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AlexThornton-Dunwood\OneDrive - Lichen Land &amp; Water\Documents\GitHub\atlas_lvl1-2_scoring_webapp\data\outputs\integrated_scoring\"/>
    </mc:Choice>
  </mc:AlternateContent>
  <xr:revisionPtr revIDLastSave="0" documentId="8_{5EF12249-15DC-4074-851A-721364AE9D9C}" xr6:coauthVersionLast="47" xr6:coauthVersionMax="47" xr10:uidLastSave="{00000000-0000-0000-0000-000000000000}"/>
  <bookViews>
    <workbookView xWindow="-38520" yWindow="-15" windowWidth="38640" windowHeight="21120" activeTab="9" xr2:uid="{00000000-000D-0000-FFFF-FFFF00000000}"/>
  </bookViews>
  <sheets>
    <sheet name="README" sheetId="1" r:id="rId1"/>
    <sheet name="Fish Use" sheetId="2" r:id="rId2"/>
    <sheet name="Population" sheetId="3" r:id="rId3"/>
    <sheet name="Limiting Factors" sheetId="4" r:id="rId4"/>
    <sheet name="Vulnerability" sheetId="5" r:id="rId5"/>
    <sheet name="LFAT" sheetId="6" r:id="rId6"/>
    <sheet name="Vulnerability Mapped" sheetId="7" r:id="rId7"/>
    <sheet name="L1 Calculation Grid" sheetId="8" r:id="rId8"/>
    <sheet name="Life Stage Scores" sheetId="9" r:id="rId9"/>
    <sheet name="Limiting Factor Scores" sheetId="10" r:id="rId10"/>
    <sheet name="Action Components" sheetId="11" r:id="rId11"/>
    <sheet name="Action Scores" sheetId="12" r:id="rId12"/>
    <sheet name="BSR Summary" sheetId="13" r:id="rId13"/>
  </sheet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" i="10" l="1"/>
  <c r="H2" i="9"/>
  <c r="D2" i="13" s="1"/>
  <c r="U2" i="13" s="1"/>
  <c r="H30" i="13"/>
  <c r="G30" i="13"/>
  <c r="H29" i="13"/>
  <c r="G29" i="13"/>
  <c r="H28" i="13"/>
  <c r="G28" i="13"/>
  <c r="H27" i="13"/>
  <c r="G27" i="13"/>
  <c r="H26" i="13"/>
  <c r="G26" i="13"/>
  <c r="H25" i="13"/>
  <c r="G25" i="13"/>
  <c r="H24" i="13"/>
  <c r="G24" i="13"/>
  <c r="H23" i="13"/>
  <c r="G23" i="13"/>
  <c r="H22" i="13"/>
  <c r="G22" i="13"/>
  <c r="H21" i="13"/>
  <c r="G21" i="13"/>
  <c r="H20" i="13"/>
  <c r="G20" i="13"/>
  <c r="H19" i="13"/>
  <c r="G19" i="13"/>
  <c r="H18" i="13"/>
  <c r="G18" i="13"/>
  <c r="H17" i="13"/>
  <c r="G17" i="13"/>
  <c r="H16" i="13"/>
  <c r="G16" i="13"/>
  <c r="H15" i="13"/>
  <c r="G15" i="13"/>
  <c r="H14" i="13"/>
  <c r="G14" i="13"/>
  <c r="H13" i="13"/>
  <c r="G13" i="13"/>
  <c r="H12" i="13"/>
  <c r="G12" i="13"/>
  <c r="H11" i="13"/>
  <c r="G11" i="13"/>
  <c r="H10" i="13"/>
  <c r="G10" i="13"/>
  <c r="H9" i="13"/>
  <c r="G9" i="13"/>
  <c r="H8" i="13"/>
  <c r="G8" i="13"/>
  <c r="H7" i="13"/>
  <c r="G7" i="13"/>
  <c r="H6" i="13"/>
  <c r="G6" i="13"/>
  <c r="H5" i="13"/>
  <c r="G5" i="13"/>
  <c r="H4" i="13"/>
  <c r="G4" i="13"/>
  <c r="H3" i="13"/>
  <c r="G3" i="13"/>
  <c r="H2" i="13"/>
  <c r="G2" i="13"/>
  <c r="D312" i="12"/>
  <c r="C312" i="12"/>
  <c r="D311" i="12"/>
  <c r="C311" i="12"/>
  <c r="D310" i="12"/>
  <c r="C310" i="12"/>
  <c r="D291" i="12"/>
  <c r="C291" i="12"/>
  <c r="D290" i="12"/>
  <c r="C290" i="12"/>
  <c r="D289" i="12"/>
  <c r="C289" i="12"/>
  <c r="D288" i="12"/>
  <c r="C288" i="12"/>
  <c r="D287" i="12"/>
  <c r="C287" i="12"/>
  <c r="D286" i="12"/>
  <c r="C286" i="12"/>
  <c r="D285" i="12"/>
  <c r="C285" i="12"/>
  <c r="D284" i="12"/>
  <c r="C284" i="12"/>
  <c r="D283" i="12"/>
  <c r="C283" i="12"/>
  <c r="D270" i="12"/>
  <c r="C270" i="12"/>
  <c r="D269" i="12"/>
  <c r="C269" i="12"/>
  <c r="D268" i="12"/>
  <c r="C268" i="12"/>
  <c r="D267" i="12"/>
  <c r="C267" i="12"/>
  <c r="D266" i="12"/>
  <c r="C266" i="12"/>
  <c r="D265" i="12"/>
  <c r="C265" i="12"/>
  <c r="D264" i="12"/>
  <c r="C264" i="12"/>
  <c r="D263" i="12"/>
  <c r="C263" i="12"/>
  <c r="D262" i="12"/>
  <c r="C262" i="12"/>
  <c r="D261" i="12"/>
  <c r="C261" i="12"/>
  <c r="D260" i="12"/>
  <c r="C260" i="12"/>
  <c r="D259" i="12"/>
  <c r="C259" i="12"/>
  <c r="D258" i="12"/>
  <c r="C258" i="12"/>
  <c r="D257" i="12"/>
  <c r="C257" i="12"/>
  <c r="D249" i="12"/>
  <c r="C249" i="12"/>
  <c r="D248" i="12"/>
  <c r="C248" i="12"/>
  <c r="D247" i="12"/>
  <c r="C247" i="12"/>
  <c r="D228" i="12"/>
  <c r="C228" i="12"/>
  <c r="D227" i="12"/>
  <c r="C227" i="12"/>
  <c r="D226" i="12"/>
  <c r="C226" i="12"/>
  <c r="D225" i="12"/>
  <c r="C225" i="12"/>
  <c r="D224" i="12"/>
  <c r="C224" i="12"/>
  <c r="D207" i="12"/>
  <c r="C207" i="12"/>
  <c r="D206" i="12"/>
  <c r="C206" i="12"/>
  <c r="B206" i="12"/>
  <c r="A206" i="12"/>
  <c r="D205" i="12"/>
  <c r="C205" i="12"/>
  <c r="B205" i="12"/>
  <c r="A205" i="12"/>
  <c r="D204" i="12"/>
  <c r="C204" i="12"/>
  <c r="B204" i="12"/>
  <c r="A204" i="12"/>
  <c r="D203" i="12"/>
  <c r="C203" i="12"/>
  <c r="B203" i="12"/>
  <c r="A203" i="12"/>
  <c r="D202" i="12"/>
  <c r="C202" i="12"/>
  <c r="B202" i="12"/>
  <c r="A202" i="12"/>
  <c r="D201" i="12"/>
  <c r="C201" i="12"/>
  <c r="B201" i="12"/>
  <c r="A201" i="12"/>
  <c r="D200" i="12"/>
  <c r="C200" i="12"/>
  <c r="B200" i="12"/>
  <c r="A200" i="12"/>
  <c r="D199" i="12"/>
  <c r="C199" i="12"/>
  <c r="B199" i="12"/>
  <c r="A199" i="12"/>
  <c r="D198" i="12"/>
  <c r="C198" i="12"/>
  <c r="B198" i="12"/>
  <c r="A198" i="12"/>
  <c r="D186" i="12"/>
  <c r="C186" i="12"/>
  <c r="B186" i="12"/>
  <c r="A186" i="12"/>
  <c r="D185" i="12"/>
  <c r="C185" i="12"/>
  <c r="B185" i="12"/>
  <c r="A185" i="12"/>
  <c r="D184" i="12"/>
  <c r="C184" i="12"/>
  <c r="B184" i="12"/>
  <c r="A184" i="12"/>
  <c r="D183" i="12"/>
  <c r="C183" i="12"/>
  <c r="B183" i="12"/>
  <c r="A183" i="12"/>
  <c r="D182" i="12"/>
  <c r="C182" i="12"/>
  <c r="B182" i="12"/>
  <c r="A182" i="12"/>
  <c r="D181" i="12"/>
  <c r="C181" i="12"/>
  <c r="B181" i="12"/>
  <c r="A181" i="12"/>
  <c r="D180" i="12"/>
  <c r="C180" i="12"/>
  <c r="B180" i="12"/>
  <c r="A180" i="12"/>
  <c r="D179" i="12"/>
  <c r="C179" i="12"/>
  <c r="B179" i="12"/>
  <c r="A179" i="12"/>
  <c r="D165" i="12"/>
  <c r="C165" i="12"/>
  <c r="B165" i="12"/>
  <c r="A165" i="12"/>
  <c r="D164" i="12"/>
  <c r="C164" i="12"/>
  <c r="B164" i="12"/>
  <c r="A164" i="12"/>
  <c r="D144" i="12"/>
  <c r="C144" i="12"/>
  <c r="D143" i="12"/>
  <c r="C143" i="12"/>
  <c r="D142" i="12"/>
  <c r="C142" i="12"/>
  <c r="D141" i="12"/>
  <c r="C141" i="12"/>
  <c r="B141" i="12"/>
  <c r="A141" i="12"/>
  <c r="D140" i="12"/>
  <c r="C140" i="12"/>
  <c r="B140" i="12"/>
  <c r="A140" i="12"/>
  <c r="D139" i="12"/>
  <c r="C139" i="12"/>
  <c r="B139" i="12"/>
  <c r="A139" i="12"/>
  <c r="D138" i="12"/>
  <c r="C138" i="12"/>
  <c r="B138" i="12"/>
  <c r="A138" i="12"/>
  <c r="D123" i="12"/>
  <c r="C123" i="12"/>
  <c r="B123" i="12"/>
  <c r="A123" i="12"/>
  <c r="D122" i="12"/>
  <c r="C122" i="12"/>
  <c r="B122" i="12"/>
  <c r="A122" i="12"/>
  <c r="D102" i="12"/>
  <c r="C102" i="12"/>
  <c r="B102" i="12"/>
  <c r="A102" i="12"/>
  <c r="D101" i="12"/>
  <c r="C101" i="12"/>
  <c r="B101" i="12"/>
  <c r="A101" i="12"/>
  <c r="D60" i="12"/>
  <c r="C60" i="12"/>
  <c r="D59" i="12"/>
  <c r="C59" i="12"/>
  <c r="D58" i="12"/>
  <c r="C58" i="12"/>
  <c r="D39" i="12"/>
  <c r="C39" i="12"/>
  <c r="D38" i="12"/>
  <c r="C38" i="12"/>
  <c r="D37" i="12"/>
  <c r="C37" i="12"/>
  <c r="D36" i="12"/>
  <c r="C36" i="12"/>
  <c r="D18" i="12"/>
  <c r="C18" i="12"/>
  <c r="D17" i="12"/>
  <c r="C17" i="12"/>
  <c r="D16" i="12"/>
  <c r="C16" i="12"/>
  <c r="D15" i="12"/>
  <c r="C15" i="12"/>
  <c r="D14" i="12"/>
  <c r="C14" i="12"/>
  <c r="D13" i="12"/>
  <c r="C13" i="12"/>
  <c r="D12" i="12"/>
  <c r="C12" i="12"/>
  <c r="O4786" i="11"/>
  <c r="N4786" i="11"/>
  <c r="M4786" i="11"/>
  <c r="L4786" i="11"/>
  <c r="K4786" i="11"/>
  <c r="J4786" i="11"/>
  <c r="I4786" i="11"/>
  <c r="O4785" i="11"/>
  <c r="N4785" i="11"/>
  <c r="M4785" i="11"/>
  <c r="L4785" i="11"/>
  <c r="K4785" i="11"/>
  <c r="J4785" i="11"/>
  <c r="I4785" i="11"/>
  <c r="O4784" i="11"/>
  <c r="N4784" i="11"/>
  <c r="M4784" i="11"/>
  <c r="L4784" i="11"/>
  <c r="K4784" i="11"/>
  <c r="J4784" i="11"/>
  <c r="I4784" i="11"/>
  <c r="O4783" i="11"/>
  <c r="N4783" i="11"/>
  <c r="M4783" i="11"/>
  <c r="L4783" i="11"/>
  <c r="K4783" i="11"/>
  <c r="J4783" i="11"/>
  <c r="I4783" i="11"/>
  <c r="O4782" i="11"/>
  <c r="N4782" i="11"/>
  <c r="M4782" i="11"/>
  <c r="L4782" i="11"/>
  <c r="K4782" i="11"/>
  <c r="J4782" i="11"/>
  <c r="I4782" i="11"/>
  <c r="O4781" i="11"/>
  <c r="N4781" i="11"/>
  <c r="M4781" i="11"/>
  <c r="L4781" i="11"/>
  <c r="K4781" i="11"/>
  <c r="J4781" i="11"/>
  <c r="I4781" i="11"/>
  <c r="O4780" i="11"/>
  <c r="N4780" i="11"/>
  <c r="M4780" i="11"/>
  <c r="L4780" i="11"/>
  <c r="K4780" i="11"/>
  <c r="J4780" i="11"/>
  <c r="I4780" i="11"/>
  <c r="O4779" i="11"/>
  <c r="N4779" i="11"/>
  <c r="M4779" i="11"/>
  <c r="L4779" i="11"/>
  <c r="K4779" i="11"/>
  <c r="J4779" i="11"/>
  <c r="I4779" i="11"/>
  <c r="O4778" i="11"/>
  <c r="N4778" i="11"/>
  <c r="M4778" i="11"/>
  <c r="L4778" i="11"/>
  <c r="K4778" i="11"/>
  <c r="J4778" i="11"/>
  <c r="I4778" i="11"/>
  <c r="O4777" i="11"/>
  <c r="N4777" i="11"/>
  <c r="M4777" i="11"/>
  <c r="L4777" i="11"/>
  <c r="K4777" i="11"/>
  <c r="J4777" i="11"/>
  <c r="I4777" i="11"/>
  <c r="O4776" i="11"/>
  <c r="N4776" i="11"/>
  <c r="M4776" i="11"/>
  <c r="L4776" i="11"/>
  <c r="K4776" i="11"/>
  <c r="J4776" i="11"/>
  <c r="I4776" i="11"/>
  <c r="O4775" i="11"/>
  <c r="N4775" i="11"/>
  <c r="M4775" i="11"/>
  <c r="L4775" i="11"/>
  <c r="K4775" i="11"/>
  <c r="J4775" i="11"/>
  <c r="I4775" i="11"/>
  <c r="O4774" i="11"/>
  <c r="N4774" i="11"/>
  <c r="M4774" i="11"/>
  <c r="L4774" i="11"/>
  <c r="K4774" i="11"/>
  <c r="J4774" i="11"/>
  <c r="I4774" i="11"/>
  <c r="O4773" i="11"/>
  <c r="N4773" i="11"/>
  <c r="M4773" i="11"/>
  <c r="L4773" i="11"/>
  <c r="K4773" i="11"/>
  <c r="J4773" i="11"/>
  <c r="I4773" i="11"/>
  <c r="O4772" i="11"/>
  <c r="N4772" i="11"/>
  <c r="M4772" i="11"/>
  <c r="L4772" i="11"/>
  <c r="K4772" i="11"/>
  <c r="J4772" i="11"/>
  <c r="D320" i="12" s="1"/>
  <c r="I4772" i="11"/>
  <c r="C320" i="12" s="1"/>
  <c r="O4771" i="11"/>
  <c r="N4771" i="11"/>
  <c r="M4771" i="11"/>
  <c r="L4771" i="11"/>
  <c r="K4771" i="11"/>
  <c r="J4771" i="11"/>
  <c r="I4771" i="11"/>
  <c r="O4770" i="11"/>
  <c r="N4770" i="11"/>
  <c r="M4770" i="11"/>
  <c r="L4770" i="11"/>
  <c r="K4770" i="11"/>
  <c r="J4770" i="11"/>
  <c r="I4770" i="11"/>
  <c r="O4769" i="11"/>
  <c r="N4769" i="11"/>
  <c r="M4769" i="11"/>
  <c r="L4769" i="11"/>
  <c r="K4769" i="11"/>
  <c r="J4769" i="11"/>
  <c r="I4769" i="11"/>
  <c r="O4768" i="11"/>
  <c r="N4768" i="11"/>
  <c r="M4768" i="11"/>
  <c r="L4768" i="11"/>
  <c r="K4768" i="11"/>
  <c r="J4768" i="11"/>
  <c r="I4768" i="11"/>
  <c r="O4767" i="11"/>
  <c r="N4767" i="11"/>
  <c r="M4767" i="11"/>
  <c r="L4767" i="11"/>
  <c r="K4767" i="11"/>
  <c r="J4767" i="11"/>
  <c r="I4767" i="11"/>
  <c r="O4766" i="11"/>
  <c r="N4766" i="11"/>
  <c r="M4766" i="11"/>
  <c r="L4766" i="11"/>
  <c r="K4766" i="11"/>
  <c r="J4766" i="11"/>
  <c r="I4766" i="11"/>
  <c r="O4765" i="11"/>
  <c r="N4765" i="11"/>
  <c r="M4765" i="11"/>
  <c r="L4765" i="11"/>
  <c r="K4765" i="11"/>
  <c r="J4765" i="11"/>
  <c r="I4765" i="11"/>
  <c r="O4764" i="11"/>
  <c r="N4764" i="11"/>
  <c r="M4764" i="11"/>
  <c r="L4764" i="11"/>
  <c r="K4764" i="11"/>
  <c r="J4764" i="11"/>
  <c r="I4764" i="11"/>
  <c r="O4763" i="11"/>
  <c r="N4763" i="11"/>
  <c r="M4763" i="11"/>
  <c r="L4763" i="11"/>
  <c r="K4763" i="11"/>
  <c r="J4763" i="11"/>
  <c r="I4763" i="11"/>
  <c r="O4762" i="11"/>
  <c r="N4762" i="11"/>
  <c r="M4762" i="11"/>
  <c r="L4762" i="11"/>
  <c r="K4762" i="11"/>
  <c r="J4762" i="11"/>
  <c r="I4762" i="11"/>
  <c r="O4761" i="11"/>
  <c r="N4761" i="11"/>
  <c r="M4761" i="11"/>
  <c r="L4761" i="11"/>
  <c r="K4761" i="11"/>
  <c r="J4761" i="11"/>
  <c r="I4761" i="11"/>
  <c r="O4760" i="11"/>
  <c r="N4760" i="11"/>
  <c r="M4760" i="11"/>
  <c r="L4760" i="11"/>
  <c r="K4760" i="11"/>
  <c r="J4760" i="11"/>
  <c r="I4760" i="11"/>
  <c r="O4759" i="11"/>
  <c r="N4759" i="11"/>
  <c r="M4759" i="11"/>
  <c r="L4759" i="11"/>
  <c r="K4759" i="11"/>
  <c r="J4759" i="11"/>
  <c r="I4759" i="11"/>
  <c r="O4758" i="11"/>
  <c r="N4758" i="11"/>
  <c r="M4758" i="11"/>
  <c r="L4758" i="11"/>
  <c r="K4758" i="11"/>
  <c r="J4758" i="11"/>
  <c r="I4758" i="11"/>
  <c r="O4757" i="11"/>
  <c r="N4757" i="11"/>
  <c r="M4757" i="11"/>
  <c r="L4757" i="11"/>
  <c r="K4757" i="11"/>
  <c r="J4757" i="11"/>
  <c r="D319" i="12" s="1"/>
  <c r="I4757" i="11"/>
  <c r="C319" i="12" s="1"/>
  <c r="O4756" i="11"/>
  <c r="N4756" i="11"/>
  <c r="M4756" i="11"/>
  <c r="L4756" i="11"/>
  <c r="K4756" i="11"/>
  <c r="J4756" i="11"/>
  <c r="I4756" i="11"/>
  <c r="O4755" i="11"/>
  <c r="N4755" i="11"/>
  <c r="M4755" i="11"/>
  <c r="L4755" i="11"/>
  <c r="K4755" i="11"/>
  <c r="J4755" i="11"/>
  <c r="I4755" i="11"/>
  <c r="O4754" i="11"/>
  <c r="N4754" i="11"/>
  <c r="M4754" i="11"/>
  <c r="L4754" i="11"/>
  <c r="K4754" i="11"/>
  <c r="J4754" i="11"/>
  <c r="I4754" i="11"/>
  <c r="O4753" i="11"/>
  <c r="N4753" i="11"/>
  <c r="M4753" i="11"/>
  <c r="L4753" i="11"/>
  <c r="K4753" i="11"/>
  <c r="J4753" i="11"/>
  <c r="I4753" i="11"/>
  <c r="O4752" i="11"/>
  <c r="N4752" i="11"/>
  <c r="M4752" i="11"/>
  <c r="L4752" i="11"/>
  <c r="K4752" i="11"/>
  <c r="J4752" i="11"/>
  <c r="I4752" i="11"/>
  <c r="O4751" i="11"/>
  <c r="N4751" i="11"/>
  <c r="M4751" i="11"/>
  <c r="L4751" i="11"/>
  <c r="K4751" i="11"/>
  <c r="J4751" i="11"/>
  <c r="I4751" i="11"/>
  <c r="O4750" i="11"/>
  <c r="N4750" i="11"/>
  <c r="M4750" i="11"/>
  <c r="L4750" i="11"/>
  <c r="K4750" i="11"/>
  <c r="J4750" i="11"/>
  <c r="I4750" i="11"/>
  <c r="O4749" i="11"/>
  <c r="N4749" i="11"/>
  <c r="M4749" i="11"/>
  <c r="L4749" i="11"/>
  <c r="K4749" i="11"/>
  <c r="J4749" i="11"/>
  <c r="I4749" i="11"/>
  <c r="O4748" i="11"/>
  <c r="N4748" i="11"/>
  <c r="M4748" i="11"/>
  <c r="L4748" i="11"/>
  <c r="K4748" i="11"/>
  <c r="J4748" i="11"/>
  <c r="I4748" i="11"/>
  <c r="O4747" i="11"/>
  <c r="N4747" i="11"/>
  <c r="M4747" i="11"/>
  <c r="L4747" i="11"/>
  <c r="K4747" i="11"/>
  <c r="J4747" i="11"/>
  <c r="I4747" i="11"/>
  <c r="O4746" i="11"/>
  <c r="N4746" i="11"/>
  <c r="M4746" i="11"/>
  <c r="L4746" i="11"/>
  <c r="K4746" i="11"/>
  <c r="J4746" i="11"/>
  <c r="I4746" i="11"/>
  <c r="O4745" i="11"/>
  <c r="N4745" i="11"/>
  <c r="M4745" i="11"/>
  <c r="L4745" i="11"/>
  <c r="K4745" i="11"/>
  <c r="J4745" i="11"/>
  <c r="I4745" i="11"/>
  <c r="O4744" i="11"/>
  <c r="N4744" i="11"/>
  <c r="M4744" i="11"/>
  <c r="L4744" i="11"/>
  <c r="K4744" i="11"/>
  <c r="J4744" i="11"/>
  <c r="I4744" i="11"/>
  <c r="O4743" i="11"/>
  <c r="N4743" i="11"/>
  <c r="M4743" i="11"/>
  <c r="L4743" i="11"/>
  <c r="K4743" i="11"/>
  <c r="J4743" i="11"/>
  <c r="I4743" i="11"/>
  <c r="O4742" i="11"/>
  <c r="N4742" i="11"/>
  <c r="M4742" i="11"/>
  <c r="L4742" i="11"/>
  <c r="K4742" i="11"/>
  <c r="J4742" i="11"/>
  <c r="D318" i="12" s="1"/>
  <c r="I4742" i="11"/>
  <c r="C318" i="12" s="1"/>
  <c r="O4741" i="11"/>
  <c r="N4741" i="11"/>
  <c r="M4741" i="11"/>
  <c r="L4741" i="11"/>
  <c r="K4741" i="11"/>
  <c r="J4741" i="11"/>
  <c r="I4741" i="11"/>
  <c r="O4740" i="11"/>
  <c r="N4740" i="11"/>
  <c r="M4740" i="11"/>
  <c r="L4740" i="11"/>
  <c r="K4740" i="11"/>
  <c r="J4740" i="11"/>
  <c r="I4740" i="11"/>
  <c r="O4739" i="11"/>
  <c r="N4739" i="11"/>
  <c r="M4739" i="11"/>
  <c r="L4739" i="11"/>
  <c r="K4739" i="11"/>
  <c r="J4739" i="11"/>
  <c r="I4739" i="11"/>
  <c r="O4738" i="11"/>
  <c r="N4738" i="11"/>
  <c r="M4738" i="11"/>
  <c r="L4738" i="11"/>
  <c r="K4738" i="11"/>
  <c r="J4738" i="11"/>
  <c r="I4738" i="11"/>
  <c r="O4737" i="11"/>
  <c r="N4737" i="11"/>
  <c r="M4737" i="11"/>
  <c r="L4737" i="11"/>
  <c r="K4737" i="11"/>
  <c r="J4737" i="11"/>
  <c r="I4737" i="11"/>
  <c r="O4736" i="11"/>
  <c r="N4736" i="11"/>
  <c r="M4736" i="11"/>
  <c r="L4736" i="11"/>
  <c r="K4736" i="11"/>
  <c r="J4736" i="11"/>
  <c r="I4736" i="11"/>
  <c r="O4735" i="11"/>
  <c r="N4735" i="11"/>
  <c r="M4735" i="11"/>
  <c r="L4735" i="11"/>
  <c r="K4735" i="11"/>
  <c r="J4735" i="11"/>
  <c r="I4735" i="11"/>
  <c r="O4734" i="11"/>
  <c r="N4734" i="11"/>
  <c r="M4734" i="11"/>
  <c r="L4734" i="11"/>
  <c r="K4734" i="11"/>
  <c r="J4734" i="11"/>
  <c r="I4734" i="11"/>
  <c r="O4733" i="11"/>
  <c r="N4733" i="11"/>
  <c r="M4733" i="11"/>
  <c r="L4733" i="11"/>
  <c r="K4733" i="11"/>
  <c r="J4733" i="11"/>
  <c r="I4733" i="11"/>
  <c r="O4732" i="11"/>
  <c r="N4732" i="11"/>
  <c r="M4732" i="11"/>
  <c r="L4732" i="11"/>
  <c r="K4732" i="11"/>
  <c r="J4732" i="11"/>
  <c r="I4732" i="11"/>
  <c r="O4731" i="11"/>
  <c r="N4731" i="11"/>
  <c r="M4731" i="11"/>
  <c r="L4731" i="11"/>
  <c r="K4731" i="11"/>
  <c r="J4731" i="11"/>
  <c r="I4731" i="11"/>
  <c r="O4730" i="11"/>
  <c r="N4730" i="11"/>
  <c r="M4730" i="11"/>
  <c r="L4730" i="11"/>
  <c r="K4730" i="11"/>
  <c r="J4730" i="11"/>
  <c r="I4730" i="11"/>
  <c r="O4729" i="11"/>
  <c r="N4729" i="11"/>
  <c r="M4729" i="11"/>
  <c r="L4729" i="11"/>
  <c r="K4729" i="11"/>
  <c r="J4729" i="11"/>
  <c r="I4729" i="11"/>
  <c r="O4728" i="11"/>
  <c r="N4728" i="11"/>
  <c r="M4728" i="11"/>
  <c r="L4728" i="11"/>
  <c r="K4728" i="11"/>
  <c r="J4728" i="11"/>
  <c r="I4728" i="11"/>
  <c r="O4727" i="11"/>
  <c r="N4727" i="11"/>
  <c r="M4727" i="11"/>
  <c r="L4727" i="11"/>
  <c r="K4727" i="11"/>
  <c r="J4727" i="11"/>
  <c r="D317" i="12" s="1"/>
  <c r="I4727" i="11"/>
  <c r="C317" i="12" s="1"/>
  <c r="O4726" i="11"/>
  <c r="N4726" i="11"/>
  <c r="M4726" i="11"/>
  <c r="L4726" i="11"/>
  <c r="K4726" i="11"/>
  <c r="J4726" i="11"/>
  <c r="I4726" i="11"/>
  <c r="O4725" i="11"/>
  <c r="N4725" i="11"/>
  <c r="M4725" i="11"/>
  <c r="L4725" i="11"/>
  <c r="K4725" i="11"/>
  <c r="J4725" i="11"/>
  <c r="I4725" i="11"/>
  <c r="O4724" i="11"/>
  <c r="N4724" i="11"/>
  <c r="M4724" i="11"/>
  <c r="L4724" i="11"/>
  <c r="K4724" i="11"/>
  <c r="J4724" i="11"/>
  <c r="I4724" i="11"/>
  <c r="O4723" i="11"/>
  <c r="N4723" i="11"/>
  <c r="M4723" i="11"/>
  <c r="L4723" i="11"/>
  <c r="K4723" i="11"/>
  <c r="J4723" i="11"/>
  <c r="I4723" i="11"/>
  <c r="O4722" i="11"/>
  <c r="N4722" i="11"/>
  <c r="M4722" i="11"/>
  <c r="L4722" i="11"/>
  <c r="K4722" i="11"/>
  <c r="J4722" i="11"/>
  <c r="I4722" i="11"/>
  <c r="O4721" i="11"/>
  <c r="N4721" i="11"/>
  <c r="M4721" i="11"/>
  <c r="L4721" i="11"/>
  <c r="K4721" i="11"/>
  <c r="J4721" i="11"/>
  <c r="I4721" i="11"/>
  <c r="O4720" i="11"/>
  <c r="N4720" i="11"/>
  <c r="M4720" i="11"/>
  <c r="L4720" i="11"/>
  <c r="K4720" i="11"/>
  <c r="J4720" i="11"/>
  <c r="I4720" i="11"/>
  <c r="O4719" i="11"/>
  <c r="N4719" i="11"/>
  <c r="M4719" i="11"/>
  <c r="L4719" i="11"/>
  <c r="K4719" i="11"/>
  <c r="J4719" i="11"/>
  <c r="I4719" i="11"/>
  <c r="O4718" i="11"/>
  <c r="N4718" i="11"/>
  <c r="M4718" i="11"/>
  <c r="L4718" i="11"/>
  <c r="K4718" i="11"/>
  <c r="J4718" i="11"/>
  <c r="I4718" i="11"/>
  <c r="O4717" i="11"/>
  <c r="N4717" i="11"/>
  <c r="M4717" i="11"/>
  <c r="L4717" i="11"/>
  <c r="K4717" i="11"/>
  <c r="J4717" i="11"/>
  <c r="I4717" i="11"/>
  <c r="O4716" i="11"/>
  <c r="N4716" i="11"/>
  <c r="M4716" i="11"/>
  <c r="L4716" i="11"/>
  <c r="K4716" i="11"/>
  <c r="J4716" i="11"/>
  <c r="I4716" i="11"/>
  <c r="O4715" i="11"/>
  <c r="N4715" i="11"/>
  <c r="M4715" i="11"/>
  <c r="L4715" i="11"/>
  <c r="K4715" i="11"/>
  <c r="J4715" i="11"/>
  <c r="I4715" i="11"/>
  <c r="O4714" i="11"/>
  <c r="N4714" i="11"/>
  <c r="M4714" i="11"/>
  <c r="L4714" i="11"/>
  <c r="K4714" i="11"/>
  <c r="J4714" i="11"/>
  <c r="I4714" i="11"/>
  <c r="O4713" i="11"/>
  <c r="N4713" i="11"/>
  <c r="M4713" i="11"/>
  <c r="L4713" i="11"/>
  <c r="K4713" i="11"/>
  <c r="J4713" i="11"/>
  <c r="I4713" i="11"/>
  <c r="O4712" i="11"/>
  <c r="N4712" i="11"/>
  <c r="M4712" i="11"/>
  <c r="L4712" i="11"/>
  <c r="K4712" i="11"/>
  <c r="J4712" i="11"/>
  <c r="D316" i="12" s="1"/>
  <c r="I4712" i="11"/>
  <c r="C316" i="12" s="1"/>
  <c r="O4711" i="11"/>
  <c r="N4711" i="11"/>
  <c r="M4711" i="11"/>
  <c r="L4711" i="11"/>
  <c r="K4711" i="11"/>
  <c r="J4711" i="11"/>
  <c r="I4711" i="11"/>
  <c r="O4710" i="11"/>
  <c r="N4710" i="11"/>
  <c r="M4710" i="11"/>
  <c r="L4710" i="11"/>
  <c r="K4710" i="11"/>
  <c r="J4710" i="11"/>
  <c r="I4710" i="11"/>
  <c r="O4709" i="11"/>
  <c r="N4709" i="11"/>
  <c r="M4709" i="11"/>
  <c r="L4709" i="11"/>
  <c r="K4709" i="11"/>
  <c r="J4709" i="11"/>
  <c r="I4709" i="11"/>
  <c r="O4708" i="11"/>
  <c r="N4708" i="11"/>
  <c r="M4708" i="11"/>
  <c r="L4708" i="11"/>
  <c r="K4708" i="11"/>
  <c r="J4708" i="11"/>
  <c r="I4708" i="11"/>
  <c r="O4707" i="11"/>
  <c r="N4707" i="11"/>
  <c r="M4707" i="11"/>
  <c r="L4707" i="11"/>
  <c r="K4707" i="11"/>
  <c r="J4707" i="11"/>
  <c r="I4707" i="11"/>
  <c r="O4706" i="11"/>
  <c r="N4706" i="11"/>
  <c r="M4706" i="11"/>
  <c r="L4706" i="11"/>
  <c r="K4706" i="11"/>
  <c r="J4706" i="11"/>
  <c r="I4706" i="11"/>
  <c r="O4705" i="11"/>
  <c r="N4705" i="11"/>
  <c r="M4705" i="11"/>
  <c r="L4705" i="11"/>
  <c r="K4705" i="11"/>
  <c r="J4705" i="11"/>
  <c r="I4705" i="11"/>
  <c r="O4704" i="11"/>
  <c r="N4704" i="11"/>
  <c r="M4704" i="11"/>
  <c r="L4704" i="11"/>
  <c r="K4704" i="11"/>
  <c r="J4704" i="11"/>
  <c r="I4704" i="11"/>
  <c r="O4703" i="11"/>
  <c r="N4703" i="11"/>
  <c r="M4703" i="11"/>
  <c r="L4703" i="11"/>
  <c r="K4703" i="11"/>
  <c r="J4703" i="11"/>
  <c r="I4703" i="11"/>
  <c r="O4702" i="11"/>
  <c r="N4702" i="11"/>
  <c r="M4702" i="11"/>
  <c r="L4702" i="11"/>
  <c r="K4702" i="11"/>
  <c r="J4702" i="11"/>
  <c r="I4702" i="11"/>
  <c r="O4701" i="11"/>
  <c r="N4701" i="11"/>
  <c r="M4701" i="11"/>
  <c r="L4701" i="11"/>
  <c r="K4701" i="11"/>
  <c r="J4701" i="11"/>
  <c r="I4701" i="11"/>
  <c r="O4700" i="11"/>
  <c r="N4700" i="11"/>
  <c r="M4700" i="11"/>
  <c r="L4700" i="11"/>
  <c r="K4700" i="11"/>
  <c r="J4700" i="11"/>
  <c r="I4700" i="11"/>
  <c r="O4699" i="11"/>
  <c r="N4699" i="11"/>
  <c r="M4699" i="11"/>
  <c r="L4699" i="11"/>
  <c r="K4699" i="11"/>
  <c r="J4699" i="11"/>
  <c r="I4699" i="11"/>
  <c r="O4698" i="11"/>
  <c r="N4698" i="11"/>
  <c r="M4698" i="11"/>
  <c r="L4698" i="11"/>
  <c r="K4698" i="11"/>
  <c r="J4698" i="11"/>
  <c r="I4698" i="11"/>
  <c r="O4697" i="11"/>
  <c r="N4697" i="11"/>
  <c r="M4697" i="11"/>
  <c r="L4697" i="11"/>
  <c r="K4697" i="11"/>
  <c r="J4697" i="11"/>
  <c r="D315" i="12" s="1"/>
  <c r="I4697" i="11"/>
  <c r="C315" i="12" s="1"/>
  <c r="O4696" i="11"/>
  <c r="N4696" i="11"/>
  <c r="M4696" i="11"/>
  <c r="L4696" i="11"/>
  <c r="K4696" i="11"/>
  <c r="J4696" i="11"/>
  <c r="I4696" i="11"/>
  <c r="O4695" i="11"/>
  <c r="N4695" i="11"/>
  <c r="M4695" i="11"/>
  <c r="L4695" i="11"/>
  <c r="K4695" i="11"/>
  <c r="J4695" i="11"/>
  <c r="I4695" i="11"/>
  <c r="O4694" i="11"/>
  <c r="N4694" i="11"/>
  <c r="M4694" i="11"/>
  <c r="L4694" i="11"/>
  <c r="K4694" i="11"/>
  <c r="J4694" i="11"/>
  <c r="I4694" i="11"/>
  <c r="O4693" i="11"/>
  <c r="N4693" i="11"/>
  <c r="M4693" i="11"/>
  <c r="L4693" i="11"/>
  <c r="K4693" i="11"/>
  <c r="J4693" i="11"/>
  <c r="I4693" i="11"/>
  <c r="O4692" i="11"/>
  <c r="N4692" i="11"/>
  <c r="M4692" i="11"/>
  <c r="L4692" i="11"/>
  <c r="K4692" i="11"/>
  <c r="J4692" i="11"/>
  <c r="I4692" i="11"/>
  <c r="O4691" i="11"/>
  <c r="N4691" i="11"/>
  <c r="M4691" i="11"/>
  <c r="L4691" i="11"/>
  <c r="K4691" i="11"/>
  <c r="J4691" i="11"/>
  <c r="I4691" i="11"/>
  <c r="O4690" i="11"/>
  <c r="N4690" i="11"/>
  <c r="M4690" i="11"/>
  <c r="L4690" i="11"/>
  <c r="K4690" i="11"/>
  <c r="J4690" i="11"/>
  <c r="I4690" i="11"/>
  <c r="O4689" i="11"/>
  <c r="N4689" i="11"/>
  <c r="M4689" i="11"/>
  <c r="L4689" i="11"/>
  <c r="K4689" i="11"/>
  <c r="J4689" i="11"/>
  <c r="I4689" i="11"/>
  <c r="O4688" i="11"/>
  <c r="N4688" i="11"/>
  <c r="M4688" i="11"/>
  <c r="L4688" i="11"/>
  <c r="K4688" i="11"/>
  <c r="J4688" i="11"/>
  <c r="I4688" i="11"/>
  <c r="O4687" i="11"/>
  <c r="N4687" i="11"/>
  <c r="M4687" i="11"/>
  <c r="L4687" i="11"/>
  <c r="K4687" i="11"/>
  <c r="J4687" i="11"/>
  <c r="I4687" i="11"/>
  <c r="O4686" i="11"/>
  <c r="N4686" i="11"/>
  <c r="M4686" i="11"/>
  <c r="L4686" i="11"/>
  <c r="K4686" i="11"/>
  <c r="J4686" i="11"/>
  <c r="I4686" i="11"/>
  <c r="O4685" i="11"/>
  <c r="N4685" i="11"/>
  <c r="M4685" i="11"/>
  <c r="L4685" i="11"/>
  <c r="K4685" i="11"/>
  <c r="J4685" i="11"/>
  <c r="I4685" i="11"/>
  <c r="O4684" i="11"/>
  <c r="N4684" i="11"/>
  <c r="M4684" i="11"/>
  <c r="L4684" i="11"/>
  <c r="K4684" i="11"/>
  <c r="J4684" i="11"/>
  <c r="I4684" i="11"/>
  <c r="O4683" i="11"/>
  <c r="N4683" i="11"/>
  <c r="M4683" i="11"/>
  <c r="L4683" i="11"/>
  <c r="K4683" i="11"/>
  <c r="J4683" i="11"/>
  <c r="I4683" i="11"/>
  <c r="O4682" i="11"/>
  <c r="N4682" i="11"/>
  <c r="M4682" i="11"/>
  <c r="L4682" i="11"/>
  <c r="K4682" i="11"/>
  <c r="J4682" i="11"/>
  <c r="D314" i="12" s="1"/>
  <c r="I4682" i="11"/>
  <c r="C314" i="12" s="1"/>
  <c r="O4681" i="11"/>
  <c r="N4681" i="11"/>
  <c r="M4681" i="11"/>
  <c r="L4681" i="11"/>
  <c r="K4681" i="11"/>
  <c r="J4681" i="11"/>
  <c r="I4681" i="11"/>
  <c r="O4680" i="11"/>
  <c r="N4680" i="11"/>
  <c r="M4680" i="11"/>
  <c r="L4680" i="11"/>
  <c r="K4680" i="11"/>
  <c r="J4680" i="11"/>
  <c r="I4680" i="11"/>
  <c r="O4679" i="11"/>
  <c r="N4679" i="11"/>
  <c r="M4679" i="11"/>
  <c r="L4679" i="11"/>
  <c r="K4679" i="11"/>
  <c r="J4679" i="11"/>
  <c r="I4679" i="11"/>
  <c r="O4678" i="11"/>
  <c r="N4678" i="11"/>
  <c r="M4678" i="11"/>
  <c r="L4678" i="11"/>
  <c r="K4678" i="11"/>
  <c r="J4678" i="11"/>
  <c r="I4678" i="11"/>
  <c r="O4677" i="11"/>
  <c r="N4677" i="11"/>
  <c r="M4677" i="11"/>
  <c r="L4677" i="11"/>
  <c r="K4677" i="11"/>
  <c r="J4677" i="11"/>
  <c r="I4677" i="11"/>
  <c r="O4676" i="11"/>
  <c r="N4676" i="11"/>
  <c r="M4676" i="11"/>
  <c r="L4676" i="11"/>
  <c r="K4676" i="11"/>
  <c r="J4676" i="11"/>
  <c r="I4676" i="11"/>
  <c r="O4675" i="11"/>
  <c r="N4675" i="11"/>
  <c r="M4675" i="11"/>
  <c r="L4675" i="11"/>
  <c r="K4675" i="11"/>
  <c r="J4675" i="11"/>
  <c r="I4675" i="11"/>
  <c r="O4674" i="11"/>
  <c r="N4674" i="11"/>
  <c r="M4674" i="11"/>
  <c r="L4674" i="11"/>
  <c r="K4674" i="11"/>
  <c r="J4674" i="11"/>
  <c r="I4674" i="11"/>
  <c r="O4673" i="11"/>
  <c r="N4673" i="11"/>
  <c r="M4673" i="11"/>
  <c r="L4673" i="11"/>
  <c r="K4673" i="11"/>
  <c r="J4673" i="11"/>
  <c r="I4673" i="11"/>
  <c r="O4672" i="11"/>
  <c r="N4672" i="11"/>
  <c r="M4672" i="11"/>
  <c r="L4672" i="11"/>
  <c r="K4672" i="11"/>
  <c r="J4672" i="11"/>
  <c r="I4672" i="11"/>
  <c r="O4671" i="11"/>
  <c r="N4671" i="11"/>
  <c r="M4671" i="11"/>
  <c r="L4671" i="11"/>
  <c r="K4671" i="11"/>
  <c r="J4671" i="11"/>
  <c r="I4671" i="11"/>
  <c r="O4670" i="11"/>
  <c r="N4670" i="11"/>
  <c r="M4670" i="11"/>
  <c r="L4670" i="11"/>
  <c r="K4670" i="11"/>
  <c r="J4670" i="11"/>
  <c r="I4670" i="11"/>
  <c r="O4669" i="11"/>
  <c r="N4669" i="11"/>
  <c r="M4669" i="11"/>
  <c r="L4669" i="11"/>
  <c r="K4669" i="11"/>
  <c r="J4669" i="11"/>
  <c r="I4669" i="11"/>
  <c r="O4668" i="11"/>
  <c r="N4668" i="11"/>
  <c r="M4668" i="11"/>
  <c r="L4668" i="11"/>
  <c r="K4668" i="11"/>
  <c r="J4668" i="11"/>
  <c r="I4668" i="11"/>
  <c r="O4667" i="11"/>
  <c r="N4667" i="11"/>
  <c r="M4667" i="11"/>
  <c r="L4667" i="11"/>
  <c r="K4667" i="11"/>
  <c r="J4667" i="11"/>
  <c r="D313" i="12" s="1"/>
  <c r="I4667" i="11"/>
  <c r="C313" i="12" s="1"/>
  <c r="O4666" i="11"/>
  <c r="N4666" i="11"/>
  <c r="M4666" i="11"/>
  <c r="L4666" i="11"/>
  <c r="K4666" i="11"/>
  <c r="J4666" i="11"/>
  <c r="I4666" i="11"/>
  <c r="O4665" i="11"/>
  <c r="N4665" i="11"/>
  <c r="M4665" i="11"/>
  <c r="L4665" i="11"/>
  <c r="K4665" i="11"/>
  <c r="J4665" i="11"/>
  <c r="I4665" i="11"/>
  <c r="O4664" i="11"/>
  <c r="N4664" i="11"/>
  <c r="M4664" i="11"/>
  <c r="L4664" i="11"/>
  <c r="K4664" i="11"/>
  <c r="J4664" i="11"/>
  <c r="I4664" i="11"/>
  <c r="O4663" i="11"/>
  <c r="N4663" i="11"/>
  <c r="M4663" i="11"/>
  <c r="L4663" i="11"/>
  <c r="K4663" i="11"/>
  <c r="J4663" i="11"/>
  <c r="I4663" i="11"/>
  <c r="O4662" i="11"/>
  <c r="N4662" i="11"/>
  <c r="M4662" i="11"/>
  <c r="L4662" i="11"/>
  <c r="K4662" i="11"/>
  <c r="J4662" i="11"/>
  <c r="I4662" i="11"/>
  <c r="O4661" i="11"/>
  <c r="N4661" i="11"/>
  <c r="M4661" i="11"/>
  <c r="L4661" i="11"/>
  <c r="K4661" i="11"/>
  <c r="J4661" i="11"/>
  <c r="I4661" i="11"/>
  <c r="O4660" i="11"/>
  <c r="N4660" i="11"/>
  <c r="M4660" i="11"/>
  <c r="L4660" i="11"/>
  <c r="K4660" i="11"/>
  <c r="J4660" i="11"/>
  <c r="I4660" i="11"/>
  <c r="O4659" i="11"/>
  <c r="N4659" i="11"/>
  <c r="M4659" i="11"/>
  <c r="L4659" i="11"/>
  <c r="K4659" i="11"/>
  <c r="J4659" i="11"/>
  <c r="I4659" i="11"/>
  <c r="O4658" i="11"/>
  <c r="N4658" i="11"/>
  <c r="M4658" i="11"/>
  <c r="L4658" i="11"/>
  <c r="K4658" i="11"/>
  <c r="J4658" i="11"/>
  <c r="I4658" i="11"/>
  <c r="O4657" i="11"/>
  <c r="N4657" i="11"/>
  <c r="M4657" i="11"/>
  <c r="L4657" i="11"/>
  <c r="K4657" i="11"/>
  <c r="J4657" i="11"/>
  <c r="I4657" i="11"/>
  <c r="O4656" i="11"/>
  <c r="N4656" i="11"/>
  <c r="M4656" i="11"/>
  <c r="L4656" i="11"/>
  <c r="K4656" i="11"/>
  <c r="J4656" i="11"/>
  <c r="I4656" i="11"/>
  <c r="O4655" i="11"/>
  <c r="N4655" i="11"/>
  <c r="M4655" i="11"/>
  <c r="L4655" i="11"/>
  <c r="K4655" i="11"/>
  <c r="J4655" i="11"/>
  <c r="I4655" i="11"/>
  <c r="O4654" i="11"/>
  <c r="N4654" i="11"/>
  <c r="M4654" i="11"/>
  <c r="L4654" i="11"/>
  <c r="K4654" i="11"/>
  <c r="J4654" i="11"/>
  <c r="I4654" i="11"/>
  <c r="O4653" i="11"/>
  <c r="N4653" i="11"/>
  <c r="M4653" i="11"/>
  <c r="L4653" i="11"/>
  <c r="K4653" i="11"/>
  <c r="J4653" i="11"/>
  <c r="I4653" i="11"/>
  <c r="O4652" i="11"/>
  <c r="N4652" i="11"/>
  <c r="M4652" i="11"/>
  <c r="L4652" i="11"/>
  <c r="K4652" i="11"/>
  <c r="J4652" i="11"/>
  <c r="I4652" i="11"/>
  <c r="O4651" i="11"/>
  <c r="N4651" i="11"/>
  <c r="M4651" i="11"/>
  <c r="L4651" i="11"/>
  <c r="K4651" i="11"/>
  <c r="J4651" i="11"/>
  <c r="I4651" i="11"/>
  <c r="O4650" i="11"/>
  <c r="N4650" i="11"/>
  <c r="M4650" i="11"/>
  <c r="L4650" i="11"/>
  <c r="K4650" i="11"/>
  <c r="J4650" i="11"/>
  <c r="I4650" i="11"/>
  <c r="O4649" i="11"/>
  <c r="N4649" i="11"/>
  <c r="M4649" i="11"/>
  <c r="L4649" i="11"/>
  <c r="K4649" i="11"/>
  <c r="J4649" i="11"/>
  <c r="I4649" i="11"/>
  <c r="O4648" i="11"/>
  <c r="N4648" i="11"/>
  <c r="M4648" i="11"/>
  <c r="L4648" i="11"/>
  <c r="K4648" i="11"/>
  <c r="J4648" i="11"/>
  <c r="I4648" i="11"/>
  <c r="O4647" i="11"/>
  <c r="N4647" i="11"/>
  <c r="M4647" i="11"/>
  <c r="L4647" i="11"/>
  <c r="K4647" i="11"/>
  <c r="J4647" i="11"/>
  <c r="I4647" i="11"/>
  <c r="O4646" i="11"/>
  <c r="N4646" i="11"/>
  <c r="M4646" i="11"/>
  <c r="L4646" i="11"/>
  <c r="K4646" i="11"/>
  <c r="J4646" i="11"/>
  <c r="I4646" i="11"/>
  <c r="O4645" i="11"/>
  <c r="N4645" i="11"/>
  <c r="M4645" i="11"/>
  <c r="L4645" i="11"/>
  <c r="K4645" i="11"/>
  <c r="J4645" i="11"/>
  <c r="I4645" i="11"/>
  <c r="O4644" i="11"/>
  <c r="N4644" i="11"/>
  <c r="M4644" i="11"/>
  <c r="L4644" i="11"/>
  <c r="K4644" i="11"/>
  <c r="J4644" i="11"/>
  <c r="I4644" i="11"/>
  <c r="O4643" i="11"/>
  <c r="N4643" i="11"/>
  <c r="M4643" i="11"/>
  <c r="L4643" i="11"/>
  <c r="K4643" i="11"/>
  <c r="J4643" i="11"/>
  <c r="I4643" i="11"/>
  <c r="O4642" i="11"/>
  <c r="N4642" i="11"/>
  <c r="M4642" i="11"/>
  <c r="L4642" i="11"/>
  <c r="K4642" i="11"/>
  <c r="J4642" i="11"/>
  <c r="I4642" i="11"/>
  <c r="O4641" i="11"/>
  <c r="N4641" i="11"/>
  <c r="M4641" i="11"/>
  <c r="L4641" i="11"/>
  <c r="K4641" i="11"/>
  <c r="J4641" i="11"/>
  <c r="I4641" i="11"/>
  <c r="O4640" i="11"/>
  <c r="N4640" i="11"/>
  <c r="M4640" i="11"/>
  <c r="L4640" i="11"/>
  <c r="K4640" i="11"/>
  <c r="J4640" i="11"/>
  <c r="I4640" i="11"/>
  <c r="O4639" i="11"/>
  <c r="N4639" i="11"/>
  <c r="M4639" i="11"/>
  <c r="L4639" i="11"/>
  <c r="K4639" i="11"/>
  <c r="J4639" i="11"/>
  <c r="I4639" i="11"/>
  <c r="O4638" i="11"/>
  <c r="N4638" i="11"/>
  <c r="M4638" i="11"/>
  <c r="L4638" i="11"/>
  <c r="K4638" i="11"/>
  <c r="J4638" i="11"/>
  <c r="I4638" i="11"/>
  <c r="O4637" i="11"/>
  <c r="N4637" i="11"/>
  <c r="M4637" i="11"/>
  <c r="L4637" i="11"/>
  <c r="K4637" i="11"/>
  <c r="J4637" i="11"/>
  <c r="I4637" i="11"/>
  <c r="O4636" i="11"/>
  <c r="N4636" i="11"/>
  <c r="M4636" i="11"/>
  <c r="L4636" i="11"/>
  <c r="K4636" i="11"/>
  <c r="J4636" i="11"/>
  <c r="I4636" i="11"/>
  <c r="O4635" i="11"/>
  <c r="N4635" i="11"/>
  <c r="M4635" i="11"/>
  <c r="L4635" i="11"/>
  <c r="K4635" i="11"/>
  <c r="J4635" i="11"/>
  <c r="I4635" i="11"/>
  <c r="O4634" i="11"/>
  <c r="N4634" i="11"/>
  <c r="M4634" i="11"/>
  <c r="L4634" i="11"/>
  <c r="K4634" i="11"/>
  <c r="J4634" i="11"/>
  <c r="I4634" i="11"/>
  <c r="O4633" i="11"/>
  <c r="N4633" i="11"/>
  <c r="M4633" i="11"/>
  <c r="L4633" i="11"/>
  <c r="K4633" i="11"/>
  <c r="J4633" i="11"/>
  <c r="I4633" i="11"/>
  <c r="O4632" i="11"/>
  <c r="N4632" i="11"/>
  <c r="M4632" i="11"/>
  <c r="L4632" i="11"/>
  <c r="K4632" i="11"/>
  <c r="J4632" i="11"/>
  <c r="I4632" i="11"/>
  <c r="O4631" i="11"/>
  <c r="N4631" i="11"/>
  <c r="M4631" i="11"/>
  <c r="L4631" i="11"/>
  <c r="K4631" i="11"/>
  <c r="J4631" i="11"/>
  <c r="I4631" i="11"/>
  <c r="O4630" i="11"/>
  <c r="N4630" i="11"/>
  <c r="M4630" i="11"/>
  <c r="L4630" i="11"/>
  <c r="K4630" i="11"/>
  <c r="J4630" i="11"/>
  <c r="I4630" i="11"/>
  <c r="O4629" i="11"/>
  <c r="N4629" i="11"/>
  <c r="M4629" i="11"/>
  <c r="L4629" i="11"/>
  <c r="K4629" i="11"/>
  <c r="J4629" i="11"/>
  <c r="I4629" i="11"/>
  <c r="O4628" i="11"/>
  <c r="N4628" i="11"/>
  <c r="M4628" i="11"/>
  <c r="L4628" i="11"/>
  <c r="K4628" i="11"/>
  <c r="J4628" i="11"/>
  <c r="I4628" i="11"/>
  <c r="O4627" i="11"/>
  <c r="N4627" i="11"/>
  <c r="M4627" i="11"/>
  <c r="L4627" i="11"/>
  <c r="K4627" i="11"/>
  <c r="J4627" i="11"/>
  <c r="I4627" i="11"/>
  <c r="O4626" i="11"/>
  <c r="N4626" i="11"/>
  <c r="M4626" i="11"/>
  <c r="L4626" i="11"/>
  <c r="K4626" i="11"/>
  <c r="J4626" i="11"/>
  <c r="I4626" i="11"/>
  <c r="O4625" i="11"/>
  <c r="N4625" i="11"/>
  <c r="M4625" i="11"/>
  <c r="L4625" i="11"/>
  <c r="K4625" i="11"/>
  <c r="J4625" i="11"/>
  <c r="I4625" i="11"/>
  <c r="O4624" i="11"/>
  <c r="N4624" i="11"/>
  <c r="M4624" i="11"/>
  <c r="L4624" i="11"/>
  <c r="K4624" i="11"/>
  <c r="J4624" i="11"/>
  <c r="I4624" i="11"/>
  <c r="O4623" i="11"/>
  <c r="N4623" i="11"/>
  <c r="M4623" i="11"/>
  <c r="L4623" i="11"/>
  <c r="K4623" i="11"/>
  <c r="J4623" i="11"/>
  <c r="I4623" i="11"/>
  <c r="O4622" i="11"/>
  <c r="N4622" i="11"/>
  <c r="M4622" i="11"/>
  <c r="L4622" i="11"/>
  <c r="K4622" i="11"/>
  <c r="J4622" i="11"/>
  <c r="I4622" i="11"/>
  <c r="O4621" i="11"/>
  <c r="N4621" i="11"/>
  <c r="M4621" i="11"/>
  <c r="L4621" i="11"/>
  <c r="K4621" i="11"/>
  <c r="J4621" i="11"/>
  <c r="I4621" i="11"/>
  <c r="O4620" i="11"/>
  <c r="N4620" i="11"/>
  <c r="M4620" i="11"/>
  <c r="L4620" i="11"/>
  <c r="K4620" i="11"/>
  <c r="J4620" i="11"/>
  <c r="I4620" i="11"/>
  <c r="O4619" i="11"/>
  <c r="N4619" i="11"/>
  <c r="M4619" i="11"/>
  <c r="L4619" i="11"/>
  <c r="K4619" i="11"/>
  <c r="J4619" i="11"/>
  <c r="I4619" i="11"/>
  <c r="O4618" i="11"/>
  <c r="N4618" i="11"/>
  <c r="M4618" i="11"/>
  <c r="L4618" i="11"/>
  <c r="K4618" i="11"/>
  <c r="J4618" i="11"/>
  <c r="I4618" i="11"/>
  <c r="O4617" i="11"/>
  <c r="N4617" i="11"/>
  <c r="M4617" i="11"/>
  <c r="L4617" i="11"/>
  <c r="K4617" i="11"/>
  <c r="J4617" i="11"/>
  <c r="I4617" i="11"/>
  <c r="O4616" i="11"/>
  <c r="N4616" i="11"/>
  <c r="M4616" i="11"/>
  <c r="L4616" i="11"/>
  <c r="K4616" i="11"/>
  <c r="J4616" i="11"/>
  <c r="I4616" i="11"/>
  <c r="O4615" i="11"/>
  <c r="N4615" i="11"/>
  <c r="M4615" i="11"/>
  <c r="L4615" i="11"/>
  <c r="K4615" i="11"/>
  <c r="J4615" i="11"/>
  <c r="I4615" i="11"/>
  <c r="O4614" i="11"/>
  <c r="N4614" i="11"/>
  <c r="M4614" i="11"/>
  <c r="L4614" i="11"/>
  <c r="K4614" i="11"/>
  <c r="J4614" i="11"/>
  <c r="I4614" i="11"/>
  <c r="O4613" i="11"/>
  <c r="N4613" i="11"/>
  <c r="M4613" i="11"/>
  <c r="L4613" i="11"/>
  <c r="K4613" i="11"/>
  <c r="J4613" i="11"/>
  <c r="I4613" i="11"/>
  <c r="O4612" i="11"/>
  <c r="N4612" i="11"/>
  <c r="M4612" i="11"/>
  <c r="L4612" i="11"/>
  <c r="K4612" i="11"/>
  <c r="J4612" i="11"/>
  <c r="I4612" i="11"/>
  <c r="O4611" i="11"/>
  <c r="N4611" i="11"/>
  <c r="M4611" i="11"/>
  <c r="L4611" i="11"/>
  <c r="K4611" i="11"/>
  <c r="J4611" i="11"/>
  <c r="I4611" i="11"/>
  <c r="O4610" i="11"/>
  <c r="N4610" i="11"/>
  <c r="M4610" i="11"/>
  <c r="L4610" i="11"/>
  <c r="K4610" i="11"/>
  <c r="J4610" i="11"/>
  <c r="I4610" i="11"/>
  <c r="O4609" i="11"/>
  <c r="N4609" i="11"/>
  <c r="M4609" i="11"/>
  <c r="L4609" i="11"/>
  <c r="K4609" i="11"/>
  <c r="J4609" i="11"/>
  <c r="I4609" i="11"/>
  <c r="O4608" i="11"/>
  <c r="N4608" i="11"/>
  <c r="M4608" i="11"/>
  <c r="L4608" i="11"/>
  <c r="K4608" i="11"/>
  <c r="J4608" i="11"/>
  <c r="I4608" i="11"/>
  <c r="O4607" i="11"/>
  <c r="N4607" i="11"/>
  <c r="M4607" i="11"/>
  <c r="L4607" i="11"/>
  <c r="K4607" i="11"/>
  <c r="J4607" i="11"/>
  <c r="D309" i="12" s="1"/>
  <c r="I4607" i="11"/>
  <c r="C309" i="12" s="1"/>
  <c r="O4606" i="11"/>
  <c r="N4606" i="11"/>
  <c r="M4606" i="11"/>
  <c r="L4606" i="11"/>
  <c r="K4606" i="11"/>
  <c r="J4606" i="11"/>
  <c r="I4606" i="11"/>
  <c r="O4605" i="11"/>
  <c r="N4605" i="11"/>
  <c r="M4605" i="11"/>
  <c r="L4605" i="11"/>
  <c r="K4605" i="11"/>
  <c r="J4605" i="11"/>
  <c r="I4605" i="11"/>
  <c r="O4604" i="11"/>
  <c r="N4604" i="11"/>
  <c r="M4604" i="11"/>
  <c r="L4604" i="11"/>
  <c r="K4604" i="11"/>
  <c r="J4604" i="11"/>
  <c r="I4604" i="11"/>
  <c r="O4603" i="11"/>
  <c r="N4603" i="11"/>
  <c r="M4603" i="11"/>
  <c r="L4603" i="11"/>
  <c r="K4603" i="11"/>
  <c r="J4603" i="11"/>
  <c r="I4603" i="11"/>
  <c r="O4602" i="11"/>
  <c r="N4602" i="11"/>
  <c r="M4602" i="11"/>
  <c r="L4602" i="11"/>
  <c r="K4602" i="11"/>
  <c r="J4602" i="11"/>
  <c r="I4602" i="11"/>
  <c r="O4601" i="11"/>
  <c r="N4601" i="11"/>
  <c r="M4601" i="11"/>
  <c r="L4601" i="11"/>
  <c r="K4601" i="11"/>
  <c r="J4601" i="11"/>
  <c r="I4601" i="11"/>
  <c r="O4600" i="11"/>
  <c r="N4600" i="11"/>
  <c r="M4600" i="11"/>
  <c r="L4600" i="11"/>
  <c r="K4600" i="11"/>
  <c r="J4600" i="11"/>
  <c r="I4600" i="11"/>
  <c r="O4599" i="11"/>
  <c r="N4599" i="11"/>
  <c r="M4599" i="11"/>
  <c r="L4599" i="11"/>
  <c r="K4599" i="11"/>
  <c r="J4599" i="11"/>
  <c r="I4599" i="11"/>
  <c r="O4598" i="11"/>
  <c r="N4598" i="11"/>
  <c r="M4598" i="11"/>
  <c r="L4598" i="11"/>
  <c r="K4598" i="11"/>
  <c r="J4598" i="11"/>
  <c r="I4598" i="11"/>
  <c r="O4597" i="11"/>
  <c r="N4597" i="11"/>
  <c r="M4597" i="11"/>
  <c r="L4597" i="11"/>
  <c r="K4597" i="11"/>
  <c r="J4597" i="11"/>
  <c r="I4597" i="11"/>
  <c r="O4596" i="11"/>
  <c r="N4596" i="11"/>
  <c r="M4596" i="11"/>
  <c r="L4596" i="11"/>
  <c r="K4596" i="11"/>
  <c r="J4596" i="11"/>
  <c r="I4596" i="11"/>
  <c r="O4595" i="11"/>
  <c r="N4595" i="11"/>
  <c r="M4595" i="11"/>
  <c r="L4595" i="11"/>
  <c r="K4595" i="11"/>
  <c r="J4595" i="11"/>
  <c r="I4595" i="11"/>
  <c r="O4594" i="11"/>
  <c r="N4594" i="11"/>
  <c r="M4594" i="11"/>
  <c r="L4594" i="11"/>
  <c r="K4594" i="11"/>
  <c r="J4594" i="11"/>
  <c r="I4594" i="11"/>
  <c r="O4593" i="11"/>
  <c r="N4593" i="11"/>
  <c r="M4593" i="11"/>
  <c r="L4593" i="11"/>
  <c r="K4593" i="11"/>
  <c r="J4593" i="11"/>
  <c r="I4593" i="11"/>
  <c r="O4592" i="11"/>
  <c r="N4592" i="11"/>
  <c r="M4592" i="11"/>
  <c r="L4592" i="11"/>
  <c r="K4592" i="11"/>
  <c r="J4592" i="11"/>
  <c r="D308" i="12" s="1"/>
  <c r="I4592" i="11"/>
  <c r="C308" i="12" s="1"/>
  <c r="O4591" i="11"/>
  <c r="N4591" i="11"/>
  <c r="M4591" i="11"/>
  <c r="L4591" i="11"/>
  <c r="K4591" i="11"/>
  <c r="J4591" i="11"/>
  <c r="I4591" i="11"/>
  <c r="O4590" i="11"/>
  <c r="N4590" i="11"/>
  <c r="M4590" i="11"/>
  <c r="L4590" i="11"/>
  <c r="K4590" i="11"/>
  <c r="J4590" i="11"/>
  <c r="I4590" i="11"/>
  <c r="O4589" i="11"/>
  <c r="N4589" i="11"/>
  <c r="M4589" i="11"/>
  <c r="L4589" i="11"/>
  <c r="K4589" i="11"/>
  <c r="J4589" i="11"/>
  <c r="I4589" i="11"/>
  <c r="O4588" i="11"/>
  <c r="N4588" i="11"/>
  <c r="M4588" i="11"/>
  <c r="L4588" i="11"/>
  <c r="K4588" i="11"/>
  <c r="J4588" i="11"/>
  <c r="I4588" i="11"/>
  <c r="O4587" i="11"/>
  <c r="N4587" i="11"/>
  <c r="M4587" i="11"/>
  <c r="L4587" i="11"/>
  <c r="K4587" i="11"/>
  <c r="J4587" i="11"/>
  <c r="I4587" i="11"/>
  <c r="O4586" i="11"/>
  <c r="N4586" i="11"/>
  <c r="M4586" i="11"/>
  <c r="L4586" i="11"/>
  <c r="K4586" i="11"/>
  <c r="J4586" i="11"/>
  <c r="I4586" i="11"/>
  <c r="O4585" i="11"/>
  <c r="N4585" i="11"/>
  <c r="M4585" i="11"/>
  <c r="L4585" i="11"/>
  <c r="K4585" i="11"/>
  <c r="J4585" i="11"/>
  <c r="I4585" i="11"/>
  <c r="O4584" i="11"/>
  <c r="N4584" i="11"/>
  <c r="M4584" i="11"/>
  <c r="L4584" i="11"/>
  <c r="K4584" i="11"/>
  <c r="J4584" i="11"/>
  <c r="I4584" i="11"/>
  <c r="O4583" i="11"/>
  <c r="N4583" i="11"/>
  <c r="M4583" i="11"/>
  <c r="L4583" i="11"/>
  <c r="K4583" i="11"/>
  <c r="J4583" i="11"/>
  <c r="I4583" i="11"/>
  <c r="O4582" i="11"/>
  <c r="N4582" i="11"/>
  <c r="M4582" i="11"/>
  <c r="L4582" i="11"/>
  <c r="K4582" i="11"/>
  <c r="J4582" i="11"/>
  <c r="I4582" i="11"/>
  <c r="O4581" i="11"/>
  <c r="N4581" i="11"/>
  <c r="M4581" i="11"/>
  <c r="L4581" i="11"/>
  <c r="K4581" i="11"/>
  <c r="J4581" i="11"/>
  <c r="I4581" i="11"/>
  <c r="O4580" i="11"/>
  <c r="N4580" i="11"/>
  <c r="M4580" i="11"/>
  <c r="L4580" i="11"/>
  <c r="K4580" i="11"/>
  <c r="J4580" i="11"/>
  <c r="I4580" i="11"/>
  <c r="O4579" i="11"/>
  <c r="N4579" i="11"/>
  <c r="M4579" i="11"/>
  <c r="L4579" i="11"/>
  <c r="K4579" i="11"/>
  <c r="J4579" i="11"/>
  <c r="I4579" i="11"/>
  <c r="O4578" i="11"/>
  <c r="N4578" i="11"/>
  <c r="M4578" i="11"/>
  <c r="L4578" i="11"/>
  <c r="K4578" i="11"/>
  <c r="J4578" i="11"/>
  <c r="I4578" i="11"/>
  <c r="O4577" i="11"/>
  <c r="N4577" i="11"/>
  <c r="M4577" i="11"/>
  <c r="L4577" i="11"/>
  <c r="K4577" i="11"/>
  <c r="J4577" i="11"/>
  <c r="D307" i="12" s="1"/>
  <c r="I4577" i="11"/>
  <c r="C307" i="12" s="1"/>
  <c r="O4576" i="11"/>
  <c r="N4576" i="11"/>
  <c r="M4576" i="11"/>
  <c r="L4576" i="11"/>
  <c r="K4576" i="11"/>
  <c r="J4576" i="11"/>
  <c r="I4576" i="11"/>
  <c r="O4575" i="11"/>
  <c r="N4575" i="11"/>
  <c r="M4575" i="11"/>
  <c r="L4575" i="11"/>
  <c r="K4575" i="11"/>
  <c r="J4575" i="11"/>
  <c r="I4575" i="11"/>
  <c r="O4574" i="11"/>
  <c r="N4574" i="11"/>
  <c r="M4574" i="11"/>
  <c r="L4574" i="11"/>
  <c r="K4574" i="11"/>
  <c r="J4574" i="11"/>
  <c r="I4574" i="11"/>
  <c r="O4573" i="11"/>
  <c r="N4573" i="11"/>
  <c r="M4573" i="11"/>
  <c r="L4573" i="11"/>
  <c r="K4573" i="11"/>
  <c r="J4573" i="11"/>
  <c r="I4573" i="11"/>
  <c r="O4572" i="11"/>
  <c r="N4572" i="11"/>
  <c r="M4572" i="11"/>
  <c r="L4572" i="11"/>
  <c r="K4572" i="11"/>
  <c r="J4572" i="11"/>
  <c r="I4572" i="11"/>
  <c r="O4571" i="11"/>
  <c r="N4571" i="11"/>
  <c r="M4571" i="11"/>
  <c r="L4571" i="11"/>
  <c r="K4571" i="11"/>
  <c r="J4571" i="11"/>
  <c r="I4571" i="11"/>
  <c r="O4570" i="11"/>
  <c r="N4570" i="11"/>
  <c r="M4570" i="11"/>
  <c r="L4570" i="11"/>
  <c r="K4570" i="11"/>
  <c r="J4570" i="11"/>
  <c r="I4570" i="11"/>
  <c r="O4569" i="11"/>
  <c r="N4569" i="11"/>
  <c r="M4569" i="11"/>
  <c r="L4569" i="11"/>
  <c r="K4569" i="11"/>
  <c r="J4569" i="11"/>
  <c r="I4569" i="11"/>
  <c r="O4568" i="11"/>
  <c r="N4568" i="11"/>
  <c r="M4568" i="11"/>
  <c r="L4568" i="11"/>
  <c r="K4568" i="11"/>
  <c r="J4568" i="11"/>
  <c r="I4568" i="11"/>
  <c r="O4567" i="11"/>
  <c r="N4567" i="11"/>
  <c r="M4567" i="11"/>
  <c r="L4567" i="11"/>
  <c r="K4567" i="11"/>
  <c r="J4567" i="11"/>
  <c r="I4567" i="11"/>
  <c r="O4566" i="11"/>
  <c r="N4566" i="11"/>
  <c r="M4566" i="11"/>
  <c r="L4566" i="11"/>
  <c r="K4566" i="11"/>
  <c r="J4566" i="11"/>
  <c r="I4566" i="11"/>
  <c r="O4565" i="11"/>
  <c r="N4565" i="11"/>
  <c r="M4565" i="11"/>
  <c r="L4565" i="11"/>
  <c r="K4565" i="11"/>
  <c r="J4565" i="11"/>
  <c r="I4565" i="11"/>
  <c r="O4564" i="11"/>
  <c r="N4564" i="11"/>
  <c r="M4564" i="11"/>
  <c r="L4564" i="11"/>
  <c r="K4564" i="11"/>
  <c r="J4564" i="11"/>
  <c r="I4564" i="11"/>
  <c r="O4563" i="11"/>
  <c r="N4563" i="11"/>
  <c r="M4563" i="11"/>
  <c r="L4563" i="11"/>
  <c r="K4563" i="11"/>
  <c r="J4563" i="11"/>
  <c r="I4563" i="11"/>
  <c r="O4562" i="11"/>
  <c r="N4562" i="11"/>
  <c r="M4562" i="11"/>
  <c r="L4562" i="11"/>
  <c r="K4562" i="11"/>
  <c r="J4562" i="11"/>
  <c r="D306" i="12" s="1"/>
  <c r="I4562" i="11"/>
  <c r="C306" i="12" s="1"/>
  <c r="O4561" i="11"/>
  <c r="N4561" i="11"/>
  <c r="M4561" i="11"/>
  <c r="L4561" i="11"/>
  <c r="K4561" i="11"/>
  <c r="J4561" i="11"/>
  <c r="I4561" i="11"/>
  <c r="O4560" i="11"/>
  <c r="N4560" i="11"/>
  <c r="M4560" i="11"/>
  <c r="L4560" i="11"/>
  <c r="K4560" i="11"/>
  <c r="J4560" i="11"/>
  <c r="I4560" i="11"/>
  <c r="O4559" i="11"/>
  <c r="N4559" i="11"/>
  <c r="M4559" i="11"/>
  <c r="L4559" i="11"/>
  <c r="K4559" i="11"/>
  <c r="J4559" i="11"/>
  <c r="I4559" i="11"/>
  <c r="O4558" i="11"/>
  <c r="N4558" i="11"/>
  <c r="M4558" i="11"/>
  <c r="L4558" i="11"/>
  <c r="K4558" i="11"/>
  <c r="J4558" i="11"/>
  <c r="I4558" i="11"/>
  <c r="O4557" i="11"/>
  <c r="N4557" i="11"/>
  <c r="M4557" i="11"/>
  <c r="L4557" i="11"/>
  <c r="K4557" i="11"/>
  <c r="J4557" i="11"/>
  <c r="I4557" i="11"/>
  <c r="O4556" i="11"/>
  <c r="N4556" i="11"/>
  <c r="M4556" i="11"/>
  <c r="L4556" i="11"/>
  <c r="K4556" i="11"/>
  <c r="J4556" i="11"/>
  <c r="I4556" i="11"/>
  <c r="O4555" i="11"/>
  <c r="N4555" i="11"/>
  <c r="M4555" i="11"/>
  <c r="L4555" i="11"/>
  <c r="K4555" i="11"/>
  <c r="J4555" i="11"/>
  <c r="I4555" i="11"/>
  <c r="O4554" i="11"/>
  <c r="N4554" i="11"/>
  <c r="M4554" i="11"/>
  <c r="L4554" i="11"/>
  <c r="K4554" i="11"/>
  <c r="J4554" i="11"/>
  <c r="I4554" i="11"/>
  <c r="O4553" i="11"/>
  <c r="N4553" i="11"/>
  <c r="M4553" i="11"/>
  <c r="L4553" i="11"/>
  <c r="K4553" i="11"/>
  <c r="J4553" i="11"/>
  <c r="I4553" i="11"/>
  <c r="O4552" i="11"/>
  <c r="N4552" i="11"/>
  <c r="M4552" i="11"/>
  <c r="L4552" i="11"/>
  <c r="K4552" i="11"/>
  <c r="J4552" i="11"/>
  <c r="I4552" i="11"/>
  <c r="O4551" i="11"/>
  <c r="N4551" i="11"/>
  <c r="M4551" i="11"/>
  <c r="L4551" i="11"/>
  <c r="K4551" i="11"/>
  <c r="J4551" i="11"/>
  <c r="I4551" i="11"/>
  <c r="O4550" i="11"/>
  <c r="N4550" i="11"/>
  <c r="M4550" i="11"/>
  <c r="L4550" i="11"/>
  <c r="K4550" i="11"/>
  <c r="J4550" i="11"/>
  <c r="I4550" i="11"/>
  <c r="O4549" i="11"/>
  <c r="N4549" i="11"/>
  <c r="M4549" i="11"/>
  <c r="L4549" i="11"/>
  <c r="K4549" i="11"/>
  <c r="J4549" i="11"/>
  <c r="I4549" i="11"/>
  <c r="O4548" i="11"/>
  <c r="N4548" i="11"/>
  <c r="M4548" i="11"/>
  <c r="L4548" i="11"/>
  <c r="K4548" i="11"/>
  <c r="J4548" i="11"/>
  <c r="I4548" i="11"/>
  <c r="O4547" i="11"/>
  <c r="N4547" i="11"/>
  <c r="M4547" i="11"/>
  <c r="L4547" i="11"/>
  <c r="K4547" i="11"/>
  <c r="J4547" i="11"/>
  <c r="D305" i="12" s="1"/>
  <c r="I4547" i="11"/>
  <c r="C305" i="12" s="1"/>
  <c r="O4546" i="11"/>
  <c r="N4546" i="11"/>
  <c r="M4546" i="11"/>
  <c r="L4546" i="11"/>
  <c r="K4546" i="11"/>
  <c r="J4546" i="11"/>
  <c r="I4546" i="11"/>
  <c r="O4545" i="11"/>
  <c r="N4545" i="11"/>
  <c r="M4545" i="11"/>
  <c r="L4545" i="11"/>
  <c r="K4545" i="11"/>
  <c r="J4545" i="11"/>
  <c r="I4545" i="11"/>
  <c r="O4544" i="11"/>
  <c r="N4544" i="11"/>
  <c r="M4544" i="11"/>
  <c r="L4544" i="11"/>
  <c r="K4544" i="11"/>
  <c r="J4544" i="11"/>
  <c r="I4544" i="11"/>
  <c r="O4543" i="11"/>
  <c r="N4543" i="11"/>
  <c r="M4543" i="11"/>
  <c r="L4543" i="11"/>
  <c r="K4543" i="11"/>
  <c r="J4543" i="11"/>
  <c r="I4543" i="11"/>
  <c r="O4542" i="11"/>
  <c r="N4542" i="11"/>
  <c r="M4542" i="11"/>
  <c r="L4542" i="11"/>
  <c r="K4542" i="11"/>
  <c r="J4542" i="11"/>
  <c r="I4542" i="11"/>
  <c r="O4541" i="11"/>
  <c r="N4541" i="11"/>
  <c r="M4541" i="11"/>
  <c r="L4541" i="11"/>
  <c r="K4541" i="11"/>
  <c r="J4541" i="11"/>
  <c r="I4541" i="11"/>
  <c r="O4540" i="11"/>
  <c r="N4540" i="11"/>
  <c r="M4540" i="11"/>
  <c r="L4540" i="11"/>
  <c r="K4540" i="11"/>
  <c r="J4540" i="11"/>
  <c r="I4540" i="11"/>
  <c r="O4539" i="11"/>
  <c r="N4539" i="11"/>
  <c r="M4539" i="11"/>
  <c r="L4539" i="11"/>
  <c r="K4539" i="11"/>
  <c r="J4539" i="11"/>
  <c r="I4539" i="11"/>
  <c r="O4538" i="11"/>
  <c r="N4538" i="11"/>
  <c r="M4538" i="11"/>
  <c r="L4538" i="11"/>
  <c r="K4538" i="11"/>
  <c r="J4538" i="11"/>
  <c r="I4538" i="11"/>
  <c r="O4537" i="11"/>
  <c r="N4537" i="11"/>
  <c r="M4537" i="11"/>
  <c r="L4537" i="11"/>
  <c r="K4537" i="11"/>
  <c r="J4537" i="11"/>
  <c r="I4537" i="11"/>
  <c r="O4536" i="11"/>
  <c r="N4536" i="11"/>
  <c r="M4536" i="11"/>
  <c r="L4536" i="11"/>
  <c r="K4536" i="11"/>
  <c r="J4536" i="11"/>
  <c r="I4536" i="11"/>
  <c r="O4535" i="11"/>
  <c r="N4535" i="11"/>
  <c r="M4535" i="11"/>
  <c r="L4535" i="11"/>
  <c r="K4535" i="11"/>
  <c r="J4535" i="11"/>
  <c r="I4535" i="11"/>
  <c r="O4534" i="11"/>
  <c r="N4534" i="11"/>
  <c r="M4534" i="11"/>
  <c r="L4534" i="11"/>
  <c r="K4534" i="11"/>
  <c r="J4534" i="11"/>
  <c r="I4534" i="11"/>
  <c r="O4533" i="11"/>
  <c r="N4533" i="11"/>
  <c r="M4533" i="11"/>
  <c r="L4533" i="11"/>
  <c r="K4533" i="11"/>
  <c r="J4533" i="11"/>
  <c r="I4533" i="11"/>
  <c r="O4532" i="11"/>
  <c r="N4532" i="11"/>
  <c r="M4532" i="11"/>
  <c r="L4532" i="11"/>
  <c r="K4532" i="11"/>
  <c r="J4532" i="11"/>
  <c r="D304" i="12" s="1"/>
  <c r="I4532" i="11"/>
  <c r="C304" i="12" s="1"/>
  <c r="O4531" i="11"/>
  <c r="N4531" i="11"/>
  <c r="M4531" i="11"/>
  <c r="L4531" i="11"/>
  <c r="K4531" i="11"/>
  <c r="J4531" i="11"/>
  <c r="I4531" i="11"/>
  <c r="O4530" i="11"/>
  <c r="N4530" i="11"/>
  <c r="M4530" i="11"/>
  <c r="L4530" i="11"/>
  <c r="K4530" i="11"/>
  <c r="J4530" i="11"/>
  <c r="I4530" i="11"/>
  <c r="O4529" i="11"/>
  <c r="N4529" i="11"/>
  <c r="M4529" i="11"/>
  <c r="L4529" i="11"/>
  <c r="K4529" i="11"/>
  <c r="J4529" i="11"/>
  <c r="I4529" i="11"/>
  <c r="O4528" i="11"/>
  <c r="N4528" i="11"/>
  <c r="M4528" i="11"/>
  <c r="L4528" i="11"/>
  <c r="K4528" i="11"/>
  <c r="J4528" i="11"/>
  <c r="I4528" i="11"/>
  <c r="O4527" i="11"/>
  <c r="N4527" i="11"/>
  <c r="M4527" i="11"/>
  <c r="L4527" i="11"/>
  <c r="K4527" i="11"/>
  <c r="J4527" i="11"/>
  <c r="I4527" i="11"/>
  <c r="O4526" i="11"/>
  <c r="N4526" i="11"/>
  <c r="M4526" i="11"/>
  <c r="L4526" i="11"/>
  <c r="K4526" i="11"/>
  <c r="J4526" i="11"/>
  <c r="I4526" i="11"/>
  <c r="O4525" i="11"/>
  <c r="N4525" i="11"/>
  <c r="M4525" i="11"/>
  <c r="L4525" i="11"/>
  <c r="K4525" i="11"/>
  <c r="J4525" i="11"/>
  <c r="I4525" i="11"/>
  <c r="O4524" i="11"/>
  <c r="N4524" i="11"/>
  <c r="M4524" i="11"/>
  <c r="L4524" i="11"/>
  <c r="K4524" i="11"/>
  <c r="J4524" i="11"/>
  <c r="I4524" i="11"/>
  <c r="O4523" i="11"/>
  <c r="N4523" i="11"/>
  <c r="M4523" i="11"/>
  <c r="L4523" i="11"/>
  <c r="K4523" i="11"/>
  <c r="J4523" i="11"/>
  <c r="I4523" i="11"/>
  <c r="O4522" i="11"/>
  <c r="N4522" i="11"/>
  <c r="M4522" i="11"/>
  <c r="L4522" i="11"/>
  <c r="K4522" i="11"/>
  <c r="J4522" i="11"/>
  <c r="I4522" i="11"/>
  <c r="O4521" i="11"/>
  <c r="N4521" i="11"/>
  <c r="M4521" i="11"/>
  <c r="L4521" i="11"/>
  <c r="K4521" i="11"/>
  <c r="J4521" i="11"/>
  <c r="I4521" i="11"/>
  <c r="O4520" i="11"/>
  <c r="N4520" i="11"/>
  <c r="M4520" i="11"/>
  <c r="L4520" i="11"/>
  <c r="K4520" i="11"/>
  <c r="J4520" i="11"/>
  <c r="I4520" i="11"/>
  <c r="O4519" i="11"/>
  <c r="N4519" i="11"/>
  <c r="M4519" i="11"/>
  <c r="L4519" i="11"/>
  <c r="K4519" i="11"/>
  <c r="J4519" i="11"/>
  <c r="I4519" i="11"/>
  <c r="O4518" i="11"/>
  <c r="N4518" i="11"/>
  <c r="M4518" i="11"/>
  <c r="L4518" i="11"/>
  <c r="K4518" i="11"/>
  <c r="J4518" i="11"/>
  <c r="I4518" i="11"/>
  <c r="O4517" i="11"/>
  <c r="N4517" i="11"/>
  <c r="M4517" i="11"/>
  <c r="L4517" i="11"/>
  <c r="K4517" i="11"/>
  <c r="J4517" i="11"/>
  <c r="D303" i="12" s="1"/>
  <c r="I4517" i="11"/>
  <c r="C303" i="12" s="1"/>
  <c r="O4516" i="11"/>
  <c r="N4516" i="11"/>
  <c r="M4516" i="11"/>
  <c r="L4516" i="11"/>
  <c r="K4516" i="11"/>
  <c r="J4516" i="11"/>
  <c r="I4516" i="11"/>
  <c r="O4515" i="11"/>
  <c r="N4515" i="11"/>
  <c r="M4515" i="11"/>
  <c r="L4515" i="11"/>
  <c r="K4515" i="11"/>
  <c r="J4515" i="11"/>
  <c r="I4515" i="11"/>
  <c r="O4514" i="11"/>
  <c r="N4514" i="11"/>
  <c r="M4514" i="11"/>
  <c r="L4514" i="11"/>
  <c r="K4514" i="11"/>
  <c r="J4514" i="11"/>
  <c r="I4514" i="11"/>
  <c r="O4513" i="11"/>
  <c r="N4513" i="11"/>
  <c r="M4513" i="11"/>
  <c r="L4513" i="11"/>
  <c r="K4513" i="11"/>
  <c r="J4513" i="11"/>
  <c r="I4513" i="11"/>
  <c r="O4512" i="11"/>
  <c r="N4512" i="11"/>
  <c r="M4512" i="11"/>
  <c r="L4512" i="11"/>
  <c r="K4512" i="11"/>
  <c r="J4512" i="11"/>
  <c r="I4512" i="11"/>
  <c r="O4511" i="11"/>
  <c r="N4511" i="11"/>
  <c r="M4511" i="11"/>
  <c r="L4511" i="11"/>
  <c r="K4511" i="11"/>
  <c r="J4511" i="11"/>
  <c r="I4511" i="11"/>
  <c r="O4510" i="11"/>
  <c r="N4510" i="11"/>
  <c r="M4510" i="11"/>
  <c r="L4510" i="11"/>
  <c r="K4510" i="11"/>
  <c r="J4510" i="11"/>
  <c r="I4510" i="11"/>
  <c r="O4509" i="11"/>
  <c r="N4509" i="11"/>
  <c r="M4509" i="11"/>
  <c r="L4509" i="11"/>
  <c r="K4509" i="11"/>
  <c r="J4509" i="11"/>
  <c r="I4509" i="11"/>
  <c r="O4508" i="11"/>
  <c r="N4508" i="11"/>
  <c r="M4508" i="11"/>
  <c r="L4508" i="11"/>
  <c r="K4508" i="11"/>
  <c r="J4508" i="11"/>
  <c r="I4508" i="11"/>
  <c r="O4507" i="11"/>
  <c r="N4507" i="11"/>
  <c r="M4507" i="11"/>
  <c r="L4507" i="11"/>
  <c r="K4507" i="11"/>
  <c r="J4507" i="11"/>
  <c r="I4507" i="11"/>
  <c r="O4506" i="11"/>
  <c r="N4506" i="11"/>
  <c r="M4506" i="11"/>
  <c r="L4506" i="11"/>
  <c r="K4506" i="11"/>
  <c r="J4506" i="11"/>
  <c r="I4506" i="11"/>
  <c r="O4505" i="11"/>
  <c r="N4505" i="11"/>
  <c r="M4505" i="11"/>
  <c r="L4505" i="11"/>
  <c r="K4505" i="11"/>
  <c r="J4505" i="11"/>
  <c r="I4505" i="11"/>
  <c r="O4504" i="11"/>
  <c r="N4504" i="11"/>
  <c r="M4504" i="11"/>
  <c r="L4504" i="11"/>
  <c r="K4504" i="11"/>
  <c r="J4504" i="11"/>
  <c r="I4504" i="11"/>
  <c r="O4503" i="11"/>
  <c r="N4503" i="11"/>
  <c r="M4503" i="11"/>
  <c r="L4503" i="11"/>
  <c r="K4503" i="11"/>
  <c r="J4503" i="11"/>
  <c r="I4503" i="11"/>
  <c r="O4502" i="11"/>
  <c r="N4502" i="11"/>
  <c r="M4502" i="11"/>
  <c r="L4502" i="11"/>
  <c r="K4502" i="11"/>
  <c r="J4502" i="11"/>
  <c r="D302" i="12" s="1"/>
  <c r="I4502" i="11"/>
  <c r="C302" i="12" s="1"/>
  <c r="O4501" i="11"/>
  <c r="N4501" i="11"/>
  <c r="M4501" i="11"/>
  <c r="L4501" i="11"/>
  <c r="K4501" i="11"/>
  <c r="J4501" i="11"/>
  <c r="I4501" i="11"/>
  <c r="O4500" i="11"/>
  <c r="N4500" i="11"/>
  <c r="M4500" i="11"/>
  <c r="L4500" i="11"/>
  <c r="K4500" i="11"/>
  <c r="J4500" i="11"/>
  <c r="I4500" i="11"/>
  <c r="O4499" i="11"/>
  <c r="N4499" i="11"/>
  <c r="M4499" i="11"/>
  <c r="L4499" i="11"/>
  <c r="K4499" i="11"/>
  <c r="J4499" i="11"/>
  <c r="I4499" i="11"/>
  <c r="O4498" i="11"/>
  <c r="N4498" i="11"/>
  <c r="M4498" i="11"/>
  <c r="L4498" i="11"/>
  <c r="K4498" i="11"/>
  <c r="J4498" i="11"/>
  <c r="I4498" i="11"/>
  <c r="O4497" i="11"/>
  <c r="N4497" i="11"/>
  <c r="M4497" i="11"/>
  <c r="L4497" i="11"/>
  <c r="K4497" i="11"/>
  <c r="J4497" i="11"/>
  <c r="I4497" i="11"/>
  <c r="O4496" i="11"/>
  <c r="N4496" i="11"/>
  <c r="M4496" i="11"/>
  <c r="L4496" i="11"/>
  <c r="K4496" i="11"/>
  <c r="J4496" i="11"/>
  <c r="I4496" i="11"/>
  <c r="O4495" i="11"/>
  <c r="N4495" i="11"/>
  <c r="M4495" i="11"/>
  <c r="L4495" i="11"/>
  <c r="K4495" i="11"/>
  <c r="J4495" i="11"/>
  <c r="I4495" i="11"/>
  <c r="O4494" i="11"/>
  <c r="N4494" i="11"/>
  <c r="M4494" i="11"/>
  <c r="L4494" i="11"/>
  <c r="K4494" i="11"/>
  <c r="J4494" i="11"/>
  <c r="I4494" i="11"/>
  <c r="O4493" i="11"/>
  <c r="N4493" i="11"/>
  <c r="M4493" i="11"/>
  <c r="L4493" i="11"/>
  <c r="K4493" i="11"/>
  <c r="J4493" i="11"/>
  <c r="I4493" i="11"/>
  <c r="O4492" i="11"/>
  <c r="N4492" i="11"/>
  <c r="M4492" i="11"/>
  <c r="L4492" i="11"/>
  <c r="K4492" i="11"/>
  <c r="J4492" i="11"/>
  <c r="I4492" i="11"/>
  <c r="O4491" i="11"/>
  <c r="N4491" i="11"/>
  <c r="M4491" i="11"/>
  <c r="L4491" i="11"/>
  <c r="K4491" i="11"/>
  <c r="J4491" i="11"/>
  <c r="I4491" i="11"/>
  <c r="O4490" i="11"/>
  <c r="N4490" i="11"/>
  <c r="M4490" i="11"/>
  <c r="L4490" i="11"/>
  <c r="K4490" i="11"/>
  <c r="J4490" i="11"/>
  <c r="I4490" i="11"/>
  <c r="O4489" i="11"/>
  <c r="N4489" i="11"/>
  <c r="M4489" i="11"/>
  <c r="L4489" i="11"/>
  <c r="K4489" i="11"/>
  <c r="J4489" i="11"/>
  <c r="I4489" i="11"/>
  <c r="O4488" i="11"/>
  <c r="N4488" i="11"/>
  <c r="M4488" i="11"/>
  <c r="L4488" i="11"/>
  <c r="K4488" i="11"/>
  <c r="J4488" i="11"/>
  <c r="I4488" i="11"/>
  <c r="O4487" i="11"/>
  <c r="N4487" i="11"/>
  <c r="M4487" i="11"/>
  <c r="L4487" i="11"/>
  <c r="K4487" i="11"/>
  <c r="J4487" i="11"/>
  <c r="D301" i="12" s="1"/>
  <c r="I4487" i="11"/>
  <c r="C301" i="12" s="1"/>
  <c r="O4486" i="11"/>
  <c r="N4486" i="11"/>
  <c r="M4486" i="11"/>
  <c r="L4486" i="11"/>
  <c r="K4486" i="11"/>
  <c r="J4486" i="11"/>
  <c r="I4486" i="11"/>
  <c r="O4485" i="11"/>
  <c r="N4485" i="11"/>
  <c r="M4485" i="11"/>
  <c r="L4485" i="11"/>
  <c r="K4485" i="11"/>
  <c r="J4485" i="11"/>
  <c r="I4485" i="11"/>
  <c r="O4484" i="11"/>
  <c r="N4484" i="11"/>
  <c r="M4484" i="11"/>
  <c r="L4484" i="11"/>
  <c r="K4484" i="11"/>
  <c r="J4484" i="11"/>
  <c r="I4484" i="11"/>
  <c r="O4483" i="11"/>
  <c r="N4483" i="11"/>
  <c r="M4483" i="11"/>
  <c r="L4483" i="11"/>
  <c r="K4483" i="11"/>
  <c r="J4483" i="11"/>
  <c r="I4483" i="11"/>
  <c r="O4482" i="11"/>
  <c r="N4482" i="11"/>
  <c r="M4482" i="11"/>
  <c r="L4482" i="11"/>
  <c r="K4482" i="11"/>
  <c r="J4482" i="11"/>
  <c r="I4482" i="11"/>
  <c r="O4481" i="11"/>
  <c r="N4481" i="11"/>
  <c r="M4481" i="11"/>
  <c r="L4481" i="11"/>
  <c r="K4481" i="11"/>
  <c r="J4481" i="11"/>
  <c r="I4481" i="11"/>
  <c r="O4480" i="11"/>
  <c r="N4480" i="11"/>
  <c r="M4480" i="11"/>
  <c r="L4480" i="11"/>
  <c r="K4480" i="11"/>
  <c r="J4480" i="11"/>
  <c r="I4480" i="11"/>
  <c r="O4479" i="11"/>
  <c r="N4479" i="11"/>
  <c r="M4479" i="11"/>
  <c r="L4479" i="11"/>
  <c r="K4479" i="11"/>
  <c r="J4479" i="11"/>
  <c r="I4479" i="11"/>
  <c r="O4478" i="11"/>
  <c r="N4478" i="11"/>
  <c r="M4478" i="11"/>
  <c r="L4478" i="11"/>
  <c r="K4478" i="11"/>
  <c r="J4478" i="11"/>
  <c r="I4478" i="11"/>
  <c r="O4477" i="11"/>
  <c r="N4477" i="11"/>
  <c r="M4477" i="11"/>
  <c r="L4477" i="11"/>
  <c r="K4477" i="11"/>
  <c r="J4477" i="11"/>
  <c r="I4477" i="11"/>
  <c r="O4476" i="11"/>
  <c r="N4476" i="11"/>
  <c r="M4476" i="11"/>
  <c r="L4476" i="11"/>
  <c r="K4476" i="11"/>
  <c r="J4476" i="11"/>
  <c r="I4476" i="11"/>
  <c r="O4475" i="11"/>
  <c r="N4475" i="11"/>
  <c r="M4475" i="11"/>
  <c r="L4475" i="11"/>
  <c r="K4475" i="11"/>
  <c r="J4475" i="11"/>
  <c r="I4475" i="11"/>
  <c r="O4474" i="11"/>
  <c r="N4474" i="11"/>
  <c r="M4474" i="11"/>
  <c r="L4474" i="11"/>
  <c r="K4474" i="11"/>
  <c r="J4474" i="11"/>
  <c r="I4474" i="11"/>
  <c r="O4473" i="11"/>
  <c r="N4473" i="11"/>
  <c r="M4473" i="11"/>
  <c r="L4473" i="11"/>
  <c r="K4473" i="11"/>
  <c r="J4473" i="11"/>
  <c r="I4473" i="11"/>
  <c r="O4472" i="11"/>
  <c r="N4472" i="11"/>
  <c r="M4472" i="11"/>
  <c r="L4472" i="11"/>
  <c r="K4472" i="11"/>
  <c r="J4472" i="11"/>
  <c r="D300" i="12" s="1"/>
  <c r="I4472" i="11"/>
  <c r="C300" i="12" s="1"/>
  <c r="O4471" i="11"/>
  <c r="N4471" i="11"/>
  <c r="M4471" i="11"/>
  <c r="L4471" i="11"/>
  <c r="K4471" i="11"/>
  <c r="J4471" i="11"/>
  <c r="I4471" i="11"/>
  <c r="O4470" i="11"/>
  <c r="N4470" i="11"/>
  <c r="M4470" i="11"/>
  <c r="L4470" i="11"/>
  <c r="K4470" i="11"/>
  <c r="J4470" i="11"/>
  <c r="I4470" i="11"/>
  <c r="O4469" i="11"/>
  <c r="N4469" i="11"/>
  <c r="M4469" i="11"/>
  <c r="L4469" i="11"/>
  <c r="K4469" i="11"/>
  <c r="J4469" i="11"/>
  <c r="I4469" i="11"/>
  <c r="O4468" i="11"/>
  <c r="N4468" i="11"/>
  <c r="M4468" i="11"/>
  <c r="L4468" i="11"/>
  <c r="K4468" i="11"/>
  <c r="J4468" i="11"/>
  <c r="I4468" i="11"/>
  <c r="O4467" i="11"/>
  <c r="N4467" i="11"/>
  <c r="M4467" i="11"/>
  <c r="L4467" i="11"/>
  <c r="K4467" i="11"/>
  <c r="J4467" i="11"/>
  <c r="I4467" i="11"/>
  <c r="O4466" i="11"/>
  <c r="N4466" i="11"/>
  <c r="M4466" i="11"/>
  <c r="L4466" i="11"/>
  <c r="K4466" i="11"/>
  <c r="J4466" i="11"/>
  <c r="I4466" i="11"/>
  <c r="O4465" i="11"/>
  <c r="N4465" i="11"/>
  <c r="M4465" i="11"/>
  <c r="L4465" i="11"/>
  <c r="K4465" i="11"/>
  <c r="J4465" i="11"/>
  <c r="I4465" i="11"/>
  <c r="O4464" i="11"/>
  <c r="N4464" i="11"/>
  <c r="M4464" i="11"/>
  <c r="L4464" i="11"/>
  <c r="K4464" i="11"/>
  <c r="J4464" i="11"/>
  <c r="I4464" i="11"/>
  <c r="O4463" i="11"/>
  <c r="N4463" i="11"/>
  <c r="M4463" i="11"/>
  <c r="L4463" i="11"/>
  <c r="K4463" i="11"/>
  <c r="J4463" i="11"/>
  <c r="I4463" i="11"/>
  <c r="O4462" i="11"/>
  <c r="N4462" i="11"/>
  <c r="M4462" i="11"/>
  <c r="L4462" i="11"/>
  <c r="K4462" i="11"/>
  <c r="J4462" i="11"/>
  <c r="I4462" i="11"/>
  <c r="O4461" i="11"/>
  <c r="N4461" i="11"/>
  <c r="M4461" i="11"/>
  <c r="L4461" i="11"/>
  <c r="K4461" i="11"/>
  <c r="J4461" i="11"/>
  <c r="I4461" i="11"/>
  <c r="O4460" i="11"/>
  <c r="N4460" i="11"/>
  <c r="M4460" i="11"/>
  <c r="L4460" i="11"/>
  <c r="K4460" i="11"/>
  <c r="J4460" i="11"/>
  <c r="I4460" i="11"/>
  <c r="O4459" i="11"/>
  <c r="N4459" i="11"/>
  <c r="M4459" i="11"/>
  <c r="L4459" i="11"/>
  <c r="K4459" i="11"/>
  <c r="J4459" i="11"/>
  <c r="I4459" i="11"/>
  <c r="O4458" i="11"/>
  <c r="N4458" i="11"/>
  <c r="M4458" i="11"/>
  <c r="L4458" i="11"/>
  <c r="K4458" i="11"/>
  <c r="J4458" i="11"/>
  <c r="I4458" i="11"/>
  <c r="O4457" i="11"/>
  <c r="N4457" i="11"/>
  <c r="M4457" i="11"/>
  <c r="L4457" i="11"/>
  <c r="K4457" i="11"/>
  <c r="J4457" i="11"/>
  <c r="D299" i="12" s="1"/>
  <c r="I4457" i="11"/>
  <c r="C299" i="12" s="1"/>
  <c r="O4456" i="11"/>
  <c r="N4456" i="11"/>
  <c r="M4456" i="11"/>
  <c r="L4456" i="11"/>
  <c r="K4456" i="11"/>
  <c r="J4456" i="11"/>
  <c r="I4456" i="11"/>
  <c r="O4455" i="11"/>
  <c r="N4455" i="11"/>
  <c r="M4455" i="11"/>
  <c r="L4455" i="11"/>
  <c r="K4455" i="11"/>
  <c r="J4455" i="11"/>
  <c r="I4455" i="11"/>
  <c r="O4454" i="11"/>
  <c r="N4454" i="11"/>
  <c r="M4454" i="11"/>
  <c r="L4454" i="11"/>
  <c r="K4454" i="11"/>
  <c r="J4454" i="11"/>
  <c r="I4454" i="11"/>
  <c r="O4453" i="11"/>
  <c r="N4453" i="11"/>
  <c r="M4453" i="11"/>
  <c r="L4453" i="11"/>
  <c r="K4453" i="11"/>
  <c r="J4453" i="11"/>
  <c r="I4453" i="11"/>
  <c r="O4452" i="11"/>
  <c r="N4452" i="11"/>
  <c r="M4452" i="11"/>
  <c r="L4452" i="11"/>
  <c r="K4452" i="11"/>
  <c r="J4452" i="11"/>
  <c r="I4452" i="11"/>
  <c r="O4451" i="11"/>
  <c r="N4451" i="11"/>
  <c r="M4451" i="11"/>
  <c r="L4451" i="11"/>
  <c r="K4451" i="11"/>
  <c r="J4451" i="11"/>
  <c r="I4451" i="11"/>
  <c r="O4450" i="11"/>
  <c r="N4450" i="11"/>
  <c r="M4450" i="11"/>
  <c r="L4450" i="11"/>
  <c r="K4450" i="11"/>
  <c r="J4450" i="11"/>
  <c r="I4450" i="11"/>
  <c r="O4449" i="11"/>
  <c r="N4449" i="11"/>
  <c r="M4449" i="11"/>
  <c r="L4449" i="11"/>
  <c r="K4449" i="11"/>
  <c r="J4449" i="11"/>
  <c r="I4449" i="11"/>
  <c r="O4448" i="11"/>
  <c r="N4448" i="11"/>
  <c r="M4448" i="11"/>
  <c r="L4448" i="11"/>
  <c r="K4448" i="11"/>
  <c r="J4448" i="11"/>
  <c r="I4448" i="11"/>
  <c r="O4447" i="11"/>
  <c r="N4447" i="11"/>
  <c r="M4447" i="11"/>
  <c r="L4447" i="11"/>
  <c r="K4447" i="11"/>
  <c r="J4447" i="11"/>
  <c r="I4447" i="11"/>
  <c r="O4446" i="11"/>
  <c r="N4446" i="11"/>
  <c r="M4446" i="11"/>
  <c r="L4446" i="11"/>
  <c r="K4446" i="11"/>
  <c r="J4446" i="11"/>
  <c r="I4446" i="11"/>
  <c r="O4445" i="11"/>
  <c r="N4445" i="11"/>
  <c r="M4445" i="11"/>
  <c r="L4445" i="11"/>
  <c r="K4445" i="11"/>
  <c r="J4445" i="11"/>
  <c r="I4445" i="11"/>
  <c r="O4444" i="11"/>
  <c r="N4444" i="11"/>
  <c r="M4444" i="11"/>
  <c r="L4444" i="11"/>
  <c r="K4444" i="11"/>
  <c r="J4444" i="11"/>
  <c r="I4444" i="11"/>
  <c r="O4443" i="11"/>
  <c r="N4443" i="11"/>
  <c r="M4443" i="11"/>
  <c r="L4443" i="11"/>
  <c r="K4443" i="11"/>
  <c r="J4443" i="11"/>
  <c r="I4443" i="11"/>
  <c r="O4442" i="11"/>
  <c r="N4442" i="11"/>
  <c r="M4442" i="11"/>
  <c r="L4442" i="11"/>
  <c r="K4442" i="11"/>
  <c r="J4442" i="11"/>
  <c r="D298" i="12" s="1"/>
  <c r="I4442" i="11"/>
  <c r="C298" i="12" s="1"/>
  <c r="O4441" i="11"/>
  <c r="N4441" i="11"/>
  <c r="M4441" i="11"/>
  <c r="L4441" i="11"/>
  <c r="K4441" i="11"/>
  <c r="J4441" i="11"/>
  <c r="I4441" i="11"/>
  <c r="O4440" i="11"/>
  <c r="N4440" i="11"/>
  <c r="M4440" i="11"/>
  <c r="L4440" i="11"/>
  <c r="K4440" i="11"/>
  <c r="J4440" i="11"/>
  <c r="I4440" i="11"/>
  <c r="O4439" i="11"/>
  <c r="N4439" i="11"/>
  <c r="M4439" i="11"/>
  <c r="L4439" i="11"/>
  <c r="K4439" i="11"/>
  <c r="J4439" i="11"/>
  <c r="I4439" i="11"/>
  <c r="O4438" i="11"/>
  <c r="N4438" i="11"/>
  <c r="M4438" i="11"/>
  <c r="L4438" i="11"/>
  <c r="K4438" i="11"/>
  <c r="J4438" i="11"/>
  <c r="I4438" i="11"/>
  <c r="O4437" i="11"/>
  <c r="N4437" i="11"/>
  <c r="M4437" i="11"/>
  <c r="L4437" i="11"/>
  <c r="K4437" i="11"/>
  <c r="J4437" i="11"/>
  <c r="I4437" i="11"/>
  <c r="O4436" i="11"/>
  <c r="N4436" i="11"/>
  <c r="M4436" i="11"/>
  <c r="L4436" i="11"/>
  <c r="K4436" i="11"/>
  <c r="J4436" i="11"/>
  <c r="I4436" i="11"/>
  <c r="O4435" i="11"/>
  <c r="N4435" i="11"/>
  <c r="M4435" i="11"/>
  <c r="L4435" i="11"/>
  <c r="K4435" i="11"/>
  <c r="J4435" i="11"/>
  <c r="I4435" i="11"/>
  <c r="O4434" i="11"/>
  <c r="N4434" i="11"/>
  <c r="M4434" i="11"/>
  <c r="L4434" i="11"/>
  <c r="K4434" i="11"/>
  <c r="J4434" i="11"/>
  <c r="I4434" i="11"/>
  <c r="O4433" i="11"/>
  <c r="N4433" i="11"/>
  <c r="M4433" i="11"/>
  <c r="L4433" i="11"/>
  <c r="K4433" i="11"/>
  <c r="J4433" i="11"/>
  <c r="I4433" i="11"/>
  <c r="O4432" i="11"/>
  <c r="N4432" i="11"/>
  <c r="M4432" i="11"/>
  <c r="L4432" i="11"/>
  <c r="K4432" i="11"/>
  <c r="J4432" i="11"/>
  <c r="I4432" i="11"/>
  <c r="O4431" i="11"/>
  <c r="N4431" i="11"/>
  <c r="M4431" i="11"/>
  <c r="L4431" i="11"/>
  <c r="K4431" i="11"/>
  <c r="J4431" i="11"/>
  <c r="I4431" i="11"/>
  <c r="O4430" i="11"/>
  <c r="N4430" i="11"/>
  <c r="M4430" i="11"/>
  <c r="L4430" i="11"/>
  <c r="K4430" i="11"/>
  <c r="J4430" i="11"/>
  <c r="I4430" i="11"/>
  <c r="O4429" i="11"/>
  <c r="N4429" i="11"/>
  <c r="M4429" i="11"/>
  <c r="L4429" i="11"/>
  <c r="K4429" i="11"/>
  <c r="J4429" i="11"/>
  <c r="I4429" i="11"/>
  <c r="O4428" i="11"/>
  <c r="N4428" i="11"/>
  <c r="M4428" i="11"/>
  <c r="L4428" i="11"/>
  <c r="K4428" i="11"/>
  <c r="J4428" i="11"/>
  <c r="I4428" i="11"/>
  <c r="O4427" i="11"/>
  <c r="N4427" i="11"/>
  <c r="M4427" i="11"/>
  <c r="L4427" i="11"/>
  <c r="K4427" i="11"/>
  <c r="J4427" i="11"/>
  <c r="D297" i="12" s="1"/>
  <c r="I4427" i="11"/>
  <c r="C297" i="12" s="1"/>
  <c r="O4426" i="11"/>
  <c r="N4426" i="11"/>
  <c r="M4426" i="11"/>
  <c r="L4426" i="11"/>
  <c r="K4426" i="11"/>
  <c r="J4426" i="11"/>
  <c r="I4426" i="11"/>
  <c r="O4425" i="11"/>
  <c r="N4425" i="11"/>
  <c r="M4425" i="11"/>
  <c r="L4425" i="11"/>
  <c r="K4425" i="11"/>
  <c r="J4425" i="11"/>
  <c r="I4425" i="11"/>
  <c r="O4424" i="11"/>
  <c r="N4424" i="11"/>
  <c r="M4424" i="11"/>
  <c r="L4424" i="11"/>
  <c r="K4424" i="11"/>
  <c r="J4424" i="11"/>
  <c r="I4424" i="11"/>
  <c r="O4423" i="11"/>
  <c r="N4423" i="11"/>
  <c r="M4423" i="11"/>
  <c r="L4423" i="11"/>
  <c r="K4423" i="11"/>
  <c r="J4423" i="11"/>
  <c r="I4423" i="11"/>
  <c r="O4422" i="11"/>
  <c r="N4422" i="11"/>
  <c r="M4422" i="11"/>
  <c r="L4422" i="11"/>
  <c r="K4422" i="11"/>
  <c r="J4422" i="11"/>
  <c r="I4422" i="11"/>
  <c r="O4421" i="11"/>
  <c r="N4421" i="11"/>
  <c r="M4421" i="11"/>
  <c r="L4421" i="11"/>
  <c r="K4421" i="11"/>
  <c r="J4421" i="11"/>
  <c r="I4421" i="11"/>
  <c r="O4420" i="11"/>
  <c r="N4420" i="11"/>
  <c r="M4420" i="11"/>
  <c r="L4420" i="11"/>
  <c r="K4420" i="11"/>
  <c r="J4420" i="11"/>
  <c r="I4420" i="11"/>
  <c r="O4419" i="11"/>
  <c r="N4419" i="11"/>
  <c r="M4419" i="11"/>
  <c r="L4419" i="11"/>
  <c r="K4419" i="11"/>
  <c r="J4419" i="11"/>
  <c r="I4419" i="11"/>
  <c r="O4418" i="11"/>
  <c r="N4418" i="11"/>
  <c r="M4418" i="11"/>
  <c r="L4418" i="11"/>
  <c r="K4418" i="11"/>
  <c r="J4418" i="11"/>
  <c r="I4418" i="11"/>
  <c r="O4417" i="11"/>
  <c r="N4417" i="11"/>
  <c r="M4417" i="11"/>
  <c r="L4417" i="11"/>
  <c r="K4417" i="11"/>
  <c r="J4417" i="11"/>
  <c r="I4417" i="11"/>
  <c r="O4416" i="11"/>
  <c r="N4416" i="11"/>
  <c r="M4416" i="11"/>
  <c r="L4416" i="11"/>
  <c r="K4416" i="11"/>
  <c r="J4416" i="11"/>
  <c r="I4416" i="11"/>
  <c r="O4415" i="11"/>
  <c r="N4415" i="11"/>
  <c r="M4415" i="11"/>
  <c r="L4415" i="11"/>
  <c r="K4415" i="11"/>
  <c r="J4415" i="11"/>
  <c r="I4415" i="11"/>
  <c r="O4414" i="11"/>
  <c r="N4414" i="11"/>
  <c r="M4414" i="11"/>
  <c r="L4414" i="11"/>
  <c r="K4414" i="11"/>
  <c r="J4414" i="11"/>
  <c r="I4414" i="11"/>
  <c r="O4413" i="11"/>
  <c r="N4413" i="11"/>
  <c r="M4413" i="11"/>
  <c r="L4413" i="11"/>
  <c r="K4413" i="11"/>
  <c r="J4413" i="11"/>
  <c r="I4413" i="11"/>
  <c r="O4412" i="11"/>
  <c r="N4412" i="11"/>
  <c r="M4412" i="11"/>
  <c r="L4412" i="11"/>
  <c r="K4412" i="11"/>
  <c r="J4412" i="11"/>
  <c r="D296" i="12" s="1"/>
  <c r="I4412" i="11"/>
  <c r="C296" i="12" s="1"/>
  <c r="O4411" i="11"/>
  <c r="N4411" i="11"/>
  <c r="M4411" i="11"/>
  <c r="L4411" i="11"/>
  <c r="K4411" i="11"/>
  <c r="J4411" i="11"/>
  <c r="I4411" i="11"/>
  <c r="O4410" i="11"/>
  <c r="N4410" i="11"/>
  <c r="M4410" i="11"/>
  <c r="L4410" i="11"/>
  <c r="K4410" i="11"/>
  <c r="J4410" i="11"/>
  <c r="I4410" i="11"/>
  <c r="O4409" i="11"/>
  <c r="N4409" i="11"/>
  <c r="M4409" i="11"/>
  <c r="L4409" i="11"/>
  <c r="K4409" i="11"/>
  <c r="J4409" i="11"/>
  <c r="I4409" i="11"/>
  <c r="O4408" i="11"/>
  <c r="N4408" i="11"/>
  <c r="M4408" i="11"/>
  <c r="L4408" i="11"/>
  <c r="K4408" i="11"/>
  <c r="J4408" i="11"/>
  <c r="I4408" i="11"/>
  <c r="O4407" i="11"/>
  <c r="N4407" i="11"/>
  <c r="M4407" i="11"/>
  <c r="L4407" i="11"/>
  <c r="K4407" i="11"/>
  <c r="J4407" i="11"/>
  <c r="I4407" i="11"/>
  <c r="O4406" i="11"/>
  <c r="N4406" i="11"/>
  <c r="M4406" i="11"/>
  <c r="L4406" i="11"/>
  <c r="K4406" i="11"/>
  <c r="J4406" i="11"/>
  <c r="I4406" i="11"/>
  <c r="O4405" i="11"/>
  <c r="N4405" i="11"/>
  <c r="M4405" i="11"/>
  <c r="L4405" i="11"/>
  <c r="K4405" i="11"/>
  <c r="J4405" i="11"/>
  <c r="I4405" i="11"/>
  <c r="O4404" i="11"/>
  <c r="N4404" i="11"/>
  <c r="M4404" i="11"/>
  <c r="L4404" i="11"/>
  <c r="K4404" i="11"/>
  <c r="J4404" i="11"/>
  <c r="I4404" i="11"/>
  <c r="O4403" i="11"/>
  <c r="N4403" i="11"/>
  <c r="M4403" i="11"/>
  <c r="L4403" i="11"/>
  <c r="K4403" i="11"/>
  <c r="J4403" i="11"/>
  <c r="I4403" i="11"/>
  <c r="O4402" i="11"/>
  <c r="N4402" i="11"/>
  <c r="M4402" i="11"/>
  <c r="L4402" i="11"/>
  <c r="K4402" i="11"/>
  <c r="J4402" i="11"/>
  <c r="I4402" i="11"/>
  <c r="O4401" i="11"/>
  <c r="N4401" i="11"/>
  <c r="M4401" i="11"/>
  <c r="L4401" i="11"/>
  <c r="K4401" i="11"/>
  <c r="J4401" i="11"/>
  <c r="I4401" i="11"/>
  <c r="O4400" i="11"/>
  <c r="N4400" i="11"/>
  <c r="M4400" i="11"/>
  <c r="L4400" i="11"/>
  <c r="K4400" i="11"/>
  <c r="J4400" i="11"/>
  <c r="I4400" i="11"/>
  <c r="O4399" i="11"/>
  <c r="N4399" i="11"/>
  <c r="M4399" i="11"/>
  <c r="L4399" i="11"/>
  <c r="K4399" i="11"/>
  <c r="J4399" i="11"/>
  <c r="I4399" i="11"/>
  <c r="O4398" i="11"/>
  <c r="N4398" i="11"/>
  <c r="M4398" i="11"/>
  <c r="L4398" i="11"/>
  <c r="K4398" i="11"/>
  <c r="J4398" i="11"/>
  <c r="I4398" i="11"/>
  <c r="O4397" i="11"/>
  <c r="N4397" i="11"/>
  <c r="M4397" i="11"/>
  <c r="L4397" i="11"/>
  <c r="K4397" i="11"/>
  <c r="J4397" i="11"/>
  <c r="D295" i="12" s="1"/>
  <c r="I4397" i="11"/>
  <c r="C295" i="12" s="1"/>
  <c r="O4396" i="11"/>
  <c r="N4396" i="11"/>
  <c r="M4396" i="11"/>
  <c r="L4396" i="11"/>
  <c r="K4396" i="11"/>
  <c r="J4396" i="11"/>
  <c r="I4396" i="11"/>
  <c r="O4395" i="11"/>
  <c r="N4395" i="11"/>
  <c r="M4395" i="11"/>
  <c r="L4395" i="11"/>
  <c r="K4395" i="11"/>
  <c r="J4395" i="11"/>
  <c r="I4395" i="11"/>
  <c r="O4394" i="11"/>
  <c r="N4394" i="11"/>
  <c r="M4394" i="11"/>
  <c r="L4394" i="11"/>
  <c r="K4394" i="11"/>
  <c r="J4394" i="11"/>
  <c r="I4394" i="11"/>
  <c r="O4393" i="11"/>
  <c r="N4393" i="11"/>
  <c r="M4393" i="11"/>
  <c r="L4393" i="11"/>
  <c r="K4393" i="11"/>
  <c r="J4393" i="11"/>
  <c r="I4393" i="11"/>
  <c r="O4392" i="11"/>
  <c r="N4392" i="11"/>
  <c r="M4392" i="11"/>
  <c r="L4392" i="11"/>
  <c r="K4392" i="11"/>
  <c r="J4392" i="11"/>
  <c r="I4392" i="11"/>
  <c r="O4391" i="11"/>
  <c r="N4391" i="11"/>
  <c r="M4391" i="11"/>
  <c r="L4391" i="11"/>
  <c r="K4391" i="11"/>
  <c r="J4391" i="11"/>
  <c r="I4391" i="11"/>
  <c r="O4390" i="11"/>
  <c r="N4390" i="11"/>
  <c r="M4390" i="11"/>
  <c r="L4390" i="11"/>
  <c r="K4390" i="11"/>
  <c r="J4390" i="11"/>
  <c r="I4390" i="11"/>
  <c r="O4389" i="11"/>
  <c r="N4389" i="11"/>
  <c r="M4389" i="11"/>
  <c r="L4389" i="11"/>
  <c r="K4389" i="11"/>
  <c r="J4389" i="11"/>
  <c r="I4389" i="11"/>
  <c r="O4388" i="11"/>
  <c r="N4388" i="11"/>
  <c r="M4388" i="11"/>
  <c r="L4388" i="11"/>
  <c r="K4388" i="11"/>
  <c r="J4388" i="11"/>
  <c r="I4388" i="11"/>
  <c r="O4387" i="11"/>
  <c r="N4387" i="11"/>
  <c r="M4387" i="11"/>
  <c r="L4387" i="11"/>
  <c r="K4387" i="11"/>
  <c r="J4387" i="11"/>
  <c r="I4387" i="11"/>
  <c r="O4386" i="11"/>
  <c r="N4386" i="11"/>
  <c r="M4386" i="11"/>
  <c r="L4386" i="11"/>
  <c r="K4386" i="11"/>
  <c r="J4386" i="11"/>
  <c r="I4386" i="11"/>
  <c r="O4385" i="11"/>
  <c r="N4385" i="11"/>
  <c r="M4385" i="11"/>
  <c r="L4385" i="11"/>
  <c r="K4385" i="11"/>
  <c r="J4385" i="11"/>
  <c r="I4385" i="11"/>
  <c r="O4384" i="11"/>
  <c r="N4384" i="11"/>
  <c r="M4384" i="11"/>
  <c r="L4384" i="11"/>
  <c r="K4384" i="11"/>
  <c r="J4384" i="11"/>
  <c r="I4384" i="11"/>
  <c r="O4383" i="11"/>
  <c r="N4383" i="11"/>
  <c r="M4383" i="11"/>
  <c r="L4383" i="11"/>
  <c r="K4383" i="11"/>
  <c r="J4383" i="11"/>
  <c r="I4383" i="11"/>
  <c r="O4382" i="11"/>
  <c r="N4382" i="11"/>
  <c r="M4382" i="11"/>
  <c r="L4382" i="11"/>
  <c r="K4382" i="11"/>
  <c r="J4382" i="11"/>
  <c r="D294" i="12" s="1"/>
  <c r="I4382" i="11"/>
  <c r="C294" i="12" s="1"/>
  <c r="O4381" i="11"/>
  <c r="N4381" i="11"/>
  <c r="M4381" i="11"/>
  <c r="L4381" i="11"/>
  <c r="K4381" i="11"/>
  <c r="J4381" i="11"/>
  <c r="I4381" i="11"/>
  <c r="O4380" i="11"/>
  <c r="N4380" i="11"/>
  <c r="M4380" i="11"/>
  <c r="L4380" i="11"/>
  <c r="K4380" i="11"/>
  <c r="J4380" i="11"/>
  <c r="I4380" i="11"/>
  <c r="O4379" i="11"/>
  <c r="N4379" i="11"/>
  <c r="M4379" i="11"/>
  <c r="L4379" i="11"/>
  <c r="K4379" i="11"/>
  <c r="J4379" i="11"/>
  <c r="I4379" i="11"/>
  <c r="O4378" i="11"/>
  <c r="N4378" i="11"/>
  <c r="M4378" i="11"/>
  <c r="L4378" i="11"/>
  <c r="K4378" i="11"/>
  <c r="J4378" i="11"/>
  <c r="I4378" i="11"/>
  <c r="O4377" i="11"/>
  <c r="N4377" i="11"/>
  <c r="M4377" i="11"/>
  <c r="L4377" i="11"/>
  <c r="K4377" i="11"/>
  <c r="J4377" i="11"/>
  <c r="I4377" i="11"/>
  <c r="O4376" i="11"/>
  <c r="N4376" i="11"/>
  <c r="M4376" i="11"/>
  <c r="L4376" i="11"/>
  <c r="K4376" i="11"/>
  <c r="J4376" i="11"/>
  <c r="I4376" i="11"/>
  <c r="O4375" i="11"/>
  <c r="N4375" i="11"/>
  <c r="M4375" i="11"/>
  <c r="L4375" i="11"/>
  <c r="K4375" i="11"/>
  <c r="J4375" i="11"/>
  <c r="I4375" i="11"/>
  <c r="O4374" i="11"/>
  <c r="N4374" i="11"/>
  <c r="M4374" i="11"/>
  <c r="L4374" i="11"/>
  <c r="K4374" i="11"/>
  <c r="J4374" i="11"/>
  <c r="I4374" i="11"/>
  <c r="O4373" i="11"/>
  <c r="N4373" i="11"/>
  <c r="M4373" i="11"/>
  <c r="L4373" i="11"/>
  <c r="K4373" i="11"/>
  <c r="J4373" i="11"/>
  <c r="I4373" i="11"/>
  <c r="O4372" i="11"/>
  <c r="N4372" i="11"/>
  <c r="M4372" i="11"/>
  <c r="L4372" i="11"/>
  <c r="K4372" i="11"/>
  <c r="J4372" i="11"/>
  <c r="I4372" i="11"/>
  <c r="O4371" i="11"/>
  <c r="N4371" i="11"/>
  <c r="M4371" i="11"/>
  <c r="L4371" i="11"/>
  <c r="K4371" i="11"/>
  <c r="J4371" i="11"/>
  <c r="I4371" i="11"/>
  <c r="O4370" i="11"/>
  <c r="N4370" i="11"/>
  <c r="M4370" i="11"/>
  <c r="L4370" i="11"/>
  <c r="K4370" i="11"/>
  <c r="J4370" i="11"/>
  <c r="I4370" i="11"/>
  <c r="O4369" i="11"/>
  <c r="N4369" i="11"/>
  <c r="M4369" i="11"/>
  <c r="L4369" i="11"/>
  <c r="K4369" i="11"/>
  <c r="J4369" i="11"/>
  <c r="I4369" i="11"/>
  <c r="O4368" i="11"/>
  <c r="N4368" i="11"/>
  <c r="M4368" i="11"/>
  <c r="L4368" i="11"/>
  <c r="K4368" i="11"/>
  <c r="J4368" i="11"/>
  <c r="I4368" i="11"/>
  <c r="O4367" i="11"/>
  <c r="N4367" i="11"/>
  <c r="M4367" i="11"/>
  <c r="L4367" i="11"/>
  <c r="K4367" i="11"/>
  <c r="J4367" i="11"/>
  <c r="D293" i="12" s="1"/>
  <c r="I4367" i="11"/>
  <c r="C293" i="12" s="1"/>
  <c r="O4366" i="11"/>
  <c r="N4366" i="11"/>
  <c r="M4366" i="11"/>
  <c r="L4366" i="11"/>
  <c r="K4366" i="11"/>
  <c r="J4366" i="11"/>
  <c r="I4366" i="11"/>
  <c r="O4365" i="11"/>
  <c r="N4365" i="11"/>
  <c r="M4365" i="11"/>
  <c r="L4365" i="11"/>
  <c r="K4365" i="11"/>
  <c r="J4365" i="11"/>
  <c r="I4365" i="11"/>
  <c r="O4364" i="11"/>
  <c r="N4364" i="11"/>
  <c r="M4364" i="11"/>
  <c r="L4364" i="11"/>
  <c r="K4364" i="11"/>
  <c r="J4364" i="11"/>
  <c r="I4364" i="11"/>
  <c r="O4363" i="11"/>
  <c r="N4363" i="11"/>
  <c r="M4363" i="11"/>
  <c r="L4363" i="11"/>
  <c r="K4363" i="11"/>
  <c r="J4363" i="11"/>
  <c r="I4363" i="11"/>
  <c r="O4362" i="11"/>
  <c r="N4362" i="11"/>
  <c r="M4362" i="11"/>
  <c r="L4362" i="11"/>
  <c r="K4362" i="11"/>
  <c r="J4362" i="11"/>
  <c r="I4362" i="11"/>
  <c r="O4361" i="11"/>
  <c r="N4361" i="11"/>
  <c r="M4361" i="11"/>
  <c r="L4361" i="11"/>
  <c r="K4361" i="11"/>
  <c r="J4361" i="11"/>
  <c r="I4361" i="11"/>
  <c r="O4360" i="11"/>
  <c r="N4360" i="11"/>
  <c r="M4360" i="11"/>
  <c r="L4360" i="11"/>
  <c r="K4360" i="11"/>
  <c r="J4360" i="11"/>
  <c r="I4360" i="11"/>
  <c r="O4359" i="11"/>
  <c r="N4359" i="11"/>
  <c r="M4359" i="11"/>
  <c r="L4359" i="11"/>
  <c r="K4359" i="11"/>
  <c r="J4359" i="11"/>
  <c r="I4359" i="11"/>
  <c r="O4358" i="11"/>
  <c r="N4358" i="11"/>
  <c r="M4358" i="11"/>
  <c r="L4358" i="11"/>
  <c r="K4358" i="11"/>
  <c r="J4358" i="11"/>
  <c r="I4358" i="11"/>
  <c r="O4357" i="11"/>
  <c r="N4357" i="11"/>
  <c r="M4357" i="11"/>
  <c r="L4357" i="11"/>
  <c r="K4357" i="11"/>
  <c r="J4357" i="11"/>
  <c r="I4357" i="11"/>
  <c r="O4356" i="11"/>
  <c r="N4356" i="11"/>
  <c r="M4356" i="11"/>
  <c r="L4356" i="11"/>
  <c r="K4356" i="11"/>
  <c r="J4356" i="11"/>
  <c r="I4356" i="11"/>
  <c r="O4355" i="11"/>
  <c r="N4355" i="11"/>
  <c r="M4355" i="11"/>
  <c r="L4355" i="11"/>
  <c r="K4355" i="11"/>
  <c r="J4355" i="11"/>
  <c r="I4355" i="11"/>
  <c r="O4354" i="11"/>
  <c r="N4354" i="11"/>
  <c r="M4354" i="11"/>
  <c r="L4354" i="11"/>
  <c r="K4354" i="11"/>
  <c r="J4354" i="11"/>
  <c r="I4354" i="11"/>
  <c r="O4353" i="11"/>
  <c r="N4353" i="11"/>
  <c r="M4353" i="11"/>
  <c r="L4353" i="11"/>
  <c r="K4353" i="11"/>
  <c r="J4353" i="11"/>
  <c r="I4353" i="11"/>
  <c r="O4352" i="11"/>
  <c r="N4352" i="11"/>
  <c r="M4352" i="11"/>
  <c r="L4352" i="11"/>
  <c r="K4352" i="11"/>
  <c r="J4352" i="11"/>
  <c r="D292" i="12" s="1"/>
  <c r="I4352" i="11"/>
  <c r="C292" i="12" s="1"/>
  <c r="O4351" i="11"/>
  <c r="N4351" i="11"/>
  <c r="M4351" i="11"/>
  <c r="L4351" i="11"/>
  <c r="K4351" i="11"/>
  <c r="J4351" i="11"/>
  <c r="I4351" i="11"/>
  <c r="O4350" i="11"/>
  <c r="N4350" i="11"/>
  <c r="M4350" i="11"/>
  <c r="L4350" i="11"/>
  <c r="K4350" i="11"/>
  <c r="J4350" i="11"/>
  <c r="I4350" i="11"/>
  <c r="O4349" i="11"/>
  <c r="N4349" i="11"/>
  <c r="M4349" i="11"/>
  <c r="L4349" i="11"/>
  <c r="K4349" i="11"/>
  <c r="J4349" i="11"/>
  <c r="I4349" i="11"/>
  <c r="O4348" i="11"/>
  <c r="N4348" i="11"/>
  <c r="M4348" i="11"/>
  <c r="L4348" i="11"/>
  <c r="K4348" i="11"/>
  <c r="J4348" i="11"/>
  <c r="I4348" i="11"/>
  <c r="O4347" i="11"/>
  <c r="N4347" i="11"/>
  <c r="M4347" i="11"/>
  <c r="L4347" i="11"/>
  <c r="K4347" i="11"/>
  <c r="J4347" i="11"/>
  <c r="I4347" i="11"/>
  <c r="O4346" i="11"/>
  <c r="N4346" i="11"/>
  <c r="M4346" i="11"/>
  <c r="L4346" i="11"/>
  <c r="K4346" i="11"/>
  <c r="J4346" i="11"/>
  <c r="I4346" i="11"/>
  <c r="O4345" i="11"/>
  <c r="N4345" i="11"/>
  <c r="M4345" i="11"/>
  <c r="L4345" i="11"/>
  <c r="K4345" i="11"/>
  <c r="J4345" i="11"/>
  <c r="I4345" i="11"/>
  <c r="O4344" i="11"/>
  <c r="N4344" i="11"/>
  <c r="M4344" i="11"/>
  <c r="L4344" i="11"/>
  <c r="K4344" i="11"/>
  <c r="J4344" i="11"/>
  <c r="I4344" i="11"/>
  <c r="O4343" i="11"/>
  <c r="N4343" i="11"/>
  <c r="M4343" i="11"/>
  <c r="L4343" i="11"/>
  <c r="K4343" i="11"/>
  <c r="J4343" i="11"/>
  <c r="I4343" i="11"/>
  <c r="O4342" i="11"/>
  <c r="N4342" i="11"/>
  <c r="M4342" i="11"/>
  <c r="L4342" i="11"/>
  <c r="K4342" i="11"/>
  <c r="J4342" i="11"/>
  <c r="I4342" i="11"/>
  <c r="O4341" i="11"/>
  <c r="N4341" i="11"/>
  <c r="M4341" i="11"/>
  <c r="L4341" i="11"/>
  <c r="K4341" i="11"/>
  <c r="J4341" i="11"/>
  <c r="I4341" i="11"/>
  <c r="O4340" i="11"/>
  <c r="N4340" i="11"/>
  <c r="M4340" i="11"/>
  <c r="L4340" i="11"/>
  <c r="K4340" i="11"/>
  <c r="J4340" i="11"/>
  <c r="I4340" i="11"/>
  <c r="O4339" i="11"/>
  <c r="N4339" i="11"/>
  <c r="M4339" i="11"/>
  <c r="L4339" i="11"/>
  <c r="K4339" i="11"/>
  <c r="J4339" i="11"/>
  <c r="I4339" i="11"/>
  <c r="O4338" i="11"/>
  <c r="N4338" i="11"/>
  <c r="M4338" i="11"/>
  <c r="L4338" i="11"/>
  <c r="K4338" i="11"/>
  <c r="J4338" i="11"/>
  <c r="I4338" i="11"/>
  <c r="O4337" i="11"/>
  <c r="N4337" i="11"/>
  <c r="M4337" i="11"/>
  <c r="L4337" i="11"/>
  <c r="K4337" i="11"/>
  <c r="J4337" i="11"/>
  <c r="I4337" i="11"/>
  <c r="O4336" i="11"/>
  <c r="N4336" i="11"/>
  <c r="M4336" i="11"/>
  <c r="L4336" i="11"/>
  <c r="K4336" i="11"/>
  <c r="J4336" i="11"/>
  <c r="I4336" i="11"/>
  <c r="O4335" i="11"/>
  <c r="N4335" i="11"/>
  <c r="M4335" i="11"/>
  <c r="L4335" i="11"/>
  <c r="K4335" i="11"/>
  <c r="J4335" i="11"/>
  <c r="I4335" i="11"/>
  <c r="O4334" i="11"/>
  <c r="N4334" i="11"/>
  <c r="M4334" i="11"/>
  <c r="L4334" i="11"/>
  <c r="K4334" i="11"/>
  <c r="J4334" i="11"/>
  <c r="I4334" i="11"/>
  <c r="O4333" i="11"/>
  <c r="N4333" i="11"/>
  <c r="M4333" i="11"/>
  <c r="L4333" i="11"/>
  <c r="K4333" i="11"/>
  <c r="J4333" i="11"/>
  <c r="I4333" i="11"/>
  <c r="O4332" i="11"/>
  <c r="N4332" i="11"/>
  <c r="M4332" i="11"/>
  <c r="L4332" i="11"/>
  <c r="K4332" i="11"/>
  <c r="J4332" i="11"/>
  <c r="I4332" i="11"/>
  <c r="O4331" i="11"/>
  <c r="N4331" i="11"/>
  <c r="M4331" i="11"/>
  <c r="L4331" i="11"/>
  <c r="K4331" i="11"/>
  <c r="J4331" i="11"/>
  <c r="I4331" i="11"/>
  <c r="O4330" i="11"/>
  <c r="N4330" i="11"/>
  <c r="M4330" i="11"/>
  <c r="L4330" i="11"/>
  <c r="K4330" i="11"/>
  <c r="J4330" i="11"/>
  <c r="I4330" i="11"/>
  <c r="O4329" i="11"/>
  <c r="N4329" i="11"/>
  <c r="M4329" i="11"/>
  <c r="L4329" i="11"/>
  <c r="K4329" i="11"/>
  <c r="J4329" i="11"/>
  <c r="I4329" i="11"/>
  <c r="O4328" i="11"/>
  <c r="N4328" i="11"/>
  <c r="M4328" i="11"/>
  <c r="L4328" i="11"/>
  <c r="K4328" i="11"/>
  <c r="J4328" i="11"/>
  <c r="I4328" i="11"/>
  <c r="O4327" i="11"/>
  <c r="N4327" i="11"/>
  <c r="M4327" i="11"/>
  <c r="L4327" i="11"/>
  <c r="K4327" i="11"/>
  <c r="J4327" i="11"/>
  <c r="I4327" i="11"/>
  <c r="O4326" i="11"/>
  <c r="N4326" i="11"/>
  <c r="M4326" i="11"/>
  <c r="L4326" i="11"/>
  <c r="K4326" i="11"/>
  <c r="J4326" i="11"/>
  <c r="I4326" i="11"/>
  <c r="O4325" i="11"/>
  <c r="N4325" i="11"/>
  <c r="M4325" i="11"/>
  <c r="L4325" i="11"/>
  <c r="K4325" i="11"/>
  <c r="J4325" i="11"/>
  <c r="I4325" i="11"/>
  <c r="O4324" i="11"/>
  <c r="N4324" i="11"/>
  <c r="M4324" i="11"/>
  <c r="L4324" i="11"/>
  <c r="K4324" i="11"/>
  <c r="J4324" i="11"/>
  <c r="I4324" i="11"/>
  <c r="O4323" i="11"/>
  <c r="N4323" i="11"/>
  <c r="M4323" i="11"/>
  <c r="L4323" i="11"/>
  <c r="K4323" i="11"/>
  <c r="J4323" i="11"/>
  <c r="I4323" i="11"/>
  <c r="O4322" i="11"/>
  <c r="N4322" i="11"/>
  <c r="M4322" i="11"/>
  <c r="L4322" i="11"/>
  <c r="K4322" i="11"/>
  <c r="J4322" i="11"/>
  <c r="I4322" i="11"/>
  <c r="O4321" i="11"/>
  <c r="N4321" i="11"/>
  <c r="M4321" i="11"/>
  <c r="L4321" i="11"/>
  <c r="K4321" i="11"/>
  <c r="J4321" i="11"/>
  <c r="I4321" i="11"/>
  <c r="O4320" i="11"/>
  <c r="N4320" i="11"/>
  <c r="M4320" i="11"/>
  <c r="L4320" i="11"/>
  <c r="K4320" i="11"/>
  <c r="J4320" i="11"/>
  <c r="I4320" i="11"/>
  <c r="O4319" i="11"/>
  <c r="N4319" i="11"/>
  <c r="M4319" i="11"/>
  <c r="L4319" i="11"/>
  <c r="K4319" i="11"/>
  <c r="J4319" i="11"/>
  <c r="I4319" i="11"/>
  <c r="O4318" i="11"/>
  <c r="N4318" i="11"/>
  <c r="M4318" i="11"/>
  <c r="L4318" i="11"/>
  <c r="K4318" i="11"/>
  <c r="J4318" i="11"/>
  <c r="I4318" i="11"/>
  <c r="O4317" i="11"/>
  <c r="N4317" i="11"/>
  <c r="M4317" i="11"/>
  <c r="L4317" i="11"/>
  <c r="K4317" i="11"/>
  <c r="J4317" i="11"/>
  <c r="I4317" i="11"/>
  <c r="O4316" i="11"/>
  <c r="N4316" i="11"/>
  <c r="M4316" i="11"/>
  <c r="L4316" i="11"/>
  <c r="K4316" i="11"/>
  <c r="J4316" i="11"/>
  <c r="I4316" i="11"/>
  <c r="O4315" i="11"/>
  <c r="N4315" i="11"/>
  <c r="M4315" i="11"/>
  <c r="L4315" i="11"/>
  <c r="K4315" i="11"/>
  <c r="J4315" i="11"/>
  <c r="I4315" i="11"/>
  <c r="O4314" i="11"/>
  <c r="N4314" i="11"/>
  <c r="M4314" i="11"/>
  <c r="L4314" i="11"/>
  <c r="K4314" i="11"/>
  <c r="J4314" i="11"/>
  <c r="I4314" i="11"/>
  <c r="O4313" i="11"/>
  <c r="N4313" i="11"/>
  <c r="M4313" i="11"/>
  <c r="L4313" i="11"/>
  <c r="K4313" i="11"/>
  <c r="J4313" i="11"/>
  <c r="I4313" i="11"/>
  <c r="O4312" i="11"/>
  <c r="N4312" i="11"/>
  <c r="M4312" i="11"/>
  <c r="L4312" i="11"/>
  <c r="K4312" i="11"/>
  <c r="J4312" i="11"/>
  <c r="I4312" i="11"/>
  <c r="O4311" i="11"/>
  <c r="N4311" i="11"/>
  <c r="M4311" i="11"/>
  <c r="L4311" i="11"/>
  <c r="K4311" i="11"/>
  <c r="J4311" i="11"/>
  <c r="I4311" i="11"/>
  <c r="O4310" i="11"/>
  <c r="N4310" i="11"/>
  <c r="M4310" i="11"/>
  <c r="L4310" i="11"/>
  <c r="K4310" i="11"/>
  <c r="J4310" i="11"/>
  <c r="I4310" i="11"/>
  <c r="O4309" i="11"/>
  <c r="N4309" i="11"/>
  <c r="M4309" i="11"/>
  <c r="L4309" i="11"/>
  <c r="K4309" i="11"/>
  <c r="J4309" i="11"/>
  <c r="I4309" i="11"/>
  <c r="O4308" i="11"/>
  <c r="N4308" i="11"/>
  <c r="M4308" i="11"/>
  <c r="L4308" i="11"/>
  <c r="K4308" i="11"/>
  <c r="J4308" i="11"/>
  <c r="I4308" i="11"/>
  <c r="O4307" i="11"/>
  <c r="N4307" i="11"/>
  <c r="M4307" i="11"/>
  <c r="L4307" i="11"/>
  <c r="K4307" i="11"/>
  <c r="J4307" i="11"/>
  <c r="I4307" i="11"/>
  <c r="O4306" i="11"/>
  <c r="N4306" i="11"/>
  <c r="M4306" i="11"/>
  <c r="L4306" i="11"/>
  <c r="K4306" i="11"/>
  <c r="J4306" i="11"/>
  <c r="I4306" i="11"/>
  <c r="O4305" i="11"/>
  <c r="N4305" i="11"/>
  <c r="M4305" i="11"/>
  <c r="L4305" i="11"/>
  <c r="K4305" i="11"/>
  <c r="J4305" i="11"/>
  <c r="I4305" i="11"/>
  <c r="O4304" i="11"/>
  <c r="N4304" i="11"/>
  <c r="M4304" i="11"/>
  <c r="L4304" i="11"/>
  <c r="K4304" i="11"/>
  <c r="J4304" i="11"/>
  <c r="I4304" i="11"/>
  <c r="O4303" i="11"/>
  <c r="N4303" i="11"/>
  <c r="M4303" i="11"/>
  <c r="L4303" i="11"/>
  <c r="K4303" i="11"/>
  <c r="J4303" i="11"/>
  <c r="I4303" i="11"/>
  <c r="O4302" i="11"/>
  <c r="N4302" i="11"/>
  <c r="M4302" i="11"/>
  <c r="L4302" i="11"/>
  <c r="K4302" i="11"/>
  <c r="J4302" i="11"/>
  <c r="I4302" i="11"/>
  <c r="O4301" i="11"/>
  <c r="N4301" i="11"/>
  <c r="M4301" i="11"/>
  <c r="L4301" i="11"/>
  <c r="K4301" i="11"/>
  <c r="J4301" i="11"/>
  <c r="I4301" i="11"/>
  <c r="O4300" i="11"/>
  <c r="N4300" i="11"/>
  <c r="M4300" i="11"/>
  <c r="L4300" i="11"/>
  <c r="K4300" i="11"/>
  <c r="J4300" i="11"/>
  <c r="I4300" i="11"/>
  <c r="O4299" i="11"/>
  <c r="N4299" i="11"/>
  <c r="M4299" i="11"/>
  <c r="L4299" i="11"/>
  <c r="K4299" i="11"/>
  <c r="J4299" i="11"/>
  <c r="I4299" i="11"/>
  <c r="O4298" i="11"/>
  <c r="N4298" i="11"/>
  <c r="M4298" i="11"/>
  <c r="L4298" i="11"/>
  <c r="K4298" i="11"/>
  <c r="J4298" i="11"/>
  <c r="I4298" i="11"/>
  <c r="O4297" i="11"/>
  <c r="N4297" i="11"/>
  <c r="M4297" i="11"/>
  <c r="L4297" i="11"/>
  <c r="K4297" i="11"/>
  <c r="J4297" i="11"/>
  <c r="I4297" i="11"/>
  <c r="O4296" i="11"/>
  <c r="N4296" i="11"/>
  <c r="M4296" i="11"/>
  <c r="L4296" i="11"/>
  <c r="K4296" i="11"/>
  <c r="J4296" i="11"/>
  <c r="I4296" i="11"/>
  <c r="O4295" i="11"/>
  <c r="N4295" i="11"/>
  <c r="M4295" i="11"/>
  <c r="L4295" i="11"/>
  <c r="K4295" i="11"/>
  <c r="J4295" i="11"/>
  <c r="I4295" i="11"/>
  <c r="O4294" i="11"/>
  <c r="N4294" i="11"/>
  <c r="M4294" i="11"/>
  <c r="L4294" i="11"/>
  <c r="K4294" i="11"/>
  <c r="J4294" i="11"/>
  <c r="I4294" i="11"/>
  <c r="O4293" i="11"/>
  <c r="N4293" i="11"/>
  <c r="M4293" i="11"/>
  <c r="L4293" i="11"/>
  <c r="K4293" i="11"/>
  <c r="J4293" i="11"/>
  <c r="I4293" i="11"/>
  <c r="O4292" i="11"/>
  <c r="N4292" i="11"/>
  <c r="M4292" i="11"/>
  <c r="L4292" i="11"/>
  <c r="K4292" i="11"/>
  <c r="J4292" i="11"/>
  <c r="I4292" i="11"/>
  <c r="O4291" i="11"/>
  <c r="N4291" i="11"/>
  <c r="M4291" i="11"/>
  <c r="L4291" i="11"/>
  <c r="K4291" i="11"/>
  <c r="J4291" i="11"/>
  <c r="I4291" i="11"/>
  <c r="O4290" i="11"/>
  <c r="N4290" i="11"/>
  <c r="M4290" i="11"/>
  <c r="L4290" i="11"/>
  <c r="K4290" i="11"/>
  <c r="J4290" i="11"/>
  <c r="I4290" i="11"/>
  <c r="O4289" i="11"/>
  <c r="N4289" i="11"/>
  <c r="M4289" i="11"/>
  <c r="L4289" i="11"/>
  <c r="K4289" i="11"/>
  <c r="J4289" i="11"/>
  <c r="I4289" i="11"/>
  <c r="O4288" i="11"/>
  <c r="N4288" i="11"/>
  <c r="M4288" i="11"/>
  <c r="L4288" i="11"/>
  <c r="K4288" i="11"/>
  <c r="J4288" i="11"/>
  <c r="I4288" i="11"/>
  <c r="O4287" i="11"/>
  <c r="N4287" i="11"/>
  <c r="M4287" i="11"/>
  <c r="L4287" i="11"/>
  <c r="K4287" i="11"/>
  <c r="J4287" i="11"/>
  <c r="I4287" i="11"/>
  <c r="O4286" i="11"/>
  <c r="N4286" i="11"/>
  <c r="M4286" i="11"/>
  <c r="L4286" i="11"/>
  <c r="K4286" i="11"/>
  <c r="J4286" i="11"/>
  <c r="I4286" i="11"/>
  <c r="O4285" i="11"/>
  <c r="N4285" i="11"/>
  <c r="M4285" i="11"/>
  <c r="L4285" i="11"/>
  <c r="K4285" i="11"/>
  <c r="J4285" i="11"/>
  <c r="I4285" i="11"/>
  <c r="O4284" i="11"/>
  <c r="N4284" i="11"/>
  <c r="M4284" i="11"/>
  <c r="L4284" i="11"/>
  <c r="K4284" i="11"/>
  <c r="J4284" i="11"/>
  <c r="I4284" i="11"/>
  <c r="O4283" i="11"/>
  <c r="N4283" i="11"/>
  <c r="M4283" i="11"/>
  <c r="L4283" i="11"/>
  <c r="K4283" i="11"/>
  <c r="J4283" i="11"/>
  <c r="I4283" i="11"/>
  <c r="O4282" i="11"/>
  <c r="N4282" i="11"/>
  <c r="M4282" i="11"/>
  <c r="L4282" i="11"/>
  <c r="K4282" i="11"/>
  <c r="J4282" i="11"/>
  <c r="I4282" i="11"/>
  <c r="O4281" i="11"/>
  <c r="N4281" i="11"/>
  <c r="M4281" i="11"/>
  <c r="L4281" i="11"/>
  <c r="K4281" i="11"/>
  <c r="J4281" i="11"/>
  <c r="I4281" i="11"/>
  <c r="O4280" i="11"/>
  <c r="N4280" i="11"/>
  <c r="M4280" i="11"/>
  <c r="L4280" i="11"/>
  <c r="K4280" i="11"/>
  <c r="J4280" i="11"/>
  <c r="I4280" i="11"/>
  <c r="O4279" i="11"/>
  <c r="N4279" i="11"/>
  <c r="M4279" i="11"/>
  <c r="L4279" i="11"/>
  <c r="K4279" i="11"/>
  <c r="J4279" i="11"/>
  <c r="I4279" i="11"/>
  <c r="O4278" i="11"/>
  <c r="N4278" i="11"/>
  <c r="M4278" i="11"/>
  <c r="L4278" i="11"/>
  <c r="K4278" i="11"/>
  <c r="J4278" i="11"/>
  <c r="I4278" i="11"/>
  <c r="O4277" i="11"/>
  <c r="N4277" i="11"/>
  <c r="M4277" i="11"/>
  <c r="L4277" i="11"/>
  <c r="K4277" i="11"/>
  <c r="J4277" i="11"/>
  <c r="I4277" i="11"/>
  <c r="O4276" i="11"/>
  <c r="N4276" i="11"/>
  <c r="M4276" i="11"/>
  <c r="L4276" i="11"/>
  <c r="K4276" i="11"/>
  <c r="J4276" i="11"/>
  <c r="I4276" i="11"/>
  <c r="O4275" i="11"/>
  <c r="N4275" i="11"/>
  <c r="M4275" i="11"/>
  <c r="L4275" i="11"/>
  <c r="K4275" i="11"/>
  <c r="J4275" i="11"/>
  <c r="I4275" i="11"/>
  <c r="O4274" i="11"/>
  <c r="N4274" i="11"/>
  <c r="M4274" i="11"/>
  <c r="L4274" i="11"/>
  <c r="K4274" i="11"/>
  <c r="J4274" i="11"/>
  <c r="I4274" i="11"/>
  <c r="O4273" i="11"/>
  <c r="N4273" i="11"/>
  <c r="M4273" i="11"/>
  <c r="L4273" i="11"/>
  <c r="K4273" i="11"/>
  <c r="J4273" i="11"/>
  <c r="I4273" i="11"/>
  <c r="O4272" i="11"/>
  <c r="N4272" i="11"/>
  <c r="M4272" i="11"/>
  <c r="L4272" i="11"/>
  <c r="K4272" i="11"/>
  <c r="J4272" i="11"/>
  <c r="I4272" i="11"/>
  <c r="O4271" i="11"/>
  <c r="N4271" i="11"/>
  <c r="M4271" i="11"/>
  <c r="L4271" i="11"/>
  <c r="K4271" i="11"/>
  <c r="J4271" i="11"/>
  <c r="I4271" i="11"/>
  <c r="O4270" i="11"/>
  <c r="N4270" i="11"/>
  <c r="M4270" i="11"/>
  <c r="L4270" i="11"/>
  <c r="K4270" i="11"/>
  <c r="J4270" i="11"/>
  <c r="I4270" i="11"/>
  <c r="O4269" i="11"/>
  <c r="N4269" i="11"/>
  <c r="M4269" i="11"/>
  <c r="L4269" i="11"/>
  <c r="K4269" i="11"/>
  <c r="J4269" i="11"/>
  <c r="I4269" i="11"/>
  <c r="O4268" i="11"/>
  <c r="N4268" i="11"/>
  <c r="M4268" i="11"/>
  <c r="L4268" i="11"/>
  <c r="K4268" i="11"/>
  <c r="J4268" i="11"/>
  <c r="I4268" i="11"/>
  <c r="O4267" i="11"/>
  <c r="N4267" i="11"/>
  <c r="M4267" i="11"/>
  <c r="L4267" i="11"/>
  <c r="K4267" i="11"/>
  <c r="J4267" i="11"/>
  <c r="I4267" i="11"/>
  <c r="O4266" i="11"/>
  <c r="N4266" i="11"/>
  <c r="M4266" i="11"/>
  <c r="L4266" i="11"/>
  <c r="K4266" i="11"/>
  <c r="J4266" i="11"/>
  <c r="I4266" i="11"/>
  <c r="O4265" i="11"/>
  <c r="N4265" i="11"/>
  <c r="M4265" i="11"/>
  <c r="L4265" i="11"/>
  <c r="K4265" i="11"/>
  <c r="J4265" i="11"/>
  <c r="I4265" i="11"/>
  <c r="O4264" i="11"/>
  <c r="N4264" i="11"/>
  <c r="M4264" i="11"/>
  <c r="L4264" i="11"/>
  <c r="K4264" i="11"/>
  <c r="J4264" i="11"/>
  <c r="I4264" i="11"/>
  <c r="O4263" i="11"/>
  <c r="N4263" i="11"/>
  <c r="M4263" i="11"/>
  <c r="L4263" i="11"/>
  <c r="K4263" i="11"/>
  <c r="J4263" i="11"/>
  <c r="I4263" i="11"/>
  <c r="O4262" i="11"/>
  <c r="N4262" i="11"/>
  <c r="M4262" i="11"/>
  <c r="L4262" i="11"/>
  <c r="K4262" i="11"/>
  <c r="J4262" i="11"/>
  <c r="I4262" i="11"/>
  <c r="O4261" i="11"/>
  <c r="N4261" i="11"/>
  <c r="M4261" i="11"/>
  <c r="L4261" i="11"/>
  <c r="K4261" i="11"/>
  <c r="J4261" i="11"/>
  <c r="I4261" i="11"/>
  <c r="O4260" i="11"/>
  <c r="N4260" i="11"/>
  <c r="M4260" i="11"/>
  <c r="L4260" i="11"/>
  <c r="K4260" i="11"/>
  <c r="J4260" i="11"/>
  <c r="I4260" i="11"/>
  <c r="O4259" i="11"/>
  <c r="N4259" i="11"/>
  <c r="M4259" i="11"/>
  <c r="L4259" i="11"/>
  <c r="K4259" i="11"/>
  <c r="J4259" i="11"/>
  <c r="I4259" i="11"/>
  <c r="O4258" i="11"/>
  <c r="N4258" i="11"/>
  <c r="M4258" i="11"/>
  <c r="L4258" i="11"/>
  <c r="K4258" i="11"/>
  <c r="J4258" i="11"/>
  <c r="I4258" i="11"/>
  <c r="O4257" i="11"/>
  <c r="N4257" i="11"/>
  <c r="M4257" i="11"/>
  <c r="L4257" i="11"/>
  <c r="K4257" i="11"/>
  <c r="J4257" i="11"/>
  <c r="I4257" i="11"/>
  <c r="O4256" i="11"/>
  <c r="N4256" i="11"/>
  <c r="M4256" i="11"/>
  <c r="L4256" i="11"/>
  <c r="K4256" i="11"/>
  <c r="J4256" i="11"/>
  <c r="I4256" i="11"/>
  <c r="O4255" i="11"/>
  <c r="N4255" i="11"/>
  <c r="M4255" i="11"/>
  <c r="L4255" i="11"/>
  <c r="K4255" i="11"/>
  <c r="J4255" i="11"/>
  <c r="I4255" i="11"/>
  <c r="O4254" i="11"/>
  <c r="N4254" i="11"/>
  <c r="M4254" i="11"/>
  <c r="L4254" i="11"/>
  <c r="K4254" i="11"/>
  <c r="J4254" i="11"/>
  <c r="I4254" i="11"/>
  <c r="O4253" i="11"/>
  <c r="N4253" i="11"/>
  <c r="M4253" i="11"/>
  <c r="L4253" i="11"/>
  <c r="K4253" i="11"/>
  <c r="J4253" i="11"/>
  <c r="I4253" i="11"/>
  <c r="O4252" i="11"/>
  <c r="N4252" i="11"/>
  <c r="M4252" i="11"/>
  <c r="L4252" i="11"/>
  <c r="K4252" i="11"/>
  <c r="J4252" i="11"/>
  <c r="I4252" i="11"/>
  <c r="O4251" i="11"/>
  <c r="N4251" i="11"/>
  <c r="M4251" i="11"/>
  <c r="L4251" i="11"/>
  <c r="K4251" i="11"/>
  <c r="J4251" i="11"/>
  <c r="I4251" i="11"/>
  <c r="O4250" i="11"/>
  <c r="N4250" i="11"/>
  <c r="M4250" i="11"/>
  <c r="L4250" i="11"/>
  <c r="K4250" i="11"/>
  <c r="J4250" i="11"/>
  <c r="I4250" i="11"/>
  <c r="O4249" i="11"/>
  <c r="N4249" i="11"/>
  <c r="M4249" i="11"/>
  <c r="L4249" i="11"/>
  <c r="K4249" i="11"/>
  <c r="J4249" i="11"/>
  <c r="I4249" i="11"/>
  <c r="O4248" i="11"/>
  <c r="N4248" i="11"/>
  <c r="M4248" i="11"/>
  <c r="L4248" i="11"/>
  <c r="K4248" i="11"/>
  <c r="J4248" i="11"/>
  <c r="I4248" i="11"/>
  <c r="O4247" i="11"/>
  <c r="N4247" i="11"/>
  <c r="M4247" i="11"/>
  <c r="L4247" i="11"/>
  <c r="K4247" i="11"/>
  <c r="J4247" i="11"/>
  <c r="I4247" i="11"/>
  <c r="O4246" i="11"/>
  <c r="N4246" i="11"/>
  <c r="M4246" i="11"/>
  <c r="L4246" i="11"/>
  <c r="K4246" i="11"/>
  <c r="J4246" i="11"/>
  <c r="I4246" i="11"/>
  <c r="O4245" i="11"/>
  <c r="N4245" i="11"/>
  <c r="M4245" i="11"/>
  <c r="L4245" i="11"/>
  <c r="K4245" i="11"/>
  <c r="J4245" i="11"/>
  <c r="I4245" i="11"/>
  <c r="O4244" i="11"/>
  <c r="N4244" i="11"/>
  <c r="M4244" i="11"/>
  <c r="L4244" i="11"/>
  <c r="K4244" i="11"/>
  <c r="J4244" i="11"/>
  <c r="I4244" i="11"/>
  <c r="O4243" i="11"/>
  <c r="N4243" i="11"/>
  <c r="M4243" i="11"/>
  <c r="L4243" i="11"/>
  <c r="K4243" i="11"/>
  <c r="J4243" i="11"/>
  <c r="I4243" i="11"/>
  <c r="O4242" i="11"/>
  <c r="N4242" i="11"/>
  <c r="M4242" i="11"/>
  <c r="L4242" i="11"/>
  <c r="K4242" i="11"/>
  <c r="J4242" i="11"/>
  <c r="I4242" i="11"/>
  <c r="O4241" i="11"/>
  <c r="N4241" i="11"/>
  <c r="M4241" i="11"/>
  <c r="L4241" i="11"/>
  <c r="K4241" i="11"/>
  <c r="J4241" i="11"/>
  <c r="I4241" i="11"/>
  <c r="O4240" i="11"/>
  <c r="N4240" i="11"/>
  <c r="M4240" i="11"/>
  <c r="L4240" i="11"/>
  <c r="K4240" i="11"/>
  <c r="J4240" i="11"/>
  <c r="I4240" i="11"/>
  <c r="O4239" i="11"/>
  <c r="N4239" i="11"/>
  <c r="M4239" i="11"/>
  <c r="L4239" i="11"/>
  <c r="K4239" i="11"/>
  <c r="J4239" i="11"/>
  <c r="I4239" i="11"/>
  <c r="O4238" i="11"/>
  <c r="N4238" i="11"/>
  <c r="M4238" i="11"/>
  <c r="L4238" i="11"/>
  <c r="K4238" i="11"/>
  <c r="J4238" i="11"/>
  <c r="I4238" i="11"/>
  <c r="O4237" i="11"/>
  <c r="N4237" i="11"/>
  <c r="M4237" i="11"/>
  <c r="L4237" i="11"/>
  <c r="K4237" i="11"/>
  <c r="J4237" i="11"/>
  <c r="I4237" i="11"/>
  <c r="O4236" i="11"/>
  <c r="N4236" i="11"/>
  <c r="M4236" i="11"/>
  <c r="L4236" i="11"/>
  <c r="K4236" i="11"/>
  <c r="J4236" i="11"/>
  <c r="I4236" i="11"/>
  <c r="O4235" i="11"/>
  <c r="N4235" i="11"/>
  <c r="M4235" i="11"/>
  <c r="L4235" i="11"/>
  <c r="K4235" i="11"/>
  <c r="J4235" i="11"/>
  <c r="I4235" i="11"/>
  <c r="O4234" i="11"/>
  <c r="N4234" i="11"/>
  <c r="M4234" i="11"/>
  <c r="L4234" i="11"/>
  <c r="K4234" i="11"/>
  <c r="J4234" i="11"/>
  <c r="I4234" i="11"/>
  <c r="O4233" i="11"/>
  <c r="N4233" i="11"/>
  <c r="M4233" i="11"/>
  <c r="L4233" i="11"/>
  <c r="K4233" i="11"/>
  <c r="J4233" i="11"/>
  <c r="I4233" i="11"/>
  <c r="O4232" i="11"/>
  <c r="N4232" i="11"/>
  <c r="M4232" i="11"/>
  <c r="L4232" i="11"/>
  <c r="K4232" i="11"/>
  <c r="J4232" i="11"/>
  <c r="I4232" i="11"/>
  <c r="O4231" i="11"/>
  <c r="N4231" i="11"/>
  <c r="M4231" i="11"/>
  <c r="L4231" i="11"/>
  <c r="K4231" i="11"/>
  <c r="J4231" i="11"/>
  <c r="I4231" i="11"/>
  <c r="O4230" i="11"/>
  <c r="N4230" i="11"/>
  <c r="M4230" i="11"/>
  <c r="L4230" i="11"/>
  <c r="K4230" i="11"/>
  <c r="J4230" i="11"/>
  <c r="I4230" i="11"/>
  <c r="O4229" i="11"/>
  <c r="N4229" i="11"/>
  <c r="M4229" i="11"/>
  <c r="L4229" i="11"/>
  <c r="K4229" i="11"/>
  <c r="J4229" i="11"/>
  <c r="I4229" i="11"/>
  <c r="O4228" i="11"/>
  <c r="N4228" i="11"/>
  <c r="M4228" i="11"/>
  <c r="L4228" i="11"/>
  <c r="K4228" i="11"/>
  <c r="J4228" i="11"/>
  <c r="I4228" i="11"/>
  <c r="O4227" i="11"/>
  <c r="N4227" i="11"/>
  <c r="M4227" i="11"/>
  <c r="L4227" i="11"/>
  <c r="K4227" i="11"/>
  <c r="J4227" i="11"/>
  <c r="I4227" i="11"/>
  <c r="O4226" i="11"/>
  <c r="N4226" i="11"/>
  <c r="M4226" i="11"/>
  <c r="L4226" i="11"/>
  <c r="K4226" i="11"/>
  <c r="J4226" i="11"/>
  <c r="I4226" i="11"/>
  <c r="O4225" i="11"/>
  <c r="N4225" i="11"/>
  <c r="M4225" i="11"/>
  <c r="L4225" i="11"/>
  <c r="K4225" i="11"/>
  <c r="J4225" i="11"/>
  <c r="I4225" i="11"/>
  <c r="O4224" i="11"/>
  <c r="N4224" i="11"/>
  <c r="M4224" i="11"/>
  <c r="L4224" i="11"/>
  <c r="K4224" i="11"/>
  <c r="J4224" i="11"/>
  <c r="I4224" i="11"/>
  <c r="O4223" i="11"/>
  <c r="N4223" i="11"/>
  <c r="M4223" i="11"/>
  <c r="L4223" i="11"/>
  <c r="K4223" i="11"/>
  <c r="J4223" i="11"/>
  <c r="I4223" i="11"/>
  <c r="O4222" i="11"/>
  <c r="N4222" i="11"/>
  <c r="M4222" i="11"/>
  <c r="L4222" i="11"/>
  <c r="K4222" i="11"/>
  <c r="J4222" i="11"/>
  <c r="I4222" i="11"/>
  <c r="O4221" i="11"/>
  <c r="N4221" i="11"/>
  <c r="M4221" i="11"/>
  <c r="L4221" i="11"/>
  <c r="K4221" i="11"/>
  <c r="J4221" i="11"/>
  <c r="I4221" i="11"/>
  <c r="O4220" i="11"/>
  <c r="N4220" i="11"/>
  <c r="M4220" i="11"/>
  <c r="L4220" i="11"/>
  <c r="K4220" i="11"/>
  <c r="J4220" i="11"/>
  <c r="I4220" i="11"/>
  <c r="O4219" i="11"/>
  <c r="N4219" i="11"/>
  <c r="M4219" i="11"/>
  <c r="L4219" i="11"/>
  <c r="K4219" i="11"/>
  <c r="J4219" i="11"/>
  <c r="I4219" i="11"/>
  <c r="O4218" i="11"/>
  <c r="N4218" i="11"/>
  <c r="M4218" i="11"/>
  <c r="L4218" i="11"/>
  <c r="K4218" i="11"/>
  <c r="J4218" i="11"/>
  <c r="I4218" i="11"/>
  <c r="O4217" i="11"/>
  <c r="N4217" i="11"/>
  <c r="M4217" i="11"/>
  <c r="L4217" i="11"/>
  <c r="K4217" i="11"/>
  <c r="J4217" i="11"/>
  <c r="I4217" i="11"/>
  <c r="O4216" i="11"/>
  <c r="N4216" i="11"/>
  <c r="M4216" i="11"/>
  <c r="L4216" i="11"/>
  <c r="K4216" i="11"/>
  <c r="J4216" i="11"/>
  <c r="I4216" i="11"/>
  <c r="O4215" i="11"/>
  <c r="N4215" i="11"/>
  <c r="M4215" i="11"/>
  <c r="L4215" i="11"/>
  <c r="K4215" i="11"/>
  <c r="J4215" i="11"/>
  <c r="I4215" i="11"/>
  <c r="O4214" i="11"/>
  <c r="N4214" i="11"/>
  <c r="M4214" i="11"/>
  <c r="L4214" i="11"/>
  <c r="K4214" i="11"/>
  <c r="J4214" i="11"/>
  <c r="I4214" i="11"/>
  <c r="O4213" i="11"/>
  <c r="N4213" i="11"/>
  <c r="M4213" i="11"/>
  <c r="L4213" i="11"/>
  <c r="K4213" i="11"/>
  <c r="J4213" i="11"/>
  <c r="I4213" i="11"/>
  <c r="O4212" i="11"/>
  <c r="N4212" i="11"/>
  <c r="M4212" i="11"/>
  <c r="L4212" i="11"/>
  <c r="K4212" i="11"/>
  <c r="J4212" i="11"/>
  <c r="I4212" i="11"/>
  <c r="O4211" i="11"/>
  <c r="N4211" i="11"/>
  <c r="M4211" i="11"/>
  <c r="L4211" i="11"/>
  <c r="K4211" i="11"/>
  <c r="J4211" i="11"/>
  <c r="I4211" i="11"/>
  <c r="O4210" i="11"/>
  <c r="N4210" i="11"/>
  <c r="M4210" i="11"/>
  <c r="L4210" i="11"/>
  <c r="K4210" i="11"/>
  <c r="J4210" i="11"/>
  <c r="I4210" i="11"/>
  <c r="O4209" i="11"/>
  <c r="N4209" i="11"/>
  <c r="M4209" i="11"/>
  <c r="L4209" i="11"/>
  <c r="K4209" i="11"/>
  <c r="J4209" i="11"/>
  <c r="I4209" i="11"/>
  <c r="O4208" i="11"/>
  <c r="N4208" i="11"/>
  <c r="M4208" i="11"/>
  <c r="L4208" i="11"/>
  <c r="K4208" i="11"/>
  <c r="J4208" i="11"/>
  <c r="I4208" i="11"/>
  <c r="O4207" i="11"/>
  <c r="N4207" i="11"/>
  <c r="M4207" i="11"/>
  <c r="L4207" i="11"/>
  <c r="K4207" i="11"/>
  <c r="J4207" i="11"/>
  <c r="I4207" i="11"/>
  <c r="O4206" i="11"/>
  <c r="N4206" i="11"/>
  <c r="M4206" i="11"/>
  <c r="L4206" i="11"/>
  <c r="K4206" i="11"/>
  <c r="J4206" i="11"/>
  <c r="I4206" i="11"/>
  <c r="O4205" i="11"/>
  <c r="N4205" i="11"/>
  <c r="M4205" i="11"/>
  <c r="L4205" i="11"/>
  <c r="K4205" i="11"/>
  <c r="J4205" i="11"/>
  <c r="I4205" i="11"/>
  <c r="O4204" i="11"/>
  <c r="N4204" i="11"/>
  <c r="M4204" i="11"/>
  <c r="L4204" i="11"/>
  <c r="K4204" i="11"/>
  <c r="J4204" i="11"/>
  <c r="I4204" i="11"/>
  <c r="O4203" i="11"/>
  <c r="N4203" i="11"/>
  <c r="M4203" i="11"/>
  <c r="L4203" i="11"/>
  <c r="K4203" i="11"/>
  <c r="J4203" i="11"/>
  <c r="I4203" i="11"/>
  <c r="O4202" i="11"/>
  <c r="N4202" i="11"/>
  <c r="M4202" i="11"/>
  <c r="L4202" i="11"/>
  <c r="K4202" i="11"/>
  <c r="J4202" i="11"/>
  <c r="D282" i="12" s="1"/>
  <c r="I4202" i="11"/>
  <c r="C282" i="12" s="1"/>
  <c r="O4201" i="11"/>
  <c r="N4201" i="11"/>
  <c r="M4201" i="11"/>
  <c r="L4201" i="11"/>
  <c r="K4201" i="11"/>
  <c r="J4201" i="11"/>
  <c r="I4201" i="11"/>
  <c r="O4200" i="11"/>
  <c r="N4200" i="11"/>
  <c r="M4200" i="11"/>
  <c r="L4200" i="11"/>
  <c r="K4200" i="11"/>
  <c r="J4200" i="11"/>
  <c r="I4200" i="11"/>
  <c r="O4199" i="11"/>
  <c r="N4199" i="11"/>
  <c r="M4199" i="11"/>
  <c r="L4199" i="11"/>
  <c r="K4199" i="11"/>
  <c r="J4199" i="11"/>
  <c r="I4199" i="11"/>
  <c r="O4198" i="11"/>
  <c r="N4198" i="11"/>
  <c r="M4198" i="11"/>
  <c r="L4198" i="11"/>
  <c r="K4198" i="11"/>
  <c r="J4198" i="11"/>
  <c r="I4198" i="11"/>
  <c r="O4197" i="11"/>
  <c r="N4197" i="11"/>
  <c r="M4197" i="11"/>
  <c r="L4197" i="11"/>
  <c r="K4197" i="11"/>
  <c r="J4197" i="11"/>
  <c r="I4197" i="11"/>
  <c r="O4196" i="11"/>
  <c r="N4196" i="11"/>
  <c r="M4196" i="11"/>
  <c r="L4196" i="11"/>
  <c r="K4196" i="11"/>
  <c r="J4196" i="11"/>
  <c r="I4196" i="11"/>
  <c r="O4195" i="11"/>
  <c r="N4195" i="11"/>
  <c r="M4195" i="11"/>
  <c r="L4195" i="11"/>
  <c r="K4195" i="11"/>
  <c r="J4195" i="11"/>
  <c r="I4195" i="11"/>
  <c r="O4194" i="11"/>
  <c r="N4194" i="11"/>
  <c r="M4194" i="11"/>
  <c r="L4194" i="11"/>
  <c r="K4194" i="11"/>
  <c r="J4194" i="11"/>
  <c r="I4194" i="11"/>
  <c r="O4193" i="11"/>
  <c r="N4193" i="11"/>
  <c r="M4193" i="11"/>
  <c r="L4193" i="11"/>
  <c r="K4193" i="11"/>
  <c r="J4193" i="11"/>
  <c r="I4193" i="11"/>
  <c r="O4192" i="11"/>
  <c r="N4192" i="11"/>
  <c r="M4192" i="11"/>
  <c r="L4192" i="11"/>
  <c r="K4192" i="11"/>
  <c r="J4192" i="11"/>
  <c r="I4192" i="11"/>
  <c r="O4191" i="11"/>
  <c r="N4191" i="11"/>
  <c r="M4191" i="11"/>
  <c r="L4191" i="11"/>
  <c r="K4191" i="11"/>
  <c r="J4191" i="11"/>
  <c r="I4191" i="11"/>
  <c r="O4190" i="11"/>
  <c r="N4190" i="11"/>
  <c r="M4190" i="11"/>
  <c r="L4190" i="11"/>
  <c r="K4190" i="11"/>
  <c r="J4190" i="11"/>
  <c r="I4190" i="11"/>
  <c r="O4189" i="11"/>
  <c r="N4189" i="11"/>
  <c r="M4189" i="11"/>
  <c r="L4189" i="11"/>
  <c r="K4189" i="11"/>
  <c r="J4189" i="11"/>
  <c r="I4189" i="11"/>
  <c r="O4188" i="11"/>
  <c r="N4188" i="11"/>
  <c r="M4188" i="11"/>
  <c r="L4188" i="11"/>
  <c r="K4188" i="11"/>
  <c r="J4188" i="11"/>
  <c r="I4188" i="11"/>
  <c r="O4187" i="11"/>
  <c r="N4187" i="11"/>
  <c r="M4187" i="11"/>
  <c r="L4187" i="11"/>
  <c r="K4187" i="11"/>
  <c r="J4187" i="11"/>
  <c r="D281" i="12" s="1"/>
  <c r="I4187" i="11"/>
  <c r="C281" i="12" s="1"/>
  <c r="O4186" i="11"/>
  <c r="N4186" i="11"/>
  <c r="M4186" i="11"/>
  <c r="L4186" i="11"/>
  <c r="K4186" i="11"/>
  <c r="J4186" i="11"/>
  <c r="I4186" i="11"/>
  <c r="O4185" i="11"/>
  <c r="N4185" i="11"/>
  <c r="M4185" i="11"/>
  <c r="L4185" i="11"/>
  <c r="K4185" i="11"/>
  <c r="J4185" i="11"/>
  <c r="I4185" i="11"/>
  <c r="O4184" i="11"/>
  <c r="N4184" i="11"/>
  <c r="M4184" i="11"/>
  <c r="L4184" i="11"/>
  <c r="K4184" i="11"/>
  <c r="J4184" i="11"/>
  <c r="I4184" i="11"/>
  <c r="O4183" i="11"/>
  <c r="N4183" i="11"/>
  <c r="M4183" i="11"/>
  <c r="L4183" i="11"/>
  <c r="K4183" i="11"/>
  <c r="J4183" i="11"/>
  <c r="I4183" i="11"/>
  <c r="O4182" i="11"/>
  <c r="N4182" i="11"/>
  <c r="M4182" i="11"/>
  <c r="L4182" i="11"/>
  <c r="K4182" i="11"/>
  <c r="J4182" i="11"/>
  <c r="I4182" i="11"/>
  <c r="O4181" i="11"/>
  <c r="N4181" i="11"/>
  <c r="M4181" i="11"/>
  <c r="L4181" i="11"/>
  <c r="K4181" i="11"/>
  <c r="J4181" i="11"/>
  <c r="I4181" i="11"/>
  <c r="O4180" i="11"/>
  <c r="N4180" i="11"/>
  <c r="M4180" i="11"/>
  <c r="L4180" i="11"/>
  <c r="K4180" i="11"/>
  <c r="J4180" i="11"/>
  <c r="I4180" i="11"/>
  <c r="O4179" i="11"/>
  <c r="N4179" i="11"/>
  <c r="M4179" i="11"/>
  <c r="L4179" i="11"/>
  <c r="K4179" i="11"/>
  <c r="J4179" i="11"/>
  <c r="I4179" i="11"/>
  <c r="O4178" i="11"/>
  <c r="N4178" i="11"/>
  <c r="M4178" i="11"/>
  <c r="L4178" i="11"/>
  <c r="K4178" i="11"/>
  <c r="J4178" i="11"/>
  <c r="I4178" i="11"/>
  <c r="O4177" i="11"/>
  <c r="N4177" i="11"/>
  <c r="M4177" i="11"/>
  <c r="L4177" i="11"/>
  <c r="K4177" i="11"/>
  <c r="J4177" i="11"/>
  <c r="I4177" i="11"/>
  <c r="O4176" i="11"/>
  <c r="N4176" i="11"/>
  <c r="M4176" i="11"/>
  <c r="L4176" i="11"/>
  <c r="K4176" i="11"/>
  <c r="J4176" i="11"/>
  <c r="I4176" i="11"/>
  <c r="O4175" i="11"/>
  <c r="N4175" i="11"/>
  <c r="M4175" i="11"/>
  <c r="L4175" i="11"/>
  <c r="K4175" i="11"/>
  <c r="J4175" i="11"/>
  <c r="I4175" i="11"/>
  <c r="O4174" i="11"/>
  <c r="N4174" i="11"/>
  <c r="M4174" i="11"/>
  <c r="L4174" i="11"/>
  <c r="K4174" i="11"/>
  <c r="J4174" i="11"/>
  <c r="I4174" i="11"/>
  <c r="O4173" i="11"/>
  <c r="N4173" i="11"/>
  <c r="M4173" i="11"/>
  <c r="L4173" i="11"/>
  <c r="K4173" i="11"/>
  <c r="J4173" i="11"/>
  <c r="I4173" i="11"/>
  <c r="O4172" i="11"/>
  <c r="N4172" i="11"/>
  <c r="M4172" i="11"/>
  <c r="L4172" i="11"/>
  <c r="K4172" i="11"/>
  <c r="J4172" i="11"/>
  <c r="D280" i="12" s="1"/>
  <c r="I4172" i="11"/>
  <c r="C280" i="12" s="1"/>
  <c r="O4171" i="11"/>
  <c r="N4171" i="11"/>
  <c r="M4171" i="11"/>
  <c r="L4171" i="11"/>
  <c r="K4171" i="11"/>
  <c r="J4171" i="11"/>
  <c r="I4171" i="11"/>
  <c r="O4170" i="11"/>
  <c r="N4170" i="11"/>
  <c r="M4170" i="11"/>
  <c r="L4170" i="11"/>
  <c r="K4170" i="11"/>
  <c r="J4170" i="11"/>
  <c r="I4170" i="11"/>
  <c r="O4169" i="11"/>
  <c r="N4169" i="11"/>
  <c r="M4169" i="11"/>
  <c r="L4169" i="11"/>
  <c r="K4169" i="11"/>
  <c r="J4169" i="11"/>
  <c r="I4169" i="11"/>
  <c r="O4168" i="11"/>
  <c r="N4168" i="11"/>
  <c r="M4168" i="11"/>
  <c r="L4168" i="11"/>
  <c r="K4168" i="11"/>
  <c r="J4168" i="11"/>
  <c r="I4168" i="11"/>
  <c r="O4167" i="11"/>
  <c r="N4167" i="11"/>
  <c r="M4167" i="11"/>
  <c r="L4167" i="11"/>
  <c r="K4167" i="11"/>
  <c r="J4167" i="11"/>
  <c r="I4167" i="11"/>
  <c r="O4166" i="11"/>
  <c r="N4166" i="11"/>
  <c r="M4166" i="11"/>
  <c r="L4166" i="11"/>
  <c r="K4166" i="11"/>
  <c r="J4166" i="11"/>
  <c r="I4166" i="11"/>
  <c r="O4165" i="11"/>
  <c r="N4165" i="11"/>
  <c r="M4165" i="11"/>
  <c r="L4165" i="11"/>
  <c r="K4165" i="11"/>
  <c r="J4165" i="11"/>
  <c r="I4165" i="11"/>
  <c r="O4164" i="11"/>
  <c r="N4164" i="11"/>
  <c r="M4164" i="11"/>
  <c r="L4164" i="11"/>
  <c r="K4164" i="11"/>
  <c r="J4164" i="11"/>
  <c r="I4164" i="11"/>
  <c r="O4163" i="11"/>
  <c r="N4163" i="11"/>
  <c r="M4163" i="11"/>
  <c r="L4163" i="11"/>
  <c r="K4163" i="11"/>
  <c r="J4163" i="11"/>
  <c r="I4163" i="11"/>
  <c r="O4162" i="11"/>
  <c r="N4162" i="11"/>
  <c r="M4162" i="11"/>
  <c r="L4162" i="11"/>
  <c r="K4162" i="11"/>
  <c r="J4162" i="11"/>
  <c r="I4162" i="11"/>
  <c r="O4161" i="11"/>
  <c r="N4161" i="11"/>
  <c r="M4161" i="11"/>
  <c r="L4161" i="11"/>
  <c r="K4161" i="11"/>
  <c r="J4161" i="11"/>
  <c r="I4161" i="11"/>
  <c r="O4160" i="11"/>
  <c r="N4160" i="11"/>
  <c r="M4160" i="11"/>
  <c r="L4160" i="11"/>
  <c r="K4160" i="11"/>
  <c r="J4160" i="11"/>
  <c r="I4160" i="11"/>
  <c r="O4159" i="11"/>
  <c r="N4159" i="11"/>
  <c r="M4159" i="11"/>
  <c r="L4159" i="11"/>
  <c r="K4159" i="11"/>
  <c r="J4159" i="11"/>
  <c r="I4159" i="11"/>
  <c r="O4158" i="11"/>
  <c r="N4158" i="11"/>
  <c r="M4158" i="11"/>
  <c r="L4158" i="11"/>
  <c r="K4158" i="11"/>
  <c r="J4158" i="11"/>
  <c r="I4158" i="11"/>
  <c r="O4157" i="11"/>
  <c r="N4157" i="11"/>
  <c r="M4157" i="11"/>
  <c r="L4157" i="11"/>
  <c r="K4157" i="11"/>
  <c r="J4157" i="11"/>
  <c r="D279" i="12" s="1"/>
  <c r="I4157" i="11"/>
  <c r="C279" i="12" s="1"/>
  <c r="O4156" i="11"/>
  <c r="N4156" i="11"/>
  <c r="M4156" i="11"/>
  <c r="L4156" i="11"/>
  <c r="K4156" i="11"/>
  <c r="J4156" i="11"/>
  <c r="I4156" i="11"/>
  <c r="O4155" i="11"/>
  <c r="N4155" i="11"/>
  <c r="M4155" i="11"/>
  <c r="L4155" i="11"/>
  <c r="K4155" i="11"/>
  <c r="J4155" i="11"/>
  <c r="I4155" i="11"/>
  <c r="O4154" i="11"/>
  <c r="N4154" i="11"/>
  <c r="M4154" i="11"/>
  <c r="L4154" i="11"/>
  <c r="K4154" i="11"/>
  <c r="J4154" i="11"/>
  <c r="I4154" i="11"/>
  <c r="O4153" i="11"/>
  <c r="N4153" i="11"/>
  <c r="M4153" i="11"/>
  <c r="L4153" i="11"/>
  <c r="K4153" i="11"/>
  <c r="J4153" i="11"/>
  <c r="I4153" i="11"/>
  <c r="O4152" i="11"/>
  <c r="N4152" i="11"/>
  <c r="M4152" i="11"/>
  <c r="L4152" i="11"/>
  <c r="K4152" i="11"/>
  <c r="J4152" i="11"/>
  <c r="I4152" i="11"/>
  <c r="O4151" i="11"/>
  <c r="N4151" i="11"/>
  <c r="M4151" i="11"/>
  <c r="L4151" i="11"/>
  <c r="K4151" i="11"/>
  <c r="J4151" i="11"/>
  <c r="I4151" i="11"/>
  <c r="O4150" i="11"/>
  <c r="N4150" i="11"/>
  <c r="M4150" i="11"/>
  <c r="L4150" i="11"/>
  <c r="K4150" i="11"/>
  <c r="J4150" i="11"/>
  <c r="I4150" i="11"/>
  <c r="O4149" i="11"/>
  <c r="N4149" i="11"/>
  <c r="M4149" i="11"/>
  <c r="L4149" i="11"/>
  <c r="K4149" i="11"/>
  <c r="J4149" i="11"/>
  <c r="I4149" i="11"/>
  <c r="O4148" i="11"/>
  <c r="N4148" i="11"/>
  <c r="M4148" i="11"/>
  <c r="L4148" i="11"/>
  <c r="K4148" i="11"/>
  <c r="J4148" i="11"/>
  <c r="I4148" i="11"/>
  <c r="O4147" i="11"/>
  <c r="N4147" i="11"/>
  <c r="M4147" i="11"/>
  <c r="L4147" i="11"/>
  <c r="K4147" i="11"/>
  <c r="J4147" i="11"/>
  <c r="I4147" i="11"/>
  <c r="O4146" i="11"/>
  <c r="N4146" i="11"/>
  <c r="M4146" i="11"/>
  <c r="L4146" i="11"/>
  <c r="K4146" i="11"/>
  <c r="J4146" i="11"/>
  <c r="I4146" i="11"/>
  <c r="O4145" i="11"/>
  <c r="N4145" i="11"/>
  <c r="M4145" i="11"/>
  <c r="L4145" i="11"/>
  <c r="K4145" i="11"/>
  <c r="J4145" i="11"/>
  <c r="I4145" i="11"/>
  <c r="O4144" i="11"/>
  <c r="N4144" i="11"/>
  <c r="M4144" i="11"/>
  <c r="L4144" i="11"/>
  <c r="K4144" i="11"/>
  <c r="J4144" i="11"/>
  <c r="I4144" i="11"/>
  <c r="O4143" i="11"/>
  <c r="N4143" i="11"/>
  <c r="M4143" i="11"/>
  <c r="L4143" i="11"/>
  <c r="K4143" i="11"/>
  <c r="J4143" i="11"/>
  <c r="I4143" i="11"/>
  <c r="O4142" i="11"/>
  <c r="N4142" i="11"/>
  <c r="M4142" i="11"/>
  <c r="L4142" i="11"/>
  <c r="K4142" i="11"/>
  <c r="J4142" i="11"/>
  <c r="D278" i="12" s="1"/>
  <c r="I4142" i="11"/>
  <c r="C278" i="12" s="1"/>
  <c r="O4141" i="11"/>
  <c r="N4141" i="11"/>
  <c r="M4141" i="11"/>
  <c r="L4141" i="11"/>
  <c r="K4141" i="11"/>
  <c r="J4141" i="11"/>
  <c r="I4141" i="11"/>
  <c r="O4140" i="11"/>
  <c r="N4140" i="11"/>
  <c r="M4140" i="11"/>
  <c r="L4140" i="11"/>
  <c r="K4140" i="11"/>
  <c r="J4140" i="11"/>
  <c r="I4140" i="11"/>
  <c r="O4139" i="11"/>
  <c r="N4139" i="11"/>
  <c r="M4139" i="11"/>
  <c r="L4139" i="11"/>
  <c r="K4139" i="11"/>
  <c r="J4139" i="11"/>
  <c r="I4139" i="11"/>
  <c r="O4138" i="11"/>
  <c r="N4138" i="11"/>
  <c r="M4138" i="11"/>
  <c r="L4138" i="11"/>
  <c r="K4138" i="11"/>
  <c r="J4138" i="11"/>
  <c r="I4138" i="11"/>
  <c r="O4137" i="11"/>
  <c r="N4137" i="11"/>
  <c r="M4137" i="11"/>
  <c r="L4137" i="11"/>
  <c r="K4137" i="11"/>
  <c r="J4137" i="11"/>
  <c r="I4137" i="11"/>
  <c r="O4136" i="11"/>
  <c r="N4136" i="11"/>
  <c r="M4136" i="11"/>
  <c r="L4136" i="11"/>
  <c r="K4136" i="11"/>
  <c r="J4136" i="11"/>
  <c r="I4136" i="11"/>
  <c r="O4135" i="11"/>
  <c r="N4135" i="11"/>
  <c r="M4135" i="11"/>
  <c r="L4135" i="11"/>
  <c r="K4135" i="11"/>
  <c r="J4135" i="11"/>
  <c r="I4135" i="11"/>
  <c r="O4134" i="11"/>
  <c r="N4134" i="11"/>
  <c r="M4134" i="11"/>
  <c r="L4134" i="11"/>
  <c r="K4134" i="11"/>
  <c r="J4134" i="11"/>
  <c r="I4134" i="11"/>
  <c r="O4133" i="11"/>
  <c r="N4133" i="11"/>
  <c r="M4133" i="11"/>
  <c r="L4133" i="11"/>
  <c r="K4133" i="11"/>
  <c r="J4133" i="11"/>
  <c r="I4133" i="11"/>
  <c r="O4132" i="11"/>
  <c r="N4132" i="11"/>
  <c r="M4132" i="11"/>
  <c r="L4132" i="11"/>
  <c r="K4132" i="11"/>
  <c r="J4132" i="11"/>
  <c r="I4132" i="11"/>
  <c r="O4131" i="11"/>
  <c r="N4131" i="11"/>
  <c r="M4131" i="11"/>
  <c r="L4131" i="11"/>
  <c r="K4131" i="11"/>
  <c r="J4131" i="11"/>
  <c r="I4131" i="11"/>
  <c r="O4130" i="11"/>
  <c r="N4130" i="11"/>
  <c r="M4130" i="11"/>
  <c r="L4130" i="11"/>
  <c r="K4130" i="11"/>
  <c r="J4130" i="11"/>
  <c r="I4130" i="11"/>
  <c r="O4129" i="11"/>
  <c r="N4129" i="11"/>
  <c r="M4129" i="11"/>
  <c r="L4129" i="11"/>
  <c r="K4129" i="11"/>
  <c r="J4129" i="11"/>
  <c r="I4129" i="11"/>
  <c r="O4128" i="11"/>
  <c r="N4128" i="11"/>
  <c r="M4128" i="11"/>
  <c r="L4128" i="11"/>
  <c r="K4128" i="11"/>
  <c r="J4128" i="11"/>
  <c r="I4128" i="11"/>
  <c r="O4127" i="11"/>
  <c r="N4127" i="11"/>
  <c r="M4127" i="11"/>
  <c r="L4127" i="11"/>
  <c r="K4127" i="11"/>
  <c r="J4127" i="11"/>
  <c r="D277" i="12" s="1"/>
  <c r="I4127" i="11"/>
  <c r="C277" i="12" s="1"/>
  <c r="O4126" i="11"/>
  <c r="N4126" i="11"/>
  <c r="M4126" i="11"/>
  <c r="L4126" i="11"/>
  <c r="K4126" i="11"/>
  <c r="J4126" i="11"/>
  <c r="I4126" i="11"/>
  <c r="O4125" i="11"/>
  <c r="N4125" i="11"/>
  <c r="M4125" i="11"/>
  <c r="L4125" i="11"/>
  <c r="K4125" i="11"/>
  <c r="J4125" i="11"/>
  <c r="I4125" i="11"/>
  <c r="O4124" i="11"/>
  <c r="N4124" i="11"/>
  <c r="M4124" i="11"/>
  <c r="L4124" i="11"/>
  <c r="K4124" i="11"/>
  <c r="J4124" i="11"/>
  <c r="I4124" i="11"/>
  <c r="O4123" i="11"/>
  <c r="N4123" i="11"/>
  <c r="M4123" i="11"/>
  <c r="L4123" i="11"/>
  <c r="K4123" i="11"/>
  <c r="J4123" i="11"/>
  <c r="I4123" i="11"/>
  <c r="O4122" i="11"/>
  <c r="N4122" i="11"/>
  <c r="M4122" i="11"/>
  <c r="L4122" i="11"/>
  <c r="K4122" i="11"/>
  <c r="J4122" i="11"/>
  <c r="I4122" i="11"/>
  <c r="O4121" i="11"/>
  <c r="N4121" i="11"/>
  <c r="M4121" i="11"/>
  <c r="L4121" i="11"/>
  <c r="K4121" i="11"/>
  <c r="J4121" i="11"/>
  <c r="I4121" i="11"/>
  <c r="O4120" i="11"/>
  <c r="N4120" i="11"/>
  <c r="M4120" i="11"/>
  <c r="L4120" i="11"/>
  <c r="K4120" i="11"/>
  <c r="J4120" i="11"/>
  <c r="I4120" i="11"/>
  <c r="O4119" i="11"/>
  <c r="N4119" i="11"/>
  <c r="M4119" i="11"/>
  <c r="L4119" i="11"/>
  <c r="K4119" i="11"/>
  <c r="J4119" i="11"/>
  <c r="I4119" i="11"/>
  <c r="O4118" i="11"/>
  <c r="N4118" i="11"/>
  <c r="M4118" i="11"/>
  <c r="L4118" i="11"/>
  <c r="K4118" i="11"/>
  <c r="J4118" i="11"/>
  <c r="I4118" i="11"/>
  <c r="O4117" i="11"/>
  <c r="N4117" i="11"/>
  <c r="M4117" i="11"/>
  <c r="L4117" i="11"/>
  <c r="K4117" i="11"/>
  <c r="J4117" i="11"/>
  <c r="I4117" i="11"/>
  <c r="O4116" i="11"/>
  <c r="N4116" i="11"/>
  <c r="M4116" i="11"/>
  <c r="L4116" i="11"/>
  <c r="K4116" i="11"/>
  <c r="J4116" i="11"/>
  <c r="I4116" i="11"/>
  <c r="O4115" i="11"/>
  <c r="N4115" i="11"/>
  <c r="M4115" i="11"/>
  <c r="L4115" i="11"/>
  <c r="K4115" i="11"/>
  <c r="J4115" i="11"/>
  <c r="I4115" i="11"/>
  <c r="O4114" i="11"/>
  <c r="N4114" i="11"/>
  <c r="M4114" i="11"/>
  <c r="L4114" i="11"/>
  <c r="K4114" i="11"/>
  <c r="J4114" i="11"/>
  <c r="I4114" i="11"/>
  <c r="O4113" i="11"/>
  <c r="N4113" i="11"/>
  <c r="M4113" i="11"/>
  <c r="L4113" i="11"/>
  <c r="K4113" i="11"/>
  <c r="J4113" i="11"/>
  <c r="I4113" i="11"/>
  <c r="O4112" i="11"/>
  <c r="N4112" i="11"/>
  <c r="M4112" i="11"/>
  <c r="L4112" i="11"/>
  <c r="K4112" i="11"/>
  <c r="J4112" i="11"/>
  <c r="D276" i="12" s="1"/>
  <c r="I4112" i="11"/>
  <c r="C276" i="12" s="1"/>
  <c r="O4111" i="11"/>
  <c r="N4111" i="11"/>
  <c r="M4111" i="11"/>
  <c r="L4111" i="11"/>
  <c r="K4111" i="11"/>
  <c r="J4111" i="11"/>
  <c r="I4111" i="11"/>
  <c r="O4110" i="11"/>
  <c r="N4110" i="11"/>
  <c r="M4110" i="11"/>
  <c r="L4110" i="11"/>
  <c r="K4110" i="11"/>
  <c r="J4110" i="11"/>
  <c r="I4110" i="11"/>
  <c r="O4109" i="11"/>
  <c r="N4109" i="11"/>
  <c r="M4109" i="11"/>
  <c r="L4109" i="11"/>
  <c r="K4109" i="11"/>
  <c r="J4109" i="11"/>
  <c r="I4109" i="11"/>
  <c r="O4108" i="11"/>
  <c r="N4108" i="11"/>
  <c r="M4108" i="11"/>
  <c r="L4108" i="11"/>
  <c r="K4108" i="11"/>
  <c r="J4108" i="11"/>
  <c r="I4108" i="11"/>
  <c r="O4107" i="11"/>
  <c r="N4107" i="11"/>
  <c r="M4107" i="11"/>
  <c r="L4107" i="11"/>
  <c r="K4107" i="11"/>
  <c r="J4107" i="11"/>
  <c r="I4107" i="11"/>
  <c r="O4106" i="11"/>
  <c r="N4106" i="11"/>
  <c r="M4106" i="11"/>
  <c r="L4106" i="11"/>
  <c r="K4106" i="11"/>
  <c r="J4106" i="11"/>
  <c r="I4106" i="11"/>
  <c r="O4105" i="11"/>
  <c r="N4105" i="11"/>
  <c r="M4105" i="11"/>
  <c r="L4105" i="11"/>
  <c r="K4105" i="11"/>
  <c r="J4105" i="11"/>
  <c r="I4105" i="11"/>
  <c r="O4104" i="11"/>
  <c r="N4104" i="11"/>
  <c r="M4104" i="11"/>
  <c r="L4104" i="11"/>
  <c r="K4104" i="11"/>
  <c r="J4104" i="11"/>
  <c r="I4104" i="11"/>
  <c r="O4103" i="11"/>
  <c r="N4103" i="11"/>
  <c r="M4103" i="11"/>
  <c r="L4103" i="11"/>
  <c r="K4103" i="11"/>
  <c r="J4103" i="11"/>
  <c r="I4103" i="11"/>
  <c r="O4102" i="11"/>
  <c r="N4102" i="11"/>
  <c r="M4102" i="11"/>
  <c r="L4102" i="11"/>
  <c r="K4102" i="11"/>
  <c r="J4102" i="11"/>
  <c r="I4102" i="11"/>
  <c r="O4101" i="11"/>
  <c r="N4101" i="11"/>
  <c r="M4101" i="11"/>
  <c r="L4101" i="11"/>
  <c r="K4101" i="11"/>
  <c r="J4101" i="11"/>
  <c r="I4101" i="11"/>
  <c r="O4100" i="11"/>
  <c r="N4100" i="11"/>
  <c r="M4100" i="11"/>
  <c r="L4100" i="11"/>
  <c r="K4100" i="11"/>
  <c r="J4100" i="11"/>
  <c r="I4100" i="11"/>
  <c r="O4099" i="11"/>
  <c r="N4099" i="11"/>
  <c r="M4099" i="11"/>
  <c r="L4099" i="11"/>
  <c r="K4099" i="11"/>
  <c r="J4099" i="11"/>
  <c r="I4099" i="11"/>
  <c r="O4098" i="11"/>
  <c r="N4098" i="11"/>
  <c r="M4098" i="11"/>
  <c r="L4098" i="11"/>
  <c r="K4098" i="11"/>
  <c r="J4098" i="11"/>
  <c r="I4098" i="11"/>
  <c r="O4097" i="11"/>
  <c r="N4097" i="11"/>
  <c r="M4097" i="11"/>
  <c r="L4097" i="11"/>
  <c r="K4097" i="11"/>
  <c r="J4097" i="11"/>
  <c r="D275" i="12" s="1"/>
  <c r="I4097" i="11"/>
  <c r="C275" i="12" s="1"/>
  <c r="O4096" i="11"/>
  <c r="N4096" i="11"/>
  <c r="M4096" i="11"/>
  <c r="L4096" i="11"/>
  <c r="K4096" i="11"/>
  <c r="J4096" i="11"/>
  <c r="I4096" i="11"/>
  <c r="O4095" i="11"/>
  <c r="N4095" i="11"/>
  <c r="M4095" i="11"/>
  <c r="L4095" i="11"/>
  <c r="K4095" i="11"/>
  <c r="J4095" i="11"/>
  <c r="I4095" i="11"/>
  <c r="O4094" i="11"/>
  <c r="N4094" i="11"/>
  <c r="M4094" i="11"/>
  <c r="L4094" i="11"/>
  <c r="K4094" i="11"/>
  <c r="J4094" i="11"/>
  <c r="I4094" i="11"/>
  <c r="O4093" i="11"/>
  <c r="N4093" i="11"/>
  <c r="M4093" i="11"/>
  <c r="L4093" i="11"/>
  <c r="K4093" i="11"/>
  <c r="J4093" i="11"/>
  <c r="I4093" i="11"/>
  <c r="O4092" i="11"/>
  <c r="N4092" i="11"/>
  <c r="M4092" i="11"/>
  <c r="L4092" i="11"/>
  <c r="K4092" i="11"/>
  <c r="J4092" i="11"/>
  <c r="I4092" i="11"/>
  <c r="O4091" i="11"/>
  <c r="N4091" i="11"/>
  <c r="M4091" i="11"/>
  <c r="L4091" i="11"/>
  <c r="K4091" i="11"/>
  <c r="J4091" i="11"/>
  <c r="I4091" i="11"/>
  <c r="O4090" i="11"/>
  <c r="N4090" i="11"/>
  <c r="M4090" i="11"/>
  <c r="L4090" i="11"/>
  <c r="K4090" i="11"/>
  <c r="J4090" i="11"/>
  <c r="I4090" i="11"/>
  <c r="O4089" i="11"/>
  <c r="N4089" i="11"/>
  <c r="M4089" i="11"/>
  <c r="L4089" i="11"/>
  <c r="K4089" i="11"/>
  <c r="J4089" i="11"/>
  <c r="I4089" i="11"/>
  <c r="O4088" i="11"/>
  <c r="N4088" i="11"/>
  <c r="M4088" i="11"/>
  <c r="L4088" i="11"/>
  <c r="K4088" i="11"/>
  <c r="J4088" i="11"/>
  <c r="I4088" i="11"/>
  <c r="O4087" i="11"/>
  <c r="N4087" i="11"/>
  <c r="M4087" i="11"/>
  <c r="L4087" i="11"/>
  <c r="K4087" i="11"/>
  <c r="J4087" i="11"/>
  <c r="I4087" i="11"/>
  <c r="O4086" i="11"/>
  <c r="N4086" i="11"/>
  <c r="M4086" i="11"/>
  <c r="L4086" i="11"/>
  <c r="K4086" i="11"/>
  <c r="J4086" i="11"/>
  <c r="I4086" i="11"/>
  <c r="O4085" i="11"/>
  <c r="N4085" i="11"/>
  <c r="M4085" i="11"/>
  <c r="L4085" i="11"/>
  <c r="K4085" i="11"/>
  <c r="J4085" i="11"/>
  <c r="I4085" i="11"/>
  <c r="O4084" i="11"/>
  <c r="N4084" i="11"/>
  <c r="M4084" i="11"/>
  <c r="L4084" i="11"/>
  <c r="K4084" i="11"/>
  <c r="J4084" i="11"/>
  <c r="I4084" i="11"/>
  <c r="O4083" i="11"/>
  <c r="N4083" i="11"/>
  <c r="M4083" i="11"/>
  <c r="L4083" i="11"/>
  <c r="K4083" i="11"/>
  <c r="J4083" i="11"/>
  <c r="I4083" i="11"/>
  <c r="O4082" i="11"/>
  <c r="N4082" i="11"/>
  <c r="M4082" i="11"/>
  <c r="L4082" i="11"/>
  <c r="K4082" i="11"/>
  <c r="J4082" i="11"/>
  <c r="D274" i="12" s="1"/>
  <c r="I4082" i="11"/>
  <c r="C274" i="12" s="1"/>
  <c r="O4081" i="11"/>
  <c r="N4081" i="11"/>
  <c r="M4081" i="11"/>
  <c r="L4081" i="11"/>
  <c r="K4081" i="11"/>
  <c r="J4081" i="11"/>
  <c r="I4081" i="11"/>
  <c r="O4080" i="11"/>
  <c r="N4080" i="11"/>
  <c r="M4080" i="11"/>
  <c r="L4080" i="11"/>
  <c r="K4080" i="11"/>
  <c r="J4080" i="11"/>
  <c r="I4080" i="11"/>
  <c r="O4079" i="11"/>
  <c r="N4079" i="11"/>
  <c r="M4079" i="11"/>
  <c r="L4079" i="11"/>
  <c r="K4079" i="11"/>
  <c r="J4079" i="11"/>
  <c r="I4079" i="11"/>
  <c r="O4078" i="11"/>
  <c r="N4078" i="11"/>
  <c r="M4078" i="11"/>
  <c r="L4078" i="11"/>
  <c r="K4078" i="11"/>
  <c r="J4078" i="11"/>
  <c r="I4078" i="11"/>
  <c r="O4077" i="11"/>
  <c r="N4077" i="11"/>
  <c r="M4077" i="11"/>
  <c r="L4077" i="11"/>
  <c r="K4077" i="11"/>
  <c r="J4077" i="11"/>
  <c r="I4077" i="11"/>
  <c r="O4076" i="11"/>
  <c r="N4076" i="11"/>
  <c r="M4076" i="11"/>
  <c r="L4076" i="11"/>
  <c r="K4076" i="11"/>
  <c r="J4076" i="11"/>
  <c r="I4076" i="11"/>
  <c r="O4075" i="11"/>
  <c r="N4075" i="11"/>
  <c r="M4075" i="11"/>
  <c r="L4075" i="11"/>
  <c r="K4075" i="11"/>
  <c r="J4075" i="11"/>
  <c r="I4075" i="11"/>
  <c r="O4074" i="11"/>
  <c r="N4074" i="11"/>
  <c r="M4074" i="11"/>
  <c r="L4074" i="11"/>
  <c r="K4074" i="11"/>
  <c r="J4074" i="11"/>
  <c r="I4074" i="11"/>
  <c r="O4073" i="11"/>
  <c r="N4073" i="11"/>
  <c r="M4073" i="11"/>
  <c r="L4073" i="11"/>
  <c r="K4073" i="11"/>
  <c r="J4073" i="11"/>
  <c r="I4073" i="11"/>
  <c r="O4072" i="11"/>
  <c r="N4072" i="11"/>
  <c r="M4072" i="11"/>
  <c r="L4072" i="11"/>
  <c r="K4072" i="11"/>
  <c r="J4072" i="11"/>
  <c r="I4072" i="11"/>
  <c r="O4071" i="11"/>
  <c r="N4071" i="11"/>
  <c r="M4071" i="11"/>
  <c r="L4071" i="11"/>
  <c r="K4071" i="11"/>
  <c r="J4071" i="11"/>
  <c r="I4071" i="11"/>
  <c r="O4070" i="11"/>
  <c r="N4070" i="11"/>
  <c r="M4070" i="11"/>
  <c r="L4070" i="11"/>
  <c r="K4070" i="11"/>
  <c r="J4070" i="11"/>
  <c r="I4070" i="11"/>
  <c r="O4069" i="11"/>
  <c r="N4069" i="11"/>
  <c r="M4069" i="11"/>
  <c r="L4069" i="11"/>
  <c r="K4069" i="11"/>
  <c r="J4069" i="11"/>
  <c r="I4069" i="11"/>
  <c r="O4068" i="11"/>
  <c r="N4068" i="11"/>
  <c r="M4068" i="11"/>
  <c r="L4068" i="11"/>
  <c r="K4068" i="11"/>
  <c r="J4068" i="11"/>
  <c r="I4068" i="11"/>
  <c r="O4067" i="11"/>
  <c r="N4067" i="11"/>
  <c r="M4067" i="11"/>
  <c r="L4067" i="11"/>
  <c r="K4067" i="11"/>
  <c r="J4067" i="11"/>
  <c r="D273" i="12" s="1"/>
  <c r="I4067" i="11"/>
  <c r="C273" i="12" s="1"/>
  <c r="O4066" i="11"/>
  <c r="N4066" i="11"/>
  <c r="M4066" i="11"/>
  <c r="L4066" i="11"/>
  <c r="K4066" i="11"/>
  <c r="J4066" i="11"/>
  <c r="I4066" i="11"/>
  <c r="O4065" i="11"/>
  <c r="N4065" i="11"/>
  <c r="M4065" i="11"/>
  <c r="L4065" i="11"/>
  <c r="K4065" i="11"/>
  <c r="J4065" i="11"/>
  <c r="I4065" i="11"/>
  <c r="O4064" i="11"/>
  <c r="N4064" i="11"/>
  <c r="M4064" i="11"/>
  <c r="L4064" i="11"/>
  <c r="K4064" i="11"/>
  <c r="J4064" i="11"/>
  <c r="I4064" i="11"/>
  <c r="O4063" i="11"/>
  <c r="N4063" i="11"/>
  <c r="M4063" i="11"/>
  <c r="L4063" i="11"/>
  <c r="K4063" i="11"/>
  <c r="J4063" i="11"/>
  <c r="I4063" i="11"/>
  <c r="O4062" i="11"/>
  <c r="N4062" i="11"/>
  <c r="M4062" i="11"/>
  <c r="L4062" i="11"/>
  <c r="K4062" i="11"/>
  <c r="J4062" i="11"/>
  <c r="I4062" i="11"/>
  <c r="O4061" i="11"/>
  <c r="N4061" i="11"/>
  <c r="M4061" i="11"/>
  <c r="L4061" i="11"/>
  <c r="K4061" i="11"/>
  <c r="J4061" i="11"/>
  <c r="I4061" i="11"/>
  <c r="O4060" i="11"/>
  <c r="N4060" i="11"/>
  <c r="M4060" i="11"/>
  <c r="L4060" i="11"/>
  <c r="K4060" i="11"/>
  <c r="J4060" i="11"/>
  <c r="I4060" i="11"/>
  <c r="O4059" i="11"/>
  <c r="N4059" i="11"/>
  <c r="M4059" i="11"/>
  <c r="L4059" i="11"/>
  <c r="K4059" i="11"/>
  <c r="J4059" i="11"/>
  <c r="I4059" i="11"/>
  <c r="O4058" i="11"/>
  <c r="N4058" i="11"/>
  <c r="M4058" i="11"/>
  <c r="L4058" i="11"/>
  <c r="K4058" i="11"/>
  <c r="J4058" i="11"/>
  <c r="I4058" i="11"/>
  <c r="O4057" i="11"/>
  <c r="N4057" i="11"/>
  <c r="M4057" i="11"/>
  <c r="L4057" i="11"/>
  <c r="K4057" i="11"/>
  <c r="J4057" i="11"/>
  <c r="I4057" i="11"/>
  <c r="O4056" i="11"/>
  <c r="N4056" i="11"/>
  <c r="M4056" i="11"/>
  <c r="L4056" i="11"/>
  <c r="K4056" i="11"/>
  <c r="J4056" i="11"/>
  <c r="I4056" i="11"/>
  <c r="O4055" i="11"/>
  <c r="N4055" i="11"/>
  <c r="M4055" i="11"/>
  <c r="L4055" i="11"/>
  <c r="K4055" i="11"/>
  <c r="J4055" i="11"/>
  <c r="I4055" i="11"/>
  <c r="O4054" i="11"/>
  <c r="N4054" i="11"/>
  <c r="M4054" i="11"/>
  <c r="L4054" i="11"/>
  <c r="K4054" i="11"/>
  <c r="J4054" i="11"/>
  <c r="I4054" i="11"/>
  <c r="O4053" i="11"/>
  <c r="N4053" i="11"/>
  <c r="M4053" i="11"/>
  <c r="L4053" i="11"/>
  <c r="K4053" i="11"/>
  <c r="J4053" i="11"/>
  <c r="I4053" i="11"/>
  <c r="O4052" i="11"/>
  <c r="N4052" i="11"/>
  <c r="M4052" i="11"/>
  <c r="L4052" i="11"/>
  <c r="K4052" i="11"/>
  <c r="J4052" i="11"/>
  <c r="D272" i="12" s="1"/>
  <c r="I4052" i="11"/>
  <c r="C272" i="12" s="1"/>
  <c r="O4051" i="11"/>
  <c r="N4051" i="11"/>
  <c r="M4051" i="11"/>
  <c r="L4051" i="11"/>
  <c r="K4051" i="11"/>
  <c r="J4051" i="11"/>
  <c r="I4051" i="11"/>
  <c r="O4050" i="11"/>
  <c r="N4050" i="11"/>
  <c r="M4050" i="11"/>
  <c r="L4050" i="11"/>
  <c r="K4050" i="11"/>
  <c r="J4050" i="11"/>
  <c r="I4050" i="11"/>
  <c r="O4049" i="11"/>
  <c r="N4049" i="11"/>
  <c r="M4049" i="11"/>
  <c r="L4049" i="11"/>
  <c r="K4049" i="11"/>
  <c r="J4049" i="11"/>
  <c r="I4049" i="11"/>
  <c r="O4048" i="11"/>
  <c r="N4048" i="11"/>
  <c r="M4048" i="11"/>
  <c r="L4048" i="11"/>
  <c r="K4048" i="11"/>
  <c r="J4048" i="11"/>
  <c r="I4048" i="11"/>
  <c r="O4047" i="11"/>
  <c r="N4047" i="11"/>
  <c r="M4047" i="11"/>
  <c r="L4047" i="11"/>
  <c r="K4047" i="11"/>
  <c r="J4047" i="11"/>
  <c r="I4047" i="11"/>
  <c r="O4046" i="11"/>
  <c r="N4046" i="11"/>
  <c r="M4046" i="11"/>
  <c r="L4046" i="11"/>
  <c r="K4046" i="11"/>
  <c r="J4046" i="11"/>
  <c r="I4046" i="11"/>
  <c r="O4045" i="11"/>
  <c r="N4045" i="11"/>
  <c r="M4045" i="11"/>
  <c r="L4045" i="11"/>
  <c r="K4045" i="11"/>
  <c r="J4045" i="11"/>
  <c r="I4045" i="11"/>
  <c r="O4044" i="11"/>
  <c r="N4044" i="11"/>
  <c r="M4044" i="11"/>
  <c r="L4044" i="11"/>
  <c r="K4044" i="11"/>
  <c r="J4044" i="11"/>
  <c r="I4044" i="11"/>
  <c r="O4043" i="11"/>
  <c r="N4043" i="11"/>
  <c r="M4043" i="11"/>
  <c r="L4043" i="11"/>
  <c r="K4043" i="11"/>
  <c r="J4043" i="11"/>
  <c r="I4043" i="11"/>
  <c r="O4042" i="11"/>
  <c r="N4042" i="11"/>
  <c r="M4042" i="11"/>
  <c r="L4042" i="11"/>
  <c r="K4042" i="11"/>
  <c r="J4042" i="11"/>
  <c r="I4042" i="11"/>
  <c r="O4041" i="11"/>
  <c r="N4041" i="11"/>
  <c r="M4041" i="11"/>
  <c r="L4041" i="11"/>
  <c r="K4041" i="11"/>
  <c r="J4041" i="11"/>
  <c r="I4041" i="11"/>
  <c r="O4040" i="11"/>
  <c r="N4040" i="11"/>
  <c r="M4040" i="11"/>
  <c r="L4040" i="11"/>
  <c r="K4040" i="11"/>
  <c r="J4040" i="11"/>
  <c r="I4040" i="11"/>
  <c r="O4039" i="11"/>
  <c r="N4039" i="11"/>
  <c r="M4039" i="11"/>
  <c r="L4039" i="11"/>
  <c r="K4039" i="11"/>
  <c r="J4039" i="11"/>
  <c r="I4039" i="11"/>
  <c r="O4038" i="11"/>
  <c r="N4038" i="11"/>
  <c r="M4038" i="11"/>
  <c r="L4038" i="11"/>
  <c r="K4038" i="11"/>
  <c r="J4038" i="11"/>
  <c r="I4038" i="11"/>
  <c r="O4037" i="11"/>
  <c r="N4037" i="11"/>
  <c r="M4037" i="11"/>
  <c r="L4037" i="11"/>
  <c r="K4037" i="11"/>
  <c r="J4037" i="11"/>
  <c r="D271" i="12" s="1"/>
  <c r="I4037" i="11"/>
  <c r="C271" i="12" s="1"/>
  <c r="O4036" i="11"/>
  <c r="N4036" i="11"/>
  <c r="M4036" i="11"/>
  <c r="L4036" i="11"/>
  <c r="K4036" i="11"/>
  <c r="J4036" i="11"/>
  <c r="I4036" i="11"/>
  <c r="O4035" i="11"/>
  <c r="N4035" i="11"/>
  <c r="M4035" i="11"/>
  <c r="L4035" i="11"/>
  <c r="K4035" i="11"/>
  <c r="J4035" i="11"/>
  <c r="I4035" i="11"/>
  <c r="O4034" i="11"/>
  <c r="N4034" i="11"/>
  <c r="M4034" i="11"/>
  <c r="L4034" i="11"/>
  <c r="K4034" i="11"/>
  <c r="J4034" i="11"/>
  <c r="I4034" i="11"/>
  <c r="O4033" i="11"/>
  <c r="N4033" i="11"/>
  <c r="M4033" i="11"/>
  <c r="L4033" i="11"/>
  <c r="K4033" i="11"/>
  <c r="J4033" i="11"/>
  <c r="I4033" i="11"/>
  <c r="O4032" i="11"/>
  <c r="N4032" i="11"/>
  <c r="M4032" i="11"/>
  <c r="L4032" i="11"/>
  <c r="K4032" i="11"/>
  <c r="J4032" i="11"/>
  <c r="I4032" i="11"/>
  <c r="O4031" i="11"/>
  <c r="N4031" i="11"/>
  <c r="M4031" i="11"/>
  <c r="L4031" i="11"/>
  <c r="K4031" i="11"/>
  <c r="J4031" i="11"/>
  <c r="I4031" i="11"/>
  <c r="O4030" i="11"/>
  <c r="N4030" i="11"/>
  <c r="M4030" i="11"/>
  <c r="L4030" i="11"/>
  <c r="K4030" i="11"/>
  <c r="J4030" i="11"/>
  <c r="I4030" i="11"/>
  <c r="O4029" i="11"/>
  <c r="N4029" i="11"/>
  <c r="M4029" i="11"/>
  <c r="L4029" i="11"/>
  <c r="K4029" i="11"/>
  <c r="J4029" i="11"/>
  <c r="I4029" i="11"/>
  <c r="O4028" i="11"/>
  <c r="N4028" i="11"/>
  <c r="M4028" i="11"/>
  <c r="L4028" i="11"/>
  <c r="K4028" i="11"/>
  <c r="J4028" i="11"/>
  <c r="I4028" i="11"/>
  <c r="O4027" i="11"/>
  <c r="N4027" i="11"/>
  <c r="M4027" i="11"/>
  <c r="L4027" i="11"/>
  <c r="K4027" i="11"/>
  <c r="J4027" i="11"/>
  <c r="I4027" i="11"/>
  <c r="O4026" i="11"/>
  <c r="N4026" i="11"/>
  <c r="M4026" i="11"/>
  <c r="L4026" i="11"/>
  <c r="K4026" i="11"/>
  <c r="J4026" i="11"/>
  <c r="I4026" i="11"/>
  <c r="O4025" i="11"/>
  <c r="N4025" i="11"/>
  <c r="M4025" i="11"/>
  <c r="L4025" i="11"/>
  <c r="K4025" i="11"/>
  <c r="J4025" i="11"/>
  <c r="I4025" i="11"/>
  <c r="O4024" i="11"/>
  <c r="N4024" i="11"/>
  <c r="M4024" i="11"/>
  <c r="L4024" i="11"/>
  <c r="K4024" i="11"/>
  <c r="J4024" i="11"/>
  <c r="I4024" i="11"/>
  <c r="O4023" i="11"/>
  <c r="N4023" i="11"/>
  <c r="M4023" i="11"/>
  <c r="L4023" i="11"/>
  <c r="K4023" i="11"/>
  <c r="J4023" i="11"/>
  <c r="I4023" i="11"/>
  <c r="O4022" i="11"/>
  <c r="N4022" i="11"/>
  <c r="M4022" i="11"/>
  <c r="L4022" i="11"/>
  <c r="K4022" i="11"/>
  <c r="J4022" i="11"/>
  <c r="I4022" i="11"/>
  <c r="O4021" i="11"/>
  <c r="N4021" i="11"/>
  <c r="M4021" i="11"/>
  <c r="L4021" i="11"/>
  <c r="K4021" i="11"/>
  <c r="J4021" i="11"/>
  <c r="I4021" i="11"/>
  <c r="O4020" i="11"/>
  <c r="N4020" i="11"/>
  <c r="M4020" i="11"/>
  <c r="L4020" i="11"/>
  <c r="K4020" i="11"/>
  <c r="J4020" i="11"/>
  <c r="I4020" i="11"/>
  <c r="O4019" i="11"/>
  <c r="N4019" i="11"/>
  <c r="M4019" i="11"/>
  <c r="L4019" i="11"/>
  <c r="K4019" i="11"/>
  <c r="J4019" i="11"/>
  <c r="I4019" i="11"/>
  <c r="O4018" i="11"/>
  <c r="N4018" i="11"/>
  <c r="M4018" i="11"/>
  <c r="L4018" i="11"/>
  <c r="K4018" i="11"/>
  <c r="J4018" i="11"/>
  <c r="I4018" i="11"/>
  <c r="O4017" i="11"/>
  <c r="N4017" i="11"/>
  <c r="M4017" i="11"/>
  <c r="L4017" i="11"/>
  <c r="K4017" i="11"/>
  <c r="J4017" i="11"/>
  <c r="I4017" i="11"/>
  <c r="O4016" i="11"/>
  <c r="N4016" i="11"/>
  <c r="M4016" i="11"/>
  <c r="L4016" i="11"/>
  <c r="K4016" i="11"/>
  <c r="J4016" i="11"/>
  <c r="I4016" i="11"/>
  <c r="O4015" i="11"/>
  <c r="N4015" i="11"/>
  <c r="M4015" i="11"/>
  <c r="L4015" i="11"/>
  <c r="K4015" i="11"/>
  <c r="J4015" i="11"/>
  <c r="I4015" i="11"/>
  <c r="O4014" i="11"/>
  <c r="N4014" i="11"/>
  <c r="M4014" i="11"/>
  <c r="L4014" i="11"/>
  <c r="K4014" i="11"/>
  <c r="J4014" i="11"/>
  <c r="I4014" i="11"/>
  <c r="O4013" i="11"/>
  <c r="N4013" i="11"/>
  <c r="M4013" i="11"/>
  <c r="L4013" i="11"/>
  <c r="K4013" i="11"/>
  <c r="J4013" i="11"/>
  <c r="I4013" i="11"/>
  <c r="O4012" i="11"/>
  <c r="N4012" i="11"/>
  <c r="M4012" i="11"/>
  <c r="L4012" i="11"/>
  <c r="K4012" i="11"/>
  <c r="J4012" i="11"/>
  <c r="I4012" i="11"/>
  <c r="O4011" i="11"/>
  <c r="N4011" i="11"/>
  <c r="M4011" i="11"/>
  <c r="L4011" i="11"/>
  <c r="K4011" i="11"/>
  <c r="J4011" i="11"/>
  <c r="I4011" i="11"/>
  <c r="O4010" i="11"/>
  <c r="N4010" i="11"/>
  <c r="M4010" i="11"/>
  <c r="L4010" i="11"/>
  <c r="K4010" i="11"/>
  <c r="J4010" i="11"/>
  <c r="I4010" i="11"/>
  <c r="O4009" i="11"/>
  <c r="N4009" i="11"/>
  <c r="M4009" i="11"/>
  <c r="L4009" i="11"/>
  <c r="K4009" i="11"/>
  <c r="J4009" i="11"/>
  <c r="I4009" i="11"/>
  <c r="O4008" i="11"/>
  <c r="N4008" i="11"/>
  <c r="M4008" i="11"/>
  <c r="L4008" i="11"/>
  <c r="K4008" i="11"/>
  <c r="J4008" i="11"/>
  <c r="I4008" i="11"/>
  <c r="O4007" i="11"/>
  <c r="N4007" i="11"/>
  <c r="M4007" i="11"/>
  <c r="L4007" i="11"/>
  <c r="K4007" i="11"/>
  <c r="J4007" i="11"/>
  <c r="I4007" i="11"/>
  <c r="O4006" i="11"/>
  <c r="N4006" i="11"/>
  <c r="M4006" i="11"/>
  <c r="L4006" i="11"/>
  <c r="K4006" i="11"/>
  <c r="J4006" i="11"/>
  <c r="I4006" i="11"/>
  <c r="O4005" i="11"/>
  <c r="N4005" i="11"/>
  <c r="M4005" i="11"/>
  <c r="L4005" i="11"/>
  <c r="K4005" i="11"/>
  <c r="J4005" i="11"/>
  <c r="I4005" i="11"/>
  <c r="O4004" i="11"/>
  <c r="N4004" i="11"/>
  <c r="M4004" i="11"/>
  <c r="L4004" i="11"/>
  <c r="K4004" i="11"/>
  <c r="J4004" i="11"/>
  <c r="I4004" i="11"/>
  <c r="O4003" i="11"/>
  <c r="N4003" i="11"/>
  <c r="M4003" i="11"/>
  <c r="L4003" i="11"/>
  <c r="K4003" i="11"/>
  <c r="J4003" i="11"/>
  <c r="I4003" i="11"/>
  <c r="O4002" i="11"/>
  <c r="N4002" i="11"/>
  <c r="M4002" i="11"/>
  <c r="L4002" i="11"/>
  <c r="K4002" i="11"/>
  <c r="J4002" i="11"/>
  <c r="I4002" i="11"/>
  <c r="O4001" i="11"/>
  <c r="N4001" i="11"/>
  <c r="M4001" i="11"/>
  <c r="L4001" i="11"/>
  <c r="K4001" i="11"/>
  <c r="J4001" i="11"/>
  <c r="I4001" i="11"/>
  <c r="O4000" i="11"/>
  <c r="N4000" i="11"/>
  <c r="M4000" i="11"/>
  <c r="L4000" i="11"/>
  <c r="K4000" i="11"/>
  <c r="J4000" i="11"/>
  <c r="I4000" i="11"/>
  <c r="O3999" i="11"/>
  <c r="N3999" i="11"/>
  <c r="M3999" i="11"/>
  <c r="L3999" i="11"/>
  <c r="K3999" i="11"/>
  <c r="J3999" i="11"/>
  <c r="I3999" i="11"/>
  <c r="O3998" i="11"/>
  <c r="N3998" i="11"/>
  <c r="M3998" i="11"/>
  <c r="L3998" i="11"/>
  <c r="K3998" i="11"/>
  <c r="J3998" i="11"/>
  <c r="I3998" i="11"/>
  <c r="O3997" i="11"/>
  <c r="N3997" i="11"/>
  <c r="M3997" i="11"/>
  <c r="L3997" i="11"/>
  <c r="K3997" i="11"/>
  <c r="J3997" i="11"/>
  <c r="I3997" i="11"/>
  <c r="O3996" i="11"/>
  <c r="N3996" i="11"/>
  <c r="M3996" i="11"/>
  <c r="L3996" i="11"/>
  <c r="K3996" i="11"/>
  <c r="J3996" i="11"/>
  <c r="I3996" i="11"/>
  <c r="O3995" i="11"/>
  <c r="N3995" i="11"/>
  <c r="M3995" i="11"/>
  <c r="L3995" i="11"/>
  <c r="K3995" i="11"/>
  <c r="J3995" i="11"/>
  <c r="I3995" i="11"/>
  <c r="O3994" i="11"/>
  <c r="N3994" i="11"/>
  <c r="M3994" i="11"/>
  <c r="L3994" i="11"/>
  <c r="K3994" i="11"/>
  <c r="J3994" i="11"/>
  <c r="I3994" i="11"/>
  <c r="O3993" i="11"/>
  <c r="N3993" i="11"/>
  <c r="M3993" i="11"/>
  <c r="L3993" i="11"/>
  <c r="K3993" i="11"/>
  <c r="J3993" i="11"/>
  <c r="I3993" i="11"/>
  <c r="O3992" i="11"/>
  <c r="N3992" i="11"/>
  <c r="M3992" i="11"/>
  <c r="L3992" i="11"/>
  <c r="K3992" i="11"/>
  <c r="J3992" i="11"/>
  <c r="I3992" i="11"/>
  <c r="O3991" i="11"/>
  <c r="N3991" i="11"/>
  <c r="M3991" i="11"/>
  <c r="L3991" i="11"/>
  <c r="K3991" i="11"/>
  <c r="J3991" i="11"/>
  <c r="I3991" i="11"/>
  <c r="O3990" i="11"/>
  <c r="N3990" i="11"/>
  <c r="M3990" i="11"/>
  <c r="L3990" i="11"/>
  <c r="K3990" i="11"/>
  <c r="J3990" i="11"/>
  <c r="I3990" i="11"/>
  <c r="O3989" i="11"/>
  <c r="N3989" i="11"/>
  <c r="M3989" i="11"/>
  <c r="L3989" i="11"/>
  <c r="K3989" i="11"/>
  <c r="J3989" i="11"/>
  <c r="I3989" i="11"/>
  <c r="O3988" i="11"/>
  <c r="N3988" i="11"/>
  <c r="M3988" i="11"/>
  <c r="L3988" i="11"/>
  <c r="K3988" i="11"/>
  <c r="J3988" i="11"/>
  <c r="I3988" i="11"/>
  <c r="O3987" i="11"/>
  <c r="N3987" i="11"/>
  <c r="M3987" i="11"/>
  <c r="L3987" i="11"/>
  <c r="K3987" i="11"/>
  <c r="J3987" i="11"/>
  <c r="I3987" i="11"/>
  <c r="O3986" i="11"/>
  <c r="N3986" i="11"/>
  <c r="M3986" i="11"/>
  <c r="L3986" i="11"/>
  <c r="K3986" i="11"/>
  <c r="J3986" i="11"/>
  <c r="I3986" i="11"/>
  <c r="O3985" i="11"/>
  <c r="N3985" i="11"/>
  <c r="M3985" i="11"/>
  <c r="L3985" i="11"/>
  <c r="K3985" i="11"/>
  <c r="J3985" i="11"/>
  <c r="I3985" i="11"/>
  <c r="O3984" i="11"/>
  <c r="N3984" i="11"/>
  <c r="M3984" i="11"/>
  <c r="L3984" i="11"/>
  <c r="K3984" i="11"/>
  <c r="J3984" i="11"/>
  <c r="I3984" i="11"/>
  <c r="O3983" i="11"/>
  <c r="N3983" i="11"/>
  <c r="M3983" i="11"/>
  <c r="L3983" i="11"/>
  <c r="K3983" i="11"/>
  <c r="J3983" i="11"/>
  <c r="I3983" i="11"/>
  <c r="O3982" i="11"/>
  <c r="N3982" i="11"/>
  <c r="M3982" i="11"/>
  <c r="L3982" i="11"/>
  <c r="K3982" i="11"/>
  <c r="J3982" i="11"/>
  <c r="I3982" i="11"/>
  <c r="O3981" i="11"/>
  <c r="N3981" i="11"/>
  <c r="M3981" i="11"/>
  <c r="L3981" i="11"/>
  <c r="K3981" i="11"/>
  <c r="J3981" i="11"/>
  <c r="I3981" i="11"/>
  <c r="O3980" i="11"/>
  <c r="N3980" i="11"/>
  <c r="M3980" i="11"/>
  <c r="L3980" i="11"/>
  <c r="K3980" i="11"/>
  <c r="J3980" i="11"/>
  <c r="I3980" i="11"/>
  <c r="O3979" i="11"/>
  <c r="N3979" i="11"/>
  <c r="M3979" i="11"/>
  <c r="L3979" i="11"/>
  <c r="K3979" i="11"/>
  <c r="J3979" i="11"/>
  <c r="I3979" i="11"/>
  <c r="O3978" i="11"/>
  <c r="N3978" i="11"/>
  <c r="M3978" i="11"/>
  <c r="L3978" i="11"/>
  <c r="K3978" i="11"/>
  <c r="J3978" i="11"/>
  <c r="I3978" i="11"/>
  <c r="O3977" i="11"/>
  <c r="N3977" i="11"/>
  <c r="M3977" i="11"/>
  <c r="L3977" i="11"/>
  <c r="K3977" i="11"/>
  <c r="J3977" i="11"/>
  <c r="I3977" i="11"/>
  <c r="O3976" i="11"/>
  <c r="N3976" i="11"/>
  <c r="M3976" i="11"/>
  <c r="L3976" i="11"/>
  <c r="K3976" i="11"/>
  <c r="J3976" i="11"/>
  <c r="I3976" i="11"/>
  <c r="O3975" i="11"/>
  <c r="N3975" i="11"/>
  <c r="M3975" i="11"/>
  <c r="L3975" i="11"/>
  <c r="K3975" i="11"/>
  <c r="J3975" i="11"/>
  <c r="I3975" i="11"/>
  <c r="O3974" i="11"/>
  <c r="N3974" i="11"/>
  <c r="M3974" i="11"/>
  <c r="L3974" i="11"/>
  <c r="K3974" i="11"/>
  <c r="J3974" i="11"/>
  <c r="I3974" i="11"/>
  <c r="O3973" i="11"/>
  <c r="N3973" i="11"/>
  <c r="M3973" i="11"/>
  <c r="L3973" i="11"/>
  <c r="K3973" i="11"/>
  <c r="J3973" i="11"/>
  <c r="I3973" i="11"/>
  <c r="O3972" i="11"/>
  <c r="N3972" i="11"/>
  <c r="M3972" i="11"/>
  <c r="L3972" i="11"/>
  <c r="K3972" i="11"/>
  <c r="J3972" i="11"/>
  <c r="I3972" i="11"/>
  <c r="O3971" i="11"/>
  <c r="N3971" i="11"/>
  <c r="M3971" i="11"/>
  <c r="L3971" i="11"/>
  <c r="K3971" i="11"/>
  <c r="J3971" i="11"/>
  <c r="I3971" i="11"/>
  <c r="O3970" i="11"/>
  <c r="N3970" i="11"/>
  <c r="M3970" i="11"/>
  <c r="L3970" i="11"/>
  <c r="K3970" i="11"/>
  <c r="J3970" i="11"/>
  <c r="I3970" i="11"/>
  <c r="O3969" i="11"/>
  <c r="N3969" i="11"/>
  <c r="M3969" i="11"/>
  <c r="L3969" i="11"/>
  <c r="K3969" i="11"/>
  <c r="J3969" i="11"/>
  <c r="I3969" i="11"/>
  <c r="O3968" i="11"/>
  <c r="N3968" i="11"/>
  <c r="M3968" i="11"/>
  <c r="L3968" i="11"/>
  <c r="K3968" i="11"/>
  <c r="J3968" i="11"/>
  <c r="I3968" i="11"/>
  <c r="O3967" i="11"/>
  <c r="N3967" i="11"/>
  <c r="M3967" i="11"/>
  <c r="L3967" i="11"/>
  <c r="K3967" i="11"/>
  <c r="J3967" i="11"/>
  <c r="I3967" i="11"/>
  <c r="O3966" i="11"/>
  <c r="N3966" i="11"/>
  <c r="M3966" i="11"/>
  <c r="L3966" i="11"/>
  <c r="K3966" i="11"/>
  <c r="J3966" i="11"/>
  <c r="I3966" i="11"/>
  <c r="O3965" i="11"/>
  <c r="N3965" i="11"/>
  <c r="M3965" i="11"/>
  <c r="L3965" i="11"/>
  <c r="K3965" i="11"/>
  <c r="J3965" i="11"/>
  <c r="I3965" i="11"/>
  <c r="O3964" i="11"/>
  <c r="N3964" i="11"/>
  <c r="M3964" i="11"/>
  <c r="L3964" i="11"/>
  <c r="K3964" i="11"/>
  <c r="J3964" i="11"/>
  <c r="I3964" i="11"/>
  <c r="O3963" i="11"/>
  <c r="N3963" i="11"/>
  <c r="M3963" i="11"/>
  <c r="L3963" i="11"/>
  <c r="K3963" i="11"/>
  <c r="J3963" i="11"/>
  <c r="I3963" i="11"/>
  <c r="O3962" i="11"/>
  <c r="N3962" i="11"/>
  <c r="M3962" i="11"/>
  <c r="L3962" i="11"/>
  <c r="K3962" i="11"/>
  <c r="J3962" i="11"/>
  <c r="I3962" i="11"/>
  <c r="O3961" i="11"/>
  <c r="N3961" i="11"/>
  <c r="M3961" i="11"/>
  <c r="L3961" i="11"/>
  <c r="K3961" i="11"/>
  <c r="J3961" i="11"/>
  <c r="I3961" i="11"/>
  <c r="O3960" i="11"/>
  <c r="N3960" i="11"/>
  <c r="M3960" i="11"/>
  <c r="L3960" i="11"/>
  <c r="K3960" i="11"/>
  <c r="J3960" i="11"/>
  <c r="I3960" i="11"/>
  <c r="O3959" i="11"/>
  <c r="N3959" i="11"/>
  <c r="M3959" i="11"/>
  <c r="L3959" i="11"/>
  <c r="K3959" i="11"/>
  <c r="J3959" i="11"/>
  <c r="I3959" i="11"/>
  <c r="O3958" i="11"/>
  <c r="N3958" i="11"/>
  <c r="M3958" i="11"/>
  <c r="L3958" i="11"/>
  <c r="K3958" i="11"/>
  <c r="J3958" i="11"/>
  <c r="I3958" i="11"/>
  <c r="O3957" i="11"/>
  <c r="N3957" i="11"/>
  <c r="M3957" i="11"/>
  <c r="L3957" i="11"/>
  <c r="K3957" i="11"/>
  <c r="J3957" i="11"/>
  <c r="I3957" i="11"/>
  <c r="O3956" i="11"/>
  <c r="N3956" i="11"/>
  <c r="M3956" i="11"/>
  <c r="L3956" i="11"/>
  <c r="K3956" i="11"/>
  <c r="J3956" i="11"/>
  <c r="I3956" i="11"/>
  <c r="O3955" i="11"/>
  <c r="N3955" i="11"/>
  <c r="M3955" i="11"/>
  <c r="L3955" i="11"/>
  <c r="K3955" i="11"/>
  <c r="J3955" i="11"/>
  <c r="I3955" i="11"/>
  <c r="O3954" i="11"/>
  <c r="N3954" i="11"/>
  <c r="M3954" i="11"/>
  <c r="L3954" i="11"/>
  <c r="K3954" i="11"/>
  <c r="J3954" i="11"/>
  <c r="I3954" i="11"/>
  <c r="O3953" i="11"/>
  <c r="N3953" i="11"/>
  <c r="M3953" i="11"/>
  <c r="L3953" i="11"/>
  <c r="K3953" i="11"/>
  <c r="J3953" i="11"/>
  <c r="I3953" i="11"/>
  <c r="O3952" i="11"/>
  <c r="N3952" i="11"/>
  <c r="M3952" i="11"/>
  <c r="L3952" i="11"/>
  <c r="K3952" i="11"/>
  <c r="J3952" i="11"/>
  <c r="I3952" i="11"/>
  <c r="O3951" i="11"/>
  <c r="N3951" i="11"/>
  <c r="M3951" i="11"/>
  <c r="L3951" i="11"/>
  <c r="K3951" i="11"/>
  <c r="J3951" i="11"/>
  <c r="I3951" i="11"/>
  <c r="O3950" i="11"/>
  <c r="N3950" i="11"/>
  <c r="M3950" i="11"/>
  <c r="L3950" i="11"/>
  <c r="K3950" i="11"/>
  <c r="J3950" i="11"/>
  <c r="I3950" i="11"/>
  <c r="O3949" i="11"/>
  <c r="N3949" i="11"/>
  <c r="M3949" i="11"/>
  <c r="L3949" i="11"/>
  <c r="K3949" i="11"/>
  <c r="J3949" i="11"/>
  <c r="I3949" i="11"/>
  <c r="O3948" i="11"/>
  <c r="N3948" i="11"/>
  <c r="M3948" i="11"/>
  <c r="L3948" i="11"/>
  <c r="K3948" i="11"/>
  <c r="J3948" i="11"/>
  <c r="I3948" i="11"/>
  <c r="O3947" i="11"/>
  <c r="N3947" i="11"/>
  <c r="M3947" i="11"/>
  <c r="L3947" i="11"/>
  <c r="K3947" i="11"/>
  <c r="J3947" i="11"/>
  <c r="I3947" i="11"/>
  <c r="O3946" i="11"/>
  <c r="N3946" i="11"/>
  <c r="M3946" i="11"/>
  <c r="L3946" i="11"/>
  <c r="K3946" i="11"/>
  <c r="J3946" i="11"/>
  <c r="I3946" i="11"/>
  <c r="O3945" i="11"/>
  <c r="N3945" i="11"/>
  <c r="M3945" i="11"/>
  <c r="L3945" i="11"/>
  <c r="K3945" i="11"/>
  <c r="J3945" i="11"/>
  <c r="I3945" i="11"/>
  <c r="O3944" i="11"/>
  <c r="N3944" i="11"/>
  <c r="M3944" i="11"/>
  <c r="L3944" i="11"/>
  <c r="K3944" i="11"/>
  <c r="J3944" i="11"/>
  <c r="I3944" i="11"/>
  <c r="O3943" i="11"/>
  <c r="N3943" i="11"/>
  <c r="M3943" i="11"/>
  <c r="L3943" i="11"/>
  <c r="K3943" i="11"/>
  <c r="J3943" i="11"/>
  <c r="I3943" i="11"/>
  <c r="O3942" i="11"/>
  <c r="N3942" i="11"/>
  <c r="M3942" i="11"/>
  <c r="L3942" i="11"/>
  <c r="K3942" i="11"/>
  <c r="J3942" i="11"/>
  <c r="I3942" i="11"/>
  <c r="O3941" i="11"/>
  <c r="N3941" i="11"/>
  <c r="M3941" i="11"/>
  <c r="L3941" i="11"/>
  <c r="K3941" i="11"/>
  <c r="J3941" i="11"/>
  <c r="I3941" i="11"/>
  <c r="O3940" i="11"/>
  <c r="N3940" i="11"/>
  <c r="M3940" i="11"/>
  <c r="L3940" i="11"/>
  <c r="K3940" i="11"/>
  <c r="J3940" i="11"/>
  <c r="I3940" i="11"/>
  <c r="O3939" i="11"/>
  <c r="N3939" i="11"/>
  <c r="M3939" i="11"/>
  <c r="L3939" i="11"/>
  <c r="K3939" i="11"/>
  <c r="J3939" i="11"/>
  <c r="I3939" i="11"/>
  <c r="O3938" i="11"/>
  <c r="N3938" i="11"/>
  <c r="M3938" i="11"/>
  <c r="L3938" i="11"/>
  <c r="K3938" i="11"/>
  <c r="J3938" i="11"/>
  <c r="I3938" i="11"/>
  <c r="O3937" i="11"/>
  <c r="N3937" i="11"/>
  <c r="M3937" i="11"/>
  <c r="L3937" i="11"/>
  <c r="K3937" i="11"/>
  <c r="J3937" i="11"/>
  <c r="I3937" i="11"/>
  <c r="O3936" i="11"/>
  <c r="N3936" i="11"/>
  <c r="M3936" i="11"/>
  <c r="L3936" i="11"/>
  <c r="K3936" i="11"/>
  <c r="J3936" i="11"/>
  <c r="I3936" i="11"/>
  <c r="O3935" i="11"/>
  <c r="N3935" i="11"/>
  <c r="M3935" i="11"/>
  <c r="L3935" i="11"/>
  <c r="K3935" i="11"/>
  <c r="J3935" i="11"/>
  <c r="I3935" i="11"/>
  <c r="O3934" i="11"/>
  <c r="N3934" i="11"/>
  <c r="M3934" i="11"/>
  <c r="L3934" i="11"/>
  <c r="K3934" i="11"/>
  <c r="J3934" i="11"/>
  <c r="I3934" i="11"/>
  <c r="O3933" i="11"/>
  <c r="N3933" i="11"/>
  <c r="M3933" i="11"/>
  <c r="L3933" i="11"/>
  <c r="K3933" i="11"/>
  <c r="J3933" i="11"/>
  <c r="I3933" i="11"/>
  <c r="O3932" i="11"/>
  <c r="N3932" i="11"/>
  <c r="M3932" i="11"/>
  <c r="L3932" i="11"/>
  <c r="K3932" i="11"/>
  <c r="J3932" i="11"/>
  <c r="I3932" i="11"/>
  <c r="O3931" i="11"/>
  <c r="N3931" i="11"/>
  <c r="M3931" i="11"/>
  <c r="L3931" i="11"/>
  <c r="K3931" i="11"/>
  <c r="J3931" i="11"/>
  <c r="I3931" i="11"/>
  <c r="O3930" i="11"/>
  <c r="N3930" i="11"/>
  <c r="M3930" i="11"/>
  <c r="L3930" i="11"/>
  <c r="K3930" i="11"/>
  <c r="J3930" i="11"/>
  <c r="I3930" i="11"/>
  <c r="O3929" i="11"/>
  <c r="N3929" i="11"/>
  <c r="M3929" i="11"/>
  <c r="L3929" i="11"/>
  <c r="K3929" i="11"/>
  <c r="J3929" i="11"/>
  <c r="I3929" i="11"/>
  <c r="O3928" i="11"/>
  <c r="N3928" i="11"/>
  <c r="M3928" i="11"/>
  <c r="L3928" i="11"/>
  <c r="K3928" i="11"/>
  <c r="J3928" i="11"/>
  <c r="I3928" i="11"/>
  <c r="O3927" i="11"/>
  <c r="N3927" i="11"/>
  <c r="M3927" i="11"/>
  <c r="L3927" i="11"/>
  <c r="K3927" i="11"/>
  <c r="J3927" i="11"/>
  <c r="I3927" i="11"/>
  <c r="O3926" i="11"/>
  <c r="N3926" i="11"/>
  <c r="M3926" i="11"/>
  <c r="L3926" i="11"/>
  <c r="K3926" i="11"/>
  <c r="J3926" i="11"/>
  <c r="I3926" i="11"/>
  <c r="O3925" i="11"/>
  <c r="N3925" i="11"/>
  <c r="M3925" i="11"/>
  <c r="L3925" i="11"/>
  <c r="K3925" i="11"/>
  <c r="J3925" i="11"/>
  <c r="I3925" i="11"/>
  <c r="O3924" i="11"/>
  <c r="N3924" i="11"/>
  <c r="M3924" i="11"/>
  <c r="L3924" i="11"/>
  <c r="K3924" i="11"/>
  <c r="J3924" i="11"/>
  <c r="I3924" i="11"/>
  <c r="O3923" i="11"/>
  <c r="N3923" i="11"/>
  <c r="M3923" i="11"/>
  <c r="L3923" i="11"/>
  <c r="K3923" i="11"/>
  <c r="J3923" i="11"/>
  <c r="I3923" i="11"/>
  <c r="O3922" i="11"/>
  <c r="N3922" i="11"/>
  <c r="M3922" i="11"/>
  <c r="L3922" i="11"/>
  <c r="K3922" i="11"/>
  <c r="J3922" i="11"/>
  <c r="I3922" i="11"/>
  <c r="O3921" i="11"/>
  <c r="N3921" i="11"/>
  <c r="M3921" i="11"/>
  <c r="L3921" i="11"/>
  <c r="K3921" i="11"/>
  <c r="J3921" i="11"/>
  <c r="I3921" i="11"/>
  <c r="O3920" i="11"/>
  <c r="N3920" i="11"/>
  <c r="M3920" i="11"/>
  <c r="L3920" i="11"/>
  <c r="K3920" i="11"/>
  <c r="J3920" i="11"/>
  <c r="I3920" i="11"/>
  <c r="O3919" i="11"/>
  <c r="N3919" i="11"/>
  <c r="M3919" i="11"/>
  <c r="L3919" i="11"/>
  <c r="K3919" i="11"/>
  <c r="J3919" i="11"/>
  <c r="I3919" i="11"/>
  <c r="O3918" i="11"/>
  <c r="N3918" i="11"/>
  <c r="M3918" i="11"/>
  <c r="L3918" i="11"/>
  <c r="K3918" i="11"/>
  <c r="J3918" i="11"/>
  <c r="I3918" i="11"/>
  <c r="O3917" i="11"/>
  <c r="N3917" i="11"/>
  <c r="M3917" i="11"/>
  <c r="L3917" i="11"/>
  <c r="K3917" i="11"/>
  <c r="J3917" i="11"/>
  <c r="I3917" i="11"/>
  <c r="O3916" i="11"/>
  <c r="N3916" i="11"/>
  <c r="M3916" i="11"/>
  <c r="L3916" i="11"/>
  <c r="K3916" i="11"/>
  <c r="J3916" i="11"/>
  <c r="I3916" i="11"/>
  <c r="O3915" i="11"/>
  <c r="N3915" i="11"/>
  <c r="M3915" i="11"/>
  <c r="L3915" i="11"/>
  <c r="K3915" i="11"/>
  <c r="J3915" i="11"/>
  <c r="I3915" i="11"/>
  <c r="O3914" i="11"/>
  <c r="N3914" i="11"/>
  <c r="M3914" i="11"/>
  <c r="L3914" i="11"/>
  <c r="K3914" i="11"/>
  <c r="J3914" i="11"/>
  <c r="I3914" i="11"/>
  <c r="O3913" i="11"/>
  <c r="N3913" i="11"/>
  <c r="M3913" i="11"/>
  <c r="L3913" i="11"/>
  <c r="K3913" i="11"/>
  <c r="J3913" i="11"/>
  <c r="I3913" i="11"/>
  <c r="O3912" i="11"/>
  <c r="N3912" i="11"/>
  <c r="M3912" i="11"/>
  <c r="L3912" i="11"/>
  <c r="K3912" i="11"/>
  <c r="J3912" i="11"/>
  <c r="I3912" i="11"/>
  <c r="O3911" i="11"/>
  <c r="N3911" i="11"/>
  <c r="M3911" i="11"/>
  <c r="L3911" i="11"/>
  <c r="K3911" i="11"/>
  <c r="J3911" i="11"/>
  <c r="I3911" i="11"/>
  <c r="O3910" i="11"/>
  <c r="N3910" i="11"/>
  <c r="M3910" i="11"/>
  <c r="L3910" i="11"/>
  <c r="K3910" i="11"/>
  <c r="J3910" i="11"/>
  <c r="I3910" i="11"/>
  <c r="O3909" i="11"/>
  <c r="N3909" i="11"/>
  <c r="M3909" i="11"/>
  <c r="L3909" i="11"/>
  <c r="K3909" i="11"/>
  <c r="J3909" i="11"/>
  <c r="I3909" i="11"/>
  <c r="O3908" i="11"/>
  <c r="N3908" i="11"/>
  <c r="M3908" i="11"/>
  <c r="L3908" i="11"/>
  <c r="K3908" i="11"/>
  <c r="J3908" i="11"/>
  <c r="I3908" i="11"/>
  <c r="O3907" i="11"/>
  <c r="N3907" i="11"/>
  <c r="M3907" i="11"/>
  <c r="L3907" i="11"/>
  <c r="K3907" i="11"/>
  <c r="J3907" i="11"/>
  <c r="I3907" i="11"/>
  <c r="O3906" i="11"/>
  <c r="N3906" i="11"/>
  <c r="M3906" i="11"/>
  <c r="L3906" i="11"/>
  <c r="K3906" i="11"/>
  <c r="J3906" i="11"/>
  <c r="I3906" i="11"/>
  <c r="O3905" i="11"/>
  <c r="N3905" i="11"/>
  <c r="M3905" i="11"/>
  <c r="L3905" i="11"/>
  <c r="K3905" i="11"/>
  <c r="J3905" i="11"/>
  <c r="I3905" i="11"/>
  <c r="O3904" i="11"/>
  <c r="N3904" i="11"/>
  <c r="M3904" i="11"/>
  <c r="L3904" i="11"/>
  <c r="K3904" i="11"/>
  <c r="J3904" i="11"/>
  <c r="I3904" i="11"/>
  <c r="O3903" i="11"/>
  <c r="N3903" i="11"/>
  <c r="M3903" i="11"/>
  <c r="L3903" i="11"/>
  <c r="K3903" i="11"/>
  <c r="J3903" i="11"/>
  <c r="I3903" i="11"/>
  <c r="O3902" i="11"/>
  <c r="N3902" i="11"/>
  <c r="M3902" i="11"/>
  <c r="L3902" i="11"/>
  <c r="K3902" i="11"/>
  <c r="J3902" i="11"/>
  <c r="I3902" i="11"/>
  <c r="O3901" i="11"/>
  <c r="N3901" i="11"/>
  <c r="M3901" i="11"/>
  <c r="L3901" i="11"/>
  <c r="K3901" i="11"/>
  <c r="J3901" i="11"/>
  <c r="I3901" i="11"/>
  <c r="O3900" i="11"/>
  <c r="N3900" i="11"/>
  <c r="M3900" i="11"/>
  <c r="L3900" i="11"/>
  <c r="K3900" i="11"/>
  <c r="J3900" i="11"/>
  <c r="I3900" i="11"/>
  <c r="O3899" i="11"/>
  <c r="N3899" i="11"/>
  <c r="M3899" i="11"/>
  <c r="L3899" i="11"/>
  <c r="K3899" i="11"/>
  <c r="J3899" i="11"/>
  <c r="I3899" i="11"/>
  <c r="O3898" i="11"/>
  <c r="N3898" i="11"/>
  <c r="M3898" i="11"/>
  <c r="L3898" i="11"/>
  <c r="K3898" i="11"/>
  <c r="J3898" i="11"/>
  <c r="I3898" i="11"/>
  <c r="O3897" i="11"/>
  <c r="N3897" i="11"/>
  <c r="M3897" i="11"/>
  <c r="L3897" i="11"/>
  <c r="K3897" i="11"/>
  <c r="J3897" i="11"/>
  <c r="I3897" i="11"/>
  <c r="O3896" i="11"/>
  <c r="N3896" i="11"/>
  <c r="M3896" i="11"/>
  <c r="L3896" i="11"/>
  <c r="K3896" i="11"/>
  <c r="J3896" i="11"/>
  <c r="I3896" i="11"/>
  <c r="O3895" i="11"/>
  <c r="N3895" i="11"/>
  <c r="M3895" i="11"/>
  <c r="L3895" i="11"/>
  <c r="K3895" i="11"/>
  <c r="J3895" i="11"/>
  <c r="I3895" i="11"/>
  <c r="O3894" i="11"/>
  <c r="N3894" i="11"/>
  <c r="M3894" i="11"/>
  <c r="L3894" i="11"/>
  <c r="K3894" i="11"/>
  <c r="J3894" i="11"/>
  <c r="I3894" i="11"/>
  <c r="O3893" i="11"/>
  <c r="N3893" i="11"/>
  <c r="M3893" i="11"/>
  <c r="L3893" i="11"/>
  <c r="K3893" i="11"/>
  <c r="J3893" i="11"/>
  <c r="I3893" i="11"/>
  <c r="O3892" i="11"/>
  <c r="N3892" i="11"/>
  <c r="M3892" i="11"/>
  <c r="L3892" i="11"/>
  <c r="K3892" i="11"/>
  <c r="J3892" i="11"/>
  <c r="I3892" i="11"/>
  <c r="O3891" i="11"/>
  <c r="N3891" i="11"/>
  <c r="M3891" i="11"/>
  <c r="L3891" i="11"/>
  <c r="K3891" i="11"/>
  <c r="J3891" i="11"/>
  <c r="I3891" i="11"/>
  <c r="O3890" i="11"/>
  <c r="N3890" i="11"/>
  <c r="M3890" i="11"/>
  <c r="L3890" i="11"/>
  <c r="K3890" i="11"/>
  <c r="J3890" i="11"/>
  <c r="I3890" i="11"/>
  <c r="O3889" i="11"/>
  <c r="N3889" i="11"/>
  <c r="M3889" i="11"/>
  <c r="L3889" i="11"/>
  <c r="K3889" i="11"/>
  <c r="J3889" i="11"/>
  <c r="I3889" i="11"/>
  <c r="O3888" i="11"/>
  <c r="N3888" i="11"/>
  <c r="M3888" i="11"/>
  <c r="L3888" i="11"/>
  <c r="K3888" i="11"/>
  <c r="J3888" i="11"/>
  <c r="I3888" i="11"/>
  <c r="O3887" i="11"/>
  <c r="N3887" i="11"/>
  <c r="M3887" i="11"/>
  <c r="L3887" i="11"/>
  <c r="K3887" i="11"/>
  <c r="J3887" i="11"/>
  <c r="I3887" i="11"/>
  <c r="O3886" i="11"/>
  <c r="N3886" i="11"/>
  <c r="M3886" i="11"/>
  <c r="L3886" i="11"/>
  <c r="K3886" i="11"/>
  <c r="J3886" i="11"/>
  <c r="I3886" i="11"/>
  <c r="O3885" i="11"/>
  <c r="N3885" i="11"/>
  <c r="M3885" i="11"/>
  <c r="L3885" i="11"/>
  <c r="K3885" i="11"/>
  <c r="J3885" i="11"/>
  <c r="I3885" i="11"/>
  <c r="O3884" i="11"/>
  <c r="N3884" i="11"/>
  <c r="M3884" i="11"/>
  <c r="L3884" i="11"/>
  <c r="K3884" i="11"/>
  <c r="J3884" i="11"/>
  <c r="I3884" i="11"/>
  <c r="O3883" i="11"/>
  <c r="N3883" i="11"/>
  <c r="M3883" i="11"/>
  <c r="L3883" i="11"/>
  <c r="K3883" i="11"/>
  <c r="J3883" i="11"/>
  <c r="I3883" i="11"/>
  <c r="O3882" i="11"/>
  <c r="N3882" i="11"/>
  <c r="M3882" i="11"/>
  <c r="L3882" i="11"/>
  <c r="K3882" i="11"/>
  <c r="J3882" i="11"/>
  <c r="I3882" i="11"/>
  <c r="O3881" i="11"/>
  <c r="N3881" i="11"/>
  <c r="M3881" i="11"/>
  <c r="L3881" i="11"/>
  <c r="K3881" i="11"/>
  <c r="J3881" i="11"/>
  <c r="I3881" i="11"/>
  <c r="O3880" i="11"/>
  <c r="N3880" i="11"/>
  <c r="M3880" i="11"/>
  <c r="L3880" i="11"/>
  <c r="K3880" i="11"/>
  <c r="J3880" i="11"/>
  <c r="I3880" i="11"/>
  <c r="O3879" i="11"/>
  <c r="N3879" i="11"/>
  <c r="M3879" i="11"/>
  <c r="L3879" i="11"/>
  <c r="K3879" i="11"/>
  <c r="J3879" i="11"/>
  <c r="I3879" i="11"/>
  <c r="O3878" i="11"/>
  <c r="N3878" i="11"/>
  <c r="M3878" i="11"/>
  <c r="L3878" i="11"/>
  <c r="K3878" i="11"/>
  <c r="J3878" i="11"/>
  <c r="I3878" i="11"/>
  <c r="O3877" i="11"/>
  <c r="N3877" i="11"/>
  <c r="M3877" i="11"/>
  <c r="L3877" i="11"/>
  <c r="K3877" i="11"/>
  <c r="J3877" i="11"/>
  <c r="I3877" i="11"/>
  <c r="O3876" i="11"/>
  <c r="N3876" i="11"/>
  <c r="M3876" i="11"/>
  <c r="L3876" i="11"/>
  <c r="K3876" i="11"/>
  <c r="J3876" i="11"/>
  <c r="I3876" i="11"/>
  <c r="O3875" i="11"/>
  <c r="N3875" i="11"/>
  <c r="M3875" i="11"/>
  <c r="L3875" i="11"/>
  <c r="K3875" i="11"/>
  <c r="J3875" i="11"/>
  <c r="I3875" i="11"/>
  <c r="O3874" i="11"/>
  <c r="N3874" i="11"/>
  <c r="M3874" i="11"/>
  <c r="L3874" i="11"/>
  <c r="K3874" i="11"/>
  <c r="J3874" i="11"/>
  <c r="I3874" i="11"/>
  <c r="O3873" i="11"/>
  <c r="N3873" i="11"/>
  <c r="M3873" i="11"/>
  <c r="L3873" i="11"/>
  <c r="K3873" i="11"/>
  <c r="J3873" i="11"/>
  <c r="I3873" i="11"/>
  <c r="O3872" i="11"/>
  <c r="N3872" i="11"/>
  <c r="M3872" i="11"/>
  <c r="L3872" i="11"/>
  <c r="K3872" i="11"/>
  <c r="J3872" i="11"/>
  <c r="I3872" i="11"/>
  <c r="O3871" i="11"/>
  <c r="N3871" i="11"/>
  <c r="M3871" i="11"/>
  <c r="L3871" i="11"/>
  <c r="K3871" i="11"/>
  <c r="J3871" i="11"/>
  <c r="I3871" i="11"/>
  <c r="O3870" i="11"/>
  <c r="N3870" i="11"/>
  <c r="M3870" i="11"/>
  <c r="L3870" i="11"/>
  <c r="K3870" i="11"/>
  <c r="J3870" i="11"/>
  <c r="I3870" i="11"/>
  <c r="O3869" i="11"/>
  <c r="N3869" i="11"/>
  <c r="M3869" i="11"/>
  <c r="L3869" i="11"/>
  <c r="K3869" i="11"/>
  <c r="J3869" i="11"/>
  <c r="I3869" i="11"/>
  <c r="O3868" i="11"/>
  <c r="N3868" i="11"/>
  <c r="M3868" i="11"/>
  <c r="L3868" i="11"/>
  <c r="K3868" i="11"/>
  <c r="J3868" i="11"/>
  <c r="I3868" i="11"/>
  <c r="O3867" i="11"/>
  <c r="N3867" i="11"/>
  <c r="M3867" i="11"/>
  <c r="L3867" i="11"/>
  <c r="K3867" i="11"/>
  <c r="J3867" i="11"/>
  <c r="I3867" i="11"/>
  <c r="O3866" i="11"/>
  <c r="N3866" i="11"/>
  <c r="M3866" i="11"/>
  <c r="L3866" i="11"/>
  <c r="K3866" i="11"/>
  <c r="J3866" i="11"/>
  <c r="I3866" i="11"/>
  <c r="O3865" i="11"/>
  <c r="N3865" i="11"/>
  <c r="M3865" i="11"/>
  <c r="L3865" i="11"/>
  <c r="K3865" i="11"/>
  <c r="J3865" i="11"/>
  <c r="I3865" i="11"/>
  <c r="O3864" i="11"/>
  <c r="N3864" i="11"/>
  <c r="M3864" i="11"/>
  <c r="L3864" i="11"/>
  <c r="K3864" i="11"/>
  <c r="J3864" i="11"/>
  <c r="I3864" i="11"/>
  <c r="O3863" i="11"/>
  <c r="N3863" i="11"/>
  <c r="M3863" i="11"/>
  <c r="L3863" i="11"/>
  <c r="K3863" i="11"/>
  <c r="J3863" i="11"/>
  <c r="I3863" i="11"/>
  <c r="O3862" i="11"/>
  <c r="N3862" i="11"/>
  <c r="M3862" i="11"/>
  <c r="L3862" i="11"/>
  <c r="K3862" i="11"/>
  <c r="J3862" i="11"/>
  <c r="I3862" i="11"/>
  <c r="O3861" i="11"/>
  <c r="N3861" i="11"/>
  <c r="M3861" i="11"/>
  <c r="L3861" i="11"/>
  <c r="K3861" i="11"/>
  <c r="J3861" i="11"/>
  <c r="I3861" i="11"/>
  <c r="O3860" i="11"/>
  <c r="N3860" i="11"/>
  <c r="M3860" i="11"/>
  <c r="L3860" i="11"/>
  <c r="K3860" i="11"/>
  <c r="J3860" i="11"/>
  <c r="I3860" i="11"/>
  <c r="O3859" i="11"/>
  <c r="N3859" i="11"/>
  <c r="M3859" i="11"/>
  <c r="L3859" i="11"/>
  <c r="K3859" i="11"/>
  <c r="J3859" i="11"/>
  <c r="I3859" i="11"/>
  <c r="O3858" i="11"/>
  <c r="N3858" i="11"/>
  <c r="M3858" i="11"/>
  <c r="L3858" i="11"/>
  <c r="K3858" i="11"/>
  <c r="J3858" i="11"/>
  <c r="I3858" i="11"/>
  <c r="O3857" i="11"/>
  <c r="N3857" i="11"/>
  <c r="M3857" i="11"/>
  <c r="L3857" i="11"/>
  <c r="K3857" i="11"/>
  <c r="J3857" i="11"/>
  <c r="I3857" i="11"/>
  <c r="O3856" i="11"/>
  <c r="N3856" i="11"/>
  <c r="M3856" i="11"/>
  <c r="L3856" i="11"/>
  <c r="K3856" i="11"/>
  <c r="J3856" i="11"/>
  <c r="I3856" i="11"/>
  <c r="O3855" i="11"/>
  <c r="N3855" i="11"/>
  <c r="M3855" i="11"/>
  <c r="L3855" i="11"/>
  <c r="K3855" i="11"/>
  <c r="J3855" i="11"/>
  <c r="I3855" i="11"/>
  <c r="O3854" i="11"/>
  <c r="N3854" i="11"/>
  <c r="M3854" i="11"/>
  <c r="L3854" i="11"/>
  <c r="K3854" i="11"/>
  <c r="J3854" i="11"/>
  <c r="I3854" i="11"/>
  <c r="O3853" i="11"/>
  <c r="N3853" i="11"/>
  <c r="M3853" i="11"/>
  <c r="L3853" i="11"/>
  <c r="K3853" i="11"/>
  <c r="J3853" i="11"/>
  <c r="I3853" i="11"/>
  <c r="O3852" i="11"/>
  <c r="N3852" i="11"/>
  <c r="M3852" i="11"/>
  <c r="L3852" i="11"/>
  <c r="K3852" i="11"/>
  <c r="J3852" i="11"/>
  <c r="I3852" i="11"/>
  <c r="O3851" i="11"/>
  <c r="N3851" i="11"/>
  <c r="M3851" i="11"/>
  <c r="L3851" i="11"/>
  <c r="K3851" i="11"/>
  <c r="J3851" i="11"/>
  <c r="I3851" i="11"/>
  <c r="O3850" i="11"/>
  <c r="N3850" i="11"/>
  <c r="M3850" i="11"/>
  <c r="L3850" i="11"/>
  <c r="K3850" i="11"/>
  <c r="J3850" i="11"/>
  <c r="I3850" i="11"/>
  <c r="O3849" i="11"/>
  <c r="N3849" i="11"/>
  <c r="M3849" i="11"/>
  <c r="L3849" i="11"/>
  <c r="K3849" i="11"/>
  <c r="J3849" i="11"/>
  <c r="I3849" i="11"/>
  <c r="O3848" i="11"/>
  <c r="N3848" i="11"/>
  <c r="M3848" i="11"/>
  <c r="L3848" i="11"/>
  <c r="K3848" i="11"/>
  <c r="J3848" i="11"/>
  <c r="I3848" i="11"/>
  <c r="O3847" i="11"/>
  <c r="N3847" i="11"/>
  <c r="M3847" i="11"/>
  <c r="L3847" i="11"/>
  <c r="K3847" i="11"/>
  <c r="J3847" i="11"/>
  <c r="I3847" i="11"/>
  <c r="O3846" i="11"/>
  <c r="N3846" i="11"/>
  <c r="M3846" i="11"/>
  <c r="L3846" i="11"/>
  <c r="K3846" i="11"/>
  <c r="J3846" i="11"/>
  <c r="I3846" i="11"/>
  <c r="O3845" i="11"/>
  <c r="N3845" i="11"/>
  <c r="M3845" i="11"/>
  <c r="L3845" i="11"/>
  <c r="K3845" i="11"/>
  <c r="J3845" i="11"/>
  <c r="I3845" i="11"/>
  <c r="O3844" i="11"/>
  <c r="N3844" i="11"/>
  <c r="M3844" i="11"/>
  <c r="L3844" i="11"/>
  <c r="K3844" i="11"/>
  <c r="J3844" i="11"/>
  <c r="I3844" i="11"/>
  <c r="O3843" i="11"/>
  <c r="N3843" i="11"/>
  <c r="M3843" i="11"/>
  <c r="L3843" i="11"/>
  <c r="K3843" i="11"/>
  <c r="J3843" i="11"/>
  <c r="I3843" i="11"/>
  <c r="O3842" i="11"/>
  <c r="N3842" i="11"/>
  <c r="M3842" i="11"/>
  <c r="L3842" i="11"/>
  <c r="K3842" i="11"/>
  <c r="J3842" i="11"/>
  <c r="I3842" i="11"/>
  <c r="O3841" i="11"/>
  <c r="N3841" i="11"/>
  <c r="M3841" i="11"/>
  <c r="L3841" i="11"/>
  <c r="K3841" i="11"/>
  <c r="J3841" i="11"/>
  <c r="I3841" i="11"/>
  <c r="O3840" i="11"/>
  <c r="N3840" i="11"/>
  <c r="M3840" i="11"/>
  <c r="L3840" i="11"/>
  <c r="K3840" i="11"/>
  <c r="J3840" i="11"/>
  <c r="I3840" i="11"/>
  <c r="O3839" i="11"/>
  <c r="N3839" i="11"/>
  <c r="M3839" i="11"/>
  <c r="L3839" i="11"/>
  <c r="K3839" i="11"/>
  <c r="J3839" i="11"/>
  <c r="I3839" i="11"/>
  <c r="O3838" i="11"/>
  <c r="N3838" i="11"/>
  <c r="M3838" i="11"/>
  <c r="L3838" i="11"/>
  <c r="K3838" i="11"/>
  <c r="J3838" i="11"/>
  <c r="I3838" i="11"/>
  <c r="O3837" i="11"/>
  <c r="N3837" i="11"/>
  <c r="M3837" i="11"/>
  <c r="L3837" i="11"/>
  <c r="K3837" i="11"/>
  <c r="J3837" i="11"/>
  <c r="I3837" i="11"/>
  <c r="O3836" i="11"/>
  <c r="N3836" i="11"/>
  <c r="M3836" i="11"/>
  <c r="L3836" i="11"/>
  <c r="K3836" i="11"/>
  <c r="J3836" i="11"/>
  <c r="I3836" i="11"/>
  <c r="O3835" i="11"/>
  <c r="N3835" i="11"/>
  <c r="M3835" i="11"/>
  <c r="L3835" i="11"/>
  <c r="K3835" i="11"/>
  <c r="J3835" i="11"/>
  <c r="I3835" i="11"/>
  <c r="O3834" i="11"/>
  <c r="N3834" i="11"/>
  <c r="M3834" i="11"/>
  <c r="L3834" i="11"/>
  <c r="K3834" i="11"/>
  <c r="J3834" i="11"/>
  <c r="I3834" i="11"/>
  <c r="O3833" i="11"/>
  <c r="N3833" i="11"/>
  <c r="M3833" i="11"/>
  <c r="L3833" i="11"/>
  <c r="K3833" i="11"/>
  <c r="J3833" i="11"/>
  <c r="I3833" i="11"/>
  <c r="O3832" i="11"/>
  <c r="N3832" i="11"/>
  <c r="M3832" i="11"/>
  <c r="L3832" i="11"/>
  <c r="K3832" i="11"/>
  <c r="J3832" i="11"/>
  <c r="I3832" i="11"/>
  <c r="O3831" i="11"/>
  <c r="N3831" i="11"/>
  <c r="M3831" i="11"/>
  <c r="L3831" i="11"/>
  <c r="K3831" i="11"/>
  <c r="J3831" i="11"/>
  <c r="I3831" i="11"/>
  <c r="O3830" i="11"/>
  <c r="N3830" i="11"/>
  <c r="M3830" i="11"/>
  <c r="L3830" i="11"/>
  <c r="K3830" i="11"/>
  <c r="J3830" i="11"/>
  <c r="I3830" i="11"/>
  <c r="O3829" i="11"/>
  <c r="N3829" i="11"/>
  <c r="M3829" i="11"/>
  <c r="L3829" i="11"/>
  <c r="K3829" i="11"/>
  <c r="J3829" i="11"/>
  <c r="I3829" i="11"/>
  <c r="O3828" i="11"/>
  <c r="N3828" i="11"/>
  <c r="M3828" i="11"/>
  <c r="L3828" i="11"/>
  <c r="K3828" i="11"/>
  <c r="J3828" i="11"/>
  <c r="I3828" i="11"/>
  <c r="O3827" i="11"/>
  <c r="N3827" i="11"/>
  <c r="M3827" i="11"/>
  <c r="L3827" i="11"/>
  <c r="K3827" i="11"/>
  <c r="J3827" i="11"/>
  <c r="I3827" i="11"/>
  <c r="O3826" i="11"/>
  <c r="N3826" i="11"/>
  <c r="M3826" i="11"/>
  <c r="L3826" i="11"/>
  <c r="K3826" i="11"/>
  <c r="J3826" i="11"/>
  <c r="I3826" i="11"/>
  <c r="O3825" i="11"/>
  <c r="N3825" i="11"/>
  <c r="M3825" i="11"/>
  <c r="L3825" i="11"/>
  <c r="K3825" i="11"/>
  <c r="J3825" i="11"/>
  <c r="I3825" i="11"/>
  <c r="O3824" i="11"/>
  <c r="N3824" i="11"/>
  <c r="M3824" i="11"/>
  <c r="L3824" i="11"/>
  <c r="K3824" i="11"/>
  <c r="J3824" i="11"/>
  <c r="I3824" i="11"/>
  <c r="O3823" i="11"/>
  <c r="N3823" i="11"/>
  <c r="M3823" i="11"/>
  <c r="L3823" i="11"/>
  <c r="K3823" i="11"/>
  <c r="J3823" i="11"/>
  <c r="I3823" i="11"/>
  <c r="O3822" i="11"/>
  <c r="N3822" i="11"/>
  <c r="M3822" i="11"/>
  <c r="L3822" i="11"/>
  <c r="K3822" i="11"/>
  <c r="J3822" i="11"/>
  <c r="I3822" i="11"/>
  <c r="O3821" i="11"/>
  <c r="N3821" i="11"/>
  <c r="M3821" i="11"/>
  <c r="L3821" i="11"/>
  <c r="K3821" i="11"/>
  <c r="J3821" i="11"/>
  <c r="I3821" i="11"/>
  <c r="O3820" i="11"/>
  <c r="N3820" i="11"/>
  <c r="M3820" i="11"/>
  <c r="L3820" i="11"/>
  <c r="K3820" i="11"/>
  <c r="J3820" i="11"/>
  <c r="I3820" i="11"/>
  <c r="O3819" i="11"/>
  <c r="N3819" i="11"/>
  <c r="M3819" i="11"/>
  <c r="L3819" i="11"/>
  <c r="K3819" i="11"/>
  <c r="J3819" i="11"/>
  <c r="I3819" i="11"/>
  <c r="O3818" i="11"/>
  <c r="N3818" i="11"/>
  <c r="M3818" i="11"/>
  <c r="L3818" i="11"/>
  <c r="K3818" i="11"/>
  <c r="J3818" i="11"/>
  <c r="I3818" i="11"/>
  <c r="O3817" i="11"/>
  <c r="N3817" i="11"/>
  <c r="M3817" i="11"/>
  <c r="L3817" i="11"/>
  <c r="K3817" i="11"/>
  <c r="J3817" i="11"/>
  <c r="I3817" i="11"/>
  <c r="O3816" i="11"/>
  <c r="N3816" i="11"/>
  <c r="M3816" i="11"/>
  <c r="L3816" i="11"/>
  <c r="K3816" i="11"/>
  <c r="J3816" i="11"/>
  <c r="I3816" i="11"/>
  <c r="O3815" i="11"/>
  <c r="N3815" i="11"/>
  <c r="M3815" i="11"/>
  <c r="L3815" i="11"/>
  <c r="K3815" i="11"/>
  <c r="J3815" i="11"/>
  <c r="I3815" i="11"/>
  <c r="O3814" i="11"/>
  <c r="N3814" i="11"/>
  <c r="M3814" i="11"/>
  <c r="L3814" i="11"/>
  <c r="K3814" i="11"/>
  <c r="J3814" i="11"/>
  <c r="I3814" i="11"/>
  <c r="O3813" i="11"/>
  <c r="N3813" i="11"/>
  <c r="M3813" i="11"/>
  <c r="L3813" i="11"/>
  <c r="K3813" i="11"/>
  <c r="J3813" i="11"/>
  <c r="I3813" i="11"/>
  <c r="O3812" i="11"/>
  <c r="N3812" i="11"/>
  <c r="M3812" i="11"/>
  <c r="L3812" i="11"/>
  <c r="K3812" i="11"/>
  <c r="J3812" i="11"/>
  <c r="D256" i="12" s="1"/>
  <c r="I3812" i="11"/>
  <c r="C256" i="12" s="1"/>
  <c r="O3811" i="11"/>
  <c r="N3811" i="11"/>
  <c r="M3811" i="11"/>
  <c r="L3811" i="11"/>
  <c r="K3811" i="11"/>
  <c r="J3811" i="11"/>
  <c r="I3811" i="11"/>
  <c r="O3810" i="11"/>
  <c r="N3810" i="11"/>
  <c r="M3810" i="11"/>
  <c r="L3810" i="11"/>
  <c r="K3810" i="11"/>
  <c r="J3810" i="11"/>
  <c r="I3810" i="11"/>
  <c r="O3809" i="11"/>
  <c r="N3809" i="11"/>
  <c r="M3809" i="11"/>
  <c r="L3809" i="11"/>
  <c r="K3809" i="11"/>
  <c r="J3809" i="11"/>
  <c r="I3809" i="11"/>
  <c r="O3808" i="11"/>
  <c r="N3808" i="11"/>
  <c r="M3808" i="11"/>
  <c r="L3808" i="11"/>
  <c r="K3808" i="11"/>
  <c r="J3808" i="11"/>
  <c r="I3808" i="11"/>
  <c r="O3807" i="11"/>
  <c r="N3807" i="11"/>
  <c r="M3807" i="11"/>
  <c r="L3807" i="11"/>
  <c r="K3807" i="11"/>
  <c r="J3807" i="11"/>
  <c r="I3807" i="11"/>
  <c r="O3806" i="11"/>
  <c r="N3806" i="11"/>
  <c r="M3806" i="11"/>
  <c r="L3806" i="11"/>
  <c r="K3806" i="11"/>
  <c r="J3806" i="11"/>
  <c r="I3806" i="11"/>
  <c r="O3805" i="11"/>
  <c r="N3805" i="11"/>
  <c r="M3805" i="11"/>
  <c r="L3805" i="11"/>
  <c r="K3805" i="11"/>
  <c r="J3805" i="11"/>
  <c r="I3805" i="11"/>
  <c r="O3804" i="11"/>
  <c r="N3804" i="11"/>
  <c r="M3804" i="11"/>
  <c r="L3804" i="11"/>
  <c r="K3804" i="11"/>
  <c r="J3804" i="11"/>
  <c r="I3804" i="11"/>
  <c r="O3803" i="11"/>
  <c r="N3803" i="11"/>
  <c r="M3803" i="11"/>
  <c r="L3803" i="11"/>
  <c r="K3803" i="11"/>
  <c r="J3803" i="11"/>
  <c r="I3803" i="11"/>
  <c r="O3802" i="11"/>
  <c r="N3802" i="11"/>
  <c r="M3802" i="11"/>
  <c r="L3802" i="11"/>
  <c r="K3802" i="11"/>
  <c r="J3802" i="11"/>
  <c r="I3802" i="11"/>
  <c r="O3801" i="11"/>
  <c r="N3801" i="11"/>
  <c r="M3801" i="11"/>
  <c r="L3801" i="11"/>
  <c r="K3801" i="11"/>
  <c r="J3801" i="11"/>
  <c r="I3801" i="11"/>
  <c r="O3800" i="11"/>
  <c r="N3800" i="11"/>
  <c r="M3800" i="11"/>
  <c r="L3800" i="11"/>
  <c r="K3800" i="11"/>
  <c r="J3800" i="11"/>
  <c r="I3800" i="11"/>
  <c r="O3799" i="11"/>
  <c r="N3799" i="11"/>
  <c r="M3799" i="11"/>
  <c r="L3799" i="11"/>
  <c r="K3799" i="11"/>
  <c r="J3799" i="11"/>
  <c r="I3799" i="11"/>
  <c r="O3798" i="11"/>
  <c r="N3798" i="11"/>
  <c r="M3798" i="11"/>
  <c r="L3798" i="11"/>
  <c r="K3798" i="11"/>
  <c r="J3798" i="11"/>
  <c r="I3798" i="11"/>
  <c r="O3797" i="11"/>
  <c r="N3797" i="11"/>
  <c r="M3797" i="11"/>
  <c r="L3797" i="11"/>
  <c r="K3797" i="11"/>
  <c r="J3797" i="11"/>
  <c r="D255" i="12" s="1"/>
  <c r="I3797" i="11"/>
  <c r="C255" i="12" s="1"/>
  <c r="O3796" i="11"/>
  <c r="N3796" i="11"/>
  <c r="M3796" i="11"/>
  <c r="L3796" i="11"/>
  <c r="K3796" i="11"/>
  <c r="J3796" i="11"/>
  <c r="I3796" i="11"/>
  <c r="O3795" i="11"/>
  <c r="N3795" i="11"/>
  <c r="M3795" i="11"/>
  <c r="L3795" i="11"/>
  <c r="K3795" i="11"/>
  <c r="J3795" i="11"/>
  <c r="I3795" i="11"/>
  <c r="O3794" i="11"/>
  <c r="N3794" i="11"/>
  <c r="M3794" i="11"/>
  <c r="L3794" i="11"/>
  <c r="K3794" i="11"/>
  <c r="J3794" i="11"/>
  <c r="I3794" i="11"/>
  <c r="O3793" i="11"/>
  <c r="N3793" i="11"/>
  <c r="M3793" i="11"/>
  <c r="L3793" i="11"/>
  <c r="K3793" i="11"/>
  <c r="J3793" i="11"/>
  <c r="I3793" i="11"/>
  <c r="O3792" i="11"/>
  <c r="N3792" i="11"/>
  <c r="M3792" i="11"/>
  <c r="L3792" i="11"/>
  <c r="K3792" i="11"/>
  <c r="J3792" i="11"/>
  <c r="I3792" i="11"/>
  <c r="O3791" i="11"/>
  <c r="N3791" i="11"/>
  <c r="M3791" i="11"/>
  <c r="L3791" i="11"/>
  <c r="K3791" i="11"/>
  <c r="J3791" i="11"/>
  <c r="I3791" i="11"/>
  <c r="O3790" i="11"/>
  <c r="N3790" i="11"/>
  <c r="M3790" i="11"/>
  <c r="L3790" i="11"/>
  <c r="K3790" i="11"/>
  <c r="J3790" i="11"/>
  <c r="I3790" i="11"/>
  <c r="O3789" i="11"/>
  <c r="N3789" i="11"/>
  <c r="M3789" i="11"/>
  <c r="L3789" i="11"/>
  <c r="K3789" i="11"/>
  <c r="J3789" i="11"/>
  <c r="I3789" i="11"/>
  <c r="O3788" i="11"/>
  <c r="N3788" i="11"/>
  <c r="M3788" i="11"/>
  <c r="L3788" i="11"/>
  <c r="K3788" i="11"/>
  <c r="J3788" i="11"/>
  <c r="I3788" i="11"/>
  <c r="O3787" i="11"/>
  <c r="N3787" i="11"/>
  <c r="M3787" i="11"/>
  <c r="L3787" i="11"/>
  <c r="K3787" i="11"/>
  <c r="J3787" i="11"/>
  <c r="I3787" i="11"/>
  <c r="O3786" i="11"/>
  <c r="N3786" i="11"/>
  <c r="M3786" i="11"/>
  <c r="L3786" i="11"/>
  <c r="K3786" i="11"/>
  <c r="J3786" i="11"/>
  <c r="I3786" i="11"/>
  <c r="O3785" i="11"/>
  <c r="N3785" i="11"/>
  <c r="M3785" i="11"/>
  <c r="L3785" i="11"/>
  <c r="K3785" i="11"/>
  <c r="J3785" i="11"/>
  <c r="I3785" i="11"/>
  <c r="O3784" i="11"/>
  <c r="N3784" i="11"/>
  <c r="M3784" i="11"/>
  <c r="L3784" i="11"/>
  <c r="K3784" i="11"/>
  <c r="J3784" i="11"/>
  <c r="I3784" i="11"/>
  <c r="O3783" i="11"/>
  <c r="N3783" i="11"/>
  <c r="M3783" i="11"/>
  <c r="L3783" i="11"/>
  <c r="K3783" i="11"/>
  <c r="J3783" i="11"/>
  <c r="I3783" i="11"/>
  <c r="O3782" i="11"/>
  <c r="N3782" i="11"/>
  <c r="M3782" i="11"/>
  <c r="L3782" i="11"/>
  <c r="K3782" i="11"/>
  <c r="J3782" i="11"/>
  <c r="D254" i="12" s="1"/>
  <c r="I3782" i="11"/>
  <c r="C254" i="12" s="1"/>
  <c r="O3781" i="11"/>
  <c r="N3781" i="11"/>
  <c r="M3781" i="11"/>
  <c r="L3781" i="11"/>
  <c r="K3781" i="11"/>
  <c r="J3781" i="11"/>
  <c r="I3781" i="11"/>
  <c r="O3780" i="11"/>
  <c r="N3780" i="11"/>
  <c r="M3780" i="11"/>
  <c r="L3780" i="11"/>
  <c r="K3780" i="11"/>
  <c r="J3780" i="11"/>
  <c r="I3780" i="11"/>
  <c r="O3779" i="11"/>
  <c r="N3779" i="11"/>
  <c r="M3779" i="11"/>
  <c r="L3779" i="11"/>
  <c r="K3779" i="11"/>
  <c r="J3779" i="11"/>
  <c r="I3779" i="11"/>
  <c r="O3778" i="11"/>
  <c r="N3778" i="11"/>
  <c r="M3778" i="11"/>
  <c r="L3778" i="11"/>
  <c r="K3778" i="11"/>
  <c r="J3778" i="11"/>
  <c r="I3778" i="11"/>
  <c r="O3777" i="11"/>
  <c r="N3777" i="11"/>
  <c r="M3777" i="11"/>
  <c r="L3777" i="11"/>
  <c r="K3777" i="11"/>
  <c r="J3777" i="11"/>
  <c r="I3777" i="11"/>
  <c r="O3776" i="11"/>
  <c r="N3776" i="11"/>
  <c r="M3776" i="11"/>
  <c r="L3776" i="11"/>
  <c r="K3776" i="11"/>
  <c r="J3776" i="11"/>
  <c r="I3776" i="11"/>
  <c r="O3775" i="11"/>
  <c r="N3775" i="11"/>
  <c r="M3775" i="11"/>
  <c r="L3775" i="11"/>
  <c r="K3775" i="11"/>
  <c r="J3775" i="11"/>
  <c r="I3775" i="11"/>
  <c r="O3774" i="11"/>
  <c r="N3774" i="11"/>
  <c r="M3774" i="11"/>
  <c r="L3774" i="11"/>
  <c r="K3774" i="11"/>
  <c r="J3774" i="11"/>
  <c r="I3774" i="11"/>
  <c r="O3773" i="11"/>
  <c r="N3773" i="11"/>
  <c r="M3773" i="11"/>
  <c r="L3773" i="11"/>
  <c r="K3773" i="11"/>
  <c r="J3773" i="11"/>
  <c r="I3773" i="11"/>
  <c r="O3772" i="11"/>
  <c r="N3772" i="11"/>
  <c r="M3772" i="11"/>
  <c r="L3772" i="11"/>
  <c r="K3772" i="11"/>
  <c r="J3772" i="11"/>
  <c r="I3772" i="11"/>
  <c r="O3771" i="11"/>
  <c r="N3771" i="11"/>
  <c r="M3771" i="11"/>
  <c r="L3771" i="11"/>
  <c r="K3771" i="11"/>
  <c r="J3771" i="11"/>
  <c r="I3771" i="11"/>
  <c r="O3770" i="11"/>
  <c r="N3770" i="11"/>
  <c r="M3770" i="11"/>
  <c r="L3770" i="11"/>
  <c r="K3770" i="11"/>
  <c r="J3770" i="11"/>
  <c r="I3770" i="11"/>
  <c r="O3769" i="11"/>
  <c r="N3769" i="11"/>
  <c r="M3769" i="11"/>
  <c r="L3769" i="11"/>
  <c r="K3769" i="11"/>
  <c r="J3769" i="11"/>
  <c r="I3769" i="11"/>
  <c r="O3768" i="11"/>
  <c r="N3768" i="11"/>
  <c r="M3768" i="11"/>
  <c r="L3768" i="11"/>
  <c r="K3768" i="11"/>
  <c r="J3768" i="11"/>
  <c r="I3768" i="11"/>
  <c r="O3767" i="11"/>
  <c r="N3767" i="11"/>
  <c r="M3767" i="11"/>
  <c r="L3767" i="11"/>
  <c r="K3767" i="11"/>
  <c r="J3767" i="11"/>
  <c r="D253" i="12" s="1"/>
  <c r="I3767" i="11"/>
  <c r="C253" i="12" s="1"/>
  <c r="O3766" i="11"/>
  <c r="N3766" i="11"/>
  <c r="M3766" i="11"/>
  <c r="L3766" i="11"/>
  <c r="K3766" i="11"/>
  <c r="J3766" i="11"/>
  <c r="I3766" i="11"/>
  <c r="O3765" i="11"/>
  <c r="N3765" i="11"/>
  <c r="M3765" i="11"/>
  <c r="L3765" i="11"/>
  <c r="K3765" i="11"/>
  <c r="J3765" i="11"/>
  <c r="I3765" i="11"/>
  <c r="O3764" i="11"/>
  <c r="N3764" i="11"/>
  <c r="M3764" i="11"/>
  <c r="L3764" i="11"/>
  <c r="K3764" i="11"/>
  <c r="J3764" i="11"/>
  <c r="I3764" i="11"/>
  <c r="O3763" i="11"/>
  <c r="N3763" i="11"/>
  <c r="M3763" i="11"/>
  <c r="L3763" i="11"/>
  <c r="K3763" i="11"/>
  <c r="J3763" i="11"/>
  <c r="I3763" i="11"/>
  <c r="O3762" i="11"/>
  <c r="N3762" i="11"/>
  <c r="M3762" i="11"/>
  <c r="L3762" i="11"/>
  <c r="K3762" i="11"/>
  <c r="J3762" i="11"/>
  <c r="I3762" i="11"/>
  <c r="O3761" i="11"/>
  <c r="N3761" i="11"/>
  <c r="M3761" i="11"/>
  <c r="L3761" i="11"/>
  <c r="K3761" i="11"/>
  <c r="J3761" i="11"/>
  <c r="I3761" i="11"/>
  <c r="O3760" i="11"/>
  <c r="N3760" i="11"/>
  <c r="M3760" i="11"/>
  <c r="L3760" i="11"/>
  <c r="K3760" i="11"/>
  <c r="J3760" i="11"/>
  <c r="I3760" i="11"/>
  <c r="O3759" i="11"/>
  <c r="N3759" i="11"/>
  <c r="M3759" i="11"/>
  <c r="L3759" i="11"/>
  <c r="K3759" i="11"/>
  <c r="J3759" i="11"/>
  <c r="I3759" i="11"/>
  <c r="O3758" i="11"/>
  <c r="N3758" i="11"/>
  <c r="M3758" i="11"/>
  <c r="L3758" i="11"/>
  <c r="K3758" i="11"/>
  <c r="J3758" i="11"/>
  <c r="I3758" i="11"/>
  <c r="O3757" i="11"/>
  <c r="N3757" i="11"/>
  <c r="M3757" i="11"/>
  <c r="L3757" i="11"/>
  <c r="K3757" i="11"/>
  <c r="J3757" i="11"/>
  <c r="I3757" i="11"/>
  <c r="O3756" i="11"/>
  <c r="N3756" i="11"/>
  <c r="M3756" i="11"/>
  <c r="L3756" i="11"/>
  <c r="K3756" i="11"/>
  <c r="J3756" i="11"/>
  <c r="I3756" i="11"/>
  <c r="O3755" i="11"/>
  <c r="N3755" i="11"/>
  <c r="M3755" i="11"/>
  <c r="L3755" i="11"/>
  <c r="K3755" i="11"/>
  <c r="J3755" i="11"/>
  <c r="I3755" i="11"/>
  <c r="O3754" i="11"/>
  <c r="N3754" i="11"/>
  <c r="M3754" i="11"/>
  <c r="L3754" i="11"/>
  <c r="K3754" i="11"/>
  <c r="J3754" i="11"/>
  <c r="I3754" i="11"/>
  <c r="O3753" i="11"/>
  <c r="N3753" i="11"/>
  <c r="M3753" i="11"/>
  <c r="L3753" i="11"/>
  <c r="K3753" i="11"/>
  <c r="J3753" i="11"/>
  <c r="I3753" i="11"/>
  <c r="O3752" i="11"/>
  <c r="N3752" i="11"/>
  <c r="M3752" i="11"/>
  <c r="L3752" i="11"/>
  <c r="K3752" i="11"/>
  <c r="J3752" i="11"/>
  <c r="D252" i="12" s="1"/>
  <c r="I3752" i="11"/>
  <c r="C252" i="12" s="1"/>
  <c r="O3751" i="11"/>
  <c r="N3751" i="11"/>
  <c r="M3751" i="11"/>
  <c r="L3751" i="11"/>
  <c r="K3751" i="11"/>
  <c r="J3751" i="11"/>
  <c r="I3751" i="11"/>
  <c r="O3750" i="11"/>
  <c r="N3750" i="11"/>
  <c r="M3750" i="11"/>
  <c r="L3750" i="11"/>
  <c r="K3750" i="11"/>
  <c r="J3750" i="11"/>
  <c r="I3750" i="11"/>
  <c r="O3749" i="11"/>
  <c r="N3749" i="11"/>
  <c r="M3749" i="11"/>
  <c r="L3749" i="11"/>
  <c r="K3749" i="11"/>
  <c r="J3749" i="11"/>
  <c r="I3749" i="11"/>
  <c r="O3748" i="11"/>
  <c r="N3748" i="11"/>
  <c r="M3748" i="11"/>
  <c r="L3748" i="11"/>
  <c r="K3748" i="11"/>
  <c r="J3748" i="11"/>
  <c r="I3748" i="11"/>
  <c r="O3747" i="11"/>
  <c r="N3747" i="11"/>
  <c r="M3747" i="11"/>
  <c r="L3747" i="11"/>
  <c r="K3747" i="11"/>
  <c r="J3747" i="11"/>
  <c r="I3747" i="11"/>
  <c r="O3746" i="11"/>
  <c r="N3746" i="11"/>
  <c r="M3746" i="11"/>
  <c r="L3746" i="11"/>
  <c r="K3746" i="11"/>
  <c r="J3746" i="11"/>
  <c r="I3746" i="11"/>
  <c r="O3745" i="11"/>
  <c r="N3745" i="11"/>
  <c r="M3745" i="11"/>
  <c r="L3745" i="11"/>
  <c r="K3745" i="11"/>
  <c r="J3745" i="11"/>
  <c r="I3745" i="11"/>
  <c r="O3744" i="11"/>
  <c r="N3744" i="11"/>
  <c r="M3744" i="11"/>
  <c r="L3744" i="11"/>
  <c r="K3744" i="11"/>
  <c r="J3744" i="11"/>
  <c r="I3744" i="11"/>
  <c r="O3743" i="11"/>
  <c r="N3743" i="11"/>
  <c r="M3743" i="11"/>
  <c r="L3743" i="11"/>
  <c r="K3743" i="11"/>
  <c r="J3743" i="11"/>
  <c r="I3743" i="11"/>
  <c r="O3742" i="11"/>
  <c r="N3742" i="11"/>
  <c r="M3742" i="11"/>
  <c r="L3742" i="11"/>
  <c r="K3742" i="11"/>
  <c r="J3742" i="11"/>
  <c r="I3742" i="11"/>
  <c r="O3741" i="11"/>
  <c r="N3741" i="11"/>
  <c r="M3741" i="11"/>
  <c r="L3741" i="11"/>
  <c r="K3741" i="11"/>
  <c r="J3741" i="11"/>
  <c r="I3741" i="11"/>
  <c r="O3740" i="11"/>
  <c r="N3740" i="11"/>
  <c r="M3740" i="11"/>
  <c r="L3740" i="11"/>
  <c r="K3740" i="11"/>
  <c r="J3740" i="11"/>
  <c r="I3740" i="11"/>
  <c r="O3739" i="11"/>
  <c r="N3739" i="11"/>
  <c r="M3739" i="11"/>
  <c r="L3739" i="11"/>
  <c r="K3739" i="11"/>
  <c r="J3739" i="11"/>
  <c r="I3739" i="11"/>
  <c r="O3738" i="11"/>
  <c r="N3738" i="11"/>
  <c r="M3738" i="11"/>
  <c r="L3738" i="11"/>
  <c r="K3738" i="11"/>
  <c r="J3738" i="11"/>
  <c r="I3738" i="11"/>
  <c r="O3737" i="11"/>
  <c r="N3737" i="11"/>
  <c r="M3737" i="11"/>
  <c r="L3737" i="11"/>
  <c r="K3737" i="11"/>
  <c r="J3737" i="11"/>
  <c r="D251" i="12" s="1"/>
  <c r="I3737" i="11"/>
  <c r="C251" i="12" s="1"/>
  <c r="O3736" i="11"/>
  <c r="N3736" i="11"/>
  <c r="M3736" i="11"/>
  <c r="L3736" i="11"/>
  <c r="K3736" i="11"/>
  <c r="J3736" i="11"/>
  <c r="I3736" i="11"/>
  <c r="O3735" i="11"/>
  <c r="N3735" i="11"/>
  <c r="M3735" i="11"/>
  <c r="L3735" i="11"/>
  <c r="K3735" i="11"/>
  <c r="J3735" i="11"/>
  <c r="I3735" i="11"/>
  <c r="O3734" i="11"/>
  <c r="N3734" i="11"/>
  <c r="M3734" i="11"/>
  <c r="L3734" i="11"/>
  <c r="K3734" i="11"/>
  <c r="J3734" i="11"/>
  <c r="I3734" i="11"/>
  <c r="O3733" i="11"/>
  <c r="N3733" i="11"/>
  <c r="M3733" i="11"/>
  <c r="L3733" i="11"/>
  <c r="K3733" i="11"/>
  <c r="J3733" i="11"/>
  <c r="I3733" i="11"/>
  <c r="O3732" i="11"/>
  <c r="N3732" i="11"/>
  <c r="M3732" i="11"/>
  <c r="L3732" i="11"/>
  <c r="K3732" i="11"/>
  <c r="J3732" i="11"/>
  <c r="I3732" i="11"/>
  <c r="O3731" i="11"/>
  <c r="N3731" i="11"/>
  <c r="M3731" i="11"/>
  <c r="L3731" i="11"/>
  <c r="K3731" i="11"/>
  <c r="J3731" i="11"/>
  <c r="I3731" i="11"/>
  <c r="O3730" i="11"/>
  <c r="N3730" i="11"/>
  <c r="M3730" i="11"/>
  <c r="L3730" i="11"/>
  <c r="K3730" i="11"/>
  <c r="J3730" i="11"/>
  <c r="I3730" i="11"/>
  <c r="O3729" i="11"/>
  <c r="N3729" i="11"/>
  <c r="M3729" i="11"/>
  <c r="L3729" i="11"/>
  <c r="K3729" i="11"/>
  <c r="J3729" i="11"/>
  <c r="I3729" i="11"/>
  <c r="O3728" i="11"/>
  <c r="N3728" i="11"/>
  <c r="M3728" i="11"/>
  <c r="L3728" i="11"/>
  <c r="K3728" i="11"/>
  <c r="J3728" i="11"/>
  <c r="I3728" i="11"/>
  <c r="O3727" i="11"/>
  <c r="N3727" i="11"/>
  <c r="M3727" i="11"/>
  <c r="L3727" i="11"/>
  <c r="K3727" i="11"/>
  <c r="J3727" i="11"/>
  <c r="I3727" i="11"/>
  <c r="O3726" i="11"/>
  <c r="N3726" i="11"/>
  <c r="M3726" i="11"/>
  <c r="L3726" i="11"/>
  <c r="K3726" i="11"/>
  <c r="J3726" i="11"/>
  <c r="I3726" i="11"/>
  <c r="O3725" i="11"/>
  <c r="N3725" i="11"/>
  <c r="M3725" i="11"/>
  <c r="L3725" i="11"/>
  <c r="K3725" i="11"/>
  <c r="J3725" i="11"/>
  <c r="I3725" i="11"/>
  <c r="O3724" i="11"/>
  <c r="N3724" i="11"/>
  <c r="M3724" i="11"/>
  <c r="L3724" i="11"/>
  <c r="K3724" i="11"/>
  <c r="J3724" i="11"/>
  <c r="I3724" i="11"/>
  <c r="O3723" i="11"/>
  <c r="N3723" i="11"/>
  <c r="M3723" i="11"/>
  <c r="L3723" i="11"/>
  <c r="K3723" i="11"/>
  <c r="J3723" i="11"/>
  <c r="I3723" i="11"/>
  <c r="O3722" i="11"/>
  <c r="N3722" i="11"/>
  <c r="M3722" i="11"/>
  <c r="L3722" i="11"/>
  <c r="K3722" i="11"/>
  <c r="J3722" i="11"/>
  <c r="D250" i="12" s="1"/>
  <c r="I3722" i="11"/>
  <c r="C250" i="12" s="1"/>
  <c r="O3721" i="11"/>
  <c r="N3721" i="11"/>
  <c r="M3721" i="11"/>
  <c r="L3721" i="11"/>
  <c r="K3721" i="11"/>
  <c r="J3721" i="11"/>
  <c r="I3721" i="11"/>
  <c r="O3720" i="11"/>
  <c r="N3720" i="11"/>
  <c r="M3720" i="11"/>
  <c r="L3720" i="11"/>
  <c r="K3720" i="11"/>
  <c r="J3720" i="11"/>
  <c r="I3720" i="11"/>
  <c r="O3719" i="11"/>
  <c r="N3719" i="11"/>
  <c r="M3719" i="11"/>
  <c r="L3719" i="11"/>
  <c r="K3719" i="11"/>
  <c r="J3719" i="11"/>
  <c r="I3719" i="11"/>
  <c r="O3718" i="11"/>
  <c r="N3718" i="11"/>
  <c r="M3718" i="11"/>
  <c r="L3718" i="11"/>
  <c r="K3718" i="11"/>
  <c r="J3718" i="11"/>
  <c r="I3718" i="11"/>
  <c r="O3717" i="11"/>
  <c r="N3717" i="11"/>
  <c r="M3717" i="11"/>
  <c r="L3717" i="11"/>
  <c r="K3717" i="11"/>
  <c r="J3717" i="11"/>
  <c r="I3717" i="11"/>
  <c r="O3716" i="11"/>
  <c r="N3716" i="11"/>
  <c r="M3716" i="11"/>
  <c r="L3716" i="11"/>
  <c r="K3716" i="11"/>
  <c r="J3716" i="11"/>
  <c r="I3716" i="11"/>
  <c r="O3715" i="11"/>
  <c r="N3715" i="11"/>
  <c r="M3715" i="11"/>
  <c r="L3715" i="11"/>
  <c r="K3715" i="11"/>
  <c r="J3715" i="11"/>
  <c r="I3715" i="11"/>
  <c r="O3714" i="11"/>
  <c r="N3714" i="11"/>
  <c r="M3714" i="11"/>
  <c r="L3714" i="11"/>
  <c r="K3714" i="11"/>
  <c r="J3714" i="11"/>
  <c r="I3714" i="11"/>
  <c r="O3713" i="11"/>
  <c r="N3713" i="11"/>
  <c r="M3713" i="11"/>
  <c r="L3713" i="11"/>
  <c r="K3713" i="11"/>
  <c r="J3713" i="11"/>
  <c r="I3713" i="11"/>
  <c r="O3712" i="11"/>
  <c r="N3712" i="11"/>
  <c r="M3712" i="11"/>
  <c r="L3712" i="11"/>
  <c r="K3712" i="11"/>
  <c r="J3712" i="11"/>
  <c r="I3712" i="11"/>
  <c r="O3711" i="11"/>
  <c r="N3711" i="11"/>
  <c r="M3711" i="11"/>
  <c r="L3711" i="11"/>
  <c r="K3711" i="11"/>
  <c r="J3711" i="11"/>
  <c r="I3711" i="11"/>
  <c r="O3710" i="11"/>
  <c r="N3710" i="11"/>
  <c r="M3710" i="11"/>
  <c r="L3710" i="11"/>
  <c r="K3710" i="11"/>
  <c r="J3710" i="11"/>
  <c r="I3710" i="11"/>
  <c r="O3709" i="11"/>
  <c r="N3709" i="11"/>
  <c r="M3709" i="11"/>
  <c r="L3709" i="11"/>
  <c r="K3709" i="11"/>
  <c r="J3709" i="11"/>
  <c r="I3709" i="11"/>
  <c r="O3708" i="11"/>
  <c r="N3708" i="11"/>
  <c r="M3708" i="11"/>
  <c r="L3708" i="11"/>
  <c r="K3708" i="11"/>
  <c r="J3708" i="11"/>
  <c r="I3708" i="11"/>
  <c r="O3707" i="11"/>
  <c r="N3707" i="11"/>
  <c r="M3707" i="11"/>
  <c r="L3707" i="11"/>
  <c r="K3707" i="11"/>
  <c r="J3707" i="11"/>
  <c r="I3707" i="11"/>
  <c r="O3706" i="11"/>
  <c r="N3706" i="11"/>
  <c r="M3706" i="11"/>
  <c r="L3706" i="11"/>
  <c r="K3706" i="11"/>
  <c r="J3706" i="11"/>
  <c r="I3706" i="11"/>
  <c r="O3705" i="11"/>
  <c r="N3705" i="11"/>
  <c r="M3705" i="11"/>
  <c r="L3705" i="11"/>
  <c r="K3705" i="11"/>
  <c r="J3705" i="11"/>
  <c r="I3705" i="11"/>
  <c r="O3704" i="11"/>
  <c r="N3704" i="11"/>
  <c r="M3704" i="11"/>
  <c r="L3704" i="11"/>
  <c r="K3704" i="11"/>
  <c r="J3704" i="11"/>
  <c r="I3704" i="11"/>
  <c r="O3703" i="11"/>
  <c r="N3703" i="11"/>
  <c r="M3703" i="11"/>
  <c r="L3703" i="11"/>
  <c r="K3703" i="11"/>
  <c r="J3703" i="11"/>
  <c r="I3703" i="11"/>
  <c r="O3702" i="11"/>
  <c r="N3702" i="11"/>
  <c r="M3702" i="11"/>
  <c r="L3702" i="11"/>
  <c r="K3702" i="11"/>
  <c r="J3702" i="11"/>
  <c r="I3702" i="11"/>
  <c r="O3701" i="11"/>
  <c r="N3701" i="11"/>
  <c r="M3701" i="11"/>
  <c r="L3701" i="11"/>
  <c r="K3701" i="11"/>
  <c r="J3701" i="11"/>
  <c r="I3701" i="11"/>
  <c r="O3700" i="11"/>
  <c r="N3700" i="11"/>
  <c r="M3700" i="11"/>
  <c r="L3700" i="11"/>
  <c r="K3700" i="11"/>
  <c r="J3700" i="11"/>
  <c r="I3700" i="11"/>
  <c r="O3699" i="11"/>
  <c r="N3699" i="11"/>
  <c r="M3699" i="11"/>
  <c r="L3699" i="11"/>
  <c r="K3699" i="11"/>
  <c r="J3699" i="11"/>
  <c r="I3699" i="11"/>
  <c r="O3698" i="11"/>
  <c r="N3698" i="11"/>
  <c r="M3698" i="11"/>
  <c r="L3698" i="11"/>
  <c r="K3698" i="11"/>
  <c r="J3698" i="11"/>
  <c r="I3698" i="11"/>
  <c r="O3697" i="11"/>
  <c r="N3697" i="11"/>
  <c r="M3697" i="11"/>
  <c r="L3697" i="11"/>
  <c r="K3697" i="11"/>
  <c r="J3697" i="11"/>
  <c r="I3697" i="11"/>
  <c r="O3696" i="11"/>
  <c r="N3696" i="11"/>
  <c r="M3696" i="11"/>
  <c r="L3696" i="11"/>
  <c r="K3696" i="11"/>
  <c r="J3696" i="11"/>
  <c r="I3696" i="11"/>
  <c r="O3695" i="11"/>
  <c r="N3695" i="11"/>
  <c r="M3695" i="11"/>
  <c r="L3695" i="11"/>
  <c r="K3695" i="11"/>
  <c r="J3695" i="11"/>
  <c r="I3695" i="11"/>
  <c r="O3694" i="11"/>
  <c r="N3694" i="11"/>
  <c r="M3694" i="11"/>
  <c r="L3694" i="11"/>
  <c r="K3694" i="11"/>
  <c r="J3694" i="11"/>
  <c r="I3694" i="11"/>
  <c r="O3693" i="11"/>
  <c r="N3693" i="11"/>
  <c r="M3693" i="11"/>
  <c r="L3693" i="11"/>
  <c r="K3693" i="11"/>
  <c r="J3693" i="11"/>
  <c r="I3693" i="11"/>
  <c r="O3692" i="11"/>
  <c r="N3692" i="11"/>
  <c r="M3692" i="11"/>
  <c r="L3692" i="11"/>
  <c r="K3692" i="11"/>
  <c r="J3692" i="11"/>
  <c r="I3692" i="11"/>
  <c r="O3691" i="11"/>
  <c r="N3691" i="11"/>
  <c r="M3691" i="11"/>
  <c r="L3691" i="11"/>
  <c r="K3691" i="11"/>
  <c r="J3691" i="11"/>
  <c r="I3691" i="11"/>
  <c r="O3690" i="11"/>
  <c r="N3690" i="11"/>
  <c r="M3690" i="11"/>
  <c r="L3690" i="11"/>
  <c r="K3690" i="11"/>
  <c r="J3690" i="11"/>
  <c r="I3690" i="11"/>
  <c r="O3689" i="11"/>
  <c r="N3689" i="11"/>
  <c r="M3689" i="11"/>
  <c r="L3689" i="11"/>
  <c r="K3689" i="11"/>
  <c r="J3689" i="11"/>
  <c r="I3689" i="11"/>
  <c r="O3688" i="11"/>
  <c r="N3688" i="11"/>
  <c r="M3688" i="11"/>
  <c r="L3688" i="11"/>
  <c r="K3688" i="11"/>
  <c r="J3688" i="11"/>
  <c r="I3688" i="11"/>
  <c r="O3687" i="11"/>
  <c r="N3687" i="11"/>
  <c r="M3687" i="11"/>
  <c r="L3687" i="11"/>
  <c r="K3687" i="11"/>
  <c r="J3687" i="11"/>
  <c r="I3687" i="11"/>
  <c r="O3686" i="11"/>
  <c r="N3686" i="11"/>
  <c r="M3686" i="11"/>
  <c r="L3686" i="11"/>
  <c r="K3686" i="11"/>
  <c r="J3686" i="11"/>
  <c r="I3686" i="11"/>
  <c r="O3685" i="11"/>
  <c r="N3685" i="11"/>
  <c r="M3685" i="11"/>
  <c r="L3685" i="11"/>
  <c r="K3685" i="11"/>
  <c r="J3685" i="11"/>
  <c r="I3685" i="11"/>
  <c r="O3684" i="11"/>
  <c r="N3684" i="11"/>
  <c r="M3684" i="11"/>
  <c r="L3684" i="11"/>
  <c r="K3684" i="11"/>
  <c r="J3684" i="11"/>
  <c r="I3684" i="11"/>
  <c r="O3683" i="11"/>
  <c r="N3683" i="11"/>
  <c r="M3683" i="11"/>
  <c r="L3683" i="11"/>
  <c r="K3683" i="11"/>
  <c r="J3683" i="11"/>
  <c r="I3683" i="11"/>
  <c r="O3682" i="11"/>
  <c r="N3682" i="11"/>
  <c r="M3682" i="11"/>
  <c r="L3682" i="11"/>
  <c r="K3682" i="11"/>
  <c r="J3682" i="11"/>
  <c r="I3682" i="11"/>
  <c r="O3681" i="11"/>
  <c r="N3681" i="11"/>
  <c r="M3681" i="11"/>
  <c r="L3681" i="11"/>
  <c r="K3681" i="11"/>
  <c r="J3681" i="11"/>
  <c r="I3681" i="11"/>
  <c r="O3680" i="11"/>
  <c r="N3680" i="11"/>
  <c r="M3680" i="11"/>
  <c r="L3680" i="11"/>
  <c r="K3680" i="11"/>
  <c r="J3680" i="11"/>
  <c r="I3680" i="11"/>
  <c r="O3679" i="11"/>
  <c r="N3679" i="11"/>
  <c r="M3679" i="11"/>
  <c r="L3679" i="11"/>
  <c r="K3679" i="11"/>
  <c r="J3679" i="11"/>
  <c r="I3679" i="11"/>
  <c r="O3678" i="11"/>
  <c r="N3678" i="11"/>
  <c r="M3678" i="11"/>
  <c r="L3678" i="11"/>
  <c r="K3678" i="11"/>
  <c r="J3678" i="11"/>
  <c r="I3678" i="11"/>
  <c r="O3677" i="11"/>
  <c r="N3677" i="11"/>
  <c r="M3677" i="11"/>
  <c r="L3677" i="11"/>
  <c r="K3677" i="11"/>
  <c r="J3677" i="11"/>
  <c r="I3677" i="11"/>
  <c r="O3676" i="11"/>
  <c r="N3676" i="11"/>
  <c r="M3676" i="11"/>
  <c r="L3676" i="11"/>
  <c r="K3676" i="11"/>
  <c r="J3676" i="11"/>
  <c r="I3676" i="11"/>
  <c r="O3675" i="11"/>
  <c r="N3675" i="11"/>
  <c r="M3675" i="11"/>
  <c r="L3675" i="11"/>
  <c r="K3675" i="11"/>
  <c r="J3675" i="11"/>
  <c r="I3675" i="11"/>
  <c r="O3674" i="11"/>
  <c r="N3674" i="11"/>
  <c r="M3674" i="11"/>
  <c r="L3674" i="11"/>
  <c r="K3674" i="11"/>
  <c r="J3674" i="11"/>
  <c r="I3674" i="11"/>
  <c r="O3673" i="11"/>
  <c r="N3673" i="11"/>
  <c r="M3673" i="11"/>
  <c r="L3673" i="11"/>
  <c r="K3673" i="11"/>
  <c r="J3673" i="11"/>
  <c r="I3673" i="11"/>
  <c r="O3672" i="11"/>
  <c r="N3672" i="11"/>
  <c r="M3672" i="11"/>
  <c r="L3672" i="11"/>
  <c r="K3672" i="11"/>
  <c r="J3672" i="11"/>
  <c r="I3672" i="11"/>
  <c r="O3671" i="11"/>
  <c r="N3671" i="11"/>
  <c r="M3671" i="11"/>
  <c r="L3671" i="11"/>
  <c r="K3671" i="11"/>
  <c r="J3671" i="11"/>
  <c r="I3671" i="11"/>
  <c r="O3670" i="11"/>
  <c r="N3670" i="11"/>
  <c r="M3670" i="11"/>
  <c r="L3670" i="11"/>
  <c r="K3670" i="11"/>
  <c r="J3670" i="11"/>
  <c r="I3670" i="11"/>
  <c r="O3669" i="11"/>
  <c r="N3669" i="11"/>
  <c r="M3669" i="11"/>
  <c r="L3669" i="11"/>
  <c r="K3669" i="11"/>
  <c r="J3669" i="11"/>
  <c r="I3669" i="11"/>
  <c r="O3668" i="11"/>
  <c r="N3668" i="11"/>
  <c r="M3668" i="11"/>
  <c r="L3668" i="11"/>
  <c r="K3668" i="11"/>
  <c r="J3668" i="11"/>
  <c r="I3668" i="11"/>
  <c r="O3667" i="11"/>
  <c r="N3667" i="11"/>
  <c r="M3667" i="11"/>
  <c r="L3667" i="11"/>
  <c r="K3667" i="11"/>
  <c r="J3667" i="11"/>
  <c r="I3667" i="11"/>
  <c r="O3666" i="11"/>
  <c r="N3666" i="11"/>
  <c r="M3666" i="11"/>
  <c r="L3666" i="11"/>
  <c r="K3666" i="11"/>
  <c r="J3666" i="11"/>
  <c r="I3666" i="11"/>
  <c r="O3665" i="11"/>
  <c r="N3665" i="11"/>
  <c r="M3665" i="11"/>
  <c r="L3665" i="11"/>
  <c r="K3665" i="11"/>
  <c r="J3665" i="11"/>
  <c r="I3665" i="11"/>
  <c r="O3664" i="11"/>
  <c r="N3664" i="11"/>
  <c r="M3664" i="11"/>
  <c r="L3664" i="11"/>
  <c r="K3664" i="11"/>
  <c r="J3664" i="11"/>
  <c r="I3664" i="11"/>
  <c r="O3663" i="11"/>
  <c r="N3663" i="11"/>
  <c r="M3663" i="11"/>
  <c r="L3663" i="11"/>
  <c r="K3663" i="11"/>
  <c r="J3663" i="11"/>
  <c r="I3663" i="11"/>
  <c r="O3662" i="11"/>
  <c r="N3662" i="11"/>
  <c r="M3662" i="11"/>
  <c r="L3662" i="11"/>
  <c r="K3662" i="11"/>
  <c r="J3662" i="11"/>
  <c r="D246" i="12" s="1"/>
  <c r="I3662" i="11"/>
  <c r="C246" i="12" s="1"/>
  <c r="O3661" i="11"/>
  <c r="N3661" i="11"/>
  <c r="M3661" i="11"/>
  <c r="L3661" i="11"/>
  <c r="K3661" i="11"/>
  <c r="J3661" i="11"/>
  <c r="I3661" i="11"/>
  <c r="O3660" i="11"/>
  <c r="N3660" i="11"/>
  <c r="M3660" i="11"/>
  <c r="L3660" i="11"/>
  <c r="K3660" i="11"/>
  <c r="J3660" i="11"/>
  <c r="I3660" i="11"/>
  <c r="O3659" i="11"/>
  <c r="N3659" i="11"/>
  <c r="M3659" i="11"/>
  <c r="L3659" i="11"/>
  <c r="K3659" i="11"/>
  <c r="J3659" i="11"/>
  <c r="I3659" i="11"/>
  <c r="O3658" i="11"/>
  <c r="N3658" i="11"/>
  <c r="M3658" i="11"/>
  <c r="L3658" i="11"/>
  <c r="K3658" i="11"/>
  <c r="J3658" i="11"/>
  <c r="I3658" i="11"/>
  <c r="O3657" i="11"/>
  <c r="N3657" i="11"/>
  <c r="M3657" i="11"/>
  <c r="L3657" i="11"/>
  <c r="K3657" i="11"/>
  <c r="J3657" i="11"/>
  <c r="I3657" i="11"/>
  <c r="O3656" i="11"/>
  <c r="N3656" i="11"/>
  <c r="M3656" i="11"/>
  <c r="L3656" i="11"/>
  <c r="K3656" i="11"/>
  <c r="J3656" i="11"/>
  <c r="I3656" i="11"/>
  <c r="O3655" i="11"/>
  <c r="N3655" i="11"/>
  <c r="M3655" i="11"/>
  <c r="L3655" i="11"/>
  <c r="K3655" i="11"/>
  <c r="J3655" i="11"/>
  <c r="I3655" i="11"/>
  <c r="O3654" i="11"/>
  <c r="N3654" i="11"/>
  <c r="M3654" i="11"/>
  <c r="L3654" i="11"/>
  <c r="K3654" i="11"/>
  <c r="J3654" i="11"/>
  <c r="I3654" i="11"/>
  <c r="O3653" i="11"/>
  <c r="N3653" i="11"/>
  <c r="M3653" i="11"/>
  <c r="L3653" i="11"/>
  <c r="K3653" i="11"/>
  <c r="J3653" i="11"/>
  <c r="I3653" i="11"/>
  <c r="O3652" i="11"/>
  <c r="N3652" i="11"/>
  <c r="M3652" i="11"/>
  <c r="L3652" i="11"/>
  <c r="K3652" i="11"/>
  <c r="J3652" i="11"/>
  <c r="I3652" i="11"/>
  <c r="O3651" i="11"/>
  <c r="N3651" i="11"/>
  <c r="M3651" i="11"/>
  <c r="L3651" i="11"/>
  <c r="K3651" i="11"/>
  <c r="J3651" i="11"/>
  <c r="I3651" i="11"/>
  <c r="O3650" i="11"/>
  <c r="N3650" i="11"/>
  <c r="M3650" i="11"/>
  <c r="L3650" i="11"/>
  <c r="K3650" i="11"/>
  <c r="J3650" i="11"/>
  <c r="I3650" i="11"/>
  <c r="O3649" i="11"/>
  <c r="N3649" i="11"/>
  <c r="M3649" i="11"/>
  <c r="L3649" i="11"/>
  <c r="K3649" i="11"/>
  <c r="J3649" i="11"/>
  <c r="I3649" i="11"/>
  <c r="O3648" i="11"/>
  <c r="N3648" i="11"/>
  <c r="M3648" i="11"/>
  <c r="L3648" i="11"/>
  <c r="K3648" i="11"/>
  <c r="J3648" i="11"/>
  <c r="I3648" i="11"/>
  <c r="O3647" i="11"/>
  <c r="N3647" i="11"/>
  <c r="M3647" i="11"/>
  <c r="L3647" i="11"/>
  <c r="K3647" i="11"/>
  <c r="J3647" i="11"/>
  <c r="D245" i="12" s="1"/>
  <c r="I3647" i="11"/>
  <c r="C245" i="12" s="1"/>
  <c r="O3646" i="11"/>
  <c r="N3646" i="11"/>
  <c r="M3646" i="11"/>
  <c r="L3646" i="11"/>
  <c r="K3646" i="11"/>
  <c r="J3646" i="11"/>
  <c r="I3646" i="11"/>
  <c r="O3645" i="11"/>
  <c r="N3645" i="11"/>
  <c r="M3645" i="11"/>
  <c r="L3645" i="11"/>
  <c r="K3645" i="11"/>
  <c r="J3645" i="11"/>
  <c r="I3645" i="11"/>
  <c r="O3644" i="11"/>
  <c r="N3644" i="11"/>
  <c r="M3644" i="11"/>
  <c r="L3644" i="11"/>
  <c r="K3644" i="11"/>
  <c r="J3644" i="11"/>
  <c r="I3644" i="11"/>
  <c r="O3643" i="11"/>
  <c r="N3643" i="11"/>
  <c r="M3643" i="11"/>
  <c r="L3643" i="11"/>
  <c r="K3643" i="11"/>
  <c r="J3643" i="11"/>
  <c r="I3643" i="11"/>
  <c r="O3642" i="11"/>
  <c r="N3642" i="11"/>
  <c r="M3642" i="11"/>
  <c r="L3642" i="11"/>
  <c r="K3642" i="11"/>
  <c r="J3642" i="11"/>
  <c r="I3642" i="11"/>
  <c r="O3641" i="11"/>
  <c r="N3641" i="11"/>
  <c r="M3641" i="11"/>
  <c r="L3641" i="11"/>
  <c r="K3641" i="11"/>
  <c r="J3641" i="11"/>
  <c r="I3641" i="11"/>
  <c r="O3640" i="11"/>
  <c r="N3640" i="11"/>
  <c r="M3640" i="11"/>
  <c r="L3640" i="11"/>
  <c r="K3640" i="11"/>
  <c r="J3640" i="11"/>
  <c r="I3640" i="11"/>
  <c r="O3639" i="11"/>
  <c r="N3639" i="11"/>
  <c r="M3639" i="11"/>
  <c r="L3639" i="11"/>
  <c r="K3639" i="11"/>
  <c r="J3639" i="11"/>
  <c r="I3639" i="11"/>
  <c r="O3638" i="11"/>
  <c r="N3638" i="11"/>
  <c r="M3638" i="11"/>
  <c r="L3638" i="11"/>
  <c r="K3638" i="11"/>
  <c r="J3638" i="11"/>
  <c r="I3638" i="11"/>
  <c r="O3637" i="11"/>
  <c r="N3637" i="11"/>
  <c r="M3637" i="11"/>
  <c r="L3637" i="11"/>
  <c r="K3637" i="11"/>
  <c r="J3637" i="11"/>
  <c r="I3637" i="11"/>
  <c r="O3636" i="11"/>
  <c r="N3636" i="11"/>
  <c r="M3636" i="11"/>
  <c r="L3636" i="11"/>
  <c r="K3636" i="11"/>
  <c r="J3636" i="11"/>
  <c r="I3636" i="11"/>
  <c r="O3635" i="11"/>
  <c r="N3635" i="11"/>
  <c r="M3635" i="11"/>
  <c r="L3635" i="11"/>
  <c r="K3635" i="11"/>
  <c r="J3635" i="11"/>
  <c r="I3635" i="11"/>
  <c r="O3634" i="11"/>
  <c r="N3634" i="11"/>
  <c r="M3634" i="11"/>
  <c r="L3634" i="11"/>
  <c r="K3634" i="11"/>
  <c r="J3634" i="11"/>
  <c r="I3634" i="11"/>
  <c r="O3633" i="11"/>
  <c r="N3633" i="11"/>
  <c r="M3633" i="11"/>
  <c r="L3633" i="11"/>
  <c r="K3633" i="11"/>
  <c r="J3633" i="11"/>
  <c r="I3633" i="11"/>
  <c r="O3632" i="11"/>
  <c r="N3632" i="11"/>
  <c r="M3632" i="11"/>
  <c r="L3632" i="11"/>
  <c r="K3632" i="11"/>
  <c r="J3632" i="11"/>
  <c r="D244" i="12" s="1"/>
  <c r="I3632" i="11"/>
  <c r="C244" i="12" s="1"/>
  <c r="O3631" i="11"/>
  <c r="N3631" i="11"/>
  <c r="M3631" i="11"/>
  <c r="L3631" i="11"/>
  <c r="K3631" i="11"/>
  <c r="J3631" i="11"/>
  <c r="I3631" i="11"/>
  <c r="O3630" i="11"/>
  <c r="N3630" i="11"/>
  <c r="M3630" i="11"/>
  <c r="L3630" i="11"/>
  <c r="K3630" i="11"/>
  <c r="J3630" i="11"/>
  <c r="I3630" i="11"/>
  <c r="O3629" i="11"/>
  <c r="N3629" i="11"/>
  <c r="M3629" i="11"/>
  <c r="L3629" i="11"/>
  <c r="K3629" i="11"/>
  <c r="J3629" i="11"/>
  <c r="I3629" i="11"/>
  <c r="O3628" i="11"/>
  <c r="N3628" i="11"/>
  <c r="M3628" i="11"/>
  <c r="L3628" i="11"/>
  <c r="K3628" i="11"/>
  <c r="J3628" i="11"/>
  <c r="I3628" i="11"/>
  <c r="O3627" i="11"/>
  <c r="N3627" i="11"/>
  <c r="M3627" i="11"/>
  <c r="L3627" i="11"/>
  <c r="K3627" i="11"/>
  <c r="J3627" i="11"/>
  <c r="I3627" i="11"/>
  <c r="O3626" i="11"/>
  <c r="N3626" i="11"/>
  <c r="M3626" i="11"/>
  <c r="L3626" i="11"/>
  <c r="K3626" i="11"/>
  <c r="J3626" i="11"/>
  <c r="I3626" i="11"/>
  <c r="O3625" i="11"/>
  <c r="N3625" i="11"/>
  <c r="M3625" i="11"/>
  <c r="L3625" i="11"/>
  <c r="K3625" i="11"/>
  <c r="J3625" i="11"/>
  <c r="I3625" i="11"/>
  <c r="O3624" i="11"/>
  <c r="N3624" i="11"/>
  <c r="M3624" i="11"/>
  <c r="L3624" i="11"/>
  <c r="K3624" i="11"/>
  <c r="J3624" i="11"/>
  <c r="I3624" i="11"/>
  <c r="O3623" i="11"/>
  <c r="N3623" i="11"/>
  <c r="M3623" i="11"/>
  <c r="L3623" i="11"/>
  <c r="K3623" i="11"/>
  <c r="J3623" i="11"/>
  <c r="I3623" i="11"/>
  <c r="O3622" i="11"/>
  <c r="N3622" i="11"/>
  <c r="M3622" i="11"/>
  <c r="L3622" i="11"/>
  <c r="K3622" i="11"/>
  <c r="J3622" i="11"/>
  <c r="I3622" i="11"/>
  <c r="O3621" i="11"/>
  <c r="N3621" i="11"/>
  <c r="M3621" i="11"/>
  <c r="L3621" i="11"/>
  <c r="K3621" i="11"/>
  <c r="J3621" i="11"/>
  <c r="I3621" i="11"/>
  <c r="O3620" i="11"/>
  <c r="N3620" i="11"/>
  <c r="M3620" i="11"/>
  <c r="L3620" i="11"/>
  <c r="K3620" i="11"/>
  <c r="J3620" i="11"/>
  <c r="I3620" i="11"/>
  <c r="O3619" i="11"/>
  <c r="N3619" i="11"/>
  <c r="M3619" i="11"/>
  <c r="L3619" i="11"/>
  <c r="K3619" i="11"/>
  <c r="J3619" i="11"/>
  <c r="I3619" i="11"/>
  <c r="O3618" i="11"/>
  <c r="N3618" i="11"/>
  <c r="M3618" i="11"/>
  <c r="L3618" i="11"/>
  <c r="K3618" i="11"/>
  <c r="J3618" i="11"/>
  <c r="I3618" i="11"/>
  <c r="O3617" i="11"/>
  <c r="N3617" i="11"/>
  <c r="M3617" i="11"/>
  <c r="L3617" i="11"/>
  <c r="K3617" i="11"/>
  <c r="J3617" i="11"/>
  <c r="D243" i="12" s="1"/>
  <c r="I3617" i="11"/>
  <c r="C243" i="12" s="1"/>
  <c r="O3616" i="11"/>
  <c r="N3616" i="11"/>
  <c r="M3616" i="11"/>
  <c r="L3616" i="11"/>
  <c r="K3616" i="11"/>
  <c r="J3616" i="11"/>
  <c r="I3616" i="11"/>
  <c r="O3615" i="11"/>
  <c r="N3615" i="11"/>
  <c r="M3615" i="11"/>
  <c r="L3615" i="11"/>
  <c r="K3615" i="11"/>
  <c r="J3615" i="11"/>
  <c r="I3615" i="11"/>
  <c r="O3614" i="11"/>
  <c r="N3614" i="11"/>
  <c r="M3614" i="11"/>
  <c r="L3614" i="11"/>
  <c r="K3614" i="11"/>
  <c r="J3614" i="11"/>
  <c r="I3614" i="11"/>
  <c r="O3613" i="11"/>
  <c r="N3613" i="11"/>
  <c r="M3613" i="11"/>
  <c r="L3613" i="11"/>
  <c r="K3613" i="11"/>
  <c r="J3613" i="11"/>
  <c r="I3613" i="11"/>
  <c r="O3612" i="11"/>
  <c r="N3612" i="11"/>
  <c r="M3612" i="11"/>
  <c r="L3612" i="11"/>
  <c r="K3612" i="11"/>
  <c r="J3612" i="11"/>
  <c r="I3612" i="11"/>
  <c r="O3611" i="11"/>
  <c r="N3611" i="11"/>
  <c r="M3611" i="11"/>
  <c r="L3611" i="11"/>
  <c r="K3611" i="11"/>
  <c r="J3611" i="11"/>
  <c r="I3611" i="11"/>
  <c r="O3610" i="11"/>
  <c r="N3610" i="11"/>
  <c r="M3610" i="11"/>
  <c r="L3610" i="11"/>
  <c r="K3610" i="11"/>
  <c r="J3610" i="11"/>
  <c r="I3610" i="11"/>
  <c r="O3609" i="11"/>
  <c r="N3609" i="11"/>
  <c r="M3609" i="11"/>
  <c r="L3609" i="11"/>
  <c r="K3609" i="11"/>
  <c r="J3609" i="11"/>
  <c r="I3609" i="11"/>
  <c r="O3608" i="11"/>
  <c r="N3608" i="11"/>
  <c r="M3608" i="11"/>
  <c r="L3608" i="11"/>
  <c r="K3608" i="11"/>
  <c r="J3608" i="11"/>
  <c r="I3608" i="11"/>
  <c r="O3607" i="11"/>
  <c r="N3607" i="11"/>
  <c r="M3607" i="11"/>
  <c r="L3607" i="11"/>
  <c r="K3607" i="11"/>
  <c r="J3607" i="11"/>
  <c r="I3607" i="11"/>
  <c r="O3606" i="11"/>
  <c r="N3606" i="11"/>
  <c r="M3606" i="11"/>
  <c r="L3606" i="11"/>
  <c r="K3606" i="11"/>
  <c r="J3606" i="11"/>
  <c r="I3606" i="11"/>
  <c r="O3605" i="11"/>
  <c r="N3605" i="11"/>
  <c r="M3605" i="11"/>
  <c r="L3605" i="11"/>
  <c r="K3605" i="11"/>
  <c r="J3605" i="11"/>
  <c r="I3605" i="11"/>
  <c r="O3604" i="11"/>
  <c r="N3604" i="11"/>
  <c r="M3604" i="11"/>
  <c r="L3604" i="11"/>
  <c r="K3604" i="11"/>
  <c r="J3604" i="11"/>
  <c r="I3604" i="11"/>
  <c r="O3603" i="11"/>
  <c r="N3603" i="11"/>
  <c r="M3603" i="11"/>
  <c r="L3603" i="11"/>
  <c r="K3603" i="11"/>
  <c r="J3603" i="11"/>
  <c r="I3603" i="11"/>
  <c r="O3602" i="11"/>
  <c r="N3602" i="11"/>
  <c r="M3602" i="11"/>
  <c r="L3602" i="11"/>
  <c r="K3602" i="11"/>
  <c r="J3602" i="11"/>
  <c r="D242" i="12" s="1"/>
  <c r="I3602" i="11"/>
  <c r="C242" i="12" s="1"/>
  <c r="O3601" i="11"/>
  <c r="N3601" i="11"/>
  <c r="M3601" i="11"/>
  <c r="L3601" i="11"/>
  <c r="K3601" i="11"/>
  <c r="J3601" i="11"/>
  <c r="I3601" i="11"/>
  <c r="O3600" i="11"/>
  <c r="N3600" i="11"/>
  <c r="M3600" i="11"/>
  <c r="L3600" i="11"/>
  <c r="K3600" i="11"/>
  <c r="J3600" i="11"/>
  <c r="I3600" i="11"/>
  <c r="O3599" i="11"/>
  <c r="N3599" i="11"/>
  <c r="M3599" i="11"/>
  <c r="L3599" i="11"/>
  <c r="K3599" i="11"/>
  <c r="J3599" i="11"/>
  <c r="I3599" i="11"/>
  <c r="O3598" i="11"/>
  <c r="N3598" i="11"/>
  <c r="M3598" i="11"/>
  <c r="L3598" i="11"/>
  <c r="K3598" i="11"/>
  <c r="J3598" i="11"/>
  <c r="I3598" i="11"/>
  <c r="O3597" i="11"/>
  <c r="N3597" i="11"/>
  <c r="M3597" i="11"/>
  <c r="L3597" i="11"/>
  <c r="K3597" i="11"/>
  <c r="J3597" i="11"/>
  <c r="I3597" i="11"/>
  <c r="O3596" i="11"/>
  <c r="N3596" i="11"/>
  <c r="M3596" i="11"/>
  <c r="L3596" i="11"/>
  <c r="K3596" i="11"/>
  <c r="J3596" i="11"/>
  <c r="I3596" i="11"/>
  <c r="O3595" i="11"/>
  <c r="N3595" i="11"/>
  <c r="M3595" i="11"/>
  <c r="L3595" i="11"/>
  <c r="K3595" i="11"/>
  <c r="J3595" i="11"/>
  <c r="I3595" i="11"/>
  <c r="O3594" i="11"/>
  <c r="N3594" i="11"/>
  <c r="M3594" i="11"/>
  <c r="L3594" i="11"/>
  <c r="K3594" i="11"/>
  <c r="J3594" i="11"/>
  <c r="I3594" i="11"/>
  <c r="O3593" i="11"/>
  <c r="N3593" i="11"/>
  <c r="M3593" i="11"/>
  <c r="L3593" i="11"/>
  <c r="K3593" i="11"/>
  <c r="J3593" i="11"/>
  <c r="I3593" i="11"/>
  <c r="O3592" i="11"/>
  <c r="N3592" i="11"/>
  <c r="M3592" i="11"/>
  <c r="L3592" i="11"/>
  <c r="K3592" i="11"/>
  <c r="J3592" i="11"/>
  <c r="I3592" i="11"/>
  <c r="O3591" i="11"/>
  <c r="N3591" i="11"/>
  <c r="M3591" i="11"/>
  <c r="L3591" i="11"/>
  <c r="K3591" i="11"/>
  <c r="J3591" i="11"/>
  <c r="I3591" i="11"/>
  <c r="O3590" i="11"/>
  <c r="N3590" i="11"/>
  <c r="M3590" i="11"/>
  <c r="L3590" i="11"/>
  <c r="K3590" i="11"/>
  <c r="J3590" i="11"/>
  <c r="I3590" i="11"/>
  <c r="O3589" i="11"/>
  <c r="N3589" i="11"/>
  <c r="M3589" i="11"/>
  <c r="L3589" i="11"/>
  <c r="K3589" i="11"/>
  <c r="J3589" i="11"/>
  <c r="I3589" i="11"/>
  <c r="O3588" i="11"/>
  <c r="N3588" i="11"/>
  <c r="M3588" i="11"/>
  <c r="L3588" i="11"/>
  <c r="K3588" i="11"/>
  <c r="J3588" i="11"/>
  <c r="I3588" i="11"/>
  <c r="O3587" i="11"/>
  <c r="N3587" i="11"/>
  <c r="M3587" i="11"/>
  <c r="L3587" i="11"/>
  <c r="K3587" i="11"/>
  <c r="J3587" i="11"/>
  <c r="D241" i="12" s="1"/>
  <c r="I3587" i="11"/>
  <c r="C241" i="12" s="1"/>
  <c r="O3586" i="11"/>
  <c r="N3586" i="11"/>
  <c r="M3586" i="11"/>
  <c r="L3586" i="11"/>
  <c r="K3586" i="11"/>
  <c r="J3586" i="11"/>
  <c r="I3586" i="11"/>
  <c r="O3585" i="11"/>
  <c r="N3585" i="11"/>
  <c r="M3585" i="11"/>
  <c r="L3585" i="11"/>
  <c r="K3585" i="11"/>
  <c r="J3585" i="11"/>
  <c r="I3585" i="11"/>
  <c r="O3584" i="11"/>
  <c r="N3584" i="11"/>
  <c r="M3584" i="11"/>
  <c r="L3584" i="11"/>
  <c r="K3584" i="11"/>
  <c r="J3584" i="11"/>
  <c r="I3584" i="11"/>
  <c r="O3583" i="11"/>
  <c r="N3583" i="11"/>
  <c r="M3583" i="11"/>
  <c r="L3583" i="11"/>
  <c r="K3583" i="11"/>
  <c r="J3583" i="11"/>
  <c r="I3583" i="11"/>
  <c r="O3582" i="11"/>
  <c r="N3582" i="11"/>
  <c r="M3582" i="11"/>
  <c r="L3582" i="11"/>
  <c r="K3582" i="11"/>
  <c r="J3582" i="11"/>
  <c r="I3582" i="11"/>
  <c r="O3581" i="11"/>
  <c r="N3581" i="11"/>
  <c r="M3581" i="11"/>
  <c r="L3581" i="11"/>
  <c r="K3581" i="11"/>
  <c r="J3581" i="11"/>
  <c r="I3581" i="11"/>
  <c r="O3580" i="11"/>
  <c r="N3580" i="11"/>
  <c r="M3580" i="11"/>
  <c r="L3580" i="11"/>
  <c r="K3580" i="11"/>
  <c r="J3580" i="11"/>
  <c r="I3580" i="11"/>
  <c r="O3579" i="11"/>
  <c r="N3579" i="11"/>
  <c r="M3579" i="11"/>
  <c r="L3579" i="11"/>
  <c r="K3579" i="11"/>
  <c r="J3579" i="11"/>
  <c r="I3579" i="11"/>
  <c r="O3578" i="11"/>
  <c r="N3578" i="11"/>
  <c r="M3578" i="11"/>
  <c r="L3578" i="11"/>
  <c r="K3578" i="11"/>
  <c r="J3578" i="11"/>
  <c r="I3578" i="11"/>
  <c r="O3577" i="11"/>
  <c r="N3577" i="11"/>
  <c r="M3577" i="11"/>
  <c r="L3577" i="11"/>
  <c r="K3577" i="11"/>
  <c r="J3577" i="11"/>
  <c r="I3577" i="11"/>
  <c r="O3576" i="11"/>
  <c r="N3576" i="11"/>
  <c r="M3576" i="11"/>
  <c r="L3576" i="11"/>
  <c r="K3576" i="11"/>
  <c r="J3576" i="11"/>
  <c r="I3576" i="11"/>
  <c r="O3575" i="11"/>
  <c r="N3575" i="11"/>
  <c r="M3575" i="11"/>
  <c r="L3575" i="11"/>
  <c r="K3575" i="11"/>
  <c r="J3575" i="11"/>
  <c r="I3575" i="11"/>
  <c r="O3574" i="11"/>
  <c r="N3574" i="11"/>
  <c r="M3574" i="11"/>
  <c r="L3574" i="11"/>
  <c r="K3574" i="11"/>
  <c r="J3574" i="11"/>
  <c r="I3574" i="11"/>
  <c r="O3573" i="11"/>
  <c r="N3573" i="11"/>
  <c r="M3573" i="11"/>
  <c r="L3573" i="11"/>
  <c r="K3573" i="11"/>
  <c r="J3573" i="11"/>
  <c r="I3573" i="11"/>
  <c r="O3572" i="11"/>
  <c r="N3572" i="11"/>
  <c r="M3572" i="11"/>
  <c r="L3572" i="11"/>
  <c r="K3572" i="11"/>
  <c r="J3572" i="11"/>
  <c r="D240" i="12" s="1"/>
  <c r="I3572" i="11"/>
  <c r="C240" i="12" s="1"/>
  <c r="O3571" i="11"/>
  <c r="N3571" i="11"/>
  <c r="M3571" i="11"/>
  <c r="L3571" i="11"/>
  <c r="K3571" i="11"/>
  <c r="J3571" i="11"/>
  <c r="I3571" i="11"/>
  <c r="O3570" i="11"/>
  <c r="N3570" i="11"/>
  <c r="M3570" i="11"/>
  <c r="L3570" i="11"/>
  <c r="K3570" i="11"/>
  <c r="J3570" i="11"/>
  <c r="I3570" i="11"/>
  <c r="O3569" i="11"/>
  <c r="N3569" i="11"/>
  <c r="M3569" i="11"/>
  <c r="L3569" i="11"/>
  <c r="K3569" i="11"/>
  <c r="J3569" i="11"/>
  <c r="I3569" i="11"/>
  <c r="O3568" i="11"/>
  <c r="N3568" i="11"/>
  <c r="M3568" i="11"/>
  <c r="L3568" i="11"/>
  <c r="K3568" i="11"/>
  <c r="J3568" i="11"/>
  <c r="I3568" i="11"/>
  <c r="O3567" i="11"/>
  <c r="N3567" i="11"/>
  <c r="M3567" i="11"/>
  <c r="L3567" i="11"/>
  <c r="K3567" i="11"/>
  <c r="J3567" i="11"/>
  <c r="I3567" i="11"/>
  <c r="O3566" i="11"/>
  <c r="N3566" i="11"/>
  <c r="M3566" i="11"/>
  <c r="L3566" i="11"/>
  <c r="K3566" i="11"/>
  <c r="J3566" i="11"/>
  <c r="I3566" i="11"/>
  <c r="O3565" i="11"/>
  <c r="N3565" i="11"/>
  <c r="M3565" i="11"/>
  <c r="L3565" i="11"/>
  <c r="K3565" i="11"/>
  <c r="J3565" i="11"/>
  <c r="I3565" i="11"/>
  <c r="O3564" i="11"/>
  <c r="N3564" i="11"/>
  <c r="M3564" i="11"/>
  <c r="L3564" i="11"/>
  <c r="K3564" i="11"/>
  <c r="J3564" i="11"/>
  <c r="I3564" i="11"/>
  <c r="O3563" i="11"/>
  <c r="N3563" i="11"/>
  <c r="M3563" i="11"/>
  <c r="L3563" i="11"/>
  <c r="K3563" i="11"/>
  <c r="J3563" i="11"/>
  <c r="I3563" i="11"/>
  <c r="O3562" i="11"/>
  <c r="N3562" i="11"/>
  <c r="M3562" i="11"/>
  <c r="L3562" i="11"/>
  <c r="K3562" i="11"/>
  <c r="J3562" i="11"/>
  <c r="I3562" i="11"/>
  <c r="O3561" i="11"/>
  <c r="N3561" i="11"/>
  <c r="M3561" i="11"/>
  <c r="L3561" i="11"/>
  <c r="K3561" i="11"/>
  <c r="J3561" i="11"/>
  <c r="I3561" i="11"/>
  <c r="O3560" i="11"/>
  <c r="N3560" i="11"/>
  <c r="M3560" i="11"/>
  <c r="L3560" i="11"/>
  <c r="K3560" i="11"/>
  <c r="J3560" i="11"/>
  <c r="I3560" i="11"/>
  <c r="O3559" i="11"/>
  <c r="N3559" i="11"/>
  <c r="M3559" i="11"/>
  <c r="L3559" i="11"/>
  <c r="K3559" i="11"/>
  <c r="J3559" i="11"/>
  <c r="I3559" i="11"/>
  <c r="O3558" i="11"/>
  <c r="N3558" i="11"/>
  <c r="M3558" i="11"/>
  <c r="L3558" i="11"/>
  <c r="K3558" i="11"/>
  <c r="J3558" i="11"/>
  <c r="I3558" i="11"/>
  <c r="O3557" i="11"/>
  <c r="N3557" i="11"/>
  <c r="M3557" i="11"/>
  <c r="L3557" i="11"/>
  <c r="K3557" i="11"/>
  <c r="J3557" i="11"/>
  <c r="D239" i="12" s="1"/>
  <c r="I3557" i="11"/>
  <c r="C239" i="12" s="1"/>
  <c r="O3556" i="11"/>
  <c r="N3556" i="11"/>
  <c r="M3556" i="11"/>
  <c r="L3556" i="11"/>
  <c r="K3556" i="11"/>
  <c r="J3556" i="11"/>
  <c r="I3556" i="11"/>
  <c r="O3555" i="11"/>
  <c r="N3555" i="11"/>
  <c r="M3555" i="11"/>
  <c r="L3555" i="11"/>
  <c r="K3555" i="11"/>
  <c r="J3555" i="11"/>
  <c r="I3555" i="11"/>
  <c r="O3554" i="11"/>
  <c r="N3554" i="11"/>
  <c r="M3554" i="11"/>
  <c r="L3554" i="11"/>
  <c r="K3554" i="11"/>
  <c r="J3554" i="11"/>
  <c r="I3554" i="11"/>
  <c r="O3553" i="11"/>
  <c r="N3553" i="11"/>
  <c r="M3553" i="11"/>
  <c r="L3553" i="11"/>
  <c r="K3553" i="11"/>
  <c r="J3553" i="11"/>
  <c r="I3553" i="11"/>
  <c r="O3552" i="11"/>
  <c r="N3552" i="11"/>
  <c r="M3552" i="11"/>
  <c r="L3552" i="11"/>
  <c r="K3552" i="11"/>
  <c r="J3552" i="11"/>
  <c r="I3552" i="11"/>
  <c r="O3551" i="11"/>
  <c r="N3551" i="11"/>
  <c r="M3551" i="11"/>
  <c r="L3551" i="11"/>
  <c r="K3551" i="11"/>
  <c r="J3551" i="11"/>
  <c r="I3551" i="11"/>
  <c r="O3550" i="11"/>
  <c r="N3550" i="11"/>
  <c r="M3550" i="11"/>
  <c r="L3550" i="11"/>
  <c r="K3550" i="11"/>
  <c r="J3550" i="11"/>
  <c r="I3550" i="11"/>
  <c r="O3549" i="11"/>
  <c r="N3549" i="11"/>
  <c r="M3549" i="11"/>
  <c r="L3549" i="11"/>
  <c r="K3549" i="11"/>
  <c r="J3549" i="11"/>
  <c r="I3549" i="11"/>
  <c r="O3548" i="11"/>
  <c r="N3548" i="11"/>
  <c r="M3548" i="11"/>
  <c r="L3548" i="11"/>
  <c r="K3548" i="11"/>
  <c r="J3548" i="11"/>
  <c r="I3548" i="11"/>
  <c r="O3547" i="11"/>
  <c r="N3547" i="11"/>
  <c r="M3547" i="11"/>
  <c r="L3547" i="11"/>
  <c r="K3547" i="11"/>
  <c r="J3547" i="11"/>
  <c r="I3547" i="11"/>
  <c r="O3546" i="11"/>
  <c r="N3546" i="11"/>
  <c r="M3546" i="11"/>
  <c r="L3546" i="11"/>
  <c r="K3546" i="11"/>
  <c r="J3546" i="11"/>
  <c r="I3546" i="11"/>
  <c r="O3545" i="11"/>
  <c r="N3545" i="11"/>
  <c r="M3545" i="11"/>
  <c r="L3545" i="11"/>
  <c r="K3545" i="11"/>
  <c r="J3545" i="11"/>
  <c r="I3545" i="11"/>
  <c r="O3544" i="11"/>
  <c r="N3544" i="11"/>
  <c r="M3544" i="11"/>
  <c r="L3544" i="11"/>
  <c r="K3544" i="11"/>
  <c r="J3544" i="11"/>
  <c r="I3544" i="11"/>
  <c r="O3543" i="11"/>
  <c r="N3543" i="11"/>
  <c r="M3543" i="11"/>
  <c r="L3543" i="11"/>
  <c r="K3543" i="11"/>
  <c r="J3543" i="11"/>
  <c r="I3543" i="11"/>
  <c r="O3542" i="11"/>
  <c r="N3542" i="11"/>
  <c r="M3542" i="11"/>
  <c r="L3542" i="11"/>
  <c r="K3542" i="11"/>
  <c r="J3542" i="11"/>
  <c r="D238" i="12" s="1"/>
  <c r="I3542" i="11"/>
  <c r="C238" i="12" s="1"/>
  <c r="O3541" i="11"/>
  <c r="N3541" i="11"/>
  <c r="M3541" i="11"/>
  <c r="L3541" i="11"/>
  <c r="K3541" i="11"/>
  <c r="J3541" i="11"/>
  <c r="I3541" i="11"/>
  <c r="O3540" i="11"/>
  <c r="N3540" i="11"/>
  <c r="M3540" i="11"/>
  <c r="L3540" i="11"/>
  <c r="K3540" i="11"/>
  <c r="J3540" i="11"/>
  <c r="I3540" i="11"/>
  <c r="O3539" i="11"/>
  <c r="N3539" i="11"/>
  <c r="M3539" i="11"/>
  <c r="L3539" i="11"/>
  <c r="K3539" i="11"/>
  <c r="J3539" i="11"/>
  <c r="I3539" i="11"/>
  <c r="O3538" i="11"/>
  <c r="N3538" i="11"/>
  <c r="M3538" i="11"/>
  <c r="L3538" i="11"/>
  <c r="K3538" i="11"/>
  <c r="J3538" i="11"/>
  <c r="I3538" i="11"/>
  <c r="O3537" i="11"/>
  <c r="N3537" i="11"/>
  <c r="M3537" i="11"/>
  <c r="L3537" i="11"/>
  <c r="K3537" i="11"/>
  <c r="J3537" i="11"/>
  <c r="I3537" i="11"/>
  <c r="O3536" i="11"/>
  <c r="N3536" i="11"/>
  <c r="M3536" i="11"/>
  <c r="L3536" i="11"/>
  <c r="K3536" i="11"/>
  <c r="J3536" i="11"/>
  <c r="I3536" i="11"/>
  <c r="O3535" i="11"/>
  <c r="N3535" i="11"/>
  <c r="M3535" i="11"/>
  <c r="L3535" i="11"/>
  <c r="K3535" i="11"/>
  <c r="J3535" i="11"/>
  <c r="I3535" i="11"/>
  <c r="O3534" i="11"/>
  <c r="N3534" i="11"/>
  <c r="M3534" i="11"/>
  <c r="L3534" i="11"/>
  <c r="K3534" i="11"/>
  <c r="J3534" i="11"/>
  <c r="I3534" i="11"/>
  <c r="O3533" i="11"/>
  <c r="N3533" i="11"/>
  <c r="M3533" i="11"/>
  <c r="L3533" i="11"/>
  <c r="K3533" i="11"/>
  <c r="J3533" i="11"/>
  <c r="I3533" i="11"/>
  <c r="O3532" i="11"/>
  <c r="N3532" i="11"/>
  <c r="M3532" i="11"/>
  <c r="L3532" i="11"/>
  <c r="K3532" i="11"/>
  <c r="J3532" i="11"/>
  <c r="I3532" i="11"/>
  <c r="O3531" i="11"/>
  <c r="N3531" i="11"/>
  <c r="M3531" i="11"/>
  <c r="L3531" i="11"/>
  <c r="K3531" i="11"/>
  <c r="J3531" i="11"/>
  <c r="I3531" i="11"/>
  <c r="O3530" i="11"/>
  <c r="N3530" i="11"/>
  <c r="M3530" i="11"/>
  <c r="L3530" i="11"/>
  <c r="K3530" i="11"/>
  <c r="J3530" i="11"/>
  <c r="I3530" i="11"/>
  <c r="O3529" i="11"/>
  <c r="N3529" i="11"/>
  <c r="M3529" i="11"/>
  <c r="L3529" i="11"/>
  <c r="K3529" i="11"/>
  <c r="J3529" i="11"/>
  <c r="I3529" i="11"/>
  <c r="O3528" i="11"/>
  <c r="N3528" i="11"/>
  <c r="M3528" i="11"/>
  <c r="L3528" i="11"/>
  <c r="K3528" i="11"/>
  <c r="J3528" i="11"/>
  <c r="I3528" i="11"/>
  <c r="O3527" i="11"/>
  <c r="N3527" i="11"/>
  <c r="M3527" i="11"/>
  <c r="L3527" i="11"/>
  <c r="K3527" i="11"/>
  <c r="J3527" i="11"/>
  <c r="D237" i="12" s="1"/>
  <c r="I3527" i="11"/>
  <c r="C237" i="12" s="1"/>
  <c r="O3526" i="11"/>
  <c r="N3526" i="11"/>
  <c r="M3526" i="11"/>
  <c r="L3526" i="11"/>
  <c r="K3526" i="11"/>
  <c r="J3526" i="11"/>
  <c r="I3526" i="11"/>
  <c r="O3525" i="11"/>
  <c r="N3525" i="11"/>
  <c r="M3525" i="11"/>
  <c r="L3525" i="11"/>
  <c r="K3525" i="11"/>
  <c r="J3525" i="11"/>
  <c r="I3525" i="11"/>
  <c r="O3524" i="11"/>
  <c r="N3524" i="11"/>
  <c r="M3524" i="11"/>
  <c r="L3524" i="11"/>
  <c r="K3524" i="11"/>
  <c r="J3524" i="11"/>
  <c r="I3524" i="11"/>
  <c r="O3523" i="11"/>
  <c r="N3523" i="11"/>
  <c r="M3523" i="11"/>
  <c r="L3523" i="11"/>
  <c r="K3523" i="11"/>
  <c r="J3523" i="11"/>
  <c r="I3523" i="11"/>
  <c r="O3522" i="11"/>
  <c r="N3522" i="11"/>
  <c r="M3522" i="11"/>
  <c r="L3522" i="11"/>
  <c r="K3522" i="11"/>
  <c r="J3522" i="11"/>
  <c r="I3522" i="11"/>
  <c r="O3521" i="11"/>
  <c r="N3521" i="11"/>
  <c r="M3521" i="11"/>
  <c r="L3521" i="11"/>
  <c r="K3521" i="11"/>
  <c r="J3521" i="11"/>
  <c r="I3521" i="11"/>
  <c r="O3520" i="11"/>
  <c r="N3520" i="11"/>
  <c r="M3520" i="11"/>
  <c r="L3520" i="11"/>
  <c r="K3520" i="11"/>
  <c r="J3520" i="11"/>
  <c r="I3520" i="11"/>
  <c r="O3519" i="11"/>
  <c r="N3519" i="11"/>
  <c r="M3519" i="11"/>
  <c r="L3519" i="11"/>
  <c r="K3519" i="11"/>
  <c r="J3519" i="11"/>
  <c r="I3519" i="11"/>
  <c r="O3518" i="11"/>
  <c r="N3518" i="11"/>
  <c r="M3518" i="11"/>
  <c r="L3518" i="11"/>
  <c r="K3518" i="11"/>
  <c r="J3518" i="11"/>
  <c r="I3518" i="11"/>
  <c r="O3517" i="11"/>
  <c r="N3517" i="11"/>
  <c r="M3517" i="11"/>
  <c r="L3517" i="11"/>
  <c r="K3517" i="11"/>
  <c r="J3517" i="11"/>
  <c r="I3517" i="11"/>
  <c r="O3516" i="11"/>
  <c r="N3516" i="11"/>
  <c r="M3516" i="11"/>
  <c r="L3516" i="11"/>
  <c r="K3516" i="11"/>
  <c r="J3516" i="11"/>
  <c r="I3516" i="11"/>
  <c r="O3515" i="11"/>
  <c r="N3515" i="11"/>
  <c r="M3515" i="11"/>
  <c r="L3515" i="11"/>
  <c r="K3515" i="11"/>
  <c r="J3515" i="11"/>
  <c r="I3515" i="11"/>
  <c r="O3514" i="11"/>
  <c r="N3514" i="11"/>
  <c r="M3514" i="11"/>
  <c r="L3514" i="11"/>
  <c r="K3514" i="11"/>
  <c r="J3514" i="11"/>
  <c r="I3514" i="11"/>
  <c r="O3513" i="11"/>
  <c r="N3513" i="11"/>
  <c r="M3513" i="11"/>
  <c r="L3513" i="11"/>
  <c r="K3513" i="11"/>
  <c r="J3513" i="11"/>
  <c r="I3513" i="11"/>
  <c r="O3512" i="11"/>
  <c r="N3512" i="11"/>
  <c r="M3512" i="11"/>
  <c r="L3512" i="11"/>
  <c r="K3512" i="11"/>
  <c r="J3512" i="11"/>
  <c r="D236" i="12" s="1"/>
  <c r="I3512" i="11"/>
  <c r="C236" i="12" s="1"/>
  <c r="O3511" i="11"/>
  <c r="N3511" i="11"/>
  <c r="M3511" i="11"/>
  <c r="L3511" i="11"/>
  <c r="K3511" i="11"/>
  <c r="J3511" i="11"/>
  <c r="I3511" i="11"/>
  <c r="O3510" i="11"/>
  <c r="N3510" i="11"/>
  <c r="M3510" i="11"/>
  <c r="L3510" i="11"/>
  <c r="K3510" i="11"/>
  <c r="J3510" i="11"/>
  <c r="I3510" i="11"/>
  <c r="O3509" i="11"/>
  <c r="N3509" i="11"/>
  <c r="M3509" i="11"/>
  <c r="L3509" i="11"/>
  <c r="K3509" i="11"/>
  <c r="J3509" i="11"/>
  <c r="I3509" i="11"/>
  <c r="O3508" i="11"/>
  <c r="N3508" i="11"/>
  <c r="M3508" i="11"/>
  <c r="L3508" i="11"/>
  <c r="K3508" i="11"/>
  <c r="J3508" i="11"/>
  <c r="I3508" i="11"/>
  <c r="O3507" i="11"/>
  <c r="N3507" i="11"/>
  <c r="M3507" i="11"/>
  <c r="L3507" i="11"/>
  <c r="K3507" i="11"/>
  <c r="J3507" i="11"/>
  <c r="I3507" i="11"/>
  <c r="O3506" i="11"/>
  <c r="N3506" i="11"/>
  <c r="M3506" i="11"/>
  <c r="L3506" i="11"/>
  <c r="K3506" i="11"/>
  <c r="J3506" i="11"/>
  <c r="I3506" i="11"/>
  <c r="O3505" i="11"/>
  <c r="N3505" i="11"/>
  <c r="M3505" i="11"/>
  <c r="L3505" i="11"/>
  <c r="K3505" i="11"/>
  <c r="J3505" i="11"/>
  <c r="I3505" i="11"/>
  <c r="O3504" i="11"/>
  <c r="N3504" i="11"/>
  <c r="M3504" i="11"/>
  <c r="L3504" i="11"/>
  <c r="K3504" i="11"/>
  <c r="J3504" i="11"/>
  <c r="I3504" i="11"/>
  <c r="O3503" i="11"/>
  <c r="N3503" i="11"/>
  <c r="M3503" i="11"/>
  <c r="L3503" i="11"/>
  <c r="K3503" i="11"/>
  <c r="J3503" i="11"/>
  <c r="I3503" i="11"/>
  <c r="O3502" i="11"/>
  <c r="N3502" i="11"/>
  <c r="M3502" i="11"/>
  <c r="L3502" i="11"/>
  <c r="K3502" i="11"/>
  <c r="J3502" i="11"/>
  <c r="I3502" i="11"/>
  <c r="O3501" i="11"/>
  <c r="N3501" i="11"/>
  <c r="M3501" i="11"/>
  <c r="L3501" i="11"/>
  <c r="K3501" i="11"/>
  <c r="J3501" i="11"/>
  <c r="I3501" i="11"/>
  <c r="O3500" i="11"/>
  <c r="N3500" i="11"/>
  <c r="M3500" i="11"/>
  <c r="L3500" i="11"/>
  <c r="K3500" i="11"/>
  <c r="J3500" i="11"/>
  <c r="I3500" i="11"/>
  <c r="O3499" i="11"/>
  <c r="N3499" i="11"/>
  <c r="M3499" i="11"/>
  <c r="L3499" i="11"/>
  <c r="K3499" i="11"/>
  <c r="J3499" i="11"/>
  <c r="I3499" i="11"/>
  <c r="O3498" i="11"/>
  <c r="N3498" i="11"/>
  <c r="M3498" i="11"/>
  <c r="L3498" i="11"/>
  <c r="K3498" i="11"/>
  <c r="J3498" i="11"/>
  <c r="I3498" i="11"/>
  <c r="O3497" i="11"/>
  <c r="N3497" i="11"/>
  <c r="M3497" i="11"/>
  <c r="L3497" i="11"/>
  <c r="K3497" i="11"/>
  <c r="J3497" i="11"/>
  <c r="D235" i="12" s="1"/>
  <c r="I3497" i="11"/>
  <c r="C235" i="12" s="1"/>
  <c r="O3496" i="11"/>
  <c r="N3496" i="11"/>
  <c r="M3496" i="11"/>
  <c r="L3496" i="11"/>
  <c r="K3496" i="11"/>
  <c r="J3496" i="11"/>
  <c r="I3496" i="11"/>
  <c r="O3495" i="11"/>
  <c r="N3495" i="11"/>
  <c r="M3495" i="11"/>
  <c r="L3495" i="11"/>
  <c r="K3495" i="11"/>
  <c r="J3495" i="11"/>
  <c r="I3495" i="11"/>
  <c r="O3494" i="11"/>
  <c r="N3494" i="11"/>
  <c r="M3494" i="11"/>
  <c r="L3494" i="11"/>
  <c r="K3494" i="11"/>
  <c r="J3494" i="11"/>
  <c r="I3494" i="11"/>
  <c r="O3493" i="11"/>
  <c r="N3493" i="11"/>
  <c r="M3493" i="11"/>
  <c r="L3493" i="11"/>
  <c r="K3493" i="11"/>
  <c r="J3493" i="11"/>
  <c r="I3493" i="11"/>
  <c r="O3492" i="11"/>
  <c r="N3492" i="11"/>
  <c r="M3492" i="11"/>
  <c r="L3492" i="11"/>
  <c r="K3492" i="11"/>
  <c r="J3492" i="11"/>
  <c r="I3492" i="11"/>
  <c r="O3491" i="11"/>
  <c r="N3491" i="11"/>
  <c r="M3491" i="11"/>
  <c r="L3491" i="11"/>
  <c r="K3491" i="11"/>
  <c r="J3491" i="11"/>
  <c r="I3491" i="11"/>
  <c r="O3490" i="11"/>
  <c r="N3490" i="11"/>
  <c r="M3490" i="11"/>
  <c r="L3490" i="11"/>
  <c r="K3490" i="11"/>
  <c r="J3490" i="11"/>
  <c r="I3490" i="11"/>
  <c r="O3489" i="11"/>
  <c r="N3489" i="11"/>
  <c r="M3489" i="11"/>
  <c r="L3489" i="11"/>
  <c r="K3489" i="11"/>
  <c r="J3489" i="11"/>
  <c r="I3489" i="11"/>
  <c r="O3488" i="11"/>
  <c r="N3488" i="11"/>
  <c r="M3488" i="11"/>
  <c r="L3488" i="11"/>
  <c r="K3488" i="11"/>
  <c r="J3488" i="11"/>
  <c r="I3488" i="11"/>
  <c r="O3487" i="11"/>
  <c r="N3487" i="11"/>
  <c r="M3487" i="11"/>
  <c r="L3487" i="11"/>
  <c r="K3487" i="11"/>
  <c r="J3487" i="11"/>
  <c r="I3487" i="11"/>
  <c r="O3486" i="11"/>
  <c r="N3486" i="11"/>
  <c r="M3486" i="11"/>
  <c r="L3486" i="11"/>
  <c r="K3486" i="11"/>
  <c r="J3486" i="11"/>
  <c r="I3486" i="11"/>
  <c r="O3485" i="11"/>
  <c r="N3485" i="11"/>
  <c r="M3485" i="11"/>
  <c r="L3485" i="11"/>
  <c r="K3485" i="11"/>
  <c r="J3485" i="11"/>
  <c r="I3485" i="11"/>
  <c r="O3484" i="11"/>
  <c r="N3484" i="11"/>
  <c r="M3484" i="11"/>
  <c r="L3484" i="11"/>
  <c r="K3484" i="11"/>
  <c r="J3484" i="11"/>
  <c r="I3484" i="11"/>
  <c r="O3483" i="11"/>
  <c r="N3483" i="11"/>
  <c r="M3483" i="11"/>
  <c r="L3483" i="11"/>
  <c r="K3483" i="11"/>
  <c r="J3483" i="11"/>
  <c r="I3483" i="11"/>
  <c r="O3482" i="11"/>
  <c r="N3482" i="11"/>
  <c r="M3482" i="11"/>
  <c r="L3482" i="11"/>
  <c r="K3482" i="11"/>
  <c r="J3482" i="11"/>
  <c r="D234" i="12" s="1"/>
  <c r="I3482" i="11"/>
  <c r="C234" i="12" s="1"/>
  <c r="O3481" i="11"/>
  <c r="N3481" i="11"/>
  <c r="M3481" i="11"/>
  <c r="L3481" i="11"/>
  <c r="K3481" i="11"/>
  <c r="J3481" i="11"/>
  <c r="I3481" i="11"/>
  <c r="O3480" i="11"/>
  <c r="N3480" i="11"/>
  <c r="M3480" i="11"/>
  <c r="L3480" i="11"/>
  <c r="K3480" i="11"/>
  <c r="J3480" i="11"/>
  <c r="I3480" i="11"/>
  <c r="O3479" i="11"/>
  <c r="N3479" i="11"/>
  <c r="M3479" i="11"/>
  <c r="L3479" i="11"/>
  <c r="K3479" i="11"/>
  <c r="J3479" i="11"/>
  <c r="I3479" i="11"/>
  <c r="O3478" i="11"/>
  <c r="N3478" i="11"/>
  <c r="M3478" i="11"/>
  <c r="L3478" i="11"/>
  <c r="K3478" i="11"/>
  <c r="J3478" i="11"/>
  <c r="I3478" i="11"/>
  <c r="O3477" i="11"/>
  <c r="N3477" i="11"/>
  <c r="M3477" i="11"/>
  <c r="L3477" i="11"/>
  <c r="K3477" i="11"/>
  <c r="J3477" i="11"/>
  <c r="I3477" i="11"/>
  <c r="O3476" i="11"/>
  <c r="N3476" i="11"/>
  <c r="M3476" i="11"/>
  <c r="L3476" i="11"/>
  <c r="K3476" i="11"/>
  <c r="J3476" i="11"/>
  <c r="I3476" i="11"/>
  <c r="O3475" i="11"/>
  <c r="N3475" i="11"/>
  <c r="M3475" i="11"/>
  <c r="L3475" i="11"/>
  <c r="K3475" i="11"/>
  <c r="J3475" i="11"/>
  <c r="I3475" i="11"/>
  <c r="O3474" i="11"/>
  <c r="N3474" i="11"/>
  <c r="M3474" i="11"/>
  <c r="L3474" i="11"/>
  <c r="K3474" i="11"/>
  <c r="J3474" i="11"/>
  <c r="I3474" i="11"/>
  <c r="O3473" i="11"/>
  <c r="N3473" i="11"/>
  <c r="M3473" i="11"/>
  <c r="L3473" i="11"/>
  <c r="K3473" i="11"/>
  <c r="J3473" i="11"/>
  <c r="I3473" i="11"/>
  <c r="O3472" i="11"/>
  <c r="N3472" i="11"/>
  <c r="M3472" i="11"/>
  <c r="L3472" i="11"/>
  <c r="K3472" i="11"/>
  <c r="J3472" i="11"/>
  <c r="I3472" i="11"/>
  <c r="O3471" i="11"/>
  <c r="N3471" i="11"/>
  <c r="M3471" i="11"/>
  <c r="L3471" i="11"/>
  <c r="K3471" i="11"/>
  <c r="J3471" i="11"/>
  <c r="I3471" i="11"/>
  <c r="O3470" i="11"/>
  <c r="N3470" i="11"/>
  <c r="M3470" i="11"/>
  <c r="L3470" i="11"/>
  <c r="K3470" i="11"/>
  <c r="J3470" i="11"/>
  <c r="I3470" i="11"/>
  <c r="O3469" i="11"/>
  <c r="N3469" i="11"/>
  <c r="M3469" i="11"/>
  <c r="L3469" i="11"/>
  <c r="K3469" i="11"/>
  <c r="J3469" i="11"/>
  <c r="I3469" i="11"/>
  <c r="O3468" i="11"/>
  <c r="N3468" i="11"/>
  <c r="M3468" i="11"/>
  <c r="L3468" i="11"/>
  <c r="K3468" i="11"/>
  <c r="J3468" i="11"/>
  <c r="I3468" i="11"/>
  <c r="O3467" i="11"/>
  <c r="N3467" i="11"/>
  <c r="M3467" i="11"/>
  <c r="L3467" i="11"/>
  <c r="K3467" i="11"/>
  <c r="J3467" i="11"/>
  <c r="D233" i="12" s="1"/>
  <c r="I3467" i="11"/>
  <c r="C233" i="12" s="1"/>
  <c r="O3466" i="11"/>
  <c r="N3466" i="11"/>
  <c r="M3466" i="11"/>
  <c r="L3466" i="11"/>
  <c r="K3466" i="11"/>
  <c r="J3466" i="11"/>
  <c r="I3466" i="11"/>
  <c r="O3465" i="11"/>
  <c r="N3465" i="11"/>
  <c r="M3465" i="11"/>
  <c r="L3465" i="11"/>
  <c r="K3465" i="11"/>
  <c r="J3465" i="11"/>
  <c r="I3465" i="11"/>
  <c r="O3464" i="11"/>
  <c r="N3464" i="11"/>
  <c r="M3464" i="11"/>
  <c r="L3464" i="11"/>
  <c r="K3464" i="11"/>
  <c r="J3464" i="11"/>
  <c r="I3464" i="11"/>
  <c r="O3463" i="11"/>
  <c r="N3463" i="11"/>
  <c r="M3463" i="11"/>
  <c r="L3463" i="11"/>
  <c r="K3463" i="11"/>
  <c r="J3463" i="11"/>
  <c r="I3463" i="11"/>
  <c r="O3462" i="11"/>
  <c r="N3462" i="11"/>
  <c r="M3462" i="11"/>
  <c r="L3462" i="11"/>
  <c r="K3462" i="11"/>
  <c r="J3462" i="11"/>
  <c r="I3462" i="11"/>
  <c r="O3461" i="11"/>
  <c r="N3461" i="11"/>
  <c r="M3461" i="11"/>
  <c r="L3461" i="11"/>
  <c r="K3461" i="11"/>
  <c r="J3461" i="11"/>
  <c r="I3461" i="11"/>
  <c r="O3460" i="11"/>
  <c r="N3460" i="11"/>
  <c r="M3460" i="11"/>
  <c r="L3460" i="11"/>
  <c r="K3460" i="11"/>
  <c r="J3460" i="11"/>
  <c r="I3460" i="11"/>
  <c r="O3459" i="11"/>
  <c r="N3459" i="11"/>
  <c r="M3459" i="11"/>
  <c r="L3459" i="11"/>
  <c r="K3459" i="11"/>
  <c r="J3459" i="11"/>
  <c r="I3459" i="11"/>
  <c r="O3458" i="11"/>
  <c r="N3458" i="11"/>
  <c r="M3458" i="11"/>
  <c r="L3458" i="11"/>
  <c r="K3458" i="11"/>
  <c r="J3458" i="11"/>
  <c r="I3458" i="11"/>
  <c r="O3457" i="11"/>
  <c r="N3457" i="11"/>
  <c r="M3457" i="11"/>
  <c r="L3457" i="11"/>
  <c r="K3457" i="11"/>
  <c r="J3457" i="11"/>
  <c r="I3457" i="11"/>
  <c r="O3456" i="11"/>
  <c r="N3456" i="11"/>
  <c r="M3456" i="11"/>
  <c r="L3456" i="11"/>
  <c r="K3456" i="11"/>
  <c r="J3456" i="11"/>
  <c r="I3456" i="11"/>
  <c r="O3455" i="11"/>
  <c r="N3455" i="11"/>
  <c r="M3455" i="11"/>
  <c r="L3455" i="11"/>
  <c r="K3455" i="11"/>
  <c r="J3455" i="11"/>
  <c r="I3455" i="11"/>
  <c r="O3454" i="11"/>
  <c r="N3454" i="11"/>
  <c r="M3454" i="11"/>
  <c r="L3454" i="11"/>
  <c r="K3454" i="11"/>
  <c r="J3454" i="11"/>
  <c r="I3454" i="11"/>
  <c r="O3453" i="11"/>
  <c r="N3453" i="11"/>
  <c r="M3453" i="11"/>
  <c r="L3453" i="11"/>
  <c r="K3453" i="11"/>
  <c r="J3453" i="11"/>
  <c r="I3453" i="11"/>
  <c r="O3452" i="11"/>
  <c r="N3452" i="11"/>
  <c r="M3452" i="11"/>
  <c r="L3452" i="11"/>
  <c r="K3452" i="11"/>
  <c r="J3452" i="11"/>
  <c r="D232" i="12" s="1"/>
  <c r="I3452" i="11"/>
  <c r="C232" i="12" s="1"/>
  <c r="O3451" i="11"/>
  <c r="N3451" i="11"/>
  <c r="M3451" i="11"/>
  <c r="L3451" i="11"/>
  <c r="K3451" i="11"/>
  <c r="J3451" i="11"/>
  <c r="I3451" i="11"/>
  <c r="O3450" i="11"/>
  <c r="N3450" i="11"/>
  <c r="M3450" i="11"/>
  <c r="L3450" i="11"/>
  <c r="K3450" i="11"/>
  <c r="J3450" i="11"/>
  <c r="I3450" i="11"/>
  <c r="O3449" i="11"/>
  <c r="N3449" i="11"/>
  <c r="M3449" i="11"/>
  <c r="L3449" i="11"/>
  <c r="K3449" i="11"/>
  <c r="J3449" i="11"/>
  <c r="I3449" i="11"/>
  <c r="O3448" i="11"/>
  <c r="N3448" i="11"/>
  <c r="M3448" i="11"/>
  <c r="L3448" i="11"/>
  <c r="K3448" i="11"/>
  <c r="J3448" i="11"/>
  <c r="I3448" i="11"/>
  <c r="O3447" i="11"/>
  <c r="N3447" i="11"/>
  <c r="M3447" i="11"/>
  <c r="L3447" i="11"/>
  <c r="K3447" i="11"/>
  <c r="J3447" i="11"/>
  <c r="I3447" i="11"/>
  <c r="O3446" i="11"/>
  <c r="N3446" i="11"/>
  <c r="M3446" i="11"/>
  <c r="L3446" i="11"/>
  <c r="K3446" i="11"/>
  <c r="J3446" i="11"/>
  <c r="I3446" i="11"/>
  <c r="O3445" i="11"/>
  <c r="N3445" i="11"/>
  <c r="M3445" i="11"/>
  <c r="L3445" i="11"/>
  <c r="K3445" i="11"/>
  <c r="J3445" i="11"/>
  <c r="I3445" i="11"/>
  <c r="O3444" i="11"/>
  <c r="N3444" i="11"/>
  <c r="M3444" i="11"/>
  <c r="L3444" i="11"/>
  <c r="K3444" i="11"/>
  <c r="J3444" i="11"/>
  <c r="I3444" i="11"/>
  <c r="O3443" i="11"/>
  <c r="N3443" i="11"/>
  <c r="M3443" i="11"/>
  <c r="L3443" i="11"/>
  <c r="K3443" i="11"/>
  <c r="J3443" i="11"/>
  <c r="I3443" i="11"/>
  <c r="O3442" i="11"/>
  <c r="N3442" i="11"/>
  <c r="M3442" i="11"/>
  <c r="L3442" i="11"/>
  <c r="K3442" i="11"/>
  <c r="J3442" i="11"/>
  <c r="I3442" i="11"/>
  <c r="O3441" i="11"/>
  <c r="N3441" i="11"/>
  <c r="M3441" i="11"/>
  <c r="L3441" i="11"/>
  <c r="K3441" i="11"/>
  <c r="J3441" i="11"/>
  <c r="I3441" i="11"/>
  <c r="O3440" i="11"/>
  <c r="N3440" i="11"/>
  <c r="M3440" i="11"/>
  <c r="L3440" i="11"/>
  <c r="K3440" i="11"/>
  <c r="J3440" i="11"/>
  <c r="I3440" i="11"/>
  <c r="O3439" i="11"/>
  <c r="N3439" i="11"/>
  <c r="M3439" i="11"/>
  <c r="L3439" i="11"/>
  <c r="K3439" i="11"/>
  <c r="J3439" i="11"/>
  <c r="I3439" i="11"/>
  <c r="O3438" i="11"/>
  <c r="N3438" i="11"/>
  <c r="M3438" i="11"/>
  <c r="L3438" i="11"/>
  <c r="K3438" i="11"/>
  <c r="J3438" i="11"/>
  <c r="I3438" i="11"/>
  <c r="O3437" i="11"/>
  <c r="N3437" i="11"/>
  <c r="M3437" i="11"/>
  <c r="L3437" i="11"/>
  <c r="K3437" i="11"/>
  <c r="J3437" i="11"/>
  <c r="D231" i="12" s="1"/>
  <c r="I3437" i="11"/>
  <c r="C231" i="12" s="1"/>
  <c r="O3436" i="11"/>
  <c r="N3436" i="11"/>
  <c r="M3436" i="11"/>
  <c r="L3436" i="11"/>
  <c r="K3436" i="11"/>
  <c r="J3436" i="11"/>
  <c r="I3436" i="11"/>
  <c r="O3435" i="11"/>
  <c r="N3435" i="11"/>
  <c r="M3435" i="11"/>
  <c r="L3435" i="11"/>
  <c r="K3435" i="11"/>
  <c r="J3435" i="11"/>
  <c r="I3435" i="11"/>
  <c r="O3434" i="11"/>
  <c r="N3434" i="11"/>
  <c r="M3434" i="11"/>
  <c r="L3434" i="11"/>
  <c r="K3434" i="11"/>
  <c r="J3434" i="11"/>
  <c r="I3434" i="11"/>
  <c r="O3433" i="11"/>
  <c r="N3433" i="11"/>
  <c r="M3433" i="11"/>
  <c r="L3433" i="11"/>
  <c r="K3433" i="11"/>
  <c r="J3433" i="11"/>
  <c r="I3433" i="11"/>
  <c r="O3432" i="11"/>
  <c r="N3432" i="11"/>
  <c r="M3432" i="11"/>
  <c r="L3432" i="11"/>
  <c r="K3432" i="11"/>
  <c r="J3432" i="11"/>
  <c r="I3432" i="11"/>
  <c r="O3431" i="11"/>
  <c r="N3431" i="11"/>
  <c r="M3431" i="11"/>
  <c r="L3431" i="11"/>
  <c r="K3431" i="11"/>
  <c r="J3431" i="11"/>
  <c r="I3431" i="11"/>
  <c r="O3430" i="11"/>
  <c r="N3430" i="11"/>
  <c r="M3430" i="11"/>
  <c r="L3430" i="11"/>
  <c r="K3430" i="11"/>
  <c r="J3430" i="11"/>
  <c r="I3430" i="11"/>
  <c r="O3429" i="11"/>
  <c r="N3429" i="11"/>
  <c r="M3429" i="11"/>
  <c r="L3429" i="11"/>
  <c r="K3429" i="11"/>
  <c r="J3429" i="11"/>
  <c r="I3429" i="11"/>
  <c r="O3428" i="11"/>
  <c r="N3428" i="11"/>
  <c r="M3428" i="11"/>
  <c r="L3428" i="11"/>
  <c r="K3428" i="11"/>
  <c r="J3428" i="11"/>
  <c r="I3428" i="11"/>
  <c r="O3427" i="11"/>
  <c r="N3427" i="11"/>
  <c r="M3427" i="11"/>
  <c r="L3427" i="11"/>
  <c r="K3427" i="11"/>
  <c r="J3427" i="11"/>
  <c r="I3427" i="11"/>
  <c r="O3426" i="11"/>
  <c r="N3426" i="11"/>
  <c r="M3426" i="11"/>
  <c r="L3426" i="11"/>
  <c r="K3426" i="11"/>
  <c r="J3426" i="11"/>
  <c r="I3426" i="11"/>
  <c r="O3425" i="11"/>
  <c r="N3425" i="11"/>
  <c r="M3425" i="11"/>
  <c r="L3425" i="11"/>
  <c r="K3425" i="11"/>
  <c r="J3425" i="11"/>
  <c r="I3425" i="11"/>
  <c r="O3424" i="11"/>
  <c r="N3424" i="11"/>
  <c r="M3424" i="11"/>
  <c r="L3424" i="11"/>
  <c r="K3424" i="11"/>
  <c r="J3424" i="11"/>
  <c r="I3424" i="11"/>
  <c r="O3423" i="11"/>
  <c r="N3423" i="11"/>
  <c r="M3423" i="11"/>
  <c r="L3423" i="11"/>
  <c r="K3423" i="11"/>
  <c r="J3423" i="11"/>
  <c r="I3423" i="11"/>
  <c r="O3422" i="11"/>
  <c r="N3422" i="11"/>
  <c r="M3422" i="11"/>
  <c r="L3422" i="11"/>
  <c r="K3422" i="11"/>
  <c r="J3422" i="11"/>
  <c r="D230" i="12" s="1"/>
  <c r="I3422" i="11"/>
  <c r="C230" i="12" s="1"/>
  <c r="O3421" i="11"/>
  <c r="N3421" i="11"/>
  <c r="M3421" i="11"/>
  <c r="L3421" i="11"/>
  <c r="K3421" i="11"/>
  <c r="J3421" i="11"/>
  <c r="I3421" i="11"/>
  <c r="O3420" i="11"/>
  <c r="N3420" i="11"/>
  <c r="M3420" i="11"/>
  <c r="L3420" i="11"/>
  <c r="K3420" i="11"/>
  <c r="J3420" i="11"/>
  <c r="I3420" i="11"/>
  <c r="O3419" i="11"/>
  <c r="N3419" i="11"/>
  <c r="M3419" i="11"/>
  <c r="L3419" i="11"/>
  <c r="K3419" i="11"/>
  <c r="J3419" i="11"/>
  <c r="I3419" i="11"/>
  <c r="O3418" i="11"/>
  <c r="N3418" i="11"/>
  <c r="M3418" i="11"/>
  <c r="L3418" i="11"/>
  <c r="K3418" i="11"/>
  <c r="J3418" i="11"/>
  <c r="I3418" i="11"/>
  <c r="O3417" i="11"/>
  <c r="N3417" i="11"/>
  <c r="M3417" i="11"/>
  <c r="L3417" i="11"/>
  <c r="K3417" i="11"/>
  <c r="J3417" i="11"/>
  <c r="I3417" i="11"/>
  <c r="O3416" i="11"/>
  <c r="N3416" i="11"/>
  <c r="M3416" i="11"/>
  <c r="L3416" i="11"/>
  <c r="K3416" i="11"/>
  <c r="J3416" i="11"/>
  <c r="I3416" i="11"/>
  <c r="O3415" i="11"/>
  <c r="N3415" i="11"/>
  <c r="M3415" i="11"/>
  <c r="L3415" i="11"/>
  <c r="K3415" i="11"/>
  <c r="J3415" i="11"/>
  <c r="I3415" i="11"/>
  <c r="O3414" i="11"/>
  <c r="N3414" i="11"/>
  <c r="M3414" i="11"/>
  <c r="L3414" i="11"/>
  <c r="K3414" i="11"/>
  <c r="J3414" i="11"/>
  <c r="I3414" i="11"/>
  <c r="O3413" i="11"/>
  <c r="N3413" i="11"/>
  <c r="M3413" i="11"/>
  <c r="L3413" i="11"/>
  <c r="K3413" i="11"/>
  <c r="J3413" i="11"/>
  <c r="I3413" i="11"/>
  <c r="O3412" i="11"/>
  <c r="N3412" i="11"/>
  <c r="M3412" i="11"/>
  <c r="L3412" i="11"/>
  <c r="K3412" i="11"/>
  <c r="J3412" i="11"/>
  <c r="I3412" i="11"/>
  <c r="O3411" i="11"/>
  <c r="N3411" i="11"/>
  <c r="M3411" i="11"/>
  <c r="L3411" i="11"/>
  <c r="K3411" i="11"/>
  <c r="J3411" i="11"/>
  <c r="I3411" i="11"/>
  <c r="O3410" i="11"/>
  <c r="N3410" i="11"/>
  <c r="M3410" i="11"/>
  <c r="L3410" i="11"/>
  <c r="K3410" i="11"/>
  <c r="J3410" i="11"/>
  <c r="I3410" i="11"/>
  <c r="O3409" i="11"/>
  <c r="N3409" i="11"/>
  <c r="M3409" i="11"/>
  <c r="L3409" i="11"/>
  <c r="K3409" i="11"/>
  <c r="J3409" i="11"/>
  <c r="I3409" i="11"/>
  <c r="O3408" i="11"/>
  <c r="N3408" i="11"/>
  <c r="M3408" i="11"/>
  <c r="L3408" i="11"/>
  <c r="K3408" i="11"/>
  <c r="J3408" i="11"/>
  <c r="I3408" i="11"/>
  <c r="O3407" i="11"/>
  <c r="N3407" i="11"/>
  <c r="M3407" i="11"/>
  <c r="L3407" i="11"/>
  <c r="K3407" i="11"/>
  <c r="J3407" i="11"/>
  <c r="D229" i="12" s="1"/>
  <c r="I3407" i="11"/>
  <c r="C229" i="12" s="1"/>
  <c r="O3406" i="11"/>
  <c r="N3406" i="11"/>
  <c r="M3406" i="11"/>
  <c r="L3406" i="11"/>
  <c r="K3406" i="11"/>
  <c r="J3406" i="11"/>
  <c r="I3406" i="11"/>
  <c r="O3405" i="11"/>
  <c r="N3405" i="11"/>
  <c r="M3405" i="11"/>
  <c r="L3405" i="11"/>
  <c r="K3405" i="11"/>
  <c r="J3405" i="11"/>
  <c r="I3405" i="11"/>
  <c r="O3404" i="11"/>
  <c r="N3404" i="11"/>
  <c r="M3404" i="11"/>
  <c r="L3404" i="11"/>
  <c r="K3404" i="11"/>
  <c r="J3404" i="11"/>
  <c r="I3404" i="11"/>
  <c r="O3403" i="11"/>
  <c r="N3403" i="11"/>
  <c r="M3403" i="11"/>
  <c r="L3403" i="11"/>
  <c r="K3403" i="11"/>
  <c r="J3403" i="11"/>
  <c r="I3403" i="11"/>
  <c r="O3402" i="11"/>
  <c r="N3402" i="11"/>
  <c r="M3402" i="11"/>
  <c r="L3402" i="11"/>
  <c r="K3402" i="11"/>
  <c r="J3402" i="11"/>
  <c r="I3402" i="11"/>
  <c r="O3401" i="11"/>
  <c r="N3401" i="11"/>
  <c r="M3401" i="11"/>
  <c r="L3401" i="11"/>
  <c r="K3401" i="11"/>
  <c r="J3401" i="11"/>
  <c r="I3401" i="11"/>
  <c r="O3400" i="11"/>
  <c r="N3400" i="11"/>
  <c r="M3400" i="11"/>
  <c r="L3400" i="11"/>
  <c r="K3400" i="11"/>
  <c r="J3400" i="11"/>
  <c r="I3400" i="11"/>
  <c r="O3399" i="11"/>
  <c r="N3399" i="11"/>
  <c r="M3399" i="11"/>
  <c r="L3399" i="11"/>
  <c r="K3399" i="11"/>
  <c r="J3399" i="11"/>
  <c r="I3399" i="11"/>
  <c r="O3398" i="11"/>
  <c r="N3398" i="11"/>
  <c r="M3398" i="11"/>
  <c r="L3398" i="11"/>
  <c r="K3398" i="11"/>
  <c r="J3398" i="11"/>
  <c r="I3398" i="11"/>
  <c r="O3397" i="11"/>
  <c r="N3397" i="11"/>
  <c r="M3397" i="11"/>
  <c r="L3397" i="11"/>
  <c r="K3397" i="11"/>
  <c r="J3397" i="11"/>
  <c r="I3397" i="11"/>
  <c r="O3396" i="11"/>
  <c r="N3396" i="11"/>
  <c r="M3396" i="11"/>
  <c r="L3396" i="11"/>
  <c r="K3396" i="11"/>
  <c r="J3396" i="11"/>
  <c r="I3396" i="11"/>
  <c r="O3395" i="11"/>
  <c r="N3395" i="11"/>
  <c r="M3395" i="11"/>
  <c r="L3395" i="11"/>
  <c r="K3395" i="11"/>
  <c r="J3395" i="11"/>
  <c r="I3395" i="11"/>
  <c r="O3394" i="11"/>
  <c r="N3394" i="11"/>
  <c r="M3394" i="11"/>
  <c r="L3394" i="11"/>
  <c r="K3394" i="11"/>
  <c r="J3394" i="11"/>
  <c r="I3394" i="11"/>
  <c r="O3393" i="11"/>
  <c r="N3393" i="11"/>
  <c r="M3393" i="11"/>
  <c r="L3393" i="11"/>
  <c r="K3393" i="11"/>
  <c r="J3393" i="11"/>
  <c r="I3393" i="11"/>
  <c r="O3392" i="11"/>
  <c r="N3392" i="11"/>
  <c r="M3392" i="11"/>
  <c r="L3392" i="11"/>
  <c r="K3392" i="11"/>
  <c r="J3392" i="11"/>
  <c r="I3392" i="11"/>
  <c r="O3391" i="11"/>
  <c r="N3391" i="11"/>
  <c r="M3391" i="11"/>
  <c r="L3391" i="11"/>
  <c r="K3391" i="11"/>
  <c r="J3391" i="11"/>
  <c r="I3391" i="11"/>
  <c r="O3390" i="11"/>
  <c r="N3390" i="11"/>
  <c r="M3390" i="11"/>
  <c r="L3390" i="11"/>
  <c r="K3390" i="11"/>
  <c r="J3390" i="11"/>
  <c r="I3390" i="11"/>
  <c r="O3389" i="11"/>
  <c r="N3389" i="11"/>
  <c r="M3389" i="11"/>
  <c r="L3389" i="11"/>
  <c r="K3389" i="11"/>
  <c r="J3389" i="11"/>
  <c r="I3389" i="11"/>
  <c r="O3388" i="11"/>
  <c r="N3388" i="11"/>
  <c r="M3388" i="11"/>
  <c r="L3388" i="11"/>
  <c r="K3388" i="11"/>
  <c r="J3388" i="11"/>
  <c r="I3388" i="11"/>
  <c r="O3387" i="11"/>
  <c r="N3387" i="11"/>
  <c r="M3387" i="11"/>
  <c r="L3387" i="11"/>
  <c r="K3387" i="11"/>
  <c r="J3387" i="11"/>
  <c r="I3387" i="11"/>
  <c r="O3386" i="11"/>
  <c r="N3386" i="11"/>
  <c r="M3386" i="11"/>
  <c r="L3386" i="11"/>
  <c r="K3386" i="11"/>
  <c r="J3386" i="11"/>
  <c r="I3386" i="11"/>
  <c r="O3385" i="11"/>
  <c r="N3385" i="11"/>
  <c r="M3385" i="11"/>
  <c r="L3385" i="11"/>
  <c r="K3385" i="11"/>
  <c r="J3385" i="11"/>
  <c r="I3385" i="11"/>
  <c r="O3384" i="11"/>
  <c r="N3384" i="11"/>
  <c r="M3384" i="11"/>
  <c r="L3384" i="11"/>
  <c r="K3384" i="11"/>
  <c r="J3384" i="11"/>
  <c r="I3384" i="11"/>
  <c r="O3383" i="11"/>
  <c r="N3383" i="11"/>
  <c r="M3383" i="11"/>
  <c r="L3383" i="11"/>
  <c r="K3383" i="11"/>
  <c r="J3383" i="11"/>
  <c r="I3383" i="11"/>
  <c r="O3382" i="11"/>
  <c r="N3382" i="11"/>
  <c r="M3382" i="11"/>
  <c r="L3382" i="11"/>
  <c r="K3382" i="11"/>
  <c r="J3382" i="11"/>
  <c r="I3382" i="11"/>
  <c r="O3381" i="11"/>
  <c r="N3381" i="11"/>
  <c r="M3381" i="11"/>
  <c r="L3381" i="11"/>
  <c r="K3381" i="11"/>
  <c r="J3381" i="11"/>
  <c r="I3381" i="11"/>
  <c r="O3380" i="11"/>
  <c r="N3380" i="11"/>
  <c r="M3380" i="11"/>
  <c r="L3380" i="11"/>
  <c r="K3380" i="11"/>
  <c r="J3380" i="11"/>
  <c r="I3380" i="11"/>
  <c r="O3379" i="11"/>
  <c r="N3379" i="11"/>
  <c r="M3379" i="11"/>
  <c r="L3379" i="11"/>
  <c r="K3379" i="11"/>
  <c r="J3379" i="11"/>
  <c r="I3379" i="11"/>
  <c r="O3378" i="11"/>
  <c r="N3378" i="11"/>
  <c r="M3378" i="11"/>
  <c r="L3378" i="11"/>
  <c r="K3378" i="11"/>
  <c r="J3378" i="11"/>
  <c r="I3378" i="11"/>
  <c r="O3377" i="11"/>
  <c r="N3377" i="11"/>
  <c r="M3377" i="11"/>
  <c r="L3377" i="11"/>
  <c r="K3377" i="11"/>
  <c r="J3377" i="11"/>
  <c r="I3377" i="11"/>
  <c r="O3376" i="11"/>
  <c r="N3376" i="11"/>
  <c r="M3376" i="11"/>
  <c r="L3376" i="11"/>
  <c r="K3376" i="11"/>
  <c r="J3376" i="11"/>
  <c r="I3376" i="11"/>
  <c r="O3375" i="11"/>
  <c r="N3375" i="11"/>
  <c r="M3375" i="11"/>
  <c r="L3375" i="11"/>
  <c r="K3375" i="11"/>
  <c r="J3375" i="11"/>
  <c r="I3375" i="11"/>
  <c r="O3374" i="11"/>
  <c r="N3374" i="11"/>
  <c r="M3374" i="11"/>
  <c r="L3374" i="11"/>
  <c r="K3374" i="11"/>
  <c r="J3374" i="11"/>
  <c r="I3374" i="11"/>
  <c r="O3373" i="11"/>
  <c r="N3373" i="11"/>
  <c r="M3373" i="11"/>
  <c r="L3373" i="11"/>
  <c r="K3373" i="11"/>
  <c r="J3373" i="11"/>
  <c r="I3373" i="11"/>
  <c r="O3372" i="11"/>
  <c r="N3372" i="11"/>
  <c r="M3372" i="11"/>
  <c r="L3372" i="11"/>
  <c r="K3372" i="11"/>
  <c r="J3372" i="11"/>
  <c r="I3372" i="11"/>
  <c r="O3371" i="11"/>
  <c r="N3371" i="11"/>
  <c r="M3371" i="11"/>
  <c r="L3371" i="11"/>
  <c r="K3371" i="11"/>
  <c r="J3371" i="11"/>
  <c r="I3371" i="11"/>
  <c r="O3370" i="11"/>
  <c r="N3370" i="11"/>
  <c r="M3370" i="11"/>
  <c r="L3370" i="11"/>
  <c r="K3370" i="11"/>
  <c r="J3370" i="11"/>
  <c r="I3370" i="11"/>
  <c r="O3369" i="11"/>
  <c r="N3369" i="11"/>
  <c r="M3369" i="11"/>
  <c r="L3369" i="11"/>
  <c r="K3369" i="11"/>
  <c r="J3369" i="11"/>
  <c r="I3369" i="11"/>
  <c r="O3368" i="11"/>
  <c r="N3368" i="11"/>
  <c r="M3368" i="11"/>
  <c r="L3368" i="11"/>
  <c r="K3368" i="11"/>
  <c r="J3368" i="11"/>
  <c r="I3368" i="11"/>
  <c r="O3367" i="11"/>
  <c r="N3367" i="11"/>
  <c r="M3367" i="11"/>
  <c r="L3367" i="11"/>
  <c r="K3367" i="11"/>
  <c r="J3367" i="11"/>
  <c r="I3367" i="11"/>
  <c r="O3366" i="11"/>
  <c r="N3366" i="11"/>
  <c r="M3366" i="11"/>
  <c r="L3366" i="11"/>
  <c r="K3366" i="11"/>
  <c r="J3366" i="11"/>
  <c r="I3366" i="11"/>
  <c r="O3365" i="11"/>
  <c r="N3365" i="11"/>
  <c r="M3365" i="11"/>
  <c r="L3365" i="11"/>
  <c r="K3365" i="11"/>
  <c r="J3365" i="11"/>
  <c r="I3365" i="11"/>
  <c r="O3364" i="11"/>
  <c r="N3364" i="11"/>
  <c r="M3364" i="11"/>
  <c r="L3364" i="11"/>
  <c r="K3364" i="11"/>
  <c r="J3364" i="11"/>
  <c r="I3364" i="11"/>
  <c r="O3363" i="11"/>
  <c r="N3363" i="11"/>
  <c r="M3363" i="11"/>
  <c r="L3363" i="11"/>
  <c r="K3363" i="11"/>
  <c r="J3363" i="11"/>
  <c r="I3363" i="11"/>
  <c r="O3362" i="11"/>
  <c r="N3362" i="11"/>
  <c r="M3362" i="11"/>
  <c r="L3362" i="11"/>
  <c r="K3362" i="11"/>
  <c r="J3362" i="11"/>
  <c r="I3362" i="11"/>
  <c r="O3361" i="11"/>
  <c r="N3361" i="11"/>
  <c r="M3361" i="11"/>
  <c r="L3361" i="11"/>
  <c r="K3361" i="11"/>
  <c r="J3361" i="11"/>
  <c r="I3361" i="11"/>
  <c r="O3360" i="11"/>
  <c r="N3360" i="11"/>
  <c r="M3360" i="11"/>
  <c r="L3360" i="11"/>
  <c r="K3360" i="11"/>
  <c r="J3360" i="11"/>
  <c r="I3360" i="11"/>
  <c r="O3359" i="11"/>
  <c r="N3359" i="11"/>
  <c r="M3359" i="11"/>
  <c r="L3359" i="11"/>
  <c r="K3359" i="11"/>
  <c r="J3359" i="11"/>
  <c r="I3359" i="11"/>
  <c r="O3358" i="11"/>
  <c r="N3358" i="11"/>
  <c r="M3358" i="11"/>
  <c r="L3358" i="11"/>
  <c r="K3358" i="11"/>
  <c r="J3358" i="11"/>
  <c r="I3358" i="11"/>
  <c r="O3357" i="11"/>
  <c r="N3357" i="11"/>
  <c r="M3357" i="11"/>
  <c r="L3357" i="11"/>
  <c r="K3357" i="11"/>
  <c r="J3357" i="11"/>
  <c r="I3357" i="11"/>
  <c r="O3356" i="11"/>
  <c r="N3356" i="11"/>
  <c r="M3356" i="11"/>
  <c r="L3356" i="11"/>
  <c r="K3356" i="11"/>
  <c r="J3356" i="11"/>
  <c r="I3356" i="11"/>
  <c r="O3355" i="11"/>
  <c r="N3355" i="11"/>
  <c r="M3355" i="11"/>
  <c r="L3355" i="11"/>
  <c r="K3355" i="11"/>
  <c r="J3355" i="11"/>
  <c r="I3355" i="11"/>
  <c r="O3354" i="11"/>
  <c r="N3354" i="11"/>
  <c r="M3354" i="11"/>
  <c r="L3354" i="11"/>
  <c r="K3354" i="11"/>
  <c r="J3354" i="11"/>
  <c r="I3354" i="11"/>
  <c r="O3353" i="11"/>
  <c r="N3353" i="11"/>
  <c r="M3353" i="11"/>
  <c r="L3353" i="11"/>
  <c r="K3353" i="11"/>
  <c r="J3353" i="11"/>
  <c r="I3353" i="11"/>
  <c r="O3352" i="11"/>
  <c r="N3352" i="11"/>
  <c r="M3352" i="11"/>
  <c r="L3352" i="11"/>
  <c r="K3352" i="11"/>
  <c r="J3352" i="11"/>
  <c r="I3352" i="11"/>
  <c r="O3351" i="11"/>
  <c r="N3351" i="11"/>
  <c r="M3351" i="11"/>
  <c r="L3351" i="11"/>
  <c r="K3351" i="11"/>
  <c r="J3351" i="11"/>
  <c r="I3351" i="11"/>
  <c r="O3350" i="11"/>
  <c r="N3350" i="11"/>
  <c r="M3350" i="11"/>
  <c r="L3350" i="11"/>
  <c r="K3350" i="11"/>
  <c r="J3350" i="11"/>
  <c r="I3350" i="11"/>
  <c r="O3349" i="11"/>
  <c r="N3349" i="11"/>
  <c r="M3349" i="11"/>
  <c r="L3349" i="11"/>
  <c r="K3349" i="11"/>
  <c r="J3349" i="11"/>
  <c r="I3349" i="11"/>
  <c r="O3348" i="11"/>
  <c r="N3348" i="11"/>
  <c r="M3348" i="11"/>
  <c r="L3348" i="11"/>
  <c r="K3348" i="11"/>
  <c r="J3348" i="11"/>
  <c r="I3348" i="11"/>
  <c r="O3347" i="11"/>
  <c r="N3347" i="11"/>
  <c r="M3347" i="11"/>
  <c r="L3347" i="11"/>
  <c r="K3347" i="11"/>
  <c r="J3347" i="11"/>
  <c r="I3347" i="11"/>
  <c r="O3346" i="11"/>
  <c r="N3346" i="11"/>
  <c r="M3346" i="11"/>
  <c r="L3346" i="11"/>
  <c r="K3346" i="11"/>
  <c r="J3346" i="11"/>
  <c r="I3346" i="11"/>
  <c r="O3345" i="11"/>
  <c r="N3345" i="11"/>
  <c r="M3345" i="11"/>
  <c r="L3345" i="11"/>
  <c r="K3345" i="11"/>
  <c r="J3345" i="11"/>
  <c r="I3345" i="11"/>
  <c r="O3344" i="11"/>
  <c r="N3344" i="11"/>
  <c r="M3344" i="11"/>
  <c r="L3344" i="11"/>
  <c r="K3344" i="11"/>
  <c r="J3344" i="11"/>
  <c r="I3344" i="11"/>
  <c r="O3343" i="11"/>
  <c r="N3343" i="11"/>
  <c r="M3343" i="11"/>
  <c r="L3343" i="11"/>
  <c r="K3343" i="11"/>
  <c r="J3343" i="11"/>
  <c r="I3343" i="11"/>
  <c r="O3342" i="11"/>
  <c r="N3342" i="11"/>
  <c r="M3342" i="11"/>
  <c r="L3342" i="11"/>
  <c r="K3342" i="11"/>
  <c r="J3342" i="11"/>
  <c r="I3342" i="11"/>
  <c r="O3341" i="11"/>
  <c r="N3341" i="11"/>
  <c r="M3341" i="11"/>
  <c r="L3341" i="11"/>
  <c r="K3341" i="11"/>
  <c r="J3341" i="11"/>
  <c r="I3341" i="11"/>
  <c r="O3340" i="11"/>
  <c r="N3340" i="11"/>
  <c r="M3340" i="11"/>
  <c r="L3340" i="11"/>
  <c r="K3340" i="11"/>
  <c r="J3340" i="11"/>
  <c r="I3340" i="11"/>
  <c r="O3339" i="11"/>
  <c r="N3339" i="11"/>
  <c r="M3339" i="11"/>
  <c r="L3339" i="11"/>
  <c r="K3339" i="11"/>
  <c r="J3339" i="11"/>
  <c r="I3339" i="11"/>
  <c r="O3338" i="11"/>
  <c r="N3338" i="11"/>
  <c r="M3338" i="11"/>
  <c r="L3338" i="11"/>
  <c r="K3338" i="11"/>
  <c r="J3338" i="11"/>
  <c r="I3338" i="11"/>
  <c r="O3337" i="11"/>
  <c r="N3337" i="11"/>
  <c r="M3337" i="11"/>
  <c r="L3337" i="11"/>
  <c r="K3337" i="11"/>
  <c r="J3337" i="11"/>
  <c r="I3337" i="11"/>
  <c r="O3336" i="11"/>
  <c r="N3336" i="11"/>
  <c r="M3336" i="11"/>
  <c r="L3336" i="11"/>
  <c r="K3336" i="11"/>
  <c r="J3336" i="11"/>
  <c r="I3336" i="11"/>
  <c r="O3335" i="11"/>
  <c r="N3335" i="11"/>
  <c r="M3335" i="11"/>
  <c r="L3335" i="11"/>
  <c r="K3335" i="11"/>
  <c r="J3335" i="11"/>
  <c r="I3335" i="11"/>
  <c r="O3334" i="11"/>
  <c r="N3334" i="11"/>
  <c r="M3334" i="11"/>
  <c r="L3334" i="11"/>
  <c r="K3334" i="11"/>
  <c r="J3334" i="11"/>
  <c r="I3334" i="11"/>
  <c r="O3333" i="11"/>
  <c r="N3333" i="11"/>
  <c r="M3333" i="11"/>
  <c r="L3333" i="11"/>
  <c r="K3333" i="11"/>
  <c r="J3333" i="11"/>
  <c r="I3333" i="11"/>
  <c r="O3332" i="11"/>
  <c r="N3332" i="11"/>
  <c r="M3332" i="11"/>
  <c r="L3332" i="11"/>
  <c r="K3332" i="11"/>
  <c r="J3332" i="11"/>
  <c r="I3332" i="11"/>
  <c r="O3331" i="11"/>
  <c r="N3331" i="11"/>
  <c r="M3331" i="11"/>
  <c r="L3331" i="11"/>
  <c r="K3331" i="11"/>
  <c r="J3331" i="11"/>
  <c r="I3331" i="11"/>
  <c r="O3330" i="11"/>
  <c r="N3330" i="11"/>
  <c r="M3330" i="11"/>
  <c r="L3330" i="11"/>
  <c r="K3330" i="11"/>
  <c r="J3330" i="11"/>
  <c r="I3330" i="11"/>
  <c r="O3329" i="11"/>
  <c r="N3329" i="11"/>
  <c r="M3329" i="11"/>
  <c r="L3329" i="11"/>
  <c r="K3329" i="11"/>
  <c r="J3329" i="11"/>
  <c r="I3329" i="11"/>
  <c r="O3328" i="11"/>
  <c r="N3328" i="11"/>
  <c r="M3328" i="11"/>
  <c r="L3328" i="11"/>
  <c r="K3328" i="11"/>
  <c r="J3328" i="11"/>
  <c r="I3328" i="11"/>
  <c r="O3327" i="11"/>
  <c r="N3327" i="11"/>
  <c r="M3327" i="11"/>
  <c r="L3327" i="11"/>
  <c r="K3327" i="11"/>
  <c r="J3327" i="11"/>
  <c r="I3327" i="11"/>
  <c r="O3326" i="11"/>
  <c r="N3326" i="11"/>
  <c r="M3326" i="11"/>
  <c r="L3326" i="11"/>
  <c r="K3326" i="11"/>
  <c r="J3326" i="11"/>
  <c r="I3326" i="11"/>
  <c r="O3325" i="11"/>
  <c r="N3325" i="11"/>
  <c r="M3325" i="11"/>
  <c r="L3325" i="11"/>
  <c r="K3325" i="11"/>
  <c r="J3325" i="11"/>
  <c r="I3325" i="11"/>
  <c r="O3324" i="11"/>
  <c r="N3324" i="11"/>
  <c r="M3324" i="11"/>
  <c r="L3324" i="11"/>
  <c r="K3324" i="11"/>
  <c r="J3324" i="11"/>
  <c r="I3324" i="11"/>
  <c r="O3323" i="11"/>
  <c r="N3323" i="11"/>
  <c r="M3323" i="11"/>
  <c r="L3323" i="11"/>
  <c r="K3323" i="11"/>
  <c r="J3323" i="11"/>
  <c r="I3323" i="11"/>
  <c r="O3322" i="11"/>
  <c r="N3322" i="11"/>
  <c r="M3322" i="11"/>
  <c r="L3322" i="11"/>
  <c r="K3322" i="11"/>
  <c r="J3322" i="11"/>
  <c r="I3322" i="11"/>
  <c r="O3321" i="11"/>
  <c r="N3321" i="11"/>
  <c r="M3321" i="11"/>
  <c r="L3321" i="11"/>
  <c r="K3321" i="11"/>
  <c r="J3321" i="11"/>
  <c r="I3321" i="11"/>
  <c r="O3320" i="11"/>
  <c r="N3320" i="11"/>
  <c r="M3320" i="11"/>
  <c r="L3320" i="11"/>
  <c r="K3320" i="11"/>
  <c r="J3320" i="11"/>
  <c r="I3320" i="11"/>
  <c r="O3319" i="11"/>
  <c r="N3319" i="11"/>
  <c r="M3319" i="11"/>
  <c r="L3319" i="11"/>
  <c r="K3319" i="11"/>
  <c r="J3319" i="11"/>
  <c r="I3319" i="11"/>
  <c r="O3318" i="11"/>
  <c r="N3318" i="11"/>
  <c r="M3318" i="11"/>
  <c r="L3318" i="11"/>
  <c r="K3318" i="11"/>
  <c r="J3318" i="11"/>
  <c r="I3318" i="11"/>
  <c r="O3317" i="11"/>
  <c r="N3317" i="11"/>
  <c r="M3317" i="11"/>
  <c r="L3317" i="11"/>
  <c r="K3317" i="11"/>
  <c r="J3317" i="11"/>
  <c r="D223" i="12" s="1"/>
  <c r="I3317" i="11"/>
  <c r="C223" i="12" s="1"/>
  <c r="O3316" i="11"/>
  <c r="N3316" i="11"/>
  <c r="M3316" i="11"/>
  <c r="L3316" i="11"/>
  <c r="K3316" i="11"/>
  <c r="J3316" i="11"/>
  <c r="I3316" i="11"/>
  <c r="O3315" i="11"/>
  <c r="N3315" i="11"/>
  <c r="M3315" i="11"/>
  <c r="L3315" i="11"/>
  <c r="K3315" i="11"/>
  <c r="J3315" i="11"/>
  <c r="I3315" i="11"/>
  <c r="O3314" i="11"/>
  <c r="N3314" i="11"/>
  <c r="M3314" i="11"/>
  <c r="L3314" i="11"/>
  <c r="K3314" i="11"/>
  <c r="J3314" i="11"/>
  <c r="I3314" i="11"/>
  <c r="O3313" i="11"/>
  <c r="N3313" i="11"/>
  <c r="M3313" i="11"/>
  <c r="L3313" i="11"/>
  <c r="K3313" i="11"/>
  <c r="J3313" i="11"/>
  <c r="I3313" i="11"/>
  <c r="O3312" i="11"/>
  <c r="N3312" i="11"/>
  <c r="M3312" i="11"/>
  <c r="L3312" i="11"/>
  <c r="K3312" i="11"/>
  <c r="J3312" i="11"/>
  <c r="I3312" i="11"/>
  <c r="O3311" i="11"/>
  <c r="N3311" i="11"/>
  <c r="M3311" i="11"/>
  <c r="L3311" i="11"/>
  <c r="K3311" i="11"/>
  <c r="J3311" i="11"/>
  <c r="I3311" i="11"/>
  <c r="O3310" i="11"/>
  <c r="N3310" i="11"/>
  <c r="M3310" i="11"/>
  <c r="L3310" i="11"/>
  <c r="K3310" i="11"/>
  <c r="J3310" i="11"/>
  <c r="I3310" i="11"/>
  <c r="O3309" i="11"/>
  <c r="N3309" i="11"/>
  <c r="M3309" i="11"/>
  <c r="L3309" i="11"/>
  <c r="K3309" i="11"/>
  <c r="J3309" i="11"/>
  <c r="I3309" i="11"/>
  <c r="O3308" i="11"/>
  <c r="N3308" i="11"/>
  <c r="M3308" i="11"/>
  <c r="L3308" i="11"/>
  <c r="K3308" i="11"/>
  <c r="J3308" i="11"/>
  <c r="I3308" i="11"/>
  <c r="O3307" i="11"/>
  <c r="N3307" i="11"/>
  <c r="M3307" i="11"/>
  <c r="L3307" i="11"/>
  <c r="K3307" i="11"/>
  <c r="J3307" i="11"/>
  <c r="I3307" i="11"/>
  <c r="O3306" i="11"/>
  <c r="N3306" i="11"/>
  <c r="M3306" i="11"/>
  <c r="L3306" i="11"/>
  <c r="K3306" i="11"/>
  <c r="J3306" i="11"/>
  <c r="I3306" i="11"/>
  <c r="O3305" i="11"/>
  <c r="N3305" i="11"/>
  <c r="M3305" i="11"/>
  <c r="L3305" i="11"/>
  <c r="K3305" i="11"/>
  <c r="J3305" i="11"/>
  <c r="I3305" i="11"/>
  <c r="O3304" i="11"/>
  <c r="N3304" i="11"/>
  <c r="M3304" i="11"/>
  <c r="L3304" i="11"/>
  <c r="K3304" i="11"/>
  <c r="J3304" i="11"/>
  <c r="I3304" i="11"/>
  <c r="O3303" i="11"/>
  <c r="N3303" i="11"/>
  <c r="M3303" i="11"/>
  <c r="L3303" i="11"/>
  <c r="K3303" i="11"/>
  <c r="J3303" i="11"/>
  <c r="I3303" i="11"/>
  <c r="O3302" i="11"/>
  <c r="N3302" i="11"/>
  <c r="M3302" i="11"/>
  <c r="L3302" i="11"/>
  <c r="K3302" i="11"/>
  <c r="J3302" i="11"/>
  <c r="D222" i="12" s="1"/>
  <c r="I3302" i="11"/>
  <c r="C222" i="12" s="1"/>
  <c r="O3301" i="11"/>
  <c r="N3301" i="11"/>
  <c r="M3301" i="11"/>
  <c r="L3301" i="11"/>
  <c r="K3301" i="11"/>
  <c r="J3301" i="11"/>
  <c r="I3301" i="11"/>
  <c r="O3300" i="11"/>
  <c r="N3300" i="11"/>
  <c r="M3300" i="11"/>
  <c r="L3300" i="11"/>
  <c r="K3300" i="11"/>
  <c r="J3300" i="11"/>
  <c r="I3300" i="11"/>
  <c r="O3299" i="11"/>
  <c r="N3299" i="11"/>
  <c r="M3299" i="11"/>
  <c r="L3299" i="11"/>
  <c r="K3299" i="11"/>
  <c r="J3299" i="11"/>
  <c r="I3299" i="11"/>
  <c r="O3298" i="11"/>
  <c r="N3298" i="11"/>
  <c r="M3298" i="11"/>
  <c r="L3298" i="11"/>
  <c r="K3298" i="11"/>
  <c r="J3298" i="11"/>
  <c r="I3298" i="11"/>
  <c r="F3298" i="11"/>
  <c r="P3298" i="11" s="1"/>
  <c r="E3298" i="11"/>
  <c r="D3298" i="11"/>
  <c r="C3298" i="11"/>
  <c r="B3298" i="11"/>
  <c r="A3298" i="11"/>
  <c r="O3297" i="11"/>
  <c r="N3297" i="11"/>
  <c r="M3297" i="11"/>
  <c r="L3297" i="11"/>
  <c r="K3297" i="11"/>
  <c r="J3297" i="11"/>
  <c r="I3297" i="11"/>
  <c r="F3297" i="11"/>
  <c r="P3297" i="11" s="1"/>
  <c r="E3297" i="11"/>
  <c r="D3297" i="11"/>
  <c r="C3297" i="11"/>
  <c r="B3297" i="11"/>
  <c r="A3297" i="11"/>
  <c r="O3296" i="11"/>
  <c r="N3296" i="11"/>
  <c r="M3296" i="11"/>
  <c r="L3296" i="11"/>
  <c r="K3296" i="11"/>
  <c r="J3296" i="11"/>
  <c r="I3296" i="11"/>
  <c r="F3296" i="11"/>
  <c r="P3296" i="11" s="1"/>
  <c r="E3296" i="11"/>
  <c r="D3296" i="11"/>
  <c r="C3296" i="11"/>
  <c r="B3296" i="11"/>
  <c r="A3296" i="11"/>
  <c r="O3295" i="11"/>
  <c r="N3295" i="11"/>
  <c r="M3295" i="11"/>
  <c r="L3295" i="11"/>
  <c r="K3295" i="11"/>
  <c r="J3295" i="11"/>
  <c r="I3295" i="11"/>
  <c r="F3295" i="11"/>
  <c r="P3295" i="11" s="1"/>
  <c r="E3295" i="11"/>
  <c r="D3295" i="11"/>
  <c r="C3295" i="11"/>
  <c r="B3295" i="11"/>
  <c r="A3295" i="11"/>
  <c r="O3294" i="11"/>
  <c r="N3294" i="11"/>
  <c r="M3294" i="11"/>
  <c r="L3294" i="11"/>
  <c r="K3294" i="11"/>
  <c r="J3294" i="11"/>
  <c r="I3294" i="11"/>
  <c r="F3294" i="11"/>
  <c r="P3294" i="11" s="1"/>
  <c r="E3294" i="11"/>
  <c r="D3294" i="11"/>
  <c r="C3294" i="11"/>
  <c r="B3294" i="11"/>
  <c r="A3294" i="11"/>
  <c r="O3293" i="11"/>
  <c r="N3293" i="11"/>
  <c r="M3293" i="11"/>
  <c r="L3293" i="11"/>
  <c r="K3293" i="11"/>
  <c r="J3293" i="11"/>
  <c r="I3293" i="11"/>
  <c r="F3293" i="11"/>
  <c r="P3293" i="11" s="1"/>
  <c r="E3293" i="11"/>
  <c r="D3293" i="11"/>
  <c r="C3293" i="11"/>
  <c r="B3293" i="11"/>
  <c r="A3293" i="11"/>
  <c r="O3292" i="11"/>
  <c r="N3292" i="11"/>
  <c r="M3292" i="11"/>
  <c r="L3292" i="11"/>
  <c r="K3292" i="11"/>
  <c r="J3292" i="11"/>
  <c r="I3292" i="11"/>
  <c r="F3292" i="11"/>
  <c r="P3292" i="11" s="1"/>
  <c r="E3292" i="11"/>
  <c r="D3292" i="11"/>
  <c r="C3292" i="11"/>
  <c r="B3292" i="11"/>
  <c r="A3292" i="11"/>
  <c r="O3291" i="11"/>
  <c r="N3291" i="11"/>
  <c r="M3291" i="11"/>
  <c r="L3291" i="11"/>
  <c r="K3291" i="11"/>
  <c r="J3291" i="11"/>
  <c r="I3291" i="11"/>
  <c r="F3291" i="11"/>
  <c r="P3291" i="11" s="1"/>
  <c r="E3291" i="11"/>
  <c r="D3291" i="11"/>
  <c r="C3291" i="11"/>
  <c r="B3291" i="11"/>
  <c r="A3291" i="11"/>
  <c r="O3290" i="11"/>
  <c r="N3290" i="11"/>
  <c r="M3290" i="11"/>
  <c r="L3290" i="11"/>
  <c r="K3290" i="11"/>
  <c r="J3290" i="11"/>
  <c r="I3290" i="11"/>
  <c r="F3290" i="11"/>
  <c r="P3290" i="11" s="1"/>
  <c r="E3290" i="11"/>
  <c r="D3290" i="11"/>
  <c r="C3290" i="11"/>
  <c r="B3290" i="11"/>
  <c r="A3290" i="11"/>
  <c r="O3289" i="11"/>
  <c r="N3289" i="11"/>
  <c r="M3289" i="11"/>
  <c r="L3289" i="11"/>
  <c r="K3289" i="11"/>
  <c r="J3289" i="11"/>
  <c r="I3289" i="11"/>
  <c r="F3289" i="11"/>
  <c r="P3289" i="11" s="1"/>
  <c r="E3289" i="11"/>
  <c r="D3289" i="11"/>
  <c r="C3289" i="11"/>
  <c r="B3289" i="11"/>
  <c r="A3289" i="11"/>
  <c r="O3288" i="11"/>
  <c r="N3288" i="11"/>
  <c r="M3288" i="11"/>
  <c r="L3288" i="11"/>
  <c r="K3288" i="11"/>
  <c r="J3288" i="11"/>
  <c r="I3288" i="11"/>
  <c r="F3288" i="11"/>
  <c r="P3288" i="11" s="1"/>
  <c r="E3288" i="11"/>
  <c r="D3288" i="11"/>
  <c r="C3288" i="11"/>
  <c r="B3288" i="11"/>
  <c r="A3288" i="11"/>
  <c r="O3287" i="11"/>
  <c r="N3287" i="11"/>
  <c r="M3287" i="11"/>
  <c r="L3287" i="11"/>
  <c r="K3287" i="11"/>
  <c r="J3287" i="11"/>
  <c r="D221" i="12" s="1"/>
  <c r="I3287" i="11"/>
  <c r="C221" i="12" s="1"/>
  <c r="F3287" i="11"/>
  <c r="P3287" i="11" s="1"/>
  <c r="E3287" i="11"/>
  <c r="D3287" i="11"/>
  <c r="C3287" i="11"/>
  <c r="B3287" i="11"/>
  <c r="B221" i="12" s="1"/>
  <c r="A3287" i="11"/>
  <c r="A221" i="12" s="1"/>
  <c r="O3286" i="11"/>
  <c r="N3286" i="11"/>
  <c r="M3286" i="11"/>
  <c r="L3286" i="11"/>
  <c r="K3286" i="11"/>
  <c r="J3286" i="11"/>
  <c r="I3286" i="11"/>
  <c r="O3285" i="11"/>
  <c r="N3285" i="11"/>
  <c r="M3285" i="11"/>
  <c r="L3285" i="11"/>
  <c r="K3285" i="11"/>
  <c r="J3285" i="11"/>
  <c r="I3285" i="11"/>
  <c r="O3284" i="11"/>
  <c r="N3284" i="11"/>
  <c r="M3284" i="11"/>
  <c r="L3284" i="11"/>
  <c r="K3284" i="11"/>
  <c r="J3284" i="11"/>
  <c r="I3284" i="11"/>
  <c r="O3283" i="11"/>
  <c r="N3283" i="11"/>
  <c r="M3283" i="11"/>
  <c r="L3283" i="11"/>
  <c r="K3283" i="11"/>
  <c r="J3283" i="11"/>
  <c r="I3283" i="11"/>
  <c r="F3283" i="11"/>
  <c r="P3283" i="11" s="1"/>
  <c r="E3283" i="11"/>
  <c r="D3283" i="11"/>
  <c r="C3283" i="11"/>
  <c r="B3283" i="11"/>
  <c r="A3283" i="11"/>
  <c r="O3282" i="11"/>
  <c r="N3282" i="11"/>
  <c r="M3282" i="11"/>
  <c r="L3282" i="11"/>
  <c r="K3282" i="11"/>
  <c r="J3282" i="11"/>
  <c r="I3282" i="11"/>
  <c r="F3282" i="11"/>
  <c r="P3282" i="11" s="1"/>
  <c r="E3282" i="11"/>
  <c r="D3282" i="11"/>
  <c r="C3282" i="11"/>
  <c r="B3282" i="11"/>
  <c r="A3282" i="11"/>
  <c r="O3281" i="11"/>
  <c r="N3281" i="11"/>
  <c r="M3281" i="11"/>
  <c r="L3281" i="11"/>
  <c r="K3281" i="11"/>
  <c r="J3281" i="11"/>
  <c r="I3281" i="11"/>
  <c r="F3281" i="11"/>
  <c r="P3281" i="11" s="1"/>
  <c r="E3281" i="11"/>
  <c r="D3281" i="11"/>
  <c r="C3281" i="11"/>
  <c r="B3281" i="11"/>
  <c r="A3281" i="11"/>
  <c r="O3280" i="11"/>
  <c r="N3280" i="11"/>
  <c r="M3280" i="11"/>
  <c r="L3280" i="11"/>
  <c r="K3280" i="11"/>
  <c r="J3280" i="11"/>
  <c r="I3280" i="11"/>
  <c r="F3280" i="11"/>
  <c r="P3280" i="11" s="1"/>
  <c r="E3280" i="11"/>
  <c r="D3280" i="11"/>
  <c r="C3280" i="11"/>
  <c r="B3280" i="11"/>
  <c r="A3280" i="11"/>
  <c r="O3279" i="11"/>
  <c r="N3279" i="11"/>
  <c r="M3279" i="11"/>
  <c r="L3279" i="11"/>
  <c r="K3279" i="11"/>
  <c r="J3279" i="11"/>
  <c r="I3279" i="11"/>
  <c r="F3279" i="11"/>
  <c r="P3279" i="11" s="1"/>
  <c r="E3279" i="11"/>
  <c r="D3279" i="11"/>
  <c r="C3279" i="11"/>
  <c r="B3279" i="11"/>
  <c r="A3279" i="11"/>
  <c r="O3278" i="11"/>
  <c r="N3278" i="11"/>
  <c r="M3278" i="11"/>
  <c r="L3278" i="11"/>
  <c r="K3278" i="11"/>
  <c r="J3278" i="11"/>
  <c r="I3278" i="11"/>
  <c r="F3278" i="11"/>
  <c r="P3278" i="11" s="1"/>
  <c r="E3278" i="11"/>
  <c r="D3278" i="11"/>
  <c r="C3278" i="11"/>
  <c r="B3278" i="11"/>
  <c r="A3278" i="11"/>
  <c r="O3277" i="11"/>
  <c r="N3277" i="11"/>
  <c r="M3277" i="11"/>
  <c r="L3277" i="11"/>
  <c r="K3277" i="11"/>
  <c r="J3277" i="11"/>
  <c r="I3277" i="11"/>
  <c r="F3277" i="11"/>
  <c r="P3277" i="11" s="1"/>
  <c r="E3277" i="11"/>
  <c r="D3277" i="11"/>
  <c r="C3277" i="11"/>
  <c r="B3277" i="11"/>
  <c r="A3277" i="11"/>
  <c r="O3276" i="11"/>
  <c r="N3276" i="11"/>
  <c r="M3276" i="11"/>
  <c r="L3276" i="11"/>
  <c r="K3276" i="11"/>
  <c r="J3276" i="11"/>
  <c r="I3276" i="11"/>
  <c r="F3276" i="11"/>
  <c r="P3276" i="11" s="1"/>
  <c r="E3276" i="11"/>
  <c r="D3276" i="11"/>
  <c r="C3276" i="11"/>
  <c r="B3276" i="11"/>
  <c r="A3276" i="11"/>
  <c r="O3275" i="11"/>
  <c r="N3275" i="11"/>
  <c r="M3275" i="11"/>
  <c r="L3275" i="11"/>
  <c r="K3275" i="11"/>
  <c r="J3275" i="11"/>
  <c r="I3275" i="11"/>
  <c r="F3275" i="11"/>
  <c r="P3275" i="11" s="1"/>
  <c r="E3275" i="11"/>
  <c r="D3275" i="11"/>
  <c r="C3275" i="11"/>
  <c r="B3275" i="11"/>
  <c r="A3275" i="11"/>
  <c r="O3274" i="11"/>
  <c r="N3274" i="11"/>
  <c r="M3274" i="11"/>
  <c r="L3274" i="11"/>
  <c r="K3274" i="11"/>
  <c r="J3274" i="11"/>
  <c r="I3274" i="11"/>
  <c r="F3274" i="11"/>
  <c r="P3274" i="11" s="1"/>
  <c r="E3274" i="11"/>
  <c r="D3274" i="11"/>
  <c r="C3274" i="11"/>
  <c r="B3274" i="11"/>
  <c r="A3274" i="11"/>
  <c r="O3273" i="11"/>
  <c r="N3273" i="11"/>
  <c r="M3273" i="11"/>
  <c r="L3273" i="11"/>
  <c r="K3273" i="11"/>
  <c r="J3273" i="11"/>
  <c r="I3273" i="11"/>
  <c r="F3273" i="11"/>
  <c r="P3273" i="11" s="1"/>
  <c r="E3273" i="11"/>
  <c r="D3273" i="11"/>
  <c r="C3273" i="11"/>
  <c r="B3273" i="11"/>
  <c r="A3273" i="11"/>
  <c r="O3272" i="11"/>
  <c r="N3272" i="11"/>
  <c r="M3272" i="11"/>
  <c r="L3272" i="11"/>
  <c r="K3272" i="11"/>
  <c r="J3272" i="11"/>
  <c r="D220" i="12" s="1"/>
  <c r="I3272" i="11"/>
  <c r="C220" i="12" s="1"/>
  <c r="F3272" i="11"/>
  <c r="P3272" i="11" s="1"/>
  <c r="E3272" i="11"/>
  <c r="D3272" i="11"/>
  <c r="C3272" i="11"/>
  <c r="B3272" i="11"/>
  <c r="B220" i="12" s="1"/>
  <c r="A3272" i="11"/>
  <c r="A220" i="12" s="1"/>
  <c r="O3271" i="11"/>
  <c r="N3271" i="11"/>
  <c r="M3271" i="11"/>
  <c r="L3271" i="11"/>
  <c r="K3271" i="11"/>
  <c r="J3271" i="11"/>
  <c r="I3271" i="11"/>
  <c r="O3270" i="11"/>
  <c r="N3270" i="11"/>
  <c r="M3270" i="11"/>
  <c r="L3270" i="11"/>
  <c r="K3270" i="11"/>
  <c r="J3270" i="11"/>
  <c r="I3270" i="11"/>
  <c r="O3269" i="11"/>
  <c r="N3269" i="11"/>
  <c r="M3269" i="11"/>
  <c r="L3269" i="11"/>
  <c r="K3269" i="11"/>
  <c r="J3269" i="11"/>
  <c r="I3269" i="11"/>
  <c r="O3268" i="11"/>
  <c r="N3268" i="11"/>
  <c r="M3268" i="11"/>
  <c r="L3268" i="11"/>
  <c r="K3268" i="11"/>
  <c r="J3268" i="11"/>
  <c r="I3268" i="11"/>
  <c r="F3268" i="11"/>
  <c r="P3268" i="11" s="1"/>
  <c r="E3268" i="11"/>
  <c r="D3268" i="11"/>
  <c r="C3268" i="11"/>
  <c r="B3268" i="11"/>
  <c r="A3268" i="11"/>
  <c r="O3267" i="11"/>
  <c r="N3267" i="11"/>
  <c r="M3267" i="11"/>
  <c r="L3267" i="11"/>
  <c r="K3267" i="11"/>
  <c r="J3267" i="11"/>
  <c r="I3267" i="11"/>
  <c r="F3267" i="11"/>
  <c r="P3267" i="11" s="1"/>
  <c r="E3267" i="11"/>
  <c r="D3267" i="11"/>
  <c r="C3267" i="11"/>
  <c r="B3267" i="11"/>
  <c r="A3267" i="11"/>
  <c r="O3266" i="11"/>
  <c r="N3266" i="11"/>
  <c r="M3266" i="11"/>
  <c r="L3266" i="11"/>
  <c r="K3266" i="11"/>
  <c r="J3266" i="11"/>
  <c r="I3266" i="11"/>
  <c r="F3266" i="11"/>
  <c r="P3266" i="11" s="1"/>
  <c r="E3266" i="11"/>
  <c r="D3266" i="11"/>
  <c r="C3266" i="11"/>
  <c r="B3266" i="11"/>
  <c r="A3266" i="11"/>
  <c r="O3265" i="11"/>
  <c r="N3265" i="11"/>
  <c r="M3265" i="11"/>
  <c r="L3265" i="11"/>
  <c r="K3265" i="11"/>
  <c r="J3265" i="11"/>
  <c r="I3265" i="11"/>
  <c r="F3265" i="11"/>
  <c r="P3265" i="11" s="1"/>
  <c r="E3265" i="11"/>
  <c r="D3265" i="11"/>
  <c r="C3265" i="11"/>
  <c r="B3265" i="11"/>
  <c r="A3265" i="11"/>
  <c r="O3264" i="11"/>
  <c r="N3264" i="11"/>
  <c r="M3264" i="11"/>
  <c r="L3264" i="11"/>
  <c r="K3264" i="11"/>
  <c r="J3264" i="11"/>
  <c r="I3264" i="11"/>
  <c r="F3264" i="11"/>
  <c r="P3264" i="11" s="1"/>
  <c r="E3264" i="11"/>
  <c r="D3264" i="11"/>
  <c r="C3264" i="11"/>
  <c r="B3264" i="11"/>
  <c r="A3264" i="11"/>
  <c r="O3263" i="11"/>
  <c r="N3263" i="11"/>
  <c r="M3263" i="11"/>
  <c r="L3263" i="11"/>
  <c r="K3263" i="11"/>
  <c r="J3263" i="11"/>
  <c r="I3263" i="11"/>
  <c r="F3263" i="11"/>
  <c r="P3263" i="11" s="1"/>
  <c r="E3263" i="11"/>
  <c r="D3263" i="11"/>
  <c r="C3263" i="11"/>
  <c r="B3263" i="11"/>
  <c r="A3263" i="11"/>
  <c r="O3262" i="11"/>
  <c r="N3262" i="11"/>
  <c r="M3262" i="11"/>
  <c r="L3262" i="11"/>
  <c r="K3262" i="11"/>
  <c r="J3262" i="11"/>
  <c r="I3262" i="11"/>
  <c r="F3262" i="11"/>
  <c r="P3262" i="11" s="1"/>
  <c r="E3262" i="11"/>
  <c r="D3262" i="11"/>
  <c r="C3262" i="11"/>
  <c r="B3262" i="11"/>
  <c r="A3262" i="11"/>
  <c r="O3261" i="11"/>
  <c r="N3261" i="11"/>
  <c r="M3261" i="11"/>
  <c r="L3261" i="11"/>
  <c r="K3261" i="11"/>
  <c r="J3261" i="11"/>
  <c r="I3261" i="11"/>
  <c r="F3261" i="11"/>
  <c r="P3261" i="11" s="1"/>
  <c r="E3261" i="11"/>
  <c r="D3261" i="11"/>
  <c r="C3261" i="11"/>
  <c r="B3261" i="11"/>
  <c r="A3261" i="11"/>
  <c r="O3260" i="11"/>
  <c r="N3260" i="11"/>
  <c r="M3260" i="11"/>
  <c r="L3260" i="11"/>
  <c r="K3260" i="11"/>
  <c r="J3260" i="11"/>
  <c r="I3260" i="11"/>
  <c r="F3260" i="11"/>
  <c r="P3260" i="11" s="1"/>
  <c r="E3260" i="11"/>
  <c r="D3260" i="11"/>
  <c r="C3260" i="11"/>
  <c r="B3260" i="11"/>
  <c r="A3260" i="11"/>
  <c r="O3259" i="11"/>
  <c r="N3259" i="11"/>
  <c r="M3259" i="11"/>
  <c r="L3259" i="11"/>
  <c r="K3259" i="11"/>
  <c r="J3259" i="11"/>
  <c r="I3259" i="11"/>
  <c r="F3259" i="11"/>
  <c r="P3259" i="11" s="1"/>
  <c r="E3259" i="11"/>
  <c r="D3259" i="11"/>
  <c r="C3259" i="11"/>
  <c r="B3259" i="11"/>
  <c r="A3259" i="11"/>
  <c r="O3258" i="11"/>
  <c r="N3258" i="11"/>
  <c r="M3258" i="11"/>
  <c r="L3258" i="11"/>
  <c r="K3258" i="11"/>
  <c r="J3258" i="11"/>
  <c r="I3258" i="11"/>
  <c r="F3258" i="11"/>
  <c r="P3258" i="11" s="1"/>
  <c r="E3258" i="11"/>
  <c r="D3258" i="11"/>
  <c r="C3258" i="11"/>
  <c r="B3258" i="11"/>
  <c r="A3258" i="11"/>
  <c r="O3257" i="11"/>
  <c r="N3257" i="11"/>
  <c r="M3257" i="11"/>
  <c r="L3257" i="11"/>
  <c r="K3257" i="11"/>
  <c r="J3257" i="11"/>
  <c r="D219" i="12" s="1"/>
  <c r="I3257" i="11"/>
  <c r="C219" i="12" s="1"/>
  <c r="F3257" i="11"/>
  <c r="P3257" i="11" s="1"/>
  <c r="E3257" i="11"/>
  <c r="D3257" i="11"/>
  <c r="C3257" i="11"/>
  <c r="B3257" i="11"/>
  <c r="B219" i="12" s="1"/>
  <c r="A3257" i="11"/>
  <c r="A219" i="12" s="1"/>
  <c r="O3256" i="11"/>
  <c r="N3256" i="11"/>
  <c r="M3256" i="11"/>
  <c r="L3256" i="11"/>
  <c r="K3256" i="11"/>
  <c r="J3256" i="11"/>
  <c r="I3256" i="11"/>
  <c r="O3255" i="11"/>
  <c r="N3255" i="11"/>
  <c r="M3255" i="11"/>
  <c r="L3255" i="11"/>
  <c r="K3255" i="11"/>
  <c r="J3255" i="11"/>
  <c r="I3255" i="11"/>
  <c r="O3254" i="11"/>
  <c r="N3254" i="11"/>
  <c r="M3254" i="11"/>
  <c r="L3254" i="11"/>
  <c r="K3254" i="11"/>
  <c r="J3254" i="11"/>
  <c r="I3254" i="11"/>
  <c r="O3253" i="11"/>
  <c r="N3253" i="11"/>
  <c r="M3253" i="11"/>
  <c r="L3253" i="11"/>
  <c r="K3253" i="11"/>
  <c r="J3253" i="11"/>
  <c r="I3253" i="11"/>
  <c r="F3253" i="11"/>
  <c r="P3253" i="11" s="1"/>
  <c r="E3253" i="11"/>
  <c r="D3253" i="11"/>
  <c r="C3253" i="11"/>
  <c r="B3253" i="11"/>
  <c r="A3253" i="11"/>
  <c r="O3252" i="11"/>
  <c r="N3252" i="11"/>
  <c r="M3252" i="11"/>
  <c r="L3252" i="11"/>
  <c r="K3252" i="11"/>
  <c r="J3252" i="11"/>
  <c r="I3252" i="11"/>
  <c r="F3252" i="11"/>
  <c r="P3252" i="11" s="1"/>
  <c r="E3252" i="11"/>
  <c r="D3252" i="11"/>
  <c r="C3252" i="11"/>
  <c r="B3252" i="11"/>
  <c r="A3252" i="11"/>
  <c r="O3251" i="11"/>
  <c r="N3251" i="11"/>
  <c r="M3251" i="11"/>
  <c r="L3251" i="11"/>
  <c r="K3251" i="11"/>
  <c r="J3251" i="11"/>
  <c r="I3251" i="11"/>
  <c r="F3251" i="11"/>
  <c r="P3251" i="11" s="1"/>
  <c r="E3251" i="11"/>
  <c r="D3251" i="11"/>
  <c r="C3251" i="11"/>
  <c r="B3251" i="11"/>
  <c r="A3251" i="11"/>
  <c r="O3250" i="11"/>
  <c r="N3250" i="11"/>
  <c r="M3250" i="11"/>
  <c r="L3250" i="11"/>
  <c r="K3250" i="11"/>
  <c r="J3250" i="11"/>
  <c r="I3250" i="11"/>
  <c r="F3250" i="11"/>
  <c r="P3250" i="11" s="1"/>
  <c r="E3250" i="11"/>
  <c r="D3250" i="11"/>
  <c r="C3250" i="11"/>
  <c r="B3250" i="11"/>
  <c r="A3250" i="11"/>
  <c r="O3249" i="11"/>
  <c r="N3249" i="11"/>
  <c r="M3249" i="11"/>
  <c r="L3249" i="11"/>
  <c r="K3249" i="11"/>
  <c r="J3249" i="11"/>
  <c r="I3249" i="11"/>
  <c r="F3249" i="11"/>
  <c r="P3249" i="11" s="1"/>
  <c r="E3249" i="11"/>
  <c r="D3249" i="11"/>
  <c r="C3249" i="11"/>
  <c r="B3249" i="11"/>
  <c r="A3249" i="11"/>
  <c r="O3248" i="11"/>
  <c r="N3248" i="11"/>
  <c r="M3248" i="11"/>
  <c r="L3248" i="11"/>
  <c r="K3248" i="11"/>
  <c r="J3248" i="11"/>
  <c r="I3248" i="11"/>
  <c r="F3248" i="11"/>
  <c r="P3248" i="11" s="1"/>
  <c r="E3248" i="11"/>
  <c r="D3248" i="11"/>
  <c r="C3248" i="11"/>
  <c r="B3248" i="11"/>
  <c r="A3248" i="11"/>
  <c r="O3247" i="11"/>
  <c r="N3247" i="11"/>
  <c r="M3247" i="11"/>
  <c r="L3247" i="11"/>
  <c r="K3247" i="11"/>
  <c r="J3247" i="11"/>
  <c r="I3247" i="11"/>
  <c r="F3247" i="11"/>
  <c r="P3247" i="11" s="1"/>
  <c r="E3247" i="11"/>
  <c r="D3247" i="11"/>
  <c r="C3247" i="11"/>
  <c r="B3247" i="11"/>
  <c r="A3247" i="11"/>
  <c r="O3246" i="11"/>
  <c r="N3246" i="11"/>
  <c r="M3246" i="11"/>
  <c r="L3246" i="11"/>
  <c r="K3246" i="11"/>
  <c r="J3246" i="11"/>
  <c r="I3246" i="11"/>
  <c r="F3246" i="11"/>
  <c r="P3246" i="11" s="1"/>
  <c r="E3246" i="11"/>
  <c r="D3246" i="11"/>
  <c r="C3246" i="11"/>
  <c r="B3246" i="11"/>
  <c r="A3246" i="11"/>
  <c r="O3245" i="11"/>
  <c r="N3245" i="11"/>
  <c r="M3245" i="11"/>
  <c r="L3245" i="11"/>
  <c r="K3245" i="11"/>
  <c r="J3245" i="11"/>
  <c r="I3245" i="11"/>
  <c r="F3245" i="11"/>
  <c r="P3245" i="11" s="1"/>
  <c r="E3245" i="11"/>
  <c r="D3245" i="11"/>
  <c r="C3245" i="11"/>
  <c r="B3245" i="11"/>
  <c r="A3245" i="11"/>
  <c r="O3244" i="11"/>
  <c r="N3244" i="11"/>
  <c r="M3244" i="11"/>
  <c r="L3244" i="11"/>
  <c r="K3244" i="11"/>
  <c r="J3244" i="11"/>
  <c r="I3244" i="11"/>
  <c r="F3244" i="11"/>
  <c r="P3244" i="11" s="1"/>
  <c r="E3244" i="11"/>
  <c r="D3244" i="11"/>
  <c r="C3244" i="11"/>
  <c r="B3244" i="11"/>
  <c r="A3244" i="11"/>
  <c r="O3243" i="11"/>
  <c r="N3243" i="11"/>
  <c r="M3243" i="11"/>
  <c r="L3243" i="11"/>
  <c r="K3243" i="11"/>
  <c r="J3243" i="11"/>
  <c r="I3243" i="11"/>
  <c r="F3243" i="11"/>
  <c r="P3243" i="11" s="1"/>
  <c r="E3243" i="11"/>
  <c r="D3243" i="11"/>
  <c r="C3243" i="11"/>
  <c r="B3243" i="11"/>
  <c r="A3243" i="11"/>
  <c r="O3242" i="11"/>
  <c r="N3242" i="11"/>
  <c r="M3242" i="11"/>
  <c r="L3242" i="11"/>
  <c r="K3242" i="11"/>
  <c r="J3242" i="11"/>
  <c r="D218" i="12" s="1"/>
  <c r="I3242" i="11"/>
  <c r="C218" i="12" s="1"/>
  <c r="F3242" i="11"/>
  <c r="P3242" i="11" s="1"/>
  <c r="E3242" i="11"/>
  <c r="D3242" i="11"/>
  <c r="C3242" i="11"/>
  <c r="B3242" i="11"/>
  <c r="B218" i="12" s="1"/>
  <c r="A3242" i="11"/>
  <c r="A218" i="12" s="1"/>
  <c r="O3241" i="11"/>
  <c r="N3241" i="11"/>
  <c r="M3241" i="11"/>
  <c r="L3241" i="11"/>
  <c r="K3241" i="11"/>
  <c r="J3241" i="11"/>
  <c r="I3241" i="11"/>
  <c r="O3240" i="11"/>
  <c r="N3240" i="11"/>
  <c r="M3240" i="11"/>
  <c r="L3240" i="11"/>
  <c r="K3240" i="11"/>
  <c r="J3240" i="11"/>
  <c r="I3240" i="11"/>
  <c r="O3239" i="11"/>
  <c r="N3239" i="11"/>
  <c r="M3239" i="11"/>
  <c r="L3239" i="11"/>
  <c r="K3239" i="11"/>
  <c r="J3239" i="11"/>
  <c r="I3239" i="11"/>
  <c r="O3238" i="11"/>
  <c r="N3238" i="11"/>
  <c r="M3238" i="11"/>
  <c r="L3238" i="11"/>
  <c r="K3238" i="11"/>
  <c r="J3238" i="11"/>
  <c r="I3238" i="11"/>
  <c r="F3238" i="11"/>
  <c r="P3238" i="11" s="1"/>
  <c r="E3238" i="11"/>
  <c r="D3238" i="11"/>
  <c r="C3238" i="11"/>
  <c r="B3238" i="11"/>
  <c r="A3238" i="11"/>
  <c r="O3237" i="11"/>
  <c r="N3237" i="11"/>
  <c r="M3237" i="11"/>
  <c r="L3237" i="11"/>
  <c r="K3237" i="11"/>
  <c r="J3237" i="11"/>
  <c r="I3237" i="11"/>
  <c r="F3237" i="11"/>
  <c r="P3237" i="11" s="1"/>
  <c r="E3237" i="11"/>
  <c r="D3237" i="11"/>
  <c r="C3237" i="11"/>
  <c r="B3237" i="11"/>
  <c r="A3237" i="11"/>
  <c r="O3236" i="11"/>
  <c r="N3236" i="11"/>
  <c r="M3236" i="11"/>
  <c r="L3236" i="11"/>
  <c r="K3236" i="11"/>
  <c r="J3236" i="11"/>
  <c r="I3236" i="11"/>
  <c r="F3236" i="11"/>
  <c r="P3236" i="11" s="1"/>
  <c r="E3236" i="11"/>
  <c r="D3236" i="11"/>
  <c r="C3236" i="11"/>
  <c r="B3236" i="11"/>
  <c r="A3236" i="11"/>
  <c r="O3235" i="11"/>
  <c r="N3235" i="11"/>
  <c r="M3235" i="11"/>
  <c r="L3235" i="11"/>
  <c r="K3235" i="11"/>
  <c r="J3235" i="11"/>
  <c r="I3235" i="11"/>
  <c r="F3235" i="11"/>
  <c r="P3235" i="11" s="1"/>
  <c r="E3235" i="11"/>
  <c r="D3235" i="11"/>
  <c r="C3235" i="11"/>
  <c r="B3235" i="11"/>
  <c r="A3235" i="11"/>
  <c r="O3234" i="11"/>
  <c r="N3234" i="11"/>
  <c r="M3234" i="11"/>
  <c r="L3234" i="11"/>
  <c r="K3234" i="11"/>
  <c r="J3234" i="11"/>
  <c r="I3234" i="11"/>
  <c r="F3234" i="11"/>
  <c r="P3234" i="11" s="1"/>
  <c r="E3234" i="11"/>
  <c r="D3234" i="11"/>
  <c r="C3234" i="11"/>
  <c r="B3234" i="11"/>
  <c r="A3234" i="11"/>
  <c r="O3233" i="11"/>
  <c r="N3233" i="11"/>
  <c r="M3233" i="11"/>
  <c r="L3233" i="11"/>
  <c r="K3233" i="11"/>
  <c r="J3233" i="11"/>
  <c r="I3233" i="11"/>
  <c r="F3233" i="11"/>
  <c r="P3233" i="11" s="1"/>
  <c r="E3233" i="11"/>
  <c r="D3233" i="11"/>
  <c r="C3233" i="11"/>
  <c r="B3233" i="11"/>
  <c r="A3233" i="11"/>
  <c r="O3232" i="11"/>
  <c r="N3232" i="11"/>
  <c r="M3232" i="11"/>
  <c r="L3232" i="11"/>
  <c r="K3232" i="11"/>
  <c r="J3232" i="11"/>
  <c r="I3232" i="11"/>
  <c r="F3232" i="11"/>
  <c r="P3232" i="11" s="1"/>
  <c r="E3232" i="11"/>
  <c r="D3232" i="11"/>
  <c r="C3232" i="11"/>
  <c r="B3232" i="11"/>
  <c r="A3232" i="11"/>
  <c r="O3231" i="11"/>
  <c r="N3231" i="11"/>
  <c r="M3231" i="11"/>
  <c r="L3231" i="11"/>
  <c r="K3231" i="11"/>
  <c r="J3231" i="11"/>
  <c r="I3231" i="11"/>
  <c r="F3231" i="11"/>
  <c r="P3231" i="11" s="1"/>
  <c r="E3231" i="11"/>
  <c r="D3231" i="11"/>
  <c r="C3231" i="11"/>
  <c r="B3231" i="11"/>
  <c r="A3231" i="11"/>
  <c r="O3230" i="11"/>
  <c r="N3230" i="11"/>
  <c r="M3230" i="11"/>
  <c r="L3230" i="11"/>
  <c r="K3230" i="11"/>
  <c r="J3230" i="11"/>
  <c r="I3230" i="11"/>
  <c r="F3230" i="11"/>
  <c r="P3230" i="11" s="1"/>
  <c r="E3230" i="11"/>
  <c r="D3230" i="11"/>
  <c r="C3230" i="11"/>
  <c r="B3230" i="11"/>
  <c r="A3230" i="11"/>
  <c r="O3229" i="11"/>
  <c r="N3229" i="11"/>
  <c r="M3229" i="11"/>
  <c r="L3229" i="11"/>
  <c r="K3229" i="11"/>
  <c r="J3229" i="11"/>
  <c r="I3229" i="11"/>
  <c r="F3229" i="11"/>
  <c r="P3229" i="11" s="1"/>
  <c r="E3229" i="11"/>
  <c r="D3229" i="11"/>
  <c r="C3229" i="11"/>
  <c r="B3229" i="11"/>
  <c r="A3229" i="11"/>
  <c r="O3228" i="11"/>
  <c r="N3228" i="11"/>
  <c r="M3228" i="11"/>
  <c r="L3228" i="11"/>
  <c r="K3228" i="11"/>
  <c r="J3228" i="11"/>
  <c r="I3228" i="11"/>
  <c r="F3228" i="11"/>
  <c r="P3228" i="11" s="1"/>
  <c r="E3228" i="11"/>
  <c r="D3228" i="11"/>
  <c r="C3228" i="11"/>
  <c r="B3228" i="11"/>
  <c r="A3228" i="11"/>
  <c r="O3227" i="11"/>
  <c r="N3227" i="11"/>
  <c r="M3227" i="11"/>
  <c r="L3227" i="11"/>
  <c r="K3227" i="11"/>
  <c r="J3227" i="11"/>
  <c r="D217" i="12" s="1"/>
  <c r="I3227" i="11"/>
  <c r="C217" i="12" s="1"/>
  <c r="F3227" i="11"/>
  <c r="P3227" i="11" s="1"/>
  <c r="E3227" i="11"/>
  <c r="D3227" i="11"/>
  <c r="C3227" i="11"/>
  <c r="B3227" i="11"/>
  <c r="B217" i="12" s="1"/>
  <c r="A3227" i="11"/>
  <c r="A217" i="12" s="1"/>
  <c r="O3226" i="11"/>
  <c r="N3226" i="11"/>
  <c r="M3226" i="11"/>
  <c r="L3226" i="11"/>
  <c r="K3226" i="11"/>
  <c r="J3226" i="11"/>
  <c r="I3226" i="11"/>
  <c r="O3225" i="11"/>
  <c r="N3225" i="11"/>
  <c r="M3225" i="11"/>
  <c r="L3225" i="11"/>
  <c r="K3225" i="11"/>
  <c r="J3225" i="11"/>
  <c r="I3225" i="11"/>
  <c r="O3224" i="11"/>
  <c r="N3224" i="11"/>
  <c r="M3224" i="11"/>
  <c r="L3224" i="11"/>
  <c r="K3224" i="11"/>
  <c r="J3224" i="11"/>
  <c r="I3224" i="11"/>
  <c r="O3223" i="11"/>
  <c r="N3223" i="11"/>
  <c r="M3223" i="11"/>
  <c r="L3223" i="11"/>
  <c r="K3223" i="11"/>
  <c r="J3223" i="11"/>
  <c r="I3223" i="11"/>
  <c r="F3223" i="11"/>
  <c r="P3223" i="11" s="1"/>
  <c r="E3223" i="11"/>
  <c r="D3223" i="11"/>
  <c r="C3223" i="11"/>
  <c r="B3223" i="11"/>
  <c r="A3223" i="11"/>
  <c r="O3222" i="11"/>
  <c r="N3222" i="11"/>
  <c r="M3222" i="11"/>
  <c r="L3222" i="11"/>
  <c r="K3222" i="11"/>
  <c r="J3222" i="11"/>
  <c r="I3222" i="11"/>
  <c r="F3222" i="11"/>
  <c r="P3222" i="11" s="1"/>
  <c r="E3222" i="11"/>
  <c r="D3222" i="11"/>
  <c r="C3222" i="11"/>
  <c r="B3222" i="11"/>
  <c r="A3222" i="11"/>
  <c r="O3221" i="11"/>
  <c r="N3221" i="11"/>
  <c r="M3221" i="11"/>
  <c r="L3221" i="11"/>
  <c r="K3221" i="11"/>
  <c r="J3221" i="11"/>
  <c r="I3221" i="11"/>
  <c r="F3221" i="11"/>
  <c r="P3221" i="11" s="1"/>
  <c r="E3221" i="11"/>
  <c r="D3221" i="11"/>
  <c r="C3221" i="11"/>
  <c r="B3221" i="11"/>
  <c r="A3221" i="11"/>
  <c r="O3220" i="11"/>
  <c r="N3220" i="11"/>
  <c r="M3220" i="11"/>
  <c r="L3220" i="11"/>
  <c r="K3220" i="11"/>
  <c r="J3220" i="11"/>
  <c r="I3220" i="11"/>
  <c r="F3220" i="11"/>
  <c r="P3220" i="11" s="1"/>
  <c r="E3220" i="11"/>
  <c r="D3220" i="11"/>
  <c r="C3220" i="11"/>
  <c r="B3220" i="11"/>
  <c r="A3220" i="11"/>
  <c r="O3219" i="11"/>
  <c r="N3219" i="11"/>
  <c r="M3219" i="11"/>
  <c r="L3219" i="11"/>
  <c r="K3219" i="11"/>
  <c r="J3219" i="11"/>
  <c r="I3219" i="11"/>
  <c r="F3219" i="11"/>
  <c r="P3219" i="11" s="1"/>
  <c r="E3219" i="11"/>
  <c r="D3219" i="11"/>
  <c r="C3219" i="11"/>
  <c r="B3219" i="11"/>
  <c r="A3219" i="11"/>
  <c r="O3218" i="11"/>
  <c r="N3218" i="11"/>
  <c r="M3218" i="11"/>
  <c r="L3218" i="11"/>
  <c r="K3218" i="11"/>
  <c r="J3218" i="11"/>
  <c r="I3218" i="11"/>
  <c r="F3218" i="11"/>
  <c r="P3218" i="11" s="1"/>
  <c r="E3218" i="11"/>
  <c r="D3218" i="11"/>
  <c r="C3218" i="11"/>
  <c r="B3218" i="11"/>
  <c r="A3218" i="11"/>
  <c r="O3217" i="11"/>
  <c r="N3217" i="11"/>
  <c r="M3217" i="11"/>
  <c r="L3217" i="11"/>
  <c r="K3217" i="11"/>
  <c r="J3217" i="11"/>
  <c r="I3217" i="11"/>
  <c r="F3217" i="11"/>
  <c r="P3217" i="11" s="1"/>
  <c r="E3217" i="11"/>
  <c r="D3217" i="11"/>
  <c r="C3217" i="11"/>
  <c r="B3217" i="11"/>
  <c r="A3217" i="11"/>
  <c r="O3216" i="11"/>
  <c r="N3216" i="11"/>
  <c r="M3216" i="11"/>
  <c r="L3216" i="11"/>
  <c r="K3216" i="11"/>
  <c r="J3216" i="11"/>
  <c r="I3216" i="11"/>
  <c r="F3216" i="11"/>
  <c r="P3216" i="11" s="1"/>
  <c r="E3216" i="11"/>
  <c r="D3216" i="11"/>
  <c r="C3216" i="11"/>
  <c r="B3216" i="11"/>
  <c r="A3216" i="11"/>
  <c r="O3215" i="11"/>
  <c r="N3215" i="11"/>
  <c r="M3215" i="11"/>
  <c r="L3215" i="11"/>
  <c r="K3215" i="11"/>
  <c r="J3215" i="11"/>
  <c r="I3215" i="11"/>
  <c r="F3215" i="11"/>
  <c r="P3215" i="11" s="1"/>
  <c r="E3215" i="11"/>
  <c r="D3215" i="11"/>
  <c r="C3215" i="11"/>
  <c r="B3215" i="11"/>
  <c r="A3215" i="11"/>
  <c r="O3214" i="11"/>
  <c r="N3214" i="11"/>
  <c r="M3214" i="11"/>
  <c r="L3214" i="11"/>
  <c r="K3214" i="11"/>
  <c r="J3214" i="11"/>
  <c r="I3214" i="11"/>
  <c r="F3214" i="11"/>
  <c r="P3214" i="11" s="1"/>
  <c r="E3214" i="11"/>
  <c r="D3214" i="11"/>
  <c r="C3214" i="11"/>
  <c r="B3214" i="11"/>
  <c r="A3214" i="11"/>
  <c r="O3213" i="11"/>
  <c r="N3213" i="11"/>
  <c r="M3213" i="11"/>
  <c r="L3213" i="11"/>
  <c r="K3213" i="11"/>
  <c r="J3213" i="11"/>
  <c r="I3213" i="11"/>
  <c r="F3213" i="11"/>
  <c r="P3213" i="11" s="1"/>
  <c r="E3213" i="11"/>
  <c r="D3213" i="11"/>
  <c r="C3213" i="11"/>
  <c r="B3213" i="11"/>
  <c r="A3213" i="11"/>
  <c r="O3212" i="11"/>
  <c r="N3212" i="11"/>
  <c r="M3212" i="11"/>
  <c r="L3212" i="11"/>
  <c r="K3212" i="11"/>
  <c r="J3212" i="11"/>
  <c r="D216" i="12" s="1"/>
  <c r="I3212" i="11"/>
  <c r="C216" i="12" s="1"/>
  <c r="F3212" i="11"/>
  <c r="P3212" i="11" s="1"/>
  <c r="E3212" i="11"/>
  <c r="D3212" i="11"/>
  <c r="C3212" i="11"/>
  <c r="B3212" i="11"/>
  <c r="B216" i="12" s="1"/>
  <c r="A3212" i="11"/>
  <c r="A216" i="12" s="1"/>
  <c r="O3211" i="11"/>
  <c r="N3211" i="11"/>
  <c r="M3211" i="11"/>
  <c r="L3211" i="11"/>
  <c r="K3211" i="11"/>
  <c r="J3211" i="11"/>
  <c r="I3211" i="11"/>
  <c r="O3210" i="11"/>
  <c r="N3210" i="11"/>
  <c r="M3210" i="11"/>
  <c r="L3210" i="11"/>
  <c r="K3210" i="11"/>
  <c r="J3210" i="11"/>
  <c r="I3210" i="11"/>
  <c r="O3209" i="11"/>
  <c r="N3209" i="11"/>
  <c r="M3209" i="11"/>
  <c r="L3209" i="11"/>
  <c r="K3209" i="11"/>
  <c r="J3209" i="11"/>
  <c r="I3209" i="11"/>
  <c r="O3208" i="11"/>
  <c r="N3208" i="11"/>
  <c r="M3208" i="11"/>
  <c r="L3208" i="11"/>
  <c r="K3208" i="11"/>
  <c r="J3208" i="11"/>
  <c r="I3208" i="11"/>
  <c r="F3208" i="11"/>
  <c r="P3208" i="11" s="1"/>
  <c r="E3208" i="11"/>
  <c r="D3208" i="11"/>
  <c r="C3208" i="11"/>
  <c r="B3208" i="11"/>
  <c r="A3208" i="11"/>
  <c r="O3207" i="11"/>
  <c r="N3207" i="11"/>
  <c r="M3207" i="11"/>
  <c r="L3207" i="11"/>
  <c r="K3207" i="11"/>
  <c r="J3207" i="11"/>
  <c r="I3207" i="11"/>
  <c r="F3207" i="11"/>
  <c r="P3207" i="11" s="1"/>
  <c r="E3207" i="11"/>
  <c r="D3207" i="11"/>
  <c r="C3207" i="11"/>
  <c r="B3207" i="11"/>
  <c r="A3207" i="11"/>
  <c r="O3206" i="11"/>
  <c r="N3206" i="11"/>
  <c r="M3206" i="11"/>
  <c r="L3206" i="11"/>
  <c r="K3206" i="11"/>
  <c r="J3206" i="11"/>
  <c r="I3206" i="11"/>
  <c r="F3206" i="11"/>
  <c r="P3206" i="11" s="1"/>
  <c r="E3206" i="11"/>
  <c r="D3206" i="11"/>
  <c r="C3206" i="11"/>
  <c r="B3206" i="11"/>
  <c r="A3206" i="11"/>
  <c r="O3205" i="11"/>
  <c r="N3205" i="11"/>
  <c r="M3205" i="11"/>
  <c r="L3205" i="11"/>
  <c r="K3205" i="11"/>
  <c r="J3205" i="11"/>
  <c r="I3205" i="11"/>
  <c r="F3205" i="11"/>
  <c r="P3205" i="11" s="1"/>
  <c r="E3205" i="11"/>
  <c r="D3205" i="11"/>
  <c r="C3205" i="11"/>
  <c r="B3205" i="11"/>
  <c r="A3205" i="11"/>
  <c r="O3204" i="11"/>
  <c r="N3204" i="11"/>
  <c r="M3204" i="11"/>
  <c r="L3204" i="11"/>
  <c r="K3204" i="11"/>
  <c r="J3204" i="11"/>
  <c r="I3204" i="11"/>
  <c r="F3204" i="11"/>
  <c r="P3204" i="11" s="1"/>
  <c r="E3204" i="11"/>
  <c r="D3204" i="11"/>
  <c r="C3204" i="11"/>
  <c r="B3204" i="11"/>
  <c r="A3204" i="11"/>
  <c r="O3203" i="11"/>
  <c r="N3203" i="11"/>
  <c r="M3203" i="11"/>
  <c r="L3203" i="11"/>
  <c r="K3203" i="11"/>
  <c r="J3203" i="11"/>
  <c r="I3203" i="11"/>
  <c r="F3203" i="11"/>
  <c r="P3203" i="11" s="1"/>
  <c r="E3203" i="11"/>
  <c r="D3203" i="11"/>
  <c r="C3203" i="11"/>
  <c r="B3203" i="11"/>
  <c r="A3203" i="11"/>
  <c r="O3202" i="11"/>
  <c r="N3202" i="11"/>
  <c r="M3202" i="11"/>
  <c r="L3202" i="11"/>
  <c r="K3202" i="11"/>
  <c r="J3202" i="11"/>
  <c r="I3202" i="11"/>
  <c r="F3202" i="11"/>
  <c r="P3202" i="11" s="1"/>
  <c r="E3202" i="11"/>
  <c r="D3202" i="11"/>
  <c r="C3202" i="11"/>
  <c r="B3202" i="11"/>
  <c r="A3202" i="11"/>
  <c r="O3201" i="11"/>
  <c r="N3201" i="11"/>
  <c r="M3201" i="11"/>
  <c r="L3201" i="11"/>
  <c r="K3201" i="11"/>
  <c r="J3201" i="11"/>
  <c r="I3201" i="11"/>
  <c r="F3201" i="11"/>
  <c r="P3201" i="11" s="1"/>
  <c r="E3201" i="11"/>
  <c r="D3201" i="11"/>
  <c r="C3201" i="11"/>
  <c r="B3201" i="11"/>
  <c r="A3201" i="11"/>
  <c r="O3200" i="11"/>
  <c r="N3200" i="11"/>
  <c r="M3200" i="11"/>
  <c r="L3200" i="11"/>
  <c r="K3200" i="11"/>
  <c r="J3200" i="11"/>
  <c r="I3200" i="11"/>
  <c r="F3200" i="11"/>
  <c r="P3200" i="11" s="1"/>
  <c r="E3200" i="11"/>
  <c r="D3200" i="11"/>
  <c r="C3200" i="11"/>
  <c r="B3200" i="11"/>
  <c r="A3200" i="11"/>
  <c r="O3199" i="11"/>
  <c r="N3199" i="11"/>
  <c r="M3199" i="11"/>
  <c r="L3199" i="11"/>
  <c r="K3199" i="11"/>
  <c r="J3199" i="11"/>
  <c r="I3199" i="11"/>
  <c r="F3199" i="11"/>
  <c r="P3199" i="11" s="1"/>
  <c r="E3199" i="11"/>
  <c r="D3199" i="11"/>
  <c r="C3199" i="11"/>
  <c r="B3199" i="11"/>
  <c r="A3199" i="11"/>
  <c r="O3198" i="11"/>
  <c r="N3198" i="11"/>
  <c r="M3198" i="11"/>
  <c r="L3198" i="11"/>
  <c r="K3198" i="11"/>
  <c r="J3198" i="11"/>
  <c r="I3198" i="11"/>
  <c r="F3198" i="11"/>
  <c r="P3198" i="11" s="1"/>
  <c r="E3198" i="11"/>
  <c r="D3198" i="11"/>
  <c r="C3198" i="11"/>
  <c r="B3198" i="11"/>
  <c r="A3198" i="11"/>
  <c r="O3197" i="11"/>
  <c r="N3197" i="11"/>
  <c r="M3197" i="11"/>
  <c r="L3197" i="11"/>
  <c r="K3197" i="11"/>
  <c r="J3197" i="11"/>
  <c r="D215" i="12" s="1"/>
  <c r="I3197" i="11"/>
  <c r="C215" i="12" s="1"/>
  <c r="F3197" i="11"/>
  <c r="P3197" i="11" s="1"/>
  <c r="E3197" i="11"/>
  <c r="D3197" i="11"/>
  <c r="C3197" i="11"/>
  <c r="B3197" i="11"/>
  <c r="B215" i="12" s="1"/>
  <c r="A3197" i="11"/>
  <c r="A215" i="12" s="1"/>
  <c r="O3196" i="11"/>
  <c r="N3196" i="11"/>
  <c r="M3196" i="11"/>
  <c r="L3196" i="11"/>
  <c r="K3196" i="11"/>
  <c r="J3196" i="11"/>
  <c r="I3196" i="11"/>
  <c r="O3195" i="11"/>
  <c r="N3195" i="11"/>
  <c r="M3195" i="11"/>
  <c r="L3195" i="11"/>
  <c r="K3195" i="11"/>
  <c r="J3195" i="11"/>
  <c r="I3195" i="11"/>
  <c r="O3194" i="11"/>
  <c r="N3194" i="11"/>
  <c r="M3194" i="11"/>
  <c r="L3194" i="11"/>
  <c r="K3194" i="11"/>
  <c r="J3194" i="11"/>
  <c r="I3194" i="11"/>
  <c r="O3193" i="11"/>
  <c r="N3193" i="11"/>
  <c r="M3193" i="11"/>
  <c r="L3193" i="11"/>
  <c r="K3193" i="11"/>
  <c r="J3193" i="11"/>
  <c r="I3193" i="11"/>
  <c r="F3193" i="11"/>
  <c r="P3193" i="11" s="1"/>
  <c r="E3193" i="11"/>
  <c r="D3193" i="11"/>
  <c r="C3193" i="11"/>
  <c r="B3193" i="11"/>
  <c r="A3193" i="11"/>
  <c r="O3192" i="11"/>
  <c r="N3192" i="11"/>
  <c r="M3192" i="11"/>
  <c r="L3192" i="11"/>
  <c r="K3192" i="11"/>
  <c r="J3192" i="11"/>
  <c r="I3192" i="11"/>
  <c r="F3192" i="11"/>
  <c r="P3192" i="11" s="1"/>
  <c r="E3192" i="11"/>
  <c r="D3192" i="11"/>
  <c r="C3192" i="11"/>
  <c r="B3192" i="11"/>
  <c r="A3192" i="11"/>
  <c r="O3191" i="11"/>
  <c r="N3191" i="11"/>
  <c r="M3191" i="11"/>
  <c r="L3191" i="11"/>
  <c r="K3191" i="11"/>
  <c r="J3191" i="11"/>
  <c r="I3191" i="11"/>
  <c r="F3191" i="11"/>
  <c r="P3191" i="11" s="1"/>
  <c r="E3191" i="11"/>
  <c r="D3191" i="11"/>
  <c r="C3191" i="11"/>
  <c r="B3191" i="11"/>
  <c r="A3191" i="11"/>
  <c r="O3190" i="11"/>
  <c r="N3190" i="11"/>
  <c r="M3190" i="11"/>
  <c r="L3190" i="11"/>
  <c r="K3190" i="11"/>
  <c r="J3190" i="11"/>
  <c r="I3190" i="11"/>
  <c r="F3190" i="11"/>
  <c r="P3190" i="11" s="1"/>
  <c r="E3190" i="11"/>
  <c r="D3190" i="11"/>
  <c r="C3190" i="11"/>
  <c r="B3190" i="11"/>
  <c r="A3190" i="11"/>
  <c r="O3189" i="11"/>
  <c r="N3189" i="11"/>
  <c r="M3189" i="11"/>
  <c r="L3189" i="11"/>
  <c r="K3189" i="11"/>
  <c r="J3189" i="11"/>
  <c r="I3189" i="11"/>
  <c r="F3189" i="11"/>
  <c r="P3189" i="11" s="1"/>
  <c r="E3189" i="11"/>
  <c r="D3189" i="11"/>
  <c r="C3189" i="11"/>
  <c r="B3189" i="11"/>
  <c r="A3189" i="11"/>
  <c r="O3188" i="11"/>
  <c r="N3188" i="11"/>
  <c r="M3188" i="11"/>
  <c r="L3188" i="11"/>
  <c r="K3188" i="11"/>
  <c r="J3188" i="11"/>
  <c r="I3188" i="11"/>
  <c r="F3188" i="11"/>
  <c r="P3188" i="11" s="1"/>
  <c r="E3188" i="11"/>
  <c r="D3188" i="11"/>
  <c r="C3188" i="11"/>
  <c r="B3188" i="11"/>
  <c r="A3188" i="11"/>
  <c r="O3187" i="11"/>
  <c r="N3187" i="11"/>
  <c r="M3187" i="11"/>
  <c r="L3187" i="11"/>
  <c r="K3187" i="11"/>
  <c r="J3187" i="11"/>
  <c r="I3187" i="11"/>
  <c r="F3187" i="11"/>
  <c r="P3187" i="11" s="1"/>
  <c r="E3187" i="11"/>
  <c r="D3187" i="11"/>
  <c r="C3187" i="11"/>
  <c r="B3187" i="11"/>
  <c r="A3187" i="11"/>
  <c r="O3186" i="11"/>
  <c r="N3186" i="11"/>
  <c r="M3186" i="11"/>
  <c r="L3186" i="11"/>
  <c r="K3186" i="11"/>
  <c r="J3186" i="11"/>
  <c r="I3186" i="11"/>
  <c r="F3186" i="11"/>
  <c r="P3186" i="11" s="1"/>
  <c r="E3186" i="11"/>
  <c r="D3186" i="11"/>
  <c r="C3186" i="11"/>
  <c r="B3186" i="11"/>
  <c r="A3186" i="11"/>
  <c r="O3185" i="11"/>
  <c r="N3185" i="11"/>
  <c r="M3185" i="11"/>
  <c r="L3185" i="11"/>
  <c r="K3185" i="11"/>
  <c r="J3185" i="11"/>
  <c r="I3185" i="11"/>
  <c r="F3185" i="11"/>
  <c r="P3185" i="11" s="1"/>
  <c r="E3185" i="11"/>
  <c r="D3185" i="11"/>
  <c r="C3185" i="11"/>
  <c r="B3185" i="11"/>
  <c r="A3185" i="11"/>
  <c r="O3184" i="11"/>
  <c r="N3184" i="11"/>
  <c r="M3184" i="11"/>
  <c r="L3184" i="11"/>
  <c r="K3184" i="11"/>
  <c r="J3184" i="11"/>
  <c r="I3184" i="11"/>
  <c r="F3184" i="11"/>
  <c r="P3184" i="11" s="1"/>
  <c r="E3184" i="11"/>
  <c r="D3184" i="11"/>
  <c r="C3184" i="11"/>
  <c r="B3184" i="11"/>
  <c r="A3184" i="11"/>
  <c r="O3183" i="11"/>
  <c r="N3183" i="11"/>
  <c r="M3183" i="11"/>
  <c r="L3183" i="11"/>
  <c r="K3183" i="11"/>
  <c r="J3183" i="11"/>
  <c r="I3183" i="11"/>
  <c r="F3183" i="11"/>
  <c r="P3183" i="11" s="1"/>
  <c r="E3183" i="11"/>
  <c r="D3183" i="11"/>
  <c r="C3183" i="11"/>
  <c r="B3183" i="11"/>
  <c r="A3183" i="11"/>
  <c r="O3182" i="11"/>
  <c r="N3182" i="11"/>
  <c r="M3182" i="11"/>
  <c r="L3182" i="11"/>
  <c r="K3182" i="11"/>
  <c r="J3182" i="11"/>
  <c r="D214" i="12" s="1"/>
  <c r="I3182" i="11"/>
  <c r="C214" i="12" s="1"/>
  <c r="F3182" i="11"/>
  <c r="P3182" i="11" s="1"/>
  <c r="E3182" i="11"/>
  <c r="D3182" i="11"/>
  <c r="C3182" i="11"/>
  <c r="B3182" i="11"/>
  <c r="B214" i="12" s="1"/>
  <c r="A3182" i="11"/>
  <c r="A214" i="12" s="1"/>
  <c r="O3181" i="11"/>
  <c r="N3181" i="11"/>
  <c r="M3181" i="11"/>
  <c r="L3181" i="11"/>
  <c r="K3181" i="11"/>
  <c r="J3181" i="11"/>
  <c r="I3181" i="11"/>
  <c r="O3180" i="11"/>
  <c r="N3180" i="11"/>
  <c r="M3180" i="11"/>
  <c r="L3180" i="11"/>
  <c r="K3180" i="11"/>
  <c r="J3180" i="11"/>
  <c r="I3180" i="11"/>
  <c r="O3179" i="11"/>
  <c r="N3179" i="11"/>
  <c r="M3179" i="11"/>
  <c r="L3179" i="11"/>
  <c r="K3179" i="11"/>
  <c r="J3179" i="11"/>
  <c r="I3179" i="11"/>
  <c r="O3178" i="11"/>
  <c r="N3178" i="11"/>
  <c r="M3178" i="11"/>
  <c r="L3178" i="11"/>
  <c r="K3178" i="11"/>
  <c r="J3178" i="11"/>
  <c r="I3178" i="11"/>
  <c r="F3178" i="11"/>
  <c r="P3178" i="11" s="1"/>
  <c r="E3178" i="11"/>
  <c r="D3178" i="11"/>
  <c r="C3178" i="11"/>
  <c r="B3178" i="11"/>
  <c r="A3178" i="11"/>
  <c r="O3177" i="11"/>
  <c r="N3177" i="11"/>
  <c r="M3177" i="11"/>
  <c r="L3177" i="11"/>
  <c r="K3177" i="11"/>
  <c r="J3177" i="11"/>
  <c r="I3177" i="11"/>
  <c r="F3177" i="11"/>
  <c r="P3177" i="11" s="1"/>
  <c r="E3177" i="11"/>
  <c r="D3177" i="11"/>
  <c r="C3177" i="11"/>
  <c r="B3177" i="11"/>
  <c r="A3177" i="11"/>
  <c r="O3176" i="11"/>
  <c r="N3176" i="11"/>
  <c r="M3176" i="11"/>
  <c r="L3176" i="11"/>
  <c r="K3176" i="11"/>
  <c r="J3176" i="11"/>
  <c r="I3176" i="11"/>
  <c r="F3176" i="11"/>
  <c r="P3176" i="11" s="1"/>
  <c r="E3176" i="11"/>
  <c r="D3176" i="11"/>
  <c r="C3176" i="11"/>
  <c r="B3176" i="11"/>
  <c r="A3176" i="11"/>
  <c r="O3175" i="11"/>
  <c r="N3175" i="11"/>
  <c r="M3175" i="11"/>
  <c r="L3175" i="11"/>
  <c r="K3175" i="11"/>
  <c r="J3175" i="11"/>
  <c r="I3175" i="11"/>
  <c r="F3175" i="11"/>
  <c r="P3175" i="11" s="1"/>
  <c r="E3175" i="11"/>
  <c r="D3175" i="11"/>
  <c r="C3175" i="11"/>
  <c r="B3175" i="11"/>
  <c r="A3175" i="11"/>
  <c r="O3174" i="11"/>
  <c r="N3174" i="11"/>
  <c r="M3174" i="11"/>
  <c r="L3174" i="11"/>
  <c r="K3174" i="11"/>
  <c r="J3174" i="11"/>
  <c r="I3174" i="11"/>
  <c r="F3174" i="11"/>
  <c r="P3174" i="11" s="1"/>
  <c r="E3174" i="11"/>
  <c r="D3174" i="11"/>
  <c r="C3174" i="11"/>
  <c r="B3174" i="11"/>
  <c r="A3174" i="11"/>
  <c r="O3173" i="11"/>
  <c r="N3173" i="11"/>
  <c r="M3173" i="11"/>
  <c r="L3173" i="11"/>
  <c r="K3173" i="11"/>
  <c r="J3173" i="11"/>
  <c r="I3173" i="11"/>
  <c r="F3173" i="11"/>
  <c r="P3173" i="11" s="1"/>
  <c r="E3173" i="11"/>
  <c r="D3173" i="11"/>
  <c r="C3173" i="11"/>
  <c r="B3173" i="11"/>
  <c r="A3173" i="11"/>
  <c r="O3172" i="11"/>
  <c r="N3172" i="11"/>
  <c r="M3172" i="11"/>
  <c r="L3172" i="11"/>
  <c r="K3172" i="11"/>
  <c r="J3172" i="11"/>
  <c r="I3172" i="11"/>
  <c r="F3172" i="11"/>
  <c r="P3172" i="11" s="1"/>
  <c r="E3172" i="11"/>
  <c r="D3172" i="11"/>
  <c r="C3172" i="11"/>
  <c r="B3172" i="11"/>
  <c r="A3172" i="11"/>
  <c r="O3171" i="11"/>
  <c r="N3171" i="11"/>
  <c r="M3171" i="11"/>
  <c r="L3171" i="11"/>
  <c r="K3171" i="11"/>
  <c r="J3171" i="11"/>
  <c r="I3171" i="11"/>
  <c r="F3171" i="11"/>
  <c r="P3171" i="11" s="1"/>
  <c r="E3171" i="11"/>
  <c r="D3171" i="11"/>
  <c r="C3171" i="11"/>
  <c r="B3171" i="11"/>
  <c r="A3171" i="11"/>
  <c r="O3170" i="11"/>
  <c r="N3170" i="11"/>
  <c r="M3170" i="11"/>
  <c r="L3170" i="11"/>
  <c r="K3170" i="11"/>
  <c r="J3170" i="11"/>
  <c r="I3170" i="11"/>
  <c r="F3170" i="11"/>
  <c r="P3170" i="11" s="1"/>
  <c r="E3170" i="11"/>
  <c r="D3170" i="11"/>
  <c r="C3170" i="11"/>
  <c r="B3170" i="11"/>
  <c r="A3170" i="11"/>
  <c r="O3169" i="11"/>
  <c r="N3169" i="11"/>
  <c r="M3169" i="11"/>
  <c r="L3169" i="11"/>
  <c r="K3169" i="11"/>
  <c r="J3169" i="11"/>
  <c r="I3169" i="11"/>
  <c r="F3169" i="11"/>
  <c r="P3169" i="11" s="1"/>
  <c r="E3169" i="11"/>
  <c r="D3169" i="11"/>
  <c r="C3169" i="11"/>
  <c r="B3169" i="11"/>
  <c r="A3169" i="11"/>
  <c r="O3168" i="11"/>
  <c r="N3168" i="11"/>
  <c r="M3168" i="11"/>
  <c r="L3168" i="11"/>
  <c r="K3168" i="11"/>
  <c r="J3168" i="11"/>
  <c r="I3168" i="11"/>
  <c r="F3168" i="11"/>
  <c r="P3168" i="11" s="1"/>
  <c r="E3168" i="11"/>
  <c r="D3168" i="11"/>
  <c r="C3168" i="11"/>
  <c r="B3168" i="11"/>
  <c r="A3168" i="11"/>
  <c r="O3167" i="11"/>
  <c r="N3167" i="11"/>
  <c r="M3167" i="11"/>
  <c r="L3167" i="11"/>
  <c r="K3167" i="11"/>
  <c r="J3167" i="11"/>
  <c r="D213" i="12" s="1"/>
  <c r="I3167" i="11"/>
  <c r="C213" i="12" s="1"/>
  <c r="F3167" i="11"/>
  <c r="P3167" i="11" s="1"/>
  <c r="E3167" i="11"/>
  <c r="D3167" i="11"/>
  <c r="C3167" i="11"/>
  <c r="B3167" i="11"/>
  <c r="B213" i="12" s="1"/>
  <c r="A3167" i="11"/>
  <c r="A213" i="12" s="1"/>
  <c r="O3166" i="11"/>
  <c r="N3166" i="11"/>
  <c r="M3166" i="11"/>
  <c r="L3166" i="11"/>
  <c r="K3166" i="11"/>
  <c r="J3166" i="11"/>
  <c r="I3166" i="11"/>
  <c r="O3165" i="11"/>
  <c r="N3165" i="11"/>
  <c r="M3165" i="11"/>
  <c r="L3165" i="11"/>
  <c r="K3165" i="11"/>
  <c r="J3165" i="11"/>
  <c r="I3165" i="11"/>
  <c r="O3164" i="11"/>
  <c r="N3164" i="11"/>
  <c r="M3164" i="11"/>
  <c r="L3164" i="11"/>
  <c r="K3164" i="11"/>
  <c r="J3164" i="11"/>
  <c r="I3164" i="11"/>
  <c r="O3163" i="11"/>
  <c r="N3163" i="11"/>
  <c r="M3163" i="11"/>
  <c r="L3163" i="11"/>
  <c r="K3163" i="11"/>
  <c r="J3163" i="11"/>
  <c r="I3163" i="11"/>
  <c r="F3163" i="11"/>
  <c r="P3163" i="11" s="1"/>
  <c r="E3163" i="11"/>
  <c r="D3163" i="11"/>
  <c r="C3163" i="11"/>
  <c r="B3163" i="11"/>
  <c r="A3163" i="11"/>
  <c r="O3162" i="11"/>
  <c r="N3162" i="11"/>
  <c r="M3162" i="11"/>
  <c r="L3162" i="11"/>
  <c r="K3162" i="11"/>
  <c r="J3162" i="11"/>
  <c r="I3162" i="11"/>
  <c r="F3162" i="11"/>
  <c r="P3162" i="11" s="1"/>
  <c r="E3162" i="11"/>
  <c r="D3162" i="11"/>
  <c r="C3162" i="11"/>
  <c r="B3162" i="11"/>
  <c r="A3162" i="11"/>
  <c r="O3161" i="11"/>
  <c r="N3161" i="11"/>
  <c r="M3161" i="11"/>
  <c r="L3161" i="11"/>
  <c r="K3161" i="11"/>
  <c r="J3161" i="11"/>
  <c r="I3161" i="11"/>
  <c r="F3161" i="11"/>
  <c r="P3161" i="11" s="1"/>
  <c r="E3161" i="11"/>
  <c r="D3161" i="11"/>
  <c r="C3161" i="11"/>
  <c r="B3161" i="11"/>
  <c r="A3161" i="11"/>
  <c r="O3160" i="11"/>
  <c r="N3160" i="11"/>
  <c r="M3160" i="11"/>
  <c r="L3160" i="11"/>
  <c r="K3160" i="11"/>
  <c r="J3160" i="11"/>
  <c r="I3160" i="11"/>
  <c r="F3160" i="11"/>
  <c r="P3160" i="11" s="1"/>
  <c r="E3160" i="11"/>
  <c r="D3160" i="11"/>
  <c r="C3160" i="11"/>
  <c r="B3160" i="11"/>
  <c r="A3160" i="11"/>
  <c r="O3159" i="11"/>
  <c r="N3159" i="11"/>
  <c r="M3159" i="11"/>
  <c r="L3159" i="11"/>
  <c r="K3159" i="11"/>
  <c r="J3159" i="11"/>
  <c r="I3159" i="11"/>
  <c r="F3159" i="11"/>
  <c r="P3159" i="11" s="1"/>
  <c r="E3159" i="11"/>
  <c r="D3159" i="11"/>
  <c r="C3159" i="11"/>
  <c r="B3159" i="11"/>
  <c r="A3159" i="11"/>
  <c r="O3158" i="11"/>
  <c r="N3158" i="11"/>
  <c r="M3158" i="11"/>
  <c r="L3158" i="11"/>
  <c r="K3158" i="11"/>
  <c r="J3158" i="11"/>
  <c r="I3158" i="11"/>
  <c r="F3158" i="11"/>
  <c r="P3158" i="11" s="1"/>
  <c r="E3158" i="11"/>
  <c r="D3158" i="11"/>
  <c r="C3158" i="11"/>
  <c r="B3158" i="11"/>
  <c r="A3158" i="11"/>
  <c r="O3157" i="11"/>
  <c r="N3157" i="11"/>
  <c r="M3157" i="11"/>
  <c r="L3157" i="11"/>
  <c r="K3157" i="11"/>
  <c r="J3157" i="11"/>
  <c r="I3157" i="11"/>
  <c r="F3157" i="11"/>
  <c r="P3157" i="11" s="1"/>
  <c r="E3157" i="11"/>
  <c r="D3157" i="11"/>
  <c r="C3157" i="11"/>
  <c r="B3157" i="11"/>
  <c r="A3157" i="11"/>
  <c r="O3156" i="11"/>
  <c r="N3156" i="11"/>
  <c r="M3156" i="11"/>
  <c r="L3156" i="11"/>
  <c r="K3156" i="11"/>
  <c r="J3156" i="11"/>
  <c r="I3156" i="11"/>
  <c r="F3156" i="11"/>
  <c r="P3156" i="11" s="1"/>
  <c r="E3156" i="11"/>
  <c r="D3156" i="11"/>
  <c r="C3156" i="11"/>
  <c r="B3156" i="11"/>
  <c r="A3156" i="11"/>
  <c r="O3155" i="11"/>
  <c r="N3155" i="11"/>
  <c r="M3155" i="11"/>
  <c r="L3155" i="11"/>
  <c r="K3155" i="11"/>
  <c r="J3155" i="11"/>
  <c r="I3155" i="11"/>
  <c r="F3155" i="11"/>
  <c r="P3155" i="11" s="1"/>
  <c r="E3155" i="11"/>
  <c r="D3155" i="11"/>
  <c r="C3155" i="11"/>
  <c r="B3155" i="11"/>
  <c r="A3155" i="11"/>
  <c r="O3154" i="11"/>
  <c r="N3154" i="11"/>
  <c r="M3154" i="11"/>
  <c r="L3154" i="11"/>
  <c r="K3154" i="11"/>
  <c r="J3154" i="11"/>
  <c r="I3154" i="11"/>
  <c r="F3154" i="11"/>
  <c r="P3154" i="11" s="1"/>
  <c r="E3154" i="11"/>
  <c r="D3154" i="11"/>
  <c r="C3154" i="11"/>
  <c r="B3154" i="11"/>
  <c r="A3154" i="11"/>
  <c r="O3153" i="11"/>
  <c r="N3153" i="11"/>
  <c r="M3153" i="11"/>
  <c r="L3153" i="11"/>
  <c r="K3153" i="11"/>
  <c r="J3153" i="11"/>
  <c r="I3153" i="11"/>
  <c r="F3153" i="11"/>
  <c r="P3153" i="11" s="1"/>
  <c r="E3153" i="11"/>
  <c r="D3153" i="11"/>
  <c r="C3153" i="11"/>
  <c r="B3153" i="11"/>
  <c r="A3153" i="11"/>
  <c r="O3152" i="11"/>
  <c r="N3152" i="11"/>
  <c r="M3152" i="11"/>
  <c r="L3152" i="11"/>
  <c r="K3152" i="11"/>
  <c r="J3152" i="11"/>
  <c r="D212" i="12" s="1"/>
  <c r="I3152" i="11"/>
  <c r="C212" i="12" s="1"/>
  <c r="F3152" i="11"/>
  <c r="P3152" i="11" s="1"/>
  <c r="E3152" i="11"/>
  <c r="D3152" i="11"/>
  <c r="C3152" i="11"/>
  <c r="B3152" i="11"/>
  <c r="B212" i="12" s="1"/>
  <c r="A3152" i="11"/>
  <c r="A212" i="12" s="1"/>
  <c r="O3151" i="11"/>
  <c r="N3151" i="11"/>
  <c r="M3151" i="11"/>
  <c r="L3151" i="11"/>
  <c r="K3151" i="11"/>
  <c r="J3151" i="11"/>
  <c r="I3151" i="11"/>
  <c r="O3150" i="11"/>
  <c r="N3150" i="11"/>
  <c r="M3150" i="11"/>
  <c r="L3150" i="11"/>
  <c r="K3150" i="11"/>
  <c r="J3150" i="11"/>
  <c r="I3150" i="11"/>
  <c r="O3149" i="11"/>
  <c r="N3149" i="11"/>
  <c r="M3149" i="11"/>
  <c r="L3149" i="11"/>
  <c r="K3149" i="11"/>
  <c r="J3149" i="11"/>
  <c r="I3149" i="11"/>
  <c r="O3148" i="11"/>
  <c r="N3148" i="11"/>
  <c r="M3148" i="11"/>
  <c r="L3148" i="11"/>
  <c r="K3148" i="11"/>
  <c r="J3148" i="11"/>
  <c r="I3148" i="11"/>
  <c r="F3148" i="11"/>
  <c r="P3148" i="11" s="1"/>
  <c r="E3148" i="11"/>
  <c r="D3148" i="11"/>
  <c r="C3148" i="11"/>
  <c r="B3148" i="11"/>
  <c r="A3148" i="11"/>
  <c r="O3147" i="11"/>
  <c r="N3147" i="11"/>
  <c r="M3147" i="11"/>
  <c r="L3147" i="11"/>
  <c r="K3147" i="11"/>
  <c r="J3147" i="11"/>
  <c r="I3147" i="11"/>
  <c r="F3147" i="11"/>
  <c r="P3147" i="11" s="1"/>
  <c r="E3147" i="11"/>
  <c r="D3147" i="11"/>
  <c r="C3147" i="11"/>
  <c r="B3147" i="11"/>
  <c r="A3147" i="11"/>
  <c r="O3146" i="11"/>
  <c r="N3146" i="11"/>
  <c r="M3146" i="11"/>
  <c r="L3146" i="11"/>
  <c r="K3146" i="11"/>
  <c r="J3146" i="11"/>
  <c r="I3146" i="11"/>
  <c r="F3146" i="11"/>
  <c r="P3146" i="11" s="1"/>
  <c r="E3146" i="11"/>
  <c r="D3146" i="11"/>
  <c r="C3146" i="11"/>
  <c r="B3146" i="11"/>
  <c r="A3146" i="11"/>
  <c r="O3145" i="11"/>
  <c r="N3145" i="11"/>
  <c r="M3145" i="11"/>
  <c r="L3145" i="11"/>
  <c r="K3145" i="11"/>
  <c r="J3145" i="11"/>
  <c r="I3145" i="11"/>
  <c r="F3145" i="11"/>
  <c r="P3145" i="11" s="1"/>
  <c r="E3145" i="11"/>
  <c r="D3145" i="11"/>
  <c r="C3145" i="11"/>
  <c r="B3145" i="11"/>
  <c r="A3145" i="11"/>
  <c r="O3144" i="11"/>
  <c r="N3144" i="11"/>
  <c r="M3144" i="11"/>
  <c r="L3144" i="11"/>
  <c r="K3144" i="11"/>
  <c r="J3144" i="11"/>
  <c r="I3144" i="11"/>
  <c r="F3144" i="11"/>
  <c r="P3144" i="11" s="1"/>
  <c r="E3144" i="11"/>
  <c r="D3144" i="11"/>
  <c r="C3144" i="11"/>
  <c r="B3144" i="11"/>
  <c r="A3144" i="11"/>
  <c r="O3143" i="11"/>
  <c r="N3143" i="11"/>
  <c r="M3143" i="11"/>
  <c r="L3143" i="11"/>
  <c r="K3143" i="11"/>
  <c r="J3143" i="11"/>
  <c r="I3143" i="11"/>
  <c r="F3143" i="11"/>
  <c r="P3143" i="11" s="1"/>
  <c r="E3143" i="11"/>
  <c r="D3143" i="11"/>
  <c r="C3143" i="11"/>
  <c r="B3143" i="11"/>
  <c r="A3143" i="11"/>
  <c r="O3142" i="11"/>
  <c r="N3142" i="11"/>
  <c r="M3142" i="11"/>
  <c r="L3142" i="11"/>
  <c r="K3142" i="11"/>
  <c r="J3142" i="11"/>
  <c r="I3142" i="11"/>
  <c r="F3142" i="11"/>
  <c r="P3142" i="11" s="1"/>
  <c r="E3142" i="11"/>
  <c r="D3142" i="11"/>
  <c r="C3142" i="11"/>
  <c r="B3142" i="11"/>
  <c r="A3142" i="11"/>
  <c r="O3141" i="11"/>
  <c r="N3141" i="11"/>
  <c r="M3141" i="11"/>
  <c r="L3141" i="11"/>
  <c r="K3141" i="11"/>
  <c r="J3141" i="11"/>
  <c r="I3141" i="11"/>
  <c r="F3141" i="11"/>
  <c r="P3141" i="11" s="1"/>
  <c r="E3141" i="11"/>
  <c r="D3141" i="11"/>
  <c r="C3141" i="11"/>
  <c r="B3141" i="11"/>
  <c r="A3141" i="11"/>
  <c r="O3140" i="11"/>
  <c r="N3140" i="11"/>
  <c r="M3140" i="11"/>
  <c r="L3140" i="11"/>
  <c r="K3140" i="11"/>
  <c r="J3140" i="11"/>
  <c r="I3140" i="11"/>
  <c r="F3140" i="11"/>
  <c r="P3140" i="11" s="1"/>
  <c r="E3140" i="11"/>
  <c r="D3140" i="11"/>
  <c r="C3140" i="11"/>
  <c r="B3140" i="11"/>
  <c r="A3140" i="11"/>
  <c r="O3139" i="11"/>
  <c r="N3139" i="11"/>
  <c r="M3139" i="11"/>
  <c r="L3139" i="11"/>
  <c r="K3139" i="11"/>
  <c r="J3139" i="11"/>
  <c r="I3139" i="11"/>
  <c r="F3139" i="11"/>
  <c r="P3139" i="11" s="1"/>
  <c r="E3139" i="11"/>
  <c r="D3139" i="11"/>
  <c r="C3139" i="11"/>
  <c r="B3139" i="11"/>
  <c r="A3139" i="11"/>
  <c r="O3138" i="11"/>
  <c r="N3138" i="11"/>
  <c r="M3138" i="11"/>
  <c r="L3138" i="11"/>
  <c r="K3138" i="11"/>
  <c r="J3138" i="11"/>
  <c r="I3138" i="11"/>
  <c r="F3138" i="11"/>
  <c r="P3138" i="11" s="1"/>
  <c r="E3138" i="11"/>
  <c r="D3138" i="11"/>
  <c r="C3138" i="11"/>
  <c r="B3138" i="11"/>
  <c r="A3138" i="11"/>
  <c r="O3137" i="11"/>
  <c r="N3137" i="11"/>
  <c r="M3137" i="11"/>
  <c r="L3137" i="11"/>
  <c r="K3137" i="11"/>
  <c r="J3137" i="11"/>
  <c r="D211" i="12" s="1"/>
  <c r="I3137" i="11"/>
  <c r="C211" i="12" s="1"/>
  <c r="F3137" i="11"/>
  <c r="P3137" i="11" s="1"/>
  <c r="E3137" i="11"/>
  <c r="D3137" i="11"/>
  <c r="C3137" i="11"/>
  <c r="B3137" i="11"/>
  <c r="B211" i="12" s="1"/>
  <c r="A3137" i="11"/>
  <c r="A211" i="12" s="1"/>
  <c r="O3136" i="11"/>
  <c r="N3136" i="11"/>
  <c r="M3136" i="11"/>
  <c r="L3136" i="11"/>
  <c r="K3136" i="11"/>
  <c r="J3136" i="11"/>
  <c r="I3136" i="11"/>
  <c r="F3136" i="11"/>
  <c r="P3136" i="11" s="1"/>
  <c r="E3136" i="11"/>
  <c r="D3136" i="11"/>
  <c r="C3136" i="11"/>
  <c r="B3136" i="11"/>
  <c r="A3136" i="11"/>
  <c r="O3135" i="11"/>
  <c r="N3135" i="11"/>
  <c r="M3135" i="11"/>
  <c r="L3135" i="11"/>
  <c r="K3135" i="11"/>
  <c r="J3135" i="11"/>
  <c r="I3135" i="11"/>
  <c r="F3135" i="11"/>
  <c r="P3135" i="11" s="1"/>
  <c r="E3135" i="11"/>
  <c r="D3135" i="11"/>
  <c r="C3135" i="11"/>
  <c r="B3135" i="11"/>
  <c r="A3135" i="11"/>
  <c r="O3134" i="11"/>
  <c r="N3134" i="11"/>
  <c r="M3134" i="11"/>
  <c r="L3134" i="11"/>
  <c r="K3134" i="11"/>
  <c r="J3134" i="11"/>
  <c r="I3134" i="11"/>
  <c r="F3134" i="11"/>
  <c r="P3134" i="11" s="1"/>
  <c r="E3134" i="11"/>
  <c r="D3134" i="11"/>
  <c r="C3134" i="11"/>
  <c r="B3134" i="11"/>
  <c r="A3134" i="11"/>
  <c r="O3133" i="11"/>
  <c r="N3133" i="11"/>
  <c r="M3133" i="11"/>
  <c r="L3133" i="11"/>
  <c r="K3133" i="11"/>
  <c r="J3133" i="11"/>
  <c r="I3133" i="11"/>
  <c r="F3133" i="11"/>
  <c r="P3133" i="11" s="1"/>
  <c r="E3133" i="11"/>
  <c r="D3133" i="11"/>
  <c r="C3133" i="11"/>
  <c r="B3133" i="11"/>
  <c r="A3133" i="11"/>
  <c r="O3132" i="11"/>
  <c r="N3132" i="11"/>
  <c r="M3132" i="11"/>
  <c r="L3132" i="11"/>
  <c r="K3132" i="11"/>
  <c r="J3132" i="11"/>
  <c r="I3132" i="11"/>
  <c r="F3132" i="11"/>
  <c r="P3132" i="11" s="1"/>
  <c r="E3132" i="11"/>
  <c r="D3132" i="11"/>
  <c r="C3132" i="11"/>
  <c r="B3132" i="11"/>
  <c r="A3132" i="11"/>
  <c r="O3131" i="11"/>
  <c r="N3131" i="11"/>
  <c r="M3131" i="11"/>
  <c r="L3131" i="11"/>
  <c r="K3131" i="11"/>
  <c r="J3131" i="11"/>
  <c r="I3131" i="11"/>
  <c r="F3131" i="11"/>
  <c r="P3131" i="11" s="1"/>
  <c r="E3131" i="11"/>
  <c r="D3131" i="11"/>
  <c r="C3131" i="11"/>
  <c r="B3131" i="11"/>
  <c r="A3131" i="11"/>
  <c r="O3130" i="11"/>
  <c r="N3130" i="11"/>
  <c r="M3130" i="11"/>
  <c r="L3130" i="11"/>
  <c r="K3130" i="11"/>
  <c r="J3130" i="11"/>
  <c r="I3130" i="11"/>
  <c r="F3130" i="11"/>
  <c r="P3130" i="11" s="1"/>
  <c r="E3130" i="11"/>
  <c r="D3130" i="11"/>
  <c r="C3130" i="11"/>
  <c r="B3130" i="11"/>
  <c r="A3130" i="11"/>
  <c r="O3129" i="11"/>
  <c r="N3129" i="11"/>
  <c r="M3129" i="11"/>
  <c r="L3129" i="11"/>
  <c r="K3129" i="11"/>
  <c r="J3129" i="11"/>
  <c r="I3129" i="11"/>
  <c r="F3129" i="11"/>
  <c r="P3129" i="11" s="1"/>
  <c r="E3129" i="11"/>
  <c r="D3129" i="11"/>
  <c r="C3129" i="11"/>
  <c r="B3129" i="11"/>
  <c r="A3129" i="11"/>
  <c r="O3128" i="11"/>
  <c r="N3128" i="11"/>
  <c r="M3128" i="11"/>
  <c r="L3128" i="11"/>
  <c r="K3128" i="11"/>
  <c r="J3128" i="11"/>
  <c r="I3128" i="11"/>
  <c r="F3128" i="11"/>
  <c r="P3128" i="11" s="1"/>
  <c r="E3128" i="11"/>
  <c r="D3128" i="11"/>
  <c r="C3128" i="11"/>
  <c r="B3128" i="11"/>
  <c r="A3128" i="11"/>
  <c r="O3127" i="11"/>
  <c r="N3127" i="11"/>
  <c r="M3127" i="11"/>
  <c r="L3127" i="11"/>
  <c r="K3127" i="11"/>
  <c r="J3127" i="11"/>
  <c r="I3127" i="11"/>
  <c r="F3127" i="11"/>
  <c r="P3127" i="11" s="1"/>
  <c r="E3127" i="11"/>
  <c r="D3127" i="11"/>
  <c r="C3127" i="11"/>
  <c r="B3127" i="11"/>
  <c r="A3127" i="11"/>
  <c r="O3126" i="11"/>
  <c r="N3126" i="11"/>
  <c r="M3126" i="11"/>
  <c r="L3126" i="11"/>
  <c r="K3126" i="11"/>
  <c r="J3126" i="11"/>
  <c r="I3126" i="11"/>
  <c r="F3126" i="11"/>
  <c r="P3126" i="11" s="1"/>
  <c r="E3126" i="11"/>
  <c r="D3126" i="11"/>
  <c r="C3126" i="11"/>
  <c r="B3126" i="11"/>
  <c r="A3126" i="11"/>
  <c r="O3125" i="11"/>
  <c r="N3125" i="11"/>
  <c r="M3125" i="11"/>
  <c r="L3125" i="11"/>
  <c r="K3125" i="11"/>
  <c r="J3125" i="11"/>
  <c r="I3125" i="11"/>
  <c r="F3125" i="11"/>
  <c r="P3125" i="11" s="1"/>
  <c r="E3125" i="11"/>
  <c r="D3125" i="11"/>
  <c r="C3125" i="11"/>
  <c r="B3125" i="11"/>
  <c r="A3125" i="11"/>
  <c r="O3124" i="11"/>
  <c r="N3124" i="11"/>
  <c r="M3124" i="11"/>
  <c r="L3124" i="11"/>
  <c r="K3124" i="11"/>
  <c r="J3124" i="11"/>
  <c r="I3124" i="11"/>
  <c r="F3124" i="11"/>
  <c r="P3124" i="11" s="1"/>
  <c r="E3124" i="11"/>
  <c r="D3124" i="11"/>
  <c r="C3124" i="11"/>
  <c r="B3124" i="11"/>
  <c r="A3124" i="11"/>
  <c r="O3123" i="11"/>
  <c r="N3123" i="11"/>
  <c r="M3123" i="11"/>
  <c r="L3123" i="11"/>
  <c r="K3123" i="11"/>
  <c r="J3123" i="11"/>
  <c r="I3123" i="11"/>
  <c r="F3123" i="11"/>
  <c r="P3123" i="11" s="1"/>
  <c r="E3123" i="11"/>
  <c r="D3123" i="11"/>
  <c r="C3123" i="11"/>
  <c r="B3123" i="11"/>
  <c r="A3123" i="11"/>
  <c r="O3122" i="11"/>
  <c r="N3122" i="11"/>
  <c r="M3122" i="11"/>
  <c r="L3122" i="11"/>
  <c r="K3122" i="11"/>
  <c r="J3122" i="11"/>
  <c r="D210" i="12" s="1"/>
  <c r="I3122" i="11"/>
  <c r="C210" i="12" s="1"/>
  <c r="F3122" i="11"/>
  <c r="P3122" i="11" s="1"/>
  <c r="E210" i="12" s="1"/>
  <c r="E3122" i="11"/>
  <c r="D3122" i="11"/>
  <c r="C3122" i="11"/>
  <c r="B3122" i="11"/>
  <c r="B210" i="12" s="1"/>
  <c r="A3122" i="11"/>
  <c r="A210" i="12" s="1"/>
  <c r="O3121" i="11"/>
  <c r="N3121" i="11"/>
  <c r="M3121" i="11"/>
  <c r="L3121" i="11"/>
  <c r="K3121" i="11"/>
  <c r="J3121" i="11"/>
  <c r="I3121" i="11"/>
  <c r="F3121" i="11"/>
  <c r="P3121" i="11" s="1"/>
  <c r="E3121" i="11"/>
  <c r="D3121" i="11"/>
  <c r="C3121" i="11"/>
  <c r="B3121" i="11"/>
  <c r="A3121" i="11"/>
  <c r="O3120" i="11"/>
  <c r="N3120" i="11"/>
  <c r="M3120" i="11"/>
  <c r="L3120" i="11"/>
  <c r="K3120" i="11"/>
  <c r="J3120" i="11"/>
  <c r="I3120" i="11"/>
  <c r="F3120" i="11"/>
  <c r="P3120" i="11" s="1"/>
  <c r="E3120" i="11"/>
  <c r="D3120" i="11"/>
  <c r="C3120" i="11"/>
  <c r="B3120" i="11"/>
  <c r="A3120" i="11"/>
  <c r="O3119" i="11"/>
  <c r="N3119" i="11"/>
  <c r="M3119" i="11"/>
  <c r="L3119" i="11"/>
  <c r="K3119" i="11"/>
  <c r="J3119" i="11"/>
  <c r="I3119" i="11"/>
  <c r="F3119" i="11"/>
  <c r="P3119" i="11" s="1"/>
  <c r="E3119" i="11"/>
  <c r="D3119" i="11"/>
  <c r="C3119" i="11"/>
  <c r="B3119" i="11"/>
  <c r="A3119" i="11"/>
  <c r="O3118" i="11"/>
  <c r="N3118" i="11"/>
  <c r="M3118" i="11"/>
  <c r="L3118" i="11"/>
  <c r="K3118" i="11"/>
  <c r="J3118" i="11"/>
  <c r="I3118" i="11"/>
  <c r="F3118" i="11"/>
  <c r="P3118" i="11" s="1"/>
  <c r="E3118" i="11"/>
  <c r="D3118" i="11"/>
  <c r="C3118" i="11"/>
  <c r="B3118" i="11"/>
  <c r="A3118" i="11"/>
  <c r="O3117" i="11"/>
  <c r="N3117" i="11"/>
  <c r="M3117" i="11"/>
  <c r="L3117" i="11"/>
  <c r="K3117" i="11"/>
  <c r="J3117" i="11"/>
  <c r="I3117" i="11"/>
  <c r="F3117" i="11"/>
  <c r="P3117" i="11" s="1"/>
  <c r="E3117" i="11"/>
  <c r="D3117" i="11"/>
  <c r="C3117" i="11"/>
  <c r="B3117" i="11"/>
  <c r="A3117" i="11"/>
  <c r="O3116" i="11"/>
  <c r="N3116" i="11"/>
  <c r="M3116" i="11"/>
  <c r="L3116" i="11"/>
  <c r="K3116" i="11"/>
  <c r="J3116" i="11"/>
  <c r="I3116" i="11"/>
  <c r="F3116" i="11"/>
  <c r="P3116" i="11" s="1"/>
  <c r="E3116" i="11"/>
  <c r="D3116" i="11"/>
  <c r="C3116" i="11"/>
  <c r="B3116" i="11"/>
  <c r="A3116" i="11"/>
  <c r="O3115" i="11"/>
  <c r="N3115" i="11"/>
  <c r="M3115" i="11"/>
  <c r="L3115" i="11"/>
  <c r="K3115" i="11"/>
  <c r="J3115" i="11"/>
  <c r="I3115" i="11"/>
  <c r="F3115" i="11"/>
  <c r="P3115" i="11" s="1"/>
  <c r="E3115" i="11"/>
  <c r="D3115" i="11"/>
  <c r="C3115" i="11"/>
  <c r="B3115" i="11"/>
  <c r="A3115" i="11"/>
  <c r="O3114" i="11"/>
  <c r="N3114" i="11"/>
  <c r="M3114" i="11"/>
  <c r="L3114" i="11"/>
  <c r="K3114" i="11"/>
  <c r="J3114" i="11"/>
  <c r="I3114" i="11"/>
  <c r="F3114" i="11"/>
  <c r="P3114" i="11" s="1"/>
  <c r="E3114" i="11"/>
  <c r="D3114" i="11"/>
  <c r="C3114" i="11"/>
  <c r="B3114" i="11"/>
  <c r="A3114" i="11"/>
  <c r="O3113" i="11"/>
  <c r="N3113" i="11"/>
  <c r="M3113" i="11"/>
  <c r="L3113" i="11"/>
  <c r="K3113" i="11"/>
  <c r="J3113" i="11"/>
  <c r="I3113" i="11"/>
  <c r="F3113" i="11"/>
  <c r="P3113" i="11" s="1"/>
  <c r="E3113" i="11"/>
  <c r="D3113" i="11"/>
  <c r="C3113" i="11"/>
  <c r="B3113" i="11"/>
  <c r="A3113" i="11"/>
  <c r="O3112" i="11"/>
  <c r="N3112" i="11"/>
  <c r="M3112" i="11"/>
  <c r="L3112" i="11"/>
  <c r="K3112" i="11"/>
  <c r="J3112" i="11"/>
  <c r="I3112" i="11"/>
  <c r="F3112" i="11"/>
  <c r="P3112" i="11" s="1"/>
  <c r="E3112" i="11"/>
  <c r="D3112" i="11"/>
  <c r="C3112" i="11"/>
  <c r="B3112" i="11"/>
  <c r="A3112" i="11"/>
  <c r="O3111" i="11"/>
  <c r="N3111" i="11"/>
  <c r="M3111" i="11"/>
  <c r="L3111" i="11"/>
  <c r="K3111" i="11"/>
  <c r="J3111" i="11"/>
  <c r="I3111" i="11"/>
  <c r="F3111" i="11"/>
  <c r="P3111" i="11" s="1"/>
  <c r="E3111" i="11"/>
  <c r="D3111" i="11"/>
  <c r="C3111" i="11"/>
  <c r="B3111" i="11"/>
  <c r="A3111" i="11"/>
  <c r="O3110" i="11"/>
  <c r="N3110" i="11"/>
  <c r="M3110" i="11"/>
  <c r="L3110" i="11"/>
  <c r="K3110" i="11"/>
  <c r="J3110" i="11"/>
  <c r="I3110" i="11"/>
  <c r="F3110" i="11"/>
  <c r="P3110" i="11" s="1"/>
  <c r="E3110" i="11"/>
  <c r="D3110" i="11"/>
  <c r="C3110" i="11"/>
  <c r="B3110" i="11"/>
  <c r="A3110" i="11"/>
  <c r="O3109" i="11"/>
  <c r="N3109" i="11"/>
  <c r="M3109" i="11"/>
  <c r="L3109" i="11"/>
  <c r="K3109" i="11"/>
  <c r="J3109" i="11"/>
  <c r="I3109" i="11"/>
  <c r="F3109" i="11"/>
  <c r="P3109" i="11" s="1"/>
  <c r="E3109" i="11"/>
  <c r="D3109" i="11"/>
  <c r="C3109" i="11"/>
  <c r="B3109" i="11"/>
  <c r="A3109" i="11"/>
  <c r="O3108" i="11"/>
  <c r="N3108" i="11"/>
  <c r="M3108" i="11"/>
  <c r="L3108" i="11"/>
  <c r="K3108" i="11"/>
  <c r="J3108" i="11"/>
  <c r="I3108" i="11"/>
  <c r="F3108" i="11"/>
  <c r="P3108" i="11" s="1"/>
  <c r="E3108" i="11"/>
  <c r="D3108" i="11"/>
  <c r="C3108" i="11"/>
  <c r="B3108" i="11"/>
  <c r="A3108" i="11"/>
  <c r="O3107" i="11"/>
  <c r="N3107" i="11"/>
  <c r="M3107" i="11"/>
  <c r="L3107" i="11"/>
  <c r="K3107" i="11"/>
  <c r="J3107" i="11"/>
  <c r="D209" i="12" s="1"/>
  <c r="I3107" i="11"/>
  <c r="C209" i="12" s="1"/>
  <c r="F3107" i="11"/>
  <c r="P3107" i="11" s="1"/>
  <c r="E209" i="12" s="1"/>
  <c r="E3107" i="11"/>
  <c r="D3107" i="11"/>
  <c r="C3107" i="11"/>
  <c r="B3107" i="11"/>
  <c r="B209" i="12" s="1"/>
  <c r="A3107" i="11"/>
  <c r="A209" i="12" s="1"/>
  <c r="O3106" i="11"/>
  <c r="N3106" i="11"/>
  <c r="M3106" i="11"/>
  <c r="L3106" i="11"/>
  <c r="K3106" i="11"/>
  <c r="J3106" i="11"/>
  <c r="I3106" i="11"/>
  <c r="F3106" i="11"/>
  <c r="P3106" i="11" s="1"/>
  <c r="E3106" i="11"/>
  <c r="D3106" i="11"/>
  <c r="C3106" i="11"/>
  <c r="B3106" i="11"/>
  <c r="A3106" i="11"/>
  <c r="O3105" i="11"/>
  <c r="N3105" i="11"/>
  <c r="M3105" i="11"/>
  <c r="L3105" i="11"/>
  <c r="K3105" i="11"/>
  <c r="J3105" i="11"/>
  <c r="I3105" i="11"/>
  <c r="F3105" i="11"/>
  <c r="P3105" i="11" s="1"/>
  <c r="E3105" i="11"/>
  <c r="D3105" i="11"/>
  <c r="C3105" i="11"/>
  <c r="B3105" i="11"/>
  <c r="A3105" i="11"/>
  <c r="O3104" i="11"/>
  <c r="N3104" i="11"/>
  <c r="M3104" i="11"/>
  <c r="L3104" i="11"/>
  <c r="K3104" i="11"/>
  <c r="J3104" i="11"/>
  <c r="I3104" i="11"/>
  <c r="F3104" i="11"/>
  <c r="P3104" i="11" s="1"/>
  <c r="E3104" i="11"/>
  <c r="D3104" i="11"/>
  <c r="C3104" i="11"/>
  <c r="B3104" i="11"/>
  <c r="A3104" i="11"/>
  <c r="O3103" i="11"/>
  <c r="N3103" i="11"/>
  <c r="M3103" i="11"/>
  <c r="L3103" i="11"/>
  <c r="K3103" i="11"/>
  <c r="J3103" i="11"/>
  <c r="I3103" i="11"/>
  <c r="F3103" i="11"/>
  <c r="P3103" i="11" s="1"/>
  <c r="E3103" i="11"/>
  <c r="D3103" i="11"/>
  <c r="C3103" i="11"/>
  <c r="B3103" i="11"/>
  <c r="A3103" i="11"/>
  <c r="O3102" i="11"/>
  <c r="N3102" i="11"/>
  <c r="M3102" i="11"/>
  <c r="L3102" i="11"/>
  <c r="K3102" i="11"/>
  <c r="J3102" i="11"/>
  <c r="I3102" i="11"/>
  <c r="F3102" i="11"/>
  <c r="P3102" i="11" s="1"/>
  <c r="E3102" i="11"/>
  <c r="D3102" i="11"/>
  <c r="C3102" i="11"/>
  <c r="B3102" i="11"/>
  <c r="A3102" i="11"/>
  <c r="O3101" i="11"/>
  <c r="N3101" i="11"/>
  <c r="M3101" i="11"/>
  <c r="L3101" i="11"/>
  <c r="K3101" i="11"/>
  <c r="J3101" i="11"/>
  <c r="I3101" i="11"/>
  <c r="F3101" i="11"/>
  <c r="P3101" i="11" s="1"/>
  <c r="E3101" i="11"/>
  <c r="D3101" i="11"/>
  <c r="C3101" i="11"/>
  <c r="B3101" i="11"/>
  <c r="A3101" i="11"/>
  <c r="O3100" i="11"/>
  <c r="N3100" i="11"/>
  <c r="M3100" i="11"/>
  <c r="L3100" i="11"/>
  <c r="K3100" i="11"/>
  <c r="J3100" i="11"/>
  <c r="I3100" i="11"/>
  <c r="F3100" i="11"/>
  <c r="P3100" i="11" s="1"/>
  <c r="E3100" i="11"/>
  <c r="D3100" i="11"/>
  <c r="C3100" i="11"/>
  <c r="B3100" i="11"/>
  <c r="A3100" i="11"/>
  <c r="O3099" i="11"/>
  <c r="N3099" i="11"/>
  <c r="M3099" i="11"/>
  <c r="L3099" i="11"/>
  <c r="K3099" i="11"/>
  <c r="J3099" i="11"/>
  <c r="I3099" i="11"/>
  <c r="F3099" i="11"/>
  <c r="P3099" i="11" s="1"/>
  <c r="E3099" i="11"/>
  <c r="D3099" i="11"/>
  <c r="C3099" i="11"/>
  <c r="B3099" i="11"/>
  <c r="A3099" i="11"/>
  <c r="O3098" i="11"/>
  <c r="N3098" i="11"/>
  <c r="M3098" i="11"/>
  <c r="L3098" i="11"/>
  <c r="K3098" i="11"/>
  <c r="J3098" i="11"/>
  <c r="I3098" i="11"/>
  <c r="F3098" i="11"/>
  <c r="P3098" i="11" s="1"/>
  <c r="E3098" i="11"/>
  <c r="D3098" i="11"/>
  <c r="C3098" i="11"/>
  <c r="B3098" i="11"/>
  <c r="A3098" i="11"/>
  <c r="O3097" i="11"/>
  <c r="N3097" i="11"/>
  <c r="M3097" i="11"/>
  <c r="L3097" i="11"/>
  <c r="K3097" i="11"/>
  <c r="J3097" i="11"/>
  <c r="I3097" i="11"/>
  <c r="F3097" i="11"/>
  <c r="P3097" i="11" s="1"/>
  <c r="E3097" i="11"/>
  <c r="D3097" i="11"/>
  <c r="C3097" i="11"/>
  <c r="B3097" i="11"/>
  <c r="A3097" i="11"/>
  <c r="O3096" i="11"/>
  <c r="N3096" i="11"/>
  <c r="M3096" i="11"/>
  <c r="L3096" i="11"/>
  <c r="K3096" i="11"/>
  <c r="J3096" i="11"/>
  <c r="I3096" i="11"/>
  <c r="F3096" i="11"/>
  <c r="P3096" i="11" s="1"/>
  <c r="E3096" i="11"/>
  <c r="D3096" i="11"/>
  <c r="C3096" i="11"/>
  <c r="B3096" i="11"/>
  <c r="A3096" i="11"/>
  <c r="O3095" i="11"/>
  <c r="N3095" i="11"/>
  <c r="M3095" i="11"/>
  <c r="L3095" i="11"/>
  <c r="K3095" i="11"/>
  <c r="J3095" i="11"/>
  <c r="I3095" i="11"/>
  <c r="F3095" i="11"/>
  <c r="P3095" i="11" s="1"/>
  <c r="E3095" i="11"/>
  <c r="D3095" i="11"/>
  <c r="C3095" i="11"/>
  <c r="B3095" i="11"/>
  <c r="A3095" i="11"/>
  <c r="O3094" i="11"/>
  <c r="N3094" i="11"/>
  <c r="M3094" i="11"/>
  <c r="L3094" i="11"/>
  <c r="K3094" i="11"/>
  <c r="J3094" i="11"/>
  <c r="I3094" i="11"/>
  <c r="F3094" i="11"/>
  <c r="P3094" i="11" s="1"/>
  <c r="E3094" i="11"/>
  <c r="D3094" i="11"/>
  <c r="C3094" i="11"/>
  <c r="B3094" i="11"/>
  <c r="A3094" i="11"/>
  <c r="O3093" i="11"/>
  <c r="N3093" i="11"/>
  <c r="M3093" i="11"/>
  <c r="L3093" i="11"/>
  <c r="K3093" i="11"/>
  <c r="J3093" i="11"/>
  <c r="I3093" i="11"/>
  <c r="F3093" i="11"/>
  <c r="P3093" i="11" s="1"/>
  <c r="E3093" i="11"/>
  <c r="D3093" i="11"/>
  <c r="C3093" i="11"/>
  <c r="B3093" i="11"/>
  <c r="A3093" i="11"/>
  <c r="O3092" i="11"/>
  <c r="N3092" i="11"/>
  <c r="M3092" i="11"/>
  <c r="L3092" i="11"/>
  <c r="K3092" i="11"/>
  <c r="J3092" i="11"/>
  <c r="D208" i="12" s="1"/>
  <c r="I3092" i="11"/>
  <c r="C208" i="12" s="1"/>
  <c r="F3092" i="11"/>
  <c r="P3092" i="11" s="1"/>
  <c r="E208" i="12" s="1"/>
  <c r="E3092" i="11"/>
  <c r="D3092" i="11"/>
  <c r="C3092" i="11"/>
  <c r="B3092" i="11"/>
  <c r="B208" i="12" s="1"/>
  <c r="A3092" i="11"/>
  <c r="A208" i="12" s="1"/>
  <c r="O3091" i="11"/>
  <c r="N3091" i="11"/>
  <c r="M3091" i="11"/>
  <c r="L3091" i="11"/>
  <c r="K3091" i="11"/>
  <c r="J3091" i="11"/>
  <c r="I3091" i="11"/>
  <c r="F3091" i="11"/>
  <c r="P3091" i="11" s="1"/>
  <c r="E3091" i="11"/>
  <c r="D3091" i="11"/>
  <c r="C3091" i="11"/>
  <c r="B3091" i="11"/>
  <c r="A3091" i="11"/>
  <c r="O3090" i="11"/>
  <c r="N3090" i="11"/>
  <c r="M3090" i="11"/>
  <c r="L3090" i="11"/>
  <c r="K3090" i="11"/>
  <c r="J3090" i="11"/>
  <c r="I3090" i="11"/>
  <c r="F3090" i="11"/>
  <c r="P3090" i="11" s="1"/>
  <c r="E3090" i="11"/>
  <c r="D3090" i="11"/>
  <c r="C3090" i="11"/>
  <c r="B3090" i="11"/>
  <c r="A3090" i="11"/>
  <c r="O3089" i="11"/>
  <c r="N3089" i="11"/>
  <c r="M3089" i="11"/>
  <c r="L3089" i="11"/>
  <c r="K3089" i="11"/>
  <c r="J3089" i="11"/>
  <c r="I3089" i="11"/>
  <c r="F3089" i="11"/>
  <c r="P3089" i="11" s="1"/>
  <c r="E3089" i="11"/>
  <c r="D3089" i="11"/>
  <c r="C3089" i="11"/>
  <c r="B3089" i="11"/>
  <c r="A3089" i="11"/>
  <c r="O3088" i="11"/>
  <c r="N3088" i="11"/>
  <c r="M3088" i="11"/>
  <c r="L3088" i="11"/>
  <c r="K3088" i="11"/>
  <c r="J3088" i="11"/>
  <c r="I3088" i="11"/>
  <c r="F3088" i="11"/>
  <c r="P3088" i="11" s="1"/>
  <c r="E3088" i="11"/>
  <c r="D3088" i="11"/>
  <c r="C3088" i="11"/>
  <c r="B3088" i="11"/>
  <c r="A3088" i="11"/>
  <c r="O3087" i="11"/>
  <c r="N3087" i="11"/>
  <c r="M3087" i="11"/>
  <c r="L3087" i="11"/>
  <c r="K3087" i="11"/>
  <c r="J3087" i="11"/>
  <c r="I3087" i="11"/>
  <c r="F3087" i="11"/>
  <c r="P3087" i="11" s="1"/>
  <c r="E3087" i="11"/>
  <c r="D3087" i="11"/>
  <c r="C3087" i="11"/>
  <c r="B3087" i="11"/>
  <c r="A3087" i="11"/>
  <c r="O3086" i="11"/>
  <c r="N3086" i="11"/>
  <c r="M3086" i="11"/>
  <c r="L3086" i="11"/>
  <c r="K3086" i="11"/>
  <c r="J3086" i="11"/>
  <c r="I3086" i="11"/>
  <c r="F3086" i="11"/>
  <c r="P3086" i="11" s="1"/>
  <c r="E3086" i="11"/>
  <c r="D3086" i="11"/>
  <c r="C3086" i="11"/>
  <c r="B3086" i="11"/>
  <c r="A3086" i="11"/>
  <c r="O3085" i="11"/>
  <c r="N3085" i="11"/>
  <c r="M3085" i="11"/>
  <c r="L3085" i="11"/>
  <c r="K3085" i="11"/>
  <c r="J3085" i="11"/>
  <c r="I3085" i="11"/>
  <c r="F3085" i="11"/>
  <c r="P3085" i="11" s="1"/>
  <c r="E3085" i="11"/>
  <c r="D3085" i="11"/>
  <c r="C3085" i="11"/>
  <c r="B3085" i="11"/>
  <c r="A3085" i="11"/>
  <c r="O3084" i="11"/>
  <c r="N3084" i="11"/>
  <c r="M3084" i="11"/>
  <c r="L3084" i="11"/>
  <c r="K3084" i="11"/>
  <c r="J3084" i="11"/>
  <c r="I3084" i="11"/>
  <c r="F3084" i="11"/>
  <c r="P3084" i="11" s="1"/>
  <c r="E3084" i="11"/>
  <c r="D3084" i="11"/>
  <c r="C3084" i="11"/>
  <c r="B3084" i="11"/>
  <c r="A3084" i="11"/>
  <c r="O3083" i="11"/>
  <c r="N3083" i="11"/>
  <c r="M3083" i="11"/>
  <c r="L3083" i="11"/>
  <c r="K3083" i="11"/>
  <c r="J3083" i="11"/>
  <c r="I3083" i="11"/>
  <c r="F3083" i="11"/>
  <c r="P3083" i="11" s="1"/>
  <c r="E3083" i="11"/>
  <c r="D3083" i="11"/>
  <c r="C3083" i="11"/>
  <c r="B3083" i="11"/>
  <c r="A3083" i="11"/>
  <c r="O3082" i="11"/>
  <c r="N3082" i="11"/>
  <c r="M3082" i="11"/>
  <c r="L3082" i="11"/>
  <c r="K3082" i="11"/>
  <c r="J3082" i="11"/>
  <c r="I3082" i="11"/>
  <c r="F3082" i="11"/>
  <c r="P3082" i="11" s="1"/>
  <c r="E3082" i="11"/>
  <c r="D3082" i="11"/>
  <c r="C3082" i="11"/>
  <c r="B3082" i="11"/>
  <c r="A3082" i="11"/>
  <c r="O3081" i="11"/>
  <c r="N3081" i="11"/>
  <c r="M3081" i="11"/>
  <c r="L3081" i="11"/>
  <c r="K3081" i="11"/>
  <c r="J3081" i="11"/>
  <c r="I3081" i="11"/>
  <c r="F3081" i="11"/>
  <c r="P3081" i="11" s="1"/>
  <c r="E3081" i="11"/>
  <c r="D3081" i="11"/>
  <c r="C3081" i="11"/>
  <c r="B3081" i="11"/>
  <c r="A3081" i="11"/>
  <c r="O3080" i="11"/>
  <c r="N3080" i="11"/>
  <c r="M3080" i="11"/>
  <c r="L3080" i="11"/>
  <c r="K3080" i="11"/>
  <c r="J3080" i="11"/>
  <c r="I3080" i="11"/>
  <c r="F3080" i="11"/>
  <c r="P3080" i="11" s="1"/>
  <c r="E3080" i="11"/>
  <c r="D3080" i="11"/>
  <c r="C3080" i="11"/>
  <c r="B3080" i="11"/>
  <c r="A3080" i="11"/>
  <c r="O3079" i="11"/>
  <c r="N3079" i="11"/>
  <c r="M3079" i="11"/>
  <c r="L3079" i="11"/>
  <c r="K3079" i="11"/>
  <c r="J3079" i="11"/>
  <c r="I3079" i="11"/>
  <c r="O3078" i="11"/>
  <c r="N3078" i="11"/>
  <c r="M3078" i="11"/>
  <c r="L3078" i="11"/>
  <c r="K3078" i="11"/>
  <c r="J3078" i="11"/>
  <c r="I3078" i="11"/>
  <c r="O3077" i="11"/>
  <c r="N3077" i="11"/>
  <c r="M3077" i="11"/>
  <c r="L3077" i="11"/>
  <c r="K3077" i="11"/>
  <c r="J3077" i="11"/>
  <c r="I3077" i="11"/>
  <c r="O3076" i="11"/>
  <c r="N3076" i="11"/>
  <c r="M3076" i="11"/>
  <c r="L3076" i="11"/>
  <c r="K3076" i="11"/>
  <c r="J3076" i="11"/>
  <c r="I3076" i="11"/>
  <c r="F3076" i="11"/>
  <c r="P3076" i="11" s="1"/>
  <c r="E3076" i="11"/>
  <c r="D3076" i="11"/>
  <c r="C3076" i="11"/>
  <c r="B3076" i="11"/>
  <c r="A3076" i="11"/>
  <c r="O3075" i="11"/>
  <c r="N3075" i="11"/>
  <c r="M3075" i="11"/>
  <c r="L3075" i="11"/>
  <c r="K3075" i="11"/>
  <c r="J3075" i="11"/>
  <c r="I3075" i="11"/>
  <c r="F3075" i="11"/>
  <c r="P3075" i="11" s="1"/>
  <c r="E3075" i="11"/>
  <c r="D3075" i="11"/>
  <c r="C3075" i="11"/>
  <c r="B3075" i="11"/>
  <c r="A3075" i="11"/>
  <c r="O3074" i="11"/>
  <c r="N3074" i="11"/>
  <c r="M3074" i="11"/>
  <c r="L3074" i="11"/>
  <c r="K3074" i="11"/>
  <c r="J3074" i="11"/>
  <c r="I3074" i="11"/>
  <c r="F3074" i="11"/>
  <c r="P3074" i="11" s="1"/>
  <c r="E3074" i="11"/>
  <c r="D3074" i="11"/>
  <c r="C3074" i="11"/>
  <c r="B3074" i="11"/>
  <c r="A3074" i="11"/>
  <c r="O3073" i="11"/>
  <c r="N3073" i="11"/>
  <c r="M3073" i="11"/>
  <c r="L3073" i="11"/>
  <c r="K3073" i="11"/>
  <c r="J3073" i="11"/>
  <c r="I3073" i="11"/>
  <c r="F3073" i="11"/>
  <c r="P3073" i="11" s="1"/>
  <c r="E3073" i="11"/>
  <c r="D3073" i="11"/>
  <c r="C3073" i="11"/>
  <c r="B3073" i="11"/>
  <c r="A3073" i="11"/>
  <c r="O3072" i="11"/>
  <c r="N3072" i="11"/>
  <c r="M3072" i="11"/>
  <c r="L3072" i="11"/>
  <c r="K3072" i="11"/>
  <c r="J3072" i="11"/>
  <c r="I3072" i="11"/>
  <c r="F3072" i="11"/>
  <c r="P3072" i="11" s="1"/>
  <c r="E3072" i="11"/>
  <c r="D3072" i="11"/>
  <c r="C3072" i="11"/>
  <c r="B3072" i="11"/>
  <c r="A3072" i="11"/>
  <c r="O3071" i="11"/>
  <c r="N3071" i="11"/>
  <c r="M3071" i="11"/>
  <c r="L3071" i="11"/>
  <c r="K3071" i="11"/>
  <c r="J3071" i="11"/>
  <c r="I3071" i="11"/>
  <c r="F3071" i="11"/>
  <c r="P3071" i="11" s="1"/>
  <c r="E3071" i="11"/>
  <c r="D3071" i="11"/>
  <c r="C3071" i="11"/>
  <c r="B3071" i="11"/>
  <c r="A3071" i="11"/>
  <c r="O3070" i="11"/>
  <c r="N3070" i="11"/>
  <c r="M3070" i="11"/>
  <c r="L3070" i="11"/>
  <c r="K3070" i="11"/>
  <c r="J3070" i="11"/>
  <c r="I3070" i="11"/>
  <c r="F3070" i="11"/>
  <c r="P3070" i="11" s="1"/>
  <c r="E3070" i="11"/>
  <c r="D3070" i="11"/>
  <c r="C3070" i="11"/>
  <c r="B3070" i="11"/>
  <c r="A3070" i="11"/>
  <c r="O3069" i="11"/>
  <c r="N3069" i="11"/>
  <c r="M3069" i="11"/>
  <c r="L3069" i="11"/>
  <c r="K3069" i="11"/>
  <c r="J3069" i="11"/>
  <c r="I3069" i="11"/>
  <c r="F3069" i="11"/>
  <c r="P3069" i="11" s="1"/>
  <c r="E3069" i="11"/>
  <c r="D3069" i="11"/>
  <c r="C3069" i="11"/>
  <c r="B3069" i="11"/>
  <c r="A3069" i="11"/>
  <c r="O3068" i="11"/>
  <c r="N3068" i="11"/>
  <c r="M3068" i="11"/>
  <c r="L3068" i="11"/>
  <c r="K3068" i="11"/>
  <c r="J3068" i="11"/>
  <c r="I3068" i="11"/>
  <c r="F3068" i="11"/>
  <c r="P3068" i="11" s="1"/>
  <c r="E3068" i="11"/>
  <c r="D3068" i="11"/>
  <c r="C3068" i="11"/>
  <c r="B3068" i="11"/>
  <c r="A3068" i="11"/>
  <c r="O3067" i="11"/>
  <c r="N3067" i="11"/>
  <c r="M3067" i="11"/>
  <c r="L3067" i="11"/>
  <c r="K3067" i="11"/>
  <c r="J3067" i="11"/>
  <c r="I3067" i="11"/>
  <c r="F3067" i="11"/>
  <c r="P3067" i="11" s="1"/>
  <c r="E3067" i="11"/>
  <c r="D3067" i="11"/>
  <c r="C3067" i="11"/>
  <c r="B3067" i="11"/>
  <c r="A3067" i="11"/>
  <c r="O3066" i="11"/>
  <c r="N3066" i="11"/>
  <c r="M3066" i="11"/>
  <c r="L3066" i="11"/>
  <c r="K3066" i="11"/>
  <c r="J3066" i="11"/>
  <c r="I3066" i="11"/>
  <c r="F3066" i="11"/>
  <c r="P3066" i="11" s="1"/>
  <c r="E3066" i="11"/>
  <c r="D3066" i="11"/>
  <c r="C3066" i="11"/>
  <c r="B3066" i="11"/>
  <c r="A3066" i="11"/>
  <c r="O3065" i="11"/>
  <c r="N3065" i="11"/>
  <c r="M3065" i="11"/>
  <c r="L3065" i="11"/>
  <c r="K3065" i="11"/>
  <c r="J3065" i="11"/>
  <c r="I3065" i="11"/>
  <c r="F3065" i="11"/>
  <c r="P3065" i="11" s="1"/>
  <c r="E3065" i="11"/>
  <c r="D3065" i="11"/>
  <c r="C3065" i="11"/>
  <c r="B3065" i="11"/>
  <c r="A3065" i="11"/>
  <c r="O3064" i="11"/>
  <c r="N3064" i="11"/>
  <c r="M3064" i="11"/>
  <c r="L3064" i="11"/>
  <c r="K3064" i="11"/>
  <c r="J3064" i="11"/>
  <c r="I3064" i="11"/>
  <c r="F3064" i="11"/>
  <c r="P3064" i="11" s="1"/>
  <c r="E3064" i="11"/>
  <c r="D3064" i="11"/>
  <c r="C3064" i="11"/>
  <c r="B3064" i="11"/>
  <c r="A3064" i="11"/>
  <c r="O3063" i="11"/>
  <c r="N3063" i="11"/>
  <c r="M3063" i="11"/>
  <c r="L3063" i="11"/>
  <c r="K3063" i="11"/>
  <c r="J3063" i="11"/>
  <c r="I3063" i="11"/>
  <c r="F3063" i="11"/>
  <c r="P3063" i="11" s="1"/>
  <c r="E3063" i="11"/>
  <c r="D3063" i="11"/>
  <c r="C3063" i="11"/>
  <c r="B3063" i="11"/>
  <c r="A3063" i="11"/>
  <c r="O3062" i="11"/>
  <c r="N3062" i="11"/>
  <c r="M3062" i="11"/>
  <c r="L3062" i="11"/>
  <c r="K3062" i="11"/>
  <c r="J3062" i="11"/>
  <c r="I3062" i="11"/>
  <c r="F3062" i="11"/>
  <c r="P3062" i="11" s="1"/>
  <c r="E206" i="12" s="1"/>
  <c r="E3062" i="11"/>
  <c r="D3062" i="11"/>
  <c r="C3062" i="11"/>
  <c r="B3062" i="11"/>
  <c r="A3062" i="11"/>
  <c r="O3061" i="11"/>
  <c r="N3061" i="11"/>
  <c r="M3061" i="11"/>
  <c r="L3061" i="11"/>
  <c r="K3061" i="11"/>
  <c r="J3061" i="11"/>
  <c r="I3061" i="11"/>
  <c r="F3061" i="11"/>
  <c r="P3061" i="11" s="1"/>
  <c r="E3061" i="11"/>
  <c r="D3061" i="11"/>
  <c r="C3061" i="11"/>
  <c r="B3061" i="11"/>
  <c r="A3061" i="11"/>
  <c r="O3060" i="11"/>
  <c r="N3060" i="11"/>
  <c r="M3060" i="11"/>
  <c r="L3060" i="11"/>
  <c r="K3060" i="11"/>
  <c r="J3060" i="11"/>
  <c r="I3060" i="11"/>
  <c r="F3060" i="11"/>
  <c r="P3060" i="11" s="1"/>
  <c r="E3060" i="11"/>
  <c r="D3060" i="11"/>
  <c r="C3060" i="11"/>
  <c r="B3060" i="11"/>
  <c r="A3060" i="11"/>
  <c r="O3059" i="11"/>
  <c r="N3059" i="11"/>
  <c r="M3059" i="11"/>
  <c r="L3059" i="11"/>
  <c r="K3059" i="11"/>
  <c r="J3059" i="11"/>
  <c r="I3059" i="11"/>
  <c r="F3059" i="11"/>
  <c r="P3059" i="11" s="1"/>
  <c r="E3059" i="11"/>
  <c r="D3059" i="11"/>
  <c r="C3059" i="11"/>
  <c r="B3059" i="11"/>
  <c r="A3059" i="11"/>
  <c r="O3058" i="11"/>
  <c r="N3058" i="11"/>
  <c r="M3058" i="11"/>
  <c r="L3058" i="11"/>
  <c r="K3058" i="11"/>
  <c r="J3058" i="11"/>
  <c r="I3058" i="11"/>
  <c r="F3058" i="11"/>
  <c r="P3058" i="11" s="1"/>
  <c r="E3058" i="11"/>
  <c r="D3058" i="11"/>
  <c r="C3058" i="11"/>
  <c r="B3058" i="11"/>
  <c r="A3058" i="11"/>
  <c r="O3057" i="11"/>
  <c r="N3057" i="11"/>
  <c r="M3057" i="11"/>
  <c r="L3057" i="11"/>
  <c r="K3057" i="11"/>
  <c r="J3057" i="11"/>
  <c r="I3057" i="11"/>
  <c r="F3057" i="11"/>
  <c r="P3057" i="11" s="1"/>
  <c r="E3057" i="11"/>
  <c r="D3057" i="11"/>
  <c r="C3057" i="11"/>
  <c r="B3057" i="11"/>
  <c r="A3057" i="11"/>
  <c r="O3056" i="11"/>
  <c r="N3056" i="11"/>
  <c r="M3056" i="11"/>
  <c r="L3056" i="11"/>
  <c r="K3056" i="11"/>
  <c r="J3056" i="11"/>
  <c r="I3056" i="11"/>
  <c r="F3056" i="11"/>
  <c r="P3056" i="11" s="1"/>
  <c r="E3056" i="11"/>
  <c r="D3056" i="11"/>
  <c r="C3056" i="11"/>
  <c r="B3056" i="11"/>
  <c r="A3056" i="11"/>
  <c r="O3055" i="11"/>
  <c r="N3055" i="11"/>
  <c r="M3055" i="11"/>
  <c r="L3055" i="11"/>
  <c r="K3055" i="11"/>
  <c r="J3055" i="11"/>
  <c r="I3055" i="11"/>
  <c r="F3055" i="11"/>
  <c r="P3055" i="11" s="1"/>
  <c r="E3055" i="11"/>
  <c r="D3055" i="11"/>
  <c r="C3055" i="11"/>
  <c r="B3055" i="11"/>
  <c r="A3055" i="11"/>
  <c r="O3054" i="11"/>
  <c r="N3054" i="11"/>
  <c r="M3054" i="11"/>
  <c r="L3054" i="11"/>
  <c r="K3054" i="11"/>
  <c r="J3054" i="11"/>
  <c r="I3054" i="11"/>
  <c r="F3054" i="11"/>
  <c r="P3054" i="11" s="1"/>
  <c r="E3054" i="11"/>
  <c r="D3054" i="11"/>
  <c r="C3054" i="11"/>
  <c r="B3054" i="11"/>
  <c r="A3054" i="11"/>
  <c r="O3053" i="11"/>
  <c r="N3053" i="11"/>
  <c r="M3053" i="11"/>
  <c r="L3053" i="11"/>
  <c r="K3053" i="11"/>
  <c r="J3053" i="11"/>
  <c r="I3053" i="11"/>
  <c r="F3053" i="11"/>
  <c r="P3053" i="11" s="1"/>
  <c r="E3053" i="11"/>
  <c r="D3053" i="11"/>
  <c r="C3053" i="11"/>
  <c r="B3053" i="11"/>
  <c r="A3053" i="11"/>
  <c r="O3052" i="11"/>
  <c r="N3052" i="11"/>
  <c r="M3052" i="11"/>
  <c r="L3052" i="11"/>
  <c r="K3052" i="11"/>
  <c r="J3052" i="11"/>
  <c r="I3052" i="11"/>
  <c r="F3052" i="11"/>
  <c r="P3052" i="11" s="1"/>
  <c r="E3052" i="11"/>
  <c r="D3052" i="11"/>
  <c r="C3052" i="11"/>
  <c r="B3052" i="11"/>
  <c r="A3052" i="11"/>
  <c r="O3051" i="11"/>
  <c r="N3051" i="11"/>
  <c r="M3051" i="11"/>
  <c r="L3051" i="11"/>
  <c r="K3051" i="11"/>
  <c r="J3051" i="11"/>
  <c r="I3051" i="11"/>
  <c r="F3051" i="11"/>
  <c r="P3051" i="11" s="1"/>
  <c r="E3051" i="11"/>
  <c r="D3051" i="11"/>
  <c r="C3051" i="11"/>
  <c r="B3051" i="11"/>
  <c r="A3051" i="11"/>
  <c r="O3050" i="11"/>
  <c r="N3050" i="11"/>
  <c r="M3050" i="11"/>
  <c r="L3050" i="11"/>
  <c r="K3050" i="11"/>
  <c r="J3050" i="11"/>
  <c r="I3050" i="11"/>
  <c r="F3050" i="11"/>
  <c r="P3050" i="11" s="1"/>
  <c r="E3050" i="11"/>
  <c r="D3050" i="11"/>
  <c r="C3050" i="11"/>
  <c r="B3050" i="11"/>
  <c r="A3050" i="11"/>
  <c r="O3049" i="11"/>
  <c r="N3049" i="11"/>
  <c r="M3049" i="11"/>
  <c r="L3049" i="11"/>
  <c r="K3049" i="11"/>
  <c r="J3049" i="11"/>
  <c r="I3049" i="11"/>
  <c r="F3049" i="11"/>
  <c r="P3049" i="11" s="1"/>
  <c r="E3049" i="11"/>
  <c r="D3049" i="11"/>
  <c r="C3049" i="11"/>
  <c r="B3049" i="11"/>
  <c r="A3049" i="11"/>
  <c r="O3048" i="11"/>
  <c r="N3048" i="11"/>
  <c r="M3048" i="11"/>
  <c r="L3048" i="11"/>
  <c r="K3048" i="11"/>
  <c r="J3048" i="11"/>
  <c r="I3048" i="11"/>
  <c r="F3048" i="11"/>
  <c r="P3048" i="11" s="1"/>
  <c r="E3048" i="11"/>
  <c r="D3048" i="11"/>
  <c r="C3048" i="11"/>
  <c r="B3048" i="11"/>
  <c r="A3048" i="11"/>
  <c r="O3047" i="11"/>
  <c r="N3047" i="11"/>
  <c r="M3047" i="11"/>
  <c r="L3047" i="11"/>
  <c r="K3047" i="11"/>
  <c r="J3047" i="11"/>
  <c r="I3047" i="11"/>
  <c r="F3047" i="11"/>
  <c r="P3047" i="11" s="1"/>
  <c r="E205" i="12" s="1"/>
  <c r="E3047" i="11"/>
  <c r="D3047" i="11"/>
  <c r="C3047" i="11"/>
  <c r="B3047" i="11"/>
  <c r="A3047" i="11"/>
  <c r="O3046" i="11"/>
  <c r="N3046" i="11"/>
  <c r="M3046" i="11"/>
  <c r="L3046" i="11"/>
  <c r="K3046" i="11"/>
  <c r="J3046" i="11"/>
  <c r="I3046" i="11"/>
  <c r="F3046" i="11"/>
  <c r="P3046" i="11" s="1"/>
  <c r="E3046" i="11"/>
  <c r="D3046" i="11"/>
  <c r="C3046" i="11"/>
  <c r="B3046" i="11"/>
  <c r="A3046" i="11"/>
  <c r="O3045" i="11"/>
  <c r="N3045" i="11"/>
  <c r="M3045" i="11"/>
  <c r="L3045" i="11"/>
  <c r="K3045" i="11"/>
  <c r="J3045" i="11"/>
  <c r="I3045" i="11"/>
  <c r="F3045" i="11"/>
  <c r="P3045" i="11" s="1"/>
  <c r="E3045" i="11"/>
  <c r="D3045" i="11"/>
  <c r="C3045" i="11"/>
  <c r="B3045" i="11"/>
  <c r="A3045" i="11"/>
  <c r="O3044" i="11"/>
  <c r="N3044" i="11"/>
  <c r="M3044" i="11"/>
  <c r="L3044" i="11"/>
  <c r="K3044" i="11"/>
  <c r="J3044" i="11"/>
  <c r="I3044" i="11"/>
  <c r="F3044" i="11"/>
  <c r="P3044" i="11" s="1"/>
  <c r="E3044" i="11"/>
  <c r="D3044" i="11"/>
  <c r="C3044" i="11"/>
  <c r="B3044" i="11"/>
  <c r="A3044" i="11"/>
  <c r="O3043" i="11"/>
  <c r="N3043" i="11"/>
  <c r="M3043" i="11"/>
  <c r="L3043" i="11"/>
  <c r="K3043" i="11"/>
  <c r="J3043" i="11"/>
  <c r="I3043" i="11"/>
  <c r="F3043" i="11"/>
  <c r="P3043" i="11" s="1"/>
  <c r="E3043" i="11"/>
  <c r="D3043" i="11"/>
  <c r="C3043" i="11"/>
  <c r="B3043" i="11"/>
  <c r="A3043" i="11"/>
  <c r="O3042" i="11"/>
  <c r="N3042" i="11"/>
  <c r="M3042" i="11"/>
  <c r="L3042" i="11"/>
  <c r="K3042" i="11"/>
  <c r="J3042" i="11"/>
  <c r="I3042" i="11"/>
  <c r="F3042" i="11"/>
  <c r="P3042" i="11" s="1"/>
  <c r="E3042" i="11"/>
  <c r="D3042" i="11"/>
  <c r="C3042" i="11"/>
  <c r="B3042" i="11"/>
  <c r="A3042" i="11"/>
  <c r="O3041" i="11"/>
  <c r="N3041" i="11"/>
  <c r="M3041" i="11"/>
  <c r="L3041" i="11"/>
  <c r="K3041" i="11"/>
  <c r="J3041" i="11"/>
  <c r="I3041" i="11"/>
  <c r="F3041" i="11"/>
  <c r="P3041" i="11" s="1"/>
  <c r="E3041" i="11"/>
  <c r="D3041" i="11"/>
  <c r="C3041" i="11"/>
  <c r="B3041" i="11"/>
  <c r="A3041" i="11"/>
  <c r="O3040" i="11"/>
  <c r="N3040" i="11"/>
  <c r="M3040" i="11"/>
  <c r="L3040" i="11"/>
  <c r="K3040" i="11"/>
  <c r="J3040" i="11"/>
  <c r="I3040" i="11"/>
  <c r="F3040" i="11"/>
  <c r="P3040" i="11" s="1"/>
  <c r="E3040" i="11"/>
  <c r="D3040" i="11"/>
  <c r="C3040" i="11"/>
  <c r="B3040" i="11"/>
  <c r="A3040" i="11"/>
  <c r="O3039" i="11"/>
  <c r="N3039" i="11"/>
  <c r="M3039" i="11"/>
  <c r="L3039" i="11"/>
  <c r="K3039" i="11"/>
  <c r="J3039" i="11"/>
  <c r="I3039" i="11"/>
  <c r="F3039" i="11"/>
  <c r="P3039" i="11" s="1"/>
  <c r="E3039" i="11"/>
  <c r="D3039" i="11"/>
  <c r="C3039" i="11"/>
  <c r="B3039" i="11"/>
  <c r="A3039" i="11"/>
  <c r="O3038" i="11"/>
  <c r="N3038" i="11"/>
  <c r="M3038" i="11"/>
  <c r="L3038" i="11"/>
  <c r="K3038" i="11"/>
  <c r="J3038" i="11"/>
  <c r="I3038" i="11"/>
  <c r="F3038" i="11"/>
  <c r="P3038" i="11" s="1"/>
  <c r="E3038" i="11"/>
  <c r="D3038" i="11"/>
  <c r="C3038" i="11"/>
  <c r="B3038" i="11"/>
  <c r="A3038" i="11"/>
  <c r="O3037" i="11"/>
  <c r="N3037" i="11"/>
  <c r="M3037" i="11"/>
  <c r="L3037" i="11"/>
  <c r="K3037" i="11"/>
  <c r="J3037" i="11"/>
  <c r="I3037" i="11"/>
  <c r="F3037" i="11"/>
  <c r="P3037" i="11" s="1"/>
  <c r="E3037" i="11"/>
  <c r="D3037" i="11"/>
  <c r="C3037" i="11"/>
  <c r="B3037" i="11"/>
  <c r="A3037" i="11"/>
  <c r="O3036" i="11"/>
  <c r="N3036" i="11"/>
  <c r="M3036" i="11"/>
  <c r="L3036" i="11"/>
  <c r="K3036" i="11"/>
  <c r="J3036" i="11"/>
  <c r="I3036" i="11"/>
  <c r="F3036" i="11"/>
  <c r="P3036" i="11" s="1"/>
  <c r="E3036" i="11"/>
  <c r="D3036" i="11"/>
  <c r="C3036" i="11"/>
  <c r="B3036" i="11"/>
  <c r="A3036" i="11"/>
  <c r="O3035" i="11"/>
  <c r="N3035" i="11"/>
  <c r="M3035" i="11"/>
  <c r="L3035" i="11"/>
  <c r="K3035" i="11"/>
  <c r="J3035" i="11"/>
  <c r="I3035" i="11"/>
  <c r="F3035" i="11"/>
  <c r="P3035" i="11" s="1"/>
  <c r="E3035" i="11"/>
  <c r="D3035" i="11"/>
  <c r="C3035" i="11"/>
  <c r="B3035" i="11"/>
  <c r="A3035" i="11"/>
  <c r="O3034" i="11"/>
  <c r="N3034" i="11"/>
  <c r="M3034" i="11"/>
  <c r="L3034" i="11"/>
  <c r="K3034" i="11"/>
  <c r="J3034" i="11"/>
  <c r="I3034" i="11"/>
  <c r="F3034" i="11"/>
  <c r="P3034" i="11" s="1"/>
  <c r="E3034" i="11"/>
  <c r="D3034" i="11"/>
  <c r="C3034" i="11"/>
  <c r="B3034" i="11"/>
  <c r="A3034" i="11"/>
  <c r="O3033" i="11"/>
  <c r="N3033" i="11"/>
  <c r="M3033" i="11"/>
  <c r="L3033" i="11"/>
  <c r="K3033" i="11"/>
  <c r="J3033" i="11"/>
  <c r="I3033" i="11"/>
  <c r="F3033" i="11"/>
  <c r="P3033" i="11" s="1"/>
  <c r="E3033" i="11"/>
  <c r="D3033" i="11"/>
  <c r="C3033" i="11"/>
  <c r="B3033" i="11"/>
  <c r="A3033" i="11"/>
  <c r="O3032" i="11"/>
  <c r="N3032" i="11"/>
  <c r="M3032" i="11"/>
  <c r="L3032" i="11"/>
  <c r="K3032" i="11"/>
  <c r="J3032" i="11"/>
  <c r="I3032" i="11"/>
  <c r="F3032" i="11"/>
  <c r="P3032" i="11" s="1"/>
  <c r="E204" i="12" s="1"/>
  <c r="E3032" i="11"/>
  <c r="D3032" i="11"/>
  <c r="C3032" i="11"/>
  <c r="B3032" i="11"/>
  <c r="A3032" i="11"/>
  <c r="O3031" i="11"/>
  <c r="N3031" i="11"/>
  <c r="M3031" i="11"/>
  <c r="L3031" i="11"/>
  <c r="K3031" i="11"/>
  <c r="J3031" i="11"/>
  <c r="I3031" i="11"/>
  <c r="F3031" i="11"/>
  <c r="P3031" i="11" s="1"/>
  <c r="E3031" i="11"/>
  <c r="D3031" i="11"/>
  <c r="C3031" i="11"/>
  <c r="B3031" i="11"/>
  <c r="A3031" i="11"/>
  <c r="O3030" i="11"/>
  <c r="N3030" i="11"/>
  <c r="M3030" i="11"/>
  <c r="L3030" i="11"/>
  <c r="K3030" i="11"/>
  <c r="J3030" i="11"/>
  <c r="I3030" i="11"/>
  <c r="F3030" i="11"/>
  <c r="P3030" i="11" s="1"/>
  <c r="E3030" i="11"/>
  <c r="D3030" i="11"/>
  <c r="C3030" i="11"/>
  <c r="B3030" i="11"/>
  <c r="A3030" i="11"/>
  <c r="O3029" i="11"/>
  <c r="N3029" i="11"/>
  <c r="M3029" i="11"/>
  <c r="L3029" i="11"/>
  <c r="K3029" i="11"/>
  <c r="J3029" i="11"/>
  <c r="I3029" i="11"/>
  <c r="F3029" i="11"/>
  <c r="P3029" i="11" s="1"/>
  <c r="E3029" i="11"/>
  <c r="D3029" i="11"/>
  <c r="C3029" i="11"/>
  <c r="B3029" i="11"/>
  <c r="A3029" i="11"/>
  <c r="O3028" i="11"/>
  <c r="N3028" i="11"/>
  <c r="M3028" i="11"/>
  <c r="L3028" i="11"/>
  <c r="K3028" i="11"/>
  <c r="J3028" i="11"/>
  <c r="I3028" i="11"/>
  <c r="F3028" i="11"/>
  <c r="P3028" i="11" s="1"/>
  <c r="E3028" i="11"/>
  <c r="D3028" i="11"/>
  <c r="C3028" i="11"/>
  <c r="B3028" i="11"/>
  <c r="A3028" i="11"/>
  <c r="O3027" i="11"/>
  <c r="N3027" i="11"/>
  <c r="M3027" i="11"/>
  <c r="L3027" i="11"/>
  <c r="K3027" i="11"/>
  <c r="J3027" i="11"/>
  <c r="I3027" i="11"/>
  <c r="F3027" i="11"/>
  <c r="P3027" i="11" s="1"/>
  <c r="E3027" i="11"/>
  <c r="D3027" i="11"/>
  <c r="C3027" i="11"/>
  <c r="B3027" i="11"/>
  <c r="A3027" i="11"/>
  <c r="O3026" i="11"/>
  <c r="N3026" i="11"/>
  <c r="M3026" i="11"/>
  <c r="L3026" i="11"/>
  <c r="K3026" i="11"/>
  <c r="J3026" i="11"/>
  <c r="I3026" i="11"/>
  <c r="F3026" i="11"/>
  <c r="P3026" i="11" s="1"/>
  <c r="E3026" i="11"/>
  <c r="D3026" i="11"/>
  <c r="C3026" i="11"/>
  <c r="B3026" i="11"/>
  <c r="A3026" i="11"/>
  <c r="O3025" i="11"/>
  <c r="N3025" i="11"/>
  <c r="M3025" i="11"/>
  <c r="L3025" i="11"/>
  <c r="K3025" i="11"/>
  <c r="J3025" i="11"/>
  <c r="I3025" i="11"/>
  <c r="F3025" i="11"/>
  <c r="P3025" i="11" s="1"/>
  <c r="E3025" i="11"/>
  <c r="D3025" i="11"/>
  <c r="C3025" i="11"/>
  <c r="B3025" i="11"/>
  <c r="A3025" i="11"/>
  <c r="O3024" i="11"/>
  <c r="N3024" i="11"/>
  <c r="M3024" i="11"/>
  <c r="L3024" i="11"/>
  <c r="K3024" i="11"/>
  <c r="J3024" i="11"/>
  <c r="I3024" i="11"/>
  <c r="F3024" i="11"/>
  <c r="P3024" i="11" s="1"/>
  <c r="E3024" i="11"/>
  <c r="D3024" i="11"/>
  <c r="C3024" i="11"/>
  <c r="B3024" i="11"/>
  <c r="A3024" i="11"/>
  <c r="O3023" i="11"/>
  <c r="N3023" i="11"/>
  <c r="M3023" i="11"/>
  <c r="L3023" i="11"/>
  <c r="K3023" i="11"/>
  <c r="J3023" i="11"/>
  <c r="I3023" i="11"/>
  <c r="F3023" i="11"/>
  <c r="P3023" i="11" s="1"/>
  <c r="E3023" i="11"/>
  <c r="D3023" i="11"/>
  <c r="C3023" i="11"/>
  <c r="B3023" i="11"/>
  <c r="A3023" i="11"/>
  <c r="O3022" i="11"/>
  <c r="N3022" i="11"/>
  <c r="M3022" i="11"/>
  <c r="L3022" i="11"/>
  <c r="K3022" i="11"/>
  <c r="J3022" i="11"/>
  <c r="I3022" i="11"/>
  <c r="F3022" i="11"/>
  <c r="P3022" i="11" s="1"/>
  <c r="E3022" i="11"/>
  <c r="D3022" i="11"/>
  <c r="C3022" i="11"/>
  <c r="B3022" i="11"/>
  <c r="A3022" i="11"/>
  <c r="O3021" i="11"/>
  <c r="N3021" i="11"/>
  <c r="M3021" i="11"/>
  <c r="L3021" i="11"/>
  <c r="K3021" i="11"/>
  <c r="J3021" i="11"/>
  <c r="I3021" i="11"/>
  <c r="F3021" i="11"/>
  <c r="P3021" i="11" s="1"/>
  <c r="E3021" i="11"/>
  <c r="D3021" i="11"/>
  <c r="C3021" i="11"/>
  <c r="B3021" i="11"/>
  <c r="A3021" i="11"/>
  <c r="O3020" i="11"/>
  <c r="N3020" i="11"/>
  <c r="M3020" i="11"/>
  <c r="L3020" i="11"/>
  <c r="K3020" i="11"/>
  <c r="J3020" i="11"/>
  <c r="I3020" i="11"/>
  <c r="F3020" i="11"/>
  <c r="P3020" i="11" s="1"/>
  <c r="E3020" i="11"/>
  <c r="D3020" i="11"/>
  <c r="C3020" i="11"/>
  <c r="B3020" i="11"/>
  <c r="A3020" i="11"/>
  <c r="O3019" i="11"/>
  <c r="N3019" i="11"/>
  <c r="M3019" i="11"/>
  <c r="L3019" i="11"/>
  <c r="K3019" i="11"/>
  <c r="J3019" i="11"/>
  <c r="I3019" i="11"/>
  <c r="F3019" i="11"/>
  <c r="P3019" i="11" s="1"/>
  <c r="E3019" i="11"/>
  <c r="D3019" i="11"/>
  <c r="C3019" i="11"/>
  <c r="B3019" i="11"/>
  <c r="A3019" i="11"/>
  <c r="O3018" i="11"/>
  <c r="N3018" i="11"/>
  <c r="M3018" i="11"/>
  <c r="L3018" i="11"/>
  <c r="K3018" i="11"/>
  <c r="J3018" i="11"/>
  <c r="I3018" i="11"/>
  <c r="F3018" i="11"/>
  <c r="P3018" i="11" s="1"/>
  <c r="E3018" i="11"/>
  <c r="D3018" i="11"/>
  <c r="C3018" i="11"/>
  <c r="B3018" i="11"/>
  <c r="A3018" i="11"/>
  <c r="O3017" i="11"/>
  <c r="N3017" i="11"/>
  <c r="M3017" i="11"/>
  <c r="L3017" i="11"/>
  <c r="K3017" i="11"/>
  <c r="J3017" i="11"/>
  <c r="I3017" i="11"/>
  <c r="F3017" i="11"/>
  <c r="P3017" i="11" s="1"/>
  <c r="E203" i="12" s="1"/>
  <c r="E3017" i="11"/>
  <c r="D3017" i="11"/>
  <c r="C3017" i="11"/>
  <c r="B3017" i="11"/>
  <c r="A3017" i="11"/>
  <c r="O3016" i="11"/>
  <c r="N3016" i="11"/>
  <c r="M3016" i="11"/>
  <c r="L3016" i="11"/>
  <c r="K3016" i="11"/>
  <c r="J3016" i="11"/>
  <c r="I3016" i="11"/>
  <c r="F3016" i="11"/>
  <c r="P3016" i="11" s="1"/>
  <c r="E3016" i="11"/>
  <c r="D3016" i="11"/>
  <c r="C3016" i="11"/>
  <c r="B3016" i="11"/>
  <c r="A3016" i="11"/>
  <c r="O3015" i="11"/>
  <c r="N3015" i="11"/>
  <c r="M3015" i="11"/>
  <c r="L3015" i="11"/>
  <c r="K3015" i="11"/>
  <c r="J3015" i="11"/>
  <c r="I3015" i="11"/>
  <c r="F3015" i="11"/>
  <c r="P3015" i="11" s="1"/>
  <c r="E3015" i="11"/>
  <c r="D3015" i="11"/>
  <c r="C3015" i="11"/>
  <c r="B3015" i="11"/>
  <c r="A3015" i="11"/>
  <c r="O3014" i="11"/>
  <c r="N3014" i="11"/>
  <c r="M3014" i="11"/>
  <c r="L3014" i="11"/>
  <c r="K3014" i="11"/>
  <c r="J3014" i="11"/>
  <c r="I3014" i="11"/>
  <c r="F3014" i="11"/>
  <c r="P3014" i="11" s="1"/>
  <c r="E3014" i="11"/>
  <c r="D3014" i="11"/>
  <c r="C3014" i="11"/>
  <c r="B3014" i="11"/>
  <c r="A3014" i="11"/>
  <c r="O3013" i="11"/>
  <c r="N3013" i="11"/>
  <c r="M3013" i="11"/>
  <c r="L3013" i="11"/>
  <c r="K3013" i="11"/>
  <c r="J3013" i="11"/>
  <c r="I3013" i="11"/>
  <c r="F3013" i="11"/>
  <c r="P3013" i="11" s="1"/>
  <c r="E3013" i="11"/>
  <c r="D3013" i="11"/>
  <c r="C3013" i="11"/>
  <c r="B3013" i="11"/>
  <c r="A3013" i="11"/>
  <c r="O3012" i="11"/>
  <c r="N3012" i="11"/>
  <c r="M3012" i="11"/>
  <c r="L3012" i="11"/>
  <c r="K3012" i="11"/>
  <c r="J3012" i="11"/>
  <c r="I3012" i="11"/>
  <c r="F3012" i="11"/>
  <c r="P3012" i="11" s="1"/>
  <c r="E3012" i="11"/>
  <c r="D3012" i="11"/>
  <c r="C3012" i="11"/>
  <c r="B3012" i="11"/>
  <c r="A3012" i="11"/>
  <c r="O3011" i="11"/>
  <c r="N3011" i="11"/>
  <c r="M3011" i="11"/>
  <c r="L3011" i="11"/>
  <c r="K3011" i="11"/>
  <c r="J3011" i="11"/>
  <c r="I3011" i="11"/>
  <c r="F3011" i="11"/>
  <c r="P3011" i="11" s="1"/>
  <c r="E3011" i="11"/>
  <c r="D3011" i="11"/>
  <c r="C3011" i="11"/>
  <c r="B3011" i="11"/>
  <c r="A3011" i="11"/>
  <c r="O3010" i="11"/>
  <c r="N3010" i="11"/>
  <c r="M3010" i="11"/>
  <c r="L3010" i="11"/>
  <c r="K3010" i="11"/>
  <c r="J3010" i="11"/>
  <c r="I3010" i="11"/>
  <c r="F3010" i="11"/>
  <c r="P3010" i="11" s="1"/>
  <c r="E3010" i="11"/>
  <c r="D3010" i="11"/>
  <c r="C3010" i="11"/>
  <c r="B3010" i="11"/>
  <c r="A3010" i="11"/>
  <c r="O3009" i="11"/>
  <c r="N3009" i="11"/>
  <c r="M3009" i="11"/>
  <c r="L3009" i="11"/>
  <c r="K3009" i="11"/>
  <c r="J3009" i="11"/>
  <c r="I3009" i="11"/>
  <c r="F3009" i="11"/>
  <c r="P3009" i="11" s="1"/>
  <c r="E3009" i="11"/>
  <c r="D3009" i="11"/>
  <c r="C3009" i="11"/>
  <c r="B3009" i="11"/>
  <c r="A3009" i="11"/>
  <c r="O3008" i="11"/>
  <c r="N3008" i="11"/>
  <c r="M3008" i="11"/>
  <c r="L3008" i="11"/>
  <c r="K3008" i="11"/>
  <c r="J3008" i="11"/>
  <c r="I3008" i="11"/>
  <c r="F3008" i="11"/>
  <c r="P3008" i="11" s="1"/>
  <c r="E3008" i="11"/>
  <c r="D3008" i="11"/>
  <c r="C3008" i="11"/>
  <c r="B3008" i="11"/>
  <c r="A3008" i="11"/>
  <c r="O3007" i="11"/>
  <c r="N3007" i="11"/>
  <c r="M3007" i="11"/>
  <c r="L3007" i="11"/>
  <c r="K3007" i="11"/>
  <c r="J3007" i="11"/>
  <c r="I3007" i="11"/>
  <c r="F3007" i="11"/>
  <c r="P3007" i="11" s="1"/>
  <c r="E3007" i="11"/>
  <c r="D3007" i="11"/>
  <c r="C3007" i="11"/>
  <c r="B3007" i="11"/>
  <c r="A3007" i="11"/>
  <c r="O3006" i="11"/>
  <c r="N3006" i="11"/>
  <c r="M3006" i="11"/>
  <c r="L3006" i="11"/>
  <c r="K3006" i="11"/>
  <c r="J3006" i="11"/>
  <c r="I3006" i="11"/>
  <c r="F3006" i="11"/>
  <c r="P3006" i="11" s="1"/>
  <c r="E3006" i="11"/>
  <c r="D3006" i="11"/>
  <c r="C3006" i="11"/>
  <c r="B3006" i="11"/>
  <c r="A3006" i="11"/>
  <c r="O3005" i="11"/>
  <c r="N3005" i="11"/>
  <c r="M3005" i="11"/>
  <c r="L3005" i="11"/>
  <c r="K3005" i="11"/>
  <c r="J3005" i="11"/>
  <c r="I3005" i="11"/>
  <c r="F3005" i="11"/>
  <c r="P3005" i="11" s="1"/>
  <c r="E3005" i="11"/>
  <c r="D3005" i="11"/>
  <c r="C3005" i="11"/>
  <c r="B3005" i="11"/>
  <c r="A3005" i="11"/>
  <c r="O3004" i="11"/>
  <c r="N3004" i="11"/>
  <c r="M3004" i="11"/>
  <c r="L3004" i="11"/>
  <c r="K3004" i="11"/>
  <c r="J3004" i="11"/>
  <c r="I3004" i="11"/>
  <c r="F3004" i="11"/>
  <c r="P3004" i="11" s="1"/>
  <c r="E3004" i="11"/>
  <c r="D3004" i="11"/>
  <c r="C3004" i="11"/>
  <c r="B3004" i="11"/>
  <c r="A3004" i="11"/>
  <c r="O3003" i="11"/>
  <c r="N3003" i="11"/>
  <c r="M3003" i="11"/>
  <c r="L3003" i="11"/>
  <c r="K3003" i="11"/>
  <c r="J3003" i="11"/>
  <c r="I3003" i="11"/>
  <c r="F3003" i="11"/>
  <c r="P3003" i="11" s="1"/>
  <c r="E3003" i="11"/>
  <c r="D3003" i="11"/>
  <c r="C3003" i="11"/>
  <c r="B3003" i="11"/>
  <c r="A3003" i="11"/>
  <c r="O3002" i="11"/>
  <c r="N3002" i="11"/>
  <c r="M3002" i="11"/>
  <c r="L3002" i="11"/>
  <c r="K3002" i="11"/>
  <c r="J3002" i="11"/>
  <c r="I3002" i="11"/>
  <c r="F3002" i="11"/>
  <c r="P3002" i="11" s="1"/>
  <c r="E202" i="12" s="1"/>
  <c r="E3002" i="11"/>
  <c r="D3002" i="11"/>
  <c r="C3002" i="11"/>
  <c r="B3002" i="11"/>
  <c r="A3002" i="11"/>
  <c r="O3001" i="11"/>
  <c r="N3001" i="11"/>
  <c r="M3001" i="11"/>
  <c r="L3001" i="11"/>
  <c r="K3001" i="11"/>
  <c r="J3001" i="11"/>
  <c r="I3001" i="11"/>
  <c r="F3001" i="11"/>
  <c r="P3001" i="11" s="1"/>
  <c r="E3001" i="11"/>
  <c r="D3001" i="11"/>
  <c r="C3001" i="11"/>
  <c r="B3001" i="11"/>
  <c r="A3001" i="11"/>
  <c r="O3000" i="11"/>
  <c r="N3000" i="11"/>
  <c r="M3000" i="11"/>
  <c r="L3000" i="11"/>
  <c r="K3000" i="11"/>
  <c r="J3000" i="11"/>
  <c r="I3000" i="11"/>
  <c r="F3000" i="11"/>
  <c r="P3000" i="11" s="1"/>
  <c r="E3000" i="11"/>
  <c r="D3000" i="11"/>
  <c r="C3000" i="11"/>
  <c r="B3000" i="11"/>
  <c r="A3000" i="11"/>
  <c r="O2999" i="11"/>
  <c r="N2999" i="11"/>
  <c r="M2999" i="11"/>
  <c r="L2999" i="11"/>
  <c r="K2999" i="11"/>
  <c r="J2999" i="11"/>
  <c r="I2999" i="11"/>
  <c r="F2999" i="11"/>
  <c r="P2999" i="11" s="1"/>
  <c r="E2999" i="11"/>
  <c r="D2999" i="11"/>
  <c r="C2999" i="11"/>
  <c r="B2999" i="11"/>
  <c r="A2999" i="11"/>
  <c r="O2998" i="11"/>
  <c r="N2998" i="11"/>
  <c r="M2998" i="11"/>
  <c r="L2998" i="11"/>
  <c r="K2998" i="11"/>
  <c r="J2998" i="11"/>
  <c r="I2998" i="11"/>
  <c r="F2998" i="11"/>
  <c r="P2998" i="11" s="1"/>
  <c r="E2998" i="11"/>
  <c r="D2998" i="11"/>
  <c r="C2998" i="11"/>
  <c r="B2998" i="11"/>
  <c r="A2998" i="11"/>
  <c r="O2997" i="11"/>
  <c r="N2997" i="11"/>
  <c r="M2997" i="11"/>
  <c r="L2997" i="11"/>
  <c r="K2997" i="11"/>
  <c r="J2997" i="11"/>
  <c r="I2997" i="11"/>
  <c r="F2997" i="11"/>
  <c r="P2997" i="11" s="1"/>
  <c r="E2997" i="11"/>
  <c r="D2997" i="11"/>
  <c r="C2997" i="11"/>
  <c r="B2997" i="11"/>
  <c r="A2997" i="11"/>
  <c r="O2996" i="11"/>
  <c r="N2996" i="11"/>
  <c r="M2996" i="11"/>
  <c r="L2996" i="11"/>
  <c r="K2996" i="11"/>
  <c r="J2996" i="11"/>
  <c r="I2996" i="11"/>
  <c r="F2996" i="11"/>
  <c r="P2996" i="11" s="1"/>
  <c r="E2996" i="11"/>
  <c r="D2996" i="11"/>
  <c r="C2996" i="11"/>
  <c r="B2996" i="11"/>
  <c r="A2996" i="11"/>
  <c r="O2995" i="11"/>
  <c r="N2995" i="11"/>
  <c r="M2995" i="11"/>
  <c r="L2995" i="11"/>
  <c r="K2995" i="11"/>
  <c r="J2995" i="11"/>
  <c r="I2995" i="11"/>
  <c r="F2995" i="11"/>
  <c r="P2995" i="11" s="1"/>
  <c r="E2995" i="11"/>
  <c r="D2995" i="11"/>
  <c r="C2995" i="11"/>
  <c r="B2995" i="11"/>
  <c r="A2995" i="11"/>
  <c r="O2994" i="11"/>
  <c r="N2994" i="11"/>
  <c r="M2994" i="11"/>
  <c r="L2994" i="11"/>
  <c r="K2994" i="11"/>
  <c r="J2994" i="11"/>
  <c r="I2994" i="11"/>
  <c r="F2994" i="11"/>
  <c r="P2994" i="11" s="1"/>
  <c r="E2994" i="11"/>
  <c r="D2994" i="11"/>
  <c r="C2994" i="11"/>
  <c r="B2994" i="11"/>
  <c r="A2994" i="11"/>
  <c r="O2993" i="11"/>
  <c r="N2993" i="11"/>
  <c r="M2993" i="11"/>
  <c r="L2993" i="11"/>
  <c r="K2993" i="11"/>
  <c r="J2993" i="11"/>
  <c r="I2993" i="11"/>
  <c r="F2993" i="11"/>
  <c r="P2993" i="11" s="1"/>
  <c r="E2993" i="11"/>
  <c r="D2993" i="11"/>
  <c r="C2993" i="11"/>
  <c r="B2993" i="11"/>
  <c r="A2993" i="11"/>
  <c r="O2992" i="11"/>
  <c r="N2992" i="11"/>
  <c r="M2992" i="11"/>
  <c r="L2992" i="11"/>
  <c r="K2992" i="11"/>
  <c r="J2992" i="11"/>
  <c r="I2992" i="11"/>
  <c r="F2992" i="11"/>
  <c r="P2992" i="11" s="1"/>
  <c r="E2992" i="11"/>
  <c r="D2992" i="11"/>
  <c r="C2992" i="11"/>
  <c r="B2992" i="11"/>
  <c r="A2992" i="11"/>
  <c r="O2991" i="11"/>
  <c r="N2991" i="11"/>
  <c r="M2991" i="11"/>
  <c r="L2991" i="11"/>
  <c r="K2991" i="11"/>
  <c r="J2991" i="11"/>
  <c r="I2991" i="11"/>
  <c r="F2991" i="11"/>
  <c r="P2991" i="11" s="1"/>
  <c r="E2991" i="11"/>
  <c r="D2991" i="11"/>
  <c r="C2991" i="11"/>
  <c r="B2991" i="11"/>
  <c r="A2991" i="11"/>
  <c r="O2990" i="11"/>
  <c r="N2990" i="11"/>
  <c r="M2990" i="11"/>
  <c r="L2990" i="11"/>
  <c r="K2990" i="11"/>
  <c r="J2990" i="11"/>
  <c r="I2990" i="11"/>
  <c r="F2990" i="11"/>
  <c r="P2990" i="11" s="1"/>
  <c r="E2990" i="11"/>
  <c r="D2990" i="11"/>
  <c r="C2990" i="11"/>
  <c r="B2990" i="11"/>
  <c r="A2990" i="11"/>
  <c r="O2989" i="11"/>
  <c r="N2989" i="11"/>
  <c r="M2989" i="11"/>
  <c r="L2989" i="11"/>
  <c r="K2989" i="11"/>
  <c r="J2989" i="11"/>
  <c r="I2989" i="11"/>
  <c r="F2989" i="11"/>
  <c r="P2989" i="11" s="1"/>
  <c r="E2989" i="11"/>
  <c r="D2989" i="11"/>
  <c r="C2989" i="11"/>
  <c r="B2989" i="11"/>
  <c r="A2989" i="11"/>
  <c r="O2988" i="11"/>
  <c r="N2988" i="11"/>
  <c r="M2988" i="11"/>
  <c r="L2988" i="11"/>
  <c r="K2988" i="11"/>
  <c r="J2988" i="11"/>
  <c r="I2988" i="11"/>
  <c r="F2988" i="11"/>
  <c r="P2988" i="11" s="1"/>
  <c r="E2988" i="11"/>
  <c r="D2988" i="11"/>
  <c r="C2988" i="11"/>
  <c r="B2988" i="11"/>
  <c r="A2988" i="11"/>
  <c r="O2987" i="11"/>
  <c r="N2987" i="11"/>
  <c r="M2987" i="11"/>
  <c r="L2987" i="11"/>
  <c r="K2987" i="11"/>
  <c r="J2987" i="11"/>
  <c r="I2987" i="11"/>
  <c r="F2987" i="11"/>
  <c r="P2987" i="11" s="1"/>
  <c r="E201" i="12" s="1"/>
  <c r="E2987" i="11"/>
  <c r="D2987" i="11"/>
  <c r="C2987" i="11"/>
  <c r="B2987" i="11"/>
  <c r="A2987" i="11"/>
  <c r="O2986" i="11"/>
  <c r="N2986" i="11"/>
  <c r="M2986" i="11"/>
  <c r="L2986" i="11"/>
  <c r="K2986" i="11"/>
  <c r="J2986" i="11"/>
  <c r="I2986" i="11"/>
  <c r="F2986" i="11"/>
  <c r="P2986" i="11" s="1"/>
  <c r="E2986" i="11"/>
  <c r="D2986" i="11"/>
  <c r="C2986" i="11"/>
  <c r="B2986" i="11"/>
  <c r="A2986" i="11"/>
  <c r="O2985" i="11"/>
  <c r="N2985" i="11"/>
  <c r="M2985" i="11"/>
  <c r="L2985" i="11"/>
  <c r="K2985" i="11"/>
  <c r="J2985" i="11"/>
  <c r="I2985" i="11"/>
  <c r="F2985" i="11"/>
  <c r="P2985" i="11" s="1"/>
  <c r="E2985" i="11"/>
  <c r="D2985" i="11"/>
  <c r="C2985" i="11"/>
  <c r="B2985" i="11"/>
  <c r="A2985" i="11"/>
  <c r="O2984" i="11"/>
  <c r="N2984" i="11"/>
  <c r="M2984" i="11"/>
  <c r="L2984" i="11"/>
  <c r="K2984" i="11"/>
  <c r="J2984" i="11"/>
  <c r="I2984" i="11"/>
  <c r="F2984" i="11"/>
  <c r="P2984" i="11" s="1"/>
  <c r="E2984" i="11"/>
  <c r="D2984" i="11"/>
  <c r="C2984" i="11"/>
  <c r="B2984" i="11"/>
  <c r="A2984" i="11"/>
  <c r="O2983" i="11"/>
  <c r="N2983" i="11"/>
  <c r="M2983" i="11"/>
  <c r="L2983" i="11"/>
  <c r="K2983" i="11"/>
  <c r="J2983" i="11"/>
  <c r="I2983" i="11"/>
  <c r="F2983" i="11"/>
  <c r="P2983" i="11" s="1"/>
  <c r="E2983" i="11"/>
  <c r="D2983" i="11"/>
  <c r="C2983" i="11"/>
  <c r="B2983" i="11"/>
  <c r="A2983" i="11"/>
  <c r="O2982" i="11"/>
  <c r="N2982" i="11"/>
  <c r="M2982" i="11"/>
  <c r="L2982" i="11"/>
  <c r="K2982" i="11"/>
  <c r="J2982" i="11"/>
  <c r="I2982" i="11"/>
  <c r="F2982" i="11"/>
  <c r="P2982" i="11" s="1"/>
  <c r="E2982" i="11"/>
  <c r="D2982" i="11"/>
  <c r="C2982" i="11"/>
  <c r="B2982" i="11"/>
  <c r="A2982" i="11"/>
  <c r="O2981" i="11"/>
  <c r="N2981" i="11"/>
  <c r="M2981" i="11"/>
  <c r="L2981" i="11"/>
  <c r="K2981" i="11"/>
  <c r="J2981" i="11"/>
  <c r="I2981" i="11"/>
  <c r="F2981" i="11"/>
  <c r="P2981" i="11" s="1"/>
  <c r="E2981" i="11"/>
  <c r="D2981" i="11"/>
  <c r="C2981" i="11"/>
  <c r="B2981" i="11"/>
  <c r="A2981" i="11"/>
  <c r="O2980" i="11"/>
  <c r="N2980" i="11"/>
  <c r="M2980" i="11"/>
  <c r="L2980" i="11"/>
  <c r="K2980" i="11"/>
  <c r="J2980" i="11"/>
  <c r="I2980" i="11"/>
  <c r="F2980" i="11"/>
  <c r="P2980" i="11" s="1"/>
  <c r="E2980" i="11"/>
  <c r="D2980" i="11"/>
  <c r="C2980" i="11"/>
  <c r="B2980" i="11"/>
  <c r="A2980" i="11"/>
  <c r="O2979" i="11"/>
  <c r="N2979" i="11"/>
  <c r="M2979" i="11"/>
  <c r="L2979" i="11"/>
  <c r="K2979" i="11"/>
  <c r="J2979" i="11"/>
  <c r="I2979" i="11"/>
  <c r="F2979" i="11"/>
  <c r="P2979" i="11" s="1"/>
  <c r="E2979" i="11"/>
  <c r="D2979" i="11"/>
  <c r="C2979" i="11"/>
  <c r="B2979" i="11"/>
  <c r="A2979" i="11"/>
  <c r="O2978" i="11"/>
  <c r="N2978" i="11"/>
  <c r="M2978" i="11"/>
  <c r="L2978" i="11"/>
  <c r="K2978" i="11"/>
  <c r="J2978" i="11"/>
  <c r="I2978" i="11"/>
  <c r="F2978" i="11"/>
  <c r="P2978" i="11" s="1"/>
  <c r="E2978" i="11"/>
  <c r="D2978" i="11"/>
  <c r="C2978" i="11"/>
  <c r="B2978" i="11"/>
  <c r="A2978" i="11"/>
  <c r="O2977" i="11"/>
  <c r="N2977" i="11"/>
  <c r="M2977" i="11"/>
  <c r="L2977" i="11"/>
  <c r="K2977" i="11"/>
  <c r="J2977" i="11"/>
  <c r="I2977" i="11"/>
  <c r="F2977" i="11"/>
  <c r="P2977" i="11" s="1"/>
  <c r="E2977" i="11"/>
  <c r="D2977" i="11"/>
  <c r="C2977" i="11"/>
  <c r="B2977" i="11"/>
  <c r="A2977" i="11"/>
  <c r="O2976" i="11"/>
  <c r="N2976" i="11"/>
  <c r="M2976" i="11"/>
  <c r="L2976" i="11"/>
  <c r="K2976" i="11"/>
  <c r="J2976" i="11"/>
  <c r="I2976" i="11"/>
  <c r="F2976" i="11"/>
  <c r="P2976" i="11" s="1"/>
  <c r="E2976" i="11"/>
  <c r="D2976" i="11"/>
  <c r="C2976" i="11"/>
  <c r="B2976" i="11"/>
  <c r="A2976" i="11"/>
  <c r="O2975" i="11"/>
  <c r="N2975" i="11"/>
  <c r="M2975" i="11"/>
  <c r="L2975" i="11"/>
  <c r="K2975" i="11"/>
  <c r="J2975" i="11"/>
  <c r="I2975" i="11"/>
  <c r="F2975" i="11"/>
  <c r="P2975" i="11" s="1"/>
  <c r="E2975" i="11"/>
  <c r="D2975" i="11"/>
  <c r="C2975" i="11"/>
  <c r="B2975" i="11"/>
  <c r="A2975" i="11"/>
  <c r="O2974" i="11"/>
  <c r="N2974" i="11"/>
  <c r="M2974" i="11"/>
  <c r="L2974" i="11"/>
  <c r="K2974" i="11"/>
  <c r="J2974" i="11"/>
  <c r="I2974" i="11"/>
  <c r="F2974" i="11"/>
  <c r="P2974" i="11" s="1"/>
  <c r="E2974" i="11"/>
  <c r="D2974" i="11"/>
  <c r="C2974" i="11"/>
  <c r="B2974" i="11"/>
  <c r="A2974" i="11"/>
  <c r="O2973" i="11"/>
  <c r="N2973" i="11"/>
  <c r="M2973" i="11"/>
  <c r="L2973" i="11"/>
  <c r="K2973" i="11"/>
  <c r="J2973" i="11"/>
  <c r="I2973" i="11"/>
  <c r="F2973" i="11"/>
  <c r="P2973" i="11" s="1"/>
  <c r="E2973" i="11"/>
  <c r="D2973" i="11"/>
  <c r="C2973" i="11"/>
  <c r="B2973" i="11"/>
  <c r="A2973" i="11"/>
  <c r="O2972" i="11"/>
  <c r="N2972" i="11"/>
  <c r="M2972" i="11"/>
  <c r="L2972" i="11"/>
  <c r="K2972" i="11"/>
  <c r="J2972" i="11"/>
  <c r="I2972" i="11"/>
  <c r="F2972" i="11"/>
  <c r="P2972" i="11" s="1"/>
  <c r="E200" i="12" s="1"/>
  <c r="E2972" i="11"/>
  <c r="D2972" i="11"/>
  <c r="C2972" i="11"/>
  <c r="B2972" i="11"/>
  <c r="A2972" i="11"/>
  <c r="O2971" i="11"/>
  <c r="N2971" i="11"/>
  <c r="M2971" i="11"/>
  <c r="L2971" i="11"/>
  <c r="K2971" i="11"/>
  <c r="J2971" i="11"/>
  <c r="I2971" i="11"/>
  <c r="F2971" i="11"/>
  <c r="P2971" i="11" s="1"/>
  <c r="E2971" i="11"/>
  <c r="D2971" i="11"/>
  <c r="C2971" i="11"/>
  <c r="B2971" i="11"/>
  <c r="A2971" i="11"/>
  <c r="O2970" i="11"/>
  <c r="N2970" i="11"/>
  <c r="M2970" i="11"/>
  <c r="L2970" i="11"/>
  <c r="K2970" i="11"/>
  <c r="J2970" i="11"/>
  <c r="I2970" i="11"/>
  <c r="F2970" i="11"/>
  <c r="P2970" i="11" s="1"/>
  <c r="E2970" i="11"/>
  <c r="D2970" i="11"/>
  <c r="C2970" i="11"/>
  <c r="B2970" i="11"/>
  <c r="A2970" i="11"/>
  <c r="O2969" i="11"/>
  <c r="N2969" i="11"/>
  <c r="M2969" i="11"/>
  <c r="L2969" i="11"/>
  <c r="K2969" i="11"/>
  <c r="J2969" i="11"/>
  <c r="I2969" i="11"/>
  <c r="F2969" i="11"/>
  <c r="P2969" i="11" s="1"/>
  <c r="E2969" i="11"/>
  <c r="D2969" i="11"/>
  <c r="C2969" i="11"/>
  <c r="B2969" i="11"/>
  <c r="A2969" i="11"/>
  <c r="O2968" i="11"/>
  <c r="N2968" i="11"/>
  <c r="M2968" i="11"/>
  <c r="L2968" i="11"/>
  <c r="K2968" i="11"/>
  <c r="J2968" i="11"/>
  <c r="I2968" i="11"/>
  <c r="F2968" i="11"/>
  <c r="P2968" i="11" s="1"/>
  <c r="E2968" i="11"/>
  <c r="D2968" i="11"/>
  <c r="C2968" i="11"/>
  <c r="B2968" i="11"/>
  <c r="A2968" i="11"/>
  <c r="O2967" i="11"/>
  <c r="N2967" i="11"/>
  <c r="M2967" i="11"/>
  <c r="L2967" i="11"/>
  <c r="K2967" i="11"/>
  <c r="J2967" i="11"/>
  <c r="I2967" i="11"/>
  <c r="F2967" i="11"/>
  <c r="P2967" i="11" s="1"/>
  <c r="E2967" i="11"/>
  <c r="D2967" i="11"/>
  <c r="C2967" i="11"/>
  <c r="B2967" i="11"/>
  <c r="A2967" i="11"/>
  <c r="O2966" i="11"/>
  <c r="N2966" i="11"/>
  <c r="M2966" i="11"/>
  <c r="L2966" i="11"/>
  <c r="K2966" i="11"/>
  <c r="J2966" i="11"/>
  <c r="I2966" i="11"/>
  <c r="F2966" i="11"/>
  <c r="P2966" i="11" s="1"/>
  <c r="E2966" i="11"/>
  <c r="D2966" i="11"/>
  <c r="C2966" i="11"/>
  <c r="B2966" i="11"/>
  <c r="A2966" i="11"/>
  <c r="O2965" i="11"/>
  <c r="N2965" i="11"/>
  <c r="M2965" i="11"/>
  <c r="L2965" i="11"/>
  <c r="K2965" i="11"/>
  <c r="J2965" i="11"/>
  <c r="I2965" i="11"/>
  <c r="F2965" i="11"/>
  <c r="P2965" i="11" s="1"/>
  <c r="E2965" i="11"/>
  <c r="D2965" i="11"/>
  <c r="C2965" i="11"/>
  <c r="B2965" i="11"/>
  <c r="A2965" i="11"/>
  <c r="O2964" i="11"/>
  <c r="N2964" i="11"/>
  <c r="M2964" i="11"/>
  <c r="L2964" i="11"/>
  <c r="K2964" i="11"/>
  <c r="J2964" i="11"/>
  <c r="I2964" i="11"/>
  <c r="F2964" i="11"/>
  <c r="P2964" i="11" s="1"/>
  <c r="E2964" i="11"/>
  <c r="D2964" i="11"/>
  <c r="C2964" i="11"/>
  <c r="B2964" i="11"/>
  <c r="A2964" i="11"/>
  <c r="O2963" i="11"/>
  <c r="N2963" i="11"/>
  <c r="M2963" i="11"/>
  <c r="L2963" i="11"/>
  <c r="K2963" i="11"/>
  <c r="J2963" i="11"/>
  <c r="I2963" i="11"/>
  <c r="F2963" i="11"/>
  <c r="P2963" i="11" s="1"/>
  <c r="E2963" i="11"/>
  <c r="D2963" i="11"/>
  <c r="C2963" i="11"/>
  <c r="B2963" i="11"/>
  <c r="A2963" i="11"/>
  <c r="O2962" i="11"/>
  <c r="N2962" i="11"/>
  <c r="M2962" i="11"/>
  <c r="L2962" i="11"/>
  <c r="K2962" i="11"/>
  <c r="J2962" i="11"/>
  <c r="I2962" i="11"/>
  <c r="F2962" i="11"/>
  <c r="P2962" i="11" s="1"/>
  <c r="E2962" i="11"/>
  <c r="D2962" i="11"/>
  <c r="C2962" i="11"/>
  <c r="B2962" i="11"/>
  <c r="A2962" i="11"/>
  <c r="O2961" i="11"/>
  <c r="N2961" i="11"/>
  <c r="M2961" i="11"/>
  <c r="L2961" i="11"/>
  <c r="K2961" i="11"/>
  <c r="J2961" i="11"/>
  <c r="I2961" i="11"/>
  <c r="F2961" i="11"/>
  <c r="P2961" i="11" s="1"/>
  <c r="E2961" i="11"/>
  <c r="D2961" i="11"/>
  <c r="C2961" i="11"/>
  <c r="B2961" i="11"/>
  <c r="A2961" i="11"/>
  <c r="O2960" i="11"/>
  <c r="N2960" i="11"/>
  <c r="M2960" i="11"/>
  <c r="L2960" i="11"/>
  <c r="K2960" i="11"/>
  <c r="J2960" i="11"/>
  <c r="I2960" i="11"/>
  <c r="F2960" i="11"/>
  <c r="P2960" i="11" s="1"/>
  <c r="E2960" i="11"/>
  <c r="D2960" i="11"/>
  <c r="C2960" i="11"/>
  <c r="B2960" i="11"/>
  <c r="A2960" i="11"/>
  <c r="O2959" i="11"/>
  <c r="N2959" i="11"/>
  <c r="M2959" i="11"/>
  <c r="L2959" i="11"/>
  <c r="K2959" i="11"/>
  <c r="J2959" i="11"/>
  <c r="I2959" i="11"/>
  <c r="F2959" i="11"/>
  <c r="P2959" i="11" s="1"/>
  <c r="E2959" i="11"/>
  <c r="D2959" i="11"/>
  <c r="C2959" i="11"/>
  <c r="B2959" i="11"/>
  <c r="A2959" i="11"/>
  <c r="O2958" i="11"/>
  <c r="N2958" i="11"/>
  <c r="M2958" i="11"/>
  <c r="L2958" i="11"/>
  <c r="K2958" i="11"/>
  <c r="J2958" i="11"/>
  <c r="I2958" i="11"/>
  <c r="F2958" i="11"/>
  <c r="P2958" i="11" s="1"/>
  <c r="E2958" i="11"/>
  <c r="D2958" i="11"/>
  <c r="C2958" i="11"/>
  <c r="B2958" i="11"/>
  <c r="A2958" i="11"/>
  <c r="O2957" i="11"/>
  <c r="N2957" i="11"/>
  <c r="M2957" i="11"/>
  <c r="L2957" i="11"/>
  <c r="K2957" i="11"/>
  <c r="J2957" i="11"/>
  <c r="I2957" i="11"/>
  <c r="F2957" i="11"/>
  <c r="P2957" i="11" s="1"/>
  <c r="E199" i="12" s="1"/>
  <c r="E2957" i="11"/>
  <c r="D2957" i="11"/>
  <c r="C2957" i="11"/>
  <c r="B2957" i="11"/>
  <c r="A2957" i="11"/>
  <c r="O2956" i="11"/>
  <c r="N2956" i="11"/>
  <c r="M2956" i="11"/>
  <c r="L2956" i="11"/>
  <c r="K2956" i="11"/>
  <c r="J2956" i="11"/>
  <c r="I2956" i="11"/>
  <c r="F2956" i="11"/>
  <c r="P2956" i="11" s="1"/>
  <c r="E2956" i="11"/>
  <c r="D2956" i="11"/>
  <c r="C2956" i="11"/>
  <c r="B2956" i="11"/>
  <c r="A2956" i="11"/>
  <c r="O2955" i="11"/>
  <c r="N2955" i="11"/>
  <c r="M2955" i="11"/>
  <c r="L2955" i="11"/>
  <c r="K2955" i="11"/>
  <c r="J2955" i="11"/>
  <c r="I2955" i="11"/>
  <c r="F2955" i="11"/>
  <c r="P2955" i="11" s="1"/>
  <c r="E2955" i="11"/>
  <c r="D2955" i="11"/>
  <c r="C2955" i="11"/>
  <c r="B2955" i="11"/>
  <c r="A2955" i="11"/>
  <c r="O2954" i="11"/>
  <c r="N2954" i="11"/>
  <c r="M2954" i="11"/>
  <c r="L2954" i="11"/>
  <c r="K2954" i="11"/>
  <c r="J2954" i="11"/>
  <c r="I2954" i="11"/>
  <c r="F2954" i="11"/>
  <c r="P2954" i="11" s="1"/>
  <c r="E2954" i="11"/>
  <c r="D2954" i="11"/>
  <c r="C2954" i="11"/>
  <c r="B2954" i="11"/>
  <c r="A2954" i="11"/>
  <c r="O2953" i="11"/>
  <c r="N2953" i="11"/>
  <c r="M2953" i="11"/>
  <c r="L2953" i="11"/>
  <c r="K2953" i="11"/>
  <c r="J2953" i="11"/>
  <c r="I2953" i="11"/>
  <c r="F2953" i="11"/>
  <c r="P2953" i="11" s="1"/>
  <c r="E2953" i="11"/>
  <c r="D2953" i="11"/>
  <c r="C2953" i="11"/>
  <c r="B2953" i="11"/>
  <c r="A2953" i="11"/>
  <c r="O2952" i="11"/>
  <c r="N2952" i="11"/>
  <c r="M2952" i="11"/>
  <c r="L2952" i="11"/>
  <c r="K2952" i="11"/>
  <c r="J2952" i="11"/>
  <c r="I2952" i="11"/>
  <c r="F2952" i="11"/>
  <c r="P2952" i="11" s="1"/>
  <c r="E2952" i="11"/>
  <c r="D2952" i="11"/>
  <c r="C2952" i="11"/>
  <c r="B2952" i="11"/>
  <c r="A2952" i="11"/>
  <c r="O2951" i="11"/>
  <c r="N2951" i="11"/>
  <c r="M2951" i="11"/>
  <c r="L2951" i="11"/>
  <c r="K2951" i="11"/>
  <c r="J2951" i="11"/>
  <c r="I2951" i="11"/>
  <c r="F2951" i="11"/>
  <c r="P2951" i="11" s="1"/>
  <c r="E2951" i="11"/>
  <c r="D2951" i="11"/>
  <c r="C2951" i="11"/>
  <c r="B2951" i="11"/>
  <c r="A2951" i="11"/>
  <c r="O2950" i="11"/>
  <c r="N2950" i="11"/>
  <c r="M2950" i="11"/>
  <c r="L2950" i="11"/>
  <c r="K2950" i="11"/>
  <c r="J2950" i="11"/>
  <c r="I2950" i="11"/>
  <c r="F2950" i="11"/>
  <c r="P2950" i="11" s="1"/>
  <c r="E2950" i="11"/>
  <c r="D2950" i="11"/>
  <c r="C2950" i="11"/>
  <c r="B2950" i="11"/>
  <c r="A2950" i="11"/>
  <c r="O2949" i="11"/>
  <c r="N2949" i="11"/>
  <c r="M2949" i="11"/>
  <c r="L2949" i="11"/>
  <c r="K2949" i="11"/>
  <c r="J2949" i="11"/>
  <c r="I2949" i="11"/>
  <c r="F2949" i="11"/>
  <c r="P2949" i="11" s="1"/>
  <c r="E2949" i="11"/>
  <c r="D2949" i="11"/>
  <c r="C2949" i="11"/>
  <c r="B2949" i="11"/>
  <c r="A2949" i="11"/>
  <c r="O2948" i="11"/>
  <c r="N2948" i="11"/>
  <c r="M2948" i="11"/>
  <c r="L2948" i="11"/>
  <c r="K2948" i="11"/>
  <c r="J2948" i="11"/>
  <c r="I2948" i="11"/>
  <c r="F2948" i="11"/>
  <c r="P2948" i="11" s="1"/>
  <c r="E2948" i="11"/>
  <c r="D2948" i="11"/>
  <c r="C2948" i="11"/>
  <c r="B2948" i="11"/>
  <c r="A2948" i="11"/>
  <c r="O2947" i="11"/>
  <c r="N2947" i="11"/>
  <c r="M2947" i="11"/>
  <c r="L2947" i="11"/>
  <c r="K2947" i="11"/>
  <c r="J2947" i="11"/>
  <c r="I2947" i="11"/>
  <c r="F2947" i="11"/>
  <c r="P2947" i="11" s="1"/>
  <c r="E2947" i="11"/>
  <c r="D2947" i="11"/>
  <c r="C2947" i="11"/>
  <c r="B2947" i="11"/>
  <c r="A2947" i="11"/>
  <c r="O2946" i="11"/>
  <c r="N2946" i="11"/>
  <c r="M2946" i="11"/>
  <c r="L2946" i="11"/>
  <c r="K2946" i="11"/>
  <c r="J2946" i="11"/>
  <c r="I2946" i="11"/>
  <c r="F2946" i="11"/>
  <c r="P2946" i="11" s="1"/>
  <c r="E2946" i="11"/>
  <c r="D2946" i="11"/>
  <c r="C2946" i="11"/>
  <c r="B2946" i="11"/>
  <c r="A2946" i="11"/>
  <c r="O2945" i="11"/>
  <c r="N2945" i="11"/>
  <c r="M2945" i="11"/>
  <c r="L2945" i="11"/>
  <c r="K2945" i="11"/>
  <c r="J2945" i="11"/>
  <c r="I2945" i="11"/>
  <c r="F2945" i="11"/>
  <c r="P2945" i="11" s="1"/>
  <c r="E2945" i="11"/>
  <c r="D2945" i="11"/>
  <c r="C2945" i="11"/>
  <c r="B2945" i="11"/>
  <c r="A2945" i="11"/>
  <c r="O2944" i="11"/>
  <c r="N2944" i="11"/>
  <c r="M2944" i="11"/>
  <c r="L2944" i="11"/>
  <c r="K2944" i="11"/>
  <c r="J2944" i="11"/>
  <c r="I2944" i="11"/>
  <c r="F2944" i="11"/>
  <c r="P2944" i="11" s="1"/>
  <c r="E2944" i="11"/>
  <c r="D2944" i="11"/>
  <c r="C2944" i="11"/>
  <c r="B2944" i="11"/>
  <c r="A2944" i="11"/>
  <c r="O2943" i="11"/>
  <c r="N2943" i="11"/>
  <c r="M2943" i="11"/>
  <c r="L2943" i="11"/>
  <c r="K2943" i="11"/>
  <c r="J2943" i="11"/>
  <c r="I2943" i="11"/>
  <c r="F2943" i="11"/>
  <c r="P2943" i="11" s="1"/>
  <c r="E2943" i="11"/>
  <c r="D2943" i="11"/>
  <c r="C2943" i="11"/>
  <c r="B2943" i="11"/>
  <c r="A2943" i="11"/>
  <c r="O2942" i="11"/>
  <c r="N2942" i="11"/>
  <c r="M2942" i="11"/>
  <c r="L2942" i="11"/>
  <c r="K2942" i="11"/>
  <c r="J2942" i="11"/>
  <c r="I2942" i="11"/>
  <c r="F2942" i="11"/>
  <c r="P2942" i="11" s="1"/>
  <c r="E198" i="12" s="1"/>
  <c r="E2942" i="11"/>
  <c r="D2942" i="11"/>
  <c r="C2942" i="11"/>
  <c r="B2942" i="11"/>
  <c r="A2942" i="11"/>
  <c r="O2941" i="11"/>
  <c r="N2941" i="11"/>
  <c r="M2941" i="11"/>
  <c r="L2941" i="11"/>
  <c r="K2941" i="11"/>
  <c r="J2941" i="11"/>
  <c r="I2941" i="11"/>
  <c r="F2941" i="11"/>
  <c r="P2941" i="11" s="1"/>
  <c r="E2941" i="11"/>
  <c r="D2941" i="11"/>
  <c r="C2941" i="11"/>
  <c r="B2941" i="11"/>
  <c r="A2941" i="11"/>
  <c r="O2940" i="11"/>
  <c r="N2940" i="11"/>
  <c r="M2940" i="11"/>
  <c r="L2940" i="11"/>
  <c r="K2940" i="11"/>
  <c r="J2940" i="11"/>
  <c r="I2940" i="11"/>
  <c r="F2940" i="11"/>
  <c r="P2940" i="11" s="1"/>
  <c r="E2940" i="11"/>
  <c r="D2940" i="11"/>
  <c r="C2940" i="11"/>
  <c r="B2940" i="11"/>
  <c r="A2940" i="11"/>
  <c r="O2939" i="11"/>
  <c r="N2939" i="11"/>
  <c r="M2939" i="11"/>
  <c r="L2939" i="11"/>
  <c r="K2939" i="11"/>
  <c r="J2939" i="11"/>
  <c r="I2939" i="11"/>
  <c r="F2939" i="11"/>
  <c r="P2939" i="11" s="1"/>
  <c r="E2939" i="11"/>
  <c r="D2939" i="11"/>
  <c r="C2939" i="11"/>
  <c r="B2939" i="11"/>
  <c r="A2939" i="11"/>
  <c r="O2938" i="11"/>
  <c r="N2938" i="11"/>
  <c r="M2938" i="11"/>
  <c r="L2938" i="11"/>
  <c r="K2938" i="11"/>
  <c r="J2938" i="11"/>
  <c r="I2938" i="11"/>
  <c r="F2938" i="11"/>
  <c r="P2938" i="11" s="1"/>
  <c r="E2938" i="11"/>
  <c r="D2938" i="11"/>
  <c r="C2938" i="11"/>
  <c r="B2938" i="11"/>
  <c r="A2938" i="11"/>
  <c r="O2937" i="11"/>
  <c r="N2937" i="11"/>
  <c r="M2937" i="11"/>
  <c r="L2937" i="11"/>
  <c r="K2937" i="11"/>
  <c r="J2937" i="11"/>
  <c r="I2937" i="11"/>
  <c r="F2937" i="11"/>
  <c r="P2937" i="11" s="1"/>
  <c r="E2937" i="11"/>
  <c r="D2937" i="11"/>
  <c r="C2937" i="11"/>
  <c r="B2937" i="11"/>
  <c r="A2937" i="11"/>
  <c r="O2936" i="11"/>
  <c r="N2936" i="11"/>
  <c r="M2936" i="11"/>
  <c r="L2936" i="11"/>
  <c r="K2936" i="11"/>
  <c r="J2936" i="11"/>
  <c r="I2936" i="11"/>
  <c r="F2936" i="11"/>
  <c r="P2936" i="11" s="1"/>
  <c r="E2936" i="11"/>
  <c r="D2936" i="11"/>
  <c r="C2936" i="11"/>
  <c r="B2936" i="11"/>
  <c r="A2936" i="11"/>
  <c r="O2935" i="11"/>
  <c r="N2935" i="11"/>
  <c r="M2935" i="11"/>
  <c r="L2935" i="11"/>
  <c r="K2935" i="11"/>
  <c r="J2935" i="11"/>
  <c r="I2935" i="11"/>
  <c r="F2935" i="11"/>
  <c r="P2935" i="11" s="1"/>
  <c r="E2935" i="11"/>
  <c r="D2935" i="11"/>
  <c r="C2935" i="11"/>
  <c r="B2935" i="11"/>
  <c r="A2935" i="11"/>
  <c r="O2934" i="11"/>
  <c r="N2934" i="11"/>
  <c r="M2934" i="11"/>
  <c r="L2934" i="11"/>
  <c r="K2934" i="11"/>
  <c r="J2934" i="11"/>
  <c r="I2934" i="11"/>
  <c r="F2934" i="11"/>
  <c r="P2934" i="11" s="1"/>
  <c r="E2934" i="11"/>
  <c r="D2934" i="11"/>
  <c r="C2934" i="11"/>
  <c r="B2934" i="11"/>
  <c r="A2934" i="11"/>
  <c r="O2933" i="11"/>
  <c r="N2933" i="11"/>
  <c r="M2933" i="11"/>
  <c r="L2933" i="11"/>
  <c r="K2933" i="11"/>
  <c r="J2933" i="11"/>
  <c r="I2933" i="11"/>
  <c r="F2933" i="11"/>
  <c r="P2933" i="11" s="1"/>
  <c r="E2933" i="11"/>
  <c r="D2933" i="11"/>
  <c r="C2933" i="11"/>
  <c r="B2933" i="11"/>
  <c r="A2933" i="11"/>
  <c r="O2932" i="11"/>
  <c r="N2932" i="11"/>
  <c r="M2932" i="11"/>
  <c r="L2932" i="11"/>
  <c r="K2932" i="11"/>
  <c r="J2932" i="11"/>
  <c r="I2932" i="11"/>
  <c r="F2932" i="11"/>
  <c r="P2932" i="11" s="1"/>
  <c r="E2932" i="11"/>
  <c r="D2932" i="11"/>
  <c r="C2932" i="11"/>
  <c r="B2932" i="11"/>
  <c r="A2932" i="11"/>
  <c r="O2931" i="11"/>
  <c r="N2931" i="11"/>
  <c r="M2931" i="11"/>
  <c r="L2931" i="11"/>
  <c r="K2931" i="11"/>
  <c r="J2931" i="11"/>
  <c r="I2931" i="11"/>
  <c r="F2931" i="11"/>
  <c r="P2931" i="11" s="1"/>
  <c r="E2931" i="11"/>
  <c r="D2931" i="11"/>
  <c r="C2931" i="11"/>
  <c r="B2931" i="11"/>
  <c r="A2931" i="11"/>
  <c r="O2930" i="11"/>
  <c r="N2930" i="11"/>
  <c r="M2930" i="11"/>
  <c r="L2930" i="11"/>
  <c r="K2930" i="11"/>
  <c r="J2930" i="11"/>
  <c r="I2930" i="11"/>
  <c r="F2930" i="11"/>
  <c r="P2930" i="11" s="1"/>
  <c r="E2930" i="11"/>
  <c r="D2930" i="11"/>
  <c r="C2930" i="11"/>
  <c r="B2930" i="11"/>
  <c r="A2930" i="11"/>
  <c r="O2929" i="11"/>
  <c r="N2929" i="11"/>
  <c r="M2929" i="11"/>
  <c r="L2929" i="11"/>
  <c r="K2929" i="11"/>
  <c r="J2929" i="11"/>
  <c r="I2929" i="11"/>
  <c r="F2929" i="11"/>
  <c r="P2929" i="11" s="1"/>
  <c r="E2929" i="11"/>
  <c r="D2929" i="11"/>
  <c r="C2929" i="11"/>
  <c r="B2929" i="11"/>
  <c r="A2929" i="11"/>
  <c r="O2928" i="11"/>
  <c r="N2928" i="11"/>
  <c r="M2928" i="11"/>
  <c r="L2928" i="11"/>
  <c r="K2928" i="11"/>
  <c r="J2928" i="11"/>
  <c r="I2928" i="11"/>
  <c r="F2928" i="11"/>
  <c r="P2928" i="11" s="1"/>
  <c r="E2928" i="11"/>
  <c r="D2928" i="11"/>
  <c r="C2928" i="11"/>
  <c r="B2928" i="11"/>
  <c r="A2928" i="11"/>
  <c r="O2927" i="11"/>
  <c r="N2927" i="11"/>
  <c r="M2927" i="11"/>
  <c r="L2927" i="11"/>
  <c r="K2927" i="11"/>
  <c r="J2927" i="11"/>
  <c r="D197" i="12" s="1"/>
  <c r="I2927" i="11"/>
  <c r="C197" i="12" s="1"/>
  <c r="F2927" i="11"/>
  <c r="P2927" i="11" s="1"/>
  <c r="E197" i="12" s="1"/>
  <c r="E2927" i="11"/>
  <c r="D2927" i="11"/>
  <c r="C2927" i="11"/>
  <c r="B2927" i="11"/>
  <c r="B197" i="12" s="1"/>
  <c r="A2927" i="11"/>
  <c r="A197" i="12" s="1"/>
  <c r="O2926" i="11"/>
  <c r="N2926" i="11"/>
  <c r="M2926" i="11"/>
  <c r="L2926" i="11"/>
  <c r="K2926" i="11"/>
  <c r="J2926" i="11"/>
  <c r="I2926" i="11"/>
  <c r="F2926" i="11"/>
  <c r="P2926" i="11" s="1"/>
  <c r="E2926" i="11"/>
  <c r="D2926" i="11"/>
  <c r="C2926" i="11"/>
  <c r="B2926" i="11"/>
  <c r="A2926" i="11"/>
  <c r="O2925" i="11"/>
  <c r="N2925" i="11"/>
  <c r="M2925" i="11"/>
  <c r="L2925" i="11"/>
  <c r="K2925" i="11"/>
  <c r="J2925" i="11"/>
  <c r="I2925" i="11"/>
  <c r="F2925" i="11"/>
  <c r="P2925" i="11" s="1"/>
  <c r="E2925" i="11"/>
  <c r="D2925" i="11"/>
  <c r="C2925" i="11"/>
  <c r="B2925" i="11"/>
  <c r="A2925" i="11"/>
  <c r="O2924" i="11"/>
  <c r="N2924" i="11"/>
  <c r="M2924" i="11"/>
  <c r="L2924" i="11"/>
  <c r="K2924" i="11"/>
  <c r="J2924" i="11"/>
  <c r="I2924" i="11"/>
  <c r="F2924" i="11"/>
  <c r="P2924" i="11" s="1"/>
  <c r="E2924" i="11"/>
  <c r="D2924" i="11"/>
  <c r="C2924" i="11"/>
  <c r="B2924" i="11"/>
  <c r="A2924" i="11"/>
  <c r="O2923" i="11"/>
  <c r="N2923" i="11"/>
  <c r="M2923" i="11"/>
  <c r="L2923" i="11"/>
  <c r="K2923" i="11"/>
  <c r="J2923" i="11"/>
  <c r="I2923" i="11"/>
  <c r="F2923" i="11"/>
  <c r="P2923" i="11" s="1"/>
  <c r="E2923" i="11"/>
  <c r="D2923" i="11"/>
  <c r="C2923" i="11"/>
  <c r="B2923" i="11"/>
  <c r="A2923" i="11"/>
  <c r="O2922" i="11"/>
  <c r="N2922" i="11"/>
  <c r="M2922" i="11"/>
  <c r="L2922" i="11"/>
  <c r="K2922" i="11"/>
  <c r="J2922" i="11"/>
  <c r="I2922" i="11"/>
  <c r="F2922" i="11"/>
  <c r="P2922" i="11" s="1"/>
  <c r="E2922" i="11"/>
  <c r="D2922" i="11"/>
  <c r="C2922" i="11"/>
  <c r="B2922" i="11"/>
  <c r="A2922" i="11"/>
  <c r="O2921" i="11"/>
  <c r="N2921" i="11"/>
  <c r="M2921" i="11"/>
  <c r="L2921" i="11"/>
  <c r="K2921" i="11"/>
  <c r="J2921" i="11"/>
  <c r="I2921" i="11"/>
  <c r="F2921" i="11"/>
  <c r="P2921" i="11" s="1"/>
  <c r="E2921" i="11"/>
  <c r="D2921" i="11"/>
  <c r="C2921" i="11"/>
  <c r="B2921" i="11"/>
  <c r="A2921" i="11"/>
  <c r="O2920" i="11"/>
  <c r="N2920" i="11"/>
  <c r="M2920" i="11"/>
  <c r="L2920" i="11"/>
  <c r="K2920" i="11"/>
  <c r="J2920" i="11"/>
  <c r="I2920" i="11"/>
  <c r="F2920" i="11"/>
  <c r="P2920" i="11" s="1"/>
  <c r="E2920" i="11"/>
  <c r="D2920" i="11"/>
  <c r="C2920" i="11"/>
  <c r="B2920" i="11"/>
  <c r="A2920" i="11"/>
  <c r="O2919" i="11"/>
  <c r="N2919" i="11"/>
  <c r="M2919" i="11"/>
  <c r="L2919" i="11"/>
  <c r="K2919" i="11"/>
  <c r="J2919" i="11"/>
  <c r="I2919" i="11"/>
  <c r="F2919" i="11"/>
  <c r="P2919" i="11" s="1"/>
  <c r="E2919" i="11"/>
  <c r="D2919" i="11"/>
  <c r="C2919" i="11"/>
  <c r="B2919" i="11"/>
  <c r="A2919" i="11"/>
  <c r="O2918" i="11"/>
  <c r="N2918" i="11"/>
  <c r="M2918" i="11"/>
  <c r="L2918" i="11"/>
  <c r="K2918" i="11"/>
  <c r="J2918" i="11"/>
  <c r="I2918" i="11"/>
  <c r="F2918" i="11"/>
  <c r="P2918" i="11" s="1"/>
  <c r="E2918" i="11"/>
  <c r="D2918" i="11"/>
  <c r="C2918" i="11"/>
  <c r="B2918" i="11"/>
  <c r="A2918" i="11"/>
  <c r="O2917" i="11"/>
  <c r="N2917" i="11"/>
  <c r="M2917" i="11"/>
  <c r="L2917" i="11"/>
  <c r="K2917" i="11"/>
  <c r="J2917" i="11"/>
  <c r="I2917" i="11"/>
  <c r="F2917" i="11"/>
  <c r="P2917" i="11" s="1"/>
  <c r="E2917" i="11"/>
  <c r="D2917" i="11"/>
  <c r="C2917" i="11"/>
  <c r="B2917" i="11"/>
  <c r="A2917" i="11"/>
  <c r="O2916" i="11"/>
  <c r="N2916" i="11"/>
  <c r="M2916" i="11"/>
  <c r="L2916" i="11"/>
  <c r="K2916" i="11"/>
  <c r="J2916" i="11"/>
  <c r="I2916" i="11"/>
  <c r="F2916" i="11"/>
  <c r="P2916" i="11" s="1"/>
  <c r="E2916" i="11"/>
  <c r="D2916" i="11"/>
  <c r="C2916" i="11"/>
  <c r="B2916" i="11"/>
  <c r="A2916" i="11"/>
  <c r="O2915" i="11"/>
  <c r="N2915" i="11"/>
  <c r="M2915" i="11"/>
  <c r="L2915" i="11"/>
  <c r="K2915" i="11"/>
  <c r="J2915" i="11"/>
  <c r="I2915" i="11"/>
  <c r="F2915" i="11"/>
  <c r="P2915" i="11" s="1"/>
  <c r="E2915" i="11"/>
  <c r="D2915" i="11"/>
  <c r="C2915" i="11"/>
  <c r="B2915" i="11"/>
  <c r="A2915" i="11"/>
  <c r="O2914" i="11"/>
  <c r="N2914" i="11"/>
  <c r="M2914" i="11"/>
  <c r="L2914" i="11"/>
  <c r="K2914" i="11"/>
  <c r="J2914" i="11"/>
  <c r="I2914" i="11"/>
  <c r="F2914" i="11"/>
  <c r="P2914" i="11" s="1"/>
  <c r="E2914" i="11"/>
  <c r="D2914" i="11"/>
  <c r="C2914" i="11"/>
  <c r="B2914" i="11"/>
  <c r="A2914" i="11"/>
  <c r="O2913" i="11"/>
  <c r="N2913" i="11"/>
  <c r="M2913" i="11"/>
  <c r="L2913" i="11"/>
  <c r="K2913" i="11"/>
  <c r="J2913" i="11"/>
  <c r="I2913" i="11"/>
  <c r="F2913" i="11"/>
  <c r="P2913" i="11" s="1"/>
  <c r="E2913" i="11"/>
  <c r="D2913" i="11"/>
  <c r="C2913" i="11"/>
  <c r="B2913" i="11"/>
  <c r="A2913" i="11"/>
  <c r="O2912" i="11"/>
  <c r="N2912" i="11"/>
  <c r="M2912" i="11"/>
  <c r="L2912" i="11"/>
  <c r="K2912" i="11"/>
  <c r="J2912" i="11"/>
  <c r="D196" i="12" s="1"/>
  <c r="I2912" i="11"/>
  <c r="C196" i="12" s="1"/>
  <c r="F2912" i="11"/>
  <c r="P2912" i="11" s="1"/>
  <c r="E196" i="12" s="1"/>
  <c r="E2912" i="11"/>
  <c r="D2912" i="11"/>
  <c r="C2912" i="11"/>
  <c r="B2912" i="11"/>
  <c r="B196" i="12" s="1"/>
  <c r="A2912" i="11"/>
  <c r="A196" i="12" s="1"/>
  <c r="O2911" i="11"/>
  <c r="N2911" i="11"/>
  <c r="M2911" i="11"/>
  <c r="L2911" i="11"/>
  <c r="K2911" i="11"/>
  <c r="J2911" i="11"/>
  <c r="I2911" i="11"/>
  <c r="F2911" i="11"/>
  <c r="P2911" i="11" s="1"/>
  <c r="E2911" i="11"/>
  <c r="D2911" i="11"/>
  <c r="C2911" i="11"/>
  <c r="B2911" i="11"/>
  <c r="A2911" i="11"/>
  <c r="O2910" i="11"/>
  <c r="N2910" i="11"/>
  <c r="M2910" i="11"/>
  <c r="L2910" i="11"/>
  <c r="K2910" i="11"/>
  <c r="J2910" i="11"/>
  <c r="I2910" i="11"/>
  <c r="F2910" i="11"/>
  <c r="P2910" i="11" s="1"/>
  <c r="E2910" i="11"/>
  <c r="D2910" i="11"/>
  <c r="C2910" i="11"/>
  <c r="B2910" i="11"/>
  <c r="A2910" i="11"/>
  <c r="O2909" i="11"/>
  <c r="N2909" i="11"/>
  <c r="M2909" i="11"/>
  <c r="L2909" i="11"/>
  <c r="K2909" i="11"/>
  <c r="J2909" i="11"/>
  <c r="I2909" i="11"/>
  <c r="F2909" i="11"/>
  <c r="P2909" i="11" s="1"/>
  <c r="E2909" i="11"/>
  <c r="D2909" i="11"/>
  <c r="C2909" i="11"/>
  <c r="B2909" i="11"/>
  <c r="A2909" i="11"/>
  <c r="O2908" i="11"/>
  <c r="N2908" i="11"/>
  <c r="M2908" i="11"/>
  <c r="L2908" i="11"/>
  <c r="K2908" i="11"/>
  <c r="J2908" i="11"/>
  <c r="I2908" i="11"/>
  <c r="F2908" i="11"/>
  <c r="P2908" i="11" s="1"/>
  <c r="E2908" i="11"/>
  <c r="D2908" i="11"/>
  <c r="C2908" i="11"/>
  <c r="B2908" i="11"/>
  <c r="A2908" i="11"/>
  <c r="O2907" i="11"/>
  <c r="N2907" i="11"/>
  <c r="M2907" i="11"/>
  <c r="L2907" i="11"/>
  <c r="K2907" i="11"/>
  <c r="J2907" i="11"/>
  <c r="I2907" i="11"/>
  <c r="F2907" i="11"/>
  <c r="P2907" i="11" s="1"/>
  <c r="E2907" i="11"/>
  <c r="D2907" i="11"/>
  <c r="C2907" i="11"/>
  <c r="B2907" i="11"/>
  <c r="A2907" i="11"/>
  <c r="O2906" i="11"/>
  <c r="N2906" i="11"/>
  <c r="M2906" i="11"/>
  <c r="L2906" i="11"/>
  <c r="K2906" i="11"/>
  <c r="J2906" i="11"/>
  <c r="I2906" i="11"/>
  <c r="F2906" i="11"/>
  <c r="P2906" i="11" s="1"/>
  <c r="E2906" i="11"/>
  <c r="D2906" i="11"/>
  <c r="C2906" i="11"/>
  <c r="B2906" i="11"/>
  <c r="A2906" i="11"/>
  <c r="O2905" i="11"/>
  <c r="N2905" i="11"/>
  <c r="M2905" i="11"/>
  <c r="L2905" i="11"/>
  <c r="K2905" i="11"/>
  <c r="J2905" i="11"/>
  <c r="I2905" i="11"/>
  <c r="F2905" i="11"/>
  <c r="P2905" i="11" s="1"/>
  <c r="E2905" i="11"/>
  <c r="D2905" i="11"/>
  <c r="C2905" i="11"/>
  <c r="B2905" i="11"/>
  <c r="A2905" i="11"/>
  <c r="O2904" i="11"/>
  <c r="N2904" i="11"/>
  <c r="M2904" i="11"/>
  <c r="L2904" i="11"/>
  <c r="K2904" i="11"/>
  <c r="J2904" i="11"/>
  <c r="I2904" i="11"/>
  <c r="F2904" i="11"/>
  <c r="P2904" i="11" s="1"/>
  <c r="E2904" i="11"/>
  <c r="D2904" i="11"/>
  <c r="C2904" i="11"/>
  <c r="B2904" i="11"/>
  <c r="A2904" i="11"/>
  <c r="O2903" i="11"/>
  <c r="N2903" i="11"/>
  <c r="M2903" i="11"/>
  <c r="L2903" i="11"/>
  <c r="K2903" i="11"/>
  <c r="J2903" i="11"/>
  <c r="I2903" i="11"/>
  <c r="F2903" i="11"/>
  <c r="P2903" i="11" s="1"/>
  <c r="E2903" i="11"/>
  <c r="D2903" i="11"/>
  <c r="C2903" i="11"/>
  <c r="B2903" i="11"/>
  <c r="A2903" i="11"/>
  <c r="O2902" i="11"/>
  <c r="N2902" i="11"/>
  <c r="M2902" i="11"/>
  <c r="L2902" i="11"/>
  <c r="K2902" i="11"/>
  <c r="J2902" i="11"/>
  <c r="I2902" i="11"/>
  <c r="F2902" i="11"/>
  <c r="P2902" i="11" s="1"/>
  <c r="E2902" i="11"/>
  <c r="D2902" i="11"/>
  <c r="C2902" i="11"/>
  <c r="B2902" i="11"/>
  <c r="A2902" i="11"/>
  <c r="O2901" i="11"/>
  <c r="N2901" i="11"/>
  <c r="M2901" i="11"/>
  <c r="L2901" i="11"/>
  <c r="K2901" i="11"/>
  <c r="J2901" i="11"/>
  <c r="I2901" i="11"/>
  <c r="F2901" i="11"/>
  <c r="P2901" i="11" s="1"/>
  <c r="E2901" i="11"/>
  <c r="D2901" i="11"/>
  <c r="C2901" i="11"/>
  <c r="B2901" i="11"/>
  <c r="A2901" i="11"/>
  <c r="O2900" i="11"/>
  <c r="N2900" i="11"/>
  <c r="M2900" i="11"/>
  <c r="L2900" i="11"/>
  <c r="K2900" i="11"/>
  <c r="J2900" i="11"/>
  <c r="I2900" i="11"/>
  <c r="F2900" i="11"/>
  <c r="P2900" i="11" s="1"/>
  <c r="E2900" i="11"/>
  <c r="D2900" i="11"/>
  <c r="C2900" i="11"/>
  <c r="B2900" i="11"/>
  <c r="A2900" i="11"/>
  <c r="O2899" i="11"/>
  <c r="N2899" i="11"/>
  <c r="M2899" i="11"/>
  <c r="L2899" i="11"/>
  <c r="K2899" i="11"/>
  <c r="J2899" i="11"/>
  <c r="I2899" i="11"/>
  <c r="F2899" i="11"/>
  <c r="P2899" i="11" s="1"/>
  <c r="E2899" i="11"/>
  <c r="D2899" i="11"/>
  <c r="C2899" i="11"/>
  <c r="B2899" i="11"/>
  <c r="A2899" i="11"/>
  <c r="O2898" i="11"/>
  <c r="N2898" i="11"/>
  <c r="M2898" i="11"/>
  <c r="L2898" i="11"/>
  <c r="K2898" i="11"/>
  <c r="J2898" i="11"/>
  <c r="I2898" i="11"/>
  <c r="F2898" i="11"/>
  <c r="P2898" i="11" s="1"/>
  <c r="E2898" i="11"/>
  <c r="D2898" i="11"/>
  <c r="C2898" i="11"/>
  <c r="B2898" i="11"/>
  <c r="A2898" i="11"/>
  <c r="O2897" i="11"/>
  <c r="N2897" i="11"/>
  <c r="M2897" i="11"/>
  <c r="L2897" i="11"/>
  <c r="K2897" i="11"/>
  <c r="J2897" i="11"/>
  <c r="D195" i="12" s="1"/>
  <c r="I2897" i="11"/>
  <c r="C195" i="12" s="1"/>
  <c r="F2897" i="11"/>
  <c r="P2897" i="11" s="1"/>
  <c r="E195" i="12" s="1"/>
  <c r="E2897" i="11"/>
  <c r="D2897" i="11"/>
  <c r="C2897" i="11"/>
  <c r="B2897" i="11"/>
  <c r="B195" i="12" s="1"/>
  <c r="A2897" i="11"/>
  <c r="A195" i="12" s="1"/>
  <c r="O2896" i="11"/>
  <c r="N2896" i="11"/>
  <c r="M2896" i="11"/>
  <c r="L2896" i="11"/>
  <c r="K2896" i="11"/>
  <c r="J2896" i="11"/>
  <c r="I2896" i="11"/>
  <c r="F2896" i="11"/>
  <c r="P2896" i="11" s="1"/>
  <c r="E2896" i="11"/>
  <c r="D2896" i="11"/>
  <c r="C2896" i="11"/>
  <c r="B2896" i="11"/>
  <c r="A2896" i="11"/>
  <c r="O2895" i="11"/>
  <c r="N2895" i="11"/>
  <c r="M2895" i="11"/>
  <c r="L2895" i="11"/>
  <c r="K2895" i="11"/>
  <c r="J2895" i="11"/>
  <c r="I2895" i="11"/>
  <c r="F2895" i="11"/>
  <c r="P2895" i="11" s="1"/>
  <c r="E2895" i="11"/>
  <c r="D2895" i="11"/>
  <c r="C2895" i="11"/>
  <c r="B2895" i="11"/>
  <c r="A2895" i="11"/>
  <c r="O2894" i="11"/>
  <c r="N2894" i="11"/>
  <c r="M2894" i="11"/>
  <c r="L2894" i="11"/>
  <c r="K2894" i="11"/>
  <c r="J2894" i="11"/>
  <c r="I2894" i="11"/>
  <c r="F2894" i="11"/>
  <c r="P2894" i="11" s="1"/>
  <c r="E2894" i="11"/>
  <c r="D2894" i="11"/>
  <c r="C2894" i="11"/>
  <c r="B2894" i="11"/>
  <c r="A2894" i="11"/>
  <c r="O2893" i="11"/>
  <c r="N2893" i="11"/>
  <c r="M2893" i="11"/>
  <c r="L2893" i="11"/>
  <c r="K2893" i="11"/>
  <c r="J2893" i="11"/>
  <c r="I2893" i="11"/>
  <c r="F2893" i="11"/>
  <c r="P2893" i="11" s="1"/>
  <c r="E2893" i="11"/>
  <c r="D2893" i="11"/>
  <c r="C2893" i="11"/>
  <c r="B2893" i="11"/>
  <c r="A2893" i="11"/>
  <c r="O2892" i="11"/>
  <c r="N2892" i="11"/>
  <c r="M2892" i="11"/>
  <c r="L2892" i="11"/>
  <c r="K2892" i="11"/>
  <c r="J2892" i="11"/>
  <c r="I2892" i="11"/>
  <c r="F2892" i="11"/>
  <c r="P2892" i="11" s="1"/>
  <c r="E2892" i="11"/>
  <c r="D2892" i="11"/>
  <c r="C2892" i="11"/>
  <c r="B2892" i="11"/>
  <c r="A2892" i="11"/>
  <c r="O2891" i="11"/>
  <c r="N2891" i="11"/>
  <c r="M2891" i="11"/>
  <c r="L2891" i="11"/>
  <c r="K2891" i="11"/>
  <c r="J2891" i="11"/>
  <c r="I2891" i="11"/>
  <c r="F2891" i="11"/>
  <c r="P2891" i="11" s="1"/>
  <c r="E2891" i="11"/>
  <c r="D2891" i="11"/>
  <c r="C2891" i="11"/>
  <c r="B2891" i="11"/>
  <c r="A2891" i="11"/>
  <c r="O2890" i="11"/>
  <c r="N2890" i="11"/>
  <c r="M2890" i="11"/>
  <c r="L2890" i="11"/>
  <c r="K2890" i="11"/>
  <c r="J2890" i="11"/>
  <c r="I2890" i="11"/>
  <c r="F2890" i="11"/>
  <c r="P2890" i="11" s="1"/>
  <c r="E2890" i="11"/>
  <c r="D2890" i="11"/>
  <c r="C2890" i="11"/>
  <c r="B2890" i="11"/>
  <c r="A2890" i="11"/>
  <c r="O2889" i="11"/>
  <c r="N2889" i="11"/>
  <c r="M2889" i="11"/>
  <c r="L2889" i="11"/>
  <c r="K2889" i="11"/>
  <c r="J2889" i="11"/>
  <c r="I2889" i="11"/>
  <c r="F2889" i="11"/>
  <c r="P2889" i="11" s="1"/>
  <c r="E2889" i="11"/>
  <c r="D2889" i="11"/>
  <c r="C2889" i="11"/>
  <c r="B2889" i="11"/>
  <c r="A2889" i="11"/>
  <c r="O2888" i="11"/>
  <c r="N2888" i="11"/>
  <c r="M2888" i="11"/>
  <c r="L2888" i="11"/>
  <c r="K2888" i="11"/>
  <c r="J2888" i="11"/>
  <c r="I2888" i="11"/>
  <c r="F2888" i="11"/>
  <c r="P2888" i="11" s="1"/>
  <c r="E2888" i="11"/>
  <c r="D2888" i="11"/>
  <c r="C2888" i="11"/>
  <c r="B2888" i="11"/>
  <c r="A2888" i="11"/>
  <c r="O2887" i="11"/>
  <c r="N2887" i="11"/>
  <c r="M2887" i="11"/>
  <c r="L2887" i="11"/>
  <c r="K2887" i="11"/>
  <c r="J2887" i="11"/>
  <c r="I2887" i="11"/>
  <c r="F2887" i="11"/>
  <c r="P2887" i="11" s="1"/>
  <c r="E2887" i="11"/>
  <c r="D2887" i="11"/>
  <c r="C2887" i="11"/>
  <c r="B2887" i="11"/>
  <c r="A2887" i="11"/>
  <c r="O2886" i="11"/>
  <c r="N2886" i="11"/>
  <c r="M2886" i="11"/>
  <c r="L2886" i="11"/>
  <c r="K2886" i="11"/>
  <c r="J2886" i="11"/>
  <c r="I2886" i="11"/>
  <c r="F2886" i="11"/>
  <c r="P2886" i="11" s="1"/>
  <c r="E2886" i="11"/>
  <c r="D2886" i="11"/>
  <c r="C2886" i="11"/>
  <c r="B2886" i="11"/>
  <c r="A2886" i="11"/>
  <c r="O2885" i="11"/>
  <c r="N2885" i="11"/>
  <c r="M2885" i="11"/>
  <c r="L2885" i="11"/>
  <c r="K2885" i="11"/>
  <c r="J2885" i="11"/>
  <c r="I2885" i="11"/>
  <c r="F2885" i="11"/>
  <c r="P2885" i="11" s="1"/>
  <c r="E2885" i="11"/>
  <c r="D2885" i="11"/>
  <c r="C2885" i="11"/>
  <c r="B2885" i="11"/>
  <c r="A2885" i="11"/>
  <c r="O2884" i="11"/>
  <c r="N2884" i="11"/>
  <c r="M2884" i="11"/>
  <c r="L2884" i="11"/>
  <c r="K2884" i="11"/>
  <c r="J2884" i="11"/>
  <c r="I2884" i="11"/>
  <c r="F2884" i="11"/>
  <c r="P2884" i="11" s="1"/>
  <c r="E2884" i="11"/>
  <c r="D2884" i="11"/>
  <c r="C2884" i="11"/>
  <c r="B2884" i="11"/>
  <c r="A2884" i="11"/>
  <c r="O2883" i="11"/>
  <c r="N2883" i="11"/>
  <c r="M2883" i="11"/>
  <c r="L2883" i="11"/>
  <c r="K2883" i="11"/>
  <c r="J2883" i="11"/>
  <c r="I2883" i="11"/>
  <c r="F2883" i="11"/>
  <c r="P2883" i="11" s="1"/>
  <c r="E2883" i="11"/>
  <c r="D2883" i="11"/>
  <c r="C2883" i="11"/>
  <c r="B2883" i="11"/>
  <c r="A2883" i="11"/>
  <c r="O2882" i="11"/>
  <c r="N2882" i="11"/>
  <c r="M2882" i="11"/>
  <c r="L2882" i="11"/>
  <c r="K2882" i="11"/>
  <c r="J2882" i="11"/>
  <c r="D194" i="12" s="1"/>
  <c r="I2882" i="11"/>
  <c r="C194" i="12" s="1"/>
  <c r="F2882" i="11"/>
  <c r="P2882" i="11" s="1"/>
  <c r="E194" i="12" s="1"/>
  <c r="E2882" i="11"/>
  <c r="D2882" i="11"/>
  <c r="C2882" i="11"/>
  <c r="B2882" i="11"/>
  <c r="B194" i="12" s="1"/>
  <c r="A2882" i="11"/>
  <c r="A194" i="12" s="1"/>
  <c r="O2881" i="11"/>
  <c r="N2881" i="11"/>
  <c r="M2881" i="11"/>
  <c r="L2881" i="11"/>
  <c r="K2881" i="11"/>
  <c r="J2881" i="11"/>
  <c r="I2881" i="11"/>
  <c r="F2881" i="11"/>
  <c r="P2881" i="11" s="1"/>
  <c r="E2881" i="11"/>
  <c r="D2881" i="11"/>
  <c r="C2881" i="11"/>
  <c r="B2881" i="11"/>
  <c r="A2881" i="11"/>
  <c r="O2880" i="11"/>
  <c r="N2880" i="11"/>
  <c r="M2880" i="11"/>
  <c r="L2880" i="11"/>
  <c r="K2880" i="11"/>
  <c r="J2880" i="11"/>
  <c r="I2880" i="11"/>
  <c r="F2880" i="11"/>
  <c r="P2880" i="11" s="1"/>
  <c r="E2880" i="11"/>
  <c r="D2880" i="11"/>
  <c r="C2880" i="11"/>
  <c r="B2880" i="11"/>
  <c r="A2880" i="11"/>
  <c r="O2879" i="11"/>
  <c r="N2879" i="11"/>
  <c r="M2879" i="11"/>
  <c r="L2879" i="11"/>
  <c r="K2879" i="11"/>
  <c r="J2879" i="11"/>
  <c r="I2879" i="11"/>
  <c r="F2879" i="11"/>
  <c r="P2879" i="11" s="1"/>
  <c r="E2879" i="11"/>
  <c r="D2879" i="11"/>
  <c r="C2879" i="11"/>
  <c r="B2879" i="11"/>
  <c r="A2879" i="11"/>
  <c r="O2878" i="11"/>
  <c r="N2878" i="11"/>
  <c r="M2878" i="11"/>
  <c r="L2878" i="11"/>
  <c r="K2878" i="11"/>
  <c r="J2878" i="11"/>
  <c r="I2878" i="11"/>
  <c r="F2878" i="11"/>
  <c r="P2878" i="11" s="1"/>
  <c r="E2878" i="11"/>
  <c r="D2878" i="11"/>
  <c r="C2878" i="11"/>
  <c r="B2878" i="11"/>
  <c r="A2878" i="11"/>
  <c r="O2877" i="11"/>
  <c r="N2877" i="11"/>
  <c r="M2877" i="11"/>
  <c r="L2877" i="11"/>
  <c r="K2877" i="11"/>
  <c r="J2877" i="11"/>
  <c r="I2877" i="11"/>
  <c r="F2877" i="11"/>
  <c r="P2877" i="11" s="1"/>
  <c r="E2877" i="11"/>
  <c r="D2877" i="11"/>
  <c r="C2877" i="11"/>
  <c r="B2877" i="11"/>
  <c r="A2877" i="11"/>
  <c r="O2876" i="11"/>
  <c r="N2876" i="11"/>
  <c r="M2876" i="11"/>
  <c r="L2876" i="11"/>
  <c r="K2876" i="11"/>
  <c r="J2876" i="11"/>
  <c r="I2876" i="11"/>
  <c r="F2876" i="11"/>
  <c r="P2876" i="11" s="1"/>
  <c r="E2876" i="11"/>
  <c r="D2876" i="11"/>
  <c r="C2876" i="11"/>
  <c r="B2876" i="11"/>
  <c r="A2876" i="11"/>
  <c r="O2875" i="11"/>
  <c r="N2875" i="11"/>
  <c r="M2875" i="11"/>
  <c r="L2875" i="11"/>
  <c r="K2875" i="11"/>
  <c r="J2875" i="11"/>
  <c r="I2875" i="11"/>
  <c r="F2875" i="11"/>
  <c r="P2875" i="11" s="1"/>
  <c r="E2875" i="11"/>
  <c r="D2875" i="11"/>
  <c r="C2875" i="11"/>
  <c r="B2875" i="11"/>
  <c r="A2875" i="11"/>
  <c r="O2874" i="11"/>
  <c r="N2874" i="11"/>
  <c r="M2874" i="11"/>
  <c r="L2874" i="11"/>
  <c r="K2874" i="11"/>
  <c r="J2874" i="11"/>
  <c r="I2874" i="11"/>
  <c r="F2874" i="11"/>
  <c r="P2874" i="11" s="1"/>
  <c r="E2874" i="11"/>
  <c r="D2874" i="11"/>
  <c r="C2874" i="11"/>
  <c r="B2874" i="11"/>
  <c r="A2874" i="11"/>
  <c r="O2873" i="11"/>
  <c r="N2873" i="11"/>
  <c r="M2873" i="11"/>
  <c r="L2873" i="11"/>
  <c r="K2873" i="11"/>
  <c r="J2873" i="11"/>
  <c r="I2873" i="11"/>
  <c r="F2873" i="11"/>
  <c r="P2873" i="11" s="1"/>
  <c r="E2873" i="11"/>
  <c r="D2873" i="11"/>
  <c r="C2873" i="11"/>
  <c r="B2873" i="11"/>
  <c r="A2873" i="11"/>
  <c r="O2872" i="11"/>
  <c r="N2872" i="11"/>
  <c r="M2872" i="11"/>
  <c r="L2872" i="11"/>
  <c r="K2872" i="11"/>
  <c r="J2872" i="11"/>
  <c r="I2872" i="11"/>
  <c r="F2872" i="11"/>
  <c r="P2872" i="11" s="1"/>
  <c r="E2872" i="11"/>
  <c r="D2872" i="11"/>
  <c r="C2872" i="11"/>
  <c r="B2872" i="11"/>
  <c r="A2872" i="11"/>
  <c r="O2871" i="11"/>
  <c r="N2871" i="11"/>
  <c r="M2871" i="11"/>
  <c r="L2871" i="11"/>
  <c r="K2871" i="11"/>
  <c r="J2871" i="11"/>
  <c r="I2871" i="11"/>
  <c r="F2871" i="11"/>
  <c r="P2871" i="11" s="1"/>
  <c r="E2871" i="11"/>
  <c r="D2871" i="11"/>
  <c r="C2871" i="11"/>
  <c r="B2871" i="11"/>
  <c r="A2871" i="11"/>
  <c r="O2870" i="11"/>
  <c r="N2870" i="11"/>
  <c r="M2870" i="11"/>
  <c r="L2870" i="11"/>
  <c r="K2870" i="11"/>
  <c r="J2870" i="11"/>
  <c r="I2870" i="11"/>
  <c r="F2870" i="11"/>
  <c r="P2870" i="11" s="1"/>
  <c r="E2870" i="11"/>
  <c r="D2870" i="11"/>
  <c r="C2870" i="11"/>
  <c r="B2870" i="11"/>
  <c r="A2870" i="11"/>
  <c r="O2869" i="11"/>
  <c r="N2869" i="11"/>
  <c r="M2869" i="11"/>
  <c r="L2869" i="11"/>
  <c r="K2869" i="11"/>
  <c r="J2869" i="11"/>
  <c r="I2869" i="11"/>
  <c r="F2869" i="11"/>
  <c r="P2869" i="11" s="1"/>
  <c r="E2869" i="11"/>
  <c r="D2869" i="11"/>
  <c r="C2869" i="11"/>
  <c r="B2869" i="11"/>
  <c r="A2869" i="11"/>
  <c r="O2868" i="11"/>
  <c r="N2868" i="11"/>
  <c r="M2868" i="11"/>
  <c r="L2868" i="11"/>
  <c r="K2868" i="11"/>
  <c r="J2868" i="11"/>
  <c r="I2868" i="11"/>
  <c r="F2868" i="11"/>
  <c r="P2868" i="11" s="1"/>
  <c r="E2868" i="11"/>
  <c r="D2868" i="11"/>
  <c r="C2868" i="11"/>
  <c r="B2868" i="11"/>
  <c r="A2868" i="11"/>
  <c r="O2867" i="11"/>
  <c r="N2867" i="11"/>
  <c r="M2867" i="11"/>
  <c r="L2867" i="11"/>
  <c r="K2867" i="11"/>
  <c r="J2867" i="11"/>
  <c r="D193" i="12" s="1"/>
  <c r="I2867" i="11"/>
  <c r="C193" i="12" s="1"/>
  <c r="F2867" i="11"/>
  <c r="P2867" i="11" s="1"/>
  <c r="E193" i="12" s="1"/>
  <c r="E2867" i="11"/>
  <c r="D2867" i="11"/>
  <c r="C2867" i="11"/>
  <c r="B2867" i="11"/>
  <c r="B193" i="12" s="1"/>
  <c r="A2867" i="11"/>
  <c r="A193" i="12" s="1"/>
  <c r="O2866" i="11"/>
  <c r="N2866" i="11"/>
  <c r="M2866" i="11"/>
  <c r="L2866" i="11"/>
  <c r="K2866" i="11"/>
  <c r="J2866" i="11"/>
  <c r="I2866" i="11"/>
  <c r="F2866" i="11"/>
  <c r="P2866" i="11" s="1"/>
  <c r="E2866" i="11"/>
  <c r="D2866" i="11"/>
  <c r="C2866" i="11"/>
  <c r="B2866" i="11"/>
  <c r="A2866" i="11"/>
  <c r="O2865" i="11"/>
  <c r="N2865" i="11"/>
  <c r="M2865" i="11"/>
  <c r="L2865" i="11"/>
  <c r="K2865" i="11"/>
  <c r="J2865" i="11"/>
  <c r="I2865" i="11"/>
  <c r="F2865" i="11"/>
  <c r="P2865" i="11" s="1"/>
  <c r="E2865" i="11"/>
  <c r="D2865" i="11"/>
  <c r="C2865" i="11"/>
  <c r="B2865" i="11"/>
  <c r="A2865" i="11"/>
  <c r="O2864" i="11"/>
  <c r="N2864" i="11"/>
  <c r="M2864" i="11"/>
  <c r="L2864" i="11"/>
  <c r="K2864" i="11"/>
  <c r="J2864" i="11"/>
  <c r="I2864" i="11"/>
  <c r="F2864" i="11"/>
  <c r="P2864" i="11" s="1"/>
  <c r="E2864" i="11"/>
  <c r="D2864" i="11"/>
  <c r="C2864" i="11"/>
  <c r="B2864" i="11"/>
  <c r="A2864" i="11"/>
  <c r="O2863" i="11"/>
  <c r="N2863" i="11"/>
  <c r="M2863" i="11"/>
  <c r="L2863" i="11"/>
  <c r="K2863" i="11"/>
  <c r="J2863" i="11"/>
  <c r="I2863" i="11"/>
  <c r="F2863" i="11"/>
  <c r="P2863" i="11" s="1"/>
  <c r="E2863" i="11"/>
  <c r="D2863" i="11"/>
  <c r="C2863" i="11"/>
  <c r="B2863" i="11"/>
  <c r="A2863" i="11"/>
  <c r="O2862" i="11"/>
  <c r="N2862" i="11"/>
  <c r="M2862" i="11"/>
  <c r="L2862" i="11"/>
  <c r="K2862" i="11"/>
  <c r="J2862" i="11"/>
  <c r="I2862" i="11"/>
  <c r="F2862" i="11"/>
  <c r="P2862" i="11" s="1"/>
  <c r="E2862" i="11"/>
  <c r="D2862" i="11"/>
  <c r="C2862" i="11"/>
  <c r="B2862" i="11"/>
  <c r="A2862" i="11"/>
  <c r="O2861" i="11"/>
  <c r="N2861" i="11"/>
  <c r="M2861" i="11"/>
  <c r="L2861" i="11"/>
  <c r="K2861" i="11"/>
  <c r="J2861" i="11"/>
  <c r="I2861" i="11"/>
  <c r="F2861" i="11"/>
  <c r="P2861" i="11" s="1"/>
  <c r="E2861" i="11"/>
  <c r="D2861" i="11"/>
  <c r="C2861" i="11"/>
  <c r="B2861" i="11"/>
  <c r="A2861" i="11"/>
  <c r="O2860" i="11"/>
  <c r="N2860" i="11"/>
  <c r="M2860" i="11"/>
  <c r="L2860" i="11"/>
  <c r="K2860" i="11"/>
  <c r="J2860" i="11"/>
  <c r="I2860" i="11"/>
  <c r="F2860" i="11"/>
  <c r="P2860" i="11" s="1"/>
  <c r="E2860" i="11"/>
  <c r="D2860" i="11"/>
  <c r="C2860" i="11"/>
  <c r="B2860" i="11"/>
  <c r="A2860" i="11"/>
  <c r="O2859" i="11"/>
  <c r="N2859" i="11"/>
  <c r="M2859" i="11"/>
  <c r="L2859" i="11"/>
  <c r="K2859" i="11"/>
  <c r="J2859" i="11"/>
  <c r="I2859" i="11"/>
  <c r="F2859" i="11"/>
  <c r="P2859" i="11" s="1"/>
  <c r="E2859" i="11"/>
  <c r="D2859" i="11"/>
  <c r="C2859" i="11"/>
  <c r="B2859" i="11"/>
  <c r="A2859" i="11"/>
  <c r="O2858" i="11"/>
  <c r="N2858" i="11"/>
  <c r="M2858" i="11"/>
  <c r="L2858" i="11"/>
  <c r="K2858" i="11"/>
  <c r="J2858" i="11"/>
  <c r="I2858" i="11"/>
  <c r="F2858" i="11"/>
  <c r="P2858" i="11" s="1"/>
  <c r="E2858" i="11"/>
  <c r="D2858" i="11"/>
  <c r="C2858" i="11"/>
  <c r="B2858" i="11"/>
  <c r="A2858" i="11"/>
  <c r="O2857" i="11"/>
  <c r="N2857" i="11"/>
  <c r="M2857" i="11"/>
  <c r="L2857" i="11"/>
  <c r="K2857" i="11"/>
  <c r="J2857" i="11"/>
  <c r="I2857" i="11"/>
  <c r="F2857" i="11"/>
  <c r="P2857" i="11" s="1"/>
  <c r="E2857" i="11"/>
  <c r="D2857" i="11"/>
  <c r="C2857" i="11"/>
  <c r="B2857" i="11"/>
  <c r="A2857" i="11"/>
  <c r="O2856" i="11"/>
  <c r="N2856" i="11"/>
  <c r="M2856" i="11"/>
  <c r="L2856" i="11"/>
  <c r="K2856" i="11"/>
  <c r="J2856" i="11"/>
  <c r="I2856" i="11"/>
  <c r="F2856" i="11"/>
  <c r="P2856" i="11" s="1"/>
  <c r="E2856" i="11"/>
  <c r="D2856" i="11"/>
  <c r="C2856" i="11"/>
  <c r="B2856" i="11"/>
  <c r="A2856" i="11"/>
  <c r="O2855" i="11"/>
  <c r="N2855" i="11"/>
  <c r="M2855" i="11"/>
  <c r="L2855" i="11"/>
  <c r="K2855" i="11"/>
  <c r="J2855" i="11"/>
  <c r="I2855" i="11"/>
  <c r="F2855" i="11"/>
  <c r="P2855" i="11" s="1"/>
  <c r="E2855" i="11"/>
  <c r="D2855" i="11"/>
  <c r="C2855" i="11"/>
  <c r="B2855" i="11"/>
  <c r="A2855" i="11"/>
  <c r="O2854" i="11"/>
  <c r="N2854" i="11"/>
  <c r="M2854" i="11"/>
  <c r="L2854" i="11"/>
  <c r="K2854" i="11"/>
  <c r="J2854" i="11"/>
  <c r="I2854" i="11"/>
  <c r="F2854" i="11"/>
  <c r="P2854" i="11" s="1"/>
  <c r="E2854" i="11"/>
  <c r="D2854" i="11"/>
  <c r="C2854" i="11"/>
  <c r="B2854" i="11"/>
  <c r="A2854" i="11"/>
  <c r="O2853" i="11"/>
  <c r="N2853" i="11"/>
  <c r="M2853" i="11"/>
  <c r="L2853" i="11"/>
  <c r="K2853" i="11"/>
  <c r="J2853" i="11"/>
  <c r="I2853" i="11"/>
  <c r="F2853" i="11"/>
  <c r="P2853" i="11" s="1"/>
  <c r="E2853" i="11"/>
  <c r="D2853" i="11"/>
  <c r="C2853" i="11"/>
  <c r="B2853" i="11"/>
  <c r="A2853" i="11"/>
  <c r="O2852" i="11"/>
  <c r="N2852" i="11"/>
  <c r="M2852" i="11"/>
  <c r="L2852" i="11"/>
  <c r="K2852" i="11"/>
  <c r="J2852" i="11"/>
  <c r="D192" i="12" s="1"/>
  <c r="I2852" i="11"/>
  <c r="C192" i="12" s="1"/>
  <c r="F2852" i="11"/>
  <c r="P2852" i="11" s="1"/>
  <c r="E192" i="12" s="1"/>
  <c r="E2852" i="11"/>
  <c r="D2852" i="11"/>
  <c r="C2852" i="11"/>
  <c r="B2852" i="11"/>
  <c r="B192" i="12" s="1"/>
  <c r="A2852" i="11"/>
  <c r="A192" i="12" s="1"/>
  <c r="O2851" i="11"/>
  <c r="N2851" i="11"/>
  <c r="M2851" i="11"/>
  <c r="L2851" i="11"/>
  <c r="K2851" i="11"/>
  <c r="J2851" i="11"/>
  <c r="I2851" i="11"/>
  <c r="F2851" i="11"/>
  <c r="P2851" i="11" s="1"/>
  <c r="E2851" i="11"/>
  <c r="D2851" i="11"/>
  <c r="C2851" i="11"/>
  <c r="B2851" i="11"/>
  <c r="A2851" i="11"/>
  <c r="O2850" i="11"/>
  <c r="N2850" i="11"/>
  <c r="M2850" i="11"/>
  <c r="L2850" i="11"/>
  <c r="K2850" i="11"/>
  <c r="J2850" i="11"/>
  <c r="I2850" i="11"/>
  <c r="F2850" i="11"/>
  <c r="P2850" i="11" s="1"/>
  <c r="E2850" i="11"/>
  <c r="D2850" i="11"/>
  <c r="C2850" i="11"/>
  <c r="B2850" i="11"/>
  <c r="A2850" i="11"/>
  <c r="O2849" i="11"/>
  <c r="N2849" i="11"/>
  <c r="M2849" i="11"/>
  <c r="L2849" i="11"/>
  <c r="K2849" i="11"/>
  <c r="J2849" i="11"/>
  <c r="I2849" i="11"/>
  <c r="F2849" i="11"/>
  <c r="P2849" i="11" s="1"/>
  <c r="E2849" i="11"/>
  <c r="D2849" i="11"/>
  <c r="C2849" i="11"/>
  <c r="B2849" i="11"/>
  <c r="A2849" i="11"/>
  <c r="O2848" i="11"/>
  <c r="N2848" i="11"/>
  <c r="M2848" i="11"/>
  <c r="L2848" i="11"/>
  <c r="K2848" i="11"/>
  <c r="J2848" i="11"/>
  <c r="I2848" i="11"/>
  <c r="F2848" i="11"/>
  <c r="P2848" i="11" s="1"/>
  <c r="E2848" i="11"/>
  <c r="D2848" i="11"/>
  <c r="C2848" i="11"/>
  <c r="B2848" i="11"/>
  <c r="A2848" i="11"/>
  <c r="O2847" i="11"/>
  <c r="N2847" i="11"/>
  <c r="M2847" i="11"/>
  <c r="L2847" i="11"/>
  <c r="K2847" i="11"/>
  <c r="J2847" i="11"/>
  <c r="I2847" i="11"/>
  <c r="F2847" i="11"/>
  <c r="P2847" i="11" s="1"/>
  <c r="E2847" i="11"/>
  <c r="D2847" i="11"/>
  <c r="C2847" i="11"/>
  <c r="B2847" i="11"/>
  <c r="A2847" i="11"/>
  <c r="O2846" i="11"/>
  <c r="N2846" i="11"/>
  <c r="M2846" i="11"/>
  <c r="L2846" i="11"/>
  <c r="K2846" i="11"/>
  <c r="J2846" i="11"/>
  <c r="I2846" i="11"/>
  <c r="F2846" i="11"/>
  <c r="P2846" i="11" s="1"/>
  <c r="E2846" i="11"/>
  <c r="D2846" i="11"/>
  <c r="C2846" i="11"/>
  <c r="B2846" i="11"/>
  <c r="A2846" i="11"/>
  <c r="O2845" i="11"/>
  <c r="N2845" i="11"/>
  <c r="M2845" i="11"/>
  <c r="L2845" i="11"/>
  <c r="K2845" i="11"/>
  <c r="J2845" i="11"/>
  <c r="I2845" i="11"/>
  <c r="F2845" i="11"/>
  <c r="P2845" i="11" s="1"/>
  <c r="E2845" i="11"/>
  <c r="D2845" i="11"/>
  <c r="C2845" i="11"/>
  <c r="B2845" i="11"/>
  <c r="A2845" i="11"/>
  <c r="O2844" i="11"/>
  <c r="N2844" i="11"/>
  <c r="M2844" i="11"/>
  <c r="L2844" i="11"/>
  <c r="K2844" i="11"/>
  <c r="J2844" i="11"/>
  <c r="I2844" i="11"/>
  <c r="F2844" i="11"/>
  <c r="P2844" i="11" s="1"/>
  <c r="E2844" i="11"/>
  <c r="D2844" i="11"/>
  <c r="C2844" i="11"/>
  <c r="B2844" i="11"/>
  <c r="A2844" i="11"/>
  <c r="O2843" i="11"/>
  <c r="N2843" i="11"/>
  <c r="M2843" i="11"/>
  <c r="L2843" i="11"/>
  <c r="K2843" i="11"/>
  <c r="J2843" i="11"/>
  <c r="I2843" i="11"/>
  <c r="F2843" i="11"/>
  <c r="P2843" i="11" s="1"/>
  <c r="E2843" i="11"/>
  <c r="D2843" i="11"/>
  <c r="C2843" i="11"/>
  <c r="B2843" i="11"/>
  <c r="A2843" i="11"/>
  <c r="O2842" i="11"/>
  <c r="N2842" i="11"/>
  <c r="M2842" i="11"/>
  <c r="L2842" i="11"/>
  <c r="K2842" i="11"/>
  <c r="J2842" i="11"/>
  <c r="I2842" i="11"/>
  <c r="F2842" i="11"/>
  <c r="P2842" i="11" s="1"/>
  <c r="E2842" i="11"/>
  <c r="D2842" i="11"/>
  <c r="C2842" i="11"/>
  <c r="B2842" i="11"/>
  <c r="A2842" i="11"/>
  <c r="O2841" i="11"/>
  <c r="N2841" i="11"/>
  <c r="M2841" i="11"/>
  <c r="L2841" i="11"/>
  <c r="K2841" i="11"/>
  <c r="J2841" i="11"/>
  <c r="I2841" i="11"/>
  <c r="F2841" i="11"/>
  <c r="P2841" i="11" s="1"/>
  <c r="E2841" i="11"/>
  <c r="D2841" i="11"/>
  <c r="C2841" i="11"/>
  <c r="B2841" i="11"/>
  <c r="A2841" i="11"/>
  <c r="O2840" i="11"/>
  <c r="N2840" i="11"/>
  <c r="M2840" i="11"/>
  <c r="L2840" i="11"/>
  <c r="K2840" i="11"/>
  <c r="J2840" i="11"/>
  <c r="I2840" i="11"/>
  <c r="F2840" i="11"/>
  <c r="P2840" i="11" s="1"/>
  <c r="E2840" i="11"/>
  <c r="D2840" i="11"/>
  <c r="C2840" i="11"/>
  <c r="B2840" i="11"/>
  <c r="A2840" i="11"/>
  <c r="O2839" i="11"/>
  <c r="N2839" i="11"/>
  <c r="M2839" i="11"/>
  <c r="L2839" i="11"/>
  <c r="K2839" i="11"/>
  <c r="J2839" i="11"/>
  <c r="I2839" i="11"/>
  <c r="F2839" i="11"/>
  <c r="P2839" i="11" s="1"/>
  <c r="E2839" i="11"/>
  <c r="D2839" i="11"/>
  <c r="C2839" i="11"/>
  <c r="B2839" i="11"/>
  <c r="A2839" i="11"/>
  <c r="O2838" i="11"/>
  <c r="N2838" i="11"/>
  <c r="M2838" i="11"/>
  <c r="L2838" i="11"/>
  <c r="K2838" i="11"/>
  <c r="J2838" i="11"/>
  <c r="I2838" i="11"/>
  <c r="F2838" i="11"/>
  <c r="P2838" i="11" s="1"/>
  <c r="E2838" i="11"/>
  <c r="D2838" i="11"/>
  <c r="C2838" i="11"/>
  <c r="B2838" i="11"/>
  <c r="A2838" i="11"/>
  <c r="O2837" i="11"/>
  <c r="N2837" i="11"/>
  <c r="M2837" i="11"/>
  <c r="L2837" i="11"/>
  <c r="K2837" i="11"/>
  <c r="J2837" i="11"/>
  <c r="D191" i="12" s="1"/>
  <c r="I2837" i="11"/>
  <c r="C191" i="12" s="1"/>
  <c r="F2837" i="11"/>
  <c r="P2837" i="11" s="1"/>
  <c r="E191" i="12" s="1"/>
  <c r="E2837" i="11"/>
  <c r="D2837" i="11"/>
  <c r="C2837" i="11"/>
  <c r="B2837" i="11"/>
  <c r="B191" i="12" s="1"/>
  <c r="A2837" i="11"/>
  <c r="A191" i="12" s="1"/>
  <c r="O2836" i="11"/>
  <c r="N2836" i="11"/>
  <c r="M2836" i="11"/>
  <c r="L2836" i="11"/>
  <c r="K2836" i="11"/>
  <c r="J2836" i="11"/>
  <c r="I2836" i="11"/>
  <c r="F2836" i="11"/>
  <c r="P2836" i="11" s="1"/>
  <c r="E2836" i="11"/>
  <c r="D2836" i="11"/>
  <c r="C2836" i="11"/>
  <c r="B2836" i="11"/>
  <c r="A2836" i="11"/>
  <c r="O2835" i="11"/>
  <c r="N2835" i="11"/>
  <c r="M2835" i="11"/>
  <c r="L2835" i="11"/>
  <c r="K2835" i="11"/>
  <c r="J2835" i="11"/>
  <c r="I2835" i="11"/>
  <c r="F2835" i="11"/>
  <c r="P2835" i="11" s="1"/>
  <c r="E2835" i="11"/>
  <c r="D2835" i="11"/>
  <c r="C2835" i="11"/>
  <c r="B2835" i="11"/>
  <c r="A2835" i="11"/>
  <c r="O2834" i="11"/>
  <c r="N2834" i="11"/>
  <c r="M2834" i="11"/>
  <c r="L2834" i="11"/>
  <c r="K2834" i="11"/>
  <c r="J2834" i="11"/>
  <c r="I2834" i="11"/>
  <c r="F2834" i="11"/>
  <c r="P2834" i="11" s="1"/>
  <c r="E2834" i="11"/>
  <c r="D2834" i="11"/>
  <c r="C2834" i="11"/>
  <c r="B2834" i="11"/>
  <c r="A2834" i="11"/>
  <c r="O2833" i="11"/>
  <c r="N2833" i="11"/>
  <c r="M2833" i="11"/>
  <c r="L2833" i="11"/>
  <c r="K2833" i="11"/>
  <c r="J2833" i="11"/>
  <c r="I2833" i="11"/>
  <c r="F2833" i="11"/>
  <c r="P2833" i="11" s="1"/>
  <c r="E2833" i="11"/>
  <c r="D2833" i="11"/>
  <c r="C2833" i="11"/>
  <c r="B2833" i="11"/>
  <c r="A2833" i="11"/>
  <c r="O2832" i="11"/>
  <c r="N2832" i="11"/>
  <c r="M2832" i="11"/>
  <c r="L2832" i="11"/>
  <c r="K2832" i="11"/>
  <c r="J2832" i="11"/>
  <c r="I2832" i="11"/>
  <c r="F2832" i="11"/>
  <c r="P2832" i="11" s="1"/>
  <c r="E2832" i="11"/>
  <c r="D2832" i="11"/>
  <c r="C2832" i="11"/>
  <c r="B2832" i="11"/>
  <c r="A2832" i="11"/>
  <c r="O2831" i="11"/>
  <c r="N2831" i="11"/>
  <c r="M2831" i="11"/>
  <c r="L2831" i="11"/>
  <c r="K2831" i="11"/>
  <c r="J2831" i="11"/>
  <c r="I2831" i="11"/>
  <c r="F2831" i="11"/>
  <c r="P2831" i="11" s="1"/>
  <c r="E2831" i="11"/>
  <c r="D2831" i="11"/>
  <c r="C2831" i="11"/>
  <c r="B2831" i="11"/>
  <c r="A2831" i="11"/>
  <c r="O2830" i="11"/>
  <c r="N2830" i="11"/>
  <c r="M2830" i="11"/>
  <c r="L2830" i="11"/>
  <c r="K2830" i="11"/>
  <c r="J2830" i="11"/>
  <c r="I2830" i="11"/>
  <c r="F2830" i="11"/>
  <c r="P2830" i="11" s="1"/>
  <c r="E2830" i="11"/>
  <c r="D2830" i="11"/>
  <c r="C2830" i="11"/>
  <c r="B2830" i="11"/>
  <c r="A2830" i="11"/>
  <c r="O2829" i="11"/>
  <c r="N2829" i="11"/>
  <c r="M2829" i="11"/>
  <c r="L2829" i="11"/>
  <c r="K2829" i="11"/>
  <c r="J2829" i="11"/>
  <c r="I2829" i="11"/>
  <c r="F2829" i="11"/>
  <c r="P2829" i="11" s="1"/>
  <c r="E2829" i="11"/>
  <c r="D2829" i="11"/>
  <c r="C2829" i="11"/>
  <c r="B2829" i="11"/>
  <c r="A2829" i="11"/>
  <c r="O2828" i="11"/>
  <c r="N2828" i="11"/>
  <c r="M2828" i="11"/>
  <c r="L2828" i="11"/>
  <c r="K2828" i="11"/>
  <c r="J2828" i="11"/>
  <c r="I2828" i="11"/>
  <c r="F2828" i="11"/>
  <c r="P2828" i="11" s="1"/>
  <c r="E2828" i="11"/>
  <c r="D2828" i="11"/>
  <c r="C2828" i="11"/>
  <c r="B2828" i="11"/>
  <c r="A2828" i="11"/>
  <c r="O2827" i="11"/>
  <c r="N2827" i="11"/>
  <c r="M2827" i="11"/>
  <c r="L2827" i="11"/>
  <c r="K2827" i="11"/>
  <c r="J2827" i="11"/>
  <c r="I2827" i="11"/>
  <c r="F2827" i="11"/>
  <c r="P2827" i="11" s="1"/>
  <c r="E2827" i="11"/>
  <c r="D2827" i="11"/>
  <c r="C2827" i="11"/>
  <c r="B2827" i="11"/>
  <c r="A2827" i="11"/>
  <c r="O2826" i="11"/>
  <c r="N2826" i="11"/>
  <c r="M2826" i="11"/>
  <c r="L2826" i="11"/>
  <c r="K2826" i="11"/>
  <c r="J2826" i="11"/>
  <c r="I2826" i="11"/>
  <c r="F2826" i="11"/>
  <c r="P2826" i="11" s="1"/>
  <c r="E2826" i="11"/>
  <c r="D2826" i="11"/>
  <c r="C2826" i="11"/>
  <c r="B2826" i="11"/>
  <c r="A2826" i="11"/>
  <c r="O2825" i="11"/>
  <c r="N2825" i="11"/>
  <c r="M2825" i="11"/>
  <c r="L2825" i="11"/>
  <c r="K2825" i="11"/>
  <c r="J2825" i="11"/>
  <c r="I2825" i="11"/>
  <c r="F2825" i="11"/>
  <c r="P2825" i="11" s="1"/>
  <c r="E2825" i="11"/>
  <c r="D2825" i="11"/>
  <c r="C2825" i="11"/>
  <c r="B2825" i="11"/>
  <c r="A2825" i="11"/>
  <c r="O2824" i="11"/>
  <c r="N2824" i="11"/>
  <c r="M2824" i="11"/>
  <c r="L2824" i="11"/>
  <c r="K2824" i="11"/>
  <c r="J2824" i="11"/>
  <c r="I2824" i="11"/>
  <c r="F2824" i="11"/>
  <c r="P2824" i="11" s="1"/>
  <c r="E2824" i="11"/>
  <c r="D2824" i="11"/>
  <c r="C2824" i="11"/>
  <c r="B2824" i="11"/>
  <c r="A2824" i="11"/>
  <c r="O2823" i="11"/>
  <c r="N2823" i="11"/>
  <c r="M2823" i="11"/>
  <c r="L2823" i="11"/>
  <c r="K2823" i="11"/>
  <c r="J2823" i="11"/>
  <c r="I2823" i="11"/>
  <c r="F2823" i="11"/>
  <c r="P2823" i="11" s="1"/>
  <c r="E2823" i="11"/>
  <c r="D2823" i="11"/>
  <c r="C2823" i="11"/>
  <c r="B2823" i="11"/>
  <c r="A2823" i="11"/>
  <c r="O2822" i="11"/>
  <c r="N2822" i="11"/>
  <c r="M2822" i="11"/>
  <c r="L2822" i="11"/>
  <c r="K2822" i="11"/>
  <c r="J2822" i="11"/>
  <c r="D190" i="12" s="1"/>
  <c r="I2822" i="11"/>
  <c r="C190" i="12" s="1"/>
  <c r="F2822" i="11"/>
  <c r="P2822" i="11" s="1"/>
  <c r="E190" i="12" s="1"/>
  <c r="E2822" i="11"/>
  <c r="D2822" i="11"/>
  <c r="C2822" i="11"/>
  <c r="B2822" i="11"/>
  <c r="B190" i="12" s="1"/>
  <c r="A2822" i="11"/>
  <c r="A190" i="12" s="1"/>
  <c r="O2821" i="11"/>
  <c r="N2821" i="11"/>
  <c r="M2821" i="11"/>
  <c r="L2821" i="11"/>
  <c r="K2821" i="11"/>
  <c r="J2821" i="11"/>
  <c r="I2821" i="11"/>
  <c r="F2821" i="11"/>
  <c r="P2821" i="11" s="1"/>
  <c r="E2821" i="11"/>
  <c r="D2821" i="11"/>
  <c r="C2821" i="11"/>
  <c r="B2821" i="11"/>
  <c r="A2821" i="11"/>
  <c r="O2820" i="11"/>
  <c r="N2820" i="11"/>
  <c r="M2820" i="11"/>
  <c r="L2820" i="11"/>
  <c r="K2820" i="11"/>
  <c r="J2820" i="11"/>
  <c r="I2820" i="11"/>
  <c r="F2820" i="11"/>
  <c r="P2820" i="11" s="1"/>
  <c r="E2820" i="11"/>
  <c r="D2820" i="11"/>
  <c r="C2820" i="11"/>
  <c r="B2820" i="11"/>
  <c r="A2820" i="11"/>
  <c r="O2819" i="11"/>
  <c r="N2819" i="11"/>
  <c r="M2819" i="11"/>
  <c r="L2819" i="11"/>
  <c r="K2819" i="11"/>
  <c r="J2819" i="11"/>
  <c r="I2819" i="11"/>
  <c r="F2819" i="11"/>
  <c r="P2819" i="11" s="1"/>
  <c r="E2819" i="11"/>
  <c r="D2819" i="11"/>
  <c r="C2819" i="11"/>
  <c r="B2819" i="11"/>
  <c r="A2819" i="11"/>
  <c r="O2818" i="11"/>
  <c r="N2818" i="11"/>
  <c r="M2818" i="11"/>
  <c r="L2818" i="11"/>
  <c r="K2818" i="11"/>
  <c r="J2818" i="11"/>
  <c r="I2818" i="11"/>
  <c r="F2818" i="11"/>
  <c r="P2818" i="11" s="1"/>
  <c r="E2818" i="11"/>
  <c r="D2818" i="11"/>
  <c r="C2818" i="11"/>
  <c r="B2818" i="11"/>
  <c r="A2818" i="11"/>
  <c r="O2817" i="11"/>
  <c r="N2817" i="11"/>
  <c r="M2817" i="11"/>
  <c r="L2817" i="11"/>
  <c r="K2817" i="11"/>
  <c r="J2817" i="11"/>
  <c r="I2817" i="11"/>
  <c r="F2817" i="11"/>
  <c r="P2817" i="11" s="1"/>
  <c r="E2817" i="11"/>
  <c r="D2817" i="11"/>
  <c r="C2817" i="11"/>
  <c r="B2817" i="11"/>
  <c r="A2817" i="11"/>
  <c r="O2816" i="11"/>
  <c r="N2816" i="11"/>
  <c r="M2816" i="11"/>
  <c r="L2816" i="11"/>
  <c r="K2816" i="11"/>
  <c r="J2816" i="11"/>
  <c r="I2816" i="11"/>
  <c r="F2816" i="11"/>
  <c r="P2816" i="11" s="1"/>
  <c r="E2816" i="11"/>
  <c r="D2816" i="11"/>
  <c r="C2816" i="11"/>
  <c r="B2816" i="11"/>
  <c r="A2816" i="11"/>
  <c r="O2815" i="11"/>
  <c r="N2815" i="11"/>
  <c r="M2815" i="11"/>
  <c r="L2815" i="11"/>
  <c r="K2815" i="11"/>
  <c r="J2815" i="11"/>
  <c r="I2815" i="11"/>
  <c r="F2815" i="11"/>
  <c r="P2815" i="11" s="1"/>
  <c r="E2815" i="11"/>
  <c r="D2815" i="11"/>
  <c r="C2815" i="11"/>
  <c r="B2815" i="11"/>
  <c r="A2815" i="11"/>
  <c r="O2814" i="11"/>
  <c r="N2814" i="11"/>
  <c r="M2814" i="11"/>
  <c r="L2814" i="11"/>
  <c r="K2814" i="11"/>
  <c r="J2814" i="11"/>
  <c r="I2814" i="11"/>
  <c r="F2814" i="11"/>
  <c r="P2814" i="11" s="1"/>
  <c r="E2814" i="11"/>
  <c r="D2814" i="11"/>
  <c r="C2814" i="11"/>
  <c r="B2814" i="11"/>
  <c r="A2814" i="11"/>
  <c r="O2813" i="11"/>
  <c r="N2813" i="11"/>
  <c r="M2813" i="11"/>
  <c r="L2813" i="11"/>
  <c r="K2813" i="11"/>
  <c r="J2813" i="11"/>
  <c r="I2813" i="11"/>
  <c r="F2813" i="11"/>
  <c r="P2813" i="11" s="1"/>
  <c r="E2813" i="11"/>
  <c r="D2813" i="11"/>
  <c r="C2813" i="11"/>
  <c r="B2813" i="11"/>
  <c r="A2813" i="11"/>
  <c r="O2812" i="11"/>
  <c r="N2812" i="11"/>
  <c r="M2812" i="11"/>
  <c r="L2812" i="11"/>
  <c r="K2812" i="11"/>
  <c r="J2812" i="11"/>
  <c r="I2812" i="11"/>
  <c r="F2812" i="11"/>
  <c r="P2812" i="11" s="1"/>
  <c r="E2812" i="11"/>
  <c r="D2812" i="11"/>
  <c r="C2812" i="11"/>
  <c r="B2812" i="11"/>
  <c r="A2812" i="11"/>
  <c r="O2811" i="11"/>
  <c r="N2811" i="11"/>
  <c r="M2811" i="11"/>
  <c r="L2811" i="11"/>
  <c r="K2811" i="11"/>
  <c r="J2811" i="11"/>
  <c r="I2811" i="11"/>
  <c r="F2811" i="11"/>
  <c r="P2811" i="11" s="1"/>
  <c r="E2811" i="11"/>
  <c r="D2811" i="11"/>
  <c r="C2811" i="11"/>
  <c r="B2811" i="11"/>
  <c r="A2811" i="11"/>
  <c r="O2810" i="11"/>
  <c r="N2810" i="11"/>
  <c r="M2810" i="11"/>
  <c r="L2810" i="11"/>
  <c r="K2810" i="11"/>
  <c r="J2810" i="11"/>
  <c r="I2810" i="11"/>
  <c r="F2810" i="11"/>
  <c r="P2810" i="11" s="1"/>
  <c r="E2810" i="11"/>
  <c r="D2810" i="11"/>
  <c r="C2810" i="11"/>
  <c r="B2810" i="11"/>
  <c r="A2810" i="11"/>
  <c r="O2809" i="11"/>
  <c r="N2809" i="11"/>
  <c r="M2809" i="11"/>
  <c r="L2809" i="11"/>
  <c r="K2809" i="11"/>
  <c r="J2809" i="11"/>
  <c r="I2809" i="11"/>
  <c r="F2809" i="11"/>
  <c r="P2809" i="11" s="1"/>
  <c r="E2809" i="11"/>
  <c r="D2809" i="11"/>
  <c r="C2809" i="11"/>
  <c r="B2809" i="11"/>
  <c r="A2809" i="11"/>
  <c r="O2808" i="11"/>
  <c r="N2808" i="11"/>
  <c r="M2808" i="11"/>
  <c r="L2808" i="11"/>
  <c r="K2808" i="11"/>
  <c r="J2808" i="11"/>
  <c r="I2808" i="11"/>
  <c r="F2808" i="11"/>
  <c r="P2808" i="11" s="1"/>
  <c r="E2808" i="11"/>
  <c r="D2808" i="11"/>
  <c r="C2808" i="11"/>
  <c r="B2808" i="11"/>
  <c r="A2808" i="11"/>
  <c r="O2807" i="11"/>
  <c r="N2807" i="11"/>
  <c r="M2807" i="11"/>
  <c r="L2807" i="11"/>
  <c r="K2807" i="11"/>
  <c r="J2807" i="11"/>
  <c r="D189" i="12" s="1"/>
  <c r="I2807" i="11"/>
  <c r="C189" i="12" s="1"/>
  <c r="F2807" i="11"/>
  <c r="P2807" i="11" s="1"/>
  <c r="E189" i="12" s="1"/>
  <c r="E2807" i="11"/>
  <c r="D2807" i="11"/>
  <c r="C2807" i="11"/>
  <c r="B2807" i="11"/>
  <c r="B189" i="12" s="1"/>
  <c r="A2807" i="11"/>
  <c r="A189" i="12" s="1"/>
  <c r="O2806" i="11"/>
  <c r="N2806" i="11"/>
  <c r="M2806" i="11"/>
  <c r="L2806" i="11"/>
  <c r="K2806" i="11"/>
  <c r="J2806" i="11"/>
  <c r="I2806" i="11"/>
  <c r="F2806" i="11"/>
  <c r="P2806" i="11" s="1"/>
  <c r="E2806" i="11"/>
  <c r="D2806" i="11"/>
  <c r="C2806" i="11"/>
  <c r="B2806" i="11"/>
  <c r="A2806" i="11"/>
  <c r="O2805" i="11"/>
  <c r="N2805" i="11"/>
  <c r="M2805" i="11"/>
  <c r="L2805" i="11"/>
  <c r="K2805" i="11"/>
  <c r="J2805" i="11"/>
  <c r="I2805" i="11"/>
  <c r="F2805" i="11"/>
  <c r="P2805" i="11" s="1"/>
  <c r="E2805" i="11"/>
  <c r="D2805" i="11"/>
  <c r="C2805" i="11"/>
  <c r="B2805" i="11"/>
  <c r="A2805" i="11"/>
  <c r="O2804" i="11"/>
  <c r="N2804" i="11"/>
  <c r="M2804" i="11"/>
  <c r="L2804" i="11"/>
  <c r="K2804" i="11"/>
  <c r="J2804" i="11"/>
  <c r="I2804" i="11"/>
  <c r="F2804" i="11"/>
  <c r="P2804" i="11" s="1"/>
  <c r="E2804" i="11"/>
  <c r="D2804" i="11"/>
  <c r="C2804" i="11"/>
  <c r="B2804" i="11"/>
  <c r="A2804" i="11"/>
  <c r="O2803" i="11"/>
  <c r="N2803" i="11"/>
  <c r="M2803" i="11"/>
  <c r="L2803" i="11"/>
  <c r="K2803" i="11"/>
  <c r="J2803" i="11"/>
  <c r="I2803" i="11"/>
  <c r="F2803" i="11"/>
  <c r="P2803" i="11" s="1"/>
  <c r="E2803" i="11"/>
  <c r="D2803" i="11"/>
  <c r="C2803" i="11"/>
  <c r="B2803" i="11"/>
  <c r="A2803" i="11"/>
  <c r="O2802" i="11"/>
  <c r="N2802" i="11"/>
  <c r="M2802" i="11"/>
  <c r="L2802" i="11"/>
  <c r="K2802" i="11"/>
  <c r="J2802" i="11"/>
  <c r="I2802" i="11"/>
  <c r="F2802" i="11"/>
  <c r="P2802" i="11" s="1"/>
  <c r="E2802" i="11"/>
  <c r="D2802" i="11"/>
  <c r="C2802" i="11"/>
  <c r="B2802" i="11"/>
  <c r="A2802" i="11"/>
  <c r="O2801" i="11"/>
  <c r="N2801" i="11"/>
  <c r="M2801" i="11"/>
  <c r="L2801" i="11"/>
  <c r="K2801" i="11"/>
  <c r="J2801" i="11"/>
  <c r="I2801" i="11"/>
  <c r="F2801" i="11"/>
  <c r="P2801" i="11" s="1"/>
  <c r="E2801" i="11"/>
  <c r="D2801" i="11"/>
  <c r="C2801" i="11"/>
  <c r="B2801" i="11"/>
  <c r="A2801" i="11"/>
  <c r="O2800" i="11"/>
  <c r="N2800" i="11"/>
  <c r="M2800" i="11"/>
  <c r="L2800" i="11"/>
  <c r="K2800" i="11"/>
  <c r="J2800" i="11"/>
  <c r="I2800" i="11"/>
  <c r="F2800" i="11"/>
  <c r="P2800" i="11" s="1"/>
  <c r="E2800" i="11"/>
  <c r="D2800" i="11"/>
  <c r="C2800" i="11"/>
  <c r="B2800" i="11"/>
  <c r="A2800" i="11"/>
  <c r="O2799" i="11"/>
  <c r="N2799" i="11"/>
  <c r="M2799" i="11"/>
  <c r="L2799" i="11"/>
  <c r="K2799" i="11"/>
  <c r="J2799" i="11"/>
  <c r="I2799" i="11"/>
  <c r="F2799" i="11"/>
  <c r="P2799" i="11" s="1"/>
  <c r="E2799" i="11"/>
  <c r="D2799" i="11"/>
  <c r="C2799" i="11"/>
  <c r="B2799" i="11"/>
  <c r="A2799" i="11"/>
  <c r="O2798" i="11"/>
  <c r="N2798" i="11"/>
  <c r="M2798" i="11"/>
  <c r="L2798" i="11"/>
  <c r="K2798" i="11"/>
  <c r="J2798" i="11"/>
  <c r="I2798" i="11"/>
  <c r="F2798" i="11"/>
  <c r="P2798" i="11" s="1"/>
  <c r="E2798" i="11"/>
  <c r="D2798" i="11"/>
  <c r="C2798" i="11"/>
  <c r="B2798" i="11"/>
  <c r="A2798" i="11"/>
  <c r="O2797" i="11"/>
  <c r="N2797" i="11"/>
  <c r="M2797" i="11"/>
  <c r="L2797" i="11"/>
  <c r="K2797" i="11"/>
  <c r="J2797" i="11"/>
  <c r="I2797" i="11"/>
  <c r="F2797" i="11"/>
  <c r="P2797" i="11" s="1"/>
  <c r="E2797" i="11"/>
  <c r="D2797" i="11"/>
  <c r="C2797" i="11"/>
  <c r="B2797" i="11"/>
  <c r="A2797" i="11"/>
  <c r="O2796" i="11"/>
  <c r="N2796" i="11"/>
  <c r="M2796" i="11"/>
  <c r="L2796" i="11"/>
  <c r="K2796" i="11"/>
  <c r="J2796" i="11"/>
  <c r="I2796" i="11"/>
  <c r="F2796" i="11"/>
  <c r="P2796" i="11" s="1"/>
  <c r="E2796" i="11"/>
  <c r="D2796" i="11"/>
  <c r="C2796" i="11"/>
  <c r="B2796" i="11"/>
  <c r="A2796" i="11"/>
  <c r="O2795" i="11"/>
  <c r="N2795" i="11"/>
  <c r="M2795" i="11"/>
  <c r="L2795" i="11"/>
  <c r="K2795" i="11"/>
  <c r="J2795" i="11"/>
  <c r="I2795" i="11"/>
  <c r="F2795" i="11"/>
  <c r="P2795" i="11" s="1"/>
  <c r="E2795" i="11"/>
  <c r="D2795" i="11"/>
  <c r="C2795" i="11"/>
  <c r="B2795" i="11"/>
  <c r="A2795" i="11"/>
  <c r="O2794" i="11"/>
  <c r="N2794" i="11"/>
  <c r="M2794" i="11"/>
  <c r="L2794" i="11"/>
  <c r="K2794" i="11"/>
  <c r="J2794" i="11"/>
  <c r="I2794" i="11"/>
  <c r="F2794" i="11"/>
  <c r="P2794" i="11" s="1"/>
  <c r="E2794" i="11"/>
  <c r="D2794" i="11"/>
  <c r="C2794" i="11"/>
  <c r="B2794" i="11"/>
  <c r="A2794" i="11"/>
  <c r="O2793" i="11"/>
  <c r="N2793" i="11"/>
  <c r="M2793" i="11"/>
  <c r="L2793" i="11"/>
  <c r="K2793" i="11"/>
  <c r="J2793" i="11"/>
  <c r="I2793" i="11"/>
  <c r="F2793" i="11"/>
  <c r="P2793" i="11" s="1"/>
  <c r="E2793" i="11"/>
  <c r="D2793" i="11"/>
  <c r="C2793" i="11"/>
  <c r="B2793" i="11"/>
  <c r="A2793" i="11"/>
  <c r="O2792" i="11"/>
  <c r="N2792" i="11"/>
  <c r="M2792" i="11"/>
  <c r="L2792" i="11"/>
  <c r="K2792" i="11"/>
  <c r="J2792" i="11"/>
  <c r="D188" i="12" s="1"/>
  <c r="I2792" i="11"/>
  <c r="C188" i="12" s="1"/>
  <c r="F2792" i="11"/>
  <c r="P2792" i="11" s="1"/>
  <c r="E188" i="12" s="1"/>
  <c r="E2792" i="11"/>
  <c r="D2792" i="11"/>
  <c r="C2792" i="11"/>
  <c r="B2792" i="11"/>
  <c r="B188" i="12" s="1"/>
  <c r="A2792" i="11"/>
  <c r="A188" i="12" s="1"/>
  <c r="O2791" i="11"/>
  <c r="N2791" i="11"/>
  <c r="M2791" i="11"/>
  <c r="L2791" i="11"/>
  <c r="K2791" i="11"/>
  <c r="J2791" i="11"/>
  <c r="I2791" i="11"/>
  <c r="F2791" i="11"/>
  <c r="P2791" i="11" s="1"/>
  <c r="E2791" i="11"/>
  <c r="D2791" i="11"/>
  <c r="C2791" i="11"/>
  <c r="B2791" i="11"/>
  <c r="A2791" i="11"/>
  <c r="O2790" i="11"/>
  <c r="N2790" i="11"/>
  <c r="M2790" i="11"/>
  <c r="L2790" i="11"/>
  <c r="K2790" i="11"/>
  <c r="J2790" i="11"/>
  <c r="I2790" i="11"/>
  <c r="F2790" i="11"/>
  <c r="P2790" i="11" s="1"/>
  <c r="E2790" i="11"/>
  <c r="D2790" i="11"/>
  <c r="C2790" i="11"/>
  <c r="B2790" i="11"/>
  <c r="A2790" i="11"/>
  <c r="O2789" i="11"/>
  <c r="N2789" i="11"/>
  <c r="M2789" i="11"/>
  <c r="L2789" i="11"/>
  <c r="K2789" i="11"/>
  <c r="J2789" i="11"/>
  <c r="I2789" i="11"/>
  <c r="F2789" i="11"/>
  <c r="P2789" i="11" s="1"/>
  <c r="E2789" i="11"/>
  <c r="D2789" i="11"/>
  <c r="C2789" i="11"/>
  <c r="B2789" i="11"/>
  <c r="A2789" i="11"/>
  <c r="O2788" i="11"/>
  <c r="N2788" i="11"/>
  <c r="M2788" i="11"/>
  <c r="L2788" i="11"/>
  <c r="K2788" i="11"/>
  <c r="J2788" i="11"/>
  <c r="I2788" i="11"/>
  <c r="F2788" i="11"/>
  <c r="P2788" i="11" s="1"/>
  <c r="E2788" i="11"/>
  <c r="D2788" i="11"/>
  <c r="C2788" i="11"/>
  <c r="B2788" i="11"/>
  <c r="A2788" i="11"/>
  <c r="O2787" i="11"/>
  <c r="N2787" i="11"/>
  <c r="M2787" i="11"/>
  <c r="L2787" i="11"/>
  <c r="K2787" i="11"/>
  <c r="J2787" i="11"/>
  <c r="I2787" i="11"/>
  <c r="F2787" i="11"/>
  <c r="P2787" i="11" s="1"/>
  <c r="E2787" i="11"/>
  <c r="D2787" i="11"/>
  <c r="C2787" i="11"/>
  <c r="B2787" i="11"/>
  <c r="A2787" i="11"/>
  <c r="O2786" i="11"/>
  <c r="N2786" i="11"/>
  <c r="M2786" i="11"/>
  <c r="L2786" i="11"/>
  <c r="K2786" i="11"/>
  <c r="J2786" i="11"/>
  <c r="I2786" i="11"/>
  <c r="F2786" i="11"/>
  <c r="P2786" i="11" s="1"/>
  <c r="E2786" i="11"/>
  <c r="D2786" i="11"/>
  <c r="C2786" i="11"/>
  <c r="B2786" i="11"/>
  <c r="A2786" i="11"/>
  <c r="O2785" i="11"/>
  <c r="N2785" i="11"/>
  <c r="M2785" i="11"/>
  <c r="L2785" i="11"/>
  <c r="K2785" i="11"/>
  <c r="J2785" i="11"/>
  <c r="I2785" i="11"/>
  <c r="F2785" i="11"/>
  <c r="P2785" i="11" s="1"/>
  <c r="E2785" i="11"/>
  <c r="D2785" i="11"/>
  <c r="C2785" i="11"/>
  <c r="B2785" i="11"/>
  <c r="A2785" i="11"/>
  <c r="O2784" i="11"/>
  <c r="N2784" i="11"/>
  <c r="M2784" i="11"/>
  <c r="L2784" i="11"/>
  <c r="K2784" i="11"/>
  <c r="J2784" i="11"/>
  <c r="I2784" i="11"/>
  <c r="F2784" i="11"/>
  <c r="P2784" i="11" s="1"/>
  <c r="E2784" i="11"/>
  <c r="D2784" i="11"/>
  <c r="C2784" i="11"/>
  <c r="B2784" i="11"/>
  <c r="A2784" i="11"/>
  <c r="O2783" i="11"/>
  <c r="N2783" i="11"/>
  <c r="M2783" i="11"/>
  <c r="L2783" i="11"/>
  <c r="K2783" i="11"/>
  <c r="J2783" i="11"/>
  <c r="I2783" i="11"/>
  <c r="F2783" i="11"/>
  <c r="P2783" i="11" s="1"/>
  <c r="E2783" i="11"/>
  <c r="D2783" i="11"/>
  <c r="C2783" i="11"/>
  <c r="B2783" i="11"/>
  <c r="A2783" i="11"/>
  <c r="O2782" i="11"/>
  <c r="N2782" i="11"/>
  <c r="M2782" i="11"/>
  <c r="L2782" i="11"/>
  <c r="K2782" i="11"/>
  <c r="J2782" i="11"/>
  <c r="I2782" i="11"/>
  <c r="F2782" i="11"/>
  <c r="P2782" i="11" s="1"/>
  <c r="E2782" i="11"/>
  <c r="D2782" i="11"/>
  <c r="C2782" i="11"/>
  <c r="B2782" i="11"/>
  <c r="A2782" i="11"/>
  <c r="O2781" i="11"/>
  <c r="N2781" i="11"/>
  <c r="M2781" i="11"/>
  <c r="L2781" i="11"/>
  <c r="K2781" i="11"/>
  <c r="J2781" i="11"/>
  <c r="I2781" i="11"/>
  <c r="F2781" i="11"/>
  <c r="P2781" i="11" s="1"/>
  <c r="E2781" i="11"/>
  <c r="D2781" i="11"/>
  <c r="C2781" i="11"/>
  <c r="B2781" i="11"/>
  <c r="A2781" i="11"/>
  <c r="O2780" i="11"/>
  <c r="N2780" i="11"/>
  <c r="M2780" i="11"/>
  <c r="L2780" i="11"/>
  <c r="K2780" i="11"/>
  <c r="J2780" i="11"/>
  <c r="I2780" i="11"/>
  <c r="F2780" i="11"/>
  <c r="P2780" i="11" s="1"/>
  <c r="E2780" i="11"/>
  <c r="D2780" i="11"/>
  <c r="C2780" i="11"/>
  <c r="B2780" i="11"/>
  <c r="A2780" i="11"/>
  <c r="O2779" i="11"/>
  <c r="N2779" i="11"/>
  <c r="M2779" i="11"/>
  <c r="L2779" i="11"/>
  <c r="K2779" i="11"/>
  <c r="J2779" i="11"/>
  <c r="I2779" i="11"/>
  <c r="F2779" i="11"/>
  <c r="P2779" i="11" s="1"/>
  <c r="E2779" i="11"/>
  <c r="D2779" i="11"/>
  <c r="C2779" i="11"/>
  <c r="B2779" i="11"/>
  <c r="A2779" i="11"/>
  <c r="O2778" i="11"/>
  <c r="N2778" i="11"/>
  <c r="M2778" i="11"/>
  <c r="L2778" i="11"/>
  <c r="K2778" i="11"/>
  <c r="J2778" i="11"/>
  <c r="I2778" i="11"/>
  <c r="F2778" i="11"/>
  <c r="P2778" i="11" s="1"/>
  <c r="E2778" i="11"/>
  <c r="D2778" i="11"/>
  <c r="C2778" i="11"/>
  <c r="B2778" i="11"/>
  <c r="A2778" i="11"/>
  <c r="O2777" i="11"/>
  <c r="N2777" i="11"/>
  <c r="M2777" i="11"/>
  <c r="L2777" i="11"/>
  <c r="K2777" i="11"/>
  <c r="J2777" i="11"/>
  <c r="D187" i="12" s="1"/>
  <c r="I2777" i="11"/>
  <c r="C187" i="12" s="1"/>
  <c r="F2777" i="11"/>
  <c r="P2777" i="11" s="1"/>
  <c r="E187" i="12" s="1"/>
  <c r="E2777" i="11"/>
  <c r="D2777" i="11"/>
  <c r="C2777" i="11"/>
  <c r="B2777" i="11"/>
  <c r="B187" i="12" s="1"/>
  <c r="A2777" i="11"/>
  <c r="A187" i="12" s="1"/>
  <c r="O2776" i="11"/>
  <c r="N2776" i="11"/>
  <c r="M2776" i="11"/>
  <c r="L2776" i="11"/>
  <c r="K2776" i="11"/>
  <c r="J2776" i="11"/>
  <c r="I2776" i="11"/>
  <c r="F2776" i="11"/>
  <c r="P2776" i="11" s="1"/>
  <c r="E2776" i="11"/>
  <c r="D2776" i="11"/>
  <c r="C2776" i="11"/>
  <c r="B2776" i="11"/>
  <c r="A2776" i="11"/>
  <c r="O2775" i="11"/>
  <c r="N2775" i="11"/>
  <c r="M2775" i="11"/>
  <c r="L2775" i="11"/>
  <c r="K2775" i="11"/>
  <c r="J2775" i="11"/>
  <c r="I2775" i="11"/>
  <c r="F2775" i="11"/>
  <c r="P2775" i="11" s="1"/>
  <c r="E2775" i="11"/>
  <c r="D2775" i="11"/>
  <c r="C2775" i="11"/>
  <c r="B2775" i="11"/>
  <c r="A2775" i="11"/>
  <c r="O2774" i="11"/>
  <c r="N2774" i="11"/>
  <c r="M2774" i="11"/>
  <c r="L2774" i="11"/>
  <c r="K2774" i="11"/>
  <c r="J2774" i="11"/>
  <c r="I2774" i="11"/>
  <c r="F2774" i="11"/>
  <c r="P2774" i="11" s="1"/>
  <c r="E2774" i="11"/>
  <c r="D2774" i="11"/>
  <c r="C2774" i="11"/>
  <c r="B2774" i="11"/>
  <c r="A2774" i="11"/>
  <c r="O2773" i="11"/>
  <c r="N2773" i="11"/>
  <c r="M2773" i="11"/>
  <c r="L2773" i="11"/>
  <c r="K2773" i="11"/>
  <c r="J2773" i="11"/>
  <c r="I2773" i="11"/>
  <c r="F2773" i="11"/>
  <c r="P2773" i="11" s="1"/>
  <c r="E2773" i="11"/>
  <c r="D2773" i="11"/>
  <c r="C2773" i="11"/>
  <c r="B2773" i="11"/>
  <c r="A2773" i="11"/>
  <c r="O2772" i="11"/>
  <c r="N2772" i="11"/>
  <c r="M2772" i="11"/>
  <c r="L2772" i="11"/>
  <c r="K2772" i="11"/>
  <c r="J2772" i="11"/>
  <c r="I2772" i="11"/>
  <c r="F2772" i="11"/>
  <c r="P2772" i="11" s="1"/>
  <c r="E2772" i="11"/>
  <c r="D2772" i="11"/>
  <c r="C2772" i="11"/>
  <c r="B2772" i="11"/>
  <c r="A2772" i="11"/>
  <c r="O2771" i="11"/>
  <c r="N2771" i="11"/>
  <c r="M2771" i="11"/>
  <c r="L2771" i="11"/>
  <c r="K2771" i="11"/>
  <c r="J2771" i="11"/>
  <c r="I2771" i="11"/>
  <c r="F2771" i="11"/>
  <c r="P2771" i="11" s="1"/>
  <c r="E2771" i="11"/>
  <c r="D2771" i="11"/>
  <c r="C2771" i="11"/>
  <c r="B2771" i="11"/>
  <c r="A2771" i="11"/>
  <c r="O2770" i="11"/>
  <c r="N2770" i="11"/>
  <c r="M2770" i="11"/>
  <c r="L2770" i="11"/>
  <c r="K2770" i="11"/>
  <c r="J2770" i="11"/>
  <c r="I2770" i="11"/>
  <c r="F2770" i="11"/>
  <c r="P2770" i="11" s="1"/>
  <c r="E2770" i="11"/>
  <c r="D2770" i="11"/>
  <c r="C2770" i="11"/>
  <c r="B2770" i="11"/>
  <c r="A2770" i="11"/>
  <c r="O2769" i="11"/>
  <c r="N2769" i="11"/>
  <c r="M2769" i="11"/>
  <c r="L2769" i="11"/>
  <c r="K2769" i="11"/>
  <c r="J2769" i="11"/>
  <c r="I2769" i="11"/>
  <c r="F2769" i="11"/>
  <c r="P2769" i="11" s="1"/>
  <c r="E2769" i="11"/>
  <c r="D2769" i="11"/>
  <c r="C2769" i="11"/>
  <c r="B2769" i="11"/>
  <c r="A2769" i="11"/>
  <c r="O2768" i="11"/>
  <c r="N2768" i="11"/>
  <c r="M2768" i="11"/>
  <c r="L2768" i="11"/>
  <c r="K2768" i="11"/>
  <c r="J2768" i="11"/>
  <c r="I2768" i="11"/>
  <c r="F2768" i="11"/>
  <c r="P2768" i="11" s="1"/>
  <c r="E2768" i="11"/>
  <c r="D2768" i="11"/>
  <c r="C2768" i="11"/>
  <c r="B2768" i="11"/>
  <c r="A2768" i="11"/>
  <c r="O2767" i="11"/>
  <c r="N2767" i="11"/>
  <c r="M2767" i="11"/>
  <c r="L2767" i="11"/>
  <c r="K2767" i="11"/>
  <c r="J2767" i="11"/>
  <c r="I2767" i="11"/>
  <c r="F2767" i="11"/>
  <c r="P2767" i="11" s="1"/>
  <c r="E2767" i="11"/>
  <c r="D2767" i="11"/>
  <c r="C2767" i="11"/>
  <c r="B2767" i="11"/>
  <c r="A2767" i="11"/>
  <c r="O2766" i="11"/>
  <c r="N2766" i="11"/>
  <c r="M2766" i="11"/>
  <c r="L2766" i="11"/>
  <c r="K2766" i="11"/>
  <c r="J2766" i="11"/>
  <c r="I2766" i="11"/>
  <c r="F2766" i="11"/>
  <c r="P2766" i="11" s="1"/>
  <c r="E2766" i="11"/>
  <c r="D2766" i="11"/>
  <c r="C2766" i="11"/>
  <c r="B2766" i="11"/>
  <c r="A2766" i="11"/>
  <c r="O2765" i="11"/>
  <c r="N2765" i="11"/>
  <c r="M2765" i="11"/>
  <c r="L2765" i="11"/>
  <c r="K2765" i="11"/>
  <c r="J2765" i="11"/>
  <c r="I2765" i="11"/>
  <c r="F2765" i="11"/>
  <c r="P2765" i="11" s="1"/>
  <c r="E2765" i="11"/>
  <c r="D2765" i="11"/>
  <c r="C2765" i="11"/>
  <c r="B2765" i="11"/>
  <c r="A2765" i="11"/>
  <c r="O2764" i="11"/>
  <c r="N2764" i="11"/>
  <c r="M2764" i="11"/>
  <c r="L2764" i="11"/>
  <c r="K2764" i="11"/>
  <c r="J2764" i="11"/>
  <c r="I2764" i="11"/>
  <c r="F2764" i="11"/>
  <c r="P2764" i="11" s="1"/>
  <c r="E2764" i="11"/>
  <c r="D2764" i="11"/>
  <c r="C2764" i="11"/>
  <c r="B2764" i="11"/>
  <c r="A2764" i="11"/>
  <c r="O2763" i="11"/>
  <c r="N2763" i="11"/>
  <c r="M2763" i="11"/>
  <c r="L2763" i="11"/>
  <c r="K2763" i="11"/>
  <c r="J2763" i="11"/>
  <c r="I2763" i="11"/>
  <c r="F2763" i="11"/>
  <c r="P2763" i="11" s="1"/>
  <c r="E2763" i="11"/>
  <c r="D2763" i="11"/>
  <c r="C2763" i="11"/>
  <c r="B2763" i="11"/>
  <c r="A2763" i="11"/>
  <c r="O2762" i="11"/>
  <c r="N2762" i="11"/>
  <c r="M2762" i="11"/>
  <c r="L2762" i="11"/>
  <c r="K2762" i="11"/>
  <c r="J2762" i="11"/>
  <c r="I2762" i="11"/>
  <c r="F2762" i="11"/>
  <c r="P2762" i="11" s="1"/>
  <c r="E186" i="12" s="1"/>
  <c r="E2762" i="11"/>
  <c r="D2762" i="11"/>
  <c r="C2762" i="11"/>
  <c r="B2762" i="11"/>
  <c r="A2762" i="11"/>
  <c r="O2761" i="11"/>
  <c r="N2761" i="11"/>
  <c r="M2761" i="11"/>
  <c r="L2761" i="11"/>
  <c r="K2761" i="11"/>
  <c r="J2761" i="11"/>
  <c r="I2761" i="11"/>
  <c r="F2761" i="11"/>
  <c r="P2761" i="11" s="1"/>
  <c r="E2761" i="11"/>
  <c r="D2761" i="11"/>
  <c r="C2761" i="11"/>
  <c r="B2761" i="11"/>
  <c r="A2761" i="11"/>
  <c r="O2760" i="11"/>
  <c r="N2760" i="11"/>
  <c r="M2760" i="11"/>
  <c r="L2760" i="11"/>
  <c r="K2760" i="11"/>
  <c r="J2760" i="11"/>
  <c r="I2760" i="11"/>
  <c r="F2760" i="11"/>
  <c r="P2760" i="11" s="1"/>
  <c r="E2760" i="11"/>
  <c r="D2760" i="11"/>
  <c r="C2760" i="11"/>
  <c r="B2760" i="11"/>
  <c r="A2760" i="11"/>
  <c r="O2759" i="11"/>
  <c r="N2759" i="11"/>
  <c r="M2759" i="11"/>
  <c r="L2759" i="11"/>
  <c r="K2759" i="11"/>
  <c r="J2759" i="11"/>
  <c r="I2759" i="11"/>
  <c r="F2759" i="11"/>
  <c r="P2759" i="11" s="1"/>
  <c r="E2759" i="11"/>
  <c r="D2759" i="11"/>
  <c r="C2759" i="11"/>
  <c r="B2759" i="11"/>
  <c r="A2759" i="11"/>
  <c r="O2758" i="11"/>
  <c r="N2758" i="11"/>
  <c r="M2758" i="11"/>
  <c r="L2758" i="11"/>
  <c r="K2758" i="11"/>
  <c r="J2758" i="11"/>
  <c r="I2758" i="11"/>
  <c r="F2758" i="11"/>
  <c r="P2758" i="11" s="1"/>
  <c r="E2758" i="11"/>
  <c r="D2758" i="11"/>
  <c r="C2758" i="11"/>
  <c r="B2758" i="11"/>
  <c r="A2758" i="11"/>
  <c r="O2757" i="11"/>
  <c r="N2757" i="11"/>
  <c r="M2757" i="11"/>
  <c r="L2757" i="11"/>
  <c r="K2757" i="11"/>
  <c r="J2757" i="11"/>
  <c r="I2757" i="11"/>
  <c r="F2757" i="11"/>
  <c r="P2757" i="11" s="1"/>
  <c r="E2757" i="11"/>
  <c r="D2757" i="11"/>
  <c r="C2757" i="11"/>
  <c r="B2757" i="11"/>
  <c r="A2757" i="11"/>
  <c r="O2756" i="11"/>
  <c r="N2756" i="11"/>
  <c r="M2756" i="11"/>
  <c r="L2756" i="11"/>
  <c r="K2756" i="11"/>
  <c r="J2756" i="11"/>
  <c r="I2756" i="11"/>
  <c r="F2756" i="11"/>
  <c r="P2756" i="11" s="1"/>
  <c r="E2756" i="11"/>
  <c r="D2756" i="11"/>
  <c r="C2756" i="11"/>
  <c r="B2756" i="11"/>
  <c r="A2756" i="11"/>
  <c r="O2755" i="11"/>
  <c r="N2755" i="11"/>
  <c r="M2755" i="11"/>
  <c r="L2755" i="11"/>
  <c r="K2755" i="11"/>
  <c r="J2755" i="11"/>
  <c r="I2755" i="11"/>
  <c r="F2755" i="11"/>
  <c r="P2755" i="11" s="1"/>
  <c r="E2755" i="11"/>
  <c r="D2755" i="11"/>
  <c r="C2755" i="11"/>
  <c r="B2755" i="11"/>
  <c r="A2755" i="11"/>
  <c r="O2754" i="11"/>
  <c r="N2754" i="11"/>
  <c r="M2754" i="11"/>
  <c r="L2754" i="11"/>
  <c r="K2754" i="11"/>
  <c r="J2754" i="11"/>
  <c r="I2754" i="11"/>
  <c r="F2754" i="11"/>
  <c r="P2754" i="11" s="1"/>
  <c r="E2754" i="11"/>
  <c r="D2754" i="11"/>
  <c r="C2754" i="11"/>
  <c r="B2754" i="11"/>
  <c r="A2754" i="11"/>
  <c r="O2753" i="11"/>
  <c r="N2753" i="11"/>
  <c r="M2753" i="11"/>
  <c r="L2753" i="11"/>
  <c r="K2753" i="11"/>
  <c r="J2753" i="11"/>
  <c r="I2753" i="11"/>
  <c r="F2753" i="11"/>
  <c r="P2753" i="11" s="1"/>
  <c r="E2753" i="11"/>
  <c r="D2753" i="11"/>
  <c r="C2753" i="11"/>
  <c r="B2753" i="11"/>
  <c r="A2753" i="11"/>
  <c r="O2752" i="11"/>
  <c r="N2752" i="11"/>
  <c r="M2752" i="11"/>
  <c r="L2752" i="11"/>
  <c r="K2752" i="11"/>
  <c r="J2752" i="11"/>
  <c r="I2752" i="11"/>
  <c r="F2752" i="11"/>
  <c r="P2752" i="11" s="1"/>
  <c r="E2752" i="11"/>
  <c r="D2752" i="11"/>
  <c r="C2752" i="11"/>
  <c r="B2752" i="11"/>
  <c r="A2752" i="11"/>
  <c r="O2751" i="11"/>
  <c r="N2751" i="11"/>
  <c r="M2751" i="11"/>
  <c r="L2751" i="11"/>
  <c r="K2751" i="11"/>
  <c r="J2751" i="11"/>
  <c r="I2751" i="11"/>
  <c r="F2751" i="11"/>
  <c r="P2751" i="11" s="1"/>
  <c r="E2751" i="11"/>
  <c r="D2751" i="11"/>
  <c r="C2751" i="11"/>
  <c r="B2751" i="11"/>
  <c r="A2751" i="11"/>
  <c r="O2750" i="11"/>
  <c r="N2750" i="11"/>
  <c r="M2750" i="11"/>
  <c r="L2750" i="11"/>
  <c r="K2750" i="11"/>
  <c r="J2750" i="11"/>
  <c r="I2750" i="11"/>
  <c r="F2750" i="11"/>
  <c r="P2750" i="11" s="1"/>
  <c r="E2750" i="11"/>
  <c r="D2750" i="11"/>
  <c r="C2750" i="11"/>
  <c r="B2750" i="11"/>
  <c r="A2750" i="11"/>
  <c r="O2749" i="11"/>
  <c r="N2749" i="11"/>
  <c r="M2749" i="11"/>
  <c r="L2749" i="11"/>
  <c r="K2749" i="11"/>
  <c r="J2749" i="11"/>
  <c r="I2749" i="11"/>
  <c r="F2749" i="11"/>
  <c r="P2749" i="11" s="1"/>
  <c r="E2749" i="11"/>
  <c r="D2749" i="11"/>
  <c r="C2749" i="11"/>
  <c r="B2749" i="11"/>
  <c r="A2749" i="11"/>
  <c r="O2748" i="11"/>
  <c r="N2748" i="11"/>
  <c r="M2748" i="11"/>
  <c r="L2748" i="11"/>
  <c r="K2748" i="11"/>
  <c r="J2748" i="11"/>
  <c r="I2748" i="11"/>
  <c r="F2748" i="11"/>
  <c r="P2748" i="11" s="1"/>
  <c r="E2748" i="11"/>
  <c r="D2748" i="11"/>
  <c r="C2748" i="11"/>
  <c r="B2748" i="11"/>
  <c r="A2748" i="11"/>
  <c r="O2747" i="11"/>
  <c r="N2747" i="11"/>
  <c r="M2747" i="11"/>
  <c r="L2747" i="11"/>
  <c r="K2747" i="11"/>
  <c r="J2747" i="11"/>
  <c r="I2747" i="11"/>
  <c r="F2747" i="11"/>
  <c r="P2747" i="11" s="1"/>
  <c r="E185" i="12" s="1"/>
  <c r="E2747" i="11"/>
  <c r="D2747" i="11"/>
  <c r="C2747" i="11"/>
  <c r="B2747" i="11"/>
  <c r="A2747" i="11"/>
  <c r="O2746" i="11"/>
  <c r="N2746" i="11"/>
  <c r="M2746" i="11"/>
  <c r="L2746" i="11"/>
  <c r="K2746" i="11"/>
  <c r="J2746" i="11"/>
  <c r="I2746" i="11"/>
  <c r="F2746" i="11"/>
  <c r="P2746" i="11" s="1"/>
  <c r="E2746" i="11"/>
  <c r="D2746" i="11"/>
  <c r="C2746" i="11"/>
  <c r="B2746" i="11"/>
  <c r="A2746" i="11"/>
  <c r="O2745" i="11"/>
  <c r="N2745" i="11"/>
  <c r="M2745" i="11"/>
  <c r="L2745" i="11"/>
  <c r="K2745" i="11"/>
  <c r="J2745" i="11"/>
  <c r="I2745" i="11"/>
  <c r="F2745" i="11"/>
  <c r="P2745" i="11" s="1"/>
  <c r="E2745" i="11"/>
  <c r="D2745" i="11"/>
  <c r="C2745" i="11"/>
  <c r="B2745" i="11"/>
  <c r="A2745" i="11"/>
  <c r="O2744" i="11"/>
  <c r="N2744" i="11"/>
  <c r="M2744" i="11"/>
  <c r="L2744" i="11"/>
  <c r="K2744" i="11"/>
  <c r="J2744" i="11"/>
  <c r="I2744" i="11"/>
  <c r="F2744" i="11"/>
  <c r="P2744" i="11" s="1"/>
  <c r="E2744" i="11"/>
  <c r="D2744" i="11"/>
  <c r="C2744" i="11"/>
  <c r="B2744" i="11"/>
  <c r="A2744" i="11"/>
  <c r="O2743" i="11"/>
  <c r="N2743" i="11"/>
  <c r="M2743" i="11"/>
  <c r="L2743" i="11"/>
  <c r="K2743" i="11"/>
  <c r="J2743" i="11"/>
  <c r="I2743" i="11"/>
  <c r="F2743" i="11"/>
  <c r="P2743" i="11" s="1"/>
  <c r="E2743" i="11"/>
  <c r="D2743" i="11"/>
  <c r="C2743" i="11"/>
  <c r="B2743" i="11"/>
  <c r="A2743" i="11"/>
  <c r="O2742" i="11"/>
  <c r="N2742" i="11"/>
  <c r="M2742" i="11"/>
  <c r="L2742" i="11"/>
  <c r="K2742" i="11"/>
  <c r="J2742" i="11"/>
  <c r="I2742" i="11"/>
  <c r="F2742" i="11"/>
  <c r="P2742" i="11" s="1"/>
  <c r="E2742" i="11"/>
  <c r="D2742" i="11"/>
  <c r="C2742" i="11"/>
  <c r="B2742" i="11"/>
  <c r="A2742" i="11"/>
  <c r="O2741" i="11"/>
  <c r="N2741" i="11"/>
  <c r="M2741" i="11"/>
  <c r="L2741" i="11"/>
  <c r="K2741" i="11"/>
  <c r="J2741" i="11"/>
  <c r="I2741" i="11"/>
  <c r="F2741" i="11"/>
  <c r="P2741" i="11" s="1"/>
  <c r="E2741" i="11"/>
  <c r="D2741" i="11"/>
  <c r="C2741" i="11"/>
  <c r="B2741" i="11"/>
  <c r="A2741" i="11"/>
  <c r="O2740" i="11"/>
  <c r="N2740" i="11"/>
  <c r="M2740" i="11"/>
  <c r="L2740" i="11"/>
  <c r="K2740" i="11"/>
  <c r="J2740" i="11"/>
  <c r="I2740" i="11"/>
  <c r="F2740" i="11"/>
  <c r="P2740" i="11" s="1"/>
  <c r="E2740" i="11"/>
  <c r="D2740" i="11"/>
  <c r="C2740" i="11"/>
  <c r="B2740" i="11"/>
  <c r="A2740" i="11"/>
  <c r="O2739" i="11"/>
  <c r="N2739" i="11"/>
  <c r="M2739" i="11"/>
  <c r="L2739" i="11"/>
  <c r="K2739" i="11"/>
  <c r="J2739" i="11"/>
  <c r="I2739" i="11"/>
  <c r="F2739" i="11"/>
  <c r="P2739" i="11" s="1"/>
  <c r="E2739" i="11"/>
  <c r="D2739" i="11"/>
  <c r="C2739" i="11"/>
  <c r="B2739" i="11"/>
  <c r="A2739" i="11"/>
  <c r="O2738" i="11"/>
  <c r="N2738" i="11"/>
  <c r="M2738" i="11"/>
  <c r="L2738" i="11"/>
  <c r="K2738" i="11"/>
  <c r="J2738" i="11"/>
  <c r="I2738" i="11"/>
  <c r="F2738" i="11"/>
  <c r="P2738" i="11" s="1"/>
  <c r="E2738" i="11"/>
  <c r="D2738" i="11"/>
  <c r="C2738" i="11"/>
  <c r="B2738" i="11"/>
  <c r="A2738" i="11"/>
  <c r="O2737" i="11"/>
  <c r="N2737" i="11"/>
  <c r="M2737" i="11"/>
  <c r="L2737" i="11"/>
  <c r="K2737" i="11"/>
  <c r="J2737" i="11"/>
  <c r="I2737" i="11"/>
  <c r="F2737" i="11"/>
  <c r="P2737" i="11" s="1"/>
  <c r="E2737" i="11"/>
  <c r="D2737" i="11"/>
  <c r="C2737" i="11"/>
  <c r="B2737" i="11"/>
  <c r="A2737" i="11"/>
  <c r="O2736" i="11"/>
  <c r="N2736" i="11"/>
  <c r="M2736" i="11"/>
  <c r="L2736" i="11"/>
  <c r="K2736" i="11"/>
  <c r="J2736" i="11"/>
  <c r="I2736" i="11"/>
  <c r="F2736" i="11"/>
  <c r="P2736" i="11" s="1"/>
  <c r="E2736" i="11"/>
  <c r="D2736" i="11"/>
  <c r="C2736" i="11"/>
  <c r="B2736" i="11"/>
  <c r="A2736" i="11"/>
  <c r="O2735" i="11"/>
  <c r="N2735" i="11"/>
  <c r="M2735" i="11"/>
  <c r="L2735" i="11"/>
  <c r="K2735" i="11"/>
  <c r="J2735" i="11"/>
  <c r="I2735" i="11"/>
  <c r="F2735" i="11"/>
  <c r="P2735" i="11" s="1"/>
  <c r="E2735" i="11"/>
  <c r="D2735" i="11"/>
  <c r="C2735" i="11"/>
  <c r="B2735" i="11"/>
  <c r="A2735" i="11"/>
  <c r="O2734" i="11"/>
  <c r="N2734" i="11"/>
  <c r="M2734" i="11"/>
  <c r="L2734" i="11"/>
  <c r="K2734" i="11"/>
  <c r="J2734" i="11"/>
  <c r="I2734" i="11"/>
  <c r="F2734" i="11"/>
  <c r="P2734" i="11" s="1"/>
  <c r="E2734" i="11"/>
  <c r="D2734" i="11"/>
  <c r="C2734" i="11"/>
  <c r="B2734" i="11"/>
  <c r="A2734" i="11"/>
  <c r="O2733" i="11"/>
  <c r="N2733" i="11"/>
  <c r="M2733" i="11"/>
  <c r="L2733" i="11"/>
  <c r="K2733" i="11"/>
  <c r="J2733" i="11"/>
  <c r="I2733" i="11"/>
  <c r="F2733" i="11"/>
  <c r="P2733" i="11" s="1"/>
  <c r="E2733" i="11"/>
  <c r="D2733" i="11"/>
  <c r="C2733" i="11"/>
  <c r="B2733" i="11"/>
  <c r="A2733" i="11"/>
  <c r="O2732" i="11"/>
  <c r="N2732" i="11"/>
  <c r="M2732" i="11"/>
  <c r="L2732" i="11"/>
  <c r="K2732" i="11"/>
  <c r="J2732" i="11"/>
  <c r="I2732" i="11"/>
  <c r="F2732" i="11"/>
  <c r="P2732" i="11" s="1"/>
  <c r="E184" i="12" s="1"/>
  <c r="E2732" i="11"/>
  <c r="D2732" i="11"/>
  <c r="C2732" i="11"/>
  <c r="B2732" i="11"/>
  <c r="A2732" i="11"/>
  <c r="O2731" i="11"/>
  <c r="N2731" i="11"/>
  <c r="M2731" i="11"/>
  <c r="L2731" i="11"/>
  <c r="K2731" i="11"/>
  <c r="J2731" i="11"/>
  <c r="I2731" i="11"/>
  <c r="F2731" i="11"/>
  <c r="P2731" i="11" s="1"/>
  <c r="E2731" i="11"/>
  <c r="D2731" i="11"/>
  <c r="C2731" i="11"/>
  <c r="B2731" i="11"/>
  <c r="A2731" i="11"/>
  <c r="O2730" i="11"/>
  <c r="N2730" i="11"/>
  <c r="M2730" i="11"/>
  <c r="L2730" i="11"/>
  <c r="K2730" i="11"/>
  <c r="J2730" i="11"/>
  <c r="I2730" i="11"/>
  <c r="F2730" i="11"/>
  <c r="P2730" i="11" s="1"/>
  <c r="E2730" i="11"/>
  <c r="D2730" i="11"/>
  <c r="C2730" i="11"/>
  <c r="B2730" i="11"/>
  <c r="A2730" i="11"/>
  <c r="O2729" i="11"/>
  <c r="N2729" i="11"/>
  <c r="M2729" i="11"/>
  <c r="L2729" i="11"/>
  <c r="K2729" i="11"/>
  <c r="J2729" i="11"/>
  <c r="I2729" i="11"/>
  <c r="F2729" i="11"/>
  <c r="P2729" i="11" s="1"/>
  <c r="E2729" i="11"/>
  <c r="D2729" i="11"/>
  <c r="C2729" i="11"/>
  <c r="B2729" i="11"/>
  <c r="A2729" i="11"/>
  <c r="O2728" i="11"/>
  <c r="N2728" i="11"/>
  <c r="M2728" i="11"/>
  <c r="L2728" i="11"/>
  <c r="K2728" i="11"/>
  <c r="J2728" i="11"/>
  <c r="I2728" i="11"/>
  <c r="F2728" i="11"/>
  <c r="P2728" i="11" s="1"/>
  <c r="E2728" i="11"/>
  <c r="D2728" i="11"/>
  <c r="C2728" i="11"/>
  <c r="B2728" i="11"/>
  <c r="A2728" i="11"/>
  <c r="O2727" i="11"/>
  <c r="N2727" i="11"/>
  <c r="M2727" i="11"/>
  <c r="L2727" i="11"/>
  <c r="K2727" i="11"/>
  <c r="J2727" i="11"/>
  <c r="I2727" i="11"/>
  <c r="F2727" i="11"/>
  <c r="P2727" i="11" s="1"/>
  <c r="E2727" i="11"/>
  <c r="D2727" i="11"/>
  <c r="C2727" i="11"/>
  <c r="B2727" i="11"/>
  <c r="A2727" i="11"/>
  <c r="O2726" i="11"/>
  <c r="N2726" i="11"/>
  <c r="M2726" i="11"/>
  <c r="L2726" i="11"/>
  <c r="K2726" i="11"/>
  <c r="J2726" i="11"/>
  <c r="I2726" i="11"/>
  <c r="F2726" i="11"/>
  <c r="P2726" i="11" s="1"/>
  <c r="E2726" i="11"/>
  <c r="D2726" i="11"/>
  <c r="C2726" i="11"/>
  <c r="B2726" i="11"/>
  <c r="A2726" i="11"/>
  <c r="O2725" i="11"/>
  <c r="N2725" i="11"/>
  <c r="M2725" i="11"/>
  <c r="L2725" i="11"/>
  <c r="K2725" i="11"/>
  <c r="J2725" i="11"/>
  <c r="I2725" i="11"/>
  <c r="F2725" i="11"/>
  <c r="P2725" i="11" s="1"/>
  <c r="E2725" i="11"/>
  <c r="D2725" i="11"/>
  <c r="C2725" i="11"/>
  <c r="B2725" i="11"/>
  <c r="A2725" i="11"/>
  <c r="O2724" i="11"/>
  <c r="N2724" i="11"/>
  <c r="M2724" i="11"/>
  <c r="L2724" i="11"/>
  <c r="K2724" i="11"/>
  <c r="J2724" i="11"/>
  <c r="I2724" i="11"/>
  <c r="F2724" i="11"/>
  <c r="P2724" i="11" s="1"/>
  <c r="E2724" i="11"/>
  <c r="D2724" i="11"/>
  <c r="C2724" i="11"/>
  <c r="B2724" i="11"/>
  <c r="A2724" i="11"/>
  <c r="O2723" i="11"/>
  <c r="N2723" i="11"/>
  <c r="M2723" i="11"/>
  <c r="L2723" i="11"/>
  <c r="K2723" i="11"/>
  <c r="J2723" i="11"/>
  <c r="I2723" i="11"/>
  <c r="F2723" i="11"/>
  <c r="P2723" i="11" s="1"/>
  <c r="E2723" i="11"/>
  <c r="D2723" i="11"/>
  <c r="C2723" i="11"/>
  <c r="B2723" i="11"/>
  <c r="A2723" i="11"/>
  <c r="O2722" i="11"/>
  <c r="N2722" i="11"/>
  <c r="M2722" i="11"/>
  <c r="L2722" i="11"/>
  <c r="K2722" i="11"/>
  <c r="J2722" i="11"/>
  <c r="I2722" i="11"/>
  <c r="F2722" i="11"/>
  <c r="P2722" i="11" s="1"/>
  <c r="E2722" i="11"/>
  <c r="D2722" i="11"/>
  <c r="C2722" i="11"/>
  <c r="B2722" i="11"/>
  <c r="A2722" i="11"/>
  <c r="O2721" i="11"/>
  <c r="N2721" i="11"/>
  <c r="M2721" i="11"/>
  <c r="L2721" i="11"/>
  <c r="K2721" i="11"/>
  <c r="J2721" i="11"/>
  <c r="I2721" i="11"/>
  <c r="F2721" i="11"/>
  <c r="P2721" i="11" s="1"/>
  <c r="E2721" i="11"/>
  <c r="D2721" i="11"/>
  <c r="C2721" i="11"/>
  <c r="B2721" i="11"/>
  <c r="A2721" i="11"/>
  <c r="O2720" i="11"/>
  <c r="N2720" i="11"/>
  <c r="M2720" i="11"/>
  <c r="L2720" i="11"/>
  <c r="K2720" i="11"/>
  <c r="J2720" i="11"/>
  <c r="I2720" i="11"/>
  <c r="F2720" i="11"/>
  <c r="P2720" i="11" s="1"/>
  <c r="E2720" i="11"/>
  <c r="D2720" i="11"/>
  <c r="C2720" i="11"/>
  <c r="B2720" i="11"/>
  <c r="A2720" i="11"/>
  <c r="O2719" i="11"/>
  <c r="N2719" i="11"/>
  <c r="M2719" i="11"/>
  <c r="L2719" i="11"/>
  <c r="K2719" i="11"/>
  <c r="J2719" i="11"/>
  <c r="I2719" i="11"/>
  <c r="F2719" i="11"/>
  <c r="P2719" i="11" s="1"/>
  <c r="E2719" i="11"/>
  <c r="D2719" i="11"/>
  <c r="C2719" i="11"/>
  <c r="B2719" i="11"/>
  <c r="A2719" i="11"/>
  <c r="O2718" i="11"/>
  <c r="N2718" i="11"/>
  <c r="M2718" i="11"/>
  <c r="L2718" i="11"/>
  <c r="K2718" i="11"/>
  <c r="J2718" i="11"/>
  <c r="I2718" i="11"/>
  <c r="F2718" i="11"/>
  <c r="P2718" i="11" s="1"/>
  <c r="E2718" i="11"/>
  <c r="D2718" i="11"/>
  <c r="C2718" i="11"/>
  <c r="B2718" i="11"/>
  <c r="A2718" i="11"/>
  <c r="O2717" i="11"/>
  <c r="N2717" i="11"/>
  <c r="M2717" i="11"/>
  <c r="L2717" i="11"/>
  <c r="K2717" i="11"/>
  <c r="J2717" i="11"/>
  <c r="I2717" i="11"/>
  <c r="F2717" i="11"/>
  <c r="P2717" i="11" s="1"/>
  <c r="E183" i="12" s="1"/>
  <c r="E2717" i="11"/>
  <c r="D2717" i="11"/>
  <c r="C2717" i="11"/>
  <c r="B2717" i="11"/>
  <c r="A2717" i="11"/>
  <c r="O2716" i="11"/>
  <c r="N2716" i="11"/>
  <c r="M2716" i="11"/>
  <c r="L2716" i="11"/>
  <c r="K2716" i="11"/>
  <c r="J2716" i="11"/>
  <c r="I2716" i="11"/>
  <c r="F2716" i="11"/>
  <c r="P2716" i="11" s="1"/>
  <c r="E2716" i="11"/>
  <c r="D2716" i="11"/>
  <c r="C2716" i="11"/>
  <c r="B2716" i="11"/>
  <c r="A2716" i="11"/>
  <c r="O2715" i="11"/>
  <c r="N2715" i="11"/>
  <c r="M2715" i="11"/>
  <c r="L2715" i="11"/>
  <c r="K2715" i="11"/>
  <c r="J2715" i="11"/>
  <c r="I2715" i="11"/>
  <c r="F2715" i="11"/>
  <c r="P2715" i="11" s="1"/>
  <c r="E2715" i="11"/>
  <c r="D2715" i="11"/>
  <c r="C2715" i="11"/>
  <c r="B2715" i="11"/>
  <c r="A2715" i="11"/>
  <c r="O2714" i="11"/>
  <c r="N2714" i="11"/>
  <c r="M2714" i="11"/>
  <c r="L2714" i="11"/>
  <c r="K2714" i="11"/>
  <c r="J2714" i="11"/>
  <c r="I2714" i="11"/>
  <c r="F2714" i="11"/>
  <c r="P2714" i="11" s="1"/>
  <c r="E2714" i="11"/>
  <c r="D2714" i="11"/>
  <c r="C2714" i="11"/>
  <c r="B2714" i="11"/>
  <c r="A2714" i="11"/>
  <c r="O2713" i="11"/>
  <c r="N2713" i="11"/>
  <c r="M2713" i="11"/>
  <c r="L2713" i="11"/>
  <c r="K2713" i="11"/>
  <c r="J2713" i="11"/>
  <c r="I2713" i="11"/>
  <c r="F2713" i="11"/>
  <c r="P2713" i="11" s="1"/>
  <c r="E2713" i="11"/>
  <c r="D2713" i="11"/>
  <c r="C2713" i="11"/>
  <c r="B2713" i="11"/>
  <c r="A2713" i="11"/>
  <c r="O2712" i="11"/>
  <c r="N2712" i="11"/>
  <c r="M2712" i="11"/>
  <c r="L2712" i="11"/>
  <c r="K2712" i="11"/>
  <c r="J2712" i="11"/>
  <c r="I2712" i="11"/>
  <c r="F2712" i="11"/>
  <c r="P2712" i="11" s="1"/>
  <c r="E2712" i="11"/>
  <c r="D2712" i="11"/>
  <c r="C2712" i="11"/>
  <c r="B2712" i="11"/>
  <c r="A2712" i="11"/>
  <c r="O2711" i="11"/>
  <c r="N2711" i="11"/>
  <c r="M2711" i="11"/>
  <c r="L2711" i="11"/>
  <c r="K2711" i="11"/>
  <c r="J2711" i="11"/>
  <c r="I2711" i="11"/>
  <c r="F2711" i="11"/>
  <c r="P2711" i="11" s="1"/>
  <c r="E2711" i="11"/>
  <c r="D2711" i="11"/>
  <c r="C2711" i="11"/>
  <c r="B2711" i="11"/>
  <c r="A2711" i="11"/>
  <c r="O2710" i="11"/>
  <c r="N2710" i="11"/>
  <c r="M2710" i="11"/>
  <c r="L2710" i="11"/>
  <c r="K2710" i="11"/>
  <c r="J2710" i="11"/>
  <c r="I2710" i="11"/>
  <c r="F2710" i="11"/>
  <c r="P2710" i="11" s="1"/>
  <c r="E2710" i="11"/>
  <c r="D2710" i="11"/>
  <c r="C2710" i="11"/>
  <c r="B2710" i="11"/>
  <c r="A2710" i="11"/>
  <c r="O2709" i="11"/>
  <c r="N2709" i="11"/>
  <c r="M2709" i="11"/>
  <c r="L2709" i="11"/>
  <c r="K2709" i="11"/>
  <c r="J2709" i="11"/>
  <c r="I2709" i="11"/>
  <c r="F2709" i="11"/>
  <c r="P2709" i="11" s="1"/>
  <c r="E2709" i="11"/>
  <c r="D2709" i="11"/>
  <c r="C2709" i="11"/>
  <c r="B2709" i="11"/>
  <c r="A2709" i="11"/>
  <c r="O2708" i="11"/>
  <c r="N2708" i="11"/>
  <c r="M2708" i="11"/>
  <c r="L2708" i="11"/>
  <c r="K2708" i="11"/>
  <c r="J2708" i="11"/>
  <c r="I2708" i="11"/>
  <c r="F2708" i="11"/>
  <c r="P2708" i="11" s="1"/>
  <c r="E2708" i="11"/>
  <c r="D2708" i="11"/>
  <c r="C2708" i="11"/>
  <c r="B2708" i="11"/>
  <c r="A2708" i="11"/>
  <c r="O2707" i="11"/>
  <c r="N2707" i="11"/>
  <c r="M2707" i="11"/>
  <c r="L2707" i="11"/>
  <c r="K2707" i="11"/>
  <c r="J2707" i="11"/>
  <c r="I2707" i="11"/>
  <c r="F2707" i="11"/>
  <c r="P2707" i="11" s="1"/>
  <c r="E2707" i="11"/>
  <c r="D2707" i="11"/>
  <c r="C2707" i="11"/>
  <c r="B2707" i="11"/>
  <c r="A2707" i="11"/>
  <c r="O2706" i="11"/>
  <c r="N2706" i="11"/>
  <c r="M2706" i="11"/>
  <c r="L2706" i="11"/>
  <c r="K2706" i="11"/>
  <c r="J2706" i="11"/>
  <c r="I2706" i="11"/>
  <c r="F2706" i="11"/>
  <c r="P2706" i="11" s="1"/>
  <c r="E2706" i="11"/>
  <c r="D2706" i="11"/>
  <c r="C2706" i="11"/>
  <c r="B2706" i="11"/>
  <c r="A2706" i="11"/>
  <c r="O2705" i="11"/>
  <c r="N2705" i="11"/>
  <c r="M2705" i="11"/>
  <c r="L2705" i="11"/>
  <c r="K2705" i="11"/>
  <c r="J2705" i="11"/>
  <c r="I2705" i="11"/>
  <c r="F2705" i="11"/>
  <c r="P2705" i="11" s="1"/>
  <c r="E2705" i="11"/>
  <c r="D2705" i="11"/>
  <c r="C2705" i="11"/>
  <c r="B2705" i="11"/>
  <c r="A2705" i="11"/>
  <c r="O2704" i="11"/>
  <c r="N2704" i="11"/>
  <c r="M2704" i="11"/>
  <c r="L2704" i="11"/>
  <c r="K2704" i="11"/>
  <c r="J2704" i="11"/>
  <c r="I2704" i="11"/>
  <c r="F2704" i="11"/>
  <c r="P2704" i="11" s="1"/>
  <c r="E2704" i="11"/>
  <c r="D2704" i="11"/>
  <c r="C2704" i="11"/>
  <c r="B2704" i="11"/>
  <c r="A2704" i="11"/>
  <c r="O2703" i="11"/>
  <c r="N2703" i="11"/>
  <c r="M2703" i="11"/>
  <c r="L2703" i="11"/>
  <c r="K2703" i="11"/>
  <c r="J2703" i="11"/>
  <c r="I2703" i="11"/>
  <c r="F2703" i="11"/>
  <c r="P2703" i="11" s="1"/>
  <c r="E2703" i="11"/>
  <c r="D2703" i="11"/>
  <c r="C2703" i="11"/>
  <c r="B2703" i="11"/>
  <c r="A2703" i="11"/>
  <c r="O2702" i="11"/>
  <c r="N2702" i="11"/>
  <c r="M2702" i="11"/>
  <c r="L2702" i="11"/>
  <c r="K2702" i="11"/>
  <c r="J2702" i="11"/>
  <c r="I2702" i="11"/>
  <c r="F2702" i="11"/>
  <c r="P2702" i="11" s="1"/>
  <c r="E182" i="12" s="1"/>
  <c r="E2702" i="11"/>
  <c r="D2702" i="11"/>
  <c r="C2702" i="11"/>
  <c r="B2702" i="11"/>
  <c r="A2702" i="11"/>
  <c r="O2701" i="11"/>
  <c r="N2701" i="11"/>
  <c r="M2701" i="11"/>
  <c r="L2701" i="11"/>
  <c r="K2701" i="11"/>
  <c r="J2701" i="11"/>
  <c r="I2701" i="11"/>
  <c r="F2701" i="11"/>
  <c r="P2701" i="11" s="1"/>
  <c r="E2701" i="11"/>
  <c r="D2701" i="11"/>
  <c r="C2701" i="11"/>
  <c r="B2701" i="11"/>
  <c r="A2701" i="11"/>
  <c r="O2700" i="11"/>
  <c r="N2700" i="11"/>
  <c r="M2700" i="11"/>
  <c r="L2700" i="11"/>
  <c r="K2700" i="11"/>
  <c r="J2700" i="11"/>
  <c r="I2700" i="11"/>
  <c r="F2700" i="11"/>
  <c r="P2700" i="11" s="1"/>
  <c r="E2700" i="11"/>
  <c r="D2700" i="11"/>
  <c r="C2700" i="11"/>
  <c r="B2700" i="11"/>
  <c r="A2700" i="11"/>
  <c r="O2699" i="11"/>
  <c r="N2699" i="11"/>
  <c r="M2699" i="11"/>
  <c r="L2699" i="11"/>
  <c r="K2699" i="11"/>
  <c r="J2699" i="11"/>
  <c r="I2699" i="11"/>
  <c r="F2699" i="11"/>
  <c r="P2699" i="11" s="1"/>
  <c r="E2699" i="11"/>
  <c r="D2699" i="11"/>
  <c r="C2699" i="11"/>
  <c r="B2699" i="11"/>
  <c r="A2699" i="11"/>
  <c r="O2698" i="11"/>
  <c r="N2698" i="11"/>
  <c r="M2698" i="11"/>
  <c r="L2698" i="11"/>
  <c r="K2698" i="11"/>
  <c r="J2698" i="11"/>
  <c r="I2698" i="11"/>
  <c r="F2698" i="11"/>
  <c r="P2698" i="11" s="1"/>
  <c r="E2698" i="11"/>
  <c r="D2698" i="11"/>
  <c r="C2698" i="11"/>
  <c r="B2698" i="11"/>
  <c r="A2698" i="11"/>
  <c r="O2697" i="11"/>
  <c r="N2697" i="11"/>
  <c r="M2697" i="11"/>
  <c r="L2697" i="11"/>
  <c r="K2697" i="11"/>
  <c r="J2697" i="11"/>
  <c r="I2697" i="11"/>
  <c r="F2697" i="11"/>
  <c r="P2697" i="11" s="1"/>
  <c r="E2697" i="11"/>
  <c r="D2697" i="11"/>
  <c r="C2697" i="11"/>
  <c r="B2697" i="11"/>
  <c r="A2697" i="11"/>
  <c r="O2696" i="11"/>
  <c r="N2696" i="11"/>
  <c r="M2696" i="11"/>
  <c r="L2696" i="11"/>
  <c r="K2696" i="11"/>
  <c r="J2696" i="11"/>
  <c r="I2696" i="11"/>
  <c r="F2696" i="11"/>
  <c r="P2696" i="11" s="1"/>
  <c r="E2696" i="11"/>
  <c r="D2696" i="11"/>
  <c r="C2696" i="11"/>
  <c r="B2696" i="11"/>
  <c r="A2696" i="11"/>
  <c r="O2695" i="11"/>
  <c r="N2695" i="11"/>
  <c r="M2695" i="11"/>
  <c r="L2695" i="11"/>
  <c r="K2695" i="11"/>
  <c r="J2695" i="11"/>
  <c r="I2695" i="11"/>
  <c r="F2695" i="11"/>
  <c r="P2695" i="11" s="1"/>
  <c r="E2695" i="11"/>
  <c r="D2695" i="11"/>
  <c r="C2695" i="11"/>
  <c r="B2695" i="11"/>
  <c r="A2695" i="11"/>
  <c r="O2694" i="11"/>
  <c r="N2694" i="11"/>
  <c r="M2694" i="11"/>
  <c r="L2694" i="11"/>
  <c r="K2694" i="11"/>
  <c r="J2694" i="11"/>
  <c r="I2694" i="11"/>
  <c r="F2694" i="11"/>
  <c r="P2694" i="11" s="1"/>
  <c r="E2694" i="11"/>
  <c r="D2694" i="11"/>
  <c r="C2694" i="11"/>
  <c r="B2694" i="11"/>
  <c r="A2694" i="11"/>
  <c r="O2693" i="11"/>
  <c r="N2693" i="11"/>
  <c r="M2693" i="11"/>
  <c r="L2693" i="11"/>
  <c r="K2693" i="11"/>
  <c r="J2693" i="11"/>
  <c r="I2693" i="11"/>
  <c r="F2693" i="11"/>
  <c r="P2693" i="11" s="1"/>
  <c r="E2693" i="11"/>
  <c r="D2693" i="11"/>
  <c r="C2693" i="11"/>
  <c r="B2693" i="11"/>
  <c r="A2693" i="11"/>
  <c r="O2692" i="11"/>
  <c r="N2692" i="11"/>
  <c r="M2692" i="11"/>
  <c r="L2692" i="11"/>
  <c r="K2692" i="11"/>
  <c r="J2692" i="11"/>
  <c r="I2692" i="11"/>
  <c r="F2692" i="11"/>
  <c r="P2692" i="11" s="1"/>
  <c r="E2692" i="11"/>
  <c r="D2692" i="11"/>
  <c r="C2692" i="11"/>
  <c r="B2692" i="11"/>
  <c r="A2692" i="11"/>
  <c r="O2691" i="11"/>
  <c r="N2691" i="11"/>
  <c r="M2691" i="11"/>
  <c r="L2691" i="11"/>
  <c r="K2691" i="11"/>
  <c r="J2691" i="11"/>
  <c r="I2691" i="11"/>
  <c r="F2691" i="11"/>
  <c r="P2691" i="11" s="1"/>
  <c r="E2691" i="11"/>
  <c r="D2691" i="11"/>
  <c r="C2691" i="11"/>
  <c r="B2691" i="11"/>
  <c r="A2691" i="11"/>
  <c r="O2690" i="11"/>
  <c r="N2690" i="11"/>
  <c r="M2690" i="11"/>
  <c r="L2690" i="11"/>
  <c r="K2690" i="11"/>
  <c r="J2690" i="11"/>
  <c r="I2690" i="11"/>
  <c r="F2690" i="11"/>
  <c r="P2690" i="11" s="1"/>
  <c r="E2690" i="11"/>
  <c r="D2690" i="11"/>
  <c r="C2690" i="11"/>
  <c r="B2690" i="11"/>
  <c r="A2690" i="11"/>
  <c r="O2689" i="11"/>
  <c r="N2689" i="11"/>
  <c r="M2689" i="11"/>
  <c r="L2689" i="11"/>
  <c r="K2689" i="11"/>
  <c r="J2689" i="11"/>
  <c r="I2689" i="11"/>
  <c r="F2689" i="11"/>
  <c r="P2689" i="11" s="1"/>
  <c r="E2689" i="11"/>
  <c r="D2689" i="11"/>
  <c r="C2689" i="11"/>
  <c r="B2689" i="11"/>
  <c r="A2689" i="11"/>
  <c r="O2688" i="11"/>
  <c r="N2688" i="11"/>
  <c r="M2688" i="11"/>
  <c r="L2688" i="11"/>
  <c r="K2688" i="11"/>
  <c r="J2688" i="11"/>
  <c r="I2688" i="11"/>
  <c r="F2688" i="11"/>
  <c r="P2688" i="11" s="1"/>
  <c r="E2688" i="11"/>
  <c r="D2688" i="11"/>
  <c r="C2688" i="11"/>
  <c r="B2688" i="11"/>
  <c r="A2688" i="11"/>
  <c r="O2687" i="11"/>
  <c r="N2687" i="11"/>
  <c r="M2687" i="11"/>
  <c r="L2687" i="11"/>
  <c r="K2687" i="11"/>
  <c r="J2687" i="11"/>
  <c r="I2687" i="11"/>
  <c r="F2687" i="11"/>
  <c r="P2687" i="11" s="1"/>
  <c r="E181" i="12" s="1"/>
  <c r="E2687" i="11"/>
  <c r="D2687" i="11"/>
  <c r="C2687" i="11"/>
  <c r="B2687" i="11"/>
  <c r="A2687" i="11"/>
  <c r="O2686" i="11"/>
  <c r="N2686" i="11"/>
  <c r="M2686" i="11"/>
  <c r="L2686" i="11"/>
  <c r="K2686" i="11"/>
  <c r="J2686" i="11"/>
  <c r="I2686" i="11"/>
  <c r="F2686" i="11"/>
  <c r="P2686" i="11" s="1"/>
  <c r="E2686" i="11"/>
  <c r="D2686" i="11"/>
  <c r="C2686" i="11"/>
  <c r="B2686" i="11"/>
  <c r="A2686" i="11"/>
  <c r="O2685" i="11"/>
  <c r="N2685" i="11"/>
  <c r="M2685" i="11"/>
  <c r="L2685" i="11"/>
  <c r="K2685" i="11"/>
  <c r="J2685" i="11"/>
  <c r="I2685" i="11"/>
  <c r="F2685" i="11"/>
  <c r="P2685" i="11" s="1"/>
  <c r="E2685" i="11"/>
  <c r="D2685" i="11"/>
  <c r="C2685" i="11"/>
  <c r="B2685" i="11"/>
  <c r="A2685" i="11"/>
  <c r="O2684" i="11"/>
  <c r="N2684" i="11"/>
  <c r="M2684" i="11"/>
  <c r="L2684" i="11"/>
  <c r="K2684" i="11"/>
  <c r="J2684" i="11"/>
  <c r="I2684" i="11"/>
  <c r="F2684" i="11"/>
  <c r="P2684" i="11" s="1"/>
  <c r="E2684" i="11"/>
  <c r="D2684" i="11"/>
  <c r="C2684" i="11"/>
  <c r="B2684" i="11"/>
  <c r="A2684" i="11"/>
  <c r="O2683" i="11"/>
  <c r="N2683" i="11"/>
  <c r="M2683" i="11"/>
  <c r="L2683" i="11"/>
  <c r="K2683" i="11"/>
  <c r="J2683" i="11"/>
  <c r="I2683" i="11"/>
  <c r="F2683" i="11"/>
  <c r="P2683" i="11" s="1"/>
  <c r="E2683" i="11"/>
  <c r="D2683" i="11"/>
  <c r="C2683" i="11"/>
  <c r="B2683" i="11"/>
  <c r="A2683" i="11"/>
  <c r="O2682" i="11"/>
  <c r="N2682" i="11"/>
  <c r="M2682" i="11"/>
  <c r="L2682" i="11"/>
  <c r="K2682" i="11"/>
  <c r="J2682" i="11"/>
  <c r="I2682" i="11"/>
  <c r="F2682" i="11"/>
  <c r="P2682" i="11" s="1"/>
  <c r="E2682" i="11"/>
  <c r="D2682" i="11"/>
  <c r="C2682" i="11"/>
  <c r="B2682" i="11"/>
  <c r="A2682" i="11"/>
  <c r="O2681" i="11"/>
  <c r="N2681" i="11"/>
  <c r="M2681" i="11"/>
  <c r="L2681" i="11"/>
  <c r="K2681" i="11"/>
  <c r="J2681" i="11"/>
  <c r="I2681" i="11"/>
  <c r="F2681" i="11"/>
  <c r="P2681" i="11" s="1"/>
  <c r="E2681" i="11"/>
  <c r="D2681" i="11"/>
  <c r="C2681" i="11"/>
  <c r="B2681" i="11"/>
  <c r="A2681" i="11"/>
  <c r="O2680" i="11"/>
  <c r="N2680" i="11"/>
  <c r="M2680" i="11"/>
  <c r="L2680" i="11"/>
  <c r="K2680" i="11"/>
  <c r="J2680" i="11"/>
  <c r="I2680" i="11"/>
  <c r="F2680" i="11"/>
  <c r="P2680" i="11" s="1"/>
  <c r="E2680" i="11"/>
  <c r="D2680" i="11"/>
  <c r="C2680" i="11"/>
  <c r="B2680" i="11"/>
  <c r="A2680" i="11"/>
  <c r="O2679" i="11"/>
  <c r="N2679" i="11"/>
  <c r="M2679" i="11"/>
  <c r="L2679" i="11"/>
  <c r="K2679" i="11"/>
  <c r="J2679" i="11"/>
  <c r="I2679" i="11"/>
  <c r="F2679" i="11"/>
  <c r="P2679" i="11" s="1"/>
  <c r="E2679" i="11"/>
  <c r="D2679" i="11"/>
  <c r="C2679" i="11"/>
  <c r="B2679" i="11"/>
  <c r="A2679" i="11"/>
  <c r="O2678" i="11"/>
  <c r="N2678" i="11"/>
  <c r="M2678" i="11"/>
  <c r="L2678" i="11"/>
  <c r="K2678" i="11"/>
  <c r="J2678" i="11"/>
  <c r="I2678" i="11"/>
  <c r="F2678" i="11"/>
  <c r="P2678" i="11" s="1"/>
  <c r="E2678" i="11"/>
  <c r="D2678" i="11"/>
  <c r="C2678" i="11"/>
  <c r="B2678" i="11"/>
  <c r="A2678" i="11"/>
  <c r="O2677" i="11"/>
  <c r="N2677" i="11"/>
  <c r="M2677" i="11"/>
  <c r="L2677" i="11"/>
  <c r="K2677" i="11"/>
  <c r="J2677" i="11"/>
  <c r="I2677" i="11"/>
  <c r="F2677" i="11"/>
  <c r="P2677" i="11" s="1"/>
  <c r="E2677" i="11"/>
  <c r="D2677" i="11"/>
  <c r="C2677" i="11"/>
  <c r="B2677" i="11"/>
  <c r="A2677" i="11"/>
  <c r="O2676" i="11"/>
  <c r="N2676" i="11"/>
  <c r="M2676" i="11"/>
  <c r="L2676" i="11"/>
  <c r="K2676" i="11"/>
  <c r="J2676" i="11"/>
  <c r="I2676" i="11"/>
  <c r="F2676" i="11"/>
  <c r="P2676" i="11" s="1"/>
  <c r="E2676" i="11"/>
  <c r="D2676" i="11"/>
  <c r="C2676" i="11"/>
  <c r="B2676" i="11"/>
  <c r="A2676" i="11"/>
  <c r="O2675" i="11"/>
  <c r="N2675" i="11"/>
  <c r="M2675" i="11"/>
  <c r="L2675" i="11"/>
  <c r="K2675" i="11"/>
  <c r="J2675" i="11"/>
  <c r="I2675" i="11"/>
  <c r="F2675" i="11"/>
  <c r="P2675" i="11" s="1"/>
  <c r="E2675" i="11"/>
  <c r="D2675" i="11"/>
  <c r="C2675" i="11"/>
  <c r="B2675" i="11"/>
  <c r="A2675" i="11"/>
  <c r="O2674" i="11"/>
  <c r="N2674" i="11"/>
  <c r="M2674" i="11"/>
  <c r="L2674" i="11"/>
  <c r="K2674" i="11"/>
  <c r="J2674" i="11"/>
  <c r="I2674" i="11"/>
  <c r="F2674" i="11"/>
  <c r="P2674" i="11" s="1"/>
  <c r="E2674" i="11"/>
  <c r="D2674" i="11"/>
  <c r="C2674" i="11"/>
  <c r="B2674" i="11"/>
  <c r="A2674" i="11"/>
  <c r="O2673" i="11"/>
  <c r="N2673" i="11"/>
  <c r="M2673" i="11"/>
  <c r="L2673" i="11"/>
  <c r="K2673" i="11"/>
  <c r="J2673" i="11"/>
  <c r="I2673" i="11"/>
  <c r="F2673" i="11"/>
  <c r="P2673" i="11" s="1"/>
  <c r="E2673" i="11"/>
  <c r="D2673" i="11"/>
  <c r="C2673" i="11"/>
  <c r="B2673" i="11"/>
  <c r="A2673" i="11"/>
  <c r="O2672" i="11"/>
  <c r="N2672" i="11"/>
  <c r="M2672" i="11"/>
  <c r="L2672" i="11"/>
  <c r="K2672" i="11"/>
  <c r="J2672" i="11"/>
  <c r="I2672" i="11"/>
  <c r="F2672" i="11"/>
  <c r="P2672" i="11" s="1"/>
  <c r="E2672" i="11"/>
  <c r="D2672" i="11"/>
  <c r="C2672" i="11"/>
  <c r="B2672" i="11"/>
  <c r="A2672" i="11"/>
  <c r="O2671" i="11"/>
  <c r="N2671" i="11"/>
  <c r="M2671" i="11"/>
  <c r="L2671" i="11"/>
  <c r="K2671" i="11"/>
  <c r="J2671" i="11"/>
  <c r="I2671" i="11"/>
  <c r="F2671" i="11"/>
  <c r="P2671" i="11" s="1"/>
  <c r="E2671" i="11"/>
  <c r="D2671" i="11"/>
  <c r="C2671" i="11"/>
  <c r="B2671" i="11"/>
  <c r="A2671" i="11"/>
  <c r="O2670" i="11"/>
  <c r="N2670" i="11"/>
  <c r="M2670" i="11"/>
  <c r="L2670" i="11"/>
  <c r="K2670" i="11"/>
  <c r="J2670" i="11"/>
  <c r="I2670" i="11"/>
  <c r="F2670" i="11"/>
  <c r="P2670" i="11" s="1"/>
  <c r="E2670" i="11"/>
  <c r="D2670" i="11"/>
  <c r="C2670" i="11"/>
  <c r="B2670" i="11"/>
  <c r="A2670" i="11"/>
  <c r="O2669" i="11"/>
  <c r="N2669" i="11"/>
  <c r="M2669" i="11"/>
  <c r="L2669" i="11"/>
  <c r="K2669" i="11"/>
  <c r="J2669" i="11"/>
  <c r="I2669" i="11"/>
  <c r="F2669" i="11"/>
  <c r="P2669" i="11" s="1"/>
  <c r="E2669" i="11"/>
  <c r="D2669" i="11"/>
  <c r="C2669" i="11"/>
  <c r="B2669" i="11"/>
  <c r="A2669" i="11"/>
  <c r="O2668" i="11"/>
  <c r="N2668" i="11"/>
  <c r="M2668" i="11"/>
  <c r="L2668" i="11"/>
  <c r="K2668" i="11"/>
  <c r="J2668" i="11"/>
  <c r="I2668" i="11"/>
  <c r="F2668" i="11"/>
  <c r="P2668" i="11" s="1"/>
  <c r="E2668" i="11"/>
  <c r="D2668" i="11"/>
  <c r="C2668" i="11"/>
  <c r="B2668" i="11"/>
  <c r="A2668" i="11"/>
  <c r="O2667" i="11"/>
  <c r="N2667" i="11"/>
  <c r="M2667" i="11"/>
  <c r="L2667" i="11"/>
  <c r="K2667" i="11"/>
  <c r="J2667" i="11"/>
  <c r="I2667" i="11"/>
  <c r="F2667" i="11"/>
  <c r="P2667" i="11" s="1"/>
  <c r="E2667" i="11"/>
  <c r="D2667" i="11"/>
  <c r="C2667" i="11"/>
  <c r="B2667" i="11"/>
  <c r="A2667" i="11"/>
  <c r="O2666" i="11"/>
  <c r="N2666" i="11"/>
  <c r="M2666" i="11"/>
  <c r="L2666" i="11"/>
  <c r="K2666" i="11"/>
  <c r="J2666" i="11"/>
  <c r="I2666" i="11"/>
  <c r="F2666" i="11"/>
  <c r="P2666" i="11" s="1"/>
  <c r="E2666" i="11"/>
  <c r="D2666" i="11"/>
  <c r="C2666" i="11"/>
  <c r="B2666" i="11"/>
  <c r="A2666" i="11"/>
  <c r="O2665" i="11"/>
  <c r="N2665" i="11"/>
  <c r="M2665" i="11"/>
  <c r="L2665" i="11"/>
  <c r="K2665" i="11"/>
  <c r="J2665" i="11"/>
  <c r="I2665" i="11"/>
  <c r="F2665" i="11"/>
  <c r="P2665" i="11" s="1"/>
  <c r="E2665" i="11"/>
  <c r="D2665" i="11"/>
  <c r="C2665" i="11"/>
  <c r="B2665" i="11"/>
  <c r="A2665" i="11"/>
  <c r="O2664" i="11"/>
  <c r="N2664" i="11"/>
  <c r="M2664" i="11"/>
  <c r="L2664" i="11"/>
  <c r="K2664" i="11"/>
  <c r="J2664" i="11"/>
  <c r="I2664" i="11"/>
  <c r="F2664" i="11"/>
  <c r="P2664" i="11" s="1"/>
  <c r="E2664" i="11"/>
  <c r="D2664" i="11"/>
  <c r="C2664" i="11"/>
  <c r="B2664" i="11"/>
  <c r="A2664" i="11"/>
  <c r="O2663" i="11"/>
  <c r="N2663" i="11"/>
  <c r="M2663" i="11"/>
  <c r="L2663" i="11"/>
  <c r="K2663" i="11"/>
  <c r="J2663" i="11"/>
  <c r="I2663" i="11"/>
  <c r="F2663" i="11"/>
  <c r="P2663" i="11" s="1"/>
  <c r="E2663" i="11"/>
  <c r="D2663" i="11"/>
  <c r="C2663" i="11"/>
  <c r="B2663" i="11"/>
  <c r="A2663" i="11"/>
  <c r="O2662" i="11"/>
  <c r="N2662" i="11"/>
  <c r="M2662" i="11"/>
  <c r="L2662" i="11"/>
  <c r="K2662" i="11"/>
  <c r="J2662" i="11"/>
  <c r="I2662" i="11"/>
  <c r="F2662" i="11"/>
  <c r="P2662" i="11" s="1"/>
  <c r="E2662" i="11"/>
  <c r="D2662" i="11"/>
  <c r="C2662" i="11"/>
  <c r="B2662" i="11"/>
  <c r="A2662" i="11"/>
  <c r="O2661" i="11"/>
  <c r="N2661" i="11"/>
  <c r="M2661" i="11"/>
  <c r="L2661" i="11"/>
  <c r="K2661" i="11"/>
  <c r="J2661" i="11"/>
  <c r="I2661" i="11"/>
  <c r="F2661" i="11"/>
  <c r="P2661" i="11" s="1"/>
  <c r="E2661" i="11"/>
  <c r="D2661" i="11"/>
  <c r="C2661" i="11"/>
  <c r="B2661" i="11"/>
  <c r="A2661" i="11"/>
  <c r="O2660" i="11"/>
  <c r="N2660" i="11"/>
  <c r="M2660" i="11"/>
  <c r="L2660" i="11"/>
  <c r="K2660" i="11"/>
  <c r="J2660" i="11"/>
  <c r="I2660" i="11"/>
  <c r="F2660" i="11"/>
  <c r="P2660" i="11" s="1"/>
  <c r="E2660" i="11"/>
  <c r="D2660" i="11"/>
  <c r="C2660" i="11"/>
  <c r="B2660" i="11"/>
  <c r="A2660" i="11"/>
  <c r="O2659" i="11"/>
  <c r="N2659" i="11"/>
  <c r="M2659" i="11"/>
  <c r="L2659" i="11"/>
  <c r="K2659" i="11"/>
  <c r="J2659" i="11"/>
  <c r="I2659" i="11"/>
  <c r="F2659" i="11"/>
  <c r="P2659" i="11" s="1"/>
  <c r="E2659" i="11"/>
  <c r="D2659" i="11"/>
  <c r="C2659" i="11"/>
  <c r="B2659" i="11"/>
  <c r="A2659" i="11"/>
  <c r="O2658" i="11"/>
  <c r="N2658" i="11"/>
  <c r="M2658" i="11"/>
  <c r="L2658" i="11"/>
  <c r="K2658" i="11"/>
  <c r="J2658" i="11"/>
  <c r="I2658" i="11"/>
  <c r="F2658" i="11"/>
  <c r="P2658" i="11" s="1"/>
  <c r="E2658" i="11"/>
  <c r="D2658" i="11"/>
  <c r="C2658" i="11"/>
  <c r="B2658" i="11"/>
  <c r="A2658" i="11"/>
  <c r="O2657" i="11"/>
  <c r="N2657" i="11"/>
  <c r="M2657" i="11"/>
  <c r="L2657" i="11"/>
  <c r="K2657" i="11"/>
  <c r="J2657" i="11"/>
  <c r="I2657" i="11"/>
  <c r="F2657" i="11"/>
  <c r="P2657" i="11" s="1"/>
  <c r="E179" i="12" s="1"/>
  <c r="E2657" i="11"/>
  <c r="D2657" i="11"/>
  <c r="C2657" i="11"/>
  <c r="B2657" i="11"/>
  <c r="A2657" i="11"/>
  <c r="O2656" i="11"/>
  <c r="N2656" i="11"/>
  <c r="M2656" i="11"/>
  <c r="L2656" i="11"/>
  <c r="K2656" i="11"/>
  <c r="J2656" i="11"/>
  <c r="I2656" i="11"/>
  <c r="F2656" i="11"/>
  <c r="P2656" i="11" s="1"/>
  <c r="E2656" i="11"/>
  <c r="D2656" i="11"/>
  <c r="C2656" i="11"/>
  <c r="B2656" i="11"/>
  <c r="A2656" i="11"/>
  <c r="O2655" i="11"/>
  <c r="N2655" i="11"/>
  <c r="M2655" i="11"/>
  <c r="L2655" i="11"/>
  <c r="K2655" i="11"/>
  <c r="J2655" i="11"/>
  <c r="I2655" i="11"/>
  <c r="F2655" i="11"/>
  <c r="P2655" i="11" s="1"/>
  <c r="E2655" i="11"/>
  <c r="D2655" i="11"/>
  <c r="C2655" i="11"/>
  <c r="B2655" i="11"/>
  <c r="A2655" i="11"/>
  <c r="O2654" i="11"/>
  <c r="N2654" i="11"/>
  <c r="M2654" i="11"/>
  <c r="L2654" i="11"/>
  <c r="K2654" i="11"/>
  <c r="J2654" i="11"/>
  <c r="I2654" i="11"/>
  <c r="F2654" i="11"/>
  <c r="P2654" i="11" s="1"/>
  <c r="E2654" i="11"/>
  <c r="D2654" i="11"/>
  <c r="C2654" i="11"/>
  <c r="B2654" i="11"/>
  <c r="A2654" i="11"/>
  <c r="O2653" i="11"/>
  <c r="N2653" i="11"/>
  <c r="M2653" i="11"/>
  <c r="L2653" i="11"/>
  <c r="K2653" i="11"/>
  <c r="J2653" i="11"/>
  <c r="I2653" i="11"/>
  <c r="F2653" i="11"/>
  <c r="P2653" i="11" s="1"/>
  <c r="E2653" i="11"/>
  <c r="D2653" i="11"/>
  <c r="C2653" i="11"/>
  <c r="B2653" i="11"/>
  <c r="A2653" i="11"/>
  <c r="O2652" i="11"/>
  <c r="N2652" i="11"/>
  <c r="M2652" i="11"/>
  <c r="L2652" i="11"/>
  <c r="K2652" i="11"/>
  <c r="J2652" i="11"/>
  <c r="I2652" i="11"/>
  <c r="F2652" i="11"/>
  <c r="P2652" i="11" s="1"/>
  <c r="E2652" i="11"/>
  <c r="D2652" i="11"/>
  <c r="C2652" i="11"/>
  <c r="B2652" i="11"/>
  <c r="A2652" i="11"/>
  <c r="O2651" i="11"/>
  <c r="N2651" i="11"/>
  <c r="M2651" i="11"/>
  <c r="L2651" i="11"/>
  <c r="K2651" i="11"/>
  <c r="J2651" i="11"/>
  <c r="I2651" i="11"/>
  <c r="F2651" i="11"/>
  <c r="P2651" i="11" s="1"/>
  <c r="E2651" i="11"/>
  <c r="D2651" i="11"/>
  <c r="C2651" i="11"/>
  <c r="B2651" i="11"/>
  <c r="A2651" i="11"/>
  <c r="O2650" i="11"/>
  <c r="N2650" i="11"/>
  <c r="M2650" i="11"/>
  <c r="L2650" i="11"/>
  <c r="K2650" i="11"/>
  <c r="J2650" i="11"/>
  <c r="I2650" i="11"/>
  <c r="F2650" i="11"/>
  <c r="P2650" i="11" s="1"/>
  <c r="E2650" i="11"/>
  <c r="D2650" i="11"/>
  <c r="C2650" i="11"/>
  <c r="B2650" i="11"/>
  <c r="A2650" i="11"/>
  <c r="O2649" i="11"/>
  <c r="N2649" i="11"/>
  <c r="M2649" i="11"/>
  <c r="L2649" i="11"/>
  <c r="K2649" i="11"/>
  <c r="J2649" i="11"/>
  <c r="I2649" i="11"/>
  <c r="F2649" i="11"/>
  <c r="P2649" i="11" s="1"/>
  <c r="E2649" i="11"/>
  <c r="D2649" i="11"/>
  <c r="C2649" i="11"/>
  <c r="B2649" i="11"/>
  <c r="A2649" i="11"/>
  <c r="O2648" i="11"/>
  <c r="N2648" i="11"/>
  <c r="M2648" i="11"/>
  <c r="L2648" i="11"/>
  <c r="K2648" i="11"/>
  <c r="J2648" i="11"/>
  <c r="I2648" i="11"/>
  <c r="F2648" i="11"/>
  <c r="P2648" i="11" s="1"/>
  <c r="E2648" i="11"/>
  <c r="D2648" i="11"/>
  <c r="C2648" i="11"/>
  <c r="B2648" i="11"/>
  <c r="A2648" i="11"/>
  <c r="O2647" i="11"/>
  <c r="N2647" i="11"/>
  <c r="M2647" i="11"/>
  <c r="L2647" i="11"/>
  <c r="K2647" i="11"/>
  <c r="J2647" i="11"/>
  <c r="I2647" i="11"/>
  <c r="F2647" i="11"/>
  <c r="P2647" i="11" s="1"/>
  <c r="E2647" i="11"/>
  <c r="D2647" i="11"/>
  <c r="C2647" i="11"/>
  <c r="B2647" i="11"/>
  <c r="A2647" i="11"/>
  <c r="O2646" i="11"/>
  <c r="N2646" i="11"/>
  <c r="M2646" i="11"/>
  <c r="L2646" i="11"/>
  <c r="K2646" i="11"/>
  <c r="J2646" i="11"/>
  <c r="I2646" i="11"/>
  <c r="F2646" i="11"/>
  <c r="P2646" i="11" s="1"/>
  <c r="E2646" i="11"/>
  <c r="D2646" i="11"/>
  <c r="C2646" i="11"/>
  <c r="B2646" i="11"/>
  <c r="A2646" i="11"/>
  <c r="O2645" i="11"/>
  <c r="N2645" i="11"/>
  <c r="M2645" i="11"/>
  <c r="L2645" i="11"/>
  <c r="K2645" i="11"/>
  <c r="J2645" i="11"/>
  <c r="I2645" i="11"/>
  <c r="F2645" i="11"/>
  <c r="P2645" i="11" s="1"/>
  <c r="E2645" i="11"/>
  <c r="D2645" i="11"/>
  <c r="C2645" i="11"/>
  <c r="B2645" i="11"/>
  <c r="A2645" i="11"/>
  <c r="O2644" i="11"/>
  <c r="N2644" i="11"/>
  <c r="M2644" i="11"/>
  <c r="L2644" i="11"/>
  <c r="K2644" i="11"/>
  <c r="J2644" i="11"/>
  <c r="I2644" i="11"/>
  <c r="F2644" i="11"/>
  <c r="P2644" i="11" s="1"/>
  <c r="E2644" i="11"/>
  <c r="D2644" i="11"/>
  <c r="C2644" i="11"/>
  <c r="B2644" i="11"/>
  <c r="A2644" i="11"/>
  <c r="O2643" i="11"/>
  <c r="N2643" i="11"/>
  <c r="M2643" i="11"/>
  <c r="L2643" i="11"/>
  <c r="K2643" i="11"/>
  <c r="J2643" i="11"/>
  <c r="I2643" i="11"/>
  <c r="F2643" i="11"/>
  <c r="P2643" i="11" s="1"/>
  <c r="E2643" i="11"/>
  <c r="D2643" i="11"/>
  <c r="C2643" i="11"/>
  <c r="B2643" i="11"/>
  <c r="A2643" i="11"/>
  <c r="O2642" i="11"/>
  <c r="N2642" i="11"/>
  <c r="M2642" i="11"/>
  <c r="L2642" i="11"/>
  <c r="K2642" i="11"/>
  <c r="J2642" i="11"/>
  <c r="D178" i="12" s="1"/>
  <c r="I2642" i="11"/>
  <c r="C178" i="12" s="1"/>
  <c r="F2642" i="11"/>
  <c r="P2642" i="11" s="1"/>
  <c r="E178" i="12" s="1"/>
  <c r="E2642" i="11"/>
  <c r="D2642" i="11"/>
  <c r="C2642" i="11"/>
  <c r="B2642" i="11"/>
  <c r="B178" i="12" s="1"/>
  <c r="A2642" i="11"/>
  <c r="A178" i="12" s="1"/>
  <c r="O2641" i="11"/>
  <c r="N2641" i="11"/>
  <c r="M2641" i="11"/>
  <c r="L2641" i="11"/>
  <c r="K2641" i="11"/>
  <c r="J2641" i="11"/>
  <c r="I2641" i="11"/>
  <c r="F2641" i="11"/>
  <c r="P2641" i="11" s="1"/>
  <c r="E2641" i="11"/>
  <c r="D2641" i="11"/>
  <c r="C2641" i="11"/>
  <c r="B2641" i="11"/>
  <c r="A2641" i="11"/>
  <c r="O2640" i="11"/>
  <c r="N2640" i="11"/>
  <c r="M2640" i="11"/>
  <c r="L2640" i="11"/>
  <c r="K2640" i="11"/>
  <c r="J2640" i="11"/>
  <c r="I2640" i="11"/>
  <c r="F2640" i="11"/>
  <c r="P2640" i="11" s="1"/>
  <c r="E2640" i="11"/>
  <c r="D2640" i="11"/>
  <c r="C2640" i="11"/>
  <c r="B2640" i="11"/>
  <c r="A2640" i="11"/>
  <c r="O2639" i="11"/>
  <c r="N2639" i="11"/>
  <c r="M2639" i="11"/>
  <c r="L2639" i="11"/>
  <c r="K2639" i="11"/>
  <c r="J2639" i="11"/>
  <c r="I2639" i="11"/>
  <c r="F2639" i="11"/>
  <c r="P2639" i="11" s="1"/>
  <c r="E2639" i="11"/>
  <c r="D2639" i="11"/>
  <c r="C2639" i="11"/>
  <c r="B2639" i="11"/>
  <c r="A2639" i="11"/>
  <c r="O2638" i="11"/>
  <c r="N2638" i="11"/>
  <c r="M2638" i="11"/>
  <c r="L2638" i="11"/>
  <c r="K2638" i="11"/>
  <c r="J2638" i="11"/>
  <c r="I2638" i="11"/>
  <c r="F2638" i="11"/>
  <c r="P2638" i="11" s="1"/>
  <c r="E2638" i="11"/>
  <c r="D2638" i="11"/>
  <c r="C2638" i="11"/>
  <c r="B2638" i="11"/>
  <c r="A2638" i="11"/>
  <c r="O2637" i="11"/>
  <c r="N2637" i="11"/>
  <c r="M2637" i="11"/>
  <c r="L2637" i="11"/>
  <c r="K2637" i="11"/>
  <c r="J2637" i="11"/>
  <c r="I2637" i="11"/>
  <c r="F2637" i="11"/>
  <c r="P2637" i="11" s="1"/>
  <c r="E2637" i="11"/>
  <c r="D2637" i="11"/>
  <c r="C2637" i="11"/>
  <c r="B2637" i="11"/>
  <c r="A2637" i="11"/>
  <c r="O2636" i="11"/>
  <c r="N2636" i="11"/>
  <c r="M2636" i="11"/>
  <c r="L2636" i="11"/>
  <c r="K2636" i="11"/>
  <c r="J2636" i="11"/>
  <c r="I2636" i="11"/>
  <c r="F2636" i="11"/>
  <c r="P2636" i="11" s="1"/>
  <c r="E2636" i="11"/>
  <c r="D2636" i="11"/>
  <c r="C2636" i="11"/>
  <c r="B2636" i="11"/>
  <c r="A2636" i="11"/>
  <c r="O2635" i="11"/>
  <c r="N2635" i="11"/>
  <c r="M2635" i="11"/>
  <c r="L2635" i="11"/>
  <c r="K2635" i="11"/>
  <c r="J2635" i="11"/>
  <c r="I2635" i="11"/>
  <c r="F2635" i="11"/>
  <c r="P2635" i="11" s="1"/>
  <c r="E2635" i="11"/>
  <c r="D2635" i="11"/>
  <c r="C2635" i="11"/>
  <c r="B2635" i="11"/>
  <c r="A2635" i="11"/>
  <c r="O2634" i="11"/>
  <c r="N2634" i="11"/>
  <c r="M2634" i="11"/>
  <c r="L2634" i="11"/>
  <c r="K2634" i="11"/>
  <c r="J2634" i="11"/>
  <c r="I2634" i="11"/>
  <c r="F2634" i="11"/>
  <c r="P2634" i="11" s="1"/>
  <c r="E2634" i="11"/>
  <c r="D2634" i="11"/>
  <c r="C2634" i="11"/>
  <c r="B2634" i="11"/>
  <c r="A2634" i="11"/>
  <c r="O2633" i="11"/>
  <c r="N2633" i="11"/>
  <c r="M2633" i="11"/>
  <c r="L2633" i="11"/>
  <c r="K2633" i="11"/>
  <c r="J2633" i="11"/>
  <c r="I2633" i="11"/>
  <c r="F2633" i="11"/>
  <c r="P2633" i="11" s="1"/>
  <c r="E2633" i="11"/>
  <c r="D2633" i="11"/>
  <c r="C2633" i="11"/>
  <c r="B2633" i="11"/>
  <c r="A2633" i="11"/>
  <c r="O2632" i="11"/>
  <c r="N2632" i="11"/>
  <c r="M2632" i="11"/>
  <c r="L2632" i="11"/>
  <c r="K2632" i="11"/>
  <c r="J2632" i="11"/>
  <c r="I2632" i="11"/>
  <c r="F2632" i="11"/>
  <c r="P2632" i="11" s="1"/>
  <c r="E2632" i="11"/>
  <c r="D2632" i="11"/>
  <c r="C2632" i="11"/>
  <c r="B2632" i="11"/>
  <c r="A2632" i="11"/>
  <c r="O2631" i="11"/>
  <c r="N2631" i="11"/>
  <c r="M2631" i="11"/>
  <c r="L2631" i="11"/>
  <c r="K2631" i="11"/>
  <c r="J2631" i="11"/>
  <c r="I2631" i="11"/>
  <c r="F2631" i="11"/>
  <c r="P2631" i="11" s="1"/>
  <c r="E2631" i="11"/>
  <c r="D2631" i="11"/>
  <c r="C2631" i="11"/>
  <c r="B2631" i="11"/>
  <c r="A2631" i="11"/>
  <c r="O2630" i="11"/>
  <c r="N2630" i="11"/>
  <c r="M2630" i="11"/>
  <c r="L2630" i="11"/>
  <c r="K2630" i="11"/>
  <c r="J2630" i="11"/>
  <c r="I2630" i="11"/>
  <c r="F2630" i="11"/>
  <c r="P2630" i="11" s="1"/>
  <c r="E2630" i="11"/>
  <c r="D2630" i="11"/>
  <c r="C2630" i="11"/>
  <c r="B2630" i="11"/>
  <c r="A2630" i="11"/>
  <c r="O2629" i="11"/>
  <c r="N2629" i="11"/>
  <c r="M2629" i="11"/>
  <c r="L2629" i="11"/>
  <c r="K2629" i="11"/>
  <c r="J2629" i="11"/>
  <c r="I2629" i="11"/>
  <c r="F2629" i="11"/>
  <c r="P2629" i="11" s="1"/>
  <c r="E2629" i="11"/>
  <c r="D2629" i="11"/>
  <c r="C2629" i="11"/>
  <c r="B2629" i="11"/>
  <c r="A2629" i="11"/>
  <c r="O2628" i="11"/>
  <c r="N2628" i="11"/>
  <c r="M2628" i="11"/>
  <c r="L2628" i="11"/>
  <c r="K2628" i="11"/>
  <c r="J2628" i="11"/>
  <c r="I2628" i="11"/>
  <c r="F2628" i="11"/>
  <c r="P2628" i="11" s="1"/>
  <c r="E2628" i="11"/>
  <c r="D2628" i="11"/>
  <c r="C2628" i="11"/>
  <c r="B2628" i="11"/>
  <c r="A2628" i="11"/>
  <c r="O2627" i="11"/>
  <c r="N2627" i="11"/>
  <c r="M2627" i="11"/>
  <c r="L2627" i="11"/>
  <c r="K2627" i="11"/>
  <c r="J2627" i="11"/>
  <c r="D177" i="12" s="1"/>
  <c r="I2627" i="11"/>
  <c r="C177" i="12" s="1"/>
  <c r="F2627" i="11"/>
  <c r="P2627" i="11" s="1"/>
  <c r="E177" i="12" s="1"/>
  <c r="E2627" i="11"/>
  <c r="D2627" i="11"/>
  <c r="C2627" i="11"/>
  <c r="B2627" i="11"/>
  <c r="B177" i="12" s="1"/>
  <c r="A2627" i="11"/>
  <c r="A177" i="12" s="1"/>
  <c r="O2626" i="11"/>
  <c r="N2626" i="11"/>
  <c r="M2626" i="11"/>
  <c r="L2626" i="11"/>
  <c r="K2626" i="11"/>
  <c r="J2626" i="11"/>
  <c r="I2626" i="11"/>
  <c r="F2626" i="11"/>
  <c r="P2626" i="11" s="1"/>
  <c r="E2626" i="11"/>
  <c r="D2626" i="11"/>
  <c r="C2626" i="11"/>
  <c r="B2626" i="11"/>
  <c r="A2626" i="11"/>
  <c r="O2625" i="11"/>
  <c r="N2625" i="11"/>
  <c r="M2625" i="11"/>
  <c r="L2625" i="11"/>
  <c r="K2625" i="11"/>
  <c r="J2625" i="11"/>
  <c r="I2625" i="11"/>
  <c r="F2625" i="11"/>
  <c r="P2625" i="11" s="1"/>
  <c r="E2625" i="11"/>
  <c r="D2625" i="11"/>
  <c r="C2625" i="11"/>
  <c r="B2625" i="11"/>
  <c r="A2625" i="11"/>
  <c r="O2624" i="11"/>
  <c r="N2624" i="11"/>
  <c r="M2624" i="11"/>
  <c r="L2624" i="11"/>
  <c r="K2624" i="11"/>
  <c r="J2624" i="11"/>
  <c r="I2624" i="11"/>
  <c r="F2624" i="11"/>
  <c r="P2624" i="11" s="1"/>
  <c r="E2624" i="11"/>
  <c r="D2624" i="11"/>
  <c r="C2624" i="11"/>
  <c r="B2624" i="11"/>
  <c r="A2624" i="11"/>
  <c r="O2623" i="11"/>
  <c r="N2623" i="11"/>
  <c r="M2623" i="11"/>
  <c r="L2623" i="11"/>
  <c r="K2623" i="11"/>
  <c r="J2623" i="11"/>
  <c r="I2623" i="11"/>
  <c r="F2623" i="11"/>
  <c r="P2623" i="11" s="1"/>
  <c r="E2623" i="11"/>
  <c r="D2623" i="11"/>
  <c r="C2623" i="11"/>
  <c r="B2623" i="11"/>
  <c r="A2623" i="11"/>
  <c r="O2622" i="11"/>
  <c r="N2622" i="11"/>
  <c r="M2622" i="11"/>
  <c r="L2622" i="11"/>
  <c r="K2622" i="11"/>
  <c r="J2622" i="11"/>
  <c r="I2622" i="11"/>
  <c r="F2622" i="11"/>
  <c r="P2622" i="11" s="1"/>
  <c r="E2622" i="11"/>
  <c r="D2622" i="11"/>
  <c r="C2622" i="11"/>
  <c r="B2622" i="11"/>
  <c r="A2622" i="11"/>
  <c r="O2621" i="11"/>
  <c r="N2621" i="11"/>
  <c r="M2621" i="11"/>
  <c r="L2621" i="11"/>
  <c r="K2621" i="11"/>
  <c r="J2621" i="11"/>
  <c r="I2621" i="11"/>
  <c r="F2621" i="11"/>
  <c r="P2621" i="11" s="1"/>
  <c r="E2621" i="11"/>
  <c r="D2621" i="11"/>
  <c r="C2621" i="11"/>
  <c r="B2621" i="11"/>
  <c r="A2621" i="11"/>
  <c r="O2620" i="11"/>
  <c r="N2620" i="11"/>
  <c r="M2620" i="11"/>
  <c r="L2620" i="11"/>
  <c r="K2620" i="11"/>
  <c r="J2620" i="11"/>
  <c r="I2620" i="11"/>
  <c r="F2620" i="11"/>
  <c r="P2620" i="11" s="1"/>
  <c r="E2620" i="11"/>
  <c r="D2620" i="11"/>
  <c r="C2620" i="11"/>
  <c r="B2620" i="11"/>
  <c r="A2620" i="11"/>
  <c r="O2619" i="11"/>
  <c r="N2619" i="11"/>
  <c r="M2619" i="11"/>
  <c r="L2619" i="11"/>
  <c r="K2619" i="11"/>
  <c r="J2619" i="11"/>
  <c r="I2619" i="11"/>
  <c r="F2619" i="11"/>
  <c r="P2619" i="11" s="1"/>
  <c r="E2619" i="11"/>
  <c r="D2619" i="11"/>
  <c r="C2619" i="11"/>
  <c r="B2619" i="11"/>
  <c r="A2619" i="11"/>
  <c r="O2618" i="11"/>
  <c r="N2618" i="11"/>
  <c r="M2618" i="11"/>
  <c r="L2618" i="11"/>
  <c r="K2618" i="11"/>
  <c r="J2618" i="11"/>
  <c r="I2618" i="11"/>
  <c r="F2618" i="11"/>
  <c r="P2618" i="11" s="1"/>
  <c r="E2618" i="11"/>
  <c r="D2618" i="11"/>
  <c r="C2618" i="11"/>
  <c r="B2618" i="11"/>
  <c r="A2618" i="11"/>
  <c r="O2617" i="11"/>
  <c r="N2617" i="11"/>
  <c r="M2617" i="11"/>
  <c r="L2617" i="11"/>
  <c r="K2617" i="11"/>
  <c r="J2617" i="11"/>
  <c r="I2617" i="11"/>
  <c r="F2617" i="11"/>
  <c r="P2617" i="11" s="1"/>
  <c r="E2617" i="11"/>
  <c r="D2617" i="11"/>
  <c r="C2617" i="11"/>
  <c r="B2617" i="11"/>
  <c r="A2617" i="11"/>
  <c r="O2616" i="11"/>
  <c r="N2616" i="11"/>
  <c r="M2616" i="11"/>
  <c r="L2616" i="11"/>
  <c r="K2616" i="11"/>
  <c r="J2616" i="11"/>
  <c r="I2616" i="11"/>
  <c r="F2616" i="11"/>
  <c r="P2616" i="11" s="1"/>
  <c r="E2616" i="11"/>
  <c r="D2616" i="11"/>
  <c r="C2616" i="11"/>
  <c r="B2616" i="11"/>
  <c r="A2616" i="11"/>
  <c r="O2615" i="11"/>
  <c r="N2615" i="11"/>
  <c r="M2615" i="11"/>
  <c r="L2615" i="11"/>
  <c r="K2615" i="11"/>
  <c r="J2615" i="11"/>
  <c r="I2615" i="11"/>
  <c r="F2615" i="11"/>
  <c r="P2615" i="11" s="1"/>
  <c r="E2615" i="11"/>
  <c r="D2615" i="11"/>
  <c r="C2615" i="11"/>
  <c r="B2615" i="11"/>
  <c r="A2615" i="11"/>
  <c r="O2614" i="11"/>
  <c r="N2614" i="11"/>
  <c r="M2614" i="11"/>
  <c r="L2614" i="11"/>
  <c r="K2614" i="11"/>
  <c r="J2614" i="11"/>
  <c r="I2614" i="11"/>
  <c r="F2614" i="11"/>
  <c r="P2614" i="11" s="1"/>
  <c r="E2614" i="11"/>
  <c r="D2614" i="11"/>
  <c r="C2614" i="11"/>
  <c r="B2614" i="11"/>
  <c r="A2614" i="11"/>
  <c r="O2613" i="11"/>
  <c r="N2613" i="11"/>
  <c r="M2613" i="11"/>
  <c r="L2613" i="11"/>
  <c r="K2613" i="11"/>
  <c r="J2613" i="11"/>
  <c r="I2613" i="11"/>
  <c r="F2613" i="11"/>
  <c r="P2613" i="11" s="1"/>
  <c r="E2613" i="11"/>
  <c r="D2613" i="11"/>
  <c r="C2613" i="11"/>
  <c r="B2613" i="11"/>
  <c r="A2613" i="11"/>
  <c r="O2612" i="11"/>
  <c r="N2612" i="11"/>
  <c r="M2612" i="11"/>
  <c r="L2612" i="11"/>
  <c r="K2612" i="11"/>
  <c r="J2612" i="11"/>
  <c r="D176" i="12" s="1"/>
  <c r="I2612" i="11"/>
  <c r="C176" i="12" s="1"/>
  <c r="F2612" i="11"/>
  <c r="P2612" i="11" s="1"/>
  <c r="E176" i="12" s="1"/>
  <c r="E2612" i="11"/>
  <c r="D2612" i="11"/>
  <c r="C2612" i="11"/>
  <c r="B2612" i="11"/>
  <c r="B176" i="12" s="1"/>
  <c r="A2612" i="11"/>
  <c r="A176" i="12" s="1"/>
  <c r="O2611" i="11"/>
  <c r="N2611" i="11"/>
  <c r="M2611" i="11"/>
  <c r="L2611" i="11"/>
  <c r="K2611" i="11"/>
  <c r="J2611" i="11"/>
  <c r="I2611" i="11"/>
  <c r="F2611" i="11"/>
  <c r="P2611" i="11" s="1"/>
  <c r="E2611" i="11"/>
  <c r="D2611" i="11"/>
  <c r="C2611" i="11"/>
  <c r="B2611" i="11"/>
  <c r="A2611" i="11"/>
  <c r="O2610" i="11"/>
  <c r="N2610" i="11"/>
  <c r="M2610" i="11"/>
  <c r="L2610" i="11"/>
  <c r="K2610" i="11"/>
  <c r="J2610" i="11"/>
  <c r="I2610" i="11"/>
  <c r="F2610" i="11"/>
  <c r="P2610" i="11" s="1"/>
  <c r="E2610" i="11"/>
  <c r="D2610" i="11"/>
  <c r="C2610" i="11"/>
  <c r="B2610" i="11"/>
  <c r="A2610" i="11"/>
  <c r="O2609" i="11"/>
  <c r="N2609" i="11"/>
  <c r="M2609" i="11"/>
  <c r="L2609" i="11"/>
  <c r="K2609" i="11"/>
  <c r="J2609" i="11"/>
  <c r="I2609" i="11"/>
  <c r="F2609" i="11"/>
  <c r="P2609" i="11" s="1"/>
  <c r="E2609" i="11"/>
  <c r="D2609" i="11"/>
  <c r="C2609" i="11"/>
  <c r="B2609" i="11"/>
  <c r="A2609" i="11"/>
  <c r="O2608" i="11"/>
  <c r="N2608" i="11"/>
  <c r="M2608" i="11"/>
  <c r="L2608" i="11"/>
  <c r="K2608" i="11"/>
  <c r="J2608" i="11"/>
  <c r="I2608" i="11"/>
  <c r="F2608" i="11"/>
  <c r="P2608" i="11" s="1"/>
  <c r="E2608" i="11"/>
  <c r="D2608" i="11"/>
  <c r="C2608" i="11"/>
  <c r="B2608" i="11"/>
  <c r="A2608" i="11"/>
  <c r="O2607" i="11"/>
  <c r="N2607" i="11"/>
  <c r="M2607" i="11"/>
  <c r="L2607" i="11"/>
  <c r="K2607" i="11"/>
  <c r="J2607" i="11"/>
  <c r="I2607" i="11"/>
  <c r="F2607" i="11"/>
  <c r="P2607" i="11" s="1"/>
  <c r="E2607" i="11"/>
  <c r="D2607" i="11"/>
  <c r="C2607" i="11"/>
  <c r="B2607" i="11"/>
  <c r="A2607" i="11"/>
  <c r="O2606" i="11"/>
  <c r="N2606" i="11"/>
  <c r="M2606" i="11"/>
  <c r="L2606" i="11"/>
  <c r="K2606" i="11"/>
  <c r="J2606" i="11"/>
  <c r="I2606" i="11"/>
  <c r="F2606" i="11"/>
  <c r="P2606" i="11" s="1"/>
  <c r="E2606" i="11"/>
  <c r="D2606" i="11"/>
  <c r="C2606" i="11"/>
  <c r="B2606" i="11"/>
  <c r="A2606" i="11"/>
  <c r="O2605" i="11"/>
  <c r="N2605" i="11"/>
  <c r="M2605" i="11"/>
  <c r="L2605" i="11"/>
  <c r="K2605" i="11"/>
  <c r="J2605" i="11"/>
  <c r="I2605" i="11"/>
  <c r="F2605" i="11"/>
  <c r="P2605" i="11" s="1"/>
  <c r="E2605" i="11"/>
  <c r="D2605" i="11"/>
  <c r="C2605" i="11"/>
  <c r="B2605" i="11"/>
  <c r="A2605" i="11"/>
  <c r="O2604" i="11"/>
  <c r="N2604" i="11"/>
  <c r="M2604" i="11"/>
  <c r="L2604" i="11"/>
  <c r="K2604" i="11"/>
  <c r="J2604" i="11"/>
  <c r="I2604" i="11"/>
  <c r="F2604" i="11"/>
  <c r="P2604" i="11" s="1"/>
  <c r="E2604" i="11"/>
  <c r="D2604" i="11"/>
  <c r="C2604" i="11"/>
  <c r="B2604" i="11"/>
  <c r="A2604" i="11"/>
  <c r="O2603" i="11"/>
  <c r="N2603" i="11"/>
  <c r="M2603" i="11"/>
  <c r="L2603" i="11"/>
  <c r="K2603" i="11"/>
  <c r="J2603" i="11"/>
  <c r="I2603" i="11"/>
  <c r="F2603" i="11"/>
  <c r="P2603" i="11" s="1"/>
  <c r="E2603" i="11"/>
  <c r="D2603" i="11"/>
  <c r="C2603" i="11"/>
  <c r="B2603" i="11"/>
  <c r="A2603" i="11"/>
  <c r="O2602" i="11"/>
  <c r="N2602" i="11"/>
  <c r="M2602" i="11"/>
  <c r="L2602" i="11"/>
  <c r="K2602" i="11"/>
  <c r="J2602" i="11"/>
  <c r="I2602" i="11"/>
  <c r="F2602" i="11"/>
  <c r="P2602" i="11" s="1"/>
  <c r="E2602" i="11"/>
  <c r="D2602" i="11"/>
  <c r="C2602" i="11"/>
  <c r="B2602" i="11"/>
  <c r="A2602" i="11"/>
  <c r="O2601" i="11"/>
  <c r="N2601" i="11"/>
  <c r="M2601" i="11"/>
  <c r="L2601" i="11"/>
  <c r="K2601" i="11"/>
  <c r="J2601" i="11"/>
  <c r="I2601" i="11"/>
  <c r="F2601" i="11"/>
  <c r="P2601" i="11" s="1"/>
  <c r="E2601" i="11"/>
  <c r="D2601" i="11"/>
  <c r="C2601" i="11"/>
  <c r="B2601" i="11"/>
  <c r="A2601" i="11"/>
  <c r="O2600" i="11"/>
  <c r="N2600" i="11"/>
  <c r="M2600" i="11"/>
  <c r="L2600" i="11"/>
  <c r="K2600" i="11"/>
  <c r="J2600" i="11"/>
  <c r="I2600" i="11"/>
  <c r="F2600" i="11"/>
  <c r="P2600" i="11" s="1"/>
  <c r="E2600" i="11"/>
  <c r="D2600" i="11"/>
  <c r="C2600" i="11"/>
  <c r="B2600" i="11"/>
  <c r="A2600" i="11"/>
  <c r="O2599" i="11"/>
  <c r="N2599" i="11"/>
  <c r="M2599" i="11"/>
  <c r="L2599" i="11"/>
  <c r="K2599" i="11"/>
  <c r="J2599" i="11"/>
  <c r="I2599" i="11"/>
  <c r="F2599" i="11"/>
  <c r="P2599" i="11" s="1"/>
  <c r="E2599" i="11"/>
  <c r="D2599" i="11"/>
  <c r="C2599" i="11"/>
  <c r="B2599" i="11"/>
  <c r="A2599" i="11"/>
  <c r="O2598" i="11"/>
  <c r="N2598" i="11"/>
  <c r="M2598" i="11"/>
  <c r="L2598" i="11"/>
  <c r="K2598" i="11"/>
  <c r="J2598" i="11"/>
  <c r="I2598" i="11"/>
  <c r="F2598" i="11"/>
  <c r="P2598" i="11" s="1"/>
  <c r="E2598" i="11"/>
  <c r="D2598" i="11"/>
  <c r="C2598" i="11"/>
  <c r="B2598" i="11"/>
  <c r="A2598" i="11"/>
  <c r="O2597" i="11"/>
  <c r="N2597" i="11"/>
  <c r="M2597" i="11"/>
  <c r="L2597" i="11"/>
  <c r="K2597" i="11"/>
  <c r="J2597" i="11"/>
  <c r="D175" i="12" s="1"/>
  <c r="I2597" i="11"/>
  <c r="C175" i="12" s="1"/>
  <c r="F2597" i="11"/>
  <c r="P2597" i="11" s="1"/>
  <c r="E175" i="12" s="1"/>
  <c r="E2597" i="11"/>
  <c r="D2597" i="11"/>
  <c r="C2597" i="11"/>
  <c r="B2597" i="11"/>
  <c r="B175" i="12" s="1"/>
  <c r="A2597" i="11"/>
  <c r="A175" i="12" s="1"/>
  <c r="O2596" i="11"/>
  <c r="N2596" i="11"/>
  <c r="M2596" i="11"/>
  <c r="L2596" i="11"/>
  <c r="K2596" i="11"/>
  <c r="J2596" i="11"/>
  <c r="I2596" i="11"/>
  <c r="F2596" i="11"/>
  <c r="P2596" i="11" s="1"/>
  <c r="E2596" i="11"/>
  <c r="D2596" i="11"/>
  <c r="C2596" i="11"/>
  <c r="B2596" i="11"/>
  <c r="A2596" i="11"/>
  <c r="O2595" i="11"/>
  <c r="N2595" i="11"/>
  <c r="M2595" i="11"/>
  <c r="L2595" i="11"/>
  <c r="K2595" i="11"/>
  <c r="J2595" i="11"/>
  <c r="I2595" i="11"/>
  <c r="F2595" i="11"/>
  <c r="P2595" i="11" s="1"/>
  <c r="E2595" i="11"/>
  <c r="D2595" i="11"/>
  <c r="C2595" i="11"/>
  <c r="B2595" i="11"/>
  <c r="A2595" i="11"/>
  <c r="O2594" i="11"/>
  <c r="N2594" i="11"/>
  <c r="M2594" i="11"/>
  <c r="L2594" i="11"/>
  <c r="K2594" i="11"/>
  <c r="J2594" i="11"/>
  <c r="I2594" i="11"/>
  <c r="F2594" i="11"/>
  <c r="P2594" i="11" s="1"/>
  <c r="E2594" i="11"/>
  <c r="D2594" i="11"/>
  <c r="C2594" i="11"/>
  <c r="B2594" i="11"/>
  <c r="A2594" i="11"/>
  <c r="O2593" i="11"/>
  <c r="N2593" i="11"/>
  <c r="M2593" i="11"/>
  <c r="L2593" i="11"/>
  <c r="K2593" i="11"/>
  <c r="J2593" i="11"/>
  <c r="I2593" i="11"/>
  <c r="F2593" i="11"/>
  <c r="P2593" i="11" s="1"/>
  <c r="E2593" i="11"/>
  <c r="D2593" i="11"/>
  <c r="C2593" i="11"/>
  <c r="B2593" i="11"/>
  <c r="A2593" i="11"/>
  <c r="O2592" i="11"/>
  <c r="N2592" i="11"/>
  <c r="M2592" i="11"/>
  <c r="L2592" i="11"/>
  <c r="K2592" i="11"/>
  <c r="J2592" i="11"/>
  <c r="I2592" i="11"/>
  <c r="F2592" i="11"/>
  <c r="P2592" i="11" s="1"/>
  <c r="E2592" i="11"/>
  <c r="D2592" i="11"/>
  <c r="C2592" i="11"/>
  <c r="B2592" i="11"/>
  <c r="A2592" i="11"/>
  <c r="O2591" i="11"/>
  <c r="N2591" i="11"/>
  <c r="M2591" i="11"/>
  <c r="L2591" i="11"/>
  <c r="K2591" i="11"/>
  <c r="J2591" i="11"/>
  <c r="I2591" i="11"/>
  <c r="F2591" i="11"/>
  <c r="P2591" i="11" s="1"/>
  <c r="E2591" i="11"/>
  <c r="D2591" i="11"/>
  <c r="C2591" i="11"/>
  <c r="B2591" i="11"/>
  <c r="A2591" i="11"/>
  <c r="O2590" i="11"/>
  <c r="N2590" i="11"/>
  <c r="M2590" i="11"/>
  <c r="L2590" i="11"/>
  <c r="K2590" i="11"/>
  <c r="J2590" i="11"/>
  <c r="I2590" i="11"/>
  <c r="F2590" i="11"/>
  <c r="P2590" i="11" s="1"/>
  <c r="E2590" i="11"/>
  <c r="D2590" i="11"/>
  <c r="C2590" i="11"/>
  <c r="B2590" i="11"/>
  <c r="A2590" i="11"/>
  <c r="O2589" i="11"/>
  <c r="N2589" i="11"/>
  <c r="M2589" i="11"/>
  <c r="L2589" i="11"/>
  <c r="K2589" i="11"/>
  <c r="J2589" i="11"/>
  <c r="I2589" i="11"/>
  <c r="F2589" i="11"/>
  <c r="P2589" i="11" s="1"/>
  <c r="E2589" i="11"/>
  <c r="D2589" i="11"/>
  <c r="C2589" i="11"/>
  <c r="B2589" i="11"/>
  <c r="A2589" i="11"/>
  <c r="O2588" i="11"/>
  <c r="N2588" i="11"/>
  <c r="M2588" i="11"/>
  <c r="L2588" i="11"/>
  <c r="K2588" i="11"/>
  <c r="J2588" i="11"/>
  <c r="I2588" i="11"/>
  <c r="F2588" i="11"/>
  <c r="P2588" i="11" s="1"/>
  <c r="E2588" i="11"/>
  <c r="D2588" i="11"/>
  <c r="C2588" i="11"/>
  <c r="B2588" i="11"/>
  <c r="A2588" i="11"/>
  <c r="O2587" i="11"/>
  <c r="N2587" i="11"/>
  <c r="M2587" i="11"/>
  <c r="L2587" i="11"/>
  <c r="K2587" i="11"/>
  <c r="J2587" i="11"/>
  <c r="I2587" i="11"/>
  <c r="F2587" i="11"/>
  <c r="P2587" i="11" s="1"/>
  <c r="E2587" i="11"/>
  <c r="D2587" i="11"/>
  <c r="C2587" i="11"/>
  <c r="B2587" i="11"/>
  <c r="A2587" i="11"/>
  <c r="O2586" i="11"/>
  <c r="N2586" i="11"/>
  <c r="M2586" i="11"/>
  <c r="L2586" i="11"/>
  <c r="K2586" i="11"/>
  <c r="J2586" i="11"/>
  <c r="I2586" i="11"/>
  <c r="F2586" i="11"/>
  <c r="P2586" i="11" s="1"/>
  <c r="E2586" i="11"/>
  <c r="D2586" i="11"/>
  <c r="C2586" i="11"/>
  <c r="B2586" i="11"/>
  <c r="A2586" i="11"/>
  <c r="O2585" i="11"/>
  <c r="N2585" i="11"/>
  <c r="M2585" i="11"/>
  <c r="L2585" i="11"/>
  <c r="K2585" i="11"/>
  <c r="J2585" i="11"/>
  <c r="I2585" i="11"/>
  <c r="F2585" i="11"/>
  <c r="P2585" i="11" s="1"/>
  <c r="E2585" i="11"/>
  <c r="D2585" i="11"/>
  <c r="C2585" i="11"/>
  <c r="B2585" i="11"/>
  <c r="A2585" i="11"/>
  <c r="O2584" i="11"/>
  <c r="N2584" i="11"/>
  <c r="M2584" i="11"/>
  <c r="L2584" i="11"/>
  <c r="K2584" i="11"/>
  <c r="J2584" i="11"/>
  <c r="I2584" i="11"/>
  <c r="F2584" i="11"/>
  <c r="P2584" i="11" s="1"/>
  <c r="E2584" i="11"/>
  <c r="D2584" i="11"/>
  <c r="C2584" i="11"/>
  <c r="B2584" i="11"/>
  <c r="A2584" i="11"/>
  <c r="O2583" i="11"/>
  <c r="N2583" i="11"/>
  <c r="M2583" i="11"/>
  <c r="L2583" i="11"/>
  <c r="K2583" i="11"/>
  <c r="J2583" i="11"/>
  <c r="I2583" i="11"/>
  <c r="F2583" i="11"/>
  <c r="P2583" i="11" s="1"/>
  <c r="E2583" i="11"/>
  <c r="D2583" i="11"/>
  <c r="C2583" i="11"/>
  <c r="B2583" i="11"/>
  <c r="A2583" i="11"/>
  <c r="O2582" i="11"/>
  <c r="N2582" i="11"/>
  <c r="M2582" i="11"/>
  <c r="L2582" i="11"/>
  <c r="K2582" i="11"/>
  <c r="J2582" i="11"/>
  <c r="D174" i="12" s="1"/>
  <c r="I2582" i="11"/>
  <c r="C174" i="12" s="1"/>
  <c r="F2582" i="11"/>
  <c r="P2582" i="11" s="1"/>
  <c r="E174" i="12" s="1"/>
  <c r="E2582" i="11"/>
  <c r="D2582" i="11"/>
  <c r="C2582" i="11"/>
  <c r="B2582" i="11"/>
  <c r="B174" i="12" s="1"/>
  <c r="A2582" i="11"/>
  <c r="A174" i="12" s="1"/>
  <c r="O2581" i="11"/>
  <c r="N2581" i="11"/>
  <c r="M2581" i="11"/>
  <c r="L2581" i="11"/>
  <c r="K2581" i="11"/>
  <c r="J2581" i="11"/>
  <c r="I2581" i="11"/>
  <c r="F2581" i="11"/>
  <c r="P2581" i="11" s="1"/>
  <c r="E2581" i="11"/>
  <c r="D2581" i="11"/>
  <c r="C2581" i="11"/>
  <c r="B2581" i="11"/>
  <c r="A2581" i="11"/>
  <c r="O2580" i="11"/>
  <c r="N2580" i="11"/>
  <c r="M2580" i="11"/>
  <c r="L2580" i="11"/>
  <c r="K2580" i="11"/>
  <c r="J2580" i="11"/>
  <c r="I2580" i="11"/>
  <c r="F2580" i="11"/>
  <c r="P2580" i="11" s="1"/>
  <c r="E2580" i="11"/>
  <c r="D2580" i="11"/>
  <c r="C2580" i="11"/>
  <c r="B2580" i="11"/>
  <c r="A2580" i="11"/>
  <c r="O2579" i="11"/>
  <c r="N2579" i="11"/>
  <c r="M2579" i="11"/>
  <c r="L2579" i="11"/>
  <c r="K2579" i="11"/>
  <c r="J2579" i="11"/>
  <c r="I2579" i="11"/>
  <c r="F2579" i="11"/>
  <c r="P2579" i="11" s="1"/>
  <c r="E2579" i="11"/>
  <c r="D2579" i="11"/>
  <c r="C2579" i="11"/>
  <c r="B2579" i="11"/>
  <c r="A2579" i="11"/>
  <c r="O2578" i="11"/>
  <c r="N2578" i="11"/>
  <c r="M2578" i="11"/>
  <c r="L2578" i="11"/>
  <c r="K2578" i="11"/>
  <c r="J2578" i="11"/>
  <c r="I2578" i="11"/>
  <c r="F2578" i="11"/>
  <c r="P2578" i="11" s="1"/>
  <c r="E2578" i="11"/>
  <c r="D2578" i="11"/>
  <c r="C2578" i="11"/>
  <c r="B2578" i="11"/>
  <c r="A2578" i="11"/>
  <c r="O2577" i="11"/>
  <c r="N2577" i="11"/>
  <c r="M2577" i="11"/>
  <c r="L2577" i="11"/>
  <c r="K2577" i="11"/>
  <c r="J2577" i="11"/>
  <c r="I2577" i="11"/>
  <c r="F2577" i="11"/>
  <c r="P2577" i="11" s="1"/>
  <c r="E2577" i="11"/>
  <c r="D2577" i="11"/>
  <c r="C2577" i="11"/>
  <c r="B2577" i="11"/>
  <c r="A2577" i="11"/>
  <c r="O2576" i="11"/>
  <c r="N2576" i="11"/>
  <c r="M2576" i="11"/>
  <c r="L2576" i="11"/>
  <c r="K2576" i="11"/>
  <c r="J2576" i="11"/>
  <c r="I2576" i="11"/>
  <c r="F2576" i="11"/>
  <c r="P2576" i="11" s="1"/>
  <c r="E2576" i="11"/>
  <c r="D2576" i="11"/>
  <c r="C2576" i="11"/>
  <c r="B2576" i="11"/>
  <c r="A2576" i="11"/>
  <c r="O2575" i="11"/>
  <c r="N2575" i="11"/>
  <c r="M2575" i="11"/>
  <c r="L2575" i="11"/>
  <c r="K2575" i="11"/>
  <c r="J2575" i="11"/>
  <c r="I2575" i="11"/>
  <c r="F2575" i="11"/>
  <c r="P2575" i="11" s="1"/>
  <c r="E2575" i="11"/>
  <c r="D2575" i="11"/>
  <c r="C2575" i="11"/>
  <c r="B2575" i="11"/>
  <c r="A2575" i="11"/>
  <c r="O2574" i="11"/>
  <c r="N2574" i="11"/>
  <c r="M2574" i="11"/>
  <c r="L2574" i="11"/>
  <c r="K2574" i="11"/>
  <c r="J2574" i="11"/>
  <c r="I2574" i="11"/>
  <c r="F2574" i="11"/>
  <c r="P2574" i="11" s="1"/>
  <c r="E2574" i="11"/>
  <c r="D2574" i="11"/>
  <c r="C2574" i="11"/>
  <c r="B2574" i="11"/>
  <c r="A2574" i="11"/>
  <c r="O2573" i="11"/>
  <c r="N2573" i="11"/>
  <c r="M2573" i="11"/>
  <c r="L2573" i="11"/>
  <c r="K2573" i="11"/>
  <c r="J2573" i="11"/>
  <c r="I2573" i="11"/>
  <c r="F2573" i="11"/>
  <c r="P2573" i="11" s="1"/>
  <c r="E2573" i="11"/>
  <c r="D2573" i="11"/>
  <c r="C2573" i="11"/>
  <c r="B2573" i="11"/>
  <c r="A2573" i="11"/>
  <c r="O2572" i="11"/>
  <c r="N2572" i="11"/>
  <c r="M2572" i="11"/>
  <c r="L2572" i="11"/>
  <c r="K2572" i="11"/>
  <c r="J2572" i="11"/>
  <c r="I2572" i="11"/>
  <c r="F2572" i="11"/>
  <c r="P2572" i="11" s="1"/>
  <c r="E2572" i="11"/>
  <c r="D2572" i="11"/>
  <c r="C2572" i="11"/>
  <c r="B2572" i="11"/>
  <c r="A2572" i="11"/>
  <c r="O2571" i="11"/>
  <c r="N2571" i="11"/>
  <c r="M2571" i="11"/>
  <c r="L2571" i="11"/>
  <c r="K2571" i="11"/>
  <c r="J2571" i="11"/>
  <c r="I2571" i="11"/>
  <c r="F2571" i="11"/>
  <c r="P2571" i="11" s="1"/>
  <c r="E2571" i="11"/>
  <c r="D2571" i="11"/>
  <c r="C2571" i="11"/>
  <c r="B2571" i="11"/>
  <c r="A2571" i="11"/>
  <c r="O2570" i="11"/>
  <c r="N2570" i="11"/>
  <c r="M2570" i="11"/>
  <c r="L2570" i="11"/>
  <c r="K2570" i="11"/>
  <c r="J2570" i="11"/>
  <c r="I2570" i="11"/>
  <c r="F2570" i="11"/>
  <c r="P2570" i="11" s="1"/>
  <c r="E2570" i="11"/>
  <c r="D2570" i="11"/>
  <c r="C2570" i="11"/>
  <c r="B2570" i="11"/>
  <c r="A2570" i="11"/>
  <c r="O2569" i="11"/>
  <c r="N2569" i="11"/>
  <c r="M2569" i="11"/>
  <c r="L2569" i="11"/>
  <c r="K2569" i="11"/>
  <c r="J2569" i="11"/>
  <c r="I2569" i="11"/>
  <c r="F2569" i="11"/>
  <c r="P2569" i="11" s="1"/>
  <c r="E2569" i="11"/>
  <c r="D2569" i="11"/>
  <c r="C2569" i="11"/>
  <c r="B2569" i="11"/>
  <c r="A2569" i="11"/>
  <c r="O2568" i="11"/>
  <c r="N2568" i="11"/>
  <c r="M2568" i="11"/>
  <c r="L2568" i="11"/>
  <c r="K2568" i="11"/>
  <c r="J2568" i="11"/>
  <c r="I2568" i="11"/>
  <c r="F2568" i="11"/>
  <c r="P2568" i="11" s="1"/>
  <c r="E2568" i="11"/>
  <c r="D2568" i="11"/>
  <c r="C2568" i="11"/>
  <c r="B2568" i="11"/>
  <c r="A2568" i="11"/>
  <c r="O2567" i="11"/>
  <c r="N2567" i="11"/>
  <c r="M2567" i="11"/>
  <c r="L2567" i="11"/>
  <c r="K2567" i="11"/>
  <c r="J2567" i="11"/>
  <c r="D173" i="12" s="1"/>
  <c r="I2567" i="11"/>
  <c r="C173" i="12" s="1"/>
  <c r="F2567" i="11"/>
  <c r="P2567" i="11" s="1"/>
  <c r="E173" i="12" s="1"/>
  <c r="E2567" i="11"/>
  <c r="D2567" i="11"/>
  <c r="C2567" i="11"/>
  <c r="B2567" i="11"/>
  <c r="B173" i="12" s="1"/>
  <c r="A2567" i="11"/>
  <c r="A173" i="12" s="1"/>
  <c r="O2566" i="11"/>
  <c r="N2566" i="11"/>
  <c r="M2566" i="11"/>
  <c r="L2566" i="11"/>
  <c r="K2566" i="11"/>
  <c r="J2566" i="11"/>
  <c r="I2566" i="11"/>
  <c r="F2566" i="11"/>
  <c r="P2566" i="11" s="1"/>
  <c r="E2566" i="11"/>
  <c r="D2566" i="11"/>
  <c r="C2566" i="11"/>
  <c r="B2566" i="11"/>
  <c r="A2566" i="11"/>
  <c r="O2565" i="11"/>
  <c r="N2565" i="11"/>
  <c r="M2565" i="11"/>
  <c r="L2565" i="11"/>
  <c r="K2565" i="11"/>
  <c r="J2565" i="11"/>
  <c r="I2565" i="11"/>
  <c r="F2565" i="11"/>
  <c r="P2565" i="11" s="1"/>
  <c r="E2565" i="11"/>
  <c r="D2565" i="11"/>
  <c r="C2565" i="11"/>
  <c r="B2565" i="11"/>
  <c r="A2565" i="11"/>
  <c r="O2564" i="11"/>
  <c r="N2564" i="11"/>
  <c r="M2564" i="11"/>
  <c r="L2564" i="11"/>
  <c r="K2564" i="11"/>
  <c r="J2564" i="11"/>
  <c r="I2564" i="11"/>
  <c r="F2564" i="11"/>
  <c r="P2564" i="11" s="1"/>
  <c r="E2564" i="11"/>
  <c r="D2564" i="11"/>
  <c r="C2564" i="11"/>
  <c r="B2564" i="11"/>
  <c r="A2564" i="11"/>
  <c r="O2563" i="11"/>
  <c r="N2563" i="11"/>
  <c r="M2563" i="11"/>
  <c r="L2563" i="11"/>
  <c r="K2563" i="11"/>
  <c r="J2563" i="11"/>
  <c r="I2563" i="11"/>
  <c r="F2563" i="11"/>
  <c r="P2563" i="11" s="1"/>
  <c r="E2563" i="11"/>
  <c r="D2563" i="11"/>
  <c r="C2563" i="11"/>
  <c r="B2563" i="11"/>
  <c r="A2563" i="11"/>
  <c r="O2562" i="11"/>
  <c r="N2562" i="11"/>
  <c r="M2562" i="11"/>
  <c r="L2562" i="11"/>
  <c r="K2562" i="11"/>
  <c r="J2562" i="11"/>
  <c r="I2562" i="11"/>
  <c r="F2562" i="11"/>
  <c r="P2562" i="11" s="1"/>
  <c r="E2562" i="11"/>
  <c r="D2562" i="11"/>
  <c r="C2562" i="11"/>
  <c r="B2562" i="11"/>
  <c r="A2562" i="11"/>
  <c r="O2561" i="11"/>
  <c r="N2561" i="11"/>
  <c r="M2561" i="11"/>
  <c r="L2561" i="11"/>
  <c r="K2561" i="11"/>
  <c r="J2561" i="11"/>
  <c r="I2561" i="11"/>
  <c r="F2561" i="11"/>
  <c r="P2561" i="11" s="1"/>
  <c r="E2561" i="11"/>
  <c r="D2561" i="11"/>
  <c r="C2561" i="11"/>
  <c r="B2561" i="11"/>
  <c r="A2561" i="11"/>
  <c r="O2560" i="11"/>
  <c r="N2560" i="11"/>
  <c r="M2560" i="11"/>
  <c r="L2560" i="11"/>
  <c r="K2560" i="11"/>
  <c r="J2560" i="11"/>
  <c r="I2560" i="11"/>
  <c r="F2560" i="11"/>
  <c r="P2560" i="11" s="1"/>
  <c r="E2560" i="11"/>
  <c r="D2560" i="11"/>
  <c r="C2560" i="11"/>
  <c r="B2560" i="11"/>
  <c r="A2560" i="11"/>
  <c r="O2559" i="11"/>
  <c r="N2559" i="11"/>
  <c r="M2559" i="11"/>
  <c r="L2559" i="11"/>
  <c r="K2559" i="11"/>
  <c r="J2559" i="11"/>
  <c r="I2559" i="11"/>
  <c r="F2559" i="11"/>
  <c r="P2559" i="11" s="1"/>
  <c r="E2559" i="11"/>
  <c r="D2559" i="11"/>
  <c r="C2559" i="11"/>
  <c r="B2559" i="11"/>
  <c r="A2559" i="11"/>
  <c r="O2558" i="11"/>
  <c r="N2558" i="11"/>
  <c r="M2558" i="11"/>
  <c r="L2558" i="11"/>
  <c r="K2558" i="11"/>
  <c r="J2558" i="11"/>
  <c r="I2558" i="11"/>
  <c r="F2558" i="11"/>
  <c r="P2558" i="11" s="1"/>
  <c r="E2558" i="11"/>
  <c r="D2558" i="11"/>
  <c r="C2558" i="11"/>
  <c r="B2558" i="11"/>
  <c r="A2558" i="11"/>
  <c r="O2557" i="11"/>
  <c r="N2557" i="11"/>
  <c r="M2557" i="11"/>
  <c r="L2557" i="11"/>
  <c r="K2557" i="11"/>
  <c r="J2557" i="11"/>
  <c r="I2557" i="11"/>
  <c r="F2557" i="11"/>
  <c r="P2557" i="11" s="1"/>
  <c r="E2557" i="11"/>
  <c r="D2557" i="11"/>
  <c r="C2557" i="11"/>
  <c r="B2557" i="11"/>
  <c r="A2557" i="11"/>
  <c r="O2556" i="11"/>
  <c r="N2556" i="11"/>
  <c r="M2556" i="11"/>
  <c r="L2556" i="11"/>
  <c r="K2556" i="11"/>
  <c r="J2556" i="11"/>
  <c r="I2556" i="11"/>
  <c r="F2556" i="11"/>
  <c r="P2556" i="11" s="1"/>
  <c r="E2556" i="11"/>
  <c r="D2556" i="11"/>
  <c r="C2556" i="11"/>
  <c r="B2556" i="11"/>
  <c r="A2556" i="11"/>
  <c r="O2555" i="11"/>
  <c r="N2555" i="11"/>
  <c r="M2555" i="11"/>
  <c r="L2555" i="11"/>
  <c r="K2555" i="11"/>
  <c r="J2555" i="11"/>
  <c r="I2555" i="11"/>
  <c r="F2555" i="11"/>
  <c r="P2555" i="11" s="1"/>
  <c r="E2555" i="11"/>
  <c r="D2555" i="11"/>
  <c r="C2555" i="11"/>
  <c r="B2555" i="11"/>
  <c r="A2555" i="11"/>
  <c r="O2554" i="11"/>
  <c r="N2554" i="11"/>
  <c r="M2554" i="11"/>
  <c r="L2554" i="11"/>
  <c r="K2554" i="11"/>
  <c r="J2554" i="11"/>
  <c r="I2554" i="11"/>
  <c r="F2554" i="11"/>
  <c r="P2554" i="11" s="1"/>
  <c r="E2554" i="11"/>
  <c r="D2554" i="11"/>
  <c r="C2554" i="11"/>
  <c r="B2554" i="11"/>
  <c r="A2554" i="11"/>
  <c r="O2553" i="11"/>
  <c r="N2553" i="11"/>
  <c r="M2553" i="11"/>
  <c r="L2553" i="11"/>
  <c r="K2553" i="11"/>
  <c r="J2553" i="11"/>
  <c r="I2553" i="11"/>
  <c r="F2553" i="11"/>
  <c r="P2553" i="11" s="1"/>
  <c r="E2553" i="11"/>
  <c r="D2553" i="11"/>
  <c r="C2553" i="11"/>
  <c r="B2553" i="11"/>
  <c r="A2553" i="11"/>
  <c r="O2552" i="11"/>
  <c r="N2552" i="11"/>
  <c r="M2552" i="11"/>
  <c r="L2552" i="11"/>
  <c r="K2552" i="11"/>
  <c r="J2552" i="11"/>
  <c r="D172" i="12" s="1"/>
  <c r="I2552" i="11"/>
  <c r="C172" i="12" s="1"/>
  <c r="F2552" i="11"/>
  <c r="P2552" i="11" s="1"/>
  <c r="E172" i="12" s="1"/>
  <c r="E2552" i="11"/>
  <c r="D2552" i="11"/>
  <c r="C2552" i="11"/>
  <c r="B2552" i="11"/>
  <c r="B172" i="12" s="1"/>
  <c r="A2552" i="11"/>
  <c r="A172" i="12" s="1"/>
  <c r="O2551" i="11"/>
  <c r="N2551" i="11"/>
  <c r="M2551" i="11"/>
  <c r="L2551" i="11"/>
  <c r="K2551" i="11"/>
  <c r="J2551" i="11"/>
  <c r="I2551" i="11"/>
  <c r="F2551" i="11"/>
  <c r="P2551" i="11" s="1"/>
  <c r="E2551" i="11"/>
  <c r="D2551" i="11"/>
  <c r="C2551" i="11"/>
  <c r="B2551" i="11"/>
  <c r="A2551" i="11"/>
  <c r="O2550" i="11"/>
  <c r="N2550" i="11"/>
  <c r="M2550" i="11"/>
  <c r="L2550" i="11"/>
  <c r="K2550" i="11"/>
  <c r="J2550" i="11"/>
  <c r="I2550" i="11"/>
  <c r="F2550" i="11"/>
  <c r="P2550" i="11" s="1"/>
  <c r="E2550" i="11"/>
  <c r="D2550" i="11"/>
  <c r="C2550" i="11"/>
  <c r="B2550" i="11"/>
  <c r="A2550" i="11"/>
  <c r="O2549" i="11"/>
  <c r="N2549" i="11"/>
  <c r="M2549" i="11"/>
  <c r="L2549" i="11"/>
  <c r="K2549" i="11"/>
  <c r="J2549" i="11"/>
  <c r="I2549" i="11"/>
  <c r="F2549" i="11"/>
  <c r="P2549" i="11" s="1"/>
  <c r="E2549" i="11"/>
  <c r="D2549" i="11"/>
  <c r="C2549" i="11"/>
  <c r="B2549" i="11"/>
  <c r="A2549" i="11"/>
  <c r="O2548" i="11"/>
  <c r="N2548" i="11"/>
  <c r="M2548" i="11"/>
  <c r="L2548" i="11"/>
  <c r="K2548" i="11"/>
  <c r="J2548" i="11"/>
  <c r="I2548" i="11"/>
  <c r="F2548" i="11"/>
  <c r="P2548" i="11" s="1"/>
  <c r="E2548" i="11"/>
  <c r="D2548" i="11"/>
  <c r="C2548" i="11"/>
  <c r="B2548" i="11"/>
  <c r="A2548" i="11"/>
  <c r="O2547" i="11"/>
  <c r="N2547" i="11"/>
  <c r="M2547" i="11"/>
  <c r="L2547" i="11"/>
  <c r="K2547" i="11"/>
  <c r="J2547" i="11"/>
  <c r="I2547" i="11"/>
  <c r="F2547" i="11"/>
  <c r="P2547" i="11" s="1"/>
  <c r="E2547" i="11"/>
  <c r="D2547" i="11"/>
  <c r="C2547" i="11"/>
  <c r="B2547" i="11"/>
  <c r="A2547" i="11"/>
  <c r="O2546" i="11"/>
  <c r="N2546" i="11"/>
  <c r="M2546" i="11"/>
  <c r="L2546" i="11"/>
  <c r="K2546" i="11"/>
  <c r="J2546" i="11"/>
  <c r="I2546" i="11"/>
  <c r="F2546" i="11"/>
  <c r="P2546" i="11" s="1"/>
  <c r="E2546" i="11"/>
  <c r="D2546" i="11"/>
  <c r="C2546" i="11"/>
  <c r="B2546" i="11"/>
  <c r="A2546" i="11"/>
  <c r="O2545" i="11"/>
  <c r="N2545" i="11"/>
  <c r="M2545" i="11"/>
  <c r="L2545" i="11"/>
  <c r="K2545" i="11"/>
  <c r="J2545" i="11"/>
  <c r="I2545" i="11"/>
  <c r="F2545" i="11"/>
  <c r="P2545" i="11" s="1"/>
  <c r="E2545" i="11"/>
  <c r="D2545" i="11"/>
  <c r="C2545" i="11"/>
  <c r="B2545" i="11"/>
  <c r="A2545" i="11"/>
  <c r="O2544" i="11"/>
  <c r="N2544" i="11"/>
  <c r="M2544" i="11"/>
  <c r="L2544" i="11"/>
  <c r="K2544" i="11"/>
  <c r="J2544" i="11"/>
  <c r="I2544" i="11"/>
  <c r="F2544" i="11"/>
  <c r="P2544" i="11" s="1"/>
  <c r="E2544" i="11"/>
  <c r="D2544" i="11"/>
  <c r="C2544" i="11"/>
  <c r="B2544" i="11"/>
  <c r="A2544" i="11"/>
  <c r="O2543" i="11"/>
  <c r="N2543" i="11"/>
  <c r="M2543" i="11"/>
  <c r="L2543" i="11"/>
  <c r="K2543" i="11"/>
  <c r="J2543" i="11"/>
  <c r="I2543" i="11"/>
  <c r="F2543" i="11"/>
  <c r="P2543" i="11" s="1"/>
  <c r="E2543" i="11"/>
  <c r="D2543" i="11"/>
  <c r="C2543" i="11"/>
  <c r="B2543" i="11"/>
  <c r="A2543" i="11"/>
  <c r="O2542" i="11"/>
  <c r="N2542" i="11"/>
  <c r="M2542" i="11"/>
  <c r="L2542" i="11"/>
  <c r="K2542" i="11"/>
  <c r="J2542" i="11"/>
  <c r="I2542" i="11"/>
  <c r="F2542" i="11"/>
  <c r="P2542" i="11" s="1"/>
  <c r="E2542" i="11"/>
  <c r="D2542" i="11"/>
  <c r="C2542" i="11"/>
  <c r="B2542" i="11"/>
  <c r="A2542" i="11"/>
  <c r="O2541" i="11"/>
  <c r="N2541" i="11"/>
  <c r="M2541" i="11"/>
  <c r="L2541" i="11"/>
  <c r="K2541" i="11"/>
  <c r="J2541" i="11"/>
  <c r="I2541" i="11"/>
  <c r="F2541" i="11"/>
  <c r="P2541" i="11" s="1"/>
  <c r="E2541" i="11"/>
  <c r="D2541" i="11"/>
  <c r="C2541" i="11"/>
  <c r="B2541" i="11"/>
  <c r="A2541" i="11"/>
  <c r="O2540" i="11"/>
  <c r="N2540" i="11"/>
  <c r="M2540" i="11"/>
  <c r="L2540" i="11"/>
  <c r="K2540" i="11"/>
  <c r="J2540" i="11"/>
  <c r="I2540" i="11"/>
  <c r="F2540" i="11"/>
  <c r="P2540" i="11" s="1"/>
  <c r="E2540" i="11"/>
  <c r="D2540" i="11"/>
  <c r="C2540" i="11"/>
  <c r="B2540" i="11"/>
  <c r="A2540" i="11"/>
  <c r="O2539" i="11"/>
  <c r="N2539" i="11"/>
  <c r="M2539" i="11"/>
  <c r="L2539" i="11"/>
  <c r="K2539" i="11"/>
  <c r="J2539" i="11"/>
  <c r="I2539" i="11"/>
  <c r="F2539" i="11"/>
  <c r="P2539" i="11" s="1"/>
  <c r="E2539" i="11"/>
  <c r="D2539" i="11"/>
  <c r="C2539" i="11"/>
  <c r="B2539" i="11"/>
  <c r="A2539" i="11"/>
  <c r="O2538" i="11"/>
  <c r="N2538" i="11"/>
  <c r="M2538" i="11"/>
  <c r="L2538" i="11"/>
  <c r="K2538" i="11"/>
  <c r="J2538" i="11"/>
  <c r="I2538" i="11"/>
  <c r="F2538" i="11"/>
  <c r="P2538" i="11" s="1"/>
  <c r="E2538" i="11"/>
  <c r="D2538" i="11"/>
  <c r="C2538" i="11"/>
  <c r="B2538" i="11"/>
  <c r="A2538" i="11"/>
  <c r="O2537" i="11"/>
  <c r="N2537" i="11"/>
  <c r="M2537" i="11"/>
  <c r="L2537" i="11"/>
  <c r="K2537" i="11"/>
  <c r="J2537" i="11"/>
  <c r="D171" i="12" s="1"/>
  <c r="I2537" i="11"/>
  <c r="C171" i="12" s="1"/>
  <c r="F2537" i="11"/>
  <c r="P2537" i="11" s="1"/>
  <c r="E171" i="12" s="1"/>
  <c r="E2537" i="11"/>
  <c r="D2537" i="11"/>
  <c r="C2537" i="11"/>
  <c r="B2537" i="11"/>
  <c r="B171" i="12" s="1"/>
  <c r="A2537" i="11"/>
  <c r="A171" i="12" s="1"/>
  <c r="O2536" i="11"/>
  <c r="N2536" i="11"/>
  <c r="M2536" i="11"/>
  <c r="L2536" i="11"/>
  <c r="K2536" i="11"/>
  <c r="J2536" i="11"/>
  <c r="I2536" i="11"/>
  <c r="F2536" i="11"/>
  <c r="P2536" i="11" s="1"/>
  <c r="E2536" i="11"/>
  <c r="D2536" i="11"/>
  <c r="C2536" i="11"/>
  <c r="B2536" i="11"/>
  <c r="A2536" i="11"/>
  <c r="O2535" i="11"/>
  <c r="N2535" i="11"/>
  <c r="M2535" i="11"/>
  <c r="L2535" i="11"/>
  <c r="K2535" i="11"/>
  <c r="J2535" i="11"/>
  <c r="I2535" i="11"/>
  <c r="F2535" i="11"/>
  <c r="P2535" i="11" s="1"/>
  <c r="E2535" i="11"/>
  <c r="D2535" i="11"/>
  <c r="C2535" i="11"/>
  <c r="B2535" i="11"/>
  <c r="A2535" i="11"/>
  <c r="O2534" i="11"/>
  <c r="N2534" i="11"/>
  <c r="M2534" i="11"/>
  <c r="L2534" i="11"/>
  <c r="K2534" i="11"/>
  <c r="J2534" i="11"/>
  <c r="I2534" i="11"/>
  <c r="F2534" i="11"/>
  <c r="P2534" i="11" s="1"/>
  <c r="E2534" i="11"/>
  <c r="D2534" i="11"/>
  <c r="C2534" i="11"/>
  <c r="B2534" i="11"/>
  <c r="A2534" i="11"/>
  <c r="O2533" i="11"/>
  <c r="N2533" i="11"/>
  <c r="M2533" i="11"/>
  <c r="L2533" i="11"/>
  <c r="K2533" i="11"/>
  <c r="J2533" i="11"/>
  <c r="I2533" i="11"/>
  <c r="F2533" i="11"/>
  <c r="P2533" i="11" s="1"/>
  <c r="E2533" i="11"/>
  <c r="D2533" i="11"/>
  <c r="C2533" i="11"/>
  <c r="B2533" i="11"/>
  <c r="A2533" i="11"/>
  <c r="O2532" i="11"/>
  <c r="N2532" i="11"/>
  <c r="M2532" i="11"/>
  <c r="L2532" i="11"/>
  <c r="K2532" i="11"/>
  <c r="J2532" i="11"/>
  <c r="I2532" i="11"/>
  <c r="F2532" i="11"/>
  <c r="P2532" i="11" s="1"/>
  <c r="E2532" i="11"/>
  <c r="D2532" i="11"/>
  <c r="C2532" i="11"/>
  <c r="B2532" i="11"/>
  <c r="A2532" i="11"/>
  <c r="O2531" i="11"/>
  <c r="N2531" i="11"/>
  <c r="M2531" i="11"/>
  <c r="L2531" i="11"/>
  <c r="K2531" i="11"/>
  <c r="J2531" i="11"/>
  <c r="I2531" i="11"/>
  <c r="F2531" i="11"/>
  <c r="P2531" i="11" s="1"/>
  <c r="E2531" i="11"/>
  <c r="D2531" i="11"/>
  <c r="C2531" i="11"/>
  <c r="B2531" i="11"/>
  <c r="A2531" i="11"/>
  <c r="O2530" i="11"/>
  <c r="N2530" i="11"/>
  <c r="M2530" i="11"/>
  <c r="L2530" i="11"/>
  <c r="K2530" i="11"/>
  <c r="J2530" i="11"/>
  <c r="I2530" i="11"/>
  <c r="F2530" i="11"/>
  <c r="P2530" i="11" s="1"/>
  <c r="E2530" i="11"/>
  <c r="D2530" i="11"/>
  <c r="C2530" i="11"/>
  <c r="B2530" i="11"/>
  <c r="A2530" i="11"/>
  <c r="O2529" i="11"/>
  <c r="N2529" i="11"/>
  <c r="M2529" i="11"/>
  <c r="L2529" i="11"/>
  <c r="K2529" i="11"/>
  <c r="J2529" i="11"/>
  <c r="I2529" i="11"/>
  <c r="F2529" i="11"/>
  <c r="P2529" i="11" s="1"/>
  <c r="E2529" i="11"/>
  <c r="D2529" i="11"/>
  <c r="C2529" i="11"/>
  <c r="B2529" i="11"/>
  <c r="A2529" i="11"/>
  <c r="O2528" i="11"/>
  <c r="N2528" i="11"/>
  <c r="M2528" i="11"/>
  <c r="L2528" i="11"/>
  <c r="K2528" i="11"/>
  <c r="J2528" i="11"/>
  <c r="I2528" i="11"/>
  <c r="F2528" i="11"/>
  <c r="P2528" i="11" s="1"/>
  <c r="E2528" i="11"/>
  <c r="D2528" i="11"/>
  <c r="C2528" i="11"/>
  <c r="B2528" i="11"/>
  <c r="A2528" i="11"/>
  <c r="O2527" i="11"/>
  <c r="N2527" i="11"/>
  <c r="M2527" i="11"/>
  <c r="L2527" i="11"/>
  <c r="K2527" i="11"/>
  <c r="J2527" i="11"/>
  <c r="I2527" i="11"/>
  <c r="F2527" i="11"/>
  <c r="P2527" i="11" s="1"/>
  <c r="E2527" i="11"/>
  <c r="D2527" i="11"/>
  <c r="C2527" i="11"/>
  <c r="B2527" i="11"/>
  <c r="A2527" i="11"/>
  <c r="O2526" i="11"/>
  <c r="N2526" i="11"/>
  <c r="M2526" i="11"/>
  <c r="L2526" i="11"/>
  <c r="K2526" i="11"/>
  <c r="J2526" i="11"/>
  <c r="I2526" i="11"/>
  <c r="F2526" i="11"/>
  <c r="P2526" i="11" s="1"/>
  <c r="E2526" i="11"/>
  <c r="D2526" i="11"/>
  <c r="C2526" i="11"/>
  <c r="B2526" i="11"/>
  <c r="A2526" i="11"/>
  <c r="O2525" i="11"/>
  <c r="N2525" i="11"/>
  <c r="M2525" i="11"/>
  <c r="L2525" i="11"/>
  <c r="K2525" i="11"/>
  <c r="J2525" i="11"/>
  <c r="I2525" i="11"/>
  <c r="F2525" i="11"/>
  <c r="P2525" i="11" s="1"/>
  <c r="E2525" i="11"/>
  <c r="D2525" i="11"/>
  <c r="C2525" i="11"/>
  <c r="B2525" i="11"/>
  <c r="A2525" i="11"/>
  <c r="O2524" i="11"/>
  <c r="N2524" i="11"/>
  <c r="M2524" i="11"/>
  <c r="L2524" i="11"/>
  <c r="K2524" i="11"/>
  <c r="J2524" i="11"/>
  <c r="I2524" i="11"/>
  <c r="F2524" i="11"/>
  <c r="P2524" i="11" s="1"/>
  <c r="E2524" i="11"/>
  <c r="D2524" i="11"/>
  <c r="C2524" i="11"/>
  <c r="B2524" i="11"/>
  <c r="A2524" i="11"/>
  <c r="O2523" i="11"/>
  <c r="N2523" i="11"/>
  <c r="M2523" i="11"/>
  <c r="L2523" i="11"/>
  <c r="K2523" i="11"/>
  <c r="J2523" i="11"/>
  <c r="I2523" i="11"/>
  <c r="F2523" i="11"/>
  <c r="P2523" i="11" s="1"/>
  <c r="E2523" i="11"/>
  <c r="D2523" i="11"/>
  <c r="C2523" i="11"/>
  <c r="B2523" i="11"/>
  <c r="A2523" i="11"/>
  <c r="O2522" i="11"/>
  <c r="N2522" i="11"/>
  <c r="M2522" i="11"/>
  <c r="L2522" i="11"/>
  <c r="K2522" i="11"/>
  <c r="J2522" i="11"/>
  <c r="D170" i="12" s="1"/>
  <c r="I2522" i="11"/>
  <c r="C170" i="12" s="1"/>
  <c r="F2522" i="11"/>
  <c r="P2522" i="11" s="1"/>
  <c r="E170" i="12" s="1"/>
  <c r="E2522" i="11"/>
  <c r="D2522" i="11"/>
  <c r="C2522" i="11"/>
  <c r="B2522" i="11"/>
  <c r="B170" i="12" s="1"/>
  <c r="A2522" i="11"/>
  <c r="A170" i="12" s="1"/>
  <c r="O2521" i="11"/>
  <c r="N2521" i="11"/>
  <c r="M2521" i="11"/>
  <c r="L2521" i="11"/>
  <c r="K2521" i="11"/>
  <c r="J2521" i="11"/>
  <c r="I2521" i="11"/>
  <c r="F2521" i="11"/>
  <c r="P2521" i="11" s="1"/>
  <c r="E2521" i="11"/>
  <c r="D2521" i="11"/>
  <c r="C2521" i="11"/>
  <c r="B2521" i="11"/>
  <c r="A2521" i="11"/>
  <c r="O2520" i="11"/>
  <c r="N2520" i="11"/>
  <c r="M2520" i="11"/>
  <c r="L2520" i="11"/>
  <c r="K2520" i="11"/>
  <c r="J2520" i="11"/>
  <c r="I2520" i="11"/>
  <c r="F2520" i="11"/>
  <c r="P2520" i="11" s="1"/>
  <c r="E2520" i="11"/>
  <c r="D2520" i="11"/>
  <c r="C2520" i="11"/>
  <c r="B2520" i="11"/>
  <c r="A2520" i="11"/>
  <c r="O2519" i="11"/>
  <c r="N2519" i="11"/>
  <c r="M2519" i="11"/>
  <c r="L2519" i="11"/>
  <c r="K2519" i="11"/>
  <c r="J2519" i="11"/>
  <c r="I2519" i="11"/>
  <c r="F2519" i="11"/>
  <c r="P2519" i="11" s="1"/>
  <c r="E2519" i="11"/>
  <c r="D2519" i="11"/>
  <c r="C2519" i="11"/>
  <c r="B2519" i="11"/>
  <c r="A2519" i="11"/>
  <c r="O2518" i="11"/>
  <c r="N2518" i="11"/>
  <c r="M2518" i="11"/>
  <c r="L2518" i="11"/>
  <c r="K2518" i="11"/>
  <c r="J2518" i="11"/>
  <c r="I2518" i="11"/>
  <c r="F2518" i="11"/>
  <c r="P2518" i="11" s="1"/>
  <c r="E2518" i="11"/>
  <c r="D2518" i="11"/>
  <c r="C2518" i="11"/>
  <c r="B2518" i="11"/>
  <c r="A2518" i="11"/>
  <c r="O2517" i="11"/>
  <c r="N2517" i="11"/>
  <c r="M2517" i="11"/>
  <c r="L2517" i="11"/>
  <c r="K2517" i="11"/>
  <c r="J2517" i="11"/>
  <c r="I2517" i="11"/>
  <c r="F2517" i="11"/>
  <c r="P2517" i="11" s="1"/>
  <c r="E2517" i="11"/>
  <c r="D2517" i="11"/>
  <c r="C2517" i="11"/>
  <c r="B2517" i="11"/>
  <c r="A2517" i="11"/>
  <c r="O2516" i="11"/>
  <c r="N2516" i="11"/>
  <c r="M2516" i="11"/>
  <c r="L2516" i="11"/>
  <c r="K2516" i="11"/>
  <c r="J2516" i="11"/>
  <c r="I2516" i="11"/>
  <c r="F2516" i="11"/>
  <c r="P2516" i="11" s="1"/>
  <c r="E2516" i="11"/>
  <c r="D2516" i="11"/>
  <c r="C2516" i="11"/>
  <c r="B2516" i="11"/>
  <c r="A2516" i="11"/>
  <c r="O2515" i="11"/>
  <c r="N2515" i="11"/>
  <c r="M2515" i="11"/>
  <c r="L2515" i="11"/>
  <c r="K2515" i="11"/>
  <c r="J2515" i="11"/>
  <c r="I2515" i="11"/>
  <c r="F2515" i="11"/>
  <c r="P2515" i="11" s="1"/>
  <c r="E2515" i="11"/>
  <c r="D2515" i="11"/>
  <c r="C2515" i="11"/>
  <c r="B2515" i="11"/>
  <c r="A2515" i="11"/>
  <c r="O2514" i="11"/>
  <c r="N2514" i="11"/>
  <c r="M2514" i="11"/>
  <c r="L2514" i="11"/>
  <c r="K2514" i="11"/>
  <c r="J2514" i="11"/>
  <c r="I2514" i="11"/>
  <c r="F2514" i="11"/>
  <c r="P2514" i="11" s="1"/>
  <c r="E2514" i="11"/>
  <c r="D2514" i="11"/>
  <c r="C2514" i="11"/>
  <c r="B2514" i="11"/>
  <c r="A2514" i="11"/>
  <c r="O2513" i="11"/>
  <c r="N2513" i="11"/>
  <c r="M2513" i="11"/>
  <c r="L2513" i="11"/>
  <c r="K2513" i="11"/>
  <c r="J2513" i="11"/>
  <c r="I2513" i="11"/>
  <c r="F2513" i="11"/>
  <c r="P2513" i="11" s="1"/>
  <c r="E2513" i="11"/>
  <c r="D2513" i="11"/>
  <c r="C2513" i="11"/>
  <c r="B2513" i="11"/>
  <c r="A2513" i="11"/>
  <c r="O2512" i="11"/>
  <c r="N2512" i="11"/>
  <c r="M2512" i="11"/>
  <c r="L2512" i="11"/>
  <c r="K2512" i="11"/>
  <c r="J2512" i="11"/>
  <c r="I2512" i="11"/>
  <c r="F2512" i="11"/>
  <c r="P2512" i="11" s="1"/>
  <c r="E2512" i="11"/>
  <c r="D2512" i="11"/>
  <c r="C2512" i="11"/>
  <c r="B2512" i="11"/>
  <c r="A2512" i="11"/>
  <c r="O2511" i="11"/>
  <c r="N2511" i="11"/>
  <c r="M2511" i="11"/>
  <c r="L2511" i="11"/>
  <c r="K2511" i="11"/>
  <c r="J2511" i="11"/>
  <c r="I2511" i="11"/>
  <c r="F2511" i="11"/>
  <c r="P2511" i="11" s="1"/>
  <c r="E2511" i="11"/>
  <c r="D2511" i="11"/>
  <c r="C2511" i="11"/>
  <c r="B2511" i="11"/>
  <c r="A2511" i="11"/>
  <c r="O2510" i="11"/>
  <c r="N2510" i="11"/>
  <c r="M2510" i="11"/>
  <c r="L2510" i="11"/>
  <c r="K2510" i="11"/>
  <c r="J2510" i="11"/>
  <c r="I2510" i="11"/>
  <c r="F2510" i="11"/>
  <c r="P2510" i="11" s="1"/>
  <c r="E2510" i="11"/>
  <c r="D2510" i="11"/>
  <c r="C2510" i="11"/>
  <c r="B2510" i="11"/>
  <c r="A2510" i="11"/>
  <c r="O2509" i="11"/>
  <c r="N2509" i="11"/>
  <c r="M2509" i="11"/>
  <c r="L2509" i="11"/>
  <c r="K2509" i="11"/>
  <c r="J2509" i="11"/>
  <c r="I2509" i="11"/>
  <c r="F2509" i="11"/>
  <c r="P2509" i="11" s="1"/>
  <c r="E2509" i="11"/>
  <c r="D2509" i="11"/>
  <c r="C2509" i="11"/>
  <c r="B2509" i="11"/>
  <c r="A2509" i="11"/>
  <c r="O2508" i="11"/>
  <c r="N2508" i="11"/>
  <c r="M2508" i="11"/>
  <c r="L2508" i="11"/>
  <c r="K2508" i="11"/>
  <c r="J2508" i="11"/>
  <c r="I2508" i="11"/>
  <c r="F2508" i="11"/>
  <c r="P2508" i="11" s="1"/>
  <c r="E2508" i="11"/>
  <c r="D2508" i="11"/>
  <c r="C2508" i="11"/>
  <c r="B2508" i="11"/>
  <c r="A2508" i="11"/>
  <c r="O2507" i="11"/>
  <c r="N2507" i="11"/>
  <c r="M2507" i="11"/>
  <c r="L2507" i="11"/>
  <c r="K2507" i="11"/>
  <c r="J2507" i="11"/>
  <c r="D169" i="12" s="1"/>
  <c r="I2507" i="11"/>
  <c r="C169" i="12" s="1"/>
  <c r="F2507" i="11"/>
  <c r="P2507" i="11" s="1"/>
  <c r="E169" i="12" s="1"/>
  <c r="E2507" i="11"/>
  <c r="D2507" i="11"/>
  <c r="C2507" i="11"/>
  <c r="B2507" i="11"/>
  <c r="B169" i="12" s="1"/>
  <c r="A2507" i="11"/>
  <c r="A169" i="12" s="1"/>
  <c r="O2506" i="11"/>
  <c r="N2506" i="11"/>
  <c r="M2506" i="11"/>
  <c r="L2506" i="11"/>
  <c r="K2506" i="11"/>
  <c r="J2506" i="11"/>
  <c r="I2506" i="11"/>
  <c r="F2506" i="11"/>
  <c r="P2506" i="11" s="1"/>
  <c r="E2506" i="11"/>
  <c r="D2506" i="11"/>
  <c r="C2506" i="11"/>
  <c r="B2506" i="11"/>
  <c r="A2506" i="11"/>
  <c r="O2505" i="11"/>
  <c r="N2505" i="11"/>
  <c r="M2505" i="11"/>
  <c r="L2505" i="11"/>
  <c r="K2505" i="11"/>
  <c r="J2505" i="11"/>
  <c r="I2505" i="11"/>
  <c r="F2505" i="11"/>
  <c r="P2505" i="11" s="1"/>
  <c r="E2505" i="11"/>
  <c r="D2505" i="11"/>
  <c r="C2505" i="11"/>
  <c r="B2505" i="11"/>
  <c r="A2505" i="11"/>
  <c r="O2504" i="11"/>
  <c r="N2504" i="11"/>
  <c r="M2504" i="11"/>
  <c r="L2504" i="11"/>
  <c r="K2504" i="11"/>
  <c r="J2504" i="11"/>
  <c r="I2504" i="11"/>
  <c r="F2504" i="11"/>
  <c r="P2504" i="11" s="1"/>
  <c r="E2504" i="11"/>
  <c r="D2504" i="11"/>
  <c r="C2504" i="11"/>
  <c r="B2504" i="11"/>
  <c r="A2504" i="11"/>
  <c r="O2503" i="11"/>
  <c r="N2503" i="11"/>
  <c r="M2503" i="11"/>
  <c r="L2503" i="11"/>
  <c r="K2503" i="11"/>
  <c r="J2503" i="11"/>
  <c r="I2503" i="11"/>
  <c r="F2503" i="11"/>
  <c r="P2503" i="11" s="1"/>
  <c r="E2503" i="11"/>
  <c r="D2503" i="11"/>
  <c r="C2503" i="11"/>
  <c r="B2503" i="11"/>
  <c r="A2503" i="11"/>
  <c r="O2502" i="11"/>
  <c r="N2502" i="11"/>
  <c r="M2502" i="11"/>
  <c r="L2502" i="11"/>
  <c r="K2502" i="11"/>
  <c r="J2502" i="11"/>
  <c r="I2502" i="11"/>
  <c r="F2502" i="11"/>
  <c r="P2502" i="11" s="1"/>
  <c r="E2502" i="11"/>
  <c r="D2502" i="11"/>
  <c r="C2502" i="11"/>
  <c r="B2502" i="11"/>
  <c r="A2502" i="11"/>
  <c r="O2501" i="11"/>
  <c r="N2501" i="11"/>
  <c r="M2501" i="11"/>
  <c r="L2501" i="11"/>
  <c r="K2501" i="11"/>
  <c r="J2501" i="11"/>
  <c r="I2501" i="11"/>
  <c r="F2501" i="11"/>
  <c r="P2501" i="11" s="1"/>
  <c r="E2501" i="11"/>
  <c r="D2501" i="11"/>
  <c r="C2501" i="11"/>
  <c r="B2501" i="11"/>
  <c r="A2501" i="11"/>
  <c r="O2500" i="11"/>
  <c r="N2500" i="11"/>
  <c r="M2500" i="11"/>
  <c r="L2500" i="11"/>
  <c r="K2500" i="11"/>
  <c r="J2500" i="11"/>
  <c r="I2500" i="11"/>
  <c r="F2500" i="11"/>
  <c r="P2500" i="11" s="1"/>
  <c r="E2500" i="11"/>
  <c r="D2500" i="11"/>
  <c r="C2500" i="11"/>
  <c r="B2500" i="11"/>
  <c r="A2500" i="11"/>
  <c r="O2499" i="11"/>
  <c r="N2499" i="11"/>
  <c r="M2499" i="11"/>
  <c r="L2499" i="11"/>
  <c r="K2499" i="11"/>
  <c r="J2499" i="11"/>
  <c r="I2499" i="11"/>
  <c r="F2499" i="11"/>
  <c r="P2499" i="11" s="1"/>
  <c r="E2499" i="11"/>
  <c r="D2499" i="11"/>
  <c r="C2499" i="11"/>
  <c r="B2499" i="11"/>
  <c r="A2499" i="11"/>
  <c r="O2498" i="11"/>
  <c r="N2498" i="11"/>
  <c r="M2498" i="11"/>
  <c r="L2498" i="11"/>
  <c r="K2498" i="11"/>
  <c r="J2498" i="11"/>
  <c r="I2498" i="11"/>
  <c r="F2498" i="11"/>
  <c r="P2498" i="11" s="1"/>
  <c r="E2498" i="11"/>
  <c r="D2498" i="11"/>
  <c r="C2498" i="11"/>
  <c r="B2498" i="11"/>
  <c r="A2498" i="11"/>
  <c r="O2497" i="11"/>
  <c r="N2497" i="11"/>
  <c r="M2497" i="11"/>
  <c r="L2497" i="11"/>
  <c r="K2497" i="11"/>
  <c r="J2497" i="11"/>
  <c r="I2497" i="11"/>
  <c r="F2497" i="11"/>
  <c r="P2497" i="11" s="1"/>
  <c r="E2497" i="11"/>
  <c r="D2497" i="11"/>
  <c r="C2497" i="11"/>
  <c r="B2497" i="11"/>
  <c r="A2497" i="11"/>
  <c r="O2496" i="11"/>
  <c r="N2496" i="11"/>
  <c r="M2496" i="11"/>
  <c r="L2496" i="11"/>
  <c r="K2496" i="11"/>
  <c r="J2496" i="11"/>
  <c r="I2496" i="11"/>
  <c r="F2496" i="11"/>
  <c r="P2496" i="11" s="1"/>
  <c r="E2496" i="11"/>
  <c r="D2496" i="11"/>
  <c r="C2496" i="11"/>
  <c r="B2496" i="11"/>
  <c r="A2496" i="11"/>
  <c r="O2495" i="11"/>
  <c r="N2495" i="11"/>
  <c r="M2495" i="11"/>
  <c r="L2495" i="11"/>
  <c r="K2495" i="11"/>
  <c r="J2495" i="11"/>
  <c r="I2495" i="11"/>
  <c r="F2495" i="11"/>
  <c r="P2495" i="11" s="1"/>
  <c r="E2495" i="11"/>
  <c r="D2495" i="11"/>
  <c r="C2495" i="11"/>
  <c r="B2495" i="11"/>
  <c r="A2495" i="11"/>
  <c r="O2494" i="11"/>
  <c r="N2494" i="11"/>
  <c r="M2494" i="11"/>
  <c r="L2494" i="11"/>
  <c r="K2494" i="11"/>
  <c r="J2494" i="11"/>
  <c r="I2494" i="11"/>
  <c r="F2494" i="11"/>
  <c r="P2494" i="11" s="1"/>
  <c r="E2494" i="11"/>
  <c r="D2494" i="11"/>
  <c r="C2494" i="11"/>
  <c r="B2494" i="11"/>
  <c r="A2494" i="11"/>
  <c r="O2493" i="11"/>
  <c r="N2493" i="11"/>
  <c r="M2493" i="11"/>
  <c r="L2493" i="11"/>
  <c r="K2493" i="11"/>
  <c r="J2493" i="11"/>
  <c r="I2493" i="11"/>
  <c r="F2493" i="11"/>
  <c r="P2493" i="11" s="1"/>
  <c r="E2493" i="11"/>
  <c r="D2493" i="11"/>
  <c r="C2493" i="11"/>
  <c r="B2493" i="11"/>
  <c r="A2493" i="11"/>
  <c r="O2492" i="11"/>
  <c r="N2492" i="11"/>
  <c r="M2492" i="11"/>
  <c r="L2492" i="11"/>
  <c r="K2492" i="11"/>
  <c r="J2492" i="11"/>
  <c r="D168" i="12" s="1"/>
  <c r="I2492" i="11"/>
  <c r="C168" i="12" s="1"/>
  <c r="F2492" i="11"/>
  <c r="P2492" i="11" s="1"/>
  <c r="E168" i="12" s="1"/>
  <c r="E2492" i="11"/>
  <c r="D2492" i="11"/>
  <c r="C2492" i="11"/>
  <c r="B2492" i="11"/>
  <c r="B168" i="12" s="1"/>
  <c r="A2492" i="11"/>
  <c r="A168" i="12" s="1"/>
  <c r="O2491" i="11"/>
  <c r="N2491" i="11"/>
  <c r="M2491" i="11"/>
  <c r="L2491" i="11"/>
  <c r="K2491" i="11"/>
  <c r="J2491" i="11"/>
  <c r="I2491" i="11"/>
  <c r="F2491" i="11"/>
  <c r="P2491" i="11" s="1"/>
  <c r="E2491" i="11"/>
  <c r="D2491" i="11"/>
  <c r="C2491" i="11"/>
  <c r="B2491" i="11"/>
  <c r="A2491" i="11"/>
  <c r="O2490" i="11"/>
  <c r="N2490" i="11"/>
  <c r="M2490" i="11"/>
  <c r="L2490" i="11"/>
  <c r="K2490" i="11"/>
  <c r="J2490" i="11"/>
  <c r="I2490" i="11"/>
  <c r="F2490" i="11"/>
  <c r="P2490" i="11" s="1"/>
  <c r="E2490" i="11"/>
  <c r="D2490" i="11"/>
  <c r="C2490" i="11"/>
  <c r="B2490" i="11"/>
  <c r="A2490" i="11"/>
  <c r="O2489" i="11"/>
  <c r="N2489" i="11"/>
  <c r="M2489" i="11"/>
  <c r="L2489" i="11"/>
  <c r="K2489" i="11"/>
  <c r="J2489" i="11"/>
  <c r="I2489" i="11"/>
  <c r="F2489" i="11"/>
  <c r="P2489" i="11" s="1"/>
  <c r="E2489" i="11"/>
  <c r="D2489" i="11"/>
  <c r="C2489" i="11"/>
  <c r="B2489" i="11"/>
  <c r="A2489" i="11"/>
  <c r="O2488" i="11"/>
  <c r="N2488" i="11"/>
  <c r="M2488" i="11"/>
  <c r="L2488" i="11"/>
  <c r="K2488" i="11"/>
  <c r="J2488" i="11"/>
  <c r="I2488" i="11"/>
  <c r="F2488" i="11"/>
  <c r="P2488" i="11" s="1"/>
  <c r="E2488" i="11"/>
  <c r="D2488" i="11"/>
  <c r="C2488" i="11"/>
  <c r="B2488" i="11"/>
  <c r="A2488" i="11"/>
  <c r="O2487" i="11"/>
  <c r="N2487" i="11"/>
  <c r="M2487" i="11"/>
  <c r="L2487" i="11"/>
  <c r="K2487" i="11"/>
  <c r="J2487" i="11"/>
  <c r="I2487" i="11"/>
  <c r="F2487" i="11"/>
  <c r="P2487" i="11" s="1"/>
  <c r="E2487" i="11"/>
  <c r="D2487" i="11"/>
  <c r="C2487" i="11"/>
  <c r="B2487" i="11"/>
  <c r="A2487" i="11"/>
  <c r="O2486" i="11"/>
  <c r="N2486" i="11"/>
  <c r="M2486" i="11"/>
  <c r="L2486" i="11"/>
  <c r="K2486" i="11"/>
  <c r="J2486" i="11"/>
  <c r="I2486" i="11"/>
  <c r="F2486" i="11"/>
  <c r="P2486" i="11" s="1"/>
  <c r="E2486" i="11"/>
  <c r="D2486" i="11"/>
  <c r="C2486" i="11"/>
  <c r="B2486" i="11"/>
  <c r="A2486" i="11"/>
  <c r="O2485" i="11"/>
  <c r="N2485" i="11"/>
  <c r="M2485" i="11"/>
  <c r="L2485" i="11"/>
  <c r="K2485" i="11"/>
  <c r="J2485" i="11"/>
  <c r="I2485" i="11"/>
  <c r="F2485" i="11"/>
  <c r="P2485" i="11" s="1"/>
  <c r="E2485" i="11"/>
  <c r="D2485" i="11"/>
  <c r="C2485" i="11"/>
  <c r="B2485" i="11"/>
  <c r="A2485" i="11"/>
  <c r="O2484" i="11"/>
  <c r="N2484" i="11"/>
  <c r="M2484" i="11"/>
  <c r="L2484" i="11"/>
  <c r="K2484" i="11"/>
  <c r="J2484" i="11"/>
  <c r="I2484" i="11"/>
  <c r="F2484" i="11"/>
  <c r="P2484" i="11" s="1"/>
  <c r="E2484" i="11"/>
  <c r="D2484" i="11"/>
  <c r="C2484" i="11"/>
  <c r="B2484" i="11"/>
  <c r="A2484" i="11"/>
  <c r="O2483" i="11"/>
  <c r="N2483" i="11"/>
  <c r="M2483" i="11"/>
  <c r="L2483" i="11"/>
  <c r="K2483" i="11"/>
  <c r="J2483" i="11"/>
  <c r="I2483" i="11"/>
  <c r="F2483" i="11"/>
  <c r="P2483" i="11" s="1"/>
  <c r="E2483" i="11"/>
  <c r="D2483" i="11"/>
  <c r="C2483" i="11"/>
  <c r="B2483" i="11"/>
  <c r="A2483" i="11"/>
  <c r="O2482" i="11"/>
  <c r="N2482" i="11"/>
  <c r="M2482" i="11"/>
  <c r="L2482" i="11"/>
  <c r="K2482" i="11"/>
  <c r="J2482" i="11"/>
  <c r="I2482" i="11"/>
  <c r="F2482" i="11"/>
  <c r="P2482" i="11" s="1"/>
  <c r="E2482" i="11"/>
  <c r="D2482" i="11"/>
  <c r="C2482" i="11"/>
  <c r="B2482" i="11"/>
  <c r="A2482" i="11"/>
  <c r="O2481" i="11"/>
  <c r="N2481" i="11"/>
  <c r="M2481" i="11"/>
  <c r="L2481" i="11"/>
  <c r="K2481" i="11"/>
  <c r="J2481" i="11"/>
  <c r="I2481" i="11"/>
  <c r="F2481" i="11"/>
  <c r="P2481" i="11" s="1"/>
  <c r="E2481" i="11"/>
  <c r="D2481" i="11"/>
  <c r="C2481" i="11"/>
  <c r="B2481" i="11"/>
  <c r="A2481" i="11"/>
  <c r="O2480" i="11"/>
  <c r="N2480" i="11"/>
  <c r="M2480" i="11"/>
  <c r="L2480" i="11"/>
  <c r="K2480" i="11"/>
  <c r="J2480" i="11"/>
  <c r="I2480" i="11"/>
  <c r="F2480" i="11"/>
  <c r="P2480" i="11" s="1"/>
  <c r="E2480" i="11"/>
  <c r="D2480" i="11"/>
  <c r="C2480" i="11"/>
  <c r="B2480" i="11"/>
  <c r="A2480" i="11"/>
  <c r="O2479" i="11"/>
  <c r="N2479" i="11"/>
  <c r="M2479" i="11"/>
  <c r="L2479" i="11"/>
  <c r="K2479" i="11"/>
  <c r="J2479" i="11"/>
  <c r="I2479" i="11"/>
  <c r="F2479" i="11"/>
  <c r="P2479" i="11" s="1"/>
  <c r="E2479" i="11"/>
  <c r="D2479" i="11"/>
  <c r="C2479" i="11"/>
  <c r="B2479" i="11"/>
  <c r="A2479" i="11"/>
  <c r="O2478" i="11"/>
  <c r="N2478" i="11"/>
  <c r="M2478" i="11"/>
  <c r="L2478" i="11"/>
  <c r="K2478" i="11"/>
  <c r="J2478" i="11"/>
  <c r="I2478" i="11"/>
  <c r="F2478" i="11"/>
  <c r="P2478" i="11" s="1"/>
  <c r="E2478" i="11"/>
  <c r="D2478" i="11"/>
  <c r="C2478" i="11"/>
  <c r="B2478" i="11"/>
  <c r="A2478" i="11"/>
  <c r="O2477" i="11"/>
  <c r="N2477" i="11"/>
  <c r="M2477" i="11"/>
  <c r="L2477" i="11"/>
  <c r="K2477" i="11"/>
  <c r="J2477" i="11"/>
  <c r="D167" i="12" s="1"/>
  <c r="I2477" i="11"/>
  <c r="C167" i="12" s="1"/>
  <c r="F2477" i="11"/>
  <c r="P2477" i="11" s="1"/>
  <c r="E167" i="12" s="1"/>
  <c r="E2477" i="11"/>
  <c r="D2477" i="11"/>
  <c r="C2477" i="11"/>
  <c r="B2477" i="11"/>
  <c r="B167" i="12" s="1"/>
  <c r="A2477" i="11"/>
  <c r="A167" i="12" s="1"/>
  <c r="O2476" i="11"/>
  <c r="N2476" i="11"/>
  <c r="M2476" i="11"/>
  <c r="L2476" i="11"/>
  <c r="K2476" i="11"/>
  <c r="J2476" i="11"/>
  <c r="I2476" i="11"/>
  <c r="F2476" i="11"/>
  <c r="P2476" i="11" s="1"/>
  <c r="E2476" i="11"/>
  <c r="D2476" i="11"/>
  <c r="C2476" i="11"/>
  <c r="B2476" i="11"/>
  <c r="A2476" i="11"/>
  <c r="O2475" i="11"/>
  <c r="N2475" i="11"/>
  <c r="M2475" i="11"/>
  <c r="L2475" i="11"/>
  <c r="K2475" i="11"/>
  <c r="J2475" i="11"/>
  <c r="I2475" i="11"/>
  <c r="F2475" i="11"/>
  <c r="P2475" i="11" s="1"/>
  <c r="E2475" i="11"/>
  <c r="D2475" i="11"/>
  <c r="C2475" i="11"/>
  <c r="B2475" i="11"/>
  <c r="A2475" i="11"/>
  <c r="O2474" i="11"/>
  <c r="N2474" i="11"/>
  <c r="M2474" i="11"/>
  <c r="L2474" i="11"/>
  <c r="K2474" i="11"/>
  <c r="J2474" i="11"/>
  <c r="I2474" i="11"/>
  <c r="F2474" i="11"/>
  <c r="P2474" i="11" s="1"/>
  <c r="E2474" i="11"/>
  <c r="D2474" i="11"/>
  <c r="C2474" i="11"/>
  <c r="B2474" i="11"/>
  <c r="A2474" i="11"/>
  <c r="O2473" i="11"/>
  <c r="N2473" i="11"/>
  <c r="M2473" i="11"/>
  <c r="L2473" i="11"/>
  <c r="K2473" i="11"/>
  <c r="J2473" i="11"/>
  <c r="I2473" i="11"/>
  <c r="F2473" i="11"/>
  <c r="P2473" i="11" s="1"/>
  <c r="E2473" i="11"/>
  <c r="D2473" i="11"/>
  <c r="C2473" i="11"/>
  <c r="B2473" i="11"/>
  <c r="A2473" i="11"/>
  <c r="O2472" i="11"/>
  <c r="N2472" i="11"/>
  <c r="M2472" i="11"/>
  <c r="L2472" i="11"/>
  <c r="K2472" i="11"/>
  <c r="J2472" i="11"/>
  <c r="I2472" i="11"/>
  <c r="F2472" i="11"/>
  <c r="P2472" i="11" s="1"/>
  <c r="E2472" i="11"/>
  <c r="D2472" i="11"/>
  <c r="C2472" i="11"/>
  <c r="B2472" i="11"/>
  <c r="A2472" i="11"/>
  <c r="O2471" i="11"/>
  <c r="N2471" i="11"/>
  <c r="M2471" i="11"/>
  <c r="L2471" i="11"/>
  <c r="K2471" i="11"/>
  <c r="J2471" i="11"/>
  <c r="I2471" i="11"/>
  <c r="F2471" i="11"/>
  <c r="P2471" i="11" s="1"/>
  <c r="E2471" i="11"/>
  <c r="D2471" i="11"/>
  <c r="C2471" i="11"/>
  <c r="B2471" i="11"/>
  <c r="A2471" i="11"/>
  <c r="O2470" i="11"/>
  <c r="N2470" i="11"/>
  <c r="M2470" i="11"/>
  <c r="L2470" i="11"/>
  <c r="K2470" i="11"/>
  <c r="J2470" i="11"/>
  <c r="I2470" i="11"/>
  <c r="F2470" i="11"/>
  <c r="P2470" i="11" s="1"/>
  <c r="E2470" i="11"/>
  <c r="D2470" i="11"/>
  <c r="C2470" i="11"/>
  <c r="B2470" i="11"/>
  <c r="A2470" i="11"/>
  <c r="O2469" i="11"/>
  <c r="N2469" i="11"/>
  <c r="M2469" i="11"/>
  <c r="L2469" i="11"/>
  <c r="K2469" i="11"/>
  <c r="J2469" i="11"/>
  <c r="I2469" i="11"/>
  <c r="F2469" i="11"/>
  <c r="P2469" i="11" s="1"/>
  <c r="E2469" i="11"/>
  <c r="D2469" i="11"/>
  <c r="C2469" i="11"/>
  <c r="B2469" i="11"/>
  <c r="A2469" i="11"/>
  <c r="O2468" i="11"/>
  <c r="N2468" i="11"/>
  <c r="M2468" i="11"/>
  <c r="L2468" i="11"/>
  <c r="K2468" i="11"/>
  <c r="J2468" i="11"/>
  <c r="I2468" i="11"/>
  <c r="F2468" i="11"/>
  <c r="P2468" i="11" s="1"/>
  <c r="E2468" i="11"/>
  <c r="D2468" i="11"/>
  <c r="C2468" i="11"/>
  <c r="B2468" i="11"/>
  <c r="A2468" i="11"/>
  <c r="O2467" i="11"/>
  <c r="N2467" i="11"/>
  <c r="M2467" i="11"/>
  <c r="L2467" i="11"/>
  <c r="K2467" i="11"/>
  <c r="J2467" i="11"/>
  <c r="I2467" i="11"/>
  <c r="F2467" i="11"/>
  <c r="P2467" i="11" s="1"/>
  <c r="E2467" i="11"/>
  <c r="D2467" i="11"/>
  <c r="C2467" i="11"/>
  <c r="B2467" i="11"/>
  <c r="A2467" i="11"/>
  <c r="O2466" i="11"/>
  <c r="N2466" i="11"/>
  <c r="M2466" i="11"/>
  <c r="L2466" i="11"/>
  <c r="K2466" i="11"/>
  <c r="J2466" i="11"/>
  <c r="I2466" i="11"/>
  <c r="F2466" i="11"/>
  <c r="P2466" i="11" s="1"/>
  <c r="E2466" i="11"/>
  <c r="D2466" i="11"/>
  <c r="C2466" i="11"/>
  <c r="B2466" i="11"/>
  <c r="A2466" i="11"/>
  <c r="O2465" i="11"/>
  <c r="N2465" i="11"/>
  <c r="M2465" i="11"/>
  <c r="L2465" i="11"/>
  <c r="K2465" i="11"/>
  <c r="J2465" i="11"/>
  <c r="I2465" i="11"/>
  <c r="F2465" i="11"/>
  <c r="P2465" i="11" s="1"/>
  <c r="E2465" i="11"/>
  <c r="D2465" i="11"/>
  <c r="C2465" i="11"/>
  <c r="B2465" i="11"/>
  <c r="A2465" i="11"/>
  <c r="O2464" i="11"/>
  <c r="N2464" i="11"/>
  <c r="M2464" i="11"/>
  <c r="L2464" i="11"/>
  <c r="K2464" i="11"/>
  <c r="J2464" i="11"/>
  <c r="I2464" i="11"/>
  <c r="F2464" i="11"/>
  <c r="P2464" i="11" s="1"/>
  <c r="E2464" i="11"/>
  <c r="D2464" i="11"/>
  <c r="C2464" i="11"/>
  <c r="B2464" i="11"/>
  <c r="A2464" i="11"/>
  <c r="O2463" i="11"/>
  <c r="N2463" i="11"/>
  <c r="M2463" i="11"/>
  <c r="L2463" i="11"/>
  <c r="K2463" i="11"/>
  <c r="J2463" i="11"/>
  <c r="I2463" i="11"/>
  <c r="F2463" i="11"/>
  <c r="P2463" i="11" s="1"/>
  <c r="E2463" i="11"/>
  <c r="D2463" i="11"/>
  <c r="C2463" i="11"/>
  <c r="B2463" i="11"/>
  <c r="A2463" i="11"/>
  <c r="O2462" i="11"/>
  <c r="N2462" i="11"/>
  <c r="M2462" i="11"/>
  <c r="L2462" i="11"/>
  <c r="K2462" i="11"/>
  <c r="J2462" i="11"/>
  <c r="D166" i="12" s="1"/>
  <c r="I2462" i="11"/>
  <c r="C166" i="12" s="1"/>
  <c r="F2462" i="11"/>
  <c r="P2462" i="11" s="1"/>
  <c r="E166" i="12" s="1"/>
  <c r="E2462" i="11"/>
  <c r="D2462" i="11"/>
  <c r="C2462" i="11"/>
  <c r="B2462" i="11"/>
  <c r="B166" i="12" s="1"/>
  <c r="A2462" i="11"/>
  <c r="A166" i="12" s="1"/>
  <c r="O2461" i="11"/>
  <c r="N2461" i="11"/>
  <c r="M2461" i="11"/>
  <c r="L2461" i="11"/>
  <c r="K2461" i="11"/>
  <c r="J2461" i="11"/>
  <c r="I2461" i="11"/>
  <c r="F2461" i="11"/>
  <c r="P2461" i="11" s="1"/>
  <c r="E2461" i="11"/>
  <c r="D2461" i="11"/>
  <c r="C2461" i="11"/>
  <c r="B2461" i="11"/>
  <c r="A2461" i="11"/>
  <c r="O2460" i="11"/>
  <c r="N2460" i="11"/>
  <c r="M2460" i="11"/>
  <c r="L2460" i="11"/>
  <c r="K2460" i="11"/>
  <c r="J2460" i="11"/>
  <c r="I2460" i="11"/>
  <c r="F2460" i="11"/>
  <c r="P2460" i="11" s="1"/>
  <c r="E2460" i="11"/>
  <c r="D2460" i="11"/>
  <c r="C2460" i="11"/>
  <c r="B2460" i="11"/>
  <c r="A2460" i="11"/>
  <c r="O2459" i="11"/>
  <c r="N2459" i="11"/>
  <c r="M2459" i="11"/>
  <c r="L2459" i="11"/>
  <c r="K2459" i="11"/>
  <c r="J2459" i="11"/>
  <c r="I2459" i="11"/>
  <c r="F2459" i="11"/>
  <c r="P2459" i="11" s="1"/>
  <c r="E2459" i="11"/>
  <c r="D2459" i="11"/>
  <c r="C2459" i="11"/>
  <c r="B2459" i="11"/>
  <c r="A2459" i="11"/>
  <c r="O2458" i="11"/>
  <c r="N2458" i="11"/>
  <c r="M2458" i="11"/>
  <c r="L2458" i="11"/>
  <c r="K2458" i="11"/>
  <c r="J2458" i="11"/>
  <c r="I2458" i="11"/>
  <c r="F2458" i="11"/>
  <c r="P2458" i="11" s="1"/>
  <c r="E2458" i="11"/>
  <c r="D2458" i="11"/>
  <c r="C2458" i="11"/>
  <c r="B2458" i="11"/>
  <c r="A2458" i="11"/>
  <c r="O2457" i="11"/>
  <c r="N2457" i="11"/>
  <c r="M2457" i="11"/>
  <c r="L2457" i="11"/>
  <c r="K2457" i="11"/>
  <c r="J2457" i="11"/>
  <c r="I2457" i="11"/>
  <c r="F2457" i="11"/>
  <c r="P2457" i="11" s="1"/>
  <c r="E2457" i="11"/>
  <c r="D2457" i="11"/>
  <c r="C2457" i="11"/>
  <c r="B2457" i="11"/>
  <c r="A2457" i="11"/>
  <c r="O2456" i="11"/>
  <c r="N2456" i="11"/>
  <c r="M2456" i="11"/>
  <c r="L2456" i="11"/>
  <c r="K2456" i="11"/>
  <c r="J2456" i="11"/>
  <c r="I2456" i="11"/>
  <c r="F2456" i="11"/>
  <c r="P2456" i="11" s="1"/>
  <c r="E2456" i="11"/>
  <c r="D2456" i="11"/>
  <c r="C2456" i="11"/>
  <c r="B2456" i="11"/>
  <c r="A2456" i="11"/>
  <c r="O2455" i="11"/>
  <c r="N2455" i="11"/>
  <c r="M2455" i="11"/>
  <c r="L2455" i="11"/>
  <c r="K2455" i="11"/>
  <c r="J2455" i="11"/>
  <c r="I2455" i="11"/>
  <c r="F2455" i="11"/>
  <c r="P2455" i="11" s="1"/>
  <c r="E2455" i="11"/>
  <c r="D2455" i="11"/>
  <c r="C2455" i="11"/>
  <c r="B2455" i="11"/>
  <c r="A2455" i="11"/>
  <c r="O2454" i="11"/>
  <c r="N2454" i="11"/>
  <c r="M2454" i="11"/>
  <c r="L2454" i="11"/>
  <c r="K2454" i="11"/>
  <c r="J2454" i="11"/>
  <c r="I2454" i="11"/>
  <c r="F2454" i="11"/>
  <c r="P2454" i="11" s="1"/>
  <c r="E2454" i="11"/>
  <c r="D2454" i="11"/>
  <c r="C2454" i="11"/>
  <c r="B2454" i="11"/>
  <c r="A2454" i="11"/>
  <c r="O2453" i="11"/>
  <c r="N2453" i="11"/>
  <c r="M2453" i="11"/>
  <c r="L2453" i="11"/>
  <c r="K2453" i="11"/>
  <c r="J2453" i="11"/>
  <c r="I2453" i="11"/>
  <c r="F2453" i="11"/>
  <c r="P2453" i="11" s="1"/>
  <c r="E2453" i="11"/>
  <c r="D2453" i="11"/>
  <c r="C2453" i="11"/>
  <c r="B2453" i="11"/>
  <c r="A2453" i="11"/>
  <c r="O2452" i="11"/>
  <c r="N2452" i="11"/>
  <c r="M2452" i="11"/>
  <c r="L2452" i="11"/>
  <c r="K2452" i="11"/>
  <c r="J2452" i="11"/>
  <c r="I2452" i="11"/>
  <c r="F2452" i="11"/>
  <c r="P2452" i="11" s="1"/>
  <c r="E2452" i="11"/>
  <c r="D2452" i="11"/>
  <c r="C2452" i="11"/>
  <c r="B2452" i="11"/>
  <c r="A2452" i="11"/>
  <c r="O2451" i="11"/>
  <c r="N2451" i="11"/>
  <c r="M2451" i="11"/>
  <c r="L2451" i="11"/>
  <c r="K2451" i="11"/>
  <c r="J2451" i="11"/>
  <c r="I2451" i="11"/>
  <c r="F2451" i="11"/>
  <c r="P2451" i="11" s="1"/>
  <c r="E2451" i="11"/>
  <c r="D2451" i="11"/>
  <c r="C2451" i="11"/>
  <c r="B2451" i="11"/>
  <c r="A2451" i="11"/>
  <c r="O2450" i="11"/>
  <c r="N2450" i="11"/>
  <c r="M2450" i="11"/>
  <c r="L2450" i="11"/>
  <c r="K2450" i="11"/>
  <c r="J2450" i="11"/>
  <c r="I2450" i="11"/>
  <c r="F2450" i="11"/>
  <c r="P2450" i="11" s="1"/>
  <c r="E2450" i="11"/>
  <c r="D2450" i="11"/>
  <c r="C2450" i="11"/>
  <c r="B2450" i="11"/>
  <c r="A2450" i="11"/>
  <c r="O2449" i="11"/>
  <c r="N2449" i="11"/>
  <c r="M2449" i="11"/>
  <c r="L2449" i="11"/>
  <c r="K2449" i="11"/>
  <c r="J2449" i="11"/>
  <c r="I2449" i="11"/>
  <c r="F2449" i="11"/>
  <c r="P2449" i="11" s="1"/>
  <c r="E2449" i="11"/>
  <c r="D2449" i="11"/>
  <c r="C2449" i="11"/>
  <c r="B2449" i="11"/>
  <c r="A2449" i="11"/>
  <c r="O2448" i="11"/>
  <c r="N2448" i="11"/>
  <c r="M2448" i="11"/>
  <c r="L2448" i="11"/>
  <c r="K2448" i="11"/>
  <c r="J2448" i="11"/>
  <c r="I2448" i="11"/>
  <c r="F2448" i="11"/>
  <c r="P2448" i="11" s="1"/>
  <c r="E2448" i="11"/>
  <c r="D2448" i="11"/>
  <c r="C2448" i="11"/>
  <c r="B2448" i="11"/>
  <c r="A2448" i="11"/>
  <c r="O2447" i="11"/>
  <c r="N2447" i="11"/>
  <c r="M2447" i="11"/>
  <c r="L2447" i="11"/>
  <c r="K2447" i="11"/>
  <c r="J2447" i="11"/>
  <c r="I2447" i="11"/>
  <c r="F2447" i="11"/>
  <c r="P2447" i="11" s="1"/>
  <c r="E165" i="12" s="1"/>
  <c r="E2447" i="11"/>
  <c r="D2447" i="11"/>
  <c r="C2447" i="11"/>
  <c r="B2447" i="11"/>
  <c r="A2447" i="11"/>
  <c r="O2446" i="11"/>
  <c r="N2446" i="11"/>
  <c r="M2446" i="11"/>
  <c r="L2446" i="11"/>
  <c r="K2446" i="11"/>
  <c r="J2446" i="11"/>
  <c r="I2446" i="11"/>
  <c r="F2446" i="11"/>
  <c r="P2446" i="11" s="1"/>
  <c r="E2446" i="11"/>
  <c r="D2446" i="11"/>
  <c r="C2446" i="11"/>
  <c r="B2446" i="11"/>
  <c r="A2446" i="11"/>
  <c r="O2445" i="11"/>
  <c r="N2445" i="11"/>
  <c r="M2445" i="11"/>
  <c r="L2445" i="11"/>
  <c r="K2445" i="11"/>
  <c r="J2445" i="11"/>
  <c r="I2445" i="11"/>
  <c r="F2445" i="11"/>
  <c r="P2445" i="11" s="1"/>
  <c r="E2445" i="11"/>
  <c r="D2445" i="11"/>
  <c r="C2445" i="11"/>
  <c r="B2445" i="11"/>
  <c r="A2445" i="11"/>
  <c r="O2444" i="11"/>
  <c r="N2444" i="11"/>
  <c r="M2444" i="11"/>
  <c r="L2444" i="11"/>
  <c r="K2444" i="11"/>
  <c r="J2444" i="11"/>
  <c r="I2444" i="11"/>
  <c r="F2444" i="11"/>
  <c r="P2444" i="11" s="1"/>
  <c r="E2444" i="11"/>
  <c r="D2444" i="11"/>
  <c r="C2444" i="11"/>
  <c r="B2444" i="11"/>
  <c r="A2444" i="11"/>
  <c r="O2443" i="11"/>
  <c r="N2443" i="11"/>
  <c r="M2443" i="11"/>
  <c r="L2443" i="11"/>
  <c r="K2443" i="11"/>
  <c r="J2443" i="11"/>
  <c r="I2443" i="11"/>
  <c r="F2443" i="11"/>
  <c r="P2443" i="11" s="1"/>
  <c r="E2443" i="11"/>
  <c r="D2443" i="11"/>
  <c r="C2443" i="11"/>
  <c r="B2443" i="11"/>
  <c r="A2443" i="11"/>
  <c r="O2442" i="11"/>
  <c r="N2442" i="11"/>
  <c r="M2442" i="11"/>
  <c r="L2442" i="11"/>
  <c r="K2442" i="11"/>
  <c r="J2442" i="11"/>
  <c r="I2442" i="11"/>
  <c r="F2442" i="11"/>
  <c r="P2442" i="11" s="1"/>
  <c r="E2442" i="11"/>
  <c r="D2442" i="11"/>
  <c r="C2442" i="11"/>
  <c r="B2442" i="11"/>
  <c r="A2442" i="11"/>
  <c r="O2441" i="11"/>
  <c r="N2441" i="11"/>
  <c r="M2441" i="11"/>
  <c r="L2441" i="11"/>
  <c r="K2441" i="11"/>
  <c r="J2441" i="11"/>
  <c r="I2441" i="11"/>
  <c r="F2441" i="11"/>
  <c r="P2441" i="11" s="1"/>
  <c r="E2441" i="11"/>
  <c r="D2441" i="11"/>
  <c r="C2441" i="11"/>
  <c r="B2441" i="11"/>
  <c r="A2441" i="11"/>
  <c r="O2440" i="11"/>
  <c r="N2440" i="11"/>
  <c r="M2440" i="11"/>
  <c r="L2440" i="11"/>
  <c r="K2440" i="11"/>
  <c r="J2440" i="11"/>
  <c r="I2440" i="11"/>
  <c r="F2440" i="11"/>
  <c r="P2440" i="11" s="1"/>
  <c r="E2440" i="11"/>
  <c r="D2440" i="11"/>
  <c r="C2440" i="11"/>
  <c r="B2440" i="11"/>
  <c r="A2440" i="11"/>
  <c r="O2439" i="11"/>
  <c r="N2439" i="11"/>
  <c r="M2439" i="11"/>
  <c r="L2439" i="11"/>
  <c r="K2439" i="11"/>
  <c r="J2439" i="11"/>
  <c r="I2439" i="11"/>
  <c r="F2439" i="11"/>
  <c r="P2439" i="11" s="1"/>
  <c r="E2439" i="11"/>
  <c r="D2439" i="11"/>
  <c r="C2439" i="11"/>
  <c r="B2439" i="11"/>
  <c r="A2439" i="11"/>
  <c r="O2438" i="11"/>
  <c r="N2438" i="11"/>
  <c r="M2438" i="11"/>
  <c r="L2438" i="11"/>
  <c r="K2438" i="11"/>
  <c r="J2438" i="11"/>
  <c r="I2438" i="11"/>
  <c r="F2438" i="11"/>
  <c r="P2438" i="11" s="1"/>
  <c r="E2438" i="11"/>
  <c r="D2438" i="11"/>
  <c r="C2438" i="11"/>
  <c r="B2438" i="11"/>
  <c r="A2438" i="11"/>
  <c r="O2437" i="11"/>
  <c r="N2437" i="11"/>
  <c r="M2437" i="11"/>
  <c r="L2437" i="11"/>
  <c r="K2437" i="11"/>
  <c r="J2437" i="11"/>
  <c r="I2437" i="11"/>
  <c r="F2437" i="11"/>
  <c r="P2437" i="11" s="1"/>
  <c r="E2437" i="11"/>
  <c r="D2437" i="11"/>
  <c r="C2437" i="11"/>
  <c r="B2437" i="11"/>
  <c r="A2437" i="11"/>
  <c r="O2436" i="11"/>
  <c r="N2436" i="11"/>
  <c r="M2436" i="11"/>
  <c r="L2436" i="11"/>
  <c r="K2436" i="11"/>
  <c r="J2436" i="11"/>
  <c r="I2436" i="11"/>
  <c r="F2436" i="11"/>
  <c r="P2436" i="11" s="1"/>
  <c r="E2436" i="11"/>
  <c r="D2436" i="11"/>
  <c r="C2436" i="11"/>
  <c r="B2436" i="11"/>
  <c r="A2436" i="11"/>
  <c r="O2435" i="11"/>
  <c r="N2435" i="11"/>
  <c r="M2435" i="11"/>
  <c r="L2435" i="11"/>
  <c r="K2435" i="11"/>
  <c r="J2435" i="11"/>
  <c r="I2435" i="11"/>
  <c r="F2435" i="11"/>
  <c r="P2435" i="11" s="1"/>
  <c r="E2435" i="11"/>
  <c r="D2435" i="11"/>
  <c r="C2435" i="11"/>
  <c r="B2435" i="11"/>
  <c r="A2435" i="11"/>
  <c r="O2434" i="11"/>
  <c r="N2434" i="11"/>
  <c r="M2434" i="11"/>
  <c r="L2434" i="11"/>
  <c r="K2434" i="11"/>
  <c r="J2434" i="11"/>
  <c r="I2434" i="11"/>
  <c r="F2434" i="11"/>
  <c r="P2434" i="11" s="1"/>
  <c r="E2434" i="11"/>
  <c r="D2434" i="11"/>
  <c r="C2434" i="11"/>
  <c r="B2434" i="11"/>
  <c r="A2434" i="11"/>
  <c r="O2433" i="11"/>
  <c r="N2433" i="11"/>
  <c r="M2433" i="11"/>
  <c r="L2433" i="11"/>
  <c r="K2433" i="11"/>
  <c r="J2433" i="11"/>
  <c r="I2433" i="11"/>
  <c r="F2433" i="11"/>
  <c r="P2433" i="11" s="1"/>
  <c r="E2433" i="11"/>
  <c r="D2433" i="11"/>
  <c r="C2433" i="11"/>
  <c r="B2433" i="11"/>
  <c r="A2433" i="11"/>
  <c r="O2432" i="11"/>
  <c r="N2432" i="11"/>
  <c r="M2432" i="11"/>
  <c r="L2432" i="11"/>
  <c r="K2432" i="11"/>
  <c r="J2432" i="11"/>
  <c r="I2432" i="11"/>
  <c r="F2432" i="11"/>
  <c r="P2432" i="11" s="1"/>
  <c r="E164" i="12" s="1"/>
  <c r="E2432" i="11"/>
  <c r="D2432" i="11"/>
  <c r="C2432" i="11"/>
  <c r="B2432" i="11"/>
  <c r="A2432" i="11"/>
  <c r="O2431" i="11"/>
  <c r="N2431" i="11"/>
  <c r="M2431" i="11"/>
  <c r="L2431" i="11"/>
  <c r="K2431" i="11"/>
  <c r="J2431" i="11"/>
  <c r="I2431" i="11"/>
  <c r="F2431" i="11"/>
  <c r="P2431" i="11" s="1"/>
  <c r="E2431" i="11"/>
  <c r="D2431" i="11"/>
  <c r="C2431" i="11"/>
  <c r="B2431" i="11"/>
  <c r="A2431" i="11"/>
  <c r="O2430" i="11"/>
  <c r="N2430" i="11"/>
  <c r="M2430" i="11"/>
  <c r="L2430" i="11"/>
  <c r="K2430" i="11"/>
  <c r="J2430" i="11"/>
  <c r="I2430" i="11"/>
  <c r="F2430" i="11"/>
  <c r="P2430" i="11" s="1"/>
  <c r="E2430" i="11"/>
  <c r="D2430" i="11"/>
  <c r="C2430" i="11"/>
  <c r="B2430" i="11"/>
  <c r="A2430" i="11"/>
  <c r="O2429" i="11"/>
  <c r="N2429" i="11"/>
  <c r="M2429" i="11"/>
  <c r="L2429" i="11"/>
  <c r="K2429" i="11"/>
  <c r="J2429" i="11"/>
  <c r="I2429" i="11"/>
  <c r="F2429" i="11"/>
  <c r="P2429" i="11" s="1"/>
  <c r="E2429" i="11"/>
  <c r="D2429" i="11"/>
  <c r="C2429" i="11"/>
  <c r="B2429" i="11"/>
  <c r="A2429" i="11"/>
  <c r="O2428" i="11"/>
  <c r="N2428" i="11"/>
  <c r="M2428" i="11"/>
  <c r="L2428" i="11"/>
  <c r="K2428" i="11"/>
  <c r="J2428" i="11"/>
  <c r="I2428" i="11"/>
  <c r="F2428" i="11"/>
  <c r="P2428" i="11" s="1"/>
  <c r="E2428" i="11"/>
  <c r="D2428" i="11"/>
  <c r="C2428" i="11"/>
  <c r="B2428" i="11"/>
  <c r="A2428" i="11"/>
  <c r="O2427" i="11"/>
  <c r="N2427" i="11"/>
  <c r="M2427" i="11"/>
  <c r="L2427" i="11"/>
  <c r="K2427" i="11"/>
  <c r="J2427" i="11"/>
  <c r="I2427" i="11"/>
  <c r="F2427" i="11"/>
  <c r="P2427" i="11" s="1"/>
  <c r="E2427" i="11"/>
  <c r="D2427" i="11"/>
  <c r="C2427" i="11"/>
  <c r="B2427" i="11"/>
  <c r="A2427" i="11"/>
  <c r="O2426" i="11"/>
  <c r="N2426" i="11"/>
  <c r="M2426" i="11"/>
  <c r="L2426" i="11"/>
  <c r="K2426" i="11"/>
  <c r="J2426" i="11"/>
  <c r="I2426" i="11"/>
  <c r="F2426" i="11"/>
  <c r="P2426" i="11" s="1"/>
  <c r="E2426" i="11"/>
  <c r="D2426" i="11"/>
  <c r="C2426" i="11"/>
  <c r="B2426" i="11"/>
  <c r="A2426" i="11"/>
  <c r="O2425" i="11"/>
  <c r="N2425" i="11"/>
  <c r="M2425" i="11"/>
  <c r="L2425" i="11"/>
  <c r="K2425" i="11"/>
  <c r="J2425" i="11"/>
  <c r="I2425" i="11"/>
  <c r="F2425" i="11"/>
  <c r="P2425" i="11" s="1"/>
  <c r="E2425" i="11"/>
  <c r="D2425" i="11"/>
  <c r="C2425" i="11"/>
  <c r="B2425" i="11"/>
  <c r="A2425" i="11"/>
  <c r="O2424" i="11"/>
  <c r="N2424" i="11"/>
  <c r="M2424" i="11"/>
  <c r="L2424" i="11"/>
  <c r="K2424" i="11"/>
  <c r="J2424" i="11"/>
  <c r="I2424" i="11"/>
  <c r="F2424" i="11"/>
  <c r="P2424" i="11" s="1"/>
  <c r="E2424" i="11"/>
  <c r="D2424" i="11"/>
  <c r="C2424" i="11"/>
  <c r="B2424" i="11"/>
  <c r="A2424" i="11"/>
  <c r="O2423" i="11"/>
  <c r="N2423" i="11"/>
  <c r="M2423" i="11"/>
  <c r="L2423" i="11"/>
  <c r="K2423" i="11"/>
  <c r="J2423" i="11"/>
  <c r="I2423" i="11"/>
  <c r="F2423" i="11"/>
  <c r="P2423" i="11" s="1"/>
  <c r="E2423" i="11"/>
  <c r="D2423" i="11"/>
  <c r="C2423" i="11"/>
  <c r="B2423" i="11"/>
  <c r="A2423" i="11"/>
  <c r="O2422" i="11"/>
  <c r="N2422" i="11"/>
  <c r="M2422" i="11"/>
  <c r="L2422" i="11"/>
  <c r="K2422" i="11"/>
  <c r="J2422" i="11"/>
  <c r="I2422" i="11"/>
  <c r="F2422" i="11"/>
  <c r="P2422" i="11" s="1"/>
  <c r="E2422" i="11"/>
  <c r="D2422" i="11"/>
  <c r="C2422" i="11"/>
  <c r="B2422" i="11"/>
  <c r="A2422" i="11"/>
  <c r="O2421" i="11"/>
  <c r="N2421" i="11"/>
  <c r="M2421" i="11"/>
  <c r="L2421" i="11"/>
  <c r="K2421" i="11"/>
  <c r="J2421" i="11"/>
  <c r="I2421" i="11"/>
  <c r="F2421" i="11"/>
  <c r="P2421" i="11" s="1"/>
  <c r="E2421" i="11"/>
  <c r="D2421" i="11"/>
  <c r="C2421" i="11"/>
  <c r="B2421" i="11"/>
  <c r="A2421" i="11"/>
  <c r="O2420" i="11"/>
  <c r="N2420" i="11"/>
  <c r="M2420" i="11"/>
  <c r="L2420" i="11"/>
  <c r="K2420" i="11"/>
  <c r="J2420" i="11"/>
  <c r="I2420" i="11"/>
  <c r="F2420" i="11"/>
  <c r="P2420" i="11" s="1"/>
  <c r="E2420" i="11"/>
  <c r="D2420" i="11"/>
  <c r="C2420" i="11"/>
  <c r="B2420" i="11"/>
  <c r="A2420" i="11"/>
  <c r="O2419" i="11"/>
  <c r="N2419" i="11"/>
  <c r="M2419" i="11"/>
  <c r="L2419" i="11"/>
  <c r="K2419" i="11"/>
  <c r="J2419" i="11"/>
  <c r="I2419" i="11"/>
  <c r="F2419" i="11"/>
  <c r="P2419" i="11" s="1"/>
  <c r="E2419" i="11"/>
  <c r="D2419" i="11"/>
  <c r="C2419" i="11"/>
  <c r="B2419" i="11"/>
  <c r="A2419" i="11"/>
  <c r="O2418" i="11"/>
  <c r="N2418" i="11"/>
  <c r="M2418" i="11"/>
  <c r="L2418" i="11"/>
  <c r="K2418" i="11"/>
  <c r="J2418" i="11"/>
  <c r="I2418" i="11"/>
  <c r="F2418" i="11"/>
  <c r="P2418" i="11" s="1"/>
  <c r="E2418" i="11"/>
  <c r="D2418" i="11"/>
  <c r="C2418" i="11"/>
  <c r="B2418" i="11"/>
  <c r="A2418" i="11"/>
  <c r="O2417" i="11"/>
  <c r="N2417" i="11"/>
  <c r="M2417" i="11"/>
  <c r="L2417" i="11"/>
  <c r="K2417" i="11"/>
  <c r="J2417" i="11"/>
  <c r="D163" i="12" s="1"/>
  <c r="I2417" i="11"/>
  <c r="C163" i="12" s="1"/>
  <c r="F2417" i="11"/>
  <c r="P2417" i="11" s="1"/>
  <c r="E163" i="12" s="1"/>
  <c r="E2417" i="11"/>
  <c r="D2417" i="11"/>
  <c r="C2417" i="11"/>
  <c r="B2417" i="11"/>
  <c r="B163" i="12" s="1"/>
  <c r="A2417" i="11"/>
  <c r="A163" i="12" s="1"/>
  <c r="O2416" i="11"/>
  <c r="N2416" i="11"/>
  <c r="M2416" i="11"/>
  <c r="L2416" i="11"/>
  <c r="K2416" i="11"/>
  <c r="J2416" i="11"/>
  <c r="I2416" i="11"/>
  <c r="F2416" i="11"/>
  <c r="P2416" i="11" s="1"/>
  <c r="E2416" i="11"/>
  <c r="D2416" i="11"/>
  <c r="C2416" i="11"/>
  <c r="B2416" i="11"/>
  <c r="A2416" i="11"/>
  <c r="O2415" i="11"/>
  <c r="N2415" i="11"/>
  <c r="M2415" i="11"/>
  <c r="L2415" i="11"/>
  <c r="K2415" i="11"/>
  <c r="J2415" i="11"/>
  <c r="I2415" i="11"/>
  <c r="F2415" i="11"/>
  <c r="P2415" i="11" s="1"/>
  <c r="E2415" i="11"/>
  <c r="D2415" i="11"/>
  <c r="C2415" i="11"/>
  <c r="B2415" i="11"/>
  <c r="A2415" i="11"/>
  <c r="O2414" i="11"/>
  <c r="N2414" i="11"/>
  <c r="M2414" i="11"/>
  <c r="L2414" i="11"/>
  <c r="K2414" i="11"/>
  <c r="J2414" i="11"/>
  <c r="I2414" i="11"/>
  <c r="F2414" i="11"/>
  <c r="P2414" i="11" s="1"/>
  <c r="E2414" i="11"/>
  <c r="D2414" i="11"/>
  <c r="C2414" i="11"/>
  <c r="B2414" i="11"/>
  <c r="A2414" i="11"/>
  <c r="O2413" i="11"/>
  <c r="N2413" i="11"/>
  <c r="M2413" i="11"/>
  <c r="L2413" i="11"/>
  <c r="K2413" i="11"/>
  <c r="J2413" i="11"/>
  <c r="I2413" i="11"/>
  <c r="F2413" i="11"/>
  <c r="P2413" i="11" s="1"/>
  <c r="E2413" i="11"/>
  <c r="D2413" i="11"/>
  <c r="C2413" i="11"/>
  <c r="B2413" i="11"/>
  <c r="A2413" i="11"/>
  <c r="O2412" i="11"/>
  <c r="N2412" i="11"/>
  <c r="M2412" i="11"/>
  <c r="L2412" i="11"/>
  <c r="K2412" i="11"/>
  <c r="J2412" i="11"/>
  <c r="I2412" i="11"/>
  <c r="F2412" i="11"/>
  <c r="P2412" i="11" s="1"/>
  <c r="E2412" i="11"/>
  <c r="D2412" i="11"/>
  <c r="C2412" i="11"/>
  <c r="B2412" i="11"/>
  <c r="A2412" i="11"/>
  <c r="O2411" i="11"/>
  <c r="N2411" i="11"/>
  <c r="M2411" i="11"/>
  <c r="L2411" i="11"/>
  <c r="K2411" i="11"/>
  <c r="J2411" i="11"/>
  <c r="I2411" i="11"/>
  <c r="F2411" i="11"/>
  <c r="P2411" i="11" s="1"/>
  <c r="E2411" i="11"/>
  <c r="D2411" i="11"/>
  <c r="C2411" i="11"/>
  <c r="B2411" i="11"/>
  <c r="A2411" i="11"/>
  <c r="O2410" i="11"/>
  <c r="N2410" i="11"/>
  <c r="M2410" i="11"/>
  <c r="L2410" i="11"/>
  <c r="K2410" i="11"/>
  <c r="J2410" i="11"/>
  <c r="I2410" i="11"/>
  <c r="F2410" i="11"/>
  <c r="P2410" i="11" s="1"/>
  <c r="E2410" i="11"/>
  <c r="D2410" i="11"/>
  <c r="C2410" i="11"/>
  <c r="B2410" i="11"/>
  <c r="A2410" i="11"/>
  <c r="O2409" i="11"/>
  <c r="N2409" i="11"/>
  <c r="M2409" i="11"/>
  <c r="L2409" i="11"/>
  <c r="K2409" i="11"/>
  <c r="J2409" i="11"/>
  <c r="I2409" i="11"/>
  <c r="F2409" i="11"/>
  <c r="P2409" i="11" s="1"/>
  <c r="E2409" i="11"/>
  <c r="D2409" i="11"/>
  <c r="C2409" i="11"/>
  <c r="B2409" i="11"/>
  <c r="A2409" i="11"/>
  <c r="O2408" i="11"/>
  <c r="N2408" i="11"/>
  <c r="M2408" i="11"/>
  <c r="L2408" i="11"/>
  <c r="K2408" i="11"/>
  <c r="J2408" i="11"/>
  <c r="I2408" i="11"/>
  <c r="F2408" i="11"/>
  <c r="P2408" i="11" s="1"/>
  <c r="E2408" i="11"/>
  <c r="D2408" i="11"/>
  <c r="C2408" i="11"/>
  <c r="B2408" i="11"/>
  <c r="A2408" i="11"/>
  <c r="O2407" i="11"/>
  <c r="N2407" i="11"/>
  <c r="M2407" i="11"/>
  <c r="L2407" i="11"/>
  <c r="K2407" i="11"/>
  <c r="J2407" i="11"/>
  <c r="I2407" i="11"/>
  <c r="F2407" i="11"/>
  <c r="P2407" i="11" s="1"/>
  <c r="E2407" i="11"/>
  <c r="D2407" i="11"/>
  <c r="C2407" i="11"/>
  <c r="B2407" i="11"/>
  <c r="A2407" i="11"/>
  <c r="O2406" i="11"/>
  <c r="N2406" i="11"/>
  <c r="M2406" i="11"/>
  <c r="L2406" i="11"/>
  <c r="K2406" i="11"/>
  <c r="J2406" i="11"/>
  <c r="I2406" i="11"/>
  <c r="F2406" i="11"/>
  <c r="P2406" i="11" s="1"/>
  <c r="E2406" i="11"/>
  <c r="D2406" i="11"/>
  <c r="C2406" i="11"/>
  <c r="B2406" i="11"/>
  <c r="A2406" i="11"/>
  <c r="O2405" i="11"/>
  <c r="N2405" i="11"/>
  <c r="M2405" i="11"/>
  <c r="L2405" i="11"/>
  <c r="K2405" i="11"/>
  <c r="J2405" i="11"/>
  <c r="I2405" i="11"/>
  <c r="F2405" i="11"/>
  <c r="P2405" i="11" s="1"/>
  <c r="E2405" i="11"/>
  <c r="D2405" i="11"/>
  <c r="C2405" i="11"/>
  <c r="B2405" i="11"/>
  <c r="A2405" i="11"/>
  <c r="O2404" i="11"/>
  <c r="N2404" i="11"/>
  <c r="M2404" i="11"/>
  <c r="L2404" i="11"/>
  <c r="K2404" i="11"/>
  <c r="J2404" i="11"/>
  <c r="I2404" i="11"/>
  <c r="F2404" i="11"/>
  <c r="P2404" i="11" s="1"/>
  <c r="E2404" i="11"/>
  <c r="D2404" i="11"/>
  <c r="C2404" i="11"/>
  <c r="B2404" i="11"/>
  <c r="A2404" i="11"/>
  <c r="O2403" i="11"/>
  <c r="N2403" i="11"/>
  <c r="M2403" i="11"/>
  <c r="L2403" i="11"/>
  <c r="K2403" i="11"/>
  <c r="J2403" i="11"/>
  <c r="I2403" i="11"/>
  <c r="F2403" i="11"/>
  <c r="P2403" i="11" s="1"/>
  <c r="E2403" i="11"/>
  <c r="D2403" i="11"/>
  <c r="C2403" i="11"/>
  <c r="B2403" i="11"/>
  <c r="A2403" i="11"/>
  <c r="O2402" i="11"/>
  <c r="N2402" i="11"/>
  <c r="M2402" i="11"/>
  <c r="L2402" i="11"/>
  <c r="K2402" i="11"/>
  <c r="J2402" i="11"/>
  <c r="D162" i="12" s="1"/>
  <c r="I2402" i="11"/>
  <c r="C162" i="12" s="1"/>
  <c r="F2402" i="11"/>
  <c r="P2402" i="11" s="1"/>
  <c r="E162" i="12" s="1"/>
  <c r="E2402" i="11"/>
  <c r="D2402" i="11"/>
  <c r="C2402" i="11"/>
  <c r="B2402" i="11"/>
  <c r="B162" i="12" s="1"/>
  <c r="A2402" i="11"/>
  <c r="A162" i="12" s="1"/>
  <c r="O2401" i="11"/>
  <c r="N2401" i="11"/>
  <c r="M2401" i="11"/>
  <c r="L2401" i="11"/>
  <c r="K2401" i="11"/>
  <c r="J2401" i="11"/>
  <c r="I2401" i="11"/>
  <c r="F2401" i="11"/>
  <c r="P2401" i="11" s="1"/>
  <c r="E2401" i="11"/>
  <c r="D2401" i="11"/>
  <c r="C2401" i="11"/>
  <c r="B2401" i="11"/>
  <c r="A2401" i="11"/>
  <c r="O2400" i="11"/>
  <c r="N2400" i="11"/>
  <c r="M2400" i="11"/>
  <c r="L2400" i="11"/>
  <c r="K2400" i="11"/>
  <c r="J2400" i="11"/>
  <c r="I2400" i="11"/>
  <c r="F2400" i="11"/>
  <c r="P2400" i="11" s="1"/>
  <c r="E2400" i="11"/>
  <c r="D2400" i="11"/>
  <c r="C2400" i="11"/>
  <c r="B2400" i="11"/>
  <c r="A2400" i="11"/>
  <c r="O2399" i="11"/>
  <c r="N2399" i="11"/>
  <c r="M2399" i="11"/>
  <c r="L2399" i="11"/>
  <c r="K2399" i="11"/>
  <c r="J2399" i="11"/>
  <c r="I2399" i="11"/>
  <c r="F2399" i="11"/>
  <c r="P2399" i="11" s="1"/>
  <c r="E2399" i="11"/>
  <c r="D2399" i="11"/>
  <c r="C2399" i="11"/>
  <c r="B2399" i="11"/>
  <c r="A2399" i="11"/>
  <c r="O2398" i="11"/>
  <c r="N2398" i="11"/>
  <c r="M2398" i="11"/>
  <c r="L2398" i="11"/>
  <c r="K2398" i="11"/>
  <c r="J2398" i="11"/>
  <c r="I2398" i="11"/>
  <c r="F2398" i="11"/>
  <c r="P2398" i="11" s="1"/>
  <c r="E2398" i="11"/>
  <c r="D2398" i="11"/>
  <c r="C2398" i="11"/>
  <c r="B2398" i="11"/>
  <c r="A2398" i="11"/>
  <c r="O2397" i="11"/>
  <c r="N2397" i="11"/>
  <c r="M2397" i="11"/>
  <c r="L2397" i="11"/>
  <c r="K2397" i="11"/>
  <c r="J2397" i="11"/>
  <c r="I2397" i="11"/>
  <c r="F2397" i="11"/>
  <c r="P2397" i="11" s="1"/>
  <c r="E2397" i="11"/>
  <c r="D2397" i="11"/>
  <c r="C2397" i="11"/>
  <c r="B2397" i="11"/>
  <c r="A2397" i="11"/>
  <c r="O2396" i="11"/>
  <c r="N2396" i="11"/>
  <c r="M2396" i="11"/>
  <c r="L2396" i="11"/>
  <c r="K2396" i="11"/>
  <c r="J2396" i="11"/>
  <c r="I2396" i="11"/>
  <c r="F2396" i="11"/>
  <c r="P2396" i="11" s="1"/>
  <c r="E2396" i="11"/>
  <c r="D2396" i="11"/>
  <c r="C2396" i="11"/>
  <c r="B2396" i="11"/>
  <c r="A2396" i="11"/>
  <c r="O2395" i="11"/>
  <c r="N2395" i="11"/>
  <c r="M2395" i="11"/>
  <c r="L2395" i="11"/>
  <c r="K2395" i="11"/>
  <c r="J2395" i="11"/>
  <c r="I2395" i="11"/>
  <c r="F2395" i="11"/>
  <c r="P2395" i="11" s="1"/>
  <c r="E2395" i="11"/>
  <c r="D2395" i="11"/>
  <c r="C2395" i="11"/>
  <c r="B2395" i="11"/>
  <c r="A2395" i="11"/>
  <c r="O2394" i="11"/>
  <c r="N2394" i="11"/>
  <c r="M2394" i="11"/>
  <c r="L2394" i="11"/>
  <c r="K2394" i="11"/>
  <c r="J2394" i="11"/>
  <c r="I2394" i="11"/>
  <c r="F2394" i="11"/>
  <c r="P2394" i="11" s="1"/>
  <c r="E2394" i="11"/>
  <c r="D2394" i="11"/>
  <c r="C2394" i="11"/>
  <c r="B2394" i="11"/>
  <c r="A2394" i="11"/>
  <c r="O2393" i="11"/>
  <c r="N2393" i="11"/>
  <c r="M2393" i="11"/>
  <c r="L2393" i="11"/>
  <c r="K2393" i="11"/>
  <c r="J2393" i="11"/>
  <c r="I2393" i="11"/>
  <c r="F2393" i="11"/>
  <c r="P2393" i="11" s="1"/>
  <c r="E2393" i="11"/>
  <c r="D2393" i="11"/>
  <c r="C2393" i="11"/>
  <c r="B2393" i="11"/>
  <c r="A2393" i="11"/>
  <c r="O2392" i="11"/>
  <c r="N2392" i="11"/>
  <c r="M2392" i="11"/>
  <c r="L2392" i="11"/>
  <c r="K2392" i="11"/>
  <c r="J2392" i="11"/>
  <c r="I2392" i="11"/>
  <c r="F2392" i="11"/>
  <c r="P2392" i="11" s="1"/>
  <c r="E2392" i="11"/>
  <c r="D2392" i="11"/>
  <c r="C2392" i="11"/>
  <c r="B2392" i="11"/>
  <c r="A2392" i="11"/>
  <c r="O2391" i="11"/>
  <c r="N2391" i="11"/>
  <c r="M2391" i="11"/>
  <c r="L2391" i="11"/>
  <c r="K2391" i="11"/>
  <c r="J2391" i="11"/>
  <c r="I2391" i="11"/>
  <c r="F2391" i="11"/>
  <c r="P2391" i="11" s="1"/>
  <c r="E2391" i="11"/>
  <c r="D2391" i="11"/>
  <c r="C2391" i="11"/>
  <c r="B2391" i="11"/>
  <c r="A2391" i="11"/>
  <c r="O2390" i="11"/>
  <c r="N2390" i="11"/>
  <c r="M2390" i="11"/>
  <c r="L2390" i="11"/>
  <c r="K2390" i="11"/>
  <c r="J2390" i="11"/>
  <c r="I2390" i="11"/>
  <c r="F2390" i="11"/>
  <c r="P2390" i="11" s="1"/>
  <c r="E2390" i="11"/>
  <c r="D2390" i="11"/>
  <c r="C2390" i="11"/>
  <c r="B2390" i="11"/>
  <c r="A2390" i="11"/>
  <c r="O2389" i="11"/>
  <c r="N2389" i="11"/>
  <c r="M2389" i="11"/>
  <c r="L2389" i="11"/>
  <c r="K2389" i="11"/>
  <c r="J2389" i="11"/>
  <c r="I2389" i="11"/>
  <c r="F2389" i="11"/>
  <c r="P2389" i="11" s="1"/>
  <c r="E2389" i="11"/>
  <c r="D2389" i="11"/>
  <c r="C2389" i="11"/>
  <c r="B2389" i="11"/>
  <c r="A2389" i="11"/>
  <c r="O2388" i="11"/>
  <c r="N2388" i="11"/>
  <c r="M2388" i="11"/>
  <c r="L2388" i="11"/>
  <c r="K2388" i="11"/>
  <c r="J2388" i="11"/>
  <c r="I2388" i="11"/>
  <c r="F2388" i="11"/>
  <c r="P2388" i="11" s="1"/>
  <c r="E2388" i="11"/>
  <c r="D2388" i="11"/>
  <c r="C2388" i="11"/>
  <c r="B2388" i="11"/>
  <c r="A2388" i="11"/>
  <c r="O2387" i="11"/>
  <c r="N2387" i="11"/>
  <c r="M2387" i="11"/>
  <c r="L2387" i="11"/>
  <c r="K2387" i="11"/>
  <c r="J2387" i="11"/>
  <c r="D161" i="12" s="1"/>
  <c r="I2387" i="11"/>
  <c r="C161" i="12" s="1"/>
  <c r="F2387" i="11"/>
  <c r="P2387" i="11" s="1"/>
  <c r="E161" i="12" s="1"/>
  <c r="E2387" i="11"/>
  <c r="D2387" i="11"/>
  <c r="C2387" i="11"/>
  <c r="B2387" i="11"/>
  <c r="B161" i="12" s="1"/>
  <c r="A2387" i="11"/>
  <c r="A161" i="12" s="1"/>
  <c r="O2386" i="11"/>
  <c r="N2386" i="11"/>
  <c r="M2386" i="11"/>
  <c r="L2386" i="11"/>
  <c r="K2386" i="11"/>
  <c r="J2386" i="11"/>
  <c r="I2386" i="11"/>
  <c r="F2386" i="11"/>
  <c r="P2386" i="11" s="1"/>
  <c r="E2386" i="11"/>
  <c r="D2386" i="11"/>
  <c r="C2386" i="11"/>
  <c r="B2386" i="11"/>
  <c r="A2386" i="11"/>
  <c r="O2385" i="11"/>
  <c r="N2385" i="11"/>
  <c r="M2385" i="11"/>
  <c r="L2385" i="11"/>
  <c r="K2385" i="11"/>
  <c r="J2385" i="11"/>
  <c r="I2385" i="11"/>
  <c r="F2385" i="11"/>
  <c r="P2385" i="11" s="1"/>
  <c r="E2385" i="11"/>
  <c r="D2385" i="11"/>
  <c r="C2385" i="11"/>
  <c r="B2385" i="11"/>
  <c r="A2385" i="11"/>
  <c r="O2384" i="11"/>
  <c r="N2384" i="11"/>
  <c r="M2384" i="11"/>
  <c r="L2384" i="11"/>
  <c r="K2384" i="11"/>
  <c r="J2384" i="11"/>
  <c r="I2384" i="11"/>
  <c r="F2384" i="11"/>
  <c r="P2384" i="11" s="1"/>
  <c r="E2384" i="11"/>
  <c r="D2384" i="11"/>
  <c r="C2384" i="11"/>
  <c r="B2384" i="11"/>
  <c r="A2384" i="11"/>
  <c r="O2383" i="11"/>
  <c r="N2383" i="11"/>
  <c r="M2383" i="11"/>
  <c r="L2383" i="11"/>
  <c r="K2383" i="11"/>
  <c r="J2383" i="11"/>
  <c r="I2383" i="11"/>
  <c r="F2383" i="11"/>
  <c r="P2383" i="11" s="1"/>
  <c r="E2383" i="11"/>
  <c r="D2383" i="11"/>
  <c r="C2383" i="11"/>
  <c r="B2383" i="11"/>
  <c r="A2383" i="11"/>
  <c r="O2382" i="11"/>
  <c r="N2382" i="11"/>
  <c r="M2382" i="11"/>
  <c r="L2382" i="11"/>
  <c r="K2382" i="11"/>
  <c r="J2382" i="11"/>
  <c r="I2382" i="11"/>
  <c r="F2382" i="11"/>
  <c r="P2382" i="11" s="1"/>
  <c r="E2382" i="11"/>
  <c r="D2382" i="11"/>
  <c r="C2382" i="11"/>
  <c r="B2382" i="11"/>
  <c r="A2382" i="11"/>
  <c r="O2381" i="11"/>
  <c r="N2381" i="11"/>
  <c r="M2381" i="11"/>
  <c r="L2381" i="11"/>
  <c r="K2381" i="11"/>
  <c r="J2381" i="11"/>
  <c r="I2381" i="11"/>
  <c r="F2381" i="11"/>
  <c r="P2381" i="11" s="1"/>
  <c r="E2381" i="11"/>
  <c r="D2381" i="11"/>
  <c r="C2381" i="11"/>
  <c r="B2381" i="11"/>
  <c r="A2381" i="11"/>
  <c r="O2380" i="11"/>
  <c r="N2380" i="11"/>
  <c r="M2380" i="11"/>
  <c r="L2380" i="11"/>
  <c r="K2380" i="11"/>
  <c r="J2380" i="11"/>
  <c r="I2380" i="11"/>
  <c r="F2380" i="11"/>
  <c r="P2380" i="11" s="1"/>
  <c r="E2380" i="11"/>
  <c r="D2380" i="11"/>
  <c r="C2380" i="11"/>
  <c r="B2380" i="11"/>
  <c r="A2380" i="11"/>
  <c r="O2379" i="11"/>
  <c r="N2379" i="11"/>
  <c r="M2379" i="11"/>
  <c r="L2379" i="11"/>
  <c r="K2379" i="11"/>
  <c r="J2379" i="11"/>
  <c r="I2379" i="11"/>
  <c r="F2379" i="11"/>
  <c r="P2379" i="11" s="1"/>
  <c r="E2379" i="11"/>
  <c r="D2379" i="11"/>
  <c r="C2379" i="11"/>
  <c r="B2379" i="11"/>
  <c r="A2379" i="11"/>
  <c r="O2378" i="11"/>
  <c r="N2378" i="11"/>
  <c r="M2378" i="11"/>
  <c r="L2378" i="11"/>
  <c r="K2378" i="11"/>
  <c r="J2378" i="11"/>
  <c r="I2378" i="11"/>
  <c r="F2378" i="11"/>
  <c r="P2378" i="11" s="1"/>
  <c r="E2378" i="11"/>
  <c r="D2378" i="11"/>
  <c r="C2378" i="11"/>
  <c r="B2378" i="11"/>
  <c r="A2378" i="11"/>
  <c r="O2377" i="11"/>
  <c r="N2377" i="11"/>
  <c r="M2377" i="11"/>
  <c r="L2377" i="11"/>
  <c r="K2377" i="11"/>
  <c r="J2377" i="11"/>
  <c r="I2377" i="11"/>
  <c r="F2377" i="11"/>
  <c r="P2377" i="11" s="1"/>
  <c r="E2377" i="11"/>
  <c r="D2377" i="11"/>
  <c r="C2377" i="11"/>
  <c r="B2377" i="11"/>
  <c r="A2377" i="11"/>
  <c r="O2376" i="11"/>
  <c r="N2376" i="11"/>
  <c r="M2376" i="11"/>
  <c r="L2376" i="11"/>
  <c r="K2376" i="11"/>
  <c r="J2376" i="11"/>
  <c r="I2376" i="11"/>
  <c r="F2376" i="11"/>
  <c r="P2376" i="11" s="1"/>
  <c r="E2376" i="11"/>
  <c r="D2376" i="11"/>
  <c r="C2376" i="11"/>
  <c r="B2376" i="11"/>
  <c r="A2376" i="11"/>
  <c r="O2375" i="11"/>
  <c r="N2375" i="11"/>
  <c r="M2375" i="11"/>
  <c r="L2375" i="11"/>
  <c r="K2375" i="11"/>
  <c r="J2375" i="11"/>
  <c r="I2375" i="11"/>
  <c r="F2375" i="11"/>
  <c r="P2375" i="11" s="1"/>
  <c r="E2375" i="11"/>
  <c r="D2375" i="11"/>
  <c r="C2375" i="11"/>
  <c r="B2375" i="11"/>
  <c r="A2375" i="11"/>
  <c r="O2374" i="11"/>
  <c r="N2374" i="11"/>
  <c r="M2374" i="11"/>
  <c r="L2374" i="11"/>
  <c r="K2374" i="11"/>
  <c r="J2374" i="11"/>
  <c r="I2374" i="11"/>
  <c r="F2374" i="11"/>
  <c r="P2374" i="11" s="1"/>
  <c r="E2374" i="11"/>
  <c r="D2374" i="11"/>
  <c r="C2374" i="11"/>
  <c r="B2374" i="11"/>
  <c r="A2374" i="11"/>
  <c r="O2373" i="11"/>
  <c r="N2373" i="11"/>
  <c r="M2373" i="11"/>
  <c r="L2373" i="11"/>
  <c r="K2373" i="11"/>
  <c r="J2373" i="11"/>
  <c r="I2373" i="11"/>
  <c r="F2373" i="11"/>
  <c r="P2373" i="11" s="1"/>
  <c r="E2373" i="11"/>
  <c r="D2373" i="11"/>
  <c r="C2373" i="11"/>
  <c r="B2373" i="11"/>
  <c r="A2373" i="11"/>
  <c r="O2372" i="11"/>
  <c r="N2372" i="11"/>
  <c r="M2372" i="11"/>
  <c r="L2372" i="11"/>
  <c r="K2372" i="11"/>
  <c r="J2372" i="11"/>
  <c r="D160" i="12" s="1"/>
  <c r="I2372" i="11"/>
  <c r="C160" i="12" s="1"/>
  <c r="F2372" i="11"/>
  <c r="P2372" i="11" s="1"/>
  <c r="E160" i="12" s="1"/>
  <c r="E2372" i="11"/>
  <c r="D2372" i="11"/>
  <c r="C2372" i="11"/>
  <c r="B2372" i="11"/>
  <c r="B160" i="12" s="1"/>
  <c r="A2372" i="11"/>
  <c r="A160" i="12" s="1"/>
  <c r="O2371" i="11"/>
  <c r="N2371" i="11"/>
  <c r="M2371" i="11"/>
  <c r="L2371" i="11"/>
  <c r="K2371" i="11"/>
  <c r="J2371" i="11"/>
  <c r="I2371" i="11"/>
  <c r="F2371" i="11"/>
  <c r="P2371" i="11" s="1"/>
  <c r="E2371" i="11"/>
  <c r="D2371" i="11"/>
  <c r="C2371" i="11"/>
  <c r="B2371" i="11"/>
  <c r="A2371" i="11"/>
  <c r="O2370" i="11"/>
  <c r="N2370" i="11"/>
  <c r="M2370" i="11"/>
  <c r="L2370" i="11"/>
  <c r="K2370" i="11"/>
  <c r="J2370" i="11"/>
  <c r="I2370" i="11"/>
  <c r="F2370" i="11"/>
  <c r="P2370" i="11" s="1"/>
  <c r="E2370" i="11"/>
  <c r="D2370" i="11"/>
  <c r="C2370" i="11"/>
  <c r="B2370" i="11"/>
  <c r="A2370" i="11"/>
  <c r="O2369" i="11"/>
  <c r="N2369" i="11"/>
  <c r="M2369" i="11"/>
  <c r="L2369" i="11"/>
  <c r="K2369" i="11"/>
  <c r="J2369" i="11"/>
  <c r="I2369" i="11"/>
  <c r="F2369" i="11"/>
  <c r="P2369" i="11" s="1"/>
  <c r="E2369" i="11"/>
  <c r="D2369" i="11"/>
  <c r="C2369" i="11"/>
  <c r="B2369" i="11"/>
  <c r="A2369" i="11"/>
  <c r="O2368" i="11"/>
  <c r="N2368" i="11"/>
  <c r="M2368" i="11"/>
  <c r="L2368" i="11"/>
  <c r="K2368" i="11"/>
  <c r="J2368" i="11"/>
  <c r="I2368" i="11"/>
  <c r="F2368" i="11"/>
  <c r="P2368" i="11" s="1"/>
  <c r="E2368" i="11"/>
  <c r="D2368" i="11"/>
  <c r="C2368" i="11"/>
  <c r="B2368" i="11"/>
  <c r="A2368" i="11"/>
  <c r="O2367" i="11"/>
  <c r="N2367" i="11"/>
  <c r="M2367" i="11"/>
  <c r="L2367" i="11"/>
  <c r="K2367" i="11"/>
  <c r="J2367" i="11"/>
  <c r="I2367" i="11"/>
  <c r="F2367" i="11"/>
  <c r="P2367" i="11" s="1"/>
  <c r="E2367" i="11"/>
  <c r="D2367" i="11"/>
  <c r="C2367" i="11"/>
  <c r="B2367" i="11"/>
  <c r="A2367" i="11"/>
  <c r="O2366" i="11"/>
  <c r="N2366" i="11"/>
  <c r="M2366" i="11"/>
  <c r="L2366" i="11"/>
  <c r="K2366" i="11"/>
  <c r="J2366" i="11"/>
  <c r="I2366" i="11"/>
  <c r="F2366" i="11"/>
  <c r="P2366" i="11" s="1"/>
  <c r="E2366" i="11"/>
  <c r="D2366" i="11"/>
  <c r="C2366" i="11"/>
  <c r="B2366" i="11"/>
  <c r="A2366" i="11"/>
  <c r="O2365" i="11"/>
  <c r="N2365" i="11"/>
  <c r="M2365" i="11"/>
  <c r="L2365" i="11"/>
  <c r="K2365" i="11"/>
  <c r="J2365" i="11"/>
  <c r="I2365" i="11"/>
  <c r="F2365" i="11"/>
  <c r="P2365" i="11" s="1"/>
  <c r="E2365" i="11"/>
  <c r="D2365" i="11"/>
  <c r="C2365" i="11"/>
  <c r="B2365" i="11"/>
  <c r="A2365" i="11"/>
  <c r="O2364" i="11"/>
  <c r="N2364" i="11"/>
  <c r="M2364" i="11"/>
  <c r="L2364" i="11"/>
  <c r="K2364" i="11"/>
  <c r="J2364" i="11"/>
  <c r="I2364" i="11"/>
  <c r="F2364" i="11"/>
  <c r="P2364" i="11" s="1"/>
  <c r="E2364" i="11"/>
  <c r="D2364" i="11"/>
  <c r="C2364" i="11"/>
  <c r="B2364" i="11"/>
  <c r="A2364" i="11"/>
  <c r="O2363" i="11"/>
  <c r="N2363" i="11"/>
  <c r="M2363" i="11"/>
  <c r="L2363" i="11"/>
  <c r="K2363" i="11"/>
  <c r="J2363" i="11"/>
  <c r="I2363" i="11"/>
  <c r="F2363" i="11"/>
  <c r="P2363" i="11" s="1"/>
  <c r="E2363" i="11"/>
  <c r="D2363" i="11"/>
  <c r="C2363" i="11"/>
  <c r="B2363" i="11"/>
  <c r="A2363" i="11"/>
  <c r="O2362" i="11"/>
  <c r="N2362" i="11"/>
  <c r="M2362" i="11"/>
  <c r="L2362" i="11"/>
  <c r="K2362" i="11"/>
  <c r="J2362" i="11"/>
  <c r="I2362" i="11"/>
  <c r="F2362" i="11"/>
  <c r="P2362" i="11" s="1"/>
  <c r="E2362" i="11"/>
  <c r="D2362" i="11"/>
  <c r="C2362" i="11"/>
  <c r="B2362" i="11"/>
  <c r="A2362" i="11"/>
  <c r="O2361" i="11"/>
  <c r="N2361" i="11"/>
  <c r="M2361" i="11"/>
  <c r="L2361" i="11"/>
  <c r="K2361" i="11"/>
  <c r="J2361" i="11"/>
  <c r="I2361" i="11"/>
  <c r="F2361" i="11"/>
  <c r="P2361" i="11" s="1"/>
  <c r="E2361" i="11"/>
  <c r="D2361" i="11"/>
  <c r="C2361" i="11"/>
  <c r="B2361" i="11"/>
  <c r="A2361" i="11"/>
  <c r="O2360" i="11"/>
  <c r="N2360" i="11"/>
  <c r="M2360" i="11"/>
  <c r="L2360" i="11"/>
  <c r="K2360" i="11"/>
  <c r="J2360" i="11"/>
  <c r="I2360" i="11"/>
  <c r="F2360" i="11"/>
  <c r="P2360" i="11" s="1"/>
  <c r="E2360" i="11"/>
  <c r="D2360" i="11"/>
  <c r="C2360" i="11"/>
  <c r="B2360" i="11"/>
  <c r="A2360" i="11"/>
  <c r="O2359" i="11"/>
  <c r="N2359" i="11"/>
  <c r="M2359" i="11"/>
  <c r="L2359" i="11"/>
  <c r="K2359" i="11"/>
  <c r="J2359" i="11"/>
  <c r="I2359" i="11"/>
  <c r="F2359" i="11"/>
  <c r="P2359" i="11" s="1"/>
  <c r="E2359" i="11"/>
  <c r="D2359" i="11"/>
  <c r="C2359" i="11"/>
  <c r="B2359" i="11"/>
  <c r="A2359" i="11"/>
  <c r="O2358" i="11"/>
  <c r="N2358" i="11"/>
  <c r="M2358" i="11"/>
  <c r="L2358" i="11"/>
  <c r="K2358" i="11"/>
  <c r="J2358" i="11"/>
  <c r="I2358" i="11"/>
  <c r="F2358" i="11"/>
  <c r="P2358" i="11" s="1"/>
  <c r="E2358" i="11"/>
  <c r="D2358" i="11"/>
  <c r="C2358" i="11"/>
  <c r="B2358" i="11"/>
  <c r="A2358" i="11"/>
  <c r="O2357" i="11"/>
  <c r="N2357" i="11"/>
  <c r="M2357" i="11"/>
  <c r="L2357" i="11"/>
  <c r="K2357" i="11"/>
  <c r="J2357" i="11"/>
  <c r="D159" i="12" s="1"/>
  <c r="I2357" i="11"/>
  <c r="C159" i="12" s="1"/>
  <c r="F2357" i="11"/>
  <c r="P2357" i="11" s="1"/>
  <c r="E159" i="12" s="1"/>
  <c r="E2357" i="11"/>
  <c r="D2357" i="11"/>
  <c r="C2357" i="11"/>
  <c r="B2357" i="11"/>
  <c r="B159" i="12" s="1"/>
  <c r="A2357" i="11"/>
  <c r="A159" i="12" s="1"/>
  <c r="O2356" i="11"/>
  <c r="N2356" i="11"/>
  <c r="M2356" i="11"/>
  <c r="L2356" i="11"/>
  <c r="K2356" i="11"/>
  <c r="J2356" i="11"/>
  <c r="I2356" i="11"/>
  <c r="F2356" i="11"/>
  <c r="P2356" i="11" s="1"/>
  <c r="E2356" i="11"/>
  <c r="D2356" i="11"/>
  <c r="C2356" i="11"/>
  <c r="B2356" i="11"/>
  <c r="A2356" i="11"/>
  <c r="O2355" i="11"/>
  <c r="N2355" i="11"/>
  <c r="M2355" i="11"/>
  <c r="L2355" i="11"/>
  <c r="K2355" i="11"/>
  <c r="J2355" i="11"/>
  <c r="I2355" i="11"/>
  <c r="F2355" i="11"/>
  <c r="P2355" i="11" s="1"/>
  <c r="E2355" i="11"/>
  <c r="D2355" i="11"/>
  <c r="C2355" i="11"/>
  <c r="B2355" i="11"/>
  <c r="A2355" i="11"/>
  <c r="O2354" i="11"/>
  <c r="N2354" i="11"/>
  <c r="M2354" i="11"/>
  <c r="L2354" i="11"/>
  <c r="K2354" i="11"/>
  <c r="J2354" i="11"/>
  <c r="I2354" i="11"/>
  <c r="F2354" i="11"/>
  <c r="P2354" i="11" s="1"/>
  <c r="E2354" i="11"/>
  <c r="D2354" i="11"/>
  <c r="C2354" i="11"/>
  <c r="B2354" i="11"/>
  <c r="A2354" i="11"/>
  <c r="O2353" i="11"/>
  <c r="N2353" i="11"/>
  <c r="M2353" i="11"/>
  <c r="L2353" i="11"/>
  <c r="K2353" i="11"/>
  <c r="J2353" i="11"/>
  <c r="I2353" i="11"/>
  <c r="F2353" i="11"/>
  <c r="P2353" i="11" s="1"/>
  <c r="E2353" i="11"/>
  <c r="D2353" i="11"/>
  <c r="C2353" i="11"/>
  <c r="B2353" i="11"/>
  <c r="A2353" i="11"/>
  <c r="O2352" i="11"/>
  <c r="N2352" i="11"/>
  <c r="M2352" i="11"/>
  <c r="L2352" i="11"/>
  <c r="K2352" i="11"/>
  <c r="J2352" i="11"/>
  <c r="I2352" i="11"/>
  <c r="F2352" i="11"/>
  <c r="P2352" i="11" s="1"/>
  <c r="E2352" i="11"/>
  <c r="D2352" i="11"/>
  <c r="C2352" i="11"/>
  <c r="B2352" i="11"/>
  <c r="A2352" i="11"/>
  <c r="O2351" i="11"/>
  <c r="N2351" i="11"/>
  <c r="M2351" i="11"/>
  <c r="L2351" i="11"/>
  <c r="K2351" i="11"/>
  <c r="J2351" i="11"/>
  <c r="I2351" i="11"/>
  <c r="F2351" i="11"/>
  <c r="P2351" i="11" s="1"/>
  <c r="E2351" i="11"/>
  <c r="D2351" i="11"/>
  <c r="C2351" i="11"/>
  <c r="B2351" i="11"/>
  <c r="A2351" i="11"/>
  <c r="O2350" i="11"/>
  <c r="N2350" i="11"/>
  <c r="M2350" i="11"/>
  <c r="L2350" i="11"/>
  <c r="K2350" i="11"/>
  <c r="J2350" i="11"/>
  <c r="I2350" i="11"/>
  <c r="F2350" i="11"/>
  <c r="P2350" i="11" s="1"/>
  <c r="E2350" i="11"/>
  <c r="D2350" i="11"/>
  <c r="C2350" i="11"/>
  <c r="B2350" i="11"/>
  <c r="A2350" i="11"/>
  <c r="O2349" i="11"/>
  <c r="N2349" i="11"/>
  <c r="M2349" i="11"/>
  <c r="L2349" i="11"/>
  <c r="K2349" i="11"/>
  <c r="J2349" i="11"/>
  <c r="I2349" i="11"/>
  <c r="F2349" i="11"/>
  <c r="P2349" i="11" s="1"/>
  <c r="E2349" i="11"/>
  <c r="D2349" i="11"/>
  <c r="C2349" i="11"/>
  <c r="B2349" i="11"/>
  <c r="A2349" i="11"/>
  <c r="O2348" i="11"/>
  <c r="N2348" i="11"/>
  <c r="M2348" i="11"/>
  <c r="L2348" i="11"/>
  <c r="K2348" i="11"/>
  <c r="J2348" i="11"/>
  <c r="I2348" i="11"/>
  <c r="F2348" i="11"/>
  <c r="P2348" i="11" s="1"/>
  <c r="E2348" i="11"/>
  <c r="D2348" i="11"/>
  <c r="C2348" i="11"/>
  <c r="B2348" i="11"/>
  <c r="A2348" i="11"/>
  <c r="O2347" i="11"/>
  <c r="N2347" i="11"/>
  <c r="M2347" i="11"/>
  <c r="L2347" i="11"/>
  <c r="K2347" i="11"/>
  <c r="J2347" i="11"/>
  <c r="I2347" i="11"/>
  <c r="F2347" i="11"/>
  <c r="P2347" i="11" s="1"/>
  <c r="E2347" i="11"/>
  <c r="D2347" i="11"/>
  <c r="C2347" i="11"/>
  <c r="B2347" i="11"/>
  <c r="A2347" i="11"/>
  <c r="O2346" i="11"/>
  <c r="N2346" i="11"/>
  <c r="M2346" i="11"/>
  <c r="L2346" i="11"/>
  <c r="K2346" i="11"/>
  <c r="J2346" i="11"/>
  <c r="I2346" i="11"/>
  <c r="F2346" i="11"/>
  <c r="P2346" i="11" s="1"/>
  <c r="E2346" i="11"/>
  <c r="D2346" i="11"/>
  <c r="C2346" i="11"/>
  <c r="B2346" i="11"/>
  <c r="A2346" i="11"/>
  <c r="O2345" i="11"/>
  <c r="N2345" i="11"/>
  <c r="M2345" i="11"/>
  <c r="L2345" i="11"/>
  <c r="K2345" i="11"/>
  <c r="J2345" i="11"/>
  <c r="I2345" i="11"/>
  <c r="F2345" i="11"/>
  <c r="P2345" i="11" s="1"/>
  <c r="E2345" i="11"/>
  <c r="D2345" i="11"/>
  <c r="C2345" i="11"/>
  <c r="B2345" i="11"/>
  <c r="A2345" i="11"/>
  <c r="O2344" i="11"/>
  <c r="N2344" i="11"/>
  <c r="M2344" i="11"/>
  <c r="L2344" i="11"/>
  <c r="K2344" i="11"/>
  <c r="J2344" i="11"/>
  <c r="I2344" i="11"/>
  <c r="F2344" i="11"/>
  <c r="P2344" i="11" s="1"/>
  <c r="E2344" i="11"/>
  <c r="D2344" i="11"/>
  <c r="C2344" i="11"/>
  <c r="B2344" i="11"/>
  <c r="A2344" i="11"/>
  <c r="O2343" i="11"/>
  <c r="N2343" i="11"/>
  <c r="M2343" i="11"/>
  <c r="L2343" i="11"/>
  <c r="K2343" i="11"/>
  <c r="J2343" i="11"/>
  <c r="I2343" i="11"/>
  <c r="F2343" i="11"/>
  <c r="P2343" i="11" s="1"/>
  <c r="E2343" i="11"/>
  <c r="D2343" i="11"/>
  <c r="C2343" i="11"/>
  <c r="B2343" i="11"/>
  <c r="A2343" i="11"/>
  <c r="O2342" i="11"/>
  <c r="N2342" i="11"/>
  <c r="M2342" i="11"/>
  <c r="L2342" i="11"/>
  <c r="K2342" i="11"/>
  <c r="J2342" i="11"/>
  <c r="D158" i="12" s="1"/>
  <c r="I2342" i="11"/>
  <c r="C158" i="12" s="1"/>
  <c r="F2342" i="11"/>
  <c r="P2342" i="11" s="1"/>
  <c r="E158" i="12" s="1"/>
  <c r="E2342" i="11"/>
  <c r="D2342" i="11"/>
  <c r="C2342" i="11"/>
  <c r="B2342" i="11"/>
  <c r="B158" i="12" s="1"/>
  <c r="A2342" i="11"/>
  <c r="A158" i="12" s="1"/>
  <c r="O2341" i="11"/>
  <c r="N2341" i="11"/>
  <c r="M2341" i="11"/>
  <c r="L2341" i="11"/>
  <c r="K2341" i="11"/>
  <c r="J2341" i="11"/>
  <c r="I2341" i="11"/>
  <c r="F2341" i="11"/>
  <c r="P2341" i="11" s="1"/>
  <c r="E2341" i="11"/>
  <c r="D2341" i="11"/>
  <c r="C2341" i="11"/>
  <c r="B2341" i="11"/>
  <c r="A2341" i="11"/>
  <c r="O2340" i="11"/>
  <c r="N2340" i="11"/>
  <c r="M2340" i="11"/>
  <c r="L2340" i="11"/>
  <c r="K2340" i="11"/>
  <c r="J2340" i="11"/>
  <c r="I2340" i="11"/>
  <c r="F2340" i="11"/>
  <c r="P2340" i="11" s="1"/>
  <c r="E2340" i="11"/>
  <c r="D2340" i="11"/>
  <c r="C2340" i="11"/>
  <c r="B2340" i="11"/>
  <c r="A2340" i="11"/>
  <c r="O2339" i="11"/>
  <c r="N2339" i="11"/>
  <c r="M2339" i="11"/>
  <c r="L2339" i="11"/>
  <c r="K2339" i="11"/>
  <c r="J2339" i="11"/>
  <c r="I2339" i="11"/>
  <c r="F2339" i="11"/>
  <c r="P2339" i="11" s="1"/>
  <c r="E2339" i="11"/>
  <c r="D2339" i="11"/>
  <c r="C2339" i="11"/>
  <c r="B2339" i="11"/>
  <c r="A2339" i="11"/>
  <c r="O2338" i="11"/>
  <c r="N2338" i="11"/>
  <c r="M2338" i="11"/>
  <c r="L2338" i="11"/>
  <c r="K2338" i="11"/>
  <c r="J2338" i="11"/>
  <c r="I2338" i="11"/>
  <c r="F2338" i="11"/>
  <c r="P2338" i="11" s="1"/>
  <c r="E2338" i="11"/>
  <c r="D2338" i="11"/>
  <c r="C2338" i="11"/>
  <c r="B2338" i="11"/>
  <c r="A2338" i="11"/>
  <c r="O2337" i="11"/>
  <c r="N2337" i="11"/>
  <c r="M2337" i="11"/>
  <c r="L2337" i="11"/>
  <c r="K2337" i="11"/>
  <c r="J2337" i="11"/>
  <c r="I2337" i="11"/>
  <c r="F2337" i="11"/>
  <c r="P2337" i="11" s="1"/>
  <c r="E2337" i="11"/>
  <c r="D2337" i="11"/>
  <c r="C2337" i="11"/>
  <c r="B2337" i="11"/>
  <c r="A2337" i="11"/>
  <c r="O2336" i="11"/>
  <c r="N2336" i="11"/>
  <c r="M2336" i="11"/>
  <c r="L2336" i="11"/>
  <c r="K2336" i="11"/>
  <c r="J2336" i="11"/>
  <c r="I2336" i="11"/>
  <c r="F2336" i="11"/>
  <c r="P2336" i="11" s="1"/>
  <c r="E2336" i="11"/>
  <c r="D2336" i="11"/>
  <c r="C2336" i="11"/>
  <c r="B2336" i="11"/>
  <c r="A2336" i="11"/>
  <c r="O2335" i="11"/>
  <c r="N2335" i="11"/>
  <c r="M2335" i="11"/>
  <c r="L2335" i="11"/>
  <c r="K2335" i="11"/>
  <c r="J2335" i="11"/>
  <c r="I2335" i="11"/>
  <c r="F2335" i="11"/>
  <c r="P2335" i="11" s="1"/>
  <c r="E2335" i="11"/>
  <c r="D2335" i="11"/>
  <c r="C2335" i="11"/>
  <c r="B2335" i="11"/>
  <c r="A2335" i="11"/>
  <c r="O2334" i="11"/>
  <c r="N2334" i="11"/>
  <c r="M2334" i="11"/>
  <c r="L2334" i="11"/>
  <c r="K2334" i="11"/>
  <c r="J2334" i="11"/>
  <c r="I2334" i="11"/>
  <c r="F2334" i="11"/>
  <c r="P2334" i="11" s="1"/>
  <c r="E2334" i="11"/>
  <c r="D2334" i="11"/>
  <c r="C2334" i="11"/>
  <c r="B2334" i="11"/>
  <c r="A2334" i="11"/>
  <c r="O2333" i="11"/>
  <c r="N2333" i="11"/>
  <c r="M2333" i="11"/>
  <c r="L2333" i="11"/>
  <c r="K2333" i="11"/>
  <c r="J2333" i="11"/>
  <c r="I2333" i="11"/>
  <c r="F2333" i="11"/>
  <c r="P2333" i="11" s="1"/>
  <c r="E2333" i="11"/>
  <c r="D2333" i="11"/>
  <c r="C2333" i="11"/>
  <c r="B2333" i="11"/>
  <c r="A2333" i="11"/>
  <c r="O2332" i="11"/>
  <c r="N2332" i="11"/>
  <c r="M2332" i="11"/>
  <c r="L2332" i="11"/>
  <c r="K2332" i="11"/>
  <c r="J2332" i="11"/>
  <c r="I2332" i="11"/>
  <c r="F2332" i="11"/>
  <c r="P2332" i="11" s="1"/>
  <c r="E2332" i="11"/>
  <c r="D2332" i="11"/>
  <c r="C2332" i="11"/>
  <c r="B2332" i="11"/>
  <c r="A2332" i="11"/>
  <c r="O2331" i="11"/>
  <c r="N2331" i="11"/>
  <c r="M2331" i="11"/>
  <c r="L2331" i="11"/>
  <c r="K2331" i="11"/>
  <c r="J2331" i="11"/>
  <c r="I2331" i="11"/>
  <c r="F2331" i="11"/>
  <c r="P2331" i="11" s="1"/>
  <c r="E2331" i="11"/>
  <c r="D2331" i="11"/>
  <c r="C2331" i="11"/>
  <c r="B2331" i="11"/>
  <c r="A2331" i="11"/>
  <c r="O2330" i="11"/>
  <c r="N2330" i="11"/>
  <c r="M2330" i="11"/>
  <c r="L2330" i="11"/>
  <c r="K2330" i="11"/>
  <c r="J2330" i="11"/>
  <c r="I2330" i="11"/>
  <c r="F2330" i="11"/>
  <c r="P2330" i="11" s="1"/>
  <c r="E2330" i="11"/>
  <c r="D2330" i="11"/>
  <c r="C2330" i="11"/>
  <c r="B2330" i="11"/>
  <c r="A2330" i="11"/>
  <c r="O2329" i="11"/>
  <c r="N2329" i="11"/>
  <c r="M2329" i="11"/>
  <c r="L2329" i="11"/>
  <c r="K2329" i="11"/>
  <c r="J2329" i="11"/>
  <c r="I2329" i="11"/>
  <c r="F2329" i="11"/>
  <c r="P2329" i="11" s="1"/>
  <c r="E2329" i="11"/>
  <c r="D2329" i="11"/>
  <c r="C2329" i="11"/>
  <c r="B2329" i="11"/>
  <c r="A2329" i="11"/>
  <c r="O2328" i="11"/>
  <c r="N2328" i="11"/>
  <c r="M2328" i="11"/>
  <c r="L2328" i="11"/>
  <c r="K2328" i="11"/>
  <c r="J2328" i="11"/>
  <c r="I2328" i="11"/>
  <c r="F2328" i="11"/>
  <c r="P2328" i="11" s="1"/>
  <c r="E2328" i="11"/>
  <c r="D2328" i="11"/>
  <c r="C2328" i="11"/>
  <c r="B2328" i="11"/>
  <c r="A2328" i="11"/>
  <c r="O2327" i="11"/>
  <c r="N2327" i="11"/>
  <c r="M2327" i="11"/>
  <c r="L2327" i="11"/>
  <c r="K2327" i="11"/>
  <c r="J2327" i="11"/>
  <c r="D157" i="12" s="1"/>
  <c r="I2327" i="11"/>
  <c r="C157" i="12" s="1"/>
  <c r="F2327" i="11"/>
  <c r="P2327" i="11" s="1"/>
  <c r="E157" i="12" s="1"/>
  <c r="E2327" i="11"/>
  <c r="D2327" i="11"/>
  <c r="C2327" i="11"/>
  <c r="B2327" i="11"/>
  <c r="B157" i="12" s="1"/>
  <c r="A2327" i="11"/>
  <c r="A157" i="12" s="1"/>
  <c r="O2326" i="11"/>
  <c r="N2326" i="11"/>
  <c r="M2326" i="11"/>
  <c r="L2326" i="11"/>
  <c r="K2326" i="11"/>
  <c r="J2326" i="11"/>
  <c r="I2326" i="11"/>
  <c r="F2326" i="11"/>
  <c r="P2326" i="11" s="1"/>
  <c r="E2326" i="11"/>
  <c r="D2326" i="11"/>
  <c r="C2326" i="11"/>
  <c r="B2326" i="11"/>
  <c r="A2326" i="11"/>
  <c r="O2325" i="11"/>
  <c r="N2325" i="11"/>
  <c r="M2325" i="11"/>
  <c r="L2325" i="11"/>
  <c r="K2325" i="11"/>
  <c r="J2325" i="11"/>
  <c r="I2325" i="11"/>
  <c r="F2325" i="11"/>
  <c r="P2325" i="11" s="1"/>
  <c r="E2325" i="11"/>
  <c r="D2325" i="11"/>
  <c r="C2325" i="11"/>
  <c r="B2325" i="11"/>
  <c r="A2325" i="11"/>
  <c r="O2324" i="11"/>
  <c r="N2324" i="11"/>
  <c r="M2324" i="11"/>
  <c r="L2324" i="11"/>
  <c r="K2324" i="11"/>
  <c r="J2324" i="11"/>
  <c r="I2324" i="11"/>
  <c r="F2324" i="11"/>
  <c r="P2324" i="11" s="1"/>
  <c r="E2324" i="11"/>
  <c r="D2324" i="11"/>
  <c r="C2324" i="11"/>
  <c r="B2324" i="11"/>
  <c r="A2324" i="11"/>
  <c r="O2323" i="11"/>
  <c r="N2323" i="11"/>
  <c r="M2323" i="11"/>
  <c r="L2323" i="11"/>
  <c r="K2323" i="11"/>
  <c r="J2323" i="11"/>
  <c r="I2323" i="11"/>
  <c r="F2323" i="11"/>
  <c r="P2323" i="11" s="1"/>
  <c r="E2323" i="11"/>
  <c r="D2323" i="11"/>
  <c r="C2323" i="11"/>
  <c r="B2323" i="11"/>
  <c r="A2323" i="11"/>
  <c r="O2322" i="11"/>
  <c r="N2322" i="11"/>
  <c r="M2322" i="11"/>
  <c r="L2322" i="11"/>
  <c r="K2322" i="11"/>
  <c r="J2322" i="11"/>
  <c r="I2322" i="11"/>
  <c r="F2322" i="11"/>
  <c r="P2322" i="11" s="1"/>
  <c r="E2322" i="11"/>
  <c r="D2322" i="11"/>
  <c r="C2322" i="11"/>
  <c r="B2322" i="11"/>
  <c r="A2322" i="11"/>
  <c r="O2321" i="11"/>
  <c r="N2321" i="11"/>
  <c r="M2321" i="11"/>
  <c r="L2321" i="11"/>
  <c r="K2321" i="11"/>
  <c r="J2321" i="11"/>
  <c r="I2321" i="11"/>
  <c r="F2321" i="11"/>
  <c r="P2321" i="11" s="1"/>
  <c r="E2321" i="11"/>
  <c r="D2321" i="11"/>
  <c r="C2321" i="11"/>
  <c r="B2321" i="11"/>
  <c r="A2321" i="11"/>
  <c r="O2320" i="11"/>
  <c r="N2320" i="11"/>
  <c r="M2320" i="11"/>
  <c r="L2320" i="11"/>
  <c r="K2320" i="11"/>
  <c r="J2320" i="11"/>
  <c r="I2320" i="11"/>
  <c r="F2320" i="11"/>
  <c r="P2320" i="11" s="1"/>
  <c r="E2320" i="11"/>
  <c r="D2320" i="11"/>
  <c r="C2320" i="11"/>
  <c r="B2320" i="11"/>
  <c r="A2320" i="11"/>
  <c r="O2319" i="11"/>
  <c r="N2319" i="11"/>
  <c r="M2319" i="11"/>
  <c r="L2319" i="11"/>
  <c r="K2319" i="11"/>
  <c r="J2319" i="11"/>
  <c r="I2319" i="11"/>
  <c r="F2319" i="11"/>
  <c r="P2319" i="11" s="1"/>
  <c r="E2319" i="11"/>
  <c r="D2319" i="11"/>
  <c r="C2319" i="11"/>
  <c r="B2319" i="11"/>
  <c r="A2319" i="11"/>
  <c r="O2318" i="11"/>
  <c r="N2318" i="11"/>
  <c r="M2318" i="11"/>
  <c r="L2318" i="11"/>
  <c r="K2318" i="11"/>
  <c r="J2318" i="11"/>
  <c r="I2318" i="11"/>
  <c r="F2318" i="11"/>
  <c r="P2318" i="11" s="1"/>
  <c r="E2318" i="11"/>
  <c r="D2318" i="11"/>
  <c r="C2318" i="11"/>
  <c r="B2318" i="11"/>
  <c r="A2318" i="11"/>
  <c r="O2317" i="11"/>
  <c r="N2317" i="11"/>
  <c r="M2317" i="11"/>
  <c r="L2317" i="11"/>
  <c r="K2317" i="11"/>
  <c r="J2317" i="11"/>
  <c r="I2317" i="11"/>
  <c r="F2317" i="11"/>
  <c r="P2317" i="11" s="1"/>
  <c r="E2317" i="11"/>
  <c r="D2317" i="11"/>
  <c r="C2317" i="11"/>
  <c r="B2317" i="11"/>
  <c r="A2317" i="11"/>
  <c r="O2316" i="11"/>
  <c r="N2316" i="11"/>
  <c r="M2316" i="11"/>
  <c r="L2316" i="11"/>
  <c r="K2316" i="11"/>
  <c r="J2316" i="11"/>
  <c r="I2316" i="11"/>
  <c r="F2316" i="11"/>
  <c r="P2316" i="11" s="1"/>
  <c r="E2316" i="11"/>
  <c r="D2316" i="11"/>
  <c r="C2316" i="11"/>
  <c r="B2316" i="11"/>
  <c r="A2316" i="11"/>
  <c r="O2315" i="11"/>
  <c r="N2315" i="11"/>
  <c r="M2315" i="11"/>
  <c r="L2315" i="11"/>
  <c r="K2315" i="11"/>
  <c r="J2315" i="11"/>
  <c r="I2315" i="11"/>
  <c r="F2315" i="11"/>
  <c r="P2315" i="11" s="1"/>
  <c r="E2315" i="11"/>
  <c r="D2315" i="11"/>
  <c r="C2315" i="11"/>
  <c r="B2315" i="11"/>
  <c r="A2315" i="11"/>
  <c r="O2314" i="11"/>
  <c r="N2314" i="11"/>
  <c r="M2314" i="11"/>
  <c r="L2314" i="11"/>
  <c r="K2314" i="11"/>
  <c r="J2314" i="11"/>
  <c r="I2314" i="11"/>
  <c r="F2314" i="11"/>
  <c r="P2314" i="11" s="1"/>
  <c r="E2314" i="11"/>
  <c r="D2314" i="11"/>
  <c r="C2314" i="11"/>
  <c r="B2314" i="11"/>
  <c r="A2314" i="11"/>
  <c r="O2313" i="11"/>
  <c r="N2313" i="11"/>
  <c r="M2313" i="11"/>
  <c r="L2313" i="11"/>
  <c r="K2313" i="11"/>
  <c r="J2313" i="11"/>
  <c r="I2313" i="11"/>
  <c r="F2313" i="11"/>
  <c r="P2313" i="11" s="1"/>
  <c r="E2313" i="11"/>
  <c r="D2313" i="11"/>
  <c r="C2313" i="11"/>
  <c r="B2313" i="11"/>
  <c r="A2313" i="11"/>
  <c r="O2312" i="11"/>
  <c r="N2312" i="11"/>
  <c r="M2312" i="11"/>
  <c r="L2312" i="11"/>
  <c r="K2312" i="11"/>
  <c r="J2312" i="11"/>
  <c r="D156" i="12" s="1"/>
  <c r="I2312" i="11"/>
  <c r="C156" i="12" s="1"/>
  <c r="F2312" i="11"/>
  <c r="P2312" i="11" s="1"/>
  <c r="E156" i="12" s="1"/>
  <c r="E2312" i="11"/>
  <c r="D2312" i="11"/>
  <c r="C2312" i="11"/>
  <c r="B2312" i="11"/>
  <c r="B156" i="12" s="1"/>
  <c r="A2312" i="11"/>
  <c r="A156" i="12" s="1"/>
  <c r="O2311" i="11"/>
  <c r="N2311" i="11"/>
  <c r="M2311" i="11"/>
  <c r="L2311" i="11"/>
  <c r="K2311" i="11"/>
  <c r="J2311" i="11"/>
  <c r="I2311" i="11"/>
  <c r="F2311" i="11"/>
  <c r="P2311" i="11" s="1"/>
  <c r="E2311" i="11"/>
  <c r="D2311" i="11"/>
  <c r="C2311" i="11"/>
  <c r="B2311" i="11"/>
  <c r="A2311" i="11"/>
  <c r="O2310" i="11"/>
  <c r="N2310" i="11"/>
  <c r="M2310" i="11"/>
  <c r="L2310" i="11"/>
  <c r="K2310" i="11"/>
  <c r="J2310" i="11"/>
  <c r="I2310" i="11"/>
  <c r="F2310" i="11"/>
  <c r="P2310" i="11" s="1"/>
  <c r="E2310" i="11"/>
  <c r="D2310" i="11"/>
  <c r="C2310" i="11"/>
  <c r="B2310" i="11"/>
  <c r="A2310" i="11"/>
  <c r="O2309" i="11"/>
  <c r="N2309" i="11"/>
  <c r="M2309" i="11"/>
  <c r="L2309" i="11"/>
  <c r="K2309" i="11"/>
  <c r="J2309" i="11"/>
  <c r="I2309" i="11"/>
  <c r="F2309" i="11"/>
  <c r="P2309" i="11" s="1"/>
  <c r="E2309" i="11"/>
  <c r="D2309" i="11"/>
  <c r="C2309" i="11"/>
  <c r="B2309" i="11"/>
  <c r="A2309" i="11"/>
  <c r="O2308" i="11"/>
  <c r="N2308" i="11"/>
  <c r="M2308" i="11"/>
  <c r="L2308" i="11"/>
  <c r="K2308" i="11"/>
  <c r="J2308" i="11"/>
  <c r="I2308" i="11"/>
  <c r="F2308" i="11"/>
  <c r="P2308" i="11" s="1"/>
  <c r="E2308" i="11"/>
  <c r="D2308" i="11"/>
  <c r="C2308" i="11"/>
  <c r="B2308" i="11"/>
  <c r="A2308" i="11"/>
  <c r="O2307" i="11"/>
  <c r="N2307" i="11"/>
  <c r="M2307" i="11"/>
  <c r="L2307" i="11"/>
  <c r="K2307" i="11"/>
  <c r="J2307" i="11"/>
  <c r="I2307" i="11"/>
  <c r="F2307" i="11"/>
  <c r="P2307" i="11" s="1"/>
  <c r="E2307" i="11"/>
  <c r="D2307" i="11"/>
  <c r="C2307" i="11"/>
  <c r="B2307" i="11"/>
  <c r="A2307" i="11"/>
  <c r="O2306" i="11"/>
  <c r="N2306" i="11"/>
  <c r="M2306" i="11"/>
  <c r="L2306" i="11"/>
  <c r="K2306" i="11"/>
  <c r="J2306" i="11"/>
  <c r="I2306" i="11"/>
  <c r="F2306" i="11"/>
  <c r="P2306" i="11" s="1"/>
  <c r="E2306" i="11"/>
  <c r="D2306" i="11"/>
  <c r="C2306" i="11"/>
  <c r="B2306" i="11"/>
  <c r="A2306" i="11"/>
  <c r="O2305" i="11"/>
  <c r="N2305" i="11"/>
  <c r="M2305" i="11"/>
  <c r="L2305" i="11"/>
  <c r="K2305" i="11"/>
  <c r="J2305" i="11"/>
  <c r="I2305" i="11"/>
  <c r="F2305" i="11"/>
  <c r="P2305" i="11" s="1"/>
  <c r="E2305" i="11"/>
  <c r="D2305" i="11"/>
  <c r="C2305" i="11"/>
  <c r="B2305" i="11"/>
  <c r="A2305" i="11"/>
  <c r="O2304" i="11"/>
  <c r="N2304" i="11"/>
  <c r="M2304" i="11"/>
  <c r="L2304" i="11"/>
  <c r="K2304" i="11"/>
  <c r="J2304" i="11"/>
  <c r="I2304" i="11"/>
  <c r="F2304" i="11"/>
  <c r="P2304" i="11" s="1"/>
  <c r="E2304" i="11"/>
  <c r="D2304" i="11"/>
  <c r="C2304" i="11"/>
  <c r="B2304" i="11"/>
  <c r="A2304" i="11"/>
  <c r="O2303" i="11"/>
  <c r="N2303" i="11"/>
  <c r="M2303" i="11"/>
  <c r="L2303" i="11"/>
  <c r="K2303" i="11"/>
  <c r="J2303" i="11"/>
  <c r="I2303" i="11"/>
  <c r="F2303" i="11"/>
  <c r="P2303" i="11" s="1"/>
  <c r="E2303" i="11"/>
  <c r="D2303" i="11"/>
  <c r="C2303" i="11"/>
  <c r="B2303" i="11"/>
  <c r="A2303" i="11"/>
  <c r="O2302" i="11"/>
  <c r="N2302" i="11"/>
  <c r="M2302" i="11"/>
  <c r="L2302" i="11"/>
  <c r="K2302" i="11"/>
  <c r="J2302" i="11"/>
  <c r="I2302" i="11"/>
  <c r="F2302" i="11"/>
  <c r="P2302" i="11" s="1"/>
  <c r="E2302" i="11"/>
  <c r="D2302" i="11"/>
  <c r="C2302" i="11"/>
  <c r="B2302" i="11"/>
  <c r="A2302" i="11"/>
  <c r="O2301" i="11"/>
  <c r="N2301" i="11"/>
  <c r="M2301" i="11"/>
  <c r="L2301" i="11"/>
  <c r="K2301" i="11"/>
  <c r="J2301" i="11"/>
  <c r="I2301" i="11"/>
  <c r="F2301" i="11"/>
  <c r="P2301" i="11" s="1"/>
  <c r="E2301" i="11"/>
  <c r="D2301" i="11"/>
  <c r="C2301" i="11"/>
  <c r="B2301" i="11"/>
  <c r="A2301" i="11"/>
  <c r="O2300" i="11"/>
  <c r="N2300" i="11"/>
  <c r="M2300" i="11"/>
  <c r="L2300" i="11"/>
  <c r="K2300" i="11"/>
  <c r="J2300" i="11"/>
  <c r="I2300" i="11"/>
  <c r="F2300" i="11"/>
  <c r="P2300" i="11" s="1"/>
  <c r="E2300" i="11"/>
  <c r="D2300" i="11"/>
  <c r="C2300" i="11"/>
  <c r="B2300" i="11"/>
  <c r="A2300" i="11"/>
  <c r="O2299" i="11"/>
  <c r="N2299" i="11"/>
  <c r="M2299" i="11"/>
  <c r="L2299" i="11"/>
  <c r="K2299" i="11"/>
  <c r="J2299" i="11"/>
  <c r="I2299" i="11"/>
  <c r="F2299" i="11"/>
  <c r="P2299" i="11" s="1"/>
  <c r="E2299" i="11"/>
  <c r="D2299" i="11"/>
  <c r="C2299" i="11"/>
  <c r="B2299" i="11"/>
  <c r="A2299" i="11"/>
  <c r="O2298" i="11"/>
  <c r="N2298" i="11"/>
  <c r="M2298" i="11"/>
  <c r="L2298" i="11"/>
  <c r="K2298" i="11"/>
  <c r="J2298" i="11"/>
  <c r="I2298" i="11"/>
  <c r="F2298" i="11"/>
  <c r="P2298" i="11" s="1"/>
  <c r="E2298" i="11"/>
  <c r="D2298" i="11"/>
  <c r="C2298" i="11"/>
  <c r="B2298" i="11"/>
  <c r="A2298" i="11"/>
  <c r="O2297" i="11"/>
  <c r="N2297" i="11"/>
  <c r="M2297" i="11"/>
  <c r="L2297" i="11"/>
  <c r="K2297" i="11"/>
  <c r="J2297" i="11"/>
  <c r="D155" i="12" s="1"/>
  <c r="I2297" i="11"/>
  <c r="C155" i="12" s="1"/>
  <c r="F2297" i="11"/>
  <c r="P2297" i="11" s="1"/>
  <c r="E155" i="12" s="1"/>
  <c r="E2297" i="11"/>
  <c r="D2297" i="11"/>
  <c r="C2297" i="11"/>
  <c r="B2297" i="11"/>
  <c r="B155" i="12" s="1"/>
  <c r="A2297" i="11"/>
  <c r="A155" i="12" s="1"/>
  <c r="O2296" i="11"/>
  <c r="N2296" i="11"/>
  <c r="M2296" i="11"/>
  <c r="L2296" i="11"/>
  <c r="K2296" i="11"/>
  <c r="J2296" i="11"/>
  <c r="I2296" i="11"/>
  <c r="F2296" i="11"/>
  <c r="P2296" i="11" s="1"/>
  <c r="E2296" i="11"/>
  <c r="D2296" i="11"/>
  <c r="C2296" i="11"/>
  <c r="B2296" i="11"/>
  <c r="A2296" i="11"/>
  <c r="O2295" i="11"/>
  <c r="N2295" i="11"/>
  <c r="M2295" i="11"/>
  <c r="L2295" i="11"/>
  <c r="K2295" i="11"/>
  <c r="J2295" i="11"/>
  <c r="I2295" i="11"/>
  <c r="F2295" i="11"/>
  <c r="P2295" i="11" s="1"/>
  <c r="E2295" i="11"/>
  <c r="D2295" i="11"/>
  <c r="C2295" i="11"/>
  <c r="B2295" i="11"/>
  <c r="A2295" i="11"/>
  <c r="O2294" i="11"/>
  <c r="N2294" i="11"/>
  <c r="M2294" i="11"/>
  <c r="L2294" i="11"/>
  <c r="K2294" i="11"/>
  <c r="J2294" i="11"/>
  <c r="I2294" i="11"/>
  <c r="F2294" i="11"/>
  <c r="P2294" i="11" s="1"/>
  <c r="E2294" i="11"/>
  <c r="D2294" i="11"/>
  <c r="C2294" i="11"/>
  <c r="B2294" i="11"/>
  <c r="A2294" i="11"/>
  <c r="O2293" i="11"/>
  <c r="N2293" i="11"/>
  <c r="M2293" i="11"/>
  <c r="L2293" i="11"/>
  <c r="K2293" i="11"/>
  <c r="J2293" i="11"/>
  <c r="I2293" i="11"/>
  <c r="F2293" i="11"/>
  <c r="P2293" i="11" s="1"/>
  <c r="E2293" i="11"/>
  <c r="D2293" i="11"/>
  <c r="C2293" i="11"/>
  <c r="B2293" i="11"/>
  <c r="A2293" i="11"/>
  <c r="O2292" i="11"/>
  <c r="N2292" i="11"/>
  <c r="M2292" i="11"/>
  <c r="L2292" i="11"/>
  <c r="K2292" i="11"/>
  <c r="J2292" i="11"/>
  <c r="I2292" i="11"/>
  <c r="F2292" i="11"/>
  <c r="P2292" i="11" s="1"/>
  <c r="E2292" i="11"/>
  <c r="D2292" i="11"/>
  <c r="C2292" i="11"/>
  <c r="B2292" i="11"/>
  <c r="A2292" i="11"/>
  <c r="O2291" i="11"/>
  <c r="N2291" i="11"/>
  <c r="M2291" i="11"/>
  <c r="L2291" i="11"/>
  <c r="K2291" i="11"/>
  <c r="J2291" i="11"/>
  <c r="I2291" i="11"/>
  <c r="F2291" i="11"/>
  <c r="P2291" i="11" s="1"/>
  <c r="E2291" i="11"/>
  <c r="D2291" i="11"/>
  <c r="C2291" i="11"/>
  <c r="B2291" i="11"/>
  <c r="A2291" i="11"/>
  <c r="O2290" i="11"/>
  <c r="N2290" i="11"/>
  <c r="M2290" i="11"/>
  <c r="L2290" i="11"/>
  <c r="K2290" i="11"/>
  <c r="J2290" i="11"/>
  <c r="I2290" i="11"/>
  <c r="F2290" i="11"/>
  <c r="P2290" i="11" s="1"/>
  <c r="E2290" i="11"/>
  <c r="D2290" i="11"/>
  <c r="C2290" i="11"/>
  <c r="B2290" i="11"/>
  <c r="A2290" i="11"/>
  <c r="O2289" i="11"/>
  <c r="N2289" i="11"/>
  <c r="M2289" i="11"/>
  <c r="L2289" i="11"/>
  <c r="K2289" i="11"/>
  <c r="J2289" i="11"/>
  <c r="I2289" i="11"/>
  <c r="F2289" i="11"/>
  <c r="P2289" i="11" s="1"/>
  <c r="E2289" i="11"/>
  <c r="D2289" i="11"/>
  <c r="C2289" i="11"/>
  <c r="B2289" i="11"/>
  <c r="A2289" i="11"/>
  <c r="O2288" i="11"/>
  <c r="N2288" i="11"/>
  <c r="M2288" i="11"/>
  <c r="L2288" i="11"/>
  <c r="K2288" i="11"/>
  <c r="J2288" i="11"/>
  <c r="I2288" i="11"/>
  <c r="F2288" i="11"/>
  <c r="P2288" i="11" s="1"/>
  <c r="E2288" i="11"/>
  <c r="D2288" i="11"/>
  <c r="C2288" i="11"/>
  <c r="B2288" i="11"/>
  <c r="A2288" i="11"/>
  <c r="O2287" i="11"/>
  <c r="N2287" i="11"/>
  <c r="M2287" i="11"/>
  <c r="L2287" i="11"/>
  <c r="K2287" i="11"/>
  <c r="J2287" i="11"/>
  <c r="I2287" i="11"/>
  <c r="F2287" i="11"/>
  <c r="P2287" i="11" s="1"/>
  <c r="E2287" i="11"/>
  <c r="D2287" i="11"/>
  <c r="C2287" i="11"/>
  <c r="B2287" i="11"/>
  <c r="A2287" i="11"/>
  <c r="O2286" i="11"/>
  <c r="N2286" i="11"/>
  <c r="M2286" i="11"/>
  <c r="L2286" i="11"/>
  <c r="K2286" i="11"/>
  <c r="J2286" i="11"/>
  <c r="I2286" i="11"/>
  <c r="F2286" i="11"/>
  <c r="P2286" i="11" s="1"/>
  <c r="E2286" i="11"/>
  <c r="D2286" i="11"/>
  <c r="C2286" i="11"/>
  <c r="B2286" i="11"/>
  <c r="A2286" i="11"/>
  <c r="O2285" i="11"/>
  <c r="N2285" i="11"/>
  <c r="M2285" i="11"/>
  <c r="L2285" i="11"/>
  <c r="K2285" i="11"/>
  <c r="J2285" i="11"/>
  <c r="I2285" i="11"/>
  <c r="F2285" i="11"/>
  <c r="P2285" i="11" s="1"/>
  <c r="E2285" i="11"/>
  <c r="D2285" i="11"/>
  <c r="C2285" i="11"/>
  <c r="B2285" i="11"/>
  <c r="A2285" i="11"/>
  <c r="O2284" i="11"/>
  <c r="N2284" i="11"/>
  <c r="M2284" i="11"/>
  <c r="L2284" i="11"/>
  <c r="K2284" i="11"/>
  <c r="J2284" i="11"/>
  <c r="I2284" i="11"/>
  <c r="F2284" i="11"/>
  <c r="P2284" i="11" s="1"/>
  <c r="E2284" i="11"/>
  <c r="D2284" i="11"/>
  <c r="C2284" i="11"/>
  <c r="B2284" i="11"/>
  <c r="A2284" i="11"/>
  <c r="O2283" i="11"/>
  <c r="N2283" i="11"/>
  <c r="M2283" i="11"/>
  <c r="L2283" i="11"/>
  <c r="K2283" i="11"/>
  <c r="J2283" i="11"/>
  <c r="I2283" i="11"/>
  <c r="F2283" i="11"/>
  <c r="P2283" i="11" s="1"/>
  <c r="E2283" i="11"/>
  <c r="D2283" i="11"/>
  <c r="C2283" i="11"/>
  <c r="B2283" i="11"/>
  <c r="A2283" i="11"/>
  <c r="O2282" i="11"/>
  <c r="N2282" i="11"/>
  <c r="M2282" i="11"/>
  <c r="L2282" i="11"/>
  <c r="K2282" i="11"/>
  <c r="J2282" i="11"/>
  <c r="D154" i="12" s="1"/>
  <c r="I2282" i="11"/>
  <c r="C154" i="12" s="1"/>
  <c r="F2282" i="11"/>
  <c r="P2282" i="11" s="1"/>
  <c r="E154" i="12" s="1"/>
  <c r="E2282" i="11"/>
  <c r="D2282" i="11"/>
  <c r="C2282" i="11"/>
  <c r="B2282" i="11"/>
  <c r="B154" i="12" s="1"/>
  <c r="A2282" i="11"/>
  <c r="A154" i="12" s="1"/>
  <c r="O2281" i="11"/>
  <c r="N2281" i="11"/>
  <c r="M2281" i="11"/>
  <c r="L2281" i="11"/>
  <c r="K2281" i="11"/>
  <c r="J2281" i="11"/>
  <c r="I2281" i="11"/>
  <c r="F2281" i="11"/>
  <c r="P2281" i="11" s="1"/>
  <c r="E2281" i="11"/>
  <c r="D2281" i="11"/>
  <c r="C2281" i="11"/>
  <c r="B2281" i="11"/>
  <c r="A2281" i="11"/>
  <c r="O2280" i="11"/>
  <c r="N2280" i="11"/>
  <c r="M2280" i="11"/>
  <c r="L2280" i="11"/>
  <c r="K2280" i="11"/>
  <c r="J2280" i="11"/>
  <c r="I2280" i="11"/>
  <c r="F2280" i="11"/>
  <c r="P2280" i="11" s="1"/>
  <c r="E2280" i="11"/>
  <c r="D2280" i="11"/>
  <c r="C2280" i="11"/>
  <c r="B2280" i="11"/>
  <c r="A2280" i="11"/>
  <c r="O2279" i="11"/>
  <c r="N2279" i="11"/>
  <c r="M2279" i="11"/>
  <c r="L2279" i="11"/>
  <c r="K2279" i="11"/>
  <c r="J2279" i="11"/>
  <c r="I2279" i="11"/>
  <c r="F2279" i="11"/>
  <c r="P2279" i="11" s="1"/>
  <c r="E2279" i="11"/>
  <c r="D2279" i="11"/>
  <c r="C2279" i="11"/>
  <c r="B2279" i="11"/>
  <c r="A2279" i="11"/>
  <c r="O2278" i="11"/>
  <c r="N2278" i="11"/>
  <c r="M2278" i="11"/>
  <c r="L2278" i="11"/>
  <c r="K2278" i="11"/>
  <c r="J2278" i="11"/>
  <c r="I2278" i="11"/>
  <c r="F2278" i="11"/>
  <c r="P2278" i="11" s="1"/>
  <c r="E2278" i="11"/>
  <c r="D2278" i="11"/>
  <c r="C2278" i="11"/>
  <c r="B2278" i="11"/>
  <c r="A2278" i="11"/>
  <c r="O2277" i="11"/>
  <c r="N2277" i="11"/>
  <c r="M2277" i="11"/>
  <c r="L2277" i="11"/>
  <c r="K2277" i="11"/>
  <c r="J2277" i="11"/>
  <c r="I2277" i="11"/>
  <c r="F2277" i="11"/>
  <c r="P2277" i="11" s="1"/>
  <c r="E2277" i="11"/>
  <c r="D2277" i="11"/>
  <c r="C2277" i="11"/>
  <c r="B2277" i="11"/>
  <c r="A2277" i="11"/>
  <c r="O2276" i="11"/>
  <c r="N2276" i="11"/>
  <c r="M2276" i="11"/>
  <c r="L2276" i="11"/>
  <c r="K2276" i="11"/>
  <c r="J2276" i="11"/>
  <c r="I2276" i="11"/>
  <c r="F2276" i="11"/>
  <c r="P2276" i="11" s="1"/>
  <c r="E2276" i="11"/>
  <c r="D2276" i="11"/>
  <c r="C2276" i="11"/>
  <c r="B2276" i="11"/>
  <c r="A2276" i="11"/>
  <c r="O2275" i="11"/>
  <c r="N2275" i="11"/>
  <c r="M2275" i="11"/>
  <c r="L2275" i="11"/>
  <c r="K2275" i="11"/>
  <c r="J2275" i="11"/>
  <c r="I2275" i="11"/>
  <c r="F2275" i="11"/>
  <c r="P2275" i="11" s="1"/>
  <c r="E2275" i="11"/>
  <c r="D2275" i="11"/>
  <c r="C2275" i="11"/>
  <c r="B2275" i="11"/>
  <c r="A2275" i="11"/>
  <c r="O2274" i="11"/>
  <c r="N2274" i="11"/>
  <c r="M2274" i="11"/>
  <c r="L2274" i="11"/>
  <c r="K2274" i="11"/>
  <c r="J2274" i="11"/>
  <c r="I2274" i="11"/>
  <c r="F2274" i="11"/>
  <c r="P2274" i="11" s="1"/>
  <c r="E2274" i="11"/>
  <c r="D2274" i="11"/>
  <c r="C2274" i="11"/>
  <c r="B2274" i="11"/>
  <c r="A2274" i="11"/>
  <c r="O2273" i="11"/>
  <c r="N2273" i="11"/>
  <c r="M2273" i="11"/>
  <c r="L2273" i="11"/>
  <c r="K2273" i="11"/>
  <c r="J2273" i="11"/>
  <c r="I2273" i="11"/>
  <c r="F2273" i="11"/>
  <c r="P2273" i="11" s="1"/>
  <c r="E2273" i="11"/>
  <c r="D2273" i="11"/>
  <c r="C2273" i="11"/>
  <c r="B2273" i="11"/>
  <c r="A2273" i="11"/>
  <c r="O2272" i="11"/>
  <c r="N2272" i="11"/>
  <c r="M2272" i="11"/>
  <c r="L2272" i="11"/>
  <c r="K2272" i="11"/>
  <c r="J2272" i="11"/>
  <c r="I2272" i="11"/>
  <c r="F2272" i="11"/>
  <c r="P2272" i="11" s="1"/>
  <c r="E2272" i="11"/>
  <c r="D2272" i="11"/>
  <c r="C2272" i="11"/>
  <c r="B2272" i="11"/>
  <c r="A2272" i="11"/>
  <c r="O2271" i="11"/>
  <c r="N2271" i="11"/>
  <c r="M2271" i="11"/>
  <c r="L2271" i="11"/>
  <c r="K2271" i="11"/>
  <c r="J2271" i="11"/>
  <c r="I2271" i="11"/>
  <c r="F2271" i="11"/>
  <c r="P2271" i="11" s="1"/>
  <c r="E2271" i="11"/>
  <c r="D2271" i="11"/>
  <c r="C2271" i="11"/>
  <c r="B2271" i="11"/>
  <c r="A2271" i="11"/>
  <c r="O2270" i="11"/>
  <c r="N2270" i="11"/>
  <c r="M2270" i="11"/>
  <c r="L2270" i="11"/>
  <c r="K2270" i="11"/>
  <c r="J2270" i="11"/>
  <c r="I2270" i="11"/>
  <c r="F2270" i="11"/>
  <c r="P2270" i="11" s="1"/>
  <c r="E2270" i="11"/>
  <c r="D2270" i="11"/>
  <c r="C2270" i="11"/>
  <c r="B2270" i="11"/>
  <c r="A2270" i="11"/>
  <c r="O2269" i="11"/>
  <c r="N2269" i="11"/>
  <c r="M2269" i="11"/>
  <c r="L2269" i="11"/>
  <c r="K2269" i="11"/>
  <c r="J2269" i="11"/>
  <c r="I2269" i="11"/>
  <c r="F2269" i="11"/>
  <c r="P2269" i="11" s="1"/>
  <c r="E2269" i="11"/>
  <c r="D2269" i="11"/>
  <c r="C2269" i="11"/>
  <c r="B2269" i="11"/>
  <c r="A2269" i="11"/>
  <c r="O2268" i="11"/>
  <c r="N2268" i="11"/>
  <c r="M2268" i="11"/>
  <c r="L2268" i="11"/>
  <c r="K2268" i="11"/>
  <c r="J2268" i="11"/>
  <c r="I2268" i="11"/>
  <c r="F2268" i="11"/>
  <c r="P2268" i="11" s="1"/>
  <c r="E2268" i="11"/>
  <c r="D2268" i="11"/>
  <c r="C2268" i="11"/>
  <c r="B2268" i="11"/>
  <c r="A2268" i="11"/>
  <c r="O2267" i="11"/>
  <c r="N2267" i="11"/>
  <c r="M2267" i="11"/>
  <c r="L2267" i="11"/>
  <c r="K2267" i="11"/>
  <c r="J2267" i="11"/>
  <c r="D153" i="12" s="1"/>
  <c r="I2267" i="11"/>
  <c r="C153" i="12" s="1"/>
  <c r="F2267" i="11"/>
  <c r="P2267" i="11" s="1"/>
  <c r="E153" i="12" s="1"/>
  <c r="E2267" i="11"/>
  <c r="D2267" i="11"/>
  <c r="C2267" i="11"/>
  <c r="B2267" i="11"/>
  <c r="B153" i="12" s="1"/>
  <c r="A2267" i="11"/>
  <c r="A153" i="12" s="1"/>
  <c r="O2266" i="11"/>
  <c r="N2266" i="11"/>
  <c r="M2266" i="11"/>
  <c r="L2266" i="11"/>
  <c r="K2266" i="11"/>
  <c r="J2266" i="11"/>
  <c r="I2266" i="11"/>
  <c r="F2266" i="11"/>
  <c r="P2266" i="11" s="1"/>
  <c r="E2266" i="11"/>
  <c r="D2266" i="11"/>
  <c r="C2266" i="11"/>
  <c r="B2266" i="11"/>
  <c r="A2266" i="11"/>
  <c r="O2265" i="11"/>
  <c r="N2265" i="11"/>
  <c r="M2265" i="11"/>
  <c r="L2265" i="11"/>
  <c r="K2265" i="11"/>
  <c r="J2265" i="11"/>
  <c r="I2265" i="11"/>
  <c r="F2265" i="11"/>
  <c r="P2265" i="11" s="1"/>
  <c r="E2265" i="11"/>
  <c r="D2265" i="11"/>
  <c r="C2265" i="11"/>
  <c r="B2265" i="11"/>
  <c r="A2265" i="11"/>
  <c r="O2264" i="11"/>
  <c r="N2264" i="11"/>
  <c r="M2264" i="11"/>
  <c r="L2264" i="11"/>
  <c r="K2264" i="11"/>
  <c r="J2264" i="11"/>
  <c r="I2264" i="11"/>
  <c r="F2264" i="11"/>
  <c r="P2264" i="11" s="1"/>
  <c r="E2264" i="11"/>
  <c r="D2264" i="11"/>
  <c r="C2264" i="11"/>
  <c r="B2264" i="11"/>
  <c r="A2264" i="11"/>
  <c r="O2263" i="11"/>
  <c r="N2263" i="11"/>
  <c r="M2263" i="11"/>
  <c r="L2263" i="11"/>
  <c r="K2263" i="11"/>
  <c r="J2263" i="11"/>
  <c r="I2263" i="11"/>
  <c r="F2263" i="11"/>
  <c r="P2263" i="11" s="1"/>
  <c r="E2263" i="11"/>
  <c r="D2263" i="11"/>
  <c r="C2263" i="11"/>
  <c r="B2263" i="11"/>
  <c r="A2263" i="11"/>
  <c r="O2262" i="11"/>
  <c r="N2262" i="11"/>
  <c r="M2262" i="11"/>
  <c r="L2262" i="11"/>
  <c r="K2262" i="11"/>
  <c r="J2262" i="11"/>
  <c r="I2262" i="11"/>
  <c r="F2262" i="11"/>
  <c r="P2262" i="11" s="1"/>
  <c r="E2262" i="11"/>
  <c r="D2262" i="11"/>
  <c r="C2262" i="11"/>
  <c r="B2262" i="11"/>
  <c r="A2262" i="11"/>
  <c r="O2261" i="11"/>
  <c r="N2261" i="11"/>
  <c r="M2261" i="11"/>
  <c r="L2261" i="11"/>
  <c r="K2261" i="11"/>
  <c r="J2261" i="11"/>
  <c r="I2261" i="11"/>
  <c r="F2261" i="11"/>
  <c r="P2261" i="11" s="1"/>
  <c r="E2261" i="11"/>
  <c r="D2261" i="11"/>
  <c r="C2261" i="11"/>
  <c r="B2261" i="11"/>
  <c r="A2261" i="11"/>
  <c r="O2260" i="11"/>
  <c r="N2260" i="11"/>
  <c r="M2260" i="11"/>
  <c r="L2260" i="11"/>
  <c r="K2260" i="11"/>
  <c r="J2260" i="11"/>
  <c r="I2260" i="11"/>
  <c r="F2260" i="11"/>
  <c r="P2260" i="11" s="1"/>
  <c r="E2260" i="11"/>
  <c r="D2260" i="11"/>
  <c r="C2260" i="11"/>
  <c r="B2260" i="11"/>
  <c r="A2260" i="11"/>
  <c r="O2259" i="11"/>
  <c r="N2259" i="11"/>
  <c r="M2259" i="11"/>
  <c r="L2259" i="11"/>
  <c r="K2259" i="11"/>
  <c r="J2259" i="11"/>
  <c r="I2259" i="11"/>
  <c r="F2259" i="11"/>
  <c r="P2259" i="11" s="1"/>
  <c r="E2259" i="11"/>
  <c r="D2259" i="11"/>
  <c r="C2259" i="11"/>
  <c r="B2259" i="11"/>
  <c r="A2259" i="11"/>
  <c r="O2258" i="11"/>
  <c r="N2258" i="11"/>
  <c r="M2258" i="11"/>
  <c r="L2258" i="11"/>
  <c r="K2258" i="11"/>
  <c r="J2258" i="11"/>
  <c r="I2258" i="11"/>
  <c r="F2258" i="11"/>
  <c r="P2258" i="11" s="1"/>
  <c r="E2258" i="11"/>
  <c r="D2258" i="11"/>
  <c r="C2258" i="11"/>
  <c r="B2258" i="11"/>
  <c r="A2258" i="11"/>
  <c r="O2257" i="11"/>
  <c r="N2257" i="11"/>
  <c r="M2257" i="11"/>
  <c r="L2257" i="11"/>
  <c r="K2257" i="11"/>
  <c r="J2257" i="11"/>
  <c r="I2257" i="11"/>
  <c r="F2257" i="11"/>
  <c r="P2257" i="11" s="1"/>
  <c r="E2257" i="11"/>
  <c r="D2257" i="11"/>
  <c r="C2257" i="11"/>
  <c r="B2257" i="11"/>
  <c r="A2257" i="11"/>
  <c r="O2256" i="11"/>
  <c r="N2256" i="11"/>
  <c r="M2256" i="11"/>
  <c r="L2256" i="11"/>
  <c r="K2256" i="11"/>
  <c r="J2256" i="11"/>
  <c r="I2256" i="11"/>
  <c r="F2256" i="11"/>
  <c r="P2256" i="11" s="1"/>
  <c r="E2256" i="11"/>
  <c r="D2256" i="11"/>
  <c r="C2256" i="11"/>
  <c r="B2256" i="11"/>
  <c r="A2256" i="11"/>
  <c r="O2255" i="11"/>
  <c r="N2255" i="11"/>
  <c r="M2255" i="11"/>
  <c r="L2255" i="11"/>
  <c r="K2255" i="11"/>
  <c r="J2255" i="11"/>
  <c r="I2255" i="11"/>
  <c r="F2255" i="11"/>
  <c r="P2255" i="11" s="1"/>
  <c r="E2255" i="11"/>
  <c r="D2255" i="11"/>
  <c r="C2255" i="11"/>
  <c r="B2255" i="11"/>
  <c r="A2255" i="11"/>
  <c r="O2254" i="11"/>
  <c r="N2254" i="11"/>
  <c r="M2254" i="11"/>
  <c r="L2254" i="11"/>
  <c r="K2254" i="11"/>
  <c r="J2254" i="11"/>
  <c r="I2254" i="11"/>
  <c r="F2254" i="11"/>
  <c r="P2254" i="11" s="1"/>
  <c r="E2254" i="11"/>
  <c r="D2254" i="11"/>
  <c r="C2254" i="11"/>
  <c r="B2254" i="11"/>
  <c r="A2254" i="11"/>
  <c r="O2253" i="11"/>
  <c r="N2253" i="11"/>
  <c r="M2253" i="11"/>
  <c r="L2253" i="11"/>
  <c r="K2253" i="11"/>
  <c r="J2253" i="11"/>
  <c r="I2253" i="11"/>
  <c r="F2253" i="11"/>
  <c r="P2253" i="11" s="1"/>
  <c r="E2253" i="11"/>
  <c r="D2253" i="11"/>
  <c r="C2253" i="11"/>
  <c r="B2253" i="11"/>
  <c r="A2253" i="11"/>
  <c r="O2252" i="11"/>
  <c r="N2252" i="11"/>
  <c r="M2252" i="11"/>
  <c r="L2252" i="11"/>
  <c r="K2252" i="11"/>
  <c r="J2252" i="11"/>
  <c r="D152" i="12" s="1"/>
  <c r="I2252" i="11"/>
  <c r="C152" i="12" s="1"/>
  <c r="F2252" i="11"/>
  <c r="P2252" i="11" s="1"/>
  <c r="E152" i="12" s="1"/>
  <c r="E2252" i="11"/>
  <c r="D2252" i="11"/>
  <c r="C2252" i="11"/>
  <c r="B2252" i="11"/>
  <c r="B152" i="12" s="1"/>
  <c r="A2252" i="11"/>
  <c r="A152" i="12" s="1"/>
  <c r="O2251" i="11"/>
  <c r="N2251" i="11"/>
  <c r="M2251" i="11"/>
  <c r="L2251" i="11"/>
  <c r="K2251" i="11"/>
  <c r="J2251" i="11"/>
  <c r="I2251" i="11"/>
  <c r="F2251" i="11"/>
  <c r="P2251" i="11" s="1"/>
  <c r="E2251" i="11"/>
  <c r="D2251" i="11"/>
  <c r="C2251" i="11"/>
  <c r="B2251" i="11"/>
  <c r="A2251" i="11"/>
  <c r="O2250" i="11"/>
  <c r="N2250" i="11"/>
  <c r="M2250" i="11"/>
  <c r="L2250" i="11"/>
  <c r="K2250" i="11"/>
  <c r="J2250" i="11"/>
  <c r="I2250" i="11"/>
  <c r="F2250" i="11"/>
  <c r="P2250" i="11" s="1"/>
  <c r="E2250" i="11"/>
  <c r="D2250" i="11"/>
  <c r="C2250" i="11"/>
  <c r="B2250" i="11"/>
  <c r="A2250" i="11"/>
  <c r="O2249" i="11"/>
  <c r="N2249" i="11"/>
  <c r="M2249" i="11"/>
  <c r="L2249" i="11"/>
  <c r="K2249" i="11"/>
  <c r="J2249" i="11"/>
  <c r="I2249" i="11"/>
  <c r="F2249" i="11"/>
  <c r="P2249" i="11" s="1"/>
  <c r="E2249" i="11"/>
  <c r="D2249" i="11"/>
  <c r="C2249" i="11"/>
  <c r="B2249" i="11"/>
  <c r="A2249" i="11"/>
  <c r="O2248" i="11"/>
  <c r="N2248" i="11"/>
  <c r="M2248" i="11"/>
  <c r="L2248" i="11"/>
  <c r="K2248" i="11"/>
  <c r="J2248" i="11"/>
  <c r="I2248" i="11"/>
  <c r="F2248" i="11"/>
  <c r="P2248" i="11" s="1"/>
  <c r="E2248" i="11"/>
  <c r="D2248" i="11"/>
  <c r="C2248" i="11"/>
  <c r="B2248" i="11"/>
  <c r="A2248" i="11"/>
  <c r="O2247" i="11"/>
  <c r="N2247" i="11"/>
  <c r="M2247" i="11"/>
  <c r="L2247" i="11"/>
  <c r="K2247" i="11"/>
  <c r="J2247" i="11"/>
  <c r="I2247" i="11"/>
  <c r="F2247" i="11"/>
  <c r="P2247" i="11" s="1"/>
  <c r="E2247" i="11"/>
  <c r="D2247" i="11"/>
  <c r="C2247" i="11"/>
  <c r="B2247" i="11"/>
  <c r="A2247" i="11"/>
  <c r="O2246" i="11"/>
  <c r="N2246" i="11"/>
  <c r="M2246" i="11"/>
  <c r="L2246" i="11"/>
  <c r="K2246" i="11"/>
  <c r="J2246" i="11"/>
  <c r="I2246" i="11"/>
  <c r="F2246" i="11"/>
  <c r="P2246" i="11" s="1"/>
  <c r="E2246" i="11"/>
  <c r="D2246" i="11"/>
  <c r="C2246" i="11"/>
  <c r="B2246" i="11"/>
  <c r="A2246" i="11"/>
  <c r="O2245" i="11"/>
  <c r="N2245" i="11"/>
  <c r="M2245" i="11"/>
  <c r="L2245" i="11"/>
  <c r="K2245" i="11"/>
  <c r="J2245" i="11"/>
  <c r="I2245" i="11"/>
  <c r="F2245" i="11"/>
  <c r="P2245" i="11" s="1"/>
  <c r="E2245" i="11"/>
  <c r="D2245" i="11"/>
  <c r="C2245" i="11"/>
  <c r="B2245" i="11"/>
  <c r="A2245" i="11"/>
  <c r="O2244" i="11"/>
  <c r="N2244" i="11"/>
  <c r="M2244" i="11"/>
  <c r="L2244" i="11"/>
  <c r="K2244" i="11"/>
  <c r="J2244" i="11"/>
  <c r="I2244" i="11"/>
  <c r="F2244" i="11"/>
  <c r="P2244" i="11" s="1"/>
  <c r="E2244" i="11"/>
  <c r="D2244" i="11"/>
  <c r="C2244" i="11"/>
  <c r="B2244" i="11"/>
  <c r="A2244" i="11"/>
  <c r="O2243" i="11"/>
  <c r="N2243" i="11"/>
  <c r="M2243" i="11"/>
  <c r="L2243" i="11"/>
  <c r="K2243" i="11"/>
  <c r="J2243" i="11"/>
  <c r="I2243" i="11"/>
  <c r="F2243" i="11"/>
  <c r="P2243" i="11" s="1"/>
  <c r="E2243" i="11"/>
  <c r="D2243" i="11"/>
  <c r="C2243" i="11"/>
  <c r="B2243" i="11"/>
  <c r="A2243" i="11"/>
  <c r="O2242" i="11"/>
  <c r="N2242" i="11"/>
  <c r="M2242" i="11"/>
  <c r="L2242" i="11"/>
  <c r="K2242" i="11"/>
  <c r="J2242" i="11"/>
  <c r="I2242" i="11"/>
  <c r="F2242" i="11"/>
  <c r="P2242" i="11" s="1"/>
  <c r="E2242" i="11"/>
  <c r="D2242" i="11"/>
  <c r="C2242" i="11"/>
  <c r="B2242" i="11"/>
  <c r="A2242" i="11"/>
  <c r="O2241" i="11"/>
  <c r="N2241" i="11"/>
  <c r="M2241" i="11"/>
  <c r="L2241" i="11"/>
  <c r="K2241" i="11"/>
  <c r="J2241" i="11"/>
  <c r="I2241" i="11"/>
  <c r="F2241" i="11"/>
  <c r="P2241" i="11" s="1"/>
  <c r="E2241" i="11"/>
  <c r="D2241" i="11"/>
  <c r="C2241" i="11"/>
  <c r="B2241" i="11"/>
  <c r="A2241" i="11"/>
  <c r="O2240" i="11"/>
  <c r="N2240" i="11"/>
  <c r="M2240" i="11"/>
  <c r="L2240" i="11"/>
  <c r="K2240" i="11"/>
  <c r="J2240" i="11"/>
  <c r="I2240" i="11"/>
  <c r="F2240" i="11"/>
  <c r="P2240" i="11" s="1"/>
  <c r="E2240" i="11"/>
  <c r="D2240" i="11"/>
  <c r="C2240" i="11"/>
  <c r="B2240" i="11"/>
  <c r="A2240" i="11"/>
  <c r="O2239" i="11"/>
  <c r="N2239" i="11"/>
  <c r="M2239" i="11"/>
  <c r="L2239" i="11"/>
  <c r="K2239" i="11"/>
  <c r="J2239" i="11"/>
  <c r="I2239" i="11"/>
  <c r="F2239" i="11"/>
  <c r="P2239" i="11" s="1"/>
  <c r="E2239" i="11"/>
  <c r="D2239" i="11"/>
  <c r="C2239" i="11"/>
  <c r="B2239" i="11"/>
  <c r="A2239" i="11"/>
  <c r="O2238" i="11"/>
  <c r="N2238" i="11"/>
  <c r="M2238" i="11"/>
  <c r="L2238" i="11"/>
  <c r="K2238" i="11"/>
  <c r="J2238" i="11"/>
  <c r="I2238" i="11"/>
  <c r="F2238" i="11"/>
  <c r="P2238" i="11" s="1"/>
  <c r="E2238" i="11"/>
  <c r="D2238" i="11"/>
  <c r="C2238" i="11"/>
  <c r="B2238" i="11"/>
  <c r="A2238" i="11"/>
  <c r="O2237" i="11"/>
  <c r="N2237" i="11"/>
  <c r="M2237" i="11"/>
  <c r="L2237" i="11"/>
  <c r="K2237" i="11"/>
  <c r="J2237" i="11"/>
  <c r="D151" i="12" s="1"/>
  <c r="I2237" i="11"/>
  <c r="C151" i="12" s="1"/>
  <c r="F2237" i="11"/>
  <c r="P2237" i="11" s="1"/>
  <c r="E151" i="12" s="1"/>
  <c r="E2237" i="11"/>
  <c r="D2237" i="11"/>
  <c r="C2237" i="11"/>
  <c r="B2237" i="11"/>
  <c r="B151" i="12" s="1"/>
  <c r="A2237" i="11"/>
  <c r="A151" i="12" s="1"/>
  <c r="O2236" i="11"/>
  <c r="N2236" i="11"/>
  <c r="M2236" i="11"/>
  <c r="L2236" i="11"/>
  <c r="K2236" i="11"/>
  <c r="J2236" i="11"/>
  <c r="I2236" i="11"/>
  <c r="F2236" i="11"/>
  <c r="P2236" i="11" s="1"/>
  <c r="E2236" i="11"/>
  <c r="D2236" i="11"/>
  <c r="C2236" i="11"/>
  <c r="B2236" i="11"/>
  <c r="A2236" i="11"/>
  <c r="O2235" i="11"/>
  <c r="N2235" i="11"/>
  <c r="M2235" i="11"/>
  <c r="L2235" i="11"/>
  <c r="K2235" i="11"/>
  <c r="J2235" i="11"/>
  <c r="I2235" i="11"/>
  <c r="F2235" i="11"/>
  <c r="P2235" i="11" s="1"/>
  <c r="E2235" i="11"/>
  <c r="D2235" i="11"/>
  <c r="C2235" i="11"/>
  <c r="B2235" i="11"/>
  <c r="A2235" i="11"/>
  <c r="O2234" i="11"/>
  <c r="N2234" i="11"/>
  <c r="M2234" i="11"/>
  <c r="L2234" i="11"/>
  <c r="K2234" i="11"/>
  <c r="J2234" i="11"/>
  <c r="I2234" i="11"/>
  <c r="F2234" i="11"/>
  <c r="P2234" i="11" s="1"/>
  <c r="E2234" i="11"/>
  <c r="D2234" i="11"/>
  <c r="C2234" i="11"/>
  <c r="B2234" i="11"/>
  <c r="A2234" i="11"/>
  <c r="O2233" i="11"/>
  <c r="N2233" i="11"/>
  <c r="M2233" i="11"/>
  <c r="L2233" i="11"/>
  <c r="K2233" i="11"/>
  <c r="J2233" i="11"/>
  <c r="I2233" i="11"/>
  <c r="F2233" i="11"/>
  <c r="P2233" i="11" s="1"/>
  <c r="E2233" i="11"/>
  <c r="D2233" i="11"/>
  <c r="C2233" i="11"/>
  <c r="B2233" i="11"/>
  <c r="A2233" i="11"/>
  <c r="O2232" i="11"/>
  <c r="N2232" i="11"/>
  <c r="M2232" i="11"/>
  <c r="L2232" i="11"/>
  <c r="K2232" i="11"/>
  <c r="J2232" i="11"/>
  <c r="I2232" i="11"/>
  <c r="F2232" i="11"/>
  <c r="P2232" i="11" s="1"/>
  <c r="E2232" i="11"/>
  <c r="D2232" i="11"/>
  <c r="C2232" i="11"/>
  <c r="B2232" i="11"/>
  <c r="A2232" i="11"/>
  <c r="O2231" i="11"/>
  <c r="N2231" i="11"/>
  <c r="M2231" i="11"/>
  <c r="L2231" i="11"/>
  <c r="K2231" i="11"/>
  <c r="J2231" i="11"/>
  <c r="I2231" i="11"/>
  <c r="F2231" i="11"/>
  <c r="P2231" i="11" s="1"/>
  <c r="E2231" i="11"/>
  <c r="D2231" i="11"/>
  <c r="C2231" i="11"/>
  <c r="B2231" i="11"/>
  <c r="A2231" i="11"/>
  <c r="O2230" i="11"/>
  <c r="N2230" i="11"/>
  <c r="M2230" i="11"/>
  <c r="L2230" i="11"/>
  <c r="K2230" i="11"/>
  <c r="J2230" i="11"/>
  <c r="I2230" i="11"/>
  <c r="F2230" i="11"/>
  <c r="P2230" i="11" s="1"/>
  <c r="E2230" i="11"/>
  <c r="D2230" i="11"/>
  <c r="C2230" i="11"/>
  <c r="B2230" i="11"/>
  <c r="A2230" i="11"/>
  <c r="O2229" i="11"/>
  <c r="N2229" i="11"/>
  <c r="M2229" i="11"/>
  <c r="L2229" i="11"/>
  <c r="K2229" i="11"/>
  <c r="J2229" i="11"/>
  <c r="I2229" i="11"/>
  <c r="F2229" i="11"/>
  <c r="P2229" i="11" s="1"/>
  <c r="E2229" i="11"/>
  <c r="D2229" i="11"/>
  <c r="C2229" i="11"/>
  <c r="B2229" i="11"/>
  <c r="A2229" i="11"/>
  <c r="O2228" i="11"/>
  <c r="N2228" i="11"/>
  <c r="M2228" i="11"/>
  <c r="L2228" i="11"/>
  <c r="K2228" i="11"/>
  <c r="J2228" i="11"/>
  <c r="I2228" i="11"/>
  <c r="F2228" i="11"/>
  <c r="P2228" i="11" s="1"/>
  <c r="E2228" i="11"/>
  <c r="D2228" i="11"/>
  <c r="C2228" i="11"/>
  <c r="B2228" i="11"/>
  <c r="A2228" i="11"/>
  <c r="O2227" i="11"/>
  <c r="N2227" i="11"/>
  <c r="M2227" i="11"/>
  <c r="L2227" i="11"/>
  <c r="K2227" i="11"/>
  <c r="J2227" i="11"/>
  <c r="I2227" i="11"/>
  <c r="F2227" i="11"/>
  <c r="P2227" i="11" s="1"/>
  <c r="E2227" i="11"/>
  <c r="D2227" i="11"/>
  <c r="C2227" i="11"/>
  <c r="B2227" i="11"/>
  <c r="A2227" i="11"/>
  <c r="O2226" i="11"/>
  <c r="N2226" i="11"/>
  <c r="M2226" i="11"/>
  <c r="L2226" i="11"/>
  <c r="K2226" i="11"/>
  <c r="J2226" i="11"/>
  <c r="I2226" i="11"/>
  <c r="F2226" i="11"/>
  <c r="P2226" i="11" s="1"/>
  <c r="E2226" i="11"/>
  <c r="D2226" i="11"/>
  <c r="C2226" i="11"/>
  <c r="B2226" i="11"/>
  <c r="A2226" i="11"/>
  <c r="O2225" i="11"/>
  <c r="N2225" i="11"/>
  <c r="M2225" i="11"/>
  <c r="L2225" i="11"/>
  <c r="K2225" i="11"/>
  <c r="J2225" i="11"/>
  <c r="I2225" i="11"/>
  <c r="F2225" i="11"/>
  <c r="P2225" i="11" s="1"/>
  <c r="E2225" i="11"/>
  <c r="D2225" i="11"/>
  <c r="C2225" i="11"/>
  <c r="B2225" i="11"/>
  <c r="A2225" i="11"/>
  <c r="O2224" i="11"/>
  <c r="N2224" i="11"/>
  <c r="M2224" i="11"/>
  <c r="L2224" i="11"/>
  <c r="K2224" i="11"/>
  <c r="J2224" i="11"/>
  <c r="I2224" i="11"/>
  <c r="F2224" i="11"/>
  <c r="P2224" i="11" s="1"/>
  <c r="E2224" i="11"/>
  <c r="D2224" i="11"/>
  <c r="C2224" i="11"/>
  <c r="B2224" i="11"/>
  <c r="A2224" i="11"/>
  <c r="O2223" i="11"/>
  <c r="N2223" i="11"/>
  <c r="M2223" i="11"/>
  <c r="L2223" i="11"/>
  <c r="K2223" i="11"/>
  <c r="J2223" i="11"/>
  <c r="I2223" i="11"/>
  <c r="F2223" i="11"/>
  <c r="P2223" i="11" s="1"/>
  <c r="E2223" i="11"/>
  <c r="D2223" i="11"/>
  <c r="C2223" i="11"/>
  <c r="B2223" i="11"/>
  <c r="A2223" i="11"/>
  <c r="O2222" i="11"/>
  <c r="N2222" i="11"/>
  <c r="M2222" i="11"/>
  <c r="L2222" i="11"/>
  <c r="K2222" i="11"/>
  <c r="J2222" i="11"/>
  <c r="D150" i="12" s="1"/>
  <c r="I2222" i="11"/>
  <c r="C150" i="12" s="1"/>
  <c r="F2222" i="11"/>
  <c r="P2222" i="11" s="1"/>
  <c r="E150" i="12" s="1"/>
  <c r="E2222" i="11"/>
  <c r="D2222" i="11"/>
  <c r="C2222" i="11"/>
  <c r="B2222" i="11"/>
  <c r="B150" i="12" s="1"/>
  <c r="A2222" i="11"/>
  <c r="A150" i="12" s="1"/>
  <c r="O2221" i="11"/>
  <c r="N2221" i="11"/>
  <c r="M2221" i="11"/>
  <c r="L2221" i="11"/>
  <c r="K2221" i="11"/>
  <c r="J2221" i="11"/>
  <c r="I2221" i="11"/>
  <c r="F2221" i="11"/>
  <c r="P2221" i="11" s="1"/>
  <c r="E2221" i="11"/>
  <c r="D2221" i="11"/>
  <c r="C2221" i="11"/>
  <c r="B2221" i="11"/>
  <c r="A2221" i="11"/>
  <c r="O2220" i="11"/>
  <c r="N2220" i="11"/>
  <c r="M2220" i="11"/>
  <c r="L2220" i="11"/>
  <c r="K2220" i="11"/>
  <c r="J2220" i="11"/>
  <c r="I2220" i="11"/>
  <c r="F2220" i="11"/>
  <c r="P2220" i="11" s="1"/>
  <c r="E2220" i="11"/>
  <c r="D2220" i="11"/>
  <c r="C2220" i="11"/>
  <c r="B2220" i="11"/>
  <c r="A2220" i="11"/>
  <c r="O2219" i="11"/>
  <c r="N2219" i="11"/>
  <c r="M2219" i="11"/>
  <c r="L2219" i="11"/>
  <c r="K2219" i="11"/>
  <c r="J2219" i="11"/>
  <c r="I2219" i="11"/>
  <c r="F2219" i="11"/>
  <c r="P2219" i="11" s="1"/>
  <c r="E2219" i="11"/>
  <c r="D2219" i="11"/>
  <c r="C2219" i="11"/>
  <c r="B2219" i="11"/>
  <c r="A2219" i="11"/>
  <c r="O2218" i="11"/>
  <c r="N2218" i="11"/>
  <c r="M2218" i="11"/>
  <c r="L2218" i="11"/>
  <c r="K2218" i="11"/>
  <c r="J2218" i="11"/>
  <c r="I2218" i="11"/>
  <c r="F2218" i="11"/>
  <c r="P2218" i="11" s="1"/>
  <c r="E2218" i="11"/>
  <c r="D2218" i="11"/>
  <c r="C2218" i="11"/>
  <c r="B2218" i="11"/>
  <c r="A2218" i="11"/>
  <c r="O2217" i="11"/>
  <c r="N2217" i="11"/>
  <c r="M2217" i="11"/>
  <c r="L2217" i="11"/>
  <c r="K2217" i="11"/>
  <c r="J2217" i="11"/>
  <c r="I2217" i="11"/>
  <c r="F2217" i="11"/>
  <c r="P2217" i="11" s="1"/>
  <c r="E2217" i="11"/>
  <c r="D2217" i="11"/>
  <c r="C2217" i="11"/>
  <c r="B2217" i="11"/>
  <c r="A2217" i="11"/>
  <c r="O2216" i="11"/>
  <c r="N2216" i="11"/>
  <c r="M2216" i="11"/>
  <c r="L2216" i="11"/>
  <c r="K2216" i="11"/>
  <c r="J2216" i="11"/>
  <c r="I2216" i="11"/>
  <c r="F2216" i="11"/>
  <c r="P2216" i="11" s="1"/>
  <c r="E2216" i="11"/>
  <c r="D2216" i="11"/>
  <c r="C2216" i="11"/>
  <c r="B2216" i="11"/>
  <c r="A2216" i="11"/>
  <c r="O2215" i="11"/>
  <c r="N2215" i="11"/>
  <c r="M2215" i="11"/>
  <c r="L2215" i="11"/>
  <c r="K2215" i="11"/>
  <c r="J2215" i="11"/>
  <c r="I2215" i="11"/>
  <c r="F2215" i="11"/>
  <c r="P2215" i="11" s="1"/>
  <c r="E2215" i="11"/>
  <c r="D2215" i="11"/>
  <c r="C2215" i="11"/>
  <c r="B2215" i="11"/>
  <c r="A2215" i="11"/>
  <c r="O2214" i="11"/>
  <c r="N2214" i="11"/>
  <c r="M2214" i="11"/>
  <c r="L2214" i="11"/>
  <c r="K2214" i="11"/>
  <c r="J2214" i="11"/>
  <c r="I2214" i="11"/>
  <c r="F2214" i="11"/>
  <c r="P2214" i="11" s="1"/>
  <c r="E2214" i="11"/>
  <c r="D2214" i="11"/>
  <c r="C2214" i="11"/>
  <c r="B2214" i="11"/>
  <c r="A2214" i="11"/>
  <c r="O2213" i="11"/>
  <c r="N2213" i="11"/>
  <c r="M2213" i="11"/>
  <c r="L2213" i="11"/>
  <c r="K2213" i="11"/>
  <c r="J2213" i="11"/>
  <c r="I2213" i="11"/>
  <c r="F2213" i="11"/>
  <c r="P2213" i="11" s="1"/>
  <c r="E2213" i="11"/>
  <c r="D2213" i="11"/>
  <c r="C2213" i="11"/>
  <c r="B2213" i="11"/>
  <c r="A2213" i="11"/>
  <c r="O2212" i="11"/>
  <c r="N2212" i="11"/>
  <c r="M2212" i="11"/>
  <c r="L2212" i="11"/>
  <c r="K2212" i="11"/>
  <c r="J2212" i="11"/>
  <c r="I2212" i="11"/>
  <c r="F2212" i="11"/>
  <c r="P2212" i="11" s="1"/>
  <c r="E2212" i="11"/>
  <c r="D2212" i="11"/>
  <c r="C2212" i="11"/>
  <c r="B2212" i="11"/>
  <c r="A2212" i="11"/>
  <c r="O2211" i="11"/>
  <c r="N2211" i="11"/>
  <c r="M2211" i="11"/>
  <c r="L2211" i="11"/>
  <c r="K2211" i="11"/>
  <c r="J2211" i="11"/>
  <c r="I2211" i="11"/>
  <c r="F2211" i="11"/>
  <c r="P2211" i="11" s="1"/>
  <c r="E2211" i="11"/>
  <c r="D2211" i="11"/>
  <c r="C2211" i="11"/>
  <c r="B2211" i="11"/>
  <c r="A2211" i="11"/>
  <c r="O2210" i="11"/>
  <c r="N2210" i="11"/>
  <c r="M2210" i="11"/>
  <c r="L2210" i="11"/>
  <c r="K2210" i="11"/>
  <c r="J2210" i="11"/>
  <c r="I2210" i="11"/>
  <c r="F2210" i="11"/>
  <c r="P2210" i="11" s="1"/>
  <c r="E2210" i="11"/>
  <c r="D2210" i="11"/>
  <c r="C2210" i="11"/>
  <c r="B2210" i="11"/>
  <c r="A2210" i="11"/>
  <c r="O2209" i="11"/>
  <c r="N2209" i="11"/>
  <c r="M2209" i="11"/>
  <c r="L2209" i="11"/>
  <c r="K2209" i="11"/>
  <c r="J2209" i="11"/>
  <c r="I2209" i="11"/>
  <c r="F2209" i="11"/>
  <c r="P2209" i="11" s="1"/>
  <c r="E2209" i="11"/>
  <c r="D2209" i="11"/>
  <c r="C2209" i="11"/>
  <c r="B2209" i="11"/>
  <c r="A2209" i="11"/>
  <c r="O2208" i="11"/>
  <c r="N2208" i="11"/>
  <c r="M2208" i="11"/>
  <c r="L2208" i="11"/>
  <c r="K2208" i="11"/>
  <c r="J2208" i="11"/>
  <c r="I2208" i="11"/>
  <c r="F2208" i="11"/>
  <c r="P2208" i="11" s="1"/>
  <c r="E2208" i="11"/>
  <c r="D2208" i="11"/>
  <c r="C2208" i="11"/>
  <c r="B2208" i="11"/>
  <c r="A2208" i="11"/>
  <c r="O2207" i="11"/>
  <c r="N2207" i="11"/>
  <c r="M2207" i="11"/>
  <c r="L2207" i="11"/>
  <c r="K2207" i="11"/>
  <c r="J2207" i="11"/>
  <c r="D149" i="12" s="1"/>
  <c r="I2207" i="11"/>
  <c r="C149" i="12" s="1"/>
  <c r="F2207" i="11"/>
  <c r="P2207" i="11" s="1"/>
  <c r="E149" i="12" s="1"/>
  <c r="E2207" i="11"/>
  <c r="D2207" i="11"/>
  <c r="C2207" i="11"/>
  <c r="B2207" i="11"/>
  <c r="B149" i="12" s="1"/>
  <c r="A2207" i="11"/>
  <c r="A149" i="12" s="1"/>
  <c r="O2206" i="11"/>
  <c r="N2206" i="11"/>
  <c r="M2206" i="11"/>
  <c r="L2206" i="11"/>
  <c r="K2206" i="11"/>
  <c r="J2206" i="11"/>
  <c r="I2206" i="11"/>
  <c r="F2206" i="11"/>
  <c r="P2206" i="11" s="1"/>
  <c r="E2206" i="11"/>
  <c r="D2206" i="11"/>
  <c r="C2206" i="11"/>
  <c r="B2206" i="11"/>
  <c r="A2206" i="11"/>
  <c r="O2205" i="11"/>
  <c r="N2205" i="11"/>
  <c r="M2205" i="11"/>
  <c r="L2205" i="11"/>
  <c r="K2205" i="11"/>
  <c r="J2205" i="11"/>
  <c r="I2205" i="11"/>
  <c r="F2205" i="11"/>
  <c r="P2205" i="11" s="1"/>
  <c r="E2205" i="11"/>
  <c r="D2205" i="11"/>
  <c r="C2205" i="11"/>
  <c r="B2205" i="11"/>
  <c r="A2205" i="11"/>
  <c r="O2204" i="11"/>
  <c r="N2204" i="11"/>
  <c r="M2204" i="11"/>
  <c r="L2204" i="11"/>
  <c r="K2204" i="11"/>
  <c r="J2204" i="11"/>
  <c r="I2204" i="11"/>
  <c r="F2204" i="11"/>
  <c r="P2204" i="11" s="1"/>
  <c r="E2204" i="11"/>
  <c r="D2204" i="11"/>
  <c r="C2204" i="11"/>
  <c r="B2204" i="11"/>
  <c r="A2204" i="11"/>
  <c r="O2203" i="11"/>
  <c r="N2203" i="11"/>
  <c r="M2203" i="11"/>
  <c r="L2203" i="11"/>
  <c r="K2203" i="11"/>
  <c r="J2203" i="11"/>
  <c r="I2203" i="11"/>
  <c r="F2203" i="11"/>
  <c r="P2203" i="11" s="1"/>
  <c r="E2203" i="11"/>
  <c r="D2203" i="11"/>
  <c r="C2203" i="11"/>
  <c r="B2203" i="11"/>
  <c r="A2203" i="11"/>
  <c r="O2202" i="11"/>
  <c r="N2202" i="11"/>
  <c r="M2202" i="11"/>
  <c r="L2202" i="11"/>
  <c r="K2202" i="11"/>
  <c r="J2202" i="11"/>
  <c r="I2202" i="11"/>
  <c r="F2202" i="11"/>
  <c r="P2202" i="11" s="1"/>
  <c r="E2202" i="11"/>
  <c r="D2202" i="11"/>
  <c r="C2202" i="11"/>
  <c r="B2202" i="11"/>
  <c r="A2202" i="11"/>
  <c r="O2201" i="11"/>
  <c r="N2201" i="11"/>
  <c r="M2201" i="11"/>
  <c r="L2201" i="11"/>
  <c r="K2201" i="11"/>
  <c r="J2201" i="11"/>
  <c r="I2201" i="11"/>
  <c r="F2201" i="11"/>
  <c r="P2201" i="11" s="1"/>
  <c r="E2201" i="11"/>
  <c r="D2201" i="11"/>
  <c r="C2201" i="11"/>
  <c r="B2201" i="11"/>
  <c r="A2201" i="11"/>
  <c r="O2200" i="11"/>
  <c r="N2200" i="11"/>
  <c r="M2200" i="11"/>
  <c r="L2200" i="11"/>
  <c r="K2200" i="11"/>
  <c r="J2200" i="11"/>
  <c r="I2200" i="11"/>
  <c r="F2200" i="11"/>
  <c r="P2200" i="11" s="1"/>
  <c r="E2200" i="11"/>
  <c r="D2200" i="11"/>
  <c r="C2200" i="11"/>
  <c r="B2200" i="11"/>
  <c r="A2200" i="11"/>
  <c r="O2199" i="11"/>
  <c r="N2199" i="11"/>
  <c r="M2199" i="11"/>
  <c r="L2199" i="11"/>
  <c r="K2199" i="11"/>
  <c r="J2199" i="11"/>
  <c r="I2199" i="11"/>
  <c r="F2199" i="11"/>
  <c r="P2199" i="11" s="1"/>
  <c r="E2199" i="11"/>
  <c r="D2199" i="11"/>
  <c r="C2199" i="11"/>
  <c r="B2199" i="11"/>
  <c r="A2199" i="11"/>
  <c r="O2198" i="11"/>
  <c r="N2198" i="11"/>
  <c r="M2198" i="11"/>
  <c r="L2198" i="11"/>
  <c r="K2198" i="11"/>
  <c r="J2198" i="11"/>
  <c r="I2198" i="11"/>
  <c r="F2198" i="11"/>
  <c r="P2198" i="11" s="1"/>
  <c r="E2198" i="11"/>
  <c r="D2198" i="11"/>
  <c r="C2198" i="11"/>
  <c r="B2198" i="11"/>
  <c r="A2198" i="11"/>
  <c r="O2197" i="11"/>
  <c r="N2197" i="11"/>
  <c r="M2197" i="11"/>
  <c r="L2197" i="11"/>
  <c r="K2197" i="11"/>
  <c r="J2197" i="11"/>
  <c r="I2197" i="11"/>
  <c r="F2197" i="11"/>
  <c r="P2197" i="11" s="1"/>
  <c r="E2197" i="11"/>
  <c r="D2197" i="11"/>
  <c r="C2197" i="11"/>
  <c r="B2197" i="11"/>
  <c r="A2197" i="11"/>
  <c r="O2196" i="11"/>
  <c r="N2196" i="11"/>
  <c r="M2196" i="11"/>
  <c r="L2196" i="11"/>
  <c r="K2196" i="11"/>
  <c r="J2196" i="11"/>
  <c r="I2196" i="11"/>
  <c r="F2196" i="11"/>
  <c r="P2196" i="11" s="1"/>
  <c r="E2196" i="11"/>
  <c r="D2196" i="11"/>
  <c r="C2196" i="11"/>
  <c r="B2196" i="11"/>
  <c r="A2196" i="11"/>
  <c r="O2195" i="11"/>
  <c r="N2195" i="11"/>
  <c r="M2195" i="11"/>
  <c r="L2195" i="11"/>
  <c r="K2195" i="11"/>
  <c r="J2195" i="11"/>
  <c r="I2195" i="11"/>
  <c r="F2195" i="11"/>
  <c r="P2195" i="11" s="1"/>
  <c r="E2195" i="11"/>
  <c r="D2195" i="11"/>
  <c r="C2195" i="11"/>
  <c r="B2195" i="11"/>
  <c r="A2195" i="11"/>
  <c r="O2194" i="11"/>
  <c r="N2194" i="11"/>
  <c r="M2194" i="11"/>
  <c r="L2194" i="11"/>
  <c r="K2194" i="11"/>
  <c r="J2194" i="11"/>
  <c r="I2194" i="11"/>
  <c r="F2194" i="11"/>
  <c r="P2194" i="11" s="1"/>
  <c r="E2194" i="11"/>
  <c r="D2194" i="11"/>
  <c r="C2194" i="11"/>
  <c r="B2194" i="11"/>
  <c r="A2194" i="11"/>
  <c r="O2193" i="11"/>
  <c r="N2193" i="11"/>
  <c r="M2193" i="11"/>
  <c r="L2193" i="11"/>
  <c r="K2193" i="11"/>
  <c r="J2193" i="11"/>
  <c r="I2193" i="11"/>
  <c r="F2193" i="11"/>
  <c r="P2193" i="11" s="1"/>
  <c r="E2193" i="11"/>
  <c r="D2193" i="11"/>
  <c r="C2193" i="11"/>
  <c r="B2193" i="11"/>
  <c r="A2193" i="11"/>
  <c r="O2192" i="11"/>
  <c r="N2192" i="11"/>
  <c r="M2192" i="11"/>
  <c r="L2192" i="11"/>
  <c r="K2192" i="11"/>
  <c r="J2192" i="11"/>
  <c r="D148" i="12" s="1"/>
  <c r="I2192" i="11"/>
  <c r="C148" i="12" s="1"/>
  <c r="F2192" i="11"/>
  <c r="P2192" i="11" s="1"/>
  <c r="E148" i="12" s="1"/>
  <c r="E2192" i="11"/>
  <c r="D2192" i="11"/>
  <c r="C2192" i="11"/>
  <c r="B2192" i="11"/>
  <c r="B148" i="12" s="1"/>
  <c r="A2192" i="11"/>
  <c r="A148" i="12" s="1"/>
  <c r="O2191" i="11"/>
  <c r="N2191" i="11"/>
  <c r="M2191" i="11"/>
  <c r="L2191" i="11"/>
  <c r="K2191" i="11"/>
  <c r="J2191" i="11"/>
  <c r="I2191" i="11"/>
  <c r="F2191" i="11"/>
  <c r="P2191" i="11" s="1"/>
  <c r="E2191" i="11"/>
  <c r="D2191" i="11"/>
  <c r="C2191" i="11"/>
  <c r="B2191" i="11"/>
  <c r="A2191" i="11"/>
  <c r="O2190" i="11"/>
  <c r="N2190" i="11"/>
  <c r="M2190" i="11"/>
  <c r="L2190" i="11"/>
  <c r="K2190" i="11"/>
  <c r="J2190" i="11"/>
  <c r="I2190" i="11"/>
  <c r="F2190" i="11"/>
  <c r="P2190" i="11" s="1"/>
  <c r="E2190" i="11"/>
  <c r="D2190" i="11"/>
  <c r="C2190" i="11"/>
  <c r="B2190" i="11"/>
  <c r="A2190" i="11"/>
  <c r="O2189" i="11"/>
  <c r="N2189" i="11"/>
  <c r="M2189" i="11"/>
  <c r="L2189" i="11"/>
  <c r="K2189" i="11"/>
  <c r="J2189" i="11"/>
  <c r="I2189" i="11"/>
  <c r="F2189" i="11"/>
  <c r="P2189" i="11" s="1"/>
  <c r="E2189" i="11"/>
  <c r="D2189" i="11"/>
  <c r="C2189" i="11"/>
  <c r="B2189" i="11"/>
  <c r="A2189" i="11"/>
  <c r="O2188" i="11"/>
  <c r="N2188" i="11"/>
  <c r="M2188" i="11"/>
  <c r="L2188" i="11"/>
  <c r="K2188" i="11"/>
  <c r="J2188" i="11"/>
  <c r="I2188" i="11"/>
  <c r="F2188" i="11"/>
  <c r="P2188" i="11" s="1"/>
  <c r="E2188" i="11"/>
  <c r="D2188" i="11"/>
  <c r="C2188" i="11"/>
  <c r="B2188" i="11"/>
  <c r="A2188" i="11"/>
  <c r="O2187" i="11"/>
  <c r="N2187" i="11"/>
  <c r="M2187" i="11"/>
  <c r="L2187" i="11"/>
  <c r="K2187" i="11"/>
  <c r="J2187" i="11"/>
  <c r="I2187" i="11"/>
  <c r="F2187" i="11"/>
  <c r="P2187" i="11" s="1"/>
  <c r="E2187" i="11"/>
  <c r="D2187" i="11"/>
  <c r="C2187" i="11"/>
  <c r="B2187" i="11"/>
  <c r="A2187" i="11"/>
  <c r="O2186" i="11"/>
  <c r="N2186" i="11"/>
  <c r="M2186" i="11"/>
  <c r="L2186" i="11"/>
  <c r="K2186" i="11"/>
  <c r="J2186" i="11"/>
  <c r="I2186" i="11"/>
  <c r="F2186" i="11"/>
  <c r="P2186" i="11" s="1"/>
  <c r="E2186" i="11"/>
  <c r="D2186" i="11"/>
  <c r="C2186" i="11"/>
  <c r="B2186" i="11"/>
  <c r="A2186" i="11"/>
  <c r="O2185" i="11"/>
  <c r="N2185" i="11"/>
  <c r="M2185" i="11"/>
  <c r="L2185" i="11"/>
  <c r="K2185" i="11"/>
  <c r="J2185" i="11"/>
  <c r="I2185" i="11"/>
  <c r="F2185" i="11"/>
  <c r="P2185" i="11" s="1"/>
  <c r="E2185" i="11"/>
  <c r="D2185" i="11"/>
  <c r="C2185" i="11"/>
  <c r="B2185" i="11"/>
  <c r="A2185" i="11"/>
  <c r="O2184" i="11"/>
  <c r="N2184" i="11"/>
  <c r="M2184" i="11"/>
  <c r="L2184" i="11"/>
  <c r="K2184" i="11"/>
  <c r="J2184" i="11"/>
  <c r="I2184" i="11"/>
  <c r="F2184" i="11"/>
  <c r="P2184" i="11" s="1"/>
  <c r="E2184" i="11"/>
  <c r="D2184" i="11"/>
  <c r="C2184" i="11"/>
  <c r="B2184" i="11"/>
  <c r="A2184" i="11"/>
  <c r="O2183" i="11"/>
  <c r="N2183" i="11"/>
  <c r="M2183" i="11"/>
  <c r="L2183" i="11"/>
  <c r="K2183" i="11"/>
  <c r="J2183" i="11"/>
  <c r="I2183" i="11"/>
  <c r="F2183" i="11"/>
  <c r="P2183" i="11" s="1"/>
  <c r="E2183" i="11"/>
  <c r="D2183" i="11"/>
  <c r="C2183" i="11"/>
  <c r="B2183" i="11"/>
  <c r="A2183" i="11"/>
  <c r="O2182" i="11"/>
  <c r="N2182" i="11"/>
  <c r="M2182" i="11"/>
  <c r="L2182" i="11"/>
  <c r="K2182" i="11"/>
  <c r="J2182" i="11"/>
  <c r="I2182" i="11"/>
  <c r="F2182" i="11"/>
  <c r="P2182" i="11" s="1"/>
  <c r="E2182" i="11"/>
  <c r="D2182" i="11"/>
  <c r="C2182" i="11"/>
  <c r="B2182" i="11"/>
  <c r="A2182" i="11"/>
  <c r="O2181" i="11"/>
  <c r="N2181" i="11"/>
  <c r="M2181" i="11"/>
  <c r="L2181" i="11"/>
  <c r="K2181" i="11"/>
  <c r="J2181" i="11"/>
  <c r="I2181" i="11"/>
  <c r="F2181" i="11"/>
  <c r="P2181" i="11" s="1"/>
  <c r="E2181" i="11"/>
  <c r="D2181" i="11"/>
  <c r="C2181" i="11"/>
  <c r="B2181" i="11"/>
  <c r="A2181" i="11"/>
  <c r="O2180" i="11"/>
  <c r="N2180" i="11"/>
  <c r="M2180" i="11"/>
  <c r="L2180" i="11"/>
  <c r="K2180" i="11"/>
  <c r="J2180" i="11"/>
  <c r="I2180" i="11"/>
  <c r="F2180" i="11"/>
  <c r="P2180" i="11" s="1"/>
  <c r="E2180" i="11"/>
  <c r="D2180" i="11"/>
  <c r="C2180" i="11"/>
  <c r="B2180" i="11"/>
  <c r="A2180" i="11"/>
  <c r="O2179" i="11"/>
  <c r="N2179" i="11"/>
  <c r="M2179" i="11"/>
  <c r="L2179" i="11"/>
  <c r="K2179" i="11"/>
  <c r="J2179" i="11"/>
  <c r="I2179" i="11"/>
  <c r="F2179" i="11"/>
  <c r="P2179" i="11" s="1"/>
  <c r="E2179" i="11"/>
  <c r="D2179" i="11"/>
  <c r="C2179" i="11"/>
  <c r="B2179" i="11"/>
  <c r="A2179" i="11"/>
  <c r="O2178" i="11"/>
  <c r="N2178" i="11"/>
  <c r="M2178" i="11"/>
  <c r="L2178" i="11"/>
  <c r="K2178" i="11"/>
  <c r="J2178" i="11"/>
  <c r="I2178" i="11"/>
  <c r="F2178" i="11"/>
  <c r="P2178" i="11" s="1"/>
  <c r="E2178" i="11"/>
  <c r="D2178" i="11"/>
  <c r="C2178" i="11"/>
  <c r="B2178" i="11"/>
  <c r="A2178" i="11"/>
  <c r="O2177" i="11"/>
  <c r="N2177" i="11"/>
  <c r="M2177" i="11"/>
  <c r="L2177" i="11"/>
  <c r="K2177" i="11"/>
  <c r="J2177" i="11"/>
  <c r="D147" i="12" s="1"/>
  <c r="I2177" i="11"/>
  <c r="C147" i="12" s="1"/>
  <c r="F2177" i="11"/>
  <c r="P2177" i="11" s="1"/>
  <c r="E147" i="12" s="1"/>
  <c r="E2177" i="11"/>
  <c r="D2177" i="11"/>
  <c r="C2177" i="11"/>
  <c r="B2177" i="11"/>
  <c r="B147" i="12" s="1"/>
  <c r="A2177" i="11"/>
  <c r="A147" i="12" s="1"/>
  <c r="O2176" i="11"/>
  <c r="N2176" i="11"/>
  <c r="M2176" i="11"/>
  <c r="L2176" i="11"/>
  <c r="K2176" i="11"/>
  <c r="J2176" i="11"/>
  <c r="I2176" i="11"/>
  <c r="F2176" i="11"/>
  <c r="P2176" i="11" s="1"/>
  <c r="E2176" i="11"/>
  <c r="D2176" i="11"/>
  <c r="C2176" i="11"/>
  <c r="B2176" i="11"/>
  <c r="A2176" i="11"/>
  <c r="O2175" i="11"/>
  <c r="N2175" i="11"/>
  <c r="M2175" i="11"/>
  <c r="L2175" i="11"/>
  <c r="K2175" i="11"/>
  <c r="J2175" i="11"/>
  <c r="I2175" i="11"/>
  <c r="F2175" i="11"/>
  <c r="P2175" i="11" s="1"/>
  <c r="E2175" i="11"/>
  <c r="D2175" i="11"/>
  <c r="C2175" i="11"/>
  <c r="B2175" i="11"/>
  <c r="A2175" i="11"/>
  <c r="O2174" i="11"/>
  <c r="N2174" i="11"/>
  <c r="M2174" i="11"/>
  <c r="L2174" i="11"/>
  <c r="K2174" i="11"/>
  <c r="J2174" i="11"/>
  <c r="I2174" i="11"/>
  <c r="F2174" i="11"/>
  <c r="P2174" i="11" s="1"/>
  <c r="E2174" i="11"/>
  <c r="D2174" i="11"/>
  <c r="C2174" i="11"/>
  <c r="B2174" i="11"/>
  <c r="A2174" i="11"/>
  <c r="O2173" i="11"/>
  <c r="N2173" i="11"/>
  <c r="M2173" i="11"/>
  <c r="L2173" i="11"/>
  <c r="K2173" i="11"/>
  <c r="J2173" i="11"/>
  <c r="I2173" i="11"/>
  <c r="F2173" i="11"/>
  <c r="P2173" i="11" s="1"/>
  <c r="E2173" i="11"/>
  <c r="D2173" i="11"/>
  <c r="C2173" i="11"/>
  <c r="B2173" i="11"/>
  <c r="A2173" i="11"/>
  <c r="O2172" i="11"/>
  <c r="N2172" i="11"/>
  <c r="M2172" i="11"/>
  <c r="L2172" i="11"/>
  <c r="K2172" i="11"/>
  <c r="J2172" i="11"/>
  <c r="I2172" i="11"/>
  <c r="F2172" i="11"/>
  <c r="P2172" i="11" s="1"/>
  <c r="E2172" i="11"/>
  <c r="D2172" i="11"/>
  <c r="C2172" i="11"/>
  <c r="B2172" i="11"/>
  <c r="A2172" i="11"/>
  <c r="O2171" i="11"/>
  <c r="N2171" i="11"/>
  <c r="M2171" i="11"/>
  <c r="L2171" i="11"/>
  <c r="K2171" i="11"/>
  <c r="J2171" i="11"/>
  <c r="I2171" i="11"/>
  <c r="F2171" i="11"/>
  <c r="P2171" i="11" s="1"/>
  <c r="E2171" i="11"/>
  <c r="D2171" i="11"/>
  <c r="C2171" i="11"/>
  <c r="B2171" i="11"/>
  <c r="A2171" i="11"/>
  <c r="O2170" i="11"/>
  <c r="N2170" i="11"/>
  <c r="M2170" i="11"/>
  <c r="L2170" i="11"/>
  <c r="K2170" i="11"/>
  <c r="J2170" i="11"/>
  <c r="I2170" i="11"/>
  <c r="F2170" i="11"/>
  <c r="P2170" i="11" s="1"/>
  <c r="E2170" i="11"/>
  <c r="D2170" i="11"/>
  <c r="C2170" i="11"/>
  <c r="B2170" i="11"/>
  <c r="A2170" i="11"/>
  <c r="O2169" i="11"/>
  <c r="N2169" i="11"/>
  <c r="M2169" i="11"/>
  <c r="L2169" i="11"/>
  <c r="K2169" i="11"/>
  <c r="J2169" i="11"/>
  <c r="I2169" i="11"/>
  <c r="F2169" i="11"/>
  <c r="P2169" i="11" s="1"/>
  <c r="E2169" i="11"/>
  <c r="D2169" i="11"/>
  <c r="C2169" i="11"/>
  <c r="B2169" i="11"/>
  <c r="A2169" i="11"/>
  <c r="O2168" i="11"/>
  <c r="N2168" i="11"/>
  <c r="M2168" i="11"/>
  <c r="L2168" i="11"/>
  <c r="K2168" i="11"/>
  <c r="J2168" i="11"/>
  <c r="I2168" i="11"/>
  <c r="F2168" i="11"/>
  <c r="P2168" i="11" s="1"/>
  <c r="E2168" i="11"/>
  <c r="D2168" i="11"/>
  <c r="C2168" i="11"/>
  <c r="B2168" i="11"/>
  <c r="A2168" i="11"/>
  <c r="O2167" i="11"/>
  <c r="N2167" i="11"/>
  <c r="M2167" i="11"/>
  <c r="L2167" i="11"/>
  <c r="K2167" i="11"/>
  <c r="J2167" i="11"/>
  <c r="I2167" i="11"/>
  <c r="F2167" i="11"/>
  <c r="P2167" i="11" s="1"/>
  <c r="E2167" i="11"/>
  <c r="D2167" i="11"/>
  <c r="C2167" i="11"/>
  <c r="B2167" i="11"/>
  <c r="A2167" i="11"/>
  <c r="O2166" i="11"/>
  <c r="N2166" i="11"/>
  <c r="M2166" i="11"/>
  <c r="L2166" i="11"/>
  <c r="K2166" i="11"/>
  <c r="J2166" i="11"/>
  <c r="I2166" i="11"/>
  <c r="F2166" i="11"/>
  <c r="P2166" i="11" s="1"/>
  <c r="E2166" i="11"/>
  <c r="D2166" i="11"/>
  <c r="C2166" i="11"/>
  <c r="B2166" i="11"/>
  <c r="A2166" i="11"/>
  <c r="O2165" i="11"/>
  <c r="N2165" i="11"/>
  <c r="M2165" i="11"/>
  <c r="L2165" i="11"/>
  <c r="K2165" i="11"/>
  <c r="J2165" i="11"/>
  <c r="I2165" i="11"/>
  <c r="F2165" i="11"/>
  <c r="P2165" i="11" s="1"/>
  <c r="E2165" i="11"/>
  <c r="D2165" i="11"/>
  <c r="C2165" i="11"/>
  <c r="B2165" i="11"/>
  <c r="A2165" i="11"/>
  <c r="O2164" i="11"/>
  <c r="N2164" i="11"/>
  <c r="M2164" i="11"/>
  <c r="L2164" i="11"/>
  <c r="K2164" i="11"/>
  <c r="J2164" i="11"/>
  <c r="I2164" i="11"/>
  <c r="F2164" i="11"/>
  <c r="P2164" i="11" s="1"/>
  <c r="E2164" i="11"/>
  <c r="D2164" i="11"/>
  <c r="C2164" i="11"/>
  <c r="B2164" i="11"/>
  <c r="A2164" i="11"/>
  <c r="O2163" i="11"/>
  <c r="N2163" i="11"/>
  <c r="M2163" i="11"/>
  <c r="L2163" i="11"/>
  <c r="K2163" i="11"/>
  <c r="J2163" i="11"/>
  <c r="I2163" i="11"/>
  <c r="F2163" i="11"/>
  <c r="P2163" i="11" s="1"/>
  <c r="E2163" i="11"/>
  <c r="D2163" i="11"/>
  <c r="C2163" i="11"/>
  <c r="B2163" i="11"/>
  <c r="A2163" i="11"/>
  <c r="O2162" i="11"/>
  <c r="N2162" i="11"/>
  <c r="M2162" i="11"/>
  <c r="L2162" i="11"/>
  <c r="K2162" i="11"/>
  <c r="J2162" i="11"/>
  <c r="D146" i="12" s="1"/>
  <c r="I2162" i="11"/>
  <c r="C146" i="12" s="1"/>
  <c r="F2162" i="11"/>
  <c r="P2162" i="11" s="1"/>
  <c r="E146" i="12" s="1"/>
  <c r="E2162" i="11"/>
  <c r="D2162" i="11"/>
  <c r="C2162" i="11"/>
  <c r="B2162" i="11"/>
  <c r="B146" i="12" s="1"/>
  <c r="A2162" i="11"/>
  <c r="A146" i="12" s="1"/>
  <c r="O2161" i="11"/>
  <c r="N2161" i="11"/>
  <c r="M2161" i="11"/>
  <c r="L2161" i="11"/>
  <c r="K2161" i="11"/>
  <c r="J2161" i="11"/>
  <c r="I2161" i="11"/>
  <c r="F2161" i="11"/>
  <c r="P2161" i="11" s="1"/>
  <c r="E2161" i="11"/>
  <c r="D2161" i="11"/>
  <c r="C2161" i="11"/>
  <c r="B2161" i="11"/>
  <c r="A2161" i="11"/>
  <c r="O2160" i="11"/>
  <c r="N2160" i="11"/>
  <c r="M2160" i="11"/>
  <c r="L2160" i="11"/>
  <c r="K2160" i="11"/>
  <c r="J2160" i="11"/>
  <c r="I2160" i="11"/>
  <c r="F2160" i="11"/>
  <c r="P2160" i="11" s="1"/>
  <c r="E2160" i="11"/>
  <c r="D2160" i="11"/>
  <c r="C2160" i="11"/>
  <c r="B2160" i="11"/>
  <c r="A2160" i="11"/>
  <c r="O2159" i="11"/>
  <c r="N2159" i="11"/>
  <c r="M2159" i="11"/>
  <c r="L2159" i="11"/>
  <c r="K2159" i="11"/>
  <c r="J2159" i="11"/>
  <c r="I2159" i="11"/>
  <c r="F2159" i="11"/>
  <c r="P2159" i="11" s="1"/>
  <c r="E2159" i="11"/>
  <c r="D2159" i="11"/>
  <c r="C2159" i="11"/>
  <c r="B2159" i="11"/>
  <c r="A2159" i="11"/>
  <c r="O2158" i="11"/>
  <c r="N2158" i="11"/>
  <c r="M2158" i="11"/>
  <c r="L2158" i="11"/>
  <c r="K2158" i="11"/>
  <c r="J2158" i="11"/>
  <c r="I2158" i="11"/>
  <c r="F2158" i="11"/>
  <c r="P2158" i="11" s="1"/>
  <c r="E2158" i="11"/>
  <c r="D2158" i="11"/>
  <c r="C2158" i="11"/>
  <c r="B2158" i="11"/>
  <c r="A2158" i="11"/>
  <c r="O2157" i="11"/>
  <c r="N2157" i="11"/>
  <c r="M2157" i="11"/>
  <c r="L2157" i="11"/>
  <c r="K2157" i="11"/>
  <c r="J2157" i="11"/>
  <c r="I2157" i="11"/>
  <c r="F2157" i="11"/>
  <c r="P2157" i="11" s="1"/>
  <c r="E2157" i="11"/>
  <c r="D2157" i="11"/>
  <c r="C2157" i="11"/>
  <c r="B2157" i="11"/>
  <c r="A2157" i="11"/>
  <c r="O2156" i="11"/>
  <c r="N2156" i="11"/>
  <c r="M2156" i="11"/>
  <c r="L2156" i="11"/>
  <c r="K2156" i="11"/>
  <c r="J2156" i="11"/>
  <c r="I2156" i="11"/>
  <c r="F2156" i="11"/>
  <c r="P2156" i="11" s="1"/>
  <c r="E2156" i="11"/>
  <c r="D2156" i="11"/>
  <c r="C2156" i="11"/>
  <c r="B2156" i="11"/>
  <c r="A2156" i="11"/>
  <c r="O2155" i="11"/>
  <c r="N2155" i="11"/>
  <c r="M2155" i="11"/>
  <c r="L2155" i="11"/>
  <c r="K2155" i="11"/>
  <c r="J2155" i="11"/>
  <c r="I2155" i="11"/>
  <c r="F2155" i="11"/>
  <c r="P2155" i="11" s="1"/>
  <c r="E2155" i="11"/>
  <c r="D2155" i="11"/>
  <c r="C2155" i="11"/>
  <c r="B2155" i="11"/>
  <c r="A2155" i="11"/>
  <c r="O2154" i="11"/>
  <c r="N2154" i="11"/>
  <c r="M2154" i="11"/>
  <c r="L2154" i="11"/>
  <c r="K2154" i="11"/>
  <c r="J2154" i="11"/>
  <c r="I2154" i="11"/>
  <c r="F2154" i="11"/>
  <c r="P2154" i="11" s="1"/>
  <c r="E2154" i="11"/>
  <c r="D2154" i="11"/>
  <c r="C2154" i="11"/>
  <c r="B2154" i="11"/>
  <c r="A2154" i="11"/>
  <c r="O2153" i="11"/>
  <c r="N2153" i="11"/>
  <c r="M2153" i="11"/>
  <c r="L2153" i="11"/>
  <c r="K2153" i="11"/>
  <c r="J2153" i="11"/>
  <c r="I2153" i="11"/>
  <c r="F2153" i="11"/>
  <c r="P2153" i="11" s="1"/>
  <c r="E2153" i="11"/>
  <c r="D2153" i="11"/>
  <c r="C2153" i="11"/>
  <c r="B2153" i="11"/>
  <c r="A2153" i="11"/>
  <c r="O2152" i="11"/>
  <c r="N2152" i="11"/>
  <c r="M2152" i="11"/>
  <c r="L2152" i="11"/>
  <c r="K2152" i="11"/>
  <c r="J2152" i="11"/>
  <c r="I2152" i="11"/>
  <c r="F2152" i="11"/>
  <c r="P2152" i="11" s="1"/>
  <c r="E2152" i="11"/>
  <c r="D2152" i="11"/>
  <c r="C2152" i="11"/>
  <c r="B2152" i="11"/>
  <c r="A2152" i="11"/>
  <c r="O2151" i="11"/>
  <c r="N2151" i="11"/>
  <c r="M2151" i="11"/>
  <c r="L2151" i="11"/>
  <c r="K2151" i="11"/>
  <c r="J2151" i="11"/>
  <c r="I2151" i="11"/>
  <c r="F2151" i="11"/>
  <c r="P2151" i="11" s="1"/>
  <c r="E2151" i="11"/>
  <c r="D2151" i="11"/>
  <c r="C2151" i="11"/>
  <c r="B2151" i="11"/>
  <c r="A2151" i="11"/>
  <c r="O2150" i="11"/>
  <c r="N2150" i="11"/>
  <c r="M2150" i="11"/>
  <c r="L2150" i="11"/>
  <c r="K2150" i="11"/>
  <c r="J2150" i="11"/>
  <c r="I2150" i="11"/>
  <c r="F2150" i="11"/>
  <c r="P2150" i="11" s="1"/>
  <c r="E2150" i="11"/>
  <c r="D2150" i="11"/>
  <c r="C2150" i="11"/>
  <c r="B2150" i="11"/>
  <c r="A2150" i="11"/>
  <c r="O2149" i="11"/>
  <c r="N2149" i="11"/>
  <c r="M2149" i="11"/>
  <c r="L2149" i="11"/>
  <c r="K2149" i="11"/>
  <c r="J2149" i="11"/>
  <c r="I2149" i="11"/>
  <c r="F2149" i="11"/>
  <c r="P2149" i="11" s="1"/>
  <c r="E2149" i="11"/>
  <c r="D2149" i="11"/>
  <c r="C2149" i="11"/>
  <c r="B2149" i="11"/>
  <c r="A2149" i="11"/>
  <c r="O2148" i="11"/>
  <c r="N2148" i="11"/>
  <c r="M2148" i="11"/>
  <c r="L2148" i="11"/>
  <c r="K2148" i="11"/>
  <c r="J2148" i="11"/>
  <c r="I2148" i="11"/>
  <c r="F2148" i="11"/>
  <c r="P2148" i="11" s="1"/>
  <c r="E2148" i="11"/>
  <c r="D2148" i="11"/>
  <c r="C2148" i="11"/>
  <c r="B2148" i="11"/>
  <c r="A2148" i="11"/>
  <c r="O2147" i="11"/>
  <c r="N2147" i="11"/>
  <c r="M2147" i="11"/>
  <c r="L2147" i="11"/>
  <c r="K2147" i="11"/>
  <c r="J2147" i="11"/>
  <c r="D145" i="12" s="1"/>
  <c r="I2147" i="11"/>
  <c r="C145" i="12" s="1"/>
  <c r="F2147" i="11"/>
  <c r="P2147" i="11" s="1"/>
  <c r="E145" i="12" s="1"/>
  <c r="E2147" i="11"/>
  <c r="D2147" i="11"/>
  <c r="C2147" i="11"/>
  <c r="B2147" i="11"/>
  <c r="B145" i="12" s="1"/>
  <c r="A2147" i="11"/>
  <c r="A145" i="12" s="1"/>
  <c r="O2146" i="11"/>
  <c r="N2146" i="11"/>
  <c r="M2146" i="11"/>
  <c r="L2146" i="11"/>
  <c r="K2146" i="11"/>
  <c r="J2146" i="11"/>
  <c r="I2146" i="11"/>
  <c r="F2146" i="11"/>
  <c r="P2146" i="11" s="1"/>
  <c r="E2146" i="11"/>
  <c r="D2146" i="11"/>
  <c r="C2146" i="11"/>
  <c r="B2146" i="11"/>
  <c r="A2146" i="11"/>
  <c r="O2145" i="11"/>
  <c r="N2145" i="11"/>
  <c r="M2145" i="11"/>
  <c r="L2145" i="11"/>
  <c r="K2145" i="11"/>
  <c r="J2145" i="11"/>
  <c r="I2145" i="11"/>
  <c r="F2145" i="11"/>
  <c r="P2145" i="11" s="1"/>
  <c r="E2145" i="11"/>
  <c r="D2145" i="11"/>
  <c r="C2145" i="11"/>
  <c r="B2145" i="11"/>
  <c r="A2145" i="11"/>
  <c r="O2144" i="11"/>
  <c r="N2144" i="11"/>
  <c r="M2144" i="11"/>
  <c r="L2144" i="11"/>
  <c r="K2144" i="11"/>
  <c r="J2144" i="11"/>
  <c r="I2144" i="11"/>
  <c r="F2144" i="11"/>
  <c r="P2144" i="11" s="1"/>
  <c r="E2144" i="11"/>
  <c r="D2144" i="11"/>
  <c r="C2144" i="11"/>
  <c r="B2144" i="11"/>
  <c r="A2144" i="11"/>
  <c r="O2143" i="11"/>
  <c r="N2143" i="11"/>
  <c r="M2143" i="11"/>
  <c r="L2143" i="11"/>
  <c r="K2143" i="11"/>
  <c r="J2143" i="11"/>
  <c r="I2143" i="11"/>
  <c r="F2143" i="11"/>
  <c r="P2143" i="11" s="1"/>
  <c r="E2143" i="11"/>
  <c r="D2143" i="11"/>
  <c r="C2143" i="11"/>
  <c r="B2143" i="11"/>
  <c r="A2143" i="11"/>
  <c r="O2142" i="11"/>
  <c r="N2142" i="11"/>
  <c r="M2142" i="11"/>
  <c r="L2142" i="11"/>
  <c r="K2142" i="11"/>
  <c r="J2142" i="11"/>
  <c r="I2142" i="11"/>
  <c r="F2142" i="11"/>
  <c r="P2142" i="11" s="1"/>
  <c r="E2142" i="11"/>
  <c r="D2142" i="11"/>
  <c r="C2142" i="11"/>
  <c r="B2142" i="11"/>
  <c r="A2142" i="11"/>
  <c r="O2141" i="11"/>
  <c r="N2141" i="11"/>
  <c r="M2141" i="11"/>
  <c r="L2141" i="11"/>
  <c r="K2141" i="11"/>
  <c r="J2141" i="11"/>
  <c r="I2141" i="11"/>
  <c r="F2141" i="11"/>
  <c r="P2141" i="11" s="1"/>
  <c r="E2141" i="11"/>
  <c r="D2141" i="11"/>
  <c r="C2141" i="11"/>
  <c r="B2141" i="11"/>
  <c r="A2141" i="11"/>
  <c r="O2140" i="11"/>
  <c r="N2140" i="11"/>
  <c r="M2140" i="11"/>
  <c r="L2140" i="11"/>
  <c r="K2140" i="11"/>
  <c r="J2140" i="11"/>
  <c r="I2140" i="11"/>
  <c r="F2140" i="11"/>
  <c r="P2140" i="11" s="1"/>
  <c r="E2140" i="11"/>
  <c r="D2140" i="11"/>
  <c r="C2140" i="11"/>
  <c r="B2140" i="11"/>
  <c r="A2140" i="11"/>
  <c r="O2139" i="11"/>
  <c r="N2139" i="11"/>
  <c r="M2139" i="11"/>
  <c r="L2139" i="11"/>
  <c r="K2139" i="11"/>
  <c r="J2139" i="11"/>
  <c r="I2139" i="11"/>
  <c r="F2139" i="11"/>
  <c r="P2139" i="11" s="1"/>
  <c r="E2139" i="11"/>
  <c r="D2139" i="11"/>
  <c r="C2139" i="11"/>
  <c r="B2139" i="11"/>
  <c r="A2139" i="11"/>
  <c r="O2138" i="11"/>
  <c r="N2138" i="11"/>
  <c r="M2138" i="11"/>
  <c r="L2138" i="11"/>
  <c r="K2138" i="11"/>
  <c r="J2138" i="11"/>
  <c r="I2138" i="11"/>
  <c r="F2138" i="11"/>
  <c r="P2138" i="11" s="1"/>
  <c r="E2138" i="11"/>
  <c r="D2138" i="11"/>
  <c r="C2138" i="11"/>
  <c r="B2138" i="11"/>
  <c r="A2138" i="11"/>
  <c r="O2137" i="11"/>
  <c r="N2137" i="11"/>
  <c r="M2137" i="11"/>
  <c r="L2137" i="11"/>
  <c r="K2137" i="11"/>
  <c r="J2137" i="11"/>
  <c r="I2137" i="11"/>
  <c r="F2137" i="11"/>
  <c r="P2137" i="11" s="1"/>
  <c r="E2137" i="11"/>
  <c r="D2137" i="11"/>
  <c r="C2137" i="11"/>
  <c r="B2137" i="11"/>
  <c r="A2137" i="11"/>
  <c r="O2136" i="11"/>
  <c r="N2136" i="11"/>
  <c r="M2136" i="11"/>
  <c r="L2136" i="11"/>
  <c r="K2136" i="11"/>
  <c r="J2136" i="11"/>
  <c r="I2136" i="11"/>
  <c r="F2136" i="11"/>
  <c r="P2136" i="11" s="1"/>
  <c r="E2136" i="11"/>
  <c r="D2136" i="11"/>
  <c r="C2136" i="11"/>
  <c r="B2136" i="11"/>
  <c r="A2136" i="11"/>
  <c r="O2135" i="11"/>
  <c r="N2135" i="11"/>
  <c r="M2135" i="11"/>
  <c r="L2135" i="11"/>
  <c r="K2135" i="11"/>
  <c r="J2135" i="11"/>
  <c r="I2135" i="11"/>
  <c r="O2134" i="11"/>
  <c r="N2134" i="11"/>
  <c r="M2134" i="11"/>
  <c r="L2134" i="11"/>
  <c r="K2134" i="11"/>
  <c r="J2134" i="11"/>
  <c r="I2134" i="11"/>
  <c r="O2133" i="11"/>
  <c r="N2133" i="11"/>
  <c r="M2133" i="11"/>
  <c r="L2133" i="11"/>
  <c r="K2133" i="11"/>
  <c r="J2133" i="11"/>
  <c r="I2133" i="11"/>
  <c r="O2132" i="11"/>
  <c r="N2132" i="11"/>
  <c r="M2132" i="11"/>
  <c r="L2132" i="11"/>
  <c r="K2132" i="11"/>
  <c r="J2132" i="11"/>
  <c r="I2132" i="11"/>
  <c r="O2131" i="11"/>
  <c r="N2131" i="11"/>
  <c r="M2131" i="11"/>
  <c r="L2131" i="11"/>
  <c r="K2131" i="11"/>
  <c r="J2131" i="11"/>
  <c r="I2131" i="11"/>
  <c r="O2130" i="11"/>
  <c r="N2130" i="11"/>
  <c r="M2130" i="11"/>
  <c r="L2130" i="11"/>
  <c r="K2130" i="11"/>
  <c r="J2130" i="11"/>
  <c r="I2130" i="11"/>
  <c r="O2129" i="11"/>
  <c r="N2129" i="11"/>
  <c r="M2129" i="11"/>
  <c r="L2129" i="11"/>
  <c r="K2129" i="11"/>
  <c r="J2129" i="11"/>
  <c r="I2129" i="11"/>
  <c r="O2128" i="11"/>
  <c r="N2128" i="11"/>
  <c r="M2128" i="11"/>
  <c r="L2128" i="11"/>
  <c r="K2128" i="11"/>
  <c r="J2128" i="11"/>
  <c r="I2128" i="11"/>
  <c r="O2127" i="11"/>
  <c r="N2127" i="11"/>
  <c r="M2127" i="11"/>
  <c r="L2127" i="11"/>
  <c r="K2127" i="11"/>
  <c r="J2127" i="11"/>
  <c r="I2127" i="11"/>
  <c r="O2126" i="11"/>
  <c r="N2126" i="11"/>
  <c r="M2126" i="11"/>
  <c r="L2126" i="11"/>
  <c r="K2126" i="11"/>
  <c r="J2126" i="11"/>
  <c r="I2126" i="11"/>
  <c r="O2125" i="11"/>
  <c r="N2125" i="11"/>
  <c r="M2125" i="11"/>
  <c r="L2125" i="11"/>
  <c r="K2125" i="11"/>
  <c r="J2125" i="11"/>
  <c r="I2125" i="11"/>
  <c r="O2124" i="11"/>
  <c r="N2124" i="11"/>
  <c r="M2124" i="11"/>
  <c r="L2124" i="11"/>
  <c r="K2124" i="11"/>
  <c r="J2124" i="11"/>
  <c r="I2124" i="11"/>
  <c r="O2123" i="11"/>
  <c r="N2123" i="11"/>
  <c r="M2123" i="11"/>
  <c r="L2123" i="11"/>
  <c r="K2123" i="11"/>
  <c r="J2123" i="11"/>
  <c r="I2123" i="11"/>
  <c r="O2122" i="11"/>
  <c r="N2122" i="11"/>
  <c r="M2122" i="11"/>
  <c r="L2122" i="11"/>
  <c r="K2122" i="11"/>
  <c r="J2122" i="11"/>
  <c r="I2122" i="11"/>
  <c r="O2121" i="11"/>
  <c r="N2121" i="11"/>
  <c r="M2121" i="11"/>
  <c r="L2121" i="11"/>
  <c r="K2121" i="11"/>
  <c r="J2121" i="11"/>
  <c r="I2121" i="11"/>
  <c r="O2120" i="11"/>
  <c r="N2120" i="11"/>
  <c r="M2120" i="11"/>
  <c r="L2120" i="11"/>
  <c r="K2120" i="11"/>
  <c r="J2120" i="11"/>
  <c r="I2120" i="11"/>
  <c r="O2119" i="11"/>
  <c r="N2119" i="11"/>
  <c r="M2119" i="11"/>
  <c r="L2119" i="11"/>
  <c r="K2119" i="11"/>
  <c r="J2119" i="11"/>
  <c r="I2119" i="11"/>
  <c r="O2118" i="11"/>
  <c r="N2118" i="11"/>
  <c r="M2118" i="11"/>
  <c r="L2118" i="11"/>
  <c r="K2118" i="11"/>
  <c r="J2118" i="11"/>
  <c r="I2118" i="11"/>
  <c r="O2117" i="11"/>
  <c r="N2117" i="11"/>
  <c r="M2117" i="11"/>
  <c r="L2117" i="11"/>
  <c r="K2117" i="11"/>
  <c r="J2117" i="11"/>
  <c r="I2117" i="11"/>
  <c r="O2116" i="11"/>
  <c r="N2116" i="11"/>
  <c r="M2116" i="11"/>
  <c r="L2116" i="11"/>
  <c r="K2116" i="11"/>
  <c r="J2116" i="11"/>
  <c r="I2116" i="11"/>
  <c r="O2115" i="11"/>
  <c r="N2115" i="11"/>
  <c r="M2115" i="11"/>
  <c r="L2115" i="11"/>
  <c r="K2115" i="11"/>
  <c r="J2115" i="11"/>
  <c r="I2115" i="11"/>
  <c r="O2114" i="11"/>
  <c r="N2114" i="11"/>
  <c r="M2114" i="11"/>
  <c r="L2114" i="11"/>
  <c r="K2114" i="11"/>
  <c r="J2114" i="11"/>
  <c r="I2114" i="11"/>
  <c r="O2113" i="11"/>
  <c r="N2113" i="11"/>
  <c r="M2113" i="11"/>
  <c r="L2113" i="11"/>
  <c r="K2113" i="11"/>
  <c r="J2113" i="11"/>
  <c r="I2113" i="11"/>
  <c r="O2112" i="11"/>
  <c r="N2112" i="11"/>
  <c r="M2112" i="11"/>
  <c r="L2112" i="11"/>
  <c r="K2112" i="11"/>
  <c r="J2112" i="11"/>
  <c r="I2112" i="11"/>
  <c r="O2111" i="11"/>
  <c r="N2111" i="11"/>
  <c r="M2111" i="11"/>
  <c r="L2111" i="11"/>
  <c r="K2111" i="11"/>
  <c r="J2111" i="11"/>
  <c r="I2111" i="11"/>
  <c r="O2110" i="11"/>
  <c r="N2110" i="11"/>
  <c r="M2110" i="11"/>
  <c r="L2110" i="11"/>
  <c r="K2110" i="11"/>
  <c r="J2110" i="11"/>
  <c r="I2110" i="11"/>
  <c r="O2109" i="11"/>
  <c r="N2109" i="11"/>
  <c r="M2109" i="11"/>
  <c r="L2109" i="11"/>
  <c r="K2109" i="11"/>
  <c r="J2109" i="11"/>
  <c r="I2109" i="11"/>
  <c r="O2108" i="11"/>
  <c r="N2108" i="11"/>
  <c r="M2108" i="11"/>
  <c r="L2108" i="11"/>
  <c r="K2108" i="11"/>
  <c r="J2108" i="11"/>
  <c r="I2108" i="11"/>
  <c r="O2107" i="11"/>
  <c r="N2107" i="11"/>
  <c r="M2107" i="11"/>
  <c r="L2107" i="11"/>
  <c r="K2107" i="11"/>
  <c r="J2107" i="11"/>
  <c r="I2107" i="11"/>
  <c r="O2106" i="11"/>
  <c r="N2106" i="11"/>
  <c r="M2106" i="11"/>
  <c r="L2106" i="11"/>
  <c r="K2106" i="11"/>
  <c r="J2106" i="11"/>
  <c r="I2106" i="11"/>
  <c r="O2105" i="11"/>
  <c r="N2105" i="11"/>
  <c r="M2105" i="11"/>
  <c r="L2105" i="11"/>
  <c r="K2105" i="11"/>
  <c r="J2105" i="11"/>
  <c r="I2105" i="11"/>
  <c r="O2104" i="11"/>
  <c r="N2104" i="11"/>
  <c r="M2104" i="11"/>
  <c r="L2104" i="11"/>
  <c r="K2104" i="11"/>
  <c r="J2104" i="11"/>
  <c r="I2104" i="11"/>
  <c r="O2103" i="11"/>
  <c r="N2103" i="11"/>
  <c r="M2103" i="11"/>
  <c r="L2103" i="11"/>
  <c r="K2103" i="11"/>
  <c r="J2103" i="11"/>
  <c r="I2103" i="11"/>
  <c r="O2102" i="11"/>
  <c r="N2102" i="11"/>
  <c r="M2102" i="11"/>
  <c r="L2102" i="11"/>
  <c r="K2102" i="11"/>
  <c r="J2102" i="11"/>
  <c r="I2102" i="11"/>
  <c r="O2101" i="11"/>
  <c r="N2101" i="11"/>
  <c r="M2101" i="11"/>
  <c r="L2101" i="11"/>
  <c r="K2101" i="11"/>
  <c r="J2101" i="11"/>
  <c r="I2101" i="11"/>
  <c r="F2101" i="11"/>
  <c r="P2101" i="11" s="1"/>
  <c r="E2101" i="11"/>
  <c r="D2101" i="11"/>
  <c r="C2101" i="11"/>
  <c r="B2101" i="11"/>
  <c r="A2101" i="11"/>
  <c r="O2100" i="11"/>
  <c r="N2100" i="11"/>
  <c r="M2100" i="11"/>
  <c r="L2100" i="11"/>
  <c r="K2100" i="11"/>
  <c r="J2100" i="11"/>
  <c r="I2100" i="11"/>
  <c r="F2100" i="11"/>
  <c r="P2100" i="11" s="1"/>
  <c r="E2100" i="11"/>
  <c r="D2100" i="11"/>
  <c r="C2100" i="11"/>
  <c r="B2100" i="11"/>
  <c r="A2100" i="11"/>
  <c r="O2099" i="11"/>
  <c r="N2099" i="11"/>
  <c r="M2099" i="11"/>
  <c r="L2099" i="11"/>
  <c r="K2099" i="11"/>
  <c r="J2099" i="11"/>
  <c r="I2099" i="11"/>
  <c r="F2099" i="11"/>
  <c r="P2099" i="11" s="1"/>
  <c r="E2099" i="11"/>
  <c r="D2099" i="11"/>
  <c r="C2099" i="11"/>
  <c r="B2099" i="11"/>
  <c r="A2099" i="11"/>
  <c r="O2098" i="11"/>
  <c r="N2098" i="11"/>
  <c r="M2098" i="11"/>
  <c r="L2098" i="11"/>
  <c r="K2098" i="11"/>
  <c r="J2098" i="11"/>
  <c r="I2098" i="11"/>
  <c r="F2098" i="11"/>
  <c r="P2098" i="11" s="1"/>
  <c r="E2098" i="11"/>
  <c r="D2098" i="11"/>
  <c r="C2098" i="11"/>
  <c r="B2098" i="11"/>
  <c r="A2098" i="11"/>
  <c r="O2097" i="11"/>
  <c r="N2097" i="11"/>
  <c r="M2097" i="11"/>
  <c r="L2097" i="11"/>
  <c r="K2097" i="11"/>
  <c r="J2097" i="11"/>
  <c r="I2097" i="11"/>
  <c r="F2097" i="11"/>
  <c r="P2097" i="11" s="1"/>
  <c r="E2097" i="11"/>
  <c r="D2097" i="11"/>
  <c r="C2097" i="11"/>
  <c r="B2097" i="11"/>
  <c r="A2097" i="11"/>
  <c r="O2096" i="11"/>
  <c r="N2096" i="11"/>
  <c r="M2096" i="11"/>
  <c r="L2096" i="11"/>
  <c r="K2096" i="11"/>
  <c r="J2096" i="11"/>
  <c r="I2096" i="11"/>
  <c r="F2096" i="11"/>
  <c r="P2096" i="11" s="1"/>
  <c r="E2096" i="11"/>
  <c r="D2096" i="11"/>
  <c r="C2096" i="11"/>
  <c r="B2096" i="11"/>
  <c r="A2096" i="11"/>
  <c r="O2095" i="11"/>
  <c r="N2095" i="11"/>
  <c r="M2095" i="11"/>
  <c r="L2095" i="11"/>
  <c r="K2095" i="11"/>
  <c r="J2095" i="11"/>
  <c r="I2095" i="11"/>
  <c r="F2095" i="11"/>
  <c r="P2095" i="11" s="1"/>
  <c r="E2095" i="11"/>
  <c r="D2095" i="11"/>
  <c r="C2095" i="11"/>
  <c r="B2095" i="11"/>
  <c r="A2095" i="11"/>
  <c r="O2094" i="11"/>
  <c r="N2094" i="11"/>
  <c r="M2094" i="11"/>
  <c r="L2094" i="11"/>
  <c r="K2094" i="11"/>
  <c r="J2094" i="11"/>
  <c r="I2094" i="11"/>
  <c r="F2094" i="11"/>
  <c r="P2094" i="11" s="1"/>
  <c r="E2094" i="11"/>
  <c r="D2094" i="11"/>
  <c r="C2094" i="11"/>
  <c r="B2094" i="11"/>
  <c r="A2094" i="11"/>
  <c r="O2093" i="11"/>
  <c r="N2093" i="11"/>
  <c r="M2093" i="11"/>
  <c r="L2093" i="11"/>
  <c r="K2093" i="11"/>
  <c r="J2093" i="11"/>
  <c r="I2093" i="11"/>
  <c r="F2093" i="11"/>
  <c r="P2093" i="11" s="1"/>
  <c r="E2093" i="11"/>
  <c r="D2093" i="11"/>
  <c r="C2093" i="11"/>
  <c r="B2093" i="11"/>
  <c r="A2093" i="11"/>
  <c r="O2092" i="11"/>
  <c r="N2092" i="11"/>
  <c r="M2092" i="11"/>
  <c r="L2092" i="11"/>
  <c r="K2092" i="11"/>
  <c r="J2092" i="11"/>
  <c r="I2092" i="11"/>
  <c r="F2092" i="11"/>
  <c r="P2092" i="11" s="1"/>
  <c r="E2092" i="11"/>
  <c r="D2092" i="11"/>
  <c r="C2092" i="11"/>
  <c r="B2092" i="11"/>
  <c r="A2092" i="11"/>
  <c r="O2091" i="11"/>
  <c r="N2091" i="11"/>
  <c r="M2091" i="11"/>
  <c r="L2091" i="11"/>
  <c r="K2091" i="11"/>
  <c r="J2091" i="11"/>
  <c r="I2091" i="11"/>
  <c r="F2091" i="11"/>
  <c r="P2091" i="11" s="1"/>
  <c r="E2091" i="11"/>
  <c r="D2091" i="11"/>
  <c r="C2091" i="11"/>
  <c r="B2091" i="11"/>
  <c r="A2091" i="11"/>
  <c r="O2090" i="11"/>
  <c r="N2090" i="11"/>
  <c r="M2090" i="11"/>
  <c r="L2090" i="11"/>
  <c r="K2090" i="11"/>
  <c r="J2090" i="11"/>
  <c r="I2090" i="11"/>
  <c r="F2090" i="11"/>
  <c r="P2090" i="11" s="1"/>
  <c r="E2090" i="11"/>
  <c r="D2090" i="11"/>
  <c r="C2090" i="11"/>
  <c r="B2090" i="11"/>
  <c r="A2090" i="11"/>
  <c r="O2089" i="11"/>
  <c r="N2089" i="11"/>
  <c r="M2089" i="11"/>
  <c r="L2089" i="11"/>
  <c r="K2089" i="11"/>
  <c r="J2089" i="11"/>
  <c r="I2089" i="11"/>
  <c r="F2089" i="11"/>
  <c r="P2089" i="11" s="1"/>
  <c r="E2089" i="11"/>
  <c r="D2089" i="11"/>
  <c r="C2089" i="11"/>
  <c r="B2089" i="11"/>
  <c r="A2089" i="11"/>
  <c r="O2088" i="11"/>
  <c r="N2088" i="11"/>
  <c r="M2088" i="11"/>
  <c r="L2088" i="11"/>
  <c r="K2088" i="11"/>
  <c r="J2088" i="11"/>
  <c r="I2088" i="11"/>
  <c r="F2088" i="11"/>
  <c r="P2088" i="11" s="1"/>
  <c r="E2088" i="11"/>
  <c r="D2088" i="11"/>
  <c r="C2088" i="11"/>
  <c r="B2088" i="11"/>
  <c r="A2088" i="11"/>
  <c r="O2087" i="11"/>
  <c r="N2087" i="11"/>
  <c r="M2087" i="11"/>
  <c r="L2087" i="11"/>
  <c r="K2087" i="11"/>
  <c r="J2087" i="11"/>
  <c r="I2087" i="11"/>
  <c r="F2087" i="11"/>
  <c r="P2087" i="11" s="1"/>
  <c r="E141" i="12" s="1"/>
  <c r="E2087" i="11"/>
  <c r="D2087" i="11"/>
  <c r="C2087" i="11"/>
  <c r="B2087" i="11"/>
  <c r="A2087" i="11"/>
  <c r="O2086" i="11"/>
  <c r="N2086" i="11"/>
  <c r="M2086" i="11"/>
  <c r="L2086" i="11"/>
  <c r="K2086" i="11"/>
  <c r="J2086" i="11"/>
  <c r="I2086" i="11"/>
  <c r="F2086" i="11"/>
  <c r="P2086" i="11" s="1"/>
  <c r="E2086" i="11"/>
  <c r="D2086" i="11"/>
  <c r="C2086" i="11"/>
  <c r="B2086" i="11"/>
  <c r="A2086" i="11"/>
  <c r="O2085" i="11"/>
  <c r="N2085" i="11"/>
  <c r="M2085" i="11"/>
  <c r="L2085" i="11"/>
  <c r="K2085" i="11"/>
  <c r="J2085" i="11"/>
  <c r="I2085" i="11"/>
  <c r="F2085" i="11"/>
  <c r="P2085" i="11" s="1"/>
  <c r="E2085" i="11"/>
  <c r="D2085" i="11"/>
  <c r="C2085" i="11"/>
  <c r="B2085" i="11"/>
  <c r="A2085" i="11"/>
  <c r="O2084" i="11"/>
  <c r="N2084" i="11"/>
  <c r="M2084" i="11"/>
  <c r="L2084" i="11"/>
  <c r="K2084" i="11"/>
  <c r="J2084" i="11"/>
  <c r="I2084" i="11"/>
  <c r="F2084" i="11"/>
  <c r="P2084" i="11" s="1"/>
  <c r="E2084" i="11"/>
  <c r="D2084" i="11"/>
  <c r="C2084" i="11"/>
  <c r="B2084" i="11"/>
  <c r="A2084" i="11"/>
  <c r="O2083" i="11"/>
  <c r="N2083" i="11"/>
  <c r="M2083" i="11"/>
  <c r="L2083" i="11"/>
  <c r="K2083" i="11"/>
  <c r="J2083" i="11"/>
  <c r="I2083" i="11"/>
  <c r="F2083" i="11"/>
  <c r="P2083" i="11" s="1"/>
  <c r="E2083" i="11"/>
  <c r="D2083" i="11"/>
  <c r="C2083" i="11"/>
  <c r="B2083" i="11"/>
  <c r="A2083" i="11"/>
  <c r="O2082" i="11"/>
  <c r="N2082" i="11"/>
  <c r="M2082" i="11"/>
  <c r="L2082" i="11"/>
  <c r="K2082" i="11"/>
  <c r="J2082" i="11"/>
  <c r="I2082" i="11"/>
  <c r="F2082" i="11"/>
  <c r="P2082" i="11" s="1"/>
  <c r="E2082" i="11"/>
  <c r="D2082" i="11"/>
  <c r="C2082" i="11"/>
  <c r="B2082" i="11"/>
  <c r="A2082" i="11"/>
  <c r="O2081" i="11"/>
  <c r="N2081" i="11"/>
  <c r="M2081" i="11"/>
  <c r="L2081" i="11"/>
  <c r="K2081" i="11"/>
  <c r="J2081" i="11"/>
  <c r="I2081" i="11"/>
  <c r="F2081" i="11"/>
  <c r="P2081" i="11" s="1"/>
  <c r="E2081" i="11"/>
  <c r="D2081" i="11"/>
  <c r="C2081" i="11"/>
  <c r="B2081" i="11"/>
  <c r="A2081" i="11"/>
  <c r="O2080" i="11"/>
  <c r="N2080" i="11"/>
  <c r="M2080" i="11"/>
  <c r="L2080" i="11"/>
  <c r="K2080" i="11"/>
  <c r="J2080" i="11"/>
  <c r="I2080" i="11"/>
  <c r="F2080" i="11"/>
  <c r="P2080" i="11" s="1"/>
  <c r="E2080" i="11"/>
  <c r="D2080" i="11"/>
  <c r="C2080" i="11"/>
  <c r="B2080" i="11"/>
  <c r="A2080" i="11"/>
  <c r="O2079" i="11"/>
  <c r="N2079" i="11"/>
  <c r="M2079" i="11"/>
  <c r="L2079" i="11"/>
  <c r="K2079" i="11"/>
  <c r="J2079" i="11"/>
  <c r="I2079" i="11"/>
  <c r="F2079" i="11"/>
  <c r="P2079" i="11" s="1"/>
  <c r="E2079" i="11"/>
  <c r="D2079" i="11"/>
  <c r="C2079" i="11"/>
  <c r="B2079" i="11"/>
  <c r="A2079" i="11"/>
  <c r="O2078" i="11"/>
  <c r="N2078" i="11"/>
  <c r="M2078" i="11"/>
  <c r="L2078" i="11"/>
  <c r="K2078" i="11"/>
  <c r="J2078" i="11"/>
  <c r="I2078" i="11"/>
  <c r="F2078" i="11"/>
  <c r="P2078" i="11" s="1"/>
  <c r="E2078" i="11"/>
  <c r="D2078" i="11"/>
  <c r="C2078" i="11"/>
  <c r="B2078" i="11"/>
  <c r="A2078" i="11"/>
  <c r="O2077" i="11"/>
  <c r="N2077" i="11"/>
  <c r="M2077" i="11"/>
  <c r="L2077" i="11"/>
  <c r="K2077" i="11"/>
  <c r="J2077" i="11"/>
  <c r="I2077" i="11"/>
  <c r="F2077" i="11"/>
  <c r="P2077" i="11" s="1"/>
  <c r="E2077" i="11"/>
  <c r="D2077" i="11"/>
  <c r="C2077" i="11"/>
  <c r="B2077" i="11"/>
  <c r="A2077" i="11"/>
  <c r="O2076" i="11"/>
  <c r="N2076" i="11"/>
  <c r="M2076" i="11"/>
  <c r="L2076" i="11"/>
  <c r="K2076" i="11"/>
  <c r="J2076" i="11"/>
  <c r="I2076" i="11"/>
  <c r="F2076" i="11"/>
  <c r="P2076" i="11" s="1"/>
  <c r="E2076" i="11"/>
  <c r="D2076" i="11"/>
  <c r="C2076" i="11"/>
  <c r="B2076" i="11"/>
  <c r="A2076" i="11"/>
  <c r="O2075" i="11"/>
  <c r="N2075" i="11"/>
  <c r="M2075" i="11"/>
  <c r="L2075" i="11"/>
  <c r="K2075" i="11"/>
  <c r="J2075" i="11"/>
  <c r="I2075" i="11"/>
  <c r="F2075" i="11"/>
  <c r="P2075" i="11" s="1"/>
  <c r="E2075" i="11"/>
  <c r="D2075" i="11"/>
  <c r="C2075" i="11"/>
  <c r="B2075" i="11"/>
  <c r="A2075" i="11"/>
  <c r="O2074" i="11"/>
  <c r="N2074" i="11"/>
  <c r="M2074" i="11"/>
  <c r="L2074" i="11"/>
  <c r="K2074" i="11"/>
  <c r="J2074" i="11"/>
  <c r="I2074" i="11"/>
  <c r="F2074" i="11"/>
  <c r="P2074" i="11" s="1"/>
  <c r="E2074" i="11"/>
  <c r="D2074" i="11"/>
  <c r="C2074" i="11"/>
  <c r="B2074" i="11"/>
  <c r="A2074" i="11"/>
  <c r="O2073" i="11"/>
  <c r="N2073" i="11"/>
  <c r="M2073" i="11"/>
  <c r="L2073" i="11"/>
  <c r="K2073" i="11"/>
  <c r="J2073" i="11"/>
  <c r="I2073" i="11"/>
  <c r="F2073" i="11"/>
  <c r="P2073" i="11" s="1"/>
  <c r="E2073" i="11"/>
  <c r="D2073" i="11"/>
  <c r="C2073" i="11"/>
  <c r="B2073" i="11"/>
  <c r="A2073" i="11"/>
  <c r="O2072" i="11"/>
  <c r="N2072" i="11"/>
  <c r="M2072" i="11"/>
  <c r="L2072" i="11"/>
  <c r="K2072" i="11"/>
  <c r="J2072" i="11"/>
  <c r="I2072" i="11"/>
  <c r="F2072" i="11"/>
  <c r="P2072" i="11" s="1"/>
  <c r="E140" i="12" s="1"/>
  <c r="E2072" i="11"/>
  <c r="D2072" i="11"/>
  <c r="C2072" i="11"/>
  <c r="B2072" i="11"/>
  <c r="A2072" i="11"/>
  <c r="O2071" i="11"/>
  <c r="N2071" i="11"/>
  <c r="M2071" i="11"/>
  <c r="L2071" i="11"/>
  <c r="K2071" i="11"/>
  <c r="J2071" i="11"/>
  <c r="I2071" i="11"/>
  <c r="F2071" i="11"/>
  <c r="P2071" i="11" s="1"/>
  <c r="E2071" i="11"/>
  <c r="D2071" i="11"/>
  <c r="C2071" i="11"/>
  <c r="B2071" i="11"/>
  <c r="A2071" i="11"/>
  <c r="O2070" i="11"/>
  <c r="N2070" i="11"/>
  <c r="M2070" i="11"/>
  <c r="L2070" i="11"/>
  <c r="K2070" i="11"/>
  <c r="J2070" i="11"/>
  <c r="I2070" i="11"/>
  <c r="F2070" i="11"/>
  <c r="P2070" i="11" s="1"/>
  <c r="E2070" i="11"/>
  <c r="D2070" i="11"/>
  <c r="C2070" i="11"/>
  <c r="B2070" i="11"/>
  <c r="A2070" i="11"/>
  <c r="O2069" i="11"/>
  <c r="N2069" i="11"/>
  <c r="M2069" i="11"/>
  <c r="L2069" i="11"/>
  <c r="K2069" i="11"/>
  <c r="J2069" i="11"/>
  <c r="I2069" i="11"/>
  <c r="F2069" i="11"/>
  <c r="P2069" i="11" s="1"/>
  <c r="E2069" i="11"/>
  <c r="D2069" i="11"/>
  <c r="C2069" i="11"/>
  <c r="B2069" i="11"/>
  <c r="A2069" i="11"/>
  <c r="O2068" i="11"/>
  <c r="N2068" i="11"/>
  <c r="M2068" i="11"/>
  <c r="L2068" i="11"/>
  <c r="K2068" i="11"/>
  <c r="J2068" i="11"/>
  <c r="I2068" i="11"/>
  <c r="F2068" i="11"/>
  <c r="P2068" i="11" s="1"/>
  <c r="E2068" i="11"/>
  <c r="D2068" i="11"/>
  <c r="C2068" i="11"/>
  <c r="B2068" i="11"/>
  <c r="A2068" i="11"/>
  <c r="O2067" i="11"/>
  <c r="N2067" i="11"/>
  <c r="M2067" i="11"/>
  <c r="L2067" i="11"/>
  <c r="K2067" i="11"/>
  <c r="J2067" i="11"/>
  <c r="I2067" i="11"/>
  <c r="F2067" i="11"/>
  <c r="P2067" i="11" s="1"/>
  <c r="E2067" i="11"/>
  <c r="D2067" i="11"/>
  <c r="C2067" i="11"/>
  <c r="B2067" i="11"/>
  <c r="A2067" i="11"/>
  <c r="O2066" i="11"/>
  <c r="N2066" i="11"/>
  <c r="M2066" i="11"/>
  <c r="L2066" i="11"/>
  <c r="K2066" i="11"/>
  <c r="J2066" i="11"/>
  <c r="I2066" i="11"/>
  <c r="F2066" i="11"/>
  <c r="P2066" i="11" s="1"/>
  <c r="E2066" i="11"/>
  <c r="D2066" i="11"/>
  <c r="C2066" i="11"/>
  <c r="B2066" i="11"/>
  <c r="A2066" i="11"/>
  <c r="O2065" i="11"/>
  <c r="N2065" i="11"/>
  <c r="M2065" i="11"/>
  <c r="L2065" i="11"/>
  <c r="K2065" i="11"/>
  <c r="J2065" i="11"/>
  <c r="I2065" i="11"/>
  <c r="F2065" i="11"/>
  <c r="P2065" i="11" s="1"/>
  <c r="E2065" i="11"/>
  <c r="D2065" i="11"/>
  <c r="C2065" i="11"/>
  <c r="B2065" i="11"/>
  <c r="A2065" i="11"/>
  <c r="O2064" i="11"/>
  <c r="N2064" i="11"/>
  <c r="M2064" i="11"/>
  <c r="L2064" i="11"/>
  <c r="K2064" i="11"/>
  <c r="J2064" i="11"/>
  <c r="I2064" i="11"/>
  <c r="F2064" i="11"/>
  <c r="P2064" i="11" s="1"/>
  <c r="E2064" i="11"/>
  <c r="D2064" i="11"/>
  <c r="C2064" i="11"/>
  <c r="B2064" i="11"/>
  <c r="A2064" i="11"/>
  <c r="O2063" i="11"/>
  <c r="N2063" i="11"/>
  <c r="M2063" i="11"/>
  <c r="L2063" i="11"/>
  <c r="K2063" i="11"/>
  <c r="J2063" i="11"/>
  <c r="I2063" i="11"/>
  <c r="F2063" i="11"/>
  <c r="P2063" i="11" s="1"/>
  <c r="E2063" i="11"/>
  <c r="D2063" i="11"/>
  <c r="C2063" i="11"/>
  <c r="B2063" i="11"/>
  <c r="A2063" i="11"/>
  <c r="O2062" i="11"/>
  <c r="N2062" i="11"/>
  <c r="M2062" i="11"/>
  <c r="L2062" i="11"/>
  <c r="K2062" i="11"/>
  <c r="J2062" i="11"/>
  <c r="I2062" i="11"/>
  <c r="F2062" i="11"/>
  <c r="P2062" i="11" s="1"/>
  <c r="E2062" i="11"/>
  <c r="D2062" i="11"/>
  <c r="C2062" i="11"/>
  <c r="B2062" i="11"/>
  <c r="A2062" i="11"/>
  <c r="O2061" i="11"/>
  <c r="N2061" i="11"/>
  <c r="M2061" i="11"/>
  <c r="L2061" i="11"/>
  <c r="K2061" i="11"/>
  <c r="J2061" i="11"/>
  <c r="I2061" i="11"/>
  <c r="F2061" i="11"/>
  <c r="P2061" i="11" s="1"/>
  <c r="E2061" i="11"/>
  <c r="D2061" i="11"/>
  <c r="C2061" i="11"/>
  <c r="B2061" i="11"/>
  <c r="A2061" i="11"/>
  <c r="O2060" i="11"/>
  <c r="N2060" i="11"/>
  <c r="M2060" i="11"/>
  <c r="L2060" i="11"/>
  <c r="K2060" i="11"/>
  <c r="J2060" i="11"/>
  <c r="I2060" i="11"/>
  <c r="F2060" i="11"/>
  <c r="P2060" i="11" s="1"/>
  <c r="E2060" i="11"/>
  <c r="D2060" i="11"/>
  <c r="C2060" i="11"/>
  <c r="B2060" i="11"/>
  <c r="A2060" i="11"/>
  <c r="O2059" i="11"/>
  <c r="N2059" i="11"/>
  <c r="M2059" i="11"/>
  <c r="L2059" i="11"/>
  <c r="K2059" i="11"/>
  <c r="J2059" i="11"/>
  <c r="I2059" i="11"/>
  <c r="F2059" i="11"/>
  <c r="P2059" i="11" s="1"/>
  <c r="E2059" i="11"/>
  <c r="D2059" i="11"/>
  <c r="C2059" i="11"/>
  <c r="B2059" i="11"/>
  <c r="A2059" i="11"/>
  <c r="O2058" i="11"/>
  <c r="N2058" i="11"/>
  <c r="M2058" i="11"/>
  <c r="L2058" i="11"/>
  <c r="K2058" i="11"/>
  <c r="J2058" i="11"/>
  <c r="I2058" i="11"/>
  <c r="F2058" i="11"/>
  <c r="P2058" i="11" s="1"/>
  <c r="E2058" i="11"/>
  <c r="D2058" i="11"/>
  <c r="C2058" i="11"/>
  <c r="B2058" i="11"/>
  <c r="A2058" i="11"/>
  <c r="O2057" i="11"/>
  <c r="N2057" i="11"/>
  <c r="M2057" i="11"/>
  <c r="L2057" i="11"/>
  <c r="K2057" i="11"/>
  <c r="J2057" i="11"/>
  <c r="I2057" i="11"/>
  <c r="F2057" i="11"/>
  <c r="P2057" i="11" s="1"/>
  <c r="E139" i="12" s="1"/>
  <c r="E2057" i="11"/>
  <c r="D2057" i="11"/>
  <c r="C2057" i="11"/>
  <c r="B2057" i="11"/>
  <c r="A2057" i="11"/>
  <c r="O2056" i="11"/>
  <c r="N2056" i="11"/>
  <c r="M2056" i="11"/>
  <c r="L2056" i="11"/>
  <c r="K2056" i="11"/>
  <c r="J2056" i="11"/>
  <c r="I2056" i="11"/>
  <c r="F2056" i="11"/>
  <c r="P2056" i="11" s="1"/>
  <c r="E2056" i="11"/>
  <c r="D2056" i="11"/>
  <c r="C2056" i="11"/>
  <c r="B2056" i="11"/>
  <c r="A2056" i="11"/>
  <c r="O2055" i="11"/>
  <c r="N2055" i="11"/>
  <c r="M2055" i="11"/>
  <c r="L2055" i="11"/>
  <c r="K2055" i="11"/>
  <c r="J2055" i="11"/>
  <c r="I2055" i="11"/>
  <c r="F2055" i="11"/>
  <c r="P2055" i="11" s="1"/>
  <c r="E2055" i="11"/>
  <c r="D2055" i="11"/>
  <c r="C2055" i="11"/>
  <c r="B2055" i="11"/>
  <c r="A2055" i="11"/>
  <c r="O2054" i="11"/>
  <c r="N2054" i="11"/>
  <c r="M2054" i="11"/>
  <c r="L2054" i="11"/>
  <c r="K2054" i="11"/>
  <c r="J2054" i="11"/>
  <c r="I2054" i="11"/>
  <c r="F2054" i="11"/>
  <c r="P2054" i="11" s="1"/>
  <c r="E2054" i="11"/>
  <c r="D2054" i="11"/>
  <c r="C2054" i="11"/>
  <c r="B2054" i="11"/>
  <c r="A2054" i="11"/>
  <c r="O2053" i="11"/>
  <c r="N2053" i="11"/>
  <c r="M2053" i="11"/>
  <c r="L2053" i="11"/>
  <c r="K2053" i="11"/>
  <c r="J2053" i="11"/>
  <c r="I2053" i="11"/>
  <c r="F2053" i="11"/>
  <c r="P2053" i="11" s="1"/>
  <c r="E2053" i="11"/>
  <c r="D2053" i="11"/>
  <c r="C2053" i="11"/>
  <c r="B2053" i="11"/>
  <c r="A2053" i="11"/>
  <c r="O2052" i="11"/>
  <c r="N2052" i="11"/>
  <c r="M2052" i="11"/>
  <c r="L2052" i="11"/>
  <c r="K2052" i="11"/>
  <c r="J2052" i="11"/>
  <c r="I2052" i="11"/>
  <c r="F2052" i="11"/>
  <c r="P2052" i="11" s="1"/>
  <c r="E2052" i="11"/>
  <c r="D2052" i="11"/>
  <c r="C2052" i="11"/>
  <c r="B2052" i="11"/>
  <c r="A2052" i="11"/>
  <c r="O2051" i="11"/>
  <c r="N2051" i="11"/>
  <c r="M2051" i="11"/>
  <c r="L2051" i="11"/>
  <c r="K2051" i="11"/>
  <c r="J2051" i="11"/>
  <c r="I2051" i="11"/>
  <c r="F2051" i="11"/>
  <c r="P2051" i="11" s="1"/>
  <c r="E2051" i="11"/>
  <c r="D2051" i="11"/>
  <c r="C2051" i="11"/>
  <c r="B2051" i="11"/>
  <c r="A2051" i="11"/>
  <c r="O2050" i="11"/>
  <c r="N2050" i="11"/>
  <c r="M2050" i="11"/>
  <c r="L2050" i="11"/>
  <c r="K2050" i="11"/>
  <c r="J2050" i="11"/>
  <c r="I2050" i="11"/>
  <c r="F2050" i="11"/>
  <c r="P2050" i="11" s="1"/>
  <c r="E2050" i="11"/>
  <c r="D2050" i="11"/>
  <c r="C2050" i="11"/>
  <c r="B2050" i="11"/>
  <c r="A2050" i="11"/>
  <c r="O2049" i="11"/>
  <c r="N2049" i="11"/>
  <c r="M2049" i="11"/>
  <c r="L2049" i="11"/>
  <c r="K2049" i="11"/>
  <c r="J2049" i="11"/>
  <c r="I2049" i="11"/>
  <c r="F2049" i="11"/>
  <c r="P2049" i="11" s="1"/>
  <c r="E2049" i="11"/>
  <c r="D2049" i="11"/>
  <c r="C2049" i="11"/>
  <c r="B2049" i="11"/>
  <c r="A2049" i="11"/>
  <c r="O2048" i="11"/>
  <c r="N2048" i="11"/>
  <c r="M2048" i="11"/>
  <c r="L2048" i="11"/>
  <c r="K2048" i="11"/>
  <c r="J2048" i="11"/>
  <c r="I2048" i="11"/>
  <c r="F2048" i="11"/>
  <c r="P2048" i="11" s="1"/>
  <c r="E2048" i="11"/>
  <c r="D2048" i="11"/>
  <c r="C2048" i="11"/>
  <c r="B2048" i="11"/>
  <c r="A2048" i="11"/>
  <c r="O2047" i="11"/>
  <c r="N2047" i="11"/>
  <c r="M2047" i="11"/>
  <c r="L2047" i="11"/>
  <c r="K2047" i="11"/>
  <c r="J2047" i="11"/>
  <c r="I2047" i="11"/>
  <c r="F2047" i="11"/>
  <c r="P2047" i="11" s="1"/>
  <c r="E2047" i="11"/>
  <c r="D2047" i="11"/>
  <c r="C2047" i="11"/>
  <c r="B2047" i="11"/>
  <c r="A2047" i="11"/>
  <c r="O2046" i="11"/>
  <c r="N2046" i="11"/>
  <c r="M2046" i="11"/>
  <c r="L2046" i="11"/>
  <c r="K2046" i="11"/>
  <c r="J2046" i="11"/>
  <c r="I2046" i="11"/>
  <c r="F2046" i="11"/>
  <c r="P2046" i="11" s="1"/>
  <c r="E2046" i="11"/>
  <c r="D2046" i="11"/>
  <c r="C2046" i="11"/>
  <c r="B2046" i="11"/>
  <c r="A2046" i="11"/>
  <c r="O2045" i="11"/>
  <c r="N2045" i="11"/>
  <c r="M2045" i="11"/>
  <c r="L2045" i="11"/>
  <c r="K2045" i="11"/>
  <c r="J2045" i="11"/>
  <c r="I2045" i="11"/>
  <c r="F2045" i="11"/>
  <c r="P2045" i="11" s="1"/>
  <c r="E2045" i="11"/>
  <c r="D2045" i="11"/>
  <c r="C2045" i="11"/>
  <c r="B2045" i="11"/>
  <c r="A2045" i="11"/>
  <c r="O2044" i="11"/>
  <c r="N2044" i="11"/>
  <c r="M2044" i="11"/>
  <c r="L2044" i="11"/>
  <c r="K2044" i="11"/>
  <c r="J2044" i="11"/>
  <c r="I2044" i="11"/>
  <c r="F2044" i="11"/>
  <c r="P2044" i="11" s="1"/>
  <c r="E2044" i="11"/>
  <c r="D2044" i="11"/>
  <c r="C2044" i="11"/>
  <c r="B2044" i="11"/>
  <c r="A2044" i="11"/>
  <c r="O2043" i="11"/>
  <c r="N2043" i="11"/>
  <c r="M2043" i="11"/>
  <c r="L2043" i="11"/>
  <c r="K2043" i="11"/>
  <c r="J2043" i="11"/>
  <c r="I2043" i="11"/>
  <c r="F2043" i="11"/>
  <c r="P2043" i="11" s="1"/>
  <c r="E2043" i="11"/>
  <c r="D2043" i="11"/>
  <c r="C2043" i="11"/>
  <c r="B2043" i="11"/>
  <c r="A2043" i="11"/>
  <c r="O2042" i="11"/>
  <c r="N2042" i="11"/>
  <c r="M2042" i="11"/>
  <c r="L2042" i="11"/>
  <c r="K2042" i="11"/>
  <c r="J2042" i="11"/>
  <c r="I2042" i="11"/>
  <c r="F2042" i="11"/>
  <c r="P2042" i="11" s="1"/>
  <c r="E138" i="12" s="1"/>
  <c r="E2042" i="11"/>
  <c r="D2042" i="11"/>
  <c r="C2042" i="11"/>
  <c r="B2042" i="11"/>
  <c r="A2042" i="11"/>
  <c r="O2041" i="11"/>
  <c r="N2041" i="11"/>
  <c r="M2041" i="11"/>
  <c r="L2041" i="11"/>
  <c r="K2041" i="11"/>
  <c r="J2041" i="11"/>
  <c r="I2041" i="11"/>
  <c r="F2041" i="11"/>
  <c r="P2041" i="11" s="1"/>
  <c r="E2041" i="11"/>
  <c r="D2041" i="11"/>
  <c r="C2041" i="11"/>
  <c r="B2041" i="11"/>
  <c r="A2041" i="11"/>
  <c r="O2040" i="11"/>
  <c r="N2040" i="11"/>
  <c r="M2040" i="11"/>
  <c r="L2040" i="11"/>
  <c r="K2040" i="11"/>
  <c r="J2040" i="11"/>
  <c r="I2040" i="11"/>
  <c r="F2040" i="11"/>
  <c r="P2040" i="11" s="1"/>
  <c r="E2040" i="11"/>
  <c r="D2040" i="11"/>
  <c r="C2040" i="11"/>
  <c r="B2040" i="11"/>
  <c r="A2040" i="11"/>
  <c r="O2039" i="11"/>
  <c r="N2039" i="11"/>
  <c r="M2039" i="11"/>
  <c r="L2039" i="11"/>
  <c r="K2039" i="11"/>
  <c r="J2039" i="11"/>
  <c r="I2039" i="11"/>
  <c r="F2039" i="11"/>
  <c r="P2039" i="11" s="1"/>
  <c r="E2039" i="11"/>
  <c r="D2039" i="11"/>
  <c r="C2039" i="11"/>
  <c r="B2039" i="11"/>
  <c r="A2039" i="11"/>
  <c r="O2038" i="11"/>
  <c r="N2038" i="11"/>
  <c r="M2038" i="11"/>
  <c r="L2038" i="11"/>
  <c r="K2038" i="11"/>
  <c r="J2038" i="11"/>
  <c r="I2038" i="11"/>
  <c r="F2038" i="11"/>
  <c r="P2038" i="11" s="1"/>
  <c r="E2038" i="11"/>
  <c r="D2038" i="11"/>
  <c r="C2038" i="11"/>
  <c r="B2038" i="11"/>
  <c r="A2038" i="11"/>
  <c r="O2037" i="11"/>
  <c r="N2037" i="11"/>
  <c r="M2037" i="11"/>
  <c r="L2037" i="11"/>
  <c r="K2037" i="11"/>
  <c r="J2037" i="11"/>
  <c r="I2037" i="11"/>
  <c r="F2037" i="11"/>
  <c r="P2037" i="11" s="1"/>
  <c r="E2037" i="11"/>
  <c r="D2037" i="11"/>
  <c r="C2037" i="11"/>
  <c r="B2037" i="11"/>
  <c r="A2037" i="11"/>
  <c r="O2036" i="11"/>
  <c r="N2036" i="11"/>
  <c r="M2036" i="11"/>
  <c r="L2036" i="11"/>
  <c r="K2036" i="11"/>
  <c r="J2036" i="11"/>
  <c r="I2036" i="11"/>
  <c r="F2036" i="11"/>
  <c r="P2036" i="11" s="1"/>
  <c r="E2036" i="11"/>
  <c r="D2036" i="11"/>
  <c r="C2036" i="11"/>
  <c r="B2036" i="11"/>
  <c r="A2036" i="11"/>
  <c r="O2035" i="11"/>
  <c r="N2035" i="11"/>
  <c r="M2035" i="11"/>
  <c r="L2035" i="11"/>
  <c r="K2035" i="11"/>
  <c r="J2035" i="11"/>
  <c r="I2035" i="11"/>
  <c r="F2035" i="11"/>
  <c r="P2035" i="11" s="1"/>
  <c r="E2035" i="11"/>
  <c r="D2035" i="11"/>
  <c r="C2035" i="11"/>
  <c r="B2035" i="11"/>
  <c r="A2035" i="11"/>
  <c r="O2034" i="11"/>
  <c r="N2034" i="11"/>
  <c r="M2034" i="11"/>
  <c r="L2034" i="11"/>
  <c r="K2034" i="11"/>
  <c r="J2034" i="11"/>
  <c r="I2034" i="11"/>
  <c r="F2034" i="11"/>
  <c r="P2034" i="11" s="1"/>
  <c r="E2034" i="11"/>
  <c r="D2034" i="11"/>
  <c r="C2034" i="11"/>
  <c r="B2034" i="11"/>
  <c r="A2034" i="11"/>
  <c r="O2033" i="11"/>
  <c r="N2033" i="11"/>
  <c r="M2033" i="11"/>
  <c r="L2033" i="11"/>
  <c r="K2033" i="11"/>
  <c r="J2033" i="11"/>
  <c r="I2033" i="11"/>
  <c r="F2033" i="11"/>
  <c r="P2033" i="11" s="1"/>
  <c r="E2033" i="11"/>
  <c r="D2033" i="11"/>
  <c r="C2033" i="11"/>
  <c r="B2033" i="11"/>
  <c r="A2033" i="11"/>
  <c r="O2032" i="11"/>
  <c r="N2032" i="11"/>
  <c r="M2032" i="11"/>
  <c r="L2032" i="11"/>
  <c r="K2032" i="11"/>
  <c r="J2032" i="11"/>
  <c r="I2032" i="11"/>
  <c r="F2032" i="11"/>
  <c r="P2032" i="11" s="1"/>
  <c r="E2032" i="11"/>
  <c r="D2032" i="11"/>
  <c r="C2032" i="11"/>
  <c r="B2032" i="11"/>
  <c r="A2032" i="11"/>
  <c r="O2031" i="11"/>
  <c r="N2031" i="11"/>
  <c r="M2031" i="11"/>
  <c r="L2031" i="11"/>
  <c r="K2031" i="11"/>
  <c r="J2031" i="11"/>
  <c r="I2031" i="11"/>
  <c r="F2031" i="11"/>
  <c r="P2031" i="11" s="1"/>
  <c r="E2031" i="11"/>
  <c r="D2031" i="11"/>
  <c r="C2031" i="11"/>
  <c r="B2031" i="11"/>
  <c r="A2031" i="11"/>
  <c r="O2030" i="11"/>
  <c r="N2030" i="11"/>
  <c r="M2030" i="11"/>
  <c r="L2030" i="11"/>
  <c r="K2030" i="11"/>
  <c r="J2030" i="11"/>
  <c r="I2030" i="11"/>
  <c r="F2030" i="11"/>
  <c r="P2030" i="11" s="1"/>
  <c r="E2030" i="11"/>
  <c r="D2030" i="11"/>
  <c r="C2030" i="11"/>
  <c r="B2030" i="11"/>
  <c r="A2030" i="11"/>
  <c r="O2029" i="11"/>
  <c r="N2029" i="11"/>
  <c r="M2029" i="11"/>
  <c r="L2029" i="11"/>
  <c r="K2029" i="11"/>
  <c r="J2029" i="11"/>
  <c r="I2029" i="11"/>
  <c r="F2029" i="11"/>
  <c r="P2029" i="11" s="1"/>
  <c r="E2029" i="11"/>
  <c r="D2029" i="11"/>
  <c r="C2029" i="11"/>
  <c r="B2029" i="11"/>
  <c r="A2029" i="11"/>
  <c r="O2028" i="11"/>
  <c r="N2028" i="11"/>
  <c r="M2028" i="11"/>
  <c r="L2028" i="11"/>
  <c r="K2028" i="11"/>
  <c r="J2028" i="11"/>
  <c r="I2028" i="11"/>
  <c r="F2028" i="11"/>
  <c r="P2028" i="11" s="1"/>
  <c r="E2028" i="11"/>
  <c r="D2028" i="11"/>
  <c r="C2028" i="11"/>
  <c r="B2028" i="11"/>
  <c r="A2028" i="11"/>
  <c r="O2027" i="11"/>
  <c r="N2027" i="11"/>
  <c r="M2027" i="11"/>
  <c r="L2027" i="11"/>
  <c r="K2027" i="11"/>
  <c r="J2027" i="11"/>
  <c r="D137" i="12" s="1"/>
  <c r="I2027" i="11"/>
  <c r="C137" i="12" s="1"/>
  <c r="F2027" i="11"/>
  <c r="P2027" i="11" s="1"/>
  <c r="E137" i="12" s="1"/>
  <c r="E2027" i="11"/>
  <c r="D2027" i="11"/>
  <c r="C2027" i="11"/>
  <c r="B2027" i="11"/>
  <c r="B137" i="12" s="1"/>
  <c r="A2027" i="11"/>
  <c r="A137" i="12" s="1"/>
  <c r="O2026" i="11"/>
  <c r="N2026" i="11"/>
  <c r="M2026" i="11"/>
  <c r="L2026" i="11"/>
  <c r="K2026" i="11"/>
  <c r="J2026" i="11"/>
  <c r="I2026" i="11"/>
  <c r="F2026" i="11"/>
  <c r="P2026" i="11" s="1"/>
  <c r="E2026" i="11"/>
  <c r="D2026" i="11"/>
  <c r="C2026" i="11"/>
  <c r="B2026" i="11"/>
  <c r="A2026" i="11"/>
  <c r="O2025" i="11"/>
  <c r="N2025" i="11"/>
  <c r="M2025" i="11"/>
  <c r="L2025" i="11"/>
  <c r="K2025" i="11"/>
  <c r="J2025" i="11"/>
  <c r="I2025" i="11"/>
  <c r="F2025" i="11"/>
  <c r="P2025" i="11" s="1"/>
  <c r="E2025" i="11"/>
  <c r="D2025" i="11"/>
  <c r="C2025" i="11"/>
  <c r="B2025" i="11"/>
  <c r="A2025" i="11"/>
  <c r="O2024" i="11"/>
  <c r="N2024" i="11"/>
  <c r="M2024" i="11"/>
  <c r="L2024" i="11"/>
  <c r="K2024" i="11"/>
  <c r="J2024" i="11"/>
  <c r="I2024" i="11"/>
  <c r="F2024" i="11"/>
  <c r="P2024" i="11" s="1"/>
  <c r="E2024" i="11"/>
  <c r="D2024" i="11"/>
  <c r="C2024" i="11"/>
  <c r="B2024" i="11"/>
  <c r="A2024" i="11"/>
  <c r="O2023" i="11"/>
  <c r="N2023" i="11"/>
  <c r="M2023" i="11"/>
  <c r="L2023" i="11"/>
  <c r="K2023" i="11"/>
  <c r="J2023" i="11"/>
  <c r="I2023" i="11"/>
  <c r="F2023" i="11"/>
  <c r="P2023" i="11" s="1"/>
  <c r="E2023" i="11"/>
  <c r="D2023" i="11"/>
  <c r="C2023" i="11"/>
  <c r="B2023" i="11"/>
  <c r="A2023" i="11"/>
  <c r="O2022" i="11"/>
  <c r="N2022" i="11"/>
  <c r="M2022" i="11"/>
  <c r="L2022" i="11"/>
  <c r="K2022" i="11"/>
  <c r="J2022" i="11"/>
  <c r="I2022" i="11"/>
  <c r="F2022" i="11"/>
  <c r="P2022" i="11" s="1"/>
  <c r="E2022" i="11"/>
  <c r="D2022" i="11"/>
  <c r="C2022" i="11"/>
  <c r="B2022" i="11"/>
  <c r="A2022" i="11"/>
  <c r="O2021" i="11"/>
  <c r="N2021" i="11"/>
  <c r="M2021" i="11"/>
  <c r="L2021" i="11"/>
  <c r="K2021" i="11"/>
  <c r="J2021" i="11"/>
  <c r="I2021" i="11"/>
  <c r="F2021" i="11"/>
  <c r="P2021" i="11" s="1"/>
  <c r="E2021" i="11"/>
  <c r="D2021" i="11"/>
  <c r="C2021" i="11"/>
  <c r="B2021" i="11"/>
  <c r="A2021" i="11"/>
  <c r="O2020" i="11"/>
  <c r="N2020" i="11"/>
  <c r="M2020" i="11"/>
  <c r="L2020" i="11"/>
  <c r="K2020" i="11"/>
  <c r="J2020" i="11"/>
  <c r="I2020" i="11"/>
  <c r="F2020" i="11"/>
  <c r="P2020" i="11" s="1"/>
  <c r="E2020" i="11"/>
  <c r="D2020" i="11"/>
  <c r="C2020" i="11"/>
  <c r="B2020" i="11"/>
  <c r="A2020" i="11"/>
  <c r="O2019" i="11"/>
  <c r="N2019" i="11"/>
  <c r="M2019" i="11"/>
  <c r="L2019" i="11"/>
  <c r="K2019" i="11"/>
  <c r="J2019" i="11"/>
  <c r="I2019" i="11"/>
  <c r="F2019" i="11"/>
  <c r="P2019" i="11" s="1"/>
  <c r="E2019" i="11"/>
  <c r="D2019" i="11"/>
  <c r="C2019" i="11"/>
  <c r="B2019" i="11"/>
  <c r="A2019" i="11"/>
  <c r="O2018" i="11"/>
  <c r="N2018" i="11"/>
  <c r="M2018" i="11"/>
  <c r="L2018" i="11"/>
  <c r="K2018" i="11"/>
  <c r="J2018" i="11"/>
  <c r="I2018" i="11"/>
  <c r="F2018" i="11"/>
  <c r="P2018" i="11" s="1"/>
  <c r="E2018" i="11"/>
  <c r="D2018" i="11"/>
  <c r="C2018" i="11"/>
  <c r="B2018" i="11"/>
  <c r="A2018" i="11"/>
  <c r="O2017" i="11"/>
  <c r="N2017" i="11"/>
  <c r="M2017" i="11"/>
  <c r="L2017" i="11"/>
  <c r="K2017" i="11"/>
  <c r="J2017" i="11"/>
  <c r="I2017" i="11"/>
  <c r="F2017" i="11"/>
  <c r="P2017" i="11" s="1"/>
  <c r="E2017" i="11"/>
  <c r="D2017" i="11"/>
  <c r="C2017" i="11"/>
  <c r="B2017" i="11"/>
  <c r="A2017" i="11"/>
  <c r="O2016" i="11"/>
  <c r="N2016" i="11"/>
  <c r="M2016" i="11"/>
  <c r="L2016" i="11"/>
  <c r="K2016" i="11"/>
  <c r="J2016" i="11"/>
  <c r="I2016" i="11"/>
  <c r="F2016" i="11"/>
  <c r="P2016" i="11" s="1"/>
  <c r="E2016" i="11"/>
  <c r="D2016" i="11"/>
  <c r="C2016" i="11"/>
  <c r="B2016" i="11"/>
  <c r="A2016" i="11"/>
  <c r="O2015" i="11"/>
  <c r="N2015" i="11"/>
  <c r="M2015" i="11"/>
  <c r="L2015" i="11"/>
  <c r="K2015" i="11"/>
  <c r="J2015" i="11"/>
  <c r="I2015" i="11"/>
  <c r="F2015" i="11"/>
  <c r="P2015" i="11" s="1"/>
  <c r="E2015" i="11"/>
  <c r="D2015" i="11"/>
  <c r="C2015" i="11"/>
  <c r="B2015" i="11"/>
  <c r="A2015" i="11"/>
  <c r="O2014" i="11"/>
  <c r="N2014" i="11"/>
  <c r="M2014" i="11"/>
  <c r="L2014" i="11"/>
  <c r="K2014" i="11"/>
  <c r="J2014" i="11"/>
  <c r="I2014" i="11"/>
  <c r="F2014" i="11"/>
  <c r="P2014" i="11" s="1"/>
  <c r="E2014" i="11"/>
  <c r="D2014" i="11"/>
  <c r="C2014" i="11"/>
  <c r="B2014" i="11"/>
  <c r="A2014" i="11"/>
  <c r="O2013" i="11"/>
  <c r="N2013" i="11"/>
  <c r="M2013" i="11"/>
  <c r="L2013" i="11"/>
  <c r="K2013" i="11"/>
  <c r="J2013" i="11"/>
  <c r="I2013" i="11"/>
  <c r="F2013" i="11"/>
  <c r="P2013" i="11" s="1"/>
  <c r="E2013" i="11"/>
  <c r="D2013" i="11"/>
  <c r="C2013" i="11"/>
  <c r="B2013" i="11"/>
  <c r="A2013" i="11"/>
  <c r="O2012" i="11"/>
  <c r="N2012" i="11"/>
  <c r="M2012" i="11"/>
  <c r="L2012" i="11"/>
  <c r="K2012" i="11"/>
  <c r="J2012" i="11"/>
  <c r="D136" i="12" s="1"/>
  <c r="I2012" i="11"/>
  <c r="C136" i="12" s="1"/>
  <c r="F2012" i="11"/>
  <c r="P2012" i="11" s="1"/>
  <c r="E136" i="12" s="1"/>
  <c r="E2012" i="11"/>
  <c r="D2012" i="11"/>
  <c r="C2012" i="11"/>
  <c r="B2012" i="11"/>
  <c r="B136" i="12" s="1"/>
  <c r="A2012" i="11"/>
  <c r="A136" i="12" s="1"/>
  <c r="O2011" i="11"/>
  <c r="N2011" i="11"/>
  <c r="M2011" i="11"/>
  <c r="L2011" i="11"/>
  <c r="K2011" i="11"/>
  <c r="J2011" i="11"/>
  <c r="I2011" i="11"/>
  <c r="F2011" i="11"/>
  <c r="P2011" i="11" s="1"/>
  <c r="E2011" i="11"/>
  <c r="D2011" i="11"/>
  <c r="C2011" i="11"/>
  <c r="B2011" i="11"/>
  <c r="A2011" i="11"/>
  <c r="O2010" i="11"/>
  <c r="N2010" i="11"/>
  <c r="M2010" i="11"/>
  <c r="L2010" i="11"/>
  <c r="K2010" i="11"/>
  <c r="J2010" i="11"/>
  <c r="I2010" i="11"/>
  <c r="F2010" i="11"/>
  <c r="P2010" i="11" s="1"/>
  <c r="E2010" i="11"/>
  <c r="D2010" i="11"/>
  <c r="C2010" i="11"/>
  <c r="B2010" i="11"/>
  <c r="A2010" i="11"/>
  <c r="O2009" i="11"/>
  <c r="N2009" i="11"/>
  <c r="M2009" i="11"/>
  <c r="L2009" i="11"/>
  <c r="K2009" i="11"/>
  <c r="J2009" i="11"/>
  <c r="I2009" i="11"/>
  <c r="F2009" i="11"/>
  <c r="P2009" i="11" s="1"/>
  <c r="E2009" i="11"/>
  <c r="D2009" i="11"/>
  <c r="C2009" i="11"/>
  <c r="B2009" i="11"/>
  <c r="A2009" i="11"/>
  <c r="O2008" i="11"/>
  <c r="N2008" i="11"/>
  <c r="M2008" i="11"/>
  <c r="L2008" i="11"/>
  <c r="K2008" i="11"/>
  <c r="J2008" i="11"/>
  <c r="I2008" i="11"/>
  <c r="F2008" i="11"/>
  <c r="P2008" i="11" s="1"/>
  <c r="E2008" i="11"/>
  <c r="D2008" i="11"/>
  <c r="C2008" i="11"/>
  <c r="B2008" i="11"/>
  <c r="A2008" i="11"/>
  <c r="O2007" i="11"/>
  <c r="N2007" i="11"/>
  <c r="M2007" i="11"/>
  <c r="L2007" i="11"/>
  <c r="K2007" i="11"/>
  <c r="J2007" i="11"/>
  <c r="I2007" i="11"/>
  <c r="F2007" i="11"/>
  <c r="P2007" i="11" s="1"/>
  <c r="E2007" i="11"/>
  <c r="D2007" i="11"/>
  <c r="C2007" i="11"/>
  <c r="B2007" i="11"/>
  <c r="A2007" i="11"/>
  <c r="O2006" i="11"/>
  <c r="N2006" i="11"/>
  <c r="M2006" i="11"/>
  <c r="L2006" i="11"/>
  <c r="K2006" i="11"/>
  <c r="J2006" i="11"/>
  <c r="I2006" i="11"/>
  <c r="F2006" i="11"/>
  <c r="P2006" i="11" s="1"/>
  <c r="E2006" i="11"/>
  <c r="D2006" i="11"/>
  <c r="C2006" i="11"/>
  <c r="B2006" i="11"/>
  <c r="A2006" i="11"/>
  <c r="O2005" i="11"/>
  <c r="N2005" i="11"/>
  <c r="M2005" i="11"/>
  <c r="L2005" i="11"/>
  <c r="K2005" i="11"/>
  <c r="J2005" i="11"/>
  <c r="I2005" i="11"/>
  <c r="F2005" i="11"/>
  <c r="P2005" i="11" s="1"/>
  <c r="E2005" i="11"/>
  <c r="D2005" i="11"/>
  <c r="C2005" i="11"/>
  <c r="B2005" i="11"/>
  <c r="A2005" i="11"/>
  <c r="O2004" i="11"/>
  <c r="N2004" i="11"/>
  <c r="M2004" i="11"/>
  <c r="L2004" i="11"/>
  <c r="K2004" i="11"/>
  <c r="J2004" i="11"/>
  <c r="I2004" i="11"/>
  <c r="F2004" i="11"/>
  <c r="P2004" i="11" s="1"/>
  <c r="E2004" i="11"/>
  <c r="D2004" i="11"/>
  <c r="C2004" i="11"/>
  <c r="B2004" i="11"/>
  <c r="A2004" i="11"/>
  <c r="O2003" i="11"/>
  <c r="N2003" i="11"/>
  <c r="M2003" i="11"/>
  <c r="L2003" i="11"/>
  <c r="K2003" i="11"/>
  <c r="J2003" i="11"/>
  <c r="I2003" i="11"/>
  <c r="F2003" i="11"/>
  <c r="P2003" i="11" s="1"/>
  <c r="E2003" i="11"/>
  <c r="D2003" i="11"/>
  <c r="C2003" i="11"/>
  <c r="B2003" i="11"/>
  <c r="A2003" i="11"/>
  <c r="O2002" i="11"/>
  <c r="N2002" i="11"/>
  <c r="M2002" i="11"/>
  <c r="L2002" i="11"/>
  <c r="K2002" i="11"/>
  <c r="J2002" i="11"/>
  <c r="I2002" i="11"/>
  <c r="F2002" i="11"/>
  <c r="P2002" i="11" s="1"/>
  <c r="E2002" i="11"/>
  <c r="D2002" i="11"/>
  <c r="C2002" i="11"/>
  <c r="B2002" i="11"/>
  <c r="A2002" i="11"/>
  <c r="O2001" i="11"/>
  <c r="N2001" i="11"/>
  <c r="M2001" i="11"/>
  <c r="L2001" i="11"/>
  <c r="K2001" i="11"/>
  <c r="J2001" i="11"/>
  <c r="I2001" i="11"/>
  <c r="F2001" i="11"/>
  <c r="P2001" i="11" s="1"/>
  <c r="E2001" i="11"/>
  <c r="D2001" i="11"/>
  <c r="C2001" i="11"/>
  <c r="B2001" i="11"/>
  <c r="A2001" i="11"/>
  <c r="O2000" i="11"/>
  <c r="N2000" i="11"/>
  <c r="M2000" i="11"/>
  <c r="L2000" i="11"/>
  <c r="K2000" i="11"/>
  <c r="J2000" i="11"/>
  <c r="I2000" i="11"/>
  <c r="F2000" i="11"/>
  <c r="P2000" i="11" s="1"/>
  <c r="E2000" i="11"/>
  <c r="D2000" i="11"/>
  <c r="C2000" i="11"/>
  <c r="B2000" i="11"/>
  <c r="A2000" i="11"/>
  <c r="O1999" i="11"/>
  <c r="N1999" i="11"/>
  <c r="M1999" i="11"/>
  <c r="L1999" i="11"/>
  <c r="K1999" i="11"/>
  <c r="J1999" i="11"/>
  <c r="I1999" i="11"/>
  <c r="F1999" i="11"/>
  <c r="P1999" i="11" s="1"/>
  <c r="E1999" i="11"/>
  <c r="D1999" i="11"/>
  <c r="C1999" i="11"/>
  <c r="B1999" i="11"/>
  <c r="A1999" i="11"/>
  <c r="O1998" i="11"/>
  <c r="N1998" i="11"/>
  <c r="M1998" i="11"/>
  <c r="L1998" i="11"/>
  <c r="K1998" i="11"/>
  <c r="J1998" i="11"/>
  <c r="I1998" i="11"/>
  <c r="F1998" i="11"/>
  <c r="P1998" i="11" s="1"/>
  <c r="E1998" i="11"/>
  <c r="D1998" i="11"/>
  <c r="C1998" i="11"/>
  <c r="B1998" i="11"/>
  <c r="A1998" i="11"/>
  <c r="O1997" i="11"/>
  <c r="N1997" i="11"/>
  <c r="M1997" i="11"/>
  <c r="L1997" i="11"/>
  <c r="K1997" i="11"/>
  <c r="J1997" i="11"/>
  <c r="D135" i="12" s="1"/>
  <c r="I1997" i="11"/>
  <c r="C135" i="12" s="1"/>
  <c r="F1997" i="11"/>
  <c r="P1997" i="11" s="1"/>
  <c r="E135" i="12" s="1"/>
  <c r="E1997" i="11"/>
  <c r="D1997" i="11"/>
  <c r="C1997" i="11"/>
  <c r="B1997" i="11"/>
  <c r="B135" i="12" s="1"/>
  <c r="A1997" i="11"/>
  <c r="A135" i="12" s="1"/>
  <c r="O1996" i="11"/>
  <c r="N1996" i="11"/>
  <c r="M1996" i="11"/>
  <c r="L1996" i="11"/>
  <c r="K1996" i="11"/>
  <c r="J1996" i="11"/>
  <c r="I1996" i="11"/>
  <c r="F1996" i="11"/>
  <c r="P1996" i="11" s="1"/>
  <c r="E1996" i="11"/>
  <c r="D1996" i="11"/>
  <c r="C1996" i="11"/>
  <c r="B1996" i="11"/>
  <c r="A1996" i="11"/>
  <c r="O1995" i="11"/>
  <c r="N1995" i="11"/>
  <c r="M1995" i="11"/>
  <c r="L1995" i="11"/>
  <c r="K1995" i="11"/>
  <c r="J1995" i="11"/>
  <c r="I1995" i="11"/>
  <c r="F1995" i="11"/>
  <c r="P1995" i="11" s="1"/>
  <c r="E1995" i="11"/>
  <c r="D1995" i="11"/>
  <c r="C1995" i="11"/>
  <c r="B1995" i="11"/>
  <c r="A1995" i="11"/>
  <c r="O1994" i="11"/>
  <c r="N1994" i="11"/>
  <c r="M1994" i="11"/>
  <c r="L1994" i="11"/>
  <c r="K1994" i="11"/>
  <c r="J1994" i="11"/>
  <c r="I1994" i="11"/>
  <c r="F1994" i="11"/>
  <c r="P1994" i="11" s="1"/>
  <c r="E1994" i="11"/>
  <c r="D1994" i="11"/>
  <c r="C1994" i="11"/>
  <c r="B1994" i="11"/>
  <c r="A1994" i="11"/>
  <c r="O1993" i="11"/>
  <c r="N1993" i="11"/>
  <c r="M1993" i="11"/>
  <c r="L1993" i="11"/>
  <c r="K1993" i="11"/>
  <c r="J1993" i="11"/>
  <c r="I1993" i="11"/>
  <c r="F1993" i="11"/>
  <c r="P1993" i="11" s="1"/>
  <c r="E1993" i="11"/>
  <c r="D1993" i="11"/>
  <c r="C1993" i="11"/>
  <c r="B1993" i="11"/>
  <c r="A1993" i="11"/>
  <c r="O1992" i="11"/>
  <c r="N1992" i="11"/>
  <c r="M1992" i="11"/>
  <c r="L1992" i="11"/>
  <c r="K1992" i="11"/>
  <c r="J1992" i="11"/>
  <c r="I1992" i="11"/>
  <c r="F1992" i="11"/>
  <c r="P1992" i="11" s="1"/>
  <c r="E1992" i="11"/>
  <c r="D1992" i="11"/>
  <c r="C1992" i="11"/>
  <c r="B1992" i="11"/>
  <c r="A1992" i="11"/>
  <c r="O1991" i="11"/>
  <c r="N1991" i="11"/>
  <c r="M1991" i="11"/>
  <c r="L1991" i="11"/>
  <c r="K1991" i="11"/>
  <c r="J1991" i="11"/>
  <c r="I1991" i="11"/>
  <c r="F1991" i="11"/>
  <c r="P1991" i="11" s="1"/>
  <c r="E1991" i="11"/>
  <c r="D1991" i="11"/>
  <c r="C1991" i="11"/>
  <c r="B1991" i="11"/>
  <c r="A1991" i="11"/>
  <c r="O1990" i="11"/>
  <c r="N1990" i="11"/>
  <c r="M1990" i="11"/>
  <c r="L1990" i="11"/>
  <c r="K1990" i="11"/>
  <c r="J1990" i="11"/>
  <c r="I1990" i="11"/>
  <c r="F1990" i="11"/>
  <c r="P1990" i="11" s="1"/>
  <c r="E1990" i="11"/>
  <c r="D1990" i="11"/>
  <c r="C1990" i="11"/>
  <c r="B1990" i="11"/>
  <c r="A1990" i="11"/>
  <c r="O1989" i="11"/>
  <c r="N1989" i="11"/>
  <c r="M1989" i="11"/>
  <c r="L1989" i="11"/>
  <c r="K1989" i="11"/>
  <c r="J1989" i="11"/>
  <c r="I1989" i="11"/>
  <c r="F1989" i="11"/>
  <c r="P1989" i="11" s="1"/>
  <c r="E1989" i="11"/>
  <c r="D1989" i="11"/>
  <c r="C1989" i="11"/>
  <c r="B1989" i="11"/>
  <c r="A1989" i="11"/>
  <c r="O1988" i="11"/>
  <c r="N1988" i="11"/>
  <c r="M1988" i="11"/>
  <c r="L1988" i="11"/>
  <c r="K1988" i="11"/>
  <c r="J1988" i="11"/>
  <c r="I1988" i="11"/>
  <c r="F1988" i="11"/>
  <c r="P1988" i="11" s="1"/>
  <c r="E1988" i="11"/>
  <c r="D1988" i="11"/>
  <c r="C1988" i="11"/>
  <c r="B1988" i="11"/>
  <c r="A1988" i="11"/>
  <c r="O1987" i="11"/>
  <c r="N1987" i="11"/>
  <c r="M1987" i="11"/>
  <c r="L1987" i="11"/>
  <c r="K1987" i="11"/>
  <c r="J1987" i="11"/>
  <c r="I1987" i="11"/>
  <c r="F1987" i="11"/>
  <c r="P1987" i="11" s="1"/>
  <c r="E1987" i="11"/>
  <c r="D1987" i="11"/>
  <c r="C1987" i="11"/>
  <c r="B1987" i="11"/>
  <c r="A1987" i="11"/>
  <c r="O1986" i="11"/>
  <c r="N1986" i="11"/>
  <c r="M1986" i="11"/>
  <c r="L1986" i="11"/>
  <c r="K1986" i="11"/>
  <c r="J1986" i="11"/>
  <c r="I1986" i="11"/>
  <c r="F1986" i="11"/>
  <c r="P1986" i="11" s="1"/>
  <c r="E1986" i="11"/>
  <c r="D1986" i="11"/>
  <c r="C1986" i="11"/>
  <c r="B1986" i="11"/>
  <c r="A1986" i="11"/>
  <c r="O1985" i="11"/>
  <c r="N1985" i="11"/>
  <c r="M1985" i="11"/>
  <c r="L1985" i="11"/>
  <c r="K1985" i="11"/>
  <c r="J1985" i="11"/>
  <c r="I1985" i="11"/>
  <c r="F1985" i="11"/>
  <c r="P1985" i="11" s="1"/>
  <c r="E1985" i="11"/>
  <c r="D1985" i="11"/>
  <c r="C1985" i="11"/>
  <c r="B1985" i="11"/>
  <c r="A1985" i="11"/>
  <c r="O1984" i="11"/>
  <c r="N1984" i="11"/>
  <c r="M1984" i="11"/>
  <c r="L1984" i="11"/>
  <c r="K1984" i="11"/>
  <c r="J1984" i="11"/>
  <c r="I1984" i="11"/>
  <c r="F1984" i="11"/>
  <c r="P1984" i="11" s="1"/>
  <c r="E1984" i="11"/>
  <c r="D1984" i="11"/>
  <c r="C1984" i="11"/>
  <c r="B1984" i="11"/>
  <c r="A1984" i="11"/>
  <c r="O1983" i="11"/>
  <c r="N1983" i="11"/>
  <c r="M1983" i="11"/>
  <c r="L1983" i="11"/>
  <c r="K1983" i="11"/>
  <c r="J1983" i="11"/>
  <c r="I1983" i="11"/>
  <c r="F1983" i="11"/>
  <c r="P1983" i="11" s="1"/>
  <c r="E1983" i="11"/>
  <c r="D1983" i="11"/>
  <c r="C1983" i="11"/>
  <c r="B1983" i="11"/>
  <c r="A1983" i="11"/>
  <c r="O1982" i="11"/>
  <c r="N1982" i="11"/>
  <c r="M1982" i="11"/>
  <c r="L1982" i="11"/>
  <c r="K1982" i="11"/>
  <c r="J1982" i="11"/>
  <c r="D134" i="12" s="1"/>
  <c r="I1982" i="11"/>
  <c r="C134" i="12" s="1"/>
  <c r="F1982" i="11"/>
  <c r="P1982" i="11" s="1"/>
  <c r="E134" i="12" s="1"/>
  <c r="E1982" i="11"/>
  <c r="D1982" i="11"/>
  <c r="C1982" i="11"/>
  <c r="B1982" i="11"/>
  <c r="B134" i="12" s="1"/>
  <c r="A1982" i="11"/>
  <c r="A134" i="12" s="1"/>
  <c r="O1981" i="11"/>
  <c r="N1981" i="11"/>
  <c r="M1981" i="11"/>
  <c r="L1981" i="11"/>
  <c r="K1981" i="11"/>
  <c r="J1981" i="11"/>
  <c r="I1981" i="11"/>
  <c r="F1981" i="11"/>
  <c r="P1981" i="11" s="1"/>
  <c r="E1981" i="11"/>
  <c r="D1981" i="11"/>
  <c r="C1981" i="11"/>
  <c r="B1981" i="11"/>
  <c r="A1981" i="11"/>
  <c r="O1980" i="11"/>
  <c r="N1980" i="11"/>
  <c r="M1980" i="11"/>
  <c r="L1980" i="11"/>
  <c r="K1980" i="11"/>
  <c r="J1980" i="11"/>
  <c r="I1980" i="11"/>
  <c r="F1980" i="11"/>
  <c r="P1980" i="11" s="1"/>
  <c r="E1980" i="11"/>
  <c r="D1980" i="11"/>
  <c r="C1980" i="11"/>
  <c r="B1980" i="11"/>
  <c r="A1980" i="11"/>
  <c r="O1979" i="11"/>
  <c r="N1979" i="11"/>
  <c r="M1979" i="11"/>
  <c r="L1979" i="11"/>
  <c r="K1979" i="11"/>
  <c r="J1979" i="11"/>
  <c r="I1979" i="11"/>
  <c r="F1979" i="11"/>
  <c r="P1979" i="11" s="1"/>
  <c r="E1979" i="11"/>
  <c r="D1979" i="11"/>
  <c r="C1979" i="11"/>
  <c r="B1979" i="11"/>
  <c r="A1979" i="11"/>
  <c r="O1978" i="11"/>
  <c r="N1978" i="11"/>
  <c r="M1978" i="11"/>
  <c r="L1978" i="11"/>
  <c r="K1978" i="11"/>
  <c r="J1978" i="11"/>
  <c r="I1978" i="11"/>
  <c r="F1978" i="11"/>
  <c r="P1978" i="11" s="1"/>
  <c r="E1978" i="11"/>
  <c r="D1978" i="11"/>
  <c r="C1978" i="11"/>
  <c r="B1978" i="11"/>
  <c r="A1978" i="11"/>
  <c r="O1977" i="11"/>
  <c r="N1977" i="11"/>
  <c r="M1977" i="11"/>
  <c r="L1977" i="11"/>
  <c r="K1977" i="11"/>
  <c r="J1977" i="11"/>
  <c r="I1977" i="11"/>
  <c r="F1977" i="11"/>
  <c r="P1977" i="11" s="1"/>
  <c r="E1977" i="11"/>
  <c r="D1977" i="11"/>
  <c r="C1977" i="11"/>
  <c r="B1977" i="11"/>
  <c r="A1977" i="11"/>
  <c r="O1976" i="11"/>
  <c r="N1976" i="11"/>
  <c r="M1976" i="11"/>
  <c r="L1976" i="11"/>
  <c r="K1976" i="11"/>
  <c r="J1976" i="11"/>
  <c r="I1976" i="11"/>
  <c r="F1976" i="11"/>
  <c r="P1976" i="11" s="1"/>
  <c r="E1976" i="11"/>
  <c r="D1976" i="11"/>
  <c r="C1976" i="11"/>
  <c r="B1976" i="11"/>
  <c r="A1976" i="11"/>
  <c r="O1975" i="11"/>
  <c r="N1975" i="11"/>
  <c r="M1975" i="11"/>
  <c r="L1975" i="11"/>
  <c r="K1975" i="11"/>
  <c r="J1975" i="11"/>
  <c r="I1975" i="11"/>
  <c r="F1975" i="11"/>
  <c r="P1975" i="11" s="1"/>
  <c r="E1975" i="11"/>
  <c r="D1975" i="11"/>
  <c r="C1975" i="11"/>
  <c r="B1975" i="11"/>
  <c r="A1975" i="11"/>
  <c r="O1974" i="11"/>
  <c r="N1974" i="11"/>
  <c r="M1974" i="11"/>
  <c r="L1974" i="11"/>
  <c r="K1974" i="11"/>
  <c r="J1974" i="11"/>
  <c r="I1974" i="11"/>
  <c r="F1974" i="11"/>
  <c r="P1974" i="11" s="1"/>
  <c r="E1974" i="11"/>
  <c r="D1974" i="11"/>
  <c r="C1974" i="11"/>
  <c r="B1974" i="11"/>
  <c r="A1974" i="11"/>
  <c r="O1973" i="11"/>
  <c r="N1973" i="11"/>
  <c r="M1973" i="11"/>
  <c r="L1973" i="11"/>
  <c r="K1973" i="11"/>
  <c r="J1973" i="11"/>
  <c r="I1973" i="11"/>
  <c r="F1973" i="11"/>
  <c r="P1973" i="11" s="1"/>
  <c r="E1973" i="11"/>
  <c r="D1973" i="11"/>
  <c r="C1973" i="11"/>
  <c r="B1973" i="11"/>
  <c r="A1973" i="11"/>
  <c r="O1972" i="11"/>
  <c r="N1972" i="11"/>
  <c r="M1972" i="11"/>
  <c r="L1972" i="11"/>
  <c r="K1972" i="11"/>
  <c r="J1972" i="11"/>
  <c r="I1972" i="11"/>
  <c r="F1972" i="11"/>
  <c r="P1972" i="11" s="1"/>
  <c r="E1972" i="11"/>
  <c r="D1972" i="11"/>
  <c r="C1972" i="11"/>
  <c r="B1972" i="11"/>
  <c r="A1972" i="11"/>
  <c r="O1971" i="11"/>
  <c r="N1971" i="11"/>
  <c r="M1971" i="11"/>
  <c r="L1971" i="11"/>
  <c r="K1971" i="11"/>
  <c r="J1971" i="11"/>
  <c r="I1971" i="11"/>
  <c r="F1971" i="11"/>
  <c r="P1971" i="11" s="1"/>
  <c r="E1971" i="11"/>
  <c r="D1971" i="11"/>
  <c r="C1971" i="11"/>
  <c r="B1971" i="11"/>
  <c r="A1971" i="11"/>
  <c r="O1970" i="11"/>
  <c r="N1970" i="11"/>
  <c r="M1970" i="11"/>
  <c r="L1970" i="11"/>
  <c r="K1970" i="11"/>
  <c r="J1970" i="11"/>
  <c r="I1970" i="11"/>
  <c r="F1970" i="11"/>
  <c r="P1970" i="11" s="1"/>
  <c r="E1970" i="11"/>
  <c r="D1970" i="11"/>
  <c r="C1970" i="11"/>
  <c r="B1970" i="11"/>
  <c r="A1970" i="11"/>
  <c r="O1969" i="11"/>
  <c r="N1969" i="11"/>
  <c r="M1969" i="11"/>
  <c r="L1969" i="11"/>
  <c r="K1969" i="11"/>
  <c r="J1969" i="11"/>
  <c r="I1969" i="11"/>
  <c r="F1969" i="11"/>
  <c r="P1969" i="11" s="1"/>
  <c r="E1969" i="11"/>
  <c r="D1969" i="11"/>
  <c r="C1969" i="11"/>
  <c r="B1969" i="11"/>
  <c r="A1969" i="11"/>
  <c r="O1968" i="11"/>
  <c r="N1968" i="11"/>
  <c r="M1968" i="11"/>
  <c r="L1968" i="11"/>
  <c r="K1968" i="11"/>
  <c r="J1968" i="11"/>
  <c r="I1968" i="11"/>
  <c r="F1968" i="11"/>
  <c r="P1968" i="11" s="1"/>
  <c r="E1968" i="11"/>
  <c r="D1968" i="11"/>
  <c r="C1968" i="11"/>
  <c r="B1968" i="11"/>
  <c r="A1968" i="11"/>
  <c r="O1967" i="11"/>
  <c r="N1967" i="11"/>
  <c r="M1967" i="11"/>
  <c r="L1967" i="11"/>
  <c r="K1967" i="11"/>
  <c r="J1967" i="11"/>
  <c r="D133" i="12" s="1"/>
  <c r="I1967" i="11"/>
  <c r="C133" i="12" s="1"/>
  <c r="F1967" i="11"/>
  <c r="P1967" i="11" s="1"/>
  <c r="E133" i="12" s="1"/>
  <c r="E1967" i="11"/>
  <c r="D1967" i="11"/>
  <c r="C1967" i="11"/>
  <c r="B1967" i="11"/>
  <c r="B133" i="12" s="1"/>
  <c r="A1967" i="11"/>
  <c r="A133" i="12" s="1"/>
  <c r="O1966" i="11"/>
  <c r="N1966" i="11"/>
  <c r="M1966" i="11"/>
  <c r="L1966" i="11"/>
  <c r="K1966" i="11"/>
  <c r="J1966" i="11"/>
  <c r="I1966" i="11"/>
  <c r="F1966" i="11"/>
  <c r="P1966" i="11" s="1"/>
  <c r="E1966" i="11"/>
  <c r="D1966" i="11"/>
  <c r="C1966" i="11"/>
  <c r="B1966" i="11"/>
  <c r="A1966" i="11"/>
  <c r="O1965" i="11"/>
  <c r="N1965" i="11"/>
  <c r="M1965" i="11"/>
  <c r="L1965" i="11"/>
  <c r="K1965" i="11"/>
  <c r="J1965" i="11"/>
  <c r="I1965" i="11"/>
  <c r="F1965" i="11"/>
  <c r="P1965" i="11" s="1"/>
  <c r="E1965" i="11"/>
  <c r="D1965" i="11"/>
  <c r="C1965" i="11"/>
  <c r="B1965" i="11"/>
  <c r="A1965" i="11"/>
  <c r="O1964" i="11"/>
  <c r="N1964" i="11"/>
  <c r="M1964" i="11"/>
  <c r="L1964" i="11"/>
  <c r="K1964" i="11"/>
  <c r="J1964" i="11"/>
  <c r="I1964" i="11"/>
  <c r="F1964" i="11"/>
  <c r="P1964" i="11" s="1"/>
  <c r="E1964" i="11"/>
  <c r="D1964" i="11"/>
  <c r="C1964" i="11"/>
  <c r="B1964" i="11"/>
  <c r="A1964" i="11"/>
  <c r="O1963" i="11"/>
  <c r="N1963" i="11"/>
  <c r="M1963" i="11"/>
  <c r="L1963" i="11"/>
  <c r="K1963" i="11"/>
  <c r="J1963" i="11"/>
  <c r="I1963" i="11"/>
  <c r="F1963" i="11"/>
  <c r="P1963" i="11" s="1"/>
  <c r="E1963" i="11"/>
  <c r="D1963" i="11"/>
  <c r="C1963" i="11"/>
  <c r="B1963" i="11"/>
  <c r="A1963" i="11"/>
  <c r="O1962" i="11"/>
  <c r="N1962" i="11"/>
  <c r="M1962" i="11"/>
  <c r="L1962" i="11"/>
  <c r="K1962" i="11"/>
  <c r="J1962" i="11"/>
  <c r="I1962" i="11"/>
  <c r="F1962" i="11"/>
  <c r="P1962" i="11" s="1"/>
  <c r="E1962" i="11"/>
  <c r="D1962" i="11"/>
  <c r="C1962" i="11"/>
  <c r="B1962" i="11"/>
  <c r="A1962" i="11"/>
  <c r="O1961" i="11"/>
  <c r="N1961" i="11"/>
  <c r="M1961" i="11"/>
  <c r="L1961" i="11"/>
  <c r="K1961" i="11"/>
  <c r="J1961" i="11"/>
  <c r="I1961" i="11"/>
  <c r="F1961" i="11"/>
  <c r="P1961" i="11" s="1"/>
  <c r="E1961" i="11"/>
  <c r="D1961" i="11"/>
  <c r="C1961" i="11"/>
  <c r="B1961" i="11"/>
  <c r="A1961" i="11"/>
  <c r="O1960" i="11"/>
  <c r="N1960" i="11"/>
  <c r="M1960" i="11"/>
  <c r="L1960" i="11"/>
  <c r="K1960" i="11"/>
  <c r="J1960" i="11"/>
  <c r="I1960" i="11"/>
  <c r="F1960" i="11"/>
  <c r="P1960" i="11" s="1"/>
  <c r="E1960" i="11"/>
  <c r="D1960" i="11"/>
  <c r="C1960" i="11"/>
  <c r="B1960" i="11"/>
  <c r="A1960" i="11"/>
  <c r="O1959" i="11"/>
  <c r="N1959" i="11"/>
  <c r="M1959" i="11"/>
  <c r="L1959" i="11"/>
  <c r="K1959" i="11"/>
  <c r="J1959" i="11"/>
  <c r="I1959" i="11"/>
  <c r="F1959" i="11"/>
  <c r="P1959" i="11" s="1"/>
  <c r="E1959" i="11"/>
  <c r="D1959" i="11"/>
  <c r="C1959" i="11"/>
  <c r="B1959" i="11"/>
  <c r="A1959" i="11"/>
  <c r="O1958" i="11"/>
  <c r="N1958" i="11"/>
  <c r="M1958" i="11"/>
  <c r="L1958" i="11"/>
  <c r="K1958" i="11"/>
  <c r="J1958" i="11"/>
  <c r="I1958" i="11"/>
  <c r="F1958" i="11"/>
  <c r="P1958" i="11" s="1"/>
  <c r="E1958" i="11"/>
  <c r="D1958" i="11"/>
  <c r="C1958" i="11"/>
  <c r="B1958" i="11"/>
  <c r="A1958" i="11"/>
  <c r="O1957" i="11"/>
  <c r="N1957" i="11"/>
  <c r="M1957" i="11"/>
  <c r="L1957" i="11"/>
  <c r="K1957" i="11"/>
  <c r="J1957" i="11"/>
  <c r="I1957" i="11"/>
  <c r="F1957" i="11"/>
  <c r="P1957" i="11" s="1"/>
  <c r="E1957" i="11"/>
  <c r="D1957" i="11"/>
  <c r="C1957" i="11"/>
  <c r="B1957" i="11"/>
  <c r="A1957" i="11"/>
  <c r="O1956" i="11"/>
  <c r="N1956" i="11"/>
  <c r="M1956" i="11"/>
  <c r="L1956" i="11"/>
  <c r="K1956" i="11"/>
  <c r="J1956" i="11"/>
  <c r="I1956" i="11"/>
  <c r="F1956" i="11"/>
  <c r="P1956" i="11" s="1"/>
  <c r="E1956" i="11"/>
  <c r="D1956" i="11"/>
  <c r="C1956" i="11"/>
  <c r="B1956" i="11"/>
  <c r="A1956" i="11"/>
  <c r="O1955" i="11"/>
  <c r="N1955" i="11"/>
  <c r="M1955" i="11"/>
  <c r="L1955" i="11"/>
  <c r="K1955" i="11"/>
  <c r="J1955" i="11"/>
  <c r="I1955" i="11"/>
  <c r="F1955" i="11"/>
  <c r="P1955" i="11" s="1"/>
  <c r="E1955" i="11"/>
  <c r="D1955" i="11"/>
  <c r="C1955" i="11"/>
  <c r="B1955" i="11"/>
  <c r="A1955" i="11"/>
  <c r="O1954" i="11"/>
  <c r="N1954" i="11"/>
  <c r="M1954" i="11"/>
  <c r="L1954" i="11"/>
  <c r="K1954" i="11"/>
  <c r="J1954" i="11"/>
  <c r="I1954" i="11"/>
  <c r="F1954" i="11"/>
  <c r="P1954" i="11" s="1"/>
  <c r="E1954" i="11"/>
  <c r="D1954" i="11"/>
  <c r="C1954" i="11"/>
  <c r="B1954" i="11"/>
  <c r="A1954" i="11"/>
  <c r="O1953" i="11"/>
  <c r="N1953" i="11"/>
  <c r="M1953" i="11"/>
  <c r="L1953" i="11"/>
  <c r="K1953" i="11"/>
  <c r="J1953" i="11"/>
  <c r="I1953" i="11"/>
  <c r="F1953" i="11"/>
  <c r="P1953" i="11" s="1"/>
  <c r="E1953" i="11"/>
  <c r="D1953" i="11"/>
  <c r="C1953" i="11"/>
  <c r="B1953" i="11"/>
  <c r="A1953" i="11"/>
  <c r="O1952" i="11"/>
  <c r="N1952" i="11"/>
  <c r="M1952" i="11"/>
  <c r="L1952" i="11"/>
  <c r="K1952" i="11"/>
  <c r="J1952" i="11"/>
  <c r="D132" i="12" s="1"/>
  <c r="I1952" i="11"/>
  <c r="C132" i="12" s="1"/>
  <c r="F1952" i="11"/>
  <c r="P1952" i="11" s="1"/>
  <c r="E132" i="12" s="1"/>
  <c r="E1952" i="11"/>
  <c r="D1952" i="11"/>
  <c r="C1952" i="11"/>
  <c r="B1952" i="11"/>
  <c r="B132" i="12" s="1"/>
  <c r="A1952" i="11"/>
  <c r="A132" i="12" s="1"/>
  <c r="O1951" i="11"/>
  <c r="N1951" i="11"/>
  <c r="M1951" i="11"/>
  <c r="L1951" i="11"/>
  <c r="K1951" i="11"/>
  <c r="J1951" i="11"/>
  <c r="I1951" i="11"/>
  <c r="F1951" i="11"/>
  <c r="P1951" i="11" s="1"/>
  <c r="E1951" i="11"/>
  <c r="D1951" i="11"/>
  <c r="C1951" i="11"/>
  <c r="B1951" i="11"/>
  <c r="A1951" i="11"/>
  <c r="O1950" i="11"/>
  <c r="N1950" i="11"/>
  <c r="M1950" i="11"/>
  <c r="L1950" i="11"/>
  <c r="K1950" i="11"/>
  <c r="J1950" i="11"/>
  <c r="I1950" i="11"/>
  <c r="F1950" i="11"/>
  <c r="P1950" i="11" s="1"/>
  <c r="E1950" i="11"/>
  <c r="D1950" i="11"/>
  <c r="C1950" i="11"/>
  <c r="B1950" i="11"/>
  <c r="A1950" i="11"/>
  <c r="O1949" i="11"/>
  <c r="N1949" i="11"/>
  <c r="M1949" i="11"/>
  <c r="L1949" i="11"/>
  <c r="K1949" i="11"/>
  <c r="J1949" i="11"/>
  <c r="I1949" i="11"/>
  <c r="F1949" i="11"/>
  <c r="P1949" i="11" s="1"/>
  <c r="E1949" i="11"/>
  <c r="D1949" i="11"/>
  <c r="C1949" i="11"/>
  <c r="B1949" i="11"/>
  <c r="A1949" i="11"/>
  <c r="O1948" i="11"/>
  <c r="N1948" i="11"/>
  <c r="M1948" i="11"/>
  <c r="L1948" i="11"/>
  <c r="K1948" i="11"/>
  <c r="J1948" i="11"/>
  <c r="I1948" i="11"/>
  <c r="F1948" i="11"/>
  <c r="P1948" i="11" s="1"/>
  <c r="E1948" i="11"/>
  <c r="D1948" i="11"/>
  <c r="C1948" i="11"/>
  <c r="B1948" i="11"/>
  <c r="A1948" i="11"/>
  <c r="O1947" i="11"/>
  <c r="N1947" i="11"/>
  <c r="M1947" i="11"/>
  <c r="L1947" i="11"/>
  <c r="K1947" i="11"/>
  <c r="J1947" i="11"/>
  <c r="I1947" i="11"/>
  <c r="F1947" i="11"/>
  <c r="P1947" i="11" s="1"/>
  <c r="E1947" i="11"/>
  <c r="D1947" i="11"/>
  <c r="C1947" i="11"/>
  <c r="B1947" i="11"/>
  <c r="A1947" i="11"/>
  <c r="O1946" i="11"/>
  <c r="N1946" i="11"/>
  <c r="M1946" i="11"/>
  <c r="L1946" i="11"/>
  <c r="K1946" i="11"/>
  <c r="J1946" i="11"/>
  <c r="I1946" i="11"/>
  <c r="F1946" i="11"/>
  <c r="P1946" i="11" s="1"/>
  <c r="E1946" i="11"/>
  <c r="D1946" i="11"/>
  <c r="C1946" i="11"/>
  <c r="B1946" i="11"/>
  <c r="A1946" i="11"/>
  <c r="O1945" i="11"/>
  <c r="N1945" i="11"/>
  <c r="M1945" i="11"/>
  <c r="L1945" i="11"/>
  <c r="K1945" i="11"/>
  <c r="J1945" i="11"/>
  <c r="I1945" i="11"/>
  <c r="F1945" i="11"/>
  <c r="P1945" i="11" s="1"/>
  <c r="E1945" i="11"/>
  <c r="D1945" i="11"/>
  <c r="C1945" i="11"/>
  <c r="B1945" i="11"/>
  <c r="A1945" i="11"/>
  <c r="O1944" i="11"/>
  <c r="N1944" i="11"/>
  <c r="M1944" i="11"/>
  <c r="L1944" i="11"/>
  <c r="K1944" i="11"/>
  <c r="J1944" i="11"/>
  <c r="I1944" i="11"/>
  <c r="F1944" i="11"/>
  <c r="P1944" i="11" s="1"/>
  <c r="E1944" i="11"/>
  <c r="D1944" i="11"/>
  <c r="C1944" i="11"/>
  <c r="B1944" i="11"/>
  <c r="A1944" i="11"/>
  <c r="O1943" i="11"/>
  <c r="N1943" i="11"/>
  <c r="M1943" i="11"/>
  <c r="L1943" i="11"/>
  <c r="K1943" i="11"/>
  <c r="J1943" i="11"/>
  <c r="I1943" i="11"/>
  <c r="F1943" i="11"/>
  <c r="P1943" i="11" s="1"/>
  <c r="E1943" i="11"/>
  <c r="D1943" i="11"/>
  <c r="C1943" i="11"/>
  <c r="B1943" i="11"/>
  <c r="A1943" i="11"/>
  <c r="O1942" i="11"/>
  <c r="N1942" i="11"/>
  <c r="M1942" i="11"/>
  <c r="L1942" i="11"/>
  <c r="K1942" i="11"/>
  <c r="J1942" i="11"/>
  <c r="I1942" i="11"/>
  <c r="F1942" i="11"/>
  <c r="P1942" i="11" s="1"/>
  <c r="E1942" i="11"/>
  <c r="D1942" i="11"/>
  <c r="C1942" i="11"/>
  <c r="B1942" i="11"/>
  <c r="A1942" i="11"/>
  <c r="O1941" i="11"/>
  <c r="N1941" i="11"/>
  <c r="M1941" i="11"/>
  <c r="L1941" i="11"/>
  <c r="K1941" i="11"/>
  <c r="J1941" i="11"/>
  <c r="I1941" i="11"/>
  <c r="F1941" i="11"/>
  <c r="P1941" i="11" s="1"/>
  <c r="E1941" i="11"/>
  <c r="D1941" i="11"/>
  <c r="C1941" i="11"/>
  <c r="B1941" i="11"/>
  <c r="A1941" i="11"/>
  <c r="O1940" i="11"/>
  <c r="N1940" i="11"/>
  <c r="M1940" i="11"/>
  <c r="L1940" i="11"/>
  <c r="K1940" i="11"/>
  <c r="J1940" i="11"/>
  <c r="I1940" i="11"/>
  <c r="F1940" i="11"/>
  <c r="P1940" i="11" s="1"/>
  <c r="E1940" i="11"/>
  <c r="D1940" i="11"/>
  <c r="C1940" i="11"/>
  <c r="B1940" i="11"/>
  <c r="A1940" i="11"/>
  <c r="O1939" i="11"/>
  <c r="N1939" i="11"/>
  <c r="M1939" i="11"/>
  <c r="L1939" i="11"/>
  <c r="K1939" i="11"/>
  <c r="J1939" i="11"/>
  <c r="I1939" i="11"/>
  <c r="F1939" i="11"/>
  <c r="P1939" i="11" s="1"/>
  <c r="E1939" i="11"/>
  <c r="D1939" i="11"/>
  <c r="C1939" i="11"/>
  <c r="B1939" i="11"/>
  <c r="A1939" i="11"/>
  <c r="O1938" i="11"/>
  <c r="N1938" i="11"/>
  <c r="M1938" i="11"/>
  <c r="L1938" i="11"/>
  <c r="K1938" i="11"/>
  <c r="J1938" i="11"/>
  <c r="I1938" i="11"/>
  <c r="F1938" i="11"/>
  <c r="P1938" i="11" s="1"/>
  <c r="E1938" i="11"/>
  <c r="D1938" i="11"/>
  <c r="C1938" i="11"/>
  <c r="B1938" i="11"/>
  <c r="A1938" i="11"/>
  <c r="O1937" i="11"/>
  <c r="N1937" i="11"/>
  <c r="M1937" i="11"/>
  <c r="L1937" i="11"/>
  <c r="K1937" i="11"/>
  <c r="J1937" i="11"/>
  <c r="D131" i="12" s="1"/>
  <c r="I1937" i="11"/>
  <c r="C131" i="12" s="1"/>
  <c r="F1937" i="11"/>
  <c r="P1937" i="11" s="1"/>
  <c r="E131" i="12" s="1"/>
  <c r="E1937" i="11"/>
  <c r="D1937" i="11"/>
  <c r="C1937" i="11"/>
  <c r="B1937" i="11"/>
  <c r="B131" i="12" s="1"/>
  <c r="A1937" i="11"/>
  <c r="A131" i="12" s="1"/>
  <c r="O1936" i="11"/>
  <c r="N1936" i="11"/>
  <c r="M1936" i="11"/>
  <c r="L1936" i="11"/>
  <c r="K1936" i="11"/>
  <c r="J1936" i="11"/>
  <c r="I1936" i="11"/>
  <c r="F1936" i="11"/>
  <c r="P1936" i="11" s="1"/>
  <c r="E1936" i="11"/>
  <c r="D1936" i="11"/>
  <c r="C1936" i="11"/>
  <c r="B1936" i="11"/>
  <c r="A1936" i="11"/>
  <c r="O1935" i="11"/>
  <c r="N1935" i="11"/>
  <c r="M1935" i="11"/>
  <c r="L1935" i="11"/>
  <c r="K1935" i="11"/>
  <c r="J1935" i="11"/>
  <c r="I1935" i="11"/>
  <c r="F1935" i="11"/>
  <c r="P1935" i="11" s="1"/>
  <c r="E1935" i="11"/>
  <c r="D1935" i="11"/>
  <c r="C1935" i="11"/>
  <c r="B1935" i="11"/>
  <c r="A1935" i="11"/>
  <c r="O1934" i="11"/>
  <c r="N1934" i="11"/>
  <c r="M1934" i="11"/>
  <c r="L1934" i="11"/>
  <c r="K1934" i="11"/>
  <c r="J1934" i="11"/>
  <c r="I1934" i="11"/>
  <c r="F1934" i="11"/>
  <c r="P1934" i="11" s="1"/>
  <c r="E1934" i="11"/>
  <c r="D1934" i="11"/>
  <c r="C1934" i="11"/>
  <c r="B1934" i="11"/>
  <c r="A1934" i="11"/>
  <c r="O1933" i="11"/>
  <c r="N1933" i="11"/>
  <c r="M1933" i="11"/>
  <c r="L1933" i="11"/>
  <c r="K1933" i="11"/>
  <c r="J1933" i="11"/>
  <c r="I1933" i="11"/>
  <c r="F1933" i="11"/>
  <c r="P1933" i="11" s="1"/>
  <c r="E1933" i="11"/>
  <c r="D1933" i="11"/>
  <c r="C1933" i="11"/>
  <c r="B1933" i="11"/>
  <c r="A1933" i="11"/>
  <c r="O1932" i="11"/>
  <c r="N1932" i="11"/>
  <c r="M1932" i="11"/>
  <c r="L1932" i="11"/>
  <c r="K1932" i="11"/>
  <c r="J1932" i="11"/>
  <c r="I1932" i="11"/>
  <c r="F1932" i="11"/>
  <c r="P1932" i="11" s="1"/>
  <c r="E1932" i="11"/>
  <c r="D1932" i="11"/>
  <c r="C1932" i="11"/>
  <c r="B1932" i="11"/>
  <c r="A1932" i="11"/>
  <c r="O1931" i="11"/>
  <c r="N1931" i="11"/>
  <c r="M1931" i="11"/>
  <c r="L1931" i="11"/>
  <c r="K1931" i="11"/>
  <c r="J1931" i="11"/>
  <c r="I1931" i="11"/>
  <c r="F1931" i="11"/>
  <c r="P1931" i="11" s="1"/>
  <c r="E1931" i="11"/>
  <c r="D1931" i="11"/>
  <c r="C1931" i="11"/>
  <c r="B1931" i="11"/>
  <c r="A1931" i="11"/>
  <c r="O1930" i="11"/>
  <c r="N1930" i="11"/>
  <c r="M1930" i="11"/>
  <c r="L1930" i="11"/>
  <c r="K1930" i="11"/>
  <c r="J1930" i="11"/>
  <c r="I1930" i="11"/>
  <c r="F1930" i="11"/>
  <c r="P1930" i="11" s="1"/>
  <c r="E1930" i="11"/>
  <c r="D1930" i="11"/>
  <c r="C1930" i="11"/>
  <c r="B1930" i="11"/>
  <c r="A1930" i="11"/>
  <c r="O1929" i="11"/>
  <c r="N1929" i="11"/>
  <c r="M1929" i="11"/>
  <c r="L1929" i="11"/>
  <c r="K1929" i="11"/>
  <c r="J1929" i="11"/>
  <c r="I1929" i="11"/>
  <c r="F1929" i="11"/>
  <c r="P1929" i="11" s="1"/>
  <c r="E1929" i="11"/>
  <c r="D1929" i="11"/>
  <c r="C1929" i="11"/>
  <c r="B1929" i="11"/>
  <c r="A1929" i="11"/>
  <c r="O1928" i="11"/>
  <c r="N1928" i="11"/>
  <c r="M1928" i="11"/>
  <c r="L1928" i="11"/>
  <c r="K1928" i="11"/>
  <c r="J1928" i="11"/>
  <c r="I1928" i="11"/>
  <c r="F1928" i="11"/>
  <c r="P1928" i="11" s="1"/>
  <c r="E1928" i="11"/>
  <c r="D1928" i="11"/>
  <c r="C1928" i="11"/>
  <c r="B1928" i="11"/>
  <c r="A1928" i="11"/>
  <c r="O1927" i="11"/>
  <c r="N1927" i="11"/>
  <c r="M1927" i="11"/>
  <c r="L1927" i="11"/>
  <c r="K1927" i="11"/>
  <c r="J1927" i="11"/>
  <c r="I1927" i="11"/>
  <c r="F1927" i="11"/>
  <c r="P1927" i="11" s="1"/>
  <c r="E1927" i="11"/>
  <c r="D1927" i="11"/>
  <c r="C1927" i="11"/>
  <c r="B1927" i="11"/>
  <c r="A1927" i="11"/>
  <c r="O1926" i="11"/>
  <c r="N1926" i="11"/>
  <c r="M1926" i="11"/>
  <c r="L1926" i="11"/>
  <c r="K1926" i="11"/>
  <c r="J1926" i="11"/>
  <c r="I1926" i="11"/>
  <c r="F1926" i="11"/>
  <c r="P1926" i="11" s="1"/>
  <c r="E1926" i="11"/>
  <c r="D1926" i="11"/>
  <c r="C1926" i="11"/>
  <c r="B1926" i="11"/>
  <c r="A1926" i="11"/>
  <c r="O1925" i="11"/>
  <c r="N1925" i="11"/>
  <c r="M1925" i="11"/>
  <c r="L1925" i="11"/>
  <c r="K1925" i="11"/>
  <c r="J1925" i="11"/>
  <c r="I1925" i="11"/>
  <c r="F1925" i="11"/>
  <c r="P1925" i="11" s="1"/>
  <c r="E1925" i="11"/>
  <c r="D1925" i="11"/>
  <c r="C1925" i="11"/>
  <c r="B1925" i="11"/>
  <c r="A1925" i="11"/>
  <c r="O1924" i="11"/>
  <c r="N1924" i="11"/>
  <c r="M1924" i="11"/>
  <c r="L1924" i="11"/>
  <c r="K1924" i="11"/>
  <c r="J1924" i="11"/>
  <c r="I1924" i="11"/>
  <c r="F1924" i="11"/>
  <c r="P1924" i="11" s="1"/>
  <c r="E1924" i="11"/>
  <c r="D1924" i="11"/>
  <c r="C1924" i="11"/>
  <c r="B1924" i="11"/>
  <c r="A1924" i="11"/>
  <c r="O1923" i="11"/>
  <c r="N1923" i="11"/>
  <c r="M1923" i="11"/>
  <c r="L1923" i="11"/>
  <c r="K1923" i="11"/>
  <c r="J1923" i="11"/>
  <c r="I1923" i="11"/>
  <c r="F1923" i="11"/>
  <c r="P1923" i="11" s="1"/>
  <c r="E1923" i="11"/>
  <c r="D1923" i="11"/>
  <c r="C1923" i="11"/>
  <c r="B1923" i="11"/>
  <c r="A1923" i="11"/>
  <c r="O1922" i="11"/>
  <c r="N1922" i="11"/>
  <c r="M1922" i="11"/>
  <c r="L1922" i="11"/>
  <c r="K1922" i="11"/>
  <c r="J1922" i="11"/>
  <c r="D130" i="12" s="1"/>
  <c r="I1922" i="11"/>
  <c r="C130" i="12" s="1"/>
  <c r="F1922" i="11"/>
  <c r="P1922" i="11" s="1"/>
  <c r="E130" i="12" s="1"/>
  <c r="E1922" i="11"/>
  <c r="D1922" i="11"/>
  <c r="C1922" i="11"/>
  <c r="B1922" i="11"/>
  <c r="B130" i="12" s="1"/>
  <c r="A1922" i="11"/>
  <c r="A130" i="12" s="1"/>
  <c r="O1921" i="11"/>
  <c r="N1921" i="11"/>
  <c r="M1921" i="11"/>
  <c r="L1921" i="11"/>
  <c r="K1921" i="11"/>
  <c r="J1921" i="11"/>
  <c r="I1921" i="11"/>
  <c r="F1921" i="11"/>
  <c r="P1921" i="11" s="1"/>
  <c r="E1921" i="11"/>
  <c r="D1921" i="11"/>
  <c r="C1921" i="11"/>
  <c r="B1921" i="11"/>
  <c r="A1921" i="11"/>
  <c r="O1920" i="11"/>
  <c r="N1920" i="11"/>
  <c r="M1920" i="11"/>
  <c r="L1920" i="11"/>
  <c r="K1920" i="11"/>
  <c r="J1920" i="11"/>
  <c r="I1920" i="11"/>
  <c r="F1920" i="11"/>
  <c r="P1920" i="11" s="1"/>
  <c r="E1920" i="11"/>
  <c r="D1920" i="11"/>
  <c r="C1920" i="11"/>
  <c r="B1920" i="11"/>
  <c r="A1920" i="11"/>
  <c r="O1919" i="11"/>
  <c r="N1919" i="11"/>
  <c r="M1919" i="11"/>
  <c r="L1919" i="11"/>
  <c r="K1919" i="11"/>
  <c r="J1919" i="11"/>
  <c r="I1919" i="11"/>
  <c r="F1919" i="11"/>
  <c r="P1919" i="11" s="1"/>
  <c r="E1919" i="11"/>
  <c r="D1919" i="11"/>
  <c r="C1919" i="11"/>
  <c r="B1919" i="11"/>
  <c r="A1919" i="11"/>
  <c r="O1918" i="11"/>
  <c r="N1918" i="11"/>
  <c r="M1918" i="11"/>
  <c r="L1918" i="11"/>
  <c r="K1918" i="11"/>
  <c r="J1918" i="11"/>
  <c r="I1918" i="11"/>
  <c r="F1918" i="11"/>
  <c r="P1918" i="11" s="1"/>
  <c r="E1918" i="11"/>
  <c r="D1918" i="11"/>
  <c r="C1918" i="11"/>
  <c r="B1918" i="11"/>
  <c r="A1918" i="11"/>
  <c r="O1917" i="11"/>
  <c r="N1917" i="11"/>
  <c r="M1917" i="11"/>
  <c r="L1917" i="11"/>
  <c r="K1917" i="11"/>
  <c r="J1917" i="11"/>
  <c r="I1917" i="11"/>
  <c r="F1917" i="11"/>
  <c r="P1917" i="11" s="1"/>
  <c r="E1917" i="11"/>
  <c r="D1917" i="11"/>
  <c r="C1917" i="11"/>
  <c r="B1917" i="11"/>
  <c r="A1917" i="11"/>
  <c r="O1916" i="11"/>
  <c r="N1916" i="11"/>
  <c r="M1916" i="11"/>
  <c r="L1916" i="11"/>
  <c r="K1916" i="11"/>
  <c r="J1916" i="11"/>
  <c r="I1916" i="11"/>
  <c r="F1916" i="11"/>
  <c r="P1916" i="11" s="1"/>
  <c r="E1916" i="11"/>
  <c r="D1916" i="11"/>
  <c r="C1916" i="11"/>
  <c r="B1916" i="11"/>
  <c r="A1916" i="11"/>
  <c r="O1915" i="11"/>
  <c r="N1915" i="11"/>
  <c r="M1915" i="11"/>
  <c r="L1915" i="11"/>
  <c r="K1915" i="11"/>
  <c r="J1915" i="11"/>
  <c r="I1915" i="11"/>
  <c r="F1915" i="11"/>
  <c r="P1915" i="11" s="1"/>
  <c r="E1915" i="11"/>
  <c r="D1915" i="11"/>
  <c r="C1915" i="11"/>
  <c r="B1915" i="11"/>
  <c r="A1915" i="11"/>
  <c r="O1914" i="11"/>
  <c r="N1914" i="11"/>
  <c r="M1914" i="11"/>
  <c r="L1914" i="11"/>
  <c r="K1914" i="11"/>
  <c r="J1914" i="11"/>
  <c r="I1914" i="11"/>
  <c r="F1914" i="11"/>
  <c r="P1914" i="11" s="1"/>
  <c r="E1914" i="11"/>
  <c r="D1914" i="11"/>
  <c r="C1914" i="11"/>
  <c r="B1914" i="11"/>
  <c r="A1914" i="11"/>
  <c r="O1913" i="11"/>
  <c r="N1913" i="11"/>
  <c r="M1913" i="11"/>
  <c r="L1913" i="11"/>
  <c r="K1913" i="11"/>
  <c r="J1913" i="11"/>
  <c r="I1913" i="11"/>
  <c r="F1913" i="11"/>
  <c r="P1913" i="11" s="1"/>
  <c r="E1913" i="11"/>
  <c r="D1913" i="11"/>
  <c r="C1913" i="11"/>
  <c r="B1913" i="11"/>
  <c r="A1913" i="11"/>
  <c r="O1912" i="11"/>
  <c r="N1912" i="11"/>
  <c r="M1912" i="11"/>
  <c r="L1912" i="11"/>
  <c r="K1912" i="11"/>
  <c r="J1912" i="11"/>
  <c r="I1912" i="11"/>
  <c r="F1912" i="11"/>
  <c r="P1912" i="11" s="1"/>
  <c r="E1912" i="11"/>
  <c r="D1912" i="11"/>
  <c r="C1912" i="11"/>
  <c r="B1912" i="11"/>
  <c r="A1912" i="11"/>
  <c r="O1911" i="11"/>
  <c r="N1911" i="11"/>
  <c r="M1911" i="11"/>
  <c r="L1911" i="11"/>
  <c r="K1911" i="11"/>
  <c r="J1911" i="11"/>
  <c r="I1911" i="11"/>
  <c r="F1911" i="11"/>
  <c r="P1911" i="11" s="1"/>
  <c r="E1911" i="11"/>
  <c r="D1911" i="11"/>
  <c r="C1911" i="11"/>
  <c r="B1911" i="11"/>
  <c r="A1911" i="11"/>
  <c r="O1910" i="11"/>
  <c r="N1910" i="11"/>
  <c r="M1910" i="11"/>
  <c r="L1910" i="11"/>
  <c r="K1910" i="11"/>
  <c r="J1910" i="11"/>
  <c r="I1910" i="11"/>
  <c r="F1910" i="11"/>
  <c r="P1910" i="11" s="1"/>
  <c r="E1910" i="11"/>
  <c r="D1910" i="11"/>
  <c r="C1910" i="11"/>
  <c r="B1910" i="11"/>
  <c r="A1910" i="11"/>
  <c r="O1909" i="11"/>
  <c r="N1909" i="11"/>
  <c r="M1909" i="11"/>
  <c r="L1909" i="11"/>
  <c r="K1909" i="11"/>
  <c r="J1909" i="11"/>
  <c r="I1909" i="11"/>
  <c r="F1909" i="11"/>
  <c r="P1909" i="11" s="1"/>
  <c r="E1909" i="11"/>
  <c r="D1909" i="11"/>
  <c r="C1909" i="11"/>
  <c r="B1909" i="11"/>
  <c r="A1909" i="11"/>
  <c r="O1908" i="11"/>
  <c r="N1908" i="11"/>
  <c r="M1908" i="11"/>
  <c r="L1908" i="11"/>
  <c r="K1908" i="11"/>
  <c r="J1908" i="11"/>
  <c r="I1908" i="11"/>
  <c r="F1908" i="11"/>
  <c r="P1908" i="11" s="1"/>
  <c r="E1908" i="11"/>
  <c r="D1908" i="11"/>
  <c r="C1908" i="11"/>
  <c r="B1908" i="11"/>
  <c r="A1908" i="11"/>
  <c r="O1907" i="11"/>
  <c r="N1907" i="11"/>
  <c r="M1907" i="11"/>
  <c r="L1907" i="11"/>
  <c r="K1907" i="11"/>
  <c r="J1907" i="11"/>
  <c r="D129" i="12" s="1"/>
  <c r="I1907" i="11"/>
  <c r="C129" i="12" s="1"/>
  <c r="F1907" i="11"/>
  <c r="P1907" i="11" s="1"/>
  <c r="E129" i="12" s="1"/>
  <c r="E1907" i="11"/>
  <c r="D1907" i="11"/>
  <c r="C1907" i="11"/>
  <c r="B1907" i="11"/>
  <c r="B129" i="12" s="1"/>
  <c r="A1907" i="11"/>
  <c r="A129" i="12" s="1"/>
  <c r="O1906" i="11"/>
  <c r="N1906" i="11"/>
  <c r="M1906" i="11"/>
  <c r="L1906" i="11"/>
  <c r="K1906" i="11"/>
  <c r="J1906" i="11"/>
  <c r="I1906" i="11"/>
  <c r="F1906" i="11"/>
  <c r="P1906" i="11" s="1"/>
  <c r="E1906" i="11"/>
  <c r="D1906" i="11"/>
  <c r="C1906" i="11"/>
  <c r="B1906" i="11"/>
  <c r="A1906" i="11"/>
  <c r="O1905" i="11"/>
  <c r="N1905" i="11"/>
  <c r="M1905" i="11"/>
  <c r="L1905" i="11"/>
  <c r="K1905" i="11"/>
  <c r="J1905" i="11"/>
  <c r="I1905" i="11"/>
  <c r="F1905" i="11"/>
  <c r="P1905" i="11" s="1"/>
  <c r="E1905" i="11"/>
  <c r="D1905" i="11"/>
  <c r="C1905" i="11"/>
  <c r="B1905" i="11"/>
  <c r="A1905" i="11"/>
  <c r="O1904" i="11"/>
  <c r="N1904" i="11"/>
  <c r="M1904" i="11"/>
  <c r="L1904" i="11"/>
  <c r="K1904" i="11"/>
  <c r="J1904" i="11"/>
  <c r="I1904" i="11"/>
  <c r="F1904" i="11"/>
  <c r="P1904" i="11" s="1"/>
  <c r="E1904" i="11"/>
  <c r="D1904" i="11"/>
  <c r="C1904" i="11"/>
  <c r="B1904" i="11"/>
  <c r="A1904" i="11"/>
  <c r="O1903" i="11"/>
  <c r="N1903" i="11"/>
  <c r="M1903" i="11"/>
  <c r="L1903" i="11"/>
  <c r="K1903" i="11"/>
  <c r="J1903" i="11"/>
  <c r="I1903" i="11"/>
  <c r="F1903" i="11"/>
  <c r="P1903" i="11" s="1"/>
  <c r="E1903" i="11"/>
  <c r="D1903" i="11"/>
  <c r="C1903" i="11"/>
  <c r="B1903" i="11"/>
  <c r="A1903" i="11"/>
  <c r="O1902" i="11"/>
  <c r="N1902" i="11"/>
  <c r="M1902" i="11"/>
  <c r="L1902" i="11"/>
  <c r="K1902" i="11"/>
  <c r="J1902" i="11"/>
  <c r="I1902" i="11"/>
  <c r="F1902" i="11"/>
  <c r="P1902" i="11" s="1"/>
  <c r="E1902" i="11"/>
  <c r="D1902" i="11"/>
  <c r="C1902" i="11"/>
  <c r="B1902" i="11"/>
  <c r="A1902" i="11"/>
  <c r="O1901" i="11"/>
  <c r="N1901" i="11"/>
  <c r="M1901" i="11"/>
  <c r="L1901" i="11"/>
  <c r="K1901" i="11"/>
  <c r="J1901" i="11"/>
  <c r="I1901" i="11"/>
  <c r="F1901" i="11"/>
  <c r="P1901" i="11" s="1"/>
  <c r="E1901" i="11"/>
  <c r="D1901" i="11"/>
  <c r="C1901" i="11"/>
  <c r="B1901" i="11"/>
  <c r="A1901" i="11"/>
  <c r="O1900" i="11"/>
  <c r="N1900" i="11"/>
  <c r="M1900" i="11"/>
  <c r="L1900" i="11"/>
  <c r="K1900" i="11"/>
  <c r="J1900" i="11"/>
  <c r="I1900" i="11"/>
  <c r="F1900" i="11"/>
  <c r="P1900" i="11" s="1"/>
  <c r="E1900" i="11"/>
  <c r="D1900" i="11"/>
  <c r="C1900" i="11"/>
  <c r="B1900" i="11"/>
  <c r="A1900" i="11"/>
  <c r="O1899" i="11"/>
  <c r="N1899" i="11"/>
  <c r="M1899" i="11"/>
  <c r="L1899" i="11"/>
  <c r="K1899" i="11"/>
  <c r="J1899" i="11"/>
  <c r="I1899" i="11"/>
  <c r="F1899" i="11"/>
  <c r="P1899" i="11" s="1"/>
  <c r="E1899" i="11"/>
  <c r="D1899" i="11"/>
  <c r="C1899" i="11"/>
  <c r="B1899" i="11"/>
  <c r="A1899" i="11"/>
  <c r="O1898" i="11"/>
  <c r="N1898" i="11"/>
  <c r="M1898" i="11"/>
  <c r="L1898" i="11"/>
  <c r="K1898" i="11"/>
  <c r="J1898" i="11"/>
  <c r="I1898" i="11"/>
  <c r="F1898" i="11"/>
  <c r="P1898" i="11" s="1"/>
  <c r="E1898" i="11"/>
  <c r="D1898" i="11"/>
  <c r="C1898" i="11"/>
  <c r="B1898" i="11"/>
  <c r="A1898" i="11"/>
  <c r="O1897" i="11"/>
  <c r="N1897" i="11"/>
  <c r="M1897" i="11"/>
  <c r="L1897" i="11"/>
  <c r="K1897" i="11"/>
  <c r="J1897" i="11"/>
  <c r="I1897" i="11"/>
  <c r="F1897" i="11"/>
  <c r="P1897" i="11" s="1"/>
  <c r="E1897" i="11"/>
  <c r="D1897" i="11"/>
  <c r="C1897" i="11"/>
  <c r="B1897" i="11"/>
  <c r="A1897" i="11"/>
  <c r="O1896" i="11"/>
  <c r="N1896" i="11"/>
  <c r="M1896" i="11"/>
  <c r="L1896" i="11"/>
  <c r="K1896" i="11"/>
  <c r="J1896" i="11"/>
  <c r="I1896" i="11"/>
  <c r="F1896" i="11"/>
  <c r="P1896" i="11" s="1"/>
  <c r="E1896" i="11"/>
  <c r="D1896" i="11"/>
  <c r="C1896" i="11"/>
  <c r="B1896" i="11"/>
  <c r="A1896" i="11"/>
  <c r="O1895" i="11"/>
  <c r="N1895" i="11"/>
  <c r="M1895" i="11"/>
  <c r="L1895" i="11"/>
  <c r="K1895" i="11"/>
  <c r="J1895" i="11"/>
  <c r="I1895" i="11"/>
  <c r="F1895" i="11"/>
  <c r="P1895" i="11" s="1"/>
  <c r="E1895" i="11"/>
  <c r="D1895" i="11"/>
  <c r="C1895" i="11"/>
  <c r="B1895" i="11"/>
  <c r="A1895" i="11"/>
  <c r="O1894" i="11"/>
  <c r="N1894" i="11"/>
  <c r="M1894" i="11"/>
  <c r="L1894" i="11"/>
  <c r="K1894" i="11"/>
  <c r="J1894" i="11"/>
  <c r="I1894" i="11"/>
  <c r="F1894" i="11"/>
  <c r="P1894" i="11" s="1"/>
  <c r="E1894" i="11"/>
  <c r="D1894" i="11"/>
  <c r="C1894" i="11"/>
  <c r="B1894" i="11"/>
  <c r="A1894" i="11"/>
  <c r="O1893" i="11"/>
  <c r="N1893" i="11"/>
  <c r="M1893" i="11"/>
  <c r="L1893" i="11"/>
  <c r="K1893" i="11"/>
  <c r="J1893" i="11"/>
  <c r="I1893" i="11"/>
  <c r="F1893" i="11"/>
  <c r="P1893" i="11" s="1"/>
  <c r="E1893" i="11"/>
  <c r="D1893" i="11"/>
  <c r="C1893" i="11"/>
  <c r="B1893" i="11"/>
  <c r="A1893" i="11"/>
  <c r="O1892" i="11"/>
  <c r="N1892" i="11"/>
  <c r="M1892" i="11"/>
  <c r="L1892" i="11"/>
  <c r="K1892" i="11"/>
  <c r="J1892" i="11"/>
  <c r="D128" i="12" s="1"/>
  <c r="I1892" i="11"/>
  <c r="C128" i="12" s="1"/>
  <c r="F1892" i="11"/>
  <c r="P1892" i="11" s="1"/>
  <c r="E128" i="12" s="1"/>
  <c r="E1892" i="11"/>
  <c r="D1892" i="11"/>
  <c r="C1892" i="11"/>
  <c r="B1892" i="11"/>
  <c r="B128" i="12" s="1"/>
  <c r="A1892" i="11"/>
  <c r="A128" i="12" s="1"/>
  <c r="O1891" i="11"/>
  <c r="N1891" i="11"/>
  <c r="M1891" i="11"/>
  <c r="L1891" i="11"/>
  <c r="K1891" i="11"/>
  <c r="J1891" i="11"/>
  <c r="I1891" i="11"/>
  <c r="F1891" i="11"/>
  <c r="P1891" i="11" s="1"/>
  <c r="E1891" i="11"/>
  <c r="D1891" i="11"/>
  <c r="C1891" i="11"/>
  <c r="B1891" i="11"/>
  <c r="A1891" i="11"/>
  <c r="O1890" i="11"/>
  <c r="N1890" i="11"/>
  <c r="M1890" i="11"/>
  <c r="L1890" i="11"/>
  <c r="K1890" i="11"/>
  <c r="J1890" i="11"/>
  <c r="I1890" i="11"/>
  <c r="F1890" i="11"/>
  <c r="P1890" i="11" s="1"/>
  <c r="E1890" i="11"/>
  <c r="D1890" i="11"/>
  <c r="C1890" i="11"/>
  <c r="B1890" i="11"/>
  <c r="A1890" i="11"/>
  <c r="O1889" i="11"/>
  <c r="N1889" i="11"/>
  <c r="M1889" i="11"/>
  <c r="L1889" i="11"/>
  <c r="K1889" i="11"/>
  <c r="J1889" i="11"/>
  <c r="I1889" i="11"/>
  <c r="F1889" i="11"/>
  <c r="P1889" i="11" s="1"/>
  <c r="E1889" i="11"/>
  <c r="D1889" i="11"/>
  <c r="C1889" i="11"/>
  <c r="B1889" i="11"/>
  <c r="A1889" i="11"/>
  <c r="O1888" i="11"/>
  <c r="N1888" i="11"/>
  <c r="M1888" i="11"/>
  <c r="L1888" i="11"/>
  <c r="K1888" i="11"/>
  <c r="J1888" i="11"/>
  <c r="I1888" i="11"/>
  <c r="F1888" i="11"/>
  <c r="P1888" i="11" s="1"/>
  <c r="E1888" i="11"/>
  <c r="D1888" i="11"/>
  <c r="C1888" i="11"/>
  <c r="B1888" i="11"/>
  <c r="A1888" i="11"/>
  <c r="O1887" i="11"/>
  <c r="N1887" i="11"/>
  <c r="M1887" i="11"/>
  <c r="L1887" i="11"/>
  <c r="K1887" i="11"/>
  <c r="J1887" i="11"/>
  <c r="I1887" i="11"/>
  <c r="F1887" i="11"/>
  <c r="P1887" i="11" s="1"/>
  <c r="E1887" i="11"/>
  <c r="D1887" i="11"/>
  <c r="C1887" i="11"/>
  <c r="B1887" i="11"/>
  <c r="A1887" i="11"/>
  <c r="O1886" i="11"/>
  <c r="N1886" i="11"/>
  <c r="M1886" i="11"/>
  <c r="L1886" i="11"/>
  <c r="K1886" i="11"/>
  <c r="J1886" i="11"/>
  <c r="I1886" i="11"/>
  <c r="F1886" i="11"/>
  <c r="P1886" i="11" s="1"/>
  <c r="E1886" i="11"/>
  <c r="D1886" i="11"/>
  <c r="C1886" i="11"/>
  <c r="B1886" i="11"/>
  <c r="A1886" i="11"/>
  <c r="O1885" i="11"/>
  <c r="N1885" i="11"/>
  <c r="M1885" i="11"/>
  <c r="L1885" i="11"/>
  <c r="K1885" i="11"/>
  <c r="J1885" i="11"/>
  <c r="I1885" i="11"/>
  <c r="F1885" i="11"/>
  <c r="P1885" i="11" s="1"/>
  <c r="E1885" i="11"/>
  <c r="D1885" i="11"/>
  <c r="C1885" i="11"/>
  <c r="B1885" i="11"/>
  <c r="A1885" i="11"/>
  <c r="O1884" i="11"/>
  <c r="N1884" i="11"/>
  <c r="M1884" i="11"/>
  <c r="L1884" i="11"/>
  <c r="K1884" i="11"/>
  <c r="J1884" i="11"/>
  <c r="I1884" i="11"/>
  <c r="F1884" i="11"/>
  <c r="P1884" i="11" s="1"/>
  <c r="E1884" i="11"/>
  <c r="D1884" i="11"/>
  <c r="C1884" i="11"/>
  <c r="B1884" i="11"/>
  <c r="A1884" i="11"/>
  <c r="O1883" i="11"/>
  <c r="N1883" i="11"/>
  <c r="M1883" i="11"/>
  <c r="L1883" i="11"/>
  <c r="K1883" i="11"/>
  <c r="J1883" i="11"/>
  <c r="I1883" i="11"/>
  <c r="F1883" i="11"/>
  <c r="P1883" i="11" s="1"/>
  <c r="E1883" i="11"/>
  <c r="D1883" i="11"/>
  <c r="C1883" i="11"/>
  <c r="B1883" i="11"/>
  <c r="A1883" i="11"/>
  <c r="O1882" i="11"/>
  <c r="N1882" i="11"/>
  <c r="M1882" i="11"/>
  <c r="L1882" i="11"/>
  <c r="K1882" i="11"/>
  <c r="J1882" i="11"/>
  <c r="I1882" i="11"/>
  <c r="F1882" i="11"/>
  <c r="P1882" i="11" s="1"/>
  <c r="E1882" i="11"/>
  <c r="D1882" i="11"/>
  <c r="C1882" i="11"/>
  <c r="B1882" i="11"/>
  <c r="A1882" i="11"/>
  <c r="O1881" i="11"/>
  <c r="N1881" i="11"/>
  <c r="M1881" i="11"/>
  <c r="L1881" i="11"/>
  <c r="K1881" i="11"/>
  <c r="J1881" i="11"/>
  <c r="I1881" i="11"/>
  <c r="F1881" i="11"/>
  <c r="P1881" i="11" s="1"/>
  <c r="E1881" i="11"/>
  <c r="D1881" i="11"/>
  <c r="C1881" i="11"/>
  <c r="B1881" i="11"/>
  <c r="A1881" i="11"/>
  <c r="O1880" i="11"/>
  <c r="N1880" i="11"/>
  <c r="M1880" i="11"/>
  <c r="L1880" i="11"/>
  <c r="K1880" i="11"/>
  <c r="J1880" i="11"/>
  <c r="I1880" i="11"/>
  <c r="F1880" i="11"/>
  <c r="P1880" i="11" s="1"/>
  <c r="E1880" i="11"/>
  <c r="D1880" i="11"/>
  <c r="C1880" i="11"/>
  <c r="B1880" i="11"/>
  <c r="A1880" i="11"/>
  <c r="O1879" i="11"/>
  <c r="N1879" i="11"/>
  <c r="M1879" i="11"/>
  <c r="L1879" i="11"/>
  <c r="K1879" i="11"/>
  <c r="J1879" i="11"/>
  <c r="I1879" i="11"/>
  <c r="F1879" i="11"/>
  <c r="P1879" i="11" s="1"/>
  <c r="E1879" i="11"/>
  <c r="D1879" i="11"/>
  <c r="C1879" i="11"/>
  <c r="B1879" i="11"/>
  <c r="A1879" i="11"/>
  <c r="O1878" i="11"/>
  <c r="N1878" i="11"/>
  <c r="M1878" i="11"/>
  <c r="L1878" i="11"/>
  <c r="K1878" i="11"/>
  <c r="J1878" i="11"/>
  <c r="I1878" i="11"/>
  <c r="F1878" i="11"/>
  <c r="P1878" i="11" s="1"/>
  <c r="E1878" i="11"/>
  <c r="D1878" i="11"/>
  <c r="C1878" i="11"/>
  <c r="B1878" i="11"/>
  <c r="A1878" i="11"/>
  <c r="O1877" i="11"/>
  <c r="N1877" i="11"/>
  <c r="M1877" i="11"/>
  <c r="L1877" i="11"/>
  <c r="K1877" i="11"/>
  <c r="J1877" i="11"/>
  <c r="D127" i="12" s="1"/>
  <c r="I1877" i="11"/>
  <c r="C127" i="12" s="1"/>
  <c r="F1877" i="11"/>
  <c r="P1877" i="11" s="1"/>
  <c r="E127" i="12" s="1"/>
  <c r="E1877" i="11"/>
  <c r="D1877" i="11"/>
  <c r="C1877" i="11"/>
  <c r="B1877" i="11"/>
  <c r="B127" i="12" s="1"/>
  <c r="A1877" i="11"/>
  <c r="A127" i="12" s="1"/>
  <c r="O1876" i="11"/>
  <c r="N1876" i="11"/>
  <c r="M1876" i="11"/>
  <c r="L1876" i="11"/>
  <c r="K1876" i="11"/>
  <c r="J1876" i="11"/>
  <c r="I1876" i="11"/>
  <c r="F1876" i="11"/>
  <c r="P1876" i="11" s="1"/>
  <c r="E1876" i="11"/>
  <c r="D1876" i="11"/>
  <c r="C1876" i="11"/>
  <c r="B1876" i="11"/>
  <c r="A1876" i="11"/>
  <c r="O1875" i="11"/>
  <c r="N1875" i="11"/>
  <c r="M1875" i="11"/>
  <c r="L1875" i="11"/>
  <c r="K1875" i="11"/>
  <c r="J1875" i="11"/>
  <c r="I1875" i="11"/>
  <c r="F1875" i="11"/>
  <c r="P1875" i="11" s="1"/>
  <c r="E1875" i="11"/>
  <c r="D1875" i="11"/>
  <c r="C1875" i="11"/>
  <c r="B1875" i="11"/>
  <c r="A1875" i="11"/>
  <c r="O1874" i="11"/>
  <c r="N1874" i="11"/>
  <c r="M1874" i="11"/>
  <c r="L1874" i="11"/>
  <c r="K1874" i="11"/>
  <c r="J1874" i="11"/>
  <c r="I1874" i="11"/>
  <c r="F1874" i="11"/>
  <c r="P1874" i="11" s="1"/>
  <c r="E1874" i="11"/>
  <c r="D1874" i="11"/>
  <c r="C1874" i="11"/>
  <c r="B1874" i="11"/>
  <c r="A1874" i="11"/>
  <c r="O1873" i="11"/>
  <c r="N1873" i="11"/>
  <c r="M1873" i="11"/>
  <c r="L1873" i="11"/>
  <c r="K1873" i="11"/>
  <c r="J1873" i="11"/>
  <c r="I1873" i="11"/>
  <c r="F1873" i="11"/>
  <c r="P1873" i="11" s="1"/>
  <c r="E1873" i="11"/>
  <c r="D1873" i="11"/>
  <c r="C1873" i="11"/>
  <c r="B1873" i="11"/>
  <c r="A1873" i="11"/>
  <c r="O1872" i="11"/>
  <c r="N1872" i="11"/>
  <c r="M1872" i="11"/>
  <c r="L1872" i="11"/>
  <c r="K1872" i="11"/>
  <c r="J1872" i="11"/>
  <c r="I1872" i="11"/>
  <c r="F1872" i="11"/>
  <c r="P1872" i="11" s="1"/>
  <c r="E1872" i="11"/>
  <c r="D1872" i="11"/>
  <c r="C1872" i="11"/>
  <c r="B1872" i="11"/>
  <c r="A1872" i="11"/>
  <c r="O1871" i="11"/>
  <c r="N1871" i="11"/>
  <c r="M1871" i="11"/>
  <c r="L1871" i="11"/>
  <c r="K1871" i="11"/>
  <c r="J1871" i="11"/>
  <c r="I1871" i="11"/>
  <c r="F1871" i="11"/>
  <c r="P1871" i="11" s="1"/>
  <c r="E1871" i="11"/>
  <c r="D1871" i="11"/>
  <c r="C1871" i="11"/>
  <c r="B1871" i="11"/>
  <c r="A1871" i="11"/>
  <c r="O1870" i="11"/>
  <c r="N1870" i="11"/>
  <c r="M1870" i="11"/>
  <c r="L1870" i="11"/>
  <c r="K1870" i="11"/>
  <c r="J1870" i="11"/>
  <c r="I1870" i="11"/>
  <c r="F1870" i="11"/>
  <c r="P1870" i="11" s="1"/>
  <c r="E1870" i="11"/>
  <c r="D1870" i="11"/>
  <c r="C1870" i="11"/>
  <c r="B1870" i="11"/>
  <c r="A1870" i="11"/>
  <c r="O1869" i="11"/>
  <c r="N1869" i="11"/>
  <c r="M1869" i="11"/>
  <c r="L1869" i="11"/>
  <c r="K1869" i="11"/>
  <c r="J1869" i="11"/>
  <c r="I1869" i="11"/>
  <c r="F1869" i="11"/>
  <c r="P1869" i="11" s="1"/>
  <c r="E1869" i="11"/>
  <c r="D1869" i="11"/>
  <c r="C1869" i="11"/>
  <c r="B1869" i="11"/>
  <c r="A1869" i="11"/>
  <c r="O1868" i="11"/>
  <c r="N1868" i="11"/>
  <c r="M1868" i="11"/>
  <c r="L1868" i="11"/>
  <c r="K1868" i="11"/>
  <c r="J1868" i="11"/>
  <c r="I1868" i="11"/>
  <c r="F1868" i="11"/>
  <c r="P1868" i="11" s="1"/>
  <c r="E1868" i="11"/>
  <c r="D1868" i="11"/>
  <c r="C1868" i="11"/>
  <c r="B1868" i="11"/>
  <c r="A1868" i="11"/>
  <c r="O1867" i="11"/>
  <c r="N1867" i="11"/>
  <c r="M1867" i="11"/>
  <c r="L1867" i="11"/>
  <c r="K1867" i="11"/>
  <c r="J1867" i="11"/>
  <c r="I1867" i="11"/>
  <c r="F1867" i="11"/>
  <c r="P1867" i="11" s="1"/>
  <c r="E1867" i="11"/>
  <c r="D1867" i="11"/>
  <c r="C1867" i="11"/>
  <c r="B1867" i="11"/>
  <c r="A1867" i="11"/>
  <c r="O1866" i="11"/>
  <c r="N1866" i="11"/>
  <c r="M1866" i="11"/>
  <c r="L1866" i="11"/>
  <c r="K1866" i="11"/>
  <c r="J1866" i="11"/>
  <c r="I1866" i="11"/>
  <c r="F1866" i="11"/>
  <c r="P1866" i="11" s="1"/>
  <c r="E1866" i="11"/>
  <c r="D1866" i="11"/>
  <c r="C1866" i="11"/>
  <c r="B1866" i="11"/>
  <c r="A1866" i="11"/>
  <c r="O1865" i="11"/>
  <c r="N1865" i="11"/>
  <c r="M1865" i="11"/>
  <c r="L1865" i="11"/>
  <c r="K1865" i="11"/>
  <c r="J1865" i="11"/>
  <c r="I1865" i="11"/>
  <c r="F1865" i="11"/>
  <c r="P1865" i="11" s="1"/>
  <c r="E1865" i="11"/>
  <c r="D1865" i="11"/>
  <c r="C1865" i="11"/>
  <c r="B1865" i="11"/>
  <c r="A1865" i="11"/>
  <c r="O1864" i="11"/>
  <c r="N1864" i="11"/>
  <c r="M1864" i="11"/>
  <c r="L1864" i="11"/>
  <c r="K1864" i="11"/>
  <c r="J1864" i="11"/>
  <c r="I1864" i="11"/>
  <c r="F1864" i="11"/>
  <c r="P1864" i="11" s="1"/>
  <c r="E1864" i="11"/>
  <c r="D1864" i="11"/>
  <c r="C1864" i="11"/>
  <c r="B1864" i="11"/>
  <c r="A1864" i="11"/>
  <c r="O1863" i="11"/>
  <c r="N1863" i="11"/>
  <c r="M1863" i="11"/>
  <c r="L1863" i="11"/>
  <c r="K1863" i="11"/>
  <c r="J1863" i="11"/>
  <c r="I1863" i="11"/>
  <c r="F1863" i="11"/>
  <c r="P1863" i="11" s="1"/>
  <c r="E1863" i="11"/>
  <c r="D1863" i="11"/>
  <c r="C1863" i="11"/>
  <c r="B1863" i="11"/>
  <c r="A1863" i="11"/>
  <c r="O1862" i="11"/>
  <c r="N1862" i="11"/>
  <c r="M1862" i="11"/>
  <c r="L1862" i="11"/>
  <c r="K1862" i="11"/>
  <c r="J1862" i="11"/>
  <c r="D126" i="12" s="1"/>
  <c r="I1862" i="11"/>
  <c r="C126" i="12" s="1"/>
  <c r="F1862" i="11"/>
  <c r="P1862" i="11" s="1"/>
  <c r="E126" i="12" s="1"/>
  <c r="E1862" i="11"/>
  <c r="D1862" i="11"/>
  <c r="C1862" i="11"/>
  <c r="B1862" i="11"/>
  <c r="B126" i="12" s="1"/>
  <c r="A1862" i="11"/>
  <c r="A126" i="12" s="1"/>
  <c r="O1861" i="11"/>
  <c r="N1861" i="11"/>
  <c r="M1861" i="11"/>
  <c r="L1861" i="11"/>
  <c r="K1861" i="11"/>
  <c r="J1861" i="11"/>
  <c r="I1861" i="11"/>
  <c r="F1861" i="11"/>
  <c r="P1861" i="11" s="1"/>
  <c r="E1861" i="11"/>
  <c r="D1861" i="11"/>
  <c r="C1861" i="11"/>
  <c r="B1861" i="11"/>
  <c r="A1861" i="11"/>
  <c r="O1860" i="11"/>
  <c r="N1860" i="11"/>
  <c r="M1860" i="11"/>
  <c r="L1860" i="11"/>
  <c r="K1860" i="11"/>
  <c r="J1860" i="11"/>
  <c r="I1860" i="11"/>
  <c r="F1860" i="11"/>
  <c r="P1860" i="11" s="1"/>
  <c r="E1860" i="11"/>
  <c r="D1860" i="11"/>
  <c r="C1860" i="11"/>
  <c r="B1860" i="11"/>
  <c r="A1860" i="11"/>
  <c r="O1859" i="11"/>
  <c r="N1859" i="11"/>
  <c r="M1859" i="11"/>
  <c r="L1859" i="11"/>
  <c r="K1859" i="11"/>
  <c r="J1859" i="11"/>
  <c r="I1859" i="11"/>
  <c r="F1859" i="11"/>
  <c r="P1859" i="11" s="1"/>
  <c r="E1859" i="11"/>
  <c r="D1859" i="11"/>
  <c r="C1859" i="11"/>
  <c r="B1859" i="11"/>
  <c r="A1859" i="11"/>
  <c r="O1858" i="11"/>
  <c r="N1858" i="11"/>
  <c r="M1858" i="11"/>
  <c r="L1858" i="11"/>
  <c r="K1858" i="11"/>
  <c r="J1858" i="11"/>
  <c r="I1858" i="11"/>
  <c r="F1858" i="11"/>
  <c r="P1858" i="11" s="1"/>
  <c r="E1858" i="11"/>
  <c r="D1858" i="11"/>
  <c r="C1858" i="11"/>
  <c r="B1858" i="11"/>
  <c r="A1858" i="11"/>
  <c r="O1857" i="11"/>
  <c r="N1857" i="11"/>
  <c r="M1857" i="11"/>
  <c r="L1857" i="11"/>
  <c r="K1857" i="11"/>
  <c r="J1857" i="11"/>
  <c r="I1857" i="11"/>
  <c r="F1857" i="11"/>
  <c r="P1857" i="11" s="1"/>
  <c r="E1857" i="11"/>
  <c r="D1857" i="11"/>
  <c r="C1857" i="11"/>
  <c r="B1857" i="11"/>
  <c r="A1857" i="11"/>
  <c r="O1856" i="11"/>
  <c r="N1856" i="11"/>
  <c r="M1856" i="11"/>
  <c r="L1856" i="11"/>
  <c r="K1856" i="11"/>
  <c r="J1856" i="11"/>
  <c r="I1856" i="11"/>
  <c r="F1856" i="11"/>
  <c r="P1856" i="11" s="1"/>
  <c r="E1856" i="11"/>
  <c r="D1856" i="11"/>
  <c r="C1856" i="11"/>
  <c r="B1856" i="11"/>
  <c r="A1856" i="11"/>
  <c r="O1855" i="11"/>
  <c r="N1855" i="11"/>
  <c r="M1855" i="11"/>
  <c r="L1855" i="11"/>
  <c r="K1855" i="11"/>
  <c r="J1855" i="11"/>
  <c r="I1855" i="11"/>
  <c r="F1855" i="11"/>
  <c r="P1855" i="11" s="1"/>
  <c r="E1855" i="11"/>
  <c r="D1855" i="11"/>
  <c r="C1855" i="11"/>
  <c r="B1855" i="11"/>
  <c r="A1855" i="11"/>
  <c r="O1854" i="11"/>
  <c r="N1854" i="11"/>
  <c r="M1854" i="11"/>
  <c r="L1854" i="11"/>
  <c r="K1854" i="11"/>
  <c r="J1854" i="11"/>
  <c r="I1854" i="11"/>
  <c r="F1854" i="11"/>
  <c r="P1854" i="11" s="1"/>
  <c r="E1854" i="11"/>
  <c r="D1854" i="11"/>
  <c r="C1854" i="11"/>
  <c r="B1854" i="11"/>
  <c r="A1854" i="11"/>
  <c r="O1853" i="11"/>
  <c r="N1853" i="11"/>
  <c r="M1853" i="11"/>
  <c r="L1853" i="11"/>
  <c r="K1853" i="11"/>
  <c r="J1853" i="11"/>
  <c r="I1853" i="11"/>
  <c r="F1853" i="11"/>
  <c r="P1853" i="11" s="1"/>
  <c r="E1853" i="11"/>
  <c r="D1853" i="11"/>
  <c r="C1853" i="11"/>
  <c r="B1853" i="11"/>
  <c r="A1853" i="11"/>
  <c r="O1852" i="11"/>
  <c r="N1852" i="11"/>
  <c r="M1852" i="11"/>
  <c r="L1852" i="11"/>
  <c r="K1852" i="11"/>
  <c r="J1852" i="11"/>
  <c r="I1852" i="11"/>
  <c r="F1852" i="11"/>
  <c r="P1852" i="11" s="1"/>
  <c r="E1852" i="11"/>
  <c r="D1852" i="11"/>
  <c r="C1852" i="11"/>
  <c r="B1852" i="11"/>
  <c r="A1852" i="11"/>
  <c r="O1851" i="11"/>
  <c r="N1851" i="11"/>
  <c r="M1851" i="11"/>
  <c r="L1851" i="11"/>
  <c r="K1851" i="11"/>
  <c r="J1851" i="11"/>
  <c r="I1851" i="11"/>
  <c r="F1851" i="11"/>
  <c r="P1851" i="11" s="1"/>
  <c r="E1851" i="11"/>
  <c r="D1851" i="11"/>
  <c r="C1851" i="11"/>
  <c r="B1851" i="11"/>
  <c r="A1851" i="11"/>
  <c r="O1850" i="11"/>
  <c r="N1850" i="11"/>
  <c r="M1850" i="11"/>
  <c r="L1850" i="11"/>
  <c r="K1850" i="11"/>
  <c r="J1850" i="11"/>
  <c r="I1850" i="11"/>
  <c r="F1850" i="11"/>
  <c r="P1850" i="11" s="1"/>
  <c r="E1850" i="11"/>
  <c r="D1850" i="11"/>
  <c r="C1850" i="11"/>
  <c r="B1850" i="11"/>
  <c r="A1850" i="11"/>
  <c r="O1849" i="11"/>
  <c r="N1849" i="11"/>
  <c r="M1849" i="11"/>
  <c r="L1849" i="11"/>
  <c r="K1849" i="11"/>
  <c r="J1849" i="11"/>
  <c r="I1849" i="11"/>
  <c r="F1849" i="11"/>
  <c r="P1849" i="11" s="1"/>
  <c r="E1849" i="11"/>
  <c r="D1849" i="11"/>
  <c r="C1849" i="11"/>
  <c r="B1849" i="11"/>
  <c r="A1849" i="11"/>
  <c r="O1848" i="11"/>
  <c r="N1848" i="11"/>
  <c r="M1848" i="11"/>
  <c r="L1848" i="11"/>
  <c r="K1848" i="11"/>
  <c r="J1848" i="11"/>
  <c r="I1848" i="11"/>
  <c r="F1848" i="11"/>
  <c r="P1848" i="11" s="1"/>
  <c r="E1848" i="11"/>
  <c r="D1848" i="11"/>
  <c r="C1848" i="11"/>
  <c r="B1848" i="11"/>
  <c r="A1848" i="11"/>
  <c r="O1847" i="11"/>
  <c r="N1847" i="11"/>
  <c r="M1847" i="11"/>
  <c r="L1847" i="11"/>
  <c r="K1847" i="11"/>
  <c r="J1847" i="11"/>
  <c r="D125" i="12" s="1"/>
  <c r="I1847" i="11"/>
  <c r="C125" i="12" s="1"/>
  <c r="F1847" i="11"/>
  <c r="P1847" i="11" s="1"/>
  <c r="E125" i="12" s="1"/>
  <c r="E1847" i="11"/>
  <c r="D1847" i="11"/>
  <c r="C1847" i="11"/>
  <c r="B1847" i="11"/>
  <c r="B125" i="12" s="1"/>
  <c r="A1847" i="11"/>
  <c r="A125" i="12" s="1"/>
  <c r="O1846" i="11"/>
  <c r="N1846" i="11"/>
  <c r="M1846" i="11"/>
  <c r="L1846" i="11"/>
  <c r="K1846" i="11"/>
  <c r="J1846" i="11"/>
  <c r="I1846" i="11"/>
  <c r="F1846" i="11"/>
  <c r="P1846" i="11" s="1"/>
  <c r="E1846" i="11"/>
  <c r="D1846" i="11"/>
  <c r="C1846" i="11"/>
  <c r="B1846" i="11"/>
  <c r="A1846" i="11"/>
  <c r="O1845" i="11"/>
  <c r="N1845" i="11"/>
  <c r="M1845" i="11"/>
  <c r="L1845" i="11"/>
  <c r="K1845" i="11"/>
  <c r="J1845" i="11"/>
  <c r="I1845" i="11"/>
  <c r="F1845" i="11"/>
  <c r="P1845" i="11" s="1"/>
  <c r="E1845" i="11"/>
  <c r="D1845" i="11"/>
  <c r="C1845" i="11"/>
  <c r="B1845" i="11"/>
  <c r="A1845" i="11"/>
  <c r="O1844" i="11"/>
  <c r="N1844" i="11"/>
  <c r="M1844" i="11"/>
  <c r="L1844" i="11"/>
  <c r="K1844" i="11"/>
  <c r="J1844" i="11"/>
  <c r="I1844" i="11"/>
  <c r="F1844" i="11"/>
  <c r="P1844" i="11" s="1"/>
  <c r="E1844" i="11"/>
  <c r="D1844" i="11"/>
  <c r="C1844" i="11"/>
  <c r="B1844" i="11"/>
  <c r="A1844" i="11"/>
  <c r="O1843" i="11"/>
  <c r="N1843" i="11"/>
  <c r="M1843" i="11"/>
  <c r="L1843" i="11"/>
  <c r="K1843" i="11"/>
  <c r="J1843" i="11"/>
  <c r="I1843" i="11"/>
  <c r="F1843" i="11"/>
  <c r="P1843" i="11" s="1"/>
  <c r="E1843" i="11"/>
  <c r="D1843" i="11"/>
  <c r="C1843" i="11"/>
  <c r="B1843" i="11"/>
  <c r="A1843" i="11"/>
  <c r="O1842" i="11"/>
  <c r="N1842" i="11"/>
  <c r="M1842" i="11"/>
  <c r="L1842" i="11"/>
  <c r="K1842" i="11"/>
  <c r="J1842" i="11"/>
  <c r="I1842" i="11"/>
  <c r="F1842" i="11"/>
  <c r="P1842" i="11" s="1"/>
  <c r="E1842" i="11"/>
  <c r="D1842" i="11"/>
  <c r="C1842" i="11"/>
  <c r="B1842" i="11"/>
  <c r="A1842" i="11"/>
  <c r="O1841" i="11"/>
  <c r="N1841" i="11"/>
  <c r="M1841" i="11"/>
  <c r="L1841" i="11"/>
  <c r="K1841" i="11"/>
  <c r="J1841" i="11"/>
  <c r="I1841" i="11"/>
  <c r="F1841" i="11"/>
  <c r="P1841" i="11" s="1"/>
  <c r="E1841" i="11"/>
  <c r="D1841" i="11"/>
  <c r="C1841" i="11"/>
  <c r="B1841" i="11"/>
  <c r="A1841" i="11"/>
  <c r="O1840" i="11"/>
  <c r="N1840" i="11"/>
  <c r="M1840" i="11"/>
  <c r="L1840" i="11"/>
  <c r="K1840" i="11"/>
  <c r="J1840" i="11"/>
  <c r="I1840" i="11"/>
  <c r="F1840" i="11"/>
  <c r="P1840" i="11" s="1"/>
  <c r="E1840" i="11"/>
  <c r="D1840" i="11"/>
  <c r="C1840" i="11"/>
  <c r="B1840" i="11"/>
  <c r="A1840" i="11"/>
  <c r="O1839" i="11"/>
  <c r="N1839" i="11"/>
  <c r="M1839" i="11"/>
  <c r="L1839" i="11"/>
  <c r="K1839" i="11"/>
  <c r="J1839" i="11"/>
  <c r="I1839" i="11"/>
  <c r="F1839" i="11"/>
  <c r="P1839" i="11" s="1"/>
  <c r="E1839" i="11"/>
  <c r="D1839" i="11"/>
  <c r="C1839" i="11"/>
  <c r="B1839" i="11"/>
  <c r="A1839" i="11"/>
  <c r="O1838" i="11"/>
  <c r="N1838" i="11"/>
  <c r="M1838" i="11"/>
  <c r="L1838" i="11"/>
  <c r="K1838" i="11"/>
  <c r="J1838" i="11"/>
  <c r="I1838" i="11"/>
  <c r="F1838" i="11"/>
  <c r="P1838" i="11" s="1"/>
  <c r="E1838" i="11"/>
  <c r="D1838" i="11"/>
  <c r="C1838" i="11"/>
  <c r="B1838" i="11"/>
  <c r="A1838" i="11"/>
  <c r="O1837" i="11"/>
  <c r="N1837" i="11"/>
  <c r="M1837" i="11"/>
  <c r="L1837" i="11"/>
  <c r="K1837" i="11"/>
  <c r="J1837" i="11"/>
  <c r="I1837" i="11"/>
  <c r="F1837" i="11"/>
  <c r="P1837" i="11" s="1"/>
  <c r="E1837" i="11"/>
  <c r="D1837" i="11"/>
  <c r="C1837" i="11"/>
  <c r="B1837" i="11"/>
  <c r="A1837" i="11"/>
  <c r="O1836" i="11"/>
  <c r="N1836" i="11"/>
  <c r="M1836" i="11"/>
  <c r="L1836" i="11"/>
  <c r="K1836" i="11"/>
  <c r="J1836" i="11"/>
  <c r="I1836" i="11"/>
  <c r="F1836" i="11"/>
  <c r="P1836" i="11" s="1"/>
  <c r="E1836" i="11"/>
  <c r="D1836" i="11"/>
  <c r="C1836" i="11"/>
  <c r="B1836" i="11"/>
  <c r="A1836" i="11"/>
  <c r="O1835" i="11"/>
  <c r="N1835" i="11"/>
  <c r="M1835" i="11"/>
  <c r="L1835" i="11"/>
  <c r="K1835" i="11"/>
  <c r="J1835" i="11"/>
  <c r="I1835" i="11"/>
  <c r="F1835" i="11"/>
  <c r="P1835" i="11" s="1"/>
  <c r="E1835" i="11"/>
  <c r="D1835" i="11"/>
  <c r="C1835" i="11"/>
  <c r="B1835" i="11"/>
  <c r="A1835" i="11"/>
  <c r="O1834" i="11"/>
  <c r="N1834" i="11"/>
  <c r="M1834" i="11"/>
  <c r="L1834" i="11"/>
  <c r="K1834" i="11"/>
  <c r="J1834" i="11"/>
  <c r="I1834" i="11"/>
  <c r="F1834" i="11"/>
  <c r="P1834" i="11" s="1"/>
  <c r="E1834" i="11"/>
  <c r="D1834" i="11"/>
  <c r="C1834" i="11"/>
  <c r="B1834" i="11"/>
  <c r="A1834" i="11"/>
  <c r="O1833" i="11"/>
  <c r="N1833" i="11"/>
  <c r="M1833" i="11"/>
  <c r="L1833" i="11"/>
  <c r="K1833" i="11"/>
  <c r="J1833" i="11"/>
  <c r="I1833" i="11"/>
  <c r="F1833" i="11"/>
  <c r="P1833" i="11" s="1"/>
  <c r="E1833" i="11"/>
  <c r="D1833" i="11"/>
  <c r="C1833" i="11"/>
  <c r="B1833" i="11"/>
  <c r="A1833" i="11"/>
  <c r="O1832" i="11"/>
  <c r="N1832" i="11"/>
  <c r="M1832" i="11"/>
  <c r="L1832" i="11"/>
  <c r="K1832" i="11"/>
  <c r="J1832" i="11"/>
  <c r="D124" i="12" s="1"/>
  <c r="I1832" i="11"/>
  <c r="C124" i="12" s="1"/>
  <c r="F1832" i="11"/>
  <c r="P1832" i="11" s="1"/>
  <c r="E124" i="12" s="1"/>
  <c r="E1832" i="11"/>
  <c r="D1832" i="11"/>
  <c r="C1832" i="11"/>
  <c r="B1832" i="11"/>
  <c r="B124" i="12" s="1"/>
  <c r="A1832" i="11"/>
  <c r="A124" i="12" s="1"/>
  <c r="O1831" i="11"/>
  <c r="N1831" i="11"/>
  <c r="M1831" i="11"/>
  <c r="L1831" i="11"/>
  <c r="K1831" i="11"/>
  <c r="J1831" i="11"/>
  <c r="I1831" i="11"/>
  <c r="F1831" i="11"/>
  <c r="P1831" i="11" s="1"/>
  <c r="E1831" i="11"/>
  <c r="D1831" i="11"/>
  <c r="C1831" i="11"/>
  <c r="B1831" i="11"/>
  <c r="A1831" i="11"/>
  <c r="O1830" i="11"/>
  <c r="N1830" i="11"/>
  <c r="M1830" i="11"/>
  <c r="L1830" i="11"/>
  <c r="K1830" i="11"/>
  <c r="J1830" i="11"/>
  <c r="I1830" i="11"/>
  <c r="F1830" i="11"/>
  <c r="P1830" i="11" s="1"/>
  <c r="E1830" i="11"/>
  <c r="D1830" i="11"/>
  <c r="C1830" i="11"/>
  <c r="B1830" i="11"/>
  <c r="A1830" i="11"/>
  <c r="O1829" i="11"/>
  <c r="N1829" i="11"/>
  <c r="M1829" i="11"/>
  <c r="L1829" i="11"/>
  <c r="K1829" i="11"/>
  <c r="J1829" i="11"/>
  <c r="I1829" i="11"/>
  <c r="F1829" i="11"/>
  <c r="P1829" i="11" s="1"/>
  <c r="E1829" i="11"/>
  <c r="D1829" i="11"/>
  <c r="C1829" i="11"/>
  <c r="B1829" i="11"/>
  <c r="A1829" i="11"/>
  <c r="O1828" i="11"/>
  <c r="N1828" i="11"/>
  <c r="M1828" i="11"/>
  <c r="L1828" i="11"/>
  <c r="K1828" i="11"/>
  <c r="J1828" i="11"/>
  <c r="I1828" i="11"/>
  <c r="F1828" i="11"/>
  <c r="P1828" i="11" s="1"/>
  <c r="E1828" i="11"/>
  <c r="D1828" i="11"/>
  <c r="C1828" i="11"/>
  <c r="B1828" i="11"/>
  <c r="A1828" i="11"/>
  <c r="O1827" i="11"/>
  <c r="N1827" i="11"/>
  <c r="M1827" i="11"/>
  <c r="L1827" i="11"/>
  <c r="K1827" i="11"/>
  <c r="J1827" i="11"/>
  <c r="I1827" i="11"/>
  <c r="F1827" i="11"/>
  <c r="P1827" i="11" s="1"/>
  <c r="E1827" i="11"/>
  <c r="D1827" i="11"/>
  <c r="C1827" i="11"/>
  <c r="B1827" i="11"/>
  <c r="A1827" i="11"/>
  <c r="O1826" i="11"/>
  <c r="N1826" i="11"/>
  <c r="M1826" i="11"/>
  <c r="L1826" i="11"/>
  <c r="K1826" i="11"/>
  <c r="J1826" i="11"/>
  <c r="I1826" i="11"/>
  <c r="F1826" i="11"/>
  <c r="P1826" i="11" s="1"/>
  <c r="E1826" i="11"/>
  <c r="D1826" i="11"/>
  <c r="C1826" i="11"/>
  <c r="B1826" i="11"/>
  <c r="A1826" i="11"/>
  <c r="O1825" i="11"/>
  <c r="N1825" i="11"/>
  <c r="M1825" i="11"/>
  <c r="L1825" i="11"/>
  <c r="K1825" i="11"/>
  <c r="J1825" i="11"/>
  <c r="I1825" i="11"/>
  <c r="F1825" i="11"/>
  <c r="P1825" i="11" s="1"/>
  <c r="E1825" i="11"/>
  <c r="D1825" i="11"/>
  <c r="C1825" i="11"/>
  <c r="B1825" i="11"/>
  <c r="A1825" i="11"/>
  <c r="O1824" i="11"/>
  <c r="N1824" i="11"/>
  <c r="M1824" i="11"/>
  <c r="L1824" i="11"/>
  <c r="K1824" i="11"/>
  <c r="J1824" i="11"/>
  <c r="I1824" i="11"/>
  <c r="F1824" i="11"/>
  <c r="P1824" i="11" s="1"/>
  <c r="E1824" i="11"/>
  <c r="D1824" i="11"/>
  <c r="C1824" i="11"/>
  <c r="B1824" i="11"/>
  <c r="A1824" i="11"/>
  <c r="O1823" i="11"/>
  <c r="N1823" i="11"/>
  <c r="M1823" i="11"/>
  <c r="L1823" i="11"/>
  <c r="K1823" i="11"/>
  <c r="J1823" i="11"/>
  <c r="I1823" i="11"/>
  <c r="F1823" i="11"/>
  <c r="P1823" i="11" s="1"/>
  <c r="E1823" i="11"/>
  <c r="D1823" i="11"/>
  <c r="C1823" i="11"/>
  <c r="B1823" i="11"/>
  <c r="A1823" i="11"/>
  <c r="O1822" i="11"/>
  <c r="N1822" i="11"/>
  <c r="M1822" i="11"/>
  <c r="L1822" i="11"/>
  <c r="K1822" i="11"/>
  <c r="J1822" i="11"/>
  <c r="I1822" i="11"/>
  <c r="F1822" i="11"/>
  <c r="P1822" i="11" s="1"/>
  <c r="E1822" i="11"/>
  <c r="D1822" i="11"/>
  <c r="C1822" i="11"/>
  <c r="B1822" i="11"/>
  <c r="A1822" i="11"/>
  <c r="O1821" i="11"/>
  <c r="N1821" i="11"/>
  <c r="M1821" i="11"/>
  <c r="L1821" i="11"/>
  <c r="K1821" i="11"/>
  <c r="J1821" i="11"/>
  <c r="I1821" i="11"/>
  <c r="F1821" i="11"/>
  <c r="P1821" i="11" s="1"/>
  <c r="E1821" i="11"/>
  <c r="D1821" i="11"/>
  <c r="C1821" i="11"/>
  <c r="B1821" i="11"/>
  <c r="A1821" i="11"/>
  <c r="O1820" i="11"/>
  <c r="N1820" i="11"/>
  <c r="M1820" i="11"/>
  <c r="L1820" i="11"/>
  <c r="K1820" i="11"/>
  <c r="J1820" i="11"/>
  <c r="I1820" i="11"/>
  <c r="F1820" i="11"/>
  <c r="P1820" i="11" s="1"/>
  <c r="E1820" i="11"/>
  <c r="D1820" i="11"/>
  <c r="C1820" i="11"/>
  <c r="B1820" i="11"/>
  <c r="A1820" i="11"/>
  <c r="O1819" i="11"/>
  <c r="N1819" i="11"/>
  <c r="M1819" i="11"/>
  <c r="L1819" i="11"/>
  <c r="K1819" i="11"/>
  <c r="J1819" i="11"/>
  <c r="I1819" i="11"/>
  <c r="F1819" i="11"/>
  <c r="P1819" i="11" s="1"/>
  <c r="E1819" i="11"/>
  <c r="D1819" i="11"/>
  <c r="C1819" i="11"/>
  <c r="B1819" i="11"/>
  <c r="A1819" i="11"/>
  <c r="O1818" i="11"/>
  <c r="N1818" i="11"/>
  <c r="M1818" i="11"/>
  <c r="L1818" i="11"/>
  <c r="K1818" i="11"/>
  <c r="J1818" i="11"/>
  <c r="I1818" i="11"/>
  <c r="F1818" i="11"/>
  <c r="P1818" i="11" s="1"/>
  <c r="E1818" i="11"/>
  <c r="D1818" i="11"/>
  <c r="C1818" i="11"/>
  <c r="B1818" i="11"/>
  <c r="A1818" i="11"/>
  <c r="O1817" i="11"/>
  <c r="N1817" i="11"/>
  <c r="M1817" i="11"/>
  <c r="L1817" i="11"/>
  <c r="K1817" i="11"/>
  <c r="J1817" i="11"/>
  <c r="I1817" i="11"/>
  <c r="F1817" i="11"/>
  <c r="P1817" i="11" s="1"/>
  <c r="E123" i="12" s="1"/>
  <c r="E1817" i="11"/>
  <c r="D1817" i="11"/>
  <c r="C1817" i="11"/>
  <c r="B1817" i="11"/>
  <c r="A1817" i="11"/>
  <c r="O1816" i="11"/>
  <c r="N1816" i="11"/>
  <c r="M1816" i="11"/>
  <c r="L1816" i="11"/>
  <c r="K1816" i="11"/>
  <c r="J1816" i="11"/>
  <c r="I1816" i="11"/>
  <c r="F1816" i="11"/>
  <c r="P1816" i="11" s="1"/>
  <c r="E1816" i="11"/>
  <c r="D1816" i="11"/>
  <c r="C1816" i="11"/>
  <c r="B1816" i="11"/>
  <c r="A1816" i="11"/>
  <c r="O1815" i="11"/>
  <c r="N1815" i="11"/>
  <c r="M1815" i="11"/>
  <c r="L1815" i="11"/>
  <c r="K1815" i="11"/>
  <c r="J1815" i="11"/>
  <c r="I1815" i="11"/>
  <c r="F1815" i="11"/>
  <c r="P1815" i="11" s="1"/>
  <c r="E1815" i="11"/>
  <c r="D1815" i="11"/>
  <c r="C1815" i="11"/>
  <c r="B1815" i="11"/>
  <c r="A1815" i="11"/>
  <c r="O1814" i="11"/>
  <c r="N1814" i="11"/>
  <c r="M1814" i="11"/>
  <c r="L1814" i="11"/>
  <c r="K1814" i="11"/>
  <c r="J1814" i="11"/>
  <c r="I1814" i="11"/>
  <c r="F1814" i="11"/>
  <c r="P1814" i="11" s="1"/>
  <c r="E1814" i="11"/>
  <c r="D1814" i="11"/>
  <c r="C1814" i="11"/>
  <c r="B1814" i="11"/>
  <c r="A1814" i="11"/>
  <c r="O1813" i="11"/>
  <c r="N1813" i="11"/>
  <c r="M1813" i="11"/>
  <c r="L1813" i="11"/>
  <c r="K1813" i="11"/>
  <c r="J1813" i="11"/>
  <c r="I1813" i="11"/>
  <c r="F1813" i="11"/>
  <c r="P1813" i="11" s="1"/>
  <c r="E1813" i="11"/>
  <c r="D1813" i="11"/>
  <c r="C1813" i="11"/>
  <c r="B1813" i="11"/>
  <c r="A1813" i="11"/>
  <c r="O1812" i="11"/>
  <c r="N1812" i="11"/>
  <c r="M1812" i="11"/>
  <c r="L1812" i="11"/>
  <c r="K1812" i="11"/>
  <c r="J1812" i="11"/>
  <c r="I1812" i="11"/>
  <c r="F1812" i="11"/>
  <c r="P1812" i="11" s="1"/>
  <c r="E1812" i="11"/>
  <c r="D1812" i="11"/>
  <c r="C1812" i="11"/>
  <c r="B1812" i="11"/>
  <c r="A1812" i="11"/>
  <c r="O1811" i="11"/>
  <c r="N1811" i="11"/>
  <c r="M1811" i="11"/>
  <c r="L1811" i="11"/>
  <c r="K1811" i="11"/>
  <c r="J1811" i="11"/>
  <c r="I1811" i="11"/>
  <c r="F1811" i="11"/>
  <c r="P1811" i="11" s="1"/>
  <c r="E1811" i="11"/>
  <c r="D1811" i="11"/>
  <c r="C1811" i="11"/>
  <c r="B1811" i="11"/>
  <c r="A1811" i="11"/>
  <c r="O1810" i="11"/>
  <c r="N1810" i="11"/>
  <c r="M1810" i="11"/>
  <c r="L1810" i="11"/>
  <c r="K1810" i="11"/>
  <c r="J1810" i="11"/>
  <c r="I1810" i="11"/>
  <c r="F1810" i="11"/>
  <c r="P1810" i="11" s="1"/>
  <c r="E1810" i="11"/>
  <c r="D1810" i="11"/>
  <c r="C1810" i="11"/>
  <c r="B1810" i="11"/>
  <c r="A1810" i="11"/>
  <c r="O1809" i="11"/>
  <c r="N1809" i="11"/>
  <c r="M1809" i="11"/>
  <c r="L1809" i="11"/>
  <c r="K1809" i="11"/>
  <c r="J1809" i="11"/>
  <c r="I1809" i="11"/>
  <c r="F1809" i="11"/>
  <c r="P1809" i="11" s="1"/>
  <c r="E1809" i="11"/>
  <c r="D1809" i="11"/>
  <c r="C1809" i="11"/>
  <c r="B1809" i="11"/>
  <c r="A1809" i="11"/>
  <c r="O1808" i="11"/>
  <c r="N1808" i="11"/>
  <c r="M1808" i="11"/>
  <c r="L1808" i="11"/>
  <c r="K1808" i="11"/>
  <c r="J1808" i="11"/>
  <c r="I1808" i="11"/>
  <c r="F1808" i="11"/>
  <c r="P1808" i="11" s="1"/>
  <c r="E1808" i="11"/>
  <c r="D1808" i="11"/>
  <c r="C1808" i="11"/>
  <c r="B1808" i="11"/>
  <c r="A1808" i="11"/>
  <c r="O1807" i="11"/>
  <c r="N1807" i="11"/>
  <c r="M1807" i="11"/>
  <c r="L1807" i="11"/>
  <c r="K1807" i="11"/>
  <c r="J1807" i="11"/>
  <c r="I1807" i="11"/>
  <c r="F1807" i="11"/>
  <c r="P1807" i="11" s="1"/>
  <c r="E1807" i="11"/>
  <c r="D1807" i="11"/>
  <c r="C1807" i="11"/>
  <c r="B1807" i="11"/>
  <c r="A1807" i="11"/>
  <c r="O1806" i="11"/>
  <c r="N1806" i="11"/>
  <c r="M1806" i="11"/>
  <c r="L1806" i="11"/>
  <c r="K1806" i="11"/>
  <c r="J1806" i="11"/>
  <c r="I1806" i="11"/>
  <c r="F1806" i="11"/>
  <c r="P1806" i="11" s="1"/>
  <c r="E1806" i="11"/>
  <c r="D1806" i="11"/>
  <c r="C1806" i="11"/>
  <c r="B1806" i="11"/>
  <c r="A1806" i="11"/>
  <c r="O1805" i="11"/>
  <c r="N1805" i="11"/>
  <c r="M1805" i="11"/>
  <c r="L1805" i="11"/>
  <c r="K1805" i="11"/>
  <c r="J1805" i="11"/>
  <c r="I1805" i="11"/>
  <c r="F1805" i="11"/>
  <c r="P1805" i="11" s="1"/>
  <c r="E1805" i="11"/>
  <c r="D1805" i="11"/>
  <c r="C1805" i="11"/>
  <c r="B1805" i="11"/>
  <c r="A1805" i="11"/>
  <c r="O1804" i="11"/>
  <c r="N1804" i="11"/>
  <c r="M1804" i="11"/>
  <c r="L1804" i="11"/>
  <c r="K1804" i="11"/>
  <c r="J1804" i="11"/>
  <c r="I1804" i="11"/>
  <c r="F1804" i="11"/>
  <c r="P1804" i="11" s="1"/>
  <c r="E1804" i="11"/>
  <c r="D1804" i="11"/>
  <c r="C1804" i="11"/>
  <c r="B1804" i="11"/>
  <c r="A1804" i="11"/>
  <c r="O1803" i="11"/>
  <c r="N1803" i="11"/>
  <c r="M1803" i="11"/>
  <c r="L1803" i="11"/>
  <c r="K1803" i="11"/>
  <c r="J1803" i="11"/>
  <c r="I1803" i="11"/>
  <c r="F1803" i="11"/>
  <c r="P1803" i="11" s="1"/>
  <c r="E1803" i="11"/>
  <c r="D1803" i="11"/>
  <c r="C1803" i="11"/>
  <c r="B1803" i="11"/>
  <c r="A1803" i="11"/>
  <c r="O1802" i="11"/>
  <c r="N1802" i="11"/>
  <c r="M1802" i="11"/>
  <c r="L1802" i="11"/>
  <c r="K1802" i="11"/>
  <c r="J1802" i="11"/>
  <c r="I1802" i="11"/>
  <c r="F1802" i="11"/>
  <c r="P1802" i="11" s="1"/>
  <c r="E122" i="12" s="1"/>
  <c r="E1802" i="11"/>
  <c r="D1802" i="11"/>
  <c r="C1802" i="11"/>
  <c r="B1802" i="11"/>
  <c r="A1802" i="11"/>
  <c r="O1801" i="11"/>
  <c r="N1801" i="11"/>
  <c r="M1801" i="11"/>
  <c r="L1801" i="11"/>
  <c r="K1801" i="11"/>
  <c r="J1801" i="11"/>
  <c r="I1801" i="11"/>
  <c r="F1801" i="11"/>
  <c r="P1801" i="11" s="1"/>
  <c r="E1801" i="11"/>
  <c r="D1801" i="11"/>
  <c r="C1801" i="11"/>
  <c r="B1801" i="11"/>
  <c r="A1801" i="11"/>
  <c r="O1800" i="11"/>
  <c r="N1800" i="11"/>
  <c r="M1800" i="11"/>
  <c r="L1800" i="11"/>
  <c r="K1800" i="11"/>
  <c r="J1800" i="11"/>
  <c r="I1800" i="11"/>
  <c r="F1800" i="11"/>
  <c r="P1800" i="11" s="1"/>
  <c r="E1800" i="11"/>
  <c r="D1800" i="11"/>
  <c r="C1800" i="11"/>
  <c r="B1800" i="11"/>
  <c r="A1800" i="11"/>
  <c r="O1799" i="11"/>
  <c r="N1799" i="11"/>
  <c r="M1799" i="11"/>
  <c r="L1799" i="11"/>
  <c r="K1799" i="11"/>
  <c r="J1799" i="11"/>
  <c r="I1799" i="11"/>
  <c r="F1799" i="11"/>
  <c r="P1799" i="11" s="1"/>
  <c r="E1799" i="11"/>
  <c r="D1799" i="11"/>
  <c r="C1799" i="11"/>
  <c r="B1799" i="11"/>
  <c r="A1799" i="11"/>
  <c r="O1798" i="11"/>
  <c r="N1798" i="11"/>
  <c r="M1798" i="11"/>
  <c r="L1798" i="11"/>
  <c r="K1798" i="11"/>
  <c r="J1798" i="11"/>
  <c r="I1798" i="11"/>
  <c r="F1798" i="11"/>
  <c r="P1798" i="11" s="1"/>
  <c r="E1798" i="11"/>
  <c r="D1798" i="11"/>
  <c r="C1798" i="11"/>
  <c r="B1798" i="11"/>
  <c r="A1798" i="11"/>
  <c r="O1797" i="11"/>
  <c r="N1797" i="11"/>
  <c r="M1797" i="11"/>
  <c r="L1797" i="11"/>
  <c r="K1797" i="11"/>
  <c r="J1797" i="11"/>
  <c r="I1797" i="11"/>
  <c r="F1797" i="11"/>
  <c r="P1797" i="11" s="1"/>
  <c r="E1797" i="11"/>
  <c r="D1797" i="11"/>
  <c r="C1797" i="11"/>
  <c r="B1797" i="11"/>
  <c r="A1797" i="11"/>
  <c r="O1796" i="11"/>
  <c r="N1796" i="11"/>
  <c r="M1796" i="11"/>
  <c r="L1796" i="11"/>
  <c r="K1796" i="11"/>
  <c r="J1796" i="11"/>
  <c r="I1796" i="11"/>
  <c r="F1796" i="11"/>
  <c r="P1796" i="11" s="1"/>
  <c r="E1796" i="11"/>
  <c r="D1796" i="11"/>
  <c r="C1796" i="11"/>
  <c r="B1796" i="11"/>
  <c r="A1796" i="11"/>
  <c r="O1795" i="11"/>
  <c r="N1795" i="11"/>
  <c r="M1795" i="11"/>
  <c r="L1795" i="11"/>
  <c r="K1795" i="11"/>
  <c r="J1795" i="11"/>
  <c r="I1795" i="11"/>
  <c r="F1795" i="11"/>
  <c r="P1795" i="11" s="1"/>
  <c r="E1795" i="11"/>
  <c r="D1795" i="11"/>
  <c r="C1795" i="11"/>
  <c r="B1795" i="11"/>
  <c r="A1795" i="11"/>
  <c r="O1794" i="11"/>
  <c r="N1794" i="11"/>
  <c r="M1794" i="11"/>
  <c r="L1794" i="11"/>
  <c r="K1794" i="11"/>
  <c r="J1794" i="11"/>
  <c r="I1794" i="11"/>
  <c r="F1794" i="11"/>
  <c r="P1794" i="11" s="1"/>
  <c r="E1794" i="11"/>
  <c r="D1794" i="11"/>
  <c r="C1794" i="11"/>
  <c r="B1794" i="11"/>
  <c r="A1794" i="11"/>
  <c r="O1793" i="11"/>
  <c r="N1793" i="11"/>
  <c r="M1793" i="11"/>
  <c r="L1793" i="11"/>
  <c r="K1793" i="11"/>
  <c r="J1793" i="11"/>
  <c r="I1793" i="11"/>
  <c r="F1793" i="11"/>
  <c r="P1793" i="11" s="1"/>
  <c r="E1793" i="11"/>
  <c r="D1793" i="11"/>
  <c r="C1793" i="11"/>
  <c r="B1793" i="11"/>
  <c r="A1793" i="11"/>
  <c r="O1792" i="11"/>
  <c r="N1792" i="11"/>
  <c r="M1792" i="11"/>
  <c r="L1792" i="11"/>
  <c r="K1792" i="11"/>
  <c r="J1792" i="11"/>
  <c r="I1792" i="11"/>
  <c r="F1792" i="11"/>
  <c r="P1792" i="11" s="1"/>
  <c r="E1792" i="11"/>
  <c r="D1792" i="11"/>
  <c r="C1792" i="11"/>
  <c r="B1792" i="11"/>
  <c r="A1792" i="11"/>
  <c r="O1791" i="11"/>
  <c r="N1791" i="11"/>
  <c r="M1791" i="11"/>
  <c r="L1791" i="11"/>
  <c r="K1791" i="11"/>
  <c r="J1791" i="11"/>
  <c r="I1791" i="11"/>
  <c r="F1791" i="11"/>
  <c r="P1791" i="11" s="1"/>
  <c r="E1791" i="11"/>
  <c r="D1791" i="11"/>
  <c r="C1791" i="11"/>
  <c r="B1791" i="11"/>
  <c r="A1791" i="11"/>
  <c r="O1790" i="11"/>
  <c r="N1790" i="11"/>
  <c r="M1790" i="11"/>
  <c r="L1790" i="11"/>
  <c r="K1790" i="11"/>
  <c r="J1790" i="11"/>
  <c r="I1790" i="11"/>
  <c r="F1790" i="11"/>
  <c r="P1790" i="11" s="1"/>
  <c r="E1790" i="11"/>
  <c r="D1790" i="11"/>
  <c r="C1790" i="11"/>
  <c r="B1790" i="11"/>
  <c r="A1790" i="11"/>
  <c r="O1789" i="11"/>
  <c r="N1789" i="11"/>
  <c r="M1789" i="11"/>
  <c r="L1789" i="11"/>
  <c r="K1789" i="11"/>
  <c r="J1789" i="11"/>
  <c r="I1789" i="11"/>
  <c r="F1789" i="11"/>
  <c r="P1789" i="11" s="1"/>
  <c r="E1789" i="11"/>
  <c r="D1789" i="11"/>
  <c r="C1789" i="11"/>
  <c r="B1789" i="11"/>
  <c r="A1789" i="11"/>
  <c r="O1788" i="11"/>
  <c r="N1788" i="11"/>
  <c r="M1788" i="11"/>
  <c r="L1788" i="11"/>
  <c r="K1788" i="11"/>
  <c r="J1788" i="11"/>
  <c r="I1788" i="11"/>
  <c r="F1788" i="11"/>
  <c r="P1788" i="11" s="1"/>
  <c r="E1788" i="11"/>
  <c r="D1788" i="11"/>
  <c r="C1788" i="11"/>
  <c r="B1788" i="11"/>
  <c r="A1788" i="11"/>
  <c r="O1787" i="11"/>
  <c r="N1787" i="11"/>
  <c r="M1787" i="11"/>
  <c r="L1787" i="11"/>
  <c r="K1787" i="11"/>
  <c r="J1787" i="11"/>
  <c r="D121" i="12" s="1"/>
  <c r="I1787" i="11"/>
  <c r="C121" i="12" s="1"/>
  <c r="F1787" i="11"/>
  <c r="P1787" i="11" s="1"/>
  <c r="E121" i="12" s="1"/>
  <c r="E1787" i="11"/>
  <c r="D1787" i="11"/>
  <c r="C1787" i="11"/>
  <c r="B1787" i="11"/>
  <c r="B121" i="12" s="1"/>
  <c r="A1787" i="11"/>
  <c r="A121" i="12" s="1"/>
  <c r="O1786" i="11"/>
  <c r="N1786" i="11"/>
  <c r="M1786" i="11"/>
  <c r="L1786" i="11"/>
  <c r="K1786" i="11"/>
  <c r="J1786" i="11"/>
  <c r="I1786" i="11"/>
  <c r="F1786" i="11"/>
  <c r="P1786" i="11" s="1"/>
  <c r="E1786" i="11"/>
  <c r="D1786" i="11"/>
  <c r="C1786" i="11"/>
  <c r="B1786" i="11"/>
  <c r="A1786" i="11"/>
  <c r="O1785" i="11"/>
  <c r="N1785" i="11"/>
  <c r="M1785" i="11"/>
  <c r="L1785" i="11"/>
  <c r="K1785" i="11"/>
  <c r="J1785" i="11"/>
  <c r="I1785" i="11"/>
  <c r="F1785" i="11"/>
  <c r="P1785" i="11" s="1"/>
  <c r="E1785" i="11"/>
  <c r="D1785" i="11"/>
  <c r="C1785" i="11"/>
  <c r="B1785" i="11"/>
  <c r="A1785" i="11"/>
  <c r="O1784" i="11"/>
  <c r="N1784" i="11"/>
  <c r="M1784" i="11"/>
  <c r="L1784" i="11"/>
  <c r="K1784" i="11"/>
  <c r="J1784" i="11"/>
  <c r="I1784" i="11"/>
  <c r="F1784" i="11"/>
  <c r="P1784" i="11" s="1"/>
  <c r="E1784" i="11"/>
  <c r="D1784" i="11"/>
  <c r="C1784" i="11"/>
  <c r="B1784" i="11"/>
  <c r="A1784" i="11"/>
  <c r="O1783" i="11"/>
  <c r="N1783" i="11"/>
  <c r="M1783" i="11"/>
  <c r="L1783" i="11"/>
  <c r="K1783" i="11"/>
  <c r="J1783" i="11"/>
  <c r="I1783" i="11"/>
  <c r="F1783" i="11"/>
  <c r="P1783" i="11" s="1"/>
  <c r="E1783" i="11"/>
  <c r="D1783" i="11"/>
  <c r="C1783" i="11"/>
  <c r="B1783" i="11"/>
  <c r="A1783" i="11"/>
  <c r="O1782" i="11"/>
  <c r="N1782" i="11"/>
  <c r="M1782" i="11"/>
  <c r="L1782" i="11"/>
  <c r="K1782" i="11"/>
  <c r="J1782" i="11"/>
  <c r="I1782" i="11"/>
  <c r="F1782" i="11"/>
  <c r="P1782" i="11" s="1"/>
  <c r="E1782" i="11"/>
  <c r="D1782" i="11"/>
  <c r="C1782" i="11"/>
  <c r="B1782" i="11"/>
  <c r="A1782" i="11"/>
  <c r="O1781" i="11"/>
  <c r="N1781" i="11"/>
  <c r="M1781" i="11"/>
  <c r="L1781" i="11"/>
  <c r="K1781" i="11"/>
  <c r="J1781" i="11"/>
  <c r="I1781" i="11"/>
  <c r="F1781" i="11"/>
  <c r="P1781" i="11" s="1"/>
  <c r="E1781" i="11"/>
  <c r="D1781" i="11"/>
  <c r="C1781" i="11"/>
  <c r="B1781" i="11"/>
  <c r="A1781" i="11"/>
  <c r="O1780" i="11"/>
  <c r="N1780" i="11"/>
  <c r="M1780" i="11"/>
  <c r="L1780" i="11"/>
  <c r="K1780" i="11"/>
  <c r="J1780" i="11"/>
  <c r="I1780" i="11"/>
  <c r="F1780" i="11"/>
  <c r="P1780" i="11" s="1"/>
  <c r="E1780" i="11"/>
  <c r="D1780" i="11"/>
  <c r="C1780" i="11"/>
  <c r="B1780" i="11"/>
  <c r="A1780" i="11"/>
  <c r="O1779" i="11"/>
  <c r="N1779" i="11"/>
  <c r="M1779" i="11"/>
  <c r="L1779" i="11"/>
  <c r="K1779" i="11"/>
  <c r="J1779" i="11"/>
  <c r="I1779" i="11"/>
  <c r="F1779" i="11"/>
  <c r="P1779" i="11" s="1"/>
  <c r="E1779" i="11"/>
  <c r="D1779" i="11"/>
  <c r="C1779" i="11"/>
  <c r="B1779" i="11"/>
  <c r="A1779" i="11"/>
  <c r="O1778" i="11"/>
  <c r="N1778" i="11"/>
  <c r="M1778" i="11"/>
  <c r="L1778" i="11"/>
  <c r="K1778" i="11"/>
  <c r="J1778" i="11"/>
  <c r="I1778" i="11"/>
  <c r="F1778" i="11"/>
  <c r="P1778" i="11" s="1"/>
  <c r="E1778" i="11"/>
  <c r="D1778" i="11"/>
  <c r="C1778" i="11"/>
  <c r="B1778" i="11"/>
  <c r="A1778" i="11"/>
  <c r="O1777" i="11"/>
  <c r="N1777" i="11"/>
  <c r="M1777" i="11"/>
  <c r="L1777" i="11"/>
  <c r="K1777" i="11"/>
  <c r="J1777" i="11"/>
  <c r="I1777" i="11"/>
  <c r="F1777" i="11"/>
  <c r="P1777" i="11" s="1"/>
  <c r="E1777" i="11"/>
  <c r="D1777" i="11"/>
  <c r="C1777" i="11"/>
  <c r="B1777" i="11"/>
  <c r="A1777" i="11"/>
  <c r="O1776" i="11"/>
  <c r="N1776" i="11"/>
  <c r="M1776" i="11"/>
  <c r="L1776" i="11"/>
  <c r="K1776" i="11"/>
  <c r="J1776" i="11"/>
  <c r="I1776" i="11"/>
  <c r="F1776" i="11"/>
  <c r="P1776" i="11" s="1"/>
  <c r="E1776" i="11"/>
  <c r="D1776" i="11"/>
  <c r="C1776" i="11"/>
  <c r="B1776" i="11"/>
  <c r="A1776" i="11"/>
  <c r="O1775" i="11"/>
  <c r="N1775" i="11"/>
  <c r="M1775" i="11"/>
  <c r="L1775" i="11"/>
  <c r="K1775" i="11"/>
  <c r="J1775" i="11"/>
  <c r="I1775" i="11"/>
  <c r="F1775" i="11"/>
  <c r="P1775" i="11" s="1"/>
  <c r="E1775" i="11"/>
  <c r="D1775" i="11"/>
  <c r="C1775" i="11"/>
  <c r="B1775" i="11"/>
  <c r="A1775" i="11"/>
  <c r="O1774" i="11"/>
  <c r="N1774" i="11"/>
  <c r="M1774" i="11"/>
  <c r="L1774" i="11"/>
  <c r="K1774" i="11"/>
  <c r="J1774" i="11"/>
  <c r="I1774" i="11"/>
  <c r="F1774" i="11"/>
  <c r="P1774" i="11" s="1"/>
  <c r="E1774" i="11"/>
  <c r="D1774" i="11"/>
  <c r="C1774" i="11"/>
  <c r="B1774" i="11"/>
  <c r="A1774" i="11"/>
  <c r="O1773" i="11"/>
  <c r="N1773" i="11"/>
  <c r="M1773" i="11"/>
  <c r="L1773" i="11"/>
  <c r="K1773" i="11"/>
  <c r="J1773" i="11"/>
  <c r="I1773" i="11"/>
  <c r="F1773" i="11"/>
  <c r="P1773" i="11" s="1"/>
  <c r="E1773" i="11"/>
  <c r="D1773" i="11"/>
  <c r="C1773" i="11"/>
  <c r="B1773" i="11"/>
  <c r="A1773" i="11"/>
  <c r="O1772" i="11"/>
  <c r="N1772" i="11"/>
  <c r="M1772" i="11"/>
  <c r="L1772" i="11"/>
  <c r="K1772" i="11"/>
  <c r="J1772" i="11"/>
  <c r="D120" i="12" s="1"/>
  <c r="I1772" i="11"/>
  <c r="C120" i="12" s="1"/>
  <c r="F1772" i="11"/>
  <c r="P1772" i="11" s="1"/>
  <c r="E120" i="12" s="1"/>
  <c r="E1772" i="11"/>
  <c r="D1772" i="11"/>
  <c r="C1772" i="11"/>
  <c r="B1772" i="11"/>
  <c r="B120" i="12" s="1"/>
  <c r="A1772" i="11"/>
  <c r="A120" i="12" s="1"/>
  <c r="O1771" i="11"/>
  <c r="N1771" i="11"/>
  <c r="M1771" i="11"/>
  <c r="L1771" i="11"/>
  <c r="K1771" i="11"/>
  <c r="J1771" i="11"/>
  <c r="I1771" i="11"/>
  <c r="F1771" i="11"/>
  <c r="P1771" i="11" s="1"/>
  <c r="E1771" i="11"/>
  <c r="D1771" i="11"/>
  <c r="C1771" i="11"/>
  <c r="B1771" i="11"/>
  <c r="A1771" i="11"/>
  <c r="O1770" i="11"/>
  <c r="N1770" i="11"/>
  <c r="M1770" i="11"/>
  <c r="L1770" i="11"/>
  <c r="K1770" i="11"/>
  <c r="J1770" i="11"/>
  <c r="I1770" i="11"/>
  <c r="F1770" i="11"/>
  <c r="P1770" i="11" s="1"/>
  <c r="E1770" i="11"/>
  <c r="D1770" i="11"/>
  <c r="C1770" i="11"/>
  <c r="B1770" i="11"/>
  <c r="A1770" i="11"/>
  <c r="O1769" i="11"/>
  <c r="N1769" i="11"/>
  <c r="M1769" i="11"/>
  <c r="L1769" i="11"/>
  <c r="K1769" i="11"/>
  <c r="J1769" i="11"/>
  <c r="I1769" i="11"/>
  <c r="F1769" i="11"/>
  <c r="P1769" i="11" s="1"/>
  <c r="E1769" i="11"/>
  <c r="D1769" i="11"/>
  <c r="C1769" i="11"/>
  <c r="B1769" i="11"/>
  <c r="A1769" i="11"/>
  <c r="O1768" i="11"/>
  <c r="N1768" i="11"/>
  <c r="M1768" i="11"/>
  <c r="L1768" i="11"/>
  <c r="K1768" i="11"/>
  <c r="J1768" i="11"/>
  <c r="I1768" i="11"/>
  <c r="F1768" i="11"/>
  <c r="P1768" i="11" s="1"/>
  <c r="E1768" i="11"/>
  <c r="D1768" i="11"/>
  <c r="C1768" i="11"/>
  <c r="B1768" i="11"/>
  <c r="A1768" i="11"/>
  <c r="O1767" i="11"/>
  <c r="N1767" i="11"/>
  <c r="M1767" i="11"/>
  <c r="L1767" i="11"/>
  <c r="K1767" i="11"/>
  <c r="J1767" i="11"/>
  <c r="I1767" i="11"/>
  <c r="F1767" i="11"/>
  <c r="P1767" i="11" s="1"/>
  <c r="E1767" i="11"/>
  <c r="D1767" i="11"/>
  <c r="C1767" i="11"/>
  <c r="B1767" i="11"/>
  <c r="A1767" i="11"/>
  <c r="O1766" i="11"/>
  <c r="N1766" i="11"/>
  <c r="M1766" i="11"/>
  <c r="L1766" i="11"/>
  <c r="K1766" i="11"/>
  <c r="J1766" i="11"/>
  <c r="I1766" i="11"/>
  <c r="F1766" i="11"/>
  <c r="P1766" i="11" s="1"/>
  <c r="E1766" i="11"/>
  <c r="D1766" i="11"/>
  <c r="C1766" i="11"/>
  <c r="B1766" i="11"/>
  <c r="A1766" i="11"/>
  <c r="O1765" i="11"/>
  <c r="N1765" i="11"/>
  <c r="M1765" i="11"/>
  <c r="L1765" i="11"/>
  <c r="K1765" i="11"/>
  <c r="J1765" i="11"/>
  <c r="I1765" i="11"/>
  <c r="F1765" i="11"/>
  <c r="P1765" i="11" s="1"/>
  <c r="E1765" i="11"/>
  <c r="D1765" i="11"/>
  <c r="C1765" i="11"/>
  <c r="B1765" i="11"/>
  <c r="A1765" i="11"/>
  <c r="O1764" i="11"/>
  <c r="N1764" i="11"/>
  <c r="M1764" i="11"/>
  <c r="L1764" i="11"/>
  <c r="K1764" i="11"/>
  <c r="J1764" i="11"/>
  <c r="I1764" i="11"/>
  <c r="F1764" i="11"/>
  <c r="P1764" i="11" s="1"/>
  <c r="E1764" i="11"/>
  <c r="D1764" i="11"/>
  <c r="C1764" i="11"/>
  <c r="B1764" i="11"/>
  <c r="A1764" i="11"/>
  <c r="O1763" i="11"/>
  <c r="N1763" i="11"/>
  <c r="M1763" i="11"/>
  <c r="L1763" i="11"/>
  <c r="K1763" i="11"/>
  <c r="J1763" i="11"/>
  <c r="I1763" i="11"/>
  <c r="F1763" i="11"/>
  <c r="P1763" i="11" s="1"/>
  <c r="E1763" i="11"/>
  <c r="D1763" i="11"/>
  <c r="C1763" i="11"/>
  <c r="B1763" i="11"/>
  <c r="A1763" i="11"/>
  <c r="O1762" i="11"/>
  <c r="N1762" i="11"/>
  <c r="M1762" i="11"/>
  <c r="L1762" i="11"/>
  <c r="K1762" i="11"/>
  <c r="J1762" i="11"/>
  <c r="I1762" i="11"/>
  <c r="F1762" i="11"/>
  <c r="P1762" i="11" s="1"/>
  <c r="E1762" i="11"/>
  <c r="D1762" i="11"/>
  <c r="C1762" i="11"/>
  <c r="B1762" i="11"/>
  <c r="A1762" i="11"/>
  <c r="O1761" i="11"/>
  <c r="N1761" i="11"/>
  <c r="M1761" i="11"/>
  <c r="L1761" i="11"/>
  <c r="K1761" i="11"/>
  <c r="J1761" i="11"/>
  <c r="I1761" i="11"/>
  <c r="F1761" i="11"/>
  <c r="P1761" i="11" s="1"/>
  <c r="E1761" i="11"/>
  <c r="D1761" i="11"/>
  <c r="C1761" i="11"/>
  <c r="B1761" i="11"/>
  <c r="A1761" i="11"/>
  <c r="O1760" i="11"/>
  <c r="N1760" i="11"/>
  <c r="M1760" i="11"/>
  <c r="L1760" i="11"/>
  <c r="K1760" i="11"/>
  <c r="J1760" i="11"/>
  <c r="I1760" i="11"/>
  <c r="F1760" i="11"/>
  <c r="P1760" i="11" s="1"/>
  <c r="E1760" i="11"/>
  <c r="D1760" i="11"/>
  <c r="C1760" i="11"/>
  <c r="B1760" i="11"/>
  <c r="A1760" i="11"/>
  <c r="O1759" i="11"/>
  <c r="N1759" i="11"/>
  <c r="M1759" i="11"/>
  <c r="L1759" i="11"/>
  <c r="K1759" i="11"/>
  <c r="J1759" i="11"/>
  <c r="I1759" i="11"/>
  <c r="F1759" i="11"/>
  <c r="P1759" i="11" s="1"/>
  <c r="E1759" i="11"/>
  <c r="D1759" i="11"/>
  <c r="C1759" i="11"/>
  <c r="B1759" i="11"/>
  <c r="A1759" i="11"/>
  <c r="O1758" i="11"/>
  <c r="N1758" i="11"/>
  <c r="M1758" i="11"/>
  <c r="L1758" i="11"/>
  <c r="K1758" i="11"/>
  <c r="J1758" i="11"/>
  <c r="I1758" i="11"/>
  <c r="F1758" i="11"/>
  <c r="P1758" i="11" s="1"/>
  <c r="E1758" i="11"/>
  <c r="D1758" i="11"/>
  <c r="C1758" i="11"/>
  <c r="B1758" i="11"/>
  <c r="A1758" i="11"/>
  <c r="O1757" i="11"/>
  <c r="N1757" i="11"/>
  <c r="M1757" i="11"/>
  <c r="L1757" i="11"/>
  <c r="K1757" i="11"/>
  <c r="J1757" i="11"/>
  <c r="D119" i="12" s="1"/>
  <c r="I1757" i="11"/>
  <c r="C119" i="12" s="1"/>
  <c r="F1757" i="11"/>
  <c r="P1757" i="11" s="1"/>
  <c r="E119" i="12" s="1"/>
  <c r="E1757" i="11"/>
  <c r="D1757" i="11"/>
  <c r="C1757" i="11"/>
  <c r="B1757" i="11"/>
  <c r="B119" i="12" s="1"/>
  <c r="A1757" i="11"/>
  <c r="A119" i="12" s="1"/>
  <c r="O1756" i="11"/>
  <c r="N1756" i="11"/>
  <c r="M1756" i="11"/>
  <c r="L1756" i="11"/>
  <c r="K1756" i="11"/>
  <c r="J1756" i="11"/>
  <c r="I1756" i="11"/>
  <c r="F1756" i="11"/>
  <c r="P1756" i="11" s="1"/>
  <c r="E1756" i="11"/>
  <c r="D1756" i="11"/>
  <c r="C1756" i="11"/>
  <c r="B1756" i="11"/>
  <c r="A1756" i="11"/>
  <c r="O1755" i="11"/>
  <c r="N1755" i="11"/>
  <c r="M1755" i="11"/>
  <c r="L1755" i="11"/>
  <c r="K1755" i="11"/>
  <c r="J1755" i="11"/>
  <c r="I1755" i="11"/>
  <c r="F1755" i="11"/>
  <c r="P1755" i="11" s="1"/>
  <c r="E1755" i="11"/>
  <c r="D1755" i="11"/>
  <c r="C1755" i="11"/>
  <c r="B1755" i="11"/>
  <c r="A1755" i="11"/>
  <c r="O1754" i="11"/>
  <c r="N1754" i="11"/>
  <c r="M1754" i="11"/>
  <c r="L1754" i="11"/>
  <c r="K1754" i="11"/>
  <c r="J1754" i="11"/>
  <c r="I1754" i="11"/>
  <c r="F1754" i="11"/>
  <c r="P1754" i="11" s="1"/>
  <c r="E1754" i="11"/>
  <c r="D1754" i="11"/>
  <c r="C1754" i="11"/>
  <c r="B1754" i="11"/>
  <c r="A1754" i="11"/>
  <c r="O1753" i="11"/>
  <c r="N1753" i="11"/>
  <c r="M1753" i="11"/>
  <c r="L1753" i="11"/>
  <c r="K1753" i="11"/>
  <c r="J1753" i="11"/>
  <c r="I1753" i="11"/>
  <c r="F1753" i="11"/>
  <c r="P1753" i="11" s="1"/>
  <c r="E1753" i="11"/>
  <c r="D1753" i="11"/>
  <c r="C1753" i="11"/>
  <c r="B1753" i="11"/>
  <c r="A1753" i="11"/>
  <c r="O1752" i="11"/>
  <c r="N1752" i="11"/>
  <c r="M1752" i="11"/>
  <c r="L1752" i="11"/>
  <c r="K1752" i="11"/>
  <c r="J1752" i="11"/>
  <c r="I1752" i="11"/>
  <c r="F1752" i="11"/>
  <c r="P1752" i="11" s="1"/>
  <c r="E1752" i="11"/>
  <c r="D1752" i="11"/>
  <c r="C1752" i="11"/>
  <c r="B1752" i="11"/>
  <c r="A1752" i="11"/>
  <c r="O1751" i="11"/>
  <c r="N1751" i="11"/>
  <c r="M1751" i="11"/>
  <c r="L1751" i="11"/>
  <c r="K1751" i="11"/>
  <c r="J1751" i="11"/>
  <c r="I1751" i="11"/>
  <c r="F1751" i="11"/>
  <c r="P1751" i="11" s="1"/>
  <c r="E1751" i="11"/>
  <c r="D1751" i="11"/>
  <c r="C1751" i="11"/>
  <c r="B1751" i="11"/>
  <c r="A1751" i="11"/>
  <c r="O1750" i="11"/>
  <c r="N1750" i="11"/>
  <c r="M1750" i="11"/>
  <c r="L1750" i="11"/>
  <c r="K1750" i="11"/>
  <c r="J1750" i="11"/>
  <c r="I1750" i="11"/>
  <c r="F1750" i="11"/>
  <c r="P1750" i="11" s="1"/>
  <c r="E1750" i="11"/>
  <c r="D1750" i="11"/>
  <c r="C1750" i="11"/>
  <c r="B1750" i="11"/>
  <c r="A1750" i="11"/>
  <c r="O1749" i="11"/>
  <c r="N1749" i="11"/>
  <c r="M1749" i="11"/>
  <c r="L1749" i="11"/>
  <c r="K1749" i="11"/>
  <c r="J1749" i="11"/>
  <c r="I1749" i="11"/>
  <c r="F1749" i="11"/>
  <c r="P1749" i="11" s="1"/>
  <c r="E1749" i="11"/>
  <c r="D1749" i="11"/>
  <c r="C1749" i="11"/>
  <c r="B1749" i="11"/>
  <c r="A1749" i="11"/>
  <c r="O1748" i="11"/>
  <c r="N1748" i="11"/>
  <c r="M1748" i="11"/>
  <c r="L1748" i="11"/>
  <c r="K1748" i="11"/>
  <c r="J1748" i="11"/>
  <c r="I1748" i="11"/>
  <c r="F1748" i="11"/>
  <c r="P1748" i="11" s="1"/>
  <c r="E1748" i="11"/>
  <c r="D1748" i="11"/>
  <c r="C1748" i="11"/>
  <c r="B1748" i="11"/>
  <c r="A1748" i="11"/>
  <c r="O1747" i="11"/>
  <c r="N1747" i="11"/>
  <c r="M1747" i="11"/>
  <c r="L1747" i="11"/>
  <c r="K1747" i="11"/>
  <c r="J1747" i="11"/>
  <c r="I1747" i="11"/>
  <c r="F1747" i="11"/>
  <c r="P1747" i="11" s="1"/>
  <c r="E1747" i="11"/>
  <c r="D1747" i="11"/>
  <c r="C1747" i="11"/>
  <c r="B1747" i="11"/>
  <c r="A1747" i="11"/>
  <c r="O1746" i="11"/>
  <c r="N1746" i="11"/>
  <c r="M1746" i="11"/>
  <c r="L1746" i="11"/>
  <c r="K1746" i="11"/>
  <c r="J1746" i="11"/>
  <c r="I1746" i="11"/>
  <c r="F1746" i="11"/>
  <c r="P1746" i="11" s="1"/>
  <c r="E1746" i="11"/>
  <c r="D1746" i="11"/>
  <c r="C1746" i="11"/>
  <c r="B1746" i="11"/>
  <c r="A1746" i="11"/>
  <c r="O1745" i="11"/>
  <c r="N1745" i="11"/>
  <c r="M1745" i="11"/>
  <c r="L1745" i="11"/>
  <c r="K1745" i="11"/>
  <c r="J1745" i="11"/>
  <c r="I1745" i="11"/>
  <c r="F1745" i="11"/>
  <c r="P1745" i="11" s="1"/>
  <c r="E1745" i="11"/>
  <c r="D1745" i="11"/>
  <c r="C1745" i="11"/>
  <c r="B1745" i="11"/>
  <c r="A1745" i="11"/>
  <c r="O1744" i="11"/>
  <c r="N1744" i="11"/>
  <c r="M1744" i="11"/>
  <c r="L1744" i="11"/>
  <c r="K1744" i="11"/>
  <c r="J1744" i="11"/>
  <c r="I1744" i="11"/>
  <c r="F1744" i="11"/>
  <c r="P1744" i="11" s="1"/>
  <c r="E1744" i="11"/>
  <c r="D1744" i="11"/>
  <c r="C1744" i="11"/>
  <c r="B1744" i="11"/>
  <c r="A1744" i="11"/>
  <c r="O1743" i="11"/>
  <c r="N1743" i="11"/>
  <c r="M1743" i="11"/>
  <c r="L1743" i="11"/>
  <c r="K1743" i="11"/>
  <c r="J1743" i="11"/>
  <c r="I1743" i="11"/>
  <c r="F1743" i="11"/>
  <c r="P1743" i="11" s="1"/>
  <c r="E1743" i="11"/>
  <c r="D1743" i="11"/>
  <c r="C1743" i="11"/>
  <c r="B1743" i="11"/>
  <c r="A1743" i="11"/>
  <c r="O1742" i="11"/>
  <c r="N1742" i="11"/>
  <c r="M1742" i="11"/>
  <c r="L1742" i="11"/>
  <c r="K1742" i="11"/>
  <c r="J1742" i="11"/>
  <c r="D118" i="12" s="1"/>
  <c r="I1742" i="11"/>
  <c r="C118" i="12" s="1"/>
  <c r="F1742" i="11"/>
  <c r="P1742" i="11" s="1"/>
  <c r="E118" i="12" s="1"/>
  <c r="E1742" i="11"/>
  <c r="D1742" i="11"/>
  <c r="C1742" i="11"/>
  <c r="B1742" i="11"/>
  <c r="B118" i="12" s="1"/>
  <c r="A1742" i="11"/>
  <c r="A118" i="12" s="1"/>
  <c r="O1741" i="11"/>
  <c r="N1741" i="11"/>
  <c r="M1741" i="11"/>
  <c r="L1741" i="11"/>
  <c r="K1741" i="11"/>
  <c r="J1741" i="11"/>
  <c r="I1741" i="11"/>
  <c r="F1741" i="11"/>
  <c r="P1741" i="11" s="1"/>
  <c r="E1741" i="11"/>
  <c r="D1741" i="11"/>
  <c r="C1741" i="11"/>
  <c r="B1741" i="11"/>
  <c r="A1741" i="11"/>
  <c r="O1740" i="11"/>
  <c r="N1740" i="11"/>
  <c r="M1740" i="11"/>
  <c r="L1740" i="11"/>
  <c r="K1740" i="11"/>
  <c r="J1740" i="11"/>
  <c r="I1740" i="11"/>
  <c r="F1740" i="11"/>
  <c r="P1740" i="11" s="1"/>
  <c r="E1740" i="11"/>
  <c r="D1740" i="11"/>
  <c r="C1740" i="11"/>
  <c r="B1740" i="11"/>
  <c r="A1740" i="11"/>
  <c r="O1739" i="11"/>
  <c r="N1739" i="11"/>
  <c r="M1739" i="11"/>
  <c r="L1739" i="11"/>
  <c r="K1739" i="11"/>
  <c r="J1739" i="11"/>
  <c r="I1739" i="11"/>
  <c r="F1739" i="11"/>
  <c r="P1739" i="11" s="1"/>
  <c r="E1739" i="11"/>
  <c r="D1739" i="11"/>
  <c r="C1739" i="11"/>
  <c r="B1739" i="11"/>
  <c r="A1739" i="11"/>
  <c r="O1738" i="11"/>
  <c r="N1738" i="11"/>
  <c r="M1738" i="11"/>
  <c r="L1738" i="11"/>
  <c r="K1738" i="11"/>
  <c r="J1738" i="11"/>
  <c r="I1738" i="11"/>
  <c r="F1738" i="11"/>
  <c r="P1738" i="11" s="1"/>
  <c r="E1738" i="11"/>
  <c r="D1738" i="11"/>
  <c r="C1738" i="11"/>
  <c r="B1738" i="11"/>
  <c r="A1738" i="11"/>
  <c r="O1737" i="11"/>
  <c r="N1737" i="11"/>
  <c r="M1737" i="11"/>
  <c r="L1737" i="11"/>
  <c r="K1737" i="11"/>
  <c r="J1737" i="11"/>
  <c r="I1737" i="11"/>
  <c r="F1737" i="11"/>
  <c r="P1737" i="11" s="1"/>
  <c r="E1737" i="11"/>
  <c r="D1737" i="11"/>
  <c r="C1737" i="11"/>
  <c r="B1737" i="11"/>
  <c r="A1737" i="11"/>
  <c r="O1736" i="11"/>
  <c r="N1736" i="11"/>
  <c r="M1736" i="11"/>
  <c r="L1736" i="11"/>
  <c r="K1736" i="11"/>
  <c r="J1736" i="11"/>
  <c r="I1736" i="11"/>
  <c r="F1736" i="11"/>
  <c r="P1736" i="11" s="1"/>
  <c r="E1736" i="11"/>
  <c r="D1736" i="11"/>
  <c r="C1736" i="11"/>
  <c r="B1736" i="11"/>
  <c r="A1736" i="11"/>
  <c r="O1735" i="11"/>
  <c r="N1735" i="11"/>
  <c r="M1735" i="11"/>
  <c r="L1735" i="11"/>
  <c r="K1735" i="11"/>
  <c r="J1735" i="11"/>
  <c r="I1735" i="11"/>
  <c r="F1735" i="11"/>
  <c r="P1735" i="11" s="1"/>
  <c r="E1735" i="11"/>
  <c r="D1735" i="11"/>
  <c r="C1735" i="11"/>
  <c r="B1735" i="11"/>
  <c r="A1735" i="11"/>
  <c r="O1734" i="11"/>
  <c r="N1734" i="11"/>
  <c r="M1734" i="11"/>
  <c r="L1734" i="11"/>
  <c r="K1734" i="11"/>
  <c r="J1734" i="11"/>
  <c r="I1734" i="11"/>
  <c r="F1734" i="11"/>
  <c r="P1734" i="11" s="1"/>
  <c r="E1734" i="11"/>
  <c r="D1734" i="11"/>
  <c r="C1734" i="11"/>
  <c r="B1734" i="11"/>
  <c r="A1734" i="11"/>
  <c r="O1733" i="11"/>
  <c r="N1733" i="11"/>
  <c r="M1733" i="11"/>
  <c r="L1733" i="11"/>
  <c r="K1733" i="11"/>
  <c r="J1733" i="11"/>
  <c r="I1733" i="11"/>
  <c r="F1733" i="11"/>
  <c r="P1733" i="11" s="1"/>
  <c r="E1733" i="11"/>
  <c r="D1733" i="11"/>
  <c r="C1733" i="11"/>
  <c r="B1733" i="11"/>
  <c r="A1733" i="11"/>
  <c r="O1732" i="11"/>
  <c r="N1732" i="11"/>
  <c r="M1732" i="11"/>
  <c r="L1732" i="11"/>
  <c r="K1732" i="11"/>
  <c r="J1732" i="11"/>
  <c r="I1732" i="11"/>
  <c r="F1732" i="11"/>
  <c r="P1732" i="11" s="1"/>
  <c r="E1732" i="11"/>
  <c r="D1732" i="11"/>
  <c r="C1732" i="11"/>
  <c r="B1732" i="11"/>
  <c r="A1732" i="11"/>
  <c r="O1731" i="11"/>
  <c r="N1731" i="11"/>
  <c r="M1731" i="11"/>
  <c r="L1731" i="11"/>
  <c r="K1731" i="11"/>
  <c r="J1731" i="11"/>
  <c r="I1731" i="11"/>
  <c r="F1731" i="11"/>
  <c r="P1731" i="11" s="1"/>
  <c r="E1731" i="11"/>
  <c r="D1731" i="11"/>
  <c r="C1731" i="11"/>
  <c r="B1731" i="11"/>
  <c r="A1731" i="11"/>
  <c r="O1730" i="11"/>
  <c r="N1730" i="11"/>
  <c r="M1730" i="11"/>
  <c r="L1730" i="11"/>
  <c r="K1730" i="11"/>
  <c r="J1730" i="11"/>
  <c r="I1730" i="11"/>
  <c r="F1730" i="11"/>
  <c r="P1730" i="11" s="1"/>
  <c r="E1730" i="11"/>
  <c r="D1730" i="11"/>
  <c r="C1730" i="11"/>
  <c r="B1730" i="11"/>
  <c r="A1730" i="11"/>
  <c r="O1729" i="11"/>
  <c r="N1729" i="11"/>
  <c r="M1729" i="11"/>
  <c r="L1729" i="11"/>
  <c r="K1729" i="11"/>
  <c r="J1729" i="11"/>
  <c r="I1729" i="11"/>
  <c r="F1729" i="11"/>
  <c r="P1729" i="11" s="1"/>
  <c r="E1729" i="11"/>
  <c r="D1729" i="11"/>
  <c r="C1729" i="11"/>
  <c r="B1729" i="11"/>
  <c r="A1729" i="11"/>
  <c r="O1728" i="11"/>
  <c r="N1728" i="11"/>
  <c r="M1728" i="11"/>
  <c r="L1728" i="11"/>
  <c r="K1728" i="11"/>
  <c r="J1728" i="11"/>
  <c r="I1728" i="11"/>
  <c r="F1728" i="11"/>
  <c r="P1728" i="11" s="1"/>
  <c r="E1728" i="11"/>
  <c r="D1728" i="11"/>
  <c r="C1728" i="11"/>
  <c r="B1728" i="11"/>
  <c r="A1728" i="11"/>
  <c r="O1727" i="11"/>
  <c r="N1727" i="11"/>
  <c r="M1727" i="11"/>
  <c r="L1727" i="11"/>
  <c r="K1727" i="11"/>
  <c r="J1727" i="11"/>
  <c r="D117" i="12" s="1"/>
  <c r="I1727" i="11"/>
  <c r="C117" i="12" s="1"/>
  <c r="F1727" i="11"/>
  <c r="P1727" i="11" s="1"/>
  <c r="E117" i="12" s="1"/>
  <c r="E1727" i="11"/>
  <c r="D1727" i="11"/>
  <c r="C1727" i="11"/>
  <c r="B1727" i="11"/>
  <c r="B117" i="12" s="1"/>
  <c r="A1727" i="11"/>
  <c r="A117" i="12" s="1"/>
  <c r="O1726" i="11"/>
  <c r="N1726" i="11"/>
  <c r="M1726" i="11"/>
  <c r="L1726" i="11"/>
  <c r="K1726" i="11"/>
  <c r="J1726" i="11"/>
  <c r="I1726" i="11"/>
  <c r="F1726" i="11"/>
  <c r="P1726" i="11" s="1"/>
  <c r="E1726" i="11"/>
  <c r="D1726" i="11"/>
  <c r="C1726" i="11"/>
  <c r="B1726" i="11"/>
  <c r="A1726" i="11"/>
  <c r="O1725" i="11"/>
  <c r="N1725" i="11"/>
  <c r="M1725" i="11"/>
  <c r="L1725" i="11"/>
  <c r="K1725" i="11"/>
  <c r="J1725" i="11"/>
  <c r="I1725" i="11"/>
  <c r="F1725" i="11"/>
  <c r="P1725" i="11" s="1"/>
  <c r="E1725" i="11"/>
  <c r="D1725" i="11"/>
  <c r="C1725" i="11"/>
  <c r="B1725" i="11"/>
  <c r="A1725" i="11"/>
  <c r="O1724" i="11"/>
  <c r="N1724" i="11"/>
  <c r="M1724" i="11"/>
  <c r="L1724" i="11"/>
  <c r="K1724" i="11"/>
  <c r="J1724" i="11"/>
  <c r="I1724" i="11"/>
  <c r="F1724" i="11"/>
  <c r="P1724" i="11" s="1"/>
  <c r="E1724" i="11"/>
  <c r="D1724" i="11"/>
  <c r="C1724" i="11"/>
  <c r="B1724" i="11"/>
  <c r="A1724" i="11"/>
  <c r="O1723" i="11"/>
  <c r="N1723" i="11"/>
  <c r="M1723" i="11"/>
  <c r="L1723" i="11"/>
  <c r="K1723" i="11"/>
  <c r="J1723" i="11"/>
  <c r="I1723" i="11"/>
  <c r="F1723" i="11"/>
  <c r="P1723" i="11" s="1"/>
  <c r="E1723" i="11"/>
  <c r="D1723" i="11"/>
  <c r="C1723" i="11"/>
  <c r="B1723" i="11"/>
  <c r="A1723" i="11"/>
  <c r="O1722" i="11"/>
  <c r="N1722" i="11"/>
  <c r="M1722" i="11"/>
  <c r="L1722" i="11"/>
  <c r="K1722" i="11"/>
  <c r="J1722" i="11"/>
  <c r="I1722" i="11"/>
  <c r="F1722" i="11"/>
  <c r="P1722" i="11" s="1"/>
  <c r="E1722" i="11"/>
  <c r="D1722" i="11"/>
  <c r="C1722" i="11"/>
  <c r="B1722" i="11"/>
  <c r="A1722" i="11"/>
  <c r="O1721" i="11"/>
  <c r="N1721" i="11"/>
  <c r="M1721" i="11"/>
  <c r="L1721" i="11"/>
  <c r="K1721" i="11"/>
  <c r="J1721" i="11"/>
  <c r="I1721" i="11"/>
  <c r="F1721" i="11"/>
  <c r="P1721" i="11" s="1"/>
  <c r="E1721" i="11"/>
  <c r="D1721" i="11"/>
  <c r="C1721" i="11"/>
  <c r="B1721" i="11"/>
  <c r="A1721" i="11"/>
  <c r="O1720" i="11"/>
  <c r="N1720" i="11"/>
  <c r="M1720" i="11"/>
  <c r="L1720" i="11"/>
  <c r="K1720" i="11"/>
  <c r="J1720" i="11"/>
  <c r="I1720" i="11"/>
  <c r="F1720" i="11"/>
  <c r="P1720" i="11" s="1"/>
  <c r="E1720" i="11"/>
  <c r="D1720" i="11"/>
  <c r="C1720" i="11"/>
  <c r="B1720" i="11"/>
  <c r="A1720" i="11"/>
  <c r="O1719" i="11"/>
  <c r="N1719" i="11"/>
  <c r="M1719" i="11"/>
  <c r="L1719" i="11"/>
  <c r="K1719" i="11"/>
  <c r="J1719" i="11"/>
  <c r="I1719" i="11"/>
  <c r="F1719" i="11"/>
  <c r="P1719" i="11" s="1"/>
  <c r="E1719" i="11"/>
  <c r="D1719" i="11"/>
  <c r="C1719" i="11"/>
  <c r="B1719" i="11"/>
  <c r="A1719" i="11"/>
  <c r="O1718" i="11"/>
  <c r="N1718" i="11"/>
  <c r="M1718" i="11"/>
  <c r="L1718" i="11"/>
  <c r="K1718" i="11"/>
  <c r="J1718" i="11"/>
  <c r="I1718" i="11"/>
  <c r="F1718" i="11"/>
  <c r="P1718" i="11" s="1"/>
  <c r="E1718" i="11"/>
  <c r="D1718" i="11"/>
  <c r="C1718" i="11"/>
  <c r="B1718" i="11"/>
  <c r="A1718" i="11"/>
  <c r="O1717" i="11"/>
  <c r="N1717" i="11"/>
  <c r="M1717" i="11"/>
  <c r="L1717" i="11"/>
  <c r="K1717" i="11"/>
  <c r="J1717" i="11"/>
  <c r="I1717" i="11"/>
  <c r="F1717" i="11"/>
  <c r="P1717" i="11" s="1"/>
  <c r="E1717" i="11"/>
  <c r="D1717" i="11"/>
  <c r="C1717" i="11"/>
  <c r="B1717" i="11"/>
  <c r="A1717" i="11"/>
  <c r="O1716" i="11"/>
  <c r="N1716" i="11"/>
  <c r="M1716" i="11"/>
  <c r="L1716" i="11"/>
  <c r="K1716" i="11"/>
  <c r="J1716" i="11"/>
  <c r="I1716" i="11"/>
  <c r="F1716" i="11"/>
  <c r="P1716" i="11" s="1"/>
  <c r="E1716" i="11"/>
  <c r="D1716" i="11"/>
  <c r="C1716" i="11"/>
  <c r="B1716" i="11"/>
  <c r="A1716" i="11"/>
  <c r="O1715" i="11"/>
  <c r="N1715" i="11"/>
  <c r="M1715" i="11"/>
  <c r="L1715" i="11"/>
  <c r="K1715" i="11"/>
  <c r="J1715" i="11"/>
  <c r="I1715" i="11"/>
  <c r="F1715" i="11"/>
  <c r="P1715" i="11" s="1"/>
  <c r="E1715" i="11"/>
  <c r="D1715" i="11"/>
  <c r="C1715" i="11"/>
  <c r="B1715" i="11"/>
  <c r="A1715" i="11"/>
  <c r="O1714" i="11"/>
  <c r="N1714" i="11"/>
  <c r="M1714" i="11"/>
  <c r="L1714" i="11"/>
  <c r="K1714" i="11"/>
  <c r="J1714" i="11"/>
  <c r="I1714" i="11"/>
  <c r="F1714" i="11"/>
  <c r="P1714" i="11" s="1"/>
  <c r="E1714" i="11"/>
  <c r="D1714" i="11"/>
  <c r="C1714" i="11"/>
  <c r="B1714" i="11"/>
  <c r="A1714" i="11"/>
  <c r="O1713" i="11"/>
  <c r="N1713" i="11"/>
  <c r="M1713" i="11"/>
  <c r="L1713" i="11"/>
  <c r="K1713" i="11"/>
  <c r="J1713" i="11"/>
  <c r="I1713" i="11"/>
  <c r="F1713" i="11"/>
  <c r="P1713" i="11" s="1"/>
  <c r="E1713" i="11"/>
  <c r="D1713" i="11"/>
  <c r="C1713" i="11"/>
  <c r="B1713" i="11"/>
  <c r="A1713" i="11"/>
  <c r="O1712" i="11"/>
  <c r="N1712" i="11"/>
  <c r="M1712" i="11"/>
  <c r="L1712" i="11"/>
  <c r="K1712" i="11"/>
  <c r="J1712" i="11"/>
  <c r="D116" i="12" s="1"/>
  <c r="I1712" i="11"/>
  <c r="C116" i="12" s="1"/>
  <c r="F1712" i="11"/>
  <c r="P1712" i="11" s="1"/>
  <c r="E116" i="12" s="1"/>
  <c r="E1712" i="11"/>
  <c r="D1712" i="11"/>
  <c r="C1712" i="11"/>
  <c r="B1712" i="11"/>
  <c r="B116" i="12" s="1"/>
  <c r="A1712" i="11"/>
  <c r="A116" i="12" s="1"/>
  <c r="O1711" i="11"/>
  <c r="N1711" i="11"/>
  <c r="M1711" i="11"/>
  <c r="L1711" i="11"/>
  <c r="K1711" i="11"/>
  <c r="J1711" i="11"/>
  <c r="I1711" i="11"/>
  <c r="F1711" i="11"/>
  <c r="P1711" i="11" s="1"/>
  <c r="E1711" i="11"/>
  <c r="D1711" i="11"/>
  <c r="C1711" i="11"/>
  <c r="B1711" i="11"/>
  <c r="A1711" i="11"/>
  <c r="O1710" i="11"/>
  <c r="N1710" i="11"/>
  <c r="M1710" i="11"/>
  <c r="L1710" i="11"/>
  <c r="K1710" i="11"/>
  <c r="J1710" i="11"/>
  <c r="I1710" i="11"/>
  <c r="F1710" i="11"/>
  <c r="P1710" i="11" s="1"/>
  <c r="E1710" i="11"/>
  <c r="D1710" i="11"/>
  <c r="C1710" i="11"/>
  <c r="B1710" i="11"/>
  <c r="A1710" i="11"/>
  <c r="O1709" i="11"/>
  <c r="N1709" i="11"/>
  <c r="M1709" i="11"/>
  <c r="L1709" i="11"/>
  <c r="K1709" i="11"/>
  <c r="J1709" i="11"/>
  <c r="I1709" i="11"/>
  <c r="F1709" i="11"/>
  <c r="P1709" i="11" s="1"/>
  <c r="E1709" i="11"/>
  <c r="D1709" i="11"/>
  <c r="C1709" i="11"/>
  <c r="B1709" i="11"/>
  <c r="A1709" i="11"/>
  <c r="O1708" i="11"/>
  <c r="N1708" i="11"/>
  <c r="M1708" i="11"/>
  <c r="L1708" i="11"/>
  <c r="K1708" i="11"/>
  <c r="J1708" i="11"/>
  <c r="I1708" i="11"/>
  <c r="F1708" i="11"/>
  <c r="P1708" i="11" s="1"/>
  <c r="E1708" i="11"/>
  <c r="D1708" i="11"/>
  <c r="C1708" i="11"/>
  <c r="B1708" i="11"/>
  <c r="A1708" i="11"/>
  <c r="O1707" i="11"/>
  <c r="N1707" i="11"/>
  <c r="M1707" i="11"/>
  <c r="L1707" i="11"/>
  <c r="K1707" i="11"/>
  <c r="J1707" i="11"/>
  <c r="I1707" i="11"/>
  <c r="F1707" i="11"/>
  <c r="P1707" i="11" s="1"/>
  <c r="E1707" i="11"/>
  <c r="D1707" i="11"/>
  <c r="C1707" i="11"/>
  <c r="B1707" i="11"/>
  <c r="A1707" i="11"/>
  <c r="O1706" i="11"/>
  <c r="N1706" i="11"/>
  <c r="M1706" i="11"/>
  <c r="L1706" i="11"/>
  <c r="K1706" i="11"/>
  <c r="J1706" i="11"/>
  <c r="I1706" i="11"/>
  <c r="F1706" i="11"/>
  <c r="P1706" i="11" s="1"/>
  <c r="E1706" i="11"/>
  <c r="D1706" i="11"/>
  <c r="C1706" i="11"/>
  <c r="B1706" i="11"/>
  <c r="A1706" i="11"/>
  <c r="O1705" i="11"/>
  <c r="N1705" i="11"/>
  <c r="M1705" i="11"/>
  <c r="L1705" i="11"/>
  <c r="K1705" i="11"/>
  <c r="J1705" i="11"/>
  <c r="I1705" i="11"/>
  <c r="F1705" i="11"/>
  <c r="P1705" i="11" s="1"/>
  <c r="E1705" i="11"/>
  <c r="D1705" i="11"/>
  <c r="C1705" i="11"/>
  <c r="B1705" i="11"/>
  <c r="A1705" i="11"/>
  <c r="O1704" i="11"/>
  <c r="N1704" i="11"/>
  <c r="M1704" i="11"/>
  <c r="L1704" i="11"/>
  <c r="K1704" i="11"/>
  <c r="J1704" i="11"/>
  <c r="I1704" i="11"/>
  <c r="F1704" i="11"/>
  <c r="P1704" i="11" s="1"/>
  <c r="E1704" i="11"/>
  <c r="D1704" i="11"/>
  <c r="C1704" i="11"/>
  <c r="B1704" i="11"/>
  <c r="A1704" i="11"/>
  <c r="O1703" i="11"/>
  <c r="N1703" i="11"/>
  <c r="M1703" i="11"/>
  <c r="L1703" i="11"/>
  <c r="K1703" i="11"/>
  <c r="J1703" i="11"/>
  <c r="I1703" i="11"/>
  <c r="F1703" i="11"/>
  <c r="P1703" i="11" s="1"/>
  <c r="E1703" i="11"/>
  <c r="D1703" i="11"/>
  <c r="C1703" i="11"/>
  <c r="B1703" i="11"/>
  <c r="A1703" i="11"/>
  <c r="O1702" i="11"/>
  <c r="N1702" i="11"/>
  <c r="M1702" i="11"/>
  <c r="L1702" i="11"/>
  <c r="K1702" i="11"/>
  <c r="J1702" i="11"/>
  <c r="I1702" i="11"/>
  <c r="F1702" i="11"/>
  <c r="P1702" i="11" s="1"/>
  <c r="E1702" i="11"/>
  <c r="D1702" i="11"/>
  <c r="C1702" i="11"/>
  <c r="B1702" i="11"/>
  <c r="A1702" i="11"/>
  <c r="O1701" i="11"/>
  <c r="N1701" i="11"/>
  <c r="M1701" i="11"/>
  <c r="L1701" i="11"/>
  <c r="K1701" i="11"/>
  <c r="J1701" i="11"/>
  <c r="I1701" i="11"/>
  <c r="F1701" i="11"/>
  <c r="P1701" i="11" s="1"/>
  <c r="E1701" i="11"/>
  <c r="D1701" i="11"/>
  <c r="C1701" i="11"/>
  <c r="B1701" i="11"/>
  <c r="A1701" i="11"/>
  <c r="O1700" i="11"/>
  <c r="N1700" i="11"/>
  <c r="M1700" i="11"/>
  <c r="L1700" i="11"/>
  <c r="K1700" i="11"/>
  <c r="J1700" i="11"/>
  <c r="I1700" i="11"/>
  <c r="F1700" i="11"/>
  <c r="P1700" i="11" s="1"/>
  <c r="E1700" i="11"/>
  <c r="D1700" i="11"/>
  <c r="C1700" i="11"/>
  <c r="B1700" i="11"/>
  <c r="A1700" i="11"/>
  <c r="O1699" i="11"/>
  <c r="N1699" i="11"/>
  <c r="M1699" i="11"/>
  <c r="L1699" i="11"/>
  <c r="K1699" i="11"/>
  <c r="J1699" i="11"/>
  <c r="I1699" i="11"/>
  <c r="F1699" i="11"/>
  <c r="P1699" i="11" s="1"/>
  <c r="E1699" i="11"/>
  <c r="D1699" i="11"/>
  <c r="C1699" i="11"/>
  <c r="B1699" i="11"/>
  <c r="A1699" i="11"/>
  <c r="O1698" i="11"/>
  <c r="N1698" i="11"/>
  <c r="M1698" i="11"/>
  <c r="L1698" i="11"/>
  <c r="K1698" i="11"/>
  <c r="J1698" i="11"/>
  <c r="I1698" i="11"/>
  <c r="F1698" i="11"/>
  <c r="P1698" i="11" s="1"/>
  <c r="E1698" i="11"/>
  <c r="D1698" i="11"/>
  <c r="C1698" i="11"/>
  <c r="B1698" i="11"/>
  <c r="A1698" i="11"/>
  <c r="O1697" i="11"/>
  <c r="N1697" i="11"/>
  <c r="M1697" i="11"/>
  <c r="L1697" i="11"/>
  <c r="K1697" i="11"/>
  <c r="J1697" i="11"/>
  <c r="D115" i="12" s="1"/>
  <c r="I1697" i="11"/>
  <c r="C115" i="12" s="1"/>
  <c r="F1697" i="11"/>
  <c r="P1697" i="11" s="1"/>
  <c r="E115" i="12" s="1"/>
  <c r="E1697" i="11"/>
  <c r="D1697" i="11"/>
  <c r="C1697" i="11"/>
  <c r="B1697" i="11"/>
  <c r="B115" i="12" s="1"/>
  <c r="A1697" i="11"/>
  <c r="A115" i="12" s="1"/>
  <c r="O1696" i="11"/>
  <c r="N1696" i="11"/>
  <c r="M1696" i="11"/>
  <c r="L1696" i="11"/>
  <c r="K1696" i="11"/>
  <c r="J1696" i="11"/>
  <c r="I1696" i="11"/>
  <c r="F1696" i="11"/>
  <c r="P1696" i="11" s="1"/>
  <c r="E1696" i="11"/>
  <c r="D1696" i="11"/>
  <c r="C1696" i="11"/>
  <c r="B1696" i="11"/>
  <c r="A1696" i="11"/>
  <c r="O1695" i="11"/>
  <c r="N1695" i="11"/>
  <c r="M1695" i="11"/>
  <c r="L1695" i="11"/>
  <c r="K1695" i="11"/>
  <c r="J1695" i="11"/>
  <c r="I1695" i="11"/>
  <c r="F1695" i="11"/>
  <c r="P1695" i="11" s="1"/>
  <c r="E1695" i="11"/>
  <c r="D1695" i="11"/>
  <c r="C1695" i="11"/>
  <c r="B1695" i="11"/>
  <c r="A1695" i="11"/>
  <c r="O1694" i="11"/>
  <c r="N1694" i="11"/>
  <c r="M1694" i="11"/>
  <c r="L1694" i="11"/>
  <c r="K1694" i="11"/>
  <c r="J1694" i="11"/>
  <c r="I1694" i="11"/>
  <c r="F1694" i="11"/>
  <c r="P1694" i="11" s="1"/>
  <c r="E1694" i="11"/>
  <c r="D1694" i="11"/>
  <c r="C1694" i="11"/>
  <c r="B1694" i="11"/>
  <c r="A1694" i="11"/>
  <c r="O1693" i="11"/>
  <c r="N1693" i="11"/>
  <c r="M1693" i="11"/>
  <c r="L1693" i="11"/>
  <c r="K1693" i="11"/>
  <c r="J1693" i="11"/>
  <c r="I1693" i="11"/>
  <c r="F1693" i="11"/>
  <c r="P1693" i="11" s="1"/>
  <c r="E1693" i="11"/>
  <c r="D1693" i="11"/>
  <c r="C1693" i="11"/>
  <c r="B1693" i="11"/>
  <c r="A1693" i="11"/>
  <c r="O1692" i="11"/>
  <c r="N1692" i="11"/>
  <c r="M1692" i="11"/>
  <c r="L1692" i="11"/>
  <c r="K1692" i="11"/>
  <c r="J1692" i="11"/>
  <c r="I1692" i="11"/>
  <c r="F1692" i="11"/>
  <c r="P1692" i="11" s="1"/>
  <c r="E1692" i="11"/>
  <c r="D1692" i="11"/>
  <c r="C1692" i="11"/>
  <c r="B1692" i="11"/>
  <c r="A1692" i="11"/>
  <c r="O1691" i="11"/>
  <c r="N1691" i="11"/>
  <c r="M1691" i="11"/>
  <c r="L1691" i="11"/>
  <c r="K1691" i="11"/>
  <c r="J1691" i="11"/>
  <c r="I1691" i="11"/>
  <c r="F1691" i="11"/>
  <c r="P1691" i="11" s="1"/>
  <c r="E1691" i="11"/>
  <c r="D1691" i="11"/>
  <c r="C1691" i="11"/>
  <c r="B1691" i="11"/>
  <c r="A1691" i="11"/>
  <c r="O1690" i="11"/>
  <c r="N1690" i="11"/>
  <c r="M1690" i="11"/>
  <c r="L1690" i="11"/>
  <c r="K1690" i="11"/>
  <c r="J1690" i="11"/>
  <c r="I1690" i="11"/>
  <c r="F1690" i="11"/>
  <c r="P1690" i="11" s="1"/>
  <c r="E1690" i="11"/>
  <c r="D1690" i="11"/>
  <c r="C1690" i="11"/>
  <c r="B1690" i="11"/>
  <c r="A1690" i="11"/>
  <c r="O1689" i="11"/>
  <c r="N1689" i="11"/>
  <c r="M1689" i="11"/>
  <c r="L1689" i="11"/>
  <c r="K1689" i="11"/>
  <c r="J1689" i="11"/>
  <c r="I1689" i="11"/>
  <c r="F1689" i="11"/>
  <c r="P1689" i="11" s="1"/>
  <c r="E1689" i="11"/>
  <c r="D1689" i="11"/>
  <c r="C1689" i="11"/>
  <c r="B1689" i="11"/>
  <c r="A1689" i="11"/>
  <c r="O1688" i="11"/>
  <c r="N1688" i="11"/>
  <c r="M1688" i="11"/>
  <c r="L1688" i="11"/>
  <c r="K1688" i="11"/>
  <c r="J1688" i="11"/>
  <c r="I1688" i="11"/>
  <c r="F1688" i="11"/>
  <c r="P1688" i="11" s="1"/>
  <c r="E1688" i="11"/>
  <c r="D1688" i="11"/>
  <c r="C1688" i="11"/>
  <c r="B1688" i="11"/>
  <c r="A1688" i="11"/>
  <c r="O1687" i="11"/>
  <c r="N1687" i="11"/>
  <c r="M1687" i="11"/>
  <c r="L1687" i="11"/>
  <c r="K1687" i="11"/>
  <c r="J1687" i="11"/>
  <c r="I1687" i="11"/>
  <c r="F1687" i="11"/>
  <c r="P1687" i="11" s="1"/>
  <c r="E1687" i="11"/>
  <c r="D1687" i="11"/>
  <c r="C1687" i="11"/>
  <c r="B1687" i="11"/>
  <c r="A1687" i="11"/>
  <c r="O1686" i="11"/>
  <c r="N1686" i="11"/>
  <c r="M1686" i="11"/>
  <c r="L1686" i="11"/>
  <c r="K1686" i="11"/>
  <c r="J1686" i="11"/>
  <c r="I1686" i="11"/>
  <c r="F1686" i="11"/>
  <c r="P1686" i="11" s="1"/>
  <c r="E1686" i="11"/>
  <c r="D1686" i="11"/>
  <c r="C1686" i="11"/>
  <c r="B1686" i="11"/>
  <c r="A1686" i="11"/>
  <c r="O1685" i="11"/>
  <c r="N1685" i="11"/>
  <c r="M1685" i="11"/>
  <c r="L1685" i="11"/>
  <c r="K1685" i="11"/>
  <c r="J1685" i="11"/>
  <c r="I1685" i="11"/>
  <c r="F1685" i="11"/>
  <c r="P1685" i="11" s="1"/>
  <c r="E1685" i="11"/>
  <c r="D1685" i="11"/>
  <c r="C1685" i="11"/>
  <c r="B1685" i="11"/>
  <c r="A1685" i="11"/>
  <c r="O1684" i="11"/>
  <c r="N1684" i="11"/>
  <c r="M1684" i="11"/>
  <c r="L1684" i="11"/>
  <c r="K1684" i="11"/>
  <c r="J1684" i="11"/>
  <c r="I1684" i="11"/>
  <c r="F1684" i="11"/>
  <c r="P1684" i="11" s="1"/>
  <c r="E1684" i="11"/>
  <c r="D1684" i="11"/>
  <c r="C1684" i="11"/>
  <c r="B1684" i="11"/>
  <c r="A1684" i="11"/>
  <c r="O1683" i="11"/>
  <c r="N1683" i="11"/>
  <c r="M1683" i="11"/>
  <c r="L1683" i="11"/>
  <c r="K1683" i="11"/>
  <c r="J1683" i="11"/>
  <c r="I1683" i="11"/>
  <c r="F1683" i="11"/>
  <c r="P1683" i="11" s="1"/>
  <c r="E1683" i="11"/>
  <c r="D1683" i="11"/>
  <c r="C1683" i="11"/>
  <c r="B1683" i="11"/>
  <c r="A1683" i="11"/>
  <c r="O1682" i="11"/>
  <c r="N1682" i="11"/>
  <c r="M1682" i="11"/>
  <c r="L1682" i="11"/>
  <c r="K1682" i="11"/>
  <c r="J1682" i="11"/>
  <c r="D114" i="12" s="1"/>
  <c r="I1682" i="11"/>
  <c r="C114" i="12" s="1"/>
  <c r="F1682" i="11"/>
  <c r="P1682" i="11" s="1"/>
  <c r="E114" i="12" s="1"/>
  <c r="E1682" i="11"/>
  <c r="D1682" i="11"/>
  <c r="C1682" i="11"/>
  <c r="B1682" i="11"/>
  <c r="B114" i="12" s="1"/>
  <c r="A1682" i="11"/>
  <c r="A114" i="12" s="1"/>
  <c r="O1681" i="11"/>
  <c r="N1681" i="11"/>
  <c r="M1681" i="11"/>
  <c r="L1681" i="11"/>
  <c r="K1681" i="11"/>
  <c r="J1681" i="11"/>
  <c r="I1681" i="11"/>
  <c r="F1681" i="11"/>
  <c r="P1681" i="11" s="1"/>
  <c r="E1681" i="11"/>
  <c r="D1681" i="11"/>
  <c r="C1681" i="11"/>
  <c r="B1681" i="11"/>
  <c r="A1681" i="11"/>
  <c r="O1680" i="11"/>
  <c r="N1680" i="11"/>
  <c r="M1680" i="11"/>
  <c r="L1680" i="11"/>
  <c r="K1680" i="11"/>
  <c r="J1680" i="11"/>
  <c r="I1680" i="11"/>
  <c r="F1680" i="11"/>
  <c r="P1680" i="11" s="1"/>
  <c r="E1680" i="11"/>
  <c r="D1680" i="11"/>
  <c r="C1680" i="11"/>
  <c r="B1680" i="11"/>
  <c r="A1680" i="11"/>
  <c r="O1679" i="11"/>
  <c r="N1679" i="11"/>
  <c r="M1679" i="11"/>
  <c r="L1679" i="11"/>
  <c r="K1679" i="11"/>
  <c r="J1679" i="11"/>
  <c r="I1679" i="11"/>
  <c r="F1679" i="11"/>
  <c r="P1679" i="11" s="1"/>
  <c r="E1679" i="11"/>
  <c r="D1679" i="11"/>
  <c r="C1679" i="11"/>
  <c r="B1679" i="11"/>
  <c r="A1679" i="11"/>
  <c r="O1678" i="11"/>
  <c r="N1678" i="11"/>
  <c r="M1678" i="11"/>
  <c r="L1678" i="11"/>
  <c r="K1678" i="11"/>
  <c r="J1678" i="11"/>
  <c r="I1678" i="11"/>
  <c r="F1678" i="11"/>
  <c r="P1678" i="11" s="1"/>
  <c r="E1678" i="11"/>
  <c r="D1678" i="11"/>
  <c r="C1678" i="11"/>
  <c r="B1678" i="11"/>
  <c r="A1678" i="11"/>
  <c r="O1677" i="11"/>
  <c r="N1677" i="11"/>
  <c r="M1677" i="11"/>
  <c r="L1677" i="11"/>
  <c r="K1677" i="11"/>
  <c r="J1677" i="11"/>
  <c r="I1677" i="11"/>
  <c r="F1677" i="11"/>
  <c r="P1677" i="11" s="1"/>
  <c r="E1677" i="11"/>
  <c r="D1677" i="11"/>
  <c r="C1677" i="11"/>
  <c r="B1677" i="11"/>
  <c r="A1677" i="11"/>
  <c r="O1676" i="11"/>
  <c r="N1676" i="11"/>
  <c r="M1676" i="11"/>
  <c r="L1676" i="11"/>
  <c r="K1676" i="11"/>
  <c r="J1676" i="11"/>
  <c r="I1676" i="11"/>
  <c r="F1676" i="11"/>
  <c r="P1676" i="11" s="1"/>
  <c r="E1676" i="11"/>
  <c r="D1676" i="11"/>
  <c r="C1676" i="11"/>
  <c r="B1676" i="11"/>
  <c r="A1676" i="11"/>
  <c r="O1675" i="11"/>
  <c r="N1675" i="11"/>
  <c r="M1675" i="11"/>
  <c r="L1675" i="11"/>
  <c r="K1675" i="11"/>
  <c r="J1675" i="11"/>
  <c r="I1675" i="11"/>
  <c r="F1675" i="11"/>
  <c r="P1675" i="11" s="1"/>
  <c r="E1675" i="11"/>
  <c r="D1675" i="11"/>
  <c r="C1675" i="11"/>
  <c r="B1675" i="11"/>
  <c r="A1675" i="11"/>
  <c r="O1674" i="11"/>
  <c r="N1674" i="11"/>
  <c r="M1674" i="11"/>
  <c r="L1674" i="11"/>
  <c r="K1674" i="11"/>
  <c r="J1674" i="11"/>
  <c r="I1674" i="11"/>
  <c r="F1674" i="11"/>
  <c r="P1674" i="11" s="1"/>
  <c r="E1674" i="11"/>
  <c r="D1674" i="11"/>
  <c r="C1674" i="11"/>
  <c r="B1674" i="11"/>
  <c r="A1674" i="11"/>
  <c r="O1673" i="11"/>
  <c r="N1673" i="11"/>
  <c r="M1673" i="11"/>
  <c r="L1673" i="11"/>
  <c r="K1673" i="11"/>
  <c r="J1673" i="11"/>
  <c r="I1673" i="11"/>
  <c r="F1673" i="11"/>
  <c r="P1673" i="11" s="1"/>
  <c r="E1673" i="11"/>
  <c r="D1673" i="11"/>
  <c r="C1673" i="11"/>
  <c r="B1673" i="11"/>
  <c r="A1673" i="11"/>
  <c r="O1672" i="11"/>
  <c r="N1672" i="11"/>
  <c r="M1672" i="11"/>
  <c r="L1672" i="11"/>
  <c r="K1672" i="11"/>
  <c r="J1672" i="11"/>
  <c r="I1672" i="11"/>
  <c r="F1672" i="11"/>
  <c r="P1672" i="11" s="1"/>
  <c r="E1672" i="11"/>
  <c r="D1672" i="11"/>
  <c r="C1672" i="11"/>
  <c r="B1672" i="11"/>
  <c r="A1672" i="11"/>
  <c r="O1671" i="11"/>
  <c r="N1671" i="11"/>
  <c r="M1671" i="11"/>
  <c r="L1671" i="11"/>
  <c r="K1671" i="11"/>
  <c r="J1671" i="11"/>
  <c r="I1671" i="11"/>
  <c r="F1671" i="11"/>
  <c r="P1671" i="11" s="1"/>
  <c r="E1671" i="11"/>
  <c r="D1671" i="11"/>
  <c r="C1671" i="11"/>
  <c r="B1671" i="11"/>
  <c r="A1671" i="11"/>
  <c r="O1670" i="11"/>
  <c r="N1670" i="11"/>
  <c r="M1670" i="11"/>
  <c r="L1670" i="11"/>
  <c r="K1670" i="11"/>
  <c r="J1670" i="11"/>
  <c r="I1670" i="11"/>
  <c r="F1670" i="11"/>
  <c r="P1670" i="11" s="1"/>
  <c r="E1670" i="11"/>
  <c r="D1670" i="11"/>
  <c r="C1670" i="11"/>
  <c r="B1670" i="11"/>
  <c r="A1670" i="11"/>
  <c r="O1669" i="11"/>
  <c r="N1669" i="11"/>
  <c r="M1669" i="11"/>
  <c r="L1669" i="11"/>
  <c r="K1669" i="11"/>
  <c r="J1669" i="11"/>
  <c r="I1669" i="11"/>
  <c r="F1669" i="11"/>
  <c r="P1669" i="11" s="1"/>
  <c r="E1669" i="11"/>
  <c r="D1669" i="11"/>
  <c r="C1669" i="11"/>
  <c r="B1669" i="11"/>
  <c r="A1669" i="11"/>
  <c r="O1668" i="11"/>
  <c r="N1668" i="11"/>
  <c r="M1668" i="11"/>
  <c r="L1668" i="11"/>
  <c r="K1668" i="11"/>
  <c r="J1668" i="11"/>
  <c r="I1668" i="11"/>
  <c r="F1668" i="11"/>
  <c r="P1668" i="11" s="1"/>
  <c r="E1668" i="11"/>
  <c r="D1668" i="11"/>
  <c r="C1668" i="11"/>
  <c r="B1668" i="11"/>
  <c r="A1668" i="11"/>
  <c r="O1667" i="11"/>
  <c r="N1667" i="11"/>
  <c r="M1667" i="11"/>
  <c r="L1667" i="11"/>
  <c r="K1667" i="11"/>
  <c r="J1667" i="11"/>
  <c r="D113" i="12" s="1"/>
  <c r="I1667" i="11"/>
  <c r="C113" i="12" s="1"/>
  <c r="F1667" i="11"/>
  <c r="P1667" i="11" s="1"/>
  <c r="E113" i="12" s="1"/>
  <c r="E1667" i="11"/>
  <c r="D1667" i="11"/>
  <c r="C1667" i="11"/>
  <c r="B1667" i="11"/>
  <c r="B113" i="12" s="1"/>
  <c r="A1667" i="11"/>
  <c r="A113" i="12" s="1"/>
  <c r="O1666" i="11"/>
  <c r="N1666" i="11"/>
  <c r="M1666" i="11"/>
  <c r="L1666" i="11"/>
  <c r="K1666" i="11"/>
  <c r="J1666" i="11"/>
  <c r="I1666" i="11"/>
  <c r="F1666" i="11"/>
  <c r="P1666" i="11" s="1"/>
  <c r="E1666" i="11"/>
  <c r="D1666" i="11"/>
  <c r="C1666" i="11"/>
  <c r="B1666" i="11"/>
  <c r="A1666" i="11"/>
  <c r="O1665" i="11"/>
  <c r="N1665" i="11"/>
  <c r="M1665" i="11"/>
  <c r="L1665" i="11"/>
  <c r="K1665" i="11"/>
  <c r="J1665" i="11"/>
  <c r="I1665" i="11"/>
  <c r="F1665" i="11"/>
  <c r="P1665" i="11" s="1"/>
  <c r="E1665" i="11"/>
  <c r="D1665" i="11"/>
  <c r="C1665" i="11"/>
  <c r="B1665" i="11"/>
  <c r="A1665" i="11"/>
  <c r="O1664" i="11"/>
  <c r="N1664" i="11"/>
  <c r="M1664" i="11"/>
  <c r="L1664" i="11"/>
  <c r="K1664" i="11"/>
  <c r="J1664" i="11"/>
  <c r="I1664" i="11"/>
  <c r="F1664" i="11"/>
  <c r="P1664" i="11" s="1"/>
  <c r="E1664" i="11"/>
  <c r="D1664" i="11"/>
  <c r="C1664" i="11"/>
  <c r="B1664" i="11"/>
  <c r="A1664" i="11"/>
  <c r="O1663" i="11"/>
  <c r="N1663" i="11"/>
  <c r="M1663" i="11"/>
  <c r="L1663" i="11"/>
  <c r="K1663" i="11"/>
  <c r="J1663" i="11"/>
  <c r="I1663" i="11"/>
  <c r="F1663" i="11"/>
  <c r="P1663" i="11" s="1"/>
  <c r="E1663" i="11"/>
  <c r="D1663" i="11"/>
  <c r="C1663" i="11"/>
  <c r="B1663" i="11"/>
  <c r="A1663" i="11"/>
  <c r="O1662" i="11"/>
  <c r="N1662" i="11"/>
  <c r="M1662" i="11"/>
  <c r="L1662" i="11"/>
  <c r="K1662" i="11"/>
  <c r="J1662" i="11"/>
  <c r="I1662" i="11"/>
  <c r="F1662" i="11"/>
  <c r="P1662" i="11" s="1"/>
  <c r="E1662" i="11"/>
  <c r="D1662" i="11"/>
  <c r="C1662" i="11"/>
  <c r="B1662" i="11"/>
  <c r="A1662" i="11"/>
  <c r="O1661" i="11"/>
  <c r="N1661" i="11"/>
  <c r="M1661" i="11"/>
  <c r="L1661" i="11"/>
  <c r="K1661" i="11"/>
  <c r="J1661" i="11"/>
  <c r="I1661" i="11"/>
  <c r="F1661" i="11"/>
  <c r="P1661" i="11" s="1"/>
  <c r="E1661" i="11"/>
  <c r="D1661" i="11"/>
  <c r="C1661" i="11"/>
  <c r="B1661" i="11"/>
  <c r="A1661" i="11"/>
  <c r="O1660" i="11"/>
  <c r="N1660" i="11"/>
  <c r="M1660" i="11"/>
  <c r="L1660" i="11"/>
  <c r="K1660" i="11"/>
  <c r="J1660" i="11"/>
  <c r="I1660" i="11"/>
  <c r="F1660" i="11"/>
  <c r="P1660" i="11" s="1"/>
  <c r="E1660" i="11"/>
  <c r="D1660" i="11"/>
  <c r="C1660" i="11"/>
  <c r="B1660" i="11"/>
  <c r="A1660" i="11"/>
  <c r="O1659" i="11"/>
  <c r="N1659" i="11"/>
  <c r="M1659" i="11"/>
  <c r="L1659" i="11"/>
  <c r="K1659" i="11"/>
  <c r="J1659" i="11"/>
  <c r="I1659" i="11"/>
  <c r="F1659" i="11"/>
  <c r="P1659" i="11" s="1"/>
  <c r="E1659" i="11"/>
  <c r="D1659" i="11"/>
  <c r="C1659" i="11"/>
  <c r="B1659" i="11"/>
  <c r="A1659" i="11"/>
  <c r="O1658" i="11"/>
  <c r="N1658" i="11"/>
  <c r="M1658" i="11"/>
  <c r="L1658" i="11"/>
  <c r="K1658" i="11"/>
  <c r="J1658" i="11"/>
  <c r="I1658" i="11"/>
  <c r="F1658" i="11"/>
  <c r="P1658" i="11" s="1"/>
  <c r="E1658" i="11"/>
  <c r="D1658" i="11"/>
  <c r="C1658" i="11"/>
  <c r="B1658" i="11"/>
  <c r="A1658" i="11"/>
  <c r="O1657" i="11"/>
  <c r="N1657" i="11"/>
  <c r="M1657" i="11"/>
  <c r="L1657" i="11"/>
  <c r="K1657" i="11"/>
  <c r="J1657" i="11"/>
  <c r="I1657" i="11"/>
  <c r="F1657" i="11"/>
  <c r="P1657" i="11" s="1"/>
  <c r="E1657" i="11"/>
  <c r="D1657" i="11"/>
  <c r="C1657" i="11"/>
  <c r="B1657" i="11"/>
  <c r="A1657" i="11"/>
  <c r="O1656" i="11"/>
  <c r="N1656" i="11"/>
  <c r="M1656" i="11"/>
  <c r="L1656" i="11"/>
  <c r="K1656" i="11"/>
  <c r="J1656" i="11"/>
  <c r="I1656" i="11"/>
  <c r="F1656" i="11"/>
  <c r="P1656" i="11" s="1"/>
  <c r="E1656" i="11"/>
  <c r="D1656" i="11"/>
  <c r="C1656" i="11"/>
  <c r="B1656" i="11"/>
  <c r="A1656" i="11"/>
  <c r="O1655" i="11"/>
  <c r="N1655" i="11"/>
  <c r="M1655" i="11"/>
  <c r="L1655" i="11"/>
  <c r="K1655" i="11"/>
  <c r="J1655" i="11"/>
  <c r="I1655" i="11"/>
  <c r="F1655" i="11"/>
  <c r="P1655" i="11" s="1"/>
  <c r="E1655" i="11"/>
  <c r="D1655" i="11"/>
  <c r="C1655" i="11"/>
  <c r="B1655" i="11"/>
  <c r="A1655" i="11"/>
  <c r="O1654" i="11"/>
  <c r="N1654" i="11"/>
  <c r="M1654" i="11"/>
  <c r="L1654" i="11"/>
  <c r="K1654" i="11"/>
  <c r="J1654" i="11"/>
  <c r="I1654" i="11"/>
  <c r="F1654" i="11"/>
  <c r="P1654" i="11" s="1"/>
  <c r="E1654" i="11"/>
  <c r="D1654" i="11"/>
  <c r="C1654" i="11"/>
  <c r="B1654" i="11"/>
  <c r="A1654" i="11"/>
  <c r="O1653" i="11"/>
  <c r="N1653" i="11"/>
  <c r="M1653" i="11"/>
  <c r="L1653" i="11"/>
  <c r="K1653" i="11"/>
  <c r="J1653" i="11"/>
  <c r="I1653" i="11"/>
  <c r="F1653" i="11"/>
  <c r="P1653" i="11" s="1"/>
  <c r="E1653" i="11"/>
  <c r="D1653" i="11"/>
  <c r="C1653" i="11"/>
  <c r="B1653" i="11"/>
  <c r="A1653" i="11"/>
  <c r="O1652" i="11"/>
  <c r="N1652" i="11"/>
  <c r="M1652" i="11"/>
  <c r="L1652" i="11"/>
  <c r="K1652" i="11"/>
  <c r="J1652" i="11"/>
  <c r="D112" i="12" s="1"/>
  <c r="I1652" i="11"/>
  <c r="C112" i="12" s="1"/>
  <c r="F1652" i="11"/>
  <c r="P1652" i="11" s="1"/>
  <c r="E112" i="12" s="1"/>
  <c r="E1652" i="11"/>
  <c r="D1652" i="11"/>
  <c r="C1652" i="11"/>
  <c r="B1652" i="11"/>
  <c r="B112" i="12" s="1"/>
  <c r="A1652" i="11"/>
  <c r="A112" i="12" s="1"/>
  <c r="O1651" i="11"/>
  <c r="N1651" i="11"/>
  <c r="M1651" i="11"/>
  <c r="L1651" i="11"/>
  <c r="K1651" i="11"/>
  <c r="J1651" i="11"/>
  <c r="I1651" i="11"/>
  <c r="F1651" i="11"/>
  <c r="P1651" i="11" s="1"/>
  <c r="E1651" i="11"/>
  <c r="D1651" i="11"/>
  <c r="C1651" i="11"/>
  <c r="B1651" i="11"/>
  <c r="A1651" i="11"/>
  <c r="O1650" i="11"/>
  <c r="N1650" i="11"/>
  <c r="M1650" i="11"/>
  <c r="L1650" i="11"/>
  <c r="K1650" i="11"/>
  <c r="J1650" i="11"/>
  <c r="I1650" i="11"/>
  <c r="F1650" i="11"/>
  <c r="P1650" i="11" s="1"/>
  <c r="E1650" i="11"/>
  <c r="D1650" i="11"/>
  <c r="C1650" i="11"/>
  <c r="B1650" i="11"/>
  <c r="A1650" i="11"/>
  <c r="O1649" i="11"/>
  <c r="N1649" i="11"/>
  <c r="M1649" i="11"/>
  <c r="L1649" i="11"/>
  <c r="K1649" i="11"/>
  <c r="J1649" i="11"/>
  <c r="I1649" i="11"/>
  <c r="F1649" i="11"/>
  <c r="P1649" i="11" s="1"/>
  <c r="E1649" i="11"/>
  <c r="D1649" i="11"/>
  <c r="C1649" i="11"/>
  <c r="B1649" i="11"/>
  <c r="A1649" i="11"/>
  <c r="O1648" i="11"/>
  <c r="N1648" i="11"/>
  <c r="M1648" i="11"/>
  <c r="L1648" i="11"/>
  <c r="K1648" i="11"/>
  <c r="J1648" i="11"/>
  <c r="I1648" i="11"/>
  <c r="F1648" i="11"/>
  <c r="P1648" i="11" s="1"/>
  <c r="E1648" i="11"/>
  <c r="D1648" i="11"/>
  <c r="C1648" i="11"/>
  <c r="B1648" i="11"/>
  <c r="A1648" i="11"/>
  <c r="O1647" i="11"/>
  <c r="N1647" i="11"/>
  <c r="M1647" i="11"/>
  <c r="L1647" i="11"/>
  <c r="K1647" i="11"/>
  <c r="J1647" i="11"/>
  <c r="I1647" i="11"/>
  <c r="F1647" i="11"/>
  <c r="P1647" i="11" s="1"/>
  <c r="E1647" i="11"/>
  <c r="D1647" i="11"/>
  <c r="C1647" i="11"/>
  <c r="B1647" i="11"/>
  <c r="A1647" i="11"/>
  <c r="O1646" i="11"/>
  <c r="N1646" i="11"/>
  <c r="M1646" i="11"/>
  <c r="L1646" i="11"/>
  <c r="K1646" i="11"/>
  <c r="J1646" i="11"/>
  <c r="I1646" i="11"/>
  <c r="F1646" i="11"/>
  <c r="P1646" i="11" s="1"/>
  <c r="E1646" i="11"/>
  <c r="D1646" i="11"/>
  <c r="C1646" i="11"/>
  <c r="B1646" i="11"/>
  <c r="A1646" i="11"/>
  <c r="O1645" i="11"/>
  <c r="N1645" i="11"/>
  <c r="M1645" i="11"/>
  <c r="L1645" i="11"/>
  <c r="K1645" i="11"/>
  <c r="J1645" i="11"/>
  <c r="I1645" i="11"/>
  <c r="F1645" i="11"/>
  <c r="P1645" i="11" s="1"/>
  <c r="E1645" i="11"/>
  <c r="D1645" i="11"/>
  <c r="C1645" i="11"/>
  <c r="B1645" i="11"/>
  <c r="A1645" i="11"/>
  <c r="O1644" i="11"/>
  <c r="N1644" i="11"/>
  <c r="M1644" i="11"/>
  <c r="L1644" i="11"/>
  <c r="K1644" i="11"/>
  <c r="J1644" i="11"/>
  <c r="I1644" i="11"/>
  <c r="F1644" i="11"/>
  <c r="P1644" i="11" s="1"/>
  <c r="E1644" i="11"/>
  <c r="D1644" i="11"/>
  <c r="C1644" i="11"/>
  <c r="B1644" i="11"/>
  <c r="A1644" i="11"/>
  <c r="O1643" i="11"/>
  <c r="N1643" i="11"/>
  <c r="M1643" i="11"/>
  <c r="L1643" i="11"/>
  <c r="K1643" i="11"/>
  <c r="J1643" i="11"/>
  <c r="I1643" i="11"/>
  <c r="F1643" i="11"/>
  <c r="P1643" i="11" s="1"/>
  <c r="E1643" i="11"/>
  <c r="D1643" i="11"/>
  <c r="C1643" i="11"/>
  <c r="B1643" i="11"/>
  <c r="A1643" i="11"/>
  <c r="O1642" i="11"/>
  <c r="N1642" i="11"/>
  <c r="M1642" i="11"/>
  <c r="L1642" i="11"/>
  <c r="K1642" i="11"/>
  <c r="J1642" i="11"/>
  <c r="I1642" i="11"/>
  <c r="F1642" i="11"/>
  <c r="P1642" i="11" s="1"/>
  <c r="E1642" i="11"/>
  <c r="D1642" i="11"/>
  <c r="C1642" i="11"/>
  <c r="B1642" i="11"/>
  <c r="A1642" i="11"/>
  <c r="O1641" i="11"/>
  <c r="N1641" i="11"/>
  <c r="M1641" i="11"/>
  <c r="L1641" i="11"/>
  <c r="K1641" i="11"/>
  <c r="J1641" i="11"/>
  <c r="I1641" i="11"/>
  <c r="F1641" i="11"/>
  <c r="P1641" i="11" s="1"/>
  <c r="E1641" i="11"/>
  <c r="D1641" i="11"/>
  <c r="C1641" i="11"/>
  <c r="B1641" i="11"/>
  <c r="A1641" i="11"/>
  <c r="O1640" i="11"/>
  <c r="N1640" i="11"/>
  <c r="M1640" i="11"/>
  <c r="L1640" i="11"/>
  <c r="K1640" i="11"/>
  <c r="J1640" i="11"/>
  <c r="I1640" i="11"/>
  <c r="F1640" i="11"/>
  <c r="P1640" i="11" s="1"/>
  <c r="E1640" i="11"/>
  <c r="D1640" i="11"/>
  <c r="C1640" i="11"/>
  <c r="B1640" i="11"/>
  <c r="A1640" i="11"/>
  <c r="O1639" i="11"/>
  <c r="N1639" i="11"/>
  <c r="M1639" i="11"/>
  <c r="L1639" i="11"/>
  <c r="K1639" i="11"/>
  <c r="J1639" i="11"/>
  <c r="I1639" i="11"/>
  <c r="F1639" i="11"/>
  <c r="P1639" i="11" s="1"/>
  <c r="E1639" i="11"/>
  <c r="D1639" i="11"/>
  <c r="C1639" i="11"/>
  <c r="B1639" i="11"/>
  <c r="A1639" i="11"/>
  <c r="O1638" i="11"/>
  <c r="N1638" i="11"/>
  <c r="M1638" i="11"/>
  <c r="L1638" i="11"/>
  <c r="K1638" i="11"/>
  <c r="J1638" i="11"/>
  <c r="I1638" i="11"/>
  <c r="F1638" i="11"/>
  <c r="P1638" i="11" s="1"/>
  <c r="E1638" i="11"/>
  <c r="D1638" i="11"/>
  <c r="C1638" i="11"/>
  <c r="B1638" i="11"/>
  <c r="A1638" i="11"/>
  <c r="O1637" i="11"/>
  <c r="N1637" i="11"/>
  <c r="M1637" i="11"/>
  <c r="L1637" i="11"/>
  <c r="K1637" i="11"/>
  <c r="J1637" i="11"/>
  <c r="D111" i="12" s="1"/>
  <c r="I1637" i="11"/>
  <c r="C111" i="12" s="1"/>
  <c r="F1637" i="11"/>
  <c r="P1637" i="11" s="1"/>
  <c r="E111" i="12" s="1"/>
  <c r="E1637" i="11"/>
  <c r="D1637" i="11"/>
  <c r="C1637" i="11"/>
  <c r="B1637" i="11"/>
  <c r="B111" i="12" s="1"/>
  <c r="A1637" i="11"/>
  <c r="A111" i="12" s="1"/>
  <c r="O1636" i="11"/>
  <c r="N1636" i="11"/>
  <c r="M1636" i="11"/>
  <c r="L1636" i="11"/>
  <c r="K1636" i="11"/>
  <c r="J1636" i="11"/>
  <c r="I1636" i="11"/>
  <c r="F1636" i="11"/>
  <c r="P1636" i="11" s="1"/>
  <c r="E1636" i="11"/>
  <c r="D1636" i="11"/>
  <c r="C1636" i="11"/>
  <c r="B1636" i="11"/>
  <c r="A1636" i="11"/>
  <c r="O1635" i="11"/>
  <c r="N1635" i="11"/>
  <c r="M1635" i="11"/>
  <c r="L1635" i="11"/>
  <c r="K1635" i="11"/>
  <c r="J1635" i="11"/>
  <c r="I1635" i="11"/>
  <c r="F1635" i="11"/>
  <c r="P1635" i="11" s="1"/>
  <c r="E1635" i="11"/>
  <c r="D1635" i="11"/>
  <c r="C1635" i="11"/>
  <c r="B1635" i="11"/>
  <c r="A1635" i="11"/>
  <c r="O1634" i="11"/>
  <c r="N1634" i="11"/>
  <c r="M1634" i="11"/>
  <c r="L1634" i="11"/>
  <c r="K1634" i="11"/>
  <c r="J1634" i="11"/>
  <c r="I1634" i="11"/>
  <c r="F1634" i="11"/>
  <c r="P1634" i="11" s="1"/>
  <c r="E1634" i="11"/>
  <c r="D1634" i="11"/>
  <c r="C1634" i="11"/>
  <c r="B1634" i="11"/>
  <c r="A1634" i="11"/>
  <c r="O1633" i="11"/>
  <c r="N1633" i="11"/>
  <c r="M1633" i="11"/>
  <c r="L1633" i="11"/>
  <c r="K1633" i="11"/>
  <c r="J1633" i="11"/>
  <c r="I1633" i="11"/>
  <c r="F1633" i="11"/>
  <c r="P1633" i="11" s="1"/>
  <c r="E1633" i="11"/>
  <c r="D1633" i="11"/>
  <c r="C1633" i="11"/>
  <c r="B1633" i="11"/>
  <c r="A1633" i="11"/>
  <c r="O1632" i="11"/>
  <c r="N1632" i="11"/>
  <c r="M1632" i="11"/>
  <c r="L1632" i="11"/>
  <c r="K1632" i="11"/>
  <c r="J1632" i="11"/>
  <c r="I1632" i="11"/>
  <c r="F1632" i="11"/>
  <c r="P1632" i="11" s="1"/>
  <c r="E1632" i="11"/>
  <c r="D1632" i="11"/>
  <c r="C1632" i="11"/>
  <c r="B1632" i="11"/>
  <c r="A1632" i="11"/>
  <c r="O1631" i="11"/>
  <c r="N1631" i="11"/>
  <c r="M1631" i="11"/>
  <c r="L1631" i="11"/>
  <c r="K1631" i="11"/>
  <c r="J1631" i="11"/>
  <c r="I1631" i="11"/>
  <c r="F1631" i="11"/>
  <c r="P1631" i="11" s="1"/>
  <c r="E1631" i="11"/>
  <c r="D1631" i="11"/>
  <c r="C1631" i="11"/>
  <c r="B1631" i="11"/>
  <c r="A1631" i="11"/>
  <c r="O1630" i="11"/>
  <c r="N1630" i="11"/>
  <c r="M1630" i="11"/>
  <c r="L1630" i="11"/>
  <c r="K1630" i="11"/>
  <c r="J1630" i="11"/>
  <c r="I1630" i="11"/>
  <c r="F1630" i="11"/>
  <c r="P1630" i="11" s="1"/>
  <c r="E1630" i="11"/>
  <c r="D1630" i="11"/>
  <c r="C1630" i="11"/>
  <c r="B1630" i="11"/>
  <c r="A1630" i="11"/>
  <c r="O1629" i="11"/>
  <c r="N1629" i="11"/>
  <c r="M1629" i="11"/>
  <c r="L1629" i="11"/>
  <c r="K1629" i="11"/>
  <c r="J1629" i="11"/>
  <c r="I1629" i="11"/>
  <c r="F1629" i="11"/>
  <c r="P1629" i="11" s="1"/>
  <c r="E1629" i="11"/>
  <c r="D1629" i="11"/>
  <c r="C1629" i="11"/>
  <c r="B1629" i="11"/>
  <c r="A1629" i="11"/>
  <c r="O1628" i="11"/>
  <c r="N1628" i="11"/>
  <c r="M1628" i="11"/>
  <c r="L1628" i="11"/>
  <c r="K1628" i="11"/>
  <c r="J1628" i="11"/>
  <c r="I1628" i="11"/>
  <c r="F1628" i="11"/>
  <c r="P1628" i="11" s="1"/>
  <c r="E1628" i="11"/>
  <c r="D1628" i="11"/>
  <c r="C1628" i="11"/>
  <c r="B1628" i="11"/>
  <c r="A1628" i="11"/>
  <c r="O1627" i="11"/>
  <c r="N1627" i="11"/>
  <c r="M1627" i="11"/>
  <c r="L1627" i="11"/>
  <c r="K1627" i="11"/>
  <c r="J1627" i="11"/>
  <c r="I1627" i="11"/>
  <c r="F1627" i="11"/>
  <c r="P1627" i="11" s="1"/>
  <c r="E1627" i="11"/>
  <c r="D1627" i="11"/>
  <c r="C1627" i="11"/>
  <c r="B1627" i="11"/>
  <c r="A1627" i="11"/>
  <c r="O1626" i="11"/>
  <c r="N1626" i="11"/>
  <c r="M1626" i="11"/>
  <c r="L1626" i="11"/>
  <c r="K1626" i="11"/>
  <c r="J1626" i="11"/>
  <c r="I1626" i="11"/>
  <c r="F1626" i="11"/>
  <c r="P1626" i="11" s="1"/>
  <c r="E1626" i="11"/>
  <c r="D1626" i="11"/>
  <c r="C1626" i="11"/>
  <c r="B1626" i="11"/>
  <c r="A1626" i="11"/>
  <c r="O1625" i="11"/>
  <c r="N1625" i="11"/>
  <c r="M1625" i="11"/>
  <c r="L1625" i="11"/>
  <c r="K1625" i="11"/>
  <c r="J1625" i="11"/>
  <c r="I1625" i="11"/>
  <c r="F1625" i="11"/>
  <c r="P1625" i="11" s="1"/>
  <c r="E1625" i="11"/>
  <c r="D1625" i="11"/>
  <c r="C1625" i="11"/>
  <c r="B1625" i="11"/>
  <c r="A1625" i="11"/>
  <c r="O1624" i="11"/>
  <c r="N1624" i="11"/>
  <c r="M1624" i="11"/>
  <c r="L1624" i="11"/>
  <c r="K1624" i="11"/>
  <c r="J1624" i="11"/>
  <c r="I1624" i="11"/>
  <c r="F1624" i="11"/>
  <c r="P1624" i="11" s="1"/>
  <c r="E1624" i="11"/>
  <c r="D1624" i="11"/>
  <c r="C1624" i="11"/>
  <c r="B1624" i="11"/>
  <c r="A1624" i="11"/>
  <c r="O1623" i="11"/>
  <c r="N1623" i="11"/>
  <c r="M1623" i="11"/>
  <c r="L1623" i="11"/>
  <c r="K1623" i="11"/>
  <c r="J1623" i="11"/>
  <c r="I1623" i="11"/>
  <c r="F1623" i="11"/>
  <c r="P1623" i="11" s="1"/>
  <c r="E1623" i="11"/>
  <c r="D1623" i="11"/>
  <c r="C1623" i="11"/>
  <c r="B1623" i="11"/>
  <c r="A1623" i="11"/>
  <c r="O1622" i="11"/>
  <c r="N1622" i="11"/>
  <c r="M1622" i="11"/>
  <c r="L1622" i="11"/>
  <c r="K1622" i="11"/>
  <c r="J1622" i="11"/>
  <c r="D110" i="12" s="1"/>
  <c r="I1622" i="11"/>
  <c r="C110" i="12" s="1"/>
  <c r="F1622" i="11"/>
  <c r="P1622" i="11" s="1"/>
  <c r="E110" i="12" s="1"/>
  <c r="E1622" i="11"/>
  <c r="D1622" i="11"/>
  <c r="C1622" i="11"/>
  <c r="B1622" i="11"/>
  <c r="B110" i="12" s="1"/>
  <c r="A1622" i="11"/>
  <c r="A110" i="12" s="1"/>
  <c r="O1621" i="11"/>
  <c r="N1621" i="11"/>
  <c r="M1621" i="11"/>
  <c r="L1621" i="11"/>
  <c r="K1621" i="11"/>
  <c r="J1621" i="11"/>
  <c r="I1621" i="11"/>
  <c r="F1621" i="11"/>
  <c r="P1621" i="11" s="1"/>
  <c r="E1621" i="11"/>
  <c r="D1621" i="11"/>
  <c r="C1621" i="11"/>
  <c r="B1621" i="11"/>
  <c r="A1621" i="11"/>
  <c r="O1620" i="11"/>
  <c r="N1620" i="11"/>
  <c r="M1620" i="11"/>
  <c r="L1620" i="11"/>
  <c r="K1620" i="11"/>
  <c r="J1620" i="11"/>
  <c r="I1620" i="11"/>
  <c r="F1620" i="11"/>
  <c r="P1620" i="11" s="1"/>
  <c r="E1620" i="11"/>
  <c r="D1620" i="11"/>
  <c r="C1620" i="11"/>
  <c r="B1620" i="11"/>
  <c r="A1620" i="11"/>
  <c r="O1619" i="11"/>
  <c r="N1619" i="11"/>
  <c r="M1619" i="11"/>
  <c r="L1619" i="11"/>
  <c r="K1619" i="11"/>
  <c r="J1619" i="11"/>
  <c r="I1619" i="11"/>
  <c r="F1619" i="11"/>
  <c r="P1619" i="11" s="1"/>
  <c r="E1619" i="11"/>
  <c r="D1619" i="11"/>
  <c r="C1619" i="11"/>
  <c r="B1619" i="11"/>
  <c r="A1619" i="11"/>
  <c r="O1618" i="11"/>
  <c r="N1618" i="11"/>
  <c r="M1618" i="11"/>
  <c r="L1618" i="11"/>
  <c r="K1618" i="11"/>
  <c r="J1618" i="11"/>
  <c r="I1618" i="11"/>
  <c r="F1618" i="11"/>
  <c r="P1618" i="11" s="1"/>
  <c r="E1618" i="11"/>
  <c r="D1618" i="11"/>
  <c r="C1618" i="11"/>
  <c r="B1618" i="11"/>
  <c r="A1618" i="11"/>
  <c r="O1617" i="11"/>
  <c r="N1617" i="11"/>
  <c r="M1617" i="11"/>
  <c r="L1617" i="11"/>
  <c r="K1617" i="11"/>
  <c r="J1617" i="11"/>
  <c r="I1617" i="11"/>
  <c r="F1617" i="11"/>
  <c r="P1617" i="11" s="1"/>
  <c r="E1617" i="11"/>
  <c r="D1617" i="11"/>
  <c r="C1617" i="11"/>
  <c r="B1617" i="11"/>
  <c r="A1617" i="11"/>
  <c r="O1616" i="11"/>
  <c r="N1616" i="11"/>
  <c r="M1616" i="11"/>
  <c r="L1616" i="11"/>
  <c r="K1616" i="11"/>
  <c r="J1616" i="11"/>
  <c r="I1616" i="11"/>
  <c r="F1616" i="11"/>
  <c r="P1616" i="11" s="1"/>
  <c r="E1616" i="11"/>
  <c r="D1616" i="11"/>
  <c r="C1616" i="11"/>
  <c r="B1616" i="11"/>
  <c r="A1616" i="11"/>
  <c r="O1615" i="11"/>
  <c r="N1615" i="11"/>
  <c r="M1615" i="11"/>
  <c r="L1615" i="11"/>
  <c r="K1615" i="11"/>
  <c r="J1615" i="11"/>
  <c r="I1615" i="11"/>
  <c r="F1615" i="11"/>
  <c r="P1615" i="11" s="1"/>
  <c r="E1615" i="11"/>
  <c r="D1615" i="11"/>
  <c r="C1615" i="11"/>
  <c r="B1615" i="11"/>
  <c r="A1615" i="11"/>
  <c r="O1614" i="11"/>
  <c r="N1614" i="11"/>
  <c r="M1614" i="11"/>
  <c r="L1614" i="11"/>
  <c r="K1614" i="11"/>
  <c r="J1614" i="11"/>
  <c r="I1614" i="11"/>
  <c r="F1614" i="11"/>
  <c r="P1614" i="11" s="1"/>
  <c r="E1614" i="11"/>
  <c r="D1614" i="11"/>
  <c r="C1614" i="11"/>
  <c r="B1614" i="11"/>
  <c r="A1614" i="11"/>
  <c r="O1613" i="11"/>
  <c r="N1613" i="11"/>
  <c r="M1613" i="11"/>
  <c r="L1613" i="11"/>
  <c r="K1613" i="11"/>
  <c r="J1613" i="11"/>
  <c r="I1613" i="11"/>
  <c r="F1613" i="11"/>
  <c r="P1613" i="11" s="1"/>
  <c r="E1613" i="11"/>
  <c r="D1613" i="11"/>
  <c r="C1613" i="11"/>
  <c r="B1613" i="11"/>
  <c r="A1613" i="11"/>
  <c r="O1612" i="11"/>
  <c r="N1612" i="11"/>
  <c r="M1612" i="11"/>
  <c r="L1612" i="11"/>
  <c r="K1612" i="11"/>
  <c r="J1612" i="11"/>
  <c r="I1612" i="11"/>
  <c r="F1612" i="11"/>
  <c r="P1612" i="11" s="1"/>
  <c r="E1612" i="11"/>
  <c r="D1612" i="11"/>
  <c r="C1612" i="11"/>
  <c r="B1612" i="11"/>
  <c r="A1612" i="11"/>
  <c r="O1611" i="11"/>
  <c r="N1611" i="11"/>
  <c r="M1611" i="11"/>
  <c r="L1611" i="11"/>
  <c r="K1611" i="11"/>
  <c r="J1611" i="11"/>
  <c r="I1611" i="11"/>
  <c r="F1611" i="11"/>
  <c r="P1611" i="11" s="1"/>
  <c r="E1611" i="11"/>
  <c r="D1611" i="11"/>
  <c r="C1611" i="11"/>
  <c r="B1611" i="11"/>
  <c r="A1611" i="11"/>
  <c r="O1610" i="11"/>
  <c r="N1610" i="11"/>
  <c r="M1610" i="11"/>
  <c r="L1610" i="11"/>
  <c r="K1610" i="11"/>
  <c r="J1610" i="11"/>
  <c r="I1610" i="11"/>
  <c r="F1610" i="11"/>
  <c r="P1610" i="11" s="1"/>
  <c r="E1610" i="11"/>
  <c r="D1610" i="11"/>
  <c r="C1610" i="11"/>
  <c r="B1610" i="11"/>
  <c r="A1610" i="11"/>
  <c r="O1609" i="11"/>
  <c r="N1609" i="11"/>
  <c r="M1609" i="11"/>
  <c r="L1609" i="11"/>
  <c r="K1609" i="11"/>
  <c r="J1609" i="11"/>
  <c r="I1609" i="11"/>
  <c r="F1609" i="11"/>
  <c r="P1609" i="11" s="1"/>
  <c r="E1609" i="11"/>
  <c r="D1609" i="11"/>
  <c r="C1609" i="11"/>
  <c r="B1609" i="11"/>
  <c r="A1609" i="11"/>
  <c r="O1608" i="11"/>
  <c r="N1608" i="11"/>
  <c r="M1608" i="11"/>
  <c r="L1608" i="11"/>
  <c r="K1608" i="11"/>
  <c r="J1608" i="11"/>
  <c r="I1608" i="11"/>
  <c r="F1608" i="11"/>
  <c r="P1608" i="11" s="1"/>
  <c r="E1608" i="11"/>
  <c r="D1608" i="11"/>
  <c r="C1608" i="11"/>
  <c r="B1608" i="11"/>
  <c r="A1608" i="11"/>
  <c r="O1607" i="11"/>
  <c r="N1607" i="11"/>
  <c r="M1607" i="11"/>
  <c r="L1607" i="11"/>
  <c r="K1607" i="11"/>
  <c r="J1607" i="11"/>
  <c r="D109" i="12" s="1"/>
  <c r="I1607" i="11"/>
  <c r="C109" i="12" s="1"/>
  <c r="F1607" i="11"/>
  <c r="P1607" i="11" s="1"/>
  <c r="E109" i="12" s="1"/>
  <c r="E1607" i="11"/>
  <c r="D1607" i="11"/>
  <c r="C1607" i="11"/>
  <c r="B1607" i="11"/>
  <c r="B109" i="12" s="1"/>
  <c r="A1607" i="11"/>
  <c r="A109" i="12" s="1"/>
  <c r="O1606" i="11"/>
  <c r="N1606" i="11"/>
  <c r="M1606" i="11"/>
  <c r="L1606" i="11"/>
  <c r="K1606" i="11"/>
  <c r="J1606" i="11"/>
  <c r="I1606" i="11"/>
  <c r="F1606" i="11"/>
  <c r="P1606" i="11" s="1"/>
  <c r="E1606" i="11"/>
  <c r="D1606" i="11"/>
  <c r="C1606" i="11"/>
  <c r="B1606" i="11"/>
  <c r="A1606" i="11"/>
  <c r="O1605" i="11"/>
  <c r="N1605" i="11"/>
  <c r="M1605" i="11"/>
  <c r="L1605" i="11"/>
  <c r="K1605" i="11"/>
  <c r="J1605" i="11"/>
  <c r="I1605" i="11"/>
  <c r="F1605" i="11"/>
  <c r="P1605" i="11" s="1"/>
  <c r="E1605" i="11"/>
  <c r="D1605" i="11"/>
  <c r="C1605" i="11"/>
  <c r="B1605" i="11"/>
  <c r="A1605" i="11"/>
  <c r="O1604" i="11"/>
  <c r="N1604" i="11"/>
  <c r="M1604" i="11"/>
  <c r="L1604" i="11"/>
  <c r="K1604" i="11"/>
  <c r="J1604" i="11"/>
  <c r="I1604" i="11"/>
  <c r="F1604" i="11"/>
  <c r="P1604" i="11" s="1"/>
  <c r="E1604" i="11"/>
  <c r="D1604" i="11"/>
  <c r="C1604" i="11"/>
  <c r="B1604" i="11"/>
  <c r="A1604" i="11"/>
  <c r="O1603" i="11"/>
  <c r="N1603" i="11"/>
  <c r="M1603" i="11"/>
  <c r="L1603" i="11"/>
  <c r="K1603" i="11"/>
  <c r="J1603" i="11"/>
  <c r="I1603" i="11"/>
  <c r="F1603" i="11"/>
  <c r="P1603" i="11" s="1"/>
  <c r="E1603" i="11"/>
  <c r="D1603" i="11"/>
  <c r="C1603" i="11"/>
  <c r="B1603" i="11"/>
  <c r="A1603" i="11"/>
  <c r="O1602" i="11"/>
  <c r="N1602" i="11"/>
  <c r="M1602" i="11"/>
  <c r="L1602" i="11"/>
  <c r="K1602" i="11"/>
  <c r="J1602" i="11"/>
  <c r="I1602" i="11"/>
  <c r="F1602" i="11"/>
  <c r="P1602" i="11" s="1"/>
  <c r="E1602" i="11"/>
  <c r="D1602" i="11"/>
  <c r="C1602" i="11"/>
  <c r="B1602" i="11"/>
  <c r="A1602" i="11"/>
  <c r="O1601" i="11"/>
  <c r="N1601" i="11"/>
  <c r="M1601" i="11"/>
  <c r="L1601" i="11"/>
  <c r="K1601" i="11"/>
  <c r="J1601" i="11"/>
  <c r="I1601" i="11"/>
  <c r="F1601" i="11"/>
  <c r="P1601" i="11" s="1"/>
  <c r="E1601" i="11"/>
  <c r="D1601" i="11"/>
  <c r="C1601" i="11"/>
  <c r="B1601" i="11"/>
  <c r="A1601" i="11"/>
  <c r="O1600" i="11"/>
  <c r="N1600" i="11"/>
  <c r="M1600" i="11"/>
  <c r="L1600" i="11"/>
  <c r="K1600" i="11"/>
  <c r="J1600" i="11"/>
  <c r="I1600" i="11"/>
  <c r="F1600" i="11"/>
  <c r="P1600" i="11" s="1"/>
  <c r="E1600" i="11"/>
  <c r="D1600" i="11"/>
  <c r="C1600" i="11"/>
  <c r="B1600" i="11"/>
  <c r="A1600" i="11"/>
  <c r="O1599" i="11"/>
  <c r="N1599" i="11"/>
  <c r="M1599" i="11"/>
  <c r="L1599" i="11"/>
  <c r="K1599" i="11"/>
  <c r="J1599" i="11"/>
  <c r="I1599" i="11"/>
  <c r="F1599" i="11"/>
  <c r="P1599" i="11" s="1"/>
  <c r="E1599" i="11"/>
  <c r="D1599" i="11"/>
  <c r="C1599" i="11"/>
  <c r="B1599" i="11"/>
  <c r="A1599" i="11"/>
  <c r="O1598" i="11"/>
  <c r="N1598" i="11"/>
  <c r="M1598" i="11"/>
  <c r="L1598" i="11"/>
  <c r="K1598" i="11"/>
  <c r="J1598" i="11"/>
  <c r="I1598" i="11"/>
  <c r="F1598" i="11"/>
  <c r="P1598" i="11" s="1"/>
  <c r="E1598" i="11"/>
  <c r="D1598" i="11"/>
  <c r="C1598" i="11"/>
  <c r="B1598" i="11"/>
  <c r="A1598" i="11"/>
  <c r="O1597" i="11"/>
  <c r="N1597" i="11"/>
  <c r="M1597" i="11"/>
  <c r="L1597" i="11"/>
  <c r="K1597" i="11"/>
  <c r="J1597" i="11"/>
  <c r="I1597" i="11"/>
  <c r="F1597" i="11"/>
  <c r="P1597" i="11" s="1"/>
  <c r="E1597" i="11"/>
  <c r="D1597" i="11"/>
  <c r="C1597" i="11"/>
  <c r="B1597" i="11"/>
  <c r="A1597" i="11"/>
  <c r="O1596" i="11"/>
  <c r="N1596" i="11"/>
  <c r="M1596" i="11"/>
  <c r="L1596" i="11"/>
  <c r="K1596" i="11"/>
  <c r="J1596" i="11"/>
  <c r="I1596" i="11"/>
  <c r="F1596" i="11"/>
  <c r="P1596" i="11" s="1"/>
  <c r="E1596" i="11"/>
  <c r="D1596" i="11"/>
  <c r="C1596" i="11"/>
  <c r="B1596" i="11"/>
  <c r="A1596" i="11"/>
  <c r="O1595" i="11"/>
  <c r="N1595" i="11"/>
  <c r="M1595" i="11"/>
  <c r="L1595" i="11"/>
  <c r="K1595" i="11"/>
  <c r="J1595" i="11"/>
  <c r="I1595" i="11"/>
  <c r="F1595" i="11"/>
  <c r="P1595" i="11" s="1"/>
  <c r="E1595" i="11"/>
  <c r="D1595" i="11"/>
  <c r="C1595" i="11"/>
  <c r="B1595" i="11"/>
  <c r="A1595" i="11"/>
  <c r="O1594" i="11"/>
  <c r="N1594" i="11"/>
  <c r="M1594" i="11"/>
  <c r="L1594" i="11"/>
  <c r="K1594" i="11"/>
  <c r="J1594" i="11"/>
  <c r="I1594" i="11"/>
  <c r="F1594" i="11"/>
  <c r="P1594" i="11" s="1"/>
  <c r="E1594" i="11"/>
  <c r="D1594" i="11"/>
  <c r="C1594" i="11"/>
  <c r="B1594" i="11"/>
  <c r="A1594" i="11"/>
  <c r="O1593" i="11"/>
  <c r="N1593" i="11"/>
  <c r="M1593" i="11"/>
  <c r="L1593" i="11"/>
  <c r="K1593" i="11"/>
  <c r="J1593" i="11"/>
  <c r="I1593" i="11"/>
  <c r="F1593" i="11"/>
  <c r="P1593" i="11" s="1"/>
  <c r="E1593" i="11"/>
  <c r="D1593" i="11"/>
  <c r="C1593" i="11"/>
  <c r="B1593" i="11"/>
  <c r="A1593" i="11"/>
  <c r="O1592" i="11"/>
  <c r="N1592" i="11"/>
  <c r="M1592" i="11"/>
  <c r="L1592" i="11"/>
  <c r="K1592" i="11"/>
  <c r="J1592" i="11"/>
  <c r="D108" i="12" s="1"/>
  <c r="I1592" i="11"/>
  <c r="C108" i="12" s="1"/>
  <c r="F1592" i="11"/>
  <c r="P1592" i="11" s="1"/>
  <c r="E108" i="12" s="1"/>
  <c r="E1592" i="11"/>
  <c r="D1592" i="11"/>
  <c r="C1592" i="11"/>
  <c r="B1592" i="11"/>
  <c r="B108" i="12" s="1"/>
  <c r="A1592" i="11"/>
  <c r="A108" i="12" s="1"/>
  <c r="O1591" i="11"/>
  <c r="N1591" i="11"/>
  <c r="M1591" i="11"/>
  <c r="L1591" i="11"/>
  <c r="K1591" i="11"/>
  <c r="J1591" i="11"/>
  <c r="I1591" i="11"/>
  <c r="F1591" i="11"/>
  <c r="P1591" i="11" s="1"/>
  <c r="E1591" i="11"/>
  <c r="D1591" i="11"/>
  <c r="C1591" i="11"/>
  <c r="B1591" i="11"/>
  <c r="A1591" i="11"/>
  <c r="O1590" i="11"/>
  <c r="N1590" i="11"/>
  <c r="M1590" i="11"/>
  <c r="L1590" i="11"/>
  <c r="K1590" i="11"/>
  <c r="J1590" i="11"/>
  <c r="I1590" i="11"/>
  <c r="F1590" i="11"/>
  <c r="P1590" i="11" s="1"/>
  <c r="E1590" i="11"/>
  <c r="D1590" i="11"/>
  <c r="C1590" i="11"/>
  <c r="B1590" i="11"/>
  <c r="A1590" i="11"/>
  <c r="O1589" i="11"/>
  <c r="N1589" i="11"/>
  <c r="M1589" i="11"/>
  <c r="L1589" i="11"/>
  <c r="K1589" i="11"/>
  <c r="J1589" i="11"/>
  <c r="I1589" i="11"/>
  <c r="F1589" i="11"/>
  <c r="P1589" i="11" s="1"/>
  <c r="E1589" i="11"/>
  <c r="D1589" i="11"/>
  <c r="C1589" i="11"/>
  <c r="B1589" i="11"/>
  <c r="A1589" i="11"/>
  <c r="O1588" i="11"/>
  <c r="N1588" i="11"/>
  <c r="M1588" i="11"/>
  <c r="L1588" i="11"/>
  <c r="K1588" i="11"/>
  <c r="J1588" i="11"/>
  <c r="I1588" i="11"/>
  <c r="F1588" i="11"/>
  <c r="P1588" i="11" s="1"/>
  <c r="E1588" i="11"/>
  <c r="D1588" i="11"/>
  <c r="C1588" i="11"/>
  <c r="B1588" i="11"/>
  <c r="A1588" i="11"/>
  <c r="O1587" i="11"/>
  <c r="N1587" i="11"/>
  <c r="M1587" i="11"/>
  <c r="L1587" i="11"/>
  <c r="K1587" i="11"/>
  <c r="J1587" i="11"/>
  <c r="I1587" i="11"/>
  <c r="F1587" i="11"/>
  <c r="P1587" i="11" s="1"/>
  <c r="E1587" i="11"/>
  <c r="D1587" i="11"/>
  <c r="C1587" i="11"/>
  <c r="B1587" i="11"/>
  <c r="A1587" i="11"/>
  <c r="O1586" i="11"/>
  <c r="N1586" i="11"/>
  <c r="M1586" i="11"/>
  <c r="L1586" i="11"/>
  <c r="K1586" i="11"/>
  <c r="J1586" i="11"/>
  <c r="I1586" i="11"/>
  <c r="F1586" i="11"/>
  <c r="P1586" i="11" s="1"/>
  <c r="E1586" i="11"/>
  <c r="D1586" i="11"/>
  <c r="C1586" i="11"/>
  <c r="B1586" i="11"/>
  <c r="A1586" i="11"/>
  <c r="O1585" i="11"/>
  <c r="N1585" i="11"/>
  <c r="M1585" i="11"/>
  <c r="L1585" i="11"/>
  <c r="K1585" i="11"/>
  <c r="J1585" i="11"/>
  <c r="I1585" i="11"/>
  <c r="F1585" i="11"/>
  <c r="P1585" i="11" s="1"/>
  <c r="E1585" i="11"/>
  <c r="D1585" i="11"/>
  <c r="C1585" i="11"/>
  <c r="B1585" i="11"/>
  <c r="A1585" i="11"/>
  <c r="O1584" i="11"/>
  <c r="N1584" i="11"/>
  <c r="M1584" i="11"/>
  <c r="L1584" i="11"/>
  <c r="K1584" i="11"/>
  <c r="J1584" i="11"/>
  <c r="I1584" i="11"/>
  <c r="F1584" i="11"/>
  <c r="P1584" i="11" s="1"/>
  <c r="E1584" i="11"/>
  <c r="D1584" i="11"/>
  <c r="C1584" i="11"/>
  <c r="B1584" i="11"/>
  <c r="A1584" i="11"/>
  <c r="O1583" i="11"/>
  <c r="N1583" i="11"/>
  <c r="M1583" i="11"/>
  <c r="L1583" i="11"/>
  <c r="K1583" i="11"/>
  <c r="J1583" i="11"/>
  <c r="I1583" i="11"/>
  <c r="F1583" i="11"/>
  <c r="P1583" i="11" s="1"/>
  <c r="E1583" i="11"/>
  <c r="D1583" i="11"/>
  <c r="C1583" i="11"/>
  <c r="B1583" i="11"/>
  <c r="A1583" i="11"/>
  <c r="O1582" i="11"/>
  <c r="N1582" i="11"/>
  <c r="M1582" i="11"/>
  <c r="L1582" i="11"/>
  <c r="K1582" i="11"/>
  <c r="J1582" i="11"/>
  <c r="I1582" i="11"/>
  <c r="F1582" i="11"/>
  <c r="P1582" i="11" s="1"/>
  <c r="E1582" i="11"/>
  <c r="D1582" i="11"/>
  <c r="C1582" i="11"/>
  <c r="B1582" i="11"/>
  <c r="A1582" i="11"/>
  <c r="O1581" i="11"/>
  <c r="N1581" i="11"/>
  <c r="M1581" i="11"/>
  <c r="L1581" i="11"/>
  <c r="K1581" i="11"/>
  <c r="J1581" i="11"/>
  <c r="I1581" i="11"/>
  <c r="F1581" i="11"/>
  <c r="P1581" i="11" s="1"/>
  <c r="E1581" i="11"/>
  <c r="D1581" i="11"/>
  <c r="C1581" i="11"/>
  <c r="B1581" i="11"/>
  <c r="A1581" i="11"/>
  <c r="O1580" i="11"/>
  <c r="N1580" i="11"/>
  <c r="M1580" i="11"/>
  <c r="L1580" i="11"/>
  <c r="K1580" i="11"/>
  <c r="J1580" i="11"/>
  <c r="I1580" i="11"/>
  <c r="F1580" i="11"/>
  <c r="P1580" i="11" s="1"/>
  <c r="E1580" i="11"/>
  <c r="D1580" i="11"/>
  <c r="C1580" i="11"/>
  <c r="B1580" i="11"/>
  <c r="A1580" i="11"/>
  <c r="O1579" i="11"/>
  <c r="N1579" i="11"/>
  <c r="M1579" i="11"/>
  <c r="L1579" i="11"/>
  <c r="K1579" i="11"/>
  <c r="J1579" i="11"/>
  <c r="I1579" i="11"/>
  <c r="F1579" i="11"/>
  <c r="P1579" i="11" s="1"/>
  <c r="E1579" i="11"/>
  <c r="D1579" i="11"/>
  <c r="C1579" i="11"/>
  <c r="B1579" i="11"/>
  <c r="A1579" i="11"/>
  <c r="O1578" i="11"/>
  <c r="N1578" i="11"/>
  <c r="M1578" i="11"/>
  <c r="L1578" i="11"/>
  <c r="K1578" i="11"/>
  <c r="J1578" i="11"/>
  <c r="I1578" i="11"/>
  <c r="F1578" i="11"/>
  <c r="P1578" i="11" s="1"/>
  <c r="E1578" i="11"/>
  <c r="D1578" i="11"/>
  <c r="C1578" i="11"/>
  <c r="B1578" i="11"/>
  <c r="A1578" i="11"/>
  <c r="O1577" i="11"/>
  <c r="N1577" i="11"/>
  <c r="M1577" i="11"/>
  <c r="L1577" i="11"/>
  <c r="K1577" i="11"/>
  <c r="J1577" i="11"/>
  <c r="D107" i="12" s="1"/>
  <c r="I1577" i="11"/>
  <c r="C107" i="12" s="1"/>
  <c r="F1577" i="11"/>
  <c r="P1577" i="11" s="1"/>
  <c r="E107" i="12" s="1"/>
  <c r="E1577" i="11"/>
  <c r="D1577" i="11"/>
  <c r="C1577" i="11"/>
  <c r="B1577" i="11"/>
  <c r="B107" i="12" s="1"/>
  <c r="A1577" i="11"/>
  <c r="A107" i="12" s="1"/>
  <c r="O1576" i="11"/>
  <c r="N1576" i="11"/>
  <c r="M1576" i="11"/>
  <c r="L1576" i="11"/>
  <c r="K1576" i="11"/>
  <c r="J1576" i="11"/>
  <c r="I1576" i="11"/>
  <c r="F1576" i="11"/>
  <c r="P1576" i="11" s="1"/>
  <c r="E1576" i="11"/>
  <c r="D1576" i="11"/>
  <c r="C1576" i="11"/>
  <c r="B1576" i="11"/>
  <c r="A1576" i="11"/>
  <c r="O1575" i="11"/>
  <c r="N1575" i="11"/>
  <c r="M1575" i="11"/>
  <c r="L1575" i="11"/>
  <c r="K1575" i="11"/>
  <c r="J1575" i="11"/>
  <c r="I1575" i="11"/>
  <c r="F1575" i="11"/>
  <c r="P1575" i="11" s="1"/>
  <c r="E1575" i="11"/>
  <c r="D1575" i="11"/>
  <c r="C1575" i="11"/>
  <c r="B1575" i="11"/>
  <c r="A1575" i="11"/>
  <c r="O1574" i="11"/>
  <c r="N1574" i="11"/>
  <c r="M1574" i="11"/>
  <c r="L1574" i="11"/>
  <c r="K1574" i="11"/>
  <c r="J1574" i="11"/>
  <c r="I1574" i="11"/>
  <c r="F1574" i="11"/>
  <c r="P1574" i="11" s="1"/>
  <c r="E1574" i="11"/>
  <c r="D1574" i="11"/>
  <c r="C1574" i="11"/>
  <c r="B1574" i="11"/>
  <c r="A1574" i="11"/>
  <c r="O1573" i="11"/>
  <c r="N1573" i="11"/>
  <c r="M1573" i="11"/>
  <c r="L1573" i="11"/>
  <c r="K1573" i="11"/>
  <c r="J1573" i="11"/>
  <c r="I1573" i="11"/>
  <c r="F1573" i="11"/>
  <c r="P1573" i="11" s="1"/>
  <c r="E1573" i="11"/>
  <c r="D1573" i="11"/>
  <c r="C1573" i="11"/>
  <c r="B1573" i="11"/>
  <c r="A1573" i="11"/>
  <c r="O1572" i="11"/>
  <c r="N1572" i="11"/>
  <c r="M1572" i="11"/>
  <c r="L1572" i="11"/>
  <c r="K1572" i="11"/>
  <c r="J1572" i="11"/>
  <c r="I1572" i="11"/>
  <c r="F1572" i="11"/>
  <c r="P1572" i="11" s="1"/>
  <c r="E1572" i="11"/>
  <c r="D1572" i="11"/>
  <c r="C1572" i="11"/>
  <c r="B1572" i="11"/>
  <c r="A1572" i="11"/>
  <c r="O1571" i="11"/>
  <c r="N1571" i="11"/>
  <c r="M1571" i="11"/>
  <c r="L1571" i="11"/>
  <c r="K1571" i="11"/>
  <c r="J1571" i="11"/>
  <c r="I1571" i="11"/>
  <c r="F1571" i="11"/>
  <c r="P1571" i="11" s="1"/>
  <c r="E1571" i="11"/>
  <c r="D1571" i="11"/>
  <c r="C1571" i="11"/>
  <c r="B1571" i="11"/>
  <c r="A1571" i="11"/>
  <c r="O1570" i="11"/>
  <c r="N1570" i="11"/>
  <c r="M1570" i="11"/>
  <c r="L1570" i="11"/>
  <c r="K1570" i="11"/>
  <c r="J1570" i="11"/>
  <c r="I1570" i="11"/>
  <c r="F1570" i="11"/>
  <c r="P1570" i="11" s="1"/>
  <c r="E1570" i="11"/>
  <c r="D1570" i="11"/>
  <c r="C1570" i="11"/>
  <c r="B1570" i="11"/>
  <c r="A1570" i="11"/>
  <c r="O1569" i="11"/>
  <c r="N1569" i="11"/>
  <c r="M1569" i="11"/>
  <c r="L1569" i="11"/>
  <c r="K1569" i="11"/>
  <c r="J1569" i="11"/>
  <c r="I1569" i="11"/>
  <c r="F1569" i="11"/>
  <c r="P1569" i="11" s="1"/>
  <c r="E1569" i="11"/>
  <c r="D1569" i="11"/>
  <c r="C1569" i="11"/>
  <c r="B1569" i="11"/>
  <c r="A1569" i="11"/>
  <c r="O1568" i="11"/>
  <c r="N1568" i="11"/>
  <c r="M1568" i="11"/>
  <c r="L1568" i="11"/>
  <c r="K1568" i="11"/>
  <c r="J1568" i="11"/>
  <c r="I1568" i="11"/>
  <c r="F1568" i="11"/>
  <c r="P1568" i="11" s="1"/>
  <c r="E1568" i="11"/>
  <c r="D1568" i="11"/>
  <c r="C1568" i="11"/>
  <c r="B1568" i="11"/>
  <c r="A1568" i="11"/>
  <c r="O1567" i="11"/>
  <c r="N1567" i="11"/>
  <c r="M1567" i="11"/>
  <c r="L1567" i="11"/>
  <c r="K1567" i="11"/>
  <c r="J1567" i="11"/>
  <c r="I1567" i="11"/>
  <c r="F1567" i="11"/>
  <c r="P1567" i="11" s="1"/>
  <c r="E1567" i="11"/>
  <c r="D1567" i="11"/>
  <c r="C1567" i="11"/>
  <c r="B1567" i="11"/>
  <c r="A1567" i="11"/>
  <c r="O1566" i="11"/>
  <c r="N1566" i="11"/>
  <c r="M1566" i="11"/>
  <c r="L1566" i="11"/>
  <c r="K1566" i="11"/>
  <c r="J1566" i="11"/>
  <c r="I1566" i="11"/>
  <c r="F1566" i="11"/>
  <c r="P1566" i="11" s="1"/>
  <c r="E1566" i="11"/>
  <c r="D1566" i="11"/>
  <c r="C1566" i="11"/>
  <c r="B1566" i="11"/>
  <c r="A1566" i="11"/>
  <c r="O1565" i="11"/>
  <c r="N1565" i="11"/>
  <c r="M1565" i="11"/>
  <c r="L1565" i="11"/>
  <c r="K1565" i="11"/>
  <c r="J1565" i="11"/>
  <c r="I1565" i="11"/>
  <c r="F1565" i="11"/>
  <c r="P1565" i="11" s="1"/>
  <c r="E1565" i="11"/>
  <c r="D1565" i="11"/>
  <c r="C1565" i="11"/>
  <c r="B1565" i="11"/>
  <c r="A1565" i="11"/>
  <c r="O1564" i="11"/>
  <c r="N1564" i="11"/>
  <c r="M1564" i="11"/>
  <c r="L1564" i="11"/>
  <c r="K1564" i="11"/>
  <c r="J1564" i="11"/>
  <c r="I1564" i="11"/>
  <c r="F1564" i="11"/>
  <c r="P1564" i="11" s="1"/>
  <c r="E1564" i="11"/>
  <c r="D1564" i="11"/>
  <c r="C1564" i="11"/>
  <c r="B1564" i="11"/>
  <c r="A1564" i="11"/>
  <c r="O1563" i="11"/>
  <c r="N1563" i="11"/>
  <c r="M1563" i="11"/>
  <c r="L1563" i="11"/>
  <c r="K1563" i="11"/>
  <c r="J1563" i="11"/>
  <c r="I1563" i="11"/>
  <c r="F1563" i="11"/>
  <c r="P1563" i="11" s="1"/>
  <c r="E1563" i="11"/>
  <c r="D1563" i="11"/>
  <c r="C1563" i="11"/>
  <c r="B1563" i="11"/>
  <c r="A1563" i="11"/>
  <c r="O1562" i="11"/>
  <c r="N1562" i="11"/>
  <c r="M1562" i="11"/>
  <c r="L1562" i="11"/>
  <c r="K1562" i="11"/>
  <c r="J1562" i="11"/>
  <c r="D106" i="12" s="1"/>
  <c r="I1562" i="11"/>
  <c r="C106" i="12" s="1"/>
  <c r="F1562" i="11"/>
  <c r="P1562" i="11" s="1"/>
  <c r="E1562" i="11"/>
  <c r="D1562" i="11"/>
  <c r="C1562" i="11"/>
  <c r="B1562" i="11"/>
  <c r="B106" i="12" s="1"/>
  <c r="A1562" i="11"/>
  <c r="A106" i="12" s="1"/>
  <c r="O1561" i="11"/>
  <c r="N1561" i="11"/>
  <c r="M1561" i="11"/>
  <c r="L1561" i="11"/>
  <c r="K1561" i="11"/>
  <c r="J1561" i="11"/>
  <c r="I1561" i="11"/>
  <c r="F1561" i="11"/>
  <c r="P1561" i="11" s="1"/>
  <c r="E1561" i="11"/>
  <c r="D1561" i="11"/>
  <c r="C1561" i="11"/>
  <c r="B1561" i="11"/>
  <c r="A1561" i="11"/>
  <c r="O1560" i="11"/>
  <c r="N1560" i="11"/>
  <c r="M1560" i="11"/>
  <c r="L1560" i="11"/>
  <c r="K1560" i="11"/>
  <c r="J1560" i="11"/>
  <c r="I1560" i="11"/>
  <c r="F1560" i="11"/>
  <c r="P1560" i="11" s="1"/>
  <c r="E1560" i="11"/>
  <c r="D1560" i="11"/>
  <c r="C1560" i="11"/>
  <c r="B1560" i="11"/>
  <c r="A1560" i="11"/>
  <c r="O1559" i="11"/>
  <c r="N1559" i="11"/>
  <c r="M1559" i="11"/>
  <c r="L1559" i="11"/>
  <c r="K1559" i="11"/>
  <c r="J1559" i="11"/>
  <c r="I1559" i="11"/>
  <c r="F1559" i="11"/>
  <c r="P1559" i="11" s="1"/>
  <c r="E1559" i="11"/>
  <c r="D1559" i="11"/>
  <c r="C1559" i="11"/>
  <c r="B1559" i="11"/>
  <c r="A1559" i="11"/>
  <c r="O1558" i="11"/>
  <c r="N1558" i="11"/>
  <c r="M1558" i="11"/>
  <c r="L1558" i="11"/>
  <c r="K1558" i="11"/>
  <c r="J1558" i="11"/>
  <c r="I1558" i="11"/>
  <c r="F1558" i="11"/>
  <c r="P1558" i="11" s="1"/>
  <c r="E1558" i="11"/>
  <c r="D1558" i="11"/>
  <c r="C1558" i="11"/>
  <c r="B1558" i="11"/>
  <c r="A1558" i="11"/>
  <c r="O1557" i="11"/>
  <c r="N1557" i="11"/>
  <c r="M1557" i="11"/>
  <c r="L1557" i="11"/>
  <c r="K1557" i="11"/>
  <c r="J1557" i="11"/>
  <c r="I1557" i="11"/>
  <c r="F1557" i="11"/>
  <c r="P1557" i="11" s="1"/>
  <c r="E1557" i="11"/>
  <c r="D1557" i="11"/>
  <c r="C1557" i="11"/>
  <c r="B1557" i="11"/>
  <c r="A1557" i="11"/>
  <c r="O1556" i="11"/>
  <c r="N1556" i="11"/>
  <c r="M1556" i="11"/>
  <c r="L1556" i="11"/>
  <c r="K1556" i="11"/>
  <c r="J1556" i="11"/>
  <c r="I1556" i="11"/>
  <c r="F1556" i="11"/>
  <c r="P1556" i="11" s="1"/>
  <c r="E1556" i="11"/>
  <c r="D1556" i="11"/>
  <c r="C1556" i="11"/>
  <c r="B1556" i="11"/>
  <c r="A1556" i="11"/>
  <c r="O1555" i="11"/>
  <c r="N1555" i="11"/>
  <c r="M1555" i="11"/>
  <c r="L1555" i="11"/>
  <c r="K1555" i="11"/>
  <c r="J1555" i="11"/>
  <c r="I1555" i="11"/>
  <c r="F1555" i="11"/>
  <c r="P1555" i="11" s="1"/>
  <c r="E1555" i="11"/>
  <c r="D1555" i="11"/>
  <c r="C1555" i="11"/>
  <c r="B1555" i="11"/>
  <c r="A1555" i="11"/>
  <c r="O1554" i="11"/>
  <c r="N1554" i="11"/>
  <c r="M1554" i="11"/>
  <c r="L1554" i="11"/>
  <c r="K1554" i="11"/>
  <c r="J1554" i="11"/>
  <c r="I1554" i="11"/>
  <c r="F1554" i="11"/>
  <c r="P1554" i="11" s="1"/>
  <c r="E1554" i="11"/>
  <c r="D1554" i="11"/>
  <c r="C1554" i="11"/>
  <c r="B1554" i="11"/>
  <c r="A1554" i="11"/>
  <c r="O1553" i="11"/>
  <c r="N1553" i="11"/>
  <c r="M1553" i="11"/>
  <c r="L1553" i="11"/>
  <c r="K1553" i="11"/>
  <c r="J1553" i="11"/>
  <c r="I1553" i="11"/>
  <c r="F1553" i="11"/>
  <c r="P1553" i="11" s="1"/>
  <c r="E1553" i="11"/>
  <c r="D1553" i="11"/>
  <c r="C1553" i="11"/>
  <c r="B1553" i="11"/>
  <c r="A1553" i="11"/>
  <c r="O1552" i="11"/>
  <c r="N1552" i="11"/>
  <c r="M1552" i="11"/>
  <c r="L1552" i="11"/>
  <c r="K1552" i="11"/>
  <c r="J1552" i="11"/>
  <c r="I1552" i="11"/>
  <c r="F1552" i="11"/>
  <c r="P1552" i="11" s="1"/>
  <c r="E1552" i="11"/>
  <c r="D1552" i="11"/>
  <c r="C1552" i="11"/>
  <c r="B1552" i="11"/>
  <c r="A1552" i="11"/>
  <c r="O1551" i="11"/>
  <c r="N1551" i="11"/>
  <c r="M1551" i="11"/>
  <c r="L1551" i="11"/>
  <c r="K1551" i="11"/>
  <c r="J1551" i="11"/>
  <c r="I1551" i="11"/>
  <c r="F1551" i="11"/>
  <c r="P1551" i="11" s="1"/>
  <c r="E1551" i="11"/>
  <c r="D1551" i="11"/>
  <c r="C1551" i="11"/>
  <c r="B1551" i="11"/>
  <c r="A1551" i="11"/>
  <c r="O1550" i="11"/>
  <c r="N1550" i="11"/>
  <c r="M1550" i="11"/>
  <c r="L1550" i="11"/>
  <c r="K1550" i="11"/>
  <c r="J1550" i="11"/>
  <c r="I1550" i="11"/>
  <c r="F1550" i="11"/>
  <c r="P1550" i="11" s="1"/>
  <c r="E1550" i="11"/>
  <c r="D1550" i="11"/>
  <c r="C1550" i="11"/>
  <c r="B1550" i="11"/>
  <c r="A1550" i="11"/>
  <c r="O1549" i="11"/>
  <c r="N1549" i="11"/>
  <c r="M1549" i="11"/>
  <c r="L1549" i="11"/>
  <c r="K1549" i="11"/>
  <c r="J1549" i="11"/>
  <c r="I1549" i="11"/>
  <c r="F1549" i="11"/>
  <c r="P1549" i="11" s="1"/>
  <c r="E1549" i="11"/>
  <c r="D1549" i="11"/>
  <c r="C1549" i="11"/>
  <c r="B1549" i="11"/>
  <c r="A1549" i="11"/>
  <c r="O1548" i="11"/>
  <c r="N1548" i="11"/>
  <c r="M1548" i="11"/>
  <c r="L1548" i="11"/>
  <c r="K1548" i="11"/>
  <c r="J1548" i="11"/>
  <c r="I1548" i="11"/>
  <c r="F1548" i="11"/>
  <c r="P1548" i="11" s="1"/>
  <c r="E1548" i="11"/>
  <c r="D1548" i="11"/>
  <c r="C1548" i="11"/>
  <c r="B1548" i="11"/>
  <c r="A1548" i="11"/>
  <c r="O1547" i="11"/>
  <c r="N1547" i="11"/>
  <c r="M1547" i="11"/>
  <c r="L1547" i="11"/>
  <c r="K1547" i="11"/>
  <c r="J1547" i="11"/>
  <c r="D105" i="12" s="1"/>
  <c r="I1547" i="11"/>
  <c r="C105" i="12" s="1"/>
  <c r="F1547" i="11"/>
  <c r="P1547" i="11" s="1"/>
  <c r="E105" i="12" s="1"/>
  <c r="E1547" i="11"/>
  <c r="D1547" i="11"/>
  <c r="C1547" i="11"/>
  <c r="B1547" i="11"/>
  <c r="B105" i="12" s="1"/>
  <c r="A1547" i="11"/>
  <c r="A105" i="12" s="1"/>
  <c r="O1546" i="11"/>
  <c r="N1546" i="11"/>
  <c r="M1546" i="11"/>
  <c r="L1546" i="11"/>
  <c r="K1546" i="11"/>
  <c r="J1546" i="11"/>
  <c r="I1546" i="11"/>
  <c r="F1546" i="11"/>
  <c r="P1546" i="11" s="1"/>
  <c r="E1546" i="11"/>
  <c r="D1546" i="11"/>
  <c r="C1546" i="11"/>
  <c r="B1546" i="11"/>
  <c r="A1546" i="11"/>
  <c r="O1545" i="11"/>
  <c r="N1545" i="11"/>
  <c r="M1545" i="11"/>
  <c r="L1545" i="11"/>
  <c r="K1545" i="11"/>
  <c r="J1545" i="11"/>
  <c r="I1545" i="11"/>
  <c r="F1545" i="11"/>
  <c r="P1545" i="11" s="1"/>
  <c r="E1545" i="11"/>
  <c r="D1545" i="11"/>
  <c r="C1545" i="11"/>
  <c r="B1545" i="11"/>
  <c r="A1545" i="11"/>
  <c r="O1544" i="11"/>
  <c r="N1544" i="11"/>
  <c r="M1544" i="11"/>
  <c r="L1544" i="11"/>
  <c r="K1544" i="11"/>
  <c r="J1544" i="11"/>
  <c r="I1544" i="11"/>
  <c r="F1544" i="11"/>
  <c r="P1544" i="11" s="1"/>
  <c r="E1544" i="11"/>
  <c r="D1544" i="11"/>
  <c r="C1544" i="11"/>
  <c r="B1544" i="11"/>
  <c r="A1544" i="11"/>
  <c r="O1543" i="11"/>
  <c r="N1543" i="11"/>
  <c r="M1543" i="11"/>
  <c r="L1543" i="11"/>
  <c r="K1543" i="11"/>
  <c r="J1543" i="11"/>
  <c r="I1543" i="11"/>
  <c r="F1543" i="11"/>
  <c r="P1543" i="11" s="1"/>
  <c r="E1543" i="11"/>
  <c r="D1543" i="11"/>
  <c r="C1543" i="11"/>
  <c r="B1543" i="11"/>
  <c r="A1543" i="11"/>
  <c r="O1542" i="11"/>
  <c r="N1542" i="11"/>
  <c r="M1542" i="11"/>
  <c r="L1542" i="11"/>
  <c r="K1542" i="11"/>
  <c r="J1542" i="11"/>
  <c r="I1542" i="11"/>
  <c r="F1542" i="11"/>
  <c r="P1542" i="11" s="1"/>
  <c r="E1542" i="11"/>
  <c r="D1542" i="11"/>
  <c r="C1542" i="11"/>
  <c r="B1542" i="11"/>
  <c r="A1542" i="11"/>
  <c r="O1541" i="11"/>
  <c r="N1541" i="11"/>
  <c r="M1541" i="11"/>
  <c r="L1541" i="11"/>
  <c r="K1541" i="11"/>
  <c r="J1541" i="11"/>
  <c r="I1541" i="11"/>
  <c r="F1541" i="11"/>
  <c r="P1541" i="11" s="1"/>
  <c r="E1541" i="11"/>
  <c r="D1541" i="11"/>
  <c r="C1541" i="11"/>
  <c r="B1541" i="11"/>
  <c r="A1541" i="11"/>
  <c r="O1540" i="11"/>
  <c r="N1540" i="11"/>
  <c r="M1540" i="11"/>
  <c r="L1540" i="11"/>
  <c r="K1540" i="11"/>
  <c r="J1540" i="11"/>
  <c r="I1540" i="11"/>
  <c r="F1540" i="11"/>
  <c r="P1540" i="11" s="1"/>
  <c r="E1540" i="11"/>
  <c r="D1540" i="11"/>
  <c r="C1540" i="11"/>
  <c r="B1540" i="11"/>
  <c r="A1540" i="11"/>
  <c r="O1539" i="11"/>
  <c r="N1539" i="11"/>
  <c r="M1539" i="11"/>
  <c r="L1539" i="11"/>
  <c r="K1539" i="11"/>
  <c r="J1539" i="11"/>
  <c r="I1539" i="11"/>
  <c r="F1539" i="11"/>
  <c r="P1539" i="11" s="1"/>
  <c r="E1539" i="11"/>
  <c r="D1539" i="11"/>
  <c r="C1539" i="11"/>
  <c r="B1539" i="11"/>
  <c r="A1539" i="11"/>
  <c r="O1538" i="11"/>
  <c r="N1538" i="11"/>
  <c r="M1538" i="11"/>
  <c r="L1538" i="11"/>
  <c r="K1538" i="11"/>
  <c r="J1538" i="11"/>
  <c r="I1538" i="11"/>
  <c r="F1538" i="11"/>
  <c r="P1538" i="11" s="1"/>
  <c r="E1538" i="11"/>
  <c r="D1538" i="11"/>
  <c r="C1538" i="11"/>
  <c r="B1538" i="11"/>
  <c r="A1538" i="11"/>
  <c r="O1537" i="11"/>
  <c r="N1537" i="11"/>
  <c r="M1537" i="11"/>
  <c r="L1537" i="11"/>
  <c r="K1537" i="11"/>
  <c r="J1537" i="11"/>
  <c r="I1537" i="11"/>
  <c r="F1537" i="11"/>
  <c r="P1537" i="11" s="1"/>
  <c r="E1537" i="11"/>
  <c r="D1537" i="11"/>
  <c r="C1537" i="11"/>
  <c r="B1537" i="11"/>
  <c r="A1537" i="11"/>
  <c r="O1536" i="11"/>
  <c r="N1536" i="11"/>
  <c r="M1536" i="11"/>
  <c r="L1536" i="11"/>
  <c r="K1536" i="11"/>
  <c r="J1536" i="11"/>
  <c r="I1536" i="11"/>
  <c r="F1536" i="11"/>
  <c r="P1536" i="11" s="1"/>
  <c r="E1536" i="11"/>
  <c r="D1536" i="11"/>
  <c r="C1536" i="11"/>
  <c r="B1536" i="11"/>
  <c r="A1536" i="11"/>
  <c r="O1535" i="11"/>
  <c r="N1535" i="11"/>
  <c r="M1535" i="11"/>
  <c r="L1535" i="11"/>
  <c r="K1535" i="11"/>
  <c r="J1535" i="11"/>
  <c r="I1535" i="11"/>
  <c r="F1535" i="11"/>
  <c r="P1535" i="11" s="1"/>
  <c r="E1535" i="11"/>
  <c r="D1535" i="11"/>
  <c r="C1535" i="11"/>
  <c r="B1535" i="11"/>
  <c r="A1535" i="11"/>
  <c r="O1534" i="11"/>
  <c r="N1534" i="11"/>
  <c r="M1534" i="11"/>
  <c r="L1534" i="11"/>
  <c r="K1534" i="11"/>
  <c r="J1534" i="11"/>
  <c r="I1534" i="11"/>
  <c r="F1534" i="11"/>
  <c r="P1534" i="11" s="1"/>
  <c r="E1534" i="11"/>
  <c r="D1534" i="11"/>
  <c r="C1534" i="11"/>
  <c r="B1534" i="11"/>
  <c r="A1534" i="11"/>
  <c r="O1533" i="11"/>
  <c r="N1533" i="11"/>
  <c r="M1533" i="11"/>
  <c r="L1533" i="11"/>
  <c r="K1533" i="11"/>
  <c r="J1533" i="11"/>
  <c r="I1533" i="11"/>
  <c r="F1533" i="11"/>
  <c r="P1533" i="11" s="1"/>
  <c r="E1533" i="11"/>
  <c r="D1533" i="11"/>
  <c r="C1533" i="11"/>
  <c r="B1533" i="11"/>
  <c r="A1533" i="11"/>
  <c r="O1532" i="11"/>
  <c r="N1532" i="11"/>
  <c r="M1532" i="11"/>
  <c r="L1532" i="11"/>
  <c r="K1532" i="11"/>
  <c r="J1532" i="11"/>
  <c r="D104" i="12" s="1"/>
  <c r="I1532" i="11"/>
  <c r="C104" i="12" s="1"/>
  <c r="F1532" i="11"/>
  <c r="P1532" i="11" s="1"/>
  <c r="E104" i="12" s="1"/>
  <c r="E1532" i="11"/>
  <c r="D1532" i="11"/>
  <c r="C1532" i="11"/>
  <c r="B1532" i="11"/>
  <c r="B104" i="12" s="1"/>
  <c r="A1532" i="11"/>
  <c r="A104" i="12" s="1"/>
  <c r="O1531" i="11"/>
  <c r="N1531" i="11"/>
  <c r="M1531" i="11"/>
  <c r="L1531" i="11"/>
  <c r="K1531" i="11"/>
  <c r="J1531" i="11"/>
  <c r="I1531" i="11"/>
  <c r="F1531" i="11"/>
  <c r="P1531" i="11" s="1"/>
  <c r="E1531" i="11"/>
  <c r="D1531" i="11"/>
  <c r="C1531" i="11"/>
  <c r="B1531" i="11"/>
  <c r="A1531" i="11"/>
  <c r="O1530" i="11"/>
  <c r="N1530" i="11"/>
  <c r="M1530" i="11"/>
  <c r="L1530" i="11"/>
  <c r="K1530" i="11"/>
  <c r="J1530" i="11"/>
  <c r="I1530" i="11"/>
  <c r="F1530" i="11"/>
  <c r="P1530" i="11" s="1"/>
  <c r="E1530" i="11"/>
  <c r="D1530" i="11"/>
  <c r="C1530" i="11"/>
  <c r="B1530" i="11"/>
  <c r="A1530" i="11"/>
  <c r="O1529" i="11"/>
  <c r="N1529" i="11"/>
  <c r="M1529" i="11"/>
  <c r="L1529" i="11"/>
  <c r="K1529" i="11"/>
  <c r="J1529" i="11"/>
  <c r="I1529" i="11"/>
  <c r="F1529" i="11"/>
  <c r="P1529" i="11" s="1"/>
  <c r="E1529" i="11"/>
  <c r="D1529" i="11"/>
  <c r="C1529" i="11"/>
  <c r="B1529" i="11"/>
  <c r="A1529" i="11"/>
  <c r="O1528" i="11"/>
  <c r="N1528" i="11"/>
  <c r="M1528" i="11"/>
  <c r="L1528" i="11"/>
  <c r="K1528" i="11"/>
  <c r="J1528" i="11"/>
  <c r="I1528" i="11"/>
  <c r="F1528" i="11"/>
  <c r="P1528" i="11" s="1"/>
  <c r="E1528" i="11"/>
  <c r="D1528" i="11"/>
  <c r="C1528" i="11"/>
  <c r="B1528" i="11"/>
  <c r="A1528" i="11"/>
  <c r="O1527" i="11"/>
  <c r="N1527" i="11"/>
  <c r="M1527" i="11"/>
  <c r="L1527" i="11"/>
  <c r="K1527" i="11"/>
  <c r="J1527" i="11"/>
  <c r="I1527" i="11"/>
  <c r="F1527" i="11"/>
  <c r="P1527" i="11" s="1"/>
  <c r="E1527" i="11"/>
  <c r="D1527" i="11"/>
  <c r="C1527" i="11"/>
  <c r="B1527" i="11"/>
  <c r="A1527" i="11"/>
  <c r="O1526" i="11"/>
  <c r="N1526" i="11"/>
  <c r="M1526" i="11"/>
  <c r="L1526" i="11"/>
  <c r="K1526" i="11"/>
  <c r="J1526" i="11"/>
  <c r="I1526" i="11"/>
  <c r="F1526" i="11"/>
  <c r="P1526" i="11" s="1"/>
  <c r="E1526" i="11"/>
  <c r="D1526" i="11"/>
  <c r="C1526" i="11"/>
  <c r="B1526" i="11"/>
  <c r="A1526" i="11"/>
  <c r="O1525" i="11"/>
  <c r="N1525" i="11"/>
  <c r="M1525" i="11"/>
  <c r="L1525" i="11"/>
  <c r="K1525" i="11"/>
  <c r="J1525" i="11"/>
  <c r="I1525" i="11"/>
  <c r="F1525" i="11"/>
  <c r="P1525" i="11" s="1"/>
  <c r="E1525" i="11"/>
  <c r="D1525" i="11"/>
  <c r="C1525" i="11"/>
  <c r="B1525" i="11"/>
  <c r="A1525" i="11"/>
  <c r="O1524" i="11"/>
  <c r="N1524" i="11"/>
  <c r="M1524" i="11"/>
  <c r="L1524" i="11"/>
  <c r="K1524" i="11"/>
  <c r="J1524" i="11"/>
  <c r="I1524" i="11"/>
  <c r="F1524" i="11"/>
  <c r="P1524" i="11" s="1"/>
  <c r="E1524" i="11"/>
  <c r="D1524" i="11"/>
  <c r="C1524" i="11"/>
  <c r="B1524" i="11"/>
  <c r="A1524" i="11"/>
  <c r="O1523" i="11"/>
  <c r="N1523" i="11"/>
  <c r="M1523" i="11"/>
  <c r="L1523" i="11"/>
  <c r="K1523" i="11"/>
  <c r="J1523" i="11"/>
  <c r="I1523" i="11"/>
  <c r="F1523" i="11"/>
  <c r="P1523" i="11" s="1"/>
  <c r="E1523" i="11"/>
  <c r="D1523" i="11"/>
  <c r="C1523" i="11"/>
  <c r="B1523" i="11"/>
  <c r="A1523" i="11"/>
  <c r="O1522" i="11"/>
  <c r="N1522" i="11"/>
  <c r="M1522" i="11"/>
  <c r="L1522" i="11"/>
  <c r="K1522" i="11"/>
  <c r="J1522" i="11"/>
  <c r="I1522" i="11"/>
  <c r="F1522" i="11"/>
  <c r="P1522" i="11" s="1"/>
  <c r="E1522" i="11"/>
  <c r="D1522" i="11"/>
  <c r="C1522" i="11"/>
  <c r="B1522" i="11"/>
  <c r="A1522" i="11"/>
  <c r="O1521" i="11"/>
  <c r="N1521" i="11"/>
  <c r="M1521" i="11"/>
  <c r="L1521" i="11"/>
  <c r="K1521" i="11"/>
  <c r="J1521" i="11"/>
  <c r="I1521" i="11"/>
  <c r="F1521" i="11"/>
  <c r="P1521" i="11" s="1"/>
  <c r="E1521" i="11"/>
  <c r="D1521" i="11"/>
  <c r="C1521" i="11"/>
  <c r="B1521" i="11"/>
  <c r="A1521" i="11"/>
  <c r="O1520" i="11"/>
  <c r="N1520" i="11"/>
  <c r="M1520" i="11"/>
  <c r="L1520" i="11"/>
  <c r="K1520" i="11"/>
  <c r="J1520" i="11"/>
  <c r="I1520" i="11"/>
  <c r="F1520" i="11"/>
  <c r="P1520" i="11" s="1"/>
  <c r="E1520" i="11"/>
  <c r="D1520" i="11"/>
  <c r="C1520" i="11"/>
  <c r="B1520" i="11"/>
  <c r="A1520" i="11"/>
  <c r="O1519" i="11"/>
  <c r="N1519" i="11"/>
  <c r="M1519" i="11"/>
  <c r="L1519" i="11"/>
  <c r="K1519" i="11"/>
  <c r="J1519" i="11"/>
  <c r="I1519" i="11"/>
  <c r="F1519" i="11"/>
  <c r="P1519" i="11" s="1"/>
  <c r="E1519" i="11"/>
  <c r="D1519" i="11"/>
  <c r="C1519" i="11"/>
  <c r="B1519" i="11"/>
  <c r="A1519" i="11"/>
  <c r="O1518" i="11"/>
  <c r="N1518" i="11"/>
  <c r="M1518" i="11"/>
  <c r="L1518" i="11"/>
  <c r="K1518" i="11"/>
  <c r="J1518" i="11"/>
  <c r="I1518" i="11"/>
  <c r="F1518" i="11"/>
  <c r="P1518" i="11" s="1"/>
  <c r="E1518" i="11"/>
  <c r="D1518" i="11"/>
  <c r="C1518" i="11"/>
  <c r="B1518" i="11"/>
  <c r="A1518" i="11"/>
  <c r="O1517" i="11"/>
  <c r="N1517" i="11"/>
  <c r="M1517" i="11"/>
  <c r="L1517" i="11"/>
  <c r="K1517" i="11"/>
  <c r="J1517" i="11"/>
  <c r="D103" i="12" s="1"/>
  <c r="I1517" i="11"/>
  <c r="C103" i="12" s="1"/>
  <c r="F1517" i="11"/>
  <c r="P1517" i="11" s="1"/>
  <c r="E103" i="12" s="1"/>
  <c r="E1517" i="11"/>
  <c r="D1517" i="11"/>
  <c r="C1517" i="11"/>
  <c r="B1517" i="11"/>
  <c r="B103" i="12" s="1"/>
  <c r="A1517" i="11"/>
  <c r="A103" i="12" s="1"/>
  <c r="O1516" i="11"/>
  <c r="N1516" i="11"/>
  <c r="M1516" i="11"/>
  <c r="L1516" i="11"/>
  <c r="K1516" i="11"/>
  <c r="J1516" i="11"/>
  <c r="I1516" i="11"/>
  <c r="F1516" i="11"/>
  <c r="P1516" i="11" s="1"/>
  <c r="E1516" i="11"/>
  <c r="D1516" i="11"/>
  <c r="C1516" i="11"/>
  <c r="B1516" i="11"/>
  <c r="A1516" i="11"/>
  <c r="O1515" i="11"/>
  <c r="N1515" i="11"/>
  <c r="M1515" i="11"/>
  <c r="L1515" i="11"/>
  <c r="K1515" i="11"/>
  <c r="J1515" i="11"/>
  <c r="I1515" i="11"/>
  <c r="F1515" i="11"/>
  <c r="P1515" i="11" s="1"/>
  <c r="E1515" i="11"/>
  <c r="D1515" i="11"/>
  <c r="C1515" i="11"/>
  <c r="B1515" i="11"/>
  <c r="A1515" i="11"/>
  <c r="O1514" i="11"/>
  <c r="N1514" i="11"/>
  <c r="M1514" i="11"/>
  <c r="L1514" i="11"/>
  <c r="K1514" i="11"/>
  <c r="J1514" i="11"/>
  <c r="I1514" i="11"/>
  <c r="F1514" i="11"/>
  <c r="P1514" i="11" s="1"/>
  <c r="E1514" i="11"/>
  <c r="D1514" i="11"/>
  <c r="C1514" i="11"/>
  <c r="B1514" i="11"/>
  <c r="A1514" i="11"/>
  <c r="O1513" i="11"/>
  <c r="N1513" i="11"/>
  <c r="M1513" i="11"/>
  <c r="L1513" i="11"/>
  <c r="K1513" i="11"/>
  <c r="J1513" i="11"/>
  <c r="I1513" i="11"/>
  <c r="F1513" i="11"/>
  <c r="P1513" i="11" s="1"/>
  <c r="E1513" i="11"/>
  <c r="D1513" i="11"/>
  <c r="C1513" i="11"/>
  <c r="B1513" i="11"/>
  <c r="A1513" i="11"/>
  <c r="O1512" i="11"/>
  <c r="N1512" i="11"/>
  <c r="M1512" i="11"/>
  <c r="L1512" i="11"/>
  <c r="K1512" i="11"/>
  <c r="J1512" i="11"/>
  <c r="I1512" i="11"/>
  <c r="F1512" i="11"/>
  <c r="P1512" i="11" s="1"/>
  <c r="E1512" i="11"/>
  <c r="D1512" i="11"/>
  <c r="C1512" i="11"/>
  <c r="B1512" i="11"/>
  <c r="A1512" i="11"/>
  <c r="O1511" i="11"/>
  <c r="N1511" i="11"/>
  <c r="M1511" i="11"/>
  <c r="L1511" i="11"/>
  <c r="K1511" i="11"/>
  <c r="J1511" i="11"/>
  <c r="I1511" i="11"/>
  <c r="F1511" i="11"/>
  <c r="P1511" i="11" s="1"/>
  <c r="E1511" i="11"/>
  <c r="D1511" i="11"/>
  <c r="C1511" i="11"/>
  <c r="B1511" i="11"/>
  <c r="A1511" i="11"/>
  <c r="O1510" i="11"/>
  <c r="N1510" i="11"/>
  <c r="M1510" i="11"/>
  <c r="L1510" i="11"/>
  <c r="K1510" i="11"/>
  <c r="J1510" i="11"/>
  <c r="I1510" i="11"/>
  <c r="F1510" i="11"/>
  <c r="P1510" i="11" s="1"/>
  <c r="E1510" i="11"/>
  <c r="D1510" i="11"/>
  <c r="C1510" i="11"/>
  <c r="B1510" i="11"/>
  <c r="A1510" i="11"/>
  <c r="O1509" i="11"/>
  <c r="N1509" i="11"/>
  <c r="M1509" i="11"/>
  <c r="L1509" i="11"/>
  <c r="K1509" i="11"/>
  <c r="J1509" i="11"/>
  <c r="I1509" i="11"/>
  <c r="F1509" i="11"/>
  <c r="P1509" i="11" s="1"/>
  <c r="E1509" i="11"/>
  <c r="D1509" i="11"/>
  <c r="C1509" i="11"/>
  <c r="B1509" i="11"/>
  <c r="A1509" i="11"/>
  <c r="O1508" i="11"/>
  <c r="N1508" i="11"/>
  <c r="M1508" i="11"/>
  <c r="L1508" i="11"/>
  <c r="K1508" i="11"/>
  <c r="J1508" i="11"/>
  <c r="I1508" i="11"/>
  <c r="F1508" i="11"/>
  <c r="P1508" i="11" s="1"/>
  <c r="E1508" i="11"/>
  <c r="D1508" i="11"/>
  <c r="C1508" i="11"/>
  <c r="B1508" i="11"/>
  <c r="A1508" i="11"/>
  <c r="O1507" i="11"/>
  <c r="N1507" i="11"/>
  <c r="M1507" i="11"/>
  <c r="L1507" i="11"/>
  <c r="K1507" i="11"/>
  <c r="J1507" i="11"/>
  <c r="I1507" i="11"/>
  <c r="F1507" i="11"/>
  <c r="P1507" i="11" s="1"/>
  <c r="E1507" i="11"/>
  <c r="D1507" i="11"/>
  <c r="C1507" i="11"/>
  <c r="B1507" i="11"/>
  <c r="A1507" i="11"/>
  <c r="O1506" i="11"/>
  <c r="N1506" i="11"/>
  <c r="M1506" i="11"/>
  <c r="L1506" i="11"/>
  <c r="K1506" i="11"/>
  <c r="J1506" i="11"/>
  <c r="I1506" i="11"/>
  <c r="F1506" i="11"/>
  <c r="P1506" i="11" s="1"/>
  <c r="E1506" i="11"/>
  <c r="D1506" i="11"/>
  <c r="C1506" i="11"/>
  <c r="B1506" i="11"/>
  <c r="A1506" i="11"/>
  <c r="O1505" i="11"/>
  <c r="N1505" i="11"/>
  <c r="M1505" i="11"/>
  <c r="L1505" i="11"/>
  <c r="K1505" i="11"/>
  <c r="J1505" i="11"/>
  <c r="I1505" i="11"/>
  <c r="F1505" i="11"/>
  <c r="P1505" i="11" s="1"/>
  <c r="E1505" i="11"/>
  <c r="D1505" i="11"/>
  <c r="C1505" i="11"/>
  <c r="B1505" i="11"/>
  <c r="A1505" i="11"/>
  <c r="O1504" i="11"/>
  <c r="N1504" i="11"/>
  <c r="M1504" i="11"/>
  <c r="L1504" i="11"/>
  <c r="K1504" i="11"/>
  <c r="J1504" i="11"/>
  <c r="I1504" i="11"/>
  <c r="F1504" i="11"/>
  <c r="P1504" i="11" s="1"/>
  <c r="E1504" i="11"/>
  <c r="D1504" i="11"/>
  <c r="C1504" i="11"/>
  <c r="B1504" i="11"/>
  <c r="A1504" i="11"/>
  <c r="O1503" i="11"/>
  <c r="N1503" i="11"/>
  <c r="M1503" i="11"/>
  <c r="L1503" i="11"/>
  <c r="K1503" i="11"/>
  <c r="J1503" i="11"/>
  <c r="I1503" i="11"/>
  <c r="F1503" i="11"/>
  <c r="P1503" i="11" s="1"/>
  <c r="E1503" i="11"/>
  <c r="D1503" i="11"/>
  <c r="C1503" i="11"/>
  <c r="B1503" i="11"/>
  <c r="A1503" i="11"/>
  <c r="O1502" i="11"/>
  <c r="N1502" i="11"/>
  <c r="M1502" i="11"/>
  <c r="L1502" i="11"/>
  <c r="K1502" i="11"/>
  <c r="J1502" i="11"/>
  <c r="I1502" i="11"/>
  <c r="F1502" i="11"/>
  <c r="P1502" i="11" s="1"/>
  <c r="E102" i="12" s="1"/>
  <c r="E1502" i="11"/>
  <c r="D1502" i="11"/>
  <c r="C1502" i="11"/>
  <c r="B1502" i="11"/>
  <c r="A1502" i="11"/>
  <c r="O1501" i="11"/>
  <c r="N1501" i="11"/>
  <c r="M1501" i="11"/>
  <c r="L1501" i="11"/>
  <c r="K1501" i="11"/>
  <c r="J1501" i="11"/>
  <c r="I1501" i="11"/>
  <c r="F1501" i="11"/>
  <c r="P1501" i="11" s="1"/>
  <c r="E1501" i="11"/>
  <c r="D1501" i="11"/>
  <c r="C1501" i="11"/>
  <c r="B1501" i="11"/>
  <c r="A1501" i="11"/>
  <c r="O1500" i="11"/>
  <c r="N1500" i="11"/>
  <c r="M1500" i="11"/>
  <c r="L1500" i="11"/>
  <c r="K1500" i="11"/>
  <c r="J1500" i="11"/>
  <c r="I1500" i="11"/>
  <c r="F1500" i="11"/>
  <c r="P1500" i="11" s="1"/>
  <c r="E1500" i="11"/>
  <c r="D1500" i="11"/>
  <c r="C1500" i="11"/>
  <c r="B1500" i="11"/>
  <c r="A1500" i="11"/>
  <c r="O1499" i="11"/>
  <c r="N1499" i="11"/>
  <c r="M1499" i="11"/>
  <c r="L1499" i="11"/>
  <c r="K1499" i="11"/>
  <c r="J1499" i="11"/>
  <c r="I1499" i="11"/>
  <c r="F1499" i="11"/>
  <c r="P1499" i="11" s="1"/>
  <c r="E1499" i="11"/>
  <c r="D1499" i="11"/>
  <c r="C1499" i="11"/>
  <c r="B1499" i="11"/>
  <c r="A1499" i="11"/>
  <c r="O1498" i="11"/>
  <c r="N1498" i="11"/>
  <c r="M1498" i="11"/>
  <c r="L1498" i="11"/>
  <c r="K1498" i="11"/>
  <c r="J1498" i="11"/>
  <c r="I1498" i="11"/>
  <c r="F1498" i="11"/>
  <c r="P1498" i="11" s="1"/>
  <c r="E1498" i="11"/>
  <c r="D1498" i="11"/>
  <c r="C1498" i="11"/>
  <c r="B1498" i="11"/>
  <c r="A1498" i="11"/>
  <c r="O1497" i="11"/>
  <c r="N1497" i="11"/>
  <c r="M1497" i="11"/>
  <c r="L1497" i="11"/>
  <c r="K1497" i="11"/>
  <c r="J1497" i="11"/>
  <c r="I1497" i="11"/>
  <c r="F1497" i="11"/>
  <c r="P1497" i="11" s="1"/>
  <c r="E1497" i="11"/>
  <c r="D1497" i="11"/>
  <c r="C1497" i="11"/>
  <c r="B1497" i="11"/>
  <c r="A1497" i="11"/>
  <c r="O1496" i="11"/>
  <c r="N1496" i="11"/>
  <c r="M1496" i="11"/>
  <c r="L1496" i="11"/>
  <c r="K1496" i="11"/>
  <c r="J1496" i="11"/>
  <c r="I1496" i="11"/>
  <c r="F1496" i="11"/>
  <c r="P1496" i="11" s="1"/>
  <c r="E1496" i="11"/>
  <c r="D1496" i="11"/>
  <c r="C1496" i="11"/>
  <c r="B1496" i="11"/>
  <c r="A1496" i="11"/>
  <c r="O1495" i="11"/>
  <c r="N1495" i="11"/>
  <c r="M1495" i="11"/>
  <c r="L1495" i="11"/>
  <c r="K1495" i="11"/>
  <c r="J1495" i="11"/>
  <c r="I1495" i="11"/>
  <c r="F1495" i="11"/>
  <c r="P1495" i="11" s="1"/>
  <c r="E1495" i="11"/>
  <c r="D1495" i="11"/>
  <c r="C1495" i="11"/>
  <c r="B1495" i="11"/>
  <c r="A1495" i="11"/>
  <c r="O1494" i="11"/>
  <c r="N1494" i="11"/>
  <c r="M1494" i="11"/>
  <c r="L1494" i="11"/>
  <c r="K1494" i="11"/>
  <c r="J1494" i="11"/>
  <c r="I1494" i="11"/>
  <c r="F1494" i="11"/>
  <c r="P1494" i="11" s="1"/>
  <c r="E1494" i="11"/>
  <c r="D1494" i="11"/>
  <c r="C1494" i="11"/>
  <c r="B1494" i="11"/>
  <c r="A1494" i="11"/>
  <c r="O1493" i="11"/>
  <c r="N1493" i="11"/>
  <c r="M1493" i="11"/>
  <c r="L1493" i="11"/>
  <c r="K1493" i="11"/>
  <c r="J1493" i="11"/>
  <c r="I1493" i="11"/>
  <c r="F1493" i="11"/>
  <c r="P1493" i="11" s="1"/>
  <c r="E1493" i="11"/>
  <c r="D1493" i="11"/>
  <c r="C1493" i="11"/>
  <c r="B1493" i="11"/>
  <c r="A1493" i="11"/>
  <c r="O1492" i="11"/>
  <c r="N1492" i="11"/>
  <c r="M1492" i="11"/>
  <c r="L1492" i="11"/>
  <c r="K1492" i="11"/>
  <c r="J1492" i="11"/>
  <c r="I1492" i="11"/>
  <c r="F1492" i="11"/>
  <c r="P1492" i="11" s="1"/>
  <c r="E1492" i="11"/>
  <c r="D1492" i="11"/>
  <c r="C1492" i="11"/>
  <c r="B1492" i="11"/>
  <c r="A1492" i="11"/>
  <c r="O1491" i="11"/>
  <c r="N1491" i="11"/>
  <c r="M1491" i="11"/>
  <c r="L1491" i="11"/>
  <c r="K1491" i="11"/>
  <c r="J1491" i="11"/>
  <c r="I1491" i="11"/>
  <c r="F1491" i="11"/>
  <c r="P1491" i="11" s="1"/>
  <c r="E1491" i="11"/>
  <c r="D1491" i="11"/>
  <c r="C1491" i="11"/>
  <c r="B1491" i="11"/>
  <c r="A1491" i="11"/>
  <c r="O1490" i="11"/>
  <c r="N1490" i="11"/>
  <c r="M1490" i="11"/>
  <c r="L1490" i="11"/>
  <c r="K1490" i="11"/>
  <c r="J1490" i="11"/>
  <c r="I1490" i="11"/>
  <c r="F1490" i="11"/>
  <c r="P1490" i="11" s="1"/>
  <c r="E1490" i="11"/>
  <c r="D1490" i="11"/>
  <c r="C1490" i="11"/>
  <c r="B1490" i="11"/>
  <c r="A1490" i="11"/>
  <c r="O1489" i="11"/>
  <c r="N1489" i="11"/>
  <c r="M1489" i="11"/>
  <c r="L1489" i="11"/>
  <c r="K1489" i="11"/>
  <c r="J1489" i="11"/>
  <c r="I1489" i="11"/>
  <c r="F1489" i="11"/>
  <c r="P1489" i="11" s="1"/>
  <c r="E1489" i="11"/>
  <c r="D1489" i="11"/>
  <c r="C1489" i="11"/>
  <c r="B1489" i="11"/>
  <c r="A1489" i="11"/>
  <c r="O1488" i="11"/>
  <c r="N1488" i="11"/>
  <c r="M1488" i="11"/>
  <c r="L1488" i="11"/>
  <c r="K1488" i="11"/>
  <c r="J1488" i="11"/>
  <c r="I1488" i="11"/>
  <c r="F1488" i="11"/>
  <c r="P1488" i="11" s="1"/>
  <c r="E1488" i="11"/>
  <c r="D1488" i="11"/>
  <c r="C1488" i="11"/>
  <c r="B1488" i="11"/>
  <c r="A1488" i="11"/>
  <c r="O1487" i="11"/>
  <c r="N1487" i="11"/>
  <c r="M1487" i="11"/>
  <c r="L1487" i="11"/>
  <c r="K1487" i="11"/>
  <c r="J1487" i="11"/>
  <c r="I1487" i="11"/>
  <c r="F1487" i="11"/>
  <c r="P1487" i="11" s="1"/>
  <c r="E101" i="12" s="1"/>
  <c r="E1487" i="11"/>
  <c r="D1487" i="11"/>
  <c r="C1487" i="11"/>
  <c r="B1487" i="11"/>
  <c r="A1487" i="11"/>
  <c r="O1486" i="11"/>
  <c r="N1486" i="11"/>
  <c r="M1486" i="11"/>
  <c r="L1486" i="11"/>
  <c r="K1486" i="11"/>
  <c r="J1486" i="11"/>
  <c r="I1486" i="11"/>
  <c r="F1486" i="11"/>
  <c r="P1486" i="11" s="1"/>
  <c r="E1486" i="11"/>
  <c r="D1486" i="11"/>
  <c r="C1486" i="11"/>
  <c r="B1486" i="11"/>
  <c r="A1486" i="11"/>
  <c r="O1485" i="11"/>
  <c r="N1485" i="11"/>
  <c r="M1485" i="11"/>
  <c r="L1485" i="11"/>
  <c r="K1485" i="11"/>
  <c r="J1485" i="11"/>
  <c r="I1485" i="11"/>
  <c r="F1485" i="11"/>
  <c r="P1485" i="11" s="1"/>
  <c r="E1485" i="11"/>
  <c r="D1485" i="11"/>
  <c r="C1485" i="11"/>
  <c r="B1485" i="11"/>
  <c r="A1485" i="11"/>
  <c r="O1484" i="11"/>
  <c r="N1484" i="11"/>
  <c r="M1484" i="11"/>
  <c r="L1484" i="11"/>
  <c r="K1484" i="11"/>
  <c r="J1484" i="11"/>
  <c r="I1484" i="11"/>
  <c r="F1484" i="11"/>
  <c r="P1484" i="11" s="1"/>
  <c r="E1484" i="11"/>
  <c r="D1484" i="11"/>
  <c r="C1484" i="11"/>
  <c r="B1484" i="11"/>
  <c r="A1484" i="11"/>
  <c r="O1483" i="11"/>
  <c r="N1483" i="11"/>
  <c r="M1483" i="11"/>
  <c r="L1483" i="11"/>
  <c r="K1483" i="11"/>
  <c r="J1483" i="11"/>
  <c r="I1483" i="11"/>
  <c r="F1483" i="11"/>
  <c r="P1483" i="11" s="1"/>
  <c r="E1483" i="11"/>
  <c r="D1483" i="11"/>
  <c r="C1483" i="11"/>
  <c r="B1483" i="11"/>
  <c r="A1483" i="11"/>
  <c r="O1482" i="11"/>
  <c r="N1482" i="11"/>
  <c r="M1482" i="11"/>
  <c r="L1482" i="11"/>
  <c r="K1482" i="11"/>
  <c r="J1482" i="11"/>
  <c r="I1482" i="11"/>
  <c r="F1482" i="11"/>
  <c r="P1482" i="11" s="1"/>
  <c r="E1482" i="11"/>
  <c r="D1482" i="11"/>
  <c r="C1482" i="11"/>
  <c r="B1482" i="11"/>
  <c r="A1482" i="11"/>
  <c r="O1481" i="11"/>
  <c r="N1481" i="11"/>
  <c r="M1481" i="11"/>
  <c r="L1481" i="11"/>
  <c r="K1481" i="11"/>
  <c r="J1481" i="11"/>
  <c r="I1481" i="11"/>
  <c r="F1481" i="11"/>
  <c r="P1481" i="11" s="1"/>
  <c r="E1481" i="11"/>
  <c r="D1481" i="11"/>
  <c r="C1481" i="11"/>
  <c r="B1481" i="11"/>
  <c r="A1481" i="11"/>
  <c r="O1480" i="11"/>
  <c r="N1480" i="11"/>
  <c r="M1480" i="11"/>
  <c r="L1480" i="11"/>
  <c r="K1480" i="11"/>
  <c r="J1480" i="11"/>
  <c r="I1480" i="11"/>
  <c r="F1480" i="11"/>
  <c r="P1480" i="11" s="1"/>
  <c r="E1480" i="11"/>
  <c r="D1480" i="11"/>
  <c r="C1480" i="11"/>
  <c r="B1480" i="11"/>
  <c r="A1480" i="11"/>
  <c r="O1479" i="11"/>
  <c r="N1479" i="11"/>
  <c r="M1479" i="11"/>
  <c r="L1479" i="11"/>
  <c r="K1479" i="11"/>
  <c r="J1479" i="11"/>
  <c r="I1479" i="11"/>
  <c r="F1479" i="11"/>
  <c r="P1479" i="11" s="1"/>
  <c r="E1479" i="11"/>
  <c r="D1479" i="11"/>
  <c r="C1479" i="11"/>
  <c r="B1479" i="11"/>
  <c r="A1479" i="11"/>
  <c r="O1478" i="11"/>
  <c r="N1478" i="11"/>
  <c r="M1478" i="11"/>
  <c r="L1478" i="11"/>
  <c r="K1478" i="11"/>
  <c r="J1478" i="11"/>
  <c r="I1478" i="11"/>
  <c r="F1478" i="11"/>
  <c r="P1478" i="11" s="1"/>
  <c r="E1478" i="11"/>
  <c r="D1478" i="11"/>
  <c r="C1478" i="11"/>
  <c r="B1478" i="11"/>
  <c r="A1478" i="11"/>
  <c r="O1477" i="11"/>
  <c r="N1477" i="11"/>
  <c r="M1477" i="11"/>
  <c r="L1477" i="11"/>
  <c r="K1477" i="11"/>
  <c r="J1477" i="11"/>
  <c r="I1477" i="11"/>
  <c r="F1477" i="11"/>
  <c r="P1477" i="11" s="1"/>
  <c r="E1477" i="11"/>
  <c r="D1477" i="11"/>
  <c r="C1477" i="11"/>
  <c r="B1477" i="11"/>
  <c r="A1477" i="11"/>
  <c r="O1476" i="11"/>
  <c r="N1476" i="11"/>
  <c r="M1476" i="11"/>
  <c r="L1476" i="11"/>
  <c r="K1476" i="11"/>
  <c r="J1476" i="11"/>
  <c r="I1476" i="11"/>
  <c r="F1476" i="11"/>
  <c r="P1476" i="11" s="1"/>
  <c r="E1476" i="11"/>
  <c r="D1476" i="11"/>
  <c r="C1476" i="11"/>
  <c r="B1476" i="11"/>
  <c r="A1476" i="11"/>
  <c r="O1475" i="11"/>
  <c r="N1475" i="11"/>
  <c r="M1475" i="11"/>
  <c r="L1475" i="11"/>
  <c r="K1475" i="11"/>
  <c r="J1475" i="11"/>
  <c r="I1475" i="11"/>
  <c r="F1475" i="11"/>
  <c r="P1475" i="11" s="1"/>
  <c r="E1475" i="11"/>
  <c r="D1475" i="11"/>
  <c r="C1475" i="11"/>
  <c r="B1475" i="11"/>
  <c r="A1475" i="11"/>
  <c r="O1474" i="11"/>
  <c r="N1474" i="11"/>
  <c r="M1474" i="11"/>
  <c r="L1474" i="11"/>
  <c r="K1474" i="11"/>
  <c r="J1474" i="11"/>
  <c r="I1474" i="11"/>
  <c r="F1474" i="11"/>
  <c r="P1474" i="11" s="1"/>
  <c r="E1474" i="11"/>
  <c r="D1474" i="11"/>
  <c r="C1474" i="11"/>
  <c r="B1474" i="11"/>
  <c r="A1474" i="11"/>
  <c r="O1473" i="11"/>
  <c r="N1473" i="11"/>
  <c r="M1473" i="11"/>
  <c r="L1473" i="11"/>
  <c r="K1473" i="11"/>
  <c r="J1473" i="11"/>
  <c r="I1473" i="11"/>
  <c r="F1473" i="11"/>
  <c r="P1473" i="11" s="1"/>
  <c r="E1473" i="11"/>
  <c r="D1473" i="11"/>
  <c r="C1473" i="11"/>
  <c r="B1473" i="11"/>
  <c r="A1473" i="11"/>
  <c r="O1472" i="11"/>
  <c r="N1472" i="11"/>
  <c r="M1472" i="11"/>
  <c r="L1472" i="11"/>
  <c r="K1472" i="11"/>
  <c r="J1472" i="11"/>
  <c r="D100" i="12" s="1"/>
  <c r="I1472" i="11"/>
  <c r="C100" i="12" s="1"/>
  <c r="F1472" i="11"/>
  <c r="P1472" i="11" s="1"/>
  <c r="E100" i="12" s="1"/>
  <c r="E1472" i="11"/>
  <c r="D1472" i="11"/>
  <c r="C1472" i="11"/>
  <c r="B1472" i="11"/>
  <c r="B100" i="12" s="1"/>
  <c r="A1472" i="11"/>
  <c r="A100" i="12" s="1"/>
  <c r="O1471" i="11"/>
  <c r="N1471" i="11"/>
  <c r="M1471" i="11"/>
  <c r="L1471" i="11"/>
  <c r="K1471" i="11"/>
  <c r="J1471" i="11"/>
  <c r="I1471" i="11"/>
  <c r="F1471" i="11"/>
  <c r="P1471" i="11" s="1"/>
  <c r="E1471" i="11"/>
  <c r="D1471" i="11"/>
  <c r="C1471" i="11"/>
  <c r="B1471" i="11"/>
  <c r="A1471" i="11"/>
  <c r="O1470" i="11"/>
  <c r="N1470" i="11"/>
  <c r="M1470" i="11"/>
  <c r="L1470" i="11"/>
  <c r="K1470" i="11"/>
  <c r="J1470" i="11"/>
  <c r="I1470" i="11"/>
  <c r="F1470" i="11"/>
  <c r="P1470" i="11" s="1"/>
  <c r="E1470" i="11"/>
  <c r="D1470" i="11"/>
  <c r="C1470" i="11"/>
  <c r="B1470" i="11"/>
  <c r="A1470" i="11"/>
  <c r="O1469" i="11"/>
  <c r="N1469" i="11"/>
  <c r="M1469" i="11"/>
  <c r="L1469" i="11"/>
  <c r="K1469" i="11"/>
  <c r="J1469" i="11"/>
  <c r="I1469" i="11"/>
  <c r="F1469" i="11"/>
  <c r="P1469" i="11" s="1"/>
  <c r="E1469" i="11"/>
  <c r="D1469" i="11"/>
  <c r="C1469" i="11"/>
  <c r="B1469" i="11"/>
  <c r="A1469" i="11"/>
  <c r="O1468" i="11"/>
  <c r="N1468" i="11"/>
  <c r="M1468" i="11"/>
  <c r="L1468" i="11"/>
  <c r="K1468" i="11"/>
  <c r="J1468" i="11"/>
  <c r="I1468" i="11"/>
  <c r="F1468" i="11"/>
  <c r="P1468" i="11" s="1"/>
  <c r="E1468" i="11"/>
  <c r="D1468" i="11"/>
  <c r="C1468" i="11"/>
  <c r="B1468" i="11"/>
  <c r="A1468" i="11"/>
  <c r="O1467" i="11"/>
  <c r="N1467" i="11"/>
  <c r="M1467" i="11"/>
  <c r="L1467" i="11"/>
  <c r="K1467" i="11"/>
  <c r="J1467" i="11"/>
  <c r="I1467" i="11"/>
  <c r="F1467" i="11"/>
  <c r="P1467" i="11" s="1"/>
  <c r="E1467" i="11"/>
  <c r="D1467" i="11"/>
  <c r="C1467" i="11"/>
  <c r="B1467" i="11"/>
  <c r="A1467" i="11"/>
  <c r="O1466" i="11"/>
  <c r="N1466" i="11"/>
  <c r="M1466" i="11"/>
  <c r="L1466" i="11"/>
  <c r="K1466" i="11"/>
  <c r="J1466" i="11"/>
  <c r="I1466" i="11"/>
  <c r="F1466" i="11"/>
  <c r="P1466" i="11" s="1"/>
  <c r="E1466" i="11"/>
  <c r="D1466" i="11"/>
  <c r="C1466" i="11"/>
  <c r="B1466" i="11"/>
  <c r="A1466" i="11"/>
  <c r="O1465" i="11"/>
  <c r="N1465" i="11"/>
  <c r="M1465" i="11"/>
  <c r="L1465" i="11"/>
  <c r="K1465" i="11"/>
  <c r="J1465" i="11"/>
  <c r="I1465" i="11"/>
  <c r="F1465" i="11"/>
  <c r="P1465" i="11" s="1"/>
  <c r="E1465" i="11"/>
  <c r="D1465" i="11"/>
  <c r="C1465" i="11"/>
  <c r="B1465" i="11"/>
  <c r="A1465" i="11"/>
  <c r="O1464" i="11"/>
  <c r="N1464" i="11"/>
  <c r="M1464" i="11"/>
  <c r="L1464" i="11"/>
  <c r="K1464" i="11"/>
  <c r="J1464" i="11"/>
  <c r="I1464" i="11"/>
  <c r="F1464" i="11"/>
  <c r="P1464" i="11" s="1"/>
  <c r="E1464" i="11"/>
  <c r="D1464" i="11"/>
  <c r="C1464" i="11"/>
  <c r="B1464" i="11"/>
  <c r="A1464" i="11"/>
  <c r="O1463" i="11"/>
  <c r="N1463" i="11"/>
  <c r="M1463" i="11"/>
  <c r="L1463" i="11"/>
  <c r="K1463" i="11"/>
  <c r="J1463" i="11"/>
  <c r="I1463" i="11"/>
  <c r="F1463" i="11"/>
  <c r="P1463" i="11" s="1"/>
  <c r="E1463" i="11"/>
  <c r="D1463" i="11"/>
  <c r="C1463" i="11"/>
  <c r="B1463" i="11"/>
  <c r="A1463" i="11"/>
  <c r="O1462" i="11"/>
  <c r="N1462" i="11"/>
  <c r="M1462" i="11"/>
  <c r="L1462" i="11"/>
  <c r="K1462" i="11"/>
  <c r="J1462" i="11"/>
  <c r="I1462" i="11"/>
  <c r="F1462" i="11"/>
  <c r="P1462" i="11" s="1"/>
  <c r="E1462" i="11"/>
  <c r="D1462" i="11"/>
  <c r="C1462" i="11"/>
  <c r="B1462" i="11"/>
  <c r="A1462" i="11"/>
  <c r="O1461" i="11"/>
  <c r="N1461" i="11"/>
  <c r="M1461" i="11"/>
  <c r="L1461" i="11"/>
  <c r="K1461" i="11"/>
  <c r="J1461" i="11"/>
  <c r="I1461" i="11"/>
  <c r="F1461" i="11"/>
  <c r="P1461" i="11" s="1"/>
  <c r="E1461" i="11"/>
  <c r="D1461" i="11"/>
  <c r="C1461" i="11"/>
  <c r="B1461" i="11"/>
  <c r="A1461" i="11"/>
  <c r="O1460" i="11"/>
  <c r="N1460" i="11"/>
  <c r="M1460" i="11"/>
  <c r="L1460" i="11"/>
  <c r="K1460" i="11"/>
  <c r="J1460" i="11"/>
  <c r="I1460" i="11"/>
  <c r="F1460" i="11"/>
  <c r="P1460" i="11" s="1"/>
  <c r="E1460" i="11"/>
  <c r="D1460" i="11"/>
  <c r="C1460" i="11"/>
  <c r="B1460" i="11"/>
  <c r="A1460" i="11"/>
  <c r="O1459" i="11"/>
  <c r="N1459" i="11"/>
  <c r="M1459" i="11"/>
  <c r="L1459" i="11"/>
  <c r="K1459" i="11"/>
  <c r="J1459" i="11"/>
  <c r="I1459" i="11"/>
  <c r="F1459" i="11"/>
  <c r="P1459" i="11" s="1"/>
  <c r="E1459" i="11"/>
  <c r="D1459" i="11"/>
  <c r="C1459" i="11"/>
  <c r="B1459" i="11"/>
  <c r="A1459" i="11"/>
  <c r="O1458" i="11"/>
  <c r="N1458" i="11"/>
  <c r="M1458" i="11"/>
  <c r="L1458" i="11"/>
  <c r="K1458" i="11"/>
  <c r="J1458" i="11"/>
  <c r="I1458" i="11"/>
  <c r="F1458" i="11"/>
  <c r="P1458" i="11" s="1"/>
  <c r="E1458" i="11"/>
  <c r="D1458" i="11"/>
  <c r="C1458" i="11"/>
  <c r="B1458" i="11"/>
  <c r="A1458" i="11"/>
  <c r="O1457" i="11"/>
  <c r="N1457" i="11"/>
  <c r="M1457" i="11"/>
  <c r="L1457" i="11"/>
  <c r="K1457" i="11"/>
  <c r="J1457" i="11"/>
  <c r="D99" i="12" s="1"/>
  <c r="I1457" i="11"/>
  <c r="C99" i="12" s="1"/>
  <c r="F1457" i="11"/>
  <c r="P1457" i="11" s="1"/>
  <c r="E99" i="12" s="1"/>
  <c r="E1457" i="11"/>
  <c r="D1457" i="11"/>
  <c r="C1457" i="11"/>
  <c r="B1457" i="11"/>
  <c r="B99" i="12" s="1"/>
  <c r="A1457" i="11"/>
  <c r="A99" i="12" s="1"/>
  <c r="O1456" i="11"/>
  <c r="N1456" i="11"/>
  <c r="M1456" i="11"/>
  <c r="L1456" i="11"/>
  <c r="K1456" i="11"/>
  <c r="J1456" i="11"/>
  <c r="I1456" i="11"/>
  <c r="F1456" i="11"/>
  <c r="P1456" i="11" s="1"/>
  <c r="E1456" i="11"/>
  <c r="D1456" i="11"/>
  <c r="C1456" i="11"/>
  <c r="B1456" i="11"/>
  <c r="A1456" i="11"/>
  <c r="O1455" i="11"/>
  <c r="N1455" i="11"/>
  <c r="M1455" i="11"/>
  <c r="L1455" i="11"/>
  <c r="K1455" i="11"/>
  <c r="J1455" i="11"/>
  <c r="I1455" i="11"/>
  <c r="F1455" i="11"/>
  <c r="P1455" i="11" s="1"/>
  <c r="E1455" i="11"/>
  <c r="D1455" i="11"/>
  <c r="C1455" i="11"/>
  <c r="B1455" i="11"/>
  <c r="A1455" i="11"/>
  <c r="O1454" i="11"/>
  <c r="N1454" i="11"/>
  <c r="M1454" i="11"/>
  <c r="L1454" i="11"/>
  <c r="K1454" i="11"/>
  <c r="J1454" i="11"/>
  <c r="I1454" i="11"/>
  <c r="F1454" i="11"/>
  <c r="P1454" i="11" s="1"/>
  <c r="E1454" i="11"/>
  <c r="D1454" i="11"/>
  <c r="C1454" i="11"/>
  <c r="B1454" i="11"/>
  <c r="A1454" i="11"/>
  <c r="O1453" i="11"/>
  <c r="N1453" i="11"/>
  <c r="M1453" i="11"/>
  <c r="L1453" i="11"/>
  <c r="K1453" i="11"/>
  <c r="J1453" i="11"/>
  <c r="I1453" i="11"/>
  <c r="F1453" i="11"/>
  <c r="P1453" i="11" s="1"/>
  <c r="E1453" i="11"/>
  <c r="D1453" i="11"/>
  <c r="C1453" i="11"/>
  <c r="B1453" i="11"/>
  <c r="A1453" i="11"/>
  <c r="O1452" i="11"/>
  <c r="N1452" i="11"/>
  <c r="M1452" i="11"/>
  <c r="L1452" i="11"/>
  <c r="K1452" i="11"/>
  <c r="J1452" i="11"/>
  <c r="I1452" i="11"/>
  <c r="F1452" i="11"/>
  <c r="P1452" i="11" s="1"/>
  <c r="E1452" i="11"/>
  <c r="D1452" i="11"/>
  <c r="C1452" i="11"/>
  <c r="B1452" i="11"/>
  <c r="A1452" i="11"/>
  <c r="O1451" i="11"/>
  <c r="N1451" i="11"/>
  <c r="M1451" i="11"/>
  <c r="L1451" i="11"/>
  <c r="K1451" i="11"/>
  <c r="J1451" i="11"/>
  <c r="I1451" i="11"/>
  <c r="F1451" i="11"/>
  <c r="P1451" i="11" s="1"/>
  <c r="E1451" i="11"/>
  <c r="D1451" i="11"/>
  <c r="C1451" i="11"/>
  <c r="B1451" i="11"/>
  <c r="A1451" i="11"/>
  <c r="O1450" i="11"/>
  <c r="N1450" i="11"/>
  <c r="M1450" i="11"/>
  <c r="L1450" i="11"/>
  <c r="K1450" i="11"/>
  <c r="J1450" i="11"/>
  <c r="I1450" i="11"/>
  <c r="F1450" i="11"/>
  <c r="P1450" i="11" s="1"/>
  <c r="E1450" i="11"/>
  <c r="D1450" i="11"/>
  <c r="C1450" i="11"/>
  <c r="B1450" i="11"/>
  <c r="A1450" i="11"/>
  <c r="O1449" i="11"/>
  <c r="N1449" i="11"/>
  <c r="M1449" i="11"/>
  <c r="L1449" i="11"/>
  <c r="K1449" i="11"/>
  <c r="J1449" i="11"/>
  <c r="I1449" i="11"/>
  <c r="F1449" i="11"/>
  <c r="P1449" i="11" s="1"/>
  <c r="E1449" i="11"/>
  <c r="D1449" i="11"/>
  <c r="C1449" i="11"/>
  <c r="B1449" i="11"/>
  <c r="A1449" i="11"/>
  <c r="O1448" i="11"/>
  <c r="N1448" i="11"/>
  <c r="M1448" i="11"/>
  <c r="L1448" i="11"/>
  <c r="K1448" i="11"/>
  <c r="J1448" i="11"/>
  <c r="I1448" i="11"/>
  <c r="F1448" i="11"/>
  <c r="P1448" i="11" s="1"/>
  <c r="E1448" i="11"/>
  <c r="D1448" i="11"/>
  <c r="C1448" i="11"/>
  <c r="B1448" i="11"/>
  <c r="A1448" i="11"/>
  <c r="O1447" i="11"/>
  <c r="N1447" i="11"/>
  <c r="M1447" i="11"/>
  <c r="L1447" i="11"/>
  <c r="K1447" i="11"/>
  <c r="J1447" i="11"/>
  <c r="I1447" i="11"/>
  <c r="F1447" i="11"/>
  <c r="P1447" i="11" s="1"/>
  <c r="E1447" i="11"/>
  <c r="D1447" i="11"/>
  <c r="C1447" i="11"/>
  <c r="B1447" i="11"/>
  <c r="A1447" i="11"/>
  <c r="O1446" i="11"/>
  <c r="N1446" i="11"/>
  <c r="M1446" i="11"/>
  <c r="L1446" i="11"/>
  <c r="K1446" i="11"/>
  <c r="J1446" i="11"/>
  <c r="I1446" i="11"/>
  <c r="F1446" i="11"/>
  <c r="P1446" i="11" s="1"/>
  <c r="E1446" i="11"/>
  <c r="D1446" i="11"/>
  <c r="C1446" i="11"/>
  <c r="B1446" i="11"/>
  <c r="A1446" i="11"/>
  <c r="O1445" i="11"/>
  <c r="N1445" i="11"/>
  <c r="M1445" i="11"/>
  <c r="L1445" i="11"/>
  <c r="K1445" i="11"/>
  <c r="J1445" i="11"/>
  <c r="I1445" i="11"/>
  <c r="F1445" i="11"/>
  <c r="P1445" i="11" s="1"/>
  <c r="E1445" i="11"/>
  <c r="D1445" i="11"/>
  <c r="C1445" i="11"/>
  <c r="B1445" i="11"/>
  <c r="A1445" i="11"/>
  <c r="O1444" i="11"/>
  <c r="N1444" i="11"/>
  <c r="M1444" i="11"/>
  <c r="L1444" i="11"/>
  <c r="K1444" i="11"/>
  <c r="J1444" i="11"/>
  <c r="I1444" i="11"/>
  <c r="F1444" i="11"/>
  <c r="P1444" i="11" s="1"/>
  <c r="E1444" i="11"/>
  <c r="D1444" i="11"/>
  <c r="C1444" i="11"/>
  <c r="B1444" i="11"/>
  <c r="A1444" i="11"/>
  <c r="O1443" i="11"/>
  <c r="N1443" i="11"/>
  <c r="M1443" i="11"/>
  <c r="L1443" i="11"/>
  <c r="K1443" i="11"/>
  <c r="J1443" i="11"/>
  <c r="I1443" i="11"/>
  <c r="F1443" i="11"/>
  <c r="P1443" i="11" s="1"/>
  <c r="E1443" i="11"/>
  <c r="D1443" i="11"/>
  <c r="C1443" i="11"/>
  <c r="B1443" i="11"/>
  <c r="A1443" i="11"/>
  <c r="O1442" i="11"/>
  <c r="N1442" i="11"/>
  <c r="M1442" i="11"/>
  <c r="L1442" i="11"/>
  <c r="K1442" i="11"/>
  <c r="J1442" i="11"/>
  <c r="D98" i="12" s="1"/>
  <c r="I1442" i="11"/>
  <c r="C98" i="12" s="1"/>
  <c r="F1442" i="11"/>
  <c r="P1442" i="11" s="1"/>
  <c r="E98" i="12" s="1"/>
  <c r="E1442" i="11"/>
  <c r="D1442" i="11"/>
  <c r="C1442" i="11"/>
  <c r="B1442" i="11"/>
  <c r="B98" i="12" s="1"/>
  <c r="A1442" i="11"/>
  <c r="A98" i="12" s="1"/>
  <c r="O1441" i="11"/>
  <c r="N1441" i="11"/>
  <c r="M1441" i="11"/>
  <c r="L1441" i="11"/>
  <c r="K1441" i="11"/>
  <c r="J1441" i="11"/>
  <c r="I1441" i="11"/>
  <c r="F1441" i="11"/>
  <c r="P1441" i="11" s="1"/>
  <c r="E1441" i="11"/>
  <c r="D1441" i="11"/>
  <c r="C1441" i="11"/>
  <c r="B1441" i="11"/>
  <c r="A1441" i="11"/>
  <c r="O1440" i="11"/>
  <c r="N1440" i="11"/>
  <c r="M1440" i="11"/>
  <c r="L1440" i="11"/>
  <c r="K1440" i="11"/>
  <c r="J1440" i="11"/>
  <c r="I1440" i="11"/>
  <c r="F1440" i="11"/>
  <c r="P1440" i="11" s="1"/>
  <c r="E1440" i="11"/>
  <c r="D1440" i="11"/>
  <c r="C1440" i="11"/>
  <c r="B1440" i="11"/>
  <c r="A1440" i="11"/>
  <c r="O1439" i="11"/>
  <c r="N1439" i="11"/>
  <c r="M1439" i="11"/>
  <c r="L1439" i="11"/>
  <c r="K1439" i="11"/>
  <c r="J1439" i="11"/>
  <c r="I1439" i="11"/>
  <c r="F1439" i="11"/>
  <c r="P1439" i="11" s="1"/>
  <c r="E1439" i="11"/>
  <c r="D1439" i="11"/>
  <c r="C1439" i="11"/>
  <c r="B1439" i="11"/>
  <c r="A1439" i="11"/>
  <c r="O1438" i="11"/>
  <c r="N1438" i="11"/>
  <c r="M1438" i="11"/>
  <c r="L1438" i="11"/>
  <c r="K1438" i="11"/>
  <c r="J1438" i="11"/>
  <c r="I1438" i="11"/>
  <c r="F1438" i="11"/>
  <c r="P1438" i="11" s="1"/>
  <c r="E1438" i="11"/>
  <c r="D1438" i="11"/>
  <c r="C1438" i="11"/>
  <c r="B1438" i="11"/>
  <c r="A1438" i="11"/>
  <c r="O1437" i="11"/>
  <c r="N1437" i="11"/>
  <c r="M1437" i="11"/>
  <c r="L1437" i="11"/>
  <c r="K1437" i="11"/>
  <c r="J1437" i="11"/>
  <c r="I1437" i="11"/>
  <c r="F1437" i="11"/>
  <c r="P1437" i="11" s="1"/>
  <c r="E1437" i="11"/>
  <c r="D1437" i="11"/>
  <c r="C1437" i="11"/>
  <c r="B1437" i="11"/>
  <c r="A1437" i="11"/>
  <c r="O1436" i="11"/>
  <c r="N1436" i="11"/>
  <c r="M1436" i="11"/>
  <c r="L1436" i="11"/>
  <c r="K1436" i="11"/>
  <c r="J1436" i="11"/>
  <c r="I1436" i="11"/>
  <c r="F1436" i="11"/>
  <c r="P1436" i="11" s="1"/>
  <c r="E1436" i="11"/>
  <c r="D1436" i="11"/>
  <c r="C1436" i="11"/>
  <c r="B1436" i="11"/>
  <c r="A1436" i="11"/>
  <c r="O1435" i="11"/>
  <c r="N1435" i="11"/>
  <c r="M1435" i="11"/>
  <c r="L1435" i="11"/>
  <c r="K1435" i="11"/>
  <c r="J1435" i="11"/>
  <c r="I1435" i="11"/>
  <c r="F1435" i="11"/>
  <c r="P1435" i="11" s="1"/>
  <c r="E1435" i="11"/>
  <c r="D1435" i="11"/>
  <c r="C1435" i="11"/>
  <c r="B1435" i="11"/>
  <c r="A1435" i="11"/>
  <c r="O1434" i="11"/>
  <c r="N1434" i="11"/>
  <c r="M1434" i="11"/>
  <c r="L1434" i="11"/>
  <c r="K1434" i="11"/>
  <c r="J1434" i="11"/>
  <c r="I1434" i="11"/>
  <c r="F1434" i="11"/>
  <c r="P1434" i="11" s="1"/>
  <c r="E1434" i="11"/>
  <c r="D1434" i="11"/>
  <c r="C1434" i="11"/>
  <c r="B1434" i="11"/>
  <c r="A1434" i="11"/>
  <c r="O1433" i="11"/>
  <c r="N1433" i="11"/>
  <c r="M1433" i="11"/>
  <c r="L1433" i="11"/>
  <c r="K1433" i="11"/>
  <c r="J1433" i="11"/>
  <c r="I1433" i="11"/>
  <c r="F1433" i="11"/>
  <c r="P1433" i="11" s="1"/>
  <c r="E1433" i="11"/>
  <c r="D1433" i="11"/>
  <c r="C1433" i="11"/>
  <c r="B1433" i="11"/>
  <c r="A1433" i="11"/>
  <c r="O1432" i="11"/>
  <c r="N1432" i="11"/>
  <c r="M1432" i="11"/>
  <c r="L1432" i="11"/>
  <c r="K1432" i="11"/>
  <c r="J1432" i="11"/>
  <c r="I1432" i="11"/>
  <c r="F1432" i="11"/>
  <c r="P1432" i="11" s="1"/>
  <c r="E1432" i="11"/>
  <c r="D1432" i="11"/>
  <c r="C1432" i="11"/>
  <c r="B1432" i="11"/>
  <c r="A1432" i="11"/>
  <c r="O1431" i="11"/>
  <c r="N1431" i="11"/>
  <c r="M1431" i="11"/>
  <c r="L1431" i="11"/>
  <c r="K1431" i="11"/>
  <c r="J1431" i="11"/>
  <c r="I1431" i="11"/>
  <c r="F1431" i="11"/>
  <c r="P1431" i="11" s="1"/>
  <c r="E1431" i="11"/>
  <c r="D1431" i="11"/>
  <c r="C1431" i="11"/>
  <c r="B1431" i="11"/>
  <c r="A1431" i="11"/>
  <c r="O1430" i="11"/>
  <c r="N1430" i="11"/>
  <c r="M1430" i="11"/>
  <c r="L1430" i="11"/>
  <c r="K1430" i="11"/>
  <c r="J1430" i="11"/>
  <c r="I1430" i="11"/>
  <c r="F1430" i="11"/>
  <c r="P1430" i="11" s="1"/>
  <c r="E1430" i="11"/>
  <c r="D1430" i="11"/>
  <c r="C1430" i="11"/>
  <c r="B1430" i="11"/>
  <c r="A1430" i="11"/>
  <c r="O1429" i="11"/>
  <c r="N1429" i="11"/>
  <c r="M1429" i="11"/>
  <c r="L1429" i="11"/>
  <c r="K1429" i="11"/>
  <c r="J1429" i="11"/>
  <c r="I1429" i="11"/>
  <c r="F1429" i="11"/>
  <c r="P1429" i="11" s="1"/>
  <c r="E1429" i="11"/>
  <c r="D1429" i="11"/>
  <c r="C1429" i="11"/>
  <c r="B1429" i="11"/>
  <c r="A1429" i="11"/>
  <c r="O1428" i="11"/>
  <c r="N1428" i="11"/>
  <c r="M1428" i="11"/>
  <c r="L1428" i="11"/>
  <c r="K1428" i="11"/>
  <c r="J1428" i="11"/>
  <c r="I1428" i="11"/>
  <c r="F1428" i="11"/>
  <c r="P1428" i="11" s="1"/>
  <c r="E1428" i="11"/>
  <c r="D1428" i="11"/>
  <c r="C1428" i="11"/>
  <c r="B1428" i="11"/>
  <c r="A1428" i="11"/>
  <c r="O1427" i="11"/>
  <c r="N1427" i="11"/>
  <c r="M1427" i="11"/>
  <c r="L1427" i="11"/>
  <c r="K1427" i="11"/>
  <c r="J1427" i="11"/>
  <c r="D97" i="12" s="1"/>
  <c r="I1427" i="11"/>
  <c r="C97" i="12" s="1"/>
  <c r="F1427" i="11"/>
  <c r="P1427" i="11" s="1"/>
  <c r="E97" i="12" s="1"/>
  <c r="E1427" i="11"/>
  <c r="D1427" i="11"/>
  <c r="C1427" i="11"/>
  <c r="B1427" i="11"/>
  <c r="B97" i="12" s="1"/>
  <c r="A1427" i="11"/>
  <c r="A97" i="12" s="1"/>
  <c r="O1426" i="11"/>
  <c r="N1426" i="11"/>
  <c r="M1426" i="11"/>
  <c r="L1426" i="11"/>
  <c r="K1426" i="11"/>
  <c r="J1426" i="11"/>
  <c r="I1426" i="11"/>
  <c r="F1426" i="11"/>
  <c r="P1426" i="11" s="1"/>
  <c r="E1426" i="11"/>
  <c r="D1426" i="11"/>
  <c r="C1426" i="11"/>
  <c r="B1426" i="11"/>
  <c r="A1426" i="11"/>
  <c r="O1425" i="11"/>
  <c r="N1425" i="11"/>
  <c r="M1425" i="11"/>
  <c r="L1425" i="11"/>
  <c r="K1425" i="11"/>
  <c r="J1425" i="11"/>
  <c r="I1425" i="11"/>
  <c r="F1425" i="11"/>
  <c r="P1425" i="11" s="1"/>
  <c r="E1425" i="11"/>
  <c r="D1425" i="11"/>
  <c r="C1425" i="11"/>
  <c r="B1425" i="11"/>
  <c r="A1425" i="11"/>
  <c r="O1424" i="11"/>
  <c r="N1424" i="11"/>
  <c r="M1424" i="11"/>
  <c r="L1424" i="11"/>
  <c r="K1424" i="11"/>
  <c r="J1424" i="11"/>
  <c r="I1424" i="11"/>
  <c r="F1424" i="11"/>
  <c r="P1424" i="11" s="1"/>
  <c r="E1424" i="11"/>
  <c r="D1424" i="11"/>
  <c r="C1424" i="11"/>
  <c r="B1424" i="11"/>
  <c r="A1424" i="11"/>
  <c r="O1423" i="11"/>
  <c r="N1423" i="11"/>
  <c r="M1423" i="11"/>
  <c r="L1423" i="11"/>
  <c r="K1423" i="11"/>
  <c r="J1423" i="11"/>
  <c r="I1423" i="11"/>
  <c r="F1423" i="11"/>
  <c r="P1423" i="11" s="1"/>
  <c r="E1423" i="11"/>
  <c r="D1423" i="11"/>
  <c r="C1423" i="11"/>
  <c r="B1423" i="11"/>
  <c r="A1423" i="11"/>
  <c r="O1422" i="11"/>
  <c r="N1422" i="11"/>
  <c r="M1422" i="11"/>
  <c r="L1422" i="11"/>
  <c r="K1422" i="11"/>
  <c r="J1422" i="11"/>
  <c r="I1422" i="11"/>
  <c r="F1422" i="11"/>
  <c r="P1422" i="11" s="1"/>
  <c r="E1422" i="11"/>
  <c r="D1422" i="11"/>
  <c r="C1422" i="11"/>
  <c r="B1422" i="11"/>
  <c r="A1422" i="11"/>
  <c r="O1421" i="11"/>
  <c r="N1421" i="11"/>
  <c r="M1421" i="11"/>
  <c r="L1421" i="11"/>
  <c r="K1421" i="11"/>
  <c r="J1421" i="11"/>
  <c r="I1421" i="11"/>
  <c r="F1421" i="11"/>
  <c r="P1421" i="11" s="1"/>
  <c r="E1421" i="11"/>
  <c r="D1421" i="11"/>
  <c r="C1421" i="11"/>
  <c r="B1421" i="11"/>
  <c r="A1421" i="11"/>
  <c r="O1420" i="11"/>
  <c r="N1420" i="11"/>
  <c r="M1420" i="11"/>
  <c r="L1420" i="11"/>
  <c r="K1420" i="11"/>
  <c r="J1420" i="11"/>
  <c r="I1420" i="11"/>
  <c r="F1420" i="11"/>
  <c r="P1420" i="11" s="1"/>
  <c r="E1420" i="11"/>
  <c r="D1420" i="11"/>
  <c r="C1420" i="11"/>
  <c r="B1420" i="11"/>
  <c r="A1420" i="11"/>
  <c r="O1419" i="11"/>
  <c r="N1419" i="11"/>
  <c r="M1419" i="11"/>
  <c r="L1419" i="11"/>
  <c r="K1419" i="11"/>
  <c r="J1419" i="11"/>
  <c r="I1419" i="11"/>
  <c r="F1419" i="11"/>
  <c r="P1419" i="11" s="1"/>
  <c r="E1419" i="11"/>
  <c r="D1419" i="11"/>
  <c r="C1419" i="11"/>
  <c r="B1419" i="11"/>
  <c r="A1419" i="11"/>
  <c r="O1418" i="11"/>
  <c r="N1418" i="11"/>
  <c r="M1418" i="11"/>
  <c r="L1418" i="11"/>
  <c r="K1418" i="11"/>
  <c r="J1418" i="11"/>
  <c r="I1418" i="11"/>
  <c r="F1418" i="11"/>
  <c r="P1418" i="11" s="1"/>
  <c r="E1418" i="11"/>
  <c r="D1418" i="11"/>
  <c r="C1418" i="11"/>
  <c r="B1418" i="11"/>
  <c r="A1418" i="11"/>
  <c r="O1417" i="11"/>
  <c r="N1417" i="11"/>
  <c r="M1417" i="11"/>
  <c r="L1417" i="11"/>
  <c r="K1417" i="11"/>
  <c r="J1417" i="11"/>
  <c r="I1417" i="11"/>
  <c r="F1417" i="11"/>
  <c r="P1417" i="11" s="1"/>
  <c r="E1417" i="11"/>
  <c r="D1417" i="11"/>
  <c r="C1417" i="11"/>
  <c r="B1417" i="11"/>
  <c r="A1417" i="11"/>
  <c r="O1416" i="11"/>
  <c r="N1416" i="11"/>
  <c r="M1416" i="11"/>
  <c r="L1416" i="11"/>
  <c r="K1416" i="11"/>
  <c r="J1416" i="11"/>
  <c r="I1416" i="11"/>
  <c r="F1416" i="11"/>
  <c r="P1416" i="11" s="1"/>
  <c r="E1416" i="11"/>
  <c r="D1416" i="11"/>
  <c r="C1416" i="11"/>
  <c r="B1416" i="11"/>
  <c r="A1416" i="11"/>
  <c r="O1415" i="11"/>
  <c r="N1415" i="11"/>
  <c r="M1415" i="11"/>
  <c r="L1415" i="11"/>
  <c r="K1415" i="11"/>
  <c r="J1415" i="11"/>
  <c r="I1415" i="11"/>
  <c r="F1415" i="11"/>
  <c r="P1415" i="11" s="1"/>
  <c r="E1415" i="11"/>
  <c r="D1415" i="11"/>
  <c r="C1415" i="11"/>
  <c r="B1415" i="11"/>
  <c r="A1415" i="11"/>
  <c r="O1414" i="11"/>
  <c r="N1414" i="11"/>
  <c r="M1414" i="11"/>
  <c r="L1414" i="11"/>
  <c r="K1414" i="11"/>
  <c r="J1414" i="11"/>
  <c r="I1414" i="11"/>
  <c r="F1414" i="11"/>
  <c r="P1414" i="11" s="1"/>
  <c r="E1414" i="11"/>
  <c r="D1414" i="11"/>
  <c r="C1414" i="11"/>
  <c r="B1414" i="11"/>
  <c r="A1414" i="11"/>
  <c r="O1413" i="11"/>
  <c r="N1413" i="11"/>
  <c r="M1413" i="11"/>
  <c r="L1413" i="11"/>
  <c r="K1413" i="11"/>
  <c r="J1413" i="11"/>
  <c r="I1413" i="11"/>
  <c r="F1413" i="11"/>
  <c r="P1413" i="11" s="1"/>
  <c r="E1413" i="11"/>
  <c r="D1413" i="11"/>
  <c r="C1413" i="11"/>
  <c r="B1413" i="11"/>
  <c r="A1413" i="11"/>
  <c r="O1412" i="11"/>
  <c r="N1412" i="11"/>
  <c r="M1412" i="11"/>
  <c r="L1412" i="11"/>
  <c r="K1412" i="11"/>
  <c r="J1412" i="11"/>
  <c r="D96" i="12" s="1"/>
  <c r="I1412" i="11"/>
  <c r="C96" i="12" s="1"/>
  <c r="F1412" i="11"/>
  <c r="P1412" i="11" s="1"/>
  <c r="E96" i="12" s="1"/>
  <c r="E1412" i="11"/>
  <c r="D1412" i="11"/>
  <c r="C1412" i="11"/>
  <c r="B1412" i="11"/>
  <c r="B96" i="12" s="1"/>
  <c r="A1412" i="11"/>
  <c r="A96" i="12" s="1"/>
  <c r="O1411" i="11"/>
  <c r="N1411" i="11"/>
  <c r="M1411" i="11"/>
  <c r="L1411" i="11"/>
  <c r="K1411" i="11"/>
  <c r="J1411" i="11"/>
  <c r="I1411" i="11"/>
  <c r="F1411" i="11"/>
  <c r="P1411" i="11" s="1"/>
  <c r="E1411" i="11"/>
  <c r="D1411" i="11"/>
  <c r="C1411" i="11"/>
  <c r="B1411" i="11"/>
  <c r="A1411" i="11"/>
  <c r="O1410" i="11"/>
  <c r="N1410" i="11"/>
  <c r="M1410" i="11"/>
  <c r="L1410" i="11"/>
  <c r="K1410" i="11"/>
  <c r="J1410" i="11"/>
  <c r="I1410" i="11"/>
  <c r="F1410" i="11"/>
  <c r="P1410" i="11" s="1"/>
  <c r="E1410" i="11"/>
  <c r="D1410" i="11"/>
  <c r="C1410" i="11"/>
  <c r="B1410" i="11"/>
  <c r="A1410" i="11"/>
  <c r="O1409" i="11"/>
  <c r="N1409" i="11"/>
  <c r="M1409" i="11"/>
  <c r="L1409" i="11"/>
  <c r="K1409" i="11"/>
  <c r="J1409" i="11"/>
  <c r="I1409" i="11"/>
  <c r="F1409" i="11"/>
  <c r="P1409" i="11" s="1"/>
  <c r="E1409" i="11"/>
  <c r="D1409" i="11"/>
  <c r="C1409" i="11"/>
  <c r="B1409" i="11"/>
  <c r="A1409" i="11"/>
  <c r="O1408" i="11"/>
  <c r="N1408" i="11"/>
  <c r="M1408" i="11"/>
  <c r="L1408" i="11"/>
  <c r="K1408" i="11"/>
  <c r="J1408" i="11"/>
  <c r="I1408" i="11"/>
  <c r="F1408" i="11"/>
  <c r="P1408" i="11" s="1"/>
  <c r="E1408" i="11"/>
  <c r="D1408" i="11"/>
  <c r="C1408" i="11"/>
  <c r="B1408" i="11"/>
  <c r="A1408" i="11"/>
  <c r="O1407" i="11"/>
  <c r="N1407" i="11"/>
  <c r="M1407" i="11"/>
  <c r="L1407" i="11"/>
  <c r="K1407" i="11"/>
  <c r="J1407" i="11"/>
  <c r="I1407" i="11"/>
  <c r="F1407" i="11"/>
  <c r="P1407" i="11" s="1"/>
  <c r="E1407" i="11"/>
  <c r="D1407" i="11"/>
  <c r="C1407" i="11"/>
  <c r="B1407" i="11"/>
  <c r="A1407" i="11"/>
  <c r="O1406" i="11"/>
  <c r="N1406" i="11"/>
  <c r="M1406" i="11"/>
  <c r="L1406" i="11"/>
  <c r="K1406" i="11"/>
  <c r="J1406" i="11"/>
  <c r="I1406" i="11"/>
  <c r="F1406" i="11"/>
  <c r="P1406" i="11" s="1"/>
  <c r="E1406" i="11"/>
  <c r="D1406" i="11"/>
  <c r="C1406" i="11"/>
  <c r="B1406" i="11"/>
  <c r="A1406" i="11"/>
  <c r="O1405" i="11"/>
  <c r="N1405" i="11"/>
  <c r="M1405" i="11"/>
  <c r="L1405" i="11"/>
  <c r="K1405" i="11"/>
  <c r="J1405" i="11"/>
  <c r="I1405" i="11"/>
  <c r="F1405" i="11"/>
  <c r="P1405" i="11" s="1"/>
  <c r="E1405" i="11"/>
  <c r="D1405" i="11"/>
  <c r="C1405" i="11"/>
  <c r="B1405" i="11"/>
  <c r="A1405" i="11"/>
  <c r="O1404" i="11"/>
  <c r="N1404" i="11"/>
  <c r="M1404" i="11"/>
  <c r="L1404" i="11"/>
  <c r="K1404" i="11"/>
  <c r="J1404" i="11"/>
  <c r="I1404" i="11"/>
  <c r="F1404" i="11"/>
  <c r="P1404" i="11" s="1"/>
  <c r="E1404" i="11"/>
  <c r="D1404" i="11"/>
  <c r="C1404" i="11"/>
  <c r="B1404" i="11"/>
  <c r="A1404" i="11"/>
  <c r="O1403" i="11"/>
  <c r="N1403" i="11"/>
  <c r="M1403" i="11"/>
  <c r="L1403" i="11"/>
  <c r="K1403" i="11"/>
  <c r="J1403" i="11"/>
  <c r="I1403" i="11"/>
  <c r="F1403" i="11"/>
  <c r="P1403" i="11" s="1"/>
  <c r="E1403" i="11"/>
  <c r="D1403" i="11"/>
  <c r="C1403" i="11"/>
  <c r="B1403" i="11"/>
  <c r="A1403" i="11"/>
  <c r="O1402" i="11"/>
  <c r="N1402" i="11"/>
  <c r="M1402" i="11"/>
  <c r="L1402" i="11"/>
  <c r="K1402" i="11"/>
  <c r="J1402" i="11"/>
  <c r="I1402" i="11"/>
  <c r="F1402" i="11"/>
  <c r="P1402" i="11" s="1"/>
  <c r="E1402" i="11"/>
  <c r="D1402" i="11"/>
  <c r="C1402" i="11"/>
  <c r="B1402" i="11"/>
  <c r="A1402" i="11"/>
  <c r="O1401" i="11"/>
  <c r="N1401" i="11"/>
  <c r="M1401" i="11"/>
  <c r="L1401" i="11"/>
  <c r="K1401" i="11"/>
  <c r="J1401" i="11"/>
  <c r="I1401" i="11"/>
  <c r="F1401" i="11"/>
  <c r="P1401" i="11" s="1"/>
  <c r="E1401" i="11"/>
  <c r="D1401" i="11"/>
  <c r="C1401" i="11"/>
  <c r="B1401" i="11"/>
  <c r="A1401" i="11"/>
  <c r="O1400" i="11"/>
  <c r="N1400" i="11"/>
  <c r="M1400" i="11"/>
  <c r="L1400" i="11"/>
  <c r="K1400" i="11"/>
  <c r="J1400" i="11"/>
  <c r="I1400" i="11"/>
  <c r="F1400" i="11"/>
  <c r="P1400" i="11" s="1"/>
  <c r="E1400" i="11"/>
  <c r="D1400" i="11"/>
  <c r="C1400" i="11"/>
  <c r="B1400" i="11"/>
  <c r="A1400" i="11"/>
  <c r="O1399" i="11"/>
  <c r="N1399" i="11"/>
  <c r="M1399" i="11"/>
  <c r="L1399" i="11"/>
  <c r="K1399" i="11"/>
  <c r="J1399" i="11"/>
  <c r="I1399" i="11"/>
  <c r="F1399" i="11"/>
  <c r="P1399" i="11" s="1"/>
  <c r="E1399" i="11"/>
  <c r="D1399" i="11"/>
  <c r="C1399" i="11"/>
  <c r="B1399" i="11"/>
  <c r="A1399" i="11"/>
  <c r="O1398" i="11"/>
  <c r="N1398" i="11"/>
  <c r="M1398" i="11"/>
  <c r="L1398" i="11"/>
  <c r="K1398" i="11"/>
  <c r="J1398" i="11"/>
  <c r="I1398" i="11"/>
  <c r="F1398" i="11"/>
  <c r="P1398" i="11" s="1"/>
  <c r="E1398" i="11"/>
  <c r="D1398" i="11"/>
  <c r="C1398" i="11"/>
  <c r="B1398" i="11"/>
  <c r="A1398" i="11"/>
  <c r="O1397" i="11"/>
  <c r="N1397" i="11"/>
  <c r="M1397" i="11"/>
  <c r="L1397" i="11"/>
  <c r="K1397" i="11"/>
  <c r="J1397" i="11"/>
  <c r="D95" i="12" s="1"/>
  <c r="I1397" i="11"/>
  <c r="C95" i="12" s="1"/>
  <c r="F1397" i="11"/>
  <c r="P1397" i="11" s="1"/>
  <c r="E95" i="12" s="1"/>
  <c r="E1397" i="11"/>
  <c r="D1397" i="11"/>
  <c r="C1397" i="11"/>
  <c r="B1397" i="11"/>
  <c r="B95" i="12" s="1"/>
  <c r="A1397" i="11"/>
  <c r="A95" i="12" s="1"/>
  <c r="O1396" i="11"/>
  <c r="N1396" i="11"/>
  <c r="M1396" i="11"/>
  <c r="L1396" i="11"/>
  <c r="K1396" i="11"/>
  <c r="J1396" i="11"/>
  <c r="I1396" i="11"/>
  <c r="F1396" i="11"/>
  <c r="P1396" i="11" s="1"/>
  <c r="E1396" i="11"/>
  <c r="D1396" i="11"/>
  <c r="C1396" i="11"/>
  <c r="B1396" i="11"/>
  <c r="A1396" i="11"/>
  <c r="O1395" i="11"/>
  <c r="N1395" i="11"/>
  <c r="M1395" i="11"/>
  <c r="L1395" i="11"/>
  <c r="K1395" i="11"/>
  <c r="J1395" i="11"/>
  <c r="I1395" i="11"/>
  <c r="F1395" i="11"/>
  <c r="P1395" i="11" s="1"/>
  <c r="E1395" i="11"/>
  <c r="D1395" i="11"/>
  <c r="C1395" i="11"/>
  <c r="B1395" i="11"/>
  <c r="A1395" i="11"/>
  <c r="O1394" i="11"/>
  <c r="N1394" i="11"/>
  <c r="M1394" i="11"/>
  <c r="L1394" i="11"/>
  <c r="K1394" i="11"/>
  <c r="J1394" i="11"/>
  <c r="I1394" i="11"/>
  <c r="F1394" i="11"/>
  <c r="P1394" i="11" s="1"/>
  <c r="E1394" i="11"/>
  <c r="D1394" i="11"/>
  <c r="C1394" i="11"/>
  <c r="B1394" i="11"/>
  <c r="A1394" i="11"/>
  <c r="O1393" i="11"/>
  <c r="N1393" i="11"/>
  <c r="M1393" i="11"/>
  <c r="L1393" i="11"/>
  <c r="K1393" i="11"/>
  <c r="J1393" i="11"/>
  <c r="I1393" i="11"/>
  <c r="F1393" i="11"/>
  <c r="P1393" i="11" s="1"/>
  <c r="E1393" i="11"/>
  <c r="D1393" i="11"/>
  <c r="C1393" i="11"/>
  <c r="B1393" i="11"/>
  <c r="A1393" i="11"/>
  <c r="O1392" i="11"/>
  <c r="N1392" i="11"/>
  <c r="M1392" i="11"/>
  <c r="L1392" i="11"/>
  <c r="K1392" i="11"/>
  <c r="J1392" i="11"/>
  <c r="I1392" i="11"/>
  <c r="F1392" i="11"/>
  <c r="P1392" i="11" s="1"/>
  <c r="E1392" i="11"/>
  <c r="D1392" i="11"/>
  <c r="C1392" i="11"/>
  <c r="B1392" i="11"/>
  <c r="A1392" i="11"/>
  <c r="O1391" i="11"/>
  <c r="N1391" i="11"/>
  <c r="M1391" i="11"/>
  <c r="L1391" i="11"/>
  <c r="K1391" i="11"/>
  <c r="J1391" i="11"/>
  <c r="I1391" i="11"/>
  <c r="F1391" i="11"/>
  <c r="P1391" i="11" s="1"/>
  <c r="E1391" i="11"/>
  <c r="D1391" i="11"/>
  <c r="C1391" i="11"/>
  <c r="B1391" i="11"/>
  <c r="A1391" i="11"/>
  <c r="O1390" i="11"/>
  <c r="N1390" i="11"/>
  <c r="M1390" i="11"/>
  <c r="L1390" i="11"/>
  <c r="K1390" i="11"/>
  <c r="J1390" i="11"/>
  <c r="I1390" i="11"/>
  <c r="F1390" i="11"/>
  <c r="P1390" i="11" s="1"/>
  <c r="E1390" i="11"/>
  <c r="D1390" i="11"/>
  <c r="C1390" i="11"/>
  <c r="B1390" i="11"/>
  <c r="A1390" i="11"/>
  <c r="O1389" i="11"/>
  <c r="N1389" i="11"/>
  <c r="M1389" i="11"/>
  <c r="L1389" i="11"/>
  <c r="K1389" i="11"/>
  <c r="J1389" i="11"/>
  <c r="I1389" i="11"/>
  <c r="F1389" i="11"/>
  <c r="P1389" i="11" s="1"/>
  <c r="E1389" i="11"/>
  <c r="D1389" i="11"/>
  <c r="C1389" i="11"/>
  <c r="B1389" i="11"/>
  <c r="A1389" i="11"/>
  <c r="O1388" i="11"/>
  <c r="N1388" i="11"/>
  <c r="M1388" i="11"/>
  <c r="L1388" i="11"/>
  <c r="K1388" i="11"/>
  <c r="J1388" i="11"/>
  <c r="I1388" i="11"/>
  <c r="F1388" i="11"/>
  <c r="P1388" i="11" s="1"/>
  <c r="E1388" i="11"/>
  <c r="D1388" i="11"/>
  <c r="C1388" i="11"/>
  <c r="B1388" i="11"/>
  <c r="A1388" i="11"/>
  <c r="O1387" i="11"/>
  <c r="N1387" i="11"/>
  <c r="M1387" i="11"/>
  <c r="L1387" i="11"/>
  <c r="K1387" i="11"/>
  <c r="J1387" i="11"/>
  <c r="I1387" i="11"/>
  <c r="F1387" i="11"/>
  <c r="P1387" i="11" s="1"/>
  <c r="E1387" i="11"/>
  <c r="D1387" i="11"/>
  <c r="C1387" i="11"/>
  <c r="B1387" i="11"/>
  <c r="A1387" i="11"/>
  <c r="O1386" i="11"/>
  <c r="N1386" i="11"/>
  <c r="M1386" i="11"/>
  <c r="L1386" i="11"/>
  <c r="K1386" i="11"/>
  <c r="J1386" i="11"/>
  <c r="I1386" i="11"/>
  <c r="F1386" i="11"/>
  <c r="P1386" i="11" s="1"/>
  <c r="E1386" i="11"/>
  <c r="D1386" i="11"/>
  <c r="C1386" i="11"/>
  <c r="B1386" i="11"/>
  <c r="A1386" i="11"/>
  <c r="O1385" i="11"/>
  <c r="N1385" i="11"/>
  <c r="M1385" i="11"/>
  <c r="L1385" i="11"/>
  <c r="K1385" i="11"/>
  <c r="J1385" i="11"/>
  <c r="I1385" i="11"/>
  <c r="F1385" i="11"/>
  <c r="P1385" i="11" s="1"/>
  <c r="E1385" i="11"/>
  <c r="D1385" i="11"/>
  <c r="C1385" i="11"/>
  <c r="B1385" i="11"/>
  <c r="A1385" i="11"/>
  <c r="O1384" i="11"/>
  <c r="N1384" i="11"/>
  <c r="M1384" i="11"/>
  <c r="L1384" i="11"/>
  <c r="K1384" i="11"/>
  <c r="J1384" i="11"/>
  <c r="I1384" i="11"/>
  <c r="F1384" i="11"/>
  <c r="P1384" i="11" s="1"/>
  <c r="E1384" i="11"/>
  <c r="D1384" i="11"/>
  <c r="C1384" i="11"/>
  <c r="B1384" i="11"/>
  <c r="A1384" i="11"/>
  <c r="O1383" i="11"/>
  <c r="N1383" i="11"/>
  <c r="M1383" i="11"/>
  <c r="L1383" i="11"/>
  <c r="K1383" i="11"/>
  <c r="J1383" i="11"/>
  <c r="I1383" i="11"/>
  <c r="F1383" i="11"/>
  <c r="P1383" i="11" s="1"/>
  <c r="E1383" i="11"/>
  <c r="D1383" i="11"/>
  <c r="C1383" i="11"/>
  <c r="B1383" i="11"/>
  <c r="A1383" i="11"/>
  <c r="O1382" i="11"/>
  <c r="N1382" i="11"/>
  <c r="M1382" i="11"/>
  <c r="L1382" i="11"/>
  <c r="K1382" i="11"/>
  <c r="J1382" i="11"/>
  <c r="D94" i="12" s="1"/>
  <c r="I1382" i="11"/>
  <c r="C94" i="12" s="1"/>
  <c r="F1382" i="11"/>
  <c r="P1382" i="11" s="1"/>
  <c r="E94" i="12" s="1"/>
  <c r="E1382" i="11"/>
  <c r="D1382" i="11"/>
  <c r="C1382" i="11"/>
  <c r="B1382" i="11"/>
  <c r="B94" i="12" s="1"/>
  <c r="A1382" i="11"/>
  <c r="A94" i="12" s="1"/>
  <c r="O1381" i="11"/>
  <c r="N1381" i="11"/>
  <c r="M1381" i="11"/>
  <c r="L1381" i="11"/>
  <c r="K1381" i="11"/>
  <c r="J1381" i="11"/>
  <c r="I1381" i="11"/>
  <c r="F1381" i="11"/>
  <c r="P1381" i="11" s="1"/>
  <c r="E1381" i="11"/>
  <c r="D1381" i="11"/>
  <c r="C1381" i="11"/>
  <c r="B1381" i="11"/>
  <c r="A1381" i="11"/>
  <c r="O1380" i="11"/>
  <c r="N1380" i="11"/>
  <c r="M1380" i="11"/>
  <c r="L1380" i="11"/>
  <c r="K1380" i="11"/>
  <c r="J1380" i="11"/>
  <c r="I1380" i="11"/>
  <c r="F1380" i="11"/>
  <c r="P1380" i="11" s="1"/>
  <c r="E1380" i="11"/>
  <c r="D1380" i="11"/>
  <c r="C1380" i="11"/>
  <c r="B1380" i="11"/>
  <c r="A1380" i="11"/>
  <c r="O1379" i="11"/>
  <c r="N1379" i="11"/>
  <c r="M1379" i="11"/>
  <c r="L1379" i="11"/>
  <c r="K1379" i="11"/>
  <c r="J1379" i="11"/>
  <c r="I1379" i="11"/>
  <c r="F1379" i="11"/>
  <c r="P1379" i="11" s="1"/>
  <c r="E1379" i="11"/>
  <c r="D1379" i="11"/>
  <c r="C1379" i="11"/>
  <c r="B1379" i="11"/>
  <c r="A1379" i="11"/>
  <c r="O1378" i="11"/>
  <c r="N1378" i="11"/>
  <c r="M1378" i="11"/>
  <c r="L1378" i="11"/>
  <c r="K1378" i="11"/>
  <c r="J1378" i="11"/>
  <c r="I1378" i="11"/>
  <c r="F1378" i="11"/>
  <c r="P1378" i="11" s="1"/>
  <c r="E1378" i="11"/>
  <c r="D1378" i="11"/>
  <c r="C1378" i="11"/>
  <c r="B1378" i="11"/>
  <c r="A1378" i="11"/>
  <c r="O1377" i="11"/>
  <c r="N1377" i="11"/>
  <c r="M1377" i="11"/>
  <c r="L1377" i="11"/>
  <c r="K1377" i="11"/>
  <c r="J1377" i="11"/>
  <c r="I1377" i="11"/>
  <c r="F1377" i="11"/>
  <c r="P1377" i="11" s="1"/>
  <c r="E1377" i="11"/>
  <c r="D1377" i="11"/>
  <c r="C1377" i="11"/>
  <c r="B1377" i="11"/>
  <c r="A1377" i="11"/>
  <c r="O1376" i="11"/>
  <c r="N1376" i="11"/>
  <c r="M1376" i="11"/>
  <c r="L1376" i="11"/>
  <c r="K1376" i="11"/>
  <c r="J1376" i="11"/>
  <c r="I1376" i="11"/>
  <c r="F1376" i="11"/>
  <c r="P1376" i="11" s="1"/>
  <c r="E1376" i="11"/>
  <c r="D1376" i="11"/>
  <c r="C1376" i="11"/>
  <c r="B1376" i="11"/>
  <c r="A1376" i="11"/>
  <c r="O1375" i="11"/>
  <c r="N1375" i="11"/>
  <c r="M1375" i="11"/>
  <c r="L1375" i="11"/>
  <c r="K1375" i="11"/>
  <c r="J1375" i="11"/>
  <c r="I1375" i="11"/>
  <c r="F1375" i="11"/>
  <c r="P1375" i="11" s="1"/>
  <c r="E1375" i="11"/>
  <c r="D1375" i="11"/>
  <c r="C1375" i="11"/>
  <c r="B1375" i="11"/>
  <c r="A1375" i="11"/>
  <c r="O1374" i="11"/>
  <c r="N1374" i="11"/>
  <c r="M1374" i="11"/>
  <c r="L1374" i="11"/>
  <c r="K1374" i="11"/>
  <c r="J1374" i="11"/>
  <c r="I1374" i="11"/>
  <c r="F1374" i="11"/>
  <c r="P1374" i="11" s="1"/>
  <c r="E1374" i="11"/>
  <c r="D1374" i="11"/>
  <c r="C1374" i="11"/>
  <c r="B1374" i="11"/>
  <c r="A1374" i="11"/>
  <c r="O1373" i="11"/>
  <c r="N1373" i="11"/>
  <c r="M1373" i="11"/>
  <c r="L1373" i="11"/>
  <c r="K1373" i="11"/>
  <c r="J1373" i="11"/>
  <c r="I1373" i="11"/>
  <c r="F1373" i="11"/>
  <c r="P1373" i="11" s="1"/>
  <c r="E1373" i="11"/>
  <c r="D1373" i="11"/>
  <c r="C1373" i="11"/>
  <c r="B1373" i="11"/>
  <c r="A1373" i="11"/>
  <c r="O1372" i="11"/>
  <c r="N1372" i="11"/>
  <c r="M1372" i="11"/>
  <c r="L1372" i="11"/>
  <c r="K1372" i="11"/>
  <c r="J1372" i="11"/>
  <c r="I1372" i="11"/>
  <c r="F1372" i="11"/>
  <c r="P1372" i="11" s="1"/>
  <c r="E1372" i="11"/>
  <c r="D1372" i="11"/>
  <c r="C1372" i="11"/>
  <c r="B1372" i="11"/>
  <c r="A1372" i="11"/>
  <c r="O1371" i="11"/>
  <c r="N1371" i="11"/>
  <c r="M1371" i="11"/>
  <c r="L1371" i="11"/>
  <c r="K1371" i="11"/>
  <c r="J1371" i="11"/>
  <c r="I1371" i="11"/>
  <c r="F1371" i="11"/>
  <c r="P1371" i="11" s="1"/>
  <c r="E1371" i="11"/>
  <c r="D1371" i="11"/>
  <c r="C1371" i="11"/>
  <c r="B1371" i="11"/>
  <c r="A1371" i="11"/>
  <c r="O1370" i="11"/>
  <c r="N1370" i="11"/>
  <c r="M1370" i="11"/>
  <c r="L1370" i="11"/>
  <c r="K1370" i="11"/>
  <c r="J1370" i="11"/>
  <c r="I1370" i="11"/>
  <c r="F1370" i="11"/>
  <c r="P1370" i="11" s="1"/>
  <c r="E1370" i="11"/>
  <c r="D1370" i="11"/>
  <c r="C1370" i="11"/>
  <c r="B1370" i="11"/>
  <c r="A1370" i="11"/>
  <c r="O1369" i="11"/>
  <c r="N1369" i="11"/>
  <c r="M1369" i="11"/>
  <c r="L1369" i="11"/>
  <c r="K1369" i="11"/>
  <c r="J1369" i="11"/>
  <c r="I1369" i="11"/>
  <c r="F1369" i="11"/>
  <c r="P1369" i="11" s="1"/>
  <c r="E1369" i="11"/>
  <c r="D1369" i="11"/>
  <c r="C1369" i="11"/>
  <c r="B1369" i="11"/>
  <c r="A1369" i="11"/>
  <c r="O1368" i="11"/>
  <c r="N1368" i="11"/>
  <c r="M1368" i="11"/>
  <c r="L1368" i="11"/>
  <c r="K1368" i="11"/>
  <c r="J1368" i="11"/>
  <c r="I1368" i="11"/>
  <c r="F1368" i="11"/>
  <c r="P1368" i="11" s="1"/>
  <c r="E1368" i="11"/>
  <c r="D1368" i="11"/>
  <c r="C1368" i="11"/>
  <c r="B1368" i="11"/>
  <c r="A1368" i="11"/>
  <c r="O1367" i="11"/>
  <c r="N1367" i="11"/>
  <c r="M1367" i="11"/>
  <c r="L1367" i="11"/>
  <c r="K1367" i="11"/>
  <c r="J1367" i="11"/>
  <c r="D93" i="12" s="1"/>
  <c r="I1367" i="11"/>
  <c r="C93" i="12" s="1"/>
  <c r="F1367" i="11"/>
  <c r="P1367" i="11" s="1"/>
  <c r="E93" i="12" s="1"/>
  <c r="E1367" i="11"/>
  <c r="D1367" i="11"/>
  <c r="C1367" i="11"/>
  <c r="B1367" i="11"/>
  <c r="B93" i="12" s="1"/>
  <c r="A1367" i="11"/>
  <c r="A93" i="12" s="1"/>
  <c r="O1366" i="11"/>
  <c r="N1366" i="11"/>
  <c r="M1366" i="11"/>
  <c r="L1366" i="11"/>
  <c r="K1366" i="11"/>
  <c r="J1366" i="11"/>
  <c r="I1366" i="11"/>
  <c r="F1366" i="11"/>
  <c r="P1366" i="11" s="1"/>
  <c r="E1366" i="11"/>
  <c r="D1366" i="11"/>
  <c r="C1366" i="11"/>
  <c r="B1366" i="11"/>
  <c r="A1366" i="11"/>
  <c r="O1365" i="11"/>
  <c r="N1365" i="11"/>
  <c r="M1365" i="11"/>
  <c r="L1365" i="11"/>
  <c r="K1365" i="11"/>
  <c r="J1365" i="11"/>
  <c r="I1365" i="11"/>
  <c r="F1365" i="11"/>
  <c r="P1365" i="11" s="1"/>
  <c r="E1365" i="11"/>
  <c r="D1365" i="11"/>
  <c r="C1365" i="11"/>
  <c r="B1365" i="11"/>
  <c r="A1365" i="11"/>
  <c r="O1364" i="11"/>
  <c r="N1364" i="11"/>
  <c r="M1364" i="11"/>
  <c r="L1364" i="11"/>
  <c r="K1364" i="11"/>
  <c r="J1364" i="11"/>
  <c r="I1364" i="11"/>
  <c r="F1364" i="11"/>
  <c r="P1364" i="11" s="1"/>
  <c r="E1364" i="11"/>
  <c r="D1364" i="11"/>
  <c r="C1364" i="11"/>
  <c r="B1364" i="11"/>
  <c r="A1364" i="11"/>
  <c r="O1363" i="11"/>
  <c r="N1363" i="11"/>
  <c r="M1363" i="11"/>
  <c r="L1363" i="11"/>
  <c r="K1363" i="11"/>
  <c r="J1363" i="11"/>
  <c r="I1363" i="11"/>
  <c r="F1363" i="11"/>
  <c r="P1363" i="11" s="1"/>
  <c r="E1363" i="11"/>
  <c r="D1363" i="11"/>
  <c r="C1363" i="11"/>
  <c r="B1363" i="11"/>
  <c r="A1363" i="11"/>
  <c r="O1362" i="11"/>
  <c r="N1362" i="11"/>
  <c r="M1362" i="11"/>
  <c r="L1362" i="11"/>
  <c r="K1362" i="11"/>
  <c r="J1362" i="11"/>
  <c r="I1362" i="11"/>
  <c r="F1362" i="11"/>
  <c r="P1362" i="11" s="1"/>
  <c r="E1362" i="11"/>
  <c r="D1362" i="11"/>
  <c r="C1362" i="11"/>
  <c r="B1362" i="11"/>
  <c r="A1362" i="11"/>
  <c r="O1361" i="11"/>
  <c r="N1361" i="11"/>
  <c r="M1361" i="11"/>
  <c r="L1361" i="11"/>
  <c r="K1361" i="11"/>
  <c r="J1361" i="11"/>
  <c r="I1361" i="11"/>
  <c r="F1361" i="11"/>
  <c r="P1361" i="11" s="1"/>
  <c r="E1361" i="11"/>
  <c r="D1361" i="11"/>
  <c r="C1361" i="11"/>
  <c r="B1361" i="11"/>
  <c r="A1361" i="11"/>
  <c r="O1360" i="11"/>
  <c r="N1360" i="11"/>
  <c r="M1360" i="11"/>
  <c r="L1360" i="11"/>
  <c r="K1360" i="11"/>
  <c r="J1360" i="11"/>
  <c r="I1360" i="11"/>
  <c r="F1360" i="11"/>
  <c r="P1360" i="11" s="1"/>
  <c r="E1360" i="11"/>
  <c r="D1360" i="11"/>
  <c r="C1360" i="11"/>
  <c r="B1360" i="11"/>
  <c r="A1360" i="11"/>
  <c r="O1359" i="11"/>
  <c r="N1359" i="11"/>
  <c r="M1359" i="11"/>
  <c r="L1359" i="11"/>
  <c r="K1359" i="11"/>
  <c r="J1359" i="11"/>
  <c r="I1359" i="11"/>
  <c r="F1359" i="11"/>
  <c r="P1359" i="11" s="1"/>
  <c r="E1359" i="11"/>
  <c r="D1359" i="11"/>
  <c r="C1359" i="11"/>
  <c r="B1359" i="11"/>
  <c r="A1359" i="11"/>
  <c r="O1358" i="11"/>
  <c r="N1358" i="11"/>
  <c r="M1358" i="11"/>
  <c r="L1358" i="11"/>
  <c r="K1358" i="11"/>
  <c r="J1358" i="11"/>
  <c r="I1358" i="11"/>
  <c r="F1358" i="11"/>
  <c r="P1358" i="11" s="1"/>
  <c r="E1358" i="11"/>
  <c r="D1358" i="11"/>
  <c r="C1358" i="11"/>
  <c r="B1358" i="11"/>
  <c r="A1358" i="11"/>
  <c r="O1357" i="11"/>
  <c r="N1357" i="11"/>
  <c r="M1357" i="11"/>
  <c r="L1357" i="11"/>
  <c r="K1357" i="11"/>
  <c r="J1357" i="11"/>
  <c r="I1357" i="11"/>
  <c r="F1357" i="11"/>
  <c r="P1357" i="11" s="1"/>
  <c r="E1357" i="11"/>
  <c r="D1357" i="11"/>
  <c r="C1357" i="11"/>
  <c r="B1357" i="11"/>
  <c r="A1357" i="11"/>
  <c r="O1356" i="11"/>
  <c r="N1356" i="11"/>
  <c r="M1356" i="11"/>
  <c r="L1356" i="11"/>
  <c r="K1356" i="11"/>
  <c r="J1356" i="11"/>
  <c r="I1356" i="11"/>
  <c r="F1356" i="11"/>
  <c r="P1356" i="11" s="1"/>
  <c r="E1356" i="11"/>
  <c r="D1356" i="11"/>
  <c r="C1356" i="11"/>
  <c r="B1356" i="11"/>
  <c r="A1356" i="11"/>
  <c r="O1355" i="11"/>
  <c r="N1355" i="11"/>
  <c r="M1355" i="11"/>
  <c r="L1355" i="11"/>
  <c r="K1355" i="11"/>
  <c r="J1355" i="11"/>
  <c r="I1355" i="11"/>
  <c r="F1355" i="11"/>
  <c r="P1355" i="11" s="1"/>
  <c r="E1355" i="11"/>
  <c r="D1355" i="11"/>
  <c r="C1355" i="11"/>
  <c r="B1355" i="11"/>
  <c r="A1355" i="11"/>
  <c r="O1354" i="11"/>
  <c r="N1354" i="11"/>
  <c r="M1354" i="11"/>
  <c r="L1354" i="11"/>
  <c r="K1354" i="11"/>
  <c r="J1354" i="11"/>
  <c r="I1354" i="11"/>
  <c r="F1354" i="11"/>
  <c r="P1354" i="11" s="1"/>
  <c r="E1354" i="11"/>
  <c r="D1354" i="11"/>
  <c r="C1354" i="11"/>
  <c r="B1354" i="11"/>
  <c r="A1354" i="11"/>
  <c r="O1353" i="11"/>
  <c r="N1353" i="11"/>
  <c r="M1353" i="11"/>
  <c r="L1353" i="11"/>
  <c r="K1353" i="11"/>
  <c r="J1353" i="11"/>
  <c r="I1353" i="11"/>
  <c r="F1353" i="11"/>
  <c r="P1353" i="11" s="1"/>
  <c r="E1353" i="11"/>
  <c r="D1353" i="11"/>
  <c r="C1353" i="11"/>
  <c r="B1353" i="11"/>
  <c r="A1353" i="11"/>
  <c r="O1352" i="11"/>
  <c r="N1352" i="11"/>
  <c r="M1352" i="11"/>
  <c r="L1352" i="11"/>
  <c r="K1352" i="11"/>
  <c r="J1352" i="11"/>
  <c r="D92" i="12" s="1"/>
  <c r="I1352" i="11"/>
  <c r="C92" i="12" s="1"/>
  <c r="F1352" i="11"/>
  <c r="P1352" i="11" s="1"/>
  <c r="E92" i="12" s="1"/>
  <c r="E1352" i="11"/>
  <c r="D1352" i="11"/>
  <c r="C1352" i="11"/>
  <c r="B1352" i="11"/>
  <c r="B92" i="12" s="1"/>
  <c r="A1352" i="11"/>
  <c r="A92" i="12" s="1"/>
  <c r="O1351" i="11"/>
  <c r="N1351" i="11"/>
  <c r="M1351" i="11"/>
  <c r="L1351" i="11"/>
  <c r="K1351" i="11"/>
  <c r="J1351" i="11"/>
  <c r="I1351" i="11"/>
  <c r="F1351" i="11"/>
  <c r="P1351" i="11" s="1"/>
  <c r="E1351" i="11"/>
  <c r="D1351" i="11"/>
  <c r="C1351" i="11"/>
  <c r="B1351" i="11"/>
  <c r="A1351" i="11"/>
  <c r="O1350" i="11"/>
  <c r="N1350" i="11"/>
  <c r="M1350" i="11"/>
  <c r="L1350" i="11"/>
  <c r="K1350" i="11"/>
  <c r="J1350" i="11"/>
  <c r="I1350" i="11"/>
  <c r="F1350" i="11"/>
  <c r="P1350" i="11" s="1"/>
  <c r="E1350" i="11"/>
  <c r="D1350" i="11"/>
  <c r="C1350" i="11"/>
  <c r="B1350" i="11"/>
  <c r="A1350" i="11"/>
  <c r="O1349" i="11"/>
  <c r="N1349" i="11"/>
  <c r="M1349" i="11"/>
  <c r="L1349" i="11"/>
  <c r="K1349" i="11"/>
  <c r="J1349" i="11"/>
  <c r="I1349" i="11"/>
  <c r="F1349" i="11"/>
  <c r="P1349" i="11" s="1"/>
  <c r="E1349" i="11"/>
  <c r="D1349" i="11"/>
  <c r="C1349" i="11"/>
  <c r="B1349" i="11"/>
  <c r="A1349" i="11"/>
  <c r="O1348" i="11"/>
  <c r="N1348" i="11"/>
  <c r="M1348" i="11"/>
  <c r="L1348" i="11"/>
  <c r="K1348" i="11"/>
  <c r="J1348" i="11"/>
  <c r="I1348" i="11"/>
  <c r="F1348" i="11"/>
  <c r="P1348" i="11" s="1"/>
  <c r="E1348" i="11"/>
  <c r="D1348" i="11"/>
  <c r="C1348" i="11"/>
  <c r="B1348" i="11"/>
  <c r="A1348" i="11"/>
  <c r="O1347" i="11"/>
  <c r="N1347" i="11"/>
  <c r="M1347" i="11"/>
  <c r="L1347" i="11"/>
  <c r="K1347" i="11"/>
  <c r="J1347" i="11"/>
  <c r="I1347" i="11"/>
  <c r="F1347" i="11"/>
  <c r="P1347" i="11" s="1"/>
  <c r="E1347" i="11"/>
  <c r="D1347" i="11"/>
  <c r="C1347" i="11"/>
  <c r="B1347" i="11"/>
  <c r="A1347" i="11"/>
  <c r="O1346" i="11"/>
  <c r="N1346" i="11"/>
  <c r="M1346" i="11"/>
  <c r="L1346" i="11"/>
  <c r="K1346" i="11"/>
  <c r="J1346" i="11"/>
  <c r="I1346" i="11"/>
  <c r="F1346" i="11"/>
  <c r="P1346" i="11" s="1"/>
  <c r="E1346" i="11"/>
  <c r="D1346" i="11"/>
  <c r="C1346" i="11"/>
  <c r="B1346" i="11"/>
  <c r="A1346" i="11"/>
  <c r="O1345" i="11"/>
  <c r="N1345" i="11"/>
  <c r="M1345" i="11"/>
  <c r="L1345" i="11"/>
  <c r="K1345" i="11"/>
  <c r="J1345" i="11"/>
  <c r="I1345" i="11"/>
  <c r="F1345" i="11"/>
  <c r="P1345" i="11" s="1"/>
  <c r="E1345" i="11"/>
  <c r="D1345" i="11"/>
  <c r="C1345" i="11"/>
  <c r="B1345" i="11"/>
  <c r="A1345" i="11"/>
  <c r="O1344" i="11"/>
  <c r="N1344" i="11"/>
  <c r="M1344" i="11"/>
  <c r="L1344" i="11"/>
  <c r="K1344" i="11"/>
  <c r="J1344" i="11"/>
  <c r="I1344" i="11"/>
  <c r="F1344" i="11"/>
  <c r="P1344" i="11" s="1"/>
  <c r="E1344" i="11"/>
  <c r="D1344" i="11"/>
  <c r="C1344" i="11"/>
  <c r="B1344" i="11"/>
  <c r="A1344" i="11"/>
  <c r="O1343" i="11"/>
  <c r="N1343" i="11"/>
  <c r="M1343" i="11"/>
  <c r="L1343" i="11"/>
  <c r="K1343" i="11"/>
  <c r="J1343" i="11"/>
  <c r="I1343" i="11"/>
  <c r="F1343" i="11"/>
  <c r="P1343" i="11" s="1"/>
  <c r="E1343" i="11"/>
  <c r="D1343" i="11"/>
  <c r="C1343" i="11"/>
  <c r="B1343" i="11"/>
  <c r="A1343" i="11"/>
  <c r="O1342" i="11"/>
  <c r="N1342" i="11"/>
  <c r="M1342" i="11"/>
  <c r="L1342" i="11"/>
  <c r="K1342" i="11"/>
  <c r="J1342" i="11"/>
  <c r="I1342" i="11"/>
  <c r="F1342" i="11"/>
  <c r="P1342" i="11" s="1"/>
  <c r="E1342" i="11"/>
  <c r="D1342" i="11"/>
  <c r="C1342" i="11"/>
  <c r="B1342" i="11"/>
  <c r="A1342" i="11"/>
  <c r="O1341" i="11"/>
  <c r="N1341" i="11"/>
  <c r="M1341" i="11"/>
  <c r="L1341" i="11"/>
  <c r="K1341" i="11"/>
  <c r="J1341" i="11"/>
  <c r="I1341" i="11"/>
  <c r="F1341" i="11"/>
  <c r="P1341" i="11" s="1"/>
  <c r="E1341" i="11"/>
  <c r="D1341" i="11"/>
  <c r="C1341" i="11"/>
  <c r="B1341" i="11"/>
  <c r="A1341" i="11"/>
  <c r="O1340" i="11"/>
  <c r="N1340" i="11"/>
  <c r="M1340" i="11"/>
  <c r="L1340" i="11"/>
  <c r="K1340" i="11"/>
  <c r="J1340" i="11"/>
  <c r="I1340" i="11"/>
  <c r="F1340" i="11"/>
  <c r="P1340" i="11" s="1"/>
  <c r="E1340" i="11"/>
  <c r="D1340" i="11"/>
  <c r="C1340" i="11"/>
  <c r="B1340" i="11"/>
  <c r="A1340" i="11"/>
  <c r="O1339" i="11"/>
  <c r="N1339" i="11"/>
  <c r="M1339" i="11"/>
  <c r="L1339" i="11"/>
  <c r="K1339" i="11"/>
  <c r="J1339" i="11"/>
  <c r="I1339" i="11"/>
  <c r="F1339" i="11"/>
  <c r="P1339" i="11" s="1"/>
  <c r="E1339" i="11"/>
  <c r="D1339" i="11"/>
  <c r="C1339" i="11"/>
  <c r="B1339" i="11"/>
  <c r="A1339" i="11"/>
  <c r="O1338" i="11"/>
  <c r="N1338" i="11"/>
  <c r="M1338" i="11"/>
  <c r="L1338" i="11"/>
  <c r="K1338" i="11"/>
  <c r="J1338" i="11"/>
  <c r="I1338" i="11"/>
  <c r="F1338" i="11"/>
  <c r="P1338" i="11" s="1"/>
  <c r="E1338" i="11"/>
  <c r="D1338" i="11"/>
  <c r="C1338" i="11"/>
  <c r="B1338" i="11"/>
  <c r="A1338" i="11"/>
  <c r="O1337" i="11"/>
  <c r="N1337" i="11"/>
  <c r="M1337" i="11"/>
  <c r="L1337" i="11"/>
  <c r="K1337" i="11"/>
  <c r="J1337" i="11"/>
  <c r="D91" i="12" s="1"/>
  <c r="I1337" i="11"/>
  <c r="C91" i="12" s="1"/>
  <c r="F1337" i="11"/>
  <c r="P1337" i="11" s="1"/>
  <c r="E91" i="12" s="1"/>
  <c r="E1337" i="11"/>
  <c r="D1337" i="11"/>
  <c r="C1337" i="11"/>
  <c r="B1337" i="11"/>
  <c r="B91" i="12" s="1"/>
  <c r="A1337" i="11"/>
  <c r="A91" i="12" s="1"/>
  <c r="O1336" i="11"/>
  <c r="N1336" i="11"/>
  <c r="M1336" i="11"/>
  <c r="L1336" i="11"/>
  <c r="K1336" i="11"/>
  <c r="J1336" i="11"/>
  <c r="I1336" i="11"/>
  <c r="F1336" i="11"/>
  <c r="P1336" i="11" s="1"/>
  <c r="E1336" i="11"/>
  <c r="D1336" i="11"/>
  <c r="C1336" i="11"/>
  <c r="B1336" i="11"/>
  <c r="A1336" i="11"/>
  <c r="O1335" i="11"/>
  <c r="N1335" i="11"/>
  <c r="M1335" i="11"/>
  <c r="L1335" i="11"/>
  <c r="K1335" i="11"/>
  <c r="J1335" i="11"/>
  <c r="I1335" i="11"/>
  <c r="F1335" i="11"/>
  <c r="P1335" i="11" s="1"/>
  <c r="E1335" i="11"/>
  <c r="D1335" i="11"/>
  <c r="C1335" i="11"/>
  <c r="B1335" i="11"/>
  <c r="A1335" i="11"/>
  <c r="O1334" i="11"/>
  <c r="N1334" i="11"/>
  <c r="M1334" i="11"/>
  <c r="L1334" i="11"/>
  <c r="K1334" i="11"/>
  <c r="J1334" i="11"/>
  <c r="I1334" i="11"/>
  <c r="F1334" i="11"/>
  <c r="P1334" i="11" s="1"/>
  <c r="E1334" i="11"/>
  <c r="D1334" i="11"/>
  <c r="C1334" i="11"/>
  <c r="B1334" i="11"/>
  <c r="A1334" i="11"/>
  <c r="O1333" i="11"/>
  <c r="N1333" i="11"/>
  <c r="M1333" i="11"/>
  <c r="L1333" i="11"/>
  <c r="K1333" i="11"/>
  <c r="J1333" i="11"/>
  <c r="I1333" i="11"/>
  <c r="F1333" i="11"/>
  <c r="P1333" i="11" s="1"/>
  <c r="E1333" i="11"/>
  <c r="D1333" i="11"/>
  <c r="C1333" i="11"/>
  <c r="B1333" i="11"/>
  <c r="A1333" i="11"/>
  <c r="O1332" i="11"/>
  <c r="N1332" i="11"/>
  <c r="M1332" i="11"/>
  <c r="L1332" i="11"/>
  <c r="K1332" i="11"/>
  <c r="J1332" i="11"/>
  <c r="I1332" i="11"/>
  <c r="F1332" i="11"/>
  <c r="P1332" i="11" s="1"/>
  <c r="E1332" i="11"/>
  <c r="D1332" i="11"/>
  <c r="C1332" i="11"/>
  <c r="B1332" i="11"/>
  <c r="A1332" i="11"/>
  <c r="O1331" i="11"/>
  <c r="N1331" i="11"/>
  <c r="M1331" i="11"/>
  <c r="L1331" i="11"/>
  <c r="K1331" i="11"/>
  <c r="J1331" i="11"/>
  <c r="I1331" i="11"/>
  <c r="F1331" i="11"/>
  <c r="P1331" i="11" s="1"/>
  <c r="E1331" i="11"/>
  <c r="D1331" i="11"/>
  <c r="C1331" i="11"/>
  <c r="B1331" i="11"/>
  <c r="A1331" i="11"/>
  <c r="O1330" i="11"/>
  <c r="N1330" i="11"/>
  <c r="M1330" i="11"/>
  <c r="L1330" i="11"/>
  <c r="K1330" i="11"/>
  <c r="J1330" i="11"/>
  <c r="I1330" i="11"/>
  <c r="F1330" i="11"/>
  <c r="P1330" i="11" s="1"/>
  <c r="E1330" i="11"/>
  <c r="D1330" i="11"/>
  <c r="C1330" i="11"/>
  <c r="B1330" i="11"/>
  <c r="A1330" i="11"/>
  <c r="O1329" i="11"/>
  <c r="N1329" i="11"/>
  <c r="M1329" i="11"/>
  <c r="L1329" i="11"/>
  <c r="K1329" i="11"/>
  <c r="J1329" i="11"/>
  <c r="I1329" i="11"/>
  <c r="F1329" i="11"/>
  <c r="P1329" i="11" s="1"/>
  <c r="E1329" i="11"/>
  <c r="D1329" i="11"/>
  <c r="C1329" i="11"/>
  <c r="B1329" i="11"/>
  <c r="A1329" i="11"/>
  <c r="O1328" i="11"/>
  <c r="N1328" i="11"/>
  <c r="M1328" i="11"/>
  <c r="L1328" i="11"/>
  <c r="K1328" i="11"/>
  <c r="J1328" i="11"/>
  <c r="I1328" i="11"/>
  <c r="F1328" i="11"/>
  <c r="P1328" i="11" s="1"/>
  <c r="E1328" i="11"/>
  <c r="D1328" i="11"/>
  <c r="C1328" i="11"/>
  <c r="B1328" i="11"/>
  <c r="A1328" i="11"/>
  <c r="O1327" i="11"/>
  <c r="N1327" i="11"/>
  <c r="M1327" i="11"/>
  <c r="L1327" i="11"/>
  <c r="K1327" i="11"/>
  <c r="J1327" i="11"/>
  <c r="I1327" i="11"/>
  <c r="F1327" i="11"/>
  <c r="P1327" i="11" s="1"/>
  <c r="E1327" i="11"/>
  <c r="D1327" i="11"/>
  <c r="C1327" i="11"/>
  <c r="B1327" i="11"/>
  <c r="A1327" i="11"/>
  <c r="O1326" i="11"/>
  <c r="N1326" i="11"/>
  <c r="M1326" i="11"/>
  <c r="L1326" i="11"/>
  <c r="K1326" i="11"/>
  <c r="J1326" i="11"/>
  <c r="I1326" i="11"/>
  <c r="F1326" i="11"/>
  <c r="P1326" i="11" s="1"/>
  <c r="E1326" i="11"/>
  <c r="D1326" i="11"/>
  <c r="C1326" i="11"/>
  <c r="B1326" i="11"/>
  <c r="A1326" i="11"/>
  <c r="O1325" i="11"/>
  <c r="N1325" i="11"/>
  <c r="M1325" i="11"/>
  <c r="L1325" i="11"/>
  <c r="K1325" i="11"/>
  <c r="J1325" i="11"/>
  <c r="I1325" i="11"/>
  <c r="F1325" i="11"/>
  <c r="P1325" i="11" s="1"/>
  <c r="E1325" i="11"/>
  <c r="D1325" i="11"/>
  <c r="C1325" i="11"/>
  <c r="B1325" i="11"/>
  <c r="A1325" i="11"/>
  <c r="O1324" i="11"/>
  <c r="N1324" i="11"/>
  <c r="M1324" i="11"/>
  <c r="L1324" i="11"/>
  <c r="K1324" i="11"/>
  <c r="J1324" i="11"/>
  <c r="I1324" i="11"/>
  <c r="F1324" i="11"/>
  <c r="P1324" i="11" s="1"/>
  <c r="E1324" i="11"/>
  <c r="D1324" i="11"/>
  <c r="C1324" i="11"/>
  <c r="B1324" i="11"/>
  <c r="A1324" i="11"/>
  <c r="O1323" i="11"/>
  <c r="N1323" i="11"/>
  <c r="M1323" i="11"/>
  <c r="L1323" i="11"/>
  <c r="K1323" i="11"/>
  <c r="J1323" i="11"/>
  <c r="I1323" i="11"/>
  <c r="F1323" i="11"/>
  <c r="P1323" i="11" s="1"/>
  <c r="E1323" i="11"/>
  <c r="D1323" i="11"/>
  <c r="C1323" i="11"/>
  <c r="B1323" i="11"/>
  <c r="A1323" i="11"/>
  <c r="O1322" i="11"/>
  <c r="N1322" i="11"/>
  <c r="M1322" i="11"/>
  <c r="L1322" i="11"/>
  <c r="K1322" i="11"/>
  <c r="J1322" i="11"/>
  <c r="D90" i="12" s="1"/>
  <c r="I1322" i="11"/>
  <c r="C90" i="12" s="1"/>
  <c r="F1322" i="11"/>
  <c r="P1322" i="11" s="1"/>
  <c r="E90" i="12" s="1"/>
  <c r="E1322" i="11"/>
  <c r="D1322" i="11"/>
  <c r="C1322" i="11"/>
  <c r="B1322" i="11"/>
  <c r="B90" i="12" s="1"/>
  <c r="A1322" i="11"/>
  <c r="A90" i="12" s="1"/>
  <c r="O1321" i="11"/>
  <c r="N1321" i="11"/>
  <c r="M1321" i="11"/>
  <c r="L1321" i="11"/>
  <c r="K1321" i="11"/>
  <c r="J1321" i="11"/>
  <c r="I1321" i="11"/>
  <c r="F1321" i="11"/>
  <c r="P1321" i="11" s="1"/>
  <c r="E1321" i="11"/>
  <c r="D1321" i="11"/>
  <c r="C1321" i="11"/>
  <c r="B1321" i="11"/>
  <c r="A1321" i="11"/>
  <c r="O1320" i="11"/>
  <c r="N1320" i="11"/>
  <c r="M1320" i="11"/>
  <c r="L1320" i="11"/>
  <c r="K1320" i="11"/>
  <c r="J1320" i="11"/>
  <c r="I1320" i="11"/>
  <c r="F1320" i="11"/>
  <c r="P1320" i="11" s="1"/>
  <c r="E1320" i="11"/>
  <c r="D1320" i="11"/>
  <c r="C1320" i="11"/>
  <c r="B1320" i="11"/>
  <c r="A1320" i="11"/>
  <c r="O1319" i="11"/>
  <c r="N1319" i="11"/>
  <c r="M1319" i="11"/>
  <c r="L1319" i="11"/>
  <c r="K1319" i="11"/>
  <c r="J1319" i="11"/>
  <c r="I1319" i="11"/>
  <c r="F1319" i="11"/>
  <c r="P1319" i="11" s="1"/>
  <c r="E1319" i="11"/>
  <c r="D1319" i="11"/>
  <c r="C1319" i="11"/>
  <c r="B1319" i="11"/>
  <c r="A1319" i="11"/>
  <c r="O1318" i="11"/>
  <c r="N1318" i="11"/>
  <c r="M1318" i="11"/>
  <c r="L1318" i="11"/>
  <c r="K1318" i="11"/>
  <c r="J1318" i="11"/>
  <c r="I1318" i="11"/>
  <c r="F1318" i="11"/>
  <c r="P1318" i="11" s="1"/>
  <c r="E1318" i="11"/>
  <c r="D1318" i="11"/>
  <c r="C1318" i="11"/>
  <c r="B1318" i="11"/>
  <c r="A1318" i="11"/>
  <c r="O1317" i="11"/>
  <c r="N1317" i="11"/>
  <c r="M1317" i="11"/>
  <c r="L1317" i="11"/>
  <c r="K1317" i="11"/>
  <c r="J1317" i="11"/>
  <c r="I1317" i="11"/>
  <c r="F1317" i="11"/>
  <c r="P1317" i="11" s="1"/>
  <c r="E1317" i="11"/>
  <c r="D1317" i="11"/>
  <c r="C1317" i="11"/>
  <c r="B1317" i="11"/>
  <c r="A1317" i="11"/>
  <c r="O1316" i="11"/>
  <c r="N1316" i="11"/>
  <c r="M1316" i="11"/>
  <c r="L1316" i="11"/>
  <c r="K1316" i="11"/>
  <c r="J1316" i="11"/>
  <c r="I1316" i="11"/>
  <c r="F1316" i="11"/>
  <c r="P1316" i="11" s="1"/>
  <c r="E1316" i="11"/>
  <c r="D1316" i="11"/>
  <c r="C1316" i="11"/>
  <c r="B1316" i="11"/>
  <c r="A1316" i="11"/>
  <c r="O1315" i="11"/>
  <c r="N1315" i="11"/>
  <c r="M1315" i="11"/>
  <c r="L1315" i="11"/>
  <c r="K1315" i="11"/>
  <c r="J1315" i="11"/>
  <c r="I1315" i="11"/>
  <c r="F1315" i="11"/>
  <c r="P1315" i="11" s="1"/>
  <c r="E1315" i="11"/>
  <c r="D1315" i="11"/>
  <c r="C1315" i="11"/>
  <c r="B1315" i="11"/>
  <c r="A1315" i="11"/>
  <c r="O1314" i="11"/>
  <c r="N1314" i="11"/>
  <c r="M1314" i="11"/>
  <c r="L1314" i="11"/>
  <c r="K1314" i="11"/>
  <c r="J1314" i="11"/>
  <c r="I1314" i="11"/>
  <c r="F1314" i="11"/>
  <c r="P1314" i="11" s="1"/>
  <c r="E1314" i="11"/>
  <c r="D1314" i="11"/>
  <c r="C1314" i="11"/>
  <c r="B1314" i="11"/>
  <c r="A1314" i="11"/>
  <c r="O1313" i="11"/>
  <c r="N1313" i="11"/>
  <c r="M1313" i="11"/>
  <c r="L1313" i="11"/>
  <c r="K1313" i="11"/>
  <c r="J1313" i="11"/>
  <c r="I1313" i="11"/>
  <c r="F1313" i="11"/>
  <c r="P1313" i="11" s="1"/>
  <c r="E1313" i="11"/>
  <c r="D1313" i="11"/>
  <c r="C1313" i="11"/>
  <c r="B1313" i="11"/>
  <c r="A1313" i="11"/>
  <c r="O1312" i="11"/>
  <c r="N1312" i="11"/>
  <c r="M1312" i="11"/>
  <c r="L1312" i="11"/>
  <c r="K1312" i="11"/>
  <c r="J1312" i="11"/>
  <c r="I1312" i="11"/>
  <c r="F1312" i="11"/>
  <c r="P1312" i="11" s="1"/>
  <c r="E1312" i="11"/>
  <c r="D1312" i="11"/>
  <c r="C1312" i="11"/>
  <c r="B1312" i="11"/>
  <c r="A1312" i="11"/>
  <c r="O1311" i="11"/>
  <c r="N1311" i="11"/>
  <c r="M1311" i="11"/>
  <c r="L1311" i="11"/>
  <c r="K1311" i="11"/>
  <c r="J1311" i="11"/>
  <c r="I1311" i="11"/>
  <c r="F1311" i="11"/>
  <c r="P1311" i="11" s="1"/>
  <c r="E1311" i="11"/>
  <c r="D1311" i="11"/>
  <c r="C1311" i="11"/>
  <c r="B1311" i="11"/>
  <c r="A1311" i="11"/>
  <c r="O1310" i="11"/>
  <c r="N1310" i="11"/>
  <c r="M1310" i="11"/>
  <c r="L1310" i="11"/>
  <c r="K1310" i="11"/>
  <c r="J1310" i="11"/>
  <c r="I1310" i="11"/>
  <c r="F1310" i="11"/>
  <c r="P1310" i="11" s="1"/>
  <c r="E1310" i="11"/>
  <c r="D1310" i="11"/>
  <c r="C1310" i="11"/>
  <c r="B1310" i="11"/>
  <c r="A1310" i="11"/>
  <c r="O1309" i="11"/>
  <c r="N1309" i="11"/>
  <c r="M1309" i="11"/>
  <c r="L1309" i="11"/>
  <c r="K1309" i="11"/>
  <c r="J1309" i="11"/>
  <c r="I1309" i="11"/>
  <c r="F1309" i="11"/>
  <c r="P1309" i="11" s="1"/>
  <c r="E1309" i="11"/>
  <c r="D1309" i="11"/>
  <c r="C1309" i="11"/>
  <c r="B1309" i="11"/>
  <c r="A1309" i="11"/>
  <c r="O1308" i="11"/>
  <c r="N1308" i="11"/>
  <c r="M1308" i="11"/>
  <c r="L1308" i="11"/>
  <c r="K1308" i="11"/>
  <c r="J1308" i="11"/>
  <c r="I1308" i="11"/>
  <c r="F1308" i="11"/>
  <c r="P1308" i="11" s="1"/>
  <c r="E1308" i="11"/>
  <c r="D1308" i="11"/>
  <c r="C1308" i="11"/>
  <c r="B1308" i="11"/>
  <c r="A1308" i="11"/>
  <c r="O1307" i="11"/>
  <c r="N1307" i="11"/>
  <c r="M1307" i="11"/>
  <c r="L1307" i="11"/>
  <c r="K1307" i="11"/>
  <c r="J1307" i="11"/>
  <c r="D89" i="12" s="1"/>
  <c r="I1307" i="11"/>
  <c r="C89" i="12" s="1"/>
  <c r="F1307" i="11"/>
  <c r="P1307" i="11" s="1"/>
  <c r="E89" i="12" s="1"/>
  <c r="E1307" i="11"/>
  <c r="D1307" i="11"/>
  <c r="C1307" i="11"/>
  <c r="B1307" i="11"/>
  <c r="B89" i="12" s="1"/>
  <c r="A1307" i="11"/>
  <c r="A89" i="12" s="1"/>
  <c r="O1306" i="11"/>
  <c r="N1306" i="11"/>
  <c r="M1306" i="11"/>
  <c r="L1306" i="11"/>
  <c r="K1306" i="11"/>
  <c r="J1306" i="11"/>
  <c r="I1306" i="11"/>
  <c r="F1306" i="11"/>
  <c r="P1306" i="11" s="1"/>
  <c r="E1306" i="11"/>
  <c r="D1306" i="11"/>
  <c r="C1306" i="11"/>
  <c r="B1306" i="11"/>
  <c r="A1306" i="11"/>
  <c r="O1305" i="11"/>
  <c r="N1305" i="11"/>
  <c r="M1305" i="11"/>
  <c r="L1305" i="11"/>
  <c r="K1305" i="11"/>
  <c r="J1305" i="11"/>
  <c r="I1305" i="11"/>
  <c r="F1305" i="11"/>
  <c r="P1305" i="11" s="1"/>
  <c r="E1305" i="11"/>
  <c r="D1305" i="11"/>
  <c r="C1305" i="11"/>
  <c r="B1305" i="11"/>
  <c r="A1305" i="11"/>
  <c r="O1304" i="11"/>
  <c r="N1304" i="11"/>
  <c r="M1304" i="11"/>
  <c r="L1304" i="11"/>
  <c r="K1304" i="11"/>
  <c r="J1304" i="11"/>
  <c r="I1304" i="11"/>
  <c r="F1304" i="11"/>
  <c r="P1304" i="11" s="1"/>
  <c r="E1304" i="11"/>
  <c r="D1304" i="11"/>
  <c r="C1304" i="11"/>
  <c r="B1304" i="11"/>
  <c r="A1304" i="11"/>
  <c r="O1303" i="11"/>
  <c r="N1303" i="11"/>
  <c r="M1303" i="11"/>
  <c r="L1303" i="11"/>
  <c r="K1303" i="11"/>
  <c r="J1303" i="11"/>
  <c r="I1303" i="11"/>
  <c r="F1303" i="11"/>
  <c r="P1303" i="11" s="1"/>
  <c r="E1303" i="11"/>
  <c r="D1303" i="11"/>
  <c r="C1303" i="11"/>
  <c r="B1303" i="11"/>
  <c r="A1303" i="11"/>
  <c r="O1302" i="11"/>
  <c r="N1302" i="11"/>
  <c r="M1302" i="11"/>
  <c r="L1302" i="11"/>
  <c r="K1302" i="11"/>
  <c r="J1302" i="11"/>
  <c r="I1302" i="11"/>
  <c r="F1302" i="11"/>
  <c r="P1302" i="11" s="1"/>
  <c r="E1302" i="11"/>
  <c r="D1302" i="11"/>
  <c r="C1302" i="11"/>
  <c r="B1302" i="11"/>
  <c r="A1302" i="11"/>
  <c r="O1301" i="11"/>
  <c r="N1301" i="11"/>
  <c r="M1301" i="11"/>
  <c r="L1301" i="11"/>
  <c r="K1301" i="11"/>
  <c r="J1301" i="11"/>
  <c r="I1301" i="11"/>
  <c r="F1301" i="11"/>
  <c r="P1301" i="11" s="1"/>
  <c r="E1301" i="11"/>
  <c r="D1301" i="11"/>
  <c r="C1301" i="11"/>
  <c r="B1301" i="11"/>
  <c r="A1301" i="11"/>
  <c r="O1300" i="11"/>
  <c r="N1300" i="11"/>
  <c r="M1300" i="11"/>
  <c r="L1300" i="11"/>
  <c r="K1300" i="11"/>
  <c r="J1300" i="11"/>
  <c r="I1300" i="11"/>
  <c r="F1300" i="11"/>
  <c r="P1300" i="11" s="1"/>
  <c r="E1300" i="11"/>
  <c r="D1300" i="11"/>
  <c r="C1300" i="11"/>
  <c r="B1300" i="11"/>
  <c r="A1300" i="11"/>
  <c r="O1299" i="11"/>
  <c r="N1299" i="11"/>
  <c r="M1299" i="11"/>
  <c r="L1299" i="11"/>
  <c r="K1299" i="11"/>
  <c r="J1299" i="11"/>
  <c r="I1299" i="11"/>
  <c r="F1299" i="11"/>
  <c r="P1299" i="11" s="1"/>
  <c r="E1299" i="11"/>
  <c r="D1299" i="11"/>
  <c r="C1299" i="11"/>
  <c r="B1299" i="11"/>
  <c r="A1299" i="11"/>
  <c r="O1298" i="11"/>
  <c r="N1298" i="11"/>
  <c r="M1298" i="11"/>
  <c r="L1298" i="11"/>
  <c r="K1298" i="11"/>
  <c r="J1298" i="11"/>
  <c r="I1298" i="11"/>
  <c r="F1298" i="11"/>
  <c r="P1298" i="11" s="1"/>
  <c r="E1298" i="11"/>
  <c r="D1298" i="11"/>
  <c r="C1298" i="11"/>
  <c r="B1298" i="11"/>
  <c r="A1298" i="11"/>
  <c r="O1297" i="11"/>
  <c r="N1297" i="11"/>
  <c r="M1297" i="11"/>
  <c r="L1297" i="11"/>
  <c r="K1297" i="11"/>
  <c r="J1297" i="11"/>
  <c r="I1297" i="11"/>
  <c r="F1297" i="11"/>
  <c r="P1297" i="11" s="1"/>
  <c r="E1297" i="11"/>
  <c r="D1297" i="11"/>
  <c r="C1297" i="11"/>
  <c r="B1297" i="11"/>
  <c r="A1297" i="11"/>
  <c r="O1296" i="11"/>
  <c r="N1296" i="11"/>
  <c r="M1296" i="11"/>
  <c r="L1296" i="11"/>
  <c r="K1296" i="11"/>
  <c r="J1296" i="11"/>
  <c r="I1296" i="11"/>
  <c r="F1296" i="11"/>
  <c r="P1296" i="11" s="1"/>
  <c r="E1296" i="11"/>
  <c r="D1296" i="11"/>
  <c r="C1296" i="11"/>
  <c r="B1296" i="11"/>
  <c r="A1296" i="11"/>
  <c r="O1295" i="11"/>
  <c r="N1295" i="11"/>
  <c r="M1295" i="11"/>
  <c r="L1295" i="11"/>
  <c r="K1295" i="11"/>
  <c r="J1295" i="11"/>
  <c r="I1295" i="11"/>
  <c r="F1295" i="11"/>
  <c r="P1295" i="11" s="1"/>
  <c r="E1295" i="11"/>
  <c r="D1295" i="11"/>
  <c r="C1295" i="11"/>
  <c r="B1295" i="11"/>
  <c r="A1295" i="11"/>
  <c r="O1294" i="11"/>
  <c r="N1294" i="11"/>
  <c r="M1294" i="11"/>
  <c r="L1294" i="11"/>
  <c r="K1294" i="11"/>
  <c r="J1294" i="11"/>
  <c r="I1294" i="11"/>
  <c r="F1294" i="11"/>
  <c r="P1294" i="11" s="1"/>
  <c r="E1294" i="11"/>
  <c r="D1294" i="11"/>
  <c r="C1294" i="11"/>
  <c r="B1294" i="11"/>
  <c r="A1294" i="11"/>
  <c r="O1293" i="11"/>
  <c r="N1293" i="11"/>
  <c r="M1293" i="11"/>
  <c r="L1293" i="11"/>
  <c r="K1293" i="11"/>
  <c r="J1293" i="11"/>
  <c r="I1293" i="11"/>
  <c r="F1293" i="11"/>
  <c r="P1293" i="11" s="1"/>
  <c r="E1293" i="11"/>
  <c r="D1293" i="11"/>
  <c r="C1293" i="11"/>
  <c r="B1293" i="11"/>
  <c r="A1293" i="11"/>
  <c r="O1292" i="11"/>
  <c r="N1292" i="11"/>
  <c r="M1292" i="11"/>
  <c r="L1292" i="11"/>
  <c r="K1292" i="11"/>
  <c r="J1292" i="11"/>
  <c r="D88" i="12" s="1"/>
  <c r="I1292" i="11"/>
  <c r="C88" i="12" s="1"/>
  <c r="F1292" i="11"/>
  <c r="P1292" i="11" s="1"/>
  <c r="E1292" i="11"/>
  <c r="D1292" i="11"/>
  <c r="C1292" i="11"/>
  <c r="B1292" i="11"/>
  <c r="B88" i="12" s="1"/>
  <c r="A1292" i="11"/>
  <c r="A88" i="12" s="1"/>
  <c r="O1291" i="11"/>
  <c r="N1291" i="11"/>
  <c r="M1291" i="11"/>
  <c r="L1291" i="11"/>
  <c r="K1291" i="11"/>
  <c r="J1291" i="11"/>
  <c r="I1291" i="11"/>
  <c r="F1291" i="11"/>
  <c r="P1291" i="11" s="1"/>
  <c r="E1291" i="11"/>
  <c r="D1291" i="11"/>
  <c r="C1291" i="11"/>
  <c r="B1291" i="11"/>
  <c r="A1291" i="11"/>
  <c r="O1290" i="11"/>
  <c r="N1290" i="11"/>
  <c r="M1290" i="11"/>
  <c r="L1290" i="11"/>
  <c r="K1290" i="11"/>
  <c r="J1290" i="11"/>
  <c r="I1290" i="11"/>
  <c r="F1290" i="11"/>
  <c r="P1290" i="11" s="1"/>
  <c r="E1290" i="11"/>
  <c r="D1290" i="11"/>
  <c r="C1290" i="11"/>
  <c r="B1290" i="11"/>
  <c r="A1290" i="11"/>
  <c r="O1289" i="11"/>
  <c r="N1289" i="11"/>
  <c r="M1289" i="11"/>
  <c r="L1289" i="11"/>
  <c r="K1289" i="11"/>
  <c r="J1289" i="11"/>
  <c r="I1289" i="11"/>
  <c r="F1289" i="11"/>
  <c r="P1289" i="11" s="1"/>
  <c r="E1289" i="11"/>
  <c r="D1289" i="11"/>
  <c r="C1289" i="11"/>
  <c r="B1289" i="11"/>
  <c r="A1289" i="11"/>
  <c r="O1288" i="11"/>
  <c r="N1288" i="11"/>
  <c r="M1288" i="11"/>
  <c r="L1288" i="11"/>
  <c r="K1288" i="11"/>
  <c r="J1288" i="11"/>
  <c r="I1288" i="11"/>
  <c r="F1288" i="11"/>
  <c r="P1288" i="11" s="1"/>
  <c r="E1288" i="11"/>
  <c r="D1288" i="11"/>
  <c r="C1288" i="11"/>
  <c r="B1288" i="11"/>
  <c r="A1288" i="11"/>
  <c r="O1287" i="11"/>
  <c r="N1287" i="11"/>
  <c r="M1287" i="11"/>
  <c r="L1287" i="11"/>
  <c r="K1287" i="11"/>
  <c r="J1287" i="11"/>
  <c r="I1287" i="11"/>
  <c r="F1287" i="11"/>
  <c r="P1287" i="11" s="1"/>
  <c r="E1287" i="11"/>
  <c r="D1287" i="11"/>
  <c r="C1287" i="11"/>
  <c r="B1287" i="11"/>
  <c r="A1287" i="11"/>
  <c r="O1286" i="11"/>
  <c r="N1286" i="11"/>
  <c r="M1286" i="11"/>
  <c r="L1286" i="11"/>
  <c r="K1286" i="11"/>
  <c r="J1286" i="11"/>
  <c r="I1286" i="11"/>
  <c r="F1286" i="11"/>
  <c r="P1286" i="11" s="1"/>
  <c r="E1286" i="11"/>
  <c r="D1286" i="11"/>
  <c r="C1286" i="11"/>
  <c r="B1286" i="11"/>
  <c r="A1286" i="11"/>
  <c r="O1285" i="11"/>
  <c r="N1285" i="11"/>
  <c r="M1285" i="11"/>
  <c r="L1285" i="11"/>
  <c r="K1285" i="11"/>
  <c r="J1285" i="11"/>
  <c r="I1285" i="11"/>
  <c r="F1285" i="11"/>
  <c r="P1285" i="11" s="1"/>
  <c r="E1285" i="11"/>
  <c r="D1285" i="11"/>
  <c r="C1285" i="11"/>
  <c r="B1285" i="11"/>
  <c r="A1285" i="11"/>
  <c r="O1284" i="11"/>
  <c r="N1284" i="11"/>
  <c r="M1284" i="11"/>
  <c r="L1284" i="11"/>
  <c r="K1284" i="11"/>
  <c r="J1284" i="11"/>
  <c r="I1284" i="11"/>
  <c r="F1284" i="11"/>
  <c r="P1284" i="11" s="1"/>
  <c r="E1284" i="11"/>
  <c r="D1284" i="11"/>
  <c r="C1284" i="11"/>
  <c r="B1284" i="11"/>
  <c r="A1284" i="11"/>
  <c r="O1283" i="11"/>
  <c r="N1283" i="11"/>
  <c r="M1283" i="11"/>
  <c r="L1283" i="11"/>
  <c r="K1283" i="11"/>
  <c r="J1283" i="11"/>
  <c r="I1283" i="11"/>
  <c r="F1283" i="11"/>
  <c r="P1283" i="11" s="1"/>
  <c r="E1283" i="11"/>
  <c r="D1283" i="11"/>
  <c r="C1283" i="11"/>
  <c r="B1283" i="11"/>
  <c r="A1283" i="11"/>
  <c r="O1282" i="11"/>
  <c r="N1282" i="11"/>
  <c r="M1282" i="11"/>
  <c r="L1282" i="11"/>
  <c r="K1282" i="11"/>
  <c r="J1282" i="11"/>
  <c r="I1282" i="11"/>
  <c r="F1282" i="11"/>
  <c r="P1282" i="11" s="1"/>
  <c r="E1282" i="11"/>
  <c r="D1282" i="11"/>
  <c r="C1282" i="11"/>
  <c r="B1282" i="11"/>
  <c r="A1282" i="11"/>
  <c r="O1281" i="11"/>
  <c r="N1281" i="11"/>
  <c r="M1281" i="11"/>
  <c r="L1281" i="11"/>
  <c r="K1281" i="11"/>
  <c r="J1281" i="11"/>
  <c r="I1281" i="11"/>
  <c r="F1281" i="11"/>
  <c r="P1281" i="11" s="1"/>
  <c r="E1281" i="11"/>
  <c r="D1281" i="11"/>
  <c r="C1281" i="11"/>
  <c r="B1281" i="11"/>
  <c r="A1281" i="11"/>
  <c r="O1280" i="11"/>
  <c r="N1280" i="11"/>
  <c r="M1280" i="11"/>
  <c r="L1280" i="11"/>
  <c r="K1280" i="11"/>
  <c r="J1280" i="11"/>
  <c r="I1280" i="11"/>
  <c r="F1280" i="11"/>
  <c r="P1280" i="11" s="1"/>
  <c r="E1280" i="11"/>
  <c r="D1280" i="11"/>
  <c r="C1280" i="11"/>
  <c r="B1280" i="11"/>
  <c r="A1280" i="11"/>
  <c r="O1279" i="11"/>
  <c r="N1279" i="11"/>
  <c r="M1279" i="11"/>
  <c r="L1279" i="11"/>
  <c r="K1279" i="11"/>
  <c r="J1279" i="11"/>
  <c r="I1279" i="11"/>
  <c r="F1279" i="11"/>
  <c r="P1279" i="11" s="1"/>
  <c r="E1279" i="11"/>
  <c r="D1279" i="11"/>
  <c r="C1279" i="11"/>
  <c r="B1279" i="11"/>
  <c r="A1279" i="11"/>
  <c r="O1278" i="11"/>
  <c r="N1278" i="11"/>
  <c r="M1278" i="11"/>
  <c r="L1278" i="11"/>
  <c r="K1278" i="11"/>
  <c r="J1278" i="11"/>
  <c r="I1278" i="11"/>
  <c r="F1278" i="11"/>
  <c r="P1278" i="11" s="1"/>
  <c r="E1278" i="11"/>
  <c r="D1278" i="11"/>
  <c r="C1278" i="11"/>
  <c r="B1278" i="11"/>
  <c r="A1278" i="11"/>
  <c r="O1277" i="11"/>
  <c r="N1277" i="11"/>
  <c r="M1277" i="11"/>
  <c r="L1277" i="11"/>
  <c r="K1277" i="11"/>
  <c r="J1277" i="11"/>
  <c r="D87" i="12" s="1"/>
  <c r="I1277" i="11"/>
  <c r="C87" i="12" s="1"/>
  <c r="F1277" i="11"/>
  <c r="P1277" i="11" s="1"/>
  <c r="E87" i="12" s="1"/>
  <c r="E1277" i="11"/>
  <c r="D1277" i="11"/>
  <c r="C1277" i="11"/>
  <c r="B1277" i="11"/>
  <c r="B87" i="12" s="1"/>
  <c r="A1277" i="11"/>
  <c r="A87" i="12" s="1"/>
  <c r="O1276" i="11"/>
  <c r="N1276" i="11"/>
  <c r="M1276" i="11"/>
  <c r="L1276" i="11"/>
  <c r="K1276" i="11"/>
  <c r="J1276" i="11"/>
  <c r="I1276" i="11"/>
  <c r="F1276" i="11"/>
  <c r="P1276" i="11" s="1"/>
  <c r="E1276" i="11"/>
  <c r="D1276" i="11"/>
  <c r="C1276" i="11"/>
  <c r="B1276" i="11"/>
  <c r="A1276" i="11"/>
  <c r="O1275" i="11"/>
  <c r="N1275" i="11"/>
  <c r="M1275" i="11"/>
  <c r="L1275" i="11"/>
  <c r="K1275" i="11"/>
  <c r="J1275" i="11"/>
  <c r="I1275" i="11"/>
  <c r="F1275" i="11"/>
  <c r="P1275" i="11" s="1"/>
  <c r="E1275" i="11"/>
  <c r="D1275" i="11"/>
  <c r="C1275" i="11"/>
  <c r="B1275" i="11"/>
  <c r="A1275" i="11"/>
  <c r="O1274" i="11"/>
  <c r="N1274" i="11"/>
  <c r="M1274" i="11"/>
  <c r="L1274" i="11"/>
  <c r="K1274" i="11"/>
  <c r="J1274" i="11"/>
  <c r="I1274" i="11"/>
  <c r="F1274" i="11"/>
  <c r="P1274" i="11" s="1"/>
  <c r="E1274" i="11"/>
  <c r="D1274" i="11"/>
  <c r="C1274" i="11"/>
  <c r="B1274" i="11"/>
  <c r="A1274" i="11"/>
  <c r="O1273" i="11"/>
  <c r="N1273" i="11"/>
  <c r="M1273" i="11"/>
  <c r="L1273" i="11"/>
  <c r="K1273" i="11"/>
  <c r="J1273" i="11"/>
  <c r="I1273" i="11"/>
  <c r="F1273" i="11"/>
  <c r="P1273" i="11" s="1"/>
  <c r="E1273" i="11"/>
  <c r="D1273" i="11"/>
  <c r="C1273" i="11"/>
  <c r="B1273" i="11"/>
  <c r="A1273" i="11"/>
  <c r="O1272" i="11"/>
  <c r="N1272" i="11"/>
  <c r="M1272" i="11"/>
  <c r="L1272" i="11"/>
  <c r="K1272" i="11"/>
  <c r="J1272" i="11"/>
  <c r="I1272" i="11"/>
  <c r="F1272" i="11"/>
  <c r="P1272" i="11" s="1"/>
  <c r="E1272" i="11"/>
  <c r="D1272" i="11"/>
  <c r="C1272" i="11"/>
  <c r="B1272" i="11"/>
  <c r="A1272" i="11"/>
  <c r="O1271" i="11"/>
  <c r="N1271" i="11"/>
  <c r="M1271" i="11"/>
  <c r="L1271" i="11"/>
  <c r="K1271" i="11"/>
  <c r="J1271" i="11"/>
  <c r="I1271" i="11"/>
  <c r="F1271" i="11"/>
  <c r="P1271" i="11" s="1"/>
  <c r="E1271" i="11"/>
  <c r="D1271" i="11"/>
  <c r="C1271" i="11"/>
  <c r="B1271" i="11"/>
  <c r="A1271" i="11"/>
  <c r="O1270" i="11"/>
  <c r="N1270" i="11"/>
  <c r="M1270" i="11"/>
  <c r="L1270" i="11"/>
  <c r="K1270" i="11"/>
  <c r="J1270" i="11"/>
  <c r="I1270" i="11"/>
  <c r="F1270" i="11"/>
  <c r="P1270" i="11" s="1"/>
  <c r="E1270" i="11"/>
  <c r="D1270" i="11"/>
  <c r="C1270" i="11"/>
  <c r="B1270" i="11"/>
  <c r="A1270" i="11"/>
  <c r="O1269" i="11"/>
  <c r="N1269" i="11"/>
  <c r="M1269" i="11"/>
  <c r="L1269" i="11"/>
  <c r="K1269" i="11"/>
  <c r="J1269" i="11"/>
  <c r="I1269" i="11"/>
  <c r="F1269" i="11"/>
  <c r="P1269" i="11" s="1"/>
  <c r="E1269" i="11"/>
  <c r="D1269" i="11"/>
  <c r="C1269" i="11"/>
  <c r="B1269" i="11"/>
  <c r="A1269" i="11"/>
  <c r="O1268" i="11"/>
  <c r="N1268" i="11"/>
  <c r="M1268" i="11"/>
  <c r="L1268" i="11"/>
  <c r="K1268" i="11"/>
  <c r="J1268" i="11"/>
  <c r="I1268" i="11"/>
  <c r="F1268" i="11"/>
  <c r="P1268" i="11" s="1"/>
  <c r="E1268" i="11"/>
  <c r="D1268" i="11"/>
  <c r="C1268" i="11"/>
  <c r="B1268" i="11"/>
  <c r="A1268" i="11"/>
  <c r="O1267" i="11"/>
  <c r="N1267" i="11"/>
  <c r="M1267" i="11"/>
  <c r="L1267" i="11"/>
  <c r="K1267" i="11"/>
  <c r="J1267" i="11"/>
  <c r="I1267" i="11"/>
  <c r="F1267" i="11"/>
  <c r="P1267" i="11" s="1"/>
  <c r="E1267" i="11"/>
  <c r="D1267" i="11"/>
  <c r="C1267" i="11"/>
  <c r="B1267" i="11"/>
  <c r="A1267" i="11"/>
  <c r="O1266" i="11"/>
  <c r="N1266" i="11"/>
  <c r="M1266" i="11"/>
  <c r="L1266" i="11"/>
  <c r="K1266" i="11"/>
  <c r="J1266" i="11"/>
  <c r="I1266" i="11"/>
  <c r="F1266" i="11"/>
  <c r="P1266" i="11" s="1"/>
  <c r="E1266" i="11"/>
  <c r="D1266" i="11"/>
  <c r="C1266" i="11"/>
  <c r="B1266" i="11"/>
  <c r="A1266" i="11"/>
  <c r="O1265" i="11"/>
  <c r="N1265" i="11"/>
  <c r="M1265" i="11"/>
  <c r="L1265" i="11"/>
  <c r="K1265" i="11"/>
  <c r="J1265" i="11"/>
  <c r="I1265" i="11"/>
  <c r="F1265" i="11"/>
  <c r="P1265" i="11" s="1"/>
  <c r="E1265" i="11"/>
  <c r="D1265" i="11"/>
  <c r="C1265" i="11"/>
  <c r="B1265" i="11"/>
  <c r="A1265" i="11"/>
  <c r="O1264" i="11"/>
  <c r="N1264" i="11"/>
  <c r="M1264" i="11"/>
  <c r="L1264" i="11"/>
  <c r="K1264" i="11"/>
  <c r="J1264" i="11"/>
  <c r="I1264" i="11"/>
  <c r="F1264" i="11"/>
  <c r="P1264" i="11" s="1"/>
  <c r="E1264" i="11"/>
  <c r="D1264" i="11"/>
  <c r="C1264" i="11"/>
  <c r="B1264" i="11"/>
  <c r="A1264" i="11"/>
  <c r="O1263" i="11"/>
  <c r="N1263" i="11"/>
  <c r="M1263" i="11"/>
  <c r="L1263" i="11"/>
  <c r="K1263" i="11"/>
  <c r="J1263" i="11"/>
  <c r="I1263" i="11"/>
  <c r="F1263" i="11"/>
  <c r="P1263" i="11" s="1"/>
  <c r="E1263" i="11"/>
  <c r="D1263" i="11"/>
  <c r="C1263" i="11"/>
  <c r="B1263" i="11"/>
  <c r="A1263" i="11"/>
  <c r="O1262" i="11"/>
  <c r="N1262" i="11"/>
  <c r="M1262" i="11"/>
  <c r="L1262" i="11"/>
  <c r="K1262" i="11"/>
  <c r="J1262" i="11"/>
  <c r="D86" i="12" s="1"/>
  <c r="I1262" i="11"/>
  <c r="C86" i="12" s="1"/>
  <c r="F1262" i="11"/>
  <c r="P1262" i="11" s="1"/>
  <c r="E86" i="12" s="1"/>
  <c r="E1262" i="11"/>
  <c r="D1262" i="11"/>
  <c r="C1262" i="11"/>
  <c r="B1262" i="11"/>
  <c r="B86" i="12" s="1"/>
  <c r="A1262" i="11"/>
  <c r="A86" i="12" s="1"/>
  <c r="O1261" i="11"/>
  <c r="N1261" i="11"/>
  <c r="M1261" i="11"/>
  <c r="L1261" i="11"/>
  <c r="K1261" i="11"/>
  <c r="J1261" i="11"/>
  <c r="I1261" i="11"/>
  <c r="F1261" i="11"/>
  <c r="P1261" i="11" s="1"/>
  <c r="E1261" i="11"/>
  <c r="D1261" i="11"/>
  <c r="C1261" i="11"/>
  <c r="B1261" i="11"/>
  <c r="A1261" i="11"/>
  <c r="O1260" i="11"/>
  <c r="N1260" i="11"/>
  <c r="M1260" i="11"/>
  <c r="L1260" i="11"/>
  <c r="K1260" i="11"/>
  <c r="J1260" i="11"/>
  <c r="I1260" i="11"/>
  <c r="F1260" i="11"/>
  <c r="P1260" i="11" s="1"/>
  <c r="E1260" i="11"/>
  <c r="D1260" i="11"/>
  <c r="C1260" i="11"/>
  <c r="B1260" i="11"/>
  <c r="A1260" i="11"/>
  <c r="O1259" i="11"/>
  <c r="N1259" i="11"/>
  <c r="M1259" i="11"/>
  <c r="L1259" i="11"/>
  <c r="K1259" i="11"/>
  <c r="J1259" i="11"/>
  <c r="I1259" i="11"/>
  <c r="F1259" i="11"/>
  <c r="P1259" i="11" s="1"/>
  <c r="E1259" i="11"/>
  <c r="D1259" i="11"/>
  <c r="C1259" i="11"/>
  <c r="B1259" i="11"/>
  <c r="A1259" i="11"/>
  <c r="O1258" i="11"/>
  <c r="N1258" i="11"/>
  <c r="M1258" i="11"/>
  <c r="L1258" i="11"/>
  <c r="K1258" i="11"/>
  <c r="J1258" i="11"/>
  <c r="I1258" i="11"/>
  <c r="F1258" i="11"/>
  <c r="P1258" i="11" s="1"/>
  <c r="E1258" i="11"/>
  <c r="D1258" i="11"/>
  <c r="C1258" i="11"/>
  <c r="B1258" i="11"/>
  <c r="A1258" i="11"/>
  <c r="O1257" i="11"/>
  <c r="N1257" i="11"/>
  <c r="M1257" i="11"/>
  <c r="L1257" i="11"/>
  <c r="K1257" i="11"/>
  <c r="J1257" i="11"/>
  <c r="I1257" i="11"/>
  <c r="F1257" i="11"/>
  <c r="P1257" i="11" s="1"/>
  <c r="E1257" i="11"/>
  <c r="D1257" i="11"/>
  <c r="C1257" i="11"/>
  <c r="B1257" i="11"/>
  <c r="A1257" i="11"/>
  <c r="O1256" i="11"/>
  <c r="N1256" i="11"/>
  <c r="M1256" i="11"/>
  <c r="L1256" i="11"/>
  <c r="K1256" i="11"/>
  <c r="J1256" i="11"/>
  <c r="I1256" i="11"/>
  <c r="F1256" i="11"/>
  <c r="P1256" i="11" s="1"/>
  <c r="E1256" i="11"/>
  <c r="D1256" i="11"/>
  <c r="C1256" i="11"/>
  <c r="B1256" i="11"/>
  <c r="A1256" i="11"/>
  <c r="O1255" i="11"/>
  <c r="N1255" i="11"/>
  <c r="M1255" i="11"/>
  <c r="L1255" i="11"/>
  <c r="K1255" i="11"/>
  <c r="J1255" i="11"/>
  <c r="I1255" i="11"/>
  <c r="F1255" i="11"/>
  <c r="P1255" i="11" s="1"/>
  <c r="E1255" i="11"/>
  <c r="D1255" i="11"/>
  <c r="C1255" i="11"/>
  <c r="B1255" i="11"/>
  <c r="A1255" i="11"/>
  <c r="O1254" i="11"/>
  <c r="N1254" i="11"/>
  <c r="M1254" i="11"/>
  <c r="L1254" i="11"/>
  <c r="K1254" i="11"/>
  <c r="J1254" i="11"/>
  <c r="I1254" i="11"/>
  <c r="F1254" i="11"/>
  <c r="P1254" i="11" s="1"/>
  <c r="E1254" i="11"/>
  <c r="D1254" i="11"/>
  <c r="C1254" i="11"/>
  <c r="B1254" i="11"/>
  <c r="A1254" i="11"/>
  <c r="O1253" i="11"/>
  <c r="N1253" i="11"/>
  <c r="M1253" i="11"/>
  <c r="L1253" i="11"/>
  <c r="K1253" i="11"/>
  <c r="J1253" i="11"/>
  <c r="I1253" i="11"/>
  <c r="F1253" i="11"/>
  <c r="P1253" i="11" s="1"/>
  <c r="E1253" i="11"/>
  <c r="D1253" i="11"/>
  <c r="C1253" i="11"/>
  <c r="B1253" i="11"/>
  <c r="A1253" i="11"/>
  <c r="O1252" i="11"/>
  <c r="N1252" i="11"/>
  <c r="M1252" i="11"/>
  <c r="L1252" i="11"/>
  <c r="K1252" i="11"/>
  <c r="J1252" i="11"/>
  <c r="I1252" i="11"/>
  <c r="F1252" i="11"/>
  <c r="P1252" i="11" s="1"/>
  <c r="E1252" i="11"/>
  <c r="D1252" i="11"/>
  <c r="C1252" i="11"/>
  <c r="B1252" i="11"/>
  <c r="A1252" i="11"/>
  <c r="O1251" i="11"/>
  <c r="N1251" i="11"/>
  <c r="M1251" i="11"/>
  <c r="L1251" i="11"/>
  <c r="K1251" i="11"/>
  <c r="J1251" i="11"/>
  <c r="I1251" i="11"/>
  <c r="F1251" i="11"/>
  <c r="P1251" i="11" s="1"/>
  <c r="E1251" i="11"/>
  <c r="D1251" i="11"/>
  <c r="C1251" i="11"/>
  <c r="B1251" i="11"/>
  <c r="A1251" i="11"/>
  <c r="O1250" i="11"/>
  <c r="N1250" i="11"/>
  <c r="M1250" i="11"/>
  <c r="L1250" i="11"/>
  <c r="K1250" i="11"/>
  <c r="J1250" i="11"/>
  <c r="I1250" i="11"/>
  <c r="F1250" i="11"/>
  <c r="P1250" i="11" s="1"/>
  <c r="E1250" i="11"/>
  <c r="D1250" i="11"/>
  <c r="C1250" i="11"/>
  <c r="B1250" i="11"/>
  <c r="A1250" i="11"/>
  <c r="O1249" i="11"/>
  <c r="N1249" i="11"/>
  <c r="M1249" i="11"/>
  <c r="L1249" i="11"/>
  <c r="K1249" i="11"/>
  <c r="J1249" i="11"/>
  <c r="I1249" i="11"/>
  <c r="F1249" i="11"/>
  <c r="P1249" i="11" s="1"/>
  <c r="E1249" i="11"/>
  <c r="D1249" i="11"/>
  <c r="C1249" i="11"/>
  <c r="B1249" i="11"/>
  <c r="A1249" i="11"/>
  <c r="O1248" i="11"/>
  <c r="N1248" i="11"/>
  <c r="M1248" i="11"/>
  <c r="L1248" i="11"/>
  <c r="K1248" i="11"/>
  <c r="J1248" i="11"/>
  <c r="I1248" i="11"/>
  <c r="F1248" i="11"/>
  <c r="P1248" i="11" s="1"/>
  <c r="E1248" i="11"/>
  <c r="D1248" i="11"/>
  <c r="C1248" i="11"/>
  <c r="B1248" i="11"/>
  <c r="A1248" i="11"/>
  <c r="O1247" i="11"/>
  <c r="N1247" i="11"/>
  <c r="M1247" i="11"/>
  <c r="L1247" i="11"/>
  <c r="K1247" i="11"/>
  <c r="J1247" i="11"/>
  <c r="D85" i="12" s="1"/>
  <c r="I1247" i="11"/>
  <c r="C85" i="12" s="1"/>
  <c r="F1247" i="11"/>
  <c r="P1247" i="11" s="1"/>
  <c r="E85" i="12" s="1"/>
  <c r="E1247" i="11"/>
  <c r="D1247" i="11"/>
  <c r="C1247" i="11"/>
  <c r="B1247" i="11"/>
  <c r="B85" i="12" s="1"/>
  <c r="A1247" i="11"/>
  <c r="A85" i="12" s="1"/>
  <c r="O1246" i="11"/>
  <c r="N1246" i="11"/>
  <c r="M1246" i="11"/>
  <c r="L1246" i="11"/>
  <c r="K1246" i="11"/>
  <c r="J1246" i="11"/>
  <c r="I1246" i="11"/>
  <c r="F1246" i="11"/>
  <c r="P1246" i="11" s="1"/>
  <c r="E1246" i="11"/>
  <c r="D1246" i="11"/>
  <c r="C1246" i="11"/>
  <c r="B1246" i="11"/>
  <c r="A1246" i="11"/>
  <c r="O1245" i="11"/>
  <c r="N1245" i="11"/>
  <c r="M1245" i="11"/>
  <c r="L1245" i="11"/>
  <c r="K1245" i="11"/>
  <c r="J1245" i="11"/>
  <c r="I1245" i="11"/>
  <c r="F1245" i="11"/>
  <c r="P1245" i="11" s="1"/>
  <c r="E1245" i="11"/>
  <c r="D1245" i="11"/>
  <c r="C1245" i="11"/>
  <c r="B1245" i="11"/>
  <c r="A1245" i="11"/>
  <c r="O1244" i="11"/>
  <c r="N1244" i="11"/>
  <c r="M1244" i="11"/>
  <c r="L1244" i="11"/>
  <c r="K1244" i="11"/>
  <c r="J1244" i="11"/>
  <c r="I1244" i="11"/>
  <c r="F1244" i="11"/>
  <c r="P1244" i="11" s="1"/>
  <c r="E1244" i="11"/>
  <c r="D1244" i="11"/>
  <c r="C1244" i="11"/>
  <c r="B1244" i="11"/>
  <c r="A1244" i="11"/>
  <c r="O1243" i="11"/>
  <c r="N1243" i="11"/>
  <c r="M1243" i="11"/>
  <c r="L1243" i="11"/>
  <c r="K1243" i="11"/>
  <c r="J1243" i="11"/>
  <c r="I1243" i="11"/>
  <c r="F1243" i="11"/>
  <c r="P1243" i="11" s="1"/>
  <c r="E1243" i="11"/>
  <c r="D1243" i="11"/>
  <c r="C1243" i="11"/>
  <c r="B1243" i="11"/>
  <c r="A1243" i="11"/>
  <c r="O1242" i="11"/>
  <c r="N1242" i="11"/>
  <c r="M1242" i="11"/>
  <c r="L1242" i="11"/>
  <c r="K1242" i="11"/>
  <c r="J1242" i="11"/>
  <c r="I1242" i="11"/>
  <c r="F1242" i="11"/>
  <c r="P1242" i="11" s="1"/>
  <c r="E1242" i="11"/>
  <c r="D1242" i="11"/>
  <c r="C1242" i="11"/>
  <c r="B1242" i="11"/>
  <c r="A1242" i="11"/>
  <c r="O1241" i="11"/>
  <c r="N1241" i="11"/>
  <c r="M1241" i="11"/>
  <c r="L1241" i="11"/>
  <c r="K1241" i="11"/>
  <c r="J1241" i="11"/>
  <c r="I1241" i="11"/>
  <c r="F1241" i="11"/>
  <c r="P1241" i="11" s="1"/>
  <c r="E1241" i="11"/>
  <c r="D1241" i="11"/>
  <c r="C1241" i="11"/>
  <c r="B1241" i="11"/>
  <c r="A1241" i="11"/>
  <c r="O1240" i="11"/>
  <c r="N1240" i="11"/>
  <c r="M1240" i="11"/>
  <c r="L1240" i="11"/>
  <c r="K1240" i="11"/>
  <c r="J1240" i="11"/>
  <c r="I1240" i="11"/>
  <c r="F1240" i="11"/>
  <c r="P1240" i="11" s="1"/>
  <c r="E1240" i="11"/>
  <c r="D1240" i="11"/>
  <c r="C1240" i="11"/>
  <c r="B1240" i="11"/>
  <c r="A1240" i="11"/>
  <c r="O1239" i="11"/>
  <c r="N1239" i="11"/>
  <c r="M1239" i="11"/>
  <c r="L1239" i="11"/>
  <c r="K1239" i="11"/>
  <c r="J1239" i="11"/>
  <c r="I1239" i="11"/>
  <c r="F1239" i="11"/>
  <c r="P1239" i="11" s="1"/>
  <c r="E1239" i="11"/>
  <c r="D1239" i="11"/>
  <c r="C1239" i="11"/>
  <c r="B1239" i="11"/>
  <c r="A1239" i="11"/>
  <c r="O1238" i="11"/>
  <c r="N1238" i="11"/>
  <c r="M1238" i="11"/>
  <c r="L1238" i="11"/>
  <c r="K1238" i="11"/>
  <c r="J1238" i="11"/>
  <c r="I1238" i="11"/>
  <c r="F1238" i="11"/>
  <c r="P1238" i="11" s="1"/>
  <c r="E1238" i="11"/>
  <c r="D1238" i="11"/>
  <c r="C1238" i="11"/>
  <c r="B1238" i="11"/>
  <c r="A1238" i="11"/>
  <c r="O1237" i="11"/>
  <c r="N1237" i="11"/>
  <c r="M1237" i="11"/>
  <c r="L1237" i="11"/>
  <c r="K1237" i="11"/>
  <c r="J1237" i="11"/>
  <c r="I1237" i="11"/>
  <c r="F1237" i="11"/>
  <c r="P1237" i="11" s="1"/>
  <c r="E1237" i="11"/>
  <c r="D1237" i="11"/>
  <c r="C1237" i="11"/>
  <c r="B1237" i="11"/>
  <c r="A1237" i="11"/>
  <c r="O1236" i="11"/>
  <c r="N1236" i="11"/>
  <c r="M1236" i="11"/>
  <c r="L1236" i="11"/>
  <c r="K1236" i="11"/>
  <c r="J1236" i="11"/>
  <c r="I1236" i="11"/>
  <c r="F1236" i="11"/>
  <c r="P1236" i="11" s="1"/>
  <c r="E1236" i="11"/>
  <c r="D1236" i="11"/>
  <c r="C1236" i="11"/>
  <c r="B1236" i="11"/>
  <c r="A1236" i="11"/>
  <c r="O1235" i="11"/>
  <c r="N1235" i="11"/>
  <c r="M1235" i="11"/>
  <c r="L1235" i="11"/>
  <c r="K1235" i="11"/>
  <c r="J1235" i="11"/>
  <c r="I1235" i="11"/>
  <c r="F1235" i="11"/>
  <c r="P1235" i="11" s="1"/>
  <c r="E1235" i="11"/>
  <c r="D1235" i="11"/>
  <c r="C1235" i="11"/>
  <c r="B1235" i="11"/>
  <c r="A1235" i="11"/>
  <c r="O1234" i="11"/>
  <c r="N1234" i="11"/>
  <c r="M1234" i="11"/>
  <c r="L1234" i="11"/>
  <c r="K1234" i="11"/>
  <c r="J1234" i="11"/>
  <c r="I1234" i="11"/>
  <c r="F1234" i="11"/>
  <c r="P1234" i="11" s="1"/>
  <c r="E1234" i="11"/>
  <c r="D1234" i="11"/>
  <c r="C1234" i="11"/>
  <c r="B1234" i="11"/>
  <c r="A1234" i="11"/>
  <c r="O1233" i="11"/>
  <c r="N1233" i="11"/>
  <c r="M1233" i="11"/>
  <c r="L1233" i="11"/>
  <c r="K1233" i="11"/>
  <c r="J1233" i="11"/>
  <c r="I1233" i="11"/>
  <c r="F1233" i="11"/>
  <c r="P1233" i="11" s="1"/>
  <c r="E1233" i="11"/>
  <c r="D1233" i="11"/>
  <c r="C1233" i="11"/>
  <c r="B1233" i="11"/>
  <c r="A1233" i="11"/>
  <c r="O1232" i="11"/>
  <c r="N1232" i="11"/>
  <c r="M1232" i="11"/>
  <c r="L1232" i="11"/>
  <c r="K1232" i="11"/>
  <c r="J1232" i="11"/>
  <c r="D84" i="12" s="1"/>
  <c r="I1232" i="11"/>
  <c r="C84" i="12" s="1"/>
  <c r="F1232" i="11"/>
  <c r="P1232" i="11" s="1"/>
  <c r="E84" i="12" s="1"/>
  <c r="E1232" i="11"/>
  <c r="D1232" i="11"/>
  <c r="C1232" i="11"/>
  <c r="B1232" i="11"/>
  <c r="B84" i="12" s="1"/>
  <c r="A1232" i="11"/>
  <c r="A84" i="12" s="1"/>
  <c r="O1231" i="11"/>
  <c r="N1231" i="11"/>
  <c r="M1231" i="11"/>
  <c r="L1231" i="11"/>
  <c r="K1231" i="11"/>
  <c r="J1231" i="11"/>
  <c r="I1231" i="11"/>
  <c r="F1231" i="11"/>
  <c r="P1231" i="11" s="1"/>
  <c r="E1231" i="11"/>
  <c r="D1231" i="11"/>
  <c r="C1231" i="11"/>
  <c r="B1231" i="11"/>
  <c r="A1231" i="11"/>
  <c r="O1230" i="11"/>
  <c r="N1230" i="11"/>
  <c r="M1230" i="11"/>
  <c r="L1230" i="11"/>
  <c r="K1230" i="11"/>
  <c r="J1230" i="11"/>
  <c r="I1230" i="11"/>
  <c r="F1230" i="11"/>
  <c r="P1230" i="11" s="1"/>
  <c r="E1230" i="11"/>
  <c r="D1230" i="11"/>
  <c r="C1230" i="11"/>
  <c r="B1230" i="11"/>
  <c r="A1230" i="11"/>
  <c r="O1229" i="11"/>
  <c r="N1229" i="11"/>
  <c r="M1229" i="11"/>
  <c r="L1229" i="11"/>
  <c r="K1229" i="11"/>
  <c r="J1229" i="11"/>
  <c r="I1229" i="11"/>
  <c r="F1229" i="11"/>
  <c r="P1229" i="11" s="1"/>
  <c r="E1229" i="11"/>
  <c r="D1229" i="11"/>
  <c r="C1229" i="11"/>
  <c r="B1229" i="11"/>
  <c r="A1229" i="11"/>
  <c r="O1228" i="11"/>
  <c r="N1228" i="11"/>
  <c r="M1228" i="11"/>
  <c r="L1228" i="11"/>
  <c r="K1228" i="11"/>
  <c r="J1228" i="11"/>
  <c r="I1228" i="11"/>
  <c r="F1228" i="11"/>
  <c r="P1228" i="11" s="1"/>
  <c r="E1228" i="11"/>
  <c r="D1228" i="11"/>
  <c r="C1228" i="11"/>
  <c r="B1228" i="11"/>
  <c r="A1228" i="11"/>
  <c r="O1227" i="11"/>
  <c r="N1227" i="11"/>
  <c r="M1227" i="11"/>
  <c r="L1227" i="11"/>
  <c r="K1227" i="11"/>
  <c r="J1227" i="11"/>
  <c r="I1227" i="11"/>
  <c r="F1227" i="11"/>
  <c r="P1227" i="11" s="1"/>
  <c r="E1227" i="11"/>
  <c r="D1227" i="11"/>
  <c r="C1227" i="11"/>
  <c r="B1227" i="11"/>
  <c r="A1227" i="11"/>
  <c r="O1226" i="11"/>
  <c r="N1226" i="11"/>
  <c r="M1226" i="11"/>
  <c r="L1226" i="11"/>
  <c r="K1226" i="11"/>
  <c r="J1226" i="11"/>
  <c r="I1226" i="11"/>
  <c r="F1226" i="11"/>
  <c r="P1226" i="11" s="1"/>
  <c r="E1226" i="11"/>
  <c r="D1226" i="11"/>
  <c r="C1226" i="11"/>
  <c r="B1226" i="11"/>
  <c r="A1226" i="11"/>
  <c r="O1225" i="11"/>
  <c r="N1225" i="11"/>
  <c r="M1225" i="11"/>
  <c r="L1225" i="11"/>
  <c r="K1225" i="11"/>
  <c r="J1225" i="11"/>
  <c r="I1225" i="11"/>
  <c r="F1225" i="11"/>
  <c r="P1225" i="11" s="1"/>
  <c r="E1225" i="11"/>
  <c r="D1225" i="11"/>
  <c r="C1225" i="11"/>
  <c r="B1225" i="11"/>
  <c r="A1225" i="11"/>
  <c r="O1224" i="11"/>
  <c r="N1224" i="11"/>
  <c r="M1224" i="11"/>
  <c r="L1224" i="11"/>
  <c r="K1224" i="11"/>
  <c r="J1224" i="11"/>
  <c r="I1224" i="11"/>
  <c r="F1224" i="11"/>
  <c r="P1224" i="11" s="1"/>
  <c r="E1224" i="11"/>
  <c r="D1224" i="11"/>
  <c r="C1224" i="11"/>
  <c r="B1224" i="11"/>
  <c r="A1224" i="11"/>
  <c r="O1223" i="11"/>
  <c r="N1223" i="11"/>
  <c r="M1223" i="11"/>
  <c r="L1223" i="11"/>
  <c r="K1223" i="11"/>
  <c r="J1223" i="11"/>
  <c r="I1223" i="11"/>
  <c r="F1223" i="11"/>
  <c r="P1223" i="11" s="1"/>
  <c r="E1223" i="11"/>
  <c r="D1223" i="11"/>
  <c r="C1223" i="11"/>
  <c r="B1223" i="11"/>
  <c r="A1223" i="11"/>
  <c r="O1222" i="11"/>
  <c r="N1222" i="11"/>
  <c r="M1222" i="11"/>
  <c r="L1222" i="11"/>
  <c r="K1222" i="11"/>
  <c r="J1222" i="11"/>
  <c r="I1222" i="11"/>
  <c r="F1222" i="11"/>
  <c r="P1222" i="11" s="1"/>
  <c r="E1222" i="11"/>
  <c r="D1222" i="11"/>
  <c r="C1222" i="11"/>
  <c r="B1222" i="11"/>
  <c r="A1222" i="11"/>
  <c r="O1221" i="11"/>
  <c r="N1221" i="11"/>
  <c r="M1221" i="11"/>
  <c r="L1221" i="11"/>
  <c r="K1221" i="11"/>
  <c r="J1221" i="11"/>
  <c r="I1221" i="11"/>
  <c r="F1221" i="11"/>
  <c r="P1221" i="11" s="1"/>
  <c r="E1221" i="11"/>
  <c r="D1221" i="11"/>
  <c r="C1221" i="11"/>
  <c r="B1221" i="11"/>
  <c r="A1221" i="11"/>
  <c r="O1220" i="11"/>
  <c r="N1220" i="11"/>
  <c r="M1220" i="11"/>
  <c r="L1220" i="11"/>
  <c r="K1220" i="11"/>
  <c r="J1220" i="11"/>
  <c r="I1220" i="11"/>
  <c r="F1220" i="11"/>
  <c r="P1220" i="11" s="1"/>
  <c r="E1220" i="11"/>
  <c r="D1220" i="11"/>
  <c r="C1220" i="11"/>
  <c r="B1220" i="11"/>
  <c r="A1220" i="11"/>
  <c r="O1219" i="11"/>
  <c r="N1219" i="11"/>
  <c r="M1219" i="11"/>
  <c r="L1219" i="11"/>
  <c r="K1219" i="11"/>
  <c r="J1219" i="11"/>
  <c r="I1219" i="11"/>
  <c r="F1219" i="11"/>
  <c r="P1219" i="11" s="1"/>
  <c r="E1219" i="11"/>
  <c r="D1219" i="11"/>
  <c r="C1219" i="11"/>
  <c r="B1219" i="11"/>
  <c r="A1219" i="11"/>
  <c r="O1218" i="11"/>
  <c r="N1218" i="11"/>
  <c r="M1218" i="11"/>
  <c r="L1218" i="11"/>
  <c r="K1218" i="11"/>
  <c r="J1218" i="11"/>
  <c r="I1218" i="11"/>
  <c r="F1218" i="11"/>
  <c r="P1218" i="11" s="1"/>
  <c r="E1218" i="11"/>
  <c r="D1218" i="11"/>
  <c r="C1218" i="11"/>
  <c r="B1218" i="11"/>
  <c r="A1218" i="11"/>
  <c r="O1217" i="11"/>
  <c r="N1217" i="11"/>
  <c r="M1217" i="11"/>
  <c r="L1217" i="11"/>
  <c r="K1217" i="11"/>
  <c r="J1217" i="11"/>
  <c r="D83" i="12" s="1"/>
  <c r="I1217" i="11"/>
  <c r="C83" i="12" s="1"/>
  <c r="F1217" i="11"/>
  <c r="P1217" i="11" s="1"/>
  <c r="E83" i="12" s="1"/>
  <c r="E1217" i="11"/>
  <c r="D1217" i="11"/>
  <c r="C1217" i="11"/>
  <c r="B1217" i="11"/>
  <c r="B83" i="12" s="1"/>
  <c r="A1217" i="11"/>
  <c r="A83" i="12" s="1"/>
  <c r="O1216" i="11"/>
  <c r="N1216" i="11"/>
  <c r="M1216" i="11"/>
  <c r="L1216" i="11"/>
  <c r="K1216" i="11"/>
  <c r="J1216" i="11"/>
  <c r="I1216" i="11"/>
  <c r="F1216" i="11"/>
  <c r="P1216" i="11" s="1"/>
  <c r="E1216" i="11"/>
  <c r="D1216" i="11"/>
  <c r="C1216" i="11"/>
  <c r="B1216" i="11"/>
  <c r="A1216" i="11"/>
  <c r="O1215" i="11"/>
  <c r="N1215" i="11"/>
  <c r="M1215" i="11"/>
  <c r="L1215" i="11"/>
  <c r="K1215" i="11"/>
  <c r="J1215" i="11"/>
  <c r="I1215" i="11"/>
  <c r="F1215" i="11"/>
  <c r="P1215" i="11" s="1"/>
  <c r="E1215" i="11"/>
  <c r="D1215" i="11"/>
  <c r="C1215" i="11"/>
  <c r="B1215" i="11"/>
  <c r="A1215" i="11"/>
  <c r="O1214" i="11"/>
  <c r="N1214" i="11"/>
  <c r="M1214" i="11"/>
  <c r="L1214" i="11"/>
  <c r="K1214" i="11"/>
  <c r="J1214" i="11"/>
  <c r="I1214" i="11"/>
  <c r="F1214" i="11"/>
  <c r="P1214" i="11" s="1"/>
  <c r="E1214" i="11"/>
  <c r="D1214" i="11"/>
  <c r="C1214" i="11"/>
  <c r="B1214" i="11"/>
  <c r="A1214" i="11"/>
  <c r="O1213" i="11"/>
  <c r="N1213" i="11"/>
  <c r="M1213" i="11"/>
  <c r="L1213" i="11"/>
  <c r="K1213" i="11"/>
  <c r="J1213" i="11"/>
  <c r="I1213" i="11"/>
  <c r="F1213" i="11"/>
  <c r="P1213" i="11" s="1"/>
  <c r="E1213" i="11"/>
  <c r="D1213" i="11"/>
  <c r="C1213" i="11"/>
  <c r="B1213" i="11"/>
  <c r="A1213" i="11"/>
  <c r="O1212" i="11"/>
  <c r="N1212" i="11"/>
  <c r="M1212" i="11"/>
  <c r="L1212" i="11"/>
  <c r="K1212" i="11"/>
  <c r="J1212" i="11"/>
  <c r="I1212" i="11"/>
  <c r="F1212" i="11"/>
  <c r="P1212" i="11" s="1"/>
  <c r="E1212" i="11"/>
  <c r="D1212" i="11"/>
  <c r="C1212" i="11"/>
  <c r="B1212" i="11"/>
  <c r="A1212" i="11"/>
  <c r="O1211" i="11"/>
  <c r="N1211" i="11"/>
  <c r="M1211" i="11"/>
  <c r="L1211" i="11"/>
  <c r="K1211" i="11"/>
  <c r="J1211" i="11"/>
  <c r="I1211" i="11"/>
  <c r="F1211" i="11"/>
  <c r="P1211" i="11" s="1"/>
  <c r="E1211" i="11"/>
  <c r="D1211" i="11"/>
  <c r="C1211" i="11"/>
  <c r="B1211" i="11"/>
  <c r="A1211" i="11"/>
  <c r="O1210" i="11"/>
  <c r="N1210" i="11"/>
  <c r="M1210" i="11"/>
  <c r="L1210" i="11"/>
  <c r="K1210" i="11"/>
  <c r="J1210" i="11"/>
  <c r="I1210" i="11"/>
  <c r="F1210" i="11"/>
  <c r="P1210" i="11" s="1"/>
  <c r="E1210" i="11"/>
  <c r="D1210" i="11"/>
  <c r="C1210" i="11"/>
  <c r="B1210" i="11"/>
  <c r="A1210" i="11"/>
  <c r="O1209" i="11"/>
  <c r="N1209" i="11"/>
  <c r="M1209" i="11"/>
  <c r="L1209" i="11"/>
  <c r="K1209" i="11"/>
  <c r="J1209" i="11"/>
  <c r="I1209" i="11"/>
  <c r="F1209" i="11"/>
  <c r="P1209" i="11" s="1"/>
  <c r="E1209" i="11"/>
  <c r="D1209" i="11"/>
  <c r="C1209" i="11"/>
  <c r="B1209" i="11"/>
  <c r="A1209" i="11"/>
  <c r="O1208" i="11"/>
  <c r="N1208" i="11"/>
  <c r="M1208" i="11"/>
  <c r="L1208" i="11"/>
  <c r="K1208" i="11"/>
  <c r="J1208" i="11"/>
  <c r="I1208" i="11"/>
  <c r="F1208" i="11"/>
  <c r="P1208" i="11" s="1"/>
  <c r="E1208" i="11"/>
  <c r="D1208" i="11"/>
  <c r="C1208" i="11"/>
  <c r="B1208" i="11"/>
  <c r="A1208" i="11"/>
  <c r="O1207" i="11"/>
  <c r="N1207" i="11"/>
  <c r="M1207" i="11"/>
  <c r="L1207" i="11"/>
  <c r="K1207" i="11"/>
  <c r="J1207" i="11"/>
  <c r="I1207" i="11"/>
  <c r="F1207" i="11"/>
  <c r="P1207" i="11" s="1"/>
  <c r="E1207" i="11"/>
  <c r="D1207" i="11"/>
  <c r="C1207" i="11"/>
  <c r="B1207" i="11"/>
  <c r="A1207" i="11"/>
  <c r="O1206" i="11"/>
  <c r="N1206" i="11"/>
  <c r="M1206" i="11"/>
  <c r="L1206" i="11"/>
  <c r="K1206" i="11"/>
  <c r="J1206" i="11"/>
  <c r="I1206" i="11"/>
  <c r="F1206" i="11"/>
  <c r="P1206" i="11" s="1"/>
  <c r="E1206" i="11"/>
  <c r="D1206" i="11"/>
  <c r="C1206" i="11"/>
  <c r="B1206" i="11"/>
  <c r="A1206" i="11"/>
  <c r="O1205" i="11"/>
  <c r="N1205" i="11"/>
  <c r="M1205" i="11"/>
  <c r="L1205" i="11"/>
  <c r="K1205" i="11"/>
  <c r="J1205" i="11"/>
  <c r="I1205" i="11"/>
  <c r="F1205" i="11"/>
  <c r="P1205" i="11" s="1"/>
  <c r="E1205" i="11"/>
  <c r="D1205" i="11"/>
  <c r="C1205" i="11"/>
  <c r="B1205" i="11"/>
  <c r="A1205" i="11"/>
  <c r="O1204" i="11"/>
  <c r="N1204" i="11"/>
  <c r="M1204" i="11"/>
  <c r="L1204" i="11"/>
  <c r="K1204" i="11"/>
  <c r="J1204" i="11"/>
  <c r="I1204" i="11"/>
  <c r="F1204" i="11"/>
  <c r="P1204" i="11" s="1"/>
  <c r="E1204" i="11"/>
  <c r="D1204" i="11"/>
  <c r="C1204" i="11"/>
  <c r="B1204" i="11"/>
  <c r="A1204" i="11"/>
  <c r="O1203" i="11"/>
  <c r="N1203" i="11"/>
  <c r="M1203" i="11"/>
  <c r="L1203" i="11"/>
  <c r="K1203" i="11"/>
  <c r="J1203" i="11"/>
  <c r="I1203" i="11"/>
  <c r="F1203" i="11"/>
  <c r="P1203" i="11" s="1"/>
  <c r="E1203" i="11"/>
  <c r="D1203" i="11"/>
  <c r="C1203" i="11"/>
  <c r="B1203" i="11"/>
  <c r="A1203" i="11"/>
  <c r="O1202" i="11"/>
  <c r="N1202" i="11"/>
  <c r="M1202" i="11"/>
  <c r="L1202" i="11"/>
  <c r="K1202" i="11"/>
  <c r="J1202" i="11"/>
  <c r="D82" i="12" s="1"/>
  <c r="I1202" i="11"/>
  <c r="C82" i="12" s="1"/>
  <c r="F1202" i="11"/>
  <c r="P1202" i="11" s="1"/>
  <c r="E82" i="12" s="1"/>
  <c r="E1202" i="11"/>
  <c r="D1202" i="11"/>
  <c r="C1202" i="11"/>
  <c r="B1202" i="11"/>
  <c r="B82" i="12" s="1"/>
  <c r="A1202" i="11"/>
  <c r="A82" i="12" s="1"/>
  <c r="O1201" i="11"/>
  <c r="N1201" i="11"/>
  <c r="M1201" i="11"/>
  <c r="L1201" i="11"/>
  <c r="K1201" i="11"/>
  <c r="J1201" i="11"/>
  <c r="I1201" i="11"/>
  <c r="F1201" i="11"/>
  <c r="P1201" i="11" s="1"/>
  <c r="E1201" i="11"/>
  <c r="D1201" i="11"/>
  <c r="C1201" i="11"/>
  <c r="B1201" i="11"/>
  <c r="A1201" i="11"/>
  <c r="O1200" i="11"/>
  <c r="N1200" i="11"/>
  <c r="M1200" i="11"/>
  <c r="L1200" i="11"/>
  <c r="K1200" i="11"/>
  <c r="J1200" i="11"/>
  <c r="I1200" i="11"/>
  <c r="F1200" i="11"/>
  <c r="P1200" i="11" s="1"/>
  <c r="E1200" i="11"/>
  <c r="D1200" i="11"/>
  <c r="C1200" i="11"/>
  <c r="B1200" i="11"/>
  <c r="A1200" i="11"/>
  <c r="O1199" i="11"/>
  <c r="N1199" i="11"/>
  <c r="M1199" i="11"/>
  <c r="L1199" i="11"/>
  <c r="K1199" i="11"/>
  <c r="J1199" i="11"/>
  <c r="I1199" i="11"/>
  <c r="F1199" i="11"/>
  <c r="P1199" i="11" s="1"/>
  <c r="E1199" i="11"/>
  <c r="D1199" i="11"/>
  <c r="C1199" i="11"/>
  <c r="B1199" i="11"/>
  <c r="A1199" i="11"/>
  <c r="O1198" i="11"/>
  <c r="N1198" i="11"/>
  <c r="M1198" i="11"/>
  <c r="L1198" i="11"/>
  <c r="K1198" i="11"/>
  <c r="J1198" i="11"/>
  <c r="I1198" i="11"/>
  <c r="F1198" i="11"/>
  <c r="P1198" i="11" s="1"/>
  <c r="E1198" i="11"/>
  <c r="D1198" i="11"/>
  <c r="C1198" i="11"/>
  <c r="B1198" i="11"/>
  <c r="A1198" i="11"/>
  <c r="O1197" i="11"/>
  <c r="N1197" i="11"/>
  <c r="M1197" i="11"/>
  <c r="L1197" i="11"/>
  <c r="K1197" i="11"/>
  <c r="J1197" i="11"/>
  <c r="I1197" i="11"/>
  <c r="F1197" i="11"/>
  <c r="P1197" i="11" s="1"/>
  <c r="E1197" i="11"/>
  <c r="D1197" i="11"/>
  <c r="C1197" i="11"/>
  <c r="B1197" i="11"/>
  <c r="A1197" i="11"/>
  <c r="O1196" i="11"/>
  <c r="N1196" i="11"/>
  <c r="M1196" i="11"/>
  <c r="L1196" i="11"/>
  <c r="K1196" i="11"/>
  <c r="J1196" i="11"/>
  <c r="I1196" i="11"/>
  <c r="F1196" i="11"/>
  <c r="P1196" i="11" s="1"/>
  <c r="E1196" i="11"/>
  <c r="D1196" i="11"/>
  <c r="C1196" i="11"/>
  <c r="B1196" i="11"/>
  <c r="A1196" i="11"/>
  <c r="O1195" i="11"/>
  <c r="N1195" i="11"/>
  <c r="M1195" i="11"/>
  <c r="L1195" i="11"/>
  <c r="K1195" i="11"/>
  <c r="J1195" i="11"/>
  <c r="I1195" i="11"/>
  <c r="F1195" i="11"/>
  <c r="P1195" i="11" s="1"/>
  <c r="E1195" i="11"/>
  <c r="D1195" i="11"/>
  <c r="C1195" i="11"/>
  <c r="B1195" i="11"/>
  <c r="A1195" i="11"/>
  <c r="O1194" i="11"/>
  <c r="N1194" i="11"/>
  <c r="M1194" i="11"/>
  <c r="L1194" i="11"/>
  <c r="K1194" i="11"/>
  <c r="J1194" i="11"/>
  <c r="I1194" i="11"/>
  <c r="F1194" i="11"/>
  <c r="P1194" i="11" s="1"/>
  <c r="E1194" i="11"/>
  <c r="D1194" i="11"/>
  <c r="C1194" i="11"/>
  <c r="B1194" i="11"/>
  <c r="A1194" i="11"/>
  <c r="O1193" i="11"/>
  <c r="N1193" i="11"/>
  <c r="M1193" i="11"/>
  <c r="L1193" i="11"/>
  <c r="K1193" i="11"/>
  <c r="J1193" i="11"/>
  <c r="I1193" i="11"/>
  <c r="F1193" i="11"/>
  <c r="P1193" i="11" s="1"/>
  <c r="E1193" i="11"/>
  <c r="D1193" i="11"/>
  <c r="C1193" i="11"/>
  <c r="B1193" i="11"/>
  <c r="A1193" i="11"/>
  <c r="O1192" i="11"/>
  <c r="N1192" i="11"/>
  <c r="M1192" i="11"/>
  <c r="L1192" i="11"/>
  <c r="K1192" i="11"/>
  <c r="J1192" i="11"/>
  <c r="I1192" i="11"/>
  <c r="F1192" i="11"/>
  <c r="P1192" i="11" s="1"/>
  <c r="E1192" i="11"/>
  <c r="D1192" i="11"/>
  <c r="C1192" i="11"/>
  <c r="B1192" i="11"/>
  <c r="A1192" i="11"/>
  <c r="O1191" i="11"/>
  <c r="N1191" i="11"/>
  <c r="M1191" i="11"/>
  <c r="L1191" i="11"/>
  <c r="K1191" i="11"/>
  <c r="J1191" i="11"/>
  <c r="I1191" i="11"/>
  <c r="O1190" i="11"/>
  <c r="N1190" i="11"/>
  <c r="M1190" i="11"/>
  <c r="L1190" i="11"/>
  <c r="K1190" i="11"/>
  <c r="J1190" i="11"/>
  <c r="I1190" i="11"/>
  <c r="F1190" i="11"/>
  <c r="P1190" i="11" s="1"/>
  <c r="E1190" i="11"/>
  <c r="D1190" i="11"/>
  <c r="C1190" i="11"/>
  <c r="B1190" i="11"/>
  <c r="A1190" i="11"/>
  <c r="O1189" i="11"/>
  <c r="N1189" i="11"/>
  <c r="M1189" i="11"/>
  <c r="L1189" i="11"/>
  <c r="K1189" i="11"/>
  <c r="J1189" i="11"/>
  <c r="I1189" i="11"/>
  <c r="F1189" i="11"/>
  <c r="P1189" i="11" s="1"/>
  <c r="E1189" i="11"/>
  <c r="D1189" i="11"/>
  <c r="C1189" i="11"/>
  <c r="B1189" i="11"/>
  <c r="A1189" i="11"/>
  <c r="O1188" i="11"/>
  <c r="N1188" i="11"/>
  <c r="M1188" i="11"/>
  <c r="L1188" i="11"/>
  <c r="K1188" i="11"/>
  <c r="J1188" i="11"/>
  <c r="I1188" i="11"/>
  <c r="F1188" i="11"/>
  <c r="P1188" i="11" s="1"/>
  <c r="E1188" i="11"/>
  <c r="D1188" i="11"/>
  <c r="C1188" i="11"/>
  <c r="B1188" i="11"/>
  <c r="A1188" i="11"/>
  <c r="O1187" i="11"/>
  <c r="N1187" i="11"/>
  <c r="M1187" i="11"/>
  <c r="L1187" i="11"/>
  <c r="K1187" i="11"/>
  <c r="J1187" i="11"/>
  <c r="D81" i="12" s="1"/>
  <c r="I1187" i="11"/>
  <c r="C81" i="12" s="1"/>
  <c r="F1187" i="11"/>
  <c r="P1187" i="11" s="1"/>
  <c r="E81" i="12" s="1"/>
  <c r="E1187" i="11"/>
  <c r="D1187" i="11"/>
  <c r="C1187" i="11"/>
  <c r="B1187" i="11"/>
  <c r="B81" i="12" s="1"/>
  <c r="A1187" i="11"/>
  <c r="A81" i="12" s="1"/>
  <c r="O1186" i="11"/>
  <c r="N1186" i="11"/>
  <c r="M1186" i="11"/>
  <c r="L1186" i="11"/>
  <c r="K1186" i="11"/>
  <c r="J1186" i="11"/>
  <c r="I1186" i="11"/>
  <c r="F1186" i="11"/>
  <c r="P1186" i="11" s="1"/>
  <c r="E1186" i="11"/>
  <c r="D1186" i="11"/>
  <c r="C1186" i="11"/>
  <c r="B1186" i="11"/>
  <c r="A1186" i="11"/>
  <c r="O1185" i="11"/>
  <c r="N1185" i="11"/>
  <c r="M1185" i="11"/>
  <c r="L1185" i="11"/>
  <c r="K1185" i="11"/>
  <c r="J1185" i="11"/>
  <c r="I1185" i="11"/>
  <c r="F1185" i="11"/>
  <c r="P1185" i="11" s="1"/>
  <c r="E1185" i="11"/>
  <c r="D1185" i="11"/>
  <c r="C1185" i="11"/>
  <c r="B1185" i="11"/>
  <c r="A1185" i="11"/>
  <c r="O1184" i="11"/>
  <c r="N1184" i="11"/>
  <c r="M1184" i="11"/>
  <c r="L1184" i="11"/>
  <c r="K1184" i="11"/>
  <c r="J1184" i="11"/>
  <c r="I1184" i="11"/>
  <c r="F1184" i="11"/>
  <c r="P1184" i="11" s="1"/>
  <c r="E1184" i="11"/>
  <c r="D1184" i="11"/>
  <c r="C1184" i="11"/>
  <c r="B1184" i="11"/>
  <c r="A1184" i="11"/>
  <c r="O1183" i="11"/>
  <c r="N1183" i="11"/>
  <c r="M1183" i="11"/>
  <c r="L1183" i="11"/>
  <c r="K1183" i="11"/>
  <c r="J1183" i="11"/>
  <c r="I1183" i="11"/>
  <c r="F1183" i="11"/>
  <c r="P1183" i="11" s="1"/>
  <c r="E1183" i="11"/>
  <c r="D1183" i="11"/>
  <c r="C1183" i="11"/>
  <c r="B1183" i="11"/>
  <c r="A1183" i="11"/>
  <c r="O1182" i="11"/>
  <c r="N1182" i="11"/>
  <c r="M1182" i="11"/>
  <c r="L1182" i="11"/>
  <c r="K1182" i="11"/>
  <c r="J1182" i="11"/>
  <c r="I1182" i="11"/>
  <c r="F1182" i="11"/>
  <c r="P1182" i="11" s="1"/>
  <c r="E1182" i="11"/>
  <c r="D1182" i="11"/>
  <c r="C1182" i="11"/>
  <c r="B1182" i="11"/>
  <c r="A1182" i="11"/>
  <c r="O1181" i="11"/>
  <c r="N1181" i="11"/>
  <c r="M1181" i="11"/>
  <c r="L1181" i="11"/>
  <c r="K1181" i="11"/>
  <c r="J1181" i="11"/>
  <c r="I1181" i="11"/>
  <c r="F1181" i="11"/>
  <c r="P1181" i="11" s="1"/>
  <c r="E1181" i="11"/>
  <c r="D1181" i="11"/>
  <c r="C1181" i="11"/>
  <c r="B1181" i="11"/>
  <c r="A1181" i="11"/>
  <c r="O1180" i="11"/>
  <c r="N1180" i="11"/>
  <c r="M1180" i="11"/>
  <c r="L1180" i="11"/>
  <c r="K1180" i="11"/>
  <c r="J1180" i="11"/>
  <c r="I1180" i="11"/>
  <c r="F1180" i="11"/>
  <c r="P1180" i="11" s="1"/>
  <c r="E1180" i="11"/>
  <c r="D1180" i="11"/>
  <c r="C1180" i="11"/>
  <c r="B1180" i="11"/>
  <c r="A1180" i="11"/>
  <c r="O1179" i="11"/>
  <c r="N1179" i="11"/>
  <c r="M1179" i="11"/>
  <c r="L1179" i="11"/>
  <c r="K1179" i="11"/>
  <c r="J1179" i="11"/>
  <c r="I1179" i="11"/>
  <c r="F1179" i="11"/>
  <c r="P1179" i="11" s="1"/>
  <c r="E1179" i="11"/>
  <c r="D1179" i="11"/>
  <c r="C1179" i="11"/>
  <c r="B1179" i="11"/>
  <c r="A1179" i="11"/>
  <c r="O1178" i="11"/>
  <c r="N1178" i="11"/>
  <c r="M1178" i="11"/>
  <c r="L1178" i="11"/>
  <c r="K1178" i="11"/>
  <c r="J1178" i="11"/>
  <c r="I1178" i="11"/>
  <c r="F1178" i="11"/>
  <c r="P1178" i="11" s="1"/>
  <c r="E1178" i="11"/>
  <c r="D1178" i="11"/>
  <c r="C1178" i="11"/>
  <c r="B1178" i="11"/>
  <c r="A1178" i="11"/>
  <c r="O1177" i="11"/>
  <c r="N1177" i="11"/>
  <c r="M1177" i="11"/>
  <c r="L1177" i="11"/>
  <c r="K1177" i="11"/>
  <c r="J1177" i="11"/>
  <c r="I1177" i="11"/>
  <c r="F1177" i="11"/>
  <c r="P1177" i="11" s="1"/>
  <c r="E1177" i="11"/>
  <c r="D1177" i="11"/>
  <c r="C1177" i="11"/>
  <c r="B1177" i="11"/>
  <c r="A1177" i="11"/>
  <c r="O1176" i="11"/>
  <c r="N1176" i="11"/>
  <c r="M1176" i="11"/>
  <c r="L1176" i="11"/>
  <c r="K1176" i="11"/>
  <c r="J1176" i="11"/>
  <c r="I1176" i="11"/>
  <c r="F1176" i="11"/>
  <c r="P1176" i="11" s="1"/>
  <c r="E1176" i="11"/>
  <c r="D1176" i="11"/>
  <c r="C1176" i="11"/>
  <c r="B1176" i="11"/>
  <c r="A1176" i="11"/>
  <c r="O1175" i="11"/>
  <c r="N1175" i="11"/>
  <c r="M1175" i="11"/>
  <c r="L1175" i="11"/>
  <c r="K1175" i="11"/>
  <c r="J1175" i="11"/>
  <c r="I1175" i="11"/>
  <c r="F1175" i="11"/>
  <c r="P1175" i="11" s="1"/>
  <c r="E1175" i="11"/>
  <c r="D1175" i="11"/>
  <c r="C1175" i="11"/>
  <c r="B1175" i="11"/>
  <c r="A1175" i="11"/>
  <c r="O1174" i="11"/>
  <c r="N1174" i="11"/>
  <c r="M1174" i="11"/>
  <c r="L1174" i="11"/>
  <c r="K1174" i="11"/>
  <c r="J1174" i="11"/>
  <c r="I1174" i="11"/>
  <c r="F1174" i="11"/>
  <c r="P1174" i="11" s="1"/>
  <c r="E1174" i="11"/>
  <c r="D1174" i="11"/>
  <c r="C1174" i="11"/>
  <c r="B1174" i="11"/>
  <c r="A1174" i="11"/>
  <c r="O1173" i="11"/>
  <c r="N1173" i="11"/>
  <c r="M1173" i="11"/>
  <c r="L1173" i="11"/>
  <c r="K1173" i="11"/>
  <c r="J1173" i="11"/>
  <c r="I1173" i="11"/>
  <c r="F1173" i="11"/>
  <c r="P1173" i="11" s="1"/>
  <c r="E1173" i="11"/>
  <c r="D1173" i="11"/>
  <c r="C1173" i="11"/>
  <c r="B1173" i="11"/>
  <c r="A1173" i="11"/>
  <c r="O1172" i="11"/>
  <c r="N1172" i="11"/>
  <c r="M1172" i="11"/>
  <c r="L1172" i="11"/>
  <c r="K1172" i="11"/>
  <c r="J1172" i="11"/>
  <c r="D80" i="12" s="1"/>
  <c r="I1172" i="11"/>
  <c r="C80" i="12" s="1"/>
  <c r="F1172" i="11"/>
  <c r="P1172" i="11" s="1"/>
  <c r="E80" i="12" s="1"/>
  <c r="E1172" i="11"/>
  <c r="D1172" i="11"/>
  <c r="C1172" i="11"/>
  <c r="B1172" i="11"/>
  <c r="B80" i="12" s="1"/>
  <c r="A1172" i="11"/>
  <c r="A80" i="12" s="1"/>
  <c r="O1171" i="11"/>
  <c r="N1171" i="11"/>
  <c r="M1171" i="11"/>
  <c r="L1171" i="11"/>
  <c r="K1171" i="11"/>
  <c r="J1171" i="11"/>
  <c r="I1171" i="11"/>
  <c r="F1171" i="11"/>
  <c r="P1171" i="11" s="1"/>
  <c r="E1171" i="11"/>
  <c r="D1171" i="11"/>
  <c r="C1171" i="11"/>
  <c r="B1171" i="11"/>
  <c r="A1171" i="11"/>
  <c r="O1170" i="11"/>
  <c r="N1170" i="11"/>
  <c r="M1170" i="11"/>
  <c r="L1170" i="11"/>
  <c r="K1170" i="11"/>
  <c r="J1170" i="11"/>
  <c r="I1170" i="11"/>
  <c r="F1170" i="11"/>
  <c r="P1170" i="11" s="1"/>
  <c r="E1170" i="11"/>
  <c r="D1170" i="11"/>
  <c r="C1170" i="11"/>
  <c r="B1170" i="11"/>
  <c r="A1170" i="11"/>
  <c r="O1169" i="11"/>
  <c r="N1169" i="11"/>
  <c r="M1169" i="11"/>
  <c r="L1169" i="11"/>
  <c r="K1169" i="11"/>
  <c r="J1169" i="11"/>
  <c r="I1169" i="11"/>
  <c r="F1169" i="11"/>
  <c r="P1169" i="11" s="1"/>
  <c r="E1169" i="11"/>
  <c r="D1169" i="11"/>
  <c r="C1169" i="11"/>
  <c r="B1169" i="11"/>
  <c r="A1169" i="11"/>
  <c r="O1168" i="11"/>
  <c r="N1168" i="11"/>
  <c r="M1168" i="11"/>
  <c r="L1168" i="11"/>
  <c r="K1168" i="11"/>
  <c r="J1168" i="11"/>
  <c r="I1168" i="11"/>
  <c r="F1168" i="11"/>
  <c r="P1168" i="11" s="1"/>
  <c r="E1168" i="11"/>
  <c r="D1168" i="11"/>
  <c r="C1168" i="11"/>
  <c r="B1168" i="11"/>
  <c r="A1168" i="11"/>
  <c r="O1167" i="11"/>
  <c r="N1167" i="11"/>
  <c r="M1167" i="11"/>
  <c r="L1167" i="11"/>
  <c r="K1167" i="11"/>
  <c r="J1167" i="11"/>
  <c r="I1167" i="11"/>
  <c r="F1167" i="11"/>
  <c r="P1167" i="11" s="1"/>
  <c r="E1167" i="11"/>
  <c r="D1167" i="11"/>
  <c r="C1167" i="11"/>
  <c r="B1167" i="11"/>
  <c r="A1167" i="11"/>
  <c r="O1166" i="11"/>
  <c r="N1166" i="11"/>
  <c r="M1166" i="11"/>
  <c r="L1166" i="11"/>
  <c r="K1166" i="11"/>
  <c r="J1166" i="11"/>
  <c r="I1166" i="11"/>
  <c r="F1166" i="11"/>
  <c r="P1166" i="11" s="1"/>
  <c r="E1166" i="11"/>
  <c r="D1166" i="11"/>
  <c r="C1166" i="11"/>
  <c r="B1166" i="11"/>
  <c r="A1166" i="11"/>
  <c r="O1165" i="11"/>
  <c r="N1165" i="11"/>
  <c r="M1165" i="11"/>
  <c r="L1165" i="11"/>
  <c r="K1165" i="11"/>
  <c r="J1165" i="11"/>
  <c r="I1165" i="11"/>
  <c r="F1165" i="11"/>
  <c r="P1165" i="11" s="1"/>
  <c r="E1165" i="11"/>
  <c r="D1165" i="11"/>
  <c r="C1165" i="11"/>
  <c r="B1165" i="11"/>
  <c r="A1165" i="11"/>
  <c r="O1164" i="11"/>
  <c r="N1164" i="11"/>
  <c r="M1164" i="11"/>
  <c r="L1164" i="11"/>
  <c r="K1164" i="11"/>
  <c r="J1164" i="11"/>
  <c r="I1164" i="11"/>
  <c r="F1164" i="11"/>
  <c r="P1164" i="11" s="1"/>
  <c r="E1164" i="11"/>
  <c r="D1164" i="11"/>
  <c r="C1164" i="11"/>
  <c r="B1164" i="11"/>
  <c r="A1164" i="11"/>
  <c r="O1163" i="11"/>
  <c r="N1163" i="11"/>
  <c r="M1163" i="11"/>
  <c r="L1163" i="11"/>
  <c r="K1163" i="11"/>
  <c r="J1163" i="11"/>
  <c r="I1163" i="11"/>
  <c r="F1163" i="11"/>
  <c r="P1163" i="11" s="1"/>
  <c r="E1163" i="11"/>
  <c r="D1163" i="11"/>
  <c r="C1163" i="11"/>
  <c r="B1163" i="11"/>
  <c r="A1163" i="11"/>
  <c r="O1162" i="11"/>
  <c r="N1162" i="11"/>
  <c r="M1162" i="11"/>
  <c r="L1162" i="11"/>
  <c r="K1162" i="11"/>
  <c r="J1162" i="11"/>
  <c r="I1162" i="11"/>
  <c r="F1162" i="11"/>
  <c r="P1162" i="11" s="1"/>
  <c r="E1162" i="11"/>
  <c r="D1162" i="11"/>
  <c r="C1162" i="11"/>
  <c r="B1162" i="11"/>
  <c r="A1162" i="11"/>
  <c r="O1161" i="11"/>
  <c r="N1161" i="11"/>
  <c r="M1161" i="11"/>
  <c r="L1161" i="11"/>
  <c r="K1161" i="11"/>
  <c r="J1161" i="11"/>
  <c r="I1161" i="11"/>
  <c r="F1161" i="11"/>
  <c r="P1161" i="11" s="1"/>
  <c r="E1161" i="11"/>
  <c r="D1161" i="11"/>
  <c r="C1161" i="11"/>
  <c r="B1161" i="11"/>
  <c r="A1161" i="11"/>
  <c r="O1160" i="11"/>
  <c r="N1160" i="11"/>
  <c r="M1160" i="11"/>
  <c r="L1160" i="11"/>
  <c r="K1160" i="11"/>
  <c r="J1160" i="11"/>
  <c r="I1160" i="11"/>
  <c r="F1160" i="11"/>
  <c r="P1160" i="11" s="1"/>
  <c r="E1160" i="11"/>
  <c r="D1160" i="11"/>
  <c r="C1160" i="11"/>
  <c r="B1160" i="11"/>
  <c r="A1160" i="11"/>
  <c r="O1159" i="11"/>
  <c r="N1159" i="11"/>
  <c r="M1159" i="11"/>
  <c r="L1159" i="11"/>
  <c r="K1159" i="11"/>
  <c r="J1159" i="11"/>
  <c r="I1159" i="11"/>
  <c r="F1159" i="11"/>
  <c r="P1159" i="11" s="1"/>
  <c r="E1159" i="11"/>
  <c r="D1159" i="11"/>
  <c r="C1159" i="11"/>
  <c r="B1159" i="11"/>
  <c r="A1159" i="11"/>
  <c r="O1158" i="11"/>
  <c r="N1158" i="11"/>
  <c r="M1158" i="11"/>
  <c r="L1158" i="11"/>
  <c r="K1158" i="11"/>
  <c r="J1158" i="11"/>
  <c r="I1158" i="11"/>
  <c r="F1158" i="11"/>
  <c r="P1158" i="11" s="1"/>
  <c r="E1158" i="11"/>
  <c r="D1158" i="11"/>
  <c r="C1158" i="11"/>
  <c r="B1158" i="11"/>
  <c r="A1158" i="11"/>
  <c r="O1157" i="11"/>
  <c r="N1157" i="11"/>
  <c r="M1157" i="11"/>
  <c r="L1157" i="11"/>
  <c r="K1157" i="11"/>
  <c r="J1157" i="11"/>
  <c r="D79" i="12" s="1"/>
  <c r="I1157" i="11"/>
  <c r="C79" i="12" s="1"/>
  <c r="F1157" i="11"/>
  <c r="P1157" i="11" s="1"/>
  <c r="E79" i="12" s="1"/>
  <c r="E1157" i="11"/>
  <c r="D1157" i="11"/>
  <c r="C1157" i="11"/>
  <c r="B1157" i="11"/>
  <c r="B79" i="12" s="1"/>
  <c r="A1157" i="11"/>
  <c r="A79" i="12" s="1"/>
  <c r="O1156" i="11"/>
  <c r="N1156" i="11"/>
  <c r="M1156" i="11"/>
  <c r="L1156" i="11"/>
  <c r="K1156" i="11"/>
  <c r="J1156" i="11"/>
  <c r="I1156" i="11"/>
  <c r="F1156" i="11"/>
  <c r="P1156" i="11" s="1"/>
  <c r="E1156" i="11"/>
  <c r="D1156" i="11"/>
  <c r="C1156" i="11"/>
  <c r="B1156" i="11"/>
  <c r="A1156" i="11"/>
  <c r="O1155" i="11"/>
  <c r="N1155" i="11"/>
  <c r="M1155" i="11"/>
  <c r="L1155" i="11"/>
  <c r="K1155" i="11"/>
  <c r="J1155" i="11"/>
  <c r="I1155" i="11"/>
  <c r="F1155" i="11"/>
  <c r="P1155" i="11" s="1"/>
  <c r="E1155" i="11"/>
  <c r="D1155" i="11"/>
  <c r="C1155" i="11"/>
  <c r="B1155" i="11"/>
  <c r="A1155" i="11"/>
  <c r="O1154" i="11"/>
  <c r="N1154" i="11"/>
  <c r="M1154" i="11"/>
  <c r="L1154" i="11"/>
  <c r="K1154" i="11"/>
  <c r="J1154" i="11"/>
  <c r="I1154" i="11"/>
  <c r="F1154" i="11"/>
  <c r="P1154" i="11" s="1"/>
  <c r="E1154" i="11"/>
  <c r="D1154" i="11"/>
  <c r="C1154" i="11"/>
  <c r="B1154" i="11"/>
  <c r="A1154" i="11"/>
  <c r="O1153" i="11"/>
  <c r="N1153" i="11"/>
  <c r="M1153" i="11"/>
  <c r="L1153" i="11"/>
  <c r="K1153" i="11"/>
  <c r="J1153" i="11"/>
  <c r="I1153" i="11"/>
  <c r="F1153" i="11"/>
  <c r="P1153" i="11" s="1"/>
  <c r="E1153" i="11"/>
  <c r="D1153" i="11"/>
  <c r="C1153" i="11"/>
  <c r="B1153" i="11"/>
  <c r="A1153" i="11"/>
  <c r="O1152" i="11"/>
  <c r="N1152" i="11"/>
  <c r="M1152" i="11"/>
  <c r="L1152" i="11"/>
  <c r="K1152" i="11"/>
  <c r="J1152" i="11"/>
  <c r="I1152" i="11"/>
  <c r="F1152" i="11"/>
  <c r="P1152" i="11" s="1"/>
  <c r="E1152" i="11"/>
  <c r="D1152" i="11"/>
  <c r="C1152" i="11"/>
  <c r="B1152" i="11"/>
  <c r="A1152" i="11"/>
  <c r="O1151" i="11"/>
  <c r="N1151" i="11"/>
  <c r="M1151" i="11"/>
  <c r="L1151" i="11"/>
  <c r="K1151" i="11"/>
  <c r="J1151" i="11"/>
  <c r="I1151" i="11"/>
  <c r="F1151" i="11"/>
  <c r="P1151" i="11" s="1"/>
  <c r="E1151" i="11"/>
  <c r="D1151" i="11"/>
  <c r="C1151" i="11"/>
  <c r="B1151" i="11"/>
  <c r="A1151" i="11"/>
  <c r="O1150" i="11"/>
  <c r="N1150" i="11"/>
  <c r="M1150" i="11"/>
  <c r="L1150" i="11"/>
  <c r="K1150" i="11"/>
  <c r="J1150" i="11"/>
  <c r="I1150" i="11"/>
  <c r="F1150" i="11"/>
  <c r="P1150" i="11" s="1"/>
  <c r="E1150" i="11"/>
  <c r="D1150" i="11"/>
  <c r="C1150" i="11"/>
  <c r="B1150" i="11"/>
  <c r="A1150" i="11"/>
  <c r="O1149" i="11"/>
  <c r="N1149" i="11"/>
  <c r="M1149" i="11"/>
  <c r="L1149" i="11"/>
  <c r="K1149" i="11"/>
  <c r="J1149" i="11"/>
  <c r="I1149" i="11"/>
  <c r="F1149" i="11"/>
  <c r="P1149" i="11" s="1"/>
  <c r="E1149" i="11"/>
  <c r="D1149" i="11"/>
  <c r="C1149" i="11"/>
  <c r="B1149" i="11"/>
  <c r="A1149" i="11"/>
  <c r="O1148" i="11"/>
  <c r="N1148" i="11"/>
  <c r="M1148" i="11"/>
  <c r="L1148" i="11"/>
  <c r="K1148" i="11"/>
  <c r="J1148" i="11"/>
  <c r="I1148" i="11"/>
  <c r="F1148" i="11"/>
  <c r="P1148" i="11" s="1"/>
  <c r="E1148" i="11"/>
  <c r="D1148" i="11"/>
  <c r="C1148" i="11"/>
  <c r="B1148" i="11"/>
  <c r="A1148" i="11"/>
  <c r="O1147" i="11"/>
  <c r="N1147" i="11"/>
  <c r="M1147" i="11"/>
  <c r="L1147" i="11"/>
  <c r="K1147" i="11"/>
  <c r="J1147" i="11"/>
  <c r="I1147" i="11"/>
  <c r="F1147" i="11"/>
  <c r="P1147" i="11" s="1"/>
  <c r="E1147" i="11"/>
  <c r="D1147" i="11"/>
  <c r="C1147" i="11"/>
  <c r="B1147" i="11"/>
  <c r="A1147" i="11"/>
  <c r="O1146" i="11"/>
  <c r="N1146" i="11"/>
  <c r="M1146" i="11"/>
  <c r="L1146" i="11"/>
  <c r="K1146" i="11"/>
  <c r="J1146" i="11"/>
  <c r="I1146" i="11"/>
  <c r="F1146" i="11"/>
  <c r="P1146" i="11" s="1"/>
  <c r="E1146" i="11"/>
  <c r="D1146" i="11"/>
  <c r="C1146" i="11"/>
  <c r="B1146" i="11"/>
  <c r="A1146" i="11"/>
  <c r="O1145" i="11"/>
  <c r="N1145" i="11"/>
  <c r="M1145" i="11"/>
  <c r="L1145" i="11"/>
  <c r="K1145" i="11"/>
  <c r="J1145" i="11"/>
  <c r="I1145" i="11"/>
  <c r="F1145" i="11"/>
  <c r="P1145" i="11" s="1"/>
  <c r="E1145" i="11"/>
  <c r="D1145" i="11"/>
  <c r="C1145" i="11"/>
  <c r="B1145" i="11"/>
  <c r="A1145" i="11"/>
  <c r="O1144" i="11"/>
  <c r="N1144" i="11"/>
  <c r="M1144" i="11"/>
  <c r="L1144" i="11"/>
  <c r="K1144" i="11"/>
  <c r="J1144" i="11"/>
  <c r="I1144" i="11"/>
  <c r="F1144" i="11"/>
  <c r="P1144" i="11" s="1"/>
  <c r="E1144" i="11"/>
  <c r="D1144" i="11"/>
  <c r="C1144" i="11"/>
  <c r="B1144" i="11"/>
  <c r="A1144" i="11"/>
  <c r="O1143" i="11"/>
  <c r="N1143" i="11"/>
  <c r="M1143" i="11"/>
  <c r="L1143" i="11"/>
  <c r="K1143" i="11"/>
  <c r="J1143" i="11"/>
  <c r="I1143" i="11"/>
  <c r="F1143" i="11"/>
  <c r="P1143" i="11" s="1"/>
  <c r="E1143" i="11"/>
  <c r="D1143" i="11"/>
  <c r="C1143" i="11"/>
  <c r="B1143" i="11"/>
  <c r="A1143" i="11"/>
  <c r="O1142" i="11"/>
  <c r="N1142" i="11"/>
  <c r="M1142" i="11"/>
  <c r="L1142" i="11"/>
  <c r="K1142" i="11"/>
  <c r="J1142" i="11"/>
  <c r="D78" i="12" s="1"/>
  <c r="I1142" i="11"/>
  <c r="C78" i="12" s="1"/>
  <c r="F1142" i="11"/>
  <c r="P1142" i="11" s="1"/>
  <c r="E78" i="12" s="1"/>
  <c r="E1142" i="11"/>
  <c r="D1142" i="11"/>
  <c r="C1142" i="11"/>
  <c r="B1142" i="11"/>
  <c r="B78" i="12" s="1"/>
  <c r="A1142" i="11"/>
  <c r="A78" i="12" s="1"/>
  <c r="O1141" i="11"/>
  <c r="N1141" i="11"/>
  <c r="M1141" i="11"/>
  <c r="L1141" i="11"/>
  <c r="K1141" i="11"/>
  <c r="J1141" i="11"/>
  <c r="I1141" i="11"/>
  <c r="F1141" i="11"/>
  <c r="P1141" i="11" s="1"/>
  <c r="E1141" i="11"/>
  <c r="D1141" i="11"/>
  <c r="C1141" i="11"/>
  <c r="B1141" i="11"/>
  <c r="A1141" i="11"/>
  <c r="O1140" i="11"/>
  <c r="N1140" i="11"/>
  <c r="M1140" i="11"/>
  <c r="L1140" i="11"/>
  <c r="K1140" i="11"/>
  <c r="J1140" i="11"/>
  <c r="I1140" i="11"/>
  <c r="F1140" i="11"/>
  <c r="P1140" i="11" s="1"/>
  <c r="E1140" i="11"/>
  <c r="D1140" i="11"/>
  <c r="C1140" i="11"/>
  <c r="B1140" i="11"/>
  <c r="A1140" i="11"/>
  <c r="O1139" i="11"/>
  <c r="N1139" i="11"/>
  <c r="M1139" i="11"/>
  <c r="L1139" i="11"/>
  <c r="K1139" i="11"/>
  <c r="J1139" i="11"/>
  <c r="I1139" i="11"/>
  <c r="F1139" i="11"/>
  <c r="P1139" i="11" s="1"/>
  <c r="E1139" i="11"/>
  <c r="D1139" i="11"/>
  <c r="C1139" i="11"/>
  <c r="B1139" i="11"/>
  <c r="A1139" i="11"/>
  <c r="O1138" i="11"/>
  <c r="N1138" i="11"/>
  <c r="M1138" i="11"/>
  <c r="L1138" i="11"/>
  <c r="K1138" i="11"/>
  <c r="J1138" i="11"/>
  <c r="I1138" i="11"/>
  <c r="F1138" i="11"/>
  <c r="P1138" i="11" s="1"/>
  <c r="E1138" i="11"/>
  <c r="D1138" i="11"/>
  <c r="C1138" i="11"/>
  <c r="B1138" i="11"/>
  <c r="A1138" i="11"/>
  <c r="O1137" i="11"/>
  <c r="N1137" i="11"/>
  <c r="M1137" i="11"/>
  <c r="L1137" i="11"/>
  <c r="K1137" i="11"/>
  <c r="J1137" i="11"/>
  <c r="I1137" i="11"/>
  <c r="F1137" i="11"/>
  <c r="P1137" i="11" s="1"/>
  <c r="E1137" i="11"/>
  <c r="D1137" i="11"/>
  <c r="C1137" i="11"/>
  <c r="B1137" i="11"/>
  <c r="A1137" i="11"/>
  <c r="O1136" i="11"/>
  <c r="N1136" i="11"/>
  <c r="M1136" i="11"/>
  <c r="L1136" i="11"/>
  <c r="K1136" i="11"/>
  <c r="J1136" i="11"/>
  <c r="I1136" i="11"/>
  <c r="F1136" i="11"/>
  <c r="P1136" i="11" s="1"/>
  <c r="E1136" i="11"/>
  <c r="D1136" i="11"/>
  <c r="C1136" i="11"/>
  <c r="B1136" i="11"/>
  <c r="A1136" i="11"/>
  <c r="O1135" i="11"/>
  <c r="N1135" i="11"/>
  <c r="M1135" i="11"/>
  <c r="L1135" i="11"/>
  <c r="K1135" i="11"/>
  <c r="J1135" i="11"/>
  <c r="I1135" i="11"/>
  <c r="F1135" i="11"/>
  <c r="P1135" i="11" s="1"/>
  <c r="E1135" i="11"/>
  <c r="D1135" i="11"/>
  <c r="C1135" i="11"/>
  <c r="B1135" i="11"/>
  <c r="A1135" i="11"/>
  <c r="O1134" i="11"/>
  <c r="N1134" i="11"/>
  <c r="M1134" i="11"/>
  <c r="L1134" i="11"/>
  <c r="K1134" i="11"/>
  <c r="J1134" i="11"/>
  <c r="I1134" i="11"/>
  <c r="F1134" i="11"/>
  <c r="P1134" i="11" s="1"/>
  <c r="E1134" i="11"/>
  <c r="D1134" i="11"/>
  <c r="C1134" i="11"/>
  <c r="B1134" i="11"/>
  <c r="A1134" i="11"/>
  <c r="O1133" i="11"/>
  <c r="N1133" i="11"/>
  <c r="M1133" i="11"/>
  <c r="L1133" i="11"/>
  <c r="K1133" i="11"/>
  <c r="J1133" i="11"/>
  <c r="I1133" i="11"/>
  <c r="F1133" i="11"/>
  <c r="P1133" i="11" s="1"/>
  <c r="E1133" i="11"/>
  <c r="D1133" i="11"/>
  <c r="C1133" i="11"/>
  <c r="B1133" i="11"/>
  <c r="A1133" i="11"/>
  <c r="O1132" i="11"/>
  <c r="N1132" i="11"/>
  <c r="M1132" i="11"/>
  <c r="L1132" i="11"/>
  <c r="K1132" i="11"/>
  <c r="J1132" i="11"/>
  <c r="I1132" i="11"/>
  <c r="F1132" i="11"/>
  <c r="P1132" i="11" s="1"/>
  <c r="E1132" i="11"/>
  <c r="D1132" i="11"/>
  <c r="C1132" i="11"/>
  <c r="B1132" i="11"/>
  <c r="A1132" i="11"/>
  <c r="O1131" i="11"/>
  <c r="N1131" i="11"/>
  <c r="M1131" i="11"/>
  <c r="L1131" i="11"/>
  <c r="K1131" i="11"/>
  <c r="J1131" i="11"/>
  <c r="I1131" i="11"/>
  <c r="F1131" i="11"/>
  <c r="P1131" i="11" s="1"/>
  <c r="E1131" i="11"/>
  <c r="D1131" i="11"/>
  <c r="C1131" i="11"/>
  <c r="B1131" i="11"/>
  <c r="A1131" i="11"/>
  <c r="O1130" i="11"/>
  <c r="N1130" i="11"/>
  <c r="M1130" i="11"/>
  <c r="L1130" i="11"/>
  <c r="K1130" i="11"/>
  <c r="J1130" i="11"/>
  <c r="I1130" i="11"/>
  <c r="F1130" i="11"/>
  <c r="P1130" i="11" s="1"/>
  <c r="E1130" i="11"/>
  <c r="D1130" i="11"/>
  <c r="C1130" i="11"/>
  <c r="B1130" i="11"/>
  <c r="A1130" i="11"/>
  <c r="O1129" i="11"/>
  <c r="N1129" i="11"/>
  <c r="M1129" i="11"/>
  <c r="L1129" i="11"/>
  <c r="K1129" i="11"/>
  <c r="J1129" i="11"/>
  <c r="I1129" i="11"/>
  <c r="F1129" i="11"/>
  <c r="P1129" i="11" s="1"/>
  <c r="E1129" i="11"/>
  <c r="D1129" i="11"/>
  <c r="C1129" i="11"/>
  <c r="B1129" i="11"/>
  <c r="A1129" i="11"/>
  <c r="O1128" i="11"/>
  <c r="N1128" i="11"/>
  <c r="M1128" i="11"/>
  <c r="L1128" i="11"/>
  <c r="K1128" i="11"/>
  <c r="J1128" i="11"/>
  <c r="I1128" i="11"/>
  <c r="F1128" i="11"/>
  <c r="P1128" i="11" s="1"/>
  <c r="E1128" i="11"/>
  <c r="D1128" i="11"/>
  <c r="C1128" i="11"/>
  <c r="B1128" i="11"/>
  <c r="A1128" i="11"/>
  <c r="O1127" i="11"/>
  <c r="N1127" i="11"/>
  <c r="M1127" i="11"/>
  <c r="L1127" i="11"/>
  <c r="K1127" i="11"/>
  <c r="J1127" i="11"/>
  <c r="D77" i="12" s="1"/>
  <c r="I1127" i="11"/>
  <c r="C77" i="12" s="1"/>
  <c r="F1127" i="11"/>
  <c r="P1127" i="11" s="1"/>
  <c r="E77" i="12" s="1"/>
  <c r="E1127" i="11"/>
  <c r="D1127" i="11"/>
  <c r="C1127" i="11"/>
  <c r="B1127" i="11"/>
  <c r="B77" i="12" s="1"/>
  <c r="A1127" i="11"/>
  <c r="A77" i="12" s="1"/>
  <c r="O1126" i="11"/>
  <c r="N1126" i="11"/>
  <c r="M1126" i="11"/>
  <c r="L1126" i="11"/>
  <c r="K1126" i="11"/>
  <c r="J1126" i="11"/>
  <c r="I1126" i="11"/>
  <c r="F1126" i="11"/>
  <c r="P1126" i="11" s="1"/>
  <c r="E1126" i="11"/>
  <c r="D1126" i="11"/>
  <c r="C1126" i="11"/>
  <c r="B1126" i="11"/>
  <c r="A1126" i="11"/>
  <c r="O1125" i="11"/>
  <c r="N1125" i="11"/>
  <c r="M1125" i="11"/>
  <c r="L1125" i="11"/>
  <c r="K1125" i="11"/>
  <c r="J1125" i="11"/>
  <c r="I1125" i="11"/>
  <c r="F1125" i="11"/>
  <c r="P1125" i="11" s="1"/>
  <c r="E1125" i="11"/>
  <c r="D1125" i="11"/>
  <c r="C1125" i="11"/>
  <c r="B1125" i="11"/>
  <c r="A1125" i="11"/>
  <c r="O1124" i="11"/>
  <c r="N1124" i="11"/>
  <c r="M1124" i="11"/>
  <c r="L1124" i="11"/>
  <c r="K1124" i="11"/>
  <c r="J1124" i="11"/>
  <c r="I1124" i="11"/>
  <c r="F1124" i="11"/>
  <c r="P1124" i="11" s="1"/>
  <c r="E1124" i="11"/>
  <c r="D1124" i="11"/>
  <c r="C1124" i="11"/>
  <c r="B1124" i="11"/>
  <c r="A1124" i="11"/>
  <c r="O1123" i="11"/>
  <c r="N1123" i="11"/>
  <c r="M1123" i="11"/>
  <c r="L1123" i="11"/>
  <c r="K1123" i="11"/>
  <c r="J1123" i="11"/>
  <c r="I1123" i="11"/>
  <c r="F1123" i="11"/>
  <c r="P1123" i="11" s="1"/>
  <c r="E1123" i="11"/>
  <c r="D1123" i="11"/>
  <c r="C1123" i="11"/>
  <c r="B1123" i="11"/>
  <c r="A1123" i="11"/>
  <c r="O1122" i="11"/>
  <c r="N1122" i="11"/>
  <c r="M1122" i="11"/>
  <c r="L1122" i="11"/>
  <c r="K1122" i="11"/>
  <c r="J1122" i="11"/>
  <c r="I1122" i="11"/>
  <c r="F1122" i="11"/>
  <c r="P1122" i="11" s="1"/>
  <c r="E1122" i="11"/>
  <c r="D1122" i="11"/>
  <c r="C1122" i="11"/>
  <c r="B1122" i="11"/>
  <c r="A1122" i="11"/>
  <c r="O1121" i="11"/>
  <c r="N1121" i="11"/>
  <c r="M1121" i="11"/>
  <c r="L1121" i="11"/>
  <c r="K1121" i="11"/>
  <c r="J1121" i="11"/>
  <c r="I1121" i="11"/>
  <c r="F1121" i="11"/>
  <c r="P1121" i="11" s="1"/>
  <c r="E1121" i="11"/>
  <c r="D1121" i="11"/>
  <c r="C1121" i="11"/>
  <c r="B1121" i="11"/>
  <c r="A1121" i="11"/>
  <c r="O1120" i="11"/>
  <c r="N1120" i="11"/>
  <c r="M1120" i="11"/>
  <c r="L1120" i="11"/>
  <c r="K1120" i="11"/>
  <c r="J1120" i="11"/>
  <c r="I1120" i="11"/>
  <c r="F1120" i="11"/>
  <c r="P1120" i="11" s="1"/>
  <c r="E1120" i="11"/>
  <c r="D1120" i="11"/>
  <c r="C1120" i="11"/>
  <c r="B1120" i="11"/>
  <c r="A1120" i="11"/>
  <c r="O1119" i="11"/>
  <c r="N1119" i="11"/>
  <c r="M1119" i="11"/>
  <c r="L1119" i="11"/>
  <c r="K1119" i="11"/>
  <c r="J1119" i="11"/>
  <c r="I1119" i="11"/>
  <c r="F1119" i="11"/>
  <c r="P1119" i="11" s="1"/>
  <c r="E1119" i="11"/>
  <c r="D1119" i="11"/>
  <c r="C1119" i="11"/>
  <c r="B1119" i="11"/>
  <c r="A1119" i="11"/>
  <c r="O1118" i="11"/>
  <c r="N1118" i="11"/>
  <c r="M1118" i="11"/>
  <c r="L1118" i="11"/>
  <c r="K1118" i="11"/>
  <c r="J1118" i="11"/>
  <c r="I1118" i="11"/>
  <c r="F1118" i="11"/>
  <c r="P1118" i="11" s="1"/>
  <c r="E1118" i="11"/>
  <c r="D1118" i="11"/>
  <c r="C1118" i="11"/>
  <c r="B1118" i="11"/>
  <c r="A1118" i="11"/>
  <c r="O1117" i="11"/>
  <c r="N1117" i="11"/>
  <c r="M1117" i="11"/>
  <c r="L1117" i="11"/>
  <c r="K1117" i="11"/>
  <c r="J1117" i="11"/>
  <c r="I1117" i="11"/>
  <c r="F1117" i="11"/>
  <c r="P1117" i="11" s="1"/>
  <c r="E1117" i="11"/>
  <c r="D1117" i="11"/>
  <c r="C1117" i="11"/>
  <c r="B1117" i="11"/>
  <c r="A1117" i="11"/>
  <c r="O1116" i="11"/>
  <c r="N1116" i="11"/>
  <c r="M1116" i="11"/>
  <c r="L1116" i="11"/>
  <c r="K1116" i="11"/>
  <c r="J1116" i="11"/>
  <c r="I1116" i="11"/>
  <c r="F1116" i="11"/>
  <c r="P1116" i="11" s="1"/>
  <c r="E1116" i="11"/>
  <c r="D1116" i="11"/>
  <c r="C1116" i="11"/>
  <c r="B1116" i="11"/>
  <c r="A1116" i="11"/>
  <c r="O1115" i="11"/>
  <c r="N1115" i="11"/>
  <c r="M1115" i="11"/>
  <c r="L1115" i="11"/>
  <c r="K1115" i="11"/>
  <c r="J1115" i="11"/>
  <c r="I1115" i="11"/>
  <c r="F1115" i="11"/>
  <c r="P1115" i="11" s="1"/>
  <c r="E1115" i="11"/>
  <c r="D1115" i="11"/>
  <c r="C1115" i="11"/>
  <c r="B1115" i="11"/>
  <c r="A1115" i="11"/>
  <c r="O1114" i="11"/>
  <c r="N1114" i="11"/>
  <c r="M1114" i="11"/>
  <c r="L1114" i="11"/>
  <c r="K1114" i="11"/>
  <c r="J1114" i="11"/>
  <c r="I1114" i="11"/>
  <c r="F1114" i="11"/>
  <c r="P1114" i="11" s="1"/>
  <c r="E1114" i="11"/>
  <c r="D1114" i="11"/>
  <c r="C1114" i="11"/>
  <c r="B1114" i="11"/>
  <c r="A1114" i="11"/>
  <c r="O1113" i="11"/>
  <c r="N1113" i="11"/>
  <c r="M1113" i="11"/>
  <c r="L1113" i="11"/>
  <c r="K1113" i="11"/>
  <c r="J1113" i="11"/>
  <c r="I1113" i="11"/>
  <c r="F1113" i="11"/>
  <c r="P1113" i="11" s="1"/>
  <c r="E1113" i="11"/>
  <c r="D1113" i="11"/>
  <c r="C1113" i="11"/>
  <c r="B1113" i="11"/>
  <c r="A1113" i="11"/>
  <c r="O1112" i="11"/>
  <c r="N1112" i="11"/>
  <c r="M1112" i="11"/>
  <c r="L1112" i="11"/>
  <c r="K1112" i="11"/>
  <c r="J1112" i="11"/>
  <c r="D76" i="12" s="1"/>
  <c r="I1112" i="11"/>
  <c r="C76" i="12" s="1"/>
  <c r="F1112" i="11"/>
  <c r="P1112" i="11" s="1"/>
  <c r="E76" i="12" s="1"/>
  <c r="E1112" i="11"/>
  <c r="D1112" i="11"/>
  <c r="C1112" i="11"/>
  <c r="B1112" i="11"/>
  <c r="B76" i="12" s="1"/>
  <c r="A1112" i="11"/>
  <c r="A76" i="12" s="1"/>
  <c r="O1111" i="11"/>
  <c r="N1111" i="11"/>
  <c r="M1111" i="11"/>
  <c r="L1111" i="11"/>
  <c r="K1111" i="11"/>
  <c r="J1111" i="11"/>
  <c r="I1111" i="11"/>
  <c r="F1111" i="11"/>
  <c r="P1111" i="11" s="1"/>
  <c r="E1111" i="11"/>
  <c r="D1111" i="11"/>
  <c r="C1111" i="11"/>
  <c r="B1111" i="11"/>
  <c r="A1111" i="11"/>
  <c r="O1110" i="11"/>
  <c r="N1110" i="11"/>
  <c r="M1110" i="11"/>
  <c r="L1110" i="11"/>
  <c r="K1110" i="11"/>
  <c r="J1110" i="11"/>
  <c r="I1110" i="11"/>
  <c r="F1110" i="11"/>
  <c r="P1110" i="11" s="1"/>
  <c r="E1110" i="11"/>
  <c r="D1110" i="11"/>
  <c r="C1110" i="11"/>
  <c r="B1110" i="11"/>
  <c r="A1110" i="11"/>
  <c r="O1109" i="11"/>
  <c r="N1109" i="11"/>
  <c r="M1109" i="11"/>
  <c r="L1109" i="11"/>
  <c r="K1109" i="11"/>
  <c r="J1109" i="11"/>
  <c r="I1109" i="11"/>
  <c r="F1109" i="11"/>
  <c r="P1109" i="11" s="1"/>
  <c r="E1109" i="11"/>
  <c r="D1109" i="11"/>
  <c r="C1109" i="11"/>
  <c r="B1109" i="11"/>
  <c r="A1109" i="11"/>
  <c r="O1108" i="11"/>
  <c r="N1108" i="11"/>
  <c r="M1108" i="11"/>
  <c r="L1108" i="11"/>
  <c r="K1108" i="11"/>
  <c r="J1108" i="11"/>
  <c r="I1108" i="11"/>
  <c r="F1108" i="11"/>
  <c r="P1108" i="11" s="1"/>
  <c r="E1108" i="11"/>
  <c r="D1108" i="11"/>
  <c r="C1108" i="11"/>
  <c r="B1108" i="11"/>
  <c r="A1108" i="11"/>
  <c r="O1107" i="11"/>
  <c r="N1107" i="11"/>
  <c r="M1107" i="11"/>
  <c r="L1107" i="11"/>
  <c r="K1107" i="11"/>
  <c r="J1107" i="11"/>
  <c r="I1107" i="11"/>
  <c r="F1107" i="11"/>
  <c r="P1107" i="11" s="1"/>
  <c r="E1107" i="11"/>
  <c r="D1107" i="11"/>
  <c r="C1107" i="11"/>
  <c r="B1107" i="11"/>
  <c r="A1107" i="11"/>
  <c r="O1106" i="11"/>
  <c r="N1106" i="11"/>
  <c r="M1106" i="11"/>
  <c r="L1106" i="11"/>
  <c r="K1106" i="11"/>
  <c r="J1106" i="11"/>
  <c r="I1106" i="11"/>
  <c r="F1106" i="11"/>
  <c r="P1106" i="11" s="1"/>
  <c r="E1106" i="11"/>
  <c r="D1106" i="11"/>
  <c r="C1106" i="11"/>
  <c r="B1106" i="11"/>
  <c r="A1106" i="11"/>
  <c r="O1105" i="11"/>
  <c r="N1105" i="11"/>
  <c r="M1105" i="11"/>
  <c r="L1105" i="11"/>
  <c r="K1105" i="11"/>
  <c r="J1105" i="11"/>
  <c r="I1105" i="11"/>
  <c r="F1105" i="11"/>
  <c r="P1105" i="11" s="1"/>
  <c r="E1105" i="11"/>
  <c r="D1105" i="11"/>
  <c r="C1105" i="11"/>
  <c r="B1105" i="11"/>
  <c r="A1105" i="11"/>
  <c r="O1104" i="11"/>
  <c r="N1104" i="11"/>
  <c r="M1104" i="11"/>
  <c r="L1104" i="11"/>
  <c r="K1104" i="11"/>
  <c r="J1104" i="11"/>
  <c r="I1104" i="11"/>
  <c r="F1104" i="11"/>
  <c r="P1104" i="11" s="1"/>
  <c r="E1104" i="11"/>
  <c r="D1104" i="11"/>
  <c r="C1104" i="11"/>
  <c r="B1104" i="11"/>
  <c r="A1104" i="11"/>
  <c r="O1103" i="11"/>
  <c r="N1103" i="11"/>
  <c r="M1103" i="11"/>
  <c r="L1103" i="11"/>
  <c r="K1103" i="11"/>
  <c r="J1103" i="11"/>
  <c r="I1103" i="11"/>
  <c r="F1103" i="11"/>
  <c r="P1103" i="11" s="1"/>
  <c r="E1103" i="11"/>
  <c r="D1103" i="11"/>
  <c r="C1103" i="11"/>
  <c r="B1103" i="11"/>
  <c r="A1103" i="11"/>
  <c r="O1102" i="11"/>
  <c r="N1102" i="11"/>
  <c r="M1102" i="11"/>
  <c r="L1102" i="11"/>
  <c r="K1102" i="11"/>
  <c r="J1102" i="11"/>
  <c r="I1102" i="11"/>
  <c r="F1102" i="11"/>
  <c r="P1102" i="11" s="1"/>
  <c r="E1102" i="11"/>
  <c r="D1102" i="11"/>
  <c r="C1102" i="11"/>
  <c r="B1102" i="11"/>
  <c r="A1102" i="11"/>
  <c r="O1101" i="11"/>
  <c r="N1101" i="11"/>
  <c r="M1101" i="11"/>
  <c r="L1101" i="11"/>
  <c r="K1101" i="11"/>
  <c r="J1101" i="11"/>
  <c r="I1101" i="11"/>
  <c r="F1101" i="11"/>
  <c r="P1101" i="11" s="1"/>
  <c r="E1101" i="11"/>
  <c r="D1101" i="11"/>
  <c r="C1101" i="11"/>
  <c r="B1101" i="11"/>
  <c r="A1101" i="11"/>
  <c r="O1100" i="11"/>
  <c r="N1100" i="11"/>
  <c r="M1100" i="11"/>
  <c r="L1100" i="11"/>
  <c r="K1100" i="11"/>
  <c r="J1100" i="11"/>
  <c r="I1100" i="11"/>
  <c r="F1100" i="11"/>
  <c r="P1100" i="11" s="1"/>
  <c r="E1100" i="11"/>
  <c r="D1100" i="11"/>
  <c r="C1100" i="11"/>
  <c r="B1100" i="11"/>
  <c r="A1100" i="11"/>
  <c r="O1099" i="11"/>
  <c r="N1099" i="11"/>
  <c r="M1099" i="11"/>
  <c r="L1099" i="11"/>
  <c r="K1099" i="11"/>
  <c r="J1099" i="11"/>
  <c r="I1099" i="11"/>
  <c r="F1099" i="11"/>
  <c r="P1099" i="11" s="1"/>
  <c r="E1099" i="11"/>
  <c r="D1099" i="11"/>
  <c r="C1099" i="11"/>
  <c r="B1099" i="11"/>
  <c r="A1099" i="11"/>
  <c r="O1098" i="11"/>
  <c r="N1098" i="11"/>
  <c r="M1098" i="11"/>
  <c r="L1098" i="11"/>
  <c r="K1098" i="11"/>
  <c r="J1098" i="11"/>
  <c r="I1098" i="11"/>
  <c r="F1098" i="11"/>
  <c r="P1098" i="11" s="1"/>
  <c r="E1098" i="11"/>
  <c r="D1098" i="11"/>
  <c r="C1098" i="11"/>
  <c r="B1098" i="11"/>
  <c r="A1098" i="11"/>
  <c r="O1097" i="11"/>
  <c r="N1097" i="11"/>
  <c r="M1097" i="11"/>
  <c r="L1097" i="11"/>
  <c r="K1097" i="11"/>
  <c r="J1097" i="11"/>
  <c r="D75" i="12" s="1"/>
  <c r="I1097" i="11"/>
  <c r="C75" i="12" s="1"/>
  <c r="F1097" i="11"/>
  <c r="P1097" i="11" s="1"/>
  <c r="E75" i="12" s="1"/>
  <c r="E1097" i="11"/>
  <c r="D1097" i="11"/>
  <c r="C1097" i="11"/>
  <c r="B1097" i="11"/>
  <c r="B75" i="12" s="1"/>
  <c r="A1097" i="11"/>
  <c r="A75" i="12" s="1"/>
  <c r="O1096" i="11"/>
  <c r="N1096" i="11"/>
  <c r="M1096" i="11"/>
  <c r="L1096" i="11"/>
  <c r="K1096" i="11"/>
  <c r="J1096" i="11"/>
  <c r="I1096" i="11"/>
  <c r="F1096" i="11"/>
  <c r="P1096" i="11" s="1"/>
  <c r="E1096" i="11"/>
  <c r="D1096" i="11"/>
  <c r="C1096" i="11"/>
  <c r="B1096" i="11"/>
  <c r="A1096" i="11"/>
  <c r="O1095" i="11"/>
  <c r="N1095" i="11"/>
  <c r="M1095" i="11"/>
  <c r="L1095" i="11"/>
  <c r="K1095" i="11"/>
  <c r="J1095" i="11"/>
  <c r="I1095" i="11"/>
  <c r="F1095" i="11"/>
  <c r="P1095" i="11" s="1"/>
  <c r="E1095" i="11"/>
  <c r="D1095" i="11"/>
  <c r="C1095" i="11"/>
  <c r="B1095" i="11"/>
  <c r="A1095" i="11"/>
  <c r="O1094" i="11"/>
  <c r="N1094" i="11"/>
  <c r="M1094" i="11"/>
  <c r="L1094" i="11"/>
  <c r="K1094" i="11"/>
  <c r="J1094" i="11"/>
  <c r="I1094" i="11"/>
  <c r="F1094" i="11"/>
  <c r="P1094" i="11" s="1"/>
  <c r="E1094" i="11"/>
  <c r="D1094" i="11"/>
  <c r="C1094" i="11"/>
  <c r="B1094" i="11"/>
  <c r="A1094" i="11"/>
  <c r="O1093" i="11"/>
  <c r="N1093" i="11"/>
  <c r="M1093" i="11"/>
  <c r="L1093" i="11"/>
  <c r="K1093" i="11"/>
  <c r="J1093" i="11"/>
  <c r="I1093" i="11"/>
  <c r="F1093" i="11"/>
  <c r="P1093" i="11" s="1"/>
  <c r="E1093" i="11"/>
  <c r="D1093" i="11"/>
  <c r="C1093" i="11"/>
  <c r="B1093" i="11"/>
  <c r="A1093" i="11"/>
  <c r="O1092" i="11"/>
  <c r="N1092" i="11"/>
  <c r="M1092" i="11"/>
  <c r="L1092" i="11"/>
  <c r="K1092" i="11"/>
  <c r="J1092" i="11"/>
  <c r="I1092" i="11"/>
  <c r="F1092" i="11"/>
  <c r="P1092" i="11" s="1"/>
  <c r="E1092" i="11"/>
  <c r="D1092" i="11"/>
  <c r="C1092" i="11"/>
  <c r="B1092" i="11"/>
  <c r="A1092" i="11"/>
  <c r="O1091" i="11"/>
  <c r="N1091" i="11"/>
  <c r="M1091" i="11"/>
  <c r="L1091" i="11"/>
  <c r="K1091" i="11"/>
  <c r="J1091" i="11"/>
  <c r="I1091" i="11"/>
  <c r="F1091" i="11"/>
  <c r="P1091" i="11" s="1"/>
  <c r="E1091" i="11"/>
  <c r="D1091" i="11"/>
  <c r="C1091" i="11"/>
  <c r="B1091" i="11"/>
  <c r="A1091" i="11"/>
  <c r="O1090" i="11"/>
  <c r="N1090" i="11"/>
  <c r="M1090" i="11"/>
  <c r="L1090" i="11"/>
  <c r="K1090" i="11"/>
  <c r="J1090" i="11"/>
  <c r="I1090" i="11"/>
  <c r="F1090" i="11"/>
  <c r="P1090" i="11" s="1"/>
  <c r="E1090" i="11"/>
  <c r="D1090" i="11"/>
  <c r="C1090" i="11"/>
  <c r="B1090" i="11"/>
  <c r="A1090" i="11"/>
  <c r="O1089" i="11"/>
  <c r="N1089" i="11"/>
  <c r="M1089" i="11"/>
  <c r="L1089" i="11"/>
  <c r="K1089" i="11"/>
  <c r="J1089" i="11"/>
  <c r="I1089" i="11"/>
  <c r="F1089" i="11"/>
  <c r="P1089" i="11" s="1"/>
  <c r="E1089" i="11"/>
  <c r="D1089" i="11"/>
  <c r="C1089" i="11"/>
  <c r="B1089" i="11"/>
  <c r="A1089" i="11"/>
  <c r="O1088" i="11"/>
  <c r="N1088" i="11"/>
  <c r="M1088" i="11"/>
  <c r="L1088" i="11"/>
  <c r="K1088" i="11"/>
  <c r="J1088" i="11"/>
  <c r="I1088" i="11"/>
  <c r="F1088" i="11"/>
  <c r="P1088" i="11" s="1"/>
  <c r="E1088" i="11"/>
  <c r="D1088" i="11"/>
  <c r="C1088" i="11"/>
  <c r="B1088" i="11"/>
  <c r="A1088" i="11"/>
  <c r="O1087" i="11"/>
  <c r="N1087" i="11"/>
  <c r="M1087" i="11"/>
  <c r="L1087" i="11"/>
  <c r="K1087" i="11"/>
  <c r="J1087" i="11"/>
  <c r="I1087" i="11"/>
  <c r="F1087" i="11"/>
  <c r="P1087" i="11" s="1"/>
  <c r="E1087" i="11"/>
  <c r="D1087" i="11"/>
  <c r="C1087" i="11"/>
  <c r="B1087" i="11"/>
  <c r="A1087" i="11"/>
  <c r="O1086" i="11"/>
  <c r="N1086" i="11"/>
  <c r="M1086" i="11"/>
  <c r="L1086" i="11"/>
  <c r="K1086" i="11"/>
  <c r="J1086" i="11"/>
  <c r="I1086" i="11"/>
  <c r="F1086" i="11"/>
  <c r="P1086" i="11" s="1"/>
  <c r="E1086" i="11"/>
  <c r="D1086" i="11"/>
  <c r="C1086" i="11"/>
  <c r="B1086" i="11"/>
  <c r="A1086" i="11"/>
  <c r="O1085" i="11"/>
  <c r="N1085" i="11"/>
  <c r="M1085" i="11"/>
  <c r="L1085" i="11"/>
  <c r="K1085" i="11"/>
  <c r="J1085" i="11"/>
  <c r="I1085" i="11"/>
  <c r="F1085" i="11"/>
  <c r="P1085" i="11" s="1"/>
  <c r="E1085" i="11"/>
  <c r="D1085" i="11"/>
  <c r="C1085" i="11"/>
  <c r="B1085" i="11"/>
  <c r="A1085" i="11"/>
  <c r="O1084" i="11"/>
  <c r="N1084" i="11"/>
  <c r="M1084" i="11"/>
  <c r="L1084" i="11"/>
  <c r="K1084" i="11"/>
  <c r="J1084" i="11"/>
  <c r="I1084" i="11"/>
  <c r="F1084" i="11"/>
  <c r="P1084" i="11" s="1"/>
  <c r="E1084" i="11"/>
  <c r="D1084" i="11"/>
  <c r="C1084" i="11"/>
  <c r="B1084" i="11"/>
  <c r="A1084" i="11"/>
  <c r="O1083" i="11"/>
  <c r="N1083" i="11"/>
  <c r="M1083" i="11"/>
  <c r="L1083" i="11"/>
  <c r="K1083" i="11"/>
  <c r="J1083" i="11"/>
  <c r="I1083" i="11"/>
  <c r="F1083" i="11"/>
  <c r="P1083" i="11" s="1"/>
  <c r="E1083" i="11"/>
  <c r="D1083" i="11"/>
  <c r="C1083" i="11"/>
  <c r="B1083" i="11"/>
  <c r="A1083" i="11"/>
  <c r="O1082" i="11"/>
  <c r="N1082" i="11"/>
  <c r="M1082" i="11"/>
  <c r="L1082" i="11"/>
  <c r="K1082" i="11"/>
  <c r="J1082" i="11"/>
  <c r="D74" i="12" s="1"/>
  <c r="I1082" i="11"/>
  <c r="C74" i="12" s="1"/>
  <c r="F1082" i="11"/>
  <c r="P1082" i="11" s="1"/>
  <c r="E74" i="12" s="1"/>
  <c r="E1082" i="11"/>
  <c r="D1082" i="11"/>
  <c r="C1082" i="11"/>
  <c r="B1082" i="11"/>
  <c r="B74" i="12" s="1"/>
  <c r="A1082" i="11"/>
  <c r="A74" i="12" s="1"/>
  <c r="O1081" i="11"/>
  <c r="N1081" i="11"/>
  <c r="M1081" i="11"/>
  <c r="L1081" i="11"/>
  <c r="K1081" i="11"/>
  <c r="J1081" i="11"/>
  <c r="I1081" i="11"/>
  <c r="F1081" i="11"/>
  <c r="P1081" i="11" s="1"/>
  <c r="E1081" i="11"/>
  <c r="D1081" i="11"/>
  <c r="C1081" i="11"/>
  <c r="B1081" i="11"/>
  <c r="A1081" i="11"/>
  <c r="O1080" i="11"/>
  <c r="N1080" i="11"/>
  <c r="M1080" i="11"/>
  <c r="L1080" i="11"/>
  <c r="K1080" i="11"/>
  <c r="J1080" i="11"/>
  <c r="I1080" i="11"/>
  <c r="F1080" i="11"/>
  <c r="P1080" i="11" s="1"/>
  <c r="E1080" i="11"/>
  <c r="D1080" i="11"/>
  <c r="C1080" i="11"/>
  <c r="B1080" i="11"/>
  <c r="A1080" i="11"/>
  <c r="O1079" i="11"/>
  <c r="N1079" i="11"/>
  <c r="M1079" i="11"/>
  <c r="L1079" i="11"/>
  <c r="K1079" i="11"/>
  <c r="J1079" i="11"/>
  <c r="I1079" i="11"/>
  <c r="F1079" i="11"/>
  <c r="P1079" i="11" s="1"/>
  <c r="E1079" i="11"/>
  <c r="D1079" i="11"/>
  <c r="C1079" i="11"/>
  <c r="B1079" i="11"/>
  <c r="A1079" i="11"/>
  <c r="O1078" i="11"/>
  <c r="N1078" i="11"/>
  <c r="M1078" i="11"/>
  <c r="L1078" i="11"/>
  <c r="K1078" i="11"/>
  <c r="J1078" i="11"/>
  <c r="I1078" i="11"/>
  <c r="F1078" i="11"/>
  <c r="P1078" i="11" s="1"/>
  <c r="E1078" i="11"/>
  <c r="D1078" i="11"/>
  <c r="C1078" i="11"/>
  <c r="B1078" i="11"/>
  <c r="A1078" i="11"/>
  <c r="O1077" i="11"/>
  <c r="N1077" i="11"/>
  <c r="M1077" i="11"/>
  <c r="L1077" i="11"/>
  <c r="K1077" i="11"/>
  <c r="J1077" i="11"/>
  <c r="I1077" i="11"/>
  <c r="F1077" i="11"/>
  <c r="P1077" i="11" s="1"/>
  <c r="E1077" i="11"/>
  <c r="D1077" i="11"/>
  <c r="C1077" i="11"/>
  <c r="B1077" i="11"/>
  <c r="A1077" i="11"/>
  <c r="O1076" i="11"/>
  <c r="N1076" i="11"/>
  <c r="M1076" i="11"/>
  <c r="L1076" i="11"/>
  <c r="K1076" i="11"/>
  <c r="J1076" i="11"/>
  <c r="I1076" i="11"/>
  <c r="F1076" i="11"/>
  <c r="P1076" i="11" s="1"/>
  <c r="E1076" i="11"/>
  <c r="D1076" i="11"/>
  <c r="C1076" i="11"/>
  <c r="B1076" i="11"/>
  <c r="A1076" i="11"/>
  <c r="O1075" i="11"/>
  <c r="N1075" i="11"/>
  <c r="M1075" i="11"/>
  <c r="L1075" i="11"/>
  <c r="K1075" i="11"/>
  <c r="J1075" i="11"/>
  <c r="I1075" i="11"/>
  <c r="F1075" i="11"/>
  <c r="P1075" i="11" s="1"/>
  <c r="E1075" i="11"/>
  <c r="D1075" i="11"/>
  <c r="C1075" i="11"/>
  <c r="B1075" i="11"/>
  <c r="A1075" i="11"/>
  <c r="O1074" i="11"/>
  <c r="N1074" i="11"/>
  <c r="M1074" i="11"/>
  <c r="L1074" i="11"/>
  <c r="K1074" i="11"/>
  <c r="J1074" i="11"/>
  <c r="I1074" i="11"/>
  <c r="F1074" i="11"/>
  <c r="P1074" i="11" s="1"/>
  <c r="E1074" i="11"/>
  <c r="D1074" i="11"/>
  <c r="C1074" i="11"/>
  <c r="B1074" i="11"/>
  <c r="A1074" i="11"/>
  <c r="O1073" i="11"/>
  <c r="N1073" i="11"/>
  <c r="M1073" i="11"/>
  <c r="L1073" i="11"/>
  <c r="K1073" i="11"/>
  <c r="J1073" i="11"/>
  <c r="I1073" i="11"/>
  <c r="F1073" i="11"/>
  <c r="P1073" i="11" s="1"/>
  <c r="E1073" i="11"/>
  <c r="D1073" i="11"/>
  <c r="C1073" i="11"/>
  <c r="B1073" i="11"/>
  <c r="A1073" i="11"/>
  <c r="O1072" i="11"/>
  <c r="N1072" i="11"/>
  <c r="M1072" i="11"/>
  <c r="L1072" i="11"/>
  <c r="K1072" i="11"/>
  <c r="J1072" i="11"/>
  <c r="I1072" i="11"/>
  <c r="F1072" i="11"/>
  <c r="P1072" i="11" s="1"/>
  <c r="E1072" i="11"/>
  <c r="D1072" i="11"/>
  <c r="C1072" i="11"/>
  <c r="B1072" i="11"/>
  <c r="A1072" i="11"/>
  <c r="O1071" i="11"/>
  <c r="N1071" i="11"/>
  <c r="M1071" i="11"/>
  <c r="L1071" i="11"/>
  <c r="K1071" i="11"/>
  <c r="J1071" i="11"/>
  <c r="I1071" i="11"/>
  <c r="F1071" i="11"/>
  <c r="P1071" i="11" s="1"/>
  <c r="E1071" i="11"/>
  <c r="D1071" i="11"/>
  <c r="C1071" i="11"/>
  <c r="B1071" i="11"/>
  <c r="A1071" i="11"/>
  <c r="O1070" i="11"/>
  <c r="N1070" i="11"/>
  <c r="M1070" i="11"/>
  <c r="L1070" i="11"/>
  <c r="K1070" i="11"/>
  <c r="J1070" i="11"/>
  <c r="I1070" i="11"/>
  <c r="F1070" i="11"/>
  <c r="P1070" i="11" s="1"/>
  <c r="E1070" i="11"/>
  <c r="D1070" i="11"/>
  <c r="C1070" i="11"/>
  <c r="B1070" i="11"/>
  <c r="A1070" i="11"/>
  <c r="O1069" i="11"/>
  <c r="N1069" i="11"/>
  <c r="M1069" i="11"/>
  <c r="L1069" i="11"/>
  <c r="K1069" i="11"/>
  <c r="J1069" i="11"/>
  <c r="I1069" i="11"/>
  <c r="F1069" i="11"/>
  <c r="P1069" i="11" s="1"/>
  <c r="E1069" i="11"/>
  <c r="D1069" i="11"/>
  <c r="C1069" i="11"/>
  <c r="B1069" i="11"/>
  <c r="A1069" i="11"/>
  <c r="O1068" i="11"/>
  <c r="N1068" i="11"/>
  <c r="M1068" i="11"/>
  <c r="L1068" i="11"/>
  <c r="K1068" i="11"/>
  <c r="J1068" i="11"/>
  <c r="I1068" i="11"/>
  <c r="F1068" i="11"/>
  <c r="P1068" i="11" s="1"/>
  <c r="E1068" i="11"/>
  <c r="D1068" i="11"/>
  <c r="C1068" i="11"/>
  <c r="B1068" i="11"/>
  <c r="A1068" i="11"/>
  <c r="O1067" i="11"/>
  <c r="N1067" i="11"/>
  <c r="M1067" i="11"/>
  <c r="L1067" i="11"/>
  <c r="K1067" i="11"/>
  <c r="J1067" i="11"/>
  <c r="D73" i="12" s="1"/>
  <c r="I1067" i="11"/>
  <c r="C73" i="12" s="1"/>
  <c r="F1067" i="11"/>
  <c r="P1067" i="11" s="1"/>
  <c r="E73" i="12" s="1"/>
  <c r="E1067" i="11"/>
  <c r="D1067" i="11"/>
  <c r="C1067" i="11"/>
  <c r="B1067" i="11"/>
  <c r="B73" i="12" s="1"/>
  <c r="A1067" i="11"/>
  <c r="A73" i="12" s="1"/>
  <c r="O1066" i="11"/>
  <c r="N1066" i="11"/>
  <c r="M1066" i="11"/>
  <c r="L1066" i="11"/>
  <c r="K1066" i="11"/>
  <c r="J1066" i="11"/>
  <c r="I1066" i="11"/>
  <c r="F1066" i="11"/>
  <c r="P1066" i="11" s="1"/>
  <c r="E1066" i="11"/>
  <c r="D1066" i="11"/>
  <c r="C1066" i="11"/>
  <c r="B1066" i="11"/>
  <c r="A1066" i="11"/>
  <c r="O1065" i="11"/>
  <c r="N1065" i="11"/>
  <c r="M1065" i="11"/>
  <c r="L1065" i="11"/>
  <c r="K1065" i="11"/>
  <c r="J1065" i="11"/>
  <c r="I1065" i="11"/>
  <c r="F1065" i="11"/>
  <c r="P1065" i="11" s="1"/>
  <c r="E1065" i="11"/>
  <c r="D1065" i="11"/>
  <c r="C1065" i="11"/>
  <c r="B1065" i="11"/>
  <c r="A1065" i="11"/>
  <c r="O1064" i="11"/>
  <c r="N1064" i="11"/>
  <c r="M1064" i="11"/>
  <c r="L1064" i="11"/>
  <c r="K1064" i="11"/>
  <c r="J1064" i="11"/>
  <c r="I1064" i="11"/>
  <c r="F1064" i="11"/>
  <c r="P1064" i="11" s="1"/>
  <c r="E1064" i="11"/>
  <c r="D1064" i="11"/>
  <c r="C1064" i="11"/>
  <c r="B1064" i="11"/>
  <c r="A1064" i="11"/>
  <c r="O1063" i="11"/>
  <c r="N1063" i="11"/>
  <c r="M1063" i="11"/>
  <c r="L1063" i="11"/>
  <c r="K1063" i="11"/>
  <c r="J1063" i="11"/>
  <c r="I1063" i="11"/>
  <c r="F1063" i="11"/>
  <c r="P1063" i="11" s="1"/>
  <c r="E1063" i="11"/>
  <c r="D1063" i="11"/>
  <c r="C1063" i="11"/>
  <c r="B1063" i="11"/>
  <c r="A1063" i="11"/>
  <c r="O1062" i="11"/>
  <c r="N1062" i="11"/>
  <c r="M1062" i="11"/>
  <c r="L1062" i="11"/>
  <c r="K1062" i="11"/>
  <c r="J1062" i="11"/>
  <c r="I1062" i="11"/>
  <c r="F1062" i="11"/>
  <c r="P1062" i="11" s="1"/>
  <c r="E1062" i="11"/>
  <c r="D1062" i="11"/>
  <c r="C1062" i="11"/>
  <c r="B1062" i="11"/>
  <c r="A1062" i="11"/>
  <c r="O1061" i="11"/>
  <c r="N1061" i="11"/>
  <c r="M1061" i="11"/>
  <c r="L1061" i="11"/>
  <c r="K1061" i="11"/>
  <c r="J1061" i="11"/>
  <c r="I1061" i="11"/>
  <c r="F1061" i="11"/>
  <c r="P1061" i="11" s="1"/>
  <c r="E1061" i="11"/>
  <c r="D1061" i="11"/>
  <c r="C1061" i="11"/>
  <c r="B1061" i="11"/>
  <c r="A1061" i="11"/>
  <c r="O1060" i="11"/>
  <c r="N1060" i="11"/>
  <c r="M1060" i="11"/>
  <c r="L1060" i="11"/>
  <c r="K1060" i="11"/>
  <c r="J1060" i="11"/>
  <c r="I1060" i="11"/>
  <c r="F1060" i="11"/>
  <c r="P1060" i="11" s="1"/>
  <c r="E1060" i="11"/>
  <c r="D1060" i="11"/>
  <c r="C1060" i="11"/>
  <c r="B1060" i="11"/>
  <c r="A1060" i="11"/>
  <c r="O1059" i="11"/>
  <c r="N1059" i="11"/>
  <c r="M1059" i="11"/>
  <c r="L1059" i="11"/>
  <c r="K1059" i="11"/>
  <c r="J1059" i="11"/>
  <c r="I1059" i="11"/>
  <c r="F1059" i="11"/>
  <c r="P1059" i="11" s="1"/>
  <c r="E1059" i="11"/>
  <c r="D1059" i="11"/>
  <c r="C1059" i="11"/>
  <c r="B1059" i="11"/>
  <c r="A1059" i="11"/>
  <c r="O1058" i="11"/>
  <c r="N1058" i="11"/>
  <c r="M1058" i="11"/>
  <c r="L1058" i="11"/>
  <c r="K1058" i="11"/>
  <c r="J1058" i="11"/>
  <c r="I1058" i="11"/>
  <c r="F1058" i="11"/>
  <c r="P1058" i="11" s="1"/>
  <c r="E1058" i="11"/>
  <c r="D1058" i="11"/>
  <c r="C1058" i="11"/>
  <c r="B1058" i="11"/>
  <c r="A1058" i="11"/>
  <c r="O1057" i="11"/>
  <c r="N1057" i="11"/>
  <c r="M1057" i="11"/>
  <c r="L1057" i="11"/>
  <c r="K1057" i="11"/>
  <c r="J1057" i="11"/>
  <c r="I1057" i="11"/>
  <c r="F1057" i="11"/>
  <c r="P1057" i="11" s="1"/>
  <c r="E1057" i="11"/>
  <c r="D1057" i="11"/>
  <c r="C1057" i="11"/>
  <c r="B1057" i="11"/>
  <c r="A1057" i="11"/>
  <c r="O1056" i="11"/>
  <c r="N1056" i="11"/>
  <c r="M1056" i="11"/>
  <c r="L1056" i="11"/>
  <c r="K1056" i="11"/>
  <c r="J1056" i="11"/>
  <c r="I1056" i="11"/>
  <c r="F1056" i="11"/>
  <c r="P1056" i="11" s="1"/>
  <c r="E1056" i="11"/>
  <c r="D1056" i="11"/>
  <c r="C1056" i="11"/>
  <c r="B1056" i="11"/>
  <c r="A1056" i="11"/>
  <c r="O1055" i="11"/>
  <c r="N1055" i="11"/>
  <c r="M1055" i="11"/>
  <c r="L1055" i="11"/>
  <c r="K1055" i="11"/>
  <c r="J1055" i="11"/>
  <c r="I1055" i="11"/>
  <c r="F1055" i="11"/>
  <c r="P1055" i="11" s="1"/>
  <c r="E1055" i="11"/>
  <c r="D1055" i="11"/>
  <c r="C1055" i="11"/>
  <c r="B1055" i="11"/>
  <c r="A1055" i="11"/>
  <c r="O1054" i="11"/>
  <c r="N1054" i="11"/>
  <c r="M1054" i="11"/>
  <c r="L1054" i="11"/>
  <c r="K1054" i="11"/>
  <c r="J1054" i="11"/>
  <c r="I1054" i="11"/>
  <c r="F1054" i="11"/>
  <c r="P1054" i="11" s="1"/>
  <c r="E1054" i="11"/>
  <c r="D1054" i="11"/>
  <c r="C1054" i="11"/>
  <c r="B1054" i="11"/>
  <c r="A1054" i="11"/>
  <c r="O1053" i="11"/>
  <c r="N1053" i="11"/>
  <c r="M1053" i="11"/>
  <c r="L1053" i="11"/>
  <c r="K1053" i="11"/>
  <c r="J1053" i="11"/>
  <c r="I1053" i="11"/>
  <c r="F1053" i="11"/>
  <c r="P1053" i="11" s="1"/>
  <c r="E1053" i="11"/>
  <c r="D1053" i="11"/>
  <c r="C1053" i="11"/>
  <c r="B1053" i="11"/>
  <c r="A1053" i="11"/>
  <c r="O1052" i="11"/>
  <c r="N1052" i="11"/>
  <c r="M1052" i="11"/>
  <c r="L1052" i="11"/>
  <c r="K1052" i="11"/>
  <c r="J1052" i="11"/>
  <c r="D72" i="12" s="1"/>
  <c r="I1052" i="11"/>
  <c r="C72" i="12" s="1"/>
  <c r="F1052" i="11"/>
  <c r="P1052" i="11" s="1"/>
  <c r="E72" i="12" s="1"/>
  <c r="E1052" i="11"/>
  <c r="D1052" i="11"/>
  <c r="C1052" i="11"/>
  <c r="B1052" i="11"/>
  <c r="B72" i="12" s="1"/>
  <c r="A1052" i="11"/>
  <c r="A72" i="12" s="1"/>
  <c r="O1051" i="11"/>
  <c r="N1051" i="11"/>
  <c r="M1051" i="11"/>
  <c r="L1051" i="11"/>
  <c r="K1051" i="11"/>
  <c r="J1051" i="11"/>
  <c r="I1051" i="11"/>
  <c r="F1051" i="11"/>
  <c r="P1051" i="11" s="1"/>
  <c r="E1051" i="11"/>
  <c r="D1051" i="11"/>
  <c r="C1051" i="11"/>
  <c r="B1051" i="11"/>
  <c r="A1051" i="11"/>
  <c r="O1050" i="11"/>
  <c r="N1050" i="11"/>
  <c r="M1050" i="11"/>
  <c r="L1050" i="11"/>
  <c r="K1050" i="11"/>
  <c r="J1050" i="11"/>
  <c r="I1050" i="11"/>
  <c r="F1050" i="11"/>
  <c r="P1050" i="11" s="1"/>
  <c r="E1050" i="11"/>
  <c r="D1050" i="11"/>
  <c r="C1050" i="11"/>
  <c r="B1050" i="11"/>
  <c r="A1050" i="11"/>
  <c r="O1049" i="11"/>
  <c r="N1049" i="11"/>
  <c r="M1049" i="11"/>
  <c r="L1049" i="11"/>
  <c r="K1049" i="11"/>
  <c r="J1049" i="11"/>
  <c r="I1049" i="11"/>
  <c r="F1049" i="11"/>
  <c r="P1049" i="11" s="1"/>
  <c r="E1049" i="11"/>
  <c r="D1049" i="11"/>
  <c r="C1049" i="11"/>
  <c r="B1049" i="11"/>
  <c r="A1049" i="11"/>
  <c r="O1048" i="11"/>
  <c r="N1048" i="11"/>
  <c r="M1048" i="11"/>
  <c r="L1048" i="11"/>
  <c r="K1048" i="11"/>
  <c r="J1048" i="11"/>
  <c r="I1048" i="11"/>
  <c r="F1048" i="11"/>
  <c r="P1048" i="11" s="1"/>
  <c r="E1048" i="11"/>
  <c r="D1048" i="11"/>
  <c r="C1048" i="11"/>
  <c r="B1048" i="11"/>
  <c r="A1048" i="11"/>
  <c r="O1047" i="11"/>
  <c r="N1047" i="11"/>
  <c r="M1047" i="11"/>
  <c r="L1047" i="11"/>
  <c r="K1047" i="11"/>
  <c r="J1047" i="11"/>
  <c r="I1047" i="11"/>
  <c r="F1047" i="11"/>
  <c r="P1047" i="11" s="1"/>
  <c r="E1047" i="11"/>
  <c r="D1047" i="11"/>
  <c r="C1047" i="11"/>
  <c r="B1047" i="11"/>
  <c r="A1047" i="11"/>
  <c r="O1046" i="11"/>
  <c r="N1046" i="11"/>
  <c r="M1046" i="11"/>
  <c r="L1046" i="11"/>
  <c r="K1046" i="11"/>
  <c r="J1046" i="11"/>
  <c r="I1046" i="11"/>
  <c r="F1046" i="11"/>
  <c r="P1046" i="11" s="1"/>
  <c r="E1046" i="11"/>
  <c r="D1046" i="11"/>
  <c r="C1046" i="11"/>
  <c r="B1046" i="11"/>
  <c r="A1046" i="11"/>
  <c r="O1045" i="11"/>
  <c r="N1045" i="11"/>
  <c r="M1045" i="11"/>
  <c r="L1045" i="11"/>
  <c r="K1045" i="11"/>
  <c r="J1045" i="11"/>
  <c r="I1045" i="11"/>
  <c r="F1045" i="11"/>
  <c r="P1045" i="11" s="1"/>
  <c r="E1045" i="11"/>
  <c r="D1045" i="11"/>
  <c r="C1045" i="11"/>
  <c r="B1045" i="11"/>
  <c r="A1045" i="11"/>
  <c r="O1044" i="11"/>
  <c r="N1044" i="11"/>
  <c r="M1044" i="11"/>
  <c r="L1044" i="11"/>
  <c r="K1044" i="11"/>
  <c r="J1044" i="11"/>
  <c r="I1044" i="11"/>
  <c r="F1044" i="11"/>
  <c r="P1044" i="11" s="1"/>
  <c r="E1044" i="11"/>
  <c r="D1044" i="11"/>
  <c r="C1044" i="11"/>
  <c r="B1044" i="11"/>
  <c r="A1044" i="11"/>
  <c r="O1043" i="11"/>
  <c r="N1043" i="11"/>
  <c r="M1043" i="11"/>
  <c r="L1043" i="11"/>
  <c r="K1043" i="11"/>
  <c r="J1043" i="11"/>
  <c r="I1043" i="11"/>
  <c r="F1043" i="11"/>
  <c r="P1043" i="11" s="1"/>
  <c r="E1043" i="11"/>
  <c r="D1043" i="11"/>
  <c r="C1043" i="11"/>
  <c r="B1043" i="11"/>
  <c r="A1043" i="11"/>
  <c r="O1042" i="11"/>
  <c r="N1042" i="11"/>
  <c r="M1042" i="11"/>
  <c r="L1042" i="11"/>
  <c r="K1042" i="11"/>
  <c r="J1042" i="11"/>
  <c r="I1042" i="11"/>
  <c r="F1042" i="11"/>
  <c r="P1042" i="11" s="1"/>
  <c r="E1042" i="11"/>
  <c r="D1042" i="11"/>
  <c r="C1042" i="11"/>
  <c r="B1042" i="11"/>
  <c r="A1042" i="11"/>
  <c r="O1041" i="11"/>
  <c r="N1041" i="11"/>
  <c r="M1041" i="11"/>
  <c r="L1041" i="11"/>
  <c r="K1041" i="11"/>
  <c r="J1041" i="11"/>
  <c r="I1041" i="11"/>
  <c r="F1041" i="11"/>
  <c r="P1041" i="11" s="1"/>
  <c r="E1041" i="11"/>
  <c r="D1041" i="11"/>
  <c r="C1041" i="11"/>
  <c r="B1041" i="11"/>
  <c r="A1041" i="11"/>
  <c r="O1040" i="11"/>
  <c r="N1040" i="11"/>
  <c r="M1040" i="11"/>
  <c r="L1040" i="11"/>
  <c r="K1040" i="11"/>
  <c r="J1040" i="11"/>
  <c r="I1040" i="11"/>
  <c r="F1040" i="11"/>
  <c r="P1040" i="11" s="1"/>
  <c r="E1040" i="11"/>
  <c r="D1040" i="11"/>
  <c r="C1040" i="11"/>
  <c r="B1040" i="11"/>
  <c r="A1040" i="11"/>
  <c r="O1039" i="11"/>
  <c r="N1039" i="11"/>
  <c r="M1039" i="11"/>
  <c r="L1039" i="11"/>
  <c r="K1039" i="11"/>
  <c r="J1039" i="11"/>
  <c r="I1039" i="11"/>
  <c r="F1039" i="11"/>
  <c r="P1039" i="11" s="1"/>
  <c r="E1039" i="11"/>
  <c r="D1039" i="11"/>
  <c r="C1039" i="11"/>
  <c r="B1039" i="11"/>
  <c r="A1039" i="11"/>
  <c r="O1038" i="11"/>
  <c r="N1038" i="11"/>
  <c r="M1038" i="11"/>
  <c r="L1038" i="11"/>
  <c r="K1038" i="11"/>
  <c r="J1038" i="11"/>
  <c r="I1038" i="11"/>
  <c r="F1038" i="11"/>
  <c r="P1038" i="11" s="1"/>
  <c r="E1038" i="11"/>
  <c r="D1038" i="11"/>
  <c r="C1038" i="11"/>
  <c r="B1038" i="11"/>
  <c r="A1038" i="11"/>
  <c r="O1037" i="11"/>
  <c r="N1037" i="11"/>
  <c r="M1037" i="11"/>
  <c r="L1037" i="11"/>
  <c r="K1037" i="11"/>
  <c r="J1037" i="11"/>
  <c r="D71" i="12" s="1"/>
  <c r="I1037" i="11"/>
  <c r="C71" i="12" s="1"/>
  <c r="F1037" i="11"/>
  <c r="P1037" i="11" s="1"/>
  <c r="E71" i="12" s="1"/>
  <c r="E1037" i="11"/>
  <c r="D1037" i="11"/>
  <c r="C1037" i="11"/>
  <c r="B1037" i="11"/>
  <c r="B71" i="12" s="1"/>
  <c r="A1037" i="11"/>
  <c r="A71" i="12" s="1"/>
  <c r="O1036" i="11"/>
  <c r="N1036" i="11"/>
  <c r="M1036" i="11"/>
  <c r="L1036" i="11"/>
  <c r="K1036" i="11"/>
  <c r="J1036" i="11"/>
  <c r="I1036" i="11"/>
  <c r="F1036" i="11"/>
  <c r="P1036" i="11" s="1"/>
  <c r="E1036" i="11"/>
  <c r="D1036" i="11"/>
  <c r="C1036" i="11"/>
  <c r="B1036" i="11"/>
  <c r="A1036" i="11"/>
  <c r="O1035" i="11"/>
  <c r="N1035" i="11"/>
  <c r="M1035" i="11"/>
  <c r="L1035" i="11"/>
  <c r="K1035" i="11"/>
  <c r="J1035" i="11"/>
  <c r="I1035" i="11"/>
  <c r="F1035" i="11"/>
  <c r="P1035" i="11" s="1"/>
  <c r="E1035" i="11"/>
  <c r="D1035" i="11"/>
  <c r="C1035" i="11"/>
  <c r="B1035" i="11"/>
  <c r="A1035" i="11"/>
  <c r="O1034" i="11"/>
  <c r="N1034" i="11"/>
  <c r="M1034" i="11"/>
  <c r="L1034" i="11"/>
  <c r="K1034" i="11"/>
  <c r="J1034" i="11"/>
  <c r="I1034" i="11"/>
  <c r="F1034" i="11"/>
  <c r="P1034" i="11" s="1"/>
  <c r="E1034" i="11"/>
  <c r="D1034" i="11"/>
  <c r="C1034" i="11"/>
  <c r="B1034" i="11"/>
  <c r="A1034" i="11"/>
  <c r="O1033" i="11"/>
  <c r="N1033" i="11"/>
  <c r="M1033" i="11"/>
  <c r="L1033" i="11"/>
  <c r="K1033" i="11"/>
  <c r="J1033" i="11"/>
  <c r="I1033" i="11"/>
  <c r="F1033" i="11"/>
  <c r="P1033" i="11" s="1"/>
  <c r="E1033" i="11"/>
  <c r="D1033" i="11"/>
  <c r="C1033" i="11"/>
  <c r="B1033" i="11"/>
  <c r="A1033" i="11"/>
  <c r="O1032" i="11"/>
  <c r="N1032" i="11"/>
  <c r="M1032" i="11"/>
  <c r="L1032" i="11"/>
  <c r="K1032" i="11"/>
  <c r="J1032" i="11"/>
  <c r="I1032" i="11"/>
  <c r="F1032" i="11"/>
  <c r="P1032" i="11" s="1"/>
  <c r="E1032" i="11"/>
  <c r="D1032" i="11"/>
  <c r="C1032" i="11"/>
  <c r="B1032" i="11"/>
  <c r="A1032" i="11"/>
  <c r="O1031" i="11"/>
  <c r="N1031" i="11"/>
  <c r="M1031" i="11"/>
  <c r="L1031" i="11"/>
  <c r="K1031" i="11"/>
  <c r="J1031" i="11"/>
  <c r="I1031" i="11"/>
  <c r="F1031" i="11"/>
  <c r="P1031" i="11" s="1"/>
  <c r="E1031" i="11"/>
  <c r="D1031" i="11"/>
  <c r="C1031" i="11"/>
  <c r="B1031" i="11"/>
  <c r="A1031" i="11"/>
  <c r="O1030" i="11"/>
  <c r="N1030" i="11"/>
  <c r="M1030" i="11"/>
  <c r="L1030" i="11"/>
  <c r="K1030" i="11"/>
  <c r="J1030" i="11"/>
  <c r="I1030" i="11"/>
  <c r="F1030" i="11"/>
  <c r="P1030" i="11" s="1"/>
  <c r="E1030" i="11"/>
  <c r="D1030" i="11"/>
  <c r="C1030" i="11"/>
  <c r="B1030" i="11"/>
  <c r="A1030" i="11"/>
  <c r="O1029" i="11"/>
  <c r="N1029" i="11"/>
  <c r="M1029" i="11"/>
  <c r="L1029" i="11"/>
  <c r="K1029" i="11"/>
  <c r="J1029" i="11"/>
  <c r="I1029" i="11"/>
  <c r="F1029" i="11"/>
  <c r="P1029" i="11" s="1"/>
  <c r="E1029" i="11"/>
  <c r="D1029" i="11"/>
  <c r="C1029" i="11"/>
  <c r="B1029" i="11"/>
  <c r="A1029" i="11"/>
  <c r="O1028" i="11"/>
  <c r="N1028" i="11"/>
  <c r="M1028" i="11"/>
  <c r="L1028" i="11"/>
  <c r="K1028" i="11"/>
  <c r="J1028" i="11"/>
  <c r="I1028" i="11"/>
  <c r="F1028" i="11"/>
  <c r="P1028" i="11" s="1"/>
  <c r="E1028" i="11"/>
  <c r="D1028" i="11"/>
  <c r="C1028" i="11"/>
  <c r="B1028" i="11"/>
  <c r="A1028" i="11"/>
  <c r="O1027" i="11"/>
  <c r="N1027" i="11"/>
  <c r="M1027" i="11"/>
  <c r="L1027" i="11"/>
  <c r="K1027" i="11"/>
  <c r="J1027" i="11"/>
  <c r="I1027" i="11"/>
  <c r="F1027" i="11"/>
  <c r="P1027" i="11" s="1"/>
  <c r="E1027" i="11"/>
  <c r="D1027" i="11"/>
  <c r="C1027" i="11"/>
  <c r="B1027" i="11"/>
  <c r="A1027" i="11"/>
  <c r="O1026" i="11"/>
  <c r="N1026" i="11"/>
  <c r="M1026" i="11"/>
  <c r="L1026" i="11"/>
  <c r="K1026" i="11"/>
  <c r="J1026" i="11"/>
  <c r="I1026" i="11"/>
  <c r="F1026" i="11"/>
  <c r="P1026" i="11" s="1"/>
  <c r="E1026" i="11"/>
  <c r="D1026" i="11"/>
  <c r="C1026" i="11"/>
  <c r="B1026" i="11"/>
  <c r="A1026" i="11"/>
  <c r="O1025" i="11"/>
  <c r="N1025" i="11"/>
  <c r="M1025" i="11"/>
  <c r="L1025" i="11"/>
  <c r="K1025" i="11"/>
  <c r="J1025" i="11"/>
  <c r="I1025" i="11"/>
  <c r="F1025" i="11"/>
  <c r="P1025" i="11" s="1"/>
  <c r="E1025" i="11"/>
  <c r="D1025" i="11"/>
  <c r="C1025" i="11"/>
  <c r="B1025" i="11"/>
  <c r="A1025" i="11"/>
  <c r="O1024" i="11"/>
  <c r="N1024" i="11"/>
  <c r="M1024" i="11"/>
  <c r="L1024" i="11"/>
  <c r="K1024" i="11"/>
  <c r="J1024" i="11"/>
  <c r="I1024" i="11"/>
  <c r="F1024" i="11"/>
  <c r="P1024" i="11" s="1"/>
  <c r="E1024" i="11"/>
  <c r="D1024" i="11"/>
  <c r="C1024" i="11"/>
  <c r="B1024" i="11"/>
  <c r="A1024" i="11"/>
  <c r="O1023" i="11"/>
  <c r="N1023" i="11"/>
  <c r="M1023" i="11"/>
  <c r="L1023" i="11"/>
  <c r="K1023" i="11"/>
  <c r="J1023" i="11"/>
  <c r="I1023" i="11"/>
  <c r="F1023" i="11"/>
  <c r="P1023" i="11" s="1"/>
  <c r="E1023" i="11"/>
  <c r="D1023" i="11"/>
  <c r="C1023" i="11"/>
  <c r="B1023" i="11"/>
  <c r="A1023" i="11"/>
  <c r="O1022" i="11"/>
  <c r="N1022" i="11"/>
  <c r="M1022" i="11"/>
  <c r="L1022" i="11"/>
  <c r="K1022" i="11"/>
  <c r="J1022" i="11"/>
  <c r="D70" i="12" s="1"/>
  <c r="I1022" i="11"/>
  <c r="C70" i="12" s="1"/>
  <c r="F1022" i="11"/>
  <c r="P1022" i="11" s="1"/>
  <c r="E70" i="12" s="1"/>
  <c r="E1022" i="11"/>
  <c r="D1022" i="11"/>
  <c r="C1022" i="11"/>
  <c r="B1022" i="11"/>
  <c r="B70" i="12" s="1"/>
  <c r="A1022" i="11"/>
  <c r="A70" i="12" s="1"/>
  <c r="O1021" i="11"/>
  <c r="N1021" i="11"/>
  <c r="M1021" i="11"/>
  <c r="L1021" i="11"/>
  <c r="K1021" i="11"/>
  <c r="J1021" i="11"/>
  <c r="I1021" i="11"/>
  <c r="F1021" i="11"/>
  <c r="P1021" i="11" s="1"/>
  <c r="E1021" i="11"/>
  <c r="D1021" i="11"/>
  <c r="C1021" i="11"/>
  <c r="B1021" i="11"/>
  <c r="A1021" i="11"/>
  <c r="O1020" i="11"/>
  <c r="N1020" i="11"/>
  <c r="M1020" i="11"/>
  <c r="L1020" i="11"/>
  <c r="K1020" i="11"/>
  <c r="J1020" i="11"/>
  <c r="I1020" i="11"/>
  <c r="F1020" i="11"/>
  <c r="P1020" i="11" s="1"/>
  <c r="E1020" i="11"/>
  <c r="D1020" i="11"/>
  <c r="C1020" i="11"/>
  <c r="B1020" i="11"/>
  <c r="A1020" i="11"/>
  <c r="O1019" i="11"/>
  <c r="N1019" i="11"/>
  <c r="M1019" i="11"/>
  <c r="L1019" i="11"/>
  <c r="K1019" i="11"/>
  <c r="J1019" i="11"/>
  <c r="I1019" i="11"/>
  <c r="F1019" i="11"/>
  <c r="P1019" i="11" s="1"/>
  <c r="E1019" i="11"/>
  <c r="D1019" i="11"/>
  <c r="C1019" i="11"/>
  <c r="B1019" i="11"/>
  <c r="A1019" i="11"/>
  <c r="O1018" i="11"/>
  <c r="N1018" i="11"/>
  <c r="M1018" i="11"/>
  <c r="L1018" i="11"/>
  <c r="K1018" i="11"/>
  <c r="J1018" i="11"/>
  <c r="I1018" i="11"/>
  <c r="F1018" i="11"/>
  <c r="P1018" i="11" s="1"/>
  <c r="E1018" i="11"/>
  <c r="D1018" i="11"/>
  <c r="C1018" i="11"/>
  <c r="B1018" i="11"/>
  <c r="A1018" i="11"/>
  <c r="O1017" i="11"/>
  <c r="N1017" i="11"/>
  <c r="M1017" i="11"/>
  <c r="L1017" i="11"/>
  <c r="K1017" i="11"/>
  <c r="J1017" i="11"/>
  <c r="I1017" i="11"/>
  <c r="F1017" i="11"/>
  <c r="P1017" i="11" s="1"/>
  <c r="E1017" i="11"/>
  <c r="D1017" i="11"/>
  <c r="C1017" i="11"/>
  <c r="B1017" i="11"/>
  <c r="A1017" i="11"/>
  <c r="O1016" i="11"/>
  <c r="N1016" i="11"/>
  <c r="M1016" i="11"/>
  <c r="L1016" i="11"/>
  <c r="K1016" i="11"/>
  <c r="J1016" i="11"/>
  <c r="I1016" i="11"/>
  <c r="F1016" i="11"/>
  <c r="P1016" i="11" s="1"/>
  <c r="E1016" i="11"/>
  <c r="D1016" i="11"/>
  <c r="C1016" i="11"/>
  <c r="B1016" i="11"/>
  <c r="A1016" i="11"/>
  <c r="O1015" i="11"/>
  <c r="N1015" i="11"/>
  <c r="M1015" i="11"/>
  <c r="L1015" i="11"/>
  <c r="K1015" i="11"/>
  <c r="J1015" i="11"/>
  <c r="I1015" i="11"/>
  <c r="F1015" i="11"/>
  <c r="P1015" i="11" s="1"/>
  <c r="E1015" i="11"/>
  <c r="D1015" i="11"/>
  <c r="C1015" i="11"/>
  <c r="B1015" i="11"/>
  <c r="A1015" i="11"/>
  <c r="O1014" i="11"/>
  <c r="N1014" i="11"/>
  <c r="M1014" i="11"/>
  <c r="L1014" i="11"/>
  <c r="K1014" i="11"/>
  <c r="J1014" i="11"/>
  <c r="I1014" i="11"/>
  <c r="F1014" i="11"/>
  <c r="P1014" i="11" s="1"/>
  <c r="E1014" i="11"/>
  <c r="D1014" i="11"/>
  <c r="C1014" i="11"/>
  <c r="B1014" i="11"/>
  <c r="A1014" i="11"/>
  <c r="O1013" i="11"/>
  <c r="N1013" i="11"/>
  <c r="M1013" i="11"/>
  <c r="L1013" i="11"/>
  <c r="K1013" i="11"/>
  <c r="J1013" i="11"/>
  <c r="I1013" i="11"/>
  <c r="F1013" i="11"/>
  <c r="P1013" i="11" s="1"/>
  <c r="E1013" i="11"/>
  <c r="D1013" i="11"/>
  <c r="C1013" i="11"/>
  <c r="B1013" i="11"/>
  <c r="A1013" i="11"/>
  <c r="O1012" i="11"/>
  <c r="N1012" i="11"/>
  <c r="M1012" i="11"/>
  <c r="L1012" i="11"/>
  <c r="K1012" i="11"/>
  <c r="J1012" i="11"/>
  <c r="I1012" i="11"/>
  <c r="F1012" i="11"/>
  <c r="P1012" i="11" s="1"/>
  <c r="E1012" i="11"/>
  <c r="D1012" i="11"/>
  <c r="C1012" i="11"/>
  <c r="B1012" i="11"/>
  <c r="A1012" i="11"/>
  <c r="O1011" i="11"/>
  <c r="N1011" i="11"/>
  <c r="M1011" i="11"/>
  <c r="L1011" i="11"/>
  <c r="K1011" i="11"/>
  <c r="J1011" i="11"/>
  <c r="I1011" i="11"/>
  <c r="F1011" i="11"/>
  <c r="P1011" i="11" s="1"/>
  <c r="E1011" i="11"/>
  <c r="D1011" i="11"/>
  <c r="C1011" i="11"/>
  <c r="B1011" i="11"/>
  <c r="A1011" i="11"/>
  <c r="O1010" i="11"/>
  <c r="N1010" i="11"/>
  <c r="M1010" i="11"/>
  <c r="L1010" i="11"/>
  <c r="K1010" i="11"/>
  <c r="J1010" i="11"/>
  <c r="I1010" i="11"/>
  <c r="F1010" i="11"/>
  <c r="P1010" i="11" s="1"/>
  <c r="E1010" i="11"/>
  <c r="D1010" i="11"/>
  <c r="C1010" i="11"/>
  <c r="B1010" i="11"/>
  <c r="A1010" i="11"/>
  <c r="O1009" i="11"/>
  <c r="N1009" i="11"/>
  <c r="M1009" i="11"/>
  <c r="L1009" i="11"/>
  <c r="K1009" i="11"/>
  <c r="J1009" i="11"/>
  <c r="I1009" i="11"/>
  <c r="F1009" i="11"/>
  <c r="P1009" i="11" s="1"/>
  <c r="E1009" i="11"/>
  <c r="D1009" i="11"/>
  <c r="C1009" i="11"/>
  <c r="B1009" i="11"/>
  <c r="A1009" i="11"/>
  <c r="O1008" i="11"/>
  <c r="N1008" i="11"/>
  <c r="M1008" i="11"/>
  <c r="L1008" i="11"/>
  <c r="K1008" i="11"/>
  <c r="J1008" i="11"/>
  <c r="I1008" i="11"/>
  <c r="F1008" i="11"/>
  <c r="P1008" i="11" s="1"/>
  <c r="E1008" i="11"/>
  <c r="D1008" i="11"/>
  <c r="C1008" i="11"/>
  <c r="B1008" i="11"/>
  <c r="A1008" i="11"/>
  <c r="O1007" i="11"/>
  <c r="N1007" i="11"/>
  <c r="M1007" i="11"/>
  <c r="L1007" i="11"/>
  <c r="K1007" i="11"/>
  <c r="J1007" i="11"/>
  <c r="D69" i="12" s="1"/>
  <c r="I1007" i="11"/>
  <c r="C69" i="12" s="1"/>
  <c r="F1007" i="11"/>
  <c r="P1007" i="11" s="1"/>
  <c r="E69" i="12" s="1"/>
  <c r="E1007" i="11"/>
  <c r="D1007" i="11"/>
  <c r="C1007" i="11"/>
  <c r="B1007" i="11"/>
  <c r="B69" i="12" s="1"/>
  <c r="A1007" i="11"/>
  <c r="A69" i="12" s="1"/>
  <c r="O1006" i="11"/>
  <c r="N1006" i="11"/>
  <c r="M1006" i="11"/>
  <c r="L1006" i="11"/>
  <c r="K1006" i="11"/>
  <c r="J1006" i="11"/>
  <c r="I1006" i="11"/>
  <c r="F1006" i="11"/>
  <c r="P1006" i="11" s="1"/>
  <c r="E1006" i="11"/>
  <c r="D1006" i="11"/>
  <c r="C1006" i="11"/>
  <c r="B1006" i="11"/>
  <c r="A1006" i="11"/>
  <c r="O1005" i="11"/>
  <c r="N1005" i="11"/>
  <c r="M1005" i="11"/>
  <c r="L1005" i="11"/>
  <c r="K1005" i="11"/>
  <c r="J1005" i="11"/>
  <c r="I1005" i="11"/>
  <c r="F1005" i="11"/>
  <c r="P1005" i="11" s="1"/>
  <c r="E1005" i="11"/>
  <c r="D1005" i="11"/>
  <c r="C1005" i="11"/>
  <c r="B1005" i="11"/>
  <c r="A1005" i="11"/>
  <c r="O1004" i="11"/>
  <c r="N1004" i="11"/>
  <c r="M1004" i="11"/>
  <c r="L1004" i="11"/>
  <c r="K1004" i="11"/>
  <c r="J1004" i="11"/>
  <c r="I1004" i="11"/>
  <c r="F1004" i="11"/>
  <c r="P1004" i="11" s="1"/>
  <c r="E1004" i="11"/>
  <c r="D1004" i="11"/>
  <c r="C1004" i="11"/>
  <c r="B1004" i="11"/>
  <c r="A1004" i="11"/>
  <c r="O1003" i="11"/>
  <c r="N1003" i="11"/>
  <c r="M1003" i="11"/>
  <c r="L1003" i="11"/>
  <c r="K1003" i="11"/>
  <c r="J1003" i="11"/>
  <c r="I1003" i="11"/>
  <c r="F1003" i="11"/>
  <c r="P1003" i="11" s="1"/>
  <c r="E1003" i="11"/>
  <c r="D1003" i="11"/>
  <c r="C1003" i="11"/>
  <c r="B1003" i="11"/>
  <c r="A1003" i="11"/>
  <c r="O1002" i="11"/>
  <c r="N1002" i="11"/>
  <c r="M1002" i="11"/>
  <c r="L1002" i="11"/>
  <c r="K1002" i="11"/>
  <c r="J1002" i="11"/>
  <c r="I1002" i="11"/>
  <c r="F1002" i="11"/>
  <c r="P1002" i="11" s="1"/>
  <c r="E1002" i="11"/>
  <c r="D1002" i="11"/>
  <c r="C1002" i="11"/>
  <c r="B1002" i="11"/>
  <c r="A1002" i="11"/>
  <c r="O1001" i="11"/>
  <c r="N1001" i="11"/>
  <c r="M1001" i="11"/>
  <c r="L1001" i="11"/>
  <c r="K1001" i="11"/>
  <c r="J1001" i="11"/>
  <c r="I1001" i="11"/>
  <c r="F1001" i="11"/>
  <c r="P1001" i="11" s="1"/>
  <c r="E1001" i="11"/>
  <c r="D1001" i="11"/>
  <c r="C1001" i="11"/>
  <c r="B1001" i="11"/>
  <c r="A1001" i="11"/>
  <c r="O1000" i="11"/>
  <c r="N1000" i="11"/>
  <c r="M1000" i="11"/>
  <c r="L1000" i="11"/>
  <c r="K1000" i="11"/>
  <c r="J1000" i="11"/>
  <c r="I1000" i="11"/>
  <c r="F1000" i="11"/>
  <c r="P1000" i="11" s="1"/>
  <c r="E1000" i="11"/>
  <c r="D1000" i="11"/>
  <c r="C1000" i="11"/>
  <c r="B1000" i="11"/>
  <c r="A1000" i="11"/>
  <c r="O999" i="11"/>
  <c r="N999" i="11"/>
  <c r="M999" i="11"/>
  <c r="L999" i="11"/>
  <c r="K999" i="11"/>
  <c r="J999" i="11"/>
  <c r="I999" i="11"/>
  <c r="F999" i="11"/>
  <c r="P999" i="11" s="1"/>
  <c r="E999" i="11"/>
  <c r="D999" i="11"/>
  <c r="C999" i="11"/>
  <c r="B999" i="11"/>
  <c r="A999" i="11"/>
  <c r="O998" i="11"/>
  <c r="N998" i="11"/>
  <c r="M998" i="11"/>
  <c r="L998" i="11"/>
  <c r="K998" i="11"/>
  <c r="J998" i="11"/>
  <c r="I998" i="11"/>
  <c r="F998" i="11"/>
  <c r="P998" i="11" s="1"/>
  <c r="E998" i="11"/>
  <c r="D998" i="11"/>
  <c r="C998" i="11"/>
  <c r="B998" i="11"/>
  <c r="A998" i="11"/>
  <c r="O997" i="11"/>
  <c r="N997" i="11"/>
  <c r="M997" i="11"/>
  <c r="L997" i="11"/>
  <c r="K997" i="11"/>
  <c r="J997" i="11"/>
  <c r="I997" i="11"/>
  <c r="F997" i="11"/>
  <c r="P997" i="11" s="1"/>
  <c r="E997" i="11"/>
  <c r="D997" i="11"/>
  <c r="C997" i="11"/>
  <c r="B997" i="11"/>
  <c r="A997" i="11"/>
  <c r="O996" i="11"/>
  <c r="N996" i="11"/>
  <c r="M996" i="11"/>
  <c r="L996" i="11"/>
  <c r="K996" i="11"/>
  <c r="J996" i="11"/>
  <c r="I996" i="11"/>
  <c r="F996" i="11"/>
  <c r="P996" i="11" s="1"/>
  <c r="E996" i="11"/>
  <c r="D996" i="11"/>
  <c r="C996" i="11"/>
  <c r="B996" i="11"/>
  <c r="A996" i="11"/>
  <c r="O995" i="11"/>
  <c r="N995" i="11"/>
  <c r="M995" i="11"/>
  <c r="L995" i="11"/>
  <c r="K995" i="11"/>
  <c r="J995" i="11"/>
  <c r="I995" i="11"/>
  <c r="F995" i="11"/>
  <c r="P995" i="11" s="1"/>
  <c r="E995" i="11"/>
  <c r="D995" i="11"/>
  <c r="C995" i="11"/>
  <c r="B995" i="11"/>
  <c r="A995" i="11"/>
  <c r="O994" i="11"/>
  <c r="N994" i="11"/>
  <c r="M994" i="11"/>
  <c r="L994" i="11"/>
  <c r="K994" i="11"/>
  <c r="J994" i="11"/>
  <c r="I994" i="11"/>
  <c r="F994" i="11"/>
  <c r="P994" i="11" s="1"/>
  <c r="E994" i="11"/>
  <c r="D994" i="11"/>
  <c r="C994" i="11"/>
  <c r="B994" i="11"/>
  <c r="A994" i="11"/>
  <c r="O993" i="11"/>
  <c r="N993" i="11"/>
  <c r="M993" i="11"/>
  <c r="L993" i="11"/>
  <c r="K993" i="11"/>
  <c r="J993" i="11"/>
  <c r="I993" i="11"/>
  <c r="F993" i="11"/>
  <c r="P993" i="11" s="1"/>
  <c r="E993" i="11"/>
  <c r="D993" i="11"/>
  <c r="C993" i="11"/>
  <c r="B993" i="11"/>
  <c r="A993" i="11"/>
  <c r="O992" i="11"/>
  <c r="N992" i="11"/>
  <c r="M992" i="11"/>
  <c r="L992" i="11"/>
  <c r="K992" i="11"/>
  <c r="J992" i="11"/>
  <c r="D68" i="12" s="1"/>
  <c r="I992" i="11"/>
  <c r="C68" i="12" s="1"/>
  <c r="F992" i="11"/>
  <c r="P992" i="11" s="1"/>
  <c r="E68" i="12" s="1"/>
  <c r="E992" i="11"/>
  <c r="D992" i="11"/>
  <c r="C992" i="11"/>
  <c r="B992" i="11"/>
  <c r="B68" i="12" s="1"/>
  <c r="A992" i="11"/>
  <c r="A68" i="12" s="1"/>
  <c r="O991" i="11"/>
  <c r="N991" i="11"/>
  <c r="M991" i="11"/>
  <c r="L991" i="11"/>
  <c r="K991" i="11"/>
  <c r="J991" i="11"/>
  <c r="I991" i="11"/>
  <c r="F991" i="11"/>
  <c r="P991" i="11" s="1"/>
  <c r="E991" i="11"/>
  <c r="D991" i="11"/>
  <c r="C991" i="11"/>
  <c r="B991" i="11"/>
  <c r="A991" i="11"/>
  <c r="O990" i="11"/>
  <c r="N990" i="11"/>
  <c r="M990" i="11"/>
  <c r="L990" i="11"/>
  <c r="K990" i="11"/>
  <c r="J990" i="11"/>
  <c r="I990" i="11"/>
  <c r="F990" i="11"/>
  <c r="P990" i="11" s="1"/>
  <c r="E990" i="11"/>
  <c r="D990" i="11"/>
  <c r="C990" i="11"/>
  <c r="B990" i="11"/>
  <c r="A990" i="11"/>
  <c r="O989" i="11"/>
  <c r="N989" i="11"/>
  <c r="M989" i="11"/>
  <c r="L989" i="11"/>
  <c r="K989" i="11"/>
  <c r="J989" i="11"/>
  <c r="I989" i="11"/>
  <c r="F989" i="11"/>
  <c r="P989" i="11" s="1"/>
  <c r="E989" i="11"/>
  <c r="D989" i="11"/>
  <c r="C989" i="11"/>
  <c r="B989" i="11"/>
  <c r="A989" i="11"/>
  <c r="O988" i="11"/>
  <c r="N988" i="11"/>
  <c r="M988" i="11"/>
  <c r="L988" i="11"/>
  <c r="K988" i="11"/>
  <c r="J988" i="11"/>
  <c r="I988" i="11"/>
  <c r="F988" i="11"/>
  <c r="P988" i="11" s="1"/>
  <c r="E988" i="11"/>
  <c r="D988" i="11"/>
  <c r="C988" i="11"/>
  <c r="B988" i="11"/>
  <c r="A988" i="11"/>
  <c r="O987" i="11"/>
  <c r="N987" i="11"/>
  <c r="M987" i="11"/>
  <c r="L987" i="11"/>
  <c r="K987" i="11"/>
  <c r="J987" i="11"/>
  <c r="I987" i="11"/>
  <c r="F987" i="11"/>
  <c r="P987" i="11" s="1"/>
  <c r="E987" i="11"/>
  <c r="D987" i="11"/>
  <c r="C987" i="11"/>
  <c r="B987" i="11"/>
  <c r="A987" i="11"/>
  <c r="O986" i="11"/>
  <c r="N986" i="11"/>
  <c r="M986" i="11"/>
  <c r="L986" i="11"/>
  <c r="K986" i="11"/>
  <c r="J986" i="11"/>
  <c r="I986" i="11"/>
  <c r="F986" i="11"/>
  <c r="P986" i="11" s="1"/>
  <c r="E986" i="11"/>
  <c r="D986" i="11"/>
  <c r="C986" i="11"/>
  <c r="B986" i="11"/>
  <c r="A986" i="11"/>
  <c r="O985" i="11"/>
  <c r="N985" i="11"/>
  <c r="M985" i="11"/>
  <c r="L985" i="11"/>
  <c r="K985" i="11"/>
  <c r="J985" i="11"/>
  <c r="I985" i="11"/>
  <c r="F985" i="11"/>
  <c r="P985" i="11" s="1"/>
  <c r="E985" i="11"/>
  <c r="D985" i="11"/>
  <c r="C985" i="11"/>
  <c r="B985" i="11"/>
  <c r="A985" i="11"/>
  <c r="O984" i="11"/>
  <c r="N984" i="11"/>
  <c r="M984" i="11"/>
  <c r="L984" i="11"/>
  <c r="K984" i="11"/>
  <c r="J984" i="11"/>
  <c r="I984" i="11"/>
  <c r="F984" i="11"/>
  <c r="P984" i="11" s="1"/>
  <c r="E984" i="11"/>
  <c r="D984" i="11"/>
  <c r="C984" i="11"/>
  <c r="B984" i="11"/>
  <c r="A984" i="11"/>
  <c r="O983" i="11"/>
  <c r="N983" i="11"/>
  <c r="M983" i="11"/>
  <c r="L983" i="11"/>
  <c r="K983" i="11"/>
  <c r="J983" i="11"/>
  <c r="I983" i="11"/>
  <c r="F983" i="11"/>
  <c r="P983" i="11" s="1"/>
  <c r="E983" i="11"/>
  <c r="D983" i="11"/>
  <c r="C983" i="11"/>
  <c r="B983" i="11"/>
  <c r="A983" i="11"/>
  <c r="O982" i="11"/>
  <c r="N982" i="11"/>
  <c r="M982" i="11"/>
  <c r="L982" i="11"/>
  <c r="K982" i="11"/>
  <c r="J982" i="11"/>
  <c r="I982" i="11"/>
  <c r="F982" i="11"/>
  <c r="P982" i="11" s="1"/>
  <c r="E982" i="11"/>
  <c r="D982" i="11"/>
  <c r="C982" i="11"/>
  <c r="B982" i="11"/>
  <c r="A982" i="11"/>
  <c r="O981" i="11"/>
  <c r="N981" i="11"/>
  <c r="M981" i="11"/>
  <c r="L981" i="11"/>
  <c r="K981" i="11"/>
  <c r="J981" i="11"/>
  <c r="I981" i="11"/>
  <c r="F981" i="11"/>
  <c r="P981" i="11" s="1"/>
  <c r="E981" i="11"/>
  <c r="D981" i="11"/>
  <c r="C981" i="11"/>
  <c r="B981" i="11"/>
  <c r="A981" i="11"/>
  <c r="O980" i="11"/>
  <c r="N980" i="11"/>
  <c r="M980" i="11"/>
  <c r="L980" i="11"/>
  <c r="K980" i="11"/>
  <c r="J980" i="11"/>
  <c r="I980" i="11"/>
  <c r="F980" i="11"/>
  <c r="P980" i="11" s="1"/>
  <c r="E980" i="11"/>
  <c r="D980" i="11"/>
  <c r="C980" i="11"/>
  <c r="B980" i="11"/>
  <c r="A980" i="11"/>
  <c r="O979" i="11"/>
  <c r="N979" i="11"/>
  <c r="M979" i="11"/>
  <c r="L979" i="11"/>
  <c r="K979" i="11"/>
  <c r="J979" i="11"/>
  <c r="I979" i="11"/>
  <c r="F979" i="11"/>
  <c r="P979" i="11" s="1"/>
  <c r="E979" i="11"/>
  <c r="D979" i="11"/>
  <c r="C979" i="11"/>
  <c r="B979" i="11"/>
  <c r="A979" i="11"/>
  <c r="O978" i="11"/>
  <c r="N978" i="11"/>
  <c r="M978" i="11"/>
  <c r="L978" i="11"/>
  <c r="K978" i="11"/>
  <c r="J978" i="11"/>
  <c r="I978" i="11"/>
  <c r="F978" i="11"/>
  <c r="P978" i="11" s="1"/>
  <c r="E978" i="11"/>
  <c r="D978" i="11"/>
  <c r="C978" i="11"/>
  <c r="B978" i="11"/>
  <c r="A978" i="11"/>
  <c r="O977" i="11"/>
  <c r="N977" i="11"/>
  <c r="M977" i="11"/>
  <c r="L977" i="11"/>
  <c r="K977" i="11"/>
  <c r="J977" i="11"/>
  <c r="D67" i="12" s="1"/>
  <c r="I977" i="11"/>
  <c r="C67" i="12" s="1"/>
  <c r="F977" i="11"/>
  <c r="P977" i="11" s="1"/>
  <c r="E67" i="12" s="1"/>
  <c r="E977" i="11"/>
  <c r="D977" i="11"/>
  <c r="C977" i="11"/>
  <c r="B977" i="11"/>
  <c r="B67" i="12" s="1"/>
  <c r="A977" i="11"/>
  <c r="A67" i="12" s="1"/>
  <c r="O976" i="11"/>
  <c r="N976" i="11"/>
  <c r="M976" i="11"/>
  <c r="L976" i="11"/>
  <c r="K976" i="11"/>
  <c r="J976" i="11"/>
  <c r="I976" i="11"/>
  <c r="F976" i="11"/>
  <c r="P976" i="11" s="1"/>
  <c r="E976" i="11"/>
  <c r="D976" i="11"/>
  <c r="C976" i="11"/>
  <c r="B976" i="11"/>
  <c r="A976" i="11"/>
  <c r="O975" i="11"/>
  <c r="N975" i="11"/>
  <c r="M975" i="11"/>
  <c r="L975" i="11"/>
  <c r="K975" i="11"/>
  <c r="J975" i="11"/>
  <c r="I975" i="11"/>
  <c r="F975" i="11"/>
  <c r="P975" i="11" s="1"/>
  <c r="E975" i="11"/>
  <c r="D975" i="11"/>
  <c r="C975" i="11"/>
  <c r="B975" i="11"/>
  <c r="A975" i="11"/>
  <c r="O974" i="11"/>
  <c r="N974" i="11"/>
  <c r="M974" i="11"/>
  <c r="L974" i="11"/>
  <c r="K974" i="11"/>
  <c r="J974" i="11"/>
  <c r="I974" i="11"/>
  <c r="F974" i="11"/>
  <c r="P974" i="11" s="1"/>
  <c r="E974" i="11"/>
  <c r="D974" i="11"/>
  <c r="C974" i="11"/>
  <c r="B974" i="11"/>
  <c r="A974" i="11"/>
  <c r="O973" i="11"/>
  <c r="N973" i="11"/>
  <c r="M973" i="11"/>
  <c r="L973" i="11"/>
  <c r="K973" i="11"/>
  <c r="J973" i="11"/>
  <c r="I973" i="11"/>
  <c r="F973" i="11"/>
  <c r="P973" i="11" s="1"/>
  <c r="E973" i="11"/>
  <c r="D973" i="11"/>
  <c r="C973" i="11"/>
  <c r="B973" i="11"/>
  <c r="A973" i="11"/>
  <c r="O972" i="11"/>
  <c r="N972" i="11"/>
  <c r="M972" i="11"/>
  <c r="L972" i="11"/>
  <c r="K972" i="11"/>
  <c r="J972" i="11"/>
  <c r="I972" i="11"/>
  <c r="F972" i="11"/>
  <c r="P972" i="11" s="1"/>
  <c r="E972" i="11"/>
  <c r="D972" i="11"/>
  <c r="C972" i="11"/>
  <c r="B972" i="11"/>
  <c r="A972" i="11"/>
  <c r="O971" i="11"/>
  <c r="N971" i="11"/>
  <c r="M971" i="11"/>
  <c r="L971" i="11"/>
  <c r="K971" i="11"/>
  <c r="J971" i="11"/>
  <c r="I971" i="11"/>
  <c r="F971" i="11"/>
  <c r="P971" i="11" s="1"/>
  <c r="E971" i="11"/>
  <c r="D971" i="11"/>
  <c r="C971" i="11"/>
  <c r="B971" i="11"/>
  <c r="A971" i="11"/>
  <c r="O970" i="11"/>
  <c r="N970" i="11"/>
  <c r="M970" i="11"/>
  <c r="L970" i="11"/>
  <c r="K970" i="11"/>
  <c r="J970" i="11"/>
  <c r="I970" i="11"/>
  <c r="F970" i="11"/>
  <c r="P970" i="11" s="1"/>
  <c r="E970" i="11"/>
  <c r="D970" i="11"/>
  <c r="C970" i="11"/>
  <c r="B970" i="11"/>
  <c r="A970" i="11"/>
  <c r="O969" i="11"/>
  <c r="N969" i="11"/>
  <c r="M969" i="11"/>
  <c r="L969" i="11"/>
  <c r="K969" i="11"/>
  <c r="J969" i="11"/>
  <c r="I969" i="11"/>
  <c r="F969" i="11"/>
  <c r="P969" i="11" s="1"/>
  <c r="E969" i="11"/>
  <c r="D969" i="11"/>
  <c r="C969" i="11"/>
  <c r="B969" i="11"/>
  <c r="A969" i="11"/>
  <c r="O968" i="11"/>
  <c r="N968" i="11"/>
  <c r="M968" i="11"/>
  <c r="L968" i="11"/>
  <c r="K968" i="11"/>
  <c r="J968" i="11"/>
  <c r="I968" i="11"/>
  <c r="F968" i="11"/>
  <c r="P968" i="11" s="1"/>
  <c r="E968" i="11"/>
  <c r="D968" i="11"/>
  <c r="C968" i="11"/>
  <c r="B968" i="11"/>
  <c r="A968" i="11"/>
  <c r="O967" i="11"/>
  <c r="N967" i="11"/>
  <c r="M967" i="11"/>
  <c r="L967" i="11"/>
  <c r="K967" i="11"/>
  <c r="J967" i="11"/>
  <c r="I967" i="11"/>
  <c r="F967" i="11"/>
  <c r="P967" i="11" s="1"/>
  <c r="E967" i="11"/>
  <c r="D967" i="11"/>
  <c r="C967" i="11"/>
  <c r="B967" i="11"/>
  <c r="A967" i="11"/>
  <c r="O966" i="11"/>
  <c r="N966" i="11"/>
  <c r="M966" i="11"/>
  <c r="L966" i="11"/>
  <c r="K966" i="11"/>
  <c r="J966" i="11"/>
  <c r="I966" i="11"/>
  <c r="F966" i="11"/>
  <c r="P966" i="11" s="1"/>
  <c r="E966" i="11"/>
  <c r="D966" i="11"/>
  <c r="C966" i="11"/>
  <c r="B966" i="11"/>
  <c r="A966" i="11"/>
  <c r="O965" i="11"/>
  <c r="N965" i="11"/>
  <c r="M965" i="11"/>
  <c r="L965" i="11"/>
  <c r="K965" i="11"/>
  <c r="J965" i="11"/>
  <c r="I965" i="11"/>
  <c r="F965" i="11"/>
  <c r="P965" i="11" s="1"/>
  <c r="E965" i="11"/>
  <c r="D965" i="11"/>
  <c r="C965" i="11"/>
  <c r="B965" i="11"/>
  <c r="A965" i="11"/>
  <c r="O964" i="11"/>
  <c r="N964" i="11"/>
  <c r="M964" i="11"/>
  <c r="L964" i="11"/>
  <c r="K964" i="11"/>
  <c r="J964" i="11"/>
  <c r="I964" i="11"/>
  <c r="F964" i="11"/>
  <c r="P964" i="11" s="1"/>
  <c r="E964" i="11"/>
  <c r="D964" i="11"/>
  <c r="C964" i="11"/>
  <c r="B964" i="11"/>
  <c r="A964" i="11"/>
  <c r="O963" i="11"/>
  <c r="N963" i="11"/>
  <c r="M963" i="11"/>
  <c r="L963" i="11"/>
  <c r="K963" i="11"/>
  <c r="J963" i="11"/>
  <c r="I963" i="11"/>
  <c r="F963" i="11"/>
  <c r="P963" i="11" s="1"/>
  <c r="E963" i="11"/>
  <c r="D963" i="11"/>
  <c r="C963" i="11"/>
  <c r="B963" i="11"/>
  <c r="A963" i="11"/>
  <c r="O962" i="11"/>
  <c r="N962" i="11"/>
  <c r="M962" i="11"/>
  <c r="L962" i="11"/>
  <c r="K962" i="11"/>
  <c r="J962" i="11"/>
  <c r="D66" i="12" s="1"/>
  <c r="I962" i="11"/>
  <c r="C66" i="12" s="1"/>
  <c r="F962" i="11"/>
  <c r="P962" i="11" s="1"/>
  <c r="E66" i="12" s="1"/>
  <c r="E962" i="11"/>
  <c r="D962" i="11"/>
  <c r="C962" i="11"/>
  <c r="B962" i="11"/>
  <c r="B66" i="12" s="1"/>
  <c r="A962" i="11"/>
  <c r="A66" i="12" s="1"/>
  <c r="O961" i="11"/>
  <c r="N961" i="11"/>
  <c r="M961" i="11"/>
  <c r="L961" i="11"/>
  <c r="K961" i="11"/>
  <c r="J961" i="11"/>
  <c r="I961" i="11"/>
  <c r="F961" i="11"/>
  <c r="P961" i="11" s="1"/>
  <c r="E961" i="11"/>
  <c r="D961" i="11"/>
  <c r="C961" i="11"/>
  <c r="B961" i="11"/>
  <c r="A961" i="11"/>
  <c r="O960" i="11"/>
  <c r="N960" i="11"/>
  <c r="M960" i="11"/>
  <c r="L960" i="11"/>
  <c r="K960" i="11"/>
  <c r="J960" i="11"/>
  <c r="I960" i="11"/>
  <c r="F960" i="11"/>
  <c r="P960" i="11" s="1"/>
  <c r="E960" i="11"/>
  <c r="D960" i="11"/>
  <c r="C960" i="11"/>
  <c r="B960" i="11"/>
  <c r="A960" i="11"/>
  <c r="O959" i="11"/>
  <c r="N959" i="11"/>
  <c r="M959" i="11"/>
  <c r="L959" i="11"/>
  <c r="K959" i="11"/>
  <c r="J959" i="11"/>
  <c r="I959" i="11"/>
  <c r="F959" i="11"/>
  <c r="P959" i="11" s="1"/>
  <c r="E959" i="11"/>
  <c r="D959" i="11"/>
  <c r="C959" i="11"/>
  <c r="B959" i="11"/>
  <c r="A959" i="11"/>
  <c r="O958" i="11"/>
  <c r="N958" i="11"/>
  <c r="M958" i="11"/>
  <c r="L958" i="11"/>
  <c r="K958" i="11"/>
  <c r="J958" i="11"/>
  <c r="I958" i="11"/>
  <c r="F958" i="11"/>
  <c r="P958" i="11" s="1"/>
  <c r="E958" i="11"/>
  <c r="D958" i="11"/>
  <c r="C958" i="11"/>
  <c r="B958" i="11"/>
  <c r="A958" i="11"/>
  <c r="O957" i="11"/>
  <c r="N957" i="11"/>
  <c r="M957" i="11"/>
  <c r="L957" i="11"/>
  <c r="K957" i="11"/>
  <c r="J957" i="11"/>
  <c r="I957" i="11"/>
  <c r="F957" i="11"/>
  <c r="P957" i="11" s="1"/>
  <c r="E957" i="11"/>
  <c r="D957" i="11"/>
  <c r="C957" i="11"/>
  <c r="B957" i="11"/>
  <c r="A957" i="11"/>
  <c r="O956" i="11"/>
  <c r="N956" i="11"/>
  <c r="M956" i="11"/>
  <c r="L956" i="11"/>
  <c r="K956" i="11"/>
  <c r="J956" i="11"/>
  <c r="I956" i="11"/>
  <c r="F956" i="11"/>
  <c r="P956" i="11" s="1"/>
  <c r="E956" i="11"/>
  <c r="D956" i="11"/>
  <c r="C956" i="11"/>
  <c r="B956" i="11"/>
  <c r="A956" i="11"/>
  <c r="O955" i="11"/>
  <c r="N955" i="11"/>
  <c r="M955" i="11"/>
  <c r="L955" i="11"/>
  <c r="K955" i="11"/>
  <c r="J955" i="11"/>
  <c r="I955" i="11"/>
  <c r="F955" i="11"/>
  <c r="P955" i="11" s="1"/>
  <c r="E955" i="11"/>
  <c r="D955" i="11"/>
  <c r="C955" i="11"/>
  <c r="B955" i="11"/>
  <c r="A955" i="11"/>
  <c r="O954" i="11"/>
  <c r="N954" i="11"/>
  <c r="M954" i="11"/>
  <c r="L954" i="11"/>
  <c r="K954" i="11"/>
  <c r="J954" i="11"/>
  <c r="I954" i="11"/>
  <c r="F954" i="11"/>
  <c r="P954" i="11" s="1"/>
  <c r="E954" i="11"/>
  <c r="D954" i="11"/>
  <c r="C954" i="11"/>
  <c r="B954" i="11"/>
  <c r="A954" i="11"/>
  <c r="O953" i="11"/>
  <c r="N953" i="11"/>
  <c r="M953" i="11"/>
  <c r="L953" i="11"/>
  <c r="K953" i="11"/>
  <c r="J953" i="11"/>
  <c r="I953" i="11"/>
  <c r="F953" i="11"/>
  <c r="P953" i="11" s="1"/>
  <c r="E953" i="11"/>
  <c r="D953" i="11"/>
  <c r="C953" i="11"/>
  <c r="B953" i="11"/>
  <c r="A953" i="11"/>
  <c r="O952" i="11"/>
  <c r="N952" i="11"/>
  <c r="M952" i="11"/>
  <c r="L952" i="11"/>
  <c r="K952" i="11"/>
  <c r="J952" i="11"/>
  <c r="I952" i="11"/>
  <c r="F952" i="11"/>
  <c r="P952" i="11" s="1"/>
  <c r="E952" i="11"/>
  <c r="D952" i="11"/>
  <c r="C952" i="11"/>
  <c r="B952" i="11"/>
  <c r="A952" i="11"/>
  <c r="O951" i="11"/>
  <c r="N951" i="11"/>
  <c r="M951" i="11"/>
  <c r="L951" i="11"/>
  <c r="K951" i="11"/>
  <c r="J951" i="11"/>
  <c r="I951" i="11"/>
  <c r="F951" i="11"/>
  <c r="P951" i="11" s="1"/>
  <c r="E951" i="11"/>
  <c r="D951" i="11"/>
  <c r="C951" i="11"/>
  <c r="B951" i="11"/>
  <c r="A951" i="11"/>
  <c r="O950" i="11"/>
  <c r="N950" i="11"/>
  <c r="M950" i="11"/>
  <c r="L950" i="11"/>
  <c r="K950" i="11"/>
  <c r="J950" i="11"/>
  <c r="I950" i="11"/>
  <c r="F950" i="11"/>
  <c r="P950" i="11" s="1"/>
  <c r="E950" i="11"/>
  <c r="D950" i="11"/>
  <c r="C950" i="11"/>
  <c r="B950" i="11"/>
  <c r="A950" i="11"/>
  <c r="O949" i="11"/>
  <c r="N949" i="11"/>
  <c r="M949" i="11"/>
  <c r="L949" i="11"/>
  <c r="K949" i="11"/>
  <c r="J949" i="11"/>
  <c r="I949" i="11"/>
  <c r="F949" i="11"/>
  <c r="P949" i="11" s="1"/>
  <c r="E949" i="11"/>
  <c r="D949" i="11"/>
  <c r="C949" i="11"/>
  <c r="B949" i="11"/>
  <c r="A949" i="11"/>
  <c r="O948" i="11"/>
  <c r="N948" i="11"/>
  <c r="M948" i="11"/>
  <c r="L948" i="11"/>
  <c r="K948" i="11"/>
  <c r="J948" i="11"/>
  <c r="I948" i="11"/>
  <c r="F948" i="11"/>
  <c r="P948" i="11" s="1"/>
  <c r="E948" i="11"/>
  <c r="D948" i="11"/>
  <c r="C948" i="11"/>
  <c r="B948" i="11"/>
  <c r="A948" i="11"/>
  <c r="O947" i="11"/>
  <c r="N947" i="11"/>
  <c r="M947" i="11"/>
  <c r="L947" i="11"/>
  <c r="K947" i="11"/>
  <c r="J947" i="11"/>
  <c r="D65" i="12" s="1"/>
  <c r="I947" i="11"/>
  <c r="C65" i="12" s="1"/>
  <c r="F947" i="11"/>
  <c r="P947" i="11" s="1"/>
  <c r="E65" i="12" s="1"/>
  <c r="E947" i="11"/>
  <c r="D947" i="11"/>
  <c r="C947" i="11"/>
  <c r="B947" i="11"/>
  <c r="B65" i="12" s="1"/>
  <c r="A947" i="11"/>
  <c r="A65" i="12" s="1"/>
  <c r="O946" i="11"/>
  <c r="N946" i="11"/>
  <c r="M946" i="11"/>
  <c r="L946" i="11"/>
  <c r="K946" i="11"/>
  <c r="J946" i="11"/>
  <c r="I946" i="11"/>
  <c r="F946" i="11"/>
  <c r="P946" i="11" s="1"/>
  <c r="E946" i="11"/>
  <c r="D946" i="11"/>
  <c r="C946" i="11"/>
  <c r="B946" i="11"/>
  <c r="A946" i="11"/>
  <c r="O945" i="11"/>
  <c r="N945" i="11"/>
  <c r="M945" i="11"/>
  <c r="L945" i="11"/>
  <c r="K945" i="11"/>
  <c r="J945" i="11"/>
  <c r="I945" i="11"/>
  <c r="F945" i="11"/>
  <c r="P945" i="11" s="1"/>
  <c r="E945" i="11"/>
  <c r="D945" i="11"/>
  <c r="C945" i="11"/>
  <c r="B945" i="11"/>
  <c r="A945" i="11"/>
  <c r="O944" i="11"/>
  <c r="N944" i="11"/>
  <c r="M944" i="11"/>
  <c r="L944" i="11"/>
  <c r="K944" i="11"/>
  <c r="J944" i="11"/>
  <c r="I944" i="11"/>
  <c r="F944" i="11"/>
  <c r="P944" i="11" s="1"/>
  <c r="E944" i="11"/>
  <c r="D944" i="11"/>
  <c r="C944" i="11"/>
  <c r="B944" i="11"/>
  <c r="A944" i="11"/>
  <c r="O943" i="11"/>
  <c r="N943" i="11"/>
  <c r="M943" i="11"/>
  <c r="L943" i="11"/>
  <c r="K943" i="11"/>
  <c r="J943" i="11"/>
  <c r="I943" i="11"/>
  <c r="F943" i="11"/>
  <c r="P943" i="11" s="1"/>
  <c r="E943" i="11"/>
  <c r="D943" i="11"/>
  <c r="C943" i="11"/>
  <c r="B943" i="11"/>
  <c r="A943" i="11"/>
  <c r="O942" i="11"/>
  <c r="N942" i="11"/>
  <c r="M942" i="11"/>
  <c r="L942" i="11"/>
  <c r="K942" i="11"/>
  <c r="J942" i="11"/>
  <c r="I942" i="11"/>
  <c r="F942" i="11"/>
  <c r="P942" i="11" s="1"/>
  <c r="E942" i="11"/>
  <c r="D942" i="11"/>
  <c r="C942" i="11"/>
  <c r="B942" i="11"/>
  <c r="A942" i="11"/>
  <c r="O941" i="11"/>
  <c r="N941" i="11"/>
  <c r="M941" i="11"/>
  <c r="L941" i="11"/>
  <c r="K941" i="11"/>
  <c r="J941" i="11"/>
  <c r="I941" i="11"/>
  <c r="F941" i="11"/>
  <c r="P941" i="11" s="1"/>
  <c r="E941" i="11"/>
  <c r="D941" i="11"/>
  <c r="C941" i="11"/>
  <c r="B941" i="11"/>
  <c r="A941" i="11"/>
  <c r="O940" i="11"/>
  <c r="N940" i="11"/>
  <c r="M940" i="11"/>
  <c r="L940" i="11"/>
  <c r="K940" i="11"/>
  <c r="J940" i="11"/>
  <c r="I940" i="11"/>
  <c r="F940" i="11"/>
  <c r="P940" i="11" s="1"/>
  <c r="E940" i="11"/>
  <c r="D940" i="11"/>
  <c r="C940" i="11"/>
  <c r="B940" i="11"/>
  <c r="A940" i="11"/>
  <c r="O939" i="11"/>
  <c r="N939" i="11"/>
  <c r="M939" i="11"/>
  <c r="L939" i="11"/>
  <c r="K939" i="11"/>
  <c r="J939" i="11"/>
  <c r="I939" i="11"/>
  <c r="F939" i="11"/>
  <c r="P939" i="11" s="1"/>
  <c r="E939" i="11"/>
  <c r="D939" i="11"/>
  <c r="C939" i="11"/>
  <c r="B939" i="11"/>
  <c r="A939" i="11"/>
  <c r="O938" i="11"/>
  <c r="N938" i="11"/>
  <c r="M938" i="11"/>
  <c r="L938" i="11"/>
  <c r="K938" i="11"/>
  <c r="J938" i="11"/>
  <c r="I938" i="11"/>
  <c r="F938" i="11"/>
  <c r="P938" i="11" s="1"/>
  <c r="E938" i="11"/>
  <c r="D938" i="11"/>
  <c r="C938" i="11"/>
  <c r="B938" i="11"/>
  <c r="A938" i="11"/>
  <c r="O937" i="11"/>
  <c r="N937" i="11"/>
  <c r="M937" i="11"/>
  <c r="L937" i="11"/>
  <c r="K937" i="11"/>
  <c r="J937" i="11"/>
  <c r="I937" i="11"/>
  <c r="F937" i="11"/>
  <c r="P937" i="11" s="1"/>
  <c r="E937" i="11"/>
  <c r="D937" i="11"/>
  <c r="C937" i="11"/>
  <c r="B937" i="11"/>
  <c r="A937" i="11"/>
  <c r="O936" i="11"/>
  <c r="N936" i="11"/>
  <c r="M936" i="11"/>
  <c r="L936" i="11"/>
  <c r="K936" i="11"/>
  <c r="J936" i="11"/>
  <c r="I936" i="11"/>
  <c r="F936" i="11"/>
  <c r="P936" i="11" s="1"/>
  <c r="E936" i="11"/>
  <c r="D936" i="11"/>
  <c r="C936" i="11"/>
  <c r="B936" i="11"/>
  <c r="A936" i="11"/>
  <c r="O935" i="11"/>
  <c r="N935" i="11"/>
  <c r="M935" i="11"/>
  <c r="L935" i="11"/>
  <c r="K935" i="11"/>
  <c r="J935" i="11"/>
  <c r="I935" i="11"/>
  <c r="F935" i="11"/>
  <c r="P935" i="11" s="1"/>
  <c r="E935" i="11"/>
  <c r="D935" i="11"/>
  <c r="C935" i="11"/>
  <c r="B935" i="11"/>
  <c r="A935" i="11"/>
  <c r="O934" i="11"/>
  <c r="N934" i="11"/>
  <c r="M934" i="11"/>
  <c r="L934" i="11"/>
  <c r="K934" i="11"/>
  <c r="J934" i="11"/>
  <c r="I934" i="11"/>
  <c r="F934" i="11"/>
  <c r="P934" i="11" s="1"/>
  <c r="E934" i="11"/>
  <c r="D934" i="11"/>
  <c r="C934" i="11"/>
  <c r="B934" i="11"/>
  <c r="A934" i="11"/>
  <c r="O933" i="11"/>
  <c r="N933" i="11"/>
  <c r="M933" i="11"/>
  <c r="L933" i="11"/>
  <c r="K933" i="11"/>
  <c r="J933" i="11"/>
  <c r="I933" i="11"/>
  <c r="F933" i="11"/>
  <c r="P933" i="11" s="1"/>
  <c r="E933" i="11"/>
  <c r="D933" i="11"/>
  <c r="C933" i="11"/>
  <c r="B933" i="11"/>
  <c r="A933" i="11"/>
  <c r="O932" i="11"/>
  <c r="N932" i="11"/>
  <c r="M932" i="11"/>
  <c r="L932" i="11"/>
  <c r="K932" i="11"/>
  <c r="J932" i="11"/>
  <c r="D64" i="12" s="1"/>
  <c r="I932" i="11"/>
  <c r="C64" i="12" s="1"/>
  <c r="F932" i="11"/>
  <c r="P932" i="11" s="1"/>
  <c r="E64" i="12" s="1"/>
  <c r="E932" i="11"/>
  <c r="D932" i="11"/>
  <c r="C932" i="11"/>
  <c r="B932" i="11"/>
  <c r="B64" i="12" s="1"/>
  <c r="A932" i="11"/>
  <c r="A64" i="12" s="1"/>
  <c r="O931" i="11"/>
  <c r="N931" i="11"/>
  <c r="M931" i="11"/>
  <c r="L931" i="11"/>
  <c r="K931" i="11"/>
  <c r="J931" i="11"/>
  <c r="I931" i="11"/>
  <c r="F931" i="11"/>
  <c r="P931" i="11" s="1"/>
  <c r="E931" i="11"/>
  <c r="D931" i="11"/>
  <c r="C931" i="11"/>
  <c r="B931" i="11"/>
  <c r="A931" i="11"/>
  <c r="O930" i="11"/>
  <c r="N930" i="11"/>
  <c r="M930" i="11"/>
  <c r="L930" i="11"/>
  <c r="K930" i="11"/>
  <c r="J930" i="11"/>
  <c r="I930" i="11"/>
  <c r="F930" i="11"/>
  <c r="P930" i="11" s="1"/>
  <c r="E930" i="11"/>
  <c r="D930" i="11"/>
  <c r="C930" i="11"/>
  <c r="B930" i="11"/>
  <c r="A930" i="11"/>
  <c r="O929" i="11"/>
  <c r="N929" i="11"/>
  <c r="M929" i="11"/>
  <c r="L929" i="11"/>
  <c r="K929" i="11"/>
  <c r="J929" i="11"/>
  <c r="I929" i="11"/>
  <c r="F929" i="11"/>
  <c r="P929" i="11" s="1"/>
  <c r="E929" i="11"/>
  <c r="D929" i="11"/>
  <c r="C929" i="11"/>
  <c r="B929" i="11"/>
  <c r="A929" i="11"/>
  <c r="O928" i="11"/>
  <c r="N928" i="11"/>
  <c r="M928" i="11"/>
  <c r="L928" i="11"/>
  <c r="K928" i="11"/>
  <c r="J928" i="11"/>
  <c r="I928" i="11"/>
  <c r="F928" i="11"/>
  <c r="P928" i="11" s="1"/>
  <c r="E928" i="11"/>
  <c r="D928" i="11"/>
  <c r="C928" i="11"/>
  <c r="B928" i="11"/>
  <c r="A928" i="11"/>
  <c r="O927" i="11"/>
  <c r="N927" i="11"/>
  <c r="M927" i="11"/>
  <c r="L927" i="11"/>
  <c r="K927" i="11"/>
  <c r="J927" i="11"/>
  <c r="I927" i="11"/>
  <c r="F927" i="11"/>
  <c r="P927" i="11" s="1"/>
  <c r="E927" i="11"/>
  <c r="D927" i="11"/>
  <c r="C927" i="11"/>
  <c r="B927" i="11"/>
  <c r="A927" i="11"/>
  <c r="O926" i="11"/>
  <c r="N926" i="11"/>
  <c r="M926" i="11"/>
  <c r="L926" i="11"/>
  <c r="K926" i="11"/>
  <c r="J926" i="11"/>
  <c r="I926" i="11"/>
  <c r="F926" i="11"/>
  <c r="P926" i="11" s="1"/>
  <c r="E926" i="11"/>
  <c r="D926" i="11"/>
  <c r="C926" i="11"/>
  <c r="B926" i="11"/>
  <c r="A926" i="11"/>
  <c r="O925" i="11"/>
  <c r="N925" i="11"/>
  <c r="M925" i="11"/>
  <c r="L925" i="11"/>
  <c r="K925" i="11"/>
  <c r="J925" i="11"/>
  <c r="I925" i="11"/>
  <c r="F925" i="11"/>
  <c r="P925" i="11" s="1"/>
  <c r="E925" i="11"/>
  <c r="D925" i="11"/>
  <c r="C925" i="11"/>
  <c r="B925" i="11"/>
  <c r="A925" i="11"/>
  <c r="O924" i="11"/>
  <c r="N924" i="11"/>
  <c r="M924" i="11"/>
  <c r="L924" i="11"/>
  <c r="K924" i="11"/>
  <c r="J924" i="11"/>
  <c r="I924" i="11"/>
  <c r="F924" i="11"/>
  <c r="P924" i="11" s="1"/>
  <c r="E924" i="11"/>
  <c r="D924" i="11"/>
  <c r="C924" i="11"/>
  <c r="B924" i="11"/>
  <c r="A924" i="11"/>
  <c r="O923" i="11"/>
  <c r="N923" i="11"/>
  <c r="M923" i="11"/>
  <c r="L923" i="11"/>
  <c r="K923" i="11"/>
  <c r="J923" i="11"/>
  <c r="I923" i="11"/>
  <c r="F923" i="11"/>
  <c r="P923" i="11" s="1"/>
  <c r="E923" i="11"/>
  <c r="D923" i="11"/>
  <c r="C923" i="11"/>
  <c r="B923" i="11"/>
  <c r="A923" i="11"/>
  <c r="O922" i="11"/>
  <c r="N922" i="11"/>
  <c r="M922" i="11"/>
  <c r="L922" i="11"/>
  <c r="K922" i="11"/>
  <c r="J922" i="11"/>
  <c r="I922" i="11"/>
  <c r="F922" i="11"/>
  <c r="P922" i="11" s="1"/>
  <c r="E922" i="11"/>
  <c r="D922" i="11"/>
  <c r="C922" i="11"/>
  <c r="B922" i="11"/>
  <c r="A922" i="11"/>
  <c r="O921" i="11"/>
  <c r="N921" i="11"/>
  <c r="M921" i="11"/>
  <c r="L921" i="11"/>
  <c r="K921" i="11"/>
  <c r="J921" i="11"/>
  <c r="I921" i="11"/>
  <c r="F921" i="11"/>
  <c r="P921" i="11" s="1"/>
  <c r="E921" i="11"/>
  <c r="D921" i="11"/>
  <c r="C921" i="11"/>
  <c r="B921" i="11"/>
  <c r="A921" i="11"/>
  <c r="O920" i="11"/>
  <c r="N920" i="11"/>
  <c r="M920" i="11"/>
  <c r="L920" i="11"/>
  <c r="K920" i="11"/>
  <c r="J920" i="11"/>
  <c r="I920" i="11"/>
  <c r="F920" i="11"/>
  <c r="P920" i="11" s="1"/>
  <c r="E920" i="11"/>
  <c r="D920" i="11"/>
  <c r="C920" i="11"/>
  <c r="B920" i="11"/>
  <c r="A920" i="11"/>
  <c r="O919" i="11"/>
  <c r="N919" i="11"/>
  <c r="M919" i="11"/>
  <c r="L919" i="11"/>
  <c r="K919" i="11"/>
  <c r="J919" i="11"/>
  <c r="I919" i="11"/>
  <c r="F919" i="11"/>
  <c r="P919" i="11" s="1"/>
  <c r="E919" i="11"/>
  <c r="D919" i="11"/>
  <c r="C919" i="11"/>
  <c r="B919" i="11"/>
  <c r="A919" i="11"/>
  <c r="O918" i="11"/>
  <c r="N918" i="11"/>
  <c r="M918" i="11"/>
  <c r="L918" i="11"/>
  <c r="K918" i="11"/>
  <c r="J918" i="11"/>
  <c r="I918" i="11"/>
  <c r="F918" i="11"/>
  <c r="P918" i="11" s="1"/>
  <c r="E918" i="11"/>
  <c r="D918" i="11"/>
  <c r="C918" i="11"/>
  <c r="B918" i="11"/>
  <c r="A918" i="11"/>
  <c r="O917" i="11"/>
  <c r="N917" i="11"/>
  <c r="M917" i="11"/>
  <c r="L917" i="11"/>
  <c r="K917" i="11"/>
  <c r="J917" i="11"/>
  <c r="D63" i="12" s="1"/>
  <c r="I917" i="11"/>
  <c r="C63" i="12" s="1"/>
  <c r="F917" i="11"/>
  <c r="P917" i="11" s="1"/>
  <c r="E63" i="12" s="1"/>
  <c r="E917" i="11"/>
  <c r="D917" i="11"/>
  <c r="C917" i="11"/>
  <c r="B917" i="11"/>
  <c r="B63" i="12" s="1"/>
  <c r="A917" i="11"/>
  <c r="A63" i="12" s="1"/>
  <c r="O916" i="11"/>
  <c r="N916" i="11"/>
  <c r="M916" i="11"/>
  <c r="L916" i="11"/>
  <c r="K916" i="11"/>
  <c r="J916" i="11"/>
  <c r="I916" i="11"/>
  <c r="F916" i="11"/>
  <c r="P916" i="11" s="1"/>
  <c r="E916" i="11"/>
  <c r="D916" i="11"/>
  <c r="C916" i="11"/>
  <c r="B916" i="11"/>
  <c r="A916" i="11"/>
  <c r="O915" i="11"/>
  <c r="N915" i="11"/>
  <c r="M915" i="11"/>
  <c r="L915" i="11"/>
  <c r="K915" i="11"/>
  <c r="J915" i="11"/>
  <c r="I915" i="11"/>
  <c r="F915" i="11"/>
  <c r="P915" i="11" s="1"/>
  <c r="E915" i="11"/>
  <c r="D915" i="11"/>
  <c r="C915" i="11"/>
  <c r="B915" i="11"/>
  <c r="A915" i="11"/>
  <c r="O914" i="11"/>
  <c r="N914" i="11"/>
  <c r="M914" i="11"/>
  <c r="L914" i="11"/>
  <c r="K914" i="11"/>
  <c r="J914" i="11"/>
  <c r="I914" i="11"/>
  <c r="F914" i="11"/>
  <c r="P914" i="11" s="1"/>
  <c r="E914" i="11"/>
  <c r="D914" i="11"/>
  <c r="C914" i="11"/>
  <c r="B914" i="11"/>
  <c r="A914" i="11"/>
  <c r="O913" i="11"/>
  <c r="N913" i="11"/>
  <c r="M913" i="11"/>
  <c r="L913" i="11"/>
  <c r="K913" i="11"/>
  <c r="J913" i="11"/>
  <c r="I913" i="11"/>
  <c r="F913" i="11"/>
  <c r="P913" i="11" s="1"/>
  <c r="E913" i="11"/>
  <c r="D913" i="11"/>
  <c r="C913" i="11"/>
  <c r="B913" i="11"/>
  <c r="A913" i="11"/>
  <c r="O912" i="11"/>
  <c r="N912" i="11"/>
  <c r="M912" i="11"/>
  <c r="L912" i="11"/>
  <c r="K912" i="11"/>
  <c r="J912" i="11"/>
  <c r="I912" i="11"/>
  <c r="F912" i="11"/>
  <c r="P912" i="11" s="1"/>
  <c r="E912" i="11"/>
  <c r="D912" i="11"/>
  <c r="C912" i="11"/>
  <c r="B912" i="11"/>
  <c r="A912" i="11"/>
  <c r="O911" i="11"/>
  <c r="N911" i="11"/>
  <c r="M911" i="11"/>
  <c r="L911" i="11"/>
  <c r="K911" i="11"/>
  <c r="J911" i="11"/>
  <c r="I911" i="11"/>
  <c r="F911" i="11"/>
  <c r="P911" i="11" s="1"/>
  <c r="E911" i="11"/>
  <c r="D911" i="11"/>
  <c r="C911" i="11"/>
  <c r="B911" i="11"/>
  <c r="A911" i="11"/>
  <c r="O910" i="11"/>
  <c r="N910" i="11"/>
  <c r="M910" i="11"/>
  <c r="L910" i="11"/>
  <c r="K910" i="11"/>
  <c r="J910" i="11"/>
  <c r="I910" i="11"/>
  <c r="F910" i="11"/>
  <c r="P910" i="11" s="1"/>
  <c r="E910" i="11"/>
  <c r="D910" i="11"/>
  <c r="C910" i="11"/>
  <c r="B910" i="11"/>
  <c r="A910" i="11"/>
  <c r="O909" i="11"/>
  <c r="N909" i="11"/>
  <c r="M909" i="11"/>
  <c r="L909" i="11"/>
  <c r="K909" i="11"/>
  <c r="J909" i="11"/>
  <c r="I909" i="11"/>
  <c r="F909" i="11"/>
  <c r="P909" i="11" s="1"/>
  <c r="E909" i="11"/>
  <c r="D909" i="11"/>
  <c r="C909" i="11"/>
  <c r="B909" i="11"/>
  <c r="A909" i="11"/>
  <c r="O908" i="11"/>
  <c r="N908" i="11"/>
  <c r="M908" i="11"/>
  <c r="L908" i="11"/>
  <c r="K908" i="11"/>
  <c r="J908" i="11"/>
  <c r="I908" i="11"/>
  <c r="F908" i="11"/>
  <c r="P908" i="11" s="1"/>
  <c r="E908" i="11"/>
  <c r="D908" i="11"/>
  <c r="C908" i="11"/>
  <c r="B908" i="11"/>
  <c r="A908" i="11"/>
  <c r="O907" i="11"/>
  <c r="N907" i="11"/>
  <c r="M907" i="11"/>
  <c r="L907" i="11"/>
  <c r="K907" i="11"/>
  <c r="J907" i="11"/>
  <c r="I907" i="11"/>
  <c r="F907" i="11"/>
  <c r="P907" i="11" s="1"/>
  <c r="E907" i="11"/>
  <c r="D907" i="11"/>
  <c r="C907" i="11"/>
  <c r="B907" i="11"/>
  <c r="A907" i="11"/>
  <c r="O906" i="11"/>
  <c r="N906" i="11"/>
  <c r="M906" i="11"/>
  <c r="L906" i="11"/>
  <c r="K906" i="11"/>
  <c r="J906" i="11"/>
  <c r="I906" i="11"/>
  <c r="F906" i="11"/>
  <c r="P906" i="11" s="1"/>
  <c r="E906" i="11"/>
  <c r="D906" i="11"/>
  <c r="C906" i="11"/>
  <c r="B906" i="11"/>
  <c r="A906" i="11"/>
  <c r="O905" i="11"/>
  <c r="N905" i="11"/>
  <c r="M905" i="11"/>
  <c r="L905" i="11"/>
  <c r="K905" i="11"/>
  <c r="J905" i="11"/>
  <c r="I905" i="11"/>
  <c r="F905" i="11"/>
  <c r="P905" i="11" s="1"/>
  <c r="E905" i="11"/>
  <c r="D905" i="11"/>
  <c r="C905" i="11"/>
  <c r="B905" i="11"/>
  <c r="A905" i="11"/>
  <c r="O904" i="11"/>
  <c r="N904" i="11"/>
  <c r="M904" i="11"/>
  <c r="L904" i="11"/>
  <c r="K904" i="11"/>
  <c r="J904" i="11"/>
  <c r="I904" i="11"/>
  <c r="F904" i="11"/>
  <c r="P904" i="11" s="1"/>
  <c r="E904" i="11"/>
  <c r="D904" i="11"/>
  <c r="C904" i="11"/>
  <c r="B904" i="11"/>
  <c r="A904" i="11"/>
  <c r="O903" i="11"/>
  <c r="N903" i="11"/>
  <c r="M903" i="11"/>
  <c r="L903" i="11"/>
  <c r="K903" i="11"/>
  <c r="J903" i="11"/>
  <c r="I903" i="11"/>
  <c r="F903" i="11"/>
  <c r="P903" i="11" s="1"/>
  <c r="E903" i="11"/>
  <c r="D903" i="11"/>
  <c r="C903" i="11"/>
  <c r="B903" i="11"/>
  <c r="A903" i="11"/>
  <c r="O902" i="11"/>
  <c r="N902" i="11"/>
  <c r="M902" i="11"/>
  <c r="L902" i="11"/>
  <c r="K902" i="11"/>
  <c r="J902" i="11"/>
  <c r="D62" i="12" s="1"/>
  <c r="I902" i="11"/>
  <c r="C62" i="12" s="1"/>
  <c r="F902" i="11"/>
  <c r="P902" i="11" s="1"/>
  <c r="E62" i="12" s="1"/>
  <c r="E902" i="11"/>
  <c r="D902" i="11"/>
  <c r="C902" i="11"/>
  <c r="B902" i="11"/>
  <c r="B62" i="12" s="1"/>
  <c r="A902" i="11"/>
  <c r="A62" i="12" s="1"/>
  <c r="O901" i="11"/>
  <c r="N901" i="11"/>
  <c r="M901" i="11"/>
  <c r="L901" i="11"/>
  <c r="K901" i="11"/>
  <c r="J901" i="11"/>
  <c r="I901" i="11"/>
  <c r="F901" i="11"/>
  <c r="P901" i="11" s="1"/>
  <c r="E901" i="11"/>
  <c r="D901" i="11"/>
  <c r="C901" i="11"/>
  <c r="B901" i="11"/>
  <c r="A901" i="11"/>
  <c r="O900" i="11"/>
  <c r="N900" i="11"/>
  <c r="M900" i="11"/>
  <c r="L900" i="11"/>
  <c r="K900" i="11"/>
  <c r="J900" i="11"/>
  <c r="I900" i="11"/>
  <c r="F900" i="11"/>
  <c r="P900" i="11" s="1"/>
  <c r="E900" i="11"/>
  <c r="D900" i="11"/>
  <c r="C900" i="11"/>
  <c r="B900" i="11"/>
  <c r="A900" i="11"/>
  <c r="O899" i="11"/>
  <c r="N899" i="11"/>
  <c r="M899" i="11"/>
  <c r="L899" i="11"/>
  <c r="K899" i="11"/>
  <c r="J899" i="11"/>
  <c r="I899" i="11"/>
  <c r="F899" i="11"/>
  <c r="P899" i="11" s="1"/>
  <c r="E899" i="11"/>
  <c r="D899" i="11"/>
  <c r="C899" i="11"/>
  <c r="B899" i="11"/>
  <c r="A899" i="11"/>
  <c r="O898" i="11"/>
  <c r="N898" i="11"/>
  <c r="M898" i="11"/>
  <c r="L898" i="11"/>
  <c r="K898" i="11"/>
  <c r="J898" i="11"/>
  <c r="I898" i="11"/>
  <c r="F898" i="11"/>
  <c r="P898" i="11" s="1"/>
  <c r="E898" i="11"/>
  <c r="D898" i="11"/>
  <c r="C898" i="11"/>
  <c r="B898" i="11"/>
  <c r="A898" i="11"/>
  <c r="O897" i="11"/>
  <c r="N897" i="11"/>
  <c r="M897" i="11"/>
  <c r="L897" i="11"/>
  <c r="K897" i="11"/>
  <c r="J897" i="11"/>
  <c r="I897" i="11"/>
  <c r="F897" i="11"/>
  <c r="P897" i="11" s="1"/>
  <c r="E897" i="11"/>
  <c r="D897" i="11"/>
  <c r="C897" i="11"/>
  <c r="B897" i="11"/>
  <c r="A897" i="11"/>
  <c r="O896" i="11"/>
  <c r="N896" i="11"/>
  <c r="M896" i="11"/>
  <c r="L896" i="11"/>
  <c r="K896" i="11"/>
  <c r="J896" i="11"/>
  <c r="I896" i="11"/>
  <c r="F896" i="11"/>
  <c r="P896" i="11" s="1"/>
  <c r="E896" i="11"/>
  <c r="D896" i="11"/>
  <c r="C896" i="11"/>
  <c r="B896" i="11"/>
  <c r="A896" i="11"/>
  <c r="O895" i="11"/>
  <c r="N895" i="11"/>
  <c r="M895" i="11"/>
  <c r="L895" i="11"/>
  <c r="K895" i="11"/>
  <c r="J895" i="11"/>
  <c r="I895" i="11"/>
  <c r="F895" i="11"/>
  <c r="P895" i="11" s="1"/>
  <c r="E895" i="11"/>
  <c r="D895" i="11"/>
  <c r="C895" i="11"/>
  <c r="B895" i="11"/>
  <c r="A895" i="11"/>
  <c r="O894" i="11"/>
  <c r="N894" i="11"/>
  <c r="M894" i="11"/>
  <c r="L894" i="11"/>
  <c r="K894" i="11"/>
  <c r="J894" i="11"/>
  <c r="I894" i="11"/>
  <c r="F894" i="11"/>
  <c r="P894" i="11" s="1"/>
  <c r="E894" i="11"/>
  <c r="D894" i="11"/>
  <c r="C894" i="11"/>
  <c r="B894" i="11"/>
  <c r="A894" i="11"/>
  <c r="O893" i="11"/>
  <c r="N893" i="11"/>
  <c r="M893" i="11"/>
  <c r="L893" i="11"/>
  <c r="K893" i="11"/>
  <c r="J893" i="11"/>
  <c r="I893" i="11"/>
  <c r="F893" i="11"/>
  <c r="P893" i="11" s="1"/>
  <c r="E893" i="11"/>
  <c r="D893" i="11"/>
  <c r="C893" i="11"/>
  <c r="B893" i="11"/>
  <c r="A893" i="11"/>
  <c r="O892" i="11"/>
  <c r="N892" i="11"/>
  <c r="M892" i="11"/>
  <c r="L892" i="11"/>
  <c r="K892" i="11"/>
  <c r="J892" i="11"/>
  <c r="I892" i="11"/>
  <c r="F892" i="11"/>
  <c r="P892" i="11" s="1"/>
  <c r="E892" i="11"/>
  <c r="D892" i="11"/>
  <c r="C892" i="11"/>
  <c r="B892" i="11"/>
  <c r="A892" i="11"/>
  <c r="O891" i="11"/>
  <c r="N891" i="11"/>
  <c r="M891" i="11"/>
  <c r="L891" i="11"/>
  <c r="K891" i="11"/>
  <c r="J891" i="11"/>
  <c r="I891" i="11"/>
  <c r="F891" i="11"/>
  <c r="P891" i="11" s="1"/>
  <c r="E891" i="11"/>
  <c r="D891" i="11"/>
  <c r="C891" i="11"/>
  <c r="B891" i="11"/>
  <c r="A891" i="11"/>
  <c r="O890" i="11"/>
  <c r="N890" i="11"/>
  <c r="M890" i="11"/>
  <c r="L890" i="11"/>
  <c r="K890" i="11"/>
  <c r="J890" i="11"/>
  <c r="I890" i="11"/>
  <c r="F890" i="11"/>
  <c r="P890" i="11" s="1"/>
  <c r="E890" i="11"/>
  <c r="D890" i="11"/>
  <c r="C890" i="11"/>
  <c r="B890" i="11"/>
  <c r="A890" i="11"/>
  <c r="O889" i="11"/>
  <c r="N889" i="11"/>
  <c r="M889" i="11"/>
  <c r="L889" i="11"/>
  <c r="K889" i="11"/>
  <c r="J889" i="11"/>
  <c r="I889" i="11"/>
  <c r="F889" i="11"/>
  <c r="P889" i="11" s="1"/>
  <c r="E889" i="11"/>
  <c r="D889" i="11"/>
  <c r="C889" i="11"/>
  <c r="B889" i="11"/>
  <c r="A889" i="11"/>
  <c r="O888" i="11"/>
  <c r="N888" i="11"/>
  <c r="M888" i="11"/>
  <c r="L888" i="11"/>
  <c r="K888" i="11"/>
  <c r="J888" i="11"/>
  <c r="I888" i="11"/>
  <c r="F888" i="11"/>
  <c r="P888" i="11" s="1"/>
  <c r="E888" i="11"/>
  <c r="D888" i="11"/>
  <c r="C888" i="11"/>
  <c r="B888" i="11"/>
  <c r="A888" i="11"/>
  <c r="O887" i="11"/>
  <c r="N887" i="11"/>
  <c r="M887" i="11"/>
  <c r="L887" i="11"/>
  <c r="K887" i="11"/>
  <c r="J887" i="11"/>
  <c r="D61" i="12" s="1"/>
  <c r="I887" i="11"/>
  <c r="C61" i="12" s="1"/>
  <c r="F887" i="11"/>
  <c r="P887" i="11" s="1"/>
  <c r="E61" i="12" s="1"/>
  <c r="E887" i="11"/>
  <c r="D887" i="11"/>
  <c r="C887" i="11"/>
  <c r="B887" i="11"/>
  <c r="B61" i="12" s="1"/>
  <c r="A887" i="11"/>
  <c r="A61" i="12" s="1"/>
  <c r="O886" i="11"/>
  <c r="N886" i="11"/>
  <c r="M886" i="11"/>
  <c r="L886" i="11"/>
  <c r="K886" i="11"/>
  <c r="J886" i="11"/>
  <c r="I886" i="11"/>
  <c r="F886" i="11"/>
  <c r="P886" i="11" s="1"/>
  <c r="E886" i="11"/>
  <c r="D886" i="11"/>
  <c r="C886" i="11"/>
  <c r="B886" i="11"/>
  <c r="A886" i="11"/>
  <c r="O885" i="11"/>
  <c r="N885" i="11"/>
  <c r="M885" i="11"/>
  <c r="L885" i="11"/>
  <c r="K885" i="11"/>
  <c r="J885" i="11"/>
  <c r="I885" i="11"/>
  <c r="F885" i="11"/>
  <c r="P885" i="11" s="1"/>
  <c r="E885" i="11"/>
  <c r="D885" i="11"/>
  <c r="C885" i="11"/>
  <c r="B885" i="11"/>
  <c r="A885" i="11"/>
  <c r="O884" i="11"/>
  <c r="N884" i="11"/>
  <c r="M884" i="11"/>
  <c r="L884" i="11"/>
  <c r="K884" i="11"/>
  <c r="J884" i="11"/>
  <c r="I884" i="11"/>
  <c r="F884" i="11"/>
  <c r="P884" i="11" s="1"/>
  <c r="E884" i="11"/>
  <c r="D884" i="11"/>
  <c r="C884" i="11"/>
  <c r="B884" i="11"/>
  <c r="A884" i="11"/>
  <c r="O883" i="11"/>
  <c r="N883" i="11"/>
  <c r="M883" i="11"/>
  <c r="L883" i="11"/>
  <c r="K883" i="11"/>
  <c r="J883" i="11"/>
  <c r="I883" i="11"/>
  <c r="F883" i="11"/>
  <c r="P883" i="11" s="1"/>
  <c r="E883" i="11"/>
  <c r="D883" i="11"/>
  <c r="C883" i="11"/>
  <c r="B883" i="11"/>
  <c r="A883" i="11"/>
  <c r="O882" i="11"/>
  <c r="N882" i="11"/>
  <c r="M882" i="11"/>
  <c r="L882" i="11"/>
  <c r="K882" i="11"/>
  <c r="J882" i="11"/>
  <c r="I882" i="11"/>
  <c r="F882" i="11"/>
  <c r="P882" i="11" s="1"/>
  <c r="E882" i="11"/>
  <c r="D882" i="11"/>
  <c r="C882" i="11"/>
  <c r="B882" i="11"/>
  <c r="A882" i="11"/>
  <c r="O881" i="11"/>
  <c r="N881" i="11"/>
  <c r="M881" i="11"/>
  <c r="L881" i="11"/>
  <c r="K881" i="11"/>
  <c r="J881" i="11"/>
  <c r="I881" i="11"/>
  <c r="F881" i="11"/>
  <c r="P881" i="11" s="1"/>
  <c r="E881" i="11"/>
  <c r="D881" i="11"/>
  <c r="C881" i="11"/>
  <c r="B881" i="11"/>
  <c r="A881" i="11"/>
  <c r="O880" i="11"/>
  <c r="N880" i="11"/>
  <c r="M880" i="11"/>
  <c r="L880" i="11"/>
  <c r="K880" i="11"/>
  <c r="J880" i="11"/>
  <c r="I880" i="11"/>
  <c r="F880" i="11"/>
  <c r="P880" i="11" s="1"/>
  <c r="E880" i="11"/>
  <c r="D880" i="11"/>
  <c r="C880" i="11"/>
  <c r="B880" i="11"/>
  <c r="A880" i="11"/>
  <c r="O879" i="11"/>
  <c r="N879" i="11"/>
  <c r="M879" i="11"/>
  <c r="L879" i="11"/>
  <c r="K879" i="11"/>
  <c r="J879" i="11"/>
  <c r="I879" i="11"/>
  <c r="F879" i="11"/>
  <c r="P879" i="11" s="1"/>
  <c r="E879" i="11"/>
  <c r="D879" i="11"/>
  <c r="C879" i="11"/>
  <c r="B879" i="11"/>
  <c r="A879" i="11"/>
  <c r="O878" i="11"/>
  <c r="N878" i="11"/>
  <c r="M878" i="11"/>
  <c r="L878" i="11"/>
  <c r="K878" i="11"/>
  <c r="J878" i="11"/>
  <c r="I878" i="11"/>
  <c r="F878" i="11"/>
  <c r="P878" i="11" s="1"/>
  <c r="E878" i="11"/>
  <c r="D878" i="11"/>
  <c r="C878" i="11"/>
  <c r="B878" i="11"/>
  <c r="A878" i="11"/>
  <c r="O877" i="11"/>
  <c r="N877" i="11"/>
  <c r="M877" i="11"/>
  <c r="L877" i="11"/>
  <c r="K877" i="11"/>
  <c r="J877" i="11"/>
  <c r="I877" i="11"/>
  <c r="F877" i="11"/>
  <c r="P877" i="11" s="1"/>
  <c r="E877" i="11"/>
  <c r="D877" i="11"/>
  <c r="C877" i="11"/>
  <c r="B877" i="11"/>
  <c r="A877" i="11"/>
  <c r="O876" i="11"/>
  <c r="N876" i="11"/>
  <c r="M876" i="11"/>
  <c r="L876" i="11"/>
  <c r="K876" i="11"/>
  <c r="J876" i="11"/>
  <c r="I876" i="11"/>
  <c r="O875" i="11"/>
  <c r="N875" i="11"/>
  <c r="M875" i="11"/>
  <c r="L875" i="11"/>
  <c r="K875" i="11"/>
  <c r="J875" i="11"/>
  <c r="I875" i="11"/>
  <c r="O874" i="11"/>
  <c r="N874" i="11"/>
  <c r="M874" i="11"/>
  <c r="L874" i="11"/>
  <c r="K874" i="11"/>
  <c r="J874" i="11"/>
  <c r="I874" i="11"/>
  <c r="O873" i="11"/>
  <c r="N873" i="11"/>
  <c r="M873" i="11"/>
  <c r="L873" i="11"/>
  <c r="K873" i="11"/>
  <c r="J873" i="11"/>
  <c r="I873" i="11"/>
  <c r="O872" i="11"/>
  <c r="N872" i="11"/>
  <c r="M872" i="11"/>
  <c r="L872" i="11"/>
  <c r="K872" i="11"/>
  <c r="J872" i="11"/>
  <c r="I872" i="11"/>
  <c r="O871" i="11"/>
  <c r="N871" i="11"/>
  <c r="M871" i="11"/>
  <c r="L871" i="11"/>
  <c r="K871" i="11"/>
  <c r="J871" i="11"/>
  <c r="I871" i="11"/>
  <c r="O870" i="11"/>
  <c r="N870" i="11"/>
  <c r="M870" i="11"/>
  <c r="L870" i="11"/>
  <c r="K870" i="11"/>
  <c r="J870" i="11"/>
  <c r="I870" i="11"/>
  <c r="O869" i="11"/>
  <c r="N869" i="11"/>
  <c r="M869" i="11"/>
  <c r="L869" i="11"/>
  <c r="K869" i="11"/>
  <c r="J869" i="11"/>
  <c r="I869" i="11"/>
  <c r="O868" i="11"/>
  <c r="N868" i="11"/>
  <c r="M868" i="11"/>
  <c r="L868" i="11"/>
  <c r="K868" i="11"/>
  <c r="J868" i="11"/>
  <c r="I868" i="11"/>
  <c r="O867" i="11"/>
  <c r="N867" i="11"/>
  <c r="M867" i="11"/>
  <c r="L867" i="11"/>
  <c r="K867" i="11"/>
  <c r="J867" i="11"/>
  <c r="I867" i="11"/>
  <c r="O866" i="11"/>
  <c r="N866" i="11"/>
  <c r="M866" i="11"/>
  <c r="L866" i="11"/>
  <c r="K866" i="11"/>
  <c r="J866" i="11"/>
  <c r="I866" i="11"/>
  <c r="O865" i="11"/>
  <c r="N865" i="11"/>
  <c r="M865" i="11"/>
  <c r="L865" i="11"/>
  <c r="K865" i="11"/>
  <c r="J865" i="11"/>
  <c r="I865" i="11"/>
  <c r="O864" i="11"/>
  <c r="N864" i="11"/>
  <c r="M864" i="11"/>
  <c r="L864" i="11"/>
  <c r="K864" i="11"/>
  <c r="J864" i="11"/>
  <c r="I864" i="11"/>
  <c r="O863" i="11"/>
  <c r="N863" i="11"/>
  <c r="M863" i="11"/>
  <c r="L863" i="11"/>
  <c r="K863" i="11"/>
  <c r="J863" i="11"/>
  <c r="I863" i="11"/>
  <c r="O862" i="11"/>
  <c r="N862" i="11"/>
  <c r="M862" i="11"/>
  <c r="L862" i="11"/>
  <c r="K862" i="11"/>
  <c r="J862" i="11"/>
  <c r="I862" i="11"/>
  <c r="O861" i="11"/>
  <c r="N861" i="11"/>
  <c r="M861" i="11"/>
  <c r="L861" i="11"/>
  <c r="K861" i="11"/>
  <c r="J861" i="11"/>
  <c r="I861" i="11"/>
  <c r="O860" i="11"/>
  <c r="N860" i="11"/>
  <c r="M860" i="11"/>
  <c r="L860" i="11"/>
  <c r="K860" i="11"/>
  <c r="J860" i="11"/>
  <c r="I860" i="11"/>
  <c r="O859" i="11"/>
  <c r="N859" i="11"/>
  <c r="M859" i="11"/>
  <c r="L859" i="11"/>
  <c r="K859" i="11"/>
  <c r="J859" i="11"/>
  <c r="I859" i="11"/>
  <c r="O858" i="11"/>
  <c r="N858" i="11"/>
  <c r="M858" i="11"/>
  <c r="L858" i="11"/>
  <c r="K858" i="11"/>
  <c r="J858" i="11"/>
  <c r="I858" i="11"/>
  <c r="O857" i="11"/>
  <c r="N857" i="11"/>
  <c r="M857" i="11"/>
  <c r="L857" i="11"/>
  <c r="K857" i="11"/>
  <c r="J857" i="11"/>
  <c r="I857" i="11"/>
  <c r="O856" i="11"/>
  <c r="N856" i="11"/>
  <c r="M856" i="11"/>
  <c r="L856" i="11"/>
  <c r="K856" i="11"/>
  <c r="J856" i="11"/>
  <c r="I856" i="11"/>
  <c r="O855" i="11"/>
  <c r="N855" i="11"/>
  <c r="M855" i="11"/>
  <c r="L855" i="11"/>
  <c r="K855" i="11"/>
  <c r="J855" i="11"/>
  <c r="I855" i="11"/>
  <c r="O854" i="11"/>
  <c r="N854" i="11"/>
  <c r="M854" i="11"/>
  <c r="L854" i="11"/>
  <c r="K854" i="11"/>
  <c r="J854" i="11"/>
  <c r="I854" i="11"/>
  <c r="O853" i="11"/>
  <c r="N853" i="11"/>
  <c r="M853" i="11"/>
  <c r="L853" i="11"/>
  <c r="K853" i="11"/>
  <c r="J853" i="11"/>
  <c r="I853" i="11"/>
  <c r="O852" i="11"/>
  <c r="N852" i="11"/>
  <c r="M852" i="11"/>
  <c r="L852" i="11"/>
  <c r="K852" i="11"/>
  <c r="J852" i="11"/>
  <c r="I852" i="11"/>
  <c r="O851" i="11"/>
  <c r="N851" i="11"/>
  <c r="M851" i="11"/>
  <c r="L851" i="11"/>
  <c r="K851" i="11"/>
  <c r="J851" i="11"/>
  <c r="I851" i="11"/>
  <c r="O850" i="11"/>
  <c r="N850" i="11"/>
  <c r="M850" i="11"/>
  <c r="L850" i="11"/>
  <c r="K850" i="11"/>
  <c r="J850" i="11"/>
  <c r="I850" i="11"/>
  <c r="O849" i="11"/>
  <c r="N849" i="11"/>
  <c r="M849" i="11"/>
  <c r="L849" i="11"/>
  <c r="K849" i="11"/>
  <c r="J849" i="11"/>
  <c r="I849" i="11"/>
  <c r="O848" i="11"/>
  <c r="N848" i="11"/>
  <c r="M848" i="11"/>
  <c r="L848" i="11"/>
  <c r="K848" i="11"/>
  <c r="J848" i="11"/>
  <c r="I848" i="11"/>
  <c r="O847" i="11"/>
  <c r="N847" i="11"/>
  <c r="M847" i="11"/>
  <c r="L847" i="11"/>
  <c r="K847" i="11"/>
  <c r="J847" i="11"/>
  <c r="I847" i="11"/>
  <c r="O846" i="11"/>
  <c r="N846" i="11"/>
  <c r="M846" i="11"/>
  <c r="L846" i="11"/>
  <c r="K846" i="11"/>
  <c r="J846" i="11"/>
  <c r="I846" i="11"/>
  <c r="O845" i="11"/>
  <c r="N845" i="11"/>
  <c r="M845" i="11"/>
  <c r="L845" i="11"/>
  <c r="K845" i="11"/>
  <c r="J845" i="11"/>
  <c r="I845" i="11"/>
  <c r="O844" i="11"/>
  <c r="N844" i="11"/>
  <c r="M844" i="11"/>
  <c r="L844" i="11"/>
  <c r="K844" i="11"/>
  <c r="J844" i="11"/>
  <c r="I844" i="11"/>
  <c r="O843" i="11"/>
  <c r="N843" i="11"/>
  <c r="M843" i="11"/>
  <c r="L843" i="11"/>
  <c r="K843" i="11"/>
  <c r="J843" i="11"/>
  <c r="I843" i="11"/>
  <c r="O842" i="11"/>
  <c r="N842" i="11"/>
  <c r="M842" i="11"/>
  <c r="L842" i="11"/>
  <c r="K842" i="11"/>
  <c r="J842" i="11"/>
  <c r="I842" i="11"/>
  <c r="O841" i="11"/>
  <c r="N841" i="11"/>
  <c r="M841" i="11"/>
  <c r="L841" i="11"/>
  <c r="K841" i="11"/>
  <c r="J841" i="11"/>
  <c r="I841" i="11"/>
  <c r="F841" i="11"/>
  <c r="P841" i="11" s="1"/>
  <c r="E841" i="11"/>
  <c r="D841" i="11"/>
  <c r="C841" i="11"/>
  <c r="B841" i="11"/>
  <c r="A841" i="11"/>
  <c r="O840" i="11"/>
  <c r="N840" i="11"/>
  <c r="M840" i="11"/>
  <c r="L840" i="11"/>
  <c r="K840" i="11"/>
  <c r="J840" i="11"/>
  <c r="I840" i="11"/>
  <c r="F840" i="11"/>
  <c r="P840" i="11" s="1"/>
  <c r="E840" i="11"/>
  <c r="D840" i="11"/>
  <c r="C840" i="11"/>
  <c r="B840" i="11"/>
  <c r="A840" i="11"/>
  <c r="O839" i="11"/>
  <c r="N839" i="11"/>
  <c r="M839" i="11"/>
  <c r="L839" i="11"/>
  <c r="K839" i="11"/>
  <c r="J839" i="11"/>
  <c r="I839" i="11"/>
  <c r="F839" i="11"/>
  <c r="P839" i="11" s="1"/>
  <c r="E839" i="11"/>
  <c r="D839" i="11"/>
  <c r="C839" i="11"/>
  <c r="B839" i="11"/>
  <c r="A839" i="11"/>
  <c r="O838" i="11"/>
  <c r="N838" i="11"/>
  <c r="M838" i="11"/>
  <c r="L838" i="11"/>
  <c r="K838" i="11"/>
  <c r="J838" i="11"/>
  <c r="I838" i="11"/>
  <c r="F838" i="11"/>
  <c r="P838" i="11" s="1"/>
  <c r="E838" i="11"/>
  <c r="D838" i="11"/>
  <c r="C838" i="11"/>
  <c r="B838" i="11"/>
  <c r="A838" i="11"/>
  <c r="O837" i="11"/>
  <c r="N837" i="11"/>
  <c r="M837" i="11"/>
  <c r="L837" i="11"/>
  <c r="K837" i="11"/>
  <c r="J837" i="11"/>
  <c r="I837" i="11"/>
  <c r="F837" i="11"/>
  <c r="P837" i="11" s="1"/>
  <c r="E837" i="11"/>
  <c r="D837" i="11"/>
  <c r="C837" i="11"/>
  <c r="B837" i="11"/>
  <c r="A837" i="11"/>
  <c r="O836" i="11"/>
  <c r="N836" i="11"/>
  <c r="M836" i="11"/>
  <c r="L836" i="11"/>
  <c r="K836" i="11"/>
  <c r="J836" i="11"/>
  <c r="I836" i="11"/>
  <c r="F836" i="11"/>
  <c r="P836" i="11" s="1"/>
  <c r="E836" i="11"/>
  <c r="D836" i="11"/>
  <c r="C836" i="11"/>
  <c r="B836" i="11"/>
  <c r="A836" i="11"/>
  <c r="O835" i="11"/>
  <c r="N835" i="11"/>
  <c r="M835" i="11"/>
  <c r="L835" i="11"/>
  <c r="K835" i="11"/>
  <c r="J835" i="11"/>
  <c r="I835" i="11"/>
  <c r="F835" i="11"/>
  <c r="P835" i="11" s="1"/>
  <c r="E835" i="11"/>
  <c r="D835" i="11"/>
  <c r="C835" i="11"/>
  <c r="B835" i="11"/>
  <c r="A835" i="11"/>
  <c r="O834" i="11"/>
  <c r="N834" i="11"/>
  <c r="M834" i="11"/>
  <c r="L834" i="11"/>
  <c r="K834" i="11"/>
  <c r="J834" i="11"/>
  <c r="I834" i="11"/>
  <c r="F834" i="11"/>
  <c r="P834" i="11" s="1"/>
  <c r="E834" i="11"/>
  <c r="D834" i="11"/>
  <c r="C834" i="11"/>
  <c r="B834" i="11"/>
  <c r="A834" i="11"/>
  <c r="O833" i="11"/>
  <c r="N833" i="11"/>
  <c r="M833" i="11"/>
  <c r="L833" i="11"/>
  <c r="K833" i="11"/>
  <c r="J833" i="11"/>
  <c r="I833" i="11"/>
  <c r="F833" i="11"/>
  <c r="P833" i="11" s="1"/>
  <c r="E833" i="11"/>
  <c r="D833" i="11"/>
  <c r="C833" i="11"/>
  <c r="B833" i="11"/>
  <c r="A833" i="11"/>
  <c r="O832" i="11"/>
  <c r="N832" i="11"/>
  <c r="M832" i="11"/>
  <c r="L832" i="11"/>
  <c r="K832" i="11"/>
  <c r="J832" i="11"/>
  <c r="I832" i="11"/>
  <c r="F832" i="11"/>
  <c r="P832" i="11" s="1"/>
  <c r="E832" i="11"/>
  <c r="D832" i="11"/>
  <c r="C832" i="11"/>
  <c r="B832" i="11"/>
  <c r="A832" i="11"/>
  <c r="O831" i="11"/>
  <c r="N831" i="11"/>
  <c r="M831" i="11"/>
  <c r="L831" i="11"/>
  <c r="K831" i="11"/>
  <c r="J831" i="11"/>
  <c r="I831" i="11"/>
  <c r="F831" i="11"/>
  <c r="P831" i="11" s="1"/>
  <c r="E831" i="11"/>
  <c r="D831" i="11"/>
  <c r="C831" i="11"/>
  <c r="B831" i="11"/>
  <c r="A831" i="11"/>
  <c r="O830" i="11"/>
  <c r="N830" i="11"/>
  <c r="M830" i="11"/>
  <c r="L830" i="11"/>
  <c r="K830" i="11"/>
  <c r="J830" i="11"/>
  <c r="I830" i="11"/>
  <c r="F830" i="11"/>
  <c r="P830" i="11" s="1"/>
  <c r="E830" i="11"/>
  <c r="D830" i="11"/>
  <c r="C830" i="11"/>
  <c r="B830" i="11"/>
  <c r="A830" i="11"/>
  <c r="O829" i="11"/>
  <c r="N829" i="11"/>
  <c r="M829" i="11"/>
  <c r="L829" i="11"/>
  <c r="K829" i="11"/>
  <c r="J829" i="11"/>
  <c r="I829" i="11"/>
  <c r="F829" i="11"/>
  <c r="P829" i="11" s="1"/>
  <c r="E829" i="11"/>
  <c r="D829" i="11"/>
  <c r="C829" i="11"/>
  <c r="B829" i="11"/>
  <c r="A829" i="11"/>
  <c r="O828" i="11"/>
  <c r="N828" i="11"/>
  <c r="M828" i="11"/>
  <c r="L828" i="11"/>
  <c r="K828" i="11"/>
  <c r="J828" i="11"/>
  <c r="I828" i="11"/>
  <c r="F828" i="11"/>
  <c r="P828" i="11" s="1"/>
  <c r="E828" i="11"/>
  <c r="D828" i="11"/>
  <c r="C828" i="11"/>
  <c r="B828" i="11"/>
  <c r="A828" i="11"/>
  <c r="O827" i="11"/>
  <c r="N827" i="11"/>
  <c r="M827" i="11"/>
  <c r="L827" i="11"/>
  <c r="K827" i="11"/>
  <c r="J827" i="11"/>
  <c r="D57" i="12" s="1"/>
  <c r="I827" i="11"/>
  <c r="C57" i="12" s="1"/>
  <c r="F827" i="11"/>
  <c r="P827" i="11" s="1"/>
  <c r="E57" i="12" s="1"/>
  <c r="E827" i="11"/>
  <c r="D827" i="11"/>
  <c r="C827" i="11"/>
  <c r="B827" i="11"/>
  <c r="B57" i="12" s="1"/>
  <c r="A827" i="11"/>
  <c r="A57" i="12" s="1"/>
  <c r="O826" i="11"/>
  <c r="N826" i="11"/>
  <c r="M826" i="11"/>
  <c r="L826" i="11"/>
  <c r="K826" i="11"/>
  <c r="J826" i="11"/>
  <c r="I826" i="11"/>
  <c r="F826" i="11"/>
  <c r="P826" i="11" s="1"/>
  <c r="E826" i="11"/>
  <c r="D826" i="11"/>
  <c r="C826" i="11"/>
  <c r="B826" i="11"/>
  <c r="A826" i="11"/>
  <c r="O825" i="11"/>
  <c r="N825" i="11"/>
  <c r="M825" i="11"/>
  <c r="L825" i="11"/>
  <c r="K825" i="11"/>
  <c r="J825" i="11"/>
  <c r="I825" i="11"/>
  <c r="F825" i="11"/>
  <c r="P825" i="11" s="1"/>
  <c r="E825" i="11"/>
  <c r="D825" i="11"/>
  <c r="C825" i="11"/>
  <c r="B825" i="11"/>
  <c r="A825" i="11"/>
  <c r="O824" i="11"/>
  <c r="N824" i="11"/>
  <c r="M824" i="11"/>
  <c r="L824" i="11"/>
  <c r="K824" i="11"/>
  <c r="J824" i="11"/>
  <c r="I824" i="11"/>
  <c r="F824" i="11"/>
  <c r="P824" i="11" s="1"/>
  <c r="E824" i="11"/>
  <c r="D824" i="11"/>
  <c r="C824" i="11"/>
  <c r="B824" i="11"/>
  <c r="A824" i="11"/>
  <c r="O823" i="11"/>
  <c r="N823" i="11"/>
  <c r="M823" i="11"/>
  <c r="L823" i="11"/>
  <c r="K823" i="11"/>
  <c r="J823" i="11"/>
  <c r="I823" i="11"/>
  <c r="F823" i="11"/>
  <c r="P823" i="11" s="1"/>
  <c r="E823" i="11"/>
  <c r="D823" i="11"/>
  <c r="C823" i="11"/>
  <c r="B823" i="11"/>
  <c r="A823" i="11"/>
  <c r="O822" i="11"/>
  <c r="N822" i="11"/>
  <c r="M822" i="11"/>
  <c r="L822" i="11"/>
  <c r="K822" i="11"/>
  <c r="J822" i="11"/>
  <c r="I822" i="11"/>
  <c r="F822" i="11"/>
  <c r="P822" i="11" s="1"/>
  <c r="E822" i="11"/>
  <c r="D822" i="11"/>
  <c r="C822" i="11"/>
  <c r="B822" i="11"/>
  <c r="A822" i="11"/>
  <c r="O821" i="11"/>
  <c r="N821" i="11"/>
  <c r="M821" i="11"/>
  <c r="L821" i="11"/>
  <c r="K821" i="11"/>
  <c r="J821" i="11"/>
  <c r="I821" i="11"/>
  <c r="F821" i="11"/>
  <c r="P821" i="11" s="1"/>
  <c r="E821" i="11"/>
  <c r="D821" i="11"/>
  <c r="C821" i="11"/>
  <c r="B821" i="11"/>
  <c r="A821" i="11"/>
  <c r="O820" i="11"/>
  <c r="N820" i="11"/>
  <c r="M820" i="11"/>
  <c r="L820" i="11"/>
  <c r="K820" i="11"/>
  <c r="J820" i="11"/>
  <c r="I820" i="11"/>
  <c r="F820" i="11"/>
  <c r="P820" i="11" s="1"/>
  <c r="E820" i="11"/>
  <c r="D820" i="11"/>
  <c r="C820" i="11"/>
  <c r="B820" i="11"/>
  <c r="A820" i="11"/>
  <c r="O819" i="11"/>
  <c r="N819" i="11"/>
  <c r="M819" i="11"/>
  <c r="L819" i="11"/>
  <c r="K819" i="11"/>
  <c r="J819" i="11"/>
  <c r="I819" i="11"/>
  <c r="F819" i="11"/>
  <c r="P819" i="11" s="1"/>
  <c r="E819" i="11"/>
  <c r="D819" i="11"/>
  <c r="C819" i="11"/>
  <c r="B819" i="11"/>
  <c r="A819" i="11"/>
  <c r="O818" i="11"/>
  <c r="N818" i="11"/>
  <c r="M818" i="11"/>
  <c r="L818" i="11"/>
  <c r="K818" i="11"/>
  <c r="J818" i="11"/>
  <c r="I818" i="11"/>
  <c r="F818" i="11"/>
  <c r="P818" i="11" s="1"/>
  <c r="E818" i="11"/>
  <c r="D818" i="11"/>
  <c r="C818" i="11"/>
  <c r="B818" i="11"/>
  <c r="A818" i="11"/>
  <c r="O817" i="11"/>
  <c r="N817" i="11"/>
  <c r="M817" i="11"/>
  <c r="L817" i="11"/>
  <c r="K817" i="11"/>
  <c r="J817" i="11"/>
  <c r="I817" i="11"/>
  <c r="F817" i="11"/>
  <c r="P817" i="11" s="1"/>
  <c r="E817" i="11"/>
  <c r="D817" i="11"/>
  <c r="C817" i="11"/>
  <c r="B817" i="11"/>
  <c r="A817" i="11"/>
  <c r="O816" i="11"/>
  <c r="N816" i="11"/>
  <c r="M816" i="11"/>
  <c r="L816" i="11"/>
  <c r="K816" i="11"/>
  <c r="J816" i="11"/>
  <c r="I816" i="11"/>
  <c r="F816" i="11"/>
  <c r="P816" i="11" s="1"/>
  <c r="E816" i="11"/>
  <c r="D816" i="11"/>
  <c r="C816" i="11"/>
  <c r="B816" i="11"/>
  <c r="A816" i="11"/>
  <c r="O815" i="11"/>
  <c r="N815" i="11"/>
  <c r="M815" i="11"/>
  <c r="L815" i="11"/>
  <c r="K815" i="11"/>
  <c r="J815" i="11"/>
  <c r="I815" i="11"/>
  <c r="F815" i="11"/>
  <c r="P815" i="11" s="1"/>
  <c r="E815" i="11"/>
  <c r="D815" i="11"/>
  <c r="C815" i="11"/>
  <c r="B815" i="11"/>
  <c r="A815" i="11"/>
  <c r="O814" i="11"/>
  <c r="N814" i="11"/>
  <c r="M814" i="11"/>
  <c r="L814" i="11"/>
  <c r="K814" i="11"/>
  <c r="J814" i="11"/>
  <c r="I814" i="11"/>
  <c r="F814" i="11"/>
  <c r="P814" i="11" s="1"/>
  <c r="E814" i="11"/>
  <c r="D814" i="11"/>
  <c r="C814" i="11"/>
  <c r="B814" i="11"/>
  <c r="A814" i="11"/>
  <c r="O813" i="11"/>
  <c r="N813" i="11"/>
  <c r="M813" i="11"/>
  <c r="L813" i="11"/>
  <c r="K813" i="11"/>
  <c r="J813" i="11"/>
  <c r="I813" i="11"/>
  <c r="F813" i="11"/>
  <c r="P813" i="11" s="1"/>
  <c r="E813" i="11"/>
  <c r="D813" i="11"/>
  <c r="C813" i="11"/>
  <c r="B813" i="11"/>
  <c r="A813" i="11"/>
  <c r="O812" i="11"/>
  <c r="N812" i="11"/>
  <c r="M812" i="11"/>
  <c r="L812" i="11"/>
  <c r="K812" i="11"/>
  <c r="J812" i="11"/>
  <c r="D56" i="12" s="1"/>
  <c r="I812" i="11"/>
  <c r="C56" i="12" s="1"/>
  <c r="F812" i="11"/>
  <c r="P812" i="11" s="1"/>
  <c r="E56" i="12" s="1"/>
  <c r="E812" i="11"/>
  <c r="D812" i="11"/>
  <c r="C812" i="11"/>
  <c r="B812" i="11"/>
  <c r="B56" i="12" s="1"/>
  <c r="A812" i="11"/>
  <c r="A56" i="12" s="1"/>
  <c r="O811" i="11"/>
  <c r="N811" i="11"/>
  <c r="M811" i="11"/>
  <c r="L811" i="11"/>
  <c r="K811" i="11"/>
  <c r="J811" i="11"/>
  <c r="I811" i="11"/>
  <c r="F811" i="11"/>
  <c r="P811" i="11" s="1"/>
  <c r="E811" i="11"/>
  <c r="D811" i="11"/>
  <c r="C811" i="11"/>
  <c r="B811" i="11"/>
  <c r="A811" i="11"/>
  <c r="O810" i="11"/>
  <c r="N810" i="11"/>
  <c r="M810" i="11"/>
  <c r="L810" i="11"/>
  <c r="K810" i="11"/>
  <c r="J810" i="11"/>
  <c r="I810" i="11"/>
  <c r="F810" i="11"/>
  <c r="P810" i="11" s="1"/>
  <c r="E810" i="11"/>
  <c r="D810" i="11"/>
  <c r="C810" i="11"/>
  <c r="B810" i="11"/>
  <c r="A810" i="11"/>
  <c r="O809" i="11"/>
  <c r="N809" i="11"/>
  <c r="M809" i="11"/>
  <c r="L809" i="11"/>
  <c r="K809" i="11"/>
  <c r="J809" i="11"/>
  <c r="I809" i="11"/>
  <c r="F809" i="11"/>
  <c r="P809" i="11" s="1"/>
  <c r="E809" i="11"/>
  <c r="D809" i="11"/>
  <c r="C809" i="11"/>
  <c r="B809" i="11"/>
  <c r="A809" i="11"/>
  <c r="O808" i="11"/>
  <c r="N808" i="11"/>
  <c r="M808" i="11"/>
  <c r="L808" i="11"/>
  <c r="K808" i="11"/>
  <c r="J808" i="11"/>
  <c r="I808" i="11"/>
  <c r="F808" i="11"/>
  <c r="P808" i="11" s="1"/>
  <c r="E808" i="11"/>
  <c r="D808" i="11"/>
  <c r="C808" i="11"/>
  <c r="B808" i="11"/>
  <c r="A808" i="11"/>
  <c r="O807" i="11"/>
  <c r="N807" i="11"/>
  <c r="M807" i="11"/>
  <c r="L807" i="11"/>
  <c r="K807" i="11"/>
  <c r="J807" i="11"/>
  <c r="I807" i="11"/>
  <c r="F807" i="11"/>
  <c r="P807" i="11" s="1"/>
  <c r="E807" i="11"/>
  <c r="D807" i="11"/>
  <c r="C807" i="11"/>
  <c r="B807" i="11"/>
  <c r="A807" i="11"/>
  <c r="O806" i="11"/>
  <c r="N806" i="11"/>
  <c r="M806" i="11"/>
  <c r="L806" i="11"/>
  <c r="K806" i="11"/>
  <c r="J806" i="11"/>
  <c r="I806" i="11"/>
  <c r="F806" i="11"/>
  <c r="P806" i="11" s="1"/>
  <c r="E806" i="11"/>
  <c r="D806" i="11"/>
  <c r="C806" i="11"/>
  <c r="B806" i="11"/>
  <c r="A806" i="11"/>
  <c r="O805" i="11"/>
  <c r="N805" i="11"/>
  <c r="M805" i="11"/>
  <c r="L805" i="11"/>
  <c r="K805" i="11"/>
  <c r="J805" i="11"/>
  <c r="I805" i="11"/>
  <c r="F805" i="11"/>
  <c r="P805" i="11" s="1"/>
  <c r="E805" i="11"/>
  <c r="D805" i="11"/>
  <c r="C805" i="11"/>
  <c r="B805" i="11"/>
  <c r="A805" i="11"/>
  <c r="O804" i="11"/>
  <c r="N804" i="11"/>
  <c r="M804" i="11"/>
  <c r="L804" i="11"/>
  <c r="K804" i="11"/>
  <c r="J804" i="11"/>
  <c r="I804" i="11"/>
  <c r="F804" i="11"/>
  <c r="P804" i="11" s="1"/>
  <c r="E804" i="11"/>
  <c r="D804" i="11"/>
  <c r="C804" i="11"/>
  <c r="B804" i="11"/>
  <c r="A804" i="11"/>
  <c r="O803" i="11"/>
  <c r="N803" i="11"/>
  <c r="M803" i="11"/>
  <c r="L803" i="11"/>
  <c r="K803" i="11"/>
  <c r="J803" i="11"/>
  <c r="I803" i="11"/>
  <c r="F803" i="11"/>
  <c r="P803" i="11" s="1"/>
  <c r="E803" i="11"/>
  <c r="D803" i="11"/>
  <c r="C803" i="11"/>
  <c r="B803" i="11"/>
  <c r="A803" i="11"/>
  <c r="O802" i="11"/>
  <c r="N802" i="11"/>
  <c r="M802" i="11"/>
  <c r="L802" i="11"/>
  <c r="K802" i="11"/>
  <c r="J802" i="11"/>
  <c r="I802" i="11"/>
  <c r="F802" i="11"/>
  <c r="P802" i="11" s="1"/>
  <c r="E802" i="11"/>
  <c r="D802" i="11"/>
  <c r="C802" i="11"/>
  <c r="B802" i="11"/>
  <c r="A802" i="11"/>
  <c r="O801" i="11"/>
  <c r="N801" i="11"/>
  <c r="M801" i="11"/>
  <c r="L801" i="11"/>
  <c r="K801" i="11"/>
  <c r="J801" i="11"/>
  <c r="I801" i="11"/>
  <c r="F801" i="11"/>
  <c r="P801" i="11" s="1"/>
  <c r="E801" i="11"/>
  <c r="D801" i="11"/>
  <c r="C801" i="11"/>
  <c r="B801" i="11"/>
  <c r="A801" i="11"/>
  <c r="O800" i="11"/>
  <c r="N800" i="11"/>
  <c r="M800" i="11"/>
  <c r="L800" i="11"/>
  <c r="K800" i="11"/>
  <c r="J800" i="11"/>
  <c r="I800" i="11"/>
  <c r="F800" i="11"/>
  <c r="P800" i="11" s="1"/>
  <c r="E800" i="11"/>
  <c r="D800" i="11"/>
  <c r="C800" i="11"/>
  <c r="B800" i="11"/>
  <c r="A800" i="11"/>
  <c r="O799" i="11"/>
  <c r="N799" i="11"/>
  <c r="M799" i="11"/>
  <c r="L799" i="11"/>
  <c r="K799" i="11"/>
  <c r="J799" i="11"/>
  <c r="I799" i="11"/>
  <c r="F799" i="11"/>
  <c r="P799" i="11" s="1"/>
  <c r="E799" i="11"/>
  <c r="D799" i="11"/>
  <c r="C799" i="11"/>
  <c r="B799" i="11"/>
  <c r="A799" i="11"/>
  <c r="O798" i="11"/>
  <c r="N798" i="11"/>
  <c r="M798" i="11"/>
  <c r="L798" i="11"/>
  <c r="K798" i="11"/>
  <c r="J798" i="11"/>
  <c r="I798" i="11"/>
  <c r="F798" i="11"/>
  <c r="P798" i="11" s="1"/>
  <c r="E798" i="11"/>
  <c r="D798" i="11"/>
  <c r="C798" i="11"/>
  <c r="B798" i="11"/>
  <c r="A798" i="11"/>
  <c r="O797" i="11"/>
  <c r="N797" i="11"/>
  <c r="M797" i="11"/>
  <c r="L797" i="11"/>
  <c r="K797" i="11"/>
  <c r="J797" i="11"/>
  <c r="D55" i="12" s="1"/>
  <c r="I797" i="11"/>
  <c r="C55" i="12" s="1"/>
  <c r="F797" i="11"/>
  <c r="P797" i="11" s="1"/>
  <c r="E55" i="12" s="1"/>
  <c r="E797" i="11"/>
  <c r="D797" i="11"/>
  <c r="C797" i="11"/>
  <c r="B797" i="11"/>
  <c r="B55" i="12" s="1"/>
  <c r="A797" i="11"/>
  <c r="A55" i="12" s="1"/>
  <c r="O796" i="11"/>
  <c r="N796" i="11"/>
  <c r="M796" i="11"/>
  <c r="L796" i="11"/>
  <c r="K796" i="11"/>
  <c r="J796" i="11"/>
  <c r="I796" i="11"/>
  <c r="F796" i="11"/>
  <c r="P796" i="11" s="1"/>
  <c r="E796" i="11"/>
  <c r="D796" i="11"/>
  <c r="C796" i="11"/>
  <c r="B796" i="11"/>
  <c r="A796" i="11"/>
  <c r="O795" i="11"/>
  <c r="N795" i="11"/>
  <c r="M795" i="11"/>
  <c r="L795" i="11"/>
  <c r="K795" i="11"/>
  <c r="J795" i="11"/>
  <c r="I795" i="11"/>
  <c r="F795" i="11"/>
  <c r="P795" i="11" s="1"/>
  <c r="E795" i="11"/>
  <c r="D795" i="11"/>
  <c r="C795" i="11"/>
  <c r="B795" i="11"/>
  <c r="A795" i="11"/>
  <c r="O794" i="11"/>
  <c r="N794" i="11"/>
  <c r="M794" i="11"/>
  <c r="L794" i="11"/>
  <c r="K794" i="11"/>
  <c r="J794" i="11"/>
  <c r="I794" i="11"/>
  <c r="F794" i="11"/>
  <c r="P794" i="11" s="1"/>
  <c r="E794" i="11"/>
  <c r="D794" i="11"/>
  <c r="C794" i="11"/>
  <c r="B794" i="11"/>
  <c r="A794" i="11"/>
  <c r="O793" i="11"/>
  <c r="N793" i="11"/>
  <c r="M793" i="11"/>
  <c r="L793" i="11"/>
  <c r="K793" i="11"/>
  <c r="J793" i="11"/>
  <c r="I793" i="11"/>
  <c r="F793" i="11"/>
  <c r="P793" i="11" s="1"/>
  <c r="E793" i="11"/>
  <c r="D793" i="11"/>
  <c r="C793" i="11"/>
  <c r="B793" i="11"/>
  <c r="A793" i="11"/>
  <c r="O792" i="11"/>
  <c r="N792" i="11"/>
  <c r="M792" i="11"/>
  <c r="L792" i="11"/>
  <c r="K792" i="11"/>
  <c r="J792" i="11"/>
  <c r="I792" i="11"/>
  <c r="F792" i="11"/>
  <c r="P792" i="11" s="1"/>
  <c r="E792" i="11"/>
  <c r="D792" i="11"/>
  <c r="C792" i="11"/>
  <c r="B792" i="11"/>
  <c r="A792" i="11"/>
  <c r="O791" i="11"/>
  <c r="N791" i="11"/>
  <c r="M791" i="11"/>
  <c r="L791" i="11"/>
  <c r="K791" i="11"/>
  <c r="J791" i="11"/>
  <c r="I791" i="11"/>
  <c r="F791" i="11"/>
  <c r="P791" i="11" s="1"/>
  <c r="E791" i="11"/>
  <c r="D791" i="11"/>
  <c r="C791" i="11"/>
  <c r="B791" i="11"/>
  <c r="A791" i="11"/>
  <c r="O790" i="11"/>
  <c r="N790" i="11"/>
  <c r="M790" i="11"/>
  <c r="L790" i="11"/>
  <c r="K790" i="11"/>
  <c r="J790" i="11"/>
  <c r="I790" i="11"/>
  <c r="F790" i="11"/>
  <c r="P790" i="11" s="1"/>
  <c r="E790" i="11"/>
  <c r="D790" i="11"/>
  <c r="C790" i="11"/>
  <c r="B790" i="11"/>
  <c r="A790" i="11"/>
  <c r="O789" i="11"/>
  <c r="N789" i="11"/>
  <c r="M789" i="11"/>
  <c r="L789" i="11"/>
  <c r="K789" i="11"/>
  <c r="J789" i="11"/>
  <c r="I789" i="11"/>
  <c r="F789" i="11"/>
  <c r="P789" i="11" s="1"/>
  <c r="E789" i="11"/>
  <c r="D789" i="11"/>
  <c r="C789" i="11"/>
  <c r="B789" i="11"/>
  <c r="A789" i="11"/>
  <c r="O788" i="11"/>
  <c r="N788" i="11"/>
  <c r="M788" i="11"/>
  <c r="L788" i="11"/>
  <c r="K788" i="11"/>
  <c r="J788" i="11"/>
  <c r="I788" i="11"/>
  <c r="F788" i="11"/>
  <c r="P788" i="11" s="1"/>
  <c r="E788" i="11"/>
  <c r="D788" i="11"/>
  <c r="C788" i="11"/>
  <c r="B788" i="11"/>
  <c r="A788" i="11"/>
  <c r="O787" i="11"/>
  <c r="N787" i="11"/>
  <c r="M787" i="11"/>
  <c r="L787" i="11"/>
  <c r="K787" i="11"/>
  <c r="J787" i="11"/>
  <c r="I787" i="11"/>
  <c r="F787" i="11"/>
  <c r="P787" i="11" s="1"/>
  <c r="E787" i="11"/>
  <c r="D787" i="11"/>
  <c r="C787" i="11"/>
  <c r="B787" i="11"/>
  <c r="A787" i="11"/>
  <c r="O786" i="11"/>
  <c r="N786" i="11"/>
  <c r="M786" i="11"/>
  <c r="L786" i="11"/>
  <c r="K786" i="11"/>
  <c r="J786" i="11"/>
  <c r="I786" i="11"/>
  <c r="F786" i="11"/>
  <c r="P786" i="11" s="1"/>
  <c r="E786" i="11"/>
  <c r="D786" i="11"/>
  <c r="C786" i="11"/>
  <c r="B786" i="11"/>
  <c r="A786" i="11"/>
  <c r="O785" i="11"/>
  <c r="N785" i="11"/>
  <c r="M785" i="11"/>
  <c r="L785" i="11"/>
  <c r="K785" i="11"/>
  <c r="J785" i="11"/>
  <c r="I785" i="11"/>
  <c r="F785" i="11"/>
  <c r="P785" i="11" s="1"/>
  <c r="E785" i="11"/>
  <c r="D785" i="11"/>
  <c r="C785" i="11"/>
  <c r="B785" i="11"/>
  <c r="A785" i="11"/>
  <c r="O784" i="11"/>
  <c r="N784" i="11"/>
  <c r="M784" i="11"/>
  <c r="L784" i="11"/>
  <c r="K784" i="11"/>
  <c r="J784" i="11"/>
  <c r="I784" i="11"/>
  <c r="F784" i="11"/>
  <c r="P784" i="11" s="1"/>
  <c r="E784" i="11"/>
  <c r="D784" i="11"/>
  <c r="C784" i="11"/>
  <c r="B784" i="11"/>
  <c r="A784" i="11"/>
  <c r="O783" i="11"/>
  <c r="N783" i="11"/>
  <c r="M783" i="11"/>
  <c r="L783" i="11"/>
  <c r="K783" i="11"/>
  <c r="J783" i="11"/>
  <c r="I783" i="11"/>
  <c r="F783" i="11"/>
  <c r="P783" i="11" s="1"/>
  <c r="E783" i="11"/>
  <c r="D783" i="11"/>
  <c r="C783" i="11"/>
  <c r="B783" i="11"/>
  <c r="A783" i="11"/>
  <c r="O782" i="11"/>
  <c r="N782" i="11"/>
  <c r="M782" i="11"/>
  <c r="L782" i="11"/>
  <c r="K782" i="11"/>
  <c r="J782" i="11"/>
  <c r="D54" i="12" s="1"/>
  <c r="I782" i="11"/>
  <c r="C54" i="12" s="1"/>
  <c r="F782" i="11"/>
  <c r="P782" i="11" s="1"/>
  <c r="E54" i="12" s="1"/>
  <c r="E782" i="11"/>
  <c r="D782" i="11"/>
  <c r="C782" i="11"/>
  <c r="B782" i="11"/>
  <c r="B54" i="12" s="1"/>
  <c r="A782" i="11"/>
  <c r="A54" i="12" s="1"/>
  <c r="O781" i="11"/>
  <c r="N781" i="11"/>
  <c r="M781" i="11"/>
  <c r="L781" i="11"/>
  <c r="K781" i="11"/>
  <c r="J781" i="11"/>
  <c r="I781" i="11"/>
  <c r="F781" i="11"/>
  <c r="P781" i="11" s="1"/>
  <c r="E781" i="11"/>
  <c r="D781" i="11"/>
  <c r="C781" i="11"/>
  <c r="B781" i="11"/>
  <c r="A781" i="11"/>
  <c r="O780" i="11"/>
  <c r="N780" i="11"/>
  <c r="M780" i="11"/>
  <c r="L780" i="11"/>
  <c r="K780" i="11"/>
  <c r="J780" i="11"/>
  <c r="I780" i="11"/>
  <c r="F780" i="11"/>
  <c r="P780" i="11" s="1"/>
  <c r="E780" i="11"/>
  <c r="D780" i="11"/>
  <c r="C780" i="11"/>
  <c r="B780" i="11"/>
  <c r="A780" i="11"/>
  <c r="O779" i="11"/>
  <c r="N779" i="11"/>
  <c r="M779" i="11"/>
  <c r="L779" i="11"/>
  <c r="K779" i="11"/>
  <c r="J779" i="11"/>
  <c r="I779" i="11"/>
  <c r="F779" i="11"/>
  <c r="P779" i="11" s="1"/>
  <c r="E779" i="11"/>
  <c r="D779" i="11"/>
  <c r="C779" i="11"/>
  <c r="B779" i="11"/>
  <c r="A779" i="11"/>
  <c r="O778" i="11"/>
  <c r="N778" i="11"/>
  <c r="M778" i="11"/>
  <c r="L778" i="11"/>
  <c r="K778" i="11"/>
  <c r="J778" i="11"/>
  <c r="I778" i="11"/>
  <c r="F778" i="11"/>
  <c r="P778" i="11" s="1"/>
  <c r="E778" i="11"/>
  <c r="D778" i="11"/>
  <c r="C778" i="11"/>
  <c r="B778" i="11"/>
  <c r="A778" i="11"/>
  <c r="O777" i="11"/>
  <c r="N777" i="11"/>
  <c r="M777" i="11"/>
  <c r="L777" i="11"/>
  <c r="K777" i="11"/>
  <c r="J777" i="11"/>
  <c r="I777" i="11"/>
  <c r="F777" i="11"/>
  <c r="P777" i="11" s="1"/>
  <c r="E777" i="11"/>
  <c r="D777" i="11"/>
  <c r="C777" i="11"/>
  <c r="B777" i="11"/>
  <c r="A777" i="11"/>
  <c r="O776" i="11"/>
  <c r="N776" i="11"/>
  <c r="M776" i="11"/>
  <c r="L776" i="11"/>
  <c r="K776" i="11"/>
  <c r="J776" i="11"/>
  <c r="I776" i="11"/>
  <c r="F776" i="11"/>
  <c r="P776" i="11" s="1"/>
  <c r="E776" i="11"/>
  <c r="D776" i="11"/>
  <c r="C776" i="11"/>
  <c r="B776" i="11"/>
  <c r="A776" i="11"/>
  <c r="O775" i="11"/>
  <c r="N775" i="11"/>
  <c r="M775" i="11"/>
  <c r="L775" i="11"/>
  <c r="K775" i="11"/>
  <c r="J775" i="11"/>
  <c r="I775" i="11"/>
  <c r="F775" i="11"/>
  <c r="P775" i="11" s="1"/>
  <c r="E775" i="11"/>
  <c r="D775" i="11"/>
  <c r="C775" i="11"/>
  <c r="B775" i="11"/>
  <c r="A775" i="11"/>
  <c r="O774" i="11"/>
  <c r="N774" i="11"/>
  <c r="M774" i="11"/>
  <c r="L774" i="11"/>
  <c r="K774" i="11"/>
  <c r="J774" i="11"/>
  <c r="I774" i="11"/>
  <c r="F774" i="11"/>
  <c r="P774" i="11" s="1"/>
  <c r="E774" i="11"/>
  <c r="D774" i="11"/>
  <c r="C774" i="11"/>
  <c r="B774" i="11"/>
  <c r="A774" i="11"/>
  <c r="O773" i="11"/>
  <c r="N773" i="11"/>
  <c r="M773" i="11"/>
  <c r="L773" i="11"/>
  <c r="K773" i="11"/>
  <c r="J773" i="11"/>
  <c r="I773" i="11"/>
  <c r="F773" i="11"/>
  <c r="P773" i="11" s="1"/>
  <c r="E773" i="11"/>
  <c r="D773" i="11"/>
  <c r="C773" i="11"/>
  <c r="B773" i="11"/>
  <c r="A773" i="11"/>
  <c r="O772" i="11"/>
  <c r="N772" i="11"/>
  <c r="M772" i="11"/>
  <c r="L772" i="11"/>
  <c r="K772" i="11"/>
  <c r="J772" i="11"/>
  <c r="I772" i="11"/>
  <c r="F772" i="11"/>
  <c r="P772" i="11" s="1"/>
  <c r="E772" i="11"/>
  <c r="D772" i="11"/>
  <c r="C772" i="11"/>
  <c r="B772" i="11"/>
  <c r="A772" i="11"/>
  <c r="O771" i="11"/>
  <c r="N771" i="11"/>
  <c r="M771" i="11"/>
  <c r="L771" i="11"/>
  <c r="K771" i="11"/>
  <c r="J771" i="11"/>
  <c r="I771" i="11"/>
  <c r="F771" i="11"/>
  <c r="P771" i="11" s="1"/>
  <c r="E771" i="11"/>
  <c r="D771" i="11"/>
  <c r="C771" i="11"/>
  <c r="B771" i="11"/>
  <c r="A771" i="11"/>
  <c r="O770" i="11"/>
  <c r="N770" i="11"/>
  <c r="M770" i="11"/>
  <c r="L770" i="11"/>
  <c r="K770" i="11"/>
  <c r="J770" i="11"/>
  <c r="I770" i="11"/>
  <c r="F770" i="11"/>
  <c r="P770" i="11" s="1"/>
  <c r="E770" i="11"/>
  <c r="D770" i="11"/>
  <c r="C770" i="11"/>
  <c r="B770" i="11"/>
  <c r="A770" i="11"/>
  <c r="O769" i="11"/>
  <c r="N769" i="11"/>
  <c r="M769" i="11"/>
  <c r="L769" i="11"/>
  <c r="K769" i="11"/>
  <c r="J769" i="11"/>
  <c r="I769" i="11"/>
  <c r="F769" i="11"/>
  <c r="P769" i="11" s="1"/>
  <c r="E769" i="11"/>
  <c r="D769" i="11"/>
  <c r="C769" i="11"/>
  <c r="B769" i="11"/>
  <c r="A769" i="11"/>
  <c r="O768" i="11"/>
  <c r="N768" i="11"/>
  <c r="M768" i="11"/>
  <c r="L768" i="11"/>
  <c r="K768" i="11"/>
  <c r="J768" i="11"/>
  <c r="I768" i="11"/>
  <c r="F768" i="11"/>
  <c r="P768" i="11" s="1"/>
  <c r="E768" i="11"/>
  <c r="D768" i="11"/>
  <c r="C768" i="11"/>
  <c r="B768" i="11"/>
  <c r="A768" i="11"/>
  <c r="O767" i="11"/>
  <c r="N767" i="11"/>
  <c r="M767" i="11"/>
  <c r="L767" i="11"/>
  <c r="K767" i="11"/>
  <c r="J767" i="11"/>
  <c r="D53" i="12" s="1"/>
  <c r="I767" i="11"/>
  <c r="C53" i="12" s="1"/>
  <c r="F767" i="11"/>
  <c r="P767" i="11" s="1"/>
  <c r="E53" i="12" s="1"/>
  <c r="E767" i="11"/>
  <c r="D767" i="11"/>
  <c r="C767" i="11"/>
  <c r="B767" i="11"/>
  <c r="B53" i="12" s="1"/>
  <c r="A767" i="11"/>
  <c r="A53" i="12" s="1"/>
  <c r="O766" i="11"/>
  <c r="N766" i="11"/>
  <c r="M766" i="11"/>
  <c r="L766" i="11"/>
  <c r="K766" i="11"/>
  <c r="J766" i="11"/>
  <c r="I766" i="11"/>
  <c r="F766" i="11"/>
  <c r="P766" i="11" s="1"/>
  <c r="E766" i="11"/>
  <c r="D766" i="11"/>
  <c r="C766" i="11"/>
  <c r="B766" i="11"/>
  <c r="A766" i="11"/>
  <c r="O765" i="11"/>
  <c r="N765" i="11"/>
  <c r="M765" i="11"/>
  <c r="L765" i="11"/>
  <c r="K765" i="11"/>
  <c r="J765" i="11"/>
  <c r="I765" i="11"/>
  <c r="F765" i="11"/>
  <c r="P765" i="11" s="1"/>
  <c r="E765" i="11"/>
  <c r="D765" i="11"/>
  <c r="C765" i="11"/>
  <c r="B765" i="11"/>
  <c r="A765" i="11"/>
  <c r="O764" i="11"/>
  <c r="N764" i="11"/>
  <c r="M764" i="11"/>
  <c r="L764" i="11"/>
  <c r="K764" i="11"/>
  <c r="J764" i="11"/>
  <c r="I764" i="11"/>
  <c r="F764" i="11"/>
  <c r="P764" i="11" s="1"/>
  <c r="E764" i="11"/>
  <c r="D764" i="11"/>
  <c r="C764" i="11"/>
  <c r="B764" i="11"/>
  <c r="A764" i="11"/>
  <c r="O763" i="11"/>
  <c r="N763" i="11"/>
  <c r="M763" i="11"/>
  <c r="L763" i="11"/>
  <c r="K763" i="11"/>
  <c r="J763" i="11"/>
  <c r="I763" i="11"/>
  <c r="F763" i="11"/>
  <c r="P763" i="11" s="1"/>
  <c r="E763" i="11"/>
  <c r="D763" i="11"/>
  <c r="C763" i="11"/>
  <c r="B763" i="11"/>
  <c r="A763" i="11"/>
  <c r="O762" i="11"/>
  <c r="N762" i="11"/>
  <c r="M762" i="11"/>
  <c r="L762" i="11"/>
  <c r="K762" i="11"/>
  <c r="J762" i="11"/>
  <c r="I762" i="11"/>
  <c r="F762" i="11"/>
  <c r="P762" i="11" s="1"/>
  <c r="E762" i="11"/>
  <c r="D762" i="11"/>
  <c r="C762" i="11"/>
  <c r="B762" i="11"/>
  <c r="A762" i="11"/>
  <c r="O761" i="11"/>
  <c r="N761" i="11"/>
  <c r="M761" i="11"/>
  <c r="L761" i="11"/>
  <c r="K761" i="11"/>
  <c r="J761" i="11"/>
  <c r="I761" i="11"/>
  <c r="F761" i="11"/>
  <c r="P761" i="11" s="1"/>
  <c r="E761" i="11"/>
  <c r="D761" i="11"/>
  <c r="C761" i="11"/>
  <c r="B761" i="11"/>
  <c r="A761" i="11"/>
  <c r="O760" i="11"/>
  <c r="N760" i="11"/>
  <c r="M760" i="11"/>
  <c r="L760" i="11"/>
  <c r="K760" i="11"/>
  <c r="J760" i="11"/>
  <c r="I760" i="11"/>
  <c r="F760" i="11"/>
  <c r="P760" i="11" s="1"/>
  <c r="E760" i="11"/>
  <c r="D760" i="11"/>
  <c r="C760" i="11"/>
  <c r="B760" i="11"/>
  <c r="A760" i="11"/>
  <c r="O759" i="11"/>
  <c r="N759" i="11"/>
  <c r="M759" i="11"/>
  <c r="L759" i="11"/>
  <c r="K759" i="11"/>
  <c r="J759" i="11"/>
  <c r="I759" i="11"/>
  <c r="F759" i="11"/>
  <c r="P759" i="11" s="1"/>
  <c r="E759" i="11"/>
  <c r="D759" i="11"/>
  <c r="C759" i="11"/>
  <c r="B759" i="11"/>
  <c r="A759" i="11"/>
  <c r="O758" i="11"/>
  <c r="N758" i="11"/>
  <c r="M758" i="11"/>
  <c r="L758" i="11"/>
  <c r="K758" i="11"/>
  <c r="J758" i="11"/>
  <c r="I758" i="11"/>
  <c r="F758" i="11"/>
  <c r="P758" i="11" s="1"/>
  <c r="E758" i="11"/>
  <c r="D758" i="11"/>
  <c r="C758" i="11"/>
  <c r="B758" i="11"/>
  <c r="A758" i="11"/>
  <c r="O757" i="11"/>
  <c r="N757" i="11"/>
  <c r="M757" i="11"/>
  <c r="L757" i="11"/>
  <c r="K757" i="11"/>
  <c r="J757" i="11"/>
  <c r="I757" i="11"/>
  <c r="F757" i="11"/>
  <c r="P757" i="11" s="1"/>
  <c r="E757" i="11"/>
  <c r="D757" i="11"/>
  <c r="C757" i="11"/>
  <c r="B757" i="11"/>
  <c r="A757" i="11"/>
  <c r="O756" i="11"/>
  <c r="N756" i="11"/>
  <c r="M756" i="11"/>
  <c r="L756" i="11"/>
  <c r="K756" i="11"/>
  <c r="J756" i="11"/>
  <c r="I756" i="11"/>
  <c r="F756" i="11"/>
  <c r="P756" i="11" s="1"/>
  <c r="E756" i="11"/>
  <c r="D756" i="11"/>
  <c r="C756" i="11"/>
  <c r="B756" i="11"/>
  <c r="A756" i="11"/>
  <c r="O755" i="11"/>
  <c r="N755" i="11"/>
  <c r="M755" i="11"/>
  <c r="L755" i="11"/>
  <c r="K755" i="11"/>
  <c r="J755" i="11"/>
  <c r="I755" i="11"/>
  <c r="F755" i="11"/>
  <c r="P755" i="11" s="1"/>
  <c r="E755" i="11"/>
  <c r="D755" i="11"/>
  <c r="C755" i="11"/>
  <c r="B755" i="11"/>
  <c r="A755" i="11"/>
  <c r="O754" i="11"/>
  <c r="N754" i="11"/>
  <c r="M754" i="11"/>
  <c r="L754" i="11"/>
  <c r="K754" i="11"/>
  <c r="J754" i="11"/>
  <c r="I754" i="11"/>
  <c r="F754" i="11"/>
  <c r="P754" i="11" s="1"/>
  <c r="E754" i="11"/>
  <c r="D754" i="11"/>
  <c r="C754" i="11"/>
  <c r="B754" i="11"/>
  <c r="A754" i="11"/>
  <c r="O753" i="11"/>
  <c r="N753" i="11"/>
  <c r="M753" i="11"/>
  <c r="L753" i="11"/>
  <c r="K753" i="11"/>
  <c r="J753" i="11"/>
  <c r="I753" i="11"/>
  <c r="F753" i="11"/>
  <c r="P753" i="11" s="1"/>
  <c r="E753" i="11"/>
  <c r="D753" i="11"/>
  <c r="C753" i="11"/>
  <c r="B753" i="11"/>
  <c r="A753" i="11"/>
  <c r="O752" i="11"/>
  <c r="N752" i="11"/>
  <c r="M752" i="11"/>
  <c r="L752" i="11"/>
  <c r="K752" i="11"/>
  <c r="J752" i="11"/>
  <c r="D52" i="12" s="1"/>
  <c r="I752" i="11"/>
  <c r="C52" i="12" s="1"/>
  <c r="F752" i="11"/>
  <c r="P752" i="11" s="1"/>
  <c r="E52" i="12" s="1"/>
  <c r="E752" i="11"/>
  <c r="D752" i="11"/>
  <c r="C752" i="11"/>
  <c r="B752" i="11"/>
  <c r="B52" i="12" s="1"/>
  <c r="A752" i="11"/>
  <c r="A52" i="12" s="1"/>
  <c r="O751" i="11"/>
  <c r="N751" i="11"/>
  <c r="M751" i="11"/>
  <c r="L751" i="11"/>
  <c r="K751" i="11"/>
  <c r="J751" i="11"/>
  <c r="I751" i="11"/>
  <c r="F751" i="11"/>
  <c r="P751" i="11" s="1"/>
  <c r="E751" i="11"/>
  <c r="D751" i="11"/>
  <c r="C751" i="11"/>
  <c r="B751" i="11"/>
  <c r="A751" i="11"/>
  <c r="O750" i="11"/>
  <c r="N750" i="11"/>
  <c r="M750" i="11"/>
  <c r="L750" i="11"/>
  <c r="K750" i="11"/>
  <c r="J750" i="11"/>
  <c r="I750" i="11"/>
  <c r="F750" i="11"/>
  <c r="P750" i="11" s="1"/>
  <c r="E750" i="11"/>
  <c r="D750" i="11"/>
  <c r="C750" i="11"/>
  <c r="B750" i="11"/>
  <c r="A750" i="11"/>
  <c r="O749" i="11"/>
  <c r="N749" i="11"/>
  <c r="M749" i="11"/>
  <c r="L749" i="11"/>
  <c r="K749" i="11"/>
  <c r="J749" i="11"/>
  <c r="I749" i="11"/>
  <c r="F749" i="11"/>
  <c r="P749" i="11" s="1"/>
  <c r="E749" i="11"/>
  <c r="D749" i="11"/>
  <c r="C749" i="11"/>
  <c r="B749" i="11"/>
  <c r="A749" i="11"/>
  <c r="O748" i="11"/>
  <c r="N748" i="11"/>
  <c r="M748" i="11"/>
  <c r="L748" i="11"/>
  <c r="K748" i="11"/>
  <c r="J748" i="11"/>
  <c r="I748" i="11"/>
  <c r="F748" i="11"/>
  <c r="P748" i="11" s="1"/>
  <c r="E748" i="11"/>
  <c r="D748" i="11"/>
  <c r="C748" i="11"/>
  <c r="B748" i="11"/>
  <c r="A748" i="11"/>
  <c r="O747" i="11"/>
  <c r="N747" i="11"/>
  <c r="M747" i="11"/>
  <c r="L747" i="11"/>
  <c r="K747" i="11"/>
  <c r="J747" i="11"/>
  <c r="I747" i="11"/>
  <c r="F747" i="11"/>
  <c r="P747" i="11" s="1"/>
  <c r="E747" i="11"/>
  <c r="D747" i="11"/>
  <c r="C747" i="11"/>
  <c r="B747" i="11"/>
  <c r="A747" i="11"/>
  <c r="O746" i="11"/>
  <c r="N746" i="11"/>
  <c r="M746" i="11"/>
  <c r="L746" i="11"/>
  <c r="K746" i="11"/>
  <c r="J746" i="11"/>
  <c r="I746" i="11"/>
  <c r="F746" i="11"/>
  <c r="P746" i="11" s="1"/>
  <c r="E746" i="11"/>
  <c r="D746" i="11"/>
  <c r="C746" i="11"/>
  <c r="B746" i="11"/>
  <c r="A746" i="11"/>
  <c r="O745" i="11"/>
  <c r="N745" i="11"/>
  <c r="M745" i="11"/>
  <c r="L745" i="11"/>
  <c r="K745" i="11"/>
  <c r="J745" i="11"/>
  <c r="I745" i="11"/>
  <c r="F745" i="11"/>
  <c r="P745" i="11" s="1"/>
  <c r="E745" i="11"/>
  <c r="D745" i="11"/>
  <c r="C745" i="11"/>
  <c r="B745" i="11"/>
  <c r="A745" i="11"/>
  <c r="O744" i="11"/>
  <c r="N744" i="11"/>
  <c r="M744" i="11"/>
  <c r="L744" i="11"/>
  <c r="K744" i="11"/>
  <c r="J744" i="11"/>
  <c r="I744" i="11"/>
  <c r="F744" i="11"/>
  <c r="P744" i="11" s="1"/>
  <c r="E744" i="11"/>
  <c r="D744" i="11"/>
  <c r="C744" i="11"/>
  <c r="B744" i="11"/>
  <c r="A744" i="11"/>
  <c r="O743" i="11"/>
  <c r="N743" i="11"/>
  <c r="M743" i="11"/>
  <c r="L743" i="11"/>
  <c r="K743" i="11"/>
  <c r="J743" i="11"/>
  <c r="I743" i="11"/>
  <c r="F743" i="11"/>
  <c r="P743" i="11" s="1"/>
  <c r="E743" i="11"/>
  <c r="D743" i="11"/>
  <c r="C743" i="11"/>
  <c r="B743" i="11"/>
  <c r="A743" i="11"/>
  <c r="O742" i="11"/>
  <c r="N742" i="11"/>
  <c r="M742" i="11"/>
  <c r="L742" i="11"/>
  <c r="K742" i="11"/>
  <c r="J742" i="11"/>
  <c r="I742" i="11"/>
  <c r="F742" i="11"/>
  <c r="P742" i="11" s="1"/>
  <c r="E742" i="11"/>
  <c r="D742" i="11"/>
  <c r="C742" i="11"/>
  <c r="B742" i="11"/>
  <c r="A742" i="11"/>
  <c r="O741" i="11"/>
  <c r="N741" i="11"/>
  <c r="M741" i="11"/>
  <c r="L741" i="11"/>
  <c r="K741" i="11"/>
  <c r="J741" i="11"/>
  <c r="I741" i="11"/>
  <c r="F741" i="11"/>
  <c r="P741" i="11" s="1"/>
  <c r="E741" i="11"/>
  <c r="D741" i="11"/>
  <c r="C741" i="11"/>
  <c r="B741" i="11"/>
  <c r="A741" i="11"/>
  <c r="O740" i="11"/>
  <c r="N740" i="11"/>
  <c r="M740" i="11"/>
  <c r="L740" i="11"/>
  <c r="K740" i="11"/>
  <c r="J740" i="11"/>
  <c r="I740" i="11"/>
  <c r="F740" i="11"/>
  <c r="P740" i="11" s="1"/>
  <c r="E740" i="11"/>
  <c r="D740" i="11"/>
  <c r="C740" i="11"/>
  <c r="B740" i="11"/>
  <c r="A740" i="11"/>
  <c r="O739" i="11"/>
  <c r="N739" i="11"/>
  <c r="M739" i="11"/>
  <c r="L739" i="11"/>
  <c r="K739" i="11"/>
  <c r="J739" i="11"/>
  <c r="I739" i="11"/>
  <c r="F739" i="11"/>
  <c r="P739" i="11" s="1"/>
  <c r="E739" i="11"/>
  <c r="D739" i="11"/>
  <c r="C739" i="11"/>
  <c r="B739" i="11"/>
  <c r="A739" i="11"/>
  <c r="O738" i="11"/>
  <c r="N738" i="11"/>
  <c r="M738" i="11"/>
  <c r="L738" i="11"/>
  <c r="K738" i="11"/>
  <c r="J738" i="11"/>
  <c r="I738" i="11"/>
  <c r="F738" i="11"/>
  <c r="P738" i="11" s="1"/>
  <c r="E738" i="11"/>
  <c r="D738" i="11"/>
  <c r="C738" i="11"/>
  <c r="B738" i="11"/>
  <c r="A738" i="11"/>
  <c r="O737" i="11"/>
  <c r="N737" i="11"/>
  <c r="M737" i="11"/>
  <c r="L737" i="11"/>
  <c r="K737" i="11"/>
  <c r="J737" i="11"/>
  <c r="D51" i="12" s="1"/>
  <c r="I737" i="11"/>
  <c r="C51" i="12" s="1"/>
  <c r="F737" i="11"/>
  <c r="P737" i="11" s="1"/>
  <c r="E51" i="12" s="1"/>
  <c r="E737" i="11"/>
  <c r="D737" i="11"/>
  <c r="C737" i="11"/>
  <c r="B737" i="11"/>
  <c r="B51" i="12" s="1"/>
  <c r="A737" i="11"/>
  <c r="A51" i="12" s="1"/>
  <c r="O736" i="11"/>
  <c r="N736" i="11"/>
  <c r="M736" i="11"/>
  <c r="L736" i="11"/>
  <c r="K736" i="11"/>
  <c r="J736" i="11"/>
  <c r="I736" i="11"/>
  <c r="F736" i="11"/>
  <c r="P736" i="11" s="1"/>
  <c r="E736" i="11"/>
  <c r="D736" i="11"/>
  <c r="C736" i="11"/>
  <c r="B736" i="11"/>
  <c r="A736" i="11"/>
  <c r="O735" i="11"/>
  <c r="N735" i="11"/>
  <c r="M735" i="11"/>
  <c r="L735" i="11"/>
  <c r="K735" i="11"/>
  <c r="J735" i="11"/>
  <c r="I735" i="11"/>
  <c r="F735" i="11"/>
  <c r="P735" i="11" s="1"/>
  <c r="E735" i="11"/>
  <c r="D735" i="11"/>
  <c r="C735" i="11"/>
  <c r="B735" i="11"/>
  <c r="A735" i="11"/>
  <c r="O734" i="11"/>
  <c r="N734" i="11"/>
  <c r="M734" i="11"/>
  <c r="L734" i="11"/>
  <c r="K734" i="11"/>
  <c r="J734" i="11"/>
  <c r="I734" i="11"/>
  <c r="F734" i="11"/>
  <c r="P734" i="11" s="1"/>
  <c r="E734" i="11"/>
  <c r="D734" i="11"/>
  <c r="C734" i="11"/>
  <c r="B734" i="11"/>
  <c r="A734" i="11"/>
  <c r="O733" i="11"/>
  <c r="N733" i="11"/>
  <c r="M733" i="11"/>
  <c r="L733" i="11"/>
  <c r="K733" i="11"/>
  <c r="J733" i="11"/>
  <c r="I733" i="11"/>
  <c r="F733" i="11"/>
  <c r="P733" i="11" s="1"/>
  <c r="E733" i="11"/>
  <c r="D733" i="11"/>
  <c r="C733" i="11"/>
  <c r="B733" i="11"/>
  <c r="A733" i="11"/>
  <c r="O732" i="11"/>
  <c r="N732" i="11"/>
  <c r="M732" i="11"/>
  <c r="L732" i="11"/>
  <c r="K732" i="11"/>
  <c r="J732" i="11"/>
  <c r="I732" i="11"/>
  <c r="F732" i="11"/>
  <c r="P732" i="11" s="1"/>
  <c r="E732" i="11"/>
  <c r="D732" i="11"/>
  <c r="C732" i="11"/>
  <c r="B732" i="11"/>
  <c r="A732" i="11"/>
  <c r="O731" i="11"/>
  <c r="N731" i="11"/>
  <c r="M731" i="11"/>
  <c r="L731" i="11"/>
  <c r="K731" i="11"/>
  <c r="J731" i="11"/>
  <c r="I731" i="11"/>
  <c r="F731" i="11"/>
  <c r="P731" i="11" s="1"/>
  <c r="E731" i="11"/>
  <c r="D731" i="11"/>
  <c r="C731" i="11"/>
  <c r="B731" i="11"/>
  <c r="A731" i="11"/>
  <c r="O730" i="11"/>
  <c r="N730" i="11"/>
  <c r="M730" i="11"/>
  <c r="L730" i="11"/>
  <c r="K730" i="11"/>
  <c r="J730" i="11"/>
  <c r="I730" i="11"/>
  <c r="F730" i="11"/>
  <c r="P730" i="11" s="1"/>
  <c r="E730" i="11"/>
  <c r="D730" i="11"/>
  <c r="C730" i="11"/>
  <c r="B730" i="11"/>
  <c r="A730" i="11"/>
  <c r="O729" i="11"/>
  <c r="N729" i="11"/>
  <c r="M729" i="11"/>
  <c r="L729" i="11"/>
  <c r="K729" i="11"/>
  <c r="J729" i="11"/>
  <c r="I729" i="11"/>
  <c r="F729" i="11"/>
  <c r="P729" i="11" s="1"/>
  <c r="E729" i="11"/>
  <c r="D729" i="11"/>
  <c r="C729" i="11"/>
  <c r="B729" i="11"/>
  <c r="A729" i="11"/>
  <c r="O728" i="11"/>
  <c r="N728" i="11"/>
  <c r="M728" i="11"/>
  <c r="L728" i="11"/>
  <c r="K728" i="11"/>
  <c r="J728" i="11"/>
  <c r="I728" i="11"/>
  <c r="F728" i="11"/>
  <c r="P728" i="11" s="1"/>
  <c r="E728" i="11"/>
  <c r="D728" i="11"/>
  <c r="C728" i="11"/>
  <c r="B728" i="11"/>
  <c r="A728" i="11"/>
  <c r="O727" i="11"/>
  <c r="N727" i="11"/>
  <c r="M727" i="11"/>
  <c r="L727" i="11"/>
  <c r="K727" i="11"/>
  <c r="J727" i="11"/>
  <c r="I727" i="11"/>
  <c r="F727" i="11"/>
  <c r="P727" i="11" s="1"/>
  <c r="E727" i="11"/>
  <c r="D727" i="11"/>
  <c r="C727" i="11"/>
  <c r="B727" i="11"/>
  <c r="A727" i="11"/>
  <c r="O726" i="11"/>
  <c r="N726" i="11"/>
  <c r="M726" i="11"/>
  <c r="L726" i="11"/>
  <c r="K726" i="11"/>
  <c r="J726" i="11"/>
  <c r="I726" i="11"/>
  <c r="F726" i="11"/>
  <c r="P726" i="11" s="1"/>
  <c r="E726" i="11"/>
  <c r="D726" i="11"/>
  <c r="C726" i="11"/>
  <c r="B726" i="11"/>
  <c r="A726" i="11"/>
  <c r="O725" i="11"/>
  <c r="N725" i="11"/>
  <c r="M725" i="11"/>
  <c r="L725" i="11"/>
  <c r="K725" i="11"/>
  <c r="J725" i="11"/>
  <c r="I725" i="11"/>
  <c r="F725" i="11"/>
  <c r="P725" i="11" s="1"/>
  <c r="E725" i="11"/>
  <c r="D725" i="11"/>
  <c r="C725" i="11"/>
  <c r="B725" i="11"/>
  <c r="A725" i="11"/>
  <c r="O724" i="11"/>
  <c r="N724" i="11"/>
  <c r="M724" i="11"/>
  <c r="L724" i="11"/>
  <c r="K724" i="11"/>
  <c r="J724" i="11"/>
  <c r="I724" i="11"/>
  <c r="F724" i="11"/>
  <c r="P724" i="11" s="1"/>
  <c r="E724" i="11"/>
  <c r="D724" i="11"/>
  <c r="C724" i="11"/>
  <c r="B724" i="11"/>
  <c r="A724" i="11"/>
  <c r="O723" i="11"/>
  <c r="N723" i="11"/>
  <c r="M723" i="11"/>
  <c r="L723" i="11"/>
  <c r="K723" i="11"/>
  <c r="J723" i="11"/>
  <c r="I723" i="11"/>
  <c r="F723" i="11"/>
  <c r="P723" i="11" s="1"/>
  <c r="E723" i="11"/>
  <c r="D723" i="11"/>
  <c r="C723" i="11"/>
  <c r="B723" i="11"/>
  <c r="A723" i="11"/>
  <c r="O722" i="11"/>
  <c r="N722" i="11"/>
  <c r="M722" i="11"/>
  <c r="L722" i="11"/>
  <c r="K722" i="11"/>
  <c r="J722" i="11"/>
  <c r="D50" i="12" s="1"/>
  <c r="I722" i="11"/>
  <c r="C50" i="12" s="1"/>
  <c r="F722" i="11"/>
  <c r="P722" i="11" s="1"/>
  <c r="E722" i="11"/>
  <c r="D722" i="11"/>
  <c r="C722" i="11"/>
  <c r="B722" i="11"/>
  <c r="B50" i="12" s="1"/>
  <c r="A722" i="11"/>
  <c r="A50" i="12" s="1"/>
  <c r="O721" i="11"/>
  <c r="N721" i="11"/>
  <c r="M721" i="11"/>
  <c r="L721" i="11"/>
  <c r="K721" i="11"/>
  <c r="J721" i="11"/>
  <c r="I721" i="11"/>
  <c r="F721" i="11"/>
  <c r="P721" i="11" s="1"/>
  <c r="E721" i="11"/>
  <c r="D721" i="11"/>
  <c r="C721" i="11"/>
  <c r="B721" i="11"/>
  <c r="A721" i="11"/>
  <c r="O720" i="11"/>
  <c r="N720" i="11"/>
  <c r="M720" i="11"/>
  <c r="L720" i="11"/>
  <c r="K720" i="11"/>
  <c r="J720" i="11"/>
  <c r="I720" i="11"/>
  <c r="F720" i="11"/>
  <c r="P720" i="11" s="1"/>
  <c r="E720" i="11"/>
  <c r="D720" i="11"/>
  <c r="C720" i="11"/>
  <c r="B720" i="11"/>
  <c r="A720" i="11"/>
  <c r="O719" i="11"/>
  <c r="N719" i="11"/>
  <c r="M719" i="11"/>
  <c r="L719" i="11"/>
  <c r="K719" i="11"/>
  <c r="J719" i="11"/>
  <c r="I719" i="11"/>
  <c r="F719" i="11"/>
  <c r="P719" i="11" s="1"/>
  <c r="E719" i="11"/>
  <c r="D719" i="11"/>
  <c r="C719" i="11"/>
  <c r="B719" i="11"/>
  <c r="A719" i="11"/>
  <c r="O718" i="11"/>
  <c r="N718" i="11"/>
  <c r="M718" i="11"/>
  <c r="L718" i="11"/>
  <c r="K718" i="11"/>
  <c r="J718" i="11"/>
  <c r="I718" i="11"/>
  <c r="F718" i="11"/>
  <c r="P718" i="11" s="1"/>
  <c r="E718" i="11"/>
  <c r="D718" i="11"/>
  <c r="C718" i="11"/>
  <c r="B718" i="11"/>
  <c r="A718" i="11"/>
  <c r="O717" i="11"/>
  <c r="N717" i="11"/>
  <c r="M717" i="11"/>
  <c r="L717" i="11"/>
  <c r="K717" i="11"/>
  <c r="J717" i="11"/>
  <c r="I717" i="11"/>
  <c r="F717" i="11"/>
  <c r="P717" i="11" s="1"/>
  <c r="E717" i="11"/>
  <c r="D717" i="11"/>
  <c r="C717" i="11"/>
  <c r="B717" i="11"/>
  <c r="A717" i="11"/>
  <c r="O716" i="11"/>
  <c r="N716" i="11"/>
  <c r="M716" i="11"/>
  <c r="L716" i="11"/>
  <c r="K716" i="11"/>
  <c r="J716" i="11"/>
  <c r="I716" i="11"/>
  <c r="F716" i="11"/>
  <c r="P716" i="11" s="1"/>
  <c r="E716" i="11"/>
  <c r="D716" i="11"/>
  <c r="C716" i="11"/>
  <c r="B716" i="11"/>
  <c r="A716" i="11"/>
  <c r="O715" i="11"/>
  <c r="N715" i="11"/>
  <c r="M715" i="11"/>
  <c r="L715" i="11"/>
  <c r="K715" i="11"/>
  <c r="J715" i="11"/>
  <c r="I715" i="11"/>
  <c r="F715" i="11"/>
  <c r="P715" i="11" s="1"/>
  <c r="E715" i="11"/>
  <c r="D715" i="11"/>
  <c r="C715" i="11"/>
  <c r="B715" i="11"/>
  <c r="A715" i="11"/>
  <c r="O714" i="11"/>
  <c r="N714" i="11"/>
  <c r="M714" i="11"/>
  <c r="L714" i="11"/>
  <c r="K714" i="11"/>
  <c r="J714" i="11"/>
  <c r="I714" i="11"/>
  <c r="F714" i="11"/>
  <c r="P714" i="11" s="1"/>
  <c r="E714" i="11"/>
  <c r="D714" i="11"/>
  <c r="C714" i="11"/>
  <c r="B714" i="11"/>
  <c r="A714" i="11"/>
  <c r="O713" i="11"/>
  <c r="N713" i="11"/>
  <c r="M713" i="11"/>
  <c r="L713" i="11"/>
  <c r="K713" i="11"/>
  <c r="J713" i="11"/>
  <c r="I713" i="11"/>
  <c r="F713" i="11"/>
  <c r="P713" i="11" s="1"/>
  <c r="E713" i="11"/>
  <c r="D713" i="11"/>
  <c r="C713" i="11"/>
  <c r="B713" i="11"/>
  <c r="A713" i="11"/>
  <c r="O712" i="11"/>
  <c r="N712" i="11"/>
  <c r="M712" i="11"/>
  <c r="L712" i="11"/>
  <c r="K712" i="11"/>
  <c r="J712" i="11"/>
  <c r="I712" i="11"/>
  <c r="F712" i="11"/>
  <c r="P712" i="11" s="1"/>
  <c r="E712" i="11"/>
  <c r="D712" i="11"/>
  <c r="C712" i="11"/>
  <c r="B712" i="11"/>
  <c r="A712" i="11"/>
  <c r="O711" i="11"/>
  <c r="N711" i="11"/>
  <c r="M711" i="11"/>
  <c r="L711" i="11"/>
  <c r="K711" i="11"/>
  <c r="J711" i="11"/>
  <c r="I711" i="11"/>
  <c r="F711" i="11"/>
  <c r="P711" i="11" s="1"/>
  <c r="E711" i="11"/>
  <c r="D711" i="11"/>
  <c r="C711" i="11"/>
  <c r="B711" i="11"/>
  <c r="A711" i="11"/>
  <c r="O710" i="11"/>
  <c r="N710" i="11"/>
  <c r="M710" i="11"/>
  <c r="L710" i="11"/>
  <c r="K710" i="11"/>
  <c r="J710" i="11"/>
  <c r="I710" i="11"/>
  <c r="F710" i="11"/>
  <c r="P710" i="11" s="1"/>
  <c r="E710" i="11"/>
  <c r="D710" i="11"/>
  <c r="C710" i="11"/>
  <c r="B710" i="11"/>
  <c r="A710" i="11"/>
  <c r="O709" i="11"/>
  <c r="N709" i="11"/>
  <c r="M709" i="11"/>
  <c r="L709" i="11"/>
  <c r="K709" i="11"/>
  <c r="J709" i="11"/>
  <c r="I709" i="11"/>
  <c r="F709" i="11"/>
  <c r="P709" i="11" s="1"/>
  <c r="E709" i="11"/>
  <c r="D709" i="11"/>
  <c r="C709" i="11"/>
  <c r="B709" i="11"/>
  <c r="A709" i="11"/>
  <c r="O708" i="11"/>
  <c r="N708" i="11"/>
  <c r="M708" i="11"/>
  <c r="L708" i="11"/>
  <c r="K708" i="11"/>
  <c r="J708" i="11"/>
  <c r="I708" i="11"/>
  <c r="F708" i="11"/>
  <c r="P708" i="11" s="1"/>
  <c r="E708" i="11"/>
  <c r="D708" i="11"/>
  <c r="C708" i="11"/>
  <c r="B708" i="11"/>
  <c r="A708" i="11"/>
  <c r="O707" i="11"/>
  <c r="N707" i="11"/>
  <c r="M707" i="11"/>
  <c r="L707" i="11"/>
  <c r="K707" i="11"/>
  <c r="J707" i="11"/>
  <c r="D49" i="12" s="1"/>
  <c r="I707" i="11"/>
  <c r="C49" i="12" s="1"/>
  <c r="F707" i="11"/>
  <c r="P707" i="11" s="1"/>
  <c r="E49" i="12" s="1"/>
  <c r="E707" i="11"/>
  <c r="D707" i="11"/>
  <c r="C707" i="11"/>
  <c r="B707" i="11"/>
  <c r="B49" i="12" s="1"/>
  <c r="A707" i="11"/>
  <c r="A49" i="12" s="1"/>
  <c r="O706" i="11"/>
  <c r="N706" i="11"/>
  <c r="M706" i="11"/>
  <c r="L706" i="11"/>
  <c r="K706" i="11"/>
  <c r="J706" i="11"/>
  <c r="I706" i="11"/>
  <c r="F706" i="11"/>
  <c r="P706" i="11" s="1"/>
  <c r="E706" i="11"/>
  <c r="D706" i="11"/>
  <c r="C706" i="11"/>
  <c r="B706" i="11"/>
  <c r="A706" i="11"/>
  <c r="O705" i="11"/>
  <c r="N705" i="11"/>
  <c r="M705" i="11"/>
  <c r="L705" i="11"/>
  <c r="K705" i="11"/>
  <c r="J705" i="11"/>
  <c r="I705" i="11"/>
  <c r="F705" i="11"/>
  <c r="P705" i="11" s="1"/>
  <c r="E705" i="11"/>
  <c r="D705" i="11"/>
  <c r="C705" i="11"/>
  <c r="B705" i="11"/>
  <c r="A705" i="11"/>
  <c r="O704" i="11"/>
  <c r="N704" i="11"/>
  <c r="M704" i="11"/>
  <c r="L704" i="11"/>
  <c r="K704" i="11"/>
  <c r="J704" i="11"/>
  <c r="I704" i="11"/>
  <c r="F704" i="11"/>
  <c r="P704" i="11" s="1"/>
  <c r="E704" i="11"/>
  <c r="D704" i="11"/>
  <c r="C704" i="11"/>
  <c r="B704" i="11"/>
  <c r="A704" i="11"/>
  <c r="O703" i="11"/>
  <c r="N703" i="11"/>
  <c r="M703" i="11"/>
  <c r="L703" i="11"/>
  <c r="K703" i="11"/>
  <c r="J703" i="11"/>
  <c r="I703" i="11"/>
  <c r="F703" i="11"/>
  <c r="P703" i="11" s="1"/>
  <c r="E703" i="11"/>
  <c r="D703" i="11"/>
  <c r="C703" i="11"/>
  <c r="B703" i="11"/>
  <c r="A703" i="11"/>
  <c r="O702" i="11"/>
  <c r="N702" i="11"/>
  <c r="M702" i="11"/>
  <c r="L702" i="11"/>
  <c r="K702" i="11"/>
  <c r="J702" i="11"/>
  <c r="I702" i="11"/>
  <c r="F702" i="11"/>
  <c r="P702" i="11" s="1"/>
  <c r="E702" i="11"/>
  <c r="D702" i="11"/>
  <c r="C702" i="11"/>
  <c r="B702" i="11"/>
  <c r="A702" i="11"/>
  <c r="O701" i="11"/>
  <c r="N701" i="11"/>
  <c r="M701" i="11"/>
  <c r="L701" i="11"/>
  <c r="K701" i="11"/>
  <c r="J701" i="11"/>
  <c r="I701" i="11"/>
  <c r="F701" i="11"/>
  <c r="P701" i="11" s="1"/>
  <c r="E701" i="11"/>
  <c r="D701" i="11"/>
  <c r="C701" i="11"/>
  <c r="B701" i="11"/>
  <c r="A701" i="11"/>
  <c r="O700" i="11"/>
  <c r="N700" i="11"/>
  <c r="M700" i="11"/>
  <c r="L700" i="11"/>
  <c r="K700" i="11"/>
  <c r="J700" i="11"/>
  <c r="I700" i="11"/>
  <c r="F700" i="11"/>
  <c r="P700" i="11" s="1"/>
  <c r="E700" i="11"/>
  <c r="D700" i="11"/>
  <c r="C700" i="11"/>
  <c r="B700" i="11"/>
  <c r="A700" i="11"/>
  <c r="O699" i="11"/>
  <c r="N699" i="11"/>
  <c r="M699" i="11"/>
  <c r="L699" i="11"/>
  <c r="K699" i="11"/>
  <c r="J699" i="11"/>
  <c r="I699" i="11"/>
  <c r="F699" i="11"/>
  <c r="P699" i="11" s="1"/>
  <c r="E699" i="11"/>
  <c r="D699" i="11"/>
  <c r="C699" i="11"/>
  <c r="B699" i="11"/>
  <c r="A699" i="11"/>
  <c r="O698" i="11"/>
  <c r="N698" i="11"/>
  <c r="M698" i="11"/>
  <c r="L698" i="11"/>
  <c r="K698" i="11"/>
  <c r="J698" i="11"/>
  <c r="I698" i="11"/>
  <c r="F698" i="11"/>
  <c r="P698" i="11" s="1"/>
  <c r="E698" i="11"/>
  <c r="D698" i="11"/>
  <c r="C698" i="11"/>
  <c r="B698" i="11"/>
  <c r="A698" i="11"/>
  <c r="O697" i="11"/>
  <c r="N697" i="11"/>
  <c r="M697" i="11"/>
  <c r="L697" i="11"/>
  <c r="K697" i="11"/>
  <c r="J697" i="11"/>
  <c r="I697" i="11"/>
  <c r="F697" i="11"/>
  <c r="P697" i="11" s="1"/>
  <c r="E697" i="11"/>
  <c r="D697" i="11"/>
  <c r="C697" i="11"/>
  <c r="B697" i="11"/>
  <c r="A697" i="11"/>
  <c r="O696" i="11"/>
  <c r="N696" i="11"/>
  <c r="M696" i="11"/>
  <c r="L696" i="11"/>
  <c r="K696" i="11"/>
  <c r="J696" i="11"/>
  <c r="I696" i="11"/>
  <c r="F696" i="11"/>
  <c r="P696" i="11" s="1"/>
  <c r="E696" i="11"/>
  <c r="D696" i="11"/>
  <c r="C696" i="11"/>
  <c r="B696" i="11"/>
  <c r="A696" i="11"/>
  <c r="O695" i="11"/>
  <c r="N695" i="11"/>
  <c r="M695" i="11"/>
  <c r="L695" i="11"/>
  <c r="K695" i="11"/>
  <c r="J695" i="11"/>
  <c r="I695" i="11"/>
  <c r="F695" i="11"/>
  <c r="P695" i="11" s="1"/>
  <c r="E695" i="11"/>
  <c r="D695" i="11"/>
  <c r="C695" i="11"/>
  <c r="B695" i="11"/>
  <c r="A695" i="11"/>
  <c r="O694" i="11"/>
  <c r="N694" i="11"/>
  <c r="M694" i="11"/>
  <c r="L694" i="11"/>
  <c r="K694" i="11"/>
  <c r="J694" i="11"/>
  <c r="I694" i="11"/>
  <c r="F694" i="11"/>
  <c r="P694" i="11" s="1"/>
  <c r="E694" i="11"/>
  <c r="D694" i="11"/>
  <c r="C694" i="11"/>
  <c r="B694" i="11"/>
  <c r="A694" i="11"/>
  <c r="O693" i="11"/>
  <c r="N693" i="11"/>
  <c r="M693" i="11"/>
  <c r="L693" i="11"/>
  <c r="K693" i="11"/>
  <c r="J693" i="11"/>
  <c r="I693" i="11"/>
  <c r="F693" i="11"/>
  <c r="P693" i="11" s="1"/>
  <c r="E693" i="11"/>
  <c r="D693" i="11"/>
  <c r="C693" i="11"/>
  <c r="B693" i="11"/>
  <c r="A693" i="11"/>
  <c r="O692" i="11"/>
  <c r="N692" i="11"/>
  <c r="M692" i="11"/>
  <c r="L692" i="11"/>
  <c r="K692" i="11"/>
  <c r="J692" i="11"/>
  <c r="D48" i="12" s="1"/>
  <c r="I692" i="11"/>
  <c r="C48" i="12" s="1"/>
  <c r="F692" i="11"/>
  <c r="P692" i="11" s="1"/>
  <c r="E48" i="12" s="1"/>
  <c r="E692" i="11"/>
  <c r="D692" i="11"/>
  <c r="C692" i="11"/>
  <c r="B692" i="11"/>
  <c r="B48" i="12" s="1"/>
  <c r="A692" i="11"/>
  <c r="A48" i="12" s="1"/>
  <c r="O691" i="11"/>
  <c r="N691" i="11"/>
  <c r="M691" i="11"/>
  <c r="L691" i="11"/>
  <c r="K691" i="11"/>
  <c r="J691" i="11"/>
  <c r="I691" i="11"/>
  <c r="F691" i="11"/>
  <c r="P691" i="11" s="1"/>
  <c r="E691" i="11"/>
  <c r="D691" i="11"/>
  <c r="C691" i="11"/>
  <c r="B691" i="11"/>
  <c r="A691" i="11"/>
  <c r="O690" i="11"/>
  <c r="N690" i="11"/>
  <c r="M690" i="11"/>
  <c r="L690" i="11"/>
  <c r="K690" i="11"/>
  <c r="J690" i="11"/>
  <c r="I690" i="11"/>
  <c r="F690" i="11"/>
  <c r="P690" i="11" s="1"/>
  <c r="E690" i="11"/>
  <c r="D690" i="11"/>
  <c r="C690" i="11"/>
  <c r="B690" i="11"/>
  <c r="A690" i="11"/>
  <c r="O689" i="11"/>
  <c r="N689" i="11"/>
  <c r="M689" i="11"/>
  <c r="L689" i="11"/>
  <c r="K689" i="11"/>
  <c r="J689" i="11"/>
  <c r="I689" i="11"/>
  <c r="F689" i="11"/>
  <c r="P689" i="11" s="1"/>
  <c r="E689" i="11"/>
  <c r="D689" i="11"/>
  <c r="C689" i="11"/>
  <c r="B689" i="11"/>
  <c r="A689" i="11"/>
  <c r="O688" i="11"/>
  <c r="N688" i="11"/>
  <c r="M688" i="11"/>
  <c r="L688" i="11"/>
  <c r="K688" i="11"/>
  <c r="J688" i="11"/>
  <c r="I688" i="11"/>
  <c r="F688" i="11"/>
  <c r="P688" i="11" s="1"/>
  <c r="E688" i="11"/>
  <c r="D688" i="11"/>
  <c r="C688" i="11"/>
  <c r="B688" i="11"/>
  <c r="A688" i="11"/>
  <c r="O687" i="11"/>
  <c r="N687" i="11"/>
  <c r="M687" i="11"/>
  <c r="L687" i="11"/>
  <c r="K687" i="11"/>
  <c r="J687" i="11"/>
  <c r="I687" i="11"/>
  <c r="F687" i="11"/>
  <c r="P687" i="11" s="1"/>
  <c r="E687" i="11"/>
  <c r="D687" i="11"/>
  <c r="C687" i="11"/>
  <c r="B687" i="11"/>
  <c r="A687" i="11"/>
  <c r="O686" i="11"/>
  <c r="N686" i="11"/>
  <c r="M686" i="11"/>
  <c r="L686" i="11"/>
  <c r="K686" i="11"/>
  <c r="J686" i="11"/>
  <c r="I686" i="11"/>
  <c r="F686" i="11"/>
  <c r="P686" i="11" s="1"/>
  <c r="E686" i="11"/>
  <c r="D686" i="11"/>
  <c r="C686" i="11"/>
  <c r="B686" i="11"/>
  <c r="A686" i="11"/>
  <c r="O685" i="11"/>
  <c r="N685" i="11"/>
  <c r="M685" i="11"/>
  <c r="L685" i="11"/>
  <c r="K685" i="11"/>
  <c r="J685" i="11"/>
  <c r="I685" i="11"/>
  <c r="F685" i="11"/>
  <c r="P685" i="11" s="1"/>
  <c r="E685" i="11"/>
  <c r="D685" i="11"/>
  <c r="C685" i="11"/>
  <c r="B685" i="11"/>
  <c r="A685" i="11"/>
  <c r="O684" i="11"/>
  <c r="N684" i="11"/>
  <c r="M684" i="11"/>
  <c r="L684" i="11"/>
  <c r="K684" i="11"/>
  <c r="J684" i="11"/>
  <c r="I684" i="11"/>
  <c r="F684" i="11"/>
  <c r="P684" i="11" s="1"/>
  <c r="E684" i="11"/>
  <c r="D684" i="11"/>
  <c r="C684" i="11"/>
  <c r="B684" i="11"/>
  <c r="A684" i="11"/>
  <c r="O683" i="11"/>
  <c r="N683" i="11"/>
  <c r="M683" i="11"/>
  <c r="L683" i="11"/>
  <c r="K683" i="11"/>
  <c r="J683" i="11"/>
  <c r="I683" i="11"/>
  <c r="F683" i="11"/>
  <c r="P683" i="11" s="1"/>
  <c r="E683" i="11"/>
  <c r="D683" i="11"/>
  <c r="C683" i="11"/>
  <c r="B683" i="11"/>
  <c r="A683" i="11"/>
  <c r="O682" i="11"/>
  <c r="N682" i="11"/>
  <c r="M682" i="11"/>
  <c r="L682" i="11"/>
  <c r="K682" i="11"/>
  <c r="J682" i="11"/>
  <c r="I682" i="11"/>
  <c r="F682" i="11"/>
  <c r="P682" i="11" s="1"/>
  <c r="E682" i="11"/>
  <c r="D682" i="11"/>
  <c r="C682" i="11"/>
  <c r="B682" i="11"/>
  <c r="A682" i="11"/>
  <c r="O681" i="11"/>
  <c r="N681" i="11"/>
  <c r="M681" i="11"/>
  <c r="L681" i="11"/>
  <c r="K681" i="11"/>
  <c r="J681" i="11"/>
  <c r="I681" i="11"/>
  <c r="F681" i="11"/>
  <c r="P681" i="11" s="1"/>
  <c r="E681" i="11"/>
  <c r="D681" i="11"/>
  <c r="C681" i="11"/>
  <c r="B681" i="11"/>
  <c r="A681" i="11"/>
  <c r="O680" i="11"/>
  <c r="N680" i="11"/>
  <c r="M680" i="11"/>
  <c r="L680" i="11"/>
  <c r="K680" i="11"/>
  <c r="J680" i="11"/>
  <c r="I680" i="11"/>
  <c r="F680" i="11"/>
  <c r="P680" i="11" s="1"/>
  <c r="E680" i="11"/>
  <c r="D680" i="11"/>
  <c r="C680" i="11"/>
  <c r="B680" i="11"/>
  <c r="A680" i="11"/>
  <c r="O679" i="11"/>
  <c r="N679" i="11"/>
  <c r="M679" i="11"/>
  <c r="L679" i="11"/>
  <c r="K679" i="11"/>
  <c r="J679" i="11"/>
  <c r="I679" i="11"/>
  <c r="F679" i="11"/>
  <c r="P679" i="11" s="1"/>
  <c r="E679" i="11"/>
  <c r="D679" i="11"/>
  <c r="C679" i="11"/>
  <c r="B679" i="11"/>
  <c r="A679" i="11"/>
  <c r="O678" i="11"/>
  <c r="N678" i="11"/>
  <c r="M678" i="11"/>
  <c r="L678" i="11"/>
  <c r="K678" i="11"/>
  <c r="J678" i="11"/>
  <c r="I678" i="11"/>
  <c r="F678" i="11"/>
  <c r="P678" i="11" s="1"/>
  <c r="E678" i="11"/>
  <c r="D678" i="11"/>
  <c r="C678" i="11"/>
  <c r="B678" i="11"/>
  <c r="A678" i="11"/>
  <c r="O677" i="11"/>
  <c r="N677" i="11"/>
  <c r="M677" i="11"/>
  <c r="L677" i="11"/>
  <c r="K677" i="11"/>
  <c r="J677" i="11"/>
  <c r="D47" i="12" s="1"/>
  <c r="I677" i="11"/>
  <c r="C47" i="12" s="1"/>
  <c r="F677" i="11"/>
  <c r="P677" i="11" s="1"/>
  <c r="E47" i="12" s="1"/>
  <c r="E677" i="11"/>
  <c r="D677" i="11"/>
  <c r="C677" i="11"/>
  <c r="B677" i="11"/>
  <c r="B47" i="12" s="1"/>
  <c r="A677" i="11"/>
  <c r="A47" i="12" s="1"/>
  <c r="O676" i="11"/>
  <c r="N676" i="11"/>
  <c r="M676" i="11"/>
  <c r="L676" i="11"/>
  <c r="K676" i="11"/>
  <c r="J676" i="11"/>
  <c r="I676" i="11"/>
  <c r="F676" i="11"/>
  <c r="P676" i="11" s="1"/>
  <c r="E676" i="11"/>
  <c r="D676" i="11"/>
  <c r="C676" i="11"/>
  <c r="B676" i="11"/>
  <c r="A676" i="11"/>
  <c r="O675" i="11"/>
  <c r="N675" i="11"/>
  <c r="M675" i="11"/>
  <c r="L675" i="11"/>
  <c r="K675" i="11"/>
  <c r="J675" i="11"/>
  <c r="I675" i="11"/>
  <c r="F675" i="11"/>
  <c r="P675" i="11" s="1"/>
  <c r="E675" i="11"/>
  <c r="D675" i="11"/>
  <c r="C675" i="11"/>
  <c r="B675" i="11"/>
  <c r="A675" i="11"/>
  <c r="O674" i="11"/>
  <c r="N674" i="11"/>
  <c r="M674" i="11"/>
  <c r="L674" i="11"/>
  <c r="K674" i="11"/>
  <c r="J674" i="11"/>
  <c r="I674" i="11"/>
  <c r="F674" i="11"/>
  <c r="P674" i="11" s="1"/>
  <c r="E674" i="11"/>
  <c r="D674" i="11"/>
  <c r="C674" i="11"/>
  <c r="B674" i="11"/>
  <c r="A674" i="11"/>
  <c r="O673" i="11"/>
  <c r="N673" i="11"/>
  <c r="M673" i="11"/>
  <c r="L673" i="11"/>
  <c r="K673" i="11"/>
  <c r="J673" i="11"/>
  <c r="I673" i="11"/>
  <c r="F673" i="11"/>
  <c r="P673" i="11" s="1"/>
  <c r="E673" i="11"/>
  <c r="D673" i="11"/>
  <c r="C673" i="11"/>
  <c r="B673" i="11"/>
  <c r="A673" i="11"/>
  <c r="O672" i="11"/>
  <c r="N672" i="11"/>
  <c r="M672" i="11"/>
  <c r="L672" i="11"/>
  <c r="K672" i="11"/>
  <c r="J672" i="11"/>
  <c r="I672" i="11"/>
  <c r="F672" i="11"/>
  <c r="P672" i="11" s="1"/>
  <c r="E672" i="11"/>
  <c r="D672" i="11"/>
  <c r="C672" i="11"/>
  <c r="B672" i="11"/>
  <c r="A672" i="11"/>
  <c r="O671" i="11"/>
  <c r="N671" i="11"/>
  <c r="M671" i="11"/>
  <c r="L671" i="11"/>
  <c r="K671" i="11"/>
  <c r="J671" i="11"/>
  <c r="I671" i="11"/>
  <c r="F671" i="11"/>
  <c r="P671" i="11" s="1"/>
  <c r="E671" i="11"/>
  <c r="D671" i="11"/>
  <c r="C671" i="11"/>
  <c r="B671" i="11"/>
  <c r="A671" i="11"/>
  <c r="O670" i="11"/>
  <c r="N670" i="11"/>
  <c r="M670" i="11"/>
  <c r="L670" i="11"/>
  <c r="K670" i="11"/>
  <c r="J670" i="11"/>
  <c r="I670" i="11"/>
  <c r="F670" i="11"/>
  <c r="P670" i="11" s="1"/>
  <c r="E670" i="11"/>
  <c r="D670" i="11"/>
  <c r="C670" i="11"/>
  <c r="B670" i="11"/>
  <c r="A670" i="11"/>
  <c r="O669" i="11"/>
  <c r="N669" i="11"/>
  <c r="M669" i="11"/>
  <c r="L669" i="11"/>
  <c r="K669" i="11"/>
  <c r="J669" i="11"/>
  <c r="I669" i="11"/>
  <c r="F669" i="11"/>
  <c r="P669" i="11" s="1"/>
  <c r="E669" i="11"/>
  <c r="D669" i="11"/>
  <c r="C669" i="11"/>
  <c r="B669" i="11"/>
  <c r="A669" i="11"/>
  <c r="O668" i="11"/>
  <c r="N668" i="11"/>
  <c r="M668" i="11"/>
  <c r="L668" i="11"/>
  <c r="K668" i="11"/>
  <c r="J668" i="11"/>
  <c r="I668" i="11"/>
  <c r="F668" i="11"/>
  <c r="P668" i="11" s="1"/>
  <c r="E668" i="11"/>
  <c r="D668" i="11"/>
  <c r="C668" i="11"/>
  <c r="B668" i="11"/>
  <c r="A668" i="11"/>
  <c r="O667" i="11"/>
  <c r="N667" i="11"/>
  <c r="M667" i="11"/>
  <c r="L667" i="11"/>
  <c r="K667" i="11"/>
  <c r="J667" i="11"/>
  <c r="I667" i="11"/>
  <c r="F667" i="11"/>
  <c r="P667" i="11" s="1"/>
  <c r="E667" i="11"/>
  <c r="D667" i="11"/>
  <c r="C667" i="11"/>
  <c r="B667" i="11"/>
  <c r="A667" i="11"/>
  <c r="O666" i="11"/>
  <c r="N666" i="11"/>
  <c r="M666" i="11"/>
  <c r="L666" i="11"/>
  <c r="K666" i="11"/>
  <c r="J666" i="11"/>
  <c r="I666" i="11"/>
  <c r="F666" i="11"/>
  <c r="P666" i="11" s="1"/>
  <c r="E666" i="11"/>
  <c r="D666" i="11"/>
  <c r="C666" i="11"/>
  <c r="B666" i="11"/>
  <c r="A666" i="11"/>
  <c r="O665" i="11"/>
  <c r="N665" i="11"/>
  <c r="M665" i="11"/>
  <c r="L665" i="11"/>
  <c r="K665" i="11"/>
  <c r="J665" i="11"/>
  <c r="I665" i="11"/>
  <c r="F665" i="11"/>
  <c r="P665" i="11" s="1"/>
  <c r="E665" i="11"/>
  <c r="D665" i="11"/>
  <c r="C665" i="11"/>
  <c r="B665" i="11"/>
  <c r="A665" i="11"/>
  <c r="O664" i="11"/>
  <c r="N664" i="11"/>
  <c r="M664" i="11"/>
  <c r="L664" i="11"/>
  <c r="K664" i="11"/>
  <c r="J664" i="11"/>
  <c r="I664" i="11"/>
  <c r="F664" i="11"/>
  <c r="P664" i="11" s="1"/>
  <c r="E664" i="11"/>
  <c r="D664" i="11"/>
  <c r="C664" i="11"/>
  <c r="B664" i="11"/>
  <c r="A664" i="11"/>
  <c r="O663" i="11"/>
  <c r="N663" i="11"/>
  <c r="M663" i="11"/>
  <c r="L663" i="11"/>
  <c r="K663" i="11"/>
  <c r="J663" i="11"/>
  <c r="I663" i="11"/>
  <c r="F663" i="11"/>
  <c r="P663" i="11" s="1"/>
  <c r="E663" i="11"/>
  <c r="D663" i="11"/>
  <c r="C663" i="11"/>
  <c r="B663" i="11"/>
  <c r="A663" i="11"/>
  <c r="O662" i="11"/>
  <c r="N662" i="11"/>
  <c r="M662" i="11"/>
  <c r="L662" i="11"/>
  <c r="K662" i="11"/>
  <c r="J662" i="11"/>
  <c r="D46" i="12" s="1"/>
  <c r="I662" i="11"/>
  <c r="C46" i="12" s="1"/>
  <c r="F662" i="11"/>
  <c r="P662" i="11" s="1"/>
  <c r="E46" i="12" s="1"/>
  <c r="E662" i="11"/>
  <c r="D662" i="11"/>
  <c r="C662" i="11"/>
  <c r="B662" i="11"/>
  <c r="B46" i="12" s="1"/>
  <c r="A662" i="11"/>
  <c r="A46" i="12" s="1"/>
  <c r="O661" i="11"/>
  <c r="N661" i="11"/>
  <c r="M661" i="11"/>
  <c r="L661" i="11"/>
  <c r="K661" i="11"/>
  <c r="J661" i="11"/>
  <c r="I661" i="11"/>
  <c r="F661" i="11"/>
  <c r="P661" i="11" s="1"/>
  <c r="E661" i="11"/>
  <c r="D661" i="11"/>
  <c r="C661" i="11"/>
  <c r="B661" i="11"/>
  <c r="A661" i="11"/>
  <c r="O660" i="11"/>
  <c r="N660" i="11"/>
  <c r="M660" i="11"/>
  <c r="L660" i="11"/>
  <c r="K660" i="11"/>
  <c r="J660" i="11"/>
  <c r="I660" i="11"/>
  <c r="F660" i="11"/>
  <c r="P660" i="11" s="1"/>
  <c r="E660" i="11"/>
  <c r="D660" i="11"/>
  <c r="C660" i="11"/>
  <c r="B660" i="11"/>
  <c r="A660" i="11"/>
  <c r="O659" i="11"/>
  <c r="N659" i="11"/>
  <c r="M659" i="11"/>
  <c r="L659" i="11"/>
  <c r="K659" i="11"/>
  <c r="J659" i="11"/>
  <c r="I659" i="11"/>
  <c r="F659" i="11"/>
  <c r="P659" i="11" s="1"/>
  <c r="E659" i="11"/>
  <c r="D659" i="11"/>
  <c r="C659" i="11"/>
  <c r="B659" i="11"/>
  <c r="A659" i="11"/>
  <c r="O658" i="11"/>
  <c r="N658" i="11"/>
  <c r="M658" i="11"/>
  <c r="L658" i="11"/>
  <c r="K658" i="11"/>
  <c r="J658" i="11"/>
  <c r="I658" i="11"/>
  <c r="F658" i="11"/>
  <c r="P658" i="11" s="1"/>
  <c r="E658" i="11"/>
  <c r="D658" i="11"/>
  <c r="C658" i="11"/>
  <c r="B658" i="11"/>
  <c r="A658" i="11"/>
  <c r="O657" i="11"/>
  <c r="N657" i="11"/>
  <c r="M657" i="11"/>
  <c r="L657" i="11"/>
  <c r="K657" i="11"/>
  <c r="J657" i="11"/>
  <c r="I657" i="11"/>
  <c r="F657" i="11"/>
  <c r="P657" i="11" s="1"/>
  <c r="E657" i="11"/>
  <c r="D657" i="11"/>
  <c r="C657" i="11"/>
  <c r="B657" i="11"/>
  <c r="A657" i="11"/>
  <c r="O656" i="11"/>
  <c r="N656" i="11"/>
  <c r="M656" i="11"/>
  <c r="L656" i="11"/>
  <c r="K656" i="11"/>
  <c r="J656" i="11"/>
  <c r="I656" i="11"/>
  <c r="F656" i="11"/>
  <c r="P656" i="11" s="1"/>
  <c r="E656" i="11"/>
  <c r="D656" i="11"/>
  <c r="C656" i="11"/>
  <c r="B656" i="11"/>
  <c r="A656" i="11"/>
  <c r="O655" i="11"/>
  <c r="N655" i="11"/>
  <c r="M655" i="11"/>
  <c r="L655" i="11"/>
  <c r="K655" i="11"/>
  <c r="J655" i="11"/>
  <c r="I655" i="11"/>
  <c r="F655" i="11"/>
  <c r="P655" i="11" s="1"/>
  <c r="E655" i="11"/>
  <c r="D655" i="11"/>
  <c r="C655" i="11"/>
  <c r="B655" i="11"/>
  <c r="A655" i="11"/>
  <c r="O654" i="11"/>
  <c r="N654" i="11"/>
  <c r="M654" i="11"/>
  <c r="L654" i="11"/>
  <c r="K654" i="11"/>
  <c r="J654" i="11"/>
  <c r="I654" i="11"/>
  <c r="F654" i="11"/>
  <c r="P654" i="11" s="1"/>
  <c r="E654" i="11"/>
  <c r="D654" i="11"/>
  <c r="C654" i="11"/>
  <c r="B654" i="11"/>
  <c r="A654" i="11"/>
  <c r="O653" i="11"/>
  <c r="N653" i="11"/>
  <c r="M653" i="11"/>
  <c r="L653" i="11"/>
  <c r="K653" i="11"/>
  <c r="J653" i="11"/>
  <c r="I653" i="11"/>
  <c r="F653" i="11"/>
  <c r="P653" i="11" s="1"/>
  <c r="E653" i="11"/>
  <c r="D653" i="11"/>
  <c r="C653" i="11"/>
  <c r="B653" i="11"/>
  <c r="A653" i="11"/>
  <c r="O652" i="11"/>
  <c r="N652" i="11"/>
  <c r="M652" i="11"/>
  <c r="L652" i="11"/>
  <c r="K652" i="11"/>
  <c r="J652" i="11"/>
  <c r="I652" i="11"/>
  <c r="F652" i="11"/>
  <c r="P652" i="11" s="1"/>
  <c r="E652" i="11"/>
  <c r="D652" i="11"/>
  <c r="C652" i="11"/>
  <c r="B652" i="11"/>
  <c r="A652" i="11"/>
  <c r="O651" i="11"/>
  <c r="N651" i="11"/>
  <c r="M651" i="11"/>
  <c r="L651" i="11"/>
  <c r="K651" i="11"/>
  <c r="J651" i="11"/>
  <c r="I651" i="11"/>
  <c r="F651" i="11"/>
  <c r="P651" i="11" s="1"/>
  <c r="E651" i="11"/>
  <c r="D651" i="11"/>
  <c r="C651" i="11"/>
  <c r="B651" i="11"/>
  <c r="A651" i="11"/>
  <c r="O650" i="11"/>
  <c r="N650" i="11"/>
  <c r="M650" i="11"/>
  <c r="L650" i="11"/>
  <c r="K650" i="11"/>
  <c r="J650" i="11"/>
  <c r="I650" i="11"/>
  <c r="F650" i="11"/>
  <c r="P650" i="11" s="1"/>
  <c r="E650" i="11"/>
  <c r="D650" i="11"/>
  <c r="C650" i="11"/>
  <c r="B650" i="11"/>
  <c r="A650" i="11"/>
  <c r="O649" i="11"/>
  <c r="N649" i="11"/>
  <c r="M649" i="11"/>
  <c r="L649" i="11"/>
  <c r="K649" i="11"/>
  <c r="J649" i="11"/>
  <c r="I649" i="11"/>
  <c r="F649" i="11"/>
  <c r="P649" i="11" s="1"/>
  <c r="E649" i="11"/>
  <c r="D649" i="11"/>
  <c r="C649" i="11"/>
  <c r="B649" i="11"/>
  <c r="A649" i="11"/>
  <c r="O648" i="11"/>
  <c r="N648" i="11"/>
  <c r="M648" i="11"/>
  <c r="L648" i="11"/>
  <c r="K648" i="11"/>
  <c r="J648" i="11"/>
  <c r="I648" i="11"/>
  <c r="F648" i="11"/>
  <c r="P648" i="11" s="1"/>
  <c r="E648" i="11"/>
  <c r="D648" i="11"/>
  <c r="C648" i="11"/>
  <c r="B648" i="11"/>
  <c r="A648" i="11"/>
  <c r="O647" i="11"/>
  <c r="N647" i="11"/>
  <c r="M647" i="11"/>
  <c r="L647" i="11"/>
  <c r="K647" i="11"/>
  <c r="J647" i="11"/>
  <c r="D45" i="12" s="1"/>
  <c r="I647" i="11"/>
  <c r="C45" i="12" s="1"/>
  <c r="F647" i="11"/>
  <c r="P647" i="11" s="1"/>
  <c r="E45" i="12" s="1"/>
  <c r="E647" i="11"/>
  <c r="D647" i="11"/>
  <c r="C647" i="11"/>
  <c r="B647" i="11"/>
  <c r="B45" i="12" s="1"/>
  <c r="A647" i="11"/>
  <c r="A45" i="12" s="1"/>
  <c r="O646" i="11"/>
  <c r="N646" i="11"/>
  <c r="M646" i="11"/>
  <c r="L646" i="11"/>
  <c r="K646" i="11"/>
  <c r="J646" i="11"/>
  <c r="I646" i="11"/>
  <c r="F646" i="11"/>
  <c r="P646" i="11" s="1"/>
  <c r="E646" i="11"/>
  <c r="D646" i="11"/>
  <c r="C646" i="11"/>
  <c r="B646" i="11"/>
  <c r="A646" i="11"/>
  <c r="O645" i="11"/>
  <c r="N645" i="11"/>
  <c r="M645" i="11"/>
  <c r="L645" i="11"/>
  <c r="K645" i="11"/>
  <c r="J645" i="11"/>
  <c r="I645" i="11"/>
  <c r="F645" i="11"/>
  <c r="P645" i="11" s="1"/>
  <c r="E645" i="11"/>
  <c r="D645" i="11"/>
  <c r="C645" i="11"/>
  <c r="B645" i="11"/>
  <c r="A645" i="11"/>
  <c r="O644" i="11"/>
  <c r="N644" i="11"/>
  <c r="M644" i="11"/>
  <c r="L644" i="11"/>
  <c r="K644" i="11"/>
  <c r="J644" i="11"/>
  <c r="I644" i="11"/>
  <c r="F644" i="11"/>
  <c r="P644" i="11" s="1"/>
  <c r="E644" i="11"/>
  <c r="D644" i="11"/>
  <c r="C644" i="11"/>
  <c r="B644" i="11"/>
  <c r="A644" i="11"/>
  <c r="O643" i="11"/>
  <c r="N643" i="11"/>
  <c r="M643" i="11"/>
  <c r="L643" i="11"/>
  <c r="K643" i="11"/>
  <c r="J643" i="11"/>
  <c r="I643" i="11"/>
  <c r="F643" i="11"/>
  <c r="P643" i="11" s="1"/>
  <c r="E643" i="11"/>
  <c r="D643" i="11"/>
  <c r="C643" i="11"/>
  <c r="B643" i="11"/>
  <c r="A643" i="11"/>
  <c r="O642" i="11"/>
  <c r="N642" i="11"/>
  <c r="M642" i="11"/>
  <c r="L642" i="11"/>
  <c r="K642" i="11"/>
  <c r="J642" i="11"/>
  <c r="I642" i="11"/>
  <c r="F642" i="11"/>
  <c r="P642" i="11" s="1"/>
  <c r="E642" i="11"/>
  <c r="D642" i="11"/>
  <c r="C642" i="11"/>
  <c r="B642" i="11"/>
  <c r="A642" i="11"/>
  <c r="O641" i="11"/>
  <c r="N641" i="11"/>
  <c r="M641" i="11"/>
  <c r="L641" i="11"/>
  <c r="K641" i="11"/>
  <c r="J641" i="11"/>
  <c r="I641" i="11"/>
  <c r="F641" i="11"/>
  <c r="P641" i="11" s="1"/>
  <c r="E641" i="11"/>
  <c r="D641" i="11"/>
  <c r="C641" i="11"/>
  <c r="B641" i="11"/>
  <c r="A641" i="11"/>
  <c r="O640" i="11"/>
  <c r="N640" i="11"/>
  <c r="M640" i="11"/>
  <c r="L640" i="11"/>
  <c r="K640" i="11"/>
  <c r="J640" i="11"/>
  <c r="I640" i="11"/>
  <c r="F640" i="11"/>
  <c r="P640" i="11" s="1"/>
  <c r="E640" i="11"/>
  <c r="D640" i="11"/>
  <c r="C640" i="11"/>
  <c r="B640" i="11"/>
  <c r="A640" i="11"/>
  <c r="O639" i="11"/>
  <c r="N639" i="11"/>
  <c r="M639" i="11"/>
  <c r="L639" i="11"/>
  <c r="K639" i="11"/>
  <c r="J639" i="11"/>
  <c r="I639" i="11"/>
  <c r="F639" i="11"/>
  <c r="P639" i="11" s="1"/>
  <c r="E639" i="11"/>
  <c r="D639" i="11"/>
  <c r="C639" i="11"/>
  <c r="B639" i="11"/>
  <c r="A639" i="11"/>
  <c r="O638" i="11"/>
  <c r="N638" i="11"/>
  <c r="M638" i="11"/>
  <c r="L638" i="11"/>
  <c r="K638" i="11"/>
  <c r="J638" i="11"/>
  <c r="I638" i="11"/>
  <c r="F638" i="11"/>
  <c r="P638" i="11" s="1"/>
  <c r="E638" i="11"/>
  <c r="D638" i="11"/>
  <c r="C638" i="11"/>
  <c r="B638" i="11"/>
  <c r="A638" i="11"/>
  <c r="O637" i="11"/>
  <c r="N637" i="11"/>
  <c r="M637" i="11"/>
  <c r="L637" i="11"/>
  <c r="K637" i="11"/>
  <c r="J637" i="11"/>
  <c r="I637" i="11"/>
  <c r="F637" i="11"/>
  <c r="P637" i="11" s="1"/>
  <c r="E637" i="11"/>
  <c r="D637" i="11"/>
  <c r="C637" i="11"/>
  <c r="B637" i="11"/>
  <c r="A637" i="11"/>
  <c r="O636" i="11"/>
  <c r="N636" i="11"/>
  <c r="M636" i="11"/>
  <c r="L636" i="11"/>
  <c r="K636" i="11"/>
  <c r="J636" i="11"/>
  <c r="I636" i="11"/>
  <c r="F636" i="11"/>
  <c r="P636" i="11" s="1"/>
  <c r="E636" i="11"/>
  <c r="D636" i="11"/>
  <c r="C636" i="11"/>
  <c r="B636" i="11"/>
  <c r="A636" i="11"/>
  <c r="O635" i="11"/>
  <c r="N635" i="11"/>
  <c r="M635" i="11"/>
  <c r="L635" i="11"/>
  <c r="K635" i="11"/>
  <c r="J635" i="11"/>
  <c r="I635" i="11"/>
  <c r="F635" i="11"/>
  <c r="P635" i="11" s="1"/>
  <c r="E635" i="11"/>
  <c r="D635" i="11"/>
  <c r="C635" i="11"/>
  <c r="B635" i="11"/>
  <c r="A635" i="11"/>
  <c r="O634" i="11"/>
  <c r="N634" i="11"/>
  <c r="M634" i="11"/>
  <c r="L634" i="11"/>
  <c r="K634" i="11"/>
  <c r="J634" i="11"/>
  <c r="I634" i="11"/>
  <c r="F634" i="11"/>
  <c r="P634" i="11" s="1"/>
  <c r="E634" i="11"/>
  <c r="D634" i="11"/>
  <c r="C634" i="11"/>
  <c r="B634" i="11"/>
  <c r="A634" i="11"/>
  <c r="O633" i="11"/>
  <c r="N633" i="11"/>
  <c r="M633" i="11"/>
  <c r="L633" i="11"/>
  <c r="K633" i="11"/>
  <c r="J633" i="11"/>
  <c r="I633" i="11"/>
  <c r="F633" i="11"/>
  <c r="P633" i="11" s="1"/>
  <c r="E633" i="11"/>
  <c r="D633" i="11"/>
  <c r="C633" i="11"/>
  <c r="B633" i="11"/>
  <c r="A633" i="11"/>
  <c r="O632" i="11"/>
  <c r="N632" i="11"/>
  <c r="M632" i="11"/>
  <c r="L632" i="11"/>
  <c r="K632" i="11"/>
  <c r="J632" i="11"/>
  <c r="D44" i="12" s="1"/>
  <c r="I632" i="11"/>
  <c r="C44" i="12" s="1"/>
  <c r="F632" i="11"/>
  <c r="P632" i="11" s="1"/>
  <c r="E44" i="12" s="1"/>
  <c r="E632" i="11"/>
  <c r="D632" i="11"/>
  <c r="C632" i="11"/>
  <c r="B632" i="11"/>
  <c r="B44" i="12" s="1"/>
  <c r="A632" i="11"/>
  <c r="A44" i="12" s="1"/>
  <c r="O631" i="11"/>
  <c r="N631" i="11"/>
  <c r="M631" i="11"/>
  <c r="L631" i="11"/>
  <c r="K631" i="11"/>
  <c r="J631" i="11"/>
  <c r="I631" i="11"/>
  <c r="F631" i="11"/>
  <c r="P631" i="11" s="1"/>
  <c r="E631" i="11"/>
  <c r="D631" i="11"/>
  <c r="C631" i="11"/>
  <c r="B631" i="11"/>
  <c r="A631" i="11"/>
  <c r="O630" i="11"/>
  <c r="N630" i="11"/>
  <c r="M630" i="11"/>
  <c r="L630" i="11"/>
  <c r="K630" i="11"/>
  <c r="J630" i="11"/>
  <c r="I630" i="11"/>
  <c r="F630" i="11"/>
  <c r="P630" i="11" s="1"/>
  <c r="E630" i="11"/>
  <c r="D630" i="11"/>
  <c r="C630" i="11"/>
  <c r="B630" i="11"/>
  <c r="A630" i="11"/>
  <c r="O629" i="11"/>
  <c r="N629" i="11"/>
  <c r="M629" i="11"/>
  <c r="L629" i="11"/>
  <c r="K629" i="11"/>
  <c r="J629" i="11"/>
  <c r="I629" i="11"/>
  <c r="F629" i="11"/>
  <c r="P629" i="11" s="1"/>
  <c r="E629" i="11"/>
  <c r="D629" i="11"/>
  <c r="C629" i="11"/>
  <c r="B629" i="11"/>
  <c r="A629" i="11"/>
  <c r="O628" i="11"/>
  <c r="N628" i="11"/>
  <c r="M628" i="11"/>
  <c r="L628" i="11"/>
  <c r="K628" i="11"/>
  <c r="J628" i="11"/>
  <c r="I628" i="11"/>
  <c r="F628" i="11"/>
  <c r="P628" i="11" s="1"/>
  <c r="E628" i="11"/>
  <c r="D628" i="11"/>
  <c r="C628" i="11"/>
  <c r="B628" i="11"/>
  <c r="A628" i="11"/>
  <c r="O627" i="11"/>
  <c r="N627" i="11"/>
  <c r="M627" i="11"/>
  <c r="L627" i="11"/>
  <c r="K627" i="11"/>
  <c r="J627" i="11"/>
  <c r="I627" i="11"/>
  <c r="F627" i="11"/>
  <c r="P627" i="11" s="1"/>
  <c r="E627" i="11"/>
  <c r="D627" i="11"/>
  <c r="C627" i="11"/>
  <c r="B627" i="11"/>
  <c r="A627" i="11"/>
  <c r="O626" i="11"/>
  <c r="N626" i="11"/>
  <c r="M626" i="11"/>
  <c r="L626" i="11"/>
  <c r="K626" i="11"/>
  <c r="J626" i="11"/>
  <c r="I626" i="11"/>
  <c r="F626" i="11"/>
  <c r="P626" i="11" s="1"/>
  <c r="E626" i="11"/>
  <c r="D626" i="11"/>
  <c r="C626" i="11"/>
  <c r="B626" i="11"/>
  <c r="A626" i="11"/>
  <c r="O625" i="11"/>
  <c r="N625" i="11"/>
  <c r="M625" i="11"/>
  <c r="L625" i="11"/>
  <c r="K625" i="11"/>
  <c r="J625" i="11"/>
  <c r="I625" i="11"/>
  <c r="F625" i="11"/>
  <c r="P625" i="11" s="1"/>
  <c r="E625" i="11"/>
  <c r="D625" i="11"/>
  <c r="C625" i="11"/>
  <c r="B625" i="11"/>
  <c r="A625" i="11"/>
  <c r="O624" i="11"/>
  <c r="N624" i="11"/>
  <c r="M624" i="11"/>
  <c r="L624" i="11"/>
  <c r="K624" i="11"/>
  <c r="J624" i="11"/>
  <c r="I624" i="11"/>
  <c r="F624" i="11"/>
  <c r="P624" i="11" s="1"/>
  <c r="E624" i="11"/>
  <c r="D624" i="11"/>
  <c r="C624" i="11"/>
  <c r="B624" i="11"/>
  <c r="A624" i="11"/>
  <c r="O623" i="11"/>
  <c r="N623" i="11"/>
  <c r="M623" i="11"/>
  <c r="L623" i="11"/>
  <c r="K623" i="11"/>
  <c r="J623" i="11"/>
  <c r="I623" i="11"/>
  <c r="F623" i="11"/>
  <c r="P623" i="11" s="1"/>
  <c r="E623" i="11"/>
  <c r="D623" i="11"/>
  <c r="C623" i="11"/>
  <c r="B623" i="11"/>
  <c r="A623" i="11"/>
  <c r="O622" i="11"/>
  <c r="N622" i="11"/>
  <c r="M622" i="11"/>
  <c r="L622" i="11"/>
  <c r="K622" i="11"/>
  <c r="J622" i="11"/>
  <c r="I622" i="11"/>
  <c r="F622" i="11"/>
  <c r="P622" i="11" s="1"/>
  <c r="E622" i="11"/>
  <c r="D622" i="11"/>
  <c r="C622" i="11"/>
  <c r="B622" i="11"/>
  <c r="A622" i="11"/>
  <c r="O621" i="11"/>
  <c r="N621" i="11"/>
  <c r="M621" i="11"/>
  <c r="L621" i="11"/>
  <c r="K621" i="11"/>
  <c r="J621" i="11"/>
  <c r="I621" i="11"/>
  <c r="F621" i="11"/>
  <c r="P621" i="11" s="1"/>
  <c r="E621" i="11"/>
  <c r="D621" i="11"/>
  <c r="C621" i="11"/>
  <c r="B621" i="11"/>
  <c r="A621" i="11"/>
  <c r="O620" i="11"/>
  <c r="N620" i="11"/>
  <c r="M620" i="11"/>
  <c r="L620" i="11"/>
  <c r="K620" i="11"/>
  <c r="J620" i="11"/>
  <c r="I620" i="11"/>
  <c r="F620" i="11"/>
  <c r="P620" i="11" s="1"/>
  <c r="E620" i="11"/>
  <c r="D620" i="11"/>
  <c r="C620" i="11"/>
  <c r="B620" i="11"/>
  <c r="A620" i="11"/>
  <c r="O619" i="11"/>
  <c r="N619" i="11"/>
  <c r="M619" i="11"/>
  <c r="L619" i="11"/>
  <c r="K619" i="11"/>
  <c r="J619" i="11"/>
  <c r="I619" i="11"/>
  <c r="F619" i="11"/>
  <c r="P619" i="11" s="1"/>
  <c r="E619" i="11"/>
  <c r="D619" i="11"/>
  <c r="C619" i="11"/>
  <c r="B619" i="11"/>
  <c r="A619" i="11"/>
  <c r="O618" i="11"/>
  <c r="N618" i="11"/>
  <c r="M618" i="11"/>
  <c r="L618" i="11"/>
  <c r="K618" i="11"/>
  <c r="J618" i="11"/>
  <c r="I618" i="11"/>
  <c r="F618" i="11"/>
  <c r="P618" i="11" s="1"/>
  <c r="E618" i="11"/>
  <c r="D618" i="11"/>
  <c r="C618" i="11"/>
  <c r="B618" i="11"/>
  <c r="A618" i="11"/>
  <c r="O617" i="11"/>
  <c r="N617" i="11"/>
  <c r="M617" i="11"/>
  <c r="L617" i="11"/>
  <c r="K617" i="11"/>
  <c r="J617" i="11"/>
  <c r="D43" i="12" s="1"/>
  <c r="I617" i="11"/>
  <c r="C43" i="12" s="1"/>
  <c r="F617" i="11"/>
  <c r="P617" i="11" s="1"/>
  <c r="E43" i="12" s="1"/>
  <c r="E617" i="11"/>
  <c r="D617" i="11"/>
  <c r="C617" i="11"/>
  <c r="B617" i="11"/>
  <c r="B43" i="12" s="1"/>
  <c r="A617" i="11"/>
  <c r="A43" i="12" s="1"/>
  <c r="O616" i="11"/>
  <c r="N616" i="11"/>
  <c r="M616" i="11"/>
  <c r="L616" i="11"/>
  <c r="K616" i="11"/>
  <c r="J616" i="11"/>
  <c r="I616" i="11"/>
  <c r="F616" i="11"/>
  <c r="P616" i="11" s="1"/>
  <c r="E616" i="11"/>
  <c r="D616" i="11"/>
  <c r="C616" i="11"/>
  <c r="B616" i="11"/>
  <c r="A616" i="11"/>
  <c r="O615" i="11"/>
  <c r="N615" i="11"/>
  <c r="M615" i="11"/>
  <c r="L615" i="11"/>
  <c r="K615" i="11"/>
  <c r="J615" i="11"/>
  <c r="I615" i="11"/>
  <c r="F615" i="11"/>
  <c r="P615" i="11" s="1"/>
  <c r="E615" i="11"/>
  <c r="D615" i="11"/>
  <c r="C615" i="11"/>
  <c r="B615" i="11"/>
  <c r="A615" i="11"/>
  <c r="O614" i="11"/>
  <c r="N614" i="11"/>
  <c r="M614" i="11"/>
  <c r="L614" i="11"/>
  <c r="K614" i="11"/>
  <c r="J614" i="11"/>
  <c r="I614" i="11"/>
  <c r="F614" i="11"/>
  <c r="P614" i="11" s="1"/>
  <c r="E614" i="11"/>
  <c r="D614" i="11"/>
  <c r="C614" i="11"/>
  <c r="B614" i="11"/>
  <c r="A614" i="11"/>
  <c r="O613" i="11"/>
  <c r="N613" i="11"/>
  <c r="M613" i="11"/>
  <c r="L613" i="11"/>
  <c r="K613" i="11"/>
  <c r="J613" i="11"/>
  <c r="I613" i="11"/>
  <c r="F613" i="11"/>
  <c r="P613" i="11" s="1"/>
  <c r="E613" i="11"/>
  <c r="D613" i="11"/>
  <c r="C613" i="11"/>
  <c r="B613" i="11"/>
  <c r="A613" i="11"/>
  <c r="O612" i="11"/>
  <c r="N612" i="11"/>
  <c r="M612" i="11"/>
  <c r="L612" i="11"/>
  <c r="K612" i="11"/>
  <c r="J612" i="11"/>
  <c r="I612" i="11"/>
  <c r="F612" i="11"/>
  <c r="P612" i="11" s="1"/>
  <c r="E612" i="11"/>
  <c r="D612" i="11"/>
  <c r="C612" i="11"/>
  <c r="B612" i="11"/>
  <c r="A612" i="11"/>
  <c r="O611" i="11"/>
  <c r="N611" i="11"/>
  <c r="M611" i="11"/>
  <c r="L611" i="11"/>
  <c r="K611" i="11"/>
  <c r="J611" i="11"/>
  <c r="I611" i="11"/>
  <c r="F611" i="11"/>
  <c r="P611" i="11" s="1"/>
  <c r="E611" i="11"/>
  <c r="D611" i="11"/>
  <c r="C611" i="11"/>
  <c r="B611" i="11"/>
  <c r="A611" i="11"/>
  <c r="O610" i="11"/>
  <c r="N610" i="11"/>
  <c r="M610" i="11"/>
  <c r="L610" i="11"/>
  <c r="K610" i="11"/>
  <c r="J610" i="11"/>
  <c r="I610" i="11"/>
  <c r="F610" i="11"/>
  <c r="P610" i="11" s="1"/>
  <c r="E610" i="11"/>
  <c r="D610" i="11"/>
  <c r="C610" i="11"/>
  <c r="B610" i="11"/>
  <c r="A610" i="11"/>
  <c r="O609" i="11"/>
  <c r="N609" i="11"/>
  <c r="M609" i="11"/>
  <c r="L609" i="11"/>
  <c r="K609" i="11"/>
  <c r="J609" i="11"/>
  <c r="I609" i="11"/>
  <c r="F609" i="11"/>
  <c r="P609" i="11" s="1"/>
  <c r="E609" i="11"/>
  <c r="D609" i="11"/>
  <c r="C609" i="11"/>
  <c r="B609" i="11"/>
  <c r="A609" i="11"/>
  <c r="O608" i="11"/>
  <c r="N608" i="11"/>
  <c r="M608" i="11"/>
  <c r="L608" i="11"/>
  <c r="K608" i="11"/>
  <c r="J608" i="11"/>
  <c r="I608" i="11"/>
  <c r="F608" i="11"/>
  <c r="P608" i="11" s="1"/>
  <c r="E608" i="11"/>
  <c r="D608" i="11"/>
  <c r="C608" i="11"/>
  <c r="B608" i="11"/>
  <c r="A608" i="11"/>
  <c r="O607" i="11"/>
  <c r="N607" i="11"/>
  <c r="M607" i="11"/>
  <c r="L607" i="11"/>
  <c r="K607" i="11"/>
  <c r="J607" i="11"/>
  <c r="I607" i="11"/>
  <c r="F607" i="11"/>
  <c r="P607" i="11" s="1"/>
  <c r="E607" i="11"/>
  <c r="D607" i="11"/>
  <c r="C607" i="11"/>
  <c r="B607" i="11"/>
  <c r="A607" i="11"/>
  <c r="O606" i="11"/>
  <c r="N606" i="11"/>
  <c r="M606" i="11"/>
  <c r="L606" i="11"/>
  <c r="K606" i="11"/>
  <c r="J606" i="11"/>
  <c r="I606" i="11"/>
  <c r="F606" i="11"/>
  <c r="P606" i="11" s="1"/>
  <c r="E606" i="11"/>
  <c r="D606" i="11"/>
  <c r="C606" i="11"/>
  <c r="B606" i="11"/>
  <c r="A606" i="11"/>
  <c r="O605" i="11"/>
  <c r="N605" i="11"/>
  <c r="M605" i="11"/>
  <c r="L605" i="11"/>
  <c r="K605" i="11"/>
  <c r="J605" i="11"/>
  <c r="I605" i="11"/>
  <c r="F605" i="11"/>
  <c r="P605" i="11" s="1"/>
  <c r="E605" i="11"/>
  <c r="D605" i="11"/>
  <c r="C605" i="11"/>
  <c r="B605" i="11"/>
  <c r="A605" i="11"/>
  <c r="O604" i="11"/>
  <c r="N604" i="11"/>
  <c r="M604" i="11"/>
  <c r="L604" i="11"/>
  <c r="K604" i="11"/>
  <c r="J604" i="11"/>
  <c r="I604" i="11"/>
  <c r="F604" i="11"/>
  <c r="P604" i="11" s="1"/>
  <c r="E604" i="11"/>
  <c r="D604" i="11"/>
  <c r="C604" i="11"/>
  <c r="B604" i="11"/>
  <c r="A604" i="11"/>
  <c r="O603" i="11"/>
  <c r="N603" i="11"/>
  <c r="M603" i="11"/>
  <c r="L603" i="11"/>
  <c r="K603" i="11"/>
  <c r="J603" i="11"/>
  <c r="I603" i="11"/>
  <c r="F603" i="11"/>
  <c r="P603" i="11" s="1"/>
  <c r="E603" i="11"/>
  <c r="D603" i="11"/>
  <c r="C603" i="11"/>
  <c r="B603" i="11"/>
  <c r="A603" i="11"/>
  <c r="O602" i="11"/>
  <c r="N602" i="11"/>
  <c r="M602" i="11"/>
  <c r="L602" i="11"/>
  <c r="K602" i="11"/>
  <c r="J602" i="11"/>
  <c r="D42" i="12" s="1"/>
  <c r="I602" i="11"/>
  <c r="C42" i="12" s="1"/>
  <c r="F602" i="11"/>
  <c r="P602" i="11" s="1"/>
  <c r="E42" i="12" s="1"/>
  <c r="E602" i="11"/>
  <c r="D602" i="11"/>
  <c r="C602" i="11"/>
  <c r="B602" i="11"/>
  <c r="B42" i="12" s="1"/>
  <c r="A602" i="11"/>
  <c r="A42" i="12" s="1"/>
  <c r="O601" i="11"/>
  <c r="N601" i="11"/>
  <c r="M601" i="11"/>
  <c r="L601" i="11"/>
  <c r="K601" i="11"/>
  <c r="J601" i="11"/>
  <c r="I601" i="11"/>
  <c r="F601" i="11"/>
  <c r="P601" i="11" s="1"/>
  <c r="E601" i="11"/>
  <c r="D601" i="11"/>
  <c r="C601" i="11"/>
  <c r="B601" i="11"/>
  <c r="A601" i="11"/>
  <c r="O600" i="11"/>
  <c r="N600" i="11"/>
  <c r="M600" i="11"/>
  <c r="L600" i="11"/>
  <c r="K600" i="11"/>
  <c r="J600" i="11"/>
  <c r="I600" i="11"/>
  <c r="F600" i="11"/>
  <c r="P600" i="11" s="1"/>
  <c r="E600" i="11"/>
  <c r="D600" i="11"/>
  <c r="C600" i="11"/>
  <c r="B600" i="11"/>
  <c r="A600" i="11"/>
  <c r="O599" i="11"/>
  <c r="N599" i="11"/>
  <c r="M599" i="11"/>
  <c r="L599" i="11"/>
  <c r="K599" i="11"/>
  <c r="J599" i="11"/>
  <c r="I599" i="11"/>
  <c r="F599" i="11"/>
  <c r="P599" i="11" s="1"/>
  <c r="E599" i="11"/>
  <c r="D599" i="11"/>
  <c r="C599" i="11"/>
  <c r="B599" i="11"/>
  <c r="A599" i="11"/>
  <c r="O598" i="11"/>
  <c r="N598" i="11"/>
  <c r="M598" i="11"/>
  <c r="L598" i="11"/>
  <c r="K598" i="11"/>
  <c r="J598" i="11"/>
  <c r="I598" i="11"/>
  <c r="F598" i="11"/>
  <c r="P598" i="11" s="1"/>
  <c r="E598" i="11"/>
  <c r="D598" i="11"/>
  <c r="C598" i="11"/>
  <c r="B598" i="11"/>
  <c r="A598" i="11"/>
  <c r="O597" i="11"/>
  <c r="N597" i="11"/>
  <c r="M597" i="11"/>
  <c r="L597" i="11"/>
  <c r="K597" i="11"/>
  <c r="J597" i="11"/>
  <c r="I597" i="11"/>
  <c r="F597" i="11"/>
  <c r="P597" i="11" s="1"/>
  <c r="E597" i="11"/>
  <c r="D597" i="11"/>
  <c r="C597" i="11"/>
  <c r="B597" i="11"/>
  <c r="A597" i="11"/>
  <c r="O596" i="11"/>
  <c r="N596" i="11"/>
  <c r="M596" i="11"/>
  <c r="L596" i="11"/>
  <c r="K596" i="11"/>
  <c r="J596" i="11"/>
  <c r="I596" i="11"/>
  <c r="F596" i="11"/>
  <c r="P596" i="11" s="1"/>
  <c r="E596" i="11"/>
  <c r="D596" i="11"/>
  <c r="C596" i="11"/>
  <c r="B596" i="11"/>
  <c r="A596" i="11"/>
  <c r="O595" i="11"/>
  <c r="N595" i="11"/>
  <c r="M595" i="11"/>
  <c r="L595" i="11"/>
  <c r="K595" i="11"/>
  <c r="J595" i="11"/>
  <c r="I595" i="11"/>
  <c r="F595" i="11"/>
  <c r="P595" i="11" s="1"/>
  <c r="E595" i="11"/>
  <c r="D595" i="11"/>
  <c r="C595" i="11"/>
  <c r="B595" i="11"/>
  <c r="A595" i="11"/>
  <c r="O594" i="11"/>
  <c r="N594" i="11"/>
  <c r="M594" i="11"/>
  <c r="L594" i="11"/>
  <c r="K594" i="11"/>
  <c r="J594" i="11"/>
  <c r="I594" i="11"/>
  <c r="F594" i="11"/>
  <c r="P594" i="11" s="1"/>
  <c r="E594" i="11"/>
  <c r="D594" i="11"/>
  <c r="C594" i="11"/>
  <c r="B594" i="11"/>
  <c r="A594" i="11"/>
  <c r="O593" i="11"/>
  <c r="N593" i="11"/>
  <c r="M593" i="11"/>
  <c r="L593" i="11"/>
  <c r="K593" i="11"/>
  <c r="J593" i="11"/>
  <c r="I593" i="11"/>
  <c r="F593" i="11"/>
  <c r="P593" i="11" s="1"/>
  <c r="E593" i="11"/>
  <c r="D593" i="11"/>
  <c r="C593" i="11"/>
  <c r="B593" i="11"/>
  <c r="A593" i="11"/>
  <c r="O592" i="11"/>
  <c r="N592" i="11"/>
  <c r="M592" i="11"/>
  <c r="L592" i="11"/>
  <c r="K592" i="11"/>
  <c r="J592" i="11"/>
  <c r="I592" i="11"/>
  <c r="F592" i="11"/>
  <c r="P592" i="11" s="1"/>
  <c r="E592" i="11"/>
  <c r="D592" i="11"/>
  <c r="C592" i="11"/>
  <c r="B592" i="11"/>
  <c r="A592" i="11"/>
  <c r="O591" i="11"/>
  <c r="N591" i="11"/>
  <c r="M591" i="11"/>
  <c r="L591" i="11"/>
  <c r="K591" i="11"/>
  <c r="J591" i="11"/>
  <c r="I591" i="11"/>
  <c r="F591" i="11"/>
  <c r="P591" i="11" s="1"/>
  <c r="E591" i="11"/>
  <c r="D591" i="11"/>
  <c r="C591" i="11"/>
  <c r="B591" i="11"/>
  <c r="A591" i="11"/>
  <c r="O590" i="11"/>
  <c r="N590" i="11"/>
  <c r="M590" i="11"/>
  <c r="L590" i="11"/>
  <c r="K590" i="11"/>
  <c r="J590" i="11"/>
  <c r="I590" i="11"/>
  <c r="F590" i="11"/>
  <c r="P590" i="11" s="1"/>
  <c r="E590" i="11"/>
  <c r="D590" i="11"/>
  <c r="C590" i="11"/>
  <c r="B590" i="11"/>
  <c r="A590" i="11"/>
  <c r="O589" i="11"/>
  <c r="N589" i="11"/>
  <c r="M589" i="11"/>
  <c r="L589" i="11"/>
  <c r="K589" i="11"/>
  <c r="J589" i="11"/>
  <c r="I589" i="11"/>
  <c r="F589" i="11"/>
  <c r="P589" i="11" s="1"/>
  <c r="E589" i="11"/>
  <c r="D589" i="11"/>
  <c r="C589" i="11"/>
  <c r="B589" i="11"/>
  <c r="A589" i="11"/>
  <c r="O588" i="11"/>
  <c r="N588" i="11"/>
  <c r="M588" i="11"/>
  <c r="L588" i="11"/>
  <c r="K588" i="11"/>
  <c r="J588" i="11"/>
  <c r="I588" i="11"/>
  <c r="F588" i="11"/>
  <c r="P588" i="11" s="1"/>
  <c r="E588" i="11"/>
  <c r="D588" i="11"/>
  <c r="C588" i="11"/>
  <c r="B588" i="11"/>
  <c r="A588" i="11"/>
  <c r="O587" i="11"/>
  <c r="N587" i="11"/>
  <c r="M587" i="11"/>
  <c r="L587" i="11"/>
  <c r="K587" i="11"/>
  <c r="J587" i="11"/>
  <c r="D41" i="12" s="1"/>
  <c r="I587" i="11"/>
  <c r="C41" i="12" s="1"/>
  <c r="F587" i="11"/>
  <c r="P587" i="11" s="1"/>
  <c r="E41" i="12" s="1"/>
  <c r="E587" i="11"/>
  <c r="D587" i="11"/>
  <c r="C587" i="11"/>
  <c r="B587" i="11"/>
  <c r="B41" i="12" s="1"/>
  <c r="A587" i="11"/>
  <c r="A41" i="12" s="1"/>
  <c r="O586" i="11"/>
  <c r="N586" i="11"/>
  <c r="M586" i="11"/>
  <c r="L586" i="11"/>
  <c r="K586" i="11"/>
  <c r="J586" i="11"/>
  <c r="I586" i="11"/>
  <c r="F586" i="11"/>
  <c r="P586" i="11" s="1"/>
  <c r="E586" i="11"/>
  <c r="D586" i="11"/>
  <c r="C586" i="11"/>
  <c r="B586" i="11"/>
  <c r="A586" i="11"/>
  <c r="O585" i="11"/>
  <c r="N585" i="11"/>
  <c r="M585" i="11"/>
  <c r="L585" i="11"/>
  <c r="K585" i="11"/>
  <c r="J585" i="11"/>
  <c r="I585" i="11"/>
  <c r="F585" i="11"/>
  <c r="P585" i="11" s="1"/>
  <c r="E585" i="11"/>
  <c r="D585" i="11"/>
  <c r="C585" i="11"/>
  <c r="B585" i="11"/>
  <c r="A585" i="11"/>
  <c r="O584" i="11"/>
  <c r="N584" i="11"/>
  <c r="M584" i="11"/>
  <c r="L584" i="11"/>
  <c r="K584" i="11"/>
  <c r="J584" i="11"/>
  <c r="I584" i="11"/>
  <c r="F584" i="11"/>
  <c r="P584" i="11" s="1"/>
  <c r="E584" i="11"/>
  <c r="D584" i="11"/>
  <c r="C584" i="11"/>
  <c r="B584" i="11"/>
  <c r="A584" i="11"/>
  <c r="O583" i="11"/>
  <c r="N583" i="11"/>
  <c r="M583" i="11"/>
  <c r="L583" i="11"/>
  <c r="K583" i="11"/>
  <c r="J583" i="11"/>
  <c r="I583" i="11"/>
  <c r="F583" i="11"/>
  <c r="P583" i="11" s="1"/>
  <c r="E583" i="11"/>
  <c r="D583" i="11"/>
  <c r="C583" i="11"/>
  <c r="B583" i="11"/>
  <c r="A583" i="11"/>
  <c r="O582" i="11"/>
  <c r="N582" i="11"/>
  <c r="M582" i="11"/>
  <c r="L582" i="11"/>
  <c r="K582" i="11"/>
  <c r="J582" i="11"/>
  <c r="I582" i="11"/>
  <c r="F582" i="11"/>
  <c r="P582" i="11" s="1"/>
  <c r="E582" i="11"/>
  <c r="D582" i="11"/>
  <c r="C582" i="11"/>
  <c r="B582" i="11"/>
  <c r="A582" i="11"/>
  <c r="O581" i="11"/>
  <c r="N581" i="11"/>
  <c r="M581" i="11"/>
  <c r="L581" i="11"/>
  <c r="K581" i="11"/>
  <c r="J581" i="11"/>
  <c r="I581" i="11"/>
  <c r="F581" i="11"/>
  <c r="P581" i="11" s="1"/>
  <c r="E581" i="11"/>
  <c r="D581" i="11"/>
  <c r="C581" i="11"/>
  <c r="B581" i="11"/>
  <c r="A581" i="11"/>
  <c r="O580" i="11"/>
  <c r="N580" i="11"/>
  <c r="M580" i="11"/>
  <c r="L580" i="11"/>
  <c r="K580" i="11"/>
  <c r="J580" i="11"/>
  <c r="I580" i="11"/>
  <c r="F580" i="11"/>
  <c r="P580" i="11" s="1"/>
  <c r="E580" i="11"/>
  <c r="D580" i="11"/>
  <c r="C580" i="11"/>
  <c r="B580" i="11"/>
  <c r="A580" i="11"/>
  <c r="O579" i="11"/>
  <c r="N579" i="11"/>
  <c r="M579" i="11"/>
  <c r="L579" i="11"/>
  <c r="K579" i="11"/>
  <c r="J579" i="11"/>
  <c r="I579" i="11"/>
  <c r="F579" i="11"/>
  <c r="P579" i="11" s="1"/>
  <c r="E579" i="11"/>
  <c r="D579" i="11"/>
  <c r="C579" i="11"/>
  <c r="B579" i="11"/>
  <c r="A579" i="11"/>
  <c r="O578" i="11"/>
  <c r="N578" i="11"/>
  <c r="M578" i="11"/>
  <c r="L578" i="11"/>
  <c r="K578" i="11"/>
  <c r="J578" i="11"/>
  <c r="I578" i="11"/>
  <c r="F578" i="11"/>
  <c r="P578" i="11" s="1"/>
  <c r="E578" i="11"/>
  <c r="D578" i="11"/>
  <c r="C578" i="11"/>
  <c r="B578" i="11"/>
  <c r="A578" i="11"/>
  <c r="O577" i="11"/>
  <c r="N577" i="11"/>
  <c r="M577" i="11"/>
  <c r="L577" i="11"/>
  <c r="K577" i="11"/>
  <c r="J577" i="11"/>
  <c r="I577" i="11"/>
  <c r="F577" i="11"/>
  <c r="P577" i="11" s="1"/>
  <c r="E577" i="11"/>
  <c r="D577" i="11"/>
  <c r="C577" i="11"/>
  <c r="B577" i="11"/>
  <c r="A577" i="11"/>
  <c r="O576" i="11"/>
  <c r="N576" i="11"/>
  <c r="M576" i="11"/>
  <c r="L576" i="11"/>
  <c r="K576" i="11"/>
  <c r="J576" i="11"/>
  <c r="I576" i="11"/>
  <c r="F576" i="11"/>
  <c r="P576" i="11" s="1"/>
  <c r="E576" i="11"/>
  <c r="D576" i="11"/>
  <c r="C576" i="11"/>
  <c r="B576" i="11"/>
  <c r="A576" i="11"/>
  <c r="O575" i="11"/>
  <c r="N575" i="11"/>
  <c r="M575" i="11"/>
  <c r="L575" i="11"/>
  <c r="K575" i="11"/>
  <c r="J575" i="11"/>
  <c r="I575" i="11"/>
  <c r="F575" i="11"/>
  <c r="P575" i="11" s="1"/>
  <c r="E575" i="11"/>
  <c r="D575" i="11"/>
  <c r="C575" i="11"/>
  <c r="B575" i="11"/>
  <c r="A575" i="11"/>
  <c r="O574" i="11"/>
  <c r="N574" i="11"/>
  <c r="M574" i="11"/>
  <c r="L574" i="11"/>
  <c r="K574" i="11"/>
  <c r="J574" i="11"/>
  <c r="I574" i="11"/>
  <c r="F574" i="11"/>
  <c r="P574" i="11" s="1"/>
  <c r="E574" i="11"/>
  <c r="D574" i="11"/>
  <c r="C574" i="11"/>
  <c r="B574" i="11"/>
  <c r="A574" i="11"/>
  <c r="O573" i="11"/>
  <c r="N573" i="11"/>
  <c r="M573" i="11"/>
  <c r="L573" i="11"/>
  <c r="K573" i="11"/>
  <c r="J573" i="11"/>
  <c r="I573" i="11"/>
  <c r="F573" i="11"/>
  <c r="P573" i="11" s="1"/>
  <c r="E573" i="11"/>
  <c r="D573" i="11"/>
  <c r="C573" i="11"/>
  <c r="B573" i="11"/>
  <c r="A573" i="11"/>
  <c r="O572" i="11"/>
  <c r="N572" i="11"/>
  <c r="M572" i="11"/>
  <c r="L572" i="11"/>
  <c r="K572" i="11"/>
  <c r="J572" i="11"/>
  <c r="D40" i="12" s="1"/>
  <c r="I572" i="11"/>
  <c r="C40" i="12" s="1"/>
  <c r="F572" i="11"/>
  <c r="P572" i="11" s="1"/>
  <c r="E40" i="12" s="1"/>
  <c r="E572" i="11"/>
  <c r="D572" i="11"/>
  <c r="C572" i="11"/>
  <c r="B572" i="11"/>
  <c r="B40" i="12" s="1"/>
  <c r="A572" i="11"/>
  <c r="A40" i="12" s="1"/>
  <c r="O571" i="11"/>
  <c r="N571" i="11"/>
  <c r="M571" i="11"/>
  <c r="L571" i="11"/>
  <c r="K571" i="11"/>
  <c r="J571" i="11"/>
  <c r="I571" i="11"/>
  <c r="F571" i="11"/>
  <c r="P571" i="11" s="1"/>
  <c r="E571" i="11"/>
  <c r="D571" i="11"/>
  <c r="C571" i="11"/>
  <c r="B571" i="11"/>
  <c r="A571" i="11"/>
  <c r="O570" i="11"/>
  <c r="N570" i="11"/>
  <c r="M570" i="11"/>
  <c r="L570" i="11"/>
  <c r="K570" i="11"/>
  <c r="J570" i="11"/>
  <c r="I570" i="11"/>
  <c r="F570" i="11"/>
  <c r="P570" i="11" s="1"/>
  <c r="E570" i="11"/>
  <c r="D570" i="11"/>
  <c r="C570" i="11"/>
  <c r="B570" i="11"/>
  <c r="A570" i="11"/>
  <c r="O569" i="11"/>
  <c r="N569" i="11"/>
  <c r="M569" i="11"/>
  <c r="L569" i="11"/>
  <c r="K569" i="11"/>
  <c r="J569" i="11"/>
  <c r="I569" i="11"/>
  <c r="F569" i="11"/>
  <c r="P569" i="11" s="1"/>
  <c r="E569" i="11"/>
  <c r="D569" i="11"/>
  <c r="C569" i="11"/>
  <c r="B569" i="11"/>
  <c r="A569" i="11"/>
  <c r="O568" i="11"/>
  <c r="N568" i="11"/>
  <c r="M568" i="11"/>
  <c r="L568" i="11"/>
  <c r="K568" i="11"/>
  <c r="J568" i="11"/>
  <c r="I568" i="11"/>
  <c r="F568" i="11"/>
  <c r="P568" i="11" s="1"/>
  <c r="E568" i="11"/>
  <c r="D568" i="11"/>
  <c r="C568" i="11"/>
  <c r="B568" i="11"/>
  <c r="A568" i="11"/>
  <c r="O567" i="11"/>
  <c r="N567" i="11"/>
  <c r="M567" i="11"/>
  <c r="L567" i="11"/>
  <c r="K567" i="11"/>
  <c r="J567" i="11"/>
  <c r="I567" i="11"/>
  <c r="F567" i="11"/>
  <c r="P567" i="11" s="1"/>
  <c r="E567" i="11"/>
  <c r="D567" i="11"/>
  <c r="C567" i="11"/>
  <c r="B567" i="11"/>
  <c r="A567" i="11"/>
  <c r="O566" i="11"/>
  <c r="N566" i="11"/>
  <c r="M566" i="11"/>
  <c r="L566" i="11"/>
  <c r="K566" i="11"/>
  <c r="J566" i="11"/>
  <c r="I566" i="11"/>
  <c r="F566" i="11"/>
  <c r="P566" i="11" s="1"/>
  <c r="E566" i="11"/>
  <c r="D566" i="11"/>
  <c r="C566" i="11"/>
  <c r="B566" i="11"/>
  <c r="A566" i="11"/>
  <c r="O565" i="11"/>
  <c r="N565" i="11"/>
  <c r="M565" i="11"/>
  <c r="L565" i="11"/>
  <c r="K565" i="11"/>
  <c r="J565" i="11"/>
  <c r="I565" i="11"/>
  <c r="F565" i="11"/>
  <c r="P565" i="11" s="1"/>
  <c r="E565" i="11"/>
  <c r="D565" i="11"/>
  <c r="C565" i="11"/>
  <c r="B565" i="11"/>
  <c r="A565" i="11"/>
  <c r="O564" i="11"/>
  <c r="N564" i="11"/>
  <c r="M564" i="11"/>
  <c r="L564" i="11"/>
  <c r="K564" i="11"/>
  <c r="J564" i="11"/>
  <c r="I564" i="11"/>
  <c r="F564" i="11"/>
  <c r="P564" i="11" s="1"/>
  <c r="E564" i="11"/>
  <c r="D564" i="11"/>
  <c r="C564" i="11"/>
  <c r="B564" i="11"/>
  <c r="A564" i="11"/>
  <c r="O563" i="11"/>
  <c r="N563" i="11"/>
  <c r="M563" i="11"/>
  <c r="L563" i="11"/>
  <c r="K563" i="11"/>
  <c r="J563" i="11"/>
  <c r="I563" i="11"/>
  <c r="F563" i="11"/>
  <c r="P563" i="11" s="1"/>
  <c r="E563" i="11"/>
  <c r="D563" i="11"/>
  <c r="C563" i="11"/>
  <c r="B563" i="11"/>
  <c r="A563" i="11"/>
  <c r="O562" i="11"/>
  <c r="N562" i="11"/>
  <c r="M562" i="11"/>
  <c r="L562" i="11"/>
  <c r="K562" i="11"/>
  <c r="J562" i="11"/>
  <c r="I562" i="11"/>
  <c r="F562" i="11"/>
  <c r="P562" i="11" s="1"/>
  <c r="E562" i="11"/>
  <c r="D562" i="11"/>
  <c r="O561" i="11"/>
  <c r="N561" i="11"/>
  <c r="M561" i="11"/>
  <c r="L561" i="11"/>
  <c r="K561" i="11"/>
  <c r="J561" i="11"/>
  <c r="I561" i="11"/>
  <c r="O560" i="11"/>
  <c r="N560" i="11"/>
  <c r="M560" i="11"/>
  <c r="L560" i="11"/>
  <c r="K560" i="11"/>
  <c r="J560" i="11"/>
  <c r="I560" i="11"/>
  <c r="O559" i="11"/>
  <c r="N559" i="11"/>
  <c r="M559" i="11"/>
  <c r="L559" i="11"/>
  <c r="K559" i="11"/>
  <c r="J559" i="11"/>
  <c r="I559" i="11"/>
  <c r="O558" i="11"/>
  <c r="N558" i="11"/>
  <c r="M558" i="11"/>
  <c r="L558" i="11"/>
  <c r="K558" i="11"/>
  <c r="J558" i="11"/>
  <c r="I558" i="11"/>
  <c r="O557" i="11"/>
  <c r="N557" i="11"/>
  <c r="M557" i="11"/>
  <c r="L557" i="11"/>
  <c r="K557" i="11"/>
  <c r="J557" i="11"/>
  <c r="I557" i="11"/>
  <c r="O556" i="11"/>
  <c r="N556" i="11"/>
  <c r="M556" i="11"/>
  <c r="L556" i="11"/>
  <c r="K556" i="11"/>
  <c r="J556" i="11"/>
  <c r="I556" i="11"/>
  <c r="O555" i="11"/>
  <c r="N555" i="11"/>
  <c r="M555" i="11"/>
  <c r="L555" i="11"/>
  <c r="K555" i="11"/>
  <c r="J555" i="11"/>
  <c r="I555" i="11"/>
  <c r="O554" i="11"/>
  <c r="N554" i="11"/>
  <c r="M554" i="11"/>
  <c r="L554" i="11"/>
  <c r="K554" i="11"/>
  <c r="J554" i="11"/>
  <c r="I554" i="11"/>
  <c r="O553" i="11"/>
  <c r="N553" i="11"/>
  <c r="M553" i="11"/>
  <c r="L553" i="11"/>
  <c r="K553" i="11"/>
  <c r="J553" i="11"/>
  <c r="I553" i="11"/>
  <c r="O552" i="11"/>
  <c r="N552" i="11"/>
  <c r="M552" i="11"/>
  <c r="L552" i="11"/>
  <c r="K552" i="11"/>
  <c r="J552" i="11"/>
  <c r="I552" i="11"/>
  <c r="O551" i="11"/>
  <c r="N551" i="11"/>
  <c r="M551" i="11"/>
  <c r="L551" i="11"/>
  <c r="K551" i="11"/>
  <c r="J551" i="11"/>
  <c r="I551" i="11"/>
  <c r="O550" i="11"/>
  <c r="N550" i="11"/>
  <c r="M550" i="11"/>
  <c r="L550" i="11"/>
  <c r="K550" i="11"/>
  <c r="J550" i="11"/>
  <c r="I550" i="11"/>
  <c r="O549" i="11"/>
  <c r="N549" i="11"/>
  <c r="M549" i="11"/>
  <c r="L549" i="11"/>
  <c r="K549" i="11"/>
  <c r="J549" i="11"/>
  <c r="I549" i="11"/>
  <c r="O548" i="11"/>
  <c r="N548" i="11"/>
  <c r="M548" i="11"/>
  <c r="L548" i="11"/>
  <c r="K548" i="11"/>
  <c r="J548" i="11"/>
  <c r="I548" i="11"/>
  <c r="O547" i="11"/>
  <c r="N547" i="11"/>
  <c r="M547" i="11"/>
  <c r="L547" i="11"/>
  <c r="K547" i="11"/>
  <c r="J547" i="11"/>
  <c r="I547" i="11"/>
  <c r="O546" i="11"/>
  <c r="N546" i="11"/>
  <c r="M546" i="11"/>
  <c r="L546" i="11"/>
  <c r="K546" i="11"/>
  <c r="J546" i="11"/>
  <c r="I546" i="11"/>
  <c r="O545" i="11"/>
  <c r="N545" i="11"/>
  <c r="M545" i="11"/>
  <c r="L545" i="11"/>
  <c r="K545" i="11"/>
  <c r="J545" i="11"/>
  <c r="I545" i="11"/>
  <c r="O544" i="11"/>
  <c r="N544" i="11"/>
  <c r="M544" i="11"/>
  <c r="L544" i="11"/>
  <c r="K544" i="11"/>
  <c r="J544" i="11"/>
  <c r="I544" i="11"/>
  <c r="O543" i="11"/>
  <c r="N543" i="11"/>
  <c r="M543" i="11"/>
  <c r="L543" i="11"/>
  <c r="K543" i="11"/>
  <c r="J543" i="11"/>
  <c r="I543" i="11"/>
  <c r="O542" i="11"/>
  <c r="N542" i="11"/>
  <c r="M542" i="11"/>
  <c r="L542" i="11"/>
  <c r="K542" i="11"/>
  <c r="J542" i="11"/>
  <c r="I542" i="11"/>
  <c r="O541" i="11"/>
  <c r="N541" i="11"/>
  <c r="M541" i="11"/>
  <c r="L541" i="11"/>
  <c r="K541" i="11"/>
  <c r="J541" i="11"/>
  <c r="I541" i="11"/>
  <c r="O540" i="11"/>
  <c r="N540" i="11"/>
  <c r="M540" i="11"/>
  <c r="L540" i="11"/>
  <c r="K540" i="11"/>
  <c r="J540" i="11"/>
  <c r="I540" i="11"/>
  <c r="O539" i="11"/>
  <c r="N539" i="11"/>
  <c r="M539" i="11"/>
  <c r="L539" i="11"/>
  <c r="K539" i="11"/>
  <c r="J539" i="11"/>
  <c r="I539" i="11"/>
  <c r="O538" i="11"/>
  <c r="N538" i="11"/>
  <c r="M538" i="11"/>
  <c r="L538" i="11"/>
  <c r="K538" i="11"/>
  <c r="J538" i="11"/>
  <c r="I538" i="11"/>
  <c r="O537" i="11"/>
  <c r="N537" i="11"/>
  <c r="M537" i="11"/>
  <c r="L537" i="11"/>
  <c r="K537" i="11"/>
  <c r="J537" i="11"/>
  <c r="I537" i="11"/>
  <c r="O536" i="11"/>
  <c r="N536" i="11"/>
  <c r="M536" i="11"/>
  <c r="L536" i="11"/>
  <c r="K536" i="11"/>
  <c r="J536" i="11"/>
  <c r="I536" i="11"/>
  <c r="O535" i="11"/>
  <c r="N535" i="11"/>
  <c r="M535" i="11"/>
  <c r="L535" i="11"/>
  <c r="K535" i="11"/>
  <c r="J535" i="11"/>
  <c r="I535" i="11"/>
  <c r="O534" i="11"/>
  <c r="N534" i="11"/>
  <c r="M534" i="11"/>
  <c r="L534" i="11"/>
  <c r="K534" i="11"/>
  <c r="J534" i="11"/>
  <c r="I534" i="11"/>
  <c r="O533" i="11"/>
  <c r="N533" i="11"/>
  <c r="M533" i="11"/>
  <c r="L533" i="11"/>
  <c r="K533" i="11"/>
  <c r="J533" i="11"/>
  <c r="I533" i="11"/>
  <c r="O532" i="11"/>
  <c r="N532" i="11"/>
  <c r="M532" i="11"/>
  <c r="L532" i="11"/>
  <c r="K532" i="11"/>
  <c r="J532" i="11"/>
  <c r="I532" i="11"/>
  <c r="O531" i="11"/>
  <c r="N531" i="11"/>
  <c r="M531" i="11"/>
  <c r="L531" i="11"/>
  <c r="K531" i="11"/>
  <c r="J531" i="11"/>
  <c r="I531" i="11"/>
  <c r="O530" i="11"/>
  <c r="N530" i="11"/>
  <c r="M530" i="11"/>
  <c r="L530" i="11"/>
  <c r="K530" i="11"/>
  <c r="J530" i="11"/>
  <c r="I530" i="11"/>
  <c r="O529" i="11"/>
  <c r="N529" i="11"/>
  <c r="M529" i="11"/>
  <c r="L529" i="11"/>
  <c r="K529" i="11"/>
  <c r="J529" i="11"/>
  <c r="I529" i="11"/>
  <c r="O528" i="11"/>
  <c r="N528" i="11"/>
  <c r="M528" i="11"/>
  <c r="L528" i="11"/>
  <c r="K528" i="11"/>
  <c r="J528" i="11"/>
  <c r="I528" i="11"/>
  <c r="O527" i="11"/>
  <c r="N527" i="11"/>
  <c r="M527" i="11"/>
  <c r="L527" i="11"/>
  <c r="K527" i="11"/>
  <c r="J527" i="11"/>
  <c r="I527" i="11"/>
  <c r="O526" i="11"/>
  <c r="N526" i="11"/>
  <c r="M526" i="11"/>
  <c r="L526" i="11"/>
  <c r="K526" i="11"/>
  <c r="J526" i="11"/>
  <c r="I526" i="11"/>
  <c r="O525" i="11"/>
  <c r="N525" i="11"/>
  <c r="M525" i="11"/>
  <c r="L525" i="11"/>
  <c r="K525" i="11"/>
  <c r="J525" i="11"/>
  <c r="I525" i="11"/>
  <c r="O524" i="11"/>
  <c r="N524" i="11"/>
  <c r="M524" i="11"/>
  <c r="L524" i="11"/>
  <c r="K524" i="11"/>
  <c r="J524" i="11"/>
  <c r="I524" i="11"/>
  <c r="O523" i="11"/>
  <c r="N523" i="11"/>
  <c r="M523" i="11"/>
  <c r="L523" i="11"/>
  <c r="K523" i="11"/>
  <c r="J523" i="11"/>
  <c r="I523" i="11"/>
  <c r="O522" i="11"/>
  <c r="N522" i="11"/>
  <c r="M522" i="11"/>
  <c r="L522" i="11"/>
  <c r="K522" i="11"/>
  <c r="J522" i="11"/>
  <c r="I522" i="11"/>
  <c r="O521" i="11"/>
  <c r="N521" i="11"/>
  <c r="M521" i="11"/>
  <c r="L521" i="11"/>
  <c r="K521" i="11"/>
  <c r="J521" i="11"/>
  <c r="I521" i="11"/>
  <c r="O520" i="11"/>
  <c r="N520" i="11"/>
  <c r="M520" i="11"/>
  <c r="L520" i="11"/>
  <c r="K520" i="11"/>
  <c r="J520" i="11"/>
  <c r="I520" i="11"/>
  <c r="O519" i="11"/>
  <c r="N519" i="11"/>
  <c r="M519" i="11"/>
  <c r="L519" i="11"/>
  <c r="K519" i="11"/>
  <c r="J519" i="11"/>
  <c r="I519" i="11"/>
  <c r="O518" i="11"/>
  <c r="N518" i="11"/>
  <c r="M518" i="11"/>
  <c r="L518" i="11"/>
  <c r="K518" i="11"/>
  <c r="J518" i="11"/>
  <c r="I518" i="11"/>
  <c r="O517" i="11"/>
  <c r="N517" i="11"/>
  <c r="M517" i="11"/>
  <c r="L517" i="11"/>
  <c r="K517" i="11"/>
  <c r="J517" i="11"/>
  <c r="I517" i="11"/>
  <c r="O516" i="11"/>
  <c r="N516" i="11"/>
  <c r="M516" i="11"/>
  <c r="L516" i="11"/>
  <c r="K516" i="11"/>
  <c r="J516" i="11"/>
  <c r="I516" i="11"/>
  <c r="O515" i="11"/>
  <c r="N515" i="11"/>
  <c r="M515" i="11"/>
  <c r="L515" i="11"/>
  <c r="K515" i="11"/>
  <c r="J515" i="11"/>
  <c r="I515" i="11"/>
  <c r="O514" i="11"/>
  <c r="N514" i="11"/>
  <c r="M514" i="11"/>
  <c r="L514" i="11"/>
  <c r="K514" i="11"/>
  <c r="J514" i="11"/>
  <c r="I514" i="11"/>
  <c r="O513" i="11"/>
  <c r="N513" i="11"/>
  <c r="M513" i="11"/>
  <c r="L513" i="11"/>
  <c r="K513" i="11"/>
  <c r="J513" i="11"/>
  <c r="I513" i="11"/>
  <c r="O512" i="11"/>
  <c r="N512" i="11"/>
  <c r="M512" i="11"/>
  <c r="L512" i="11"/>
  <c r="K512" i="11"/>
  <c r="J512" i="11"/>
  <c r="I512" i="11"/>
  <c r="O511" i="11"/>
  <c r="N511" i="11"/>
  <c r="M511" i="11"/>
  <c r="L511" i="11"/>
  <c r="K511" i="11"/>
  <c r="J511" i="11"/>
  <c r="I511" i="11"/>
  <c r="O510" i="11"/>
  <c r="N510" i="11"/>
  <c r="M510" i="11"/>
  <c r="L510" i="11"/>
  <c r="K510" i="11"/>
  <c r="J510" i="11"/>
  <c r="I510" i="11"/>
  <c r="O509" i="11"/>
  <c r="N509" i="11"/>
  <c r="M509" i="11"/>
  <c r="L509" i="11"/>
  <c r="K509" i="11"/>
  <c r="J509" i="11"/>
  <c r="I509" i="11"/>
  <c r="O508" i="11"/>
  <c r="N508" i="11"/>
  <c r="M508" i="11"/>
  <c r="L508" i="11"/>
  <c r="K508" i="11"/>
  <c r="J508" i="11"/>
  <c r="I508" i="11"/>
  <c r="O507" i="11"/>
  <c r="N507" i="11"/>
  <c r="M507" i="11"/>
  <c r="L507" i="11"/>
  <c r="K507" i="11"/>
  <c r="J507" i="11"/>
  <c r="I507" i="11"/>
  <c r="O506" i="11"/>
  <c r="N506" i="11"/>
  <c r="M506" i="11"/>
  <c r="L506" i="11"/>
  <c r="K506" i="11"/>
  <c r="J506" i="11"/>
  <c r="I506" i="11"/>
  <c r="O505" i="11"/>
  <c r="N505" i="11"/>
  <c r="M505" i="11"/>
  <c r="L505" i="11"/>
  <c r="K505" i="11"/>
  <c r="J505" i="11"/>
  <c r="I505" i="11"/>
  <c r="O504" i="11"/>
  <c r="N504" i="11"/>
  <c r="M504" i="11"/>
  <c r="L504" i="11"/>
  <c r="K504" i="11"/>
  <c r="J504" i="11"/>
  <c r="I504" i="11"/>
  <c r="F504" i="11"/>
  <c r="P504" i="11" s="1"/>
  <c r="E504" i="11"/>
  <c r="D504" i="11"/>
  <c r="C504" i="11"/>
  <c r="B504" i="11"/>
  <c r="A504" i="11"/>
  <c r="O503" i="11"/>
  <c r="N503" i="11"/>
  <c r="M503" i="11"/>
  <c r="L503" i="11"/>
  <c r="K503" i="11"/>
  <c r="J503" i="11"/>
  <c r="I503" i="11"/>
  <c r="F503" i="11"/>
  <c r="P503" i="11" s="1"/>
  <c r="E503" i="11"/>
  <c r="D503" i="11"/>
  <c r="C503" i="11"/>
  <c r="B503" i="11"/>
  <c r="A503" i="11"/>
  <c r="O502" i="11"/>
  <c r="N502" i="11"/>
  <c r="M502" i="11"/>
  <c r="L502" i="11"/>
  <c r="K502" i="11"/>
  <c r="J502" i="11"/>
  <c r="I502" i="11"/>
  <c r="F502" i="11"/>
  <c r="P502" i="11" s="1"/>
  <c r="E502" i="11"/>
  <c r="D502" i="11"/>
  <c r="C502" i="11"/>
  <c r="B502" i="11"/>
  <c r="A502" i="11"/>
  <c r="O501" i="11"/>
  <c r="N501" i="11"/>
  <c r="M501" i="11"/>
  <c r="L501" i="11"/>
  <c r="K501" i="11"/>
  <c r="J501" i="11"/>
  <c r="I501" i="11"/>
  <c r="F501" i="11"/>
  <c r="P501" i="11" s="1"/>
  <c r="E501" i="11"/>
  <c r="D501" i="11"/>
  <c r="C501" i="11"/>
  <c r="B501" i="11"/>
  <c r="A501" i="11"/>
  <c r="O500" i="11"/>
  <c r="N500" i="11"/>
  <c r="M500" i="11"/>
  <c r="L500" i="11"/>
  <c r="K500" i="11"/>
  <c r="J500" i="11"/>
  <c r="I500" i="11"/>
  <c r="F500" i="11"/>
  <c r="P500" i="11" s="1"/>
  <c r="E500" i="11"/>
  <c r="D500" i="11"/>
  <c r="C500" i="11"/>
  <c r="B500" i="11"/>
  <c r="A500" i="11"/>
  <c r="O499" i="11"/>
  <c r="N499" i="11"/>
  <c r="M499" i="11"/>
  <c r="L499" i="11"/>
  <c r="K499" i="11"/>
  <c r="J499" i="11"/>
  <c r="I499" i="11"/>
  <c r="F499" i="11"/>
  <c r="P499" i="11" s="1"/>
  <c r="E499" i="11"/>
  <c r="D499" i="11"/>
  <c r="C499" i="11"/>
  <c r="B499" i="11"/>
  <c r="A499" i="11"/>
  <c r="O498" i="11"/>
  <c r="N498" i="11"/>
  <c r="M498" i="11"/>
  <c r="L498" i="11"/>
  <c r="K498" i="11"/>
  <c r="J498" i="11"/>
  <c r="I498" i="11"/>
  <c r="F498" i="11"/>
  <c r="P498" i="11" s="1"/>
  <c r="E498" i="11"/>
  <c r="D498" i="11"/>
  <c r="C498" i="11"/>
  <c r="B498" i="11"/>
  <c r="A498" i="11"/>
  <c r="O497" i="11"/>
  <c r="N497" i="11"/>
  <c r="M497" i="11"/>
  <c r="L497" i="11"/>
  <c r="K497" i="11"/>
  <c r="J497" i="11"/>
  <c r="D35" i="12" s="1"/>
  <c r="I497" i="11"/>
  <c r="C35" i="12" s="1"/>
  <c r="F497" i="11"/>
  <c r="P497" i="11" s="1"/>
  <c r="E497" i="11"/>
  <c r="D497" i="11"/>
  <c r="C497" i="11"/>
  <c r="B497" i="11"/>
  <c r="B35" i="12" s="1"/>
  <c r="A497" i="11"/>
  <c r="A35" i="12" s="1"/>
  <c r="O496" i="11"/>
  <c r="N496" i="11"/>
  <c r="M496" i="11"/>
  <c r="L496" i="11"/>
  <c r="K496" i="11"/>
  <c r="J496" i="11"/>
  <c r="I496" i="11"/>
  <c r="F496" i="11"/>
  <c r="P496" i="11" s="1"/>
  <c r="E496" i="11"/>
  <c r="D496" i="11"/>
  <c r="C496" i="11"/>
  <c r="B496" i="11"/>
  <c r="A496" i="11"/>
  <c r="O495" i="11"/>
  <c r="N495" i="11"/>
  <c r="M495" i="11"/>
  <c r="L495" i="11"/>
  <c r="K495" i="11"/>
  <c r="J495" i="11"/>
  <c r="I495" i="11"/>
  <c r="F495" i="11"/>
  <c r="P495" i="11" s="1"/>
  <c r="E495" i="11"/>
  <c r="D495" i="11"/>
  <c r="C495" i="11"/>
  <c r="B495" i="11"/>
  <c r="A495" i="11"/>
  <c r="O494" i="11"/>
  <c r="N494" i="11"/>
  <c r="M494" i="11"/>
  <c r="L494" i="11"/>
  <c r="K494" i="11"/>
  <c r="J494" i="11"/>
  <c r="I494" i="11"/>
  <c r="F494" i="11"/>
  <c r="P494" i="11" s="1"/>
  <c r="E494" i="11"/>
  <c r="D494" i="11"/>
  <c r="C494" i="11"/>
  <c r="B494" i="11"/>
  <c r="A494" i="11"/>
  <c r="O493" i="11"/>
  <c r="N493" i="11"/>
  <c r="M493" i="11"/>
  <c r="L493" i="11"/>
  <c r="K493" i="11"/>
  <c r="J493" i="11"/>
  <c r="I493" i="11"/>
  <c r="F493" i="11"/>
  <c r="P493" i="11" s="1"/>
  <c r="E493" i="11"/>
  <c r="D493" i="11"/>
  <c r="C493" i="11"/>
  <c r="B493" i="11"/>
  <c r="A493" i="11"/>
  <c r="O492" i="11"/>
  <c r="N492" i="11"/>
  <c r="M492" i="11"/>
  <c r="L492" i="11"/>
  <c r="K492" i="11"/>
  <c r="J492" i="11"/>
  <c r="I492" i="11"/>
  <c r="F492" i="11"/>
  <c r="P492" i="11" s="1"/>
  <c r="E492" i="11"/>
  <c r="D492" i="11"/>
  <c r="C492" i="11"/>
  <c r="B492" i="11"/>
  <c r="A492" i="11"/>
  <c r="O491" i="11"/>
  <c r="N491" i="11"/>
  <c r="M491" i="11"/>
  <c r="L491" i="11"/>
  <c r="K491" i="11"/>
  <c r="J491" i="11"/>
  <c r="I491" i="11"/>
  <c r="F491" i="11"/>
  <c r="P491" i="11" s="1"/>
  <c r="E491" i="11"/>
  <c r="D491" i="11"/>
  <c r="C491" i="11"/>
  <c r="B491" i="11"/>
  <c r="A491" i="11"/>
  <c r="O490" i="11"/>
  <c r="N490" i="11"/>
  <c r="M490" i="11"/>
  <c r="L490" i="11"/>
  <c r="K490" i="11"/>
  <c r="J490" i="11"/>
  <c r="I490" i="11"/>
  <c r="F490" i="11"/>
  <c r="P490" i="11" s="1"/>
  <c r="E490" i="11"/>
  <c r="D490" i="11"/>
  <c r="C490" i="11"/>
  <c r="B490" i="11"/>
  <c r="A490" i="11"/>
  <c r="O489" i="11"/>
  <c r="N489" i="11"/>
  <c r="M489" i="11"/>
  <c r="L489" i="11"/>
  <c r="K489" i="11"/>
  <c r="J489" i="11"/>
  <c r="I489" i="11"/>
  <c r="F489" i="11"/>
  <c r="P489" i="11" s="1"/>
  <c r="E489" i="11"/>
  <c r="D489" i="11"/>
  <c r="C489" i="11"/>
  <c r="B489" i="11"/>
  <c r="A489" i="11"/>
  <c r="O488" i="11"/>
  <c r="N488" i="11"/>
  <c r="M488" i="11"/>
  <c r="L488" i="11"/>
  <c r="K488" i="11"/>
  <c r="J488" i="11"/>
  <c r="I488" i="11"/>
  <c r="F488" i="11"/>
  <c r="P488" i="11" s="1"/>
  <c r="E488" i="11"/>
  <c r="D488" i="11"/>
  <c r="C488" i="11"/>
  <c r="B488" i="11"/>
  <c r="A488" i="11"/>
  <c r="O487" i="11"/>
  <c r="N487" i="11"/>
  <c r="M487" i="11"/>
  <c r="L487" i="11"/>
  <c r="K487" i="11"/>
  <c r="J487" i="11"/>
  <c r="I487" i="11"/>
  <c r="F487" i="11"/>
  <c r="P487" i="11" s="1"/>
  <c r="E487" i="11"/>
  <c r="D487" i="11"/>
  <c r="C487" i="11"/>
  <c r="B487" i="11"/>
  <c r="A487" i="11"/>
  <c r="O486" i="11"/>
  <c r="N486" i="11"/>
  <c r="M486" i="11"/>
  <c r="L486" i="11"/>
  <c r="K486" i="11"/>
  <c r="J486" i="11"/>
  <c r="I486" i="11"/>
  <c r="F486" i="11"/>
  <c r="P486" i="11" s="1"/>
  <c r="E486" i="11"/>
  <c r="D486" i="11"/>
  <c r="C486" i="11"/>
  <c r="B486" i="11"/>
  <c r="A486" i="11"/>
  <c r="O485" i="11"/>
  <c r="N485" i="11"/>
  <c r="M485" i="11"/>
  <c r="L485" i="11"/>
  <c r="K485" i="11"/>
  <c r="J485" i="11"/>
  <c r="I485" i="11"/>
  <c r="F485" i="11"/>
  <c r="P485" i="11" s="1"/>
  <c r="E485" i="11"/>
  <c r="D485" i="11"/>
  <c r="C485" i="11"/>
  <c r="B485" i="11"/>
  <c r="A485" i="11"/>
  <c r="O484" i="11"/>
  <c r="N484" i="11"/>
  <c r="M484" i="11"/>
  <c r="L484" i="11"/>
  <c r="K484" i="11"/>
  <c r="J484" i="11"/>
  <c r="I484" i="11"/>
  <c r="F484" i="11"/>
  <c r="P484" i="11" s="1"/>
  <c r="E484" i="11"/>
  <c r="D484" i="11"/>
  <c r="C484" i="11"/>
  <c r="B484" i="11"/>
  <c r="A484" i="11"/>
  <c r="O483" i="11"/>
  <c r="N483" i="11"/>
  <c r="M483" i="11"/>
  <c r="L483" i="11"/>
  <c r="K483" i="11"/>
  <c r="J483" i="11"/>
  <c r="I483" i="11"/>
  <c r="F483" i="11"/>
  <c r="P483" i="11" s="1"/>
  <c r="E483" i="11"/>
  <c r="D483" i="11"/>
  <c r="C483" i="11"/>
  <c r="B483" i="11"/>
  <c r="A483" i="11"/>
  <c r="O482" i="11"/>
  <c r="N482" i="11"/>
  <c r="M482" i="11"/>
  <c r="L482" i="11"/>
  <c r="K482" i="11"/>
  <c r="J482" i="11"/>
  <c r="D34" i="12" s="1"/>
  <c r="I482" i="11"/>
  <c r="C34" i="12" s="1"/>
  <c r="F482" i="11"/>
  <c r="P482" i="11" s="1"/>
  <c r="E34" i="12" s="1"/>
  <c r="E482" i="11"/>
  <c r="D482" i="11"/>
  <c r="C482" i="11"/>
  <c r="B482" i="11"/>
  <c r="B34" i="12" s="1"/>
  <c r="A482" i="11"/>
  <c r="A34" i="12" s="1"/>
  <c r="O481" i="11"/>
  <c r="N481" i="11"/>
  <c r="M481" i="11"/>
  <c r="L481" i="11"/>
  <c r="K481" i="11"/>
  <c r="J481" i="11"/>
  <c r="I481" i="11"/>
  <c r="F481" i="11"/>
  <c r="P481" i="11" s="1"/>
  <c r="E481" i="11"/>
  <c r="D481" i="11"/>
  <c r="C481" i="11"/>
  <c r="B481" i="11"/>
  <c r="A481" i="11"/>
  <c r="O480" i="11"/>
  <c r="N480" i="11"/>
  <c r="M480" i="11"/>
  <c r="L480" i="11"/>
  <c r="K480" i="11"/>
  <c r="J480" i="11"/>
  <c r="I480" i="11"/>
  <c r="F480" i="11"/>
  <c r="P480" i="11" s="1"/>
  <c r="E480" i="11"/>
  <c r="D480" i="11"/>
  <c r="C480" i="11"/>
  <c r="B480" i="11"/>
  <c r="A480" i="11"/>
  <c r="O479" i="11"/>
  <c r="N479" i="11"/>
  <c r="M479" i="11"/>
  <c r="L479" i="11"/>
  <c r="K479" i="11"/>
  <c r="J479" i="11"/>
  <c r="I479" i="11"/>
  <c r="F479" i="11"/>
  <c r="P479" i="11" s="1"/>
  <c r="E479" i="11"/>
  <c r="D479" i="11"/>
  <c r="C479" i="11"/>
  <c r="B479" i="11"/>
  <c r="A479" i="11"/>
  <c r="O478" i="11"/>
  <c r="N478" i="11"/>
  <c r="M478" i="11"/>
  <c r="L478" i="11"/>
  <c r="K478" i="11"/>
  <c r="J478" i="11"/>
  <c r="I478" i="11"/>
  <c r="F478" i="11"/>
  <c r="P478" i="11" s="1"/>
  <c r="E478" i="11"/>
  <c r="D478" i="11"/>
  <c r="C478" i="11"/>
  <c r="B478" i="11"/>
  <c r="A478" i="11"/>
  <c r="O477" i="11"/>
  <c r="N477" i="11"/>
  <c r="M477" i="11"/>
  <c r="L477" i="11"/>
  <c r="K477" i="11"/>
  <c r="J477" i="11"/>
  <c r="I477" i="11"/>
  <c r="F477" i="11"/>
  <c r="P477" i="11" s="1"/>
  <c r="E477" i="11"/>
  <c r="D477" i="11"/>
  <c r="C477" i="11"/>
  <c r="B477" i="11"/>
  <c r="A477" i="11"/>
  <c r="O476" i="11"/>
  <c r="N476" i="11"/>
  <c r="M476" i="11"/>
  <c r="L476" i="11"/>
  <c r="K476" i="11"/>
  <c r="J476" i="11"/>
  <c r="I476" i="11"/>
  <c r="F476" i="11"/>
  <c r="P476" i="11" s="1"/>
  <c r="E476" i="11"/>
  <c r="D476" i="11"/>
  <c r="C476" i="11"/>
  <c r="B476" i="11"/>
  <c r="A476" i="11"/>
  <c r="O475" i="11"/>
  <c r="N475" i="11"/>
  <c r="M475" i="11"/>
  <c r="L475" i="11"/>
  <c r="K475" i="11"/>
  <c r="J475" i="11"/>
  <c r="I475" i="11"/>
  <c r="F475" i="11"/>
  <c r="P475" i="11" s="1"/>
  <c r="E475" i="11"/>
  <c r="D475" i="11"/>
  <c r="C475" i="11"/>
  <c r="B475" i="11"/>
  <c r="A475" i="11"/>
  <c r="O474" i="11"/>
  <c r="N474" i="11"/>
  <c r="M474" i="11"/>
  <c r="L474" i="11"/>
  <c r="K474" i="11"/>
  <c r="J474" i="11"/>
  <c r="I474" i="11"/>
  <c r="F474" i="11"/>
  <c r="P474" i="11" s="1"/>
  <c r="E474" i="11"/>
  <c r="D474" i="11"/>
  <c r="C474" i="11"/>
  <c r="B474" i="11"/>
  <c r="A474" i="11"/>
  <c r="O473" i="11"/>
  <c r="N473" i="11"/>
  <c r="M473" i="11"/>
  <c r="L473" i="11"/>
  <c r="K473" i="11"/>
  <c r="J473" i="11"/>
  <c r="I473" i="11"/>
  <c r="F473" i="11"/>
  <c r="P473" i="11" s="1"/>
  <c r="E473" i="11"/>
  <c r="D473" i="11"/>
  <c r="C473" i="11"/>
  <c r="B473" i="11"/>
  <c r="A473" i="11"/>
  <c r="O472" i="11"/>
  <c r="N472" i="11"/>
  <c r="M472" i="11"/>
  <c r="L472" i="11"/>
  <c r="K472" i="11"/>
  <c r="J472" i="11"/>
  <c r="I472" i="11"/>
  <c r="F472" i="11"/>
  <c r="P472" i="11" s="1"/>
  <c r="E472" i="11"/>
  <c r="D472" i="11"/>
  <c r="C472" i="11"/>
  <c r="B472" i="11"/>
  <c r="A472" i="11"/>
  <c r="O471" i="11"/>
  <c r="N471" i="11"/>
  <c r="M471" i="11"/>
  <c r="L471" i="11"/>
  <c r="K471" i="11"/>
  <c r="J471" i="11"/>
  <c r="I471" i="11"/>
  <c r="F471" i="11"/>
  <c r="P471" i="11" s="1"/>
  <c r="E471" i="11"/>
  <c r="D471" i="11"/>
  <c r="C471" i="11"/>
  <c r="B471" i="11"/>
  <c r="A471" i="11"/>
  <c r="O470" i="11"/>
  <c r="N470" i="11"/>
  <c r="M470" i="11"/>
  <c r="L470" i="11"/>
  <c r="K470" i="11"/>
  <c r="J470" i="11"/>
  <c r="I470" i="11"/>
  <c r="F470" i="11"/>
  <c r="P470" i="11" s="1"/>
  <c r="E470" i="11"/>
  <c r="D470" i="11"/>
  <c r="C470" i="11"/>
  <c r="B470" i="11"/>
  <c r="A470" i="11"/>
  <c r="O469" i="11"/>
  <c r="N469" i="11"/>
  <c r="M469" i="11"/>
  <c r="L469" i="11"/>
  <c r="K469" i="11"/>
  <c r="J469" i="11"/>
  <c r="I469" i="11"/>
  <c r="F469" i="11"/>
  <c r="P469" i="11" s="1"/>
  <c r="E469" i="11"/>
  <c r="D469" i="11"/>
  <c r="C469" i="11"/>
  <c r="B469" i="11"/>
  <c r="A469" i="11"/>
  <c r="O468" i="11"/>
  <c r="N468" i="11"/>
  <c r="M468" i="11"/>
  <c r="L468" i="11"/>
  <c r="K468" i="11"/>
  <c r="J468" i="11"/>
  <c r="I468" i="11"/>
  <c r="F468" i="11"/>
  <c r="P468" i="11" s="1"/>
  <c r="E468" i="11"/>
  <c r="D468" i="11"/>
  <c r="C468" i="11"/>
  <c r="B468" i="11"/>
  <c r="A468" i="11"/>
  <c r="O467" i="11"/>
  <c r="N467" i="11"/>
  <c r="M467" i="11"/>
  <c r="L467" i="11"/>
  <c r="K467" i="11"/>
  <c r="J467" i="11"/>
  <c r="D33" i="12" s="1"/>
  <c r="I467" i="11"/>
  <c r="C33" i="12" s="1"/>
  <c r="F467" i="11"/>
  <c r="P467" i="11" s="1"/>
  <c r="E33" i="12" s="1"/>
  <c r="E467" i="11"/>
  <c r="D467" i="11"/>
  <c r="C467" i="11"/>
  <c r="B467" i="11"/>
  <c r="B33" i="12" s="1"/>
  <c r="A467" i="11"/>
  <c r="A33" i="12" s="1"/>
  <c r="O466" i="11"/>
  <c r="N466" i="11"/>
  <c r="M466" i="11"/>
  <c r="L466" i="11"/>
  <c r="K466" i="11"/>
  <c r="J466" i="11"/>
  <c r="I466" i="11"/>
  <c r="F466" i="11"/>
  <c r="P466" i="11" s="1"/>
  <c r="E466" i="11"/>
  <c r="D466" i="11"/>
  <c r="C466" i="11"/>
  <c r="B466" i="11"/>
  <c r="A466" i="11"/>
  <c r="O465" i="11"/>
  <c r="N465" i="11"/>
  <c r="M465" i="11"/>
  <c r="L465" i="11"/>
  <c r="K465" i="11"/>
  <c r="J465" i="11"/>
  <c r="I465" i="11"/>
  <c r="F465" i="11"/>
  <c r="P465" i="11" s="1"/>
  <c r="E465" i="11"/>
  <c r="D465" i="11"/>
  <c r="C465" i="11"/>
  <c r="B465" i="11"/>
  <c r="A465" i="11"/>
  <c r="O464" i="11"/>
  <c r="N464" i="11"/>
  <c r="M464" i="11"/>
  <c r="L464" i="11"/>
  <c r="K464" i="11"/>
  <c r="J464" i="11"/>
  <c r="I464" i="11"/>
  <c r="F464" i="11"/>
  <c r="P464" i="11" s="1"/>
  <c r="E464" i="11"/>
  <c r="D464" i="11"/>
  <c r="C464" i="11"/>
  <c r="B464" i="11"/>
  <c r="A464" i="11"/>
  <c r="O463" i="11"/>
  <c r="N463" i="11"/>
  <c r="M463" i="11"/>
  <c r="L463" i="11"/>
  <c r="K463" i="11"/>
  <c r="J463" i="11"/>
  <c r="I463" i="11"/>
  <c r="F463" i="11"/>
  <c r="P463" i="11" s="1"/>
  <c r="E463" i="11"/>
  <c r="D463" i="11"/>
  <c r="C463" i="11"/>
  <c r="B463" i="11"/>
  <c r="A463" i="11"/>
  <c r="O462" i="11"/>
  <c r="N462" i="11"/>
  <c r="M462" i="11"/>
  <c r="L462" i="11"/>
  <c r="K462" i="11"/>
  <c r="J462" i="11"/>
  <c r="I462" i="11"/>
  <c r="F462" i="11"/>
  <c r="P462" i="11" s="1"/>
  <c r="E462" i="11"/>
  <c r="D462" i="11"/>
  <c r="C462" i="11"/>
  <c r="B462" i="11"/>
  <c r="A462" i="11"/>
  <c r="O461" i="11"/>
  <c r="N461" i="11"/>
  <c r="M461" i="11"/>
  <c r="L461" i="11"/>
  <c r="K461" i="11"/>
  <c r="J461" i="11"/>
  <c r="I461" i="11"/>
  <c r="F461" i="11"/>
  <c r="P461" i="11" s="1"/>
  <c r="E461" i="11"/>
  <c r="D461" i="11"/>
  <c r="C461" i="11"/>
  <c r="B461" i="11"/>
  <c r="A461" i="11"/>
  <c r="O460" i="11"/>
  <c r="N460" i="11"/>
  <c r="M460" i="11"/>
  <c r="L460" i="11"/>
  <c r="K460" i="11"/>
  <c r="J460" i="11"/>
  <c r="I460" i="11"/>
  <c r="F460" i="11"/>
  <c r="P460" i="11" s="1"/>
  <c r="E460" i="11"/>
  <c r="D460" i="11"/>
  <c r="C460" i="11"/>
  <c r="B460" i="11"/>
  <c r="A460" i="11"/>
  <c r="O459" i="11"/>
  <c r="N459" i="11"/>
  <c r="M459" i="11"/>
  <c r="L459" i="11"/>
  <c r="K459" i="11"/>
  <c r="J459" i="11"/>
  <c r="I459" i="11"/>
  <c r="F459" i="11"/>
  <c r="P459" i="11" s="1"/>
  <c r="E459" i="11"/>
  <c r="D459" i="11"/>
  <c r="C459" i="11"/>
  <c r="B459" i="11"/>
  <c r="A459" i="11"/>
  <c r="O458" i="11"/>
  <c r="N458" i="11"/>
  <c r="M458" i="11"/>
  <c r="L458" i="11"/>
  <c r="K458" i="11"/>
  <c r="J458" i="11"/>
  <c r="I458" i="11"/>
  <c r="F458" i="11"/>
  <c r="P458" i="11" s="1"/>
  <c r="E458" i="11"/>
  <c r="D458" i="11"/>
  <c r="C458" i="11"/>
  <c r="B458" i="11"/>
  <c r="A458" i="11"/>
  <c r="O457" i="11"/>
  <c r="N457" i="11"/>
  <c r="M457" i="11"/>
  <c r="L457" i="11"/>
  <c r="K457" i="11"/>
  <c r="J457" i="11"/>
  <c r="I457" i="11"/>
  <c r="F457" i="11"/>
  <c r="P457" i="11" s="1"/>
  <c r="E457" i="11"/>
  <c r="D457" i="11"/>
  <c r="C457" i="11"/>
  <c r="B457" i="11"/>
  <c r="A457" i="11"/>
  <c r="O456" i="11"/>
  <c r="N456" i="11"/>
  <c r="M456" i="11"/>
  <c r="L456" i="11"/>
  <c r="K456" i="11"/>
  <c r="J456" i="11"/>
  <c r="I456" i="11"/>
  <c r="F456" i="11"/>
  <c r="P456" i="11" s="1"/>
  <c r="E456" i="11"/>
  <c r="D456" i="11"/>
  <c r="C456" i="11"/>
  <c r="B456" i="11"/>
  <c r="A456" i="11"/>
  <c r="O455" i="11"/>
  <c r="N455" i="11"/>
  <c r="M455" i="11"/>
  <c r="L455" i="11"/>
  <c r="K455" i="11"/>
  <c r="J455" i="11"/>
  <c r="I455" i="11"/>
  <c r="F455" i="11"/>
  <c r="P455" i="11" s="1"/>
  <c r="E455" i="11"/>
  <c r="D455" i="11"/>
  <c r="C455" i="11"/>
  <c r="B455" i="11"/>
  <c r="A455" i="11"/>
  <c r="O454" i="11"/>
  <c r="N454" i="11"/>
  <c r="M454" i="11"/>
  <c r="L454" i="11"/>
  <c r="K454" i="11"/>
  <c r="J454" i="11"/>
  <c r="I454" i="11"/>
  <c r="F454" i="11"/>
  <c r="P454" i="11" s="1"/>
  <c r="E454" i="11"/>
  <c r="D454" i="11"/>
  <c r="C454" i="11"/>
  <c r="B454" i="11"/>
  <c r="A454" i="11"/>
  <c r="O453" i="11"/>
  <c r="N453" i="11"/>
  <c r="M453" i="11"/>
  <c r="L453" i="11"/>
  <c r="K453" i="11"/>
  <c r="J453" i="11"/>
  <c r="I453" i="11"/>
  <c r="F453" i="11"/>
  <c r="P453" i="11" s="1"/>
  <c r="E453" i="11"/>
  <c r="D453" i="11"/>
  <c r="C453" i="11"/>
  <c r="B453" i="11"/>
  <c r="A453" i="11"/>
  <c r="O452" i="11"/>
  <c r="N452" i="11"/>
  <c r="M452" i="11"/>
  <c r="L452" i="11"/>
  <c r="K452" i="11"/>
  <c r="J452" i="11"/>
  <c r="D32" i="12" s="1"/>
  <c r="I452" i="11"/>
  <c r="C32" i="12" s="1"/>
  <c r="F452" i="11"/>
  <c r="P452" i="11" s="1"/>
  <c r="E32" i="12" s="1"/>
  <c r="E452" i="11"/>
  <c r="D452" i="11"/>
  <c r="C452" i="11"/>
  <c r="B452" i="11"/>
  <c r="B32" i="12" s="1"/>
  <c r="A452" i="11"/>
  <c r="A32" i="12" s="1"/>
  <c r="O451" i="11"/>
  <c r="N451" i="11"/>
  <c r="M451" i="11"/>
  <c r="L451" i="11"/>
  <c r="K451" i="11"/>
  <c r="J451" i="11"/>
  <c r="I451" i="11"/>
  <c r="F451" i="11"/>
  <c r="P451" i="11" s="1"/>
  <c r="E451" i="11"/>
  <c r="D451" i="11"/>
  <c r="C451" i="11"/>
  <c r="B451" i="11"/>
  <c r="A451" i="11"/>
  <c r="O450" i="11"/>
  <c r="N450" i="11"/>
  <c r="M450" i="11"/>
  <c r="L450" i="11"/>
  <c r="K450" i="11"/>
  <c r="J450" i="11"/>
  <c r="I450" i="11"/>
  <c r="F450" i="11"/>
  <c r="P450" i="11" s="1"/>
  <c r="E450" i="11"/>
  <c r="D450" i="11"/>
  <c r="C450" i="11"/>
  <c r="B450" i="11"/>
  <c r="A450" i="11"/>
  <c r="O449" i="11"/>
  <c r="N449" i="11"/>
  <c r="M449" i="11"/>
  <c r="L449" i="11"/>
  <c r="K449" i="11"/>
  <c r="J449" i="11"/>
  <c r="I449" i="11"/>
  <c r="F449" i="11"/>
  <c r="P449" i="11" s="1"/>
  <c r="E449" i="11"/>
  <c r="D449" i="11"/>
  <c r="C449" i="11"/>
  <c r="B449" i="11"/>
  <c r="A449" i="11"/>
  <c r="O448" i="11"/>
  <c r="N448" i="11"/>
  <c r="M448" i="11"/>
  <c r="L448" i="11"/>
  <c r="K448" i="11"/>
  <c r="J448" i="11"/>
  <c r="I448" i="11"/>
  <c r="F448" i="11"/>
  <c r="P448" i="11" s="1"/>
  <c r="E448" i="11"/>
  <c r="D448" i="11"/>
  <c r="C448" i="11"/>
  <c r="B448" i="11"/>
  <c r="A448" i="11"/>
  <c r="O447" i="11"/>
  <c r="N447" i="11"/>
  <c r="M447" i="11"/>
  <c r="L447" i="11"/>
  <c r="K447" i="11"/>
  <c r="J447" i="11"/>
  <c r="I447" i="11"/>
  <c r="F447" i="11"/>
  <c r="P447" i="11" s="1"/>
  <c r="E447" i="11"/>
  <c r="D447" i="11"/>
  <c r="C447" i="11"/>
  <c r="B447" i="11"/>
  <c r="A447" i="11"/>
  <c r="O446" i="11"/>
  <c r="N446" i="11"/>
  <c r="M446" i="11"/>
  <c r="L446" i="11"/>
  <c r="K446" i="11"/>
  <c r="J446" i="11"/>
  <c r="I446" i="11"/>
  <c r="F446" i="11"/>
  <c r="P446" i="11" s="1"/>
  <c r="E446" i="11"/>
  <c r="D446" i="11"/>
  <c r="C446" i="11"/>
  <c r="B446" i="11"/>
  <c r="A446" i="11"/>
  <c r="O445" i="11"/>
  <c r="N445" i="11"/>
  <c r="M445" i="11"/>
  <c r="L445" i="11"/>
  <c r="K445" i="11"/>
  <c r="J445" i="11"/>
  <c r="I445" i="11"/>
  <c r="F445" i="11"/>
  <c r="P445" i="11" s="1"/>
  <c r="E445" i="11"/>
  <c r="D445" i="11"/>
  <c r="C445" i="11"/>
  <c r="B445" i="11"/>
  <c r="A445" i="11"/>
  <c r="O444" i="11"/>
  <c r="N444" i="11"/>
  <c r="M444" i="11"/>
  <c r="L444" i="11"/>
  <c r="K444" i="11"/>
  <c r="J444" i="11"/>
  <c r="I444" i="11"/>
  <c r="F444" i="11"/>
  <c r="P444" i="11" s="1"/>
  <c r="E444" i="11"/>
  <c r="D444" i="11"/>
  <c r="C444" i="11"/>
  <c r="B444" i="11"/>
  <c r="A444" i="11"/>
  <c r="O443" i="11"/>
  <c r="N443" i="11"/>
  <c r="M443" i="11"/>
  <c r="L443" i="11"/>
  <c r="K443" i="11"/>
  <c r="J443" i="11"/>
  <c r="I443" i="11"/>
  <c r="F443" i="11"/>
  <c r="P443" i="11" s="1"/>
  <c r="E443" i="11"/>
  <c r="D443" i="11"/>
  <c r="C443" i="11"/>
  <c r="B443" i="11"/>
  <c r="A443" i="11"/>
  <c r="O442" i="11"/>
  <c r="N442" i="11"/>
  <c r="M442" i="11"/>
  <c r="L442" i="11"/>
  <c r="K442" i="11"/>
  <c r="J442" i="11"/>
  <c r="I442" i="11"/>
  <c r="F442" i="11"/>
  <c r="P442" i="11" s="1"/>
  <c r="E442" i="11"/>
  <c r="D442" i="11"/>
  <c r="C442" i="11"/>
  <c r="B442" i="11"/>
  <c r="A442" i="11"/>
  <c r="O441" i="11"/>
  <c r="N441" i="11"/>
  <c r="M441" i="11"/>
  <c r="L441" i="11"/>
  <c r="K441" i="11"/>
  <c r="J441" i="11"/>
  <c r="I441" i="11"/>
  <c r="F441" i="11"/>
  <c r="P441" i="11" s="1"/>
  <c r="E441" i="11"/>
  <c r="D441" i="11"/>
  <c r="C441" i="11"/>
  <c r="B441" i="11"/>
  <c r="A441" i="11"/>
  <c r="O440" i="11"/>
  <c r="N440" i="11"/>
  <c r="M440" i="11"/>
  <c r="L440" i="11"/>
  <c r="K440" i="11"/>
  <c r="J440" i="11"/>
  <c r="I440" i="11"/>
  <c r="F440" i="11"/>
  <c r="P440" i="11" s="1"/>
  <c r="E440" i="11"/>
  <c r="D440" i="11"/>
  <c r="C440" i="11"/>
  <c r="B440" i="11"/>
  <c r="A440" i="11"/>
  <c r="O439" i="11"/>
  <c r="N439" i="11"/>
  <c r="M439" i="11"/>
  <c r="L439" i="11"/>
  <c r="K439" i="11"/>
  <c r="J439" i="11"/>
  <c r="I439" i="11"/>
  <c r="F439" i="11"/>
  <c r="P439" i="11" s="1"/>
  <c r="E439" i="11"/>
  <c r="D439" i="11"/>
  <c r="C439" i="11"/>
  <c r="B439" i="11"/>
  <c r="A439" i="11"/>
  <c r="O438" i="11"/>
  <c r="N438" i="11"/>
  <c r="M438" i="11"/>
  <c r="L438" i="11"/>
  <c r="K438" i="11"/>
  <c r="J438" i="11"/>
  <c r="I438" i="11"/>
  <c r="F438" i="11"/>
  <c r="P438" i="11" s="1"/>
  <c r="E438" i="11"/>
  <c r="D438" i="11"/>
  <c r="C438" i="11"/>
  <c r="B438" i="11"/>
  <c r="A438" i="11"/>
  <c r="O437" i="11"/>
  <c r="N437" i="11"/>
  <c r="M437" i="11"/>
  <c r="L437" i="11"/>
  <c r="K437" i="11"/>
  <c r="J437" i="11"/>
  <c r="D31" i="12" s="1"/>
  <c r="I437" i="11"/>
  <c r="C31" i="12" s="1"/>
  <c r="F437" i="11"/>
  <c r="P437" i="11" s="1"/>
  <c r="E31" i="12" s="1"/>
  <c r="E437" i="11"/>
  <c r="D437" i="11"/>
  <c r="C437" i="11"/>
  <c r="B437" i="11"/>
  <c r="B31" i="12" s="1"/>
  <c r="A437" i="11"/>
  <c r="A31" i="12" s="1"/>
  <c r="O436" i="11"/>
  <c r="N436" i="11"/>
  <c r="M436" i="11"/>
  <c r="L436" i="11"/>
  <c r="K436" i="11"/>
  <c r="J436" i="11"/>
  <c r="I436" i="11"/>
  <c r="F436" i="11"/>
  <c r="P436" i="11" s="1"/>
  <c r="E436" i="11"/>
  <c r="D436" i="11"/>
  <c r="C436" i="11"/>
  <c r="B436" i="11"/>
  <c r="A436" i="11"/>
  <c r="O435" i="11"/>
  <c r="N435" i="11"/>
  <c r="M435" i="11"/>
  <c r="L435" i="11"/>
  <c r="K435" i="11"/>
  <c r="J435" i="11"/>
  <c r="I435" i="11"/>
  <c r="F435" i="11"/>
  <c r="P435" i="11" s="1"/>
  <c r="E435" i="11"/>
  <c r="D435" i="11"/>
  <c r="C435" i="11"/>
  <c r="B435" i="11"/>
  <c r="A435" i="11"/>
  <c r="O434" i="11"/>
  <c r="N434" i="11"/>
  <c r="M434" i="11"/>
  <c r="L434" i="11"/>
  <c r="K434" i="11"/>
  <c r="J434" i="11"/>
  <c r="I434" i="11"/>
  <c r="F434" i="11"/>
  <c r="P434" i="11" s="1"/>
  <c r="E434" i="11"/>
  <c r="D434" i="11"/>
  <c r="C434" i="11"/>
  <c r="B434" i="11"/>
  <c r="A434" i="11"/>
  <c r="O433" i="11"/>
  <c r="N433" i="11"/>
  <c r="M433" i="11"/>
  <c r="L433" i="11"/>
  <c r="K433" i="11"/>
  <c r="J433" i="11"/>
  <c r="I433" i="11"/>
  <c r="F433" i="11"/>
  <c r="P433" i="11" s="1"/>
  <c r="E433" i="11"/>
  <c r="D433" i="11"/>
  <c r="C433" i="11"/>
  <c r="B433" i="11"/>
  <c r="A433" i="11"/>
  <c r="O432" i="11"/>
  <c r="N432" i="11"/>
  <c r="M432" i="11"/>
  <c r="L432" i="11"/>
  <c r="K432" i="11"/>
  <c r="J432" i="11"/>
  <c r="I432" i="11"/>
  <c r="F432" i="11"/>
  <c r="P432" i="11" s="1"/>
  <c r="E432" i="11"/>
  <c r="D432" i="11"/>
  <c r="C432" i="11"/>
  <c r="B432" i="11"/>
  <c r="A432" i="11"/>
  <c r="O431" i="11"/>
  <c r="N431" i="11"/>
  <c r="M431" i="11"/>
  <c r="L431" i="11"/>
  <c r="K431" i="11"/>
  <c r="J431" i="11"/>
  <c r="I431" i="11"/>
  <c r="F431" i="11"/>
  <c r="P431" i="11" s="1"/>
  <c r="E431" i="11"/>
  <c r="D431" i="11"/>
  <c r="C431" i="11"/>
  <c r="B431" i="11"/>
  <c r="A431" i="11"/>
  <c r="O430" i="11"/>
  <c r="N430" i="11"/>
  <c r="M430" i="11"/>
  <c r="L430" i="11"/>
  <c r="K430" i="11"/>
  <c r="J430" i="11"/>
  <c r="I430" i="11"/>
  <c r="F430" i="11"/>
  <c r="P430" i="11" s="1"/>
  <c r="E430" i="11"/>
  <c r="D430" i="11"/>
  <c r="C430" i="11"/>
  <c r="B430" i="11"/>
  <c r="A430" i="11"/>
  <c r="O429" i="11"/>
  <c r="N429" i="11"/>
  <c r="M429" i="11"/>
  <c r="L429" i="11"/>
  <c r="K429" i="11"/>
  <c r="J429" i="11"/>
  <c r="I429" i="11"/>
  <c r="F429" i="11"/>
  <c r="P429" i="11" s="1"/>
  <c r="E429" i="11"/>
  <c r="D429" i="11"/>
  <c r="C429" i="11"/>
  <c r="B429" i="11"/>
  <c r="A429" i="11"/>
  <c r="O428" i="11"/>
  <c r="N428" i="11"/>
  <c r="M428" i="11"/>
  <c r="L428" i="11"/>
  <c r="K428" i="11"/>
  <c r="J428" i="11"/>
  <c r="I428" i="11"/>
  <c r="F428" i="11"/>
  <c r="P428" i="11" s="1"/>
  <c r="E428" i="11"/>
  <c r="D428" i="11"/>
  <c r="C428" i="11"/>
  <c r="B428" i="11"/>
  <c r="A428" i="11"/>
  <c r="O427" i="11"/>
  <c r="N427" i="11"/>
  <c r="M427" i="11"/>
  <c r="L427" i="11"/>
  <c r="K427" i="11"/>
  <c r="J427" i="11"/>
  <c r="I427" i="11"/>
  <c r="F427" i="11"/>
  <c r="P427" i="11" s="1"/>
  <c r="E427" i="11"/>
  <c r="D427" i="11"/>
  <c r="C427" i="11"/>
  <c r="B427" i="11"/>
  <c r="A427" i="11"/>
  <c r="O426" i="11"/>
  <c r="N426" i="11"/>
  <c r="M426" i="11"/>
  <c r="L426" i="11"/>
  <c r="K426" i="11"/>
  <c r="J426" i="11"/>
  <c r="I426" i="11"/>
  <c r="F426" i="11"/>
  <c r="P426" i="11" s="1"/>
  <c r="E426" i="11"/>
  <c r="D426" i="11"/>
  <c r="C426" i="11"/>
  <c r="B426" i="11"/>
  <c r="A426" i="11"/>
  <c r="O425" i="11"/>
  <c r="N425" i="11"/>
  <c r="M425" i="11"/>
  <c r="L425" i="11"/>
  <c r="K425" i="11"/>
  <c r="J425" i="11"/>
  <c r="I425" i="11"/>
  <c r="F425" i="11"/>
  <c r="P425" i="11" s="1"/>
  <c r="E425" i="11"/>
  <c r="D425" i="11"/>
  <c r="C425" i="11"/>
  <c r="B425" i="11"/>
  <c r="A425" i="11"/>
  <c r="O424" i="11"/>
  <c r="N424" i="11"/>
  <c r="M424" i="11"/>
  <c r="L424" i="11"/>
  <c r="K424" i="11"/>
  <c r="J424" i="11"/>
  <c r="I424" i="11"/>
  <c r="F424" i="11"/>
  <c r="P424" i="11" s="1"/>
  <c r="E424" i="11"/>
  <c r="D424" i="11"/>
  <c r="C424" i="11"/>
  <c r="B424" i="11"/>
  <c r="A424" i="11"/>
  <c r="O423" i="11"/>
  <c r="N423" i="11"/>
  <c r="M423" i="11"/>
  <c r="L423" i="11"/>
  <c r="K423" i="11"/>
  <c r="J423" i="11"/>
  <c r="I423" i="11"/>
  <c r="F423" i="11"/>
  <c r="P423" i="11" s="1"/>
  <c r="E423" i="11"/>
  <c r="D423" i="11"/>
  <c r="C423" i="11"/>
  <c r="B423" i="11"/>
  <c r="A423" i="11"/>
  <c r="O422" i="11"/>
  <c r="N422" i="11"/>
  <c r="M422" i="11"/>
  <c r="L422" i="11"/>
  <c r="K422" i="11"/>
  <c r="J422" i="11"/>
  <c r="D30" i="12" s="1"/>
  <c r="I422" i="11"/>
  <c r="C30" i="12" s="1"/>
  <c r="F422" i="11"/>
  <c r="P422" i="11" s="1"/>
  <c r="E422" i="11"/>
  <c r="D422" i="11"/>
  <c r="C422" i="11"/>
  <c r="B422" i="11"/>
  <c r="B30" i="12" s="1"/>
  <c r="A422" i="11"/>
  <c r="A30" i="12" s="1"/>
  <c r="O421" i="11"/>
  <c r="N421" i="11"/>
  <c r="M421" i="11"/>
  <c r="L421" i="11"/>
  <c r="K421" i="11"/>
  <c r="J421" i="11"/>
  <c r="I421" i="11"/>
  <c r="F421" i="11"/>
  <c r="P421" i="11" s="1"/>
  <c r="E421" i="11"/>
  <c r="D421" i="11"/>
  <c r="C421" i="11"/>
  <c r="B421" i="11"/>
  <c r="A421" i="11"/>
  <c r="O420" i="11"/>
  <c r="N420" i="11"/>
  <c r="M420" i="11"/>
  <c r="L420" i="11"/>
  <c r="K420" i="11"/>
  <c r="J420" i="11"/>
  <c r="I420" i="11"/>
  <c r="F420" i="11"/>
  <c r="P420" i="11" s="1"/>
  <c r="E420" i="11"/>
  <c r="D420" i="11"/>
  <c r="C420" i="11"/>
  <c r="B420" i="11"/>
  <c r="A420" i="11"/>
  <c r="O419" i="11"/>
  <c r="N419" i="11"/>
  <c r="M419" i="11"/>
  <c r="L419" i="11"/>
  <c r="K419" i="11"/>
  <c r="J419" i="11"/>
  <c r="I419" i="11"/>
  <c r="F419" i="11"/>
  <c r="P419" i="11" s="1"/>
  <c r="E419" i="11"/>
  <c r="D419" i="11"/>
  <c r="C419" i="11"/>
  <c r="B419" i="11"/>
  <c r="A419" i="11"/>
  <c r="O418" i="11"/>
  <c r="N418" i="11"/>
  <c r="M418" i="11"/>
  <c r="L418" i="11"/>
  <c r="K418" i="11"/>
  <c r="J418" i="11"/>
  <c r="I418" i="11"/>
  <c r="F418" i="11"/>
  <c r="P418" i="11" s="1"/>
  <c r="E418" i="11"/>
  <c r="D418" i="11"/>
  <c r="C418" i="11"/>
  <c r="B418" i="11"/>
  <c r="A418" i="11"/>
  <c r="O417" i="11"/>
  <c r="N417" i="11"/>
  <c r="M417" i="11"/>
  <c r="L417" i="11"/>
  <c r="K417" i="11"/>
  <c r="J417" i="11"/>
  <c r="I417" i="11"/>
  <c r="F417" i="11"/>
  <c r="P417" i="11" s="1"/>
  <c r="E417" i="11"/>
  <c r="D417" i="11"/>
  <c r="C417" i="11"/>
  <c r="B417" i="11"/>
  <c r="A417" i="11"/>
  <c r="O416" i="11"/>
  <c r="N416" i="11"/>
  <c r="M416" i="11"/>
  <c r="L416" i="11"/>
  <c r="K416" i="11"/>
  <c r="J416" i="11"/>
  <c r="I416" i="11"/>
  <c r="F416" i="11"/>
  <c r="P416" i="11" s="1"/>
  <c r="E416" i="11"/>
  <c r="D416" i="11"/>
  <c r="C416" i="11"/>
  <c r="B416" i="11"/>
  <c r="A416" i="11"/>
  <c r="O415" i="11"/>
  <c r="N415" i="11"/>
  <c r="M415" i="11"/>
  <c r="L415" i="11"/>
  <c r="K415" i="11"/>
  <c r="J415" i="11"/>
  <c r="I415" i="11"/>
  <c r="F415" i="11"/>
  <c r="P415" i="11" s="1"/>
  <c r="E415" i="11"/>
  <c r="D415" i="11"/>
  <c r="C415" i="11"/>
  <c r="B415" i="11"/>
  <c r="A415" i="11"/>
  <c r="O414" i="11"/>
  <c r="N414" i="11"/>
  <c r="M414" i="11"/>
  <c r="L414" i="11"/>
  <c r="K414" i="11"/>
  <c r="J414" i="11"/>
  <c r="I414" i="11"/>
  <c r="F414" i="11"/>
  <c r="P414" i="11" s="1"/>
  <c r="E414" i="11"/>
  <c r="D414" i="11"/>
  <c r="C414" i="11"/>
  <c r="B414" i="11"/>
  <c r="A414" i="11"/>
  <c r="O413" i="11"/>
  <c r="N413" i="11"/>
  <c r="M413" i="11"/>
  <c r="L413" i="11"/>
  <c r="K413" i="11"/>
  <c r="J413" i="11"/>
  <c r="I413" i="11"/>
  <c r="F413" i="11"/>
  <c r="P413" i="11" s="1"/>
  <c r="E413" i="11"/>
  <c r="D413" i="11"/>
  <c r="C413" i="11"/>
  <c r="B413" i="11"/>
  <c r="A413" i="11"/>
  <c r="O412" i="11"/>
  <c r="N412" i="11"/>
  <c r="M412" i="11"/>
  <c r="L412" i="11"/>
  <c r="K412" i="11"/>
  <c r="J412" i="11"/>
  <c r="I412" i="11"/>
  <c r="F412" i="11"/>
  <c r="P412" i="11" s="1"/>
  <c r="E412" i="11"/>
  <c r="D412" i="11"/>
  <c r="C412" i="11"/>
  <c r="B412" i="11"/>
  <c r="A412" i="11"/>
  <c r="O411" i="11"/>
  <c r="N411" i="11"/>
  <c r="M411" i="11"/>
  <c r="L411" i="11"/>
  <c r="K411" i="11"/>
  <c r="J411" i="11"/>
  <c r="I411" i="11"/>
  <c r="F411" i="11"/>
  <c r="P411" i="11" s="1"/>
  <c r="E411" i="11"/>
  <c r="D411" i="11"/>
  <c r="C411" i="11"/>
  <c r="B411" i="11"/>
  <c r="A411" i="11"/>
  <c r="O410" i="11"/>
  <c r="N410" i="11"/>
  <c r="M410" i="11"/>
  <c r="L410" i="11"/>
  <c r="K410" i="11"/>
  <c r="J410" i="11"/>
  <c r="I410" i="11"/>
  <c r="F410" i="11"/>
  <c r="P410" i="11" s="1"/>
  <c r="E410" i="11"/>
  <c r="D410" i="11"/>
  <c r="C410" i="11"/>
  <c r="B410" i="11"/>
  <c r="A410" i="11"/>
  <c r="O409" i="11"/>
  <c r="N409" i="11"/>
  <c r="M409" i="11"/>
  <c r="L409" i="11"/>
  <c r="K409" i="11"/>
  <c r="J409" i="11"/>
  <c r="I409" i="11"/>
  <c r="F409" i="11"/>
  <c r="P409" i="11" s="1"/>
  <c r="E409" i="11"/>
  <c r="D409" i="11"/>
  <c r="C409" i="11"/>
  <c r="B409" i="11"/>
  <c r="A409" i="11"/>
  <c r="O408" i="11"/>
  <c r="N408" i="11"/>
  <c r="M408" i="11"/>
  <c r="L408" i="11"/>
  <c r="K408" i="11"/>
  <c r="J408" i="11"/>
  <c r="I408" i="11"/>
  <c r="F408" i="11"/>
  <c r="P408" i="11" s="1"/>
  <c r="E408" i="11"/>
  <c r="D408" i="11"/>
  <c r="C408" i="11"/>
  <c r="B408" i="11"/>
  <c r="A408" i="11"/>
  <c r="O407" i="11"/>
  <c r="N407" i="11"/>
  <c r="M407" i="11"/>
  <c r="L407" i="11"/>
  <c r="K407" i="11"/>
  <c r="J407" i="11"/>
  <c r="D29" i="12" s="1"/>
  <c r="I407" i="11"/>
  <c r="C29" i="12" s="1"/>
  <c r="F407" i="11"/>
  <c r="P407" i="11" s="1"/>
  <c r="E29" i="12" s="1"/>
  <c r="E407" i="11"/>
  <c r="D407" i="11"/>
  <c r="C407" i="11"/>
  <c r="B407" i="11"/>
  <c r="B29" i="12" s="1"/>
  <c r="A407" i="11"/>
  <c r="A29" i="12" s="1"/>
  <c r="O406" i="11"/>
  <c r="N406" i="11"/>
  <c r="M406" i="11"/>
  <c r="L406" i="11"/>
  <c r="K406" i="11"/>
  <c r="J406" i="11"/>
  <c r="I406" i="11"/>
  <c r="F406" i="11"/>
  <c r="P406" i="11" s="1"/>
  <c r="E406" i="11"/>
  <c r="D406" i="11"/>
  <c r="C406" i="11"/>
  <c r="B406" i="11"/>
  <c r="A406" i="11"/>
  <c r="O405" i="11"/>
  <c r="N405" i="11"/>
  <c r="M405" i="11"/>
  <c r="L405" i="11"/>
  <c r="K405" i="11"/>
  <c r="J405" i="11"/>
  <c r="I405" i="11"/>
  <c r="F405" i="11"/>
  <c r="P405" i="11" s="1"/>
  <c r="E405" i="11"/>
  <c r="D405" i="11"/>
  <c r="C405" i="11"/>
  <c r="B405" i="11"/>
  <c r="A405" i="11"/>
  <c r="O404" i="11"/>
  <c r="N404" i="11"/>
  <c r="M404" i="11"/>
  <c r="L404" i="11"/>
  <c r="K404" i="11"/>
  <c r="J404" i="11"/>
  <c r="I404" i="11"/>
  <c r="F404" i="11"/>
  <c r="P404" i="11" s="1"/>
  <c r="E404" i="11"/>
  <c r="D404" i="11"/>
  <c r="C404" i="11"/>
  <c r="B404" i="11"/>
  <c r="A404" i="11"/>
  <c r="O403" i="11"/>
  <c r="N403" i="11"/>
  <c r="M403" i="11"/>
  <c r="L403" i="11"/>
  <c r="K403" i="11"/>
  <c r="J403" i="11"/>
  <c r="I403" i="11"/>
  <c r="F403" i="11"/>
  <c r="P403" i="11" s="1"/>
  <c r="E403" i="11"/>
  <c r="D403" i="11"/>
  <c r="C403" i="11"/>
  <c r="B403" i="11"/>
  <c r="A403" i="11"/>
  <c r="O402" i="11"/>
  <c r="N402" i="11"/>
  <c r="M402" i="11"/>
  <c r="L402" i="11"/>
  <c r="K402" i="11"/>
  <c r="J402" i="11"/>
  <c r="I402" i="11"/>
  <c r="F402" i="11"/>
  <c r="P402" i="11" s="1"/>
  <c r="E402" i="11"/>
  <c r="D402" i="11"/>
  <c r="C402" i="11"/>
  <c r="B402" i="11"/>
  <c r="A402" i="11"/>
  <c r="O401" i="11"/>
  <c r="N401" i="11"/>
  <c r="M401" i="11"/>
  <c r="L401" i="11"/>
  <c r="K401" i="11"/>
  <c r="J401" i="11"/>
  <c r="I401" i="11"/>
  <c r="F401" i="11"/>
  <c r="P401" i="11" s="1"/>
  <c r="E401" i="11"/>
  <c r="D401" i="11"/>
  <c r="C401" i="11"/>
  <c r="B401" i="11"/>
  <c r="A401" i="11"/>
  <c r="O400" i="11"/>
  <c r="N400" i="11"/>
  <c r="M400" i="11"/>
  <c r="L400" i="11"/>
  <c r="K400" i="11"/>
  <c r="J400" i="11"/>
  <c r="I400" i="11"/>
  <c r="F400" i="11"/>
  <c r="P400" i="11" s="1"/>
  <c r="E400" i="11"/>
  <c r="D400" i="11"/>
  <c r="C400" i="11"/>
  <c r="B400" i="11"/>
  <c r="A400" i="11"/>
  <c r="O399" i="11"/>
  <c r="N399" i="11"/>
  <c r="M399" i="11"/>
  <c r="L399" i="11"/>
  <c r="K399" i="11"/>
  <c r="J399" i="11"/>
  <c r="I399" i="11"/>
  <c r="F399" i="11"/>
  <c r="P399" i="11" s="1"/>
  <c r="E399" i="11"/>
  <c r="D399" i="11"/>
  <c r="C399" i="11"/>
  <c r="B399" i="11"/>
  <c r="A399" i="11"/>
  <c r="O398" i="11"/>
  <c r="N398" i="11"/>
  <c r="M398" i="11"/>
  <c r="L398" i="11"/>
  <c r="K398" i="11"/>
  <c r="J398" i="11"/>
  <c r="I398" i="11"/>
  <c r="F398" i="11"/>
  <c r="P398" i="11" s="1"/>
  <c r="E398" i="11"/>
  <c r="D398" i="11"/>
  <c r="C398" i="11"/>
  <c r="B398" i="11"/>
  <c r="A398" i="11"/>
  <c r="O397" i="11"/>
  <c r="N397" i="11"/>
  <c r="M397" i="11"/>
  <c r="L397" i="11"/>
  <c r="K397" i="11"/>
  <c r="J397" i="11"/>
  <c r="I397" i="11"/>
  <c r="F397" i="11"/>
  <c r="P397" i="11" s="1"/>
  <c r="E397" i="11"/>
  <c r="D397" i="11"/>
  <c r="C397" i="11"/>
  <c r="B397" i="11"/>
  <c r="A397" i="11"/>
  <c r="O396" i="11"/>
  <c r="N396" i="11"/>
  <c r="M396" i="11"/>
  <c r="L396" i="11"/>
  <c r="K396" i="11"/>
  <c r="J396" i="11"/>
  <c r="I396" i="11"/>
  <c r="F396" i="11"/>
  <c r="P396" i="11" s="1"/>
  <c r="E396" i="11"/>
  <c r="D396" i="11"/>
  <c r="C396" i="11"/>
  <c r="B396" i="11"/>
  <c r="A396" i="11"/>
  <c r="O395" i="11"/>
  <c r="N395" i="11"/>
  <c r="M395" i="11"/>
  <c r="L395" i="11"/>
  <c r="K395" i="11"/>
  <c r="J395" i="11"/>
  <c r="I395" i="11"/>
  <c r="F395" i="11"/>
  <c r="P395" i="11" s="1"/>
  <c r="E395" i="11"/>
  <c r="D395" i="11"/>
  <c r="C395" i="11"/>
  <c r="B395" i="11"/>
  <c r="A395" i="11"/>
  <c r="O394" i="11"/>
  <c r="N394" i="11"/>
  <c r="M394" i="11"/>
  <c r="L394" i="11"/>
  <c r="K394" i="11"/>
  <c r="J394" i="11"/>
  <c r="I394" i="11"/>
  <c r="F394" i="11"/>
  <c r="P394" i="11" s="1"/>
  <c r="E394" i="11"/>
  <c r="D394" i="11"/>
  <c r="C394" i="11"/>
  <c r="B394" i="11"/>
  <c r="A394" i="11"/>
  <c r="O393" i="11"/>
  <c r="N393" i="11"/>
  <c r="M393" i="11"/>
  <c r="L393" i="11"/>
  <c r="K393" i="11"/>
  <c r="J393" i="11"/>
  <c r="I393" i="11"/>
  <c r="F393" i="11"/>
  <c r="P393" i="11" s="1"/>
  <c r="E393" i="11"/>
  <c r="D393" i="11"/>
  <c r="C393" i="11"/>
  <c r="B393" i="11"/>
  <c r="A393" i="11"/>
  <c r="O392" i="11"/>
  <c r="N392" i="11"/>
  <c r="M392" i="11"/>
  <c r="L392" i="11"/>
  <c r="K392" i="11"/>
  <c r="J392" i="11"/>
  <c r="D28" i="12" s="1"/>
  <c r="I392" i="11"/>
  <c r="C28" i="12" s="1"/>
  <c r="F392" i="11"/>
  <c r="P392" i="11" s="1"/>
  <c r="E28" i="12" s="1"/>
  <c r="E392" i="11"/>
  <c r="D392" i="11"/>
  <c r="C392" i="11"/>
  <c r="B392" i="11"/>
  <c r="B28" i="12" s="1"/>
  <c r="A392" i="11"/>
  <c r="A28" i="12" s="1"/>
  <c r="O391" i="11"/>
  <c r="N391" i="11"/>
  <c r="M391" i="11"/>
  <c r="L391" i="11"/>
  <c r="K391" i="11"/>
  <c r="J391" i="11"/>
  <c r="I391" i="11"/>
  <c r="F391" i="11"/>
  <c r="P391" i="11" s="1"/>
  <c r="E391" i="11"/>
  <c r="D391" i="11"/>
  <c r="C391" i="11"/>
  <c r="B391" i="11"/>
  <c r="A391" i="11"/>
  <c r="O390" i="11"/>
  <c r="N390" i="11"/>
  <c r="M390" i="11"/>
  <c r="L390" i="11"/>
  <c r="K390" i="11"/>
  <c r="J390" i="11"/>
  <c r="I390" i="11"/>
  <c r="F390" i="11"/>
  <c r="P390" i="11" s="1"/>
  <c r="E390" i="11"/>
  <c r="D390" i="11"/>
  <c r="C390" i="11"/>
  <c r="B390" i="11"/>
  <c r="A390" i="11"/>
  <c r="O389" i="11"/>
  <c r="N389" i="11"/>
  <c r="M389" i="11"/>
  <c r="L389" i="11"/>
  <c r="K389" i="11"/>
  <c r="J389" i="11"/>
  <c r="I389" i="11"/>
  <c r="F389" i="11"/>
  <c r="P389" i="11" s="1"/>
  <c r="E389" i="11"/>
  <c r="D389" i="11"/>
  <c r="C389" i="11"/>
  <c r="B389" i="11"/>
  <c r="A389" i="11"/>
  <c r="O388" i="11"/>
  <c r="N388" i="11"/>
  <c r="M388" i="11"/>
  <c r="L388" i="11"/>
  <c r="K388" i="11"/>
  <c r="J388" i="11"/>
  <c r="I388" i="11"/>
  <c r="F388" i="11"/>
  <c r="P388" i="11" s="1"/>
  <c r="E388" i="11"/>
  <c r="D388" i="11"/>
  <c r="C388" i="11"/>
  <c r="B388" i="11"/>
  <c r="A388" i="11"/>
  <c r="O387" i="11"/>
  <c r="N387" i="11"/>
  <c r="M387" i="11"/>
  <c r="L387" i="11"/>
  <c r="K387" i="11"/>
  <c r="J387" i="11"/>
  <c r="I387" i="11"/>
  <c r="F387" i="11"/>
  <c r="P387" i="11" s="1"/>
  <c r="E387" i="11"/>
  <c r="D387" i="11"/>
  <c r="C387" i="11"/>
  <c r="B387" i="11"/>
  <c r="A387" i="11"/>
  <c r="O386" i="11"/>
  <c r="N386" i="11"/>
  <c r="M386" i="11"/>
  <c r="L386" i="11"/>
  <c r="K386" i="11"/>
  <c r="J386" i="11"/>
  <c r="I386" i="11"/>
  <c r="F386" i="11"/>
  <c r="P386" i="11" s="1"/>
  <c r="E386" i="11"/>
  <c r="D386" i="11"/>
  <c r="C386" i="11"/>
  <c r="B386" i="11"/>
  <c r="A386" i="11"/>
  <c r="O385" i="11"/>
  <c r="N385" i="11"/>
  <c r="M385" i="11"/>
  <c r="L385" i="11"/>
  <c r="K385" i="11"/>
  <c r="J385" i="11"/>
  <c r="I385" i="11"/>
  <c r="F385" i="11"/>
  <c r="P385" i="11" s="1"/>
  <c r="E385" i="11"/>
  <c r="D385" i="11"/>
  <c r="C385" i="11"/>
  <c r="B385" i="11"/>
  <c r="A385" i="11"/>
  <c r="O384" i="11"/>
  <c r="N384" i="11"/>
  <c r="M384" i="11"/>
  <c r="L384" i="11"/>
  <c r="K384" i="11"/>
  <c r="J384" i="11"/>
  <c r="I384" i="11"/>
  <c r="F384" i="11"/>
  <c r="P384" i="11" s="1"/>
  <c r="E384" i="11"/>
  <c r="D384" i="11"/>
  <c r="C384" i="11"/>
  <c r="B384" i="11"/>
  <c r="A384" i="11"/>
  <c r="O383" i="11"/>
  <c r="N383" i="11"/>
  <c r="M383" i="11"/>
  <c r="L383" i="11"/>
  <c r="K383" i="11"/>
  <c r="J383" i="11"/>
  <c r="I383" i="11"/>
  <c r="F383" i="11"/>
  <c r="P383" i="11" s="1"/>
  <c r="E383" i="11"/>
  <c r="D383" i="11"/>
  <c r="C383" i="11"/>
  <c r="B383" i="11"/>
  <c r="A383" i="11"/>
  <c r="O382" i="11"/>
  <c r="N382" i="11"/>
  <c r="M382" i="11"/>
  <c r="L382" i="11"/>
  <c r="K382" i="11"/>
  <c r="J382" i="11"/>
  <c r="I382" i="11"/>
  <c r="F382" i="11"/>
  <c r="P382" i="11" s="1"/>
  <c r="E382" i="11"/>
  <c r="D382" i="11"/>
  <c r="C382" i="11"/>
  <c r="B382" i="11"/>
  <c r="A382" i="11"/>
  <c r="O381" i="11"/>
  <c r="N381" i="11"/>
  <c r="M381" i="11"/>
  <c r="L381" i="11"/>
  <c r="K381" i="11"/>
  <c r="J381" i="11"/>
  <c r="I381" i="11"/>
  <c r="F381" i="11"/>
  <c r="P381" i="11" s="1"/>
  <c r="E381" i="11"/>
  <c r="D381" i="11"/>
  <c r="C381" i="11"/>
  <c r="B381" i="11"/>
  <c r="A381" i="11"/>
  <c r="O380" i="11"/>
  <c r="N380" i="11"/>
  <c r="M380" i="11"/>
  <c r="L380" i="11"/>
  <c r="K380" i="11"/>
  <c r="J380" i="11"/>
  <c r="I380" i="11"/>
  <c r="F380" i="11"/>
  <c r="P380" i="11" s="1"/>
  <c r="E380" i="11"/>
  <c r="D380" i="11"/>
  <c r="C380" i="11"/>
  <c r="B380" i="11"/>
  <c r="A380" i="11"/>
  <c r="O379" i="11"/>
  <c r="N379" i="11"/>
  <c r="M379" i="11"/>
  <c r="L379" i="11"/>
  <c r="K379" i="11"/>
  <c r="J379" i="11"/>
  <c r="I379" i="11"/>
  <c r="F379" i="11"/>
  <c r="P379" i="11" s="1"/>
  <c r="E379" i="11"/>
  <c r="D379" i="11"/>
  <c r="C379" i="11"/>
  <c r="B379" i="11"/>
  <c r="A379" i="11"/>
  <c r="O378" i="11"/>
  <c r="N378" i="11"/>
  <c r="M378" i="11"/>
  <c r="L378" i="11"/>
  <c r="K378" i="11"/>
  <c r="J378" i="11"/>
  <c r="I378" i="11"/>
  <c r="F378" i="11"/>
  <c r="P378" i="11" s="1"/>
  <c r="E378" i="11"/>
  <c r="D378" i="11"/>
  <c r="C378" i="11"/>
  <c r="B378" i="11"/>
  <c r="A378" i="11"/>
  <c r="O377" i="11"/>
  <c r="N377" i="11"/>
  <c r="M377" i="11"/>
  <c r="L377" i="11"/>
  <c r="K377" i="11"/>
  <c r="J377" i="11"/>
  <c r="D27" i="12" s="1"/>
  <c r="I377" i="11"/>
  <c r="C27" i="12" s="1"/>
  <c r="F377" i="11"/>
  <c r="P377" i="11" s="1"/>
  <c r="E27" i="12" s="1"/>
  <c r="E377" i="11"/>
  <c r="D377" i="11"/>
  <c r="C377" i="11"/>
  <c r="B377" i="11"/>
  <c r="B27" i="12" s="1"/>
  <c r="A377" i="11"/>
  <c r="A27" i="12" s="1"/>
  <c r="O376" i="11"/>
  <c r="N376" i="11"/>
  <c r="M376" i="11"/>
  <c r="L376" i="11"/>
  <c r="K376" i="11"/>
  <c r="J376" i="11"/>
  <c r="I376" i="11"/>
  <c r="F376" i="11"/>
  <c r="P376" i="11" s="1"/>
  <c r="E376" i="11"/>
  <c r="D376" i="11"/>
  <c r="C376" i="11"/>
  <c r="B376" i="11"/>
  <c r="A376" i="11"/>
  <c r="O375" i="11"/>
  <c r="N375" i="11"/>
  <c r="M375" i="11"/>
  <c r="L375" i="11"/>
  <c r="K375" i="11"/>
  <c r="J375" i="11"/>
  <c r="I375" i="11"/>
  <c r="F375" i="11"/>
  <c r="P375" i="11" s="1"/>
  <c r="E375" i="11"/>
  <c r="D375" i="11"/>
  <c r="C375" i="11"/>
  <c r="B375" i="11"/>
  <c r="A375" i="11"/>
  <c r="O374" i="11"/>
  <c r="N374" i="11"/>
  <c r="M374" i="11"/>
  <c r="L374" i="11"/>
  <c r="K374" i="11"/>
  <c r="J374" i="11"/>
  <c r="I374" i="11"/>
  <c r="F374" i="11"/>
  <c r="P374" i="11" s="1"/>
  <c r="E374" i="11"/>
  <c r="D374" i="11"/>
  <c r="C374" i="11"/>
  <c r="B374" i="11"/>
  <c r="A374" i="11"/>
  <c r="O373" i="11"/>
  <c r="N373" i="11"/>
  <c r="M373" i="11"/>
  <c r="L373" i="11"/>
  <c r="K373" i="11"/>
  <c r="J373" i="11"/>
  <c r="I373" i="11"/>
  <c r="F373" i="11"/>
  <c r="P373" i="11" s="1"/>
  <c r="E373" i="11"/>
  <c r="D373" i="11"/>
  <c r="C373" i="11"/>
  <c r="B373" i="11"/>
  <c r="A373" i="11"/>
  <c r="O372" i="11"/>
  <c r="N372" i="11"/>
  <c r="M372" i="11"/>
  <c r="L372" i="11"/>
  <c r="K372" i="11"/>
  <c r="J372" i="11"/>
  <c r="I372" i="11"/>
  <c r="F372" i="11"/>
  <c r="P372" i="11" s="1"/>
  <c r="E372" i="11"/>
  <c r="D372" i="11"/>
  <c r="C372" i="11"/>
  <c r="B372" i="11"/>
  <c r="A372" i="11"/>
  <c r="O371" i="11"/>
  <c r="N371" i="11"/>
  <c r="M371" i="11"/>
  <c r="L371" i="11"/>
  <c r="K371" i="11"/>
  <c r="J371" i="11"/>
  <c r="I371" i="11"/>
  <c r="F371" i="11"/>
  <c r="P371" i="11" s="1"/>
  <c r="E371" i="11"/>
  <c r="D371" i="11"/>
  <c r="C371" i="11"/>
  <c r="B371" i="11"/>
  <c r="A371" i="11"/>
  <c r="O370" i="11"/>
  <c r="N370" i="11"/>
  <c r="M370" i="11"/>
  <c r="L370" i="11"/>
  <c r="K370" i="11"/>
  <c r="J370" i="11"/>
  <c r="I370" i="11"/>
  <c r="F370" i="11"/>
  <c r="P370" i="11" s="1"/>
  <c r="E370" i="11"/>
  <c r="D370" i="11"/>
  <c r="C370" i="11"/>
  <c r="B370" i="11"/>
  <c r="A370" i="11"/>
  <c r="O369" i="11"/>
  <c r="N369" i="11"/>
  <c r="M369" i="11"/>
  <c r="L369" i="11"/>
  <c r="K369" i="11"/>
  <c r="J369" i="11"/>
  <c r="I369" i="11"/>
  <c r="F369" i="11"/>
  <c r="P369" i="11" s="1"/>
  <c r="E369" i="11"/>
  <c r="D369" i="11"/>
  <c r="C369" i="11"/>
  <c r="B369" i="11"/>
  <c r="A369" i="11"/>
  <c r="O368" i="11"/>
  <c r="N368" i="11"/>
  <c r="M368" i="11"/>
  <c r="L368" i="11"/>
  <c r="K368" i="11"/>
  <c r="J368" i="11"/>
  <c r="I368" i="11"/>
  <c r="F368" i="11"/>
  <c r="P368" i="11" s="1"/>
  <c r="E368" i="11"/>
  <c r="D368" i="11"/>
  <c r="C368" i="11"/>
  <c r="B368" i="11"/>
  <c r="A368" i="11"/>
  <c r="O367" i="11"/>
  <c r="N367" i="11"/>
  <c r="M367" i="11"/>
  <c r="L367" i="11"/>
  <c r="K367" i="11"/>
  <c r="J367" i="11"/>
  <c r="I367" i="11"/>
  <c r="F367" i="11"/>
  <c r="P367" i="11" s="1"/>
  <c r="E367" i="11"/>
  <c r="D367" i="11"/>
  <c r="C367" i="11"/>
  <c r="B367" i="11"/>
  <c r="A367" i="11"/>
  <c r="O366" i="11"/>
  <c r="N366" i="11"/>
  <c r="M366" i="11"/>
  <c r="L366" i="11"/>
  <c r="K366" i="11"/>
  <c r="J366" i="11"/>
  <c r="I366" i="11"/>
  <c r="F366" i="11"/>
  <c r="P366" i="11" s="1"/>
  <c r="E366" i="11"/>
  <c r="D366" i="11"/>
  <c r="C366" i="11"/>
  <c r="B366" i="11"/>
  <c r="A366" i="11"/>
  <c r="O365" i="11"/>
  <c r="N365" i="11"/>
  <c r="M365" i="11"/>
  <c r="L365" i="11"/>
  <c r="K365" i="11"/>
  <c r="J365" i="11"/>
  <c r="I365" i="11"/>
  <c r="F365" i="11"/>
  <c r="P365" i="11" s="1"/>
  <c r="E365" i="11"/>
  <c r="D365" i="11"/>
  <c r="C365" i="11"/>
  <c r="B365" i="11"/>
  <c r="A365" i="11"/>
  <c r="O364" i="11"/>
  <c r="N364" i="11"/>
  <c r="M364" i="11"/>
  <c r="L364" i="11"/>
  <c r="K364" i="11"/>
  <c r="J364" i="11"/>
  <c r="I364" i="11"/>
  <c r="F364" i="11"/>
  <c r="P364" i="11" s="1"/>
  <c r="E364" i="11"/>
  <c r="D364" i="11"/>
  <c r="C364" i="11"/>
  <c r="B364" i="11"/>
  <c r="A364" i="11"/>
  <c r="O363" i="11"/>
  <c r="N363" i="11"/>
  <c r="M363" i="11"/>
  <c r="L363" i="11"/>
  <c r="K363" i="11"/>
  <c r="J363" i="11"/>
  <c r="I363" i="11"/>
  <c r="F363" i="11"/>
  <c r="P363" i="11" s="1"/>
  <c r="E363" i="11"/>
  <c r="D363" i="11"/>
  <c r="C363" i="11"/>
  <c r="B363" i="11"/>
  <c r="A363" i="11"/>
  <c r="O362" i="11"/>
  <c r="N362" i="11"/>
  <c r="M362" i="11"/>
  <c r="L362" i="11"/>
  <c r="K362" i="11"/>
  <c r="J362" i="11"/>
  <c r="D26" i="12" s="1"/>
  <c r="I362" i="11"/>
  <c r="C26" i="12" s="1"/>
  <c r="F362" i="11"/>
  <c r="P362" i="11" s="1"/>
  <c r="E26" i="12" s="1"/>
  <c r="E362" i="11"/>
  <c r="D362" i="11"/>
  <c r="C362" i="11"/>
  <c r="B362" i="11"/>
  <c r="B26" i="12" s="1"/>
  <c r="A362" i="11"/>
  <c r="A26" i="12" s="1"/>
  <c r="O361" i="11"/>
  <c r="N361" i="11"/>
  <c r="M361" i="11"/>
  <c r="L361" i="11"/>
  <c r="K361" i="11"/>
  <c r="J361" i="11"/>
  <c r="I361" i="11"/>
  <c r="F361" i="11"/>
  <c r="P361" i="11" s="1"/>
  <c r="E361" i="11"/>
  <c r="D361" i="11"/>
  <c r="C361" i="11"/>
  <c r="B361" i="11"/>
  <c r="A361" i="11"/>
  <c r="O360" i="11"/>
  <c r="N360" i="11"/>
  <c r="M360" i="11"/>
  <c r="L360" i="11"/>
  <c r="K360" i="11"/>
  <c r="J360" i="11"/>
  <c r="I360" i="11"/>
  <c r="F360" i="11"/>
  <c r="P360" i="11" s="1"/>
  <c r="E360" i="11"/>
  <c r="D360" i="11"/>
  <c r="C360" i="11"/>
  <c r="B360" i="11"/>
  <c r="A360" i="11"/>
  <c r="O359" i="11"/>
  <c r="N359" i="11"/>
  <c r="M359" i="11"/>
  <c r="L359" i="11"/>
  <c r="K359" i="11"/>
  <c r="J359" i="11"/>
  <c r="I359" i="11"/>
  <c r="F359" i="11"/>
  <c r="P359" i="11" s="1"/>
  <c r="E359" i="11"/>
  <c r="D359" i="11"/>
  <c r="C359" i="11"/>
  <c r="B359" i="11"/>
  <c r="A359" i="11"/>
  <c r="O358" i="11"/>
  <c r="N358" i="11"/>
  <c r="M358" i="11"/>
  <c r="L358" i="11"/>
  <c r="K358" i="11"/>
  <c r="J358" i="11"/>
  <c r="I358" i="11"/>
  <c r="F358" i="11"/>
  <c r="P358" i="11" s="1"/>
  <c r="E358" i="11"/>
  <c r="D358" i="11"/>
  <c r="C358" i="11"/>
  <c r="B358" i="11"/>
  <c r="A358" i="11"/>
  <c r="O357" i="11"/>
  <c r="N357" i="11"/>
  <c r="M357" i="11"/>
  <c r="L357" i="11"/>
  <c r="K357" i="11"/>
  <c r="J357" i="11"/>
  <c r="I357" i="11"/>
  <c r="F357" i="11"/>
  <c r="P357" i="11" s="1"/>
  <c r="E357" i="11"/>
  <c r="D357" i="11"/>
  <c r="C357" i="11"/>
  <c r="B357" i="11"/>
  <c r="A357" i="11"/>
  <c r="O356" i="11"/>
  <c r="N356" i="11"/>
  <c r="M356" i="11"/>
  <c r="L356" i="11"/>
  <c r="K356" i="11"/>
  <c r="J356" i="11"/>
  <c r="I356" i="11"/>
  <c r="F356" i="11"/>
  <c r="P356" i="11" s="1"/>
  <c r="E356" i="11"/>
  <c r="D356" i="11"/>
  <c r="C356" i="11"/>
  <c r="B356" i="11"/>
  <c r="A356" i="11"/>
  <c r="O355" i="11"/>
  <c r="N355" i="11"/>
  <c r="M355" i="11"/>
  <c r="L355" i="11"/>
  <c r="K355" i="11"/>
  <c r="J355" i="11"/>
  <c r="I355" i="11"/>
  <c r="F355" i="11"/>
  <c r="P355" i="11" s="1"/>
  <c r="E355" i="11"/>
  <c r="D355" i="11"/>
  <c r="C355" i="11"/>
  <c r="B355" i="11"/>
  <c r="A355" i="11"/>
  <c r="O354" i="11"/>
  <c r="N354" i="11"/>
  <c r="M354" i="11"/>
  <c r="L354" i="11"/>
  <c r="K354" i="11"/>
  <c r="J354" i="11"/>
  <c r="I354" i="11"/>
  <c r="F354" i="11"/>
  <c r="P354" i="11" s="1"/>
  <c r="E354" i="11"/>
  <c r="D354" i="11"/>
  <c r="C354" i="11"/>
  <c r="B354" i="11"/>
  <c r="A354" i="11"/>
  <c r="O353" i="11"/>
  <c r="N353" i="11"/>
  <c r="M353" i="11"/>
  <c r="L353" i="11"/>
  <c r="K353" i="11"/>
  <c r="J353" i="11"/>
  <c r="I353" i="11"/>
  <c r="F353" i="11"/>
  <c r="P353" i="11" s="1"/>
  <c r="E353" i="11"/>
  <c r="D353" i="11"/>
  <c r="C353" i="11"/>
  <c r="B353" i="11"/>
  <c r="A353" i="11"/>
  <c r="O352" i="11"/>
  <c r="N352" i="11"/>
  <c r="M352" i="11"/>
  <c r="L352" i="11"/>
  <c r="K352" i="11"/>
  <c r="J352" i="11"/>
  <c r="I352" i="11"/>
  <c r="F352" i="11"/>
  <c r="P352" i="11" s="1"/>
  <c r="E352" i="11"/>
  <c r="D352" i="11"/>
  <c r="C352" i="11"/>
  <c r="B352" i="11"/>
  <c r="A352" i="11"/>
  <c r="O351" i="11"/>
  <c r="N351" i="11"/>
  <c r="M351" i="11"/>
  <c r="L351" i="11"/>
  <c r="K351" i="11"/>
  <c r="J351" i="11"/>
  <c r="I351" i="11"/>
  <c r="F351" i="11"/>
  <c r="P351" i="11" s="1"/>
  <c r="E351" i="11"/>
  <c r="D351" i="11"/>
  <c r="C351" i="11"/>
  <c r="B351" i="11"/>
  <c r="A351" i="11"/>
  <c r="O350" i="11"/>
  <c r="N350" i="11"/>
  <c r="M350" i="11"/>
  <c r="L350" i="11"/>
  <c r="K350" i="11"/>
  <c r="J350" i="11"/>
  <c r="I350" i="11"/>
  <c r="F350" i="11"/>
  <c r="P350" i="11" s="1"/>
  <c r="E350" i="11"/>
  <c r="D350" i="11"/>
  <c r="C350" i="11"/>
  <c r="B350" i="11"/>
  <c r="A350" i="11"/>
  <c r="O349" i="11"/>
  <c r="N349" i="11"/>
  <c r="M349" i="11"/>
  <c r="L349" i="11"/>
  <c r="K349" i="11"/>
  <c r="J349" i="11"/>
  <c r="I349" i="11"/>
  <c r="F349" i="11"/>
  <c r="P349" i="11" s="1"/>
  <c r="E349" i="11"/>
  <c r="D349" i="11"/>
  <c r="C349" i="11"/>
  <c r="B349" i="11"/>
  <c r="A349" i="11"/>
  <c r="O348" i="11"/>
  <c r="N348" i="11"/>
  <c r="M348" i="11"/>
  <c r="L348" i="11"/>
  <c r="K348" i="11"/>
  <c r="J348" i="11"/>
  <c r="I348" i="11"/>
  <c r="F348" i="11"/>
  <c r="P348" i="11" s="1"/>
  <c r="E348" i="11"/>
  <c r="D348" i="11"/>
  <c r="C348" i="11"/>
  <c r="B348" i="11"/>
  <c r="A348" i="11"/>
  <c r="O347" i="11"/>
  <c r="N347" i="11"/>
  <c r="M347" i="11"/>
  <c r="L347" i="11"/>
  <c r="K347" i="11"/>
  <c r="J347" i="11"/>
  <c r="D25" i="12" s="1"/>
  <c r="I347" i="11"/>
  <c r="C25" i="12" s="1"/>
  <c r="F347" i="11"/>
  <c r="P347" i="11" s="1"/>
  <c r="E25" i="12" s="1"/>
  <c r="E347" i="11"/>
  <c r="D347" i="11"/>
  <c r="C347" i="11"/>
  <c r="B347" i="11"/>
  <c r="B25" i="12" s="1"/>
  <c r="A347" i="11"/>
  <c r="A25" i="12" s="1"/>
  <c r="O346" i="11"/>
  <c r="N346" i="11"/>
  <c r="M346" i="11"/>
  <c r="L346" i="11"/>
  <c r="K346" i="11"/>
  <c r="J346" i="11"/>
  <c r="I346" i="11"/>
  <c r="F346" i="11"/>
  <c r="P346" i="11" s="1"/>
  <c r="E346" i="11"/>
  <c r="D346" i="11"/>
  <c r="C346" i="11"/>
  <c r="B346" i="11"/>
  <c r="A346" i="11"/>
  <c r="O345" i="11"/>
  <c r="N345" i="11"/>
  <c r="M345" i="11"/>
  <c r="L345" i="11"/>
  <c r="K345" i="11"/>
  <c r="J345" i="11"/>
  <c r="I345" i="11"/>
  <c r="F345" i="11"/>
  <c r="P345" i="11" s="1"/>
  <c r="E345" i="11"/>
  <c r="D345" i="11"/>
  <c r="C345" i="11"/>
  <c r="B345" i="11"/>
  <c r="A345" i="11"/>
  <c r="O344" i="11"/>
  <c r="N344" i="11"/>
  <c r="M344" i="11"/>
  <c r="L344" i="11"/>
  <c r="K344" i="11"/>
  <c r="J344" i="11"/>
  <c r="I344" i="11"/>
  <c r="F344" i="11"/>
  <c r="P344" i="11" s="1"/>
  <c r="E344" i="11"/>
  <c r="D344" i="11"/>
  <c r="C344" i="11"/>
  <c r="B344" i="11"/>
  <c r="A344" i="11"/>
  <c r="O343" i="11"/>
  <c r="N343" i="11"/>
  <c r="M343" i="11"/>
  <c r="L343" i="11"/>
  <c r="K343" i="11"/>
  <c r="J343" i="11"/>
  <c r="I343" i="11"/>
  <c r="F343" i="11"/>
  <c r="P343" i="11" s="1"/>
  <c r="E343" i="11"/>
  <c r="D343" i="11"/>
  <c r="C343" i="11"/>
  <c r="B343" i="11"/>
  <c r="A343" i="11"/>
  <c r="O342" i="11"/>
  <c r="N342" i="11"/>
  <c r="M342" i="11"/>
  <c r="L342" i="11"/>
  <c r="K342" i="11"/>
  <c r="J342" i="11"/>
  <c r="I342" i="11"/>
  <c r="F342" i="11"/>
  <c r="P342" i="11" s="1"/>
  <c r="E342" i="11"/>
  <c r="D342" i="11"/>
  <c r="C342" i="11"/>
  <c r="B342" i="11"/>
  <c r="A342" i="11"/>
  <c r="O341" i="11"/>
  <c r="N341" i="11"/>
  <c r="M341" i="11"/>
  <c r="L341" i="11"/>
  <c r="K341" i="11"/>
  <c r="J341" i="11"/>
  <c r="I341" i="11"/>
  <c r="F341" i="11"/>
  <c r="P341" i="11" s="1"/>
  <c r="E341" i="11"/>
  <c r="D341" i="11"/>
  <c r="C341" i="11"/>
  <c r="B341" i="11"/>
  <c r="A341" i="11"/>
  <c r="O340" i="11"/>
  <c r="N340" i="11"/>
  <c r="M340" i="11"/>
  <c r="L340" i="11"/>
  <c r="K340" i="11"/>
  <c r="J340" i="11"/>
  <c r="I340" i="11"/>
  <c r="F340" i="11"/>
  <c r="P340" i="11" s="1"/>
  <c r="E340" i="11"/>
  <c r="D340" i="11"/>
  <c r="C340" i="11"/>
  <c r="B340" i="11"/>
  <c r="A340" i="11"/>
  <c r="O339" i="11"/>
  <c r="N339" i="11"/>
  <c r="M339" i="11"/>
  <c r="L339" i="11"/>
  <c r="K339" i="11"/>
  <c r="J339" i="11"/>
  <c r="I339" i="11"/>
  <c r="F339" i="11"/>
  <c r="P339" i="11" s="1"/>
  <c r="E339" i="11"/>
  <c r="D339" i="11"/>
  <c r="C339" i="11"/>
  <c r="B339" i="11"/>
  <c r="A339" i="11"/>
  <c r="O338" i="11"/>
  <c r="N338" i="11"/>
  <c r="M338" i="11"/>
  <c r="L338" i="11"/>
  <c r="K338" i="11"/>
  <c r="J338" i="11"/>
  <c r="I338" i="11"/>
  <c r="F338" i="11"/>
  <c r="P338" i="11" s="1"/>
  <c r="E338" i="11"/>
  <c r="D338" i="11"/>
  <c r="C338" i="11"/>
  <c r="B338" i="11"/>
  <c r="A338" i="11"/>
  <c r="O337" i="11"/>
  <c r="N337" i="11"/>
  <c r="M337" i="11"/>
  <c r="L337" i="11"/>
  <c r="K337" i="11"/>
  <c r="J337" i="11"/>
  <c r="I337" i="11"/>
  <c r="F337" i="11"/>
  <c r="P337" i="11" s="1"/>
  <c r="E337" i="11"/>
  <c r="D337" i="11"/>
  <c r="C337" i="11"/>
  <c r="B337" i="11"/>
  <c r="A337" i="11"/>
  <c r="O336" i="11"/>
  <c r="N336" i="11"/>
  <c r="M336" i="11"/>
  <c r="L336" i="11"/>
  <c r="K336" i="11"/>
  <c r="J336" i="11"/>
  <c r="I336" i="11"/>
  <c r="F336" i="11"/>
  <c r="P336" i="11" s="1"/>
  <c r="E336" i="11"/>
  <c r="D336" i="11"/>
  <c r="C336" i="11"/>
  <c r="B336" i="11"/>
  <c r="A336" i="11"/>
  <c r="O335" i="11"/>
  <c r="N335" i="11"/>
  <c r="M335" i="11"/>
  <c r="L335" i="11"/>
  <c r="K335" i="11"/>
  <c r="J335" i="11"/>
  <c r="I335" i="11"/>
  <c r="F335" i="11"/>
  <c r="P335" i="11" s="1"/>
  <c r="E335" i="11"/>
  <c r="D335" i="11"/>
  <c r="C335" i="11"/>
  <c r="B335" i="11"/>
  <c r="A335" i="11"/>
  <c r="O334" i="11"/>
  <c r="N334" i="11"/>
  <c r="M334" i="11"/>
  <c r="L334" i="11"/>
  <c r="K334" i="11"/>
  <c r="J334" i="11"/>
  <c r="I334" i="11"/>
  <c r="F334" i="11"/>
  <c r="P334" i="11" s="1"/>
  <c r="E334" i="11"/>
  <c r="D334" i="11"/>
  <c r="C334" i="11"/>
  <c r="B334" i="11"/>
  <c r="A334" i="11"/>
  <c r="O333" i="11"/>
  <c r="N333" i="11"/>
  <c r="M333" i="11"/>
  <c r="L333" i="11"/>
  <c r="K333" i="11"/>
  <c r="J333" i="11"/>
  <c r="I333" i="11"/>
  <c r="F333" i="11"/>
  <c r="P333" i="11" s="1"/>
  <c r="E333" i="11"/>
  <c r="D333" i="11"/>
  <c r="C333" i="11"/>
  <c r="B333" i="11"/>
  <c r="A333" i="11"/>
  <c r="O332" i="11"/>
  <c r="N332" i="11"/>
  <c r="M332" i="11"/>
  <c r="L332" i="11"/>
  <c r="K332" i="11"/>
  <c r="J332" i="11"/>
  <c r="D24" i="12" s="1"/>
  <c r="I332" i="11"/>
  <c r="C24" i="12" s="1"/>
  <c r="F332" i="11"/>
  <c r="P332" i="11" s="1"/>
  <c r="E24" i="12" s="1"/>
  <c r="E332" i="11"/>
  <c r="D332" i="11"/>
  <c r="C332" i="11"/>
  <c r="B332" i="11"/>
  <c r="B24" i="12" s="1"/>
  <c r="A332" i="11"/>
  <c r="A24" i="12" s="1"/>
  <c r="O331" i="11"/>
  <c r="N331" i="11"/>
  <c r="M331" i="11"/>
  <c r="L331" i="11"/>
  <c r="K331" i="11"/>
  <c r="J331" i="11"/>
  <c r="I331" i="11"/>
  <c r="F331" i="11"/>
  <c r="P331" i="11" s="1"/>
  <c r="E331" i="11"/>
  <c r="D331" i="11"/>
  <c r="C331" i="11"/>
  <c r="B331" i="11"/>
  <c r="A331" i="11"/>
  <c r="O330" i="11"/>
  <c r="N330" i="11"/>
  <c r="M330" i="11"/>
  <c r="L330" i="11"/>
  <c r="K330" i="11"/>
  <c r="J330" i="11"/>
  <c r="I330" i="11"/>
  <c r="F330" i="11"/>
  <c r="P330" i="11" s="1"/>
  <c r="E330" i="11"/>
  <c r="D330" i="11"/>
  <c r="C330" i="11"/>
  <c r="B330" i="11"/>
  <c r="A330" i="11"/>
  <c r="O329" i="11"/>
  <c r="N329" i="11"/>
  <c r="M329" i="11"/>
  <c r="L329" i="11"/>
  <c r="K329" i="11"/>
  <c r="J329" i="11"/>
  <c r="I329" i="11"/>
  <c r="F329" i="11"/>
  <c r="P329" i="11" s="1"/>
  <c r="E329" i="11"/>
  <c r="D329" i="11"/>
  <c r="C329" i="11"/>
  <c r="B329" i="11"/>
  <c r="A329" i="11"/>
  <c r="O328" i="11"/>
  <c r="N328" i="11"/>
  <c r="M328" i="11"/>
  <c r="L328" i="11"/>
  <c r="K328" i="11"/>
  <c r="J328" i="11"/>
  <c r="I328" i="11"/>
  <c r="F328" i="11"/>
  <c r="P328" i="11" s="1"/>
  <c r="E328" i="11"/>
  <c r="D328" i="11"/>
  <c r="C328" i="11"/>
  <c r="B328" i="11"/>
  <c r="A328" i="11"/>
  <c r="O327" i="11"/>
  <c r="N327" i="11"/>
  <c r="M327" i="11"/>
  <c r="L327" i="11"/>
  <c r="K327" i="11"/>
  <c r="J327" i="11"/>
  <c r="I327" i="11"/>
  <c r="F327" i="11"/>
  <c r="P327" i="11" s="1"/>
  <c r="E327" i="11"/>
  <c r="D327" i="11"/>
  <c r="C327" i="11"/>
  <c r="B327" i="11"/>
  <c r="A327" i="11"/>
  <c r="O326" i="11"/>
  <c r="N326" i="11"/>
  <c r="M326" i="11"/>
  <c r="L326" i="11"/>
  <c r="K326" i="11"/>
  <c r="J326" i="11"/>
  <c r="I326" i="11"/>
  <c r="F326" i="11"/>
  <c r="P326" i="11" s="1"/>
  <c r="E326" i="11"/>
  <c r="D326" i="11"/>
  <c r="C326" i="11"/>
  <c r="B326" i="11"/>
  <c r="A326" i="11"/>
  <c r="O325" i="11"/>
  <c r="N325" i="11"/>
  <c r="M325" i="11"/>
  <c r="L325" i="11"/>
  <c r="K325" i="11"/>
  <c r="J325" i="11"/>
  <c r="I325" i="11"/>
  <c r="F325" i="11"/>
  <c r="P325" i="11" s="1"/>
  <c r="E325" i="11"/>
  <c r="D325" i="11"/>
  <c r="C325" i="11"/>
  <c r="B325" i="11"/>
  <c r="A325" i="11"/>
  <c r="O324" i="11"/>
  <c r="N324" i="11"/>
  <c r="M324" i="11"/>
  <c r="L324" i="11"/>
  <c r="K324" i="11"/>
  <c r="J324" i="11"/>
  <c r="I324" i="11"/>
  <c r="F324" i="11"/>
  <c r="P324" i="11" s="1"/>
  <c r="E324" i="11"/>
  <c r="D324" i="11"/>
  <c r="C324" i="11"/>
  <c r="B324" i="11"/>
  <c r="A324" i="11"/>
  <c r="O323" i="11"/>
  <c r="N323" i="11"/>
  <c r="M323" i="11"/>
  <c r="L323" i="11"/>
  <c r="K323" i="11"/>
  <c r="J323" i="11"/>
  <c r="I323" i="11"/>
  <c r="F323" i="11"/>
  <c r="P323" i="11" s="1"/>
  <c r="E323" i="11"/>
  <c r="D323" i="11"/>
  <c r="C323" i="11"/>
  <c r="B323" i="11"/>
  <c r="A323" i="11"/>
  <c r="O322" i="11"/>
  <c r="N322" i="11"/>
  <c r="M322" i="11"/>
  <c r="L322" i="11"/>
  <c r="K322" i="11"/>
  <c r="J322" i="11"/>
  <c r="I322" i="11"/>
  <c r="F322" i="11"/>
  <c r="P322" i="11" s="1"/>
  <c r="E322" i="11"/>
  <c r="D322" i="11"/>
  <c r="C322" i="11"/>
  <c r="B322" i="11"/>
  <c r="A322" i="11"/>
  <c r="O321" i="11"/>
  <c r="N321" i="11"/>
  <c r="M321" i="11"/>
  <c r="L321" i="11"/>
  <c r="K321" i="11"/>
  <c r="J321" i="11"/>
  <c r="I321" i="11"/>
  <c r="F321" i="11"/>
  <c r="P321" i="11" s="1"/>
  <c r="E321" i="11"/>
  <c r="D321" i="11"/>
  <c r="C321" i="11"/>
  <c r="B321" i="11"/>
  <c r="A321" i="11"/>
  <c r="O320" i="11"/>
  <c r="N320" i="11"/>
  <c r="M320" i="11"/>
  <c r="L320" i="11"/>
  <c r="K320" i="11"/>
  <c r="J320" i="11"/>
  <c r="I320" i="11"/>
  <c r="F320" i="11"/>
  <c r="P320" i="11" s="1"/>
  <c r="E320" i="11"/>
  <c r="D320" i="11"/>
  <c r="C320" i="11"/>
  <c r="B320" i="11"/>
  <c r="A320" i="11"/>
  <c r="O319" i="11"/>
  <c r="N319" i="11"/>
  <c r="M319" i="11"/>
  <c r="L319" i="11"/>
  <c r="K319" i="11"/>
  <c r="J319" i="11"/>
  <c r="I319" i="11"/>
  <c r="F319" i="11"/>
  <c r="P319" i="11" s="1"/>
  <c r="E319" i="11"/>
  <c r="D319" i="11"/>
  <c r="C319" i="11"/>
  <c r="B319" i="11"/>
  <c r="A319" i="11"/>
  <c r="O318" i="11"/>
  <c r="N318" i="11"/>
  <c r="M318" i="11"/>
  <c r="L318" i="11"/>
  <c r="K318" i="11"/>
  <c r="J318" i="11"/>
  <c r="I318" i="11"/>
  <c r="F318" i="11"/>
  <c r="P318" i="11" s="1"/>
  <c r="E318" i="11"/>
  <c r="D318" i="11"/>
  <c r="C318" i="11"/>
  <c r="B318" i="11"/>
  <c r="A318" i="11"/>
  <c r="O317" i="11"/>
  <c r="N317" i="11"/>
  <c r="M317" i="11"/>
  <c r="L317" i="11"/>
  <c r="K317" i="11"/>
  <c r="J317" i="11"/>
  <c r="D23" i="12" s="1"/>
  <c r="I317" i="11"/>
  <c r="C23" i="12" s="1"/>
  <c r="F317" i="11"/>
  <c r="P317" i="11" s="1"/>
  <c r="E23" i="12" s="1"/>
  <c r="E317" i="11"/>
  <c r="D317" i="11"/>
  <c r="C317" i="11"/>
  <c r="B317" i="11"/>
  <c r="B23" i="12" s="1"/>
  <c r="A317" i="11"/>
  <c r="A23" i="12" s="1"/>
  <c r="O316" i="11"/>
  <c r="N316" i="11"/>
  <c r="M316" i="11"/>
  <c r="L316" i="11"/>
  <c r="K316" i="11"/>
  <c r="J316" i="11"/>
  <c r="I316" i="11"/>
  <c r="F316" i="11"/>
  <c r="P316" i="11" s="1"/>
  <c r="E316" i="11"/>
  <c r="D316" i="11"/>
  <c r="C316" i="11"/>
  <c r="B316" i="11"/>
  <c r="A316" i="11"/>
  <c r="O315" i="11"/>
  <c r="N315" i="11"/>
  <c r="M315" i="11"/>
  <c r="L315" i="11"/>
  <c r="K315" i="11"/>
  <c r="J315" i="11"/>
  <c r="I315" i="11"/>
  <c r="F315" i="11"/>
  <c r="P315" i="11" s="1"/>
  <c r="E315" i="11"/>
  <c r="D315" i="11"/>
  <c r="C315" i="11"/>
  <c r="B315" i="11"/>
  <c r="A315" i="11"/>
  <c r="O314" i="11"/>
  <c r="N314" i="11"/>
  <c r="M314" i="11"/>
  <c r="L314" i="11"/>
  <c r="K314" i="11"/>
  <c r="J314" i="11"/>
  <c r="I314" i="11"/>
  <c r="F314" i="11"/>
  <c r="P314" i="11" s="1"/>
  <c r="E314" i="11"/>
  <c r="D314" i="11"/>
  <c r="C314" i="11"/>
  <c r="B314" i="11"/>
  <c r="A314" i="11"/>
  <c r="O313" i="11"/>
  <c r="N313" i="11"/>
  <c r="M313" i="11"/>
  <c r="L313" i="11"/>
  <c r="K313" i="11"/>
  <c r="J313" i="11"/>
  <c r="I313" i="11"/>
  <c r="F313" i="11"/>
  <c r="P313" i="11" s="1"/>
  <c r="E313" i="11"/>
  <c r="D313" i="11"/>
  <c r="C313" i="11"/>
  <c r="B313" i="11"/>
  <c r="A313" i="11"/>
  <c r="O312" i="11"/>
  <c r="N312" i="11"/>
  <c r="M312" i="11"/>
  <c r="L312" i="11"/>
  <c r="K312" i="11"/>
  <c r="J312" i="11"/>
  <c r="I312" i="11"/>
  <c r="F312" i="11"/>
  <c r="P312" i="11" s="1"/>
  <c r="E312" i="11"/>
  <c r="D312" i="11"/>
  <c r="C312" i="11"/>
  <c r="B312" i="11"/>
  <c r="A312" i="11"/>
  <c r="O311" i="11"/>
  <c r="N311" i="11"/>
  <c r="M311" i="11"/>
  <c r="L311" i="11"/>
  <c r="K311" i="11"/>
  <c r="J311" i="11"/>
  <c r="I311" i="11"/>
  <c r="F311" i="11"/>
  <c r="P311" i="11" s="1"/>
  <c r="E311" i="11"/>
  <c r="D311" i="11"/>
  <c r="C311" i="11"/>
  <c r="B311" i="11"/>
  <c r="A311" i="11"/>
  <c r="O310" i="11"/>
  <c r="N310" i="11"/>
  <c r="M310" i="11"/>
  <c r="L310" i="11"/>
  <c r="K310" i="11"/>
  <c r="J310" i="11"/>
  <c r="I310" i="11"/>
  <c r="F310" i="11"/>
  <c r="P310" i="11" s="1"/>
  <c r="E310" i="11"/>
  <c r="D310" i="11"/>
  <c r="C310" i="11"/>
  <c r="B310" i="11"/>
  <c r="A310" i="11"/>
  <c r="O309" i="11"/>
  <c r="N309" i="11"/>
  <c r="M309" i="11"/>
  <c r="L309" i="11"/>
  <c r="K309" i="11"/>
  <c r="J309" i="11"/>
  <c r="I309" i="11"/>
  <c r="F309" i="11"/>
  <c r="P309" i="11" s="1"/>
  <c r="E309" i="11"/>
  <c r="D309" i="11"/>
  <c r="C309" i="11"/>
  <c r="B309" i="11"/>
  <c r="A309" i="11"/>
  <c r="O308" i="11"/>
  <c r="N308" i="11"/>
  <c r="M308" i="11"/>
  <c r="L308" i="11"/>
  <c r="K308" i="11"/>
  <c r="J308" i="11"/>
  <c r="I308" i="11"/>
  <c r="F308" i="11"/>
  <c r="P308" i="11" s="1"/>
  <c r="E308" i="11"/>
  <c r="D308" i="11"/>
  <c r="C308" i="11"/>
  <c r="B308" i="11"/>
  <c r="A308" i="11"/>
  <c r="O307" i="11"/>
  <c r="N307" i="11"/>
  <c r="M307" i="11"/>
  <c r="L307" i="11"/>
  <c r="K307" i="11"/>
  <c r="J307" i="11"/>
  <c r="I307" i="11"/>
  <c r="F307" i="11"/>
  <c r="P307" i="11" s="1"/>
  <c r="E307" i="11"/>
  <c r="D307" i="11"/>
  <c r="C307" i="11"/>
  <c r="B307" i="11"/>
  <c r="A307" i="11"/>
  <c r="O306" i="11"/>
  <c r="N306" i="11"/>
  <c r="M306" i="11"/>
  <c r="L306" i="11"/>
  <c r="K306" i="11"/>
  <c r="J306" i="11"/>
  <c r="I306" i="11"/>
  <c r="F306" i="11"/>
  <c r="P306" i="11" s="1"/>
  <c r="E306" i="11"/>
  <c r="D306" i="11"/>
  <c r="C306" i="11"/>
  <c r="B306" i="11"/>
  <c r="A306" i="11"/>
  <c r="O305" i="11"/>
  <c r="N305" i="11"/>
  <c r="M305" i="11"/>
  <c r="L305" i="11"/>
  <c r="K305" i="11"/>
  <c r="J305" i="11"/>
  <c r="I305" i="11"/>
  <c r="F305" i="11"/>
  <c r="P305" i="11" s="1"/>
  <c r="E305" i="11"/>
  <c r="D305" i="11"/>
  <c r="C305" i="11"/>
  <c r="B305" i="11"/>
  <c r="A305" i="11"/>
  <c r="O304" i="11"/>
  <c r="N304" i="11"/>
  <c r="M304" i="11"/>
  <c r="L304" i="11"/>
  <c r="K304" i="11"/>
  <c r="J304" i="11"/>
  <c r="I304" i="11"/>
  <c r="F304" i="11"/>
  <c r="P304" i="11" s="1"/>
  <c r="E304" i="11"/>
  <c r="D304" i="11"/>
  <c r="C304" i="11"/>
  <c r="B304" i="11"/>
  <c r="A304" i="11"/>
  <c r="O303" i="11"/>
  <c r="N303" i="11"/>
  <c r="M303" i="11"/>
  <c r="L303" i="11"/>
  <c r="K303" i="11"/>
  <c r="J303" i="11"/>
  <c r="I303" i="11"/>
  <c r="F303" i="11"/>
  <c r="P303" i="11" s="1"/>
  <c r="E303" i="11"/>
  <c r="D303" i="11"/>
  <c r="C303" i="11"/>
  <c r="B303" i="11"/>
  <c r="A303" i="11"/>
  <c r="O302" i="11"/>
  <c r="N302" i="11"/>
  <c r="M302" i="11"/>
  <c r="L302" i="11"/>
  <c r="K302" i="11"/>
  <c r="J302" i="11"/>
  <c r="D22" i="12" s="1"/>
  <c r="I302" i="11"/>
  <c r="C22" i="12" s="1"/>
  <c r="F302" i="11"/>
  <c r="P302" i="11" s="1"/>
  <c r="E22" i="12" s="1"/>
  <c r="E302" i="11"/>
  <c r="D302" i="11"/>
  <c r="C302" i="11"/>
  <c r="B302" i="11"/>
  <c r="B22" i="12" s="1"/>
  <c r="A302" i="11"/>
  <c r="A22" i="12" s="1"/>
  <c r="O301" i="11"/>
  <c r="N301" i="11"/>
  <c r="M301" i="11"/>
  <c r="L301" i="11"/>
  <c r="K301" i="11"/>
  <c r="J301" i="11"/>
  <c r="I301" i="11"/>
  <c r="F301" i="11"/>
  <c r="P301" i="11" s="1"/>
  <c r="E301" i="11"/>
  <c r="D301" i="11"/>
  <c r="C301" i="11"/>
  <c r="B301" i="11"/>
  <c r="A301" i="11"/>
  <c r="O300" i="11"/>
  <c r="N300" i="11"/>
  <c r="M300" i="11"/>
  <c r="L300" i="11"/>
  <c r="K300" i="11"/>
  <c r="J300" i="11"/>
  <c r="I300" i="11"/>
  <c r="F300" i="11"/>
  <c r="P300" i="11" s="1"/>
  <c r="E300" i="11"/>
  <c r="D300" i="11"/>
  <c r="C300" i="11"/>
  <c r="B300" i="11"/>
  <c r="A300" i="11"/>
  <c r="O299" i="11"/>
  <c r="N299" i="11"/>
  <c r="M299" i="11"/>
  <c r="L299" i="11"/>
  <c r="K299" i="11"/>
  <c r="J299" i="11"/>
  <c r="I299" i="11"/>
  <c r="F299" i="11"/>
  <c r="P299" i="11" s="1"/>
  <c r="E299" i="11"/>
  <c r="D299" i="11"/>
  <c r="C299" i="11"/>
  <c r="B299" i="11"/>
  <c r="A299" i="11"/>
  <c r="O298" i="11"/>
  <c r="N298" i="11"/>
  <c r="M298" i="11"/>
  <c r="L298" i="11"/>
  <c r="K298" i="11"/>
  <c r="J298" i="11"/>
  <c r="I298" i="11"/>
  <c r="F298" i="11"/>
  <c r="P298" i="11" s="1"/>
  <c r="E298" i="11"/>
  <c r="D298" i="11"/>
  <c r="C298" i="11"/>
  <c r="B298" i="11"/>
  <c r="A298" i="11"/>
  <c r="O297" i="11"/>
  <c r="N297" i="11"/>
  <c r="M297" i="11"/>
  <c r="L297" i="11"/>
  <c r="K297" i="11"/>
  <c r="J297" i="11"/>
  <c r="I297" i="11"/>
  <c r="F297" i="11"/>
  <c r="P297" i="11" s="1"/>
  <c r="E297" i="11"/>
  <c r="D297" i="11"/>
  <c r="C297" i="11"/>
  <c r="B297" i="11"/>
  <c r="A297" i="11"/>
  <c r="O296" i="11"/>
  <c r="N296" i="11"/>
  <c r="M296" i="11"/>
  <c r="L296" i="11"/>
  <c r="K296" i="11"/>
  <c r="J296" i="11"/>
  <c r="I296" i="11"/>
  <c r="F296" i="11"/>
  <c r="P296" i="11" s="1"/>
  <c r="E296" i="11"/>
  <c r="D296" i="11"/>
  <c r="C296" i="11"/>
  <c r="B296" i="11"/>
  <c r="A296" i="11"/>
  <c r="O295" i="11"/>
  <c r="N295" i="11"/>
  <c r="M295" i="11"/>
  <c r="L295" i="11"/>
  <c r="K295" i="11"/>
  <c r="J295" i="11"/>
  <c r="I295" i="11"/>
  <c r="F295" i="11"/>
  <c r="P295" i="11" s="1"/>
  <c r="E295" i="11"/>
  <c r="D295" i="11"/>
  <c r="C295" i="11"/>
  <c r="B295" i="11"/>
  <c r="A295" i="11"/>
  <c r="O294" i="11"/>
  <c r="N294" i="11"/>
  <c r="M294" i="11"/>
  <c r="L294" i="11"/>
  <c r="K294" i="11"/>
  <c r="J294" i="11"/>
  <c r="I294" i="11"/>
  <c r="F294" i="11"/>
  <c r="P294" i="11" s="1"/>
  <c r="E294" i="11"/>
  <c r="D294" i="11"/>
  <c r="C294" i="11"/>
  <c r="B294" i="11"/>
  <c r="A294" i="11"/>
  <c r="O293" i="11"/>
  <c r="N293" i="11"/>
  <c r="M293" i="11"/>
  <c r="L293" i="11"/>
  <c r="K293" i="11"/>
  <c r="J293" i="11"/>
  <c r="I293" i="11"/>
  <c r="F293" i="11"/>
  <c r="P293" i="11" s="1"/>
  <c r="E293" i="11"/>
  <c r="D293" i="11"/>
  <c r="C293" i="11"/>
  <c r="B293" i="11"/>
  <c r="A293" i="11"/>
  <c r="O292" i="11"/>
  <c r="N292" i="11"/>
  <c r="M292" i="11"/>
  <c r="L292" i="11"/>
  <c r="K292" i="11"/>
  <c r="J292" i="11"/>
  <c r="I292" i="11"/>
  <c r="F292" i="11"/>
  <c r="P292" i="11" s="1"/>
  <c r="E292" i="11"/>
  <c r="D292" i="11"/>
  <c r="C292" i="11"/>
  <c r="B292" i="11"/>
  <c r="A292" i="11"/>
  <c r="O291" i="11"/>
  <c r="N291" i="11"/>
  <c r="M291" i="11"/>
  <c r="L291" i="11"/>
  <c r="K291" i="11"/>
  <c r="J291" i="11"/>
  <c r="I291" i="11"/>
  <c r="F291" i="11"/>
  <c r="P291" i="11" s="1"/>
  <c r="E291" i="11"/>
  <c r="D291" i="11"/>
  <c r="C291" i="11"/>
  <c r="B291" i="11"/>
  <c r="A291" i="11"/>
  <c r="O290" i="11"/>
  <c r="N290" i="11"/>
  <c r="M290" i="11"/>
  <c r="L290" i="11"/>
  <c r="K290" i="11"/>
  <c r="J290" i="11"/>
  <c r="I290" i="11"/>
  <c r="F290" i="11"/>
  <c r="P290" i="11" s="1"/>
  <c r="E290" i="11"/>
  <c r="D290" i="11"/>
  <c r="C290" i="11"/>
  <c r="B290" i="11"/>
  <c r="A290" i="11"/>
  <c r="O289" i="11"/>
  <c r="N289" i="11"/>
  <c r="M289" i="11"/>
  <c r="L289" i="11"/>
  <c r="K289" i="11"/>
  <c r="J289" i="11"/>
  <c r="I289" i="11"/>
  <c r="F289" i="11"/>
  <c r="P289" i="11" s="1"/>
  <c r="E289" i="11"/>
  <c r="D289" i="11"/>
  <c r="C289" i="11"/>
  <c r="B289" i="11"/>
  <c r="A289" i="11"/>
  <c r="O288" i="11"/>
  <c r="N288" i="11"/>
  <c r="M288" i="11"/>
  <c r="L288" i="11"/>
  <c r="K288" i="11"/>
  <c r="J288" i="11"/>
  <c r="I288" i="11"/>
  <c r="F288" i="11"/>
  <c r="P288" i="11" s="1"/>
  <c r="E288" i="11"/>
  <c r="D288" i="11"/>
  <c r="C288" i="11"/>
  <c r="B288" i="11"/>
  <c r="A288" i="11"/>
  <c r="O287" i="11"/>
  <c r="N287" i="11"/>
  <c r="M287" i="11"/>
  <c r="L287" i="11"/>
  <c r="K287" i="11"/>
  <c r="J287" i="11"/>
  <c r="D21" i="12" s="1"/>
  <c r="I287" i="11"/>
  <c r="C21" i="12" s="1"/>
  <c r="F287" i="11"/>
  <c r="P287" i="11" s="1"/>
  <c r="E21" i="12" s="1"/>
  <c r="E287" i="11"/>
  <c r="D287" i="11"/>
  <c r="C287" i="11"/>
  <c r="B287" i="11"/>
  <c r="B21" i="12" s="1"/>
  <c r="A287" i="11"/>
  <c r="A21" i="12" s="1"/>
  <c r="O286" i="11"/>
  <c r="N286" i="11"/>
  <c r="M286" i="11"/>
  <c r="L286" i="11"/>
  <c r="K286" i="11"/>
  <c r="J286" i="11"/>
  <c r="I286" i="11"/>
  <c r="F286" i="11"/>
  <c r="P286" i="11" s="1"/>
  <c r="E286" i="11"/>
  <c r="D286" i="11"/>
  <c r="C286" i="11"/>
  <c r="B286" i="11"/>
  <c r="A286" i="11"/>
  <c r="O285" i="11"/>
  <c r="N285" i="11"/>
  <c r="M285" i="11"/>
  <c r="L285" i="11"/>
  <c r="K285" i="11"/>
  <c r="J285" i="11"/>
  <c r="I285" i="11"/>
  <c r="F285" i="11"/>
  <c r="P285" i="11" s="1"/>
  <c r="E285" i="11"/>
  <c r="D285" i="11"/>
  <c r="C285" i="11"/>
  <c r="B285" i="11"/>
  <c r="A285" i="11"/>
  <c r="O284" i="11"/>
  <c r="N284" i="11"/>
  <c r="M284" i="11"/>
  <c r="L284" i="11"/>
  <c r="K284" i="11"/>
  <c r="J284" i="11"/>
  <c r="I284" i="11"/>
  <c r="F284" i="11"/>
  <c r="P284" i="11" s="1"/>
  <c r="E284" i="11"/>
  <c r="D284" i="11"/>
  <c r="C284" i="11"/>
  <c r="B284" i="11"/>
  <c r="A284" i="11"/>
  <c r="O283" i="11"/>
  <c r="N283" i="11"/>
  <c r="M283" i="11"/>
  <c r="L283" i="11"/>
  <c r="K283" i="11"/>
  <c r="J283" i="11"/>
  <c r="I283" i="11"/>
  <c r="F283" i="11"/>
  <c r="P283" i="11" s="1"/>
  <c r="E283" i="11"/>
  <c r="D283" i="11"/>
  <c r="C283" i="11"/>
  <c r="B283" i="11"/>
  <c r="A283" i="11"/>
  <c r="O282" i="11"/>
  <c r="N282" i="11"/>
  <c r="M282" i="11"/>
  <c r="L282" i="11"/>
  <c r="K282" i="11"/>
  <c r="J282" i="11"/>
  <c r="I282" i="11"/>
  <c r="F282" i="11"/>
  <c r="P282" i="11" s="1"/>
  <c r="E282" i="11"/>
  <c r="D282" i="11"/>
  <c r="C282" i="11"/>
  <c r="B282" i="11"/>
  <c r="A282" i="11"/>
  <c r="O281" i="11"/>
  <c r="N281" i="11"/>
  <c r="M281" i="11"/>
  <c r="L281" i="11"/>
  <c r="K281" i="11"/>
  <c r="J281" i="11"/>
  <c r="I281" i="11"/>
  <c r="F281" i="11"/>
  <c r="P281" i="11" s="1"/>
  <c r="E281" i="11"/>
  <c r="D281" i="11"/>
  <c r="C281" i="11"/>
  <c r="B281" i="11"/>
  <c r="A281" i="11"/>
  <c r="O280" i="11"/>
  <c r="N280" i="11"/>
  <c r="M280" i="11"/>
  <c r="L280" i="11"/>
  <c r="K280" i="11"/>
  <c r="J280" i="11"/>
  <c r="I280" i="11"/>
  <c r="F280" i="11"/>
  <c r="P280" i="11" s="1"/>
  <c r="E280" i="11"/>
  <c r="D280" i="11"/>
  <c r="C280" i="11"/>
  <c r="B280" i="11"/>
  <c r="A280" i="11"/>
  <c r="O279" i="11"/>
  <c r="N279" i="11"/>
  <c r="M279" i="11"/>
  <c r="L279" i="11"/>
  <c r="K279" i="11"/>
  <c r="J279" i="11"/>
  <c r="I279" i="11"/>
  <c r="F279" i="11"/>
  <c r="P279" i="11" s="1"/>
  <c r="E279" i="11"/>
  <c r="D279" i="11"/>
  <c r="C279" i="11"/>
  <c r="B279" i="11"/>
  <c r="A279" i="11"/>
  <c r="O278" i="11"/>
  <c r="N278" i="11"/>
  <c r="M278" i="11"/>
  <c r="L278" i="11"/>
  <c r="K278" i="11"/>
  <c r="J278" i="11"/>
  <c r="I278" i="11"/>
  <c r="F278" i="11"/>
  <c r="P278" i="11" s="1"/>
  <c r="E278" i="11"/>
  <c r="D278" i="11"/>
  <c r="C278" i="11"/>
  <c r="B278" i="11"/>
  <c r="A278" i="11"/>
  <c r="O277" i="11"/>
  <c r="N277" i="11"/>
  <c r="M277" i="11"/>
  <c r="L277" i="11"/>
  <c r="K277" i="11"/>
  <c r="J277" i="11"/>
  <c r="I277" i="11"/>
  <c r="F277" i="11"/>
  <c r="P277" i="11" s="1"/>
  <c r="E277" i="11"/>
  <c r="D277" i="11"/>
  <c r="C277" i="11"/>
  <c r="B277" i="11"/>
  <c r="A277" i="11"/>
  <c r="O276" i="11"/>
  <c r="N276" i="11"/>
  <c r="M276" i="11"/>
  <c r="L276" i="11"/>
  <c r="K276" i="11"/>
  <c r="J276" i="11"/>
  <c r="I276" i="11"/>
  <c r="F276" i="11"/>
  <c r="P276" i="11" s="1"/>
  <c r="E276" i="11"/>
  <c r="D276" i="11"/>
  <c r="C276" i="11"/>
  <c r="B276" i="11"/>
  <c r="A276" i="11"/>
  <c r="O275" i="11"/>
  <c r="N275" i="11"/>
  <c r="M275" i="11"/>
  <c r="L275" i="11"/>
  <c r="K275" i="11"/>
  <c r="J275" i="11"/>
  <c r="I275" i="11"/>
  <c r="F275" i="11"/>
  <c r="P275" i="11" s="1"/>
  <c r="E275" i="11"/>
  <c r="D275" i="11"/>
  <c r="C275" i="11"/>
  <c r="B275" i="11"/>
  <c r="A275" i="11"/>
  <c r="O274" i="11"/>
  <c r="N274" i="11"/>
  <c r="M274" i="11"/>
  <c r="L274" i="11"/>
  <c r="K274" i="11"/>
  <c r="J274" i="11"/>
  <c r="I274" i="11"/>
  <c r="F274" i="11"/>
  <c r="P274" i="11" s="1"/>
  <c r="E274" i="11"/>
  <c r="D274" i="11"/>
  <c r="C274" i="11"/>
  <c r="B274" i="11"/>
  <c r="A274" i="11"/>
  <c r="O273" i="11"/>
  <c r="N273" i="11"/>
  <c r="M273" i="11"/>
  <c r="L273" i="11"/>
  <c r="K273" i="11"/>
  <c r="J273" i="11"/>
  <c r="I273" i="11"/>
  <c r="F273" i="11"/>
  <c r="P273" i="11" s="1"/>
  <c r="E273" i="11"/>
  <c r="D273" i="11"/>
  <c r="C273" i="11"/>
  <c r="B273" i="11"/>
  <c r="A273" i="11"/>
  <c r="O272" i="11"/>
  <c r="N272" i="11"/>
  <c r="M272" i="11"/>
  <c r="L272" i="11"/>
  <c r="K272" i="11"/>
  <c r="J272" i="11"/>
  <c r="D20" i="12" s="1"/>
  <c r="I272" i="11"/>
  <c r="C20" i="12" s="1"/>
  <c r="F272" i="11"/>
  <c r="P272" i="11" s="1"/>
  <c r="E20" i="12" s="1"/>
  <c r="E272" i="11"/>
  <c r="D272" i="11"/>
  <c r="C272" i="11"/>
  <c r="B272" i="11"/>
  <c r="B20" i="12" s="1"/>
  <c r="A272" i="11"/>
  <c r="A20" i="12" s="1"/>
  <c r="O271" i="11"/>
  <c r="N271" i="11"/>
  <c r="M271" i="11"/>
  <c r="L271" i="11"/>
  <c r="K271" i="11"/>
  <c r="J271" i="11"/>
  <c r="I271" i="11"/>
  <c r="F271" i="11"/>
  <c r="P271" i="11" s="1"/>
  <c r="E271" i="11"/>
  <c r="D271" i="11"/>
  <c r="C271" i="11"/>
  <c r="B271" i="11"/>
  <c r="A271" i="11"/>
  <c r="O270" i="11"/>
  <c r="N270" i="11"/>
  <c r="M270" i="11"/>
  <c r="L270" i="11"/>
  <c r="K270" i="11"/>
  <c r="J270" i="11"/>
  <c r="I270" i="11"/>
  <c r="F270" i="11"/>
  <c r="P270" i="11" s="1"/>
  <c r="E270" i="11"/>
  <c r="D270" i="11"/>
  <c r="C270" i="11"/>
  <c r="B270" i="11"/>
  <c r="A270" i="11"/>
  <c r="O269" i="11"/>
  <c r="N269" i="11"/>
  <c r="M269" i="11"/>
  <c r="L269" i="11"/>
  <c r="K269" i="11"/>
  <c r="J269" i="11"/>
  <c r="I269" i="11"/>
  <c r="F269" i="11"/>
  <c r="P269" i="11" s="1"/>
  <c r="E269" i="11"/>
  <c r="D269" i="11"/>
  <c r="C269" i="11"/>
  <c r="B269" i="11"/>
  <c r="A269" i="11"/>
  <c r="O268" i="11"/>
  <c r="N268" i="11"/>
  <c r="M268" i="11"/>
  <c r="L268" i="11"/>
  <c r="K268" i="11"/>
  <c r="J268" i="11"/>
  <c r="I268" i="11"/>
  <c r="F268" i="11"/>
  <c r="P268" i="11" s="1"/>
  <c r="E268" i="11"/>
  <c r="D268" i="11"/>
  <c r="C268" i="11"/>
  <c r="B268" i="11"/>
  <c r="A268" i="11"/>
  <c r="O267" i="11"/>
  <c r="N267" i="11"/>
  <c r="M267" i="11"/>
  <c r="L267" i="11"/>
  <c r="K267" i="11"/>
  <c r="J267" i="11"/>
  <c r="I267" i="11"/>
  <c r="F267" i="11"/>
  <c r="P267" i="11" s="1"/>
  <c r="E267" i="11"/>
  <c r="D267" i="11"/>
  <c r="C267" i="11"/>
  <c r="B267" i="11"/>
  <c r="A267" i="11"/>
  <c r="O266" i="11"/>
  <c r="N266" i="11"/>
  <c r="M266" i="11"/>
  <c r="L266" i="11"/>
  <c r="K266" i="11"/>
  <c r="J266" i="11"/>
  <c r="I266" i="11"/>
  <c r="F266" i="11"/>
  <c r="P266" i="11" s="1"/>
  <c r="E266" i="11"/>
  <c r="D266" i="11"/>
  <c r="C266" i="11"/>
  <c r="B266" i="11"/>
  <c r="A266" i="11"/>
  <c r="O265" i="11"/>
  <c r="N265" i="11"/>
  <c r="M265" i="11"/>
  <c r="L265" i="11"/>
  <c r="K265" i="11"/>
  <c r="J265" i="11"/>
  <c r="I265" i="11"/>
  <c r="F265" i="11"/>
  <c r="P265" i="11" s="1"/>
  <c r="E265" i="11"/>
  <c r="D265" i="11"/>
  <c r="C265" i="11"/>
  <c r="B265" i="11"/>
  <c r="A265" i="11"/>
  <c r="O264" i="11"/>
  <c r="N264" i="11"/>
  <c r="M264" i="11"/>
  <c r="L264" i="11"/>
  <c r="K264" i="11"/>
  <c r="J264" i="11"/>
  <c r="I264" i="11"/>
  <c r="F264" i="11"/>
  <c r="P264" i="11" s="1"/>
  <c r="E264" i="11"/>
  <c r="D264" i="11"/>
  <c r="C264" i="11"/>
  <c r="B264" i="11"/>
  <c r="A264" i="11"/>
  <c r="O263" i="11"/>
  <c r="N263" i="11"/>
  <c r="M263" i="11"/>
  <c r="L263" i="11"/>
  <c r="K263" i="11"/>
  <c r="J263" i="11"/>
  <c r="I263" i="11"/>
  <c r="F263" i="11"/>
  <c r="P263" i="11" s="1"/>
  <c r="E263" i="11"/>
  <c r="D263" i="11"/>
  <c r="C263" i="11"/>
  <c r="B263" i="11"/>
  <c r="A263" i="11"/>
  <c r="O262" i="11"/>
  <c r="N262" i="11"/>
  <c r="M262" i="11"/>
  <c r="L262" i="11"/>
  <c r="K262" i="11"/>
  <c r="J262" i="11"/>
  <c r="I262" i="11"/>
  <c r="F262" i="11"/>
  <c r="P262" i="11" s="1"/>
  <c r="E262" i="11"/>
  <c r="D262" i="11"/>
  <c r="C262" i="11"/>
  <c r="B262" i="11"/>
  <c r="A262" i="11"/>
  <c r="O261" i="11"/>
  <c r="N261" i="11"/>
  <c r="M261" i="11"/>
  <c r="L261" i="11"/>
  <c r="K261" i="11"/>
  <c r="J261" i="11"/>
  <c r="I261" i="11"/>
  <c r="F261" i="11"/>
  <c r="P261" i="11" s="1"/>
  <c r="E261" i="11"/>
  <c r="D261" i="11"/>
  <c r="C261" i="11"/>
  <c r="B261" i="11"/>
  <c r="A261" i="11"/>
  <c r="O260" i="11"/>
  <c r="N260" i="11"/>
  <c r="M260" i="11"/>
  <c r="L260" i="11"/>
  <c r="K260" i="11"/>
  <c r="J260" i="11"/>
  <c r="I260" i="11"/>
  <c r="F260" i="11"/>
  <c r="P260" i="11" s="1"/>
  <c r="E260" i="11"/>
  <c r="D260" i="11"/>
  <c r="C260" i="11"/>
  <c r="B260" i="11"/>
  <c r="A260" i="11"/>
  <c r="O259" i="11"/>
  <c r="N259" i="11"/>
  <c r="M259" i="11"/>
  <c r="L259" i="11"/>
  <c r="K259" i="11"/>
  <c r="J259" i="11"/>
  <c r="I259" i="11"/>
  <c r="F259" i="11"/>
  <c r="P259" i="11" s="1"/>
  <c r="E259" i="11"/>
  <c r="D259" i="11"/>
  <c r="C259" i="11"/>
  <c r="B259" i="11"/>
  <c r="A259" i="11"/>
  <c r="O258" i="11"/>
  <c r="N258" i="11"/>
  <c r="M258" i="11"/>
  <c r="L258" i="11"/>
  <c r="K258" i="11"/>
  <c r="J258" i="11"/>
  <c r="I258" i="11"/>
  <c r="F258" i="11"/>
  <c r="P258" i="11" s="1"/>
  <c r="E258" i="11"/>
  <c r="D258" i="11"/>
  <c r="C258" i="11"/>
  <c r="B258" i="11"/>
  <c r="A258" i="11"/>
  <c r="O257" i="11"/>
  <c r="N257" i="11"/>
  <c r="M257" i="11"/>
  <c r="L257" i="11"/>
  <c r="K257" i="11"/>
  <c r="J257" i="11"/>
  <c r="D19" i="12" s="1"/>
  <c r="I257" i="11"/>
  <c r="C19" i="12" s="1"/>
  <c r="F257" i="11"/>
  <c r="P257" i="11" s="1"/>
  <c r="E19" i="12" s="1"/>
  <c r="E257" i="11"/>
  <c r="D257" i="11"/>
  <c r="C257" i="11"/>
  <c r="B257" i="11"/>
  <c r="B19" i="12" s="1"/>
  <c r="A257" i="11"/>
  <c r="A19" i="12" s="1"/>
  <c r="O256" i="11"/>
  <c r="N256" i="11"/>
  <c r="M256" i="11"/>
  <c r="L256" i="11"/>
  <c r="K256" i="11"/>
  <c r="J256" i="11"/>
  <c r="I256" i="11"/>
  <c r="F256" i="11"/>
  <c r="P256" i="11" s="1"/>
  <c r="E256" i="11"/>
  <c r="D256" i="11"/>
  <c r="C256" i="11"/>
  <c r="B256" i="11"/>
  <c r="A256" i="11"/>
  <c r="O255" i="11"/>
  <c r="N255" i="11"/>
  <c r="M255" i="11"/>
  <c r="L255" i="11"/>
  <c r="K255" i="11"/>
  <c r="J255" i="11"/>
  <c r="I255" i="11"/>
  <c r="F255" i="11"/>
  <c r="P255" i="11" s="1"/>
  <c r="E255" i="11"/>
  <c r="D255" i="11"/>
  <c r="C255" i="11"/>
  <c r="B255" i="11"/>
  <c r="A255" i="11"/>
  <c r="O254" i="11"/>
  <c r="N254" i="11"/>
  <c r="M254" i="11"/>
  <c r="L254" i="11"/>
  <c r="K254" i="11"/>
  <c r="J254" i="11"/>
  <c r="I254" i="11"/>
  <c r="F254" i="11"/>
  <c r="P254" i="11" s="1"/>
  <c r="E254" i="11"/>
  <c r="D254" i="11"/>
  <c r="C254" i="11"/>
  <c r="B254" i="11"/>
  <c r="A254" i="11"/>
  <c r="O253" i="11"/>
  <c r="N253" i="11"/>
  <c r="M253" i="11"/>
  <c r="L253" i="11"/>
  <c r="K253" i="11"/>
  <c r="J253" i="11"/>
  <c r="I253" i="11"/>
  <c r="F253" i="11"/>
  <c r="P253" i="11" s="1"/>
  <c r="E253" i="11"/>
  <c r="D253" i="11"/>
  <c r="C253" i="11"/>
  <c r="B253" i="11"/>
  <c r="A253" i="11"/>
  <c r="O252" i="11"/>
  <c r="N252" i="11"/>
  <c r="M252" i="11"/>
  <c r="L252" i="11"/>
  <c r="K252" i="11"/>
  <c r="J252" i="11"/>
  <c r="I252" i="11"/>
  <c r="F252" i="11"/>
  <c r="P252" i="11" s="1"/>
  <c r="E252" i="11"/>
  <c r="D252" i="11"/>
  <c r="C252" i="11"/>
  <c r="B252" i="11"/>
  <c r="A252" i="11"/>
  <c r="O251" i="11"/>
  <c r="N251" i="11"/>
  <c r="M251" i="11"/>
  <c r="L251" i="11"/>
  <c r="K251" i="11"/>
  <c r="J251" i="11"/>
  <c r="I251" i="11"/>
  <c r="F251" i="11"/>
  <c r="P251" i="11" s="1"/>
  <c r="E251" i="11"/>
  <c r="D251" i="11"/>
  <c r="C251" i="11"/>
  <c r="B251" i="11"/>
  <c r="A251" i="11"/>
  <c r="O250" i="11"/>
  <c r="N250" i="11"/>
  <c r="M250" i="11"/>
  <c r="L250" i="11"/>
  <c r="K250" i="11"/>
  <c r="J250" i="11"/>
  <c r="I250" i="11"/>
  <c r="F250" i="11"/>
  <c r="P250" i="11" s="1"/>
  <c r="E250" i="11"/>
  <c r="D250" i="11"/>
  <c r="C250" i="11"/>
  <c r="B250" i="11"/>
  <c r="A250" i="11"/>
  <c r="O249" i="11"/>
  <c r="N249" i="11"/>
  <c r="M249" i="11"/>
  <c r="L249" i="11"/>
  <c r="K249" i="11"/>
  <c r="J249" i="11"/>
  <c r="I249" i="11"/>
  <c r="F249" i="11"/>
  <c r="P249" i="11" s="1"/>
  <c r="E249" i="11"/>
  <c r="D249" i="11"/>
  <c r="C249" i="11"/>
  <c r="B249" i="11"/>
  <c r="A249" i="11"/>
  <c r="O248" i="11"/>
  <c r="N248" i="11"/>
  <c r="M248" i="11"/>
  <c r="L248" i="11"/>
  <c r="K248" i="11"/>
  <c r="J248" i="11"/>
  <c r="I248" i="11"/>
  <c r="F248" i="11"/>
  <c r="P248" i="11" s="1"/>
  <c r="E248" i="11"/>
  <c r="D248" i="11"/>
  <c r="C248" i="11"/>
  <c r="B248" i="11"/>
  <c r="A248" i="11"/>
  <c r="O247" i="11"/>
  <c r="N247" i="11"/>
  <c r="M247" i="11"/>
  <c r="L247" i="11"/>
  <c r="K247" i="11"/>
  <c r="J247" i="11"/>
  <c r="I247" i="11"/>
  <c r="O246" i="11"/>
  <c r="N246" i="11"/>
  <c r="M246" i="11"/>
  <c r="L246" i="11"/>
  <c r="K246" i="11"/>
  <c r="J246" i="11"/>
  <c r="I246" i="11"/>
  <c r="O245" i="11"/>
  <c r="N245" i="11"/>
  <c r="M245" i="11"/>
  <c r="L245" i="11"/>
  <c r="K245" i="11"/>
  <c r="J245" i="11"/>
  <c r="I245" i="11"/>
  <c r="O244" i="11"/>
  <c r="N244" i="11"/>
  <c r="M244" i="11"/>
  <c r="L244" i="11"/>
  <c r="K244" i="11"/>
  <c r="J244" i="11"/>
  <c r="I244" i="11"/>
  <c r="O243" i="11"/>
  <c r="N243" i="11"/>
  <c r="M243" i="11"/>
  <c r="L243" i="11"/>
  <c r="K243" i="11"/>
  <c r="J243" i="11"/>
  <c r="I243" i="11"/>
  <c r="O242" i="11"/>
  <c r="N242" i="11"/>
  <c r="M242" i="11"/>
  <c r="L242" i="11"/>
  <c r="K242" i="11"/>
  <c r="J242" i="11"/>
  <c r="I242" i="11"/>
  <c r="O241" i="11"/>
  <c r="N241" i="11"/>
  <c r="M241" i="11"/>
  <c r="L241" i="11"/>
  <c r="K241" i="11"/>
  <c r="J241" i="11"/>
  <c r="I241" i="11"/>
  <c r="O240" i="11"/>
  <c r="N240" i="11"/>
  <c r="M240" i="11"/>
  <c r="L240" i="11"/>
  <c r="K240" i="11"/>
  <c r="J240" i="11"/>
  <c r="I240" i="11"/>
  <c r="O239" i="11"/>
  <c r="N239" i="11"/>
  <c r="M239" i="11"/>
  <c r="L239" i="11"/>
  <c r="K239" i="11"/>
  <c r="J239" i="11"/>
  <c r="I239" i="11"/>
  <c r="O238" i="11"/>
  <c r="N238" i="11"/>
  <c r="M238" i="11"/>
  <c r="L238" i="11"/>
  <c r="K238" i="11"/>
  <c r="J238" i="11"/>
  <c r="I238" i="11"/>
  <c r="O237" i="11"/>
  <c r="N237" i="11"/>
  <c r="M237" i="11"/>
  <c r="L237" i="11"/>
  <c r="K237" i="11"/>
  <c r="J237" i="11"/>
  <c r="I237" i="11"/>
  <c r="O236" i="11"/>
  <c r="N236" i="11"/>
  <c r="M236" i="11"/>
  <c r="L236" i="11"/>
  <c r="K236" i="11"/>
  <c r="J236" i="11"/>
  <c r="I236" i="11"/>
  <c r="O235" i="11"/>
  <c r="N235" i="11"/>
  <c r="M235" i="11"/>
  <c r="L235" i="11"/>
  <c r="K235" i="11"/>
  <c r="J235" i="11"/>
  <c r="I235" i="11"/>
  <c r="O234" i="11"/>
  <c r="N234" i="11"/>
  <c r="M234" i="11"/>
  <c r="L234" i="11"/>
  <c r="K234" i="11"/>
  <c r="J234" i="11"/>
  <c r="I234" i="11"/>
  <c r="O233" i="11"/>
  <c r="N233" i="11"/>
  <c r="M233" i="11"/>
  <c r="L233" i="11"/>
  <c r="K233" i="11"/>
  <c r="J233" i="11"/>
  <c r="I233" i="11"/>
  <c r="O232" i="11"/>
  <c r="N232" i="11"/>
  <c r="M232" i="11"/>
  <c r="L232" i="11"/>
  <c r="K232" i="11"/>
  <c r="J232" i="11"/>
  <c r="I232" i="11"/>
  <c r="O231" i="11"/>
  <c r="N231" i="11"/>
  <c r="M231" i="11"/>
  <c r="L231" i="11"/>
  <c r="K231" i="11"/>
  <c r="J231" i="11"/>
  <c r="I231" i="11"/>
  <c r="O230" i="11"/>
  <c r="N230" i="11"/>
  <c r="M230" i="11"/>
  <c r="L230" i="11"/>
  <c r="K230" i="11"/>
  <c r="J230" i="11"/>
  <c r="I230" i="11"/>
  <c r="O229" i="11"/>
  <c r="N229" i="11"/>
  <c r="M229" i="11"/>
  <c r="L229" i="11"/>
  <c r="K229" i="11"/>
  <c r="J229" i="11"/>
  <c r="I229" i="11"/>
  <c r="O228" i="11"/>
  <c r="N228" i="11"/>
  <c r="M228" i="11"/>
  <c r="L228" i="11"/>
  <c r="K228" i="11"/>
  <c r="J228" i="11"/>
  <c r="I228" i="11"/>
  <c r="O227" i="11"/>
  <c r="N227" i="11"/>
  <c r="M227" i="11"/>
  <c r="L227" i="11"/>
  <c r="K227" i="11"/>
  <c r="J227" i="11"/>
  <c r="I227" i="11"/>
  <c r="O226" i="11"/>
  <c r="N226" i="11"/>
  <c r="M226" i="11"/>
  <c r="L226" i="11"/>
  <c r="K226" i="11"/>
  <c r="J226" i="11"/>
  <c r="I226" i="11"/>
  <c r="O225" i="11"/>
  <c r="N225" i="11"/>
  <c r="M225" i="11"/>
  <c r="L225" i="11"/>
  <c r="K225" i="11"/>
  <c r="J225" i="11"/>
  <c r="I225" i="11"/>
  <c r="O224" i="11"/>
  <c r="N224" i="11"/>
  <c r="M224" i="11"/>
  <c r="L224" i="11"/>
  <c r="K224" i="11"/>
  <c r="J224" i="11"/>
  <c r="I224" i="11"/>
  <c r="O223" i="11"/>
  <c r="N223" i="11"/>
  <c r="M223" i="11"/>
  <c r="L223" i="11"/>
  <c r="K223" i="11"/>
  <c r="J223" i="11"/>
  <c r="I223" i="11"/>
  <c r="O222" i="11"/>
  <c r="N222" i="11"/>
  <c r="M222" i="11"/>
  <c r="L222" i="11"/>
  <c r="K222" i="11"/>
  <c r="J222" i="11"/>
  <c r="I222" i="11"/>
  <c r="O221" i="11"/>
  <c r="N221" i="11"/>
  <c r="M221" i="11"/>
  <c r="L221" i="11"/>
  <c r="K221" i="11"/>
  <c r="J221" i="11"/>
  <c r="I221" i="11"/>
  <c r="O220" i="11"/>
  <c r="N220" i="11"/>
  <c r="M220" i="11"/>
  <c r="L220" i="11"/>
  <c r="K220" i="11"/>
  <c r="J220" i="11"/>
  <c r="I220" i="11"/>
  <c r="O219" i="11"/>
  <c r="N219" i="11"/>
  <c r="M219" i="11"/>
  <c r="L219" i="11"/>
  <c r="K219" i="11"/>
  <c r="J219" i="11"/>
  <c r="I219" i="11"/>
  <c r="O218" i="11"/>
  <c r="N218" i="11"/>
  <c r="M218" i="11"/>
  <c r="L218" i="11"/>
  <c r="K218" i="11"/>
  <c r="J218" i="11"/>
  <c r="I218" i="11"/>
  <c r="O217" i="11"/>
  <c r="N217" i="11"/>
  <c r="M217" i="11"/>
  <c r="L217" i="11"/>
  <c r="K217" i="11"/>
  <c r="J217" i="11"/>
  <c r="I217" i="11"/>
  <c r="O216" i="11"/>
  <c r="N216" i="11"/>
  <c r="M216" i="11"/>
  <c r="L216" i="11"/>
  <c r="K216" i="11"/>
  <c r="J216" i="11"/>
  <c r="I216" i="11"/>
  <c r="O215" i="11"/>
  <c r="N215" i="11"/>
  <c r="M215" i="11"/>
  <c r="L215" i="11"/>
  <c r="K215" i="11"/>
  <c r="J215" i="11"/>
  <c r="I215" i="11"/>
  <c r="O214" i="11"/>
  <c r="N214" i="11"/>
  <c r="M214" i="11"/>
  <c r="L214" i="11"/>
  <c r="K214" i="11"/>
  <c r="J214" i="11"/>
  <c r="I214" i="11"/>
  <c r="O213" i="11"/>
  <c r="N213" i="11"/>
  <c r="M213" i="11"/>
  <c r="L213" i="11"/>
  <c r="K213" i="11"/>
  <c r="J213" i="11"/>
  <c r="I213" i="11"/>
  <c r="O212" i="11"/>
  <c r="N212" i="11"/>
  <c r="M212" i="11"/>
  <c r="L212" i="11"/>
  <c r="K212" i="11"/>
  <c r="J212" i="11"/>
  <c r="I212" i="11"/>
  <c r="O211" i="11"/>
  <c r="N211" i="11"/>
  <c r="M211" i="11"/>
  <c r="L211" i="11"/>
  <c r="K211" i="11"/>
  <c r="J211" i="11"/>
  <c r="I211" i="11"/>
  <c r="O210" i="11"/>
  <c r="N210" i="11"/>
  <c r="M210" i="11"/>
  <c r="L210" i="11"/>
  <c r="K210" i="11"/>
  <c r="J210" i="11"/>
  <c r="I210" i="11"/>
  <c r="O209" i="11"/>
  <c r="N209" i="11"/>
  <c r="M209" i="11"/>
  <c r="L209" i="11"/>
  <c r="K209" i="11"/>
  <c r="J209" i="11"/>
  <c r="I209" i="11"/>
  <c r="O208" i="11"/>
  <c r="N208" i="11"/>
  <c r="M208" i="11"/>
  <c r="L208" i="11"/>
  <c r="K208" i="11"/>
  <c r="J208" i="11"/>
  <c r="I208" i="11"/>
  <c r="O207" i="11"/>
  <c r="N207" i="11"/>
  <c r="M207" i="11"/>
  <c r="L207" i="11"/>
  <c r="K207" i="11"/>
  <c r="J207" i="11"/>
  <c r="I207" i="11"/>
  <c r="O206" i="11"/>
  <c r="N206" i="11"/>
  <c r="M206" i="11"/>
  <c r="L206" i="11"/>
  <c r="K206" i="11"/>
  <c r="J206" i="11"/>
  <c r="I206" i="11"/>
  <c r="O205" i="11"/>
  <c r="N205" i="11"/>
  <c r="M205" i="11"/>
  <c r="L205" i="11"/>
  <c r="K205" i="11"/>
  <c r="J205" i="11"/>
  <c r="I205" i="11"/>
  <c r="O204" i="11"/>
  <c r="N204" i="11"/>
  <c r="M204" i="11"/>
  <c r="L204" i="11"/>
  <c r="K204" i="11"/>
  <c r="J204" i="11"/>
  <c r="I204" i="11"/>
  <c r="O203" i="11"/>
  <c r="N203" i="11"/>
  <c r="M203" i="11"/>
  <c r="L203" i="11"/>
  <c r="K203" i="11"/>
  <c r="J203" i="11"/>
  <c r="I203" i="11"/>
  <c r="O202" i="11"/>
  <c r="N202" i="11"/>
  <c r="M202" i="11"/>
  <c r="L202" i="11"/>
  <c r="K202" i="11"/>
  <c r="J202" i="11"/>
  <c r="I202" i="11"/>
  <c r="O201" i="11"/>
  <c r="N201" i="11"/>
  <c r="M201" i="11"/>
  <c r="L201" i="11"/>
  <c r="K201" i="11"/>
  <c r="J201" i="11"/>
  <c r="I201" i="11"/>
  <c r="O200" i="11"/>
  <c r="N200" i="11"/>
  <c r="M200" i="11"/>
  <c r="L200" i="11"/>
  <c r="K200" i="11"/>
  <c r="J200" i="11"/>
  <c r="I200" i="11"/>
  <c r="O199" i="11"/>
  <c r="N199" i="11"/>
  <c r="M199" i="11"/>
  <c r="L199" i="11"/>
  <c r="K199" i="11"/>
  <c r="J199" i="11"/>
  <c r="I199" i="11"/>
  <c r="O198" i="11"/>
  <c r="N198" i="11"/>
  <c r="M198" i="11"/>
  <c r="L198" i="11"/>
  <c r="K198" i="11"/>
  <c r="J198" i="11"/>
  <c r="I198" i="11"/>
  <c r="O197" i="11"/>
  <c r="N197" i="11"/>
  <c r="M197" i="11"/>
  <c r="L197" i="11"/>
  <c r="K197" i="11"/>
  <c r="J197" i="11"/>
  <c r="I197" i="11"/>
  <c r="O196" i="11"/>
  <c r="N196" i="11"/>
  <c r="M196" i="11"/>
  <c r="L196" i="11"/>
  <c r="K196" i="11"/>
  <c r="J196" i="11"/>
  <c r="I196" i="11"/>
  <c r="O195" i="11"/>
  <c r="N195" i="11"/>
  <c r="M195" i="11"/>
  <c r="L195" i="11"/>
  <c r="K195" i="11"/>
  <c r="J195" i="11"/>
  <c r="I195" i="11"/>
  <c r="O194" i="11"/>
  <c r="N194" i="11"/>
  <c r="M194" i="11"/>
  <c r="L194" i="11"/>
  <c r="K194" i="11"/>
  <c r="J194" i="11"/>
  <c r="I194" i="11"/>
  <c r="O193" i="11"/>
  <c r="N193" i="11"/>
  <c r="M193" i="11"/>
  <c r="L193" i="11"/>
  <c r="K193" i="11"/>
  <c r="J193" i="11"/>
  <c r="I193" i="11"/>
  <c r="O192" i="11"/>
  <c r="N192" i="11"/>
  <c r="M192" i="11"/>
  <c r="L192" i="11"/>
  <c r="K192" i="11"/>
  <c r="J192" i="11"/>
  <c r="I192" i="11"/>
  <c r="O191" i="11"/>
  <c r="N191" i="11"/>
  <c r="M191" i="11"/>
  <c r="L191" i="11"/>
  <c r="K191" i="11"/>
  <c r="J191" i="11"/>
  <c r="I191" i="11"/>
  <c r="O190" i="11"/>
  <c r="N190" i="11"/>
  <c r="M190" i="11"/>
  <c r="L190" i="11"/>
  <c r="K190" i="11"/>
  <c r="J190" i="11"/>
  <c r="I190" i="11"/>
  <c r="O189" i="11"/>
  <c r="N189" i="11"/>
  <c r="M189" i="11"/>
  <c r="L189" i="11"/>
  <c r="K189" i="11"/>
  <c r="J189" i="11"/>
  <c r="I189" i="11"/>
  <c r="O188" i="11"/>
  <c r="N188" i="11"/>
  <c r="M188" i="11"/>
  <c r="L188" i="11"/>
  <c r="K188" i="11"/>
  <c r="J188" i="11"/>
  <c r="I188" i="11"/>
  <c r="O187" i="11"/>
  <c r="N187" i="11"/>
  <c r="M187" i="11"/>
  <c r="L187" i="11"/>
  <c r="K187" i="11"/>
  <c r="J187" i="11"/>
  <c r="I187" i="11"/>
  <c r="O186" i="11"/>
  <c r="N186" i="11"/>
  <c r="M186" i="11"/>
  <c r="L186" i="11"/>
  <c r="K186" i="11"/>
  <c r="J186" i="11"/>
  <c r="I186" i="11"/>
  <c r="O185" i="11"/>
  <c r="N185" i="11"/>
  <c r="M185" i="11"/>
  <c r="L185" i="11"/>
  <c r="K185" i="11"/>
  <c r="J185" i="11"/>
  <c r="I185" i="11"/>
  <c r="O184" i="11"/>
  <c r="N184" i="11"/>
  <c r="M184" i="11"/>
  <c r="L184" i="11"/>
  <c r="K184" i="11"/>
  <c r="J184" i="11"/>
  <c r="I184" i="11"/>
  <c r="O183" i="11"/>
  <c r="N183" i="11"/>
  <c r="M183" i="11"/>
  <c r="L183" i="11"/>
  <c r="K183" i="11"/>
  <c r="J183" i="11"/>
  <c r="I183" i="11"/>
  <c r="O182" i="11"/>
  <c r="N182" i="11"/>
  <c r="M182" i="11"/>
  <c r="L182" i="11"/>
  <c r="K182" i="11"/>
  <c r="J182" i="11"/>
  <c r="I182" i="11"/>
  <c r="O181" i="11"/>
  <c r="N181" i="11"/>
  <c r="M181" i="11"/>
  <c r="L181" i="11"/>
  <c r="K181" i="11"/>
  <c r="J181" i="11"/>
  <c r="I181" i="11"/>
  <c r="O180" i="11"/>
  <c r="N180" i="11"/>
  <c r="M180" i="11"/>
  <c r="L180" i="11"/>
  <c r="K180" i="11"/>
  <c r="J180" i="11"/>
  <c r="I180" i="11"/>
  <c r="O179" i="11"/>
  <c r="N179" i="11"/>
  <c r="M179" i="11"/>
  <c r="L179" i="11"/>
  <c r="K179" i="11"/>
  <c r="J179" i="11"/>
  <c r="I179" i="11"/>
  <c r="O178" i="11"/>
  <c r="N178" i="11"/>
  <c r="M178" i="11"/>
  <c r="L178" i="11"/>
  <c r="K178" i="11"/>
  <c r="J178" i="11"/>
  <c r="I178" i="11"/>
  <c r="O177" i="11"/>
  <c r="N177" i="11"/>
  <c r="M177" i="11"/>
  <c r="L177" i="11"/>
  <c r="K177" i="11"/>
  <c r="J177" i="11"/>
  <c r="I177" i="11"/>
  <c r="O176" i="11"/>
  <c r="N176" i="11"/>
  <c r="M176" i="11"/>
  <c r="L176" i="11"/>
  <c r="K176" i="11"/>
  <c r="J176" i="11"/>
  <c r="I176" i="11"/>
  <c r="O175" i="11"/>
  <c r="N175" i="11"/>
  <c r="M175" i="11"/>
  <c r="L175" i="11"/>
  <c r="K175" i="11"/>
  <c r="J175" i="11"/>
  <c r="I175" i="11"/>
  <c r="O174" i="11"/>
  <c r="N174" i="11"/>
  <c r="M174" i="11"/>
  <c r="L174" i="11"/>
  <c r="K174" i="11"/>
  <c r="J174" i="11"/>
  <c r="I174" i="11"/>
  <c r="O173" i="11"/>
  <c r="N173" i="11"/>
  <c r="M173" i="11"/>
  <c r="L173" i="11"/>
  <c r="K173" i="11"/>
  <c r="J173" i="11"/>
  <c r="I173" i="11"/>
  <c r="O172" i="11"/>
  <c r="N172" i="11"/>
  <c r="M172" i="11"/>
  <c r="L172" i="11"/>
  <c r="K172" i="11"/>
  <c r="J172" i="11"/>
  <c r="I172" i="11"/>
  <c r="O171" i="11"/>
  <c r="N171" i="11"/>
  <c r="M171" i="11"/>
  <c r="L171" i="11"/>
  <c r="K171" i="11"/>
  <c r="J171" i="11"/>
  <c r="I171" i="11"/>
  <c r="O170" i="11"/>
  <c r="N170" i="11"/>
  <c r="M170" i="11"/>
  <c r="L170" i="11"/>
  <c r="K170" i="11"/>
  <c r="J170" i="11"/>
  <c r="I170" i="11"/>
  <c r="O169" i="11"/>
  <c r="N169" i="11"/>
  <c r="M169" i="11"/>
  <c r="L169" i="11"/>
  <c r="K169" i="11"/>
  <c r="J169" i="11"/>
  <c r="I169" i="11"/>
  <c r="O168" i="11"/>
  <c r="N168" i="11"/>
  <c r="M168" i="11"/>
  <c r="L168" i="11"/>
  <c r="K168" i="11"/>
  <c r="J168" i="11"/>
  <c r="I168" i="11"/>
  <c r="O167" i="11"/>
  <c r="N167" i="11"/>
  <c r="M167" i="11"/>
  <c r="L167" i="11"/>
  <c r="K167" i="11"/>
  <c r="J167" i="11"/>
  <c r="I167" i="11"/>
  <c r="O166" i="11"/>
  <c r="N166" i="11"/>
  <c r="M166" i="11"/>
  <c r="L166" i="11"/>
  <c r="K166" i="11"/>
  <c r="J166" i="11"/>
  <c r="I166" i="11"/>
  <c r="O165" i="11"/>
  <c r="N165" i="11"/>
  <c r="M165" i="11"/>
  <c r="L165" i="11"/>
  <c r="K165" i="11"/>
  <c r="J165" i="11"/>
  <c r="I165" i="11"/>
  <c r="O164" i="11"/>
  <c r="N164" i="11"/>
  <c r="M164" i="11"/>
  <c r="L164" i="11"/>
  <c r="K164" i="11"/>
  <c r="J164" i="11"/>
  <c r="I164" i="11"/>
  <c r="O163" i="11"/>
  <c r="N163" i="11"/>
  <c r="M163" i="11"/>
  <c r="L163" i="11"/>
  <c r="K163" i="11"/>
  <c r="J163" i="11"/>
  <c r="I163" i="11"/>
  <c r="O162" i="11"/>
  <c r="N162" i="11"/>
  <c r="M162" i="11"/>
  <c r="L162" i="11"/>
  <c r="K162" i="11"/>
  <c r="J162" i="11"/>
  <c r="I162" i="11"/>
  <c r="O161" i="11"/>
  <c r="N161" i="11"/>
  <c r="M161" i="11"/>
  <c r="L161" i="11"/>
  <c r="K161" i="11"/>
  <c r="J161" i="11"/>
  <c r="I161" i="11"/>
  <c r="O160" i="11"/>
  <c r="N160" i="11"/>
  <c r="M160" i="11"/>
  <c r="L160" i="11"/>
  <c r="K160" i="11"/>
  <c r="J160" i="11"/>
  <c r="I160" i="11"/>
  <c r="O159" i="11"/>
  <c r="N159" i="11"/>
  <c r="M159" i="11"/>
  <c r="L159" i="11"/>
  <c r="K159" i="11"/>
  <c r="J159" i="11"/>
  <c r="I159" i="11"/>
  <c r="O158" i="11"/>
  <c r="N158" i="11"/>
  <c r="M158" i="11"/>
  <c r="L158" i="11"/>
  <c r="K158" i="11"/>
  <c r="J158" i="11"/>
  <c r="I158" i="11"/>
  <c r="O157" i="11"/>
  <c r="N157" i="11"/>
  <c r="M157" i="11"/>
  <c r="L157" i="11"/>
  <c r="K157" i="11"/>
  <c r="J157" i="11"/>
  <c r="I157" i="11"/>
  <c r="O156" i="11"/>
  <c r="N156" i="11"/>
  <c r="M156" i="11"/>
  <c r="L156" i="11"/>
  <c r="K156" i="11"/>
  <c r="J156" i="11"/>
  <c r="I156" i="11"/>
  <c r="O155" i="11"/>
  <c r="N155" i="11"/>
  <c r="M155" i="11"/>
  <c r="L155" i="11"/>
  <c r="K155" i="11"/>
  <c r="J155" i="11"/>
  <c r="I155" i="11"/>
  <c r="O154" i="11"/>
  <c r="N154" i="11"/>
  <c r="M154" i="11"/>
  <c r="L154" i="11"/>
  <c r="K154" i="11"/>
  <c r="J154" i="11"/>
  <c r="I154" i="11"/>
  <c r="O153" i="11"/>
  <c r="N153" i="11"/>
  <c r="M153" i="11"/>
  <c r="L153" i="11"/>
  <c r="K153" i="11"/>
  <c r="J153" i="11"/>
  <c r="I153" i="11"/>
  <c r="O152" i="11"/>
  <c r="N152" i="11"/>
  <c r="M152" i="11"/>
  <c r="L152" i="11"/>
  <c r="K152" i="11"/>
  <c r="J152" i="11"/>
  <c r="I152" i="11"/>
  <c r="O151" i="11"/>
  <c r="N151" i="11"/>
  <c r="M151" i="11"/>
  <c r="L151" i="11"/>
  <c r="K151" i="11"/>
  <c r="J151" i="11"/>
  <c r="I151" i="11"/>
  <c r="O150" i="11"/>
  <c r="N150" i="11"/>
  <c r="M150" i="11"/>
  <c r="L150" i="11"/>
  <c r="K150" i="11"/>
  <c r="J150" i="11"/>
  <c r="I150" i="11"/>
  <c r="O149" i="11"/>
  <c r="N149" i="11"/>
  <c r="M149" i="11"/>
  <c r="L149" i="11"/>
  <c r="K149" i="11"/>
  <c r="J149" i="11"/>
  <c r="I149" i="11"/>
  <c r="O148" i="11"/>
  <c r="N148" i="11"/>
  <c r="M148" i="11"/>
  <c r="L148" i="11"/>
  <c r="K148" i="11"/>
  <c r="J148" i="11"/>
  <c r="I148" i="11"/>
  <c r="O147" i="11"/>
  <c r="N147" i="11"/>
  <c r="M147" i="11"/>
  <c r="L147" i="11"/>
  <c r="K147" i="11"/>
  <c r="J147" i="11"/>
  <c r="I147" i="11"/>
  <c r="F147" i="11"/>
  <c r="P147" i="11" s="1"/>
  <c r="E147" i="11"/>
  <c r="D147" i="11"/>
  <c r="C147" i="11"/>
  <c r="B147" i="11"/>
  <c r="A147" i="11"/>
  <c r="O146" i="11"/>
  <c r="N146" i="11"/>
  <c r="M146" i="11"/>
  <c r="L146" i="11"/>
  <c r="K146" i="11"/>
  <c r="J146" i="11"/>
  <c r="I146" i="11"/>
  <c r="F146" i="11"/>
  <c r="P146" i="11" s="1"/>
  <c r="E146" i="11"/>
  <c r="D146" i="11"/>
  <c r="C146" i="11"/>
  <c r="B146" i="11"/>
  <c r="A146" i="11"/>
  <c r="O145" i="11"/>
  <c r="N145" i="11"/>
  <c r="M145" i="11"/>
  <c r="L145" i="11"/>
  <c r="K145" i="11"/>
  <c r="J145" i="11"/>
  <c r="I145" i="11"/>
  <c r="F145" i="11"/>
  <c r="P145" i="11" s="1"/>
  <c r="E145" i="11"/>
  <c r="D145" i="11"/>
  <c r="C145" i="11"/>
  <c r="B145" i="11"/>
  <c r="A145" i="11"/>
  <c r="O144" i="11"/>
  <c r="N144" i="11"/>
  <c r="M144" i="11"/>
  <c r="L144" i="11"/>
  <c r="K144" i="11"/>
  <c r="J144" i="11"/>
  <c r="I144" i="11"/>
  <c r="F144" i="11"/>
  <c r="P144" i="11" s="1"/>
  <c r="E144" i="11"/>
  <c r="D144" i="11"/>
  <c r="C144" i="11"/>
  <c r="B144" i="11"/>
  <c r="A144" i="11"/>
  <c r="O143" i="11"/>
  <c r="N143" i="11"/>
  <c r="M143" i="11"/>
  <c r="L143" i="11"/>
  <c r="K143" i="11"/>
  <c r="J143" i="11"/>
  <c r="I143" i="11"/>
  <c r="F143" i="11"/>
  <c r="P143" i="11" s="1"/>
  <c r="E143" i="11"/>
  <c r="D143" i="11"/>
  <c r="C143" i="11"/>
  <c r="B143" i="11"/>
  <c r="A143" i="11"/>
  <c r="O142" i="11"/>
  <c r="N142" i="11"/>
  <c r="M142" i="11"/>
  <c r="L142" i="11"/>
  <c r="K142" i="11"/>
  <c r="J142" i="11"/>
  <c r="I142" i="11"/>
  <c r="F142" i="11"/>
  <c r="P142" i="11" s="1"/>
  <c r="E142" i="11"/>
  <c r="D142" i="11"/>
  <c r="C142" i="11"/>
  <c r="B142" i="11"/>
  <c r="A142" i="11"/>
  <c r="O141" i="11"/>
  <c r="N141" i="11"/>
  <c r="M141" i="11"/>
  <c r="L141" i="11"/>
  <c r="K141" i="11"/>
  <c r="J141" i="11"/>
  <c r="I141" i="11"/>
  <c r="F141" i="11"/>
  <c r="P141" i="11" s="1"/>
  <c r="E141" i="11"/>
  <c r="D141" i="11"/>
  <c r="C141" i="11"/>
  <c r="B141" i="11"/>
  <c r="A141" i="11"/>
  <c r="O140" i="11"/>
  <c r="N140" i="11"/>
  <c r="M140" i="11"/>
  <c r="L140" i="11"/>
  <c r="K140" i="11"/>
  <c r="J140" i="11"/>
  <c r="I140" i="11"/>
  <c r="F140" i="11"/>
  <c r="P140" i="11" s="1"/>
  <c r="E140" i="11"/>
  <c r="D140" i="11"/>
  <c r="C140" i="11"/>
  <c r="B140" i="11"/>
  <c r="A140" i="11"/>
  <c r="O139" i="11"/>
  <c r="N139" i="11"/>
  <c r="M139" i="11"/>
  <c r="L139" i="11"/>
  <c r="K139" i="11"/>
  <c r="J139" i="11"/>
  <c r="I139" i="11"/>
  <c r="F139" i="11"/>
  <c r="P139" i="11" s="1"/>
  <c r="E139" i="11"/>
  <c r="D139" i="11"/>
  <c r="C139" i="11"/>
  <c r="B139" i="11"/>
  <c r="A139" i="11"/>
  <c r="O138" i="11"/>
  <c r="N138" i="11"/>
  <c r="M138" i="11"/>
  <c r="L138" i="11"/>
  <c r="K138" i="11"/>
  <c r="J138" i="11"/>
  <c r="I138" i="11"/>
  <c r="F138" i="11"/>
  <c r="P138" i="11" s="1"/>
  <c r="E138" i="11"/>
  <c r="D138" i="11"/>
  <c r="C138" i="11"/>
  <c r="B138" i="11"/>
  <c r="A138" i="11"/>
  <c r="O137" i="11"/>
  <c r="N137" i="11"/>
  <c r="M137" i="11"/>
  <c r="L137" i="11"/>
  <c r="K137" i="11"/>
  <c r="J137" i="11"/>
  <c r="D11" i="12" s="1"/>
  <c r="I137" i="11"/>
  <c r="C11" i="12" s="1"/>
  <c r="F137" i="11"/>
  <c r="P137" i="11" s="1"/>
  <c r="E137" i="11"/>
  <c r="D137" i="11"/>
  <c r="C137" i="11"/>
  <c r="B137" i="11"/>
  <c r="B11" i="12" s="1"/>
  <c r="A137" i="11"/>
  <c r="A11" i="12" s="1"/>
  <c r="O136" i="11"/>
  <c r="N136" i="11"/>
  <c r="M136" i="11"/>
  <c r="L136" i="11"/>
  <c r="K136" i="11"/>
  <c r="J136" i="11"/>
  <c r="I136" i="11"/>
  <c r="F136" i="11"/>
  <c r="P136" i="11" s="1"/>
  <c r="E136" i="11"/>
  <c r="D136" i="11"/>
  <c r="C136" i="11"/>
  <c r="B136" i="11"/>
  <c r="A136" i="11"/>
  <c r="O135" i="11"/>
  <c r="N135" i="11"/>
  <c r="M135" i="11"/>
  <c r="L135" i="11"/>
  <c r="K135" i="11"/>
  <c r="J135" i="11"/>
  <c r="I135" i="11"/>
  <c r="F135" i="11"/>
  <c r="P135" i="11" s="1"/>
  <c r="E135" i="11"/>
  <c r="D135" i="11"/>
  <c r="C135" i="11"/>
  <c r="B135" i="11"/>
  <c r="A135" i="11"/>
  <c r="O134" i="11"/>
  <c r="N134" i="11"/>
  <c r="M134" i="11"/>
  <c r="L134" i="11"/>
  <c r="K134" i="11"/>
  <c r="J134" i="11"/>
  <c r="I134" i="11"/>
  <c r="F134" i="11"/>
  <c r="P134" i="11" s="1"/>
  <c r="E134" i="11"/>
  <c r="D134" i="11"/>
  <c r="C134" i="11"/>
  <c r="B134" i="11"/>
  <c r="A134" i="11"/>
  <c r="O133" i="11"/>
  <c r="N133" i="11"/>
  <c r="M133" i="11"/>
  <c r="L133" i="11"/>
  <c r="K133" i="11"/>
  <c r="J133" i="11"/>
  <c r="I133" i="11"/>
  <c r="F133" i="11"/>
  <c r="P133" i="11" s="1"/>
  <c r="E133" i="11"/>
  <c r="D133" i="11"/>
  <c r="C133" i="11"/>
  <c r="B133" i="11"/>
  <c r="A133" i="11"/>
  <c r="O132" i="11"/>
  <c r="N132" i="11"/>
  <c r="M132" i="11"/>
  <c r="L132" i="11"/>
  <c r="K132" i="11"/>
  <c r="J132" i="11"/>
  <c r="I132" i="11"/>
  <c r="F132" i="11"/>
  <c r="P132" i="11" s="1"/>
  <c r="E132" i="11"/>
  <c r="D132" i="11"/>
  <c r="C132" i="11"/>
  <c r="B132" i="11"/>
  <c r="A132" i="11"/>
  <c r="O131" i="11"/>
  <c r="N131" i="11"/>
  <c r="M131" i="11"/>
  <c r="L131" i="11"/>
  <c r="K131" i="11"/>
  <c r="J131" i="11"/>
  <c r="I131" i="11"/>
  <c r="F131" i="11"/>
  <c r="P131" i="11" s="1"/>
  <c r="E131" i="11"/>
  <c r="D131" i="11"/>
  <c r="C131" i="11"/>
  <c r="B131" i="11"/>
  <c r="A131" i="11"/>
  <c r="O130" i="11"/>
  <c r="N130" i="11"/>
  <c r="M130" i="11"/>
  <c r="L130" i="11"/>
  <c r="K130" i="11"/>
  <c r="J130" i="11"/>
  <c r="I130" i="11"/>
  <c r="F130" i="11"/>
  <c r="P130" i="11" s="1"/>
  <c r="E130" i="11"/>
  <c r="D130" i="11"/>
  <c r="C130" i="11"/>
  <c r="B130" i="11"/>
  <c r="A130" i="11"/>
  <c r="O129" i="11"/>
  <c r="N129" i="11"/>
  <c r="M129" i="11"/>
  <c r="L129" i="11"/>
  <c r="K129" i="11"/>
  <c r="J129" i="11"/>
  <c r="I129" i="11"/>
  <c r="F129" i="11"/>
  <c r="P129" i="11" s="1"/>
  <c r="E129" i="11"/>
  <c r="D129" i="11"/>
  <c r="C129" i="11"/>
  <c r="B129" i="11"/>
  <c r="A129" i="11"/>
  <c r="O128" i="11"/>
  <c r="N128" i="11"/>
  <c r="M128" i="11"/>
  <c r="L128" i="11"/>
  <c r="K128" i="11"/>
  <c r="J128" i="11"/>
  <c r="I128" i="11"/>
  <c r="F128" i="11"/>
  <c r="P128" i="11" s="1"/>
  <c r="E128" i="11"/>
  <c r="D128" i="11"/>
  <c r="C128" i="11"/>
  <c r="B128" i="11"/>
  <c r="A128" i="11"/>
  <c r="O127" i="11"/>
  <c r="N127" i="11"/>
  <c r="M127" i="11"/>
  <c r="L127" i="11"/>
  <c r="K127" i="11"/>
  <c r="J127" i="11"/>
  <c r="I127" i="11"/>
  <c r="F127" i="11"/>
  <c r="P127" i="11" s="1"/>
  <c r="E127" i="11"/>
  <c r="D127" i="11"/>
  <c r="C127" i="11"/>
  <c r="B127" i="11"/>
  <c r="A127" i="11"/>
  <c r="O126" i="11"/>
  <c r="N126" i="11"/>
  <c r="M126" i="11"/>
  <c r="L126" i="11"/>
  <c r="K126" i="11"/>
  <c r="J126" i="11"/>
  <c r="I126" i="11"/>
  <c r="F126" i="11"/>
  <c r="P126" i="11" s="1"/>
  <c r="E126" i="11"/>
  <c r="D126" i="11"/>
  <c r="C126" i="11"/>
  <c r="B126" i="11"/>
  <c r="A126" i="11"/>
  <c r="O125" i="11"/>
  <c r="N125" i="11"/>
  <c r="M125" i="11"/>
  <c r="L125" i="11"/>
  <c r="K125" i="11"/>
  <c r="J125" i="11"/>
  <c r="I125" i="11"/>
  <c r="F125" i="11"/>
  <c r="P125" i="11" s="1"/>
  <c r="E125" i="11"/>
  <c r="D125" i="11"/>
  <c r="C125" i="11"/>
  <c r="B125" i="11"/>
  <c r="A125" i="11"/>
  <c r="O124" i="11"/>
  <c r="N124" i="11"/>
  <c r="M124" i="11"/>
  <c r="L124" i="11"/>
  <c r="K124" i="11"/>
  <c r="J124" i="11"/>
  <c r="I124" i="11"/>
  <c r="F124" i="11"/>
  <c r="P124" i="11" s="1"/>
  <c r="E124" i="11"/>
  <c r="D124" i="11"/>
  <c r="C124" i="11"/>
  <c r="B124" i="11"/>
  <c r="A124" i="11"/>
  <c r="O123" i="11"/>
  <c r="N123" i="11"/>
  <c r="M123" i="11"/>
  <c r="L123" i="11"/>
  <c r="K123" i="11"/>
  <c r="J123" i="11"/>
  <c r="I123" i="11"/>
  <c r="F123" i="11"/>
  <c r="P123" i="11" s="1"/>
  <c r="E123" i="11"/>
  <c r="D123" i="11"/>
  <c r="C123" i="11"/>
  <c r="B123" i="11"/>
  <c r="A123" i="11"/>
  <c r="O122" i="11"/>
  <c r="N122" i="11"/>
  <c r="M122" i="11"/>
  <c r="L122" i="11"/>
  <c r="K122" i="11"/>
  <c r="J122" i="11"/>
  <c r="D10" i="12" s="1"/>
  <c r="I122" i="11"/>
  <c r="C10" i="12" s="1"/>
  <c r="F122" i="11"/>
  <c r="P122" i="11" s="1"/>
  <c r="E10" i="12" s="1"/>
  <c r="E122" i="11"/>
  <c r="D122" i="11"/>
  <c r="C122" i="11"/>
  <c r="B122" i="11"/>
  <c r="B10" i="12" s="1"/>
  <c r="A122" i="11"/>
  <c r="A10" i="12" s="1"/>
  <c r="O121" i="11"/>
  <c r="N121" i="11"/>
  <c r="M121" i="11"/>
  <c r="L121" i="11"/>
  <c r="K121" i="11"/>
  <c r="J121" i="11"/>
  <c r="I121" i="11"/>
  <c r="F121" i="11"/>
  <c r="P121" i="11" s="1"/>
  <c r="E121" i="11"/>
  <c r="D121" i="11"/>
  <c r="C121" i="11"/>
  <c r="B121" i="11"/>
  <c r="A121" i="11"/>
  <c r="O120" i="11"/>
  <c r="N120" i="11"/>
  <c r="M120" i="11"/>
  <c r="L120" i="11"/>
  <c r="K120" i="11"/>
  <c r="J120" i="11"/>
  <c r="I120" i="11"/>
  <c r="F120" i="11"/>
  <c r="P120" i="11" s="1"/>
  <c r="E120" i="11"/>
  <c r="D120" i="11"/>
  <c r="C120" i="11"/>
  <c r="B120" i="11"/>
  <c r="A120" i="11"/>
  <c r="O119" i="11"/>
  <c r="N119" i="11"/>
  <c r="M119" i="11"/>
  <c r="L119" i="11"/>
  <c r="K119" i="11"/>
  <c r="J119" i="11"/>
  <c r="I119" i="11"/>
  <c r="F119" i="11"/>
  <c r="P119" i="11" s="1"/>
  <c r="E119" i="11"/>
  <c r="D119" i="11"/>
  <c r="C119" i="11"/>
  <c r="B119" i="11"/>
  <c r="A119" i="11"/>
  <c r="O118" i="11"/>
  <c r="N118" i="11"/>
  <c r="M118" i="11"/>
  <c r="L118" i="11"/>
  <c r="K118" i="11"/>
  <c r="J118" i="11"/>
  <c r="I118" i="11"/>
  <c r="F118" i="11"/>
  <c r="P118" i="11" s="1"/>
  <c r="E118" i="11"/>
  <c r="D118" i="11"/>
  <c r="C118" i="11"/>
  <c r="B118" i="11"/>
  <c r="A118" i="11"/>
  <c r="O117" i="11"/>
  <c r="N117" i="11"/>
  <c r="M117" i="11"/>
  <c r="L117" i="11"/>
  <c r="K117" i="11"/>
  <c r="J117" i="11"/>
  <c r="I117" i="11"/>
  <c r="F117" i="11"/>
  <c r="P117" i="11" s="1"/>
  <c r="E117" i="11"/>
  <c r="D117" i="11"/>
  <c r="C117" i="11"/>
  <c r="B117" i="11"/>
  <c r="A117" i="11"/>
  <c r="O116" i="11"/>
  <c r="N116" i="11"/>
  <c r="M116" i="11"/>
  <c r="L116" i="11"/>
  <c r="K116" i="11"/>
  <c r="J116" i="11"/>
  <c r="I116" i="11"/>
  <c r="F116" i="11"/>
  <c r="P116" i="11" s="1"/>
  <c r="E116" i="11"/>
  <c r="D116" i="11"/>
  <c r="C116" i="11"/>
  <c r="B116" i="11"/>
  <c r="A116" i="11"/>
  <c r="O115" i="11"/>
  <c r="N115" i="11"/>
  <c r="M115" i="11"/>
  <c r="L115" i="11"/>
  <c r="K115" i="11"/>
  <c r="J115" i="11"/>
  <c r="I115" i="11"/>
  <c r="F115" i="11"/>
  <c r="P115" i="11" s="1"/>
  <c r="E115" i="11"/>
  <c r="D115" i="11"/>
  <c r="C115" i="11"/>
  <c r="B115" i="11"/>
  <c r="A115" i="11"/>
  <c r="O114" i="11"/>
  <c r="N114" i="11"/>
  <c r="M114" i="11"/>
  <c r="L114" i="11"/>
  <c r="K114" i="11"/>
  <c r="J114" i="11"/>
  <c r="I114" i="11"/>
  <c r="F114" i="11"/>
  <c r="P114" i="11" s="1"/>
  <c r="E114" i="11"/>
  <c r="D114" i="11"/>
  <c r="C114" i="11"/>
  <c r="B114" i="11"/>
  <c r="A114" i="11"/>
  <c r="O113" i="11"/>
  <c r="N113" i="11"/>
  <c r="M113" i="11"/>
  <c r="L113" i="11"/>
  <c r="K113" i="11"/>
  <c r="J113" i="11"/>
  <c r="I113" i="11"/>
  <c r="F113" i="11"/>
  <c r="P113" i="11" s="1"/>
  <c r="E113" i="11"/>
  <c r="D113" i="11"/>
  <c r="C113" i="11"/>
  <c r="B113" i="11"/>
  <c r="A113" i="11"/>
  <c r="O112" i="11"/>
  <c r="N112" i="11"/>
  <c r="M112" i="11"/>
  <c r="L112" i="11"/>
  <c r="K112" i="11"/>
  <c r="J112" i="11"/>
  <c r="I112" i="11"/>
  <c r="F112" i="11"/>
  <c r="P112" i="11" s="1"/>
  <c r="E112" i="11"/>
  <c r="D112" i="11"/>
  <c r="C112" i="11"/>
  <c r="B112" i="11"/>
  <c r="A112" i="11"/>
  <c r="O111" i="11"/>
  <c r="N111" i="11"/>
  <c r="M111" i="11"/>
  <c r="L111" i="11"/>
  <c r="K111" i="11"/>
  <c r="J111" i="11"/>
  <c r="I111" i="11"/>
  <c r="F111" i="11"/>
  <c r="P111" i="11" s="1"/>
  <c r="E111" i="11"/>
  <c r="D111" i="11"/>
  <c r="C111" i="11"/>
  <c r="B111" i="11"/>
  <c r="A111" i="11"/>
  <c r="O110" i="11"/>
  <c r="N110" i="11"/>
  <c r="M110" i="11"/>
  <c r="L110" i="11"/>
  <c r="K110" i="11"/>
  <c r="J110" i="11"/>
  <c r="I110" i="11"/>
  <c r="F110" i="11"/>
  <c r="P110" i="11" s="1"/>
  <c r="E110" i="11"/>
  <c r="D110" i="11"/>
  <c r="C110" i="11"/>
  <c r="B110" i="11"/>
  <c r="A110" i="11"/>
  <c r="O109" i="11"/>
  <c r="N109" i="11"/>
  <c r="M109" i="11"/>
  <c r="L109" i="11"/>
  <c r="K109" i="11"/>
  <c r="J109" i="11"/>
  <c r="I109" i="11"/>
  <c r="F109" i="11"/>
  <c r="P109" i="11" s="1"/>
  <c r="E109" i="11"/>
  <c r="D109" i="11"/>
  <c r="C109" i="11"/>
  <c r="B109" i="11"/>
  <c r="A109" i="11"/>
  <c r="O108" i="11"/>
  <c r="N108" i="11"/>
  <c r="M108" i="11"/>
  <c r="L108" i="11"/>
  <c r="K108" i="11"/>
  <c r="J108" i="11"/>
  <c r="I108" i="11"/>
  <c r="F108" i="11"/>
  <c r="P108" i="11" s="1"/>
  <c r="E108" i="11"/>
  <c r="D108" i="11"/>
  <c r="C108" i="11"/>
  <c r="B108" i="11"/>
  <c r="A108" i="11"/>
  <c r="O107" i="11"/>
  <c r="N107" i="11"/>
  <c r="M107" i="11"/>
  <c r="L107" i="11"/>
  <c r="K107" i="11"/>
  <c r="J107" i="11"/>
  <c r="D9" i="12" s="1"/>
  <c r="I107" i="11"/>
  <c r="C9" i="12" s="1"/>
  <c r="F107" i="11"/>
  <c r="P107" i="11" s="1"/>
  <c r="E9" i="12" s="1"/>
  <c r="E107" i="11"/>
  <c r="D107" i="11"/>
  <c r="C107" i="11"/>
  <c r="B107" i="11"/>
  <c r="B9" i="12" s="1"/>
  <c r="A107" i="11"/>
  <c r="A9" i="12" s="1"/>
  <c r="O106" i="11"/>
  <c r="N106" i="11"/>
  <c r="M106" i="11"/>
  <c r="L106" i="11"/>
  <c r="K106" i="11"/>
  <c r="J106" i="11"/>
  <c r="I106" i="11"/>
  <c r="F106" i="11"/>
  <c r="P106" i="11" s="1"/>
  <c r="E106" i="11"/>
  <c r="D106" i="11"/>
  <c r="C106" i="11"/>
  <c r="B106" i="11"/>
  <c r="A106" i="11"/>
  <c r="O105" i="11"/>
  <c r="N105" i="11"/>
  <c r="M105" i="11"/>
  <c r="L105" i="11"/>
  <c r="K105" i="11"/>
  <c r="J105" i="11"/>
  <c r="I105" i="11"/>
  <c r="F105" i="11"/>
  <c r="P105" i="11" s="1"/>
  <c r="E105" i="11"/>
  <c r="D105" i="11"/>
  <c r="C105" i="11"/>
  <c r="B105" i="11"/>
  <c r="A105" i="11"/>
  <c r="O104" i="11"/>
  <c r="N104" i="11"/>
  <c r="M104" i="11"/>
  <c r="L104" i="11"/>
  <c r="K104" i="11"/>
  <c r="J104" i="11"/>
  <c r="I104" i="11"/>
  <c r="F104" i="11"/>
  <c r="P104" i="11" s="1"/>
  <c r="E104" i="11"/>
  <c r="D104" i="11"/>
  <c r="C104" i="11"/>
  <c r="B104" i="11"/>
  <c r="A104" i="11"/>
  <c r="O103" i="11"/>
  <c r="N103" i="11"/>
  <c r="M103" i="11"/>
  <c r="L103" i="11"/>
  <c r="K103" i="11"/>
  <c r="J103" i="11"/>
  <c r="I103" i="11"/>
  <c r="F103" i="11"/>
  <c r="P103" i="11" s="1"/>
  <c r="E103" i="11"/>
  <c r="D103" i="11"/>
  <c r="C103" i="11"/>
  <c r="B103" i="11"/>
  <c r="A103" i="11"/>
  <c r="O102" i="11"/>
  <c r="N102" i="11"/>
  <c r="M102" i="11"/>
  <c r="L102" i="11"/>
  <c r="K102" i="11"/>
  <c r="J102" i="11"/>
  <c r="I102" i="11"/>
  <c r="F102" i="11"/>
  <c r="P102" i="11" s="1"/>
  <c r="E102" i="11"/>
  <c r="D102" i="11"/>
  <c r="C102" i="11"/>
  <c r="B102" i="11"/>
  <c r="A102" i="11"/>
  <c r="O101" i="11"/>
  <c r="N101" i="11"/>
  <c r="M101" i="11"/>
  <c r="L101" i="11"/>
  <c r="K101" i="11"/>
  <c r="J101" i="11"/>
  <c r="I101" i="11"/>
  <c r="F101" i="11"/>
  <c r="P101" i="11" s="1"/>
  <c r="E101" i="11"/>
  <c r="D101" i="11"/>
  <c r="C101" i="11"/>
  <c r="B101" i="11"/>
  <c r="A101" i="11"/>
  <c r="O100" i="11"/>
  <c r="N100" i="11"/>
  <c r="M100" i="11"/>
  <c r="L100" i="11"/>
  <c r="K100" i="11"/>
  <c r="J100" i="11"/>
  <c r="I100" i="11"/>
  <c r="F100" i="11"/>
  <c r="P100" i="11" s="1"/>
  <c r="E100" i="11"/>
  <c r="D100" i="11"/>
  <c r="C100" i="11"/>
  <c r="B100" i="11"/>
  <c r="A100" i="11"/>
  <c r="O99" i="11"/>
  <c r="N99" i="11"/>
  <c r="M99" i="11"/>
  <c r="L99" i="11"/>
  <c r="K99" i="11"/>
  <c r="J99" i="11"/>
  <c r="I99" i="11"/>
  <c r="F99" i="11"/>
  <c r="P99" i="11" s="1"/>
  <c r="E99" i="11"/>
  <c r="D99" i="11"/>
  <c r="C99" i="11"/>
  <c r="B99" i="11"/>
  <c r="A99" i="11"/>
  <c r="O98" i="11"/>
  <c r="N98" i="11"/>
  <c r="M98" i="11"/>
  <c r="L98" i="11"/>
  <c r="K98" i="11"/>
  <c r="J98" i="11"/>
  <c r="I98" i="11"/>
  <c r="F98" i="11"/>
  <c r="P98" i="11" s="1"/>
  <c r="E98" i="11"/>
  <c r="D98" i="11"/>
  <c r="C98" i="11"/>
  <c r="B98" i="11"/>
  <c r="A98" i="11"/>
  <c r="O97" i="11"/>
  <c r="N97" i="11"/>
  <c r="M97" i="11"/>
  <c r="L97" i="11"/>
  <c r="K97" i="11"/>
  <c r="J97" i="11"/>
  <c r="I97" i="11"/>
  <c r="F97" i="11"/>
  <c r="P97" i="11" s="1"/>
  <c r="E97" i="11"/>
  <c r="D97" i="11"/>
  <c r="C97" i="11"/>
  <c r="B97" i="11"/>
  <c r="A97" i="11"/>
  <c r="O96" i="11"/>
  <c r="N96" i="11"/>
  <c r="M96" i="11"/>
  <c r="L96" i="11"/>
  <c r="K96" i="11"/>
  <c r="J96" i="11"/>
  <c r="I96" i="11"/>
  <c r="F96" i="11"/>
  <c r="P96" i="11" s="1"/>
  <c r="E96" i="11"/>
  <c r="D96" i="11"/>
  <c r="C96" i="11"/>
  <c r="B96" i="11"/>
  <c r="A96" i="11"/>
  <c r="O95" i="11"/>
  <c r="N95" i="11"/>
  <c r="M95" i="11"/>
  <c r="L95" i="11"/>
  <c r="K95" i="11"/>
  <c r="J95" i="11"/>
  <c r="I95" i="11"/>
  <c r="F95" i="11"/>
  <c r="P95" i="11" s="1"/>
  <c r="E95" i="11"/>
  <c r="D95" i="11"/>
  <c r="C95" i="11"/>
  <c r="B95" i="11"/>
  <c r="A95" i="11"/>
  <c r="O94" i="11"/>
  <c r="N94" i="11"/>
  <c r="M94" i="11"/>
  <c r="L94" i="11"/>
  <c r="K94" i="11"/>
  <c r="J94" i="11"/>
  <c r="I94" i="11"/>
  <c r="F94" i="11"/>
  <c r="P94" i="11" s="1"/>
  <c r="E94" i="11"/>
  <c r="D94" i="11"/>
  <c r="C94" i="11"/>
  <c r="B94" i="11"/>
  <c r="A94" i="11"/>
  <c r="O93" i="11"/>
  <c r="N93" i="11"/>
  <c r="M93" i="11"/>
  <c r="L93" i="11"/>
  <c r="K93" i="11"/>
  <c r="J93" i="11"/>
  <c r="I93" i="11"/>
  <c r="F93" i="11"/>
  <c r="P93" i="11" s="1"/>
  <c r="E93" i="11"/>
  <c r="D93" i="11"/>
  <c r="C93" i="11"/>
  <c r="B93" i="11"/>
  <c r="A93" i="11"/>
  <c r="O92" i="11"/>
  <c r="N92" i="11"/>
  <c r="M92" i="11"/>
  <c r="L92" i="11"/>
  <c r="K92" i="11"/>
  <c r="J92" i="11"/>
  <c r="D8" i="12" s="1"/>
  <c r="I92" i="11"/>
  <c r="C8" i="12" s="1"/>
  <c r="F92" i="11"/>
  <c r="P92" i="11" s="1"/>
  <c r="E92" i="11"/>
  <c r="D92" i="11"/>
  <c r="C92" i="11"/>
  <c r="B92" i="11"/>
  <c r="B8" i="12" s="1"/>
  <c r="A92" i="11"/>
  <c r="A8" i="12" s="1"/>
  <c r="O91" i="11"/>
  <c r="N91" i="11"/>
  <c r="M91" i="11"/>
  <c r="L91" i="11"/>
  <c r="K91" i="11"/>
  <c r="J91" i="11"/>
  <c r="I91" i="11"/>
  <c r="F91" i="11"/>
  <c r="P91" i="11" s="1"/>
  <c r="E91" i="11"/>
  <c r="D91" i="11"/>
  <c r="C91" i="11"/>
  <c r="B91" i="11"/>
  <c r="A91" i="11"/>
  <c r="O90" i="11"/>
  <c r="N90" i="11"/>
  <c r="M90" i="11"/>
  <c r="L90" i="11"/>
  <c r="K90" i="11"/>
  <c r="J90" i="11"/>
  <c r="I90" i="11"/>
  <c r="F90" i="11"/>
  <c r="P90" i="11" s="1"/>
  <c r="E90" i="11"/>
  <c r="D90" i="11"/>
  <c r="C90" i="11"/>
  <c r="B90" i="11"/>
  <c r="A90" i="11"/>
  <c r="O89" i="11"/>
  <c r="N89" i="11"/>
  <c r="M89" i="11"/>
  <c r="L89" i="11"/>
  <c r="K89" i="11"/>
  <c r="J89" i="11"/>
  <c r="I89" i="11"/>
  <c r="F89" i="11"/>
  <c r="P89" i="11" s="1"/>
  <c r="E89" i="11"/>
  <c r="D89" i="11"/>
  <c r="C89" i="11"/>
  <c r="B89" i="11"/>
  <c r="A89" i="11"/>
  <c r="O88" i="11"/>
  <c r="N88" i="11"/>
  <c r="M88" i="11"/>
  <c r="L88" i="11"/>
  <c r="K88" i="11"/>
  <c r="J88" i="11"/>
  <c r="I88" i="11"/>
  <c r="F88" i="11"/>
  <c r="P88" i="11" s="1"/>
  <c r="E88" i="11"/>
  <c r="D88" i="11"/>
  <c r="C88" i="11"/>
  <c r="B88" i="11"/>
  <c r="A88" i="11"/>
  <c r="O87" i="11"/>
  <c r="N87" i="11"/>
  <c r="M87" i="11"/>
  <c r="L87" i="11"/>
  <c r="K87" i="11"/>
  <c r="J87" i="11"/>
  <c r="I87" i="11"/>
  <c r="F87" i="11"/>
  <c r="P87" i="11" s="1"/>
  <c r="E87" i="11"/>
  <c r="D87" i="11"/>
  <c r="C87" i="11"/>
  <c r="B87" i="11"/>
  <c r="A87" i="11"/>
  <c r="O86" i="11"/>
  <c r="N86" i="11"/>
  <c r="M86" i="11"/>
  <c r="L86" i="11"/>
  <c r="K86" i="11"/>
  <c r="J86" i="11"/>
  <c r="I86" i="11"/>
  <c r="F86" i="11"/>
  <c r="P86" i="11" s="1"/>
  <c r="E86" i="11"/>
  <c r="D86" i="11"/>
  <c r="C86" i="11"/>
  <c r="B86" i="11"/>
  <c r="A86" i="11"/>
  <c r="O85" i="11"/>
  <c r="N85" i="11"/>
  <c r="M85" i="11"/>
  <c r="L85" i="11"/>
  <c r="K85" i="11"/>
  <c r="J85" i="11"/>
  <c r="I85" i="11"/>
  <c r="F85" i="11"/>
  <c r="P85" i="11" s="1"/>
  <c r="E85" i="11"/>
  <c r="D85" i="11"/>
  <c r="C85" i="11"/>
  <c r="B85" i="11"/>
  <c r="A85" i="11"/>
  <c r="O84" i="11"/>
  <c r="N84" i="11"/>
  <c r="M84" i="11"/>
  <c r="L84" i="11"/>
  <c r="K84" i="11"/>
  <c r="J84" i="11"/>
  <c r="I84" i="11"/>
  <c r="F84" i="11"/>
  <c r="P84" i="11" s="1"/>
  <c r="E84" i="11"/>
  <c r="D84" i="11"/>
  <c r="C84" i="11"/>
  <c r="B84" i="11"/>
  <c r="A84" i="11"/>
  <c r="O83" i="11"/>
  <c r="N83" i="11"/>
  <c r="M83" i="11"/>
  <c r="L83" i="11"/>
  <c r="K83" i="11"/>
  <c r="J83" i="11"/>
  <c r="I83" i="11"/>
  <c r="F83" i="11"/>
  <c r="P83" i="11" s="1"/>
  <c r="E83" i="11"/>
  <c r="D83" i="11"/>
  <c r="C83" i="11"/>
  <c r="B83" i="11"/>
  <c r="A83" i="11"/>
  <c r="O82" i="11"/>
  <c r="N82" i="11"/>
  <c r="M82" i="11"/>
  <c r="L82" i="11"/>
  <c r="K82" i="11"/>
  <c r="J82" i="11"/>
  <c r="I82" i="11"/>
  <c r="F82" i="11"/>
  <c r="P82" i="11" s="1"/>
  <c r="E82" i="11"/>
  <c r="D82" i="11"/>
  <c r="C82" i="11"/>
  <c r="B82" i="11"/>
  <c r="A82" i="11"/>
  <c r="O81" i="11"/>
  <c r="N81" i="11"/>
  <c r="M81" i="11"/>
  <c r="L81" i="11"/>
  <c r="K81" i="11"/>
  <c r="J81" i="11"/>
  <c r="I81" i="11"/>
  <c r="F81" i="11"/>
  <c r="P81" i="11" s="1"/>
  <c r="E81" i="11"/>
  <c r="D81" i="11"/>
  <c r="C81" i="11"/>
  <c r="B81" i="11"/>
  <c r="A81" i="11"/>
  <c r="O80" i="11"/>
  <c r="N80" i="11"/>
  <c r="M80" i="11"/>
  <c r="L80" i="11"/>
  <c r="K80" i="11"/>
  <c r="J80" i="11"/>
  <c r="I80" i="11"/>
  <c r="F80" i="11"/>
  <c r="P80" i="11" s="1"/>
  <c r="E80" i="11"/>
  <c r="D80" i="11"/>
  <c r="C80" i="11"/>
  <c r="B80" i="11"/>
  <c r="A80" i="11"/>
  <c r="O79" i="11"/>
  <c r="N79" i="11"/>
  <c r="M79" i="11"/>
  <c r="L79" i="11"/>
  <c r="K79" i="11"/>
  <c r="J79" i="11"/>
  <c r="I79" i="11"/>
  <c r="F79" i="11"/>
  <c r="P79" i="11" s="1"/>
  <c r="E79" i="11"/>
  <c r="D79" i="11"/>
  <c r="C79" i="11"/>
  <c r="B79" i="11"/>
  <c r="A79" i="11"/>
  <c r="O78" i="11"/>
  <c r="N78" i="11"/>
  <c r="M78" i="11"/>
  <c r="L78" i="11"/>
  <c r="K78" i="11"/>
  <c r="J78" i="11"/>
  <c r="I78" i="11"/>
  <c r="F78" i="11"/>
  <c r="P78" i="11" s="1"/>
  <c r="E78" i="11"/>
  <c r="D78" i="11"/>
  <c r="C78" i="11"/>
  <c r="B78" i="11"/>
  <c r="A78" i="11"/>
  <c r="O77" i="11"/>
  <c r="N77" i="11"/>
  <c r="M77" i="11"/>
  <c r="L77" i="11"/>
  <c r="K77" i="11"/>
  <c r="J77" i="11"/>
  <c r="D7" i="12" s="1"/>
  <c r="I77" i="11"/>
  <c r="C7" i="12" s="1"/>
  <c r="F77" i="11"/>
  <c r="P77" i="11" s="1"/>
  <c r="E7" i="12" s="1"/>
  <c r="E77" i="11"/>
  <c r="D77" i="11"/>
  <c r="C77" i="11"/>
  <c r="B77" i="11"/>
  <c r="B7" i="12" s="1"/>
  <c r="A77" i="11"/>
  <c r="A7" i="12" s="1"/>
  <c r="O76" i="11"/>
  <c r="N76" i="11"/>
  <c r="M76" i="11"/>
  <c r="L76" i="11"/>
  <c r="K76" i="11"/>
  <c r="J76" i="11"/>
  <c r="I76" i="11"/>
  <c r="F76" i="11"/>
  <c r="P76" i="11" s="1"/>
  <c r="E76" i="11"/>
  <c r="D76" i="11"/>
  <c r="C76" i="11"/>
  <c r="B76" i="11"/>
  <c r="A76" i="11"/>
  <c r="O75" i="11"/>
  <c r="N75" i="11"/>
  <c r="M75" i="11"/>
  <c r="L75" i="11"/>
  <c r="K75" i="11"/>
  <c r="J75" i="11"/>
  <c r="I75" i="11"/>
  <c r="F75" i="11"/>
  <c r="P75" i="11" s="1"/>
  <c r="E75" i="11"/>
  <c r="D75" i="11"/>
  <c r="C75" i="11"/>
  <c r="B75" i="11"/>
  <c r="A75" i="11"/>
  <c r="O74" i="11"/>
  <c r="N74" i="11"/>
  <c r="M74" i="11"/>
  <c r="L74" i="11"/>
  <c r="K74" i="11"/>
  <c r="J74" i="11"/>
  <c r="I74" i="11"/>
  <c r="F74" i="11"/>
  <c r="P74" i="11" s="1"/>
  <c r="E74" i="11"/>
  <c r="D74" i="11"/>
  <c r="C74" i="11"/>
  <c r="B74" i="11"/>
  <c r="A74" i="11"/>
  <c r="O73" i="11"/>
  <c r="N73" i="11"/>
  <c r="M73" i="11"/>
  <c r="L73" i="11"/>
  <c r="K73" i="11"/>
  <c r="J73" i="11"/>
  <c r="I73" i="11"/>
  <c r="F73" i="11"/>
  <c r="P73" i="11" s="1"/>
  <c r="E73" i="11"/>
  <c r="D73" i="11"/>
  <c r="C73" i="11"/>
  <c r="B73" i="11"/>
  <c r="A73" i="11"/>
  <c r="O72" i="11"/>
  <c r="N72" i="11"/>
  <c r="M72" i="11"/>
  <c r="L72" i="11"/>
  <c r="K72" i="11"/>
  <c r="J72" i="11"/>
  <c r="I72" i="11"/>
  <c r="F72" i="11"/>
  <c r="P72" i="11" s="1"/>
  <c r="E72" i="11"/>
  <c r="D72" i="11"/>
  <c r="C72" i="11"/>
  <c r="B72" i="11"/>
  <c r="A72" i="11"/>
  <c r="O71" i="11"/>
  <c r="N71" i="11"/>
  <c r="M71" i="11"/>
  <c r="L71" i="11"/>
  <c r="K71" i="11"/>
  <c r="J71" i="11"/>
  <c r="I71" i="11"/>
  <c r="F71" i="11"/>
  <c r="P71" i="11" s="1"/>
  <c r="E71" i="11"/>
  <c r="D71" i="11"/>
  <c r="C71" i="11"/>
  <c r="B71" i="11"/>
  <c r="A71" i="11"/>
  <c r="O70" i="11"/>
  <c r="N70" i="11"/>
  <c r="M70" i="11"/>
  <c r="L70" i="11"/>
  <c r="K70" i="11"/>
  <c r="J70" i="11"/>
  <c r="I70" i="11"/>
  <c r="F70" i="11"/>
  <c r="P70" i="11" s="1"/>
  <c r="E70" i="11"/>
  <c r="D70" i="11"/>
  <c r="C70" i="11"/>
  <c r="B70" i="11"/>
  <c r="A70" i="11"/>
  <c r="O69" i="11"/>
  <c r="N69" i="11"/>
  <c r="M69" i="11"/>
  <c r="L69" i="11"/>
  <c r="K69" i="11"/>
  <c r="J69" i="11"/>
  <c r="I69" i="11"/>
  <c r="F69" i="11"/>
  <c r="P69" i="11" s="1"/>
  <c r="E69" i="11"/>
  <c r="D69" i="11"/>
  <c r="C69" i="11"/>
  <c r="B69" i="11"/>
  <c r="A69" i="11"/>
  <c r="O68" i="11"/>
  <c r="N68" i="11"/>
  <c r="M68" i="11"/>
  <c r="L68" i="11"/>
  <c r="K68" i="11"/>
  <c r="J68" i="11"/>
  <c r="I68" i="11"/>
  <c r="F68" i="11"/>
  <c r="P68" i="11" s="1"/>
  <c r="E68" i="11"/>
  <c r="D68" i="11"/>
  <c r="C68" i="11"/>
  <c r="B68" i="11"/>
  <c r="A68" i="11"/>
  <c r="O67" i="11"/>
  <c r="N67" i="11"/>
  <c r="M67" i="11"/>
  <c r="L67" i="11"/>
  <c r="K67" i="11"/>
  <c r="J67" i="11"/>
  <c r="I67" i="11"/>
  <c r="F67" i="11"/>
  <c r="P67" i="11" s="1"/>
  <c r="E67" i="11"/>
  <c r="D67" i="11"/>
  <c r="C67" i="11"/>
  <c r="B67" i="11"/>
  <c r="A67" i="11"/>
  <c r="O66" i="11"/>
  <c r="N66" i="11"/>
  <c r="M66" i="11"/>
  <c r="L66" i="11"/>
  <c r="K66" i="11"/>
  <c r="J66" i="11"/>
  <c r="I66" i="11"/>
  <c r="F66" i="11"/>
  <c r="P66" i="11" s="1"/>
  <c r="E66" i="11"/>
  <c r="D66" i="11"/>
  <c r="C66" i="11"/>
  <c r="B66" i="11"/>
  <c r="A66" i="11"/>
  <c r="O65" i="11"/>
  <c r="N65" i="11"/>
  <c r="M65" i="11"/>
  <c r="L65" i="11"/>
  <c r="K65" i="11"/>
  <c r="J65" i="11"/>
  <c r="I65" i="11"/>
  <c r="F65" i="11"/>
  <c r="P65" i="11" s="1"/>
  <c r="E65" i="11"/>
  <c r="D65" i="11"/>
  <c r="C65" i="11"/>
  <c r="B65" i="11"/>
  <c r="A65" i="11"/>
  <c r="O64" i="11"/>
  <c r="N64" i="11"/>
  <c r="M64" i="11"/>
  <c r="L64" i="11"/>
  <c r="K64" i="11"/>
  <c r="J64" i="11"/>
  <c r="I64" i="11"/>
  <c r="F64" i="11"/>
  <c r="P64" i="11" s="1"/>
  <c r="E64" i="11"/>
  <c r="D64" i="11"/>
  <c r="C64" i="11"/>
  <c r="B64" i="11"/>
  <c r="A64" i="11"/>
  <c r="O63" i="11"/>
  <c r="N63" i="11"/>
  <c r="M63" i="11"/>
  <c r="L63" i="11"/>
  <c r="K63" i="11"/>
  <c r="J63" i="11"/>
  <c r="I63" i="11"/>
  <c r="F63" i="11"/>
  <c r="P63" i="11" s="1"/>
  <c r="E63" i="11"/>
  <c r="D63" i="11"/>
  <c r="C63" i="11"/>
  <c r="B63" i="11"/>
  <c r="A63" i="11"/>
  <c r="O62" i="11"/>
  <c r="N62" i="11"/>
  <c r="M62" i="11"/>
  <c r="L62" i="11"/>
  <c r="K62" i="11"/>
  <c r="J62" i="11"/>
  <c r="D6" i="12" s="1"/>
  <c r="I62" i="11"/>
  <c r="C6" i="12" s="1"/>
  <c r="F62" i="11"/>
  <c r="P62" i="11" s="1"/>
  <c r="E6" i="12" s="1"/>
  <c r="E62" i="11"/>
  <c r="D62" i="11"/>
  <c r="C62" i="11"/>
  <c r="B62" i="11"/>
  <c r="B6" i="12" s="1"/>
  <c r="A62" i="11"/>
  <c r="A6" i="12" s="1"/>
  <c r="O61" i="11"/>
  <c r="N61" i="11"/>
  <c r="M61" i="11"/>
  <c r="L61" i="11"/>
  <c r="K61" i="11"/>
  <c r="J61" i="11"/>
  <c r="I61" i="11"/>
  <c r="F61" i="11"/>
  <c r="P61" i="11" s="1"/>
  <c r="E61" i="11"/>
  <c r="D61" i="11"/>
  <c r="C61" i="11"/>
  <c r="B61" i="11"/>
  <c r="A61" i="11"/>
  <c r="O60" i="11"/>
  <c r="N60" i="11"/>
  <c r="M60" i="11"/>
  <c r="L60" i="11"/>
  <c r="K60" i="11"/>
  <c r="J60" i="11"/>
  <c r="I60" i="11"/>
  <c r="F60" i="11"/>
  <c r="P60" i="11" s="1"/>
  <c r="E60" i="11"/>
  <c r="D60" i="11"/>
  <c r="C60" i="11"/>
  <c r="B60" i="11"/>
  <c r="A60" i="11"/>
  <c r="O59" i="11"/>
  <c r="N59" i="11"/>
  <c r="M59" i="11"/>
  <c r="L59" i="11"/>
  <c r="K59" i="11"/>
  <c r="J59" i="11"/>
  <c r="I59" i="11"/>
  <c r="F59" i="11"/>
  <c r="P59" i="11" s="1"/>
  <c r="E59" i="11"/>
  <c r="D59" i="11"/>
  <c r="C59" i="11"/>
  <c r="B59" i="11"/>
  <c r="A59" i="11"/>
  <c r="O58" i="11"/>
  <c r="N58" i="11"/>
  <c r="M58" i="11"/>
  <c r="L58" i="11"/>
  <c r="K58" i="11"/>
  <c r="J58" i="11"/>
  <c r="I58" i="11"/>
  <c r="F58" i="11"/>
  <c r="P58" i="11" s="1"/>
  <c r="E58" i="11"/>
  <c r="D58" i="11"/>
  <c r="C58" i="11"/>
  <c r="B58" i="11"/>
  <c r="A58" i="11"/>
  <c r="O57" i="11"/>
  <c r="N57" i="11"/>
  <c r="M57" i="11"/>
  <c r="L57" i="11"/>
  <c r="K57" i="11"/>
  <c r="J57" i="11"/>
  <c r="I57" i="11"/>
  <c r="F57" i="11"/>
  <c r="P57" i="11" s="1"/>
  <c r="E57" i="11"/>
  <c r="D57" i="11"/>
  <c r="C57" i="11"/>
  <c r="B57" i="11"/>
  <c r="A57" i="11"/>
  <c r="O56" i="11"/>
  <c r="N56" i="11"/>
  <c r="M56" i="11"/>
  <c r="L56" i="11"/>
  <c r="K56" i="11"/>
  <c r="J56" i="11"/>
  <c r="I56" i="11"/>
  <c r="F56" i="11"/>
  <c r="P56" i="11" s="1"/>
  <c r="E56" i="11"/>
  <c r="D56" i="11"/>
  <c r="C56" i="11"/>
  <c r="B56" i="11"/>
  <c r="A56" i="11"/>
  <c r="O55" i="11"/>
  <c r="N55" i="11"/>
  <c r="M55" i="11"/>
  <c r="L55" i="11"/>
  <c r="K55" i="11"/>
  <c r="J55" i="11"/>
  <c r="I55" i="11"/>
  <c r="F55" i="11"/>
  <c r="P55" i="11" s="1"/>
  <c r="E55" i="11"/>
  <c r="D55" i="11"/>
  <c r="C55" i="11"/>
  <c r="B55" i="11"/>
  <c r="A55" i="11"/>
  <c r="O54" i="11"/>
  <c r="N54" i="11"/>
  <c r="M54" i="11"/>
  <c r="L54" i="11"/>
  <c r="K54" i="11"/>
  <c r="J54" i="11"/>
  <c r="I54" i="11"/>
  <c r="F54" i="11"/>
  <c r="P54" i="11" s="1"/>
  <c r="E54" i="11"/>
  <c r="D54" i="11"/>
  <c r="C54" i="11"/>
  <c r="B54" i="11"/>
  <c r="A54" i="11"/>
  <c r="O53" i="11"/>
  <c r="N53" i="11"/>
  <c r="M53" i="11"/>
  <c r="L53" i="11"/>
  <c r="K53" i="11"/>
  <c r="J53" i="11"/>
  <c r="I53" i="11"/>
  <c r="F53" i="11"/>
  <c r="P53" i="11" s="1"/>
  <c r="E53" i="11"/>
  <c r="D53" i="11"/>
  <c r="C53" i="11"/>
  <c r="B53" i="11"/>
  <c r="A53" i="11"/>
  <c r="O52" i="11"/>
  <c r="N52" i="11"/>
  <c r="M52" i="11"/>
  <c r="L52" i="11"/>
  <c r="K52" i="11"/>
  <c r="J52" i="11"/>
  <c r="I52" i="11"/>
  <c r="F52" i="11"/>
  <c r="P52" i="11" s="1"/>
  <c r="E52" i="11"/>
  <c r="D52" i="11"/>
  <c r="C52" i="11"/>
  <c r="B52" i="11"/>
  <c r="A52" i="11"/>
  <c r="O51" i="11"/>
  <c r="N51" i="11"/>
  <c r="M51" i="11"/>
  <c r="L51" i="11"/>
  <c r="K51" i="11"/>
  <c r="J51" i="11"/>
  <c r="I51" i="11"/>
  <c r="F51" i="11"/>
  <c r="P51" i="11" s="1"/>
  <c r="E51" i="11"/>
  <c r="D51" i="11"/>
  <c r="C51" i="11"/>
  <c r="B51" i="11"/>
  <c r="A51" i="11"/>
  <c r="O50" i="11"/>
  <c r="N50" i="11"/>
  <c r="M50" i="11"/>
  <c r="L50" i="11"/>
  <c r="K50" i="11"/>
  <c r="J50" i="11"/>
  <c r="I50" i="11"/>
  <c r="F50" i="11"/>
  <c r="P50" i="11" s="1"/>
  <c r="E50" i="11"/>
  <c r="D50" i="11"/>
  <c r="C50" i="11"/>
  <c r="B50" i="11"/>
  <c r="A50" i="11"/>
  <c r="O49" i="11"/>
  <c r="N49" i="11"/>
  <c r="M49" i="11"/>
  <c r="L49" i="11"/>
  <c r="K49" i="11"/>
  <c r="J49" i="11"/>
  <c r="I49" i="11"/>
  <c r="F49" i="11"/>
  <c r="P49" i="11" s="1"/>
  <c r="E49" i="11"/>
  <c r="D49" i="11"/>
  <c r="C49" i="11"/>
  <c r="B49" i="11"/>
  <c r="A49" i="11"/>
  <c r="O48" i="11"/>
  <c r="N48" i="11"/>
  <c r="M48" i="11"/>
  <c r="L48" i="11"/>
  <c r="K48" i="11"/>
  <c r="J48" i="11"/>
  <c r="I48" i="11"/>
  <c r="F48" i="11"/>
  <c r="P48" i="11" s="1"/>
  <c r="E48" i="11"/>
  <c r="D48" i="11"/>
  <c r="C48" i="11"/>
  <c r="B48" i="11"/>
  <c r="A48" i="11"/>
  <c r="O47" i="11"/>
  <c r="N47" i="11"/>
  <c r="M47" i="11"/>
  <c r="L47" i="11"/>
  <c r="K47" i="11"/>
  <c r="J47" i="11"/>
  <c r="D5" i="12" s="1"/>
  <c r="I47" i="11"/>
  <c r="C5" i="12" s="1"/>
  <c r="F47" i="11"/>
  <c r="P47" i="11" s="1"/>
  <c r="E5" i="12" s="1"/>
  <c r="E47" i="11"/>
  <c r="D47" i="11"/>
  <c r="C47" i="11"/>
  <c r="B47" i="11"/>
  <c r="B5" i="12" s="1"/>
  <c r="A47" i="11"/>
  <c r="A5" i="12" s="1"/>
  <c r="O46" i="11"/>
  <c r="N46" i="11"/>
  <c r="M46" i="11"/>
  <c r="L46" i="11"/>
  <c r="K46" i="11"/>
  <c r="J46" i="11"/>
  <c r="I46" i="11"/>
  <c r="F46" i="11"/>
  <c r="P46" i="11" s="1"/>
  <c r="E46" i="11"/>
  <c r="D46" i="11"/>
  <c r="C46" i="11"/>
  <c r="B46" i="11"/>
  <c r="A46" i="11"/>
  <c r="O45" i="11"/>
  <c r="N45" i="11"/>
  <c r="M45" i="11"/>
  <c r="L45" i="11"/>
  <c r="K45" i="11"/>
  <c r="J45" i="11"/>
  <c r="I45" i="11"/>
  <c r="F45" i="11"/>
  <c r="P45" i="11" s="1"/>
  <c r="E45" i="11"/>
  <c r="D45" i="11"/>
  <c r="C45" i="11"/>
  <c r="B45" i="11"/>
  <c r="A45" i="11"/>
  <c r="O44" i="11"/>
  <c r="N44" i="11"/>
  <c r="M44" i="11"/>
  <c r="L44" i="11"/>
  <c r="K44" i="11"/>
  <c r="J44" i="11"/>
  <c r="I44" i="11"/>
  <c r="F44" i="11"/>
  <c r="P44" i="11" s="1"/>
  <c r="E44" i="11"/>
  <c r="D44" i="11"/>
  <c r="C44" i="11"/>
  <c r="B44" i="11"/>
  <c r="A44" i="11"/>
  <c r="O43" i="11"/>
  <c r="N43" i="11"/>
  <c r="M43" i="11"/>
  <c r="L43" i="11"/>
  <c r="K43" i="11"/>
  <c r="J43" i="11"/>
  <c r="I43" i="11"/>
  <c r="F43" i="11"/>
  <c r="P43" i="11" s="1"/>
  <c r="E43" i="11"/>
  <c r="D43" i="11"/>
  <c r="C43" i="11"/>
  <c r="B43" i="11"/>
  <c r="A43" i="11"/>
  <c r="O42" i="11"/>
  <c r="N42" i="11"/>
  <c r="M42" i="11"/>
  <c r="L42" i="11"/>
  <c r="K42" i="11"/>
  <c r="J42" i="11"/>
  <c r="I42" i="11"/>
  <c r="F42" i="11"/>
  <c r="P42" i="11" s="1"/>
  <c r="E42" i="11"/>
  <c r="D42" i="11"/>
  <c r="C42" i="11"/>
  <c r="B42" i="11"/>
  <c r="A42" i="11"/>
  <c r="O41" i="11"/>
  <c r="N41" i="11"/>
  <c r="M41" i="11"/>
  <c r="L41" i="11"/>
  <c r="K41" i="11"/>
  <c r="J41" i="11"/>
  <c r="I41" i="11"/>
  <c r="F41" i="11"/>
  <c r="P41" i="11" s="1"/>
  <c r="E41" i="11"/>
  <c r="D41" i="11"/>
  <c r="C41" i="11"/>
  <c r="B41" i="11"/>
  <c r="A41" i="11"/>
  <c r="O40" i="11"/>
  <c r="N40" i="11"/>
  <c r="M40" i="11"/>
  <c r="L40" i="11"/>
  <c r="K40" i="11"/>
  <c r="J40" i="11"/>
  <c r="I40" i="11"/>
  <c r="F40" i="11"/>
  <c r="P40" i="11" s="1"/>
  <c r="E40" i="11"/>
  <c r="D40" i="11"/>
  <c r="C40" i="11"/>
  <c r="B40" i="11"/>
  <c r="A40" i="11"/>
  <c r="O39" i="11"/>
  <c r="N39" i="11"/>
  <c r="M39" i="11"/>
  <c r="L39" i="11"/>
  <c r="K39" i="11"/>
  <c r="J39" i="11"/>
  <c r="I39" i="11"/>
  <c r="F39" i="11"/>
  <c r="P39" i="11" s="1"/>
  <c r="E39" i="11"/>
  <c r="D39" i="11"/>
  <c r="C39" i="11"/>
  <c r="B39" i="11"/>
  <c r="A39" i="11"/>
  <c r="O38" i="11"/>
  <c r="N38" i="11"/>
  <c r="M38" i="11"/>
  <c r="L38" i="11"/>
  <c r="K38" i="11"/>
  <c r="J38" i="11"/>
  <c r="I38" i="11"/>
  <c r="F38" i="11"/>
  <c r="P38" i="11" s="1"/>
  <c r="E38" i="11"/>
  <c r="D38" i="11"/>
  <c r="C38" i="11"/>
  <c r="B38" i="11"/>
  <c r="A38" i="11"/>
  <c r="O37" i="11"/>
  <c r="N37" i="11"/>
  <c r="M37" i="11"/>
  <c r="L37" i="11"/>
  <c r="K37" i="11"/>
  <c r="J37" i="11"/>
  <c r="I37" i="11"/>
  <c r="F37" i="11"/>
  <c r="P37" i="11" s="1"/>
  <c r="E37" i="11"/>
  <c r="D37" i="11"/>
  <c r="C37" i="11"/>
  <c r="B37" i="11"/>
  <c r="A37" i="11"/>
  <c r="O36" i="11"/>
  <c r="N36" i="11"/>
  <c r="M36" i="11"/>
  <c r="L36" i="11"/>
  <c r="K36" i="11"/>
  <c r="J36" i="11"/>
  <c r="I36" i="11"/>
  <c r="F36" i="11"/>
  <c r="P36" i="11" s="1"/>
  <c r="E36" i="11"/>
  <c r="D36" i="11"/>
  <c r="C36" i="11"/>
  <c r="B36" i="11"/>
  <c r="A36" i="11"/>
  <c r="O35" i="11"/>
  <c r="N35" i="11"/>
  <c r="M35" i="11"/>
  <c r="L35" i="11"/>
  <c r="K35" i="11"/>
  <c r="J35" i="11"/>
  <c r="I35" i="11"/>
  <c r="F35" i="11"/>
  <c r="P35" i="11" s="1"/>
  <c r="E35" i="11"/>
  <c r="D35" i="11"/>
  <c r="C35" i="11"/>
  <c r="B35" i="11"/>
  <c r="A35" i="11"/>
  <c r="O34" i="11"/>
  <c r="N34" i="11"/>
  <c r="M34" i="11"/>
  <c r="L34" i="11"/>
  <c r="K34" i="11"/>
  <c r="J34" i="11"/>
  <c r="I34" i="11"/>
  <c r="F34" i="11"/>
  <c r="P34" i="11" s="1"/>
  <c r="E34" i="11"/>
  <c r="D34" i="11"/>
  <c r="C34" i="11"/>
  <c r="B34" i="11"/>
  <c r="A34" i="11"/>
  <c r="O33" i="11"/>
  <c r="N33" i="11"/>
  <c r="M33" i="11"/>
  <c r="L33" i="11"/>
  <c r="K33" i="11"/>
  <c r="J33" i="11"/>
  <c r="I33" i="11"/>
  <c r="F33" i="11"/>
  <c r="P33" i="11" s="1"/>
  <c r="E33" i="11"/>
  <c r="D33" i="11"/>
  <c r="C33" i="11"/>
  <c r="B33" i="11"/>
  <c r="A33" i="11"/>
  <c r="O32" i="11"/>
  <c r="N32" i="11"/>
  <c r="M32" i="11"/>
  <c r="L32" i="11"/>
  <c r="K32" i="11"/>
  <c r="J32" i="11"/>
  <c r="D4" i="12" s="1"/>
  <c r="I32" i="11"/>
  <c r="C4" i="12" s="1"/>
  <c r="F32" i="11"/>
  <c r="P32" i="11" s="1"/>
  <c r="E4" i="12" s="1"/>
  <c r="E32" i="11"/>
  <c r="D32" i="11"/>
  <c r="C32" i="11"/>
  <c r="B32" i="11"/>
  <c r="B4" i="12" s="1"/>
  <c r="A32" i="11"/>
  <c r="A4" i="12" s="1"/>
  <c r="O31" i="11"/>
  <c r="N31" i="11"/>
  <c r="M31" i="11"/>
  <c r="L31" i="11"/>
  <c r="K31" i="11"/>
  <c r="J31" i="11"/>
  <c r="I31" i="11"/>
  <c r="F31" i="11"/>
  <c r="P31" i="11" s="1"/>
  <c r="E31" i="11"/>
  <c r="D31" i="11"/>
  <c r="C31" i="11"/>
  <c r="B31" i="11"/>
  <c r="A31" i="11"/>
  <c r="O30" i="11"/>
  <c r="N30" i="11"/>
  <c r="M30" i="11"/>
  <c r="L30" i="11"/>
  <c r="K30" i="11"/>
  <c r="J30" i="11"/>
  <c r="I30" i="11"/>
  <c r="F30" i="11"/>
  <c r="P30" i="11" s="1"/>
  <c r="E30" i="11"/>
  <c r="D30" i="11"/>
  <c r="C30" i="11"/>
  <c r="B30" i="11"/>
  <c r="A30" i="11"/>
  <c r="O29" i="11"/>
  <c r="N29" i="11"/>
  <c r="M29" i="11"/>
  <c r="L29" i="11"/>
  <c r="K29" i="11"/>
  <c r="J29" i="11"/>
  <c r="I29" i="11"/>
  <c r="F29" i="11"/>
  <c r="P29" i="11" s="1"/>
  <c r="E29" i="11"/>
  <c r="D29" i="11"/>
  <c r="C29" i="11"/>
  <c r="B29" i="11"/>
  <c r="A29" i="11"/>
  <c r="O28" i="11"/>
  <c r="N28" i="11"/>
  <c r="M28" i="11"/>
  <c r="L28" i="11"/>
  <c r="K28" i="11"/>
  <c r="J28" i="11"/>
  <c r="I28" i="11"/>
  <c r="F28" i="11"/>
  <c r="P28" i="11" s="1"/>
  <c r="E28" i="11"/>
  <c r="D28" i="11"/>
  <c r="C28" i="11"/>
  <c r="B28" i="11"/>
  <c r="A28" i="11"/>
  <c r="O27" i="11"/>
  <c r="N27" i="11"/>
  <c r="M27" i="11"/>
  <c r="L27" i="11"/>
  <c r="K27" i="11"/>
  <c r="J27" i="11"/>
  <c r="I27" i="11"/>
  <c r="F27" i="11"/>
  <c r="P27" i="11" s="1"/>
  <c r="E27" i="11"/>
  <c r="D27" i="11"/>
  <c r="C27" i="11"/>
  <c r="B27" i="11"/>
  <c r="A27" i="11"/>
  <c r="O26" i="11"/>
  <c r="N26" i="11"/>
  <c r="M26" i="11"/>
  <c r="L26" i="11"/>
  <c r="K26" i="11"/>
  <c r="J26" i="11"/>
  <c r="I26" i="11"/>
  <c r="F26" i="11"/>
  <c r="P26" i="11" s="1"/>
  <c r="E26" i="11"/>
  <c r="D26" i="11"/>
  <c r="C26" i="11"/>
  <c r="B26" i="11"/>
  <c r="A26" i="11"/>
  <c r="O25" i="11"/>
  <c r="N25" i="11"/>
  <c r="M25" i="11"/>
  <c r="L25" i="11"/>
  <c r="K25" i="11"/>
  <c r="J25" i="11"/>
  <c r="I25" i="11"/>
  <c r="F25" i="11"/>
  <c r="P25" i="11" s="1"/>
  <c r="E25" i="11"/>
  <c r="D25" i="11"/>
  <c r="C25" i="11"/>
  <c r="B25" i="11"/>
  <c r="A25" i="11"/>
  <c r="O24" i="11"/>
  <c r="N24" i="11"/>
  <c r="M24" i="11"/>
  <c r="L24" i="11"/>
  <c r="K24" i="11"/>
  <c r="J24" i="11"/>
  <c r="I24" i="11"/>
  <c r="F24" i="11"/>
  <c r="P24" i="11" s="1"/>
  <c r="E24" i="11"/>
  <c r="D24" i="11"/>
  <c r="C24" i="11"/>
  <c r="B24" i="11"/>
  <c r="A24" i="11"/>
  <c r="O23" i="11"/>
  <c r="N23" i="11"/>
  <c r="M23" i="11"/>
  <c r="L23" i="11"/>
  <c r="K23" i="11"/>
  <c r="J23" i="11"/>
  <c r="I23" i="11"/>
  <c r="F23" i="11"/>
  <c r="P23" i="11" s="1"/>
  <c r="E23" i="11"/>
  <c r="D23" i="11"/>
  <c r="C23" i="11"/>
  <c r="B23" i="11"/>
  <c r="A23" i="11"/>
  <c r="O22" i="11"/>
  <c r="N22" i="11"/>
  <c r="M22" i="11"/>
  <c r="L22" i="11"/>
  <c r="K22" i="11"/>
  <c r="J22" i="11"/>
  <c r="I22" i="11"/>
  <c r="F22" i="11"/>
  <c r="P22" i="11" s="1"/>
  <c r="E22" i="11"/>
  <c r="D22" i="11"/>
  <c r="C22" i="11"/>
  <c r="B22" i="11"/>
  <c r="A22" i="11"/>
  <c r="O21" i="11"/>
  <c r="N21" i="11"/>
  <c r="M21" i="11"/>
  <c r="L21" i="11"/>
  <c r="K21" i="11"/>
  <c r="J21" i="11"/>
  <c r="I21" i="11"/>
  <c r="F21" i="11"/>
  <c r="P21" i="11" s="1"/>
  <c r="E21" i="11"/>
  <c r="D21" i="11"/>
  <c r="C21" i="11"/>
  <c r="B21" i="11"/>
  <c r="A21" i="11"/>
  <c r="O20" i="11"/>
  <c r="N20" i="11"/>
  <c r="M20" i="11"/>
  <c r="L20" i="11"/>
  <c r="K20" i="11"/>
  <c r="J20" i="11"/>
  <c r="I20" i="11"/>
  <c r="F20" i="11"/>
  <c r="P20" i="11" s="1"/>
  <c r="E20" i="11"/>
  <c r="D20" i="11"/>
  <c r="C20" i="11"/>
  <c r="B20" i="11"/>
  <c r="A20" i="11"/>
  <c r="O19" i="11"/>
  <c r="N19" i="11"/>
  <c r="M19" i="11"/>
  <c r="L19" i="11"/>
  <c r="K19" i="11"/>
  <c r="J19" i="11"/>
  <c r="I19" i="11"/>
  <c r="F19" i="11"/>
  <c r="P19" i="11" s="1"/>
  <c r="E19" i="11"/>
  <c r="D19" i="11"/>
  <c r="C19" i="11"/>
  <c r="B19" i="11"/>
  <c r="A19" i="11"/>
  <c r="O18" i="11"/>
  <c r="N18" i="11"/>
  <c r="M18" i="11"/>
  <c r="L18" i="11"/>
  <c r="K18" i="11"/>
  <c r="J18" i="11"/>
  <c r="I18" i="11"/>
  <c r="F18" i="11"/>
  <c r="P18" i="11" s="1"/>
  <c r="E18" i="11"/>
  <c r="D18" i="11"/>
  <c r="C18" i="11"/>
  <c r="B18" i="11"/>
  <c r="A18" i="11"/>
  <c r="O17" i="11"/>
  <c r="N17" i="11"/>
  <c r="M17" i="11"/>
  <c r="L17" i="11"/>
  <c r="K17" i="11"/>
  <c r="J17" i="11"/>
  <c r="D3" i="12" s="1"/>
  <c r="I17" i="11"/>
  <c r="C3" i="12" s="1"/>
  <c r="F17" i="11"/>
  <c r="P17" i="11" s="1"/>
  <c r="E3" i="12" s="1"/>
  <c r="E17" i="11"/>
  <c r="D17" i="11"/>
  <c r="C17" i="11"/>
  <c r="B17" i="11"/>
  <c r="B3" i="12" s="1"/>
  <c r="A17" i="11"/>
  <c r="A3" i="12" s="1"/>
  <c r="O16" i="11"/>
  <c r="N16" i="11"/>
  <c r="M16" i="11"/>
  <c r="L16" i="11"/>
  <c r="K16" i="11"/>
  <c r="J16" i="11"/>
  <c r="I16" i="11"/>
  <c r="F16" i="11"/>
  <c r="P16" i="11" s="1"/>
  <c r="E16" i="11"/>
  <c r="D16" i="11"/>
  <c r="C16" i="11"/>
  <c r="B16" i="11"/>
  <c r="A16" i="11"/>
  <c r="O15" i="11"/>
  <c r="N15" i="11"/>
  <c r="M15" i="11"/>
  <c r="L15" i="11"/>
  <c r="K15" i="11"/>
  <c r="J15" i="11"/>
  <c r="I15" i="11"/>
  <c r="F15" i="11"/>
  <c r="P15" i="11" s="1"/>
  <c r="E15" i="11"/>
  <c r="D15" i="11"/>
  <c r="C15" i="11"/>
  <c r="B15" i="11"/>
  <c r="A15" i="11"/>
  <c r="O14" i="11"/>
  <c r="N14" i="11"/>
  <c r="M14" i="11"/>
  <c r="L14" i="11"/>
  <c r="K14" i="11"/>
  <c r="J14" i="11"/>
  <c r="I14" i="11"/>
  <c r="F14" i="11"/>
  <c r="P14" i="11" s="1"/>
  <c r="E14" i="11"/>
  <c r="D14" i="11"/>
  <c r="C14" i="11"/>
  <c r="B14" i="11"/>
  <c r="A14" i="11"/>
  <c r="O13" i="11"/>
  <c r="N13" i="11"/>
  <c r="M13" i="11"/>
  <c r="L13" i="11"/>
  <c r="K13" i="11"/>
  <c r="J13" i="11"/>
  <c r="I13" i="11"/>
  <c r="F13" i="11"/>
  <c r="P13" i="11" s="1"/>
  <c r="E13" i="11"/>
  <c r="D13" i="11"/>
  <c r="C13" i="11"/>
  <c r="B13" i="11"/>
  <c r="A13" i="11"/>
  <c r="O12" i="11"/>
  <c r="N12" i="11"/>
  <c r="M12" i="11"/>
  <c r="L12" i="11"/>
  <c r="K12" i="11"/>
  <c r="J12" i="11"/>
  <c r="I12" i="11"/>
  <c r="F12" i="11"/>
  <c r="P12" i="11" s="1"/>
  <c r="E12" i="11"/>
  <c r="D12" i="11"/>
  <c r="C12" i="11"/>
  <c r="B12" i="11"/>
  <c r="A12" i="11"/>
  <c r="O11" i="11"/>
  <c r="N11" i="11"/>
  <c r="M11" i="11"/>
  <c r="L11" i="11"/>
  <c r="K11" i="11"/>
  <c r="J11" i="11"/>
  <c r="I11" i="11"/>
  <c r="F11" i="11"/>
  <c r="P11" i="11" s="1"/>
  <c r="E11" i="11"/>
  <c r="D11" i="11"/>
  <c r="C11" i="11"/>
  <c r="B11" i="11"/>
  <c r="A11" i="11"/>
  <c r="O10" i="11"/>
  <c r="N10" i="11"/>
  <c r="M10" i="11"/>
  <c r="L10" i="11"/>
  <c r="K10" i="11"/>
  <c r="J10" i="11"/>
  <c r="I10" i="11"/>
  <c r="F10" i="11"/>
  <c r="P10" i="11" s="1"/>
  <c r="E10" i="11"/>
  <c r="D10" i="11"/>
  <c r="C10" i="11"/>
  <c r="B10" i="11"/>
  <c r="A10" i="11"/>
  <c r="O9" i="11"/>
  <c r="N9" i="11"/>
  <c r="M9" i="11"/>
  <c r="L9" i="11"/>
  <c r="K9" i="11"/>
  <c r="J9" i="11"/>
  <c r="I9" i="11"/>
  <c r="F9" i="11"/>
  <c r="P9" i="11" s="1"/>
  <c r="E9" i="11"/>
  <c r="D9" i="11"/>
  <c r="C9" i="11"/>
  <c r="B9" i="11"/>
  <c r="A9" i="11"/>
  <c r="O8" i="11"/>
  <c r="N8" i="11"/>
  <c r="M8" i="11"/>
  <c r="L8" i="11"/>
  <c r="K8" i="11"/>
  <c r="J8" i="11"/>
  <c r="I8" i="11"/>
  <c r="F8" i="11"/>
  <c r="P8" i="11" s="1"/>
  <c r="E8" i="11"/>
  <c r="D8" i="11"/>
  <c r="C8" i="11"/>
  <c r="B8" i="11"/>
  <c r="A8" i="11"/>
  <c r="O7" i="11"/>
  <c r="N7" i="11"/>
  <c r="M7" i="11"/>
  <c r="L7" i="11"/>
  <c r="K7" i="11"/>
  <c r="J7" i="11"/>
  <c r="I7" i="11"/>
  <c r="F7" i="11"/>
  <c r="P7" i="11" s="1"/>
  <c r="E7" i="11"/>
  <c r="D7" i="11"/>
  <c r="C7" i="11"/>
  <c r="B7" i="11"/>
  <c r="A7" i="11"/>
  <c r="O6" i="11"/>
  <c r="N6" i="11"/>
  <c r="M6" i="11"/>
  <c r="L6" i="11"/>
  <c r="K6" i="11"/>
  <c r="J6" i="11"/>
  <c r="I6" i="11"/>
  <c r="F6" i="11"/>
  <c r="P6" i="11" s="1"/>
  <c r="E6" i="11"/>
  <c r="D6" i="11"/>
  <c r="C6" i="11"/>
  <c r="B6" i="11"/>
  <c r="A6" i="11"/>
  <c r="O5" i="11"/>
  <c r="N5" i="11"/>
  <c r="M5" i="11"/>
  <c r="L5" i="11"/>
  <c r="K5" i="11"/>
  <c r="J5" i="11"/>
  <c r="I5" i="11"/>
  <c r="F5" i="11"/>
  <c r="P5" i="11" s="1"/>
  <c r="E5" i="11"/>
  <c r="D5" i="11"/>
  <c r="C5" i="11"/>
  <c r="B5" i="11"/>
  <c r="A5" i="11"/>
  <c r="O4" i="11"/>
  <c r="N4" i="11"/>
  <c r="M4" i="11"/>
  <c r="L4" i="11"/>
  <c r="K4" i="11"/>
  <c r="J4" i="11"/>
  <c r="I4" i="11"/>
  <c r="F4" i="11"/>
  <c r="P4" i="11" s="1"/>
  <c r="E4" i="11"/>
  <c r="D4" i="11"/>
  <c r="C4" i="11"/>
  <c r="B4" i="11"/>
  <c r="A4" i="11"/>
  <c r="O3" i="11"/>
  <c r="N3" i="11"/>
  <c r="M3" i="11"/>
  <c r="L3" i="11"/>
  <c r="K3" i="11"/>
  <c r="J3" i="11"/>
  <c r="I3" i="11"/>
  <c r="F3" i="11"/>
  <c r="P3" i="11" s="1"/>
  <c r="E3" i="11"/>
  <c r="D3" i="11"/>
  <c r="C3" i="11"/>
  <c r="B3" i="11"/>
  <c r="A3" i="11"/>
  <c r="O2" i="11"/>
  <c r="N2" i="11"/>
  <c r="M2" i="11"/>
  <c r="L2" i="11"/>
  <c r="K2" i="11"/>
  <c r="J2" i="11"/>
  <c r="D2" i="12" s="1"/>
  <c r="I2" i="11"/>
  <c r="C2" i="12" s="1"/>
  <c r="F2" i="11"/>
  <c r="P2" i="11" s="1"/>
  <c r="E2" i="12" s="1"/>
  <c r="E2" i="11"/>
  <c r="D2" i="11"/>
  <c r="C2" i="11"/>
  <c r="B2" i="11"/>
  <c r="B2" i="12" s="1"/>
  <c r="A2" i="11"/>
  <c r="A2" i="12" s="1"/>
  <c r="F436" i="10"/>
  <c r="E436" i="10"/>
  <c r="D436" i="10"/>
  <c r="C436" i="10"/>
  <c r="B436" i="10"/>
  <c r="A436" i="10"/>
  <c r="F435" i="10"/>
  <c r="E435" i="10"/>
  <c r="D435" i="10"/>
  <c r="C435" i="10"/>
  <c r="B435" i="10"/>
  <c r="A435" i="10"/>
  <c r="F434" i="10"/>
  <c r="E434" i="10"/>
  <c r="D434" i="10"/>
  <c r="C434" i="10"/>
  <c r="B434" i="10"/>
  <c r="A434" i="10"/>
  <c r="F433" i="10"/>
  <c r="E433" i="10"/>
  <c r="D433" i="10"/>
  <c r="C433" i="10"/>
  <c r="B433" i="10"/>
  <c r="A433" i="10"/>
  <c r="F432" i="10"/>
  <c r="E432" i="10"/>
  <c r="D432" i="10"/>
  <c r="C432" i="10"/>
  <c r="B432" i="10"/>
  <c r="A432" i="10"/>
  <c r="F431" i="10"/>
  <c r="E431" i="10"/>
  <c r="D431" i="10"/>
  <c r="C431" i="10"/>
  <c r="B431" i="10"/>
  <c r="A431" i="10"/>
  <c r="F430" i="10"/>
  <c r="E430" i="10"/>
  <c r="D430" i="10"/>
  <c r="C430" i="10"/>
  <c r="B430" i="10"/>
  <c r="A430" i="10"/>
  <c r="F429" i="10"/>
  <c r="E429" i="10"/>
  <c r="D429" i="10"/>
  <c r="C429" i="10"/>
  <c r="B429" i="10"/>
  <c r="A429" i="10"/>
  <c r="F428" i="10"/>
  <c r="E428" i="10"/>
  <c r="D428" i="10"/>
  <c r="C428" i="10"/>
  <c r="B428" i="10"/>
  <c r="A428" i="10"/>
  <c r="F427" i="10"/>
  <c r="E427" i="10"/>
  <c r="D427" i="10"/>
  <c r="C427" i="10"/>
  <c r="B427" i="10"/>
  <c r="A427" i="10"/>
  <c r="F426" i="10"/>
  <c r="E426" i="10"/>
  <c r="D426" i="10"/>
  <c r="C426" i="10"/>
  <c r="B426" i="10"/>
  <c r="A426" i="10"/>
  <c r="F425" i="10"/>
  <c r="E425" i="10"/>
  <c r="D425" i="10"/>
  <c r="C425" i="10"/>
  <c r="B425" i="10"/>
  <c r="A425" i="10"/>
  <c r="F424" i="10"/>
  <c r="E424" i="10"/>
  <c r="D424" i="10"/>
  <c r="C424" i="10"/>
  <c r="B424" i="10"/>
  <c r="A424" i="10"/>
  <c r="F423" i="10"/>
  <c r="E423" i="10"/>
  <c r="D423" i="10"/>
  <c r="C423" i="10"/>
  <c r="B423" i="10"/>
  <c r="A423" i="10"/>
  <c r="F422" i="10"/>
  <c r="E422" i="10"/>
  <c r="D422" i="10"/>
  <c r="C422" i="10"/>
  <c r="B422" i="10"/>
  <c r="A422" i="10"/>
  <c r="F421" i="10"/>
  <c r="E421" i="10"/>
  <c r="D421" i="10"/>
  <c r="C421" i="10"/>
  <c r="B421" i="10"/>
  <c r="A421" i="10"/>
  <c r="F420" i="10"/>
  <c r="E420" i="10"/>
  <c r="D420" i="10"/>
  <c r="C420" i="10"/>
  <c r="B420" i="10"/>
  <c r="A420" i="10"/>
  <c r="F419" i="10"/>
  <c r="E419" i="10"/>
  <c r="D419" i="10"/>
  <c r="C419" i="10"/>
  <c r="B419" i="10"/>
  <c r="A419" i="10"/>
  <c r="F418" i="10"/>
  <c r="E418" i="10"/>
  <c r="D418" i="10"/>
  <c r="C418" i="10"/>
  <c r="B418" i="10"/>
  <c r="A418" i="10"/>
  <c r="F417" i="10"/>
  <c r="E417" i="10"/>
  <c r="D417" i="10"/>
  <c r="C417" i="10"/>
  <c r="B417" i="10"/>
  <c r="A417" i="10"/>
  <c r="F416" i="10"/>
  <c r="E416" i="10"/>
  <c r="D416" i="10"/>
  <c r="C416" i="10"/>
  <c r="B416" i="10"/>
  <c r="A416" i="10"/>
  <c r="F415" i="10"/>
  <c r="E415" i="10"/>
  <c r="D415" i="10"/>
  <c r="C415" i="10"/>
  <c r="B415" i="10"/>
  <c r="A415" i="10"/>
  <c r="F414" i="10"/>
  <c r="E414" i="10"/>
  <c r="D414" i="10"/>
  <c r="C414" i="10"/>
  <c r="B414" i="10"/>
  <c r="A414" i="10"/>
  <c r="F413" i="10"/>
  <c r="E413" i="10"/>
  <c r="D413" i="10"/>
  <c r="C413" i="10"/>
  <c r="B413" i="10"/>
  <c r="A413" i="10"/>
  <c r="F412" i="10"/>
  <c r="E412" i="10"/>
  <c r="D412" i="10"/>
  <c r="C412" i="10"/>
  <c r="B412" i="10"/>
  <c r="A412" i="10"/>
  <c r="F411" i="10"/>
  <c r="E411" i="10"/>
  <c r="D411" i="10"/>
  <c r="C411" i="10"/>
  <c r="B411" i="10"/>
  <c r="A411" i="10"/>
  <c r="F410" i="10"/>
  <c r="E410" i="10"/>
  <c r="D410" i="10"/>
  <c r="C410" i="10"/>
  <c r="B410" i="10"/>
  <c r="A410" i="10"/>
  <c r="F409" i="10"/>
  <c r="E409" i="10"/>
  <c r="D409" i="10"/>
  <c r="C409" i="10"/>
  <c r="B409" i="10"/>
  <c r="A409" i="10"/>
  <c r="F408" i="10"/>
  <c r="E408" i="10"/>
  <c r="D408" i="10"/>
  <c r="C408" i="10"/>
  <c r="B408" i="10"/>
  <c r="A408" i="10"/>
  <c r="F407" i="10"/>
  <c r="E407" i="10"/>
  <c r="D407" i="10"/>
  <c r="C407" i="10"/>
  <c r="B407" i="10"/>
  <c r="A407" i="10"/>
  <c r="F406" i="10"/>
  <c r="E406" i="10"/>
  <c r="D406" i="10"/>
  <c r="C406" i="10"/>
  <c r="B406" i="10"/>
  <c r="A406" i="10"/>
  <c r="F405" i="10"/>
  <c r="E405" i="10"/>
  <c r="D405" i="10"/>
  <c r="C405" i="10"/>
  <c r="B405" i="10"/>
  <c r="A405" i="10"/>
  <c r="F404" i="10"/>
  <c r="E404" i="10"/>
  <c r="D404" i="10"/>
  <c r="C404" i="10"/>
  <c r="B404" i="10"/>
  <c r="A404" i="10"/>
  <c r="F403" i="10"/>
  <c r="E403" i="10"/>
  <c r="D403" i="10"/>
  <c r="C403" i="10"/>
  <c r="B403" i="10"/>
  <c r="A403" i="10"/>
  <c r="F402" i="10"/>
  <c r="E402" i="10"/>
  <c r="D402" i="10"/>
  <c r="C402" i="10"/>
  <c r="B402" i="10"/>
  <c r="A402" i="10"/>
  <c r="F401" i="10"/>
  <c r="E401" i="10"/>
  <c r="D401" i="10"/>
  <c r="C401" i="10"/>
  <c r="B401" i="10"/>
  <c r="A401" i="10"/>
  <c r="F400" i="10"/>
  <c r="E400" i="10"/>
  <c r="D400" i="10"/>
  <c r="C400" i="10"/>
  <c r="B400" i="10"/>
  <c r="A400" i="10"/>
  <c r="F399" i="10"/>
  <c r="E399" i="10"/>
  <c r="D399" i="10"/>
  <c r="C399" i="10"/>
  <c r="B399" i="10"/>
  <c r="A399" i="10"/>
  <c r="F398" i="10"/>
  <c r="E398" i="10"/>
  <c r="D398" i="10"/>
  <c r="C398" i="10"/>
  <c r="B398" i="10"/>
  <c r="A398" i="10"/>
  <c r="F397" i="10"/>
  <c r="E397" i="10"/>
  <c r="D397" i="10"/>
  <c r="C397" i="10"/>
  <c r="B397" i="10"/>
  <c r="A397" i="10"/>
  <c r="F396" i="10"/>
  <c r="E396" i="10"/>
  <c r="D396" i="10"/>
  <c r="C396" i="10"/>
  <c r="B396" i="10"/>
  <c r="A396" i="10"/>
  <c r="F395" i="10"/>
  <c r="E395" i="10"/>
  <c r="D395" i="10"/>
  <c r="C395" i="10"/>
  <c r="B395" i="10"/>
  <c r="A395" i="10"/>
  <c r="F394" i="10"/>
  <c r="E394" i="10"/>
  <c r="D394" i="10"/>
  <c r="C394" i="10"/>
  <c r="B394" i="10"/>
  <c r="A394" i="10"/>
  <c r="F393" i="10"/>
  <c r="E393" i="10"/>
  <c r="D393" i="10"/>
  <c r="C393" i="10"/>
  <c r="B393" i="10"/>
  <c r="A393" i="10"/>
  <c r="F392" i="10"/>
  <c r="E392" i="10"/>
  <c r="D392" i="10"/>
  <c r="C392" i="10"/>
  <c r="B392" i="10"/>
  <c r="A392" i="10"/>
  <c r="F391" i="10"/>
  <c r="E391" i="10"/>
  <c r="D391" i="10"/>
  <c r="C391" i="10"/>
  <c r="B391" i="10"/>
  <c r="A391" i="10"/>
  <c r="F390" i="10"/>
  <c r="E390" i="10"/>
  <c r="D390" i="10"/>
  <c r="C390" i="10"/>
  <c r="B390" i="10"/>
  <c r="A390" i="10"/>
  <c r="F389" i="10"/>
  <c r="E389" i="10"/>
  <c r="D389" i="10"/>
  <c r="C389" i="10"/>
  <c r="B389" i="10"/>
  <c r="A389" i="10"/>
  <c r="F388" i="10"/>
  <c r="E388" i="10"/>
  <c r="D388" i="10"/>
  <c r="C388" i="10"/>
  <c r="B388" i="10"/>
  <c r="A388" i="10"/>
  <c r="F387" i="10"/>
  <c r="E387" i="10"/>
  <c r="D387" i="10"/>
  <c r="C387" i="10"/>
  <c r="B387" i="10"/>
  <c r="A387" i="10"/>
  <c r="F386" i="10"/>
  <c r="E386" i="10"/>
  <c r="D386" i="10"/>
  <c r="C386" i="10"/>
  <c r="B386" i="10"/>
  <c r="A386" i="10"/>
  <c r="F385" i="10"/>
  <c r="E385" i="10"/>
  <c r="D385" i="10"/>
  <c r="C385" i="10"/>
  <c r="B385" i="10"/>
  <c r="A385" i="10"/>
  <c r="F384" i="10"/>
  <c r="E384" i="10"/>
  <c r="D384" i="10"/>
  <c r="C384" i="10"/>
  <c r="B384" i="10"/>
  <c r="A384" i="10"/>
  <c r="F383" i="10"/>
  <c r="E383" i="10"/>
  <c r="D383" i="10"/>
  <c r="C383" i="10"/>
  <c r="B383" i="10"/>
  <c r="A383" i="10"/>
  <c r="F382" i="10"/>
  <c r="E382" i="10"/>
  <c r="D382" i="10"/>
  <c r="C382" i="10"/>
  <c r="B382" i="10"/>
  <c r="A382" i="10"/>
  <c r="F381" i="10"/>
  <c r="E381" i="10"/>
  <c r="D381" i="10"/>
  <c r="C381" i="10"/>
  <c r="B381" i="10"/>
  <c r="A381" i="10"/>
  <c r="F380" i="10"/>
  <c r="E380" i="10"/>
  <c r="D380" i="10"/>
  <c r="C380" i="10"/>
  <c r="B380" i="10"/>
  <c r="A380" i="10"/>
  <c r="F379" i="10"/>
  <c r="E379" i="10"/>
  <c r="D379" i="10"/>
  <c r="C379" i="10"/>
  <c r="B379" i="10"/>
  <c r="A379" i="10"/>
  <c r="F378" i="10"/>
  <c r="E378" i="10"/>
  <c r="D378" i="10"/>
  <c r="C378" i="10"/>
  <c r="B378" i="10"/>
  <c r="A378" i="10"/>
  <c r="F377" i="10"/>
  <c r="E377" i="10"/>
  <c r="D377" i="10"/>
  <c r="C377" i="10"/>
  <c r="B377" i="10"/>
  <c r="A377" i="10"/>
  <c r="F376" i="10"/>
  <c r="E376" i="10"/>
  <c r="D376" i="10"/>
  <c r="C376" i="10"/>
  <c r="B376" i="10"/>
  <c r="A376" i="10"/>
  <c r="F375" i="10"/>
  <c r="E375" i="10"/>
  <c r="D375" i="10"/>
  <c r="C375" i="10"/>
  <c r="B375" i="10"/>
  <c r="A375" i="10"/>
  <c r="F374" i="10"/>
  <c r="E374" i="10"/>
  <c r="D374" i="10"/>
  <c r="C374" i="10"/>
  <c r="B374" i="10"/>
  <c r="A374" i="10"/>
  <c r="F373" i="10"/>
  <c r="E373" i="10"/>
  <c r="D373" i="10"/>
  <c r="C373" i="10"/>
  <c r="B373" i="10"/>
  <c r="A373" i="10"/>
  <c r="F372" i="10"/>
  <c r="E372" i="10"/>
  <c r="D372" i="10"/>
  <c r="C372" i="10"/>
  <c r="B372" i="10"/>
  <c r="A372" i="10"/>
  <c r="F371" i="10"/>
  <c r="E371" i="10"/>
  <c r="D371" i="10"/>
  <c r="C371" i="10"/>
  <c r="B371" i="10"/>
  <c r="A371" i="10"/>
  <c r="F370" i="10"/>
  <c r="E370" i="10"/>
  <c r="D370" i="10"/>
  <c r="C370" i="10"/>
  <c r="B370" i="10"/>
  <c r="A370" i="10"/>
  <c r="F369" i="10"/>
  <c r="E369" i="10"/>
  <c r="D369" i="10"/>
  <c r="C369" i="10"/>
  <c r="B369" i="10"/>
  <c r="A369" i="10"/>
  <c r="F368" i="10"/>
  <c r="E368" i="10"/>
  <c r="D368" i="10"/>
  <c r="C368" i="10"/>
  <c r="B368" i="10"/>
  <c r="A368" i="10"/>
  <c r="F367" i="10"/>
  <c r="E367" i="10"/>
  <c r="D367" i="10"/>
  <c r="C367" i="10"/>
  <c r="B367" i="10"/>
  <c r="A367" i="10"/>
  <c r="F366" i="10"/>
  <c r="E366" i="10"/>
  <c r="D366" i="10"/>
  <c r="C366" i="10"/>
  <c r="B366" i="10"/>
  <c r="A366" i="10"/>
  <c r="F365" i="10"/>
  <c r="E365" i="10"/>
  <c r="D365" i="10"/>
  <c r="C365" i="10"/>
  <c r="B365" i="10"/>
  <c r="A365" i="10"/>
  <c r="F364" i="10"/>
  <c r="E364" i="10"/>
  <c r="D364" i="10"/>
  <c r="C364" i="10"/>
  <c r="B364" i="10"/>
  <c r="A364" i="10"/>
  <c r="F363" i="10"/>
  <c r="E363" i="10"/>
  <c r="D363" i="10"/>
  <c r="C363" i="10"/>
  <c r="B363" i="10"/>
  <c r="A363" i="10"/>
  <c r="F362" i="10"/>
  <c r="E362" i="10"/>
  <c r="D362" i="10"/>
  <c r="C362" i="10"/>
  <c r="B362" i="10"/>
  <c r="A362" i="10"/>
  <c r="F361" i="10"/>
  <c r="E361" i="10"/>
  <c r="D361" i="10"/>
  <c r="C361" i="10"/>
  <c r="B361" i="10"/>
  <c r="A361" i="10"/>
  <c r="F360" i="10"/>
  <c r="E360" i="10"/>
  <c r="D360" i="10"/>
  <c r="C360" i="10"/>
  <c r="B360" i="10"/>
  <c r="A360" i="10"/>
  <c r="F359" i="10"/>
  <c r="E359" i="10"/>
  <c r="D359" i="10"/>
  <c r="C359" i="10"/>
  <c r="B359" i="10"/>
  <c r="A359" i="10"/>
  <c r="F358" i="10"/>
  <c r="E358" i="10"/>
  <c r="D358" i="10"/>
  <c r="C358" i="10"/>
  <c r="B358" i="10"/>
  <c r="A358" i="10"/>
  <c r="F357" i="10"/>
  <c r="E357" i="10"/>
  <c r="D357" i="10"/>
  <c r="C357" i="10"/>
  <c r="B357" i="10"/>
  <c r="A357" i="10"/>
  <c r="F356" i="10"/>
  <c r="E356" i="10"/>
  <c r="D356" i="10"/>
  <c r="C356" i="10"/>
  <c r="B356" i="10"/>
  <c r="A356" i="10"/>
  <c r="F355" i="10"/>
  <c r="E355" i="10"/>
  <c r="D355" i="10"/>
  <c r="C355" i="10"/>
  <c r="B355" i="10"/>
  <c r="A355" i="10"/>
  <c r="F354" i="10"/>
  <c r="E354" i="10"/>
  <c r="D354" i="10"/>
  <c r="C354" i="10"/>
  <c r="B354" i="10"/>
  <c r="A354" i="10"/>
  <c r="F353" i="10"/>
  <c r="E353" i="10"/>
  <c r="D353" i="10"/>
  <c r="C353" i="10"/>
  <c r="B353" i="10"/>
  <c r="A353" i="10"/>
  <c r="F352" i="10"/>
  <c r="E352" i="10"/>
  <c r="D352" i="10"/>
  <c r="C352" i="10"/>
  <c r="B352" i="10"/>
  <c r="A352" i="10"/>
  <c r="F351" i="10"/>
  <c r="E351" i="10"/>
  <c r="D351" i="10"/>
  <c r="C351" i="10"/>
  <c r="B351" i="10"/>
  <c r="A351" i="10"/>
  <c r="F350" i="10"/>
  <c r="E350" i="10"/>
  <c r="D350" i="10"/>
  <c r="C350" i="10"/>
  <c r="B350" i="10"/>
  <c r="A350" i="10"/>
  <c r="F349" i="10"/>
  <c r="E349" i="10"/>
  <c r="D349" i="10"/>
  <c r="C349" i="10"/>
  <c r="B349" i="10"/>
  <c r="A349" i="10"/>
  <c r="F348" i="10"/>
  <c r="E348" i="10"/>
  <c r="D348" i="10"/>
  <c r="C348" i="10"/>
  <c r="B348" i="10"/>
  <c r="A348" i="10"/>
  <c r="F347" i="10"/>
  <c r="E347" i="10"/>
  <c r="D347" i="10"/>
  <c r="C347" i="10"/>
  <c r="B347" i="10"/>
  <c r="A347" i="10"/>
  <c r="F346" i="10"/>
  <c r="E346" i="10"/>
  <c r="D346" i="10"/>
  <c r="C346" i="10"/>
  <c r="B346" i="10"/>
  <c r="A346" i="10"/>
  <c r="F345" i="10"/>
  <c r="E345" i="10"/>
  <c r="D345" i="10"/>
  <c r="C345" i="10"/>
  <c r="B345" i="10"/>
  <c r="A345" i="10"/>
  <c r="F344" i="10"/>
  <c r="E344" i="10"/>
  <c r="D344" i="10"/>
  <c r="C344" i="10"/>
  <c r="B344" i="10"/>
  <c r="A344" i="10"/>
  <c r="F343" i="10"/>
  <c r="E343" i="10"/>
  <c r="D343" i="10"/>
  <c r="C343" i="10"/>
  <c r="B343" i="10"/>
  <c r="A343" i="10"/>
  <c r="F342" i="10"/>
  <c r="E342" i="10"/>
  <c r="D342" i="10"/>
  <c r="C342" i="10"/>
  <c r="B342" i="10"/>
  <c r="A342" i="10"/>
  <c r="F341" i="10"/>
  <c r="E341" i="10"/>
  <c r="D341" i="10"/>
  <c r="C341" i="10"/>
  <c r="B341" i="10"/>
  <c r="A341" i="10"/>
  <c r="F340" i="10"/>
  <c r="E340" i="10"/>
  <c r="D340" i="10"/>
  <c r="C340" i="10"/>
  <c r="B340" i="10"/>
  <c r="A340" i="10"/>
  <c r="F339" i="10"/>
  <c r="E339" i="10"/>
  <c r="D339" i="10"/>
  <c r="C339" i="10"/>
  <c r="B339" i="10"/>
  <c r="A339" i="10"/>
  <c r="F338" i="10"/>
  <c r="E338" i="10"/>
  <c r="D338" i="10"/>
  <c r="C338" i="10"/>
  <c r="B338" i="10"/>
  <c r="A338" i="10"/>
  <c r="F337" i="10"/>
  <c r="E337" i="10"/>
  <c r="D337" i="10"/>
  <c r="C337" i="10"/>
  <c r="B337" i="10"/>
  <c r="A337" i="10"/>
  <c r="F336" i="10"/>
  <c r="E336" i="10"/>
  <c r="D336" i="10"/>
  <c r="C336" i="10"/>
  <c r="B336" i="10"/>
  <c r="A336" i="10"/>
  <c r="F335" i="10"/>
  <c r="E335" i="10"/>
  <c r="D335" i="10"/>
  <c r="C335" i="10"/>
  <c r="B335" i="10"/>
  <c r="A335" i="10"/>
  <c r="F334" i="10"/>
  <c r="E334" i="10"/>
  <c r="D334" i="10"/>
  <c r="C334" i="10"/>
  <c r="B334" i="10"/>
  <c r="A334" i="10"/>
  <c r="F333" i="10"/>
  <c r="E333" i="10"/>
  <c r="D333" i="10"/>
  <c r="C333" i="10"/>
  <c r="B333" i="10"/>
  <c r="A333" i="10"/>
  <c r="F332" i="10"/>
  <c r="E332" i="10"/>
  <c r="D332" i="10"/>
  <c r="C332" i="10"/>
  <c r="B332" i="10"/>
  <c r="A332" i="10"/>
  <c r="F331" i="10"/>
  <c r="E331" i="10"/>
  <c r="D331" i="10"/>
  <c r="C331" i="10"/>
  <c r="B331" i="10"/>
  <c r="A331" i="10"/>
  <c r="F330" i="10"/>
  <c r="E330" i="10"/>
  <c r="D330" i="10"/>
  <c r="C330" i="10"/>
  <c r="B330" i="10"/>
  <c r="A330" i="10"/>
  <c r="F329" i="10"/>
  <c r="E329" i="10"/>
  <c r="D329" i="10"/>
  <c r="C329" i="10"/>
  <c r="B329" i="10"/>
  <c r="A329" i="10"/>
  <c r="F328" i="10"/>
  <c r="E328" i="10"/>
  <c r="D328" i="10"/>
  <c r="C328" i="10"/>
  <c r="B328" i="10"/>
  <c r="A328" i="10"/>
  <c r="F327" i="10"/>
  <c r="E327" i="10"/>
  <c r="D327" i="10"/>
  <c r="C327" i="10"/>
  <c r="B327" i="10"/>
  <c r="A327" i="10"/>
  <c r="F326" i="10"/>
  <c r="E326" i="10"/>
  <c r="D326" i="10"/>
  <c r="C326" i="10"/>
  <c r="B326" i="10"/>
  <c r="A326" i="10"/>
  <c r="F325" i="10"/>
  <c r="E325" i="10"/>
  <c r="D325" i="10"/>
  <c r="C325" i="10"/>
  <c r="B325" i="10"/>
  <c r="A325" i="10"/>
  <c r="F324" i="10"/>
  <c r="E324" i="10"/>
  <c r="D324" i="10"/>
  <c r="C324" i="10"/>
  <c r="B324" i="10"/>
  <c r="A324" i="10"/>
  <c r="F323" i="10"/>
  <c r="E323" i="10"/>
  <c r="D323" i="10"/>
  <c r="C323" i="10"/>
  <c r="B323" i="10"/>
  <c r="A323" i="10"/>
  <c r="F322" i="10"/>
  <c r="E322" i="10"/>
  <c r="D322" i="10"/>
  <c r="C322" i="10"/>
  <c r="B322" i="10"/>
  <c r="A322" i="10"/>
  <c r="F321" i="10"/>
  <c r="E321" i="10"/>
  <c r="D321" i="10"/>
  <c r="C321" i="10"/>
  <c r="B321" i="10"/>
  <c r="A321" i="10"/>
  <c r="F320" i="10"/>
  <c r="E320" i="10"/>
  <c r="D320" i="10"/>
  <c r="C320" i="10"/>
  <c r="B320" i="10"/>
  <c r="A320" i="10"/>
  <c r="F319" i="10"/>
  <c r="E319" i="10"/>
  <c r="D319" i="10"/>
  <c r="C319" i="10"/>
  <c r="B319" i="10"/>
  <c r="A319" i="10"/>
  <c r="F318" i="10"/>
  <c r="E318" i="10"/>
  <c r="D318" i="10"/>
  <c r="C318" i="10"/>
  <c r="B318" i="10"/>
  <c r="A318" i="10"/>
  <c r="F317" i="10"/>
  <c r="E317" i="10"/>
  <c r="D317" i="10"/>
  <c r="C317" i="10"/>
  <c r="B317" i="10"/>
  <c r="A317" i="10"/>
  <c r="F316" i="10"/>
  <c r="E316" i="10"/>
  <c r="D316" i="10"/>
  <c r="C316" i="10"/>
  <c r="B316" i="10"/>
  <c r="A316" i="10"/>
  <c r="F315" i="10"/>
  <c r="E315" i="10"/>
  <c r="D315" i="10"/>
  <c r="C315" i="10"/>
  <c r="B315" i="10"/>
  <c r="A315" i="10"/>
  <c r="F314" i="10"/>
  <c r="E314" i="10"/>
  <c r="D314" i="10"/>
  <c r="C314" i="10"/>
  <c r="B314" i="10"/>
  <c r="A314" i="10"/>
  <c r="F313" i="10"/>
  <c r="E313" i="10"/>
  <c r="D313" i="10"/>
  <c r="C313" i="10"/>
  <c r="B313" i="10"/>
  <c r="A313" i="10"/>
  <c r="F312" i="10"/>
  <c r="E312" i="10"/>
  <c r="D312" i="10"/>
  <c r="C312" i="10"/>
  <c r="B312" i="10"/>
  <c r="A312" i="10"/>
  <c r="F311" i="10"/>
  <c r="E311" i="10"/>
  <c r="D311" i="10"/>
  <c r="C311" i="10"/>
  <c r="B311" i="10"/>
  <c r="A311" i="10"/>
  <c r="F310" i="10"/>
  <c r="E310" i="10"/>
  <c r="D310" i="10"/>
  <c r="C310" i="10"/>
  <c r="B310" i="10"/>
  <c r="A310" i="10"/>
  <c r="F309" i="10"/>
  <c r="E309" i="10"/>
  <c r="D309" i="10"/>
  <c r="C309" i="10"/>
  <c r="B309" i="10"/>
  <c r="A309" i="10"/>
  <c r="F308" i="10"/>
  <c r="E308" i="10"/>
  <c r="D308" i="10"/>
  <c r="C308" i="10"/>
  <c r="B308" i="10"/>
  <c r="A308" i="10"/>
  <c r="F307" i="10"/>
  <c r="E307" i="10"/>
  <c r="D307" i="10"/>
  <c r="C307" i="10"/>
  <c r="B307" i="10"/>
  <c r="A307" i="10"/>
  <c r="F306" i="10"/>
  <c r="E306" i="10"/>
  <c r="D306" i="10"/>
  <c r="C306" i="10"/>
  <c r="B306" i="10"/>
  <c r="A306" i="10"/>
  <c r="F305" i="10"/>
  <c r="E305" i="10"/>
  <c r="D305" i="10"/>
  <c r="C305" i="10"/>
  <c r="B305" i="10"/>
  <c r="A305" i="10"/>
  <c r="F304" i="10"/>
  <c r="E304" i="10"/>
  <c r="D304" i="10"/>
  <c r="C304" i="10"/>
  <c r="B304" i="10"/>
  <c r="A304" i="10"/>
  <c r="F303" i="10"/>
  <c r="E303" i="10"/>
  <c r="D303" i="10"/>
  <c r="C303" i="10"/>
  <c r="B303" i="10"/>
  <c r="A303" i="10"/>
  <c r="F302" i="10"/>
  <c r="E302" i="10"/>
  <c r="D302" i="10"/>
  <c r="C302" i="10"/>
  <c r="B302" i="10"/>
  <c r="A302" i="10"/>
  <c r="F301" i="10"/>
  <c r="E301" i="10"/>
  <c r="D301" i="10"/>
  <c r="C301" i="10"/>
  <c r="B301" i="10"/>
  <c r="A301" i="10"/>
  <c r="F300" i="10"/>
  <c r="E300" i="10"/>
  <c r="D300" i="10"/>
  <c r="C300" i="10"/>
  <c r="B300" i="10"/>
  <c r="A300" i="10"/>
  <c r="F299" i="10"/>
  <c r="E299" i="10"/>
  <c r="D299" i="10"/>
  <c r="C299" i="10"/>
  <c r="B299" i="10"/>
  <c r="A299" i="10"/>
  <c r="F298" i="10"/>
  <c r="E298" i="10"/>
  <c r="D298" i="10"/>
  <c r="C298" i="10"/>
  <c r="B298" i="10"/>
  <c r="A298" i="10"/>
  <c r="F297" i="10"/>
  <c r="E297" i="10"/>
  <c r="D297" i="10"/>
  <c r="C297" i="10"/>
  <c r="B297" i="10"/>
  <c r="A297" i="10"/>
  <c r="F296" i="10"/>
  <c r="E296" i="10"/>
  <c r="D296" i="10"/>
  <c r="C296" i="10"/>
  <c r="B296" i="10"/>
  <c r="A296" i="10"/>
  <c r="F295" i="10"/>
  <c r="E295" i="10"/>
  <c r="D295" i="10"/>
  <c r="C295" i="10"/>
  <c r="B295" i="10"/>
  <c r="A295" i="10"/>
  <c r="F294" i="10"/>
  <c r="E294" i="10"/>
  <c r="D294" i="10"/>
  <c r="C294" i="10"/>
  <c r="B294" i="10"/>
  <c r="A294" i="10"/>
  <c r="F293" i="10"/>
  <c r="E293" i="10"/>
  <c r="D293" i="10"/>
  <c r="C293" i="10"/>
  <c r="B293" i="10"/>
  <c r="A293" i="10"/>
  <c r="F292" i="10"/>
  <c r="E292" i="10"/>
  <c r="D292" i="10"/>
  <c r="C292" i="10"/>
  <c r="B292" i="10"/>
  <c r="A292" i="10"/>
  <c r="F291" i="10"/>
  <c r="E291" i="10"/>
  <c r="D291" i="10"/>
  <c r="C291" i="10"/>
  <c r="B291" i="10"/>
  <c r="A291" i="10"/>
  <c r="F290" i="10"/>
  <c r="E290" i="10"/>
  <c r="D290" i="10"/>
  <c r="C290" i="10"/>
  <c r="B290" i="10"/>
  <c r="A290" i="10"/>
  <c r="F289" i="10"/>
  <c r="E289" i="10"/>
  <c r="D289" i="10"/>
  <c r="C289" i="10"/>
  <c r="B289" i="10"/>
  <c r="A289" i="10"/>
  <c r="F288" i="10"/>
  <c r="E288" i="10"/>
  <c r="D288" i="10"/>
  <c r="C288" i="10"/>
  <c r="B288" i="10"/>
  <c r="A288" i="10"/>
  <c r="F287" i="10"/>
  <c r="E287" i="10"/>
  <c r="D287" i="10"/>
  <c r="C287" i="10"/>
  <c r="B287" i="10"/>
  <c r="A287" i="10"/>
  <c r="F286" i="10"/>
  <c r="E286" i="10"/>
  <c r="D286" i="10"/>
  <c r="C286" i="10"/>
  <c r="B286" i="10"/>
  <c r="A286" i="10"/>
  <c r="F285" i="10"/>
  <c r="E285" i="10"/>
  <c r="D285" i="10"/>
  <c r="C285" i="10"/>
  <c r="B285" i="10"/>
  <c r="A285" i="10"/>
  <c r="F284" i="10"/>
  <c r="E284" i="10"/>
  <c r="D284" i="10"/>
  <c r="C284" i="10"/>
  <c r="B284" i="10"/>
  <c r="A284" i="10"/>
  <c r="F283" i="10"/>
  <c r="E283" i="10"/>
  <c r="D283" i="10"/>
  <c r="C283" i="10"/>
  <c r="B283" i="10"/>
  <c r="A283" i="10"/>
  <c r="F282" i="10"/>
  <c r="E282" i="10"/>
  <c r="D282" i="10"/>
  <c r="C282" i="10"/>
  <c r="B282" i="10"/>
  <c r="A282" i="10"/>
  <c r="F281" i="10"/>
  <c r="E281" i="10"/>
  <c r="D281" i="10"/>
  <c r="C281" i="10"/>
  <c r="B281" i="10"/>
  <c r="A281" i="10"/>
  <c r="F280" i="10"/>
  <c r="E280" i="10"/>
  <c r="D280" i="10"/>
  <c r="C280" i="10"/>
  <c r="B280" i="10"/>
  <c r="A280" i="10"/>
  <c r="F279" i="10"/>
  <c r="E279" i="10"/>
  <c r="D279" i="10"/>
  <c r="C279" i="10"/>
  <c r="B279" i="10"/>
  <c r="A279" i="10"/>
  <c r="F278" i="10"/>
  <c r="E278" i="10"/>
  <c r="D278" i="10"/>
  <c r="C278" i="10"/>
  <c r="B278" i="10"/>
  <c r="A278" i="10"/>
  <c r="F277" i="10"/>
  <c r="E277" i="10"/>
  <c r="D277" i="10"/>
  <c r="C277" i="10"/>
  <c r="B277" i="10"/>
  <c r="A277" i="10"/>
  <c r="F276" i="10"/>
  <c r="E276" i="10"/>
  <c r="D276" i="10"/>
  <c r="C276" i="10"/>
  <c r="B276" i="10"/>
  <c r="A276" i="10"/>
  <c r="F275" i="10"/>
  <c r="E275" i="10"/>
  <c r="D275" i="10"/>
  <c r="C275" i="10"/>
  <c r="B275" i="10"/>
  <c r="A275" i="10"/>
  <c r="F274" i="10"/>
  <c r="F3079" i="11" s="1"/>
  <c r="P3079" i="11" s="1"/>
  <c r="E274" i="10"/>
  <c r="E3079" i="11" s="1"/>
  <c r="D274" i="10"/>
  <c r="D3079" i="11" s="1"/>
  <c r="C274" i="10"/>
  <c r="C3079" i="11" s="1"/>
  <c r="B274" i="10"/>
  <c r="B3079" i="11" s="1"/>
  <c r="A274" i="10"/>
  <c r="A3079" i="11" s="1"/>
  <c r="F273" i="10"/>
  <c r="F3078" i="11" s="1"/>
  <c r="P3078" i="11" s="1"/>
  <c r="E273" i="10"/>
  <c r="E3078" i="11" s="1"/>
  <c r="D273" i="10"/>
  <c r="D3078" i="11" s="1"/>
  <c r="C273" i="10"/>
  <c r="C3078" i="11" s="1"/>
  <c r="B273" i="10"/>
  <c r="B3078" i="11" s="1"/>
  <c r="A273" i="10"/>
  <c r="A3078" i="11" s="1"/>
  <c r="F272" i="10"/>
  <c r="F3077" i="11" s="1"/>
  <c r="P3077" i="11" s="1"/>
  <c r="E272" i="10"/>
  <c r="E3077" i="11" s="1"/>
  <c r="D272" i="10"/>
  <c r="D3077" i="11" s="1"/>
  <c r="C272" i="10"/>
  <c r="C3077" i="11" s="1"/>
  <c r="B272" i="10"/>
  <c r="B3077" i="11" s="1"/>
  <c r="B207" i="12" s="1"/>
  <c r="A272" i="10"/>
  <c r="A3077" i="11" s="1"/>
  <c r="A207" i="12" s="1"/>
  <c r="F271" i="10"/>
  <c r="E271" i="10"/>
  <c r="D271" i="10"/>
  <c r="C271" i="10"/>
  <c r="B271" i="10"/>
  <c r="A271" i="10"/>
  <c r="F270" i="10"/>
  <c r="E270" i="10"/>
  <c r="D270" i="10"/>
  <c r="C270" i="10"/>
  <c r="B270" i="10"/>
  <c r="A270" i="10"/>
  <c r="F269" i="10"/>
  <c r="E269" i="10"/>
  <c r="D269" i="10"/>
  <c r="C269" i="10"/>
  <c r="B269" i="10"/>
  <c r="A269" i="10"/>
  <c r="F268" i="10"/>
  <c r="E268" i="10"/>
  <c r="D268" i="10"/>
  <c r="C268" i="10"/>
  <c r="B268" i="10"/>
  <c r="A268" i="10"/>
  <c r="F267" i="10"/>
  <c r="E267" i="10"/>
  <c r="D267" i="10"/>
  <c r="C267" i="10"/>
  <c r="B267" i="10"/>
  <c r="A267" i="10"/>
  <c r="F266" i="10"/>
  <c r="E266" i="10"/>
  <c r="D266" i="10"/>
  <c r="C266" i="10"/>
  <c r="B266" i="10"/>
  <c r="A266" i="10"/>
  <c r="F265" i="10"/>
  <c r="E265" i="10"/>
  <c r="D265" i="10"/>
  <c r="C265" i="10"/>
  <c r="B265" i="10"/>
  <c r="A265" i="10"/>
  <c r="F264" i="10"/>
  <c r="E264" i="10"/>
  <c r="D264" i="10"/>
  <c r="C264" i="10"/>
  <c r="B264" i="10"/>
  <c r="A264" i="10"/>
  <c r="F263" i="10"/>
  <c r="E263" i="10"/>
  <c r="D263" i="10"/>
  <c r="C263" i="10"/>
  <c r="B263" i="10"/>
  <c r="A263" i="10"/>
  <c r="F262" i="10"/>
  <c r="E262" i="10"/>
  <c r="D262" i="10"/>
  <c r="C262" i="10"/>
  <c r="B262" i="10"/>
  <c r="A262" i="10"/>
  <c r="F261" i="10"/>
  <c r="E261" i="10"/>
  <c r="D261" i="10"/>
  <c r="C261" i="10"/>
  <c r="B261" i="10"/>
  <c r="A261" i="10"/>
  <c r="F260" i="10"/>
  <c r="E260" i="10"/>
  <c r="D260" i="10"/>
  <c r="C260" i="10"/>
  <c r="B260" i="10"/>
  <c r="A260" i="10"/>
  <c r="F259" i="10"/>
  <c r="E259" i="10"/>
  <c r="D259" i="10"/>
  <c r="C259" i="10"/>
  <c r="B259" i="10"/>
  <c r="A259" i="10"/>
  <c r="F258" i="10"/>
  <c r="E258" i="10"/>
  <c r="D258" i="10"/>
  <c r="C258" i="10"/>
  <c r="B258" i="10"/>
  <c r="A258" i="10"/>
  <c r="F257" i="10"/>
  <c r="E257" i="10"/>
  <c r="D257" i="10"/>
  <c r="C257" i="10"/>
  <c r="B257" i="10"/>
  <c r="A257" i="10"/>
  <c r="F256" i="10"/>
  <c r="E256" i="10"/>
  <c r="D256" i="10"/>
  <c r="C256" i="10"/>
  <c r="B256" i="10"/>
  <c r="A256" i="10"/>
  <c r="F255" i="10"/>
  <c r="E255" i="10"/>
  <c r="D255" i="10"/>
  <c r="C255" i="10"/>
  <c r="B255" i="10"/>
  <c r="A255" i="10"/>
  <c r="F254" i="10"/>
  <c r="E254" i="10"/>
  <c r="D254" i="10"/>
  <c r="C254" i="10"/>
  <c r="B254" i="10"/>
  <c r="A254" i="10"/>
  <c r="F253" i="10"/>
  <c r="E253" i="10"/>
  <c r="D253" i="10"/>
  <c r="C253" i="10"/>
  <c r="B253" i="10"/>
  <c r="A253" i="10"/>
  <c r="F252" i="10"/>
  <c r="E252" i="10"/>
  <c r="D252" i="10"/>
  <c r="C252" i="10"/>
  <c r="B252" i="10"/>
  <c r="A252" i="10"/>
  <c r="F251" i="10"/>
  <c r="E251" i="10"/>
  <c r="D251" i="10"/>
  <c r="C251" i="10"/>
  <c r="B251" i="10"/>
  <c r="A251" i="10"/>
  <c r="F250" i="10"/>
  <c r="E250" i="10"/>
  <c r="D250" i="10"/>
  <c r="C250" i="10"/>
  <c r="B250" i="10"/>
  <c r="A250" i="10"/>
  <c r="F249" i="10"/>
  <c r="E249" i="10"/>
  <c r="D249" i="10"/>
  <c r="C249" i="10"/>
  <c r="B249" i="10"/>
  <c r="A249" i="10"/>
  <c r="F248" i="10"/>
  <c r="E248" i="10"/>
  <c r="D248" i="10"/>
  <c r="C248" i="10"/>
  <c r="B248" i="10"/>
  <c r="A248" i="10"/>
  <c r="F247" i="10"/>
  <c r="E247" i="10"/>
  <c r="D247" i="10"/>
  <c r="C247" i="10"/>
  <c r="B247" i="10"/>
  <c r="A247" i="10"/>
  <c r="F246" i="10"/>
  <c r="E246" i="10"/>
  <c r="D246" i="10"/>
  <c r="C246" i="10"/>
  <c r="B246" i="10"/>
  <c r="A246" i="10"/>
  <c r="F245" i="10"/>
  <c r="E245" i="10"/>
  <c r="D245" i="10"/>
  <c r="C245" i="10"/>
  <c r="B245" i="10"/>
  <c r="A245" i="10"/>
  <c r="F244" i="10"/>
  <c r="E244" i="10"/>
  <c r="D244" i="10"/>
  <c r="C244" i="10"/>
  <c r="B244" i="10"/>
  <c r="A244" i="10"/>
  <c r="F243" i="10"/>
  <c r="E243" i="10"/>
  <c r="D243" i="10"/>
  <c r="C243" i="10"/>
  <c r="B243" i="10"/>
  <c r="A243" i="10"/>
  <c r="F242" i="10"/>
  <c r="E242" i="10"/>
  <c r="D242" i="10"/>
  <c r="C242" i="10"/>
  <c r="B242" i="10"/>
  <c r="A242" i="10"/>
  <c r="F241" i="10"/>
  <c r="E241" i="10"/>
  <c r="D241" i="10"/>
  <c r="C241" i="10"/>
  <c r="B241" i="10"/>
  <c r="A241" i="10"/>
  <c r="F240" i="10"/>
  <c r="E240" i="10"/>
  <c r="D240" i="10"/>
  <c r="C240" i="10"/>
  <c r="B240" i="10"/>
  <c r="A240" i="10"/>
  <c r="F239" i="10"/>
  <c r="E239" i="10"/>
  <c r="D239" i="10"/>
  <c r="C239" i="10"/>
  <c r="B239" i="10"/>
  <c r="A239" i="10"/>
  <c r="F238" i="10"/>
  <c r="E238" i="10"/>
  <c r="D238" i="10"/>
  <c r="C238" i="10"/>
  <c r="B238" i="10"/>
  <c r="A238" i="10"/>
  <c r="F237" i="10"/>
  <c r="E237" i="10"/>
  <c r="D237" i="10"/>
  <c r="C237" i="10"/>
  <c r="B237" i="10"/>
  <c r="A237" i="10"/>
  <c r="F236" i="10"/>
  <c r="E236" i="10"/>
  <c r="D236" i="10"/>
  <c r="C236" i="10"/>
  <c r="B236" i="10"/>
  <c r="A236" i="10"/>
  <c r="F235" i="10"/>
  <c r="E235" i="10"/>
  <c r="D235" i="10"/>
  <c r="C235" i="10"/>
  <c r="B235" i="10"/>
  <c r="A235" i="10"/>
  <c r="F234" i="10"/>
  <c r="E234" i="10"/>
  <c r="D234" i="10"/>
  <c r="C234" i="10"/>
  <c r="B234" i="10"/>
  <c r="A234" i="10"/>
  <c r="F233" i="10"/>
  <c r="E233" i="10"/>
  <c r="D233" i="10"/>
  <c r="C233" i="10"/>
  <c r="B233" i="10"/>
  <c r="A233" i="10"/>
  <c r="F232" i="10"/>
  <c r="E232" i="10"/>
  <c r="D232" i="10"/>
  <c r="C232" i="10"/>
  <c r="B232" i="10"/>
  <c r="A232" i="10"/>
  <c r="F231" i="10"/>
  <c r="E231" i="10"/>
  <c r="D231" i="10"/>
  <c r="C231" i="10"/>
  <c r="B231" i="10"/>
  <c r="A231" i="10"/>
  <c r="F230" i="10"/>
  <c r="E230" i="10"/>
  <c r="D230" i="10"/>
  <c r="C230" i="10"/>
  <c r="B230" i="10"/>
  <c r="A230" i="10"/>
  <c r="F229" i="10"/>
  <c r="E229" i="10"/>
  <c r="D229" i="10"/>
  <c r="C229" i="10"/>
  <c r="B229" i="10"/>
  <c r="A229" i="10"/>
  <c r="F228" i="10"/>
  <c r="E228" i="10"/>
  <c r="D228" i="10"/>
  <c r="C228" i="10"/>
  <c r="B228" i="10"/>
  <c r="A228" i="10"/>
  <c r="F227" i="10"/>
  <c r="E227" i="10"/>
  <c r="D227" i="10"/>
  <c r="C227" i="10"/>
  <c r="B227" i="10"/>
  <c r="A227" i="10"/>
  <c r="F226" i="10"/>
  <c r="E226" i="10"/>
  <c r="D226" i="10"/>
  <c r="C226" i="10"/>
  <c r="B226" i="10"/>
  <c r="A226" i="10"/>
  <c r="F225" i="10"/>
  <c r="E225" i="10"/>
  <c r="D225" i="10"/>
  <c r="C225" i="10"/>
  <c r="B225" i="10"/>
  <c r="A225" i="10"/>
  <c r="F224" i="10"/>
  <c r="E224" i="10"/>
  <c r="D224" i="10"/>
  <c r="C224" i="10"/>
  <c r="B224" i="10"/>
  <c r="A224" i="10"/>
  <c r="F223" i="10"/>
  <c r="E223" i="10"/>
  <c r="D223" i="10"/>
  <c r="C223" i="10"/>
  <c r="B223" i="10"/>
  <c r="A223" i="10"/>
  <c r="F222" i="10"/>
  <c r="E222" i="10"/>
  <c r="D222" i="10"/>
  <c r="C222" i="10"/>
  <c r="B222" i="10"/>
  <c r="A222" i="10"/>
  <c r="F221" i="10"/>
  <c r="E221" i="10"/>
  <c r="D221" i="10"/>
  <c r="C221" i="10"/>
  <c r="B221" i="10"/>
  <c r="A221" i="10"/>
  <c r="F220" i="10"/>
  <c r="E220" i="10"/>
  <c r="D220" i="10"/>
  <c r="C220" i="10"/>
  <c r="B220" i="10"/>
  <c r="A220" i="10"/>
  <c r="F219" i="10"/>
  <c r="E219" i="10"/>
  <c r="D219" i="10"/>
  <c r="C219" i="10"/>
  <c r="B219" i="10"/>
  <c r="A219" i="10"/>
  <c r="F218" i="10"/>
  <c r="E218" i="10"/>
  <c r="D218" i="10"/>
  <c r="C218" i="10"/>
  <c r="B218" i="10"/>
  <c r="A218" i="10"/>
  <c r="F217" i="10"/>
  <c r="E217" i="10"/>
  <c r="D217" i="10"/>
  <c r="C217" i="10"/>
  <c r="B217" i="10"/>
  <c r="A217" i="10"/>
  <c r="F216" i="10"/>
  <c r="E216" i="10"/>
  <c r="D216" i="10"/>
  <c r="C216" i="10"/>
  <c r="B216" i="10"/>
  <c r="A216" i="10"/>
  <c r="F215" i="10"/>
  <c r="E215" i="10"/>
  <c r="D215" i="10"/>
  <c r="C215" i="10"/>
  <c r="B215" i="10"/>
  <c r="A215" i="10"/>
  <c r="F214" i="10"/>
  <c r="E214" i="10"/>
  <c r="D214" i="10"/>
  <c r="C214" i="10"/>
  <c r="B214" i="10"/>
  <c r="A214" i="10"/>
  <c r="F213" i="10"/>
  <c r="E213" i="10"/>
  <c r="D213" i="10"/>
  <c r="C213" i="10"/>
  <c r="B213" i="10"/>
  <c r="A213" i="10"/>
  <c r="F212" i="10"/>
  <c r="E212" i="10"/>
  <c r="D212" i="10"/>
  <c r="C212" i="10"/>
  <c r="B212" i="10"/>
  <c r="A212" i="10"/>
  <c r="F211" i="10"/>
  <c r="E211" i="10"/>
  <c r="D211" i="10"/>
  <c r="C211" i="10"/>
  <c r="B211" i="10"/>
  <c r="A211" i="10"/>
  <c r="F210" i="10"/>
  <c r="E210" i="10"/>
  <c r="D210" i="10"/>
  <c r="C210" i="10"/>
  <c r="B210" i="10"/>
  <c r="A210" i="10"/>
  <c r="F209" i="10"/>
  <c r="E209" i="10"/>
  <c r="D209" i="10"/>
  <c r="C209" i="10"/>
  <c r="B209" i="10"/>
  <c r="A209" i="10"/>
  <c r="F208" i="10"/>
  <c r="E208" i="10"/>
  <c r="D208" i="10"/>
  <c r="C208" i="10"/>
  <c r="B208" i="10"/>
  <c r="A208" i="10"/>
  <c r="F207" i="10"/>
  <c r="E207" i="10"/>
  <c r="D207" i="10"/>
  <c r="C207" i="10"/>
  <c r="B207" i="10"/>
  <c r="A207" i="10"/>
  <c r="F206" i="10"/>
  <c r="E206" i="10"/>
  <c r="D206" i="10"/>
  <c r="C206" i="10"/>
  <c r="B206" i="10"/>
  <c r="A206" i="10"/>
  <c r="F205" i="10"/>
  <c r="E205" i="10"/>
  <c r="D205" i="10"/>
  <c r="C205" i="10"/>
  <c r="B205" i="10"/>
  <c r="A205" i="10"/>
  <c r="F204" i="10"/>
  <c r="E204" i="10"/>
  <c r="D204" i="10"/>
  <c r="C204" i="10"/>
  <c r="B204" i="10"/>
  <c r="A204" i="10"/>
  <c r="F203" i="10"/>
  <c r="E203" i="10"/>
  <c r="D203" i="10"/>
  <c r="C203" i="10"/>
  <c r="B203" i="10"/>
  <c r="A203" i="10"/>
  <c r="F202" i="10"/>
  <c r="E202" i="10"/>
  <c r="D202" i="10"/>
  <c r="C202" i="10"/>
  <c r="B202" i="10"/>
  <c r="A202" i="10"/>
  <c r="F201" i="10"/>
  <c r="E201" i="10"/>
  <c r="D201" i="10"/>
  <c r="C201" i="10"/>
  <c r="B201" i="10"/>
  <c r="A201" i="10"/>
  <c r="F200" i="10"/>
  <c r="E200" i="10"/>
  <c r="D200" i="10"/>
  <c r="C200" i="10"/>
  <c r="B200" i="10"/>
  <c r="A200" i="10"/>
  <c r="F199" i="10"/>
  <c r="E199" i="10"/>
  <c r="D199" i="10"/>
  <c r="C199" i="10"/>
  <c r="B199" i="10"/>
  <c r="A199" i="10"/>
  <c r="F198" i="10"/>
  <c r="E198" i="10"/>
  <c r="D198" i="10"/>
  <c r="C198" i="10"/>
  <c r="B198" i="10"/>
  <c r="A198" i="10"/>
  <c r="F197" i="10"/>
  <c r="E197" i="10"/>
  <c r="D197" i="10"/>
  <c r="C197" i="10"/>
  <c r="B197" i="10"/>
  <c r="A197" i="10"/>
  <c r="F196" i="10"/>
  <c r="E196" i="10"/>
  <c r="D196" i="10"/>
  <c r="C196" i="10"/>
  <c r="B196" i="10"/>
  <c r="A196" i="10"/>
  <c r="F195" i="10"/>
  <c r="E195" i="10"/>
  <c r="D195" i="10"/>
  <c r="C195" i="10"/>
  <c r="B195" i="10"/>
  <c r="A195" i="10"/>
  <c r="F194" i="10"/>
  <c r="E194" i="10"/>
  <c r="D194" i="10"/>
  <c r="C194" i="10"/>
  <c r="B194" i="10"/>
  <c r="A194" i="10"/>
  <c r="F193" i="10"/>
  <c r="E193" i="10"/>
  <c r="D193" i="10"/>
  <c r="C193" i="10"/>
  <c r="B193" i="10"/>
  <c r="A193" i="10"/>
  <c r="F192" i="10"/>
  <c r="E192" i="10"/>
  <c r="D192" i="10"/>
  <c r="C192" i="10"/>
  <c r="B192" i="10"/>
  <c r="A192" i="10"/>
  <c r="F191" i="10"/>
  <c r="E191" i="10"/>
  <c r="D191" i="10"/>
  <c r="C191" i="10"/>
  <c r="B191" i="10"/>
  <c r="A191" i="10"/>
  <c r="F190" i="10"/>
  <c r="E190" i="10"/>
  <c r="D190" i="10"/>
  <c r="C190" i="10"/>
  <c r="B190" i="10"/>
  <c r="A190" i="10"/>
  <c r="F189" i="10"/>
  <c r="E189" i="10"/>
  <c r="D189" i="10"/>
  <c r="C189" i="10"/>
  <c r="B189" i="10"/>
  <c r="A189" i="10"/>
  <c r="F188" i="10"/>
  <c r="E188" i="10"/>
  <c r="D188" i="10"/>
  <c r="C188" i="10"/>
  <c r="B188" i="10"/>
  <c r="A188" i="10"/>
  <c r="F187" i="10"/>
  <c r="E187" i="10"/>
  <c r="D187" i="10"/>
  <c r="C187" i="10"/>
  <c r="B187" i="10"/>
  <c r="A187" i="10"/>
  <c r="F186" i="10"/>
  <c r="E186" i="10"/>
  <c r="D186" i="10"/>
  <c r="C186" i="10"/>
  <c r="B186" i="10"/>
  <c r="A186" i="10"/>
  <c r="F185" i="10"/>
  <c r="E185" i="10"/>
  <c r="D185" i="10"/>
  <c r="C185" i="10"/>
  <c r="B185" i="10"/>
  <c r="A185" i="10"/>
  <c r="F184" i="10"/>
  <c r="E184" i="10"/>
  <c r="D184" i="10"/>
  <c r="C184" i="10"/>
  <c r="B184" i="10"/>
  <c r="A184" i="10"/>
  <c r="F183" i="10"/>
  <c r="E183" i="10"/>
  <c r="D183" i="10"/>
  <c r="C183" i="10"/>
  <c r="B183" i="10"/>
  <c r="A183" i="10"/>
  <c r="F182" i="10"/>
  <c r="E182" i="10"/>
  <c r="D182" i="10"/>
  <c r="C182" i="10"/>
  <c r="B182" i="10"/>
  <c r="A182" i="10"/>
  <c r="F181" i="10"/>
  <c r="E181" i="10"/>
  <c r="D181" i="10"/>
  <c r="C181" i="10"/>
  <c r="B181" i="10"/>
  <c r="A181" i="10"/>
  <c r="F180" i="10"/>
  <c r="E180" i="10"/>
  <c r="D180" i="10"/>
  <c r="C180" i="10"/>
  <c r="B180" i="10"/>
  <c r="A180" i="10"/>
  <c r="F179" i="10"/>
  <c r="E179" i="10"/>
  <c r="D179" i="10"/>
  <c r="C179" i="10"/>
  <c r="B179" i="10"/>
  <c r="A179" i="10"/>
  <c r="F178" i="10"/>
  <c r="E178" i="10"/>
  <c r="D178" i="10"/>
  <c r="C178" i="10"/>
  <c r="B178" i="10"/>
  <c r="A178" i="10"/>
  <c r="F177" i="10"/>
  <c r="E177" i="10"/>
  <c r="D177" i="10"/>
  <c r="C177" i="10"/>
  <c r="B177" i="10"/>
  <c r="A177" i="10"/>
  <c r="F176" i="10"/>
  <c r="E176" i="10"/>
  <c r="D176" i="10"/>
  <c r="C176" i="10"/>
  <c r="B176" i="10"/>
  <c r="A176" i="10"/>
  <c r="F175" i="10"/>
  <c r="E175" i="10"/>
  <c r="D175" i="10"/>
  <c r="C175" i="10"/>
  <c r="B175" i="10"/>
  <c r="A175" i="10"/>
  <c r="F174" i="10"/>
  <c r="E174" i="10"/>
  <c r="D174" i="10"/>
  <c r="C174" i="10"/>
  <c r="B174" i="10"/>
  <c r="A174" i="10"/>
  <c r="F173" i="10"/>
  <c r="E173" i="10"/>
  <c r="D173" i="10"/>
  <c r="C173" i="10"/>
  <c r="B173" i="10"/>
  <c r="A173" i="10"/>
  <c r="F172" i="10"/>
  <c r="E172" i="10"/>
  <c r="D172" i="10"/>
  <c r="C172" i="10"/>
  <c r="B172" i="10"/>
  <c r="A172" i="10"/>
  <c r="F171" i="10"/>
  <c r="E171" i="10"/>
  <c r="D171" i="10"/>
  <c r="C171" i="10"/>
  <c r="B171" i="10"/>
  <c r="A171" i="10"/>
  <c r="F170" i="10"/>
  <c r="E170" i="10"/>
  <c r="D170" i="10"/>
  <c r="C170" i="10"/>
  <c r="B170" i="10"/>
  <c r="A170" i="10"/>
  <c r="F169" i="10"/>
  <c r="E169" i="10"/>
  <c r="D169" i="10"/>
  <c r="C169" i="10"/>
  <c r="B169" i="10"/>
  <c r="A169" i="10"/>
  <c r="F168" i="10"/>
  <c r="E168" i="10"/>
  <c r="D168" i="10"/>
  <c r="C168" i="10"/>
  <c r="B168" i="10"/>
  <c r="A168" i="10"/>
  <c r="F167" i="10"/>
  <c r="E167" i="10"/>
  <c r="D167" i="10"/>
  <c r="C167" i="10"/>
  <c r="B167" i="10"/>
  <c r="A167" i="10"/>
  <c r="F166" i="10"/>
  <c r="E166" i="10"/>
  <c r="D166" i="10"/>
  <c r="C166" i="10"/>
  <c r="B166" i="10"/>
  <c r="A166" i="10"/>
  <c r="F165" i="10"/>
  <c r="E165" i="10"/>
  <c r="D165" i="10"/>
  <c r="C165" i="10"/>
  <c r="B165" i="10"/>
  <c r="A165" i="10"/>
  <c r="F164" i="10"/>
  <c r="E164" i="10"/>
  <c r="D164" i="10"/>
  <c r="C164" i="10"/>
  <c r="B164" i="10"/>
  <c r="A164" i="10"/>
  <c r="F163" i="10"/>
  <c r="E163" i="10"/>
  <c r="D163" i="10"/>
  <c r="C163" i="10"/>
  <c r="B163" i="10"/>
  <c r="A163" i="10"/>
  <c r="F162" i="10"/>
  <c r="E162" i="10"/>
  <c r="D162" i="10"/>
  <c r="C162" i="10"/>
  <c r="B162" i="10"/>
  <c r="A162" i="10"/>
  <c r="F161" i="10"/>
  <c r="E161" i="10"/>
  <c r="D161" i="10"/>
  <c r="C161" i="10"/>
  <c r="B161" i="10"/>
  <c r="A161" i="10"/>
  <c r="F160" i="10"/>
  <c r="E160" i="10"/>
  <c r="D160" i="10"/>
  <c r="C160" i="10"/>
  <c r="B160" i="10"/>
  <c r="A160" i="10"/>
  <c r="F159" i="10"/>
  <c r="E159" i="10"/>
  <c r="D159" i="10"/>
  <c r="C159" i="10"/>
  <c r="B159" i="10"/>
  <c r="A159" i="10"/>
  <c r="F158" i="10"/>
  <c r="E158" i="10"/>
  <c r="D158" i="10"/>
  <c r="C158" i="10"/>
  <c r="B158" i="10"/>
  <c r="A158" i="10"/>
  <c r="F157" i="10"/>
  <c r="E157" i="10"/>
  <c r="D157" i="10"/>
  <c r="C157" i="10"/>
  <c r="B157" i="10"/>
  <c r="A157" i="10"/>
  <c r="F156" i="10"/>
  <c r="E156" i="10"/>
  <c r="D156" i="10"/>
  <c r="C156" i="10"/>
  <c r="B156" i="10"/>
  <c r="A156" i="10"/>
  <c r="F155" i="10"/>
  <c r="E155" i="10"/>
  <c r="D155" i="10"/>
  <c r="C155" i="10"/>
  <c r="B155" i="10"/>
  <c r="A155" i="10"/>
  <c r="F154" i="10"/>
  <c r="E154" i="10"/>
  <c r="D154" i="10"/>
  <c r="C154" i="10"/>
  <c r="B154" i="10"/>
  <c r="A154" i="10"/>
  <c r="F153" i="10"/>
  <c r="E153" i="10"/>
  <c r="D153" i="10"/>
  <c r="C153" i="10"/>
  <c r="B153" i="10"/>
  <c r="A153" i="10"/>
  <c r="F152" i="10"/>
  <c r="E152" i="10"/>
  <c r="D152" i="10"/>
  <c r="C152" i="10"/>
  <c r="B152" i="10"/>
  <c r="A152" i="10"/>
  <c r="F151" i="10"/>
  <c r="E151" i="10"/>
  <c r="D151" i="10"/>
  <c r="C151" i="10"/>
  <c r="B151" i="10"/>
  <c r="A151" i="10"/>
  <c r="F150" i="10"/>
  <c r="E150" i="10"/>
  <c r="D150" i="10"/>
  <c r="C150" i="10"/>
  <c r="B150" i="10"/>
  <c r="A150" i="10"/>
  <c r="F149" i="10"/>
  <c r="E149" i="10"/>
  <c r="D149" i="10"/>
  <c r="C149" i="10"/>
  <c r="B149" i="10"/>
  <c r="A149" i="10"/>
  <c r="F148" i="10"/>
  <c r="E148" i="10"/>
  <c r="D148" i="10"/>
  <c r="C148" i="10"/>
  <c r="B148" i="10"/>
  <c r="A148" i="10"/>
  <c r="F147" i="10"/>
  <c r="E147" i="10"/>
  <c r="D147" i="10"/>
  <c r="C147" i="10"/>
  <c r="B147" i="10"/>
  <c r="A147" i="10"/>
  <c r="F146" i="10"/>
  <c r="E146" i="10"/>
  <c r="D146" i="10"/>
  <c r="C146" i="10"/>
  <c r="B146" i="10"/>
  <c r="A146" i="10"/>
  <c r="F145" i="10"/>
  <c r="E145" i="10"/>
  <c r="D145" i="10"/>
  <c r="C145" i="10"/>
  <c r="B145" i="10"/>
  <c r="A145" i="10"/>
  <c r="F144" i="10"/>
  <c r="E144" i="10"/>
  <c r="D144" i="10"/>
  <c r="C144" i="10"/>
  <c r="B144" i="10"/>
  <c r="A144" i="10"/>
  <c r="F143" i="10"/>
  <c r="E143" i="10"/>
  <c r="D143" i="10"/>
  <c r="C143" i="10"/>
  <c r="B143" i="10"/>
  <c r="A143" i="10"/>
  <c r="F142" i="10"/>
  <c r="E142" i="10"/>
  <c r="D142" i="10"/>
  <c r="C142" i="10"/>
  <c r="B142" i="10"/>
  <c r="A142" i="10"/>
  <c r="F141" i="10"/>
  <c r="E141" i="10"/>
  <c r="D141" i="10"/>
  <c r="C141" i="10"/>
  <c r="B141" i="10"/>
  <c r="A141" i="10"/>
  <c r="F140" i="10"/>
  <c r="E140" i="10"/>
  <c r="D140" i="10"/>
  <c r="C140" i="10"/>
  <c r="B140" i="10"/>
  <c r="A140" i="10"/>
  <c r="F139" i="10"/>
  <c r="E139" i="10"/>
  <c r="D139" i="10"/>
  <c r="C139" i="10"/>
  <c r="B139" i="10"/>
  <c r="A139" i="10"/>
  <c r="F138" i="10"/>
  <c r="E138" i="10"/>
  <c r="D138" i="10"/>
  <c r="C138" i="10"/>
  <c r="B138" i="10"/>
  <c r="A138" i="10"/>
  <c r="F137" i="10"/>
  <c r="E137" i="10"/>
  <c r="D137" i="10"/>
  <c r="C137" i="10"/>
  <c r="B137" i="10"/>
  <c r="A137" i="10"/>
  <c r="F136" i="10"/>
  <c r="E136" i="10"/>
  <c r="D136" i="10"/>
  <c r="C136" i="10"/>
  <c r="B136" i="10"/>
  <c r="A136" i="10"/>
  <c r="F135" i="10"/>
  <c r="E135" i="10"/>
  <c r="D135" i="10"/>
  <c r="C135" i="10"/>
  <c r="B135" i="10"/>
  <c r="A135" i="10"/>
  <c r="F134" i="10"/>
  <c r="E134" i="10"/>
  <c r="D134" i="10"/>
  <c r="C134" i="10"/>
  <c r="B134" i="10"/>
  <c r="A134" i="10"/>
  <c r="F133" i="10"/>
  <c r="E133" i="10"/>
  <c r="D133" i="10"/>
  <c r="C133" i="10"/>
  <c r="B133" i="10"/>
  <c r="A133" i="10"/>
  <c r="F132" i="10"/>
  <c r="E132" i="10"/>
  <c r="D132" i="10"/>
  <c r="C132" i="10"/>
  <c r="B132" i="10"/>
  <c r="A132" i="10"/>
  <c r="F131" i="10"/>
  <c r="E131" i="10"/>
  <c r="D131" i="10"/>
  <c r="C131" i="10"/>
  <c r="B131" i="10"/>
  <c r="A131" i="10"/>
  <c r="F130" i="10"/>
  <c r="E130" i="10"/>
  <c r="D130" i="10"/>
  <c r="C130" i="10"/>
  <c r="B130" i="10"/>
  <c r="A130" i="10"/>
  <c r="F129" i="10"/>
  <c r="E129" i="10"/>
  <c r="D129" i="10"/>
  <c r="C129" i="10"/>
  <c r="B129" i="10"/>
  <c r="A129" i="10"/>
  <c r="F128" i="10"/>
  <c r="E128" i="10"/>
  <c r="D128" i="10"/>
  <c r="C128" i="10"/>
  <c r="B128" i="10"/>
  <c r="A128" i="10"/>
  <c r="F127" i="10"/>
  <c r="E127" i="10"/>
  <c r="D127" i="10"/>
  <c r="C127" i="10"/>
  <c r="B127" i="10"/>
  <c r="A127" i="10"/>
  <c r="F126" i="10"/>
  <c r="E126" i="10"/>
  <c r="D126" i="10"/>
  <c r="C126" i="10"/>
  <c r="B126" i="10"/>
  <c r="A126" i="10"/>
  <c r="F125" i="10"/>
  <c r="E125" i="10"/>
  <c r="D125" i="10"/>
  <c r="C125" i="10"/>
  <c r="B125" i="10"/>
  <c r="A125" i="10"/>
  <c r="F124" i="10"/>
  <c r="E124" i="10"/>
  <c r="D124" i="10"/>
  <c r="C124" i="10"/>
  <c r="B124" i="10"/>
  <c r="A124" i="10"/>
  <c r="F123" i="10"/>
  <c r="E123" i="10"/>
  <c r="D123" i="10"/>
  <c r="C123" i="10"/>
  <c r="B123" i="10"/>
  <c r="A123" i="10"/>
  <c r="F122" i="10"/>
  <c r="E122" i="10"/>
  <c r="D122" i="10"/>
  <c r="C122" i="10"/>
  <c r="B122" i="10"/>
  <c r="A122" i="10"/>
  <c r="F121" i="10"/>
  <c r="E121" i="10"/>
  <c r="D121" i="10"/>
  <c r="C121" i="10"/>
  <c r="B121" i="10"/>
  <c r="A121" i="10"/>
  <c r="F120" i="10"/>
  <c r="E120" i="10"/>
  <c r="D120" i="10"/>
  <c r="C120" i="10"/>
  <c r="B120" i="10"/>
  <c r="A120" i="10"/>
  <c r="F119" i="10"/>
  <c r="E119" i="10"/>
  <c r="D119" i="10"/>
  <c r="C119" i="10"/>
  <c r="B119" i="10"/>
  <c r="A119" i="10"/>
  <c r="F118" i="10"/>
  <c r="E118" i="10"/>
  <c r="D118" i="10"/>
  <c r="C118" i="10"/>
  <c r="B118" i="10"/>
  <c r="A118" i="10"/>
  <c r="F117" i="10"/>
  <c r="E117" i="10"/>
  <c r="D117" i="10"/>
  <c r="C117" i="10"/>
  <c r="B117" i="10"/>
  <c r="A117" i="10"/>
  <c r="F116" i="10"/>
  <c r="E116" i="10"/>
  <c r="D116" i="10"/>
  <c r="C116" i="10"/>
  <c r="B116" i="10"/>
  <c r="A116" i="10"/>
  <c r="F115" i="10"/>
  <c r="E115" i="10"/>
  <c r="D115" i="10"/>
  <c r="C115" i="10"/>
  <c r="B115" i="10"/>
  <c r="A115" i="10"/>
  <c r="F114" i="10"/>
  <c r="E114" i="10"/>
  <c r="D114" i="10"/>
  <c r="C114" i="10"/>
  <c r="B114" i="10"/>
  <c r="A114" i="10"/>
  <c r="F113" i="10"/>
  <c r="E113" i="10"/>
  <c r="D113" i="10"/>
  <c r="C113" i="10"/>
  <c r="B113" i="10"/>
  <c r="A113" i="10"/>
  <c r="F112" i="10"/>
  <c r="E112" i="10"/>
  <c r="D112" i="10"/>
  <c r="C112" i="10"/>
  <c r="B112" i="10"/>
  <c r="A112" i="10"/>
  <c r="F111" i="10"/>
  <c r="F1191" i="11" s="1"/>
  <c r="P1191" i="11" s="1"/>
  <c r="E111" i="10"/>
  <c r="E1191" i="11" s="1"/>
  <c r="D111" i="10"/>
  <c r="D1191" i="11" s="1"/>
  <c r="C111" i="10"/>
  <c r="C1191" i="11" s="1"/>
  <c r="B111" i="10"/>
  <c r="B1191" i="11" s="1"/>
  <c r="A111" i="10"/>
  <c r="A1191" i="11" s="1"/>
  <c r="F110" i="10"/>
  <c r="E110" i="10"/>
  <c r="D110" i="10"/>
  <c r="C110" i="10"/>
  <c r="B110" i="10"/>
  <c r="A110" i="10"/>
  <c r="F109" i="10"/>
  <c r="E109" i="10"/>
  <c r="D109" i="10"/>
  <c r="C109" i="10"/>
  <c r="B109" i="10"/>
  <c r="A109" i="10"/>
  <c r="F108" i="10"/>
  <c r="E108" i="10"/>
  <c r="D108" i="10"/>
  <c r="C108" i="10"/>
  <c r="B108" i="10"/>
  <c r="A108" i="10"/>
  <c r="F107" i="10"/>
  <c r="E107" i="10"/>
  <c r="D107" i="10"/>
  <c r="C107" i="10"/>
  <c r="B107" i="10"/>
  <c r="A107" i="10"/>
  <c r="F106" i="10"/>
  <c r="E106" i="10"/>
  <c r="D106" i="10"/>
  <c r="C106" i="10"/>
  <c r="B106" i="10"/>
  <c r="A106" i="10"/>
  <c r="F105" i="10"/>
  <c r="E105" i="10"/>
  <c r="D105" i="10"/>
  <c r="C105" i="10"/>
  <c r="B105" i="10"/>
  <c r="A105" i="10"/>
  <c r="F104" i="10"/>
  <c r="E104" i="10"/>
  <c r="D104" i="10"/>
  <c r="C104" i="10"/>
  <c r="B104" i="10"/>
  <c r="A104" i="10"/>
  <c r="F103" i="10"/>
  <c r="E103" i="10"/>
  <c r="D103" i="10"/>
  <c r="C103" i="10"/>
  <c r="B103" i="10"/>
  <c r="A103" i="10"/>
  <c r="F102" i="10"/>
  <c r="E102" i="10"/>
  <c r="D102" i="10"/>
  <c r="C102" i="10"/>
  <c r="B102" i="10"/>
  <c r="A102" i="10"/>
  <c r="F101" i="10"/>
  <c r="E101" i="10"/>
  <c r="D101" i="10"/>
  <c r="C101" i="10"/>
  <c r="B101" i="10"/>
  <c r="A101" i="10"/>
  <c r="F100" i="10"/>
  <c r="E100" i="10"/>
  <c r="D100" i="10"/>
  <c r="C100" i="10"/>
  <c r="B100" i="10"/>
  <c r="A100" i="10"/>
  <c r="F99" i="10"/>
  <c r="E99" i="10"/>
  <c r="D99" i="10"/>
  <c r="C99" i="10"/>
  <c r="B99" i="10"/>
  <c r="A99" i="10"/>
  <c r="F98" i="10"/>
  <c r="E98" i="10"/>
  <c r="D98" i="10"/>
  <c r="C98" i="10"/>
  <c r="B98" i="10"/>
  <c r="A98" i="10"/>
  <c r="F97" i="10"/>
  <c r="E97" i="10"/>
  <c r="D97" i="10"/>
  <c r="C97" i="10"/>
  <c r="B97" i="10"/>
  <c r="A97" i="10"/>
  <c r="F96" i="10"/>
  <c r="E96" i="10"/>
  <c r="D96" i="10"/>
  <c r="C96" i="10"/>
  <c r="B96" i="10"/>
  <c r="A96" i="10"/>
  <c r="F95" i="10"/>
  <c r="E95" i="10"/>
  <c r="D95" i="10"/>
  <c r="C95" i="10"/>
  <c r="B95" i="10"/>
  <c r="A95" i="10"/>
  <c r="F94" i="10"/>
  <c r="E94" i="10"/>
  <c r="D94" i="10"/>
  <c r="C94" i="10"/>
  <c r="B94" i="10"/>
  <c r="A94" i="10"/>
  <c r="F93" i="10"/>
  <c r="E93" i="10"/>
  <c r="D93" i="10"/>
  <c r="C93" i="10"/>
  <c r="B93" i="10"/>
  <c r="A93" i="10"/>
  <c r="F92" i="10"/>
  <c r="E92" i="10"/>
  <c r="D92" i="10"/>
  <c r="C92" i="10"/>
  <c r="B92" i="10"/>
  <c r="A92" i="10"/>
  <c r="F91" i="10"/>
  <c r="E91" i="10"/>
  <c r="D91" i="10"/>
  <c r="C91" i="10"/>
  <c r="B91" i="10"/>
  <c r="A91" i="10"/>
  <c r="F90" i="10"/>
  <c r="E90" i="10"/>
  <c r="D90" i="10"/>
  <c r="C90" i="10"/>
  <c r="B90" i="10"/>
  <c r="A90" i="10"/>
  <c r="F89" i="10"/>
  <c r="E89" i="10"/>
  <c r="D89" i="10"/>
  <c r="C89" i="10"/>
  <c r="B89" i="10"/>
  <c r="A89" i="10"/>
  <c r="F88" i="10"/>
  <c r="E88" i="10"/>
  <c r="D88" i="10"/>
  <c r="C88" i="10"/>
  <c r="B88" i="10"/>
  <c r="A88" i="10"/>
  <c r="F87" i="10"/>
  <c r="E87" i="10"/>
  <c r="D87" i="10"/>
  <c r="C87" i="10"/>
  <c r="B87" i="10"/>
  <c r="A87" i="10"/>
  <c r="F86" i="10"/>
  <c r="E86" i="10"/>
  <c r="D86" i="10"/>
  <c r="C86" i="10"/>
  <c r="B86" i="10"/>
  <c r="A86" i="10"/>
  <c r="F85" i="10"/>
  <c r="E85" i="10"/>
  <c r="D85" i="10"/>
  <c r="C85" i="10"/>
  <c r="B85" i="10"/>
  <c r="A85" i="10"/>
  <c r="F84" i="10"/>
  <c r="E84" i="10"/>
  <c r="D84" i="10"/>
  <c r="C84" i="10"/>
  <c r="B84" i="10"/>
  <c r="A84" i="10"/>
  <c r="F83" i="10"/>
  <c r="E83" i="10"/>
  <c r="D83" i="10"/>
  <c r="C83" i="10"/>
  <c r="B83" i="10"/>
  <c r="A83" i="10"/>
  <c r="F82" i="10"/>
  <c r="E82" i="10"/>
  <c r="D82" i="10"/>
  <c r="C82" i="10"/>
  <c r="B82" i="10"/>
  <c r="A82" i="10"/>
  <c r="F81" i="10"/>
  <c r="E81" i="10"/>
  <c r="D81" i="10"/>
  <c r="C81" i="10"/>
  <c r="B81" i="10"/>
  <c r="A81" i="10"/>
  <c r="F80" i="10"/>
  <c r="E80" i="10"/>
  <c r="D80" i="10"/>
  <c r="C80" i="10"/>
  <c r="B80" i="10"/>
  <c r="A80" i="10"/>
  <c r="F79" i="10"/>
  <c r="E79" i="10"/>
  <c r="D79" i="10"/>
  <c r="C79" i="10"/>
  <c r="B79" i="10"/>
  <c r="A79" i="10"/>
  <c r="F78" i="10"/>
  <c r="E78" i="10"/>
  <c r="D78" i="10"/>
  <c r="C78" i="10"/>
  <c r="B78" i="10"/>
  <c r="A78" i="10"/>
  <c r="F77" i="10"/>
  <c r="E77" i="10"/>
  <c r="D77" i="10"/>
  <c r="C77" i="10"/>
  <c r="B77" i="10"/>
  <c r="A77" i="10"/>
  <c r="F76" i="10"/>
  <c r="E76" i="10"/>
  <c r="D76" i="10"/>
  <c r="C76" i="10"/>
  <c r="B76" i="10"/>
  <c r="A76" i="10"/>
  <c r="F75" i="10"/>
  <c r="E75" i="10"/>
  <c r="D75" i="10"/>
  <c r="C75" i="10"/>
  <c r="B75" i="10"/>
  <c r="A75" i="10"/>
  <c r="F74" i="10"/>
  <c r="E74" i="10"/>
  <c r="D74" i="10"/>
  <c r="C74" i="10"/>
  <c r="B74" i="10"/>
  <c r="A74" i="10"/>
  <c r="F73" i="10"/>
  <c r="E73" i="10"/>
  <c r="D73" i="10"/>
  <c r="C73" i="10"/>
  <c r="B73" i="10"/>
  <c r="A73" i="10"/>
  <c r="F72" i="10"/>
  <c r="E72" i="10"/>
  <c r="D72" i="10"/>
  <c r="C72" i="10"/>
  <c r="B72" i="10"/>
  <c r="A72" i="10"/>
  <c r="F71" i="10"/>
  <c r="E71" i="10"/>
  <c r="D71" i="10"/>
  <c r="C71" i="10"/>
  <c r="B71" i="10"/>
  <c r="A71" i="10"/>
  <c r="F70" i="10"/>
  <c r="E70" i="10"/>
  <c r="D70" i="10"/>
  <c r="C70" i="10"/>
  <c r="B70" i="10"/>
  <c r="A70" i="10"/>
  <c r="F69" i="10"/>
  <c r="E69" i="10"/>
  <c r="D69" i="10"/>
  <c r="C69" i="10"/>
  <c r="B69" i="10"/>
  <c r="A69" i="10"/>
  <c r="F68" i="10"/>
  <c r="E68" i="10"/>
  <c r="D68" i="10"/>
  <c r="C68" i="10"/>
  <c r="B68" i="10"/>
  <c r="A68" i="10"/>
  <c r="F67" i="10"/>
  <c r="E67" i="10"/>
  <c r="D67" i="10"/>
  <c r="C67" i="10"/>
  <c r="B67" i="10"/>
  <c r="A67" i="10"/>
  <c r="F66" i="10"/>
  <c r="E66" i="10"/>
  <c r="D66" i="10"/>
  <c r="C66" i="10"/>
  <c r="B66" i="10"/>
  <c r="A66" i="10"/>
  <c r="F65" i="10"/>
  <c r="E65" i="10"/>
  <c r="D65" i="10"/>
  <c r="C65" i="10"/>
  <c r="B65" i="10"/>
  <c r="A65" i="10"/>
  <c r="F64" i="10"/>
  <c r="E64" i="10"/>
  <c r="D64" i="10"/>
  <c r="C64" i="10"/>
  <c r="B64" i="10"/>
  <c r="A64" i="10"/>
  <c r="F63" i="10"/>
  <c r="E63" i="10"/>
  <c r="D63" i="10"/>
  <c r="C63" i="10"/>
  <c r="B63" i="10"/>
  <c r="A63" i="10"/>
  <c r="F62" i="10"/>
  <c r="E62" i="10"/>
  <c r="D62" i="10"/>
  <c r="C62" i="10"/>
  <c r="B62" i="10"/>
  <c r="A62" i="10"/>
  <c r="F61" i="10"/>
  <c r="E61" i="10"/>
  <c r="D61" i="10"/>
  <c r="C61" i="10"/>
  <c r="B61" i="10"/>
  <c r="A61" i="10"/>
  <c r="F60" i="10"/>
  <c r="E60" i="10"/>
  <c r="D60" i="10"/>
  <c r="C60" i="10"/>
  <c r="B60" i="10"/>
  <c r="A60" i="10"/>
  <c r="F59" i="10"/>
  <c r="E59" i="10"/>
  <c r="D59" i="10"/>
  <c r="C59" i="10"/>
  <c r="B59" i="10"/>
  <c r="A59" i="10"/>
  <c r="F58" i="10"/>
  <c r="E58" i="10"/>
  <c r="D58" i="10"/>
  <c r="C58" i="10"/>
  <c r="B58" i="10"/>
  <c r="A58" i="10"/>
  <c r="F57" i="10"/>
  <c r="E57" i="10"/>
  <c r="D57" i="10"/>
  <c r="C57" i="10"/>
  <c r="B57" i="10"/>
  <c r="A57" i="10"/>
  <c r="F56" i="10"/>
  <c r="E56" i="10"/>
  <c r="D56" i="10"/>
  <c r="C56" i="10"/>
  <c r="B56" i="10"/>
  <c r="A56" i="10"/>
  <c r="F55" i="10"/>
  <c r="E55" i="10"/>
  <c r="D55" i="10"/>
  <c r="C55" i="10"/>
  <c r="B55" i="10"/>
  <c r="A55" i="10"/>
  <c r="F54" i="10"/>
  <c r="E54" i="10"/>
  <c r="D54" i="10"/>
  <c r="C54" i="10"/>
  <c r="B54" i="10"/>
  <c r="A54" i="10"/>
  <c r="F53" i="10"/>
  <c r="E53" i="10"/>
  <c r="D53" i="10"/>
  <c r="C53" i="10"/>
  <c r="B53" i="10"/>
  <c r="A53" i="10"/>
  <c r="F52" i="10"/>
  <c r="E52" i="10"/>
  <c r="D52" i="10"/>
  <c r="C52" i="10"/>
  <c r="B52" i="10"/>
  <c r="A52" i="10"/>
  <c r="F51" i="10"/>
  <c r="E51" i="10"/>
  <c r="D51" i="10"/>
  <c r="C51" i="10"/>
  <c r="B51" i="10"/>
  <c r="A51" i="10"/>
  <c r="F50" i="10"/>
  <c r="E50" i="10"/>
  <c r="D50" i="10"/>
  <c r="C50" i="10"/>
  <c r="B50" i="10"/>
  <c r="A50" i="10"/>
  <c r="F49" i="10"/>
  <c r="E49" i="10"/>
  <c r="D49" i="10"/>
  <c r="C49" i="10"/>
  <c r="B49" i="10"/>
  <c r="A49" i="10"/>
  <c r="F48" i="10"/>
  <c r="E48" i="10"/>
  <c r="D48" i="10"/>
  <c r="C48" i="10"/>
  <c r="B48" i="10"/>
  <c r="A48" i="10"/>
  <c r="F47" i="10"/>
  <c r="E47" i="10"/>
  <c r="D47" i="10"/>
  <c r="C47" i="10"/>
  <c r="B47" i="10"/>
  <c r="A47" i="10"/>
  <c r="F46" i="10"/>
  <c r="E46" i="10"/>
  <c r="D46" i="10"/>
  <c r="C46" i="10"/>
  <c r="B46" i="10"/>
  <c r="A46" i="10"/>
  <c r="F45" i="10"/>
  <c r="E45" i="10"/>
  <c r="D45" i="10"/>
  <c r="C45" i="10"/>
  <c r="B45" i="10"/>
  <c r="A45" i="10"/>
  <c r="F44" i="10"/>
  <c r="E44" i="10"/>
  <c r="D44" i="10"/>
  <c r="C44" i="10"/>
  <c r="B44" i="10"/>
  <c r="A44" i="10"/>
  <c r="F43" i="10"/>
  <c r="E43" i="10"/>
  <c r="D43" i="10"/>
  <c r="C43" i="10"/>
  <c r="B43" i="10"/>
  <c r="A43" i="10"/>
  <c r="F42" i="10"/>
  <c r="E42" i="10"/>
  <c r="D42" i="10"/>
  <c r="C42" i="10"/>
  <c r="B42" i="10"/>
  <c r="A42" i="10"/>
  <c r="F41" i="10"/>
  <c r="E41" i="10"/>
  <c r="D41" i="10"/>
  <c r="C41" i="10"/>
  <c r="B41" i="10"/>
  <c r="A41" i="10"/>
  <c r="F40" i="10"/>
  <c r="E40" i="10"/>
  <c r="D40" i="10"/>
  <c r="C40" i="10"/>
  <c r="B40" i="10"/>
  <c r="A40" i="10"/>
  <c r="F39" i="10"/>
  <c r="E39" i="10"/>
  <c r="D39" i="10"/>
  <c r="C39" i="10"/>
  <c r="B39" i="10"/>
  <c r="A39" i="10"/>
  <c r="F38" i="10"/>
  <c r="E38" i="10"/>
  <c r="D38" i="10"/>
  <c r="C38" i="10"/>
  <c r="B38" i="10"/>
  <c r="A38" i="10"/>
  <c r="F37" i="10"/>
  <c r="E37" i="10"/>
  <c r="D37" i="10"/>
  <c r="C37" i="10"/>
  <c r="B37" i="10"/>
  <c r="A37" i="10"/>
  <c r="F36" i="10"/>
  <c r="E36" i="10"/>
  <c r="D36" i="10"/>
  <c r="C36" i="10"/>
  <c r="B36" i="10"/>
  <c r="A36" i="10"/>
  <c r="F35" i="10"/>
  <c r="E35" i="10"/>
  <c r="D35" i="10"/>
  <c r="C35" i="10"/>
  <c r="B35" i="10"/>
  <c r="A35" i="10"/>
  <c r="F34" i="10"/>
  <c r="E34" i="10"/>
  <c r="D34" i="10"/>
  <c r="C34" i="10"/>
  <c r="B34" i="10"/>
  <c r="A34" i="10"/>
  <c r="F33" i="10"/>
  <c r="E33" i="10"/>
  <c r="D33" i="10"/>
  <c r="C33" i="10"/>
  <c r="B33" i="10"/>
  <c r="A33" i="10"/>
  <c r="F32" i="10"/>
  <c r="E32" i="10"/>
  <c r="D32" i="10"/>
  <c r="C32" i="10"/>
  <c r="B32" i="10"/>
  <c r="A32" i="10"/>
  <c r="F31" i="10"/>
  <c r="E31" i="10"/>
  <c r="D31" i="10"/>
  <c r="C31" i="10"/>
  <c r="B31" i="10"/>
  <c r="A31" i="10"/>
  <c r="F30" i="10"/>
  <c r="E30" i="10"/>
  <c r="D30" i="10"/>
  <c r="C30" i="10"/>
  <c r="B30" i="10"/>
  <c r="A30" i="10"/>
  <c r="F29" i="10"/>
  <c r="E29" i="10"/>
  <c r="D29" i="10"/>
  <c r="C29" i="10"/>
  <c r="B29" i="10"/>
  <c r="A29" i="10"/>
  <c r="F28" i="10"/>
  <c r="E28" i="10"/>
  <c r="D28" i="10"/>
  <c r="C28" i="10"/>
  <c r="B28" i="10"/>
  <c r="A28" i="10"/>
  <c r="F27" i="10"/>
  <c r="E27" i="10"/>
  <c r="D27" i="10"/>
  <c r="C27" i="10"/>
  <c r="B27" i="10"/>
  <c r="A27" i="10"/>
  <c r="F26" i="10"/>
  <c r="E26" i="10"/>
  <c r="D26" i="10"/>
  <c r="C26" i="10"/>
  <c r="B26" i="10"/>
  <c r="A26" i="10"/>
  <c r="F25" i="10"/>
  <c r="E25" i="10"/>
  <c r="D25" i="10"/>
  <c r="C25" i="10"/>
  <c r="B25" i="10"/>
  <c r="A25" i="10"/>
  <c r="F24" i="10"/>
  <c r="E24" i="10"/>
  <c r="D24" i="10"/>
  <c r="C24" i="10"/>
  <c r="B24" i="10"/>
  <c r="A24" i="10"/>
  <c r="F23" i="10"/>
  <c r="E23" i="10"/>
  <c r="D23" i="10"/>
  <c r="C23" i="10"/>
  <c r="B23" i="10"/>
  <c r="A23" i="10"/>
  <c r="F22" i="10"/>
  <c r="E22" i="10"/>
  <c r="D22" i="10"/>
  <c r="C22" i="10"/>
  <c r="B22" i="10"/>
  <c r="A22" i="10"/>
  <c r="F21" i="10"/>
  <c r="E21" i="10"/>
  <c r="D21" i="10"/>
  <c r="C21" i="10"/>
  <c r="B21" i="10"/>
  <c r="A21" i="10"/>
  <c r="F20" i="10"/>
  <c r="E20" i="10"/>
  <c r="D20" i="10"/>
  <c r="C20" i="10"/>
  <c r="B20" i="10"/>
  <c r="A20" i="10"/>
  <c r="F19" i="10"/>
  <c r="E19" i="10"/>
  <c r="D19" i="10"/>
  <c r="C19" i="10"/>
  <c r="B19" i="10"/>
  <c r="A19" i="10"/>
  <c r="F18" i="10"/>
  <c r="E18" i="10"/>
  <c r="D18" i="10"/>
  <c r="C18" i="10"/>
  <c r="B18" i="10"/>
  <c r="A18" i="10"/>
  <c r="F17" i="10"/>
  <c r="E17" i="10"/>
  <c r="D17" i="10"/>
  <c r="C17" i="10"/>
  <c r="B17" i="10"/>
  <c r="A17" i="10"/>
  <c r="F16" i="10"/>
  <c r="E16" i="10"/>
  <c r="D16" i="10"/>
  <c r="C16" i="10"/>
  <c r="B16" i="10"/>
  <c r="A16" i="10"/>
  <c r="F15" i="10"/>
  <c r="E15" i="10"/>
  <c r="D15" i="10"/>
  <c r="C15" i="10"/>
  <c r="B15" i="10"/>
  <c r="A15" i="10"/>
  <c r="F14" i="10"/>
  <c r="E14" i="10"/>
  <c r="D14" i="10"/>
  <c r="C14" i="10"/>
  <c r="B14" i="10"/>
  <c r="A14" i="10"/>
  <c r="F13" i="10"/>
  <c r="E13" i="10"/>
  <c r="D13" i="10"/>
  <c r="C13" i="10"/>
  <c r="B13" i="10"/>
  <c r="A13" i="10"/>
  <c r="F12" i="10"/>
  <c r="F162" i="11" s="1"/>
  <c r="P162" i="11" s="1"/>
  <c r="E12" i="10"/>
  <c r="E162" i="11" s="1"/>
  <c r="D12" i="10"/>
  <c r="D162" i="11" s="1"/>
  <c r="C12" i="10"/>
  <c r="C162" i="11" s="1"/>
  <c r="B12" i="10"/>
  <c r="B162" i="11" s="1"/>
  <c r="A12" i="10"/>
  <c r="A162" i="11" s="1"/>
  <c r="F11" i="10"/>
  <c r="F161" i="11" s="1"/>
  <c r="P161" i="11" s="1"/>
  <c r="E11" i="10"/>
  <c r="E161" i="11" s="1"/>
  <c r="D11" i="10"/>
  <c r="D161" i="11" s="1"/>
  <c r="C11" i="10"/>
  <c r="C161" i="11" s="1"/>
  <c r="B11" i="10"/>
  <c r="B161" i="11" s="1"/>
  <c r="A11" i="10"/>
  <c r="A161" i="11" s="1"/>
  <c r="F10" i="10"/>
  <c r="F160" i="11" s="1"/>
  <c r="P160" i="11" s="1"/>
  <c r="E10" i="10"/>
  <c r="E160" i="11" s="1"/>
  <c r="D10" i="10"/>
  <c r="D160" i="11" s="1"/>
  <c r="C10" i="10"/>
  <c r="C160" i="11" s="1"/>
  <c r="B10" i="10"/>
  <c r="B160" i="11" s="1"/>
  <c r="A10" i="10"/>
  <c r="A160" i="11" s="1"/>
  <c r="F9" i="10"/>
  <c r="F159" i="11" s="1"/>
  <c r="P159" i="11" s="1"/>
  <c r="E9" i="10"/>
  <c r="E159" i="11" s="1"/>
  <c r="D9" i="10"/>
  <c r="D159" i="11" s="1"/>
  <c r="C9" i="10"/>
  <c r="C159" i="11" s="1"/>
  <c r="B9" i="10"/>
  <c r="B159" i="11" s="1"/>
  <c r="A9" i="10"/>
  <c r="A159" i="11" s="1"/>
  <c r="F8" i="10"/>
  <c r="F158" i="11" s="1"/>
  <c r="P158" i="11" s="1"/>
  <c r="E8" i="10"/>
  <c r="E158" i="11" s="1"/>
  <c r="D8" i="10"/>
  <c r="D158" i="11" s="1"/>
  <c r="C8" i="10"/>
  <c r="C158" i="11" s="1"/>
  <c r="B8" i="10"/>
  <c r="B158" i="11" s="1"/>
  <c r="A8" i="10"/>
  <c r="A158" i="11" s="1"/>
  <c r="F7" i="10"/>
  <c r="F157" i="11" s="1"/>
  <c r="P157" i="11" s="1"/>
  <c r="E7" i="10"/>
  <c r="E157" i="11" s="1"/>
  <c r="D7" i="10"/>
  <c r="D157" i="11" s="1"/>
  <c r="C7" i="10"/>
  <c r="C157" i="11" s="1"/>
  <c r="B7" i="10"/>
  <c r="B157" i="11" s="1"/>
  <c r="A7" i="10"/>
  <c r="A157" i="11" s="1"/>
  <c r="F6" i="10"/>
  <c r="F156" i="11" s="1"/>
  <c r="P156" i="11" s="1"/>
  <c r="E6" i="10"/>
  <c r="E156" i="11" s="1"/>
  <c r="D6" i="10"/>
  <c r="D156" i="11" s="1"/>
  <c r="C6" i="10"/>
  <c r="C156" i="11" s="1"/>
  <c r="B6" i="10"/>
  <c r="B156" i="11" s="1"/>
  <c r="A6" i="10"/>
  <c r="A156" i="11" s="1"/>
  <c r="F5" i="10"/>
  <c r="F155" i="11" s="1"/>
  <c r="P155" i="11" s="1"/>
  <c r="E5" i="10"/>
  <c r="E155" i="11" s="1"/>
  <c r="D5" i="10"/>
  <c r="D155" i="11" s="1"/>
  <c r="C5" i="10"/>
  <c r="C155" i="11" s="1"/>
  <c r="B5" i="10"/>
  <c r="B155" i="11" s="1"/>
  <c r="A5" i="10"/>
  <c r="A155" i="11" s="1"/>
  <c r="F4" i="10"/>
  <c r="F154" i="11" s="1"/>
  <c r="P154" i="11" s="1"/>
  <c r="E4" i="10"/>
  <c r="E154" i="11" s="1"/>
  <c r="D4" i="10"/>
  <c r="D154" i="11" s="1"/>
  <c r="C4" i="10"/>
  <c r="C154" i="11" s="1"/>
  <c r="B4" i="10"/>
  <c r="B154" i="11" s="1"/>
  <c r="A4" i="10"/>
  <c r="A154" i="11" s="1"/>
  <c r="F3" i="10"/>
  <c r="F153" i="11" s="1"/>
  <c r="P153" i="11" s="1"/>
  <c r="E3" i="10"/>
  <c r="E153" i="11" s="1"/>
  <c r="D3" i="10"/>
  <c r="D153" i="11" s="1"/>
  <c r="C3" i="10"/>
  <c r="C153" i="11" s="1"/>
  <c r="B3" i="10"/>
  <c r="B153" i="11" s="1"/>
  <c r="A3" i="10"/>
  <c r="A153" i="11" s="1"/>
  <c r="F2" i="10"/>
  <c r="F152" i="11" s="1"/>
  <c r="P152" i="11" s="1"/>
  <c r="E2" i="10"/>
  <c r="E152" i="11" s="1"/>
  <c r="D2" i="10"/>
  <c r="D152" i="11" s="1"/>
  <c r="C2" i="10"/>
  <c r="C152" i="11" s="1"/>
  <c r="B2" i="10"/>
  <c r="B152" i="11" s="1"/>
  <c r="B12" i="12" s="1"/>
  <c r="A2" i="10"/>
  <c r="A152" i="11" s="1"/>
  <c r="A12" i="12" s="1"/>
  <c r="F291" i="9"/>
  <c r="E291" i="9"/>
  <c r="D291" i="9"/>
  <c r="C291" i="9"/>
  <c r="J291" i="9" s="1"/>
  <c r="B291" i="9"/>
  <c r="A291" i="9"/>
  <c r="F290" i="9"/>
  <c r="E290" i="9"/>
  <c r="D290" i="9"/>
  <c r="C290" i="9"/>
  <c r="J290" i="9" s="1"/>
  <c r="B290" i="9"/>
  <c r="A290" i="9"/>
  <c r="F289" i="9"/>
  <c r="E289" i="9"/>
  <c r="D289" i="9"/>
  <c r="C289" i="9"/>
  <c r="J289" i="9" s="1"/>
  <c r="B289" i="9"/>
  <c r="A289" i="9"/>
  <c r="F288" i="9"/>
  <c r="E288" i="9"/>
  <c r="D288" i="9"/>
  <c r="C288" i="9"/>
  <c r="J288" i="9" s="1"/>
  <c r="B288" i="9"/>
  <c r="A288" i="9"/>
  <c r="F287" i="9"/>
  <c r="E287" i="9"/>
  <c r="D287" i="9"/>
  <c r="C287" i="9"/>
  <c r="J287" i="9" s="1"/>
  <c r="B287" i="9"/>
  <c r="A287" i="9"/>
  <c r="F286" i="9"/>
  <c r="E286" i="9"/>
  <c r="D286" i="9"/>
  <c r="C286" i="9"/>
  <c r="J286" i="9" s="1"/>
  <c r="B286" i="9"/>
  <c r="A286" i="9"/>
  <c r="F285" i="9"/>
  <c r="E285" i="9"/>
  <c r="D285" i="9"/>
  <c r="C285" i="9"/>
  <c r="J285" i="9" s="1"/>
  <c r="B285" i="9"/>
  <c r="A285" i="9"/>
  <c r="F284" i="9"/>
  <c r="E284" i="9"/>
  <c r="D284" i="9"/>
  <c r="C284" i="9"/>
  <c r="J284" i="9" s="1"/>
  <c r="B284" i="9"/>
  <c r="A284" i="9"/>
  <c r="F283" i="9"/>
  <c r="E283" i="9"/>
  <c r="D283" i="9"/>
  <c r="C283" i="9"/>
  <c r="J283" i="9" s="1"/>
  <c r="B283" i="9"/>
  <c r="A283" i="9"/>
  <c r="F282" i="9"/>
  <c r="E282" i="9"/>
  <c r="D282" i="9"/>
  <c r="C282" i="9"/>
  <c r="J282" i="9" s="1"/>
  <c r="B282" i="9"/>
  <c r="B30" i="13" s="1"/>
  <c r="A282" i="9"/>
  <c r="A30" i="13" s="1"/>
  <c r="F281" i="9"/>
  <c r="E281" i="9"/>
  <c r="D281" i="9"/>
  <c r="C281" i="9"/>
  <c r="J281" i="9" s="1"/>
  <c r="B281" i="9"/>
  <c r="A281" i="9"/>
  <c r="F280" i="9"/>
  <c r="E280" i="9"/>
  <c r="D280" i="9"/>
  <c r="C280" i="9"/>
  <c r="J280" i="9" s="1"/>
  <c r="B280" i="9"/>
  <c r="A280" i="9"/>
  <c r="F279" i="9"/>
  <c r="E279" i="9"/>
  <c r="D279" i="9"/>
  <c r="C279" i="9"/>
  <c r="J279" i="9" s="1"/>
  <c r="B279" i="9"/>
  <c r="A279" i="9"/>
  <c r="F278" i="9"/>
  <c r="E278" i="9"/>
  <c r="D278" i="9"/>
  <c r="C278" i="9"/>
  <c r="J278" i="9" s="1"/>
  <c r="B278" i="9"/>
  <c r="A278" i="9"/>
  <c r="F277" i="9"/>
  <c r="E277" i="9"/>
  <c r="D277" i="9"/>
  <c r="C277" i="9"/>
  <c r="J277" i="9" s="1"/>
  <c r="B277" i="9"/>
  <c r="A277" i="9"/>
  <c r="F276" i="9"/>
  <c r="E276" i="9"/>
  <c r="D276" i="9"/>
  <c r="C276" i="9"/>
  <c r="J276" i="9" s="1"/>
  <c r="B276" i="9"/>
  <c r="A276" i="9"/>
  <c r="F275" i="9"/>
  <c r="E275" i="9"/>
  <c r="D275" i="9"/>
  <c r="C275" i="9"/>
  <c r="J275" i="9" s="1"/>
  <c r="B275" i="9"/>
  <c r="A275" i="9"/>
  <c r="F274" i="9"/>
  <c r="E274" i="9"/>
  <c r="D274" i="9"/>
  <c r="C274" i="9"/>
  <c r="J274" i="9" s="1"/>
  <c r="B274" i="9"/>
  <c r="A274" i="9"/>
  <c r="F273" i="9"/>
  <c r="E273" i="9"/>
  <c r="D273" i="9"/>
  <c r="C273" i="9"/>
  <c r="J273" i="9" s="1"/>
  <c r="B273" i="9"/>
  <c r="A273" i="9"/>
  <c r="F272" i="9"/>
  <c r="E272" i="9"/>
  <c r="D272" i="9"/>
  <c r="C272" i="9"/>
  <c r="J272" i="9" s="1"/>
  <c r="B272" i="9"/>
  <c r="B29" i="13" s="1"/>
  <c r="A272" i="9"/>
  <c r="A29" i="13" s="1"/>
  <c r="F271" i="9"/>
  <c r="E271" i="9"/>
  <c r="D271" i="9"/>
  <c r="C271" i="9"/>
  <c r="J271" i="9" s="1"/>
  <c r="B271" i="9"/>
  <c r="A271" i="9"/>
  <c r="F270" i="9"/>
  <c r="E270" i="9"/>
  <c r="D270" i="9"/>
  <c r="C270" i="9"/>
  <c r="J270" i="9" s="1"/>
  <c r="B270" i="9"/>
  <c r="A270" i="9"/>
  <c r="F269" i="9"/>
  <c r="E269" i="9"/>
  <c r="D269" i="9"/>
  <c r="C269" i="9"/>
  <c r="J269" i="9" s="1"/>
  <c r="B269" i="9"/>
  <c r="A269" i="9"/>
  <c r="F268" i="9"/>
  <c r="E268" i="9"/>
  <c r="D268" i="9"/>
  <c r="C268" i="9"/>
  <c r="J268" i="9" s="1"/>
  <c r="B268" i="9"/>
  <c r="A268" i="9"/>
  <c r="F267" i="9"/>
  <c r="E267" i="9"/>
  <c r="D267" i="9"/>
  <c r="C267" i="9"/>
  <c r="J267" i="9" s="1"/>
  <c r="B267" i="9"/>
  <c r="A267" i="9"/>
  <c r="F266" i="9"/>
  <c r="E266" i="9"/>
  <c r="D266" i="9"/>
  <c r="C266" i="9"/>
  <c r="J266" i="9" s="1"/>
  <c r="B266" i="9"/>
  <c r="A266" i="9"/>
  <c r="F265" i="9"/>
  <c r="E265" i="9"/>
  <c r="D265" i="9"/>
  <c r="C265" i="9"/>
  <c r="J265" i="9" s="1"/>
  <c r="B265" i="9"/>
  <c r="A265" i="9"/>
  <c r="F264" i="9"/>
  <c r="E264" i="9"/>
  <c r="D264" i="9"/>
  <c r="C264" i="9"/>
  <c r="J264" i="9" s="1"/>
  <c r="B264" i="9"/>
  <c r="A264" i="9"/>
  <c r="F263" i="9"/>
  <c r="E263" i="9"/>
  <c r="D263" i="9"/>
  <c r="C263" i="9"/>
  <c r="J263" i="9" s="1"/>
  <c r="B263" i="9"/>
  <c r="A263" i="9"/>
  <c r="F262" i="9"/>
  <c r="E262" i="9"/>
  <c r="D262" i="9"/>
  <c r="C262" i="9"/>
  <c r="J262" i="9" s="1"/>
  <c r="B262" i="9"/>
  <c r="B28" i="13" s="1"/>
  <c r="A262" i="9"/>
  <c r="A28" i="13" s="1"/>
  <c r="F261" i="9"/>
  <c r="E261" i="9"/>
  <c r="D261" i="9"/>
  <c r="C261" i="9"/>
  <c r="J261" i="9" s="1"/>
  <c r="B261" i="9"/>
  <c r="A261" i="9"/>
  <c r="F260" i="9"/>
  <c r="E260" i="9"/>
  <c r="D260" i="9"/>
  <c r="C260" i="9"/>
  <c r="J260" i="9" s="1"/>
  <c r="B260" i="9"/>
  <c r="A260" i="9"/>
  <c r="F259" i="9"/>
  <c r="E259" i="9"/>
  <c r="D259" i="9"/>
  <c r="C259" i="9"/>
  <c r="J259" i="9" s="1"/>
  <c r="B259" i="9"/>
  <c r="A259" i="9"/>
  <c r="F258" i="9"/>
  <c r="E258" i="9"/>
  <c r="D258" i="9"/>
  <c r="C258" i="9"/>
  <c r="J258" i="9" s="1"/>
  <c r="B258" i="9"/>
  <c r="A258" i="9"/>
  <c r="F257" i="9"/>
  <c r="E257" i="9"/>
  <c r="D257" i="9"/>
  <c r="C257" i="9"/>
  <c r="J257" i="9" s="1"/>
  <c r="B257" i="9"/>
  <c r="A257" i="9"/>
  <c r="F256" i="9"/>
  <c r="E256" i="9"/>
  <c r="D256" i="9"/>
  <c r="C256" i="9"/>
  <c r="J256" i="9" s="1"/>
  <c r="B256" i="9"/>
  <c r="A256" i="9"/>
  <c r="F255" i="9"/>
  <c r="E255" i="9"/>
  <c r="D255" i="9"/>
  <c r="C255" i="9"/>
  <c r="J255" i="9" s="1"/>
  <c r="B255" i="9"/>
  <c r="A255" i="9"/>
  <c r="F254" i="9"/>
  <c r="E254" i="9"/>
  <c r="D254" i="9"/>
  <c r="C254" i="9"/>
  <c r="J254" i="9" s="1"/>
  <c r="B254" i="9"/>
  <c r="A254" i="9"/>
  <c r="F253" i="9"/>
  <c r="E253" i="9"/>
  <c r="D253" i="9"/>
  <c r="C253" i="9"/>
  <c r="J253" i="9" s="1"/>
  <c r="B253" i="9"/>
  <c r="A253" i="9"/>
  <c r="F252" i="9"/>
  <c r="E252" i="9"/>
  <c r="D252" i="9"/>
  <c r="C252" i="9"/>
  <c r="J252" i="9" s="1"/>
  <c r="B252" i="9"/>
  <c r="B27" i="13" s="1"/>
  <c r="A252" i="9"/>
  <c r="A27" i="13" s="1"/>
  <c r="F251" i="9"/>
  <c r="E251" i="9"/>
  <c r="D251" i="9"/>
  <c r="C251" i="9"/>
  <c r="J251" i="9" s="1"/>
  <c r="B251" i="9"/>
  <c r="A251" i="9"/>
  <c r="F250" i="9"/>
  <c r="E250" i="9"/>
  <c r="D250" i="9"/>
  <c r="C250" i="9"/>
  <c r="J250" i="9" s="1"/>
  <c r="B250" i="9"/>
  <c r="A250" i="9"/>
  <c r="F249" i="9"/>
  <c r="E249" i="9"/>
  <c r="D249" i="9"/>
  <c r="C249" i="9"/>
  <c r="J249" i="9" s="1"/>
  <c r="B249" i="9"/>
  <c r="A249" i="9"/>
  <c r="F248" i="9"/>
  <c r="E248" i="9"/>
  <c r="D248" i="9"/>
  <c r="C248" i="9"/>
  <c r="J248" i="9" s="1"/>
  <c r="B248" i="9"/>
  <c r="A248" i="9"/>
  <c r="F247" i="9"/>
  <c r="E247" i="9"/>
  <c r="D247" i="9"/>
  <c r="C247" i="9"/>
  <c r="J247" i="9" s="1"/>
  <c r="B247" i="9"/>
  <c r="A247" i="9"/>
  <c r="F246" i="9"/>
  <c r="E246" i="9"/>
  <c r="D246" i="9"/>
  <c r="C246" i="9"/>
  <c r="J246" i="9" s="1"/>
  <c r="B246" i="9"/>
  <c r="A246" i="9"/>
  <c r="F245" i="9"/>
  <c r="E245" i="9"/>
  <c r="D245" i="9"/>
  <c r="C245" i="9"/>
  <c r="J245" i="9" s="1"/>
  <c r="B245" i="9"/>
  <c r="A245" i="9"/>
  <c r="F244" i="9"/>
  <c r="E244" i="9"/>
  <c r="D244" i="9"/>
  <c r="C244" i="9"/>
  <c r="J244" i="9" s="1"/>
  <c r="B244" i="9"/>
  <c r="A244" i="9"/>
  <c r="F243" i="9"/>
  <c r="E243" i="9"/>
  <c r="D243" i="9"/>
  <c r="C243" i="9"/>
  <c r="J243" i="9" s="1"/>
  <c r="B243" i="9"/>
  <c r="A243" i="9"/>
  <c r="F242" i="9"/>
  <c r="E242" i="9"/>
  <c r="D242" i="9"/>
  <c r="C242" i="9"/>
  <c r="J242" i="9" s="1"/>
  <c r="B242" i="9"/>
  <c r="B26" i="13" s="1"/>
  <c r="A242" i="9"/>
  <c r="A26" i="13" s="1"/>
  <c r="F241" i="9"/>
  <c r="E241" i="9"/>
  <c r="D241" i="9"/>
  <c r="C241" i="9"/>
  <c r="J241" i="9" s="1"/>
  <c r="B241" i="9"/>
  <c r="A241" i="9"/>
  <c r="F240" i="9"/>
  <c r="E240" i="9"/>
  <c r="D240" i="9"/>
  <c r="C240" i="9"/>
  <c r="J240" i="9" s="1"/>
  <c r="B240" i="9"/>
  <c r="A240" i="9"/>
  <c r="F239" i="9"/>
  <c r="E239" i="9"/>
  <c r="D239" i="9"/>
  <c r="C239" i="9"/>
  <c r="J239" i="9" s="1"/>
  <c r="B239" i="9"/>
  <c r="A239" i="9"/>
  <c r="F238" i="9"/>
  <c r="E238" i="9"/>
  <c r="D238" i="9"/>
  <c r="C238" i="9"/>
  <c r="J238" i="9" s="1"/>
  <c r="B238" i="9"/>
  <c r="A238" i="9"/>
  <c r="F237" i="9"/>
  <c r="E237" i="9"/>
  <c r="D237" i="9"/>
  <c r="C237" i="9"/>
  <c r="J237" i="9" s="1"/>
  <c r="B237" i="9"/>
  <c r="A237" i="9"/>
  <c r="F236" i="9"/>
  <c r="E236" i="9"/>
  <c r="D236" i="9"/>
  <c r="C236" i="9"/>
  <c r="J236" i="9" s="1"/>
  <c r="B236" i="9"/>
  <c r="A236" i="9"/>
  <c r="F235" i="9"/>
  <c r="E235" i="9"/>
  <c r="D235" i="9"/>
  <c r="C235" i="9"/>
  <c r="J235" i="9" s="1"/>
  <c r="B235" i="9"/>
  <c r="A235" i="9"/>
  <c r="F234" i="9"/>
  <c r="E234" i="9"/>
  <c r="D234" i="9"/>
  <c r="C234" i="9"/>
  <c r="J234" i="9" s="1"/>
  <c r="B234" i="9"/>
  <c r="A234" i="9"/>
  <c r="F233" i="9"/>
  <c r="E233" i="9"/>
  <c r="D233" i="9"/>
  <c r="C233" i="9"/>
  <c r="J233" i="9" s="1"/>
  <c r="B233" i="9"/>
  <c r="A233" i="9"/>
  <c r="F232" i="9"/>
  <c r="E232" i="9"/>
  <c r="D232" i="9"/>
  <c r="C232" i="9"/>
  <c r="J232" i="9" s="1"/>
  <c r="B232" i="9"/>
  <c r="B25" i="13" s="1"/>
  <c r="A232" i="9"/>
  <c r="A25" i="13" s="1"/>
  <c r="F231" i="9"/>
  <c r="E231" i="9"/>
  <c r="D231" i="9"/>
  <c r="C231" i="9"/>
  <c r="J231" i="9" s="1"/>
  <c r="B231" i="9"/>
  <c r="A231" i="9"/>
  <c r="F230" i="9"/>
  <c r="E230" i="9"/>
  <c r="D230" i="9"/>
  <c r="C230" i="9"/>
  <c r="J230" i="9" s="1"/>
  <c r="B230" i="9"/>
  <c r="A230" i="9"/>
  <c r="F229" i="9"/>
  <c r="E229" i="9"/>
  <c r="D229" i="9"/>
  <c r="C229" i="9"/>
  <c r="J229" i="9" s="1"/>
  <c r="B229" i="9"/>
  <c r="A229" i="9"/>
  <c r="F228" i="9"/>
  <c r="E228" i="9"/>
  <c r="D228" i="9"/>
  <c r="C228" i="9"/>
  <c r="J228" i="9" s="1"/>
  <c r="B228" i="9"/>
  <c r="A228" i="9"/>
  <c r="F227" i="9"/>
  <c r="E227" i="9"/>
  <c r="D227" i="9"/>
  <c r="C227" i="9"/>
  <c r="J227" i="9" s="1"/>
  <c r="B227" i="9"/>
  <c r="A227" i="9"/>
  <c r="F226" i="9"/>
  <c r="E226" i="9"/>
  <c r="D226" i="9"/>
  <c r="C226" i="9"/>
  <c r="J226" i="9" s="1"/>
  <c r="B226" i="9"/>
  <c r="A226" i="9"/>
  <c r="F225" i="9"/>
  <c r="E225" i="9"/>
  <c r="D225" i="9"/>
  <c r="C225" i="9"/>
  <c r="J225" i="9" s="1"/>
  <c r="B225" i="9"/>
  <c r="A225" i="9"/>
  <c r="F224" i="9"/>
  <c r="E224" i="9"/>
  <c r="D224" i="9"/>
  <c r="C224" i="9"/>
  <c r="J224" i="9" s="1"/>
  <c r="B224" i="9"/>
  <c r="A224" i="9"/>
  <c r="F223" i="9"/>
  <c r="E223" i="9"/>
  <c r="D223" i="9"/>
  <c r="C223" i="9"/>
  <c r="J223" i="9" s="1"/>
  <c r="B223" i="9"/>
  <c r="A223" i="9"/>
  <c r="F222" i="9"/>
  <c r="E222" i="9"/>
  <c r="D222" i="9"/>
  <c r="C222" i="9"/>
  <c r="J222" i="9" s="1"/>
  <c r="B222" i="9"/>
  <c r="B24" i="13" s="1"/>
  <c r="A222" i="9"/>
  <c r="A24" i="13" s="1"/>
  <c r="F221" i="9"/>
  <c r="E221" i="9"/>
  <c r="D221" i="9"/>
  <c r="C221" i="9"/>
  <c r="J221" i="9" s="1"/>
  <c r="B221" i="9"/>
  <c r="A221" i="9"/>
  <c r="F220" i="9"/>
  <c r="E220" i="9"/>
  <c r="D220" i="9"/>
  <c r="C220" i="9"/>
  <c r="J220" i="9" s="1"/>
  <c r="B220" i="9"/>
  <c r="A220" i="9"/>
  <c r="F219" i="9"/>
  <c r="E219" i="9"/>
  <c r="D219" i="9"/>
  <c r="C219" i="9"/>
  <c r="J219" i="9" s="1"/>
  <c r="B219" i="9"/>
  <c r="A219" i="9"/>
  <c r="F218" i="9"/>
  <c r="E218" i="9"/>
  <c r="D218" i="9"/>
  <c r="C218" i="9"/>
  <c r="J218" i="9" s="1"/>
  <c r="B218" i="9"/>
  <c r="A218" i="9"/>
  <c r="F217" i="9"/>
  <c r="E217" i="9"/>
  <c r="D217" i="9"/>
  <c r="C217" i="9"/>
  <c r="J217" i="9" s="1"/>
  <c r="B217" i="9"/>
  <c r="A217" i="9"/>
  <c r="F216" i="9"/>
  <c r="E216" i="9"/>
  <c r="D216" i="9"/>
  <c r="C216" i="9"/>
  <c r="J216" i="9" s="1"/>
  <c r="B216" i="9"/>
  <c r="A216" i="9"/>
  <c r="F215" i="9"/>
  <c r="E215" i="9"/>
  <c r="D215" i="9"/>
  <c r="C215" i="9"/>
  <c r="J215" i="9" s="1"/>
  <c r="B215" i="9"/>
  <c r="A215" i="9"/>
  <c r="F214" i="9"/>
  <c r="E214" i="9"/>
  <c r="D214" i="9"/>
  <c r="C214" i="9"/>
  <c r="J214" i="9" s="1"/>
  <c r="B214" i="9"/>
  <c r="A214" i="9"/>
  <c r="F213" i="9"/>
  <c r="E213" i="9"/>
  <c r="D213" i="9"/>
  <c r="C213" i="9"/>
  <c r="J213" i="9" s="1"/>
  <c r="B213" i="9"/>
  <c r="A213" i="9"/>
  <c r="F212" i="9"/>
  <c r="E212" i="9"/>
  <c r="D212" i="9"/>
  <c r="C212" i="9"/>
  <c r="J212" i="9" s="1"/>
  <c r="B212" i="9"/>
  <c r="B23" i="13" s="1"/>
  <c r="A212" i="9"/>
  <c r="A23" i="13" s="1"/>
  <c r="F211" i="9"/>
  <c r="E211" i="9"/>
  <c r="D211" i="9"/>
  <c r="C211" i="9"/>
  <c r="J211" i="9" s="1"/>
  <c r="B211" i="9"/>
  <c r="A211" i="9"/>
  <c r="F210" i="9"/>
  <c r="E210" i="9"/>
  <c r="D210" i="9"/>
  <c r="C210" i="9"/>
  <c r="J210" i="9" s="1"/>
  <c r="B210" i="9"/>
  <c r="A210" i="9"/>
  <c r="F209" i="9"/>
  <c r="E209" i="9"/>
  <c r="D209" i="9"/>
  <c r="C209" i="9"/>
  <c r="J209" i="9" s="1"/>
  <c r="B209" i="9"/>
  <c r="A209" i="9"/>
  <c r="F208" i="9"/>
  <c r="E208" i="9"/>
  <c r="D208" i="9"/>
  <c r="C208" i="9"/>
  <c r="J208" i="9" s="1"/>
  <c r="B208" i="9"/>
  <c r="A208" i="9"/>
  <c r="F207" i="9"/>
  <c r="E207" i="9"/>
  <c r="D207" i="9"/>
  <c r="C207" i="9"/>
  <c r="J207" i="9" s="1"/>
  <c r="B207" i="9"/>
  <c r="A207" i="9"/>
  <c r="F206" i="9"/>
  <c r="E206" i="9"/>
  <c r="D206" i="9"/>
  <c r="C206" i="9"/>
  <c r="J206" i="9" s="1"/>
  <c r="B206" i="9"/>
  <c r="A206" i="9"/>
  <c r="F205" i="9"/>
  <c r="E205" i="9"/>
  <c r="D205" i="9"/>
  <c r="C205" i="9"/>
  <c r="J205" i="9" s="1"/>
  <c r="B205" i="9"/>
  <c r="A205" i="9"/>
  <c r="F204" i="9"/>
  <c r="E204" i="9"/>
  <c r="D204" i="9"/>
  <c r="C204" i="9"/>
  <c r="J204" i="9" s="1"/>
  <c r="B204" i="9"/>
  <c r="A204" i="9"/>
  <c r="F203" i="9"/>
  <c r="E203" i="9"/>
  <c r="D203" i="9"/>
  <c r="C203" i="9"/>
  <c r="J203" i="9" s="1"/>
  <c r="B203" i="9"/>
  <c r="A203" i="9"/>
  <c r="F202" i="9"/>
  <c r="E202" i="9"/>
  <c r="D202" i="9"/>
  <c r="C202" i="9"/>
  <c r="J202" i="9" s="1"/>
  <c r="B202" i="9"/>
  <c r="B22" i="13" s="1"/>
  <c r="A202" i="9"/>
  <c r="A22" i="13" s="1"/>
  <c r="F201" i="9"/>
  <c r="E201" i="9"/>
  <c r="D201" i="9"/>
  <c r="C201" i="9"/>
  <c r="J201" i="9" s="1"/>
  <c r="B201" i="9"/>
  <c r="A201" i="9"/>
  <c r="F200" i="9"/>
  <c r="E200" i="9"/>
  <c r="D200" i="9"/>
  <c r="C200" i="9"/>
  <c r="J200" i="9" s="1"/>
  <c r="B200" i="9"/>
  <c r="A200" i="9"/>
  <c r="F199" i="9"/>
  <c r="E199" i="9"/>
  <c r="D199" i="9"/>
  <c r="C199" i="9"/>
  <c r="J199" i="9" s="1"/>
  <c r="B199" i="9"/>
  <c r="A199" i="9"/>
  <c r="F198" i="9"/>
  <c r="E198" i="9"/>
  <c r="D198" i="9"/>
  <c r="C198" i="9"/>
  <c r="J198" i="9" s="1"/>
  <c r="B198" i="9"/>
  <c r="A198" i="9"/>
  <c r="F197" i="9"/>
  <c r="E197" i="9"/>
  <c r="D197" i="9"/>
  <c r="C197" i="9"/>
  <c r="J197" i="9" s="1"/>
  <c r="B197" i="9"/>
  <c r="A197" i="9"/>
  <c r="F196" i="9"/>
  <c r="E196" i="9"/>
  <c r="D196" i="9"/>
  <c r="C196" i="9"/>
  <c r="J196" i="9" s="1"/>
  <c r="B196" i="9"/>
  <c r="A196" i="9"/>
  <c r="F195" i="9"/>
  <c r="E195" i="9"/>
  <c r="D195" i="9"/>
  <c r="C195" i="9"/>
  <c r="J195" i="9" s="1"/>
  <c r="B195" i="9"/>
  <c r="A195" i="9"/>
  <c r="F194" i="9"/>
  <c r="E194" i="9"/>
  <c r="D194" i="9"/>
  <c r="C194" i="9"/>
  <c r="J194" i="9" s="1"/>
  <c r="B194" i="9"/>
  <c r="A194" i="9"/>
  <c r="F193" i="9"/>
  <c r="E193" i="9"/>
  <c r="D193" i="9"/>
  <c r="C193" i="9"/>
  <c r="J193" i="9" s="1"/>
  <c r="B193" i="9"/>
  <c r="A193" i="9"/>
  <c r="F192" i="9"/>
  <c r="E192" i="9"/>
  <c r="D192" i="9"/>
  <c r="C192" i="9"/>
  <c r="J192" i="9" s="1"/>
  <c r="B192" i="9"/>
  <c r="B21" i="13" s="1"/>
  <c r="A192" i="9"/>
  <c r="A21" i="13" s="1"/>
  <c r="F191" i="9"/>
  <c r="E191" i="9"/>
  <c r="D191" i="9"/>
  <c r="C191" i="9"/>
  <c r="J191" i="9" s="1"/>
  <c r="B191" i="9"/>
  <c r="A191" i="9"/>
  <c r="F190" i="9"/>
  <c r="E190" i="9"/>
  <c r="D190" i="9"/>
  <c r="C190" i="9"/>
  <c r="J190" i="9" s="1"/>
  <c r="B190" i="9"/>
  <c r="A190" i="9"/>
  <c r="F189" i="9"/>
  <c r="E189" i="9"/>
  <c r="D189" i="9"/>
  <c r="C189" i="9"/>
  <c r="J189" i="9" s="1"/>
  <c r="B189" i="9"/>
  <c r="A189" i="9"/>
  <c r="F188" i="9"/>
  <c r="E188" i="9"/>
  <c r="D188" i="9"/>
  <c r="C188" i="9"/>
  <c r="J188" i="9" s="1"/>
  <c r="B188" i="9"/>
  <c r="A188" i="9"/>
  <c r="F187" i="9"/>
  <c r="E187" i="9"/>
  <c r="D187" i="9"/>
  <c r="C187" i="9"/>
  <c r="J187" i="9" s="1"/>
  <c r="B187" i="9"/>
  <c r="A187" i="9"/>
  <c r="F186" i="9"/>
  <c r="E186" i="9"/>
  <c r="D186" i="9"/>
  <c r="C186" i="9"/>
  <c r="J186" i="9" s="1"/>
  <c r="B186" i="9"/>
  <c r="A186" i="9"/>
  <c r="F185" i="9"/>
  <c r="E185" i="9"/>
  <c r="D185" i="9"/>
  <c r="C185" i="9"/>
  <c r="J185" i="9" s="1"/>
  <c r="B185" i="9"/>
  <c r="A185" i="9"/>
  <c r="F184" i="9"/>
  <c r="E184" i="9"/>
  <c r="D184" i="9"/>
  <c r="C184" i="9"/>
  <c r="J184" i="9" s="1"/>
  <c r="B184" i="9"/>
  <c r="A184" i="9"/>
  <c r="F183" i="9"/>
  <c r="E183" i="9"/>
  <c r="D183" i="9"/>
  <c r="C183" i="9"/>
  <c r="J183" i="9" s="1"/>
  <c r="B183" i="9"/>
  <c r="A183" i="9"/>
  <c r="F182" i="9"/>
  <c r="E182" i="9"/>
  <c r="D182" i="9"/>
  <c r="C182" i="9"/>
  <c r="J182" i="9" s="1"/>
  <c r="B182" i="9"/>
  <c r="B20" i="13" s="1"/>
  <c r="A182" i="9"/>
  <c r="A20" i="13" s="1"/>
  <c r="F181" i="9"/>
  <c r="E181" i="9"/>
  <c r="D181" i="9"/>
  <c r="C181" i="9"/>
  <c r="J181" i="9" s="1"/>
  <c r="B181" i="9"/>
  <c r="A181" i="9"/>
  <c r="F180" i="9"/>
  <c r="E180" i="9"/>
  <c r="D180" i="9"/>
  <c r="C180" i="9"/>
  <c r="J180" i="9" s="1"/>
  <c r="B180" i="9"/>
  <c r="A180" i="9"/>
  <c r="F179" i="9"/>
  <c r="E179" i="9"/>
  <c r="D179" i="9"/>
  <c r="C179" i="9"/>
  <c r="J179" i="9" s="1"/>
  <c r="B179" i="9"/>
  <c r="A179" i="9"/>
  <c r="F178" i="9"/>
  <c r="E178" i="9"/>
  <c r="D178" i="9"/>
  <c r="C178" i="9"/>
  <c r="J178" i="9" s="1"/>
  <c r="B178" i="9"/>
  <c r="A178" i="9"/>
  <c r="F177" i="9"/>
  <c r="E177" i="9"/>
  <c r="D177" i="9"/>
  <c r="C177" i="9"/>
  <c r="J177" i="9" s="1"/>
  <c r="B177" i="9"/>
  <c r="A177" i="9"/>
  <c r="F176" i="9"/>
  <c r="E176" i="9"/>
  <c r="D176" i="9"/>
  <c r="C176" i="9"/>
  <c r="J176" i="9" s="1"/>
  <c r="B176" i="9"/>
  <c r="A176" i="9"/>
  <c r="F175" i="9"/>
  <c r="E175" i="9"/>
  <c r="D175" i="9"/>
  <c r="C175" i="9"/>
  <c r="J175" i="9" s="1"/>
  <c r="B175" i="9"/>
  <c r="A175" i="9"/>
  <c r="F174" i="9"/>
  <c r="E174" i="9"/>
  <c r="D174" i="9"/>
  <c r="C174" i="9"/>
  <c r="J174" i="9" s="1"/>
  <c r="B174" i="9"/>
  <c r="A174" i="9"/>
  <c r="F173" i="9"/>
  <c r="E173" i="9"/>
  <c r="D173" i="9"/>
  <c r="C173" i="9"/>
  <c r="J173" i="9" s="1"/>
  <c r="B173" i="9"/>
  <c r="A173" i="9"/>
  <c r="F172" i="9"/>
  <c r="E172" i="9"/>
  <c r="D172" i="9"/>
  <c r="C172" i="9"/>
  <c r="J172" i="9" s="1"/>
  <c r="B172" i="9"/>
  <c r="B19" i="13" s="1"/>
  <c r="A172" i="9"/>
  <c r="A19" i="13" s="1"/>
  <c r="F171" i="9"/>
  <c r="E171" i="9"/>
  <c r="D171" i="9"/>
  <c r="C171" i="9"/>
  <c r="J171" i="9" s="1"/>
  <c r="B171" i="9"/>
  <c r="A171" i="9"/>
  <c r="F170" i="9"/>
  <c r="E170" i="9"/>
  <c r="D170" i="9"/>
  <c r="C170" i="9"/>
  <c r="J170" i="9" s="1"/>
  <c r="B170" i="9"/>
  <c r="A170" i="9"/>
  <c r="F169" i="9"/>
  <c r="E169" i="9"/>
  <c r="D169" i="9"/>
  <c r="C169" i="9"/>
  <c r="J169" i="9" s="1"/>
  <c r="B169" i="9"/>
  <c r="A169" i="9"/>
  <c r="F168" i="9"/>
  <c r="E168" i="9"/>
  <c r="D168" i="9"/>
  <c r="C168" i="9"/>
  <c r="J168" i="9" s="1"/>
  <c r="B168" i="9"/>
  <c r="A168" i="9"/>
  <c r="F167" i="9"/>
  <c r="E167" i="9"/>
  <c r="D167" i="9"/>
  <c r="C167" i="9"/>
  <c r="J167" i="9" s="1"/>
  <c r="B167" i="9"/>
  <c r="A167" i="9"/>
  <c r="F166" i="9"/>
  <c r="E166" i="9"/>
  <c r="D166" i="9"/>
  <c r="C166" i="9"/>
  <c r="J166" i="9" s="1"/>
  <c r="B166" i="9"/>
  <c r="A166" i="9"/>
  <c r="F165" i="9"/>
  <c r="E165" i="9"/>
  <c r="D165" i="9"/>
  <c r="C165" i="9"/>
  <c r="J165" i="9" s="1"/>
  <c r="B165" i="9"/>
  <c r="A165" i="9"/>
  <c r="F164" i="9"/>
  <c r="E164" i="9"/>
  <c r="D164" i="9"/>
  <c r="C164" i="9"/>
  <c r="J164" i="9" s="1"/>
  <c r="B164" i="9"/>
  <c r="A164" i="9"/>
  <c r="F163" i="9"/>
  <c r="E163" i="9"/>
  <c r="D163" i="9"/>
  <c r="C163" i="9"/>
  <c r="J163" i="9" s="1"/>
  <c r="B163" i="9"/>
  <c r="A163" i="9"/>
  <c r="F162" i="9"/>
  <c r="E162" i="9"/>
  <c r="D162" i="9"/>
  <c r="C162" i="9"/>
  <c r="J162" i="9" s="1"/>
  <c r="B162" i="9"/>
  <c r="B18" i="13" s="1"/>
  <c r="A162" i="9"/>
  <c r="A18" i="13" s="1"/>
  <c r="F161" i="9"/>
  <c r="E161" i="9"/>
  <c r="D161" i="9"/>
  <c r="C161" i="9"/>
  <c r="J161" i="9" s="1"/>
  <c r="B161" i="9"/>
  <c r="A161" i="9"/>
  <c r="F160" i="9"/>
  <c r="E160" i="9"/>
  <c r="D160" i="9"/>
  <c r="C160" i="9"/>
  <c r="J160" i="9" s="1"/>
  <c r="B160" i="9"/>
  <c r="A160" i="9"/>
  <c r="F159" i="9"/>
  <c r="E159" i="9"/>
  <c r="D159" i="9"/>
  <c r="C159" i="9"/>
  <c r="J159" i="9" s="1"/>
  <c r="B159" i="9"/>
  <c r="A159" i="9"/>
  <c r="F158" i="9"/>
  <c r="E158" i="9"/>
  <c r="D158" i="9"/>
  <c r="C158" i="9"/>
  <c r="J158" i="9" s="1"/>
  <c r="B158" i="9"/>
  <c r="A158" i="9"/>
  <c r="F157" i="9"/>
  <c r="E157" i="9"/>
  <c r="D157" i="9"/>
  <c r="C157" i="9"/>
  <c r="J157" i="9" s="1"/>
  <c r="B157" i="9"/>
  <c r="A157" i="9"/>
  <c r="F156" i="9"/>
  <c r="E156" i="9"/>
  <c r="D156" i="9"/>
  <c r="C156" i="9"/>
  <c r="J156" i="9" s="1"/>
  <c r="B156" i="9"/>
  <c r="A156" i="9"/>
  <c r="F155" i="9"/>
  <c r="E155" i="9"/>
  <c r="D155" i="9"/>
  <c r="C155" i="9"/>
  <c r="J155" i="9" s="1"/>
  <c r="B155" i="9"/>
  <c r="A155" i="9"/>
  <c r="F154" i="9"/>
  <c r="E154" i="9"/>
  <c r="D154" i="9"/>
  <c r="C154" i="9"/>
  <c r="J154" i="9" s="1"/>
  <c r="B154" i="9"/>
  <c r="A154" i="9"/>
  <c r="F153" i="9"/>
  <c r="E153" i="9"/>
  <c r="D153" i="9"/>
  <c r="C153" i="9"/>
  <c r="J153" i="9" s="1"/>
  <c r="B153" i="9"/>
  <c r="A153" i="9"/>
  <c r="F152" i="9"/>
  <c r="E152" i="9"/>
  <c r="D152" i="9"/>
  <c r="C152" i="9"/>
  <c r="J152" i="9" s="1"/>
  <c r="B152" i="9"/>
  <c r="B17" i="13" s="1"/>
  <c r="A152" i="9"/>
  <c r="A17" i="13" s="1"/>
  <c r="F151" i="9"/>
  <c r="E151" i="9"/>
  <c r="D151" i="9"/>
  <c r="C151" i="9"/>
  <c r="J151" i="9" s="1"/>
  <c r="B151" i="9"/>
  <c r="A151" i="9"/>
  <c r="F150" i="9"/>
  <c r="E150" i="9"/>
  <c r="D150" i="9"/>
  <c r="C150" i="9"/>
  <c r="J150" i="9" s="1"/>
  <c r="B150" i="9"/>
  <c r="A150" i="9"/>
  <c r="F149" i="9"/>
  <c r="E149" i="9"/>
  <c r="D149" i="9"/>
  <c r="C149" i="9"/>
  <c r="J149" i="9" s="1"/>
  <c r="B149" i="9"/>
  <c r="A149" i="9"/>
  <c r="F148" i="9"/>
  <c r="E148" i="9"/>
  <c r="D148" i="9"/>
  <c r="C148" i="9"/>
  <c r="J148" i="9" s="1"/>
  <c r="B148" i="9"/>
  <c r="A148" i="9"/>
  <c r="F147" i="9"/>
  <c r="E147" i="9"/>
  <c r="D147" i="9"/>
  <c r="C147" i="9"/>
  <c r="J147" i="9" s="1"/>
  <c r="B147" i="9"/>
  <c r="A147" i="9"/>
  <c r="F146" i="9"/>
  <c r="E146" i="9"/>
  <c r="D146" i="9"/>
  <c r="C146" i="9"/>
  <c r="J146" i="9" s="1"/>
  <c r="B146" i="9"/>
  <c r="A146" i="9"/>
  <c r="F145" i="9"/>
  <c r="E145" i="9"/>
  <c r="D145" i="9"/>
  <c r="C145" i="9"/>
  <c r="J145" i="9" s="1"/>
  <c r="B145" i="9"/>
  <c r="A145" i="9"/>
  <c r="F144" i="9"/>
  <c r="E144" i="9"/>
  <c r="D144" i="9"/>
  <c r="C144" i="9"/>
  <c r="J144" i="9" s="1"/>
  <c r="B144" i="9"/>
  <c r="A144" i="9"/>
  <c r="F143" i="9"/>
  <c r="E143" i="9"/>
  <c r="D143" i="9"/>
  <c r="C143" i="9"/>
  <c r="J143" i="9" s="1"/>
  <c r="B143" i="9"/>
  <c r="A143" i="9"/>
  <c r="F142" i="9"/>
  <c r="E142" i="9"/>
  <c r="D142" i="9"/>
  <c r="C142" i="9"/>
  <c r="J142" i="9" s="1"/>
  <c r="B142" i="9"/>
  <c r="B16" i="13" s="1"/>
  <c r="A142" i="9"/>
  <c r="A16" i="13" s="1"/>
  <c r="F141" i="9"/>
  <c r="E141" i="9"/>
  <c r="D141" i="9"/>
  <c r="C141" i="9"/>
  <c r="J141" i="9" s="1"/>
  <c r="B141" i="9"/>
  <c r="A141" i="9"/>
  <c r="F140" i="9"/>
  <c r="E140" i="9"/>
  <c r="D140" i="9"/>
  <c r="C140" i="9"/>
  <c r="J140" i="9" s="1"/>
  <c r="B140" i="9"/>
  <c r="A140" i="9"/>
  <c r="F139" i="9"/>
  <c r="E139" i="9"/>
  <c r="D139" i="9"/>
  <c r="C139" i="9"/>
  <c r="J139" i="9" s="1"/>
  <c r="B139" i="9"/>
  <c r="A139" i="9"/>
  <c r="F138" i="9"/>
  <c r="E138" i="9"/>
  <c r="D138" i="9"/>
  <c r="C138" i="9"/>
  <c r="J138" i="9" s="1"/>
  <c r="B138" i="9"/>
  <c r="A138" i="9"/>
  <c r="F137" i="9"/>
  <c r="E137" i="9"/>
  <c r="D137" i="9"/>
  <c r="C137" i="9"/>
  <c r="J137" i="9" s="1"/>
  <c r="B137" i="9"/>
  <c r="A137" i="9"/>
  <c r="F136" i="9"/>
  <c r="E136" i="9"/>
  <c r="D136" i="9"/>
  <c r="C136" i="9"/>
  <c r="J136" i="9" s="1"/>
  <c r="B136" i="9"/>
  <c r="A136" i="9"/>
  <c r="F135" i="9"/>
  <c r="E135" i="9"/>
  <c r="D135" i="9"/>
  <c r="C135" i="9"/>
  <c r="J135" i="9" s="1"/>
  <c r="B135" i="9"/>
  <c r="A135" i="9"/>
  <c r="F134" i="9"/>
  <c r="E134" i="9"/>
  <c r="D134" i="9"/>
  <c r="C134" i="9"/>
  <c r="J134" i="9" s="1"/>
  <c r="B134" i="9"/>
  <c r="A134" i="9"/>
  <c r="F133" i="9"/>
  <c r="E133" i="9"/>
  <c r="D133" i="9"/>
  <c r="C133" i="9"/>
  <c r="J133" i="9" s="1"/>
  <c r="B133" i="9"/>
  <c r="A133" i="9"/>
  <c r="F132" i="9"/>
  <c r="E132" i="9"/>
  <c r="D132" i="9"/>
  <c r="C132" i="9"/>
  <c r="J132" i="9" s="1"/>
  <c r="B132" i="9"/>
  <c r="B15" i="13" s="1"/>
  <c r="A132" i="9"/>
  <c r="A15" i="13" s="1"/>
  <c r="F131" i="9"/>
  <c r="E131" i="9"/>
  <c r="D131" i="9"/>
  <c r="C131" i="9"/>
  <c r="J131" i="9" s="1"/>
  <c r="B131" i="9"/>
  <c r="A131" i="9"/>
  <c r="F130" i="9"/>
  <c r="E130" i="9"/>
  <c r="D130" i="9"/>
  <c r="C130" i="9"/>
  <c r="J130" i="9" s="1"/>
  <c r="B130" i="9"/>
  <c r="A130" i="9"/>
  <c r="F129" i="9"/>
  <c r="E129" i="9"/>
  <c r="D129" i="9"/>
  <c r="C129" i="9"/>
  <c r="J129" i="9" s="1"/>
  <c r="B129" i="9"/>
  <c r="A129" i="9"/>
  <c r="F128" i="9"/>
  <c r="E128" i="9"/>
  <c r="D128" i="9"/>
  <c r="C128" i="9"/>
  <c r="J128" i="9" s="1"/>
  <c r="B128" i="9"/>
  <c r="A128" i="9"/>
  <c r="F127" i="9"/>
  <c r="E127" i="9"/>
  <c r="D127" i="9"/>
  <c r="C127" i="9"/>
  <c r="J127" i="9" s="1"/>
  <c r="B127" i="9"/>
  <c r="A127" i="9"/>
  <c r="F126" i="9"/>
  <c r="E126" i="9"/>
  <c r="D126" i="9"/>
  <c r="C126" i="9"/>
  <c r="J126" i="9" s="1"/>
  <c r="B126" i="9"/>
  <c r="A126" i="9"/>
  <c r="F125" i="9"/>
  <c r="E125" i="9"/>
  <c r="D125" i="9"/>
  <c r="C125" i="9"/>
  <c r="J125" i="9" s="1"/>
  <c r="B125" i="9"/>
  <c r="A125" i="9"/>
  <c r="F124" i="9"/>
  <c r="E124" i="9"/>
  <c r="D124" i="9"/>
  <c r="C124" i="9"/>
  <c r="J124" i="9" s="1"/>
  <c r="B124" i="9"/>
  <c r="A124" i="9"/>
  <c r="F123" i="9"/>
  <c r="E123" i="9"/>
  <c r="D123" i="9"/>
  <c r="C123" i="9"/>
  <c r="J123" i="9" s="1"/>
  <c r="B123" i="9"/>
  <c r="A123" i="9"/>
  <c r="F122" i="9"/>
  <c r="E122" i="9"/>
  <c r="D122" i="9"/>
  <c r="C122" i="9"/>
  <c r="J122" i="9" s="1"/>
  <c r="B122" i="9"/>
  <c r="B14" i="13" s="1"/>
  <c r="A122" i="9"/>
  <c r="A14" i="13" s="1"/>
  <c r="F121" i="9"/>
  <c r="E121" i="9"/>
  <c r="D121" i="9"/>
  <c r="C121" i="9"/>
  <c r="J121" i="9" s="1"/>
  <c r="B121" i="9"/>
  <c r="A121" i="9"/>
  <c r="F120" i="9"/>
  <c r="E120" i="9"/>
  <c r="D120" i="9"/>
  <c r="C120" i="9"/>
  <c r="J120" i="9" s="1"/>
  <c r="B120" i="9"/>
  <c r="A120" i="9"/>
  <c r="F119" i="9"/>
  <c r="E119" i="9"/>
  <c r="D119" i="9"/>
  <c r="C119" i="9"/>
  <c r="J119" i="9" s="1"/>
  <c r="B119" i="9"/>
  <c r="A119" i="9"/>
  <c r="F118" i="9"/>
  <c r="E118" i="9"/>
  <c r="D118" i="9"/>
  <c r="C118" i="9"/>
  <c r="J118" i="9" s="1"/>
  <c r="B118" i="9"/>
  <c r="A118" i="9"/>
  <c r="F117" i="9"/>
  <c r="E117" i="9"/>
  <c r="D117" i="9"/>
  <c r="C117" i="9"/>
  <c r="J117" i="9" s="1"/>
  <c r="B117" i="9"/>
  <c r="A117" i="9"/>
  <c r="F116" i="9"/>
  <c r="E116" i="9"/>
  <c r="D116" i="9"/>
  <c r="C116" i="9"/>
  <c r="J116" i="9" s="1"/>
  <c r="B116" i="9"/>
  <c r="A116" i="9"/>
  <c r="F115" i="9"/>
  <c r="E115" i="9"/>
  <c r="D115" i="9"/>
  <c r="C115" i="9"/>
  <c r="J115" i="9" s="1"/>
  <c r="B115" i="9"/>
  <c r="A115" i="9"/>
  <c r="F114" i="9"/>
  <c r="E114" i="9"/>
  <c r="D114" i="9"/>
  <c r="C114" i="9"/>
  <c r="J114" i="9" s="1"/>
  <c r="B114" i="9"/>
  <c r="A114" i="9"/>
  <c r="F113" i="9"/>
  <c r="E113" i="9"/>
  <c r="D113" i="9"/>
  <c r="C113" i="9"/>
  <c r="J113" i="9" s="1"/>
  <c r="B113" i="9"/>
  <c r="A113" i="9"/>
  <c r="F112" i="9"/>
  <c r="E112" i="9"/>
  <c r="D112" i="9"/>
  <c r="C112" i="9"/>
  <c r="J112" i="9" s="1"/>
  <c r="B112" i="9"/>
  <c r="B13" i="13" s="1"/>
  <c r="A112" i="9"/>
  <c r="A13" i="13" s="1"/>
  <c r="F111" i="9"/>
  <c r="E111" i="9"/>
  <c r="D111" i="9"/>
  <c r="C111" i="9"/>
  <c r="J111" i="9" s="1"/>
  <c r="B111" i="9"/>
  <c r="A111" i="9"/>
  <c r="F110" i="9"/>
  <c r="E110" i="9"/>
  <c r="D110" i="9"/>
  <c r="C110" i="9"/>
  <c r="J110" i="9" s="1"/>
  <c r="B110" i="9"/>
  <c r="A110" i="9"/>
  <c r="F109" i="9"/>
  <c r="E109" i="9"/>
  <c r="D109" i="9"/>
  <c r="C109" i="9"/>
  <c r="J109" i="9" s="1"/>
  <c r="B109" i="9"/>
  <c r="A109" i="9"/>
  <c r="F108" i="9"/>
  <c r="E108" i="9"/>
  <c r="D108" i="9"/>
  <c r="C108" i="9"/>
  <c r="J108" i="9" s="1"/>
  <c r="B108" i="9"/>
  <c r="A108" i="9"/>
  <c r="F107" i="9"/>
  <c r="E107" i="9"/>
  <c r="D107" i="9"/>
  <c r="C107" i="9"/>
  <c r="J107" i="9" s="1"/>
  <c r="B107" i="9"/>
  <c r="A107" i="9"/>
  <c r="F106" i="9"/>
  <c r="E106" i="9"/>
  <c r="D106" i="9"/>
  <c r="C106" i="9"/>
  <c r="J106" i="9" s="1"/>
  <c r="B106" i="9"/>
  <c r="A106" i="9"/>
  <c r="F105" i="9"/>
  <c r="E105" i="9"/>
  <c r="D105" i="9"/>
  <c r="C105" i="9"/>
  <c r="J105" i="9" s="1"/>
  <c r="B105" i="9"/>
  <c r="A105" i="9"/>
  <c r="F104" i="9"/>
  <c r="E104" i="9"/>
  <c r="D104" i="9"/>
  <c r="C104" i="9"/>
  <c r="J104" i="9" s="1"/>
  <c r="B104" i="9"/>
  <c r="A104" i="9"/>
  <c r="F103" i="9"/>
  <c r="E103" i="9"/>
  <c r="D103" i="9"/>
  <c r="C103" i="9"/>
  <c r="J103" i="9" s="1"/>
  <c r="B103" i="9"/>
  <c r="A103" i="9"/>
  <c r="F102" i="9"/>
  <c r="E102" i="9"/>
  <c r="D102" i="9"/>
  <c r="C102" i="9"/>
  <c r="J102" i="9" s="1"/>
  <c r="B102" i="9"/>
  <c r="B12" i="13" s="1"/>
  <c r="A102" i="9"/>
  <c r="A12" i="13" s="1"/>
  <c r="F101" i="9"/>
  <c r="E101" i="9"/>
  <c r="D101" i="9"/>
  <c r="C101" i="9"/>
  <c r="J101" i="9" s="1"/>
  <c r="B101" i="9"/>
  <c r="A101" i="9"/>
  <c r="F100" i="9"/>
  <c r="E100" i="9"/>
  <c r="D100" i="9"/>
  <c r="C100" i="9"/>
  <c r="J100" i="9" s="1"/>
  <c r="B100" i="9"/>
  <c r="A100" i="9"/>
  <c r="F99" i="9"/>
  <c r="E99" i="9"/>
  <c r="D99" i="9"/>
  <c r="C99" i="9"/>
  <c r="J99" i="9" s="1"/>
  <c r="B99" i="9"/>
  <c r="A99" i="9"/>
  <c r="F98" i="9"/>
  <c r="E98" i="9"/>
  <c r="D98" i="9"/>
  <c r="C98" i="9"/>
  <c r="J98" i="9" s="1"/>
  <c r="B98" i="9"/>
  <c r="A98" i="9"/>
  <c r="F97" i="9"/>
  <c r="E97" i="9"/>
  <c r="D97" i="9"/>
  <c r="C97" i="9"/>
  <c r="J97" i="9" s="1"/>
  <c r="B97" i="9"/>
  <c r="A97" i="9"/>
  <c r="F96" i="9"/>
  <c r="E96" i="9"/>
  <c r="D96" i="9"/>
  <c r="C96" i="9"/>
  <c r="J96" i="9" s="1"/>
  <c r="B96" i="9"/>
  <c r="A96" i="9"/>
  <c r="F95" i="9"/>
  <c r="E95" i="9"/>
  <c r="D95" i="9"/>
  <c r="C95" i="9"/>
  <c r="J95" i="9" s="1"/>
  <c r="B95" i="9"/>
  <c r="A95" i="9"/>
  <c r="F94" i="9"/>
  <c r="E94" i="9"/>
  <c r="D94" i="9"/>
  <c r="C94" i="9"/>
  <c r="J94" i="9" s="1"/>
  <c r="B94" i="9"/>
  <c r="A94" i="9"/>
  <c r="F93" i="9"/>
  <c r="E93" i="9"/>
  <c r="D93" i="9"/>
  <c r="C93" i="9"/>
  <c r="J93" i="9" s="1"/>
  <c r="B93" i="9"/>
  <c r="A93" i="9"/>
  <c r="F92" i="9"/>
  <c r="E92" i="9"/>
  <c r="D92" i="9"/>
  <c r="C92" i="9"/>
  <c r="J92" i="9" s="1"/>
  <c r="B92" i="9"/>
  <c r="B11" i="13" s="1"/>
  <c r="A92" i="9"/>
  <c r="A11" i="13" s="1"/>
  <c r="F91" i="9"/>
  <c r="E91" i="9"/>
  <c r="D91" i="9"/>
  <c r="C91" i="9"/>
  <c r="J91" i="9" s="1"/>
  <c r="B91" i="9"/>
  <c r="A91" i="9"/>
  <c r="F90" i="9"/>
  <c r="E90" i="9"/>
  <c r="D90" i="9"/>
  <c r="C90" i="9"/>
  <c r="J90" i="9" s="1"/>
  <c r="B90" i="9"/>
  <c r="A90" i="9"/>
  <c r="F89" i="9"/>
  <c r="E89" i="9"/>
  <c r="D89" i="9"/>
  <c r="C89" i="9"/>
  <c r="J89" i="9" s="1"/>
  <c r="B89" i="9"/>
  <c r="A89" i="9"/>
  <c r="F88" i="9"/>
  <c r="E88" i="9"/>
  <c r="D88" i="9"/>
  <c r="C88" i="9"/>
  <c r="J88" i="9" s="1"/>
  <c r="B88" i="9"/>
  <c r="A88" i="9"/>
  <c r="F87" i="9"/>
  <c r="E87" i="9"/>
  <c r="D87" i="9"/>
  <c r="C87" i="9"/>
  <c r="J87" i="9" s="1"/>
  <c r="B87" i="9"/>
  <c r="A87" i="9"/>
  <c r="F86" i="9"/>
  <c r="E86" i="9"/>
  <c r="D86" i="9"/>
  <c r="C86" i="9"/>
  <c r="J86" i="9" s="1"/>
  <c r="B86" i="9"/>
  <c r="A86" i="9"/>
  <c r="F85" i="9"/>
  <c r="E85" i="9"/>
  <c r="D85" i="9"/>
  <c r="C85" i="9"/>
  <c r="J85" i="9" s="1"/>
  <c r="B85" i="9"/>
  <c r="A85" i="9"/>
  <c r="F84" i="9"/>
  <c r="E84" i="9"/>
  <c r="D84" i="9"/>
  <c r="C84" i="9"/>
  <c r="J84" i="9" s="1"/>
  <c r="B84" i="9"/>
  <c r="A84" i="9"/>
  <c r="F83" i="9"/>
  <c r="E83" i="9"/>
  <c r="D83" i="9"/>
  <c r="C83" i="9"/>
  <c r="J83" i="9" s="1"/>
  <c r="B83" i="9"/>
  <c r="A83" i="9"/>
  <c r="F82" i="9"/>
  <c r="E82" i="9"/>
  <c r="D82" i="9"/>
  <c r="C82" i="9"/>
  <c r="J82" i="9" s="1"/>
  <c r="B82" i="9"/>
  <c r="B10" i="13" s="1"/>
  <c r="A82" i="9"/>
  <c r="A10" i="13" s="1"/>
  <c r="F81" i="9"/>
  <c r="E81" i="9"/>
  <c r="D81" i="9"/>
  <c r="C81" i="9"/>
  <c r="J81" i="9" s="1"/>
  <c r="B81" i="9"/>
  <c r="A81" i="9"/>
  <c r="F80" i="9"/>
  <c r="E80" i="9"/>
  <c r="D80" i="9"/>
  <c r="C80" i="9"/>
  <c r="J80" i="9" s="1"/>
  <c r="B80" i="9"/>
  <c r="A80" i="9"/>
  <c r="F79" i="9"/>
  <c r="E79" i="9"/>
  <c r="D79" i="9"/>
  <c r="C79" i="9"/>
  <c r="J79" i="9" s="1"/>
  <c r="B79" i="9"/>
  <c r="A79" i="9"/>
  <c r="F78" i="9"/>
  <c r="E78" i="9"/>
  <c r="D78" i="9"/>
  <c r="C78" i="9"/>
  <c r="J78" i="9" s="1"/>
  <c r="B78" i="9"/>
  <c r="A78" i="9"/>
  <c r="F77" i="9"/>
  <c r="E77" i="9"/>
  <c r="D77" i="9"/>
  <c r="C77" i="9"/>
  <c r="J77" i="9" s="1"/>
  <c r="B77" i="9"/>
  <c r="A77" i="9"/>
  <c r="F76" i="9"/>
  <c r="E76" i="9"/>
  <c r="D76" i="9"/>
  <c r="C76" i="9"/>
  <c r="J76" i="9" s="1"/>
  <c r="B76" i="9"/>
  <c r="A76" i="9"/>
  <c r="F75" i="9"/>
  <c r="E75" i="9"/>
  <c r="D75" i="9"/>
  <c r="C75" i="9"/>
  <c r="J75" i="9" s="1"/>
  <c r="B75" i="9"/>
  <c r="A75" i="9"/>
  <c r="F74" i="9"/>
  <c r="E74" i="9"/>
  <c r="D74" i="9"/>
  <c r="C74" i="9"/>
  <c r="J74" i="9" s="1"/>
  <c r="B74" i="9"/>
  <c r="A74" i="9"/>
  <c r="F73" i="9"/>
  <c r="E73" i="9"/>
  <c r="D73" i="9"/>
  <c r="C73" i="9"/>
  <c r="J73" i="9" s="1"/>
  <c r="B73" i="9"/>
  <c r="A73" i="9"/>
  <c r="F72" i="9"/>
  <c r="E72" i="9"/>
  <c r="D72" i="9"/>
  <c r="C72" i="9"/>
  <c r="J72" i="9" s="1"/>
  <c r="B72" i="9"/>
  <c r="B9" i="13" s="1"/>
  <c r="A72" i="9"/>
  <c r="A9" i="13" s="1"/>
  <c r="F71" i="9"/>
  <c r="E71" i="9"/>
  <c r="D71" i="9"/>
  <c r="C71" i="9"/>
  <c r="J71" i="9" s="1"/>
  <c r="B71" i="9"/>
  <c r="A71" i="9"/>
  <c r="F70" i="9"/>
  <c r="E70" i="9"/>
  <c r="D70" i="9"/>
  <c r="C70" i="9"/>
  <c r="J70" i="9" s="1"/>
  <c r="B70" i="9"/>
  <c r="A70" i="9"/>
  <c r="F69" i="9"/>
  <c r="E69" i="9"/>
  <c r="D69" i="9"/>
  <c r="C69" i="9"/>
  <c r="J69" i="9" s="1"/>
  <c r="B69" i="9"/>
  <c r="A69" i="9"/>
  <c r="F68" i="9"/>
  <c r="E68" i="9"/>
  <c r="D68" i="9"/>
  <c r="C68" i="9"/>
  <c r="J68" i="9" s="1"/>
  <c r="B68" i="9"/>
  <c r="A68" i="9"/>
  <c r="F67" i="9"/>
  <c r="E67" i="9"/>
  <c r="D67" i="9"/>
  <c r="C67" i="9"/>
  <c r="J67" i="9" s="1"/>
  <c r="B67" i="9"/>
  <c r="A67" i="9"/>
  <c r="F66" i="9"/>
  <c r="E66" i="9"/>
  <c r="D66" i="9"/>
  <c r="C66" i="9"/>
  <c r="J66" i="9" s="1"/>
  <c r="B66" i="9"/>
  <c r="A66" i="9"/>
  <c r="F65" i="9"/>
  <c r="E65" i="9"/>
  <c r="D65" i="9"/>
  <c r="C65" i="9"/>
  <c r="J65" i="9" s="1"/>
  <c r="B65" i="9"/>
  <c r="A65" i="9"/>
  <c r="F64" i="9"/>
  <c r="E64" i="9"/>
  <c r="D64" i="9"/>
  <c r="C64" i="9"/>
  <c r="J64" i="9" s="1"/>
  <c r="B64" i="9"/>
  <c r="A64" i="9"/>
  <c r="F63" i="9"/>
  <c r="E63" i="9"/>
  <c r="D63" i="9"/>
  <c r="C63" i="9"/>
  <c r="J63" i="9" s="1"/>
  <c r="B63" i="9"/>
  <c r="A63" i="9"/>
  <c r="F62" i="9"/>
  <c r="E62" i="9"/>
  <c r="D62" i="9"/>
  <c r="C62" i="9"/>
  <c r="J62" i="9" s="1"/>
  <c r="B62" i="9"/>
  <c r="B8" i="13" s="1"/>
  <c r="A62" i="9"/>
  <c r="A8" i="13" s="1"/>
  <c r="F61" i="9"/>
  <c r="E61" i="9"/>
  <c r="D61" i="9"/>
  <c r="C61" i="9"/>
  <c r="J61" i="9" s="1"/>
  <c r="B61" i="9"/>
  <c r="A61" i="9"/>
  <c r="F60" i="9"/>
  <c r="E60" i="9"/>
  <c r="D60" i="9"/>
  <c r="C60" i="9"/>
  <c r="J60" i="9" s="1"/>
  <c r="B60" i="9"/>
  <c r="A60" i="9"/>
  <c r="F59" i="9"/>
  <c r="E59" i="9"/>
  <c r="D59" i="9"/>
  <c r="C59" i="9"/>
  <c r="J59" i="9" s="1"/>
  <c r="B59" i="9"/>
  <c r="A59" i="9"/>
  <c r="F58" i="9"/>
  <c r="E58" i="9"/>
  <c r="D58" i="9"/>
  <c r="C58" i="9"/>
  <c r="J58" i="9" s="1"/>
  <c r="B58" i="9"/>
  <c r="A58" i="9"/>
  <c r="F57" i="9"/>
  <c r="E57" i="9"/>
  <c r="D57" i="9"/>
  <c r="C57" i="9"/>
  <c r="J57" i="9" s="1"/>
  <c r="B57" i="9"/>
  <c r="A57" i="9"/>
  <c r="F56" i="9"/>
  <c r="E56" i="9"/>
  <c r="D56" i="9"/>
  <c r="C56" i="9"/>
  <c r="J56" i="9" s="1"/>
  <c r="B56" i="9"/>
  <c r="A56" i="9"/>
  <c r="F55" i="9"/>
  <c r="E55" i="9"/>
  <c r="D55" i="9"/>
  <c r="C55" i="9"/>
  <c r="J55" i="9" s="1"/>
  <c r="B55" i="9"/>
  <c r="A55" i="9"/>
  <c r="F54" i="9"/>
  <c r="E54" i="9"/>
  <c r="D54" i="9"/>
  <c r="C54" i="9"/>
  <c r="J54" i="9" s="1"/>
  <c r="B54" i="9"/>
  <c r="A54" i="9"/>
  <c r="F53" i="9"/>
  <c r="E53" i="9"/>
  <c r="D53" i="9"/>
  <c r="C53" i="9"/>
  <c r="J53" i="9" s="1"/>
  <c r="B53" i="9"/>
  <c r="A53" i="9"/>
  <c r="F52" i="9"/>
  <c r="E52" i="9"/>
  <c r="D52" i="9"/>
  <c r="C52" i="9"/>
  <c r="J52" i="9" s="1"/>
  <c r="B52" i="9"/>
  <c r="B7" i="13" s="1"/>
  <c r="A52" i="9"/>
  <c r="A7" i="13" s="1"/>
  <c r="F51" i="9"/>
  <c r="E51" i="9"/>
  <c r="D51" i="9"/>
  <c r="C51" i="9"/>
  <c r="J51" i="9" s="1"/>
  <c r="B51" i="9"/>
  <c r="A51" i="9"/>
  <c r="F50" i="9"/>
  <c r="E50" i="9"/>
  <c r="D50" i="9"/>
  <c r="C50" i="9"/>
  <c r="J50" i="9" s="1"/>
  <c r="B50" i="9"/>
  <c r="A50" i="9"/>
  <c r="F49" i="9"/>
  <c r="E49" i="9"/>
  <c r="D49" i="9"/>
  <c r="C49" i="9"/>
  <c r="J49" i="9" s="1"/>
  <c r="B49" i="9"/>
  <c r="A49" i="9"/>
  <c r="F48" i="9"/>
  <c r="E48" i="9"/>
  <c r="D48" i="9"/>
  <c r="C48" i="9"/>
  <c r="J48" i="9" s="1"/>
  <c r="B48" i="9"/>
  <c r="A48" i="9"/>
  <c r="F47" i="9"/>
  <c r="E47" i="9"/>
  <c r="D47" i="9"/>
  <c r="C47" i="9"/>
  <c r="J47" i="9" s="1"/>
  <c r="B47" i="9"/>
  <c r="A47" i="9"/>
  <c r="F46" i="9"/>
  <c r="E46" i="9"/>
  <c r="D46" i="9"/>
  <c r="C46" i="9"/>
  <c r="J46" i="9" s="1"/>
  <c r="B46" i="9"/>
  <c r="A46" i="9"/>
  <c r="F45" i="9"/>
  <c r="E45" i="9"/>
  <c r="D45" i="9"/>
  <c r="C45" i="9"/>
  <c r="J45" i="9" s="1"/>
  <c r="B45" i="9"/>
  <c r="A45" i="9"/>
  <c r="F44" i="9"/>
  <c r="E44" i="9"/>
  <c r="D44" i="9"/>
  <c r="C44" i="9"/>
  <c r="J44" i="9" s="1"/>
  <c r="B44" i="9"/>
  <c r="A44" i="9"/>
  <c r="F43" i="9"/>
  <c r="E43" i="9"/>
  <c r="D43" i="9"/>
  <c r="C43" i="9"/>
  <c r="J43" i="9" s="1"/>
  <c r="B43" i="9"/>
  <c r="A43" i="9"/>
  <c r="F42" i="9"/>
  <c r="E42" i="9"/>
  <c r="D42" i="9"/>
  <c r="C42" i="9"/>
  <c r="J42" i="9" s="1"/>
  <c r="B42" i="9"/>
  <c r="B6" i="13" s="1"/>
  <c r="A42" i="9"/>
  <c r="A6" i="13" s="1"/>
  <c r="F41" i="9"/>
  <c r="E41" i="9"/>
  <c r="D41" i="9"/>
  <c r="C41" i="9"/>
  <c r="J41" i="9" s="1"/>
  <c r="B41" i="9"/>
  <c r="A41" i="9"/>
  <c r="F40" i="9"/>
  <c r="E40" i="9"/>
  <c r="D40" i="9"/>
  <c r="C40" i="9"/>
  <c r="J40" i="9" s="1"/>
  <c r="B40" i="9"/>
  <c r="A40" i="9"/>
  <c r="F39" i="9"/>
  <c r="E39" i="9"/>
  <c r="D39" i="9"/>
  <c r="C39" i="9"/>
  <c r="J39" i="9" s="1"/>
  <c r="B39" i="9"/>
  <c r="A39" i="9"/>
  <c r="F38" i="9"/>
  <c r="E38" i="9"/>
  <c r="D38" i="9"/>
  <c r="C38" i="9"/>
  <c r="J38" i="9" s="1"/>
  <c r="B38" i="9"/>
  <c r="A38" i="9"/>
  <c r="F37" i="9"/>
  <c r="E37" i="9"/>
  <c r="D37" i="9"/>
  <c r="C37" i="9"/>
  <c r="J37" i="9" s="1"/>
  <c r="B37" i="9"/>
  <c r="A37" i="9"/>
  <c r="F36" i="9"/>
  <c r="E36" i="9"/>
  <c r="D36" i="9"/>
  <c r="C36" i="9"/>
  <c r="J36" i="9" s="1"/>
  <c r="B36" i="9"/>
  <c r="A36" i="9"/>
  <c r="F35" i="9"/>
  <c r="E35" i="9"/>
  <c r="D35" i="9"/>
  <c r="C35" i="9"/>
  <c r="J35" i="9" s="1"/>
  <c r="B35" i="9"/>
  <c r="A35" i="9"/>
  <c r="F34" i="9"/>
  <c r="E34" i="9"/>
  <c r="D34" i="9"/>
  <c r="C34" i="9"/>
  <c r="J34" i="9" s="1"/>
  <c r="B34" i="9"/>
  <c r="A34" i="9"/>
  <c r="F33" i="9"/>
  <c r="E33" i="9"/>
  <c r="D33" i="9"/>
  <c r="C33" i="9"/>
  <c r="J33" i="9" s="1"/>
  <c r="B33" i="9"/>
  <c r="A33" i="9"/>
  <c r="F32" i="9"/>
  <c r="E32" i="9"/>
  <c r="D32" i="9"/>
  <c r="C32" i="9"/>
  <c r="J32" i="9" s="1"/>
  <c r="B32" i="9"/>
  <c r="B5" i="13" s="1"/>
  <c r="A32" i="9"/>
  <c r="A5" i="13" s="1"/>
  <c r="F31" i="9"/>
  <c r="E31" i="9"/>
  <c r="D31" i="9"/>
  <c r="C31" i="9"/>
  <c r="J31" i="9" s="1"/>
  <c r="B31" i="9"/>
  <c r="A31" i="9"/>
  <c r="F30" i="9"/>
  <c r="E30" i="9"/>
  <c r="D30" i="9"/>
  <c r="C30" i="9"/>
  <c r="J30" i="9" s="1"/>
  <c r="B30" i="9"/>
  <c r="A30" i="9"/>
  <c r="F29" i="9"/>
  <c r="E29" i="9"/>
  <c r="D29" i="9"/>
  <c r="C29" i="9"/>
  <c r="J29" i="9" s="1"/>
  <c r="B29" i="9"/>
  <c r="A29" i="9"/>
  <c r="F28" i="9"/>
  <c r="E28" i="9"/>
  <c r="D28" i="9"/>
  <c r="C28" i="9"/>
  <c r="J28" i="9" s="1"/>
  <c r="B28" i="9"/>
  <c r="A28" i="9"/>
  <c r="F27" i="9"/>
  <c r="E27" i="9"/>
  <c r="D27" i="9"/>
  <c r="C27" i="9"/>
  <c r="J27" i="9" s="1"/>
  <c r="B27" i="9"/>
  <c r="A27" i="9"/>
  <c r="F26" i="9"/>
  <c r="E26" i="9"/>
  <c r="D26" i="9"/>
  <c r="C26" i="9"/>
  <c r="J26" i="9" s="1"/>
  <c r="B26" i="9"/>
  <c r="A26" i="9"/>
  <c r="F25" i="9"/>
  <c r="E25" i="9"/>
  <c r="D25" i="9"/>
  <c r="C25" i="9"/>
  <c r="J25" i="9" s="1"/>
  <c r="B25" i="9"/>
  <c r="A25" i="9"/>
  <c r="F24" i="9"/>
  <c r="E24" i="9"/>
  <c r="D24" i="9"/>
  <c r="C24" i="9"/>
  <c r="J24" i="9" s="1"/>
  <c r="B24" i="9"/>
  <c r="A24" i="9"/>
  <c r="F23" i="9"/>
  <c r="E23" i="9"/>
  <c r="D23" i="9"/>
  <c r="C23" i="9"/>
  <c r="J23" i="9" s="1"/>
  <c r="B23" i="9"/>
  <c r="A23" i="9"/>
  <c r="F22" i="9"/>
  <c r="E22" i="9"/>
  <c r="D22" i="9"/>
  <c r="C22" i="9"/>
  <c r="J22" i="9" s="1"/>
  <c r="B22" i="9"/>
  <c r="B4" i="13" s="1"/>
  <c r="A22" i="9"/>
  <c r="A4" i="13" s="1"/>
  <c r="F21" i="9"/>
  <c r="E21" i="9"/>
  <c r="D21" i="9"/>
  <c r="C21" i="9"/>
  <c r="J21" i="9" s="1"/>
  <c r="B21" i="9"/>
  <c r="A21" i="9"/>
  <c r="F20" i="9"/>
  <c r="E20" i="9"/>
  <c r="D20" i="9"/>
  <c r="C20" i="9"/>
  <c r="J20" i="9" s="1"/>
  <c r="B20" i="9"/>
  <c r="A20" i="9"/>
  <c r="F19" i="9"/>
  <c r="E19" i="9"/>
  <c r="D19" i="9"/>
  <c r="C19" i="9"/>
  <c r="J19" i="9" s="1"/>
  <c r="B19" i="9"/>
  <c r="A19" i="9"/>
  <c r="F18" i="9"/>
  <c r="E18" i="9"/>
  <c r="D18" i="9"/>
  <c r="C18" i="9"/>
  <c r="J18" i="9" s="1"/>
  <c r="B18" i="9"/>
  <c r="A18" i="9"/>
  <c r="F17" i="9"/>
  <c r="E17" i="9"/>
  <c r="D17" i="9"/>
  <c r="C17" i="9"/>
  <c r="J17" i="9" s="1"/>
  <c r="B17" i="9"/>
  <c r="A17" i="9"/>
  <c r="F16" i="9"/>
  <c r="E16" i="9"/>
  <c r="D16" i="9"/>
  <c r="C16" i="9"/>
  <c r="J16" i="9" s="1"/>
  <c r="B16" i="9"/>
  <c r="A16" i="9"/>
  <c r="F15" i="9"/>
  <c r="E15" i="9"/>
  <c r="D15" i="9"/>
  <c r="C15" i="9"/>
  <c r="J15" i="9" s="1"/>
  <c r="B15" i="9"/>
  <c r="A15" i="9"/>
  <c r="F14" i="9"/>
  <c r="E14" i="9"/>
  <c r="D14" i="9"/>
  <c r="C14" i="9"/>
  <c r="J14" i="9" s="1"/>
  <c r="B14" i="9"/>
  <c r="A14" i="9"/>
  <c r="F13" i="9"/>
  <c r="E13" i="9"/>
  <c r="D13" i="9"/>
  <c r="C13" i="9"/>
  <c r="J13" i="9" s="1"/>
  <c r="B13" i="9"/>
  <c r="A13" i="9"/>
  <c r="F12" i="9"/>
  <c r="E12" i="9"/>
  <c r="D12" i="9"/>
  <c r="C12" i="9"/>
  <c r="J12" i="9" s="1"/>
  <c r="B12" i="9"/>
  <c r="B3" i="13" s="1"/>
  <c r="A12" i="9"/>
  <c r="A3" i="13" s="1"/>
  <c r="F11" i="9"/>
  <c r="E11" i="9"/>
  <c r="D11" i="9"/>
  <c r="C11" i="9"/>
  <c r="J11" i="9" s="1"/>
  <c r="B11" i="9"/>
  <c r="A11" i="9"/>
  <c r="F10" i="9"/>
  <c r="E10" i="9"/>
  <c r="D10" i="9"/>
  <c r="C10" i="9"/>
  <c r="J10" i="9" s="1"/>
  <c r="B10" i="9"/>
  <c r="A10" i="9"/>
  <c r="F9" i="9"/>
  <c r="E9" i="9"/>
  <c r="D9" i="9"/>
  <c r="C9" i="9"/>
  <c r="J9" i="9" s="1"/>
  <c r="B9" i="9"/>
  <c r="A9" i="9"/>
  <c r="F8" i="9"/>
  <c r="E8" i="9"/>
  <c r="D8" i="9"/>
  <c r="C8" i="9"/>
  <c r="J8" i="9" s="1"/>
  <c r="B8" i="9"/>
  <c r="A8" i="9"/>
  <c r="F7" i="9"/>
  <c r="E7" i="9"/>
  <c r="D7" i="9"/>
  <c r="C7" i="9"/>
  <c r="J7" i="9" s="1"/>
  <c r="B7" i="9"/>
  <c r="A7" i="9"/>
  <c r="F6" i="9"/>
  <c r="E6" i="9"/>
  <c r="D6" i="9"/>
  <c r="C6" i="9"/>
  <c r="J6" i="9" s="1"/>
  <c r="B6" i="9"/>
  <c r="A6" i="9"/>
  <c r="F5" i="9"/>
  <c r="E5" i="9"/>
  <c r="D5" i="9"/>
  <c r="C5" i="9"/>
  <c r="J5" i="9" s="1"/>
  <c r="B5" i="9"/>
  <c r="A5" i="9"/>
  <c r="F4" i="9"/>
  <c r="E4" i="9"/>
  <c r="D4" i="9"/>
  <c r="C4" i="9"/>
  <c r="J4" i="9" s="1"/>
  <c r="B4" i="9"/>
  <c r="A4" i="9"/>
  <c r="F3" i="9"/>
  <c r="E3" i="9"/>
  <c r="D3" i="9"/>
  <c r="C3" i="9"/>
  <c r="J3" i="9" s="1"/>
  <c r="B3" i="9"/>
  <c r="A3" i="9"/>
  <c r="F2" i="9"/>
  <c r="E2" i="9"/>
  <c r="D2" i="9"/>
  <c r="C2" i="9"/>
  <c r="J2" i="9" s="1"/>
  <c r="B2" i="9"/>
  <c r="B2" i="13" s="1"/>
  <c r="A2" i="9"/>
  <c r="A2" i="13" s="1"/>
  <c r="I4351" i="8"/>
  <c r="H4351" i="8"/>
  <c r="G4351" i="8"/>
  <c r="F4351" i="8"/>
  <c r="D4351" i="8"/>
  <c r="C4351" i="8"/>
  <c r="B4351" i="8"/>
  <c r="A4351" i="8"/>
  <c r="I4350" i="8"/>
  <c r="H4350" i="8"/>
  <c r="G4350" i="8"/>
  <c r="F4350" i="8"/>
  <c r="D4350" i="8"/>
  <c r="C4350" i="8"/>
  <c r="B4350" i="8"/>
  <c r="A4350" i="8"/>
  <c r="I4349" i="8"/>
  <c r="H4349" i="8"/>
  <c r="G4349" i="8"/>
  <c r="F4349" i="8"/>
  <c r="D4349" i="8"/>
  <c r="C4349" i="8"/>
  <c r="B4349" i="8"/>
  <c r="A4349" i="8"/>
  <c r="I4348" i="8"/>
  <c r="H4348" i="8"/>
  <c r="G4348" i="8"/>
  <c r="F4348" i="8"/>
  <c r="D4348" i="8"/>
  <c r="C4348" i="8"/>
  <c r="B4348" i="8"/>
  <c r="A4348" i="8"/>
  <c r="I4347" i="8"/>
  <c r="H4347" i="8"/>
  <c r="G4347" i="8"/>
  <c r="F4347" i="8"/>
  <c r="D4347" i="8"/>
  <c r="C4347" i="8"/>
  <c r="B4347" i="8"/>
  <c r="A4347" i="8"/>
  <c r="I4346" i="8"/>
  <c r="H4346" i="8"/>
  <c r="G4346" i="8"/>
  <c r="F4346" i="8"/>
  <c r="D4346" i="8"/>
  <c r="C4346" i="8"/>
  <c r="B4346" i="8"/>
  <c r="A4346" i="8"/>
  <c r="I4345" i="8"/>
  <c r="H4345" i="8"/>
  <c r="G4345" i="8"/>
  <c r="F4345" i="8"/>
  <c r="D4345" i="8"/>
  <c r="C4345" i="8"/>
  <c r="B4345" i="8"/>
  <c r="A4345" i="8"/>
  <c r="I4344" i="8"/>
  <c r="H4344" i="8"/>
  <c r="G4344" i="8"/>
  <c r="F4344" i="8"/>
  <c r="D4344" i="8"/>
  <c r="C4344" i="8"/>
  <c r="B4344" i="8"/>
  <c r="A4344" i="8"/>
  <c r="I4343" i="8"/>
  <c r="H4343" i="8"/>
  <c r="G4343" i="8"/>
  <c r="F4343" i="8"/>
  <c r="D4343" i="8"/>
  <c r="C4343" i="8"/>
  <c r="B4343" i="8"/>
  <c r="A4343" i="8"/>
  <c r="I4342" i="8"/>
  <c r="H4342" i="8"/>
  <c r="G4342" i="8"/>
  <c r="F4342" i="8"/>
  <c r="D4342" i="8"/>
  <c r="C4342" i="8"/>
  <c r="B4342" i="8"/>
  <c r="A4342" i="8"/>
  <c r="I4341" i="8"/>
  <c r="H4341" i="8"/>
  <c r="G4341" i="8"/>
  <c r="F4341" i="8"/>
  <c r="D4341" i="8"/>
  <c r="C4341" i="8"/>
  <c r="B4341" i="8"/>
  <c r="A4341" i="8"/>
  <c r="I4340" i="8"/>
  <c r="H4340" i="8"/>
  <c r="G4340" i="8"/>
  <c r="F4340" i="8"/>
  <c r="D4340" i="8"/>
  <c r="C4340" i="8"/>
  <c r="B4340" i="8"/>
  <c r="A4340" i="8"/>
  <c r="I4339" i="8"/>
  <c r="H4339" i="8"/>
  <c r="G4339" i="8"/>
  <c r="F4339" i="8"/>
  <c r="D4339" i="8"/>
  <c r="C4339" i="8"/>
  <c r="B4339" i="8"/>
  <c r="A4339" i="8"/>
  <c r="I4338" i="8"/>
  <c r="H4338" i="8"/>
  <c r="G4338" i="8"/>
  <c r="F4338" i="8"/>
  <c r="D4338" i="8"/>
  <c r="C4338" i="8"/>
  <c r="B4338" i="8"/>
  <c r="A4338" i="8"/>
  <c r="I4337" i="8"/>
  <c r="H4337" i="8"/>
  <c r="G4337" i="8"/>
  <c r="F4337" i="8"/>
  <c r="D4337" i="8"/>
  <c r="C4337" i="8"/>
  <c r="B4337" i="8"/>
  <c r="A4337" i="8"/>
  <c r="I4336" i="8"/>
  <c r="H4336" i="8"/>
  <c r="G4336" i="8"/>
  <c r="F4336" i="8"/>
  <c r="D4336" i="8"/>
  <c r="C4336" i="8"/>
  <c r="B4336" i="8"/>
  <c r="A4336" i="8"/>
  <c r="I4335" i="8"/>
  <c r="H4335" i="8"/>
  <c r="G4335" i="8"/>
  <c r="F4335" i="8"/>
  <c r="D4335" i="8"/>
  <c r="C4335" i="8"/>
  <c r="B4335" i="8"/>
  <c r="A4335" i="8"/>
  <c r="I4334" i="8"/>
  <c r="H4334" i="8"/>
  <c r="G4334" i="8"/>
  <c r="F4334" i="8"/>
  <c r="D4334" i="8"/>
  <c r="C4334" i="8"/>
  <c r="B4334" i="8"/>
  <c r="A4334" i="8"/>
  <c r="I4333" i="8"/>
  <c r="H4333" i="8"/>
  <c r="G4333" i="8"/>
  <c r="F4333" i="8"/>
  <c r="D4333" i="8"/>
  <c r="C4333" i="8"/>
  <c r="B4333" i="8"/>
  <c r="A4333" i="8"/>
  <c r="I4332" i="8"/>
  <c r="H4332" i="8"/>
  <c r="G4332" i="8"/>
  <c r="F4332" i="8"/>
  <c r="D4332" i="8"/>
  <c r="C4332" i="8"/>
  <c r="B4332" i="8"/>
  <c r="A4332" i="8"/>
  <c r="I4331" i="8"/>
  <c r="H4331" i="8"/>
  <c r="G4331" i="8"/>
  <c r="F4331" i="8"/>
  <c r="D4331" i="8"/>
  <c r="C4331" i="8"/>
  <c r="B4331" i="8"/>
  <c r="A4331" i="8"/>
  <c r="I4330" i="8"/>
  <c r="H4330" i="8"/>
  <c r="G4330" i="8"/>
  <c r="F4330" i="8"/>
  <c r="D4330" i="8"/>
  <c r="C4330" i="8"/>
  <c r="B4330" i="8"/>
  <c r="A4330" i="8"/>
  <c r="I4329" i="8"/>
  <c r="H4329" i="8"/>
  <c r="G4329" i="8"/>
  <c r="F4329" i="8"/>
  <c r="D4329" i="8"/>
  <c r="C4329" i="8"/>
  <c r="B4329" i="8"/>
  <c r="A4329" i="8"/>
  <c r="I4328" i="8"/>
  <c r="H4328" i="8"/>
  <c r="G4328" i="8"/>
  <c r="F4328" i="8"/>
  <c r="D4328" i="8"/>
  <c r="C4328" i="8"/>
  <c r="B4328" i="8"/>
  <c r="A4328" i="8"/>
  <c r="I4327" i="8"/>
  <c r="H4327" i="8"/>
  <c r="G4327" i="8"/>
  <c r="F4327" i="8"/>
  <c r="D4327" i="8"/>
  <c r="C4327" i="8"/>
  <c r="B4327" i="8"/>
  <c r="A4327" i="8"/>
  <c r="I4326" i="8"/>
  <c r="H4326" i="8"/>
  <c r="G4326" i="8"/>
  <c r="F4326" i="8"/>
  <c r="D4326" i="8"/>
  <c r="C4326" i="8"/>
  <c r="B4326" i="8"/>
  <c r="A4326" i="8"/>
  <c r="I4325" i="8"/>
  <c r="H4325" i="8"/>
  <c r="G4325" i="8"/>
  <c r="F4325" i="8"/>
  <c r="D4325" i="8"/>
  <c r="C4325" i="8"/>
  <c r="B4325" i="8"/>
  <c r="A4325" i="8"/>
  <c r="I4324" i="8"/>
  <c r="H4324" i="8"/>
  <c r="G4324" i="8"/>
  <c r="F4324" i="8"/>
  <c r="D4324" i="8"/>
  <c r="C4324" i="8"/>
  <c r="B4324" i="8"/>
  <c r="A4324" i="8"/>
  <c r="I4323" i="8"/>
  <c r="H4323" i="8"/>
  <c r="G4323" i="8"/>
  <c r="F4323" i="8"/>
  <c r="D4323" i="8"/>
  <c r="C4323" i="8"/>
  <c r="B4323" i="8"/>
  <c r="A4323" i="8"/>
  <c r="I4322" i="8"/>
  <c r="H4322" i="8"/>
  <c r="G4322" i="8"/>
  <c r="F4322" i="8"/>
  <c r="D4322" i="8"/>
  <c r="C4322" i="8"/>
  <c r="B4322" i="8"/>
  <c r="A4322" i="8"/>
  <c r="I4321" i="8"/>
  <c r="H4321" i="8"/>
  <c r="G4321" i="8"/>
  <c r="F4321" i="8"/>
  <c r="D4321" i="8"/>
  <c r="C4321" i="8"/>
  <c r="B4321" i="8"/>
  <c r="A4321" i="8"/>
  <c r="I4320" i="8"/>
  <c r="H4320" i="8"/>
  <c r="G4320" i="8"/>
  <c r="F4320" i="8"/>
  <c r="D4320" i="8"/>
  <c r="C4320" i="8"/>
  <c r="B4320" i="8"/>
  <c r="A4320" i="8"/>
  <c r="I4319" i="8"/>
  <c r="H4319" i="8"/>
  <c r="G4319" i="8"/>
  <c r="F4319" i="8"/>
  <c r="D4319" i="8"/>
  <c r="C4319" i="8"/>
  <c r="B4319" i="8"/>
  <c r="A4319" i="8"/>
  <c r="I4318" i="8"/>
  <c r="H4318" i="8"/>
  <c r="G4318" i="8"/>
  <c r="F4318" i="8"/>
  <c r="D4318" i="8"/>
  <c r="C4318" i="8"/>
  <c r="B4318" i="8"/>
  <c r="A4318" i="8"/>
  <c r="I4317" i="8"/>
  <c r="H4317" i="8"/>
  <c r="G4317" i="8"/>
  <c r="F4317" i="8"/>
  <c r="D4317" i="8"/>
  <c r="C4317" i="8"/>
  <c r="B4317" i="8"/>
  <c r="A4317" i="8"/>
  <c r="I4316" i="8"/>
  <c r="H4316" i="8"/>
  <c r="G4316" i="8"/>
  <c r="F4316" i="8"/>
  <c r="D4316" i="8"/>
  <c r="C4316" i="8"/>
  <c r="B4316" i="8"/>
  <c r="A4316" i="8"/>
  <c r="I4315" i="8"/>
  <c r="H4315" i="8"/>
  <c r="G4315" i="8"/>
  <c r="F4315" i="8"/>
  <c r="D4315" i="8"/>
  <c r="C4315" i="8"/>
  <c r="B4315" i="8"/>
  <c r="A4315" i="8"/>
  <c r="I4314" i="8"/>
  <c r="H4314" i="8"/>
  <c r="G4314" i="8"/>
  <c r="F4314" i="8"/>
  <c r="D4314" i="8"/>
  <c r="C4314" i="8"/>
  <c r="B4314" i="8"/>
  <c r="A4314" i="8"/>
  <c r="I4313" i="8"/>
  <c r="H4313" i="8"/>
  <c r="G4313" i="8"/>
  <c r="F4313" i="8"/>
  <c r="D4313" i="8"/>
  <c r="C4313" i="8"/>
  <c r="B4313" i="8"/>
  <c r="A4313" i="8"/>
  <c r="I4312" i="8"/>
  <c r="H4312" i="8"/>
  <c r="G4312" i="8"/>
  <c r="F4312" i="8"/>
  <c r="D4312" i="8"/>
  <c r="C4312" i="8"/>
  <c r="B4312" i="8"/>
  <c r="A4312" i="8"/>
  <c r="I4311" i="8"/>
  <c r="H4311" i="8"/>
  <c r="G4311" i="8"/>
  <c r="F4311" i="8"/>
  <c r="D4311" i="8"/>
  <c r="C4311" i="8"/>
  <c r="B4311" i="8"/>
  <c r="A4311" i="8"/>
  <c r="I4310" i="8"/>
  <c r="H4310" i="8"/>
  <c r="G4310" i="8"/>
  <c r="F4310" i="8"/>
  <c r="D4310" i="8"/>
  <c r="C4310" i="8"/>
  <c r="B4310" i="8"/>
  <c r="A4310" i="8"/>
  <c r="I4309" i="8"/>
  <c r="H4309" i="8"/>
  <c r="G4309" i="8"/>
  <c r="F4309" i="8"/>
  <c r="D4309" i="8"/>
  <c r="C4309" i="8"/>
  <c r="B4309" i="8"/>
  <c r="A4309" i="8"/>
  <c r="I4308" i="8"/>
  <c r="H4308" i="8"/>
  <c r="G4308" i="8"/>
  <c r="F4308" i="8"/>
  <c r="D4308" i="8"/>
  <c r="C4308" i="8"/>
  <c r="B4308" i="8"/>
  <c r="A4308" i="8"/>
  <c r="I4307" i="8"/>
  <c r="H4307" i="8"/>
  <c r="G4307" i="8"/>
  <c r="F4307" i="8"/>
  <c r="D4307" i="8"/>
  <c r="C4307" i="8"/>
  <c r="B4307" i="8"/>
  <c r="A4307" i="8"/>
  <c r="I4306" i="8"/>
  <c r="H4306" i="8"/>
  <c r="G4306" i="8"/>
  <c r="F4306" i="8"/>
  <c r="D4306" i="8"/>
  <c r="C4306" i="8"/>
  <c r="B4306" i="8"/>
  <c r="A4306" i="8"/>
  <c r="I4305" i="8"/>
  <c r="H4305" i="8"/>
  <c r="G4305" i="8"/>
  <c r="F4305" i="8"/>
  <c r="D4305" i="8"/>
  <c r="C4305" i="8"/>
  <c r="B4305" i="8"/>
  <c r="A4305" i="8"/>
  <c r="I4304" i="8"/>
  <c r="H4304" i="8"/>
  <c r="G4304" i="8"/>
  <c r="F4304" i="8"/>
  <c r="D4304" i="8"/>
  <c r="C4304" i="8"/>
  <c r="B4304" i="8"/>
  <c r="A4304" i="8"/>
  <c r="I4303" i="8"/>
  <c r="H4303" i="8"/>
  <c r="G4303" i="8"/>
  <c r="F4303" i="8"/>
  <c r="D4303" i="8"/>
  <c r="C4303" i="8"/>
  <c r="B4303" i="8"/>
  <c r="A4303" i="8"/>
  <c r="I4302" i="8"/>
  <c r="H4302" i="8"/>
  <c r="G4302" i="8"/>
  <c r="F4302" i="8"/>
  <c r="D4302" i="8"/>
  <c r="C4302" i="8"/>
  <c r="B4302" i="8"/>
  <c r="A4302" i="8"/>
  <c r="I4301" i="8"/>
  <c r="H4301" i="8"/>
  <c r="G4301" i="8"/>
  <c r="F4301" i="8"/>
  <c r="D4301" i="8"/>
  <c r="C4301" i="8"/>
  <c r="B4301" i="8"/>
  <c r="A4301" i="8"/>
  <c r="I4300" i="8"/>
  <c r="H4300" i="8"/>
  <c r="G4300" i="8"/>
  <c r="F4300" i="8"/>
  <c r="D4300" i="8"/>
  <c r="C4300" i="8"/>
  <c r="B4300" i="8"/>
  <c r="A4300" i="8"/>
  <c r="I4299" i="8"/>
  <c r="H4299" i="8"/>
  <c r="G4299" i="8"/>
  <c r="F4299" i="8"/>
  <c r="D4299" i="8"/>
  <c r="C4299" i="8"/>
  <c r="B4299" i="8"/>
  <c r="A4299" i="8"/>
  <c r="I4298" i="8"/>
  <c r="H4298" i="8"/>
  <c r="G4298" i="8"/>
  <c r="F4298" i="8"/>
  <c r="D4298" i="8"/>
  <c r="C4298" i="8"/>
  <c r="B4298" i="8"/>
  <c r="A4298" i="8"/>
  <c r="I4297" i="8"/>
  <c r="H4297" i="8"/>
  <c r="G4297" i="8"/>
  <c r="F4297" i="8"/>
  <c r="D4297" i="8"/>
  <c r="C4297" i="8"/>
  <c r="B4297" i="8"/>
  <c r="A4297" i="8"/>
  <c r="I4296" i="8"/>
  <c r="H4296" i="8"/>
  <c r="G4296" i="8"/>
  <c r="F4296" i="8"/>
  <c r="D4296" i="8"/>
  <c r="C4296" i="8"/>
  <c r="B4296" i="8"/>
  <c r="A4296" i="8"/>
  <c r="I4295" i="8"/>
  <c r="H4295" i="8"/>
  <c r="G4295" i="8"/>
  <c r="F4295" i="8"/>
  <c r="D4295" i="8"/>
  <c r="C4295" i="8"/>
  <c r="B4295" i="8"/>
  <c r="A4295" i="8"/>
  <c r="I4294" i="8"/>
  <c r="H4294" i="8"/>
  <c r="G4294" i="8"/>
  <c r="F4294" i="8"/>
  <c r="D4294" i="8"/>
  <c r="C4294" i="8"/>
  <c r="B4294" i="8"/>
  <c r="A4294" i="8"/>
  <c r="I4293" i="8"/>
  <c r="H4293" i="8"/>
  <c r="G4293" i="8"/>
  <c r="F4293" i="8"/>
  <c r="D4293" i="8"/>
  <c r="C4293" i="8"/>
  <c r="B4293" i="8"/>
  <c r="A4293" i="8"/>
  <c r="I4292" i="8"/>
  <c r="H4292" i="8"/>
  <c r="G4292" i="8"/>
  <c r="F4292" i="8"/>
  <c r="D4292" i="8"/>
  <c r="C4292" i="8"/>
  <c r="B4292" i="8"/>
  <c r="A4292" i="8"/>
  <c r="I4291" i="8"/>
  <c r="H4291" i="8"/>
  <c r="G4291" i="8"/>
  <c r="F4291" i="8"/>
  <c r="D4291" i="8"/>
  <c r="C4291" i="8"/>
  <c r="B4291" i="8"/>
  <c r="A4291" i="8"/>
  <c r="I4290" i="8"/>
  <c r="H4290" i="8"/>
  <c r="G4290" i="8"/>
  <c r="F4290" i="8"/>
  <c r="D4290" i="8"/>
  <c r="C4290" i="8"/>
  <c r="B4290" i="8"/>
  <c r="A4290" i="8"/>
  <c r="I4289" i="8"/>
  <c r="H4289" i="8"/>
  <c r="G4289" i="8"/>
  <c r="F4289" i="8"/>
  <c r="D4289" i="8"/>
  <c r="C4289" i="8"/>
  <c r="B4289" i="8"/>
  <c r="A4289" i="8"/>
  <c r="I4288" i="8"/>
  <c r="H4288" i="8"/>
  <c r="G4288" i="8"/>
  <c r="F4288" i="8"/>
  <c r="D4288" i="8"/>
  <c r="C4288" i="8"/>
  <c r="B4288" i="8"/>
  <c r="A4288" i="8"/>
  <c r="I4287" i="8"/>
  <c r="H4287" i="8"/>
  <c r="G4287" i="8"/>
  <c r="F4287" i="8"/>
  <c r="D4287" i="8"/>
  <c r="C4287" i="8"/>
  <c r="B4287" i="8"/>
  <c r="A4287" i="8"/>
  <c r="I4286" i="8"/>
  <c r="H4286" i="8"/>
  <c r="G4286" i="8"/>
  <c r="F4286" i="8"/>
  <c r="D4286" i="8"/>
  <c r="C4286" i="8"/>
  <c r="B4286" i="8"/>
  <c r="A4286" i="8"/>
  <c r="I4285" i="8"/>
  <c r="H4285" i="8"/>
  <c r="G4285" i="8"/>
  <c r="F4285" i="8"/>
  <c r="D4285" i="8"/>
  <c r="C4285" i="8"/>
  <c r="B4285" i="8"/>
  <c r="A4285" i="8"/>
  <c r="I4284" i="8"/>
  <c r="H4284" i="8"/>
  <c r="G4284" i="8"/>
  <c r="F4284" i="8"/>
  <c r="D4284" i="8"/>
  <c r="C4284" i="8"/>
  <c r="B4284" i="8"/>
  <c r="A4284" i="8"/>
  <c r="I4283" i="8"/>
  <c r="H4283" i="8"/>
  <c r="G4283" i="8"/>
  <c r="F4283" i="8"/>
  <c r="D4283" i="8"/>
  <c r="C4283" i="8"/>
  <c r="B4283" i="8"/>
  <c r="A4283" i="8"/>
  <c r="I4282" i="8"/>
  <c r="H4282" i="8"/>
  <c r="G4282" i="8"/>
  <c r="F4282" i="8"/>
  <c r="D4282" i="8"/>
  <c r="C4282" i="8"/>
  <c r="B4282" i="8"/>
  <c r="A4282" i="8"/>
  <c r="I4281" i="8"/>
  <c r="H4281" i="8"/>
  <c r="G4281" i="8"/>
  <c r="F4281" i="8"/>
  <c r="D4281" i="8"/>
  <c r="C4281" i="8"/>
  <c r="B4281" i="8"/>
  <c r="A4281" i="8"/>
  <c r="I4280" i="8"/>
  <c r="H4280" i="8"/>
  <c r="G4280" i="8"/>
  <c r="F4280" i="8"/>
  <c r="D4280" i="8"/>
  <c r="C4280" i="8"/>
  <c r="B4280" i="8"/>
  <c r="A4280" i="8"/>
  <c r="I4279" i="8"/>
  <c r="H4279" i="8"/>
  <c r="G4279" i="8"/>
  <c r="F4279" i="8"/>
  <c r="D4279" i="8"/>
  <c r="C4279" i="8"/>
  <c r="B4279" i="8"/>
  <c r="A4279" i="8"/>
  <c r="I4278" i="8"/>
  <c r="H4278" i="8"/>
  <c r="G4278" i="8"/>
  <c r="F4278" i="8"/>
  <c r="D4278" i="8"/>
  <c r="C4278" i="8"/>
  <c r="B4278" i="8"/>
  <c r="A4278" i="8"/>
  <c r="I4277" i="8"/>
  <c r="H4277" i="8"/>
  <c r="G4277" i="8"/>
  <c r="F4277" i="8"/>
  <c r="D4277" i="8"/>
  <c r="C4277" i="8"/>
  <c r="B4277" i="8"/>
  <c r="A4277" i="8"/>
  <c r="I4276" i="8"/>
  <c r="H4276" i="8"/>
  <c r="G4276" i="8"/>
  <c r="F4276" i="8"/>
  <c r="D4276" i="8"/>
  <c r="C4276" i="8"/>
  <c r="B4276" i="8"/>
  <c r="A4276" i="8"/>
  <c r="I4275" i="8"/>
  <c r="H4275" i="8"/>
  <c r="G4275" i="8"/>
  <c r="F4275" i="8"/>
  <c r="D4275" i="8"/>
  <c r="C4275" i="8"/>
  <c r="B4275" i="8"/>
  <c r="A4275" i="8"/>
  <c r="I4274" i="8"/>
  <c r="H4274" i="8"/>
  <c r="G4274" i="8"/>
  <c r="F4274" i="8"/>
  <c r="D4274" i="8"/>
  <c r="C4274" i="8"/>
  <c r="B4274" i="8"/>
  <c r="A4274" i="8"/>
  <c r="I4273" i="8"/>
  <c r="H4273" i="8"/>
  <c r="G4273" i="8"/>
  <c r="F4273" i="8"/>
  <c r="D4273" i="8"/>
  <c r="C4273" i="8"/>
  <c r="B4273" i="8"/>
  <c r="A4273" i="8"/>
  <c r="I4272" i="8"/>
  <c r="H4272" i="8"/>
  <c r="G4272" i="8"/>
  <c r="F4272" i="8"/>
  <c r="D4272" i="8"/>
  <c r="C4272" i="8"/>
  <c r="B4272" i="8"/>
  <c r="A4272" i="8"/>
  <c r="I4271" i="8"/>
  <c r="H4271" i="8"/>
  <c r="G4271" i="8"/>
  <c r="F4271" i="8"/>
  <c r="D4271" i="8"/>
  <c r="C4271" i="8"/>
  <c r="B4271" i="8"/>
  <c r="A4271" i="8"/>
  <c r="I4270" i="8"/>
  <c r="H4270" i="8"/>
  <c r="G4270" i="8"/>
  <c r="F4270" i="8"/>
  <c r="D4270" i="8"/>
  <c r="C4270" i="8"/>
  <c r="B4270" i="8"/>
  <c r="A4270" i="8"/>
  <c r="I4269" i="8"/>
  <c r="H4269" i="8"/>
  <c r="G4269" i="8"/>
  <c r="F4269" i="8"/>
  <c r="D4269" i="8"/>
  <c r="C4269" i="8"/>
  <c r="B4269" i="8"/>
  <c r="A4269" i="8"/>
  <c r="I4268" i="8"/>
  <c r="H4268" i="8"/>
  <c r="G4268" i="8"/>
  <c r="F4268" i="8"/>
  <c r="D4268" i="8"/>
  <c r="C4268" i="8"/>
  <c r="B4268" i="8"/>
  <c r="A4268" i="8"/>
  <c r="I4267" i="8"/>
  <c r="H4267" i="8"/>
  <c r="G4267" i="8"/>
  <c r="F4267" i="8"/>
  <c r="D4267" i="8"/>
  <c r="C4267" i="8"/>
  <c r="B4267" i="8"/>
  <c r="A4267" i="8"/>
  <c r="I4266" i="8"/>
  <c r="H4266" i="8"/>
  <c r="G4266" i="8"/>
  <c r="F4266" i="8"/>
  <c r="D4266" i="8"/>
  <c r="C4266" i="8"/>
  <c r="B4266" i="8"/>
  <c r="A4266" i="8"/>
  <c r="I4265" i="8"/>
  <c r="H4265" i="8"/>
  <c r="G4265" i="8"/>
  <c r="F4265" i="8"/>
  <c r="D4265" i="8"/>
  <c r="C4265" i="8"/>
  <c r="B4265" i="8"/>
  <c r="A4265" i="8"/>
  <c r="I4264" i="8"/>
  <c r="H4264" i="8"/>
  <c r="G4264" i="8"/>
  <c r="F4264" i="8"/>
  <c r="D4264" i="8"/>
  <c r="C4264" i="8"/>
  <c r="B4264" i="8"/>
  <c r="A4264" i="8"/>
  <c r="I4263" i="8"/>
  <c r="H4263" i="8"/>
  <c r="G4263" i="8"/>
  <c r="F4263" i="8"/>
  <c r="D4263" i="8"/>
  <c r="C4263" i="8"/>
  <c r="B4263" i="8"/>
  <c r="A4263" i="8"/>
  <c r="I4262" i="8"/>
  <c r="H4262" i="8"/>
  <c r="G4262" i="8"/>
  <c r="F4262" i="8"/>
  <c r="D4262" i="8"/>
  <c r="C4262" i="8"/>
  <c r="B4262" i="8"/>
  <c r="A4262" i="8"/>
  <c r="I4261" i="8"/>
  <c r="H4261" i="8"/>
  <c r="G4261" i="8"/>
  <c r="F4261" i="8"/>
  <c r="D4261" i="8"/>
  <c r="C4261" i="8"/>
  <c r="B4261" i="8"/>
  <c r="A4261" i="8"/>
  <c r="I4260" i="8"/>
  <c r="H4260" i="8"/>
  <c r="G4260" i="8"/>
  <c r="F4260" i="8"/>
  <c r="D4260" i="8"/>
  <c r="C4260" i="8"/>
  <c r="B4260" i="8"/>
  <c r="A4260" i="8"/>
  <c r="I4259" i="8"/>
  <c r="H4259" i="8"/>
  <c r="G4259" i="8"/>
  <c r="F4259" i="8"/>
  <c r="D4259" i="8"/>
  <c r="C4259" i="8"/>
  <c r="B4259" i="8"/>
  <c r="A4259" i="8"/>
  <c r="I4258" i="8"/>
  <c r="H4258" i="8"/>
  <c r="G4258" i="8"/>
  <c r="F4258" i="8"/>
  <c r="D4258" i="8"/>
  <c r="C4258" i="8"/>
  <c r="B4258" i="8"/>
  <c r="A4258" i="8"/>
  <c r="I4257" i="8"/>
  <c r="H4257" i="8"/>
  <c r="G4257" i="8"/>
  <c r="F4257" i="8"/>
  <c r="D4257" i="8"/>
  <c r="C4257" i="8"/>
  <c r="B4257" i="8"/>
  <c r="A4257" i="8"/>
  <c r="I4256" i="8"/>
  <c r="H4256" i="8"/>
  <c r="G4256" i="8"/>
  <c r="F4256" i="8"/>
  <c r="D4256" i="8"/>
  <c r="C4256" i="8"/>
  <c r="B4256" i="8"/>
  <c r="A4256" i="8"/>
  <c r="I4255" i="8"/>
  <c r="H4255" i="8"/>
  <c r="G4255" i="8"/>
  <c r="F4255" i="8"/>
  <c r="D4255" i="8"/>
  <c r="C4255" i="8"/>
  <c r="B4255" i="8"/>
  <c r="A4255" i="8"/>
  <c r="I4254" i="8"/>
  <c r="H4254" i="8"/>
  <c r="G4254" i="8"/>
  <c r="F4254" i="8"/>
  <c r="D4254" i="8"/>
  <c r="C4254" i="8"/>
  <c r="B4254" i="8"/>
  <c r="A4254" i="8"/>
  <c r="I4253" i="8"/>
  <c r="H4253" i="8"/>
  <c r="G4253" i="8"/>
  <c r="F4253" i="8"/>
  <c r="D4253" i="8"/>
  <c r="C4253" i="8"/>
  <c r="B4253" i="8"/>
  <c r="A4253" i="8"/>
  <c r="I4252" i="8"/>
  <c r="H4252" i="8"/>
  <c r="G4252" i="8"/>
  <c r="F4252" i="8"/>
  <c r="D4252" i="8"/>
  <c r="C4252" i="8"/>
  <c r="B4252" i="8"/>
  <c r="A4252" i="8"/>
  <c r="I4251" i="8"/>
  <c r="H4251" i="8"/>
  <c r="G4251" i="8"/>
  <c r="F4251" i="8"/>
  <c r="D4251" i="8"/>
  <c r="C4251" i="8"/>
  <c r="B4251" i="8"/>
  <c r="A4251" i="8"/>
  <c r="I4250" i="8"/>
  <c r="H4250" i="8"/>
  <c r="G4250" i="8"/>
  <c r="F4250" i="8"/>
  <c r="D4250" i="8"/>
  <c r="C4250" i="8"/>
  <c r="B4250" i="8"/>
  <c r="A4250" i="8"/>
  <c r="I4249" i="8"/>
  <c r="H4249" i="8"/>
  <c r="G4249" i="8"/>
  <c r="F4249" i="8"/>
  <c r="D4249" i="8"/>
  <c r="C4249" i="8"/>
  <c r="B4249" i="8"/>
  <c r="A4249" i="8"/>
  <c r="I4248" i="8"/>
  <c r="H4248" i="8"/>
  <c r="G4248" i="8"/>
  <c r="F4248" i="8"/>
  <c r="D4248" i="8"/>
  <c r="C4248" i="8"/>
  <c r="B4248" i="8"/>
  <c r="A4248" i="8"/>
  <c r="I4247" i="8"/>
  <c r="H4247" i="8"/>
  <c r="G4247" i="8"/>
  <c r="F4247" i="8"/>
  <c r="D4247" i="8"/>
  <c r="C4247" i="8"/>
  <c r="B4247" i="8"/>
  <c r="A4247" i="8"/>
  <c r="I4246" i="8"/>
  <c r="H4246" i="8"/>
  <c r="G4246" i="8"/>
  <c r="F4246" i="8"/>
  <c r="D4246" i="8"/>
  <c r="C4246" i="8"/>
  <c r="B4246" i="8"/>
  <c r="A4246" i="8"/>
  <c r="I4245" i="8"/>
  <c r="H4245" i="8"/>
  <c r="G4245" i="8"/>
  <c r="F4245" i="8"/>
  <c r="D4245" i="8"/>
  <c r="C4245" i="8"/>
  <c r="B4245" i="8"/>
  <c r="A4245" i="8"/>
  <c r="I4244" i="8"/>
  <c r="H4244" i="8"/>
  <c r="G4244" i="8"/>
  <c r="F4244" i="8"/>
  <c r="D4244" i="8"/>
  <c r="C4244" i="8"/>
  <c r="B4244" i="8"/>
  <c r="A4244" i="8"/>
  <c r="I4243" i="8"/>
  <c r="H4243" i="8"/>
  <c r="G4243" i="8"/>
  <c r="F4243" i="8"/>
  <c r="D4243" i="8"/>
  <c r="C4243" i="8"/>
  <c r="B4243" i="8"/>
  <c r="A4243" i="8"/>
  <c r="I4242" i="8"/>
  <c r="H4242" i="8"/>
  <c r="G4242" i="8"/>
  <c r="F4242" i="8"/>
  <c r="D4242" i="8"/>
  <c r="C4242" i="8"/>
  <c r="B4242" i="8"/>
  <c r="A4242" i="8"/>
  <c r="I4241" i="8"/>
  <c r="H4241" i="8"/>
  <c r="G4241" i="8"/>
  <c r="F4241" i="8"/>
  <c r="D4241" i="8"/>
  <c r="C4241" i="8"/>
  <c r="B4241" i="8"/>
  <c r="A4241" i="8"/>
  <c r="I4240" i="8"/>
  <c r="H4240" i="8"/>
  <c r="G4240" i="8"/>
  <c r="F4240" i="8"/>
  <c r="D4240" i="8"/>
  <c r="C4240" i="8"/>
  <c r="B4240" i="8"/>
  <c r="A4240" i="8"/>
  <c r="I4239" i="8"/>
  <c r="H4239" i="8"/>
  <c r="G4239" i="8"/>
  <c r="F4239" i="8"/>
  <c r="D4239" i="8"/>
  <c r="C4239" i="8"/>
  <c r="B4239" i="8"/>
  <c r="A4239" i="8"/>
  <c r="I4238" i="8"/>
  <c r="H4238" i="8"/>
  <c r="G4238" i="8"/>
  <c r="F4238" i="8"/>
  <c r="D4238" i="8"/>
  <c r="C4238" i="8"/>
  <c r="B4238" i="8"/>
  <c r="A4238" i="8"/>
  <c r="I4237" i="8"/>
  <c r="H4237" i="8"/>
  <c r="G4237" i="8"/>
  <c r="F4237" i="8"/>
  <c r="D4237" i="8"/>
  <c r="C4237" i="8"/>
  <c r="B4237" i="8"/>
  <c r="A4237" i="8"/>
  <c r="I4236" i="8"/>
  <c r="H4236" i="8"/>
  <c r="G4236" i="8"/>
  <c r="F4236" i="8"/>
  <c r="D4236" i="8"/>
  <c r="C4236" i="8"/>
  <c r="B4236" i="8"/>
  <c r="A4236" i="8"/>
  <c r="I4235" i="8"/>
  <c r="H4235" i="8"/>
  <c r="G4235" i="8"/>
  <c r="F4235" i="8"/>
  <c r="D4235" i="8"/>
  <c r="C4235" i="8"/>
  <c r="B4235" i="8"/>
  <c r="A4235" i="8"/>
  <c r="I4234" i="8"/>
  <c r="H4234" i="8"/>
  <c r="G4234" i="8"/>
  <c r="F4234" i="8"/>
  <c r="D4234" i="8"/>
  <c r="C4234" i="8"/>
  <c r="B4234" i="8"/>
  <c r="A4234" i="8"/>
  <c r="I4233" i="8"/>
  <c r="H4233" i="8"/>
  <c r="G4233" i="8"/>
  <c r="F4233" i="8"/>
  <c r="D4233" i="8"/>
  <c r="C4233" i="8"/>
  <c r="B4233" i="8"/>
  <c r="A4233" i="8"/>
  <c r="I4232" i="8"/>
  <c r="H4232" i="8"/>
  <c r="G4232" i="8"/>
  <c r="F4232" i="8"/>
  <c r="D4232" i="8"/>
  <c r="C4232" i="8"/>
  <c r="B4232" i="8"/>
  <c r="A4232" i="8"/>
  <c r="I4231" i="8"/>
  <c r="H4231" i="8"/>
  <c r="G4231" i="8"/>
  <c r="F4231" i="8"/>
  <c r="D4231" i="8"/>
  <c r="C4231" i="8"/>
  <c r="B4231" i="8"/>
  <c r="A4231" i="8"/>
  <c r="I4230" i="8"/>
  <c r="H4230" i="8"/>
  <c r="G4230" i="8"/>
  <c r="F4230" i="8"/>
  <c r="D4230" i="8"/>
  <c r="C4230" i="8"/>
  <c r="B4230" i="8"/>
  <c r="A4230" i="8"/>
  <c r="I4229" i="8"/>
  <c r="H4229" i="8"/>
  <c r="G4229" i="8"/>
  <c r="F4229" i="8"/>
  <c r="D4229" i="8"/>
  <c r="C4229" i="8"/>
  <c r="B4229" i="8"/>
  <c r="A4229" i="8"/>
  <c r="I4228" i="8"/>
  <c r="H4228" i="8"/>
  <c r="G4228" i="8"/>
  <c r="F4228" i="8"/>
  <c r="D4228" i="8"/>
  <c r="C4228" i="8"/>
  <c r="B4228" i="8"/>
  <c r="A4228" i="8"/>
  <c r="I4227" i="8"/>
  <c r="H4227" i="8"/>
  <c r="G4227" i="8"/>
  <c r="F4227" i="8"/>
  <c r="D4227" i="8"/>
  <c r="C4227" i="8"/>
  <c r="B4227" i="8"/>
  <c r="A4227" i="8"/>
  <c r="I4226" i="8"/>
  <c r="H4226" i="8"/>
  <c r="G4226" i="8"/>
  <c r="F4226" i="8"/>
  <c r="D4226" i="8"/>
  <c r="C4226" i="8"/>
  <c r="B4226" i="8"/>
  <c r="A4226" i="8"/>
  <c r="I4225" i="8"/>
  <c r="H4225" i="8"/>
  <c r="G4225" i="8"/>
  <c r="F4225" i="8"/>
  <c r="D4225" i="8"/>
  <c r="C4225" i="8"/>
  <c r="B4225" i="8"/>
  <c r="A4225" i="8"/>
  <c r="I4224" i="8"/>
  <c r="H4224" i="8"/>
  <c r="G4224" i="8"/>
  <c r="F4224" i="8"/>
  <c r="D4224" i="8"/>
  <c r="C4224" i="8"/>
  <c r="B4224" i="8"/>
  <c r="A4224" i="8"/>
  <c r="I4223" i="8"/>
  <c r="H4223" i="8"/>
  <c r="G4223" i="8"/>
  <c r="F4223" i="8"/>
  <c r="D4223" i="8"/>
  <c r="C4223" i="8"/>
  <c r="B4223" i="8"/>
  <c r="A4223" i="8"/>
  <c r="I4222" i="8"/>
  <c r="H4222" i="8"/>
  <c r="G4222" i="8"/>
  <c r="F4222" i="8"/>
  <c r="D4222" i="8"/>
  <c r="C4222" i="8"/>
  <c r="B4222" i="8"/>
  <c r="A4222" i="8"/>
  <c r="I4221" i="8"/>
  <c r="H4221" i="8"/>
  <c r="G4221" i="8"/>
  <c r="F4221" i="8"/>
  <c r="D4221" i="8"/>
  <c r="C4221" i="8"/>
  <c r="B4221" i="8"/>
  <c r="A4221" i="8"/>
  <c r="I4220" i="8"/>
  <c r="H4220" i="8"/>
  <c r="G4220" i="8"/>
  <c r="F4220" i="8"/>
  <c r="D4220" i="8"/>
  <c r="C4220" i="8"/>
  <c r="B4220" i="8"/>
  <c r="A4220" i="8"/>
  <c r="I4219" i="8"/>
  <c r="H4219" i="8"/>
  <c r="G4219" i="8"/>
  <c r="F4219" i="8"/>
  <c r="D4219" i="8"/>
  <c r="C4219" i="8"/>
  <c r="B4219" i="8"/>
  <c r="A4219" i="8"/>
  <c r="I4218" i="8"/>
  <c r="H4218" i="8"/>
  <c r="G4218" i="8"/>
  <c r="F4218" i="8"/>
  <c r="D4218" i="8"/>
  <c r="C4218" i="8"/>
  <c r="B4218" i="8"/>
  <c r="A4218" i="8"/>
  <c r="I4217" i="8"/>
  <c r="H4217" i="8"/>
  <c r="G4217" i="8"/>
  <c r="F4217" i="8"/>
  <c r="D4217" i="8"/>
  <c r="C4217" i="8"/>
  <c r="B4217" i="8"/>
  <c r="A4217" i="8"/>
  <c r="I4216" i="8"/>
  <c r="H4216" i="8"/>
  <c r="G4216" i="8"/>
  <c r="F4216" i="8"/>
  <c r="D4216" i="8"/>
  <c r="C4216" i="8"/>
  <c r="B4216" i="8"/>
  <c r="A4216" i="8"/>
  <c r="I4215" i="8"/>
  <c r="H4215" i="8"/>
  <c r="G4215" i="8"/>
  <c r="F4215" i="8"/>
  <c r="D4215" i="8"/>
  <c r="C4215" i="8"/>
  <c r="B4215" i="8"/>
  <c r="A4215" i="8"/>
  <c r="I4214" i="8"/>
  <c r="H4214" i="8"/>
  <c r="G4214" i="8"/>
  <c r="F4214" i="8"/>
  <c r="D4214" i="8"/>
  <c r="C4214" i="8"/>
  <c r="B4214" i="8"/>
  <c r="A4214" i="8"/>
  <c r="I4213" i="8"/>
  <c r="H4213" i="8"/>
  <c r="G4213" i="8"/>
  <c r="F4213" i="8"/>
  <c r="D4213" i="8"/>
  <c r="C4213" i="8"/>
  <c r="B4213" i="8"/>
  <c r="A4213" i="8"/>
  <c r="I4212" i="8"/>
  <c r="H4212" i="8"/>
  <c r="G4212" i="8"/>
  <c r="F4212" i="8"/>
  <c r="D4212" i="8"/>
  <c r="C4212" i="8"/>
  <c r="B4212" i="8"/>
  <c r="A4212" i="8"/>
  <c r="I4211" i="8"/>
  <c r="H4211" i="8"/>
  <c r="G4211" i="8"/>
  <c r="F4211" i="8"/>
  <c r="D4211" i="8"/>
  <c r="C4211" i="8"/>
  <c r="B4211" i="8"/>
  <c r="A4211" i="8"/>
  <c r="I4210" i="8"/>
  <c r="H4210" i="8"/>
  <c r="G4210" i="8"/>
  <c r="F4210" i="8"/>
  <c r="D4210" i="8"/>
  <c r="C4210" i="8"/>
  <c r="B4210" i="8"/>
  <c r="A4210" i="8"/>
  <c r="I4209" i="8"/>
  <c r="H4209" i="8"/>
  <c r="G4209" i="8"/>
  <c r="F4209" i="8"/>
  <c r="D4209" i="8"/>
  <c r="C4209" i="8"/>
  <c r="B4209" i="8"/>
  <c r="A4209" i="8"/>
  <c r="I4208" i="8"/>
  <c r="H4208" i="8"/>
  <c r="G4208" i="8"/>
  <c r="F4208" i="8"/>
  <c r="D4208" i="8"/>
  <c r="C4208" i="8"/>
  <c r="B4208" i="8"/>
  <c r="A4208" i="8"/>
  <c r="I4207" i="8"/>
  <c r="H4207" i="8"/>
  <c r="G4207" i="8"/>
  <c r="F4207" i="8"/>
  <c r="D4207" i="8"/>
  <c r="C4207" i="8"/>
  <c r="B4207" i="8"/>
  <c r="A4207" i="8"/>
  <c r="I4206" i="8"/>
  <c r="H4206" i="8"/>
  <c r="G4206" i="8"/>
  <c r="F4206" i="8"/>
  <c r="D4206" i="8"/>
  <c r="C4206" i="8"/>
  <c r="B4206" i="8"/>
  <c r="A4206" i="8"/>
  <c r="I4205" i="8"/>
  <c r="H4205" i="8"/>
  <c r="G4205" i="8"/>
  <c r="F4205" i="8"/>
  <c r="D4205" i="8"/>
  <c r="C4205" i="8"/>
  <c r="B4205" i="8"/>
  <c r="A4205" i="8"/>
  <c r="I4204" i="8"/>
  <c r="H4204" i="8"/>
  <c r="G4204" i="8"/>
  <c r="F4204" i="8"/>
  <c r="D4204" i="8"/>
  <c r="C4204" i="8"/>
  <c r="B4204" i="8"/>
  <c r="A4204" i="8"/>
  <c r="I4203" i="8"/>
  <c r="H4203" i="8"/>
  <c r="G4203" i="8"/>
  <c r="F4203" i="8"/>
  <c r="D4203" i="8"/>
  <c r="C4203" i="8"/>
  <c r="B4203" i="8"/>
  <c r="A4203" i="8"/>
  <c r="I4202" i="8"/>
  <c r="H4202" i="8"/>
  <c r="G4202" i="8"/>
  <c r="F4202" i="8"/>
  <c r="D4202" i="8"/>
  <c r="C4202" i="8"/>
  <c r="B4202" i="8"/>
  <c r="A4202" i="8"/>
  <c r="I4201" i="8"/>
  <c r="H4201" i="8"/>
  <c r="G4201" i="8"/>
  <c r="F4201" i="8"/>
  <c r="D4201" i="8"/>
  <c r="C4201" i="8"/>
  <c r="B4201" i="8"/>
  <c r="A4201" i="8"/>
  <c r="I4200" i="8"/>
  <c r="H4200" i="8"/>
  <c r="G4200" i="8"/>
  <c r="F4200" i="8"/>
  <c r="D4200" i="8"/>
  <c r="C4200" i="8"/>
  <c r="B4200" i="8"/>
  <c r="A4200" i="8"/>
  <c r="I4199" i="8"/>
  <c r="H4199" i="8"/>
  <c r="G4199" i="8"/>
  <c r="F4199" i="8"/>
  <c r="D4199" i="8"/>
  <c r="C4199" i="8"/>
  <c r="B4199" i="8"/>
  <c r="A4199" i="8"/>
  <c r="I4198" i="8"/>
  <c r="H4198" i="8"/>
  <c r="G4198" i="8"/>
  <c r="F4198" i="8"/>
  <c r="D4198" i="8"/>
  <c r="C4198" i="8"/>
  <c r="B4198" i="8"/>
  <c r="A4198" i="8"/>
  <c r="I4197" i="8"/>
  <c r="H4197" i="8"/>
  <c r="G4197" i="8"/>
  <c r="F4197" i="8"/>
  <c r="D4197" i="8"/>
  <c r="C4197" i="8"/>
  <c r="B4197" i="8"/>
  <c r="A4197" i="8"/>
  <c r="I4196" i="8"/>
  <c r="H4196" i="8"/>
  <c r="G4196" i="8"/>
  <c r="F4196" i="8"/>
  <c r="D4196" i="8"/>
  <c r="C4196" i="8"/>
  <c r="B4196" i="8"/>
  <c r="A4196" i="8"/>
  <c r="I4195" i="8"/>
  <c r="H4195" i="8"/>
  <c r="G4195" i="8"/>
  <c r="F4195" i="8"/>
  <c r="D4195" i="8"/>
  <c r="C4195" i="8"/>
  <c r="B4195" i="8"/>
  <c r="A4195" i="8"/>
  <c r="I4194" i="8"/>
  <c r="H4194" i="8"/>
  <c r="G4194" i="8"/>
  <c r="F4194" i="8"/>
  <c r="D4194" i="8"/>
  <c r="C4194" i="8"/>
  <c r="B4194" i="8"/>
  <c r="A4194" i="8"/>
  <c r="I4193" i="8"/>
  <c r="H4193" i="8"/>
  <c r="G4193" i="8"/>
  <c r="F4193" i="8"/>
  <c r="D4193" i="8"/>
  <c r="C4193" i="8"/>
  <c r="B4193" i="8"/>
  <c r="A4193" i="8"/>
  <c r="I4192" i="8"/>
  <c r="H4192" i="8"/>
  <c r="G4192" i="8"/>
  <c r="F4192" i="8"/>
  <c r="D4192" i="8"/>
  <c r="C4192" i="8"/>
  <c r="B4192" i="8"/>
  <c r="A4192" i="8"/>
  <c r="I4191" i="8"/>
  <c r="H4191" i="8"/>
  <c r="G4191" i="8"/>
  <c r="F4191" i="8"/>
  <c r="D4191" i="8"/>
  <c r="C4191" i="8"/>
  <c r="B4191" i="8"/>
  <c r="A4191" i="8"/>
  <c r="I4190" i="8"/>
  <c r="H4190" i="8"/>
  <c r="G4190" i="8"/>
  <c r="F4190" i="8"/>
  <c r="D4190" i="8"/>
  <c r="C4190" i="8"/>
  <c r="B4190" i="8"/>
  <c r="A4190" i="8"/>
  <c r="I4189" i="8"/>
  <c r="H4189" i="8"/>
  <c r="G4189" i="8"/>
  <c r="F4189" i="8"/>
  <c r="D4189" i="8"/>
  <c r="C4189" i="8"/>
  <c r="B4189" i="8"/>
  <c r="A4189" i="8"/>
  <c r="I4188" i="8"/>
  <c r="H4188" i="8"/>
  <c r="G4188" i="8"/>
  <c r="F4188" i="8"/>
  <c r="D4188" i="8"/>
  <c r="C4188" i="8"/>
  <c r="B4188" i="8"/>
  <c r="A4188" i="8"/>
  <c r="I4187" i="8"/>
  <c r="H4187" i="8"/>
  <c r="G4187" i="8"/>
  <c r="F4187" i="8"/>
  <c r="D4187" i="8"/>
  <c r="C4187" i="8"/>
  <c r="B4187" i="8"/>
  <c r="A4187" i="8"/>
  <c r="I4186" i="8"/>
  <c r="H4186" i="8"/>
  <c r="G4186" i="8"/>
  <c r="F4186" i="8"/>
  <c r="D4186" i="8"/>
  <c r="C4186" i="8"/>
  <c r="B4186" i="8"/>
  <c r="A4186" i="8"/>
  <c r="I4185" i="8"/>
  <c r="H4185" i="8"/>
  <c r="G4185" i="8"/>
  <c r="F4185" i="8"/>
  <c r="D4185" i="8"/>
  <c r="C4185" i="8"/>
  <c r="B4185" i="8"/>
  <c r="A4185" i="8"/>
  <c r="I4184" i="8"/>
  <c r="H4184" i="8"/>
  <c r="G4184" i="8"/>
  <c r="F4184" i="8"/>
  <c r="D4184" i="8"/>
  <c r="C4184" i="8"/>
  <c r="B4184" i="8"/>
  <c r="A4184" i="8"/>
  <c r="I4183" i="8"/>
  <c r="H4183" i="8"/>
  <c r="G4183" i="8"/>
  <c r="F4183" i="8"/>
  <c r="D4183" i="8"/>
  <c r="C4183" i="8"/>
  <c r="B4183" i="8"/>
  <c r="A4183" i="8"/>
  <c r="I4182" i="8"/>
  <c r="H4182" i="8"/>
  <c r="G4182" i="8"/>
  <c r="F4182" i="8"/>
  <c r="D4182" i="8"/>
  <c r="C4182" i="8"/>
  <c r="B4182" i="8"/>
  <c r="A4182" i="8"/>
  <c r="I4181" i="8"/>
  <c r="H4181" i="8"/>
  <c r="G4181" i="8"/>
  <c r="F4181" i="8"/>
  <c r="D4181" i="8"/>
  <c r="C4181" i="8"/>
  <c r="B4181" i="8"/>
  <c r="A4181" i="8"/>
  <c r="I4180" i="8"/>
  <c r="H4180" i="8"/>
  <c r="G4180" i="8"/>
  <c r="F4180" i="8"/>
  <c r="D4180" i="8"/>
  <c r="C4180" i="8"/>
  <c r="B4180" i="8"/>
  <c r="A4180" i="8"/>
  <c r="I4179" i="8"/>
  <c r="H4179" i="8"/>
  <c r="G4179" i="8"/>
  <c r="F4179" i="8"/>
  <c r="D4179" i="8"/>
  <c r="C4179" i="8"/>
  <c r="B4179" i="8"/>
  <c r="A4179" i="8"/>
  <c r="I4178" i="8"/>
  <c r="H4178" i="8"/>
  <c r="G4178" i="8"/>
  <c r="F4178" i="8"/>
  <c r="D4178" i="8"/>
  <c r="C4178" i="8"/>
  <c r="B4178" i="8"/>
  <c r="A4178" i="8"/>
  <c r="I4177" i="8"/>
  <c r="H4177" i="8"/>
  <c r="G4177" i="8"/>
  <c r="F4177" i="8"/>
  <c r="D4177" i="8"/>
  <c r="C4177" i="8"/>
  <c r="B4177" i="8"/>
  <c r="A4177" i="8"/>
  <c r="I4176" i="8"/>
  <c r="H4176" i="8"/>
  <c r="G4176" i="8"/>
  <c r="F4176" i="8"/>
  <c r="D4176" i="8"/>
  <c r="C4176" i="8"/>
  <c r="B4176" i="8"/>
  <c r="A4176" i="8"/>
  <c r="I4175" i="8"/>
  <c r="H4175" i="8"/>
  <c r="G4175" i="8"/>
  <c r="F4175" i="8"/>
  <c r="D4175" i="8"/>
  <c r="C4175" i="8"/>
  <c r="B4175" i="8"/>
  <c r="A4175" i="8"/>
  <c r="I4174" i="8"/>
  <c r="H4174" i="8"/>
  <c r="G4174" i="8"/>
  <c r="F4174" i="8"/>
  <c r="D4174" i="8"/>
  <c r="C4174" i="8"/>
  <c r="B4174" i="8"/>
  <c r="A4174" i="8"/>
  <c r="I4173" i="8"/>
  <c r="H4173" i="8"/>
  <c r="G4173" i="8"/>
  <c r="F4173" i="8"/>
  <c r="D4173" i="8"/>
  <c r="C4173" i="8"/>
  <c r="B4173" i="8"/>
  <c r="A4173" i="8"/>
  <c r="I4172" i="8"/>
  <c r="H4172" i="8"/>
  <c r="G4172" i="8"/>
  <c r="F4172" i="8"/>
  <c r="D4172" i="8"/>
  <c r="C4172" i="8"/>
  <c r="B4172" i="8"/>
  <c r="A4172" i="8"/>
  <c r="I4171" i="8"/>
  <c r="H4171" i="8"/>
  <c r="G4171" i="8"/>
  <c r="F4171" i="8"/>
  <c r="D4171" i="8"/>
  <c r="C4171" i="8"/>
  <c r="B4171" i="8"/>
  <c r="A4171" i="8"/>
  <c r="I4170" i="8"/>
  <c r="H4170" i="8"/>
  <c r="G4170" i="8"/>
  <c r="F4170" i="8"/>
  <c r="D4170" i="8"/>
  <c r="C4170" i="8"/>
  <c r="B4170" i="8"/>
  <c r="A4170" i="8"/>
  <c r="I4169" i="8"/>
  <c r="H4169" i="8"/>
  <c r="G4169" i="8"/>
  <c r="F4169" i="8"/>
  <c r="D4169" i="8"/>
  <c r="C4169" i="8"/>
  <c r="B4169" i="8"/>
  <c r="A4169" i="8"/>
  <c r="I4168" i="8"/>
  <c r="H4168" i="8"/>
  <c r="G4168" i="8"/>
  <c r="F4168" i="8"/>
  <c r="D4168" i="8"/>
  <c r="C4168" i="8"/>
  <c r="B4168" i="8"/>
  <c r="A4168" i="8"/>
  <c r="I4167" i="8"/>
  <c r="H4167" i="8"/>
  <c r="G4167" i="8"/>
  <c r="F4167" i="8"/>
  <c r="D4167" i="8"/>
  <c r="C4167" i="8"/>
  <c r="B4167" i="8"/>
  <c r="A4167" i="8"/>
  <c r="I4166" i="8"/>
  <c r="H4166" i="8"/>
  <c r="G4166" i="8"/>
  <c r="F4166" i="8"/>
  <c r="D4166" i="8"/>
  <c r="C4166" i="8"/>
  <c r="B4166" i="8"/>
  <c r="A4166" i="8"/>
  <c r="I4165" i="8"/>
  <c r="H4165" i="8"/>
  <c r="G4165" i="8"/>
  <c r="F4165" i="8"/>
  <c r="D4165" i="8"/>
  <c r="C4165" i="8"/>
  <c r="B4165" i="8"/>
  <c r="A4165" i="8"/>
  <c r="I4164" i="8"/>
  <c r="H4164" i="8"/>
  <c r="G4164" i="8"/>
  <c r="F4164" i="8"/>
  <c r="D4164" i="8"/>
  <c r="C4164" i="8"/>
  <c r="B4164" i="8"/>
  <c r="A4164" i="8"/>
  <c r="I4163" i="8"/>
  <c r="H4163" i="8"/>
  <c r="G4163" i="8"/>
  <c r="F4163" i="8"/>
  <c r="D4163" i="8"/>
  <c r="C4163" i="8"/>
  <c r="B4163" i="8"/>
  <c r="A4163" i="8"/>
  <c r="I4162" i="8"/>
  <c r="H4162" i="8"/>
  <c r="G4162" i="8"/>
  <c r="F4162" i="8"/>
  <c r="D4162" i="8"/>
  <c r="C4162" i="8"/>
  <c r="B4162" i="8"/>
  <c r="A4162" i="8"/>
  <c r="I4161" i="8"/>
  <c r="H4161" i="8"/>
  <c r="G4161" i="8"/>
  <c r="F4161" i="8"/>
  <c r="D4161" i="8"/>
  <c r="C4161" i="8"/>
  <c r="B4161" i="8"/>
  <c r="A4161" i="8"/>
  <c r="I4160" i="8"/>
  <c r="H4160" i="8"/>
  <c r="G4160" i="8"/>
  <c r="F4160" i="8"/>
  <c r="D4160" i="8"/>
  <c r="C4160" i="8"/>
  <c r="B4160" i="8"/>
  <c r="A4160" i="8"/>
  <c r="I4159" i="8"/>
  <c r="H4159" i="8"/>
  <c r="G4159" i="8"/>
  <c r="F4159" i="8"/>
  <c r="D4159" i="8"/>
  <c r="C4159" i="8"/>
  <c r="B4159" i="8"/>
  <c r="A4159" i="8"/>
  <c r="I4158" i="8"/>
  <c r="H4158" i="8"/>
  <c r="G4158" i="8"/>
  <c r="F4158" i="8"/>
  <c r="D4158" i="8"/>
  <c r="C4158" i="8"/>
  <c r="B4158" i="8"/>
  <c r="A4158" i="8"/>
  <c r="I4157" i="8"/>
  <c r="H4157" i="8"/>
  <c r="G4157" i="8"/>
  <c r="F4157" i="8"/>
  <c r="D4157" i="8"/>
  <c r="C4157" i="8"/>
  <c r="B4157" i="8"/>
  <c r="A4157" i="8"/>
  <c r="I4156" i="8"/>
  <c r="H4156" i="8"/>
  <c r="G4156" i="8"/>
  <c r="F4156" i="8"/>
  <c r="D4156" i="8"/>
  <c r="C4156" i="8"/>
  <c r="B4156" i="8"/>
  <c r="A4156" i="8"/>
  <c r="I4155" i="8"/>
  <c r="H4155" i="8"/>
  <c r="G4155" i="8"/>
  <c r="F4155" i="8"/>
  <c r="D4155" i="8"/>
  <c r="C4155" i="8"/>
  <c r="B4155" i="8"/>
  <c r="A4155" i="8"/>
  <c r="I4154" i="8"/>
  <c r="H4154" i="8"/>
  <c r="G4154" i="8"/>
  <c r="F4154" i="8"/>
  <c r="D4154" i="8"/>
  <c r="C4154" i="8"/>
  <c r="B4154" i="8"/>
  <c r="A4154" i="8"/>
  <c r="I4153" i="8"/>
  <c r="H4153" i="8"/>
  <c r="G4153" i="8"/>
  <c r="F4153" i="8"/>
  <c r="D4153" i="8"/>
  <c r="C4153" i="8"/>
  <c r="B4153" i="8"/>
  <c r="A4153" i="8"/>
  <c r="I4152" i="8"/>
  <c r="H4152" i="8"/>
  <c r="G4152" i="8"/>
  <c r="F4152" i="8"/>
  <c r="D4152" i="8"/>
  <c r="C4152" i="8"/>
  <c r="B4152" i="8"/>
  <c r="A4152" i="8"/>
  <c r="I4151" i="8"/>
  <c r="H4151" i="8"/>
  <c r="G4151" i="8"/>
  <c r="F4151" i="8"/>
  <c r="D4151" i="8"/>
  <c r="C4151" i="8"/>
  <c r="B4151" i="8"/>
  <c r="A4151" i="8"/>
  <c r="I4150" i="8"/>
  <c r="H4150" i="8"/>
  <c r="G4150" i="8"/>
  <c r="F4150" i="8"/>
  <c r="D4150" i="8"/>
  <c r="C4150" i="8"/>
  <c r="B4150" i="8"/>
  <c r="A4150" i="8"/>
  <c r="I4149" i="8"/>
  <c r="H4149" i="8"/>
  <c r="G4149" i="8"/>
  <c r="F4149" i="8"/>
  <c r="D4149" i="8"/>
  <c r="C4149" i="8"/>
  <c r="B4149" i="8"/>
  <c r="A4149" i="8"/>
  <c r="I4148" i="8"/>
  <c r="H4148" i="8"/>
  <c r="G4148" i="8"/>
  <c r="F4148" i="8"/>
  <c r="D4148" i="8"/>
  <c r="C4148" i="8"/>
  <c r="B4148" i="8"/>
  <c r="A4148" i="8"/>
  <c r="I4147" i="8"/>
  <c r="H4147" i="8"/>
  <c r="G4147" i="8"/>
  <c r="F4147" i="8"/>
  <c r="D4147" i="8"/>
  <c r="C4147" i="8"/>
  <c r="B4147" i="8"/>
  <c r="A4147" i="8"/>
  <c r="I4146" i="8"/>
  <c r="H4146" i="8"/>
  <c r="G4146" i="8"/>
  <c r="F4146" i="8"/>
  <c r="D4146" i="8"/>
  <c r="C4146" i="8"/>
  <c r="B4146" i="8"/>
  <c r="A4146" i="8"/>
  <c r="I4145" i="8"/>
  <c r="H4145" i="8"/>
  <c r="G4145" i="8"/>
  <c r="F4145" i="8"/>
  <c r="D4145" i="8"/>
  <c r="C4145" i="8"/>
  <c r="B4145" i="8"/>
  <c r="A4145" i="8"/>
  <c r="I4144" i="8"/>
  <c r="H4144" i="8"/>
  <c r="G4144" i="8"/>
  <c r="F4144" i="8"/>
  <c r="D4144" i="8"/>
  <c r="C4144" i="8"/>
  <c r="B4144" i="8"/>
  <c r="A4144" i="8"/>
  <c r="I4143" i="8"/>
  <c r="H4143" i="8"/>
  <c r="G4143" i="8"/>
  <c r="F4143" i="8"/>
  <c r="D4143" i="8"/>
  <c r="C4143" i="8"/>
  <c r="B4143" i="8"/>
  <c r="A4143" i="8"/>
  <c r="I4142" i="8"/>
  <c r="H4142" i="8"/>
  <c r="G4142" i="8"/>
  <c r="F4142" i="8"/>
  <c r="D4142" i="8"/>
  <c r="C4142" i="8"/>
  <c r="B4142" i="8"/>
  <c r="A4142" i="8"/>
  <c r="I4141" i="8"/>
  <c r="H4141" i="8"/>
  <c r="G4141" i="8"/>
  <c r="F4141" i="8"/>
  <c r="D4141" i="8"/>
  <c r="C4141" i="8"/>
  <c r="B4141" i="8"/>
  <c r="A4141" i="8"/>
  <c r="I4140" i="8"/>
  <c r="H4140" i="8"/>
  <c r="G4140" i="8"/>
  <c r="F4140" i="8"/>
  <c r="D4140" i="8"/>
  <c r="C4140" i="8"/>
  <c r="B4140" i="8"/>
  <c r="A4140" i="8"/>
  <c r="I4139" i="8"/>
  <c r="H4139" i="8"/>
  <c r="G4139" i="8"/>
  <c r="F4139" i="8"/>
  <c r="D4139" i="8"/>
  <c r="C4139" i="8"/>
  <c r="B4139" i="8"/>
  <c r="A4139" i="8"/>
  <c r="I4138" i="8"/>
  <c r="H4138" i="8"/>
  <c r="G4138" i="8"/>
  <c r="F4138" i="8"/>
  <c r="D4138" i="8"/>
  <c r="C4138" i="8"/>
  <c r="B4138" i="8"/>
  <c r="A4138" i="8"/>
  <c r="I4137" i="8"/>
  <c r="H4137" i="8"/>
  <c r="G4137" i="8"/>
  <c r="F4137" i="8"/>
  <c r="D4137" i="8"/>
  <c r="C4137" i="8"/>
  <c r="B4137" i="8"/>
  <c r="A4137" i="8"/>
  <c r="I4136" i="8"/>
  <c r="H4136" i="8"/>
  <c r="G4136" i="8"/>
  <c r="F4136" i="8"/>
  <c r="D4136" i="8"/>
  <c r="C4136" i="8"/>
  <c r="B4136" i="8"/>
  <c r="A4136" i="8"/>
  <c r="I4135" i="8"/>
  <c r="H4135" i="8"/>
  <c r="G4135" i="8"/>
  <c r="F4135" i="8"/>
  <c r="D4135" i="8"/>
  <c r="C4135" i="8"/>
  <c r="B4135" i="8"/>
  <c r="A4135" i="8"/>
  <c r="I4134" i="8"/>
  <c r="H4134" i="8"/>
  <c r="G4134" i="8"/>
  <c r="F4134" i="8"/>
  <c r="D4134" i="8"/>
  <c r="C4134" i="8"/>
  <c r="B4134" i="8"/>
  <c r="A4134" i="8"/>
  <c r="I4133" i="8"/>
  <c r="H4133" i="8"/>
  <c r="G4133" i="8"/>
  <c r="F4133" i="8"/>
  <c r="D4133" i="8"/>
  <c r="C4133" i="8"/>
  <c r="B4133" i="8"/>
  <c r="A4133" i="8"/>
  <c r="I4132" i="8"/>
  <c r="H4132" i="8"/>
  <c r="G4132" i="8"/>
  <c r="F4132" i="8"/>
  <c r="D4132" i="8"/>
  <c r="C4132" i="8"/>
  <c r="B4132" i="8"/>
  <c r="A4132" i="8"/>
  <c r="I4131" i="8"/>
  <c r="H4131" i="8"/>
  <c r="G4131" i="8"/>
  <c r="F4131" i="8"/>
  <c r="D4131" i="8"/>
  <c r="C4131" i="8"/>
  <c r="B4131" i="8"/>
  <c r="A4131" i="8"/>
  <c r="I4130" i="8"/>
  <c r="H4130" i="8"/>
  <c r="G4130" i="8"/>
  <c r="F4130" i="8"/>
  <c r="D4130" i="8"/>
  <c r="C4130" i="8"/>
  <c r="B4130" i="8"/>
  <c r="A4130" i="8"/>
  <c r="I4129" i="8"/>
  <c r="H4129" i="8"/>
  <c r="G4129" i="8"/>
  <c r="F4129" i="8"/>
  <c r="D4129" i="8"/>
  <c r="C4129" i="8"/>
  <c r="B4129" i="8"/>
  <c r="A4129" i="8"/>
  <c r="I4128" i="8"/>
  <c r="H4128" i="8"/>
  <c r="G4128" i="8"/>
  <c r="F4128" i="8"/>
  <c r="D4128" i="8"/>
  <c r="C4128" i="8"/>
  <c r="B4128" i="8"/>
  <c r="A4128" i="8"/>
  <c r="I4127" i="8"/>
  <c r="H4127" i="8"/>
  <c r="G4127" i="8"/>
  <c r="F4127" i="8"/>
  <c r="D4127" i="8"/>
  <c r="C4127" i="8"/>
  <c r="B4127" i="8"/>
  <c r="A4127" i="8"/>
  <c r="I4126" i="8"/>
  <c r="H4126" i="8"/>
  <c r="G4126" i="8"/>
  <c r="F4126" i="8"/>
  <c r="D4126" i="8"/>
  <c r="C4126" i="8"/>
  <c r="B4126" i="8"/>
  <c r="A4126" i="8"/>
  <c r="I4125" i="8"/>
  <c r="H4125" i="8"/>
  <c r="G4125" i="8"/>
  <c r="F4125" i="8"/>
  <c r="D4125" i="8"/>
  <c r="C4125" i="8"/>
  <c r="B4125" i="8"/>
  <c r="A4125" i="8"/>
  <c r="I4124" i="8"/>
  <c r="H4124" i="8"/>
  <c r="G4124" i="8"/>
  <c r="F4124" i="8"/>
  <c r="D4124" i="8"/>
  <c r="C4124" i="8"/>
  <c r="B4124" i="8"/>
  <c r="A4124" i="8"/>
  <c r="I4123" i="8"/>
  <c r="H4123" i="8"/>
  <c r="G4123" i="8"/>
  <c r="F4123" i="8"/>
  <c r="D4123" i="8"/>
  <c r="C4123" i="8"/>
  <c r="B4123" i="8"/>
  <c r="A4123" i="8"/>
  <c r="I4122" i="8"/>
  <c r="H4122" i="8"/>
  <c r="G4122" i="8"/>
  <c r="F4122" i="8"/>
  <c r="D4122" i="8"/>
  <c r="C4122" i="8"/>
  <c r="B4122" i="8"/>
  <c r="A4122" i="8"/>
  <c r="I4121" i="8"/>
  <c r="H4121" i="8"/>
  <c r="G4121" i="8"/>
  <c r="F4121" i="8"/>
  <c r="D4121" i="8"/>
  <c r="C4121" i="8"/>
  <c r="B4121" i="8"/>
  <c r="A4121" i="8"/>
  <c r="I4120" i="8"/>
  <c r="H4120" i="8"/>
  <c r="G4120" i="8"/>
  <c r="F4120" i="8"/>
  <c r="D4120" i="8"/>
  <c r="C4120" i="8"/>
  <c r="B4120" i="8"/>
  <c r="A4120" i="8"/>
  <c r="I4119" i="8"/>
  <c r="H4119" i="8"/>
  <c r="G4119" i="8"/>
  <c r="F4119" i="8"/>
  <c r="D4119" i="8"/>
  <c r="C4119" i="8"/>
  <c r="B4119" i="8"/>
  <c r="A4119" i="8"/>
  <c r="I4118" i="8"/>
  <c r="H4118" i="8"/>
  <c r="G4118" i="8"/>
  <c r="F4118" i="8"/>
  <c r="D4118" i="8"/>
  <c r="C4118" i="8"/>
  <c r="B4118" i="8"/>
  <c r="A4118" i="8"/>
  <c r="I4117" i="8"/>
  <c r="H4117" i="8"/>
  <c r="G4117" i="8"/>
  <c r="F4117" i="8"/>
  <c r="D4117" i="8"/>
  <c r="C4117" i="8"/>
  <c r="B4117" i="8"/>
  <c r="A4117" i="8"/>
  <c r="I4116" i="8"/>
  <c r="H4116" i="8"/>
  <c r="G4116" i="8"/>
  <c r="F4116" i="8"/>
  <c r="D4116" i="8"/>
  <c r="C4116" i="8"/>
  <c r="B4116" i="8"/>
  <c r="A4116" i="8"/>
  <c r="I4115" i="8"/>
  <c r="H4115" i="8"/>
  <c r="G4115" i="8"/>
  <c r="F4115" i="8"/>
  <c r="D4115" i="8"/>
  <c r="C4115" i="8"/>
  <c r="B4115" i="8"/>
  <c r="A4115" i="8"/>
  <c r="I4114" i="8"/>
  <c r="H4114" i="8"/>
  <c r="G4114" i="8"/>
  <c r="F4114" i="8"/>
  <c r="D4114" i="8"/>
  <c r="C4114" i="8"/>
  <c r="B4114" i="8"/>
  <c r="A4114" i="8"/>
  <c r="I4113" i="8"/>
  <c r="H4113" i="8"/>
  <c r="G4113" i="8"/>
  <c r="F4113" i="8"/>
  <c r="D4113" i="8"/>
  <c r="C4113" i="8"/>
  <c r="B4113" i="8"/>
  <c r="A4113" i="8"/>
  <c r="I4112" i="8"/>
  <c r="H4112" i="8"/>
  <c r="G4112" i="8"/>
  <c r="F4112" i="8"/>
  <c r="D4112" i="8"/>
  <c r="C4112" i="8"/>
  <c r="B4112" i="8"/>
  <c r="A4112" i="8"/>
  <c r="I4111" i="8"/>
  <c r="H4111" i="8"/>
  <c r="G4111" i="8"/>
  <c r="F4111" i="8"/>
  <c r="D4111" i="8"/>
  <c r="C4111" i="8"/>
  <c r="B4111" i="8"/>
  <c r="A4111" i="8"/>
  <c r="I4110" i="8"/>
  <c r="H4110" i="8"/>
  <c r="G4110" i="8"/>
  <c r="F4110" i="8"/>
  <c r="D4110" i="8"/>
  <c r="C4110" i="8"/>
  <c r="B4110" i="8"/>
  <c r="A4110" i="8"/>
  <c r="I4109" i="8"/>
  <c r="H4109" i="8"/>
  <c r="G4109" i="8"/>
  <c r="F4109" i="8"/>
  <c r="D4109" i="8"/>
  <c r="C4109" i="8"/>
  <c r="B4109" i="8"/>
  <c r="A4109" i="8"/>
  <c r="I4108" i="8"/>
  <c r="H4108" i="8"/>
  <c r="G4108" i="8"/>
  <c r="F4108" i="8"/>
  <c r="D4108" i="8"/>
  <c r="C4108" i="8"/>
  <c r="B4108" i="8"/>
  <c r="A4108" i="8"/>
  <c r="I4107" i="8"/>
  <c r="H4107" i="8"/>
  <c r="G4107" i="8"/>
  <c r="F4107" i="8"/>
  <c r="D4107" i="8"/>
  <c r="C4107" i="8"/>
  <c r="B4107" i="8"/>
  <c r="A4107" i="8"/>
  <c r="I4106" i="8"/>
  <c r="H4106" i="8"/>
  <c r="G4106" i="8"/>
  <c r="F4106" i="8"/>
  <c r="D4106" i="8"/>
  <c r="C4106" i="8"/>
  <c r="B4106" i="8"/>
  <c r="A4106" i="8"/>
  <c r="I4105" i="8"/>
  <c r="H4105" i="8"/>
  <c r="G4105" i="8"/>
  <c r="F4105" i="8"/>
  <c r="D4105" i="8"/>
  <c r="C4105" i="8"/>
  <c r="B4105" i="8"/>
  <c r="A4105" i="8"/>
  <c r="I4104" i="8"/>
  <c r="H4104" i="8"/>
  <c r="G4104" i="8"/>
  <c r="F4104" i="8"/>
  <c r="D4104" i="8"/>
  <c r="C4104" i="8"/>
  <c r="B4104" i="8"/>
  <c r="A4104" i="8"/>
  <c r="I4103" i="8"/>
  <c r="H4103" i="8"/>
  <c r="G4103" i="8"/>
  <c r="F4103" i="8"/>
  <c r="D4103" i="8"/>
  <c r="C4103" i="8"/>
  <c r="B4103" i="8"/>
  <c r="A4103" i="8"/>
  <c r="I4102" i="8"/>
  <c r="H4102" i="8"/>
  <c r="G4102" i="8"/>
  <c r="F4102" i="8"/>
  <c r="D4102" i="8"/>
  <c r="C4102" i="8"/>
  <c r="B4102" i="8"/>
  <c r="A4102" i="8"/>
  <c r="I4101" i="8"/>
  <c r="H4101" i="8"/>
  <c r="G4101" i="8"/>
  <c r="F4101" i="8"/>
  <c r="D4101" i="8"/>
  <c r="C4101" i="8"/>
  <c r="B4101" i="8"/>
  <c r="A4101" i="8"/>
  <c r="I4100" i="8"/>
  <c r="H4100" i="8"/>
  <c r="G4100" i="8"/>
  <c r="F4100" i="8"/>
  <c r="D4100" i="8"/>
  <c r="C4100" i="8"/>
  <c r="B4100" i="8"/>
  <c r="A4100" i="8"/>
  <c r="I4099" i="8"/>
  <c r="H4099" i="8"/>
  <c r="G4099" i="8"/>
  <c r="F4099" i="8"/>
  <c r="D4099" i="8"/>
  <c r="C4099" i="8"/>
  <c r="B4099" i="8"/>
  <c r="A4099" i="8"/>
  <c r="I4098" i="8"/>
  <c r="H4098" i="8"/>
  <c r="G4098" i="8"/>
  <c r="F4098" i="8"/>
  <c r="D4098" i="8"/>
  <c r="C4098" i="8"/>
  <c r="B4098" i="8"/>
  <c r="A4098" i="8"/>
  <c r="I4097" i="8"/>
  <c r="H4097" i="8"/>
  <c r="G4097" i="8"/>
  <c r="F4097" i="8"/>
  <c r="D4097" i="8"/>
  <c r="C4097" i="8"/>
  <c r="B4097" i="8"/>
  <c r="A4097" i="8"/>
  <c r="I4096" i="8"/>
  <c r="H4096" i="8"/>
  <c r="G4096" i="8"/>
  <c r="F4096" i="8"/>
  <c r="D4096" i="8"/>
  <c r="C4096" i="8"/>
  <c r="B4096" i="8"/>
  <c r="A4096" i="8"/>
  <c r="I4095" i="8"/>
  <c r="H4095" i="8"/>
  <c r="G4095" i="8"/>
  <c r="F4095" i="8"/>
  <c r="D4095" i="8"/>
  <c r="C4095" i="8"/>
  <c r="B4095" i="8"/>
  <c r="A4095" i="8"/>
  <c r="I4094" i="8"/>
  <c r="H4094" i="8"/>
  <c r="G4094" i="8"/>
  <c r="F4094" i="8"/>
  <c r="D4094" i="8"/>
  <c r="C4094" i="8"/>
  <c r="B4094" i="8"/>
  <c r="A4094" i="8"/>
  <c r="I4093" i="8"/>
  <c r="H4093" i="8"/>
  <c r="G4093" i="8"/>
  <c r="F4093" i="8"/>
  <c r="D4093" i="8"/>
  <c r="C4093" i="8"/>
  <c r="B4093" i="8"/>
  <c r="A4093" i="8"/>
  <c r="I4092" i="8"/>
  <c r="H4092" i="8"/>
  <c r="G4092" i="8"/>
  <c r="F4092" i="8"/>
  <c r="D4092" i="8"/>
  <c r="C4092" i="8"/>
  <c r="B4092" i="8"/>
  <c r="A4092" i="8"/>
  <c r="I4091" i="8"/>
  <c r="H4091" i="8"/>
  <c r="G4091" i="8"/>
  <c r="F4091" i="8"/>
  <c r="D4091" i="8"/>
  <c r="C4091" i="8"/>
  <c r="B4091" i="8"/>
  <c r="A4091" i="8"/>
  <c r="I4090" i="8"/>
  <c r="H4090" i="8"/>
  <c r="G4090" i="8"/>
  <c r="F4090" i="8"/>
  <c r="D4090" i="8"/>
  <c r="C4090" i="8"/>
  <c r="B4090" i="8"/>
  <c r="A4090" i="8"/>
  <c r="I4089" i="8"/>
  <c r="H4089" i="8"/>
  <c r="G4089" i="8"/>
  <c r="F4089" i="8"/>
  <c r="D4089" i="8"/>
  <c r="C4089" i="8"/>
  <c r="B4089" i="8"/>
  <c r="A4089" i="8"/>
  <c r="I4088" i="8"/>
  <c r="H4088" i="8"/>
  <c r="G4088" i="8"/>
  <c r="F4088" i="8"/>
  <c r="D4088" i="8"/>
  <c r="C4088" i="8"/>
  <c r="B4088" i="8"/>
  <c r="A4088" i="8"/>
  <c r="I4087" i="8"/>
  <c r="H4087" i="8"/>
  <c r="G4087" i="8"/>
  <c r="F4087" i="8"/>
  <c r="D4087" i="8"/>
  <c r="C4087" i="8"/>
  <c r="B4087" i="8"/>
  <c r="A4087" i="8"/>
  <c r="I4086" i="8"/>
  <c r="H4086" i="8"/>
  <c r="G4086" i="8"/>
  <c r="F4086" i="8"/>
  <c r="D4086" i="8"/>
  <c r="C4086" i="8"/>
  <c r="B4086" i="8"/>
  <c r="A4086" i="8"/>
  <c r="I4085" i="8"/>
  <c r="H4085" i="8"/>
  <c r="G4085" i="8"/>
  <c r="F4085" i="8"/>
  <c r="D4085" i="8"/>
  <c r="C4085" i="8"/>
  <c r="B4085" i="8"/>
  <c r="A4085" i="8"/>
  <c r="I4084" i="8"/>
  <c r="H4084" i="8"/>
  <c r="G4084" i="8"/>
  <c r="F4084" i="8"/>
  <c r="D4084" i="8"/>
  <c r="C4084" i="8"/>
  <c r="B4084" i="8"/>
  <c r="A4084" i="8"/>
  <c r="I4083" i="8"/>
  <c r="H4083" i="8"/>
  <c r="G4083" i="8"/>
  <c r="F4083" i="8"/>
  <c r="D4083" i="8"/>
  <c r="C4083" i="8"/>
  <c r="B4083" i="8"/>
  <c r="A4083" i="8"/>
  <c r="I4082" i="8"/>
  <c r="H4082" i="8"/>
  <c r="G4082" i="8"/>
  <c r="F4082" i="8"/>
  <c r="D4082" i="8"/>
  <c r="C4082" i="8"/>
  <c r="B4082" i="8"/>
  <c r="A4082" i="8"/>
  <c r="I4081" i="8"/>
  <c r="H4081" i="8"/>
  <c r="G4081" i="8"/>
  <c r="F4081" i="8"/>
  <c r="D4081" i="8"/>
  <c r="C4081" i="8"/>
  <c r="B4081" i="8"/>
  <c r="A4081" i="8"/>
  <c r="I4080" i="8"/>
  <c r="H4080" i="8"/>
  <c r="G4080" i="8"/>
  <c r="F4080" i="8"/>
  <c r="D4080" i="8"/>
  <c r="C4080" i="8"/>
  <c r="B4080" i="8"/>
  <c r="A4080" i="8"/>
  <c r="I4079" i="8"/>
  <c r="H4079" i="8"/>
  <c r="G4079" i="8"/>
  <c r="F4079" i="8"/>
  <c r="D4079" i="8"/>
  <c r="C4079" i="8"/>
  <c r="B4079" i="8"/>
  <c r="A4079" i="8"/>
  <c r="I4078" i="8"/>
  <c r="H4078" i="8"/>
  <c r="G4078" i="8"/>
  <c r="F4078" i="8"/>
  <c r="D4078" i="8"/>
  <c r="C4078" i="8"/>
  <c r="B4078" i="8"/>
  <c r="A4078" i="8"/>
  <c r="I4077" i="8"/>
  <c r="H4077" i="8"/>
  <c r="G4077" i="8"/>
  <c r="F4077" i="8"/>
  <c r="D4077" i="8"/>
  <c r="C4077" i="8"/>
  <c r="B4077" i="8"/>
  <c r="A4077" i="8"/>
  <c r="I4076" i="8"/>
  <c r="H4076" i="8"/>
  <c r="G4076" i="8"/>
  <c r="F4076" i="8"/>
  <c r="D4076" i="8"/>
  <c r="C4076" i="8"/>
  <c r="B4076" i="8"/>
  <c r="A4076" i="8"/>
  <c r="I4075" i="8"/>
  <c r="H4075" i="8"/>
  <c r="G4075" i="8"/>
  <c r="F4075" i="8"/>
  <c r="D4075" i="8"/>
  <c r="C4075" i="8"/>
  <c r="B4075" i="8"/>
  <c r="A4075" i="8"/>
  <c r="I4074" i="8"/>
  <c r="H4074" i="8"/>
  <c r="G4074" i="8"/>
  <c r="F4074" i="8"/>
  <c r="D4074" i="8"/>
  <c r="C4074" i="8"/>
  <c r="B4074" i="8"/>
  <c r="A4074" i="8"/>
  <c r="I4073" i="8"/>
  <c r="H4073" i="8"/>
  <c r="G4073" i="8"/>
  <c r="F4073" i="8"/>
  <c r="D4073" i="8"/>
  <c r="C4073" i="8"/>
  <c r="B4073" i="8"/>
  <c r="A4073" i="8"/>
  <c r="I4072" i="8"/>
  <c r="H4072" i="8"/>
  <c r="G4072" i="8"/>
  <c r="F4072" i="8"/>
  <c r="D4072" i="8"/>
  <c r="C4072" i="8"/>
  <c r="B4072" i="8"/>
  <c r="A4072" i="8"/>
  <c r="I4071" i="8"/>
  <c r="H4071" i="8"/>
  <c r="G4071" i="8"/>
  <c r="F4071" i="8"/>
  <c r="D4071" i="8"/>
  <c r="C4071" i="8"/>
  <c r="B4071" i="8"/>
  <c r="A4071" i="8"/>
  <c r="I4070" i="8"/>
  <c r="H4070" i="8"/>
  <c r="G4070" i="8"/>
  <c r="F4070" i="8"/>
  <c r="D4070" i="8"/>
  <c r="C4070" i="8"/>
  <c r="B4070" i="8"/>
  <c r="A4070" i="8"/>
  <c r="I4069" i="8"/>
  <c r="H4069" i="8"/>
  <c r="G4069" i="8"/>
  <c r="F4069" i="8"/>
  <c r="D4069" i="8"/>
  <c r="C4069" i="8"/>
  <c r="B4069" i="8"/>
  <c r="A4069" i="8"/>
  <c r="I4068" i="8"/>
  <c r="H4068" i="8"/>
  <c r="G4068" i="8"/>
  <c r="F4068" i="8"/>
  <c r="D4068" i="8"/>
  <c r="C4068" i="8"/>
  <c r="B4068" i="8"/>
  <c r="A4068" i="8"/>
  <c r="I4067" i="8"/>
  <c r="H4067" i="8"/>
  <c r="G4067" i="8"/>
  <c r="F4067" i="8"/>
  <c r="D4067" i="8"/>
  <c r="C4067" i="8"/>
  <c r="B4067" i="8"/>
  <c r="A4067" i="8"/>
  <c r="I4066" i="8"/>
  <c r="H4066" i="8"/>
  <c r="G4066" i="8"/>
  <c r="F4066" i="8"/>
  <c r="D4066" i="8"/>
  <c r="C4066" i="8"/>
  <c r="B4066" i="8"/>
  <c r="A4066" i="8"/>
  <c r="I4065" i="8"/>
  <c r="H4065" i="8"/>
  <c r="G4065" i="8"/>
  <c r="F4065" i="8"/>
  <c r="D4065" i="8"/>
  <c r="C4065" i="8"/>
  <c r="B4065" i="8"/>
  <c r="A4065" i="8"/>
  <c r="I4064" i="8"/>
  <c r="H4064" i="8"/>
  <c r="G4064" i="8"/>
  <c r="F4064" i="8"/>
  <c r="D4064" i="8"/>
  <c r="C4064" i="8"/>
  <c r="B4064" i="8"/>
  <c r="A4064" i="8"/>
  <c r="I4063" i="8"/>
  <c r="H4063" i="8"/>
  <c r="G4063" i="8"/>
  <c r="F4063" i="8"/>
  <c r="D4063" i="8"/>
  <c r="C4063" i="8"/>
  <c r="B4063" i="8"/>
  <c r="A4063" i="8"/>
  <c r="I4062" i="8"/>
  <c r="H4062" i="8"/>
  <c r="G4062" i="8"/>
  <c r="F4062" i="8"/>
  <c r="D4062" i="8"/>
  <c r="C4062" i="8"/>
  <c r="B4062" i="8"/>
  <c r="A4062" i="8"/>
  <c r="I4061" i="8"/>
  <c r="H4061" i="8"/>
  <c r="G4061" i="8"/>
  <c r="F4061" i="8"/>
  <c r="D4061" i="8"/>
  <c r="C4061" i="8"/>
  <c r="B4061" i="8"/>
  <c r="A4061" i="8"/>
  <c r="I4060" i="8"/>
  <c r="H4060" i="8"/>
  <c r="G4060" i="8"/>
  <c r="F4060" i="8"/>
  <c r="D4060" i="8"/>
  <c r="C4060" i="8"/>
  <c r="B4060" i="8"/>
  <c r="A4060" i="8"/>
  <c r="I4059" i="8"/>
  <c r="H4059" i="8"/>
  <c r="G4059" i="8"/>
  <c r="F4059" i="8"/>
  <c r="D4059" i="8"/>
  <c r="C4059" i="8"/>
  <c r="B4059" i="8"/>
  <c r="A4059" i="8"/>
  <c r="I4058" i="8"/>
  <c r="H4058" i="8"/>
  <c r="G4058" i="8"/>
  <c r="F4058" i="8"/>
  <c r="D4058" i="8"/>
  <c r="C4058" i="8"/>
  <c r="B4058" i="8"/>
  <c r="A4058" i="8"/>
  <c r="I4057" i="8"/>
  <c r="H4057" i="8"/>
  <c r="G4057" i="8"/>
  <c r="F4057" i="8"/>
  <c r="D4057" i="8"/>
  <c r="C4057" i="8"/>
  <c r="B4057" i="8"/>
  <c r="A4057" i="8"/>
  <c r="I4056" i="8"/>
  <c r="H4056" i="8"/>
  <c r="G4056" i="8"/>
  <c r="F4056" i="8"/>
  <c r="D4056" i="8"/>
  <c r="C4056" i="8"/>
  <c r="B4056" i="8"/>
  <c r="A4056" i="8"/>
  <c r="I4055" i="8"/>
  <c r="H4055" i="8"/>
  <c r="G4055" i="8"/>
  <c r="F4055" i="8"/>
  <c r="D4055" i="8"/>
  <c r="C4055" i="8"/>
  <c r="B4055" i="8"/>
  <c r="A4055" i="8"/>
  <c r="I4054" i="8"/>
  <c r="H4054" i="8"/>
  <c r="G4054" i="8"/>
  <c r="F4054" i="8"/>
  <c r="D4054" i="8"/>
  <c r="C4054" i="8"/>
  <c r="B4054" i="8"/>
  <c r="A4054" i="8"/>
  <c r="I4053" i="8"/>
  <c r="H4053" i="8"/>
  <c r="G4053" i="8"/>
  <c r="F4053" i="8"/>
  <c r="D4053" i="8"/>
  <c r="C4053" i="8"/>
  <c r="B4053" i="8"/>
  <c r="A4053" i="8"/>
  <c r="I4052" i="8"/>
  <c r="H4052" i="8"/>
  <c r="G4052" i="8"/>
  <c r="F4052" i="8"/>
  <c r="D4052" i="8"/>
  <c r="C4052" i="8"/>
  <c r="B4052" i="8"/>
  <c r="A4052" i="8"/>
  <c r="I4051" i="8"/>
  <c r="H4051" i="8"/>
  <c r="G4051" i="8"/>
  <c r="F4051" i="8"/>
  <c r="D4051" i="8"/>
  <c r="C4051" i="8"/>
  <c r="B4051" i="8"/>
  <c r="A4051" i="8"/>
  <c r="I4050" i="8"/>
  <c r="H4050" i="8"/>
  <c r="G4050" i="8"/>
  <c r="F4050" i="8"/>
  <c r="D4050" i="8"/>
  <c r="C4050" i="8"/>
  <c r="B4050" i="8"/>
  <c r="A4050" i="8"/>
  <c r="I4049" i="8"/>
  <c r="H4049" i="8"/>
  <c r="G4049" i="8"/>
  <c r="F4049" i="8"/>
  <c r="D4049" i="8"/>
  <c r="C4049" i="8"/>
  <c r="B4049" i="8"/>
  <c r="A4049" i="8"/>
  <c r="I4048" i="8"/>
  <c r="H4048" i="8"/>
  <c r="G4048" i="8"/>
  <c r="F4048" i="8"/>
  <c r="D4048" i="8"/>
  <c r="C4048" i="8"/>
  <c r="B4048" i="8"/>
  <c r="A4048" i="8"/>
  <c r="I4047" i="8"/>
  <c r="H4047" i="8"/>
  <c r="G4047" i="8"/>
  <c r="F4047" i="8"/>
  <c r="D4047" i="8"/>
  <c r="C4047" i="8"/>
  <c r="B4047" i="8"/>
  <c r="A4047" i="8"/>
  <c r="I4046" i="8"/>
  <c r="H4046" i="8"/>
  <c r="G4046" i="8"/>
  <c r="F4046" i="8"/>
  <c r="D4046" i="8"/>
  <c r="C4046" i="8"/>
  <c r="B4046" i="8"/>
  <c r="A4046" i="8"/>
  <c r="I4045" i="8"/>
  <c r="H4045" i="8"/>
  <c r="G4045" i="8"/>
  <c r="F4045" i="8"/>
  <c r="D4045" i="8"/>
  <c r="C4045" i="8"/>
  <c r="B4045" i="8"/>
  <c r="A4045" i="8"/>
  <c r="I4044" i="8"/>
  <c r="H4044" i="8"/>
  <c r="G4044" i="8"/>
  <c r="F4044" i="8"/>
  <c r="D4044" i="8"/>
  <c r="C4044" i="8"/>
  <c r="B4044" i="8"/>
  <c r="A4044" i="8"/>
  <c r="I4043" i="8"/>
  <c r="H4043" i="8"/>
  <c r="G4043" i="8"/>
  <c r="F4043" i="8"/>
  <c r="D4043" i="8"/>
  <c r="C4043" i="8"/>
  <c r="B4043" i="8"/>
  <c r="A4043" i="8"/>
  <c r="I4042" i="8"/>
  <c r="H4042" i="8"/>
  <c r="G4042" i="8"/>
  <c r="F4042" i="8"/>
  <c r="D4042" i="8"/>
  <c r="C4042" i="8"/>
  <c r="B4042" i="8"/>
  <c r="A4042" i="8"/>
  <c r="I4041" i="8"/>
  <c r="H4041" i="8"/>
  <c r="G4041" i="8"/>
  <c r="F4041" i="8"/>
  <c r="D4041" i="8"/>
  <c r="C4041" i="8"/>
  <c r="B4041" i="8"/>
  <c r="A4041" i="8"/>
  <c r="I4040" i="8"/>
  <c r="H4040" i="8"/>
  <c r="G4040" i="8"/>
  <c r="F4040" i="8"/>
  <c r="D4040" i="8"/>
  <c r="C4040" i="8"/>
  <c r="B4040" i="8"/>
  <c r="A4040" i="8"/>
  <c r="I4039" i="8"/>
  <c r="H4039" i="8"/>
  <c r="G4039" i="8"/>
  <c r="F4039" i="8"/>
  <c r="D4039" i="8"/>
  <c r="C4039" i="8"/>
  <c r="B4039" i="8"/>
  <c r="A4039" i="8"/>
  <c r="I4038" i="8"/>
  <c r="H4038" i="8"/>
  <c r="G4038" i="8"/>
  <c r="F4038" i="8"/>
  <c r="D4038" i="8"/>
  <c r="C4038" i="8"/>
  <c r="B4038" i="8"/>
  <c r="A4038" i="8"/>
  <c r="I4037" i="8"/>
  <c r="H4037" i="8"/>
  <c r="G4037" i="8"/>
  <c r="F4037" i="8"/>
  <c r="D4037" i="8"/>
  <c r="C4037" i="8"/>
  <c r="B4037" i="8"/>
  <c r="A4037" i="8"/>
  <c r="I4036" i="8"/>
  <c r="H4036" i="8"/>
  <c r="G4036" i="8"/>
  <c r="F4036" i="8"/>
  <c r="D4036" i="8"/>
  <c r="C4036" i="8"/>
  <c r="B4036" i="8"/>
  <c r="A4036" i="8"/>
  <c r="I4035" i="8"/>
  <c r="H4035" i="8"/>
  <c r="G4035" i="8"/>
  <c r="F4035" i="8"/>
  <c r="D4035" i="8"/>
  <c r="C4035" i="8"/>
  <c r="B4035" i="8"/>
  <c r="A4035" i="8"/>
  <c r="I4034" i="8"/>
  <c r="H4034" i="8"/>
  <c r="G4034" i="8"/>
  <c r="F4034" i="8"/>
  <c r="D4034" i="8"/>
  <c r="C4034" i="8"/>
  <c r="B4034" i="8"/>
  <c r="A4034" i="8"/>
  <c r="I4033" i="8"/>
  <c r="H4033" i="8"/>
  <c r="G4033" i="8"/>
  <c r="F4033" i="8"/>
  <c r="D4033" i="8"/>
  <c r="C4033" i="8"/>
  <c r="B4033" i="8"/>
  <c r="A4033" i="8"/>
  <c r="I4032" i="8"/>
  <c r="H4032" i="8"/>
  <c r="G4032" i="8"/>
  <c r="F4032" i="8"/>
  <c r="D4032" i="8"/>
  <c r="C4032" i="8"/>
  <c r="B4032" i="8"/>
  <c r="A4032" i="8"/>
  <c r="I4031" i="8"/>
  <c r="H4031" i="8"/>
  <c r="G4031" i="8"/>
  <c r="F4031" i="8"/>
  <c r="D4031" i="8"/>
  <c r="C4031" i="8"/>
  <c r="B4031" i="8"/>
  <c r="A4031" i="8"/>
  <c r="I4030" i="8"/>
  <c r="H4030" i="8"/>
  <c r="G4030" i="8"/>
  <c r="F4030" i="8"/>
  <c r="D4030" i="8"/>
  <c r="C4030" i="8"/>
  <c r="B4030" i="8"/>
  <c r="A4030" i="8"/>
  <c r="I4029" i="8"/>
  <c r="H4029" i="8"/>
  <c r="G4029" i="8"/>
  <c r="F4029" i="8"/>
  <c r="D4029" i="8"/>
  <c r="C4029" i="8"/>
  <c r="B4029" i="8"/>
  <c r="A4029" i="8"/>
  <c r="I4028" i="8"/>
  <c r="H4028" i="8"/>
  <c r="G4028" i="8"/>
  <c r="F4028" i="8"/>
  <c r="D4028" i="8"/>
  <c r="C4028" i="8"/>
  <c r="B4028" i="8"/>
  <c r="A4028" i="8"/>
  <c r="I4027" i="8"/>
  <c r="H4027" i="8"/>
  <c r="G4027" i="8"/>
  <c r="F4027" i="8"/>
  <c r="D4027" i="8"/>
  <c r="C4027" i="8"/>
  <c r="B4027" i="8"/>
  <c r="A4027" i="8"/>
  <c r="I4026" i="8"/>
  <c r="H4026" i="8"/>
  <c r="G4026" i="8"/>
  <c r="F4026" i="8"/>
  <c r="D4026" i="8"/>
  <c r="C4026" i="8"/>
  <c r="B4026" i="8"/>
  <c r="A4026" i="8"/>
  <c r="I4025" i="8"/>
  <c r="H4025" i="8"/>
  <c r="G4025" i="8"/>
  <c r="F4025" i="8"/>
  <c r="D4025" i="8"/>
  <c r="C4025" i="8"/>
  <c r="B4025" i="8"/>
  <c r="A4025" i="8"/>
  <c r="I4024" i="8"/>
  <c r="H4024" i="8"/>
  <c r="G4024" i="8"/>
  <c r="F4024" i="8"/>
  <c r="D4024" i="8"/>
  <c r="C4024" i="8"/>
  <c r="B4024" i="8"/>
  <c r="A4024" i="8"/>
  <c r="I4023" i="8"/>
  <c r="H4023" i="8"/>
  <c r="G4023" i="8"/>
  <c r="F4023" i="8"/>
  <c r="D4023" i="8"/>
  <c r="C4023" i="8"/>
  <c r="B4023" i="8"/>
  <c r="A4023" i="8"/>
  <c r="I4022" i="8"/>
  <c r="H4022" i="8"/>
  <c r="G4022" i="8"/>
  <c r="F4022" i="8"/>
  <c r="D4022" i="8"/>
  <c r="C4022" i="8"/>
  <c r="B4022" i="8"/>
  <c r="A4022" i="8"/>
  <c r="L4021" i="8"/>
  <c r="K4021" i="8"/>
  <c r="J4021" i="8"/>
  <c r="I4021" i="8"/>
  <c r="H4021" i="8"/>
  <c r="G4021" i="8"/>
  <c r="F4021" i="8"/>
  <c r="M4021" i="8" s="1"/>
  <c r="N4021" i="8" s="1"/>
  <c r="E4021" i="8"/>
  <c r="D4021" i="8"/>
  <c r="C4021" i="8"/>
  <c r="B4021" i="8"/>
  <c r="A4021" i="8"/>
  <c r="L4020" i="8"/>
  <c r="K4020" i="8"/>
  <c r="J4020" i="8"/>
  <c r="I4020" i="8"/>
  <c r="H4020" i="8"/>
  <c r="G4020" i="8"/>
  <c r="F4020" i="8"/>
  <c r="M4020" i="8" s="1"/>
  <c r="N4020" i="8" s="1"/>
  <c r="E4020" i="8"/>
  <c r="D4020" i="8"/>
  <c r="C4020" i="8"/>
  <c r="B4020" i="8"/>
  <c r="A4020" i="8"/>
  <c r="L4019" i="8"/>
  <c r="K4019" i="8"/>
  <c r="J4019" i="8"/>
  <c r="I4019" i="8"/>
  <c r="H4019" i="8"/>
  <c r="G4019" i="8"/>
  <c r="F4019" i="8"/>
  <c r="M4019" i="8" s="1"/>
  <c r="N4019" i="8" s="1"/>
  <c r="E4019" i="8"/>
  <c r="D4019" i="8"/>
  <c r="C4019" i="8"/>
  <c r="B4019" i="8"/>
  <c r="A4019" i="8"/>
  <c r="L4018" i="8"/>
  <c r="K4018" i="8"/>
  <c r="J4018" i="8"/>
  <c r="I4018" i="8"/>
  <c r="H4018" i="8"/>
  <c r="G4018" i="8"/>
  <c r="F4018" i="8"/>
  <c r="M4018" i="8" s="1"/>
  <c r="N4018" i="8" s="1"/>
  <c r="E4018" i="8"/>
  <c r="D4018" i="8"/>
  <c r="C4018" i="8"/>
  <c r="B4018" i="8"/>
  <c r="A4018" i="8"/>
  <c r="L4017" i="8"/>
  <c r="K4017" i="8"/>
  <c r="J4017" i="8"/>
  <c r="I4017" i="8"/>
  <c r="H4017" i="8"/>
  <c r="G4017" i="8"/>
  <c r="F4017" i="8"/>
  <c r="M4017" i="8" s="1"/>
  <c r="N4017" i="8" s="1"/>
  <c r="E4017" i="8"/>
  <c r="D4017" i="8"/>
  <c r="C4017" i="8"/>
  <c r="B4017" i="8"/>
  <c r="A4017" i="8"/>
  <c r="L4016" i="8"/>
  <c r="K4016" i="8"/>
  <c r="J4016" i="8"/>
  <c r="I4016" i="8"/>
  <c r="H4016" i="8"/>
  <c r="G4016" i="8"/>
  <c r="F4016" i="8"/>
  <c r="M4016" i="8" s="1"/>
  <c r="N4016" i="8" s="1"/>
  <c r="E4016" i="8"/>
  <c r="D4016" i="8"/>
  <c r="C4016" i="8"/>
  <c r="B4016" i="8"/>
  <c r="A4016" i="8"/>
  <c r="L4015" i="8"/>
  <c r="K4015" i="8"/>
  <c r="J4015" i="8"/>
  <c r="I4015" i="8"/>
  <c r="H4015" i="8"/>
  <c r="G4015" i="8"/>
  <c r="F4015" i="8"/>
  <c r="M4015" i="8" s="1"/>
  <c r="N4015" i="8" s="1"/>
  <c r="E4015" i="8"/>
  <c r="D4015" i="8"/>
  <c r="C4015" i="8"/>
  <c r="B4015" i="8"/>
  <c r="A4015" i="8"/>
  <c r="L4014" i="8"/>
  <c r="K4014" i="8"/>
  <c r="J4014" i="8"/>
  <c r="I4014" i="8"/>
  <c r="H4014" i="8"/>
  <c r="G4014" i="8"/>
  <c r="F4014" i="8"/>
  <c r="M4014" i="8" s="1"/>
  <c r="N4014" i="8" s="1"/>
  <c r="E4014" i="8"/>
  <c r="D4014" i="8"/>
  <c r="C4014" i="8"/>
  <c r="B4014" i="8"/>
  <c r="A4014" i="8"/>
  <c r="L4013" i="8"/>
  <c r="K4013" i="8"/>
  <c r="J4013" i="8"/>
  <c r="I4013" i="8"/>
  <c r="H4013" i="8"/>
  <c r="G4013" i="8"/>
  <c r="F4013" i="8"/>
  <c r="M4013" i="8" s="1"/>
  <c r="N4013" i="8" s="1"/>
  <c r="E4013" i="8"/>
  <c r="D4013" i="8"/>
  <c r="C4013" i="8"/>
  <c r="B4013" i="8"/>
  <c r="A4013" i="8"/>
  <c r="L4012" i="8"/>
  <c r="K4012" i="8"/>
  <c r="J4012" i="8"/>
  <c r="I4012" i="8"/>
  <c r="H4012" i="8"/>
  <c r="G4012" i="8"/>
  <c r="F4012" i="8"/>
  <c r="M4012" i="8" s="1"/>
  <c r="N4012" i="8" s="1"/>
  <c r="E4012" i="8"/>
  <c r="D4012" i="8"/>
  <c r="C4012" i="8"/>
  <c r="B4012" i="8"/>
  <c r="A4012" i="8"/>
  <c r="L4011" i="8"/>
  <c r="K4011" i="8"/>
  <c r="J4011" i="8"/>
  <c r="I4011" i="8"/>
  <c r="H4011" i="8"/>
  <c r="G4011" i="8"/>
  <c r="F4011" i="8"/>
  <c r="M4011" i="8" s="1"/>
  <c r="N4011" i="8" s="1"/>
  <c r="E4011" i="8"/>
  <c r="D4011" i="8"/>
  <c r="C4011" i="8"/>
  <c r="B4011" i="8"/>
  <c r="A4011" i="8"/>
  <c r="L4010" i="8"/>
  <c r="K4010" i="8"/>
  <c r="J4010" i="8"/>
  <c r="I4010" i="8"/>
  <c r="H4010" i="8"/>
  <c r="G4010" i="8"/>
  <c r="F4010" i="8"/>
  <c r="M4010" i="8" s="1"/>
  <c r="N4010" i="8" s="1"/>
  <c r="E4010" i="8"/>
  <c r="D4010" i="8"/>
  <c r="C4010" i="8"/>
  <c r="B4010" i="8"/>
  <c r="A4010" i="8"/>
  <c r="L4009" i="8"/>
  <c r="K4009" i="8"/>
  <c r="J4009" i="8"/>
  <c r="I4009" i="8"/>
  <c r="H4009" i="8"/>
  <c r="G4009" i="8"/>
  <c r="F4009" i="8"/>
  <c r="M4009" i="8" s="1"/>
  <c r="N4009" i="8" s="1"/>
  <c r="E4009" i="8"/>
  <c r="D4009" i="8"/>
  <c r="C4009" i="8"/>
  <c r="B4009" i="8"/>
  <c r="A4009" i="8"/>
  <c r="L4008" i="8"/>
  <c r="K4008" i="8"/>
  <c r="J4008" i="8"/>
  <c r="I4008" i="8"/>
  <c r="H4008" i="8"/>
  <c r="G4008" i="8"/>
  <c r="F4008" i="8"/>
  <c r="M4008" i="8" s="1"/>
  <c r="N4008" i="8" s="1"/>
  <c r="E4008" i="8"/>
  <c r="D4008" i="8"/>
  <c r="C4008" i="8"/>
  <c r="B4008" i="8"/>
  <c r="A4008" i="8"/>
  <c r="L4007" i="8"/>
  <c r="K4007" i="8"/>
  <c r="J4007" i="8"/>
  <c r="I4007" i="8"/>
  <c r="H4007" i="8"/>
  <c r="G4007" i="8"/>
  <c r="F4007" i="8"/>
  <c r="M4007" i="8" s="1"/>
  <c r="E4007" i="8"/>
  <c r="D4007" i="8"/>
  <c r="C4007" i="8"/>
  <c r="B4007" i="8"/>
  <c r="A4007" i="8"/>
  <c r="L4006" i="8"/>
  <c r="K4006" i="8"/>
  <c r="J4006" i="8"/>
  <c r="I4006" i="8"/>
  <c r="H4006" i="8"/>
  <c r="G4006" i="8"/>
  <c r="F4006" i="8"/>
  <c r="M4006" i="8" s="1"/>
  <c r="N4006" i="8" s="1"/>
  <c r="E4006" i="8"/>
  <c r="D4006" i="8"/>
  <c r="C4006" i="8"/>
  <c r="B4006" i="8"/>
  <c r="A4006" i="8"/>
  <c r="L4005" i="8"/>
  <c r="K4005" i="8"/>
  <c r="J4005" i="8"/>
  <c r="I4005" i="8"/>
  <c r="H4005" i="8"/>
  <c r="G4005" i="8"/>
  <c r="F4005" i="8"/>
  <c r="M4005" i="8" s="1"/>
  <c r="N4005" i="8" s="1"/>
  <c r="E4005" i="8"/>
  <c r="D4005" i="8"/>
  <c r="C4005" i="8"/>
  <c r="B4005" i="8"/>
  <c r="A4005" i="8"/>
  <c r="L4004" i="8"/>
  <c r="K4004" i="8"/>
  <c r="J4004" i="8"/>
  <c r="I4004" i="8"/>
  <c r="H4004" i="8"/>
  <c r="G4004" i="8"/>
  <c r="F4004" i="8"/>
  <c r="M4004" i="8" s="1"/>
  <c r="N4004" i="8" s="1"/>
  <c r="E4004" i="8"/>
  <c r="D4004" i="8"/>
  <c r="C4004" i="8"/>
  <c r="B4004" i="8"/>
  <c r="A4004" i="8"/>
  <c r="L4003" i="8"/>
  <c r="K4003" i="8"/>
  <c r="J4003" i="8"/>
  <c r="I4003" i="8"/>
  <c r="H4003" i="8"/>
  <c r="G4003" i="8"/>
  <c r="F4003" i="8"/>
  <c r="M4003" i="8" s="1"/>
  <c r="N4003" i="8" s="1"/>
  <c r="E4003" i="8"/>
  <c r="D4003" i="8"/>
  <c r="C4003" i="8"/>
  <c r="B4003" i="8"/>
  <c r="A4003" i="8"/>
  <c r="L4002" i="8"/>
  <c r="K4002" i="8"/>
  <c r="J4002" i="8"/>
  <c r="I4002" i="8"/>
  <c r="H4002" i="8"/>
  <c r="G4002" i="8"/>
  <c r="F4002" i="8"/>
  <c r="M4002" i="8" s="1"/>
  <c r="N4002" i="8" s="1"/>
  <c r="E4002" i="8"/>
  <c r="D4002" i="8"/>
  <c r="C4002" i="8"/>
  <c r="B4002" i="8"/>
  <c r="A4002" i="8"/>
  <c r="L4001" i="8"/>
  <c r="K4001" i="8"/>
  <c r="J4001" i="8"/>
  <c r="I4001" i="8"/>
  <c r="H4001" i="8"/>
  <c r="G4001" i="8"/>
  <c r="F4001" i="8"/>
  <c r="M4001" i="8" s="1"/>
  <c r="N4001" i="8" s="1"/>
  <c r="E4001" i="8"/>
  <c r="D4001" i="8"/>
  <c r="C4001" i="8"/>
  <c r="B4001" i="8"/>
  <c r="A4001" i="8"/>
  <c r="L4000" i="8"/>
  <c r="K4000" i="8"/>
  <c r="J4000" i="8"/>
  <c r="I4000" i="8"/>
  <c r="H4000" i="8"/>
  <c r="G4000" i="8"/>
  <c r="F4000" i="8"/>
  <c r="M4000" i="8" s="1"/>
  <c r="N4000" i="8" s="1"/>
  <c r="E4000" i="8"/>
  <c r="D4000" i="8"/>
  <c r="C4000" i="8"/>
  <c r="B4000" i="8"/>
  <c r="A4000" i="8"/>
  <c r="L3999" i="8"/>
  <c r="K3999" i="8"/>
  <c r="J3999" i="8"/>
  <c r="I3999" i="8"/>
  <c r="H3999" i="8"/>
  <c r="G3999" i="8"/>
  <c r="F3999" i="8"/>
  <c r="M3999" i="8" s="1"/>
  <c r="N3999" i="8" s="1"/>
  <c r="E3999" i="8"/>
  <c r="D3999" i="8"/>
  <c r="C3999" i="8"/>
  <c r="B3999" i="8"/>
  <c r="A3999" i="8"/>
  <c r="L3998" i="8"/>
  <c r="K3998" i="8"/>
  <c r="J3998" i="8"/>
  <c r="I3998" i="8"/>
  <c r="H3998" i="8"/>
  <c r="G3998" i="8"/>
  <c r="F3998" i="8"/>
  <c r="M3998" i="8" s="1"/>
  <c r="N3998" i="8" s="1"/>
  <c r="E3998" i="8"/>
  <c r="D3998" i="8"/>
  <c r="C3998" i="8"/>
  <c r="B3998" i="8"/>
  <c r="A3998" i="8"/>
  <c r="L3997" i="8"/>
  <c r="K3997" i="8"/>
  <c r="J3997" i="8"/>
  <c r="I3997" i="8"/>
  <c r="H3997" i="8"/>
  <c r="G3997" i="8"/>
  <c r="F3997" i="8"/>
  <c r="M3997" i="8" s="1"/>
  <c r="N3997" i="8" s="1"/>
  <c r="E3997" i="8"/>
  <c r="D3997" i="8"/>
  <c r="C3997" i="8"/>
  <c r="B3997" i="8"/>
  <c r="A3997" i="8"/>
  <c r="L3996" i="8"/>
  <c r="K3996" i="8"/>
  <c r="J3996" i="8"/>
  <c r="I3996" i="8"/>
  <c r="H3996" i="8"/>
  <c r="G3996" i="8"/>
  <c r="F3996" i="8"/>
  <c r="M3996" i="8" s="1"/>
  <c r="N3996" i="8" s="1"/>
  <c r="E3996" i="8"/>
  <c r="D3996" i="8"/>
  <c r="C3996" i="8"/>
  <c r="B3996" i="8"/>
  <c r="A3996" i="8"/>
  <c r="L3995" i="8"/>
  <c r="K3995" i="8"/>
  <c r="J3995" i="8"/>
  <c r="I3995" i="8"/>
  <c r="H3995" i="8"/>
  <c r="G3995" i="8"/>
  <c r="F3995" i="8"/>
  <c r="M3995" i="8" s="1"/>
  <c r="N3995" i="8" s="1"/>
  <c r="E3995" i="8"/>
  <c r="D3995" i="8"/>
  <c r="C3995" i="8"/>
  <c r="B3995" i="8"/>
  <c r="A3995" i="8"/>
  <c r="L3994" i="8"/>
  <c r="K3994" i="8"/>
  <c r="J3994" i="8"/>
  <c r="I3994" i="8"/>
  <c r="H3994" i="8"/>
  <c r="G3994" i="8"/>
  <c r="F3994" i="8"/>
  <c r="M3994" i="8" s="1"/>
  <c r="N3994" i="8" s="1"/>
  <c r="E3994" i="8"/>
  <c r="D3994" i="8"/>
  <c r="C3994" i="8"/>
  <c r="B3994" i="8"/>
  <c r="A3994" i="8"/>
  <c r="L3993" i="8"/>
  <c r="K3993" i="8"/>
  <c r="J3993" i="8"/>
  <c r="I3993" i="8"/>
  <c r="H3993" i="8"/>
  <c r="G3993" i="8"/>
  <c r="F3993" i="8"/>
  <c r="M3993" i="8" s="1"/>
  <c r="N3993" i="8" s="1"/>
  <c r="E3993" i="8"/>
  <c r="D3993" i="8"/>
  <c r="C3993" i="8"/>
  <c r="B3993" i="8"/>
  <c r="A3993" i="8"/>
  <c r="L3992" i="8"/>
  <c r="K3992" i="8"/>
  <c r="J3992" i="8"/>
  <c r="I3992" i="8"/>
  <c r="H3992" i="8"/>
  <c r="G3992" i="8"/>
  <c r="F3992" i="8"/>
  <c r="M3992" i="8" s="1"/>
  <c r="E3992" i="8"/>
  <c r="D3992" i="8"/>
  <c r="C3992" i="8"/>
  <c r="B3992" i="8"/>
  <c r="A3992" i="8"/>
  <c r="L3991" i="8"/>
  <c r="K3991" i="8"/>
  <c r="J3991" i="8"/>
  <c r="I3991" i="8"/>
  <c r="H3991" i="8"/>
  <c r="G3991" i="8"/>
  <c r="F3991" i="8"/>
  <c r="M3991" i="8" s="1"/>
  <c r="N3991" i="8" s="1"/>
  <c r="E3991" i="8"/>
  <c r="D3991" i="8"/>
  <c r="C3991" i="8"/>
  <c r="B3991" i="8"/>
  <c r="A3991" i="8"/>
  <c r="L3990" i="8"/>
  <c r="K3990" i="8"/>
  <c r="J3990" i="8"/>
  <c r="I3990" i="8"/>
  <c r="H3990" i="8"/>
  <c r="G3990" i="8"/>
  <c r="F3990" i="8"/>
  <c r="M3990" i="8" s="1"/>
  <c r="N3990" i="8" s="1"/>
  <c r="E3990" i="8"/>
  <c r="D3990" i="8"/>
  <c r="C3990" i="8"/>
  <c r="B3990" i="8"/>
  <c r="A3990" i="8"/>
  <c r="L3989" i="8"/>
  <c r="K3989" i="8"/>
  <c r="J3989" i="8"/>
  <c r="I3989" i="8"/>
  <c r="H3989" i="8"/>
  <c r="G3989" i="8"/>
  <c r="F3989" i="8"/>
  <c r="M3989" i="8" s="1"/>
  <c r="N3989" i="8" s="1"/>
  <c r="E3989" i="8"/>
  <c r="D3989" i="8"/>
  <c r="C3989" i="8"/>
  <c r="B3989" i="8"/>
  <c r="A3989" i="8"/>
  <c r="L3988" i="8"/>
  <c r="K3988" i="8"/>
  <c r="J3988" i="8"/>
  <c r="I3988" i="8"/>
  <c r="H3988" i="8"/>
  <c r="G3988" i="8"/>
  <c r="F3988" i="8"/>
  <c r="M3988" i="8" s="1"/>
  <c r="N3988" i="8" s="1"/>
  <c r="E3988" i="8"/>
  <c r="D3988" i="8"/>
  <c r="C3988" i="8"/>
  <c r="B3988" i="8"/>
  <c r="A3988" i="8"/>
  <c r="L3987" i="8"/>
  <c r="K3987" i="8"/>
  <c r="J3987" i="8"/>
  <c r="I3987" i="8"/>
  <c r="H3987" i="8"/>
  <c r="G3987" i="8"/>
  <c r="F3987" i="8"/>
  <c r="M3987" i="8" s="1"/>
  <c r="N3987" i="8" s="1"/>
  <c r="E3987" i="8"/>
  <c r="D3987" i="8"/>
  <c r="C3987" i="8"/>
  <c r="B3987" i="8"/>
  <c r="A3987" i="8"/>
  <c r="L3986" i="8"/>
  <c r="K3986" i="8"/>
  <c r="J3986" i="8"/>
  <c r="I3986" i="8"/>
  <c r="H3986" i="8"/>
  <c r="G3986" i="8"/>
  <c r="F3986" i="8"/>
  <c r="M3986" i="8" s="1"/>
  <c r="N3986" i="8" s="1"/>
  <c r="E3986" i="8"/>
  <c r="D3986" i="8"/>
  <c r="C3986" i="8"/>
  <c r="B3986" i="8"/>
  <c r="A3986" i="8"/>
  <c r="L3985" i="8"/>
  <c r="K3985" i="8"/>
  <c r="J3985" i="8"/>
  <c r="I3985" i="8"/>
  <c r="H3985" i="8"/>
  <c r="G3985" i="8"/>
  <c r="F3985" i="8"/>
  <c r="M3985" i="8" s="1"/>
  <c r="N3985" i="8" s="1"/>
  <c r="E3985" i="8"/>
  <c r="D3985" i="8"/>
  <c r="C3985" i="8"/>
  <c r="B3985" i="8"/>
  <c r="A3985" i="8"/>
  <c r="L3984" i="8"/>
  <c r="K3984" i="8"/>
  <c r="J3984" i="8"/>
  <c r="I3984" i="8"/>
  <c r="H3984" i="8"/>
  <c r="G3984" i="8"/>
  <c r="F3984" i="8"/>
  <c r="M3984" i="8" s="1"/>
  <c r="N3984" i="8" s="1"/>
  <c r="E3984" i="8"/>
  <c r="D3984" i="8"/>
  <c r="C3984" i="8"/>
  <c r="B3984" i="8"/>
  <c r="A3984" i="8"/>
  <c r="L3983" i="8"/>
  <c r="K3983" i="8"/>
  <c r="J3983" i="8"/>
  <c r="I3983" i="8"/>
  <c r="H3983" i="8"/>
  <c r="G3983" i="8"/>
  <c r="F3983" i="8"/>
  <c r="M3983" i="8" s="1"/>
  <c r="N3983" i="8" s="1"/>
  <c r="E3983" i="8"/>
  <c r="D3983" i="8"/>
  <c r="C3983" i="8"/>
  <c r="B3983" i="8"/>
  <c r="A3983" i="8"/>
  <c r="L3982" i="8"/>
  <c r="K3982" i="8"/>
  <c r="J3982" i="8"/>
  <c r="I3982" i="8"/>
  <c r="H3982" i="8"/>
  <c r="G3982" i="8"/>
  <c r="F3982" i="8"/>
  <c r="M3982" i="8" s="1"/>
  <c r="N3982" i="8" s="1"/>
  <c r="E3982" i="8"/>
  <c r="D3982" i="8"/>
  <c r="C3982" i="8"/>
  <c r="B3982" i="8"/>
  <c r="A3982" i="8"/>
  <c r="L3981" i="8"/>
  <c r="K3981" i="8"/>
  <c r="J3981" i="8"/>
  <c r="I3981" i="8"/>
  <c r="H3981" i="8"/>
  <c r="G3981" i="8"/>
  <c r="F3981" i="8"/>
  <c r="M3981" i="8" s="1"/>
  <c r="N3981" i="8" s="1"/>
  <c r="E3981" i="8"/>
  <c r="D3981" i="8"/>
  <c r="C3981" i="8"/>
  <c r="B3981" i="8"/>
  <c r="A3981" i="8"/>
  <c r="L3980" i="8"/>
  <c r="K3980" i="8"/>
  <c r="J3980" i="8"/>
  <c r="I3980" i="8"/>
  <c r="H3980" i="8"/>
  <c r="G3980" i="8"/>
  <c r="F3980" i="8"/>
  <c r="M3980" i="8" s="1"/>
  <c r="N3980" i="8" s="1"/>
  <c r="E3980" i="8"/>
  <c r="D3980" i="8"/>
  <c r="C3980" i="8"/>
  <c r="B3980" i="8"/>
  <c r="A3980" i="8"/>
  <c r="L3979" i="8"/>
  <c r="K3979" i="8"/>
  <c r="J3979" i="8"/>
  <c r="I3979" i="8"/>
  <c r="H3979" i="8"/>
  <c r="G3979" i="8"/>
  <c r="F3979" i="8"/>
  <c r="M3979" i="8" s="1"/>
  <c r="N3979" i="8" s="1"/>
  <c r="E3979" i="8"/>
  <c r="D3979" i="8"/>
  <c r="C3979" i="8"/>
  <c r="B3979" i="8"/>
  <c r="A3979" i="8"/>
  <c r="L3978" i="8"/>
  <c r="K3978" i="8"/>
  <c r="J3978" i="8"/>
  <c r="I3978" i="8"/>
  <c r="H3978" i="8"/>
  <c r="G3978" i="8"/>
  <c r="F3978" i="8"/>
  <c r="M3978" i="8" s="1"/>
  <c r="N3978" i="8" s="1"/>
  <c r="E3978" i="8"/>
  <c r="D3978" i="8"/>
  <c r="C3978" i="8"/>
  <c r="B3978" i="8"/>
  <c r="A3978" i="8"/>
  <c r="L3977" i="8"/>
  <c r="K3977" i="8"/>
  <c r="J3977" i="8"/>
  <c r="I3977" i="8"/>
  <c r="H3977" i="8"/>
  <c r="G3977" i="8"/>
  <c r="F3977" i="8"/>
  <c r="M3977" i="8" s="1"/>
  <c r="E3977" i="8"/>
  <c r="D3977" i="8"/>
  <c r="C3977" i="8"/>
  <c r="B3977" i="8"/>
  <c r="A3977" i="8"/>
  <c r="L3976" i="8"/>
  <c r="K3976" i="8"/>
  <c r="J3976" i="8"/>
  <c r="I3976" i="8"/>
  <c r="H3976" i="8"/>
  <c r="G3976" i="8"/>
  <c r="F3976" i="8"/>
  <c r="M3976" i="8" s="1"/>
  <c r="N3976" i="8" s="1"/>
  <c r="E3976" i="8"/>
  <c r="D3976" i="8"/>
  <c r="C3976" i="8"/>
  <c r="B3976" i="8"/>
  <c r="A3976" i="8"/>
  <c r="L3975" i="8"/>
  <c r="K3975" i="8"/>
  <c r="J3975" i="8"/>
  <c r="I3975" i="8"/>
  <c r="H3975" i="8"/>
  <c r="G3975" i="8"/>
  <c r="F3975" i="8"/>
  <c r="M3975" i="8" s="1"/>
  <c r="N3975" i="8" s="1"/>
  <c r="E3975" i="8"/>
  <c r="D3975" i="8"/>
  <c r="C3975" i="8"/>
  <c r="B3975" i="8"/>
  <c r="A3975" i="8"/>
  <c r="L3974" i="8"/>
  <c r="K3974" i="8"/>
  <c r="J3974" i="8"/>
  <c r="I3974" i="8"/>
  <c r="H3974" i="8"/>
  <c r="G3974" i="8"/>
  <c r="F3974" i="8"/>
  <c r="M3974" i="8" s="1"/>
  <c r="N3974" i="8" s="1"/>
  <c r="E3974" i="8"/>
  <c r="D3974" i="8"/>
  <c r="C3974" i="8"/>
  <c r="B3974" i="8"/>
  <c r="A3974" i="8"/>
  <c r="L3973" i="8"/>
  <c r="K3973" i="8"/>
  <c r="J3973" i="8"/>
  <c r="I3973" i="8"/>
  <c r="H3973" i="8"/>
  <c r="G3973" i="8"/>
  <c r="F3973" i="8"/>
  <c r="M3973" i="8" s="1"/>
  <c r="N3973" i="8" s="1"/>
  <c r="E3973" i="8"/>
  <c r="D3973" i="8"/>
  <c r="C3973" i="8"/>
  <c r="B3973" i="8"/>
  <c r="A3973" i="8"/>
  <c r="L3972" i="8"/>
  <c r="K3972" i="8"/>
  <c r="J3972" i="8"/>
  <c r="I3972" i="8"/>
  <c r="H3972" i="8"/>
  <c r="G3972" i="8"/>
  <c r="F3972" i="8"/>
  <c r="M3972" i="8" s="1"/>
  <c r="N3972" i="8" s="1"/>
  <c r="E3972" i="8"/>
  <c r="D3972" i="8"/>
  <c r="C3972" i="8"/>
  <c r="B3972" i="8"/>
  <c r="A3972" i="8"/>
  <c r="L3971" i="8"/>
  <c r="K3971" i="8"/>
  <c r="J3971" i="8"/>
  <c r="I3971" i="8"/>
  <c r="H3971" i="8"/>
  <c r="G3971" i="8"/>
  <c r="F3971" i="8"/>
  <c r="M3971" i="8" s="1"/>
  <c r="N3971" i="8" s="1"/>
  <c r="E3971" i="8"/>
  <c r="D3971" i="8"/>
  <c r="C3971" i="8"/>
  <c r="B3971" i="8"/>
  <c r="A3971" i="8"/>
  <c r="L3970" i="8"/>
  <c r="K3970" i="8"/>
  <c r="J3970" i="8"/>
  <c r="I3970" i="8"/>
  <c r="H3970" i="8"/>
  <c r="G3970" i="8"/>
  <c r="F3970" i="8"/>
  <c r="M3970" i="8" s="1"/>
  <c r="N3970" i="8" s="1"/>
  <c r="E3970" i="8"/>
  <c r="D3970" i="8"/>
  <c r="C3970" i="8"/>
  <c r="B3970" i="8"/>
  <c r="A3970" i="8"/>
  <c r="L3969" i="8"/>
  <c r="K3969" i="8"/>
  <c r="J3969" i="8"/>
  <c r="I3969" i="8"/>
  <c r="H3969" i="8"/>
  <c r="G3969" i="8"/>
  <c r="F3969" i="8"/>
  <c r="M3969" i="8" s="1"/>
  <c r="N3969" i="8" s="1"/>
  <c r="E3969" i="8"/>
  <c r="D3969" i="8"/>
  <c r="C3969" i="8"/>
  <c r="B3969" i="8"/>
  <c r="A3969" i="8"/>
  <c r="L3968" i="8"/>
  <c r="K3968" i="8"/>
  <c r="J3968" i="8"/>
  <c r="I3968" i="8"/>
  <c r="H3968" i="8"/>
  <c r="G3968" i="8"/>
  <c r="F3968" i="8"/>
  <c r="M3968" i="8" s="1"/>
  <c r="N3968" i="8" s="1"/>
  <c r="E3968" i="8"/>
  <c r="D3968" i="8"/>
  <c r="C3968" i="8"/>
  <c r="B3968" i="8"/>
  <c r="A3968" i="8"/>
  <c r="L3967" i="8"/>
  <c r="K3967" i="8"/>
  <c r="J3967" i="8"/>
  <c r="I3967" i="8"/>
  <c r="H3967" i="8"/>
  <c r="G3967" i="8"/>
  <c r="F3967" i="8"/>
  <c r="M3967" i="8" s="1"/>
  <c r="N3967" i="8" s="1"/>
  <c r="E3967" i="8"/>
  <c r="D3967" i="8"/>
  <c r="C3967" i="8"/>
  <c r="B3967" i="8"/>
  <c r="A3967" i="8"/>
  <c r="L3966" i="8"/>
  <c r="K3966" i="8"/>
  <c r="J3966" i="8"/>
  <c r="I3966" i="8"/>
  <c r="H3966" i="8"/>
  <c r="G3966" i="8"/>
  <c r="F3966" i="8"/>
  <c r="M3966" i="8" s="1"/>
  <c r="N3966" i="8" s="1"/>
  <c r="E3966" i="8"/>
  <c r="D3966" i="8"/>
  <c r="C3966" i="8"/>
  <c r="B3966" i="8"/>
  <c r="A3966" i="8"/>
  <c r="L3965" i="8"/>
  <c r="K3965" i="8"/>
  <c r="J3965" i="8"/>
  <c r="I3965" i="8"/>
  <c r="H3965" i="8"/>
  <c r="G3965" i="8"/>
  <c r="F3965" i="8"/>
  <c r="M3965" i="8" s="1"/>
  <c r="N3965" i="8" s="1"/>
  <c r="E3965" i="8"/>
  <c r="D3965" i="8"/>
  <c r="C3965" i="8"/>
  <c r="B3965" i="8"/>
  <c r="A3965" i="8"/>
  <c r="L3964" i="8"/>
  <c r="K3964" i="8"/>
  <c r="J3964" i="8"/>
  <c r="I3964" i="8"/>
  <c r="H3964" i="8"/>
  <c r="G3964" i="8"/>
  <c r="F3964" i="8"/>
  <c r="M3964" i="8" s="1"/>
  <c r="N3964" i="8" s="1"/>
  <c r="E3964" i="8"/>
  <c r="D3964" i="8"/>
  <c r="C3964" i="8"/>
  <c r="B3964" i="8"/>
  <c r="A3964" i="8"/>
  <c r="L3963" i="8"/>
  <c r="K3963" i="8"/>
  <c r="J3963" i="8"/>
  <c r="I3963" i="8"/>
  <c r="H3963" i="8"/>
  <c r="G3963" i="8"/>
  <c r="F3963" i="8"/>
  <c r="M3963" i="8" s="1"/>
  <c r="N3963" i="8" s="1"/>
  <c r="E3963" i="8"/>
  <c r="D3963" i="8"/>
  <c r="C3963" i="8"/>
  <c r="B3963" i="8"/>
  <c r="A3963" i="8"/>
  <c r="L3962" i="8"/>
  <c r="K3962" i="8"/>
  <c r="J3962" i="8"/>
  <c r="I3962" i="8"/>
  <c r="H3962" i="8"/>
  <c r="G3962" i="8"/>
  <c r="F3962" i="8"/>
  <c r="M3962" i="8" s="1"/>
  <c r="E3962" i="8"/>
  <c r="D3962" i="8"/>
  <c r="C3962" i="8"/>
  <c r="B3962" i="8"/>
  <c r="A3962" i="8"/>
  <c r="L3961" i="8"/>
  <c r="K3961" i="8"/>
  <c r="J3961" i="8"/>
  <c r="I3961" i="8"/>
  <c r="H3961" i="8"/>
  <c r="G3961" i="8"/>
  <c r="F3961" i="8"/>
  <c r="M3961" i="8" s="1"/>
  <c r="N3961" i="8" s="1"/>
  <c r="E3961" i="8"/>
  <c r="D3961" i="8"/>
  <c r="C3961" i="8"/>
  <c r="B3961" i="8"/>
  <c r="A3961" i="8"/>
  <c r="L3960" i="8"/>
  <c r="K3960" i="8"/>
  <c r="J3960" i="8"/>
  <c r="I3960" i="8"/>
  <c r="H3960" i="8"/>
  <c r="G3960" i="8"/>
  <c r="F3960" i="8"/>
  <c r="M3960" i="8" s="1"/>
  <c r="N3960" i="8" s="1"/>
  <c r="E3960" i="8"/>
  <c r="D3960" i="8"/>
  <c r="C3960" i="8"/>
  <c r="B3960" i="8"/>
  <c r="A3960" i="8"/>
  <c r="L3959" i="8"/>
  <c r="K3959" i="8"/>
  <c r="J3959" i="8"/>
  <c r="I3959" i="8"/>
  <c r="H3959" i="8"/>
  <c r="G3959" i="8"/>
  <c r="F3959" i="8"/>
  <c r="M3959" i="8" s="1"/>
  <c r="N3959" i="8" s="1"/>
  <c r="E3959" i="8"/>
  <c r="D3959" i="8"/>
  <c r="C3959" i="8"/>
  <c r="B3959" i="8"/>
  <c r="A3959" i="8"/>
  <c r="L3958" i="8"/>
  <c r="K3958" i="8"/>
  <c r="J3958" i="8"/>
  <c r="I3958" i="8"/>
  <c r="H3958" i="8"/>
  <c r="G3958" i="8"/>
  <c r="F3958" i="8"/>
  <c r="M3958" i="8" s="1"/>
  <c r="N3958" i="8" s="1"/>
  <c r="E3958" i="8"/>
  <c r="D3958" i="8"/>
  <c r="C3958" i="8"/>
  <c r="B3958" i="8"/>
  <c r="A3958" i="8"/>
  <c r="L3957" i="8"/>
  <c r="K3957" i="8"/>
  <c r="J3957" i="8"/>
  <c r="I3957" i="8"/>
  <c r="H3957" i="8"/>
  <c r="G3957" i="8"/>
  <c r="F3957" i="8"/>
  <c r="M3957" i="8" s="1"/>
  <c r="N3957" i="8" s="1"/>
  <c r="E3957" i="8"/>
  <c r="D3957" i="8"/>
  <c r="C3957" i="8"/>
  <c r="B3957" i="8"/>
  <c r="A3957" i="8"/>
  <c r="L3956" i="8"/>
  <c r="K3956" i="8"/>
  <c r="J3956" i="8"/>
  <c r="I3956" i="8"/>
  <c r="H3956" i="8"/>
  <c r="G3956" i="8"/>
  <c r="F3956" i="8"/>
  <c r="M3956" i="8" s="1"/>
  <c r="N3956" i="8" s="1"/>
  <c r="E3956" i="8"/>
  <c r="D3956" i="8"/>
  <c r="C3956" i="8"/>
  <c r="B3956" i="8"/>
  <c r="A3956" i="8"/>
  <c r="L3955" i="8"/>
  <c r="K3955" i="8"/>
  <c r="J3955" i="8"/>
  <c r="I3955" i="8"/>
  <c r="H3955" i="8"/>
  <c r="G3955" i="8"/>
  <c r="F3955" i="8"/>
  <c r="M3955" i="8" s="1"/>
  <c r="N3955" i="8" s="1"/>
  <c r="E3955" i="8"/>
  <c r="D3955" i="8"/>
  <c r="C3955" i="8"/>
  <c r="B3955" i="8"/>
  <c r="A3955" i="8"/>
  <c r="L3954" i="8"/>
  <c r="K3954" i="8"/>
  <c r="J3954" i="8"/>
  <c r="I3954" i="8"/>
  <c r="H3954" i="8"/>
  <c r="G3954" i="8"/>
  <c r="F3954" i="8"/>
  <c r="M3954" i="8" s="1"/>
  <c r="N3954" i="8" s="1"/>
  <c r="E3954" i="8"/>
  <c r="D3954" i="8"/>
  <c r="C3954" i="8"/>
  <c r="B3954" i="8"/>
  <c r="A3954" i="8"/>
  <c r="L3953" i="8"/>
  <c r="K3953" i="8"/>
  <c r="J3953" i="8"/>
  <c r="I3953" i="8"/>
  <c r="H3953" i="8"/>
  <c r="G3953" i="8"/>
  <c r="F3953" i="8"/>
  <c r="M3953" i="8" s="1"/>
  <c r="N3953" i="8" s="1"/>
  <c r="E3953" i="8"/>
  <c r="D3953" i="8"/>
  <c r="C3953" i="8"/>
  <c r="B3953" i="8"/>
  <c r="A3953" i="8"/>
  <c r="L3952" i="8"/>
  <c r="K3952" i="8"/>
  <c r="J3952" i="8"/>
  <c r="I3952" i="8"/>
  <c r="H3952" i="8"/>
  <c r="G3952" i="8"/>
  <c r="F3952" i="8"/>
  <c r="M3952" i="8" s="1"/>
  <c r="N3952" i="8" s="1"/>
  <c r="E3952" i="8"/>
  <c r="D3952" i="8"/>
  <c r="C3952" i="8"/>
  <c r="B3952" i="8"/>
  <c r="A3952" i="8"/>
  <c r="L3951" i="8"/>
  <c r="K3951" i="8"/>
  <c r="J3951" i="8"/>
  <c r="I3951" i="8"/>
  <c r="H3951" i="8"/>
  <c r="G3951" i="8"/>
  <c r="F3951" i="8"/>
  <c r="M3951" i="8" s="1"/>
  <c r="N3951" i="8" s="1"/>
  <c r="E3951" i="8"/>
  <c r="D3951" i="8"/>
  <c r="C3951" i="8"/>
  <c r="B3951" i="8"/>
  <c r="A3951" i="8"/>
  <c r="L3950" i="8"/>
  <c r="K3950" i="8"/>
  <c r="J3950" i="8"/>
  <c r="I3950" i="8"/>
  <c r="H3950" i="8"/>
  <c r="G3950" i="8"/>
  <c r="F3950" i="8"/>
  <c r="M3950" i="8" s="1"/>
  <c r="N3950" i="8" s="1"/>
  <c r="E3950" i="8"/>
  <c r="D3950" i="8"/>
  <c r="C3950" i="8"/>
  <c r="B3950" i="8"/>
  <c r="A3950" i="8"/>
  <c r="L3949" i="8"/>
  <c r="K3949" i="8"/>
  <c r="J3949" i="8"/>
  <c r="I3949" i="8"/>
  <c r="H3949" i="8"/>
  <c r="G3949" i="8"/>
  <c r="F3949" i="8"/>
  <c r="M3949" i="8" s="1"/>
  <c r="N3949" i="8" s="1"/>
  <c r="E3949" i="8"/>
  <c r="D3949" i="8"/>
  <c r="C3949" i="8"/>
  <c r="B3949" i="8"/>
  <c r="A3949" i="8"/>
  <c r="L3948" i="8"/>
  <c r="K3948" i="8"/>
  <c r="J3948" i="8"/>
  <c r="I3948" i="8"/>
  <c r="H3948" i="8"/>
  <c r="G3948" i="8"/>
  <c r="F3948" i="8"/>
  <c r="M3948" i="8" s="1"/>
  <c r="N3948" i="8" s="1"/>
  <c r="E3948" i="8"/>
  <c r="D3948" i="8"/>
  <c r="C3948" i="8"/>
  <c r="B3948" i="8"/>
  <c r="A3948" i="8"/>
  <c r="L3947" i="8"/>
  <c r="K3947" i="8"/>
  <c r="J3947" i="8"/>
  <c r="I3947" i="8"/>
  <c r="H3947" i="8"/>
  <c r="G3947" i="8"/>
  <c r="F3947" i="8"/>
  <c r="M3947" i="8" s="1"/>
  <c r="E3947" i="8"/>
  <c r="D3947" i="8"/>
  <c r="C3947" i="8"/>
  <c r="B3947" i="8"/>
  <c r="A3947" i="8"/>
  <c r="L3946" i="8"/>
  <c r="K3946" i="8"/>
  <c r="J3946" i="8"/>
  <c r="I3946" i="8"/>
  <c r="H3946" i="8"/>
  <c r="G3946" i="8"/>
  <c r="F3946" i="8"/>
  <c r="M3946" i="8" s="1"/>
  <c r="N3946" i="8" s="1"/>
  <c r="E3946" i="8"/>
  <c r="D3946" i="8"/>
  <c r="C3946" i="8"/>
  <c r="B3946" i="8"/>
  <c r="A3946" i="8"/>
  <c r="L3945" i="8"/>
  <c r="K3945" i="8"/>
  <c r="J3945" i="8"/>
  <c r="I3945" i="8"/>
  <c r="H3945" i="8"/>
  <c r="G3945" i="8"/>
  <c r="F3945" i="8"/>
  <c r="M3945" i="8" s="1"/>
  <c r="N3945" i="8" s="1"/>
  <c r="E3945" i="8"/>
  <c r="D3945" i="8"/>
  <c r="C3945" i="8"/>
  <c r="B3945" i="8"/>
  <c r="A3945" i="8"/>
  <c r="L3944" i="8"/>
  <c r="K3944" i="8"/>
  <c r="J3944" i="8"/>
  <c r="I3944" i="8"/>
  <c r="H3944" i="8"/>
  <c r="G3944" i="8"/>
  <c r="F3944" i="8"/>
  <c r="M3944" i="8" s="1"/>
  <c r="N3944" i="8" s="1"/>
  <c r="E3944" i="8"/>
  <c r="D3944" i="8"/>
  <c r="C3944" i="8"/>
  <c r="B3944" i="8"/>
  <c r="A3944" i="8"/>
  <c r="L3943" i="8"/>
  <c r="K3943" i="8"/>
  <c r="J3943" i="8"/>
  <c r="I3943" i="8"/>
  <c r="H3943" i="8"/>
  <c r="G3943" i="8"/>
  <c r="F3943" i="8"/>
  <c r="M3943" i="8" s="1"/>
  <c r="N3943" i="8" s="1"/>
  <c r="E3943" i="8"/>
  <c r="D3943" i="8"/>
  <c r="C3943" i="8"/>
  <c r="B3943" i="8"/>
  <c r="A3943" i="8"/>
  <c r="L3942" i="8"/>
  <c r="K3942" i="8"/>
  <c r="J3942" i="8"/>
  <c r="I3942" i="8"/>
  <c r="H3942" i="8"/>
  <c r="G3942" i="8"/>
  <c r="F3942" i="8"/>
  <c r="M3942" i="8" s="1"/>
  <c r="N3942" i="8" s="1"/>
  <c r="E3942" i="8"/>
  <c r="D3942" i="8"/>
  <c r="C3942" i="8"/>
  <c r="B3942" i="8"/>
  <c r="A3942" i="8"/>
  <c r="L3941" i="8"/>
  <c r="K3941" i="8"/>
  <c r="J3941" i="8"/>
  <c r="I3941" i="8"/>
  <c r="H3941" i="8"/>
  <c r="G3941" i="8"/>
  <c r="F3941" i="8"/>
  <c r="M3941" i="8" s="1"/>
  <c r="N3941" i="8" s="1"/>
  <c r="E3941" i="8"/>
  <c r="D3941" i="8"/>
  <c r="C3941" i="8"/>
  <c r="B3941" i="8"/>
  <c r="A3941" i="8"/>
  <c r="M3940" i="8"/>
  <c r="N3940" i="8" s="1"/>
  <c r="L3940" i="8"/>
  <c r="K3940" i="8"/>
  <c r="I3940" i="8"/>
  <c r="H3940" i="8"/>
  <c r="G3940" i="8"/>
  <c r="F3940" i="8"/>
  <c r="D3940" i="8"/>
  <c r="C3940" i="8"/>
  <c r="B3940" i="8"/>
  <c r="A3940" i="8"/>
  <c r="I3939" i="8"/>
  <c r="H3939" i="8"/>
  <c r="G3939" i="8"/>
  <c r="F3939" i="8"/>
  <c r="D3939" i="8"/>
  <c r="C3939" i="8"/>
  <c r="B3939" i="8"/>
  <c r="A3939" i="8"/>
  <c r="I3938" i="8"/>
  <c r="H3938" i="8"/>
  <c r="G3938" i="8"/>
  <c r="F3938" i="8"/>
  <c r="D3938" i="8"/>
  <c r="C3938" i="8"/>
  <c r="B3938" i="8"/>
  <c r="A3938" i="8"/>
  <c r="I3937" i="8"/>
  <c r="H3937" i="8"/>
  <c r="G3937" i="8"/>
  <c r="F3937" i="8"/>
  <c r="D3937" i="8"/>
  <c r="C3937" i="8"/>
  <c r="B3937" i="8"/>
  <c r="A3937" i="8"/>
  <c r="I3936" i="8"/>
  <c r="H3936" i="8"/>
  <c r="G3936" i="8"/>
  <c r="F3936" i="8"/>
  <c r="D3936" i="8"/>
  <c r="C3936" i="8"/>
  <c r="B3936" i="8"/>
  <c r="A3936" i="8"/>
  <c r="I3935" i="8"/>
  <c r="H3935" i="8"/>
  <c r="G3935" i="8"/>
  <c r="F3935" i="8"/>
  <c r="D3935" i="8"/>
  <c r="C3935" i="8"/>
  <c r="B3935" i="8"/>
  <c r="A3935" i="8"/>
  <c r="I3934" i="8"/>
  <c r="H3934" i="8"/>
  <c r="G3934" i="8"/>
  <c r="F3934" i="8"/>
  <c r="D3934" i="8"/>
  <c r="C3934" i="8"/>
  <c r="B3934" i="8"/>
  <c r="A3934" i="8"/>
  <c r="I3933" i="8"/>
  <c r="H3933" i="8"/>
  <c r="G3933" i="8"/>
  <c r="F3933" i="8"/>
  <c r="D3933" i="8"/>
  <c r="C3933" i="8"/>
  <c r="B3933" i="8"/>
  <c r="A3933" i="8"/>
  <c r="I3932" i="8"/>
  <c r="H3932" i="8"/>
  <c r="G3932" i="8"/>
  <c r="F3932" i="8"/>
  <c r="D3932" i="8"/>
  <c r="C3932" i="8"/>
  <c r="B3932" i="8"/>
  <c r="A3932" i="8"/>
  <c r="I3931" i="8"/>
  <c r="H3931" i="8"/>
  <c r="G3931" i="8"/>
  <c r="F3931" i="8"/>
  <c r="D3931" i="8"/>
  <c r="C3931" i="8"/>
  <c r="B3931" i="8"/>
  <c r="A3931" i="8"/>
  <c r="I3930" i="8"/>
  <c r="H3930" i="8"/>
  <c r="G3930" i="8"/>
  <c r="F3930" i="8"/>
  <c r="D3930" i="8"/>
  <c r="C3930" i="8"/>
  <c r="B3930" i="8"/>
  <c r="A3930" i="8"/>
  <c r="I3929" i="8"/>
  <c r="H3929" i="8"/>
  <c r="G3929" i="8"/>
  <c r="F3929" i="8"/>
  <c r="D3929" i="8"/>
  <c r="C3929" i="8"/>
  <c r="B3929" i="8"/>
  <c r="A3929" i="8"/>
  <c r="I3928" i="8"/>
  <c r="H3928" i="8"/>
  <c r="G3928" i="8"/>
  <c r="F3928" i="8"/>
  <c r="D3928" i="8"/>
  <c r="C3928" i="8"/>
  <c r="B3928" i="8"/>
  <c r="A3928" i="8"/>
  <c r="I3927" i="8"/>
  <c r="H3927" i="8"/>
  <c r="G3927" i="8"/>
  <c r="F3927" i="8"/>
  <c r="D3927" i="8"/>
  <c r="C3927" i="8"/>
  <c r="B3927" i="8"/>
  <c r="A3927" i="8"/>
  <c r="I3926" i="8"/>
  <c r="H3926" i="8"/>
  <c r="G3926" i="8"/>
  <c r="F3926" i="8"/>
  <c r="D3926" i="8"/>
  <c r="C3926" i="8"/>
  <c r="B3926" i="8"/>
  <c r="A3926" i="8"/>
  <c r="I3925" i="8"/>
  <c r="H3925" i="8"/>
  <c r="G3925" i="8"/>
  <c r="F3925" i="8"/>
  <c r="D3925" i="8"/>
  <c r="C3925" i="8"/>
  <c r="B3925" i="8"/>
  <c r="A3925" i="8"/>
  <c r="I3924" i="8"/>
  <c r="H3924" i="8"/>
  <c r="G3924" i="8"/>
  <c r="F3924" i="8"/>
  <c r="D3924" i="8"/>
  <c r="C3924" i="8"/>
  <c r="B3924" i="8"/>
  <c r="A3924" i="8"/>
  <c r="I3923" i="8"/>
  <c r="H3923" i="8"/>
  <c r="G3923" i="8"/>
  <c r="F3923" i="8"/>
  <c r="D3923" i="8"/>
  <c r="C3923" i="8"/>
  <c r="B3923" i="8"/>
  <c r="A3923" i="8"/>
  <c r="I3922" i="8"/>
  <c r="H3922" i="8"/>
  <c r="G3922" i="8"/>
  <c r="F3922" i="8"/>
  <c r="D3922" i="8"/>
  <c r="C3922" i="8"/>
  <c r="B3922" i="8"/>
  <c r="A3922" i="8"/>
  <c r="I3921" i="8"/>
  <c r="H3921" i="8"/>
  <c r="G3921" i="8"/>
  <c r="F3921" i="8"/>
  <c r="D3921" i="8"/>
  <c r="C3921" i="8"/>
  <c r="B3921" i="8"/>
  <c r="A3921" i="8"/>
  <c r="I3920" i="8"/>
  <c r="H3920" i="8"/>
  <c r="G3920" i="8"/>
  <c r="F3920" i="8"/>
  <c r="D3920" i="8"/>
  <c r="C3920" i="8"/>
  <c r="B3920" i="8"/>
  <c r="A3920" i="8"/>
  <c r="I3919" i="8"/>
  <c r="H3919" i="8"/>
  <c r="G3919" i="8"/>
  <c r="F3919" i="8"/>
  <c r="D3919" i="8"/>
  <c r="C3919" i="8"/>
  <c r="B3919" i="8"/>
  <c r="A3919" i="8"/>
  <c r="I3918" i="8"/>
  <c r="H3918" i="8"/>
  <c r="G3918" i="8"/>
  <c r="F3918" i="8"/>
  <c r="D3918" i="8"/>
  <c r="C3918" i="8"/>
  <c r="B3918" i="8"/>
  <c r="A3918" i="8"/>
  <c r="I3917" i="8"/>
  <c r="H3917" i="8"/>
  <c r="G3917" i="8"/>
  <c r="F3917" i="8"/>
  <c r="D3917" i="8"/>
  <c r="C3917" i="8"/>
  <c r="B3917" i="8"/>
  <c r="A3917" i="8"/>
  <c r="I3916" i="8"/>
  <c r="H3916" i="8"/>
  <c r="G3916" i="8"/>
  <c r="F3916" i="8"/>
  <c r="D3916" i="8"/>
  <c r="C3916" i="8"/>
  <c r="B3916" i="8"/>
  <c r="A3916" i="8"/>
  <c r="I3915" i="8"/>
  <c r="H3915" i="8"/>
  <c r="G3915" i="8"/>
  <c r="F3915" i="8"/>
  <c r="D3915" i="8"/>
  <c r="C3915" i="8"/>
  <c r="B3915" i="8"/>
  <c r="A3915" i="8"/>
  <c r="I3914" i="8"/>
  <c r="H3914" i="8"/>
  <c r="G3914" i="8"/>
  <c r="F3914" i="8"/>
  <c r="D3914" i="8"/>
  <c r="C3914" i="8"/>
  <c r="B3914" i="8"/>
  <c r="A3914" i="8"/>
  <c r="I3913" i="8"/>
  <c r="H3913" i="8"/>
  <c r="G3913" i="8"/>
  <c r="F3913" i="8"/>
  <c r="D3913" i="8"/>
  <c r="C3913" i="8"/>
  <c r="B3913" i="8"/>
  <c r="A3913" i="8"/>
  <c r="I3912" i="8"/>
  <c r="H3912" i="8"/>
  <c r="G3912" i="8"/>
  <c r="F3912" i="8"/>
  <c r="D3912" i="8"/>
  <c r="C3912" i="8"/>
  <c r="B3912" i="8"/>
  <c r="A3912" i="8"/>
  <c r="I3911" i="8"/>
  <c r="H3911" i="8"/>
  <c r="G3911" i="8"/>
  <c r="F3911" i="8"/>
  <c r="D3911" i="8"/>
  <c r="C3911" i="8"/>
  <c r="B3911" i="8"/>
  <c r="A3911" i="8"/>
  <c r="I3910" i="8"/>
  <c r="H3910" i="8"/>
  <c r="G3910" i="8"/>
  <c r="F3910" i="8"/>
  <c r="D3910" i="8"/>
  <c r="C3910" i="8"/>
  <c r="B3910" i="8"/>
  <c r="A3910" i="8"/>
  <c r="I3909" i="8"/>
  <c r="H3909" i="8"/>
  <c r="G3909" i="8"/>
  <c r="F3909" i="8"/>
  <c r="D3909" i="8"/>
  <c r="C3909" i="8"/>
  <c r="B3909" i="8"/>
  <c r="A3909" i="8"/>
  <c r="I3908" i="8"/>
  <c r="H3908" i="8"/>
  <c r="G3908" i="8"/>
  <c r="F3908" i="8"/>
  <c r="D3908" i="8"/>
  <c r="C3908" i="8"/>
  <c r="B3908" i="8"/>
  <c r="A3908" i="8"/>
  <c r="I3907" i="8"/>
  <c r="H3907" i="8"/>
  <c r="G3907" i="8"/>
  <c r="F3907" i="8"/>
  <c r="D3907" i="8"/>
  <c r="C3907" i="8"/>
  <c r="B3907" i="8"/>
  <c r="A3907" i="8"/>
  <c r="I3906" i="8"/>
  <c r="H3906" i="8"/>
  <c r="G3906" i="8"/>
  <c r="F3906" i="8"/>
  <c r="D3906" i="8"/>
  <c r="C3906" i="8"/>
  <c r="B3906" i="8"/>
  <c r="A3906" i="8"/>
  <c r="I3905" i="8"/>
  <c r="H3905" i="8"/>
  <c r="G3905" i="8"/>
  <c r="F3905" i="8"/>
  <c r="D3905" i="8"/>
  <c r="C3905" i="8"/>
  <c r="B3905" i="8"/>
  <c r="A3905" i="8"/>
  <c r="I3904" i="8"/>
  <c r="H3904" i="8"/>
  <c r="G3904" i="8"/>
  <c r="F3904" i="8"/>
  <c r="D3904" i="8"/>
  <c r="C3904" i="8"/>
  <c r="B3904" i="8"/>
  <c r="A3904" i="8"/>
  <c r="I3903" i="8"/>
  <c r="H3903" i="8"/>
  <c r="G3903" i="8"/>
  <c r="F3903" i="8"/>
  <c r="D3903" i="8"/>
  <c r="C3903" i="8"/>
  <c r="B3903" i="8"/>
  <c r="A3903" i="8"/>
  <c r="I3902" i="8"/>
  <c r="H3902" i="8"/>
  <c r="G3902" i="8"/>
  <c r="F3902" i="8"/>
  <c r="D3902" i="8"/>
  <c r="C3902" i="8"/>
  <c r="B3902" i="8"/>
  <c r="A3902" i="8"/>
  <c r="I3901" i="8"/>
  <c r="H3901" i="8"/>
  <c r="G3901" i="8"/>
  <c r="F3901" i="8"/>
  <c r="D3901" i="8"/>
  <c r="C3901" i="8"/>
  <c r="B3901" i="8"/>
  <c r="A3901" i="8"/>
  <c r="I3900" i="8"/>
  <c r="H3900" i="8"/>
  <c r="G3900" i="8"/>
  <c r="F3900" i="8"/>
  <c r="D3900" i="8"/>
  <c r="C3900" i="8"/>
  <c r="B3900" i="8"/>
  <c r="A3900" i="8"/>
  <c r="I3899" i="8"/>
  <c r="H3899" i="8"/>
  <c r="G3899" i="8"/>
  <c r="F3899" i="8"/>
  <c r="D3899" i="8"/>
  <c r="C3899" i="8"/>
  <c r="B3899" i="8"/>
  <c r="A3899" i="8"/>
  <c r="I3898" i="8"/>
  <c r="H3898" i="8"/>
  <c r="G3898" i="8"/>
  <c r="F3898" i="8"/>
  <c r="D3898" i="8"/>
  <c r="C3898" i="8"/>
  <c r="B3898" i="8"/>
  <c r="A3898" i="8"/>
  <c r="I3897" i="8"/>
  <c r="H3897" i="8"/>
  <c r="G3897" i="8"/>
  <c r="F3897" i="8"/>
  <c r="D3897" i="8"/>
  <c r="C3897" i="8"/>
  <c r="B3897" i="8"/>
  <c r="A3897" i="8"/>
  <c r="I3896" i="8"/>
  <c r="H3896" i="8"/>
  <c r="G3896" i="8"/>
  <c r="F3896" i="8"/>
  <c r="D3896" i="8"/>
  <c r="C3896" i="8"/>
  <c r="B3896" i="8"/>
  <c r="A3896" i="8"/>
  <c r="I3895" i="8"/>
  <c r="H3895" i="8"/>
  <c r="G3895" i="8"/>
  <c r="F3895" i="8"/>
  <c r="D3895" i="8"/>
  <c r="C3895" i="8"/>
  <c r="B3895" i="8"/>
  <c r="A3895" i="8"/>
  <c r="I3894" i="8"/>
  <c r="H3894" i="8"/>
  <c r="G3894" i="8"/>
  <c r="F3894" i="8"/>
  <c r="D3894" i="8"/>
  <c r="C3894" i="8"/>
  <c r="B3894" i="8"/>
  <c r="A3894" i="8"/>
  <c r="I3893" i="8"/>
  <c r="H3893" i="8"/>
  <c r="G3893" i="8"/>
  <c r="F3893" i="8"/>
  <c r="D3893" i="8"/>
  <c r="C3893" i="8"/>
  <c r="B3893" i="8"/>
  <c r="A3893" i="8"/>
  <c r="I3892" i="8"/>
  <c r="H3892" i="8"/>
  <c r="G3892" i="8"/>
  <c r="F3892" i="8"/>
  <c r="D3892" i="8"/>
  <c r="C3892" i="8"/>
  <c r="B3892" i="8"/>
  <c r="A3892" i="8"/>
  <c r="I3891" i="8"/>
  <c r="H3891" i="8"/>
  <c r="G3891" i="8"/>
  <c r="F3891" i="8"/>
  <c r="D3891" i="8"/>
  <c r="C3891" i="8"/>
  <c r="B3891" i="8"/>
  <c r="A3891" i="8"/>
  <c r="I3890" i="8"/>
  <c r="H3890" i="8"/>
  <c r="G3890" i="8"/>
  <c r="F3890" i="8"/>
  <c r="D3890" i="8"/>
  <c r="C3890" i="8"/>
  <c r="B3890" i="8"/>
  <c r="A3890" i="8"/>
  <c r="I3889" i="8"/>
  <c r="H3889" i="8"/>
  <c r="G3889" i="8"/>
  <c r="F3889" i="8"/>
  <c r="D3889" i="8"/>
  <c r="C3889" i="8"/>
  <c r="B3889" i="8"/>
  <c r="A3889" i="8"/>
  <c r="I3888" i="8"/>
  <c r="H3888" i="8"/>
  <c r="G3888" i="8"/>
  <c r="F3888" i="8"/>
  <c r="D3888" i="8"/>
  <c r="C3888" i="8"/>
  <c r="B3888" i="8"/>
  <c r="A3888" i="8"/>
  <c r="I3887" i="8"/>
  <c r="H3887" i="8"/>
  <c r="G3887" i="8"/>
  <c r="F3887" i="8"/>
  <c r="D3887" i="8"/>
  <c r="C3887" i="8"/>
  <c r="B3887" i="8"/>
  <c r="A3887" i="8"/>
  <c r="I3886" i="8"/>
  <c r="H3886" i="8"/>
  <c r="G3886" i="8"/>
  <c r="F3886" i="8"/>
  <c r="D3886" i="8"/>
  <c r="C3886" i="8"/>
  <c r="B3886" i="8"/>
  <c r="A3886" i="8"/>
  <c r="I3885" i="8"/>
  <c r="H3885" i="8"/>
  <c r="G3885" i="8"/>
  <c r="F3885" i="8"/>
  <c r="D3885" i="8"/>
  <c r="C3885" i="8"/>
  <c r="B3885" i="8"/>
  <c r="A3885" i="8"/>
  <c r="I3884" i="8"/>
  <c r="H3884" i="8"/>
  <c r="G3884" i="8"/>
  <c r="F3884" i="8"/>
  <c r="D3884" i="8"/>
  <c r="C3884" i="8"/>
  <c r="B3884" i="8"/>
  <c r="A3884" i="8"/>
  <c r="I3883" i="8"/>
  <c r="H3883" i="8"/>
  <c r="G3883" i="8"/>
  <c r="F3883" i="8"/>
  <c r="D3883" i="8"/>
  <c r="C3883" i="8"/>
  <c r="B3883" i="8"/>
  <c r="A3883" i="8"/>
  <c r="I3882" i="8"/>
  <c r="H3882" i="8"/>
  <c r="G3882" i="8"/>
  <c r="F3882" i="8"/>
  <c r="D3882" i="8"/>
  <c r="C3882" i="8"/>
  <c r="B3882" i="8"/>
  <c r="A3882" i="8"/>
  <c r="I3881" i="8"/>
  <c r="H3881" i="8"/>
  <c r="G3881" i="8"/>
  <c r="F3881" i="8"/>
  <c r="D3881" i="8"/>
  <c r="C3881" i="8"/>
  <c r="B3881" i="8"/>
  <c r="A3881" i="8"/>
  <c r="I3880" i="8"/>
  <c r="H3880" i="8"/>
  <c r="G3880" i="8"/>
  <c r="F3880" i="8"/>
  <c r="D3880" i="8"/>
  <c r="C3880" i="8"/>
  <c r="B3880" i="8"/>
  <c r="A3880" i="8"/>
  <c r="I3879" i="8"/>
  <c r="H3879" i="8"/>
  <c r="G3879" i="8"/>
  <c r="F3879" i="8"/>
  <c r="D3879" i="8"/>
  <c r="C3879" i="8"/>
  <c r="B3879" i="8"/>
  <c r="A3879" i="8"/>
  <c r="I3878" i="8"/>
  <c r="H3878" i="8"/>
  <c r="G3878" i="8"/>
  <c r="F3878" i="8"/>
  <c r="D3878" i="8"/>
  <c r="C3878" i="8"/>
  <c r="B3878" i="8"/>
  <c r="A3878" i="8"/>
  <c r="I3877" i="8"/>
  <c r="H3877" i="8"/>
  <c r="G3877" i="8"/>
  <c r="F3877" i="8"/>
  <c r="D3877" i="8"/>
  <c r="C3877" i="8"/>
  <c r="B3877" i="8"/>
  <c r="A3877" i="8"/>
  <c r="I3876" i="8"/>
  <c r="H3876" i="8"/>
  <c r="G3876" i="8"/>
  <c r="F3876" i="8"/>
  <c r="D3876" i="8"/>
  <c r="C3876" i="8"/>
  <c r="B3876" i="8"/>
  <c r="A3876" i="8"/>
  <c r="I3875" i="8"/>
  <c r="H3875" i="8"/>
  <c r="G3875" i="8"/>
  <c r="F3875" i="8"/>
  <c r="D3875" i="8"/>
  <c r="C3875" i="8"/>
  <c r="B3875" i="8"/>
  <c r="A3875" i="8"/>
  <c r="I3874" i="8"/>
  <c r="H3874" i="8"/>
  <c r="G3874" i="8"/>
  <c r="F3874" i="8"/>
  <c r="D3874" i="8"/>
  <c r="C3874" i="8"/>
  <c r="B3874" i="8"/>
  <c r="A3874" i="8"/>
  <c r="I3873" i="8"/>
  <c r="H3873" i="8"/>
  <c r="G3873" i="8"/>
  <c r="F3873" i="8"/>
  <c r="D3873" i="8"/>
  <c r="C3873" i="8"/>
  <c r="B3873" i="8"/>
  <c r="A3873" i="8"/>
  <c r="I3872" i="8"/>
  <c r="H3872" i="8"/>
  <c r="G3872" i="8"/>
  <c r="F3872" i="8"/>
  <c r="D3872" i="8"/>
  <c r="C3872" i="8"/>
  <c r="B3872" i="8"/>
  <c r="A3872" i="8"/>
  <c r="I3871" i="8"/>
  <c r="H3871" i="8"/>
  <c r="G3871" i="8"/>
  <c r="F3871" i="8"/>
  <c r="D3871" i="8"/>
  <c r="C3871" i="8"/>
  <c r="B3871" i="8"/>
  <c r="A3871" i="8"/>
  <c r="I3870" i="8"/>
  <c r="H3870" i="8"/>
  <c r="G3870" i="8"/>
  <c r="F3870" i="8"/>
  <c r="D3870" i="8"/>
  <c r="C3870" i="8"/>
  <c r="B3870" i="8"/>
  <c r="A3870" i="8"/>
  <c r="I3869" i="8"/>
  <c r="H3869" i="8"/>
  <c r="G3869" i="8"/>
  <c r="F3869" i="8"/>
  <c r="D3869" i="8"/>
  <c r="C3869" i="8"/>
  <c r="B3869" i="8"/>
  <c r="A3869" i="8"/>
  <c r="I3868" i="8"/>
  <c r="H3868" i="8"/>
  <c r="G3868" i="8"/>
  <c r="F3868" i="8"/>
  <c r="D3868" i="8"/>
  <c r="C3868" i="8"/>
  <c r="B3868" i="8"/>
  <c r="A3868" i="8"/>
  <c r="I3867" i="8"/>
  <c r="H3867" i="8"/>
  <c r="G3867" i="8"/>
  <c r="F3867" i="8"/>
  <c r="D3867" i="8"/>
  <c r="C3867" i="8"/>
  <c r="B3867" i="8"/>
  <c r="A3867" i="8"/>
  <c r="I3866" i="8"/>
  <c r="H3866" i="8"/>
  <c r="G3866" i="8"/>
  <c r="F3866" i="8"/>
  <c r="D3866" i="8"/>
  <c r="C3866" i="8"/>
  <c r="B3866" i="8"/>
  <c r="A3866" i="8"/>
  <c r="I3865" i="8"/>
  <c r="H3865" i="8"/>
  <c r="G3865" i="8"/>
  <c r="F3865" i="8"/>
  <c r="D3865" i="8"/>
  <c r="C3865" i="8"/>
  <c r="B3865" i="8"/>
  <c r="A3865" i="8"/>
  <c r="I3864" i="8"/>
  <c r="H3864" i="8"/>
  <c r="G3864" i="8"/>
  <c r="F3864" i="8"/>
  <c r="D3864" i="8"/>
  <c r="C3864" i="8"/>
  <c r="B3864" i="8"/>
  <c r="A3864" i="8"/>
  <c r="I3863" i="8"/>
  <c r="H3863" i="8"/>
  <c r="G3863" i="8"/>
  <c r="F3863" i="8"/>
  <c r="D3863" i="8"/>
  <c r="C3863" i="8"/>
  <c r="B3863" i="8"/>
  <c r="A3863" i="8"/>
  <c r="I3862" i="8"/>
  <c r="H3862" i="8"/>
  <c r="G3862" i="8"/>
  <c r="F3862" i="8"/>
  <c r="D3862" i="8"/>
  <c r="C3862" i="8"/>
  <c r="B3862" i="8"/>
  <c r="A3862" i="8"/>
  <c r="I3861" i="8"/>
  <c r="H3861" i="8"/>
  <c r="G3861" i="8"/>
  <c r="F3861" i="8"/>
  <c r="D3861" i="8"/>
  <c r="C3861" i="8"/>
  <c r="B3861" i="8"/>
  <c r="A3861" i="8"/>
  <c r="I3860" i="8"/>
  <c r="H3860" i="8"/>
  <c r="G3860" i="8"/>
  <c r="F3860" i="8"/>
  <c r="D3860" i="8"/>
  <c r="C3860" i="8"/>
  <c r="B3860" i="8"/>
  <c r="A3860" i="8"/>
  <c r="I3859" i="8"/>
  <c r="H3859" i="8"/>
  <c r="G3859" i="8"/>
  <c r="F3859" i="8"/>
  <c r="D3859" i="8"/>
  <c r="C3859" i="8"/>
  <c r="B3859" i="8"/>
  <c r="A3859" i="8"/>
  <c r="I3858" i="8"/>
  <c r="H3858" i="8"/>
  <c r="G3858" i="8"/>
  <c r="F3858" i="8"/>
  <c r="D3858" i="8"/>
  <c r="C3858" i="8"/>
  <c r="B3858" i="8"/>
  <c r="A3858" i="8"/>
  <c r="I3857" i="8"/>
  <c r="H3857" i="8"/>
  <c r="G3857" i="8"/>
  <c r="F3857" i="8"/>
  <c r="D3857" i="8"/>
  <c r="C3857" i="8"/>
  <c r="B3857" i="8"/>
  <c r="A3857" i="8"/>
  <c r="I3856" i="8"/>
  <c r="H3856" i="8"/>
  <c r="G3856" i="8"/>
  <c r="F3856" i="8"/>
  <c r="D3856" i="8"/>
  <c r="C3856" i="8"/>
  <c r="B3856" i="8"/>
  <c r="A3856" i="8"/>
  <c r="I3855" i="8"/>
  <c r="H3855" i="8"/>
  <c r="G3855" i="8"/>
  <c r="F3855" i="8"/>
  <c r="D3855" i="8"/>
  <c r="C3855" i="8"/>
  <c r="B3855" i="8"/>
  <c r="A3855" i="8"/>
  <c r="I3854" i="8"/>
  <c r="H3854" i="8"/>
  <c r="G3854" i="8"/>
  <c r="F3854" i="8"/>
  <c r="D3854" i="8"/>
  <c r="C3854" i="8"/>
  <c r="B3854" i="8"/>
  <c r="A3854" i="8"/>
  <c r="I3853" i="8"/>
  <c r="H3853" i="8"/>
  <c r="G3853" i="8"/>
  <c r="F3853" i="8"/>
  <c r="D3853" i="8"/>
  <c r="C3853" i="8"/>
  <c r="B3853" i="8"/>
  <c r="A3853" i="8"/>
  <c r="I3852" i="8"/>
  <c r="H3852" i="8"/>
  <c r="G3852" i="8"/>
  <c r="F3852" i="8"/>
  <c r="D3852" i="8"/>
  <c r="C3852" i="8"/>
  <c r="B3852" i="8"/>
  <c r="A3852" i="8"/>
  <c r="I3851" i="8"/>
  <c r="H3851" i="8"/>
  <c r="G3851" i="8"/>
  <c r="F3851" i="8"/>
  <c r="D3851" i="8"/>
  <c r="C3851" i="8"/>
  <c r="B3851" i="8"/>
  <c r="A3851" i="8"/>
  <c r="I3850" i="8"/>
  <c r="H3850" i="8"/>
  <c r="G3850" i="8"/>
  <c r="F3850" i="8"/>
  <c r="D3850" i="8"/>
  <c r="C3850" i="8"/>
  <c r="B3850" i="8"/>
  <c r="A3850" i="8"/>
  <c r="I3849" i="8"/>
  <c r="H3849" i="8"/>
  <c r="G3849" i="8"/>
  <c r="F3849" i="8"/>
  <c r="D3849" i="8"/>
  <c r="C3849" i="8"/>
  <c r="B3849" i="8"/>
  <c r="A3849" i="8"/>
  <c r="I3848" i="8"/>
  <c r="H3848" i="8"/>
  <c r="G3848" i="8"/>
  <c r="F3848" i="8"/>
  <c r="D3848" i="8"/>
  <c r="C3848" i="8"/>
  <c r="B3848" i="8"/>
  <c r="A3848" i="8"/>
  <c r="I3847" i="8"/>
  <c r="H3847" i="8"/>
  <c r="G3847" i="8"/>
  <c r="F3847" i="8"/>
  <c r="D3847" i="8"/>
  <c r="C3847" i="8"/>
  <c r="B3847" i="8"/>
  <c r="A3847" i="8"/>
  <c r="I3846" i="8"/>
  <c r="H3846" i="8"/>
  <c r="G3846" i="8"/>
  <c r="F3846" i="8"/>
  <c r="D3846" i="8"/>
  <c r="C3846" i="8"/>
  <c r="B3846" i="8"/>
  <c r="A3846" i="8"/>
  <c r="I3845" i="8"/>
  <c r="H3845" i="8"/>
  <c r="G3845" i="8"/>
  <c r="F3845" i="8"/>
  <c r="D3845" i="8"/>
  <c r="C3845" i="8"/>
  <c r="B3845" i="8"/>
  <c r="A3845" i="8"/>
  <c r="I3844" i="8"/>
  <c r="H3844" i="8"/>
  <c r="G3844" i="8"/>
  <c r="F3844" i="8"/>
  <c r="D3844" i="8"/>
  <c r="C3844" i="8"/>
  <c r="B3844" i="8"/>
  <c r="A3844" i="8"/>
  <c r="I3843" i="8"/>
  <c r="H3843" i="8"/>
  <c r="G3843" i="8"/>
  <c r="F3843" i="8"/>
  <c r="D3843" i="8"/>
  <c r="C3843" i="8"/>
  <c r="B3843" i="8"/>
  <c r="A3843" i="8"/>
  <c r="I3842" i="8"/>
  <c r="H3842" i="8"/>
  <c r="G3842" i="8"/>
  <c r="F3842" i="8"/>
  <c r="D3842" i="8"/>
  <c r="C3842" i="8"/>
  <c r="B3842" i="8"/>
  <c r="A3842" i="8"/>
  <c r="I3841" i="8"/>
  <c r="H3841" i="8"/>
  <c r="G3841" i="8"/>
  <c r="F3841" i="8"/>
  <c r="D3841" i="8"/>
  <c r="C3841" i="8"/>
  <c r="B3841" i="8"/>
  <c r="A3841" i="8"/>
  <c r="I3840" i="8"/>
  <c r="H3840" i="8"/>
  <c r="G3840" i="8"/>
  <c r="F3840" i="8"/>
  <c r="D3840" i="8"/>
  <c r="C3840" i="8"/>
  <c r="B3840" i="8"/>
  <c r="A3840" i="8"/>
  <c r="I3839" i="8"/>
  <c r="H3839" i="8"/>
  <c r="G3839" i="8"/>
  <c r="F3839" i="8"/>
  <c r="D3839" i="8"/>
  <c r="C3839" i="8"/>
  <c r="B3839" i="8"/>
  <c r="A3839" i="8"/>
  <c r="I3838" i="8"/>
  <c r="H3838" i="8"/>
  <c r="G3838" i="8"/>
  <c r="F3838" i="8"/>
  <c r="D3838" i="8"/>
  <c r="C3838" i="8"/>
  <c r="B3838" i="8"/>
  <c r="A3838" i="8"/>
  <c r="I3837" i="8"/>
  <c r="H3837" i="8"/>
  <c r="G3837" i="8"/>
  <c r="F3837" i="8"/>
  <c r="D3837" i="8"/>
  <c r="C3837" i="8"/>
  <c r="B3837" i="8"/>
  <c r="A3837" i="8"/>
  <c r="I3836" i="8"/>
  <c r="H3836" i="8"/>
  <c r="G3836" i="8"/>
  <c r="F3836" i="8"/>
  <c r="D3836" i="8"/>
  <c r="C3836" i="8"/>
  <c r="B3836" i="8"/>
  <c r="A3836" i="8"/>
  <c r="I3835" i="8"/>
  <c r="H3835" i="8"/>
  <c r="G3835" i="8"/>
  <c r="F3835" i="8"/>
  <c r="D3835" i="8"/>
  <c r="C3835" i="8"/>
  <c r="B3835" i="8"/>
  <c r="A3835" i="8"/>
  <c r="I3834" i="8"/>
  <c r="H3834" i="8"/>
  <c r="G3834" i="8"/>
  <c r="F3834" i="8"/>
  <c r="D3834" i="8"/>
  <c r="C3834" i="8"/>
  <c r="B3834" i="8"/>
  <c r="A3834" i="8"/>
  <c r="I3833" i="8"/>
  <c r="H3833" i="8"/>
  <c r="G3833" i="8"/>
  <c r="F3833" i="8"/>
  <c r="D3833" i="8"/>
  <c r="C3833" i="8"/>
  <c r="B3833" i="8"/>
  <c r="A3833" i="8"/>
  <c r="I3832" i="8"/>
  <c r="H3832" i="8"/>
  <c r="G3832" i="8"/>
  <c r="F3832" i="8"/>
  <c r="D3832" i="8"/>
  <c r="C3832" i="8"/>
  <c r="B3832" i="8"/>
  <c r="A3832" i="8"/>
  <c r="I3831" i="8"/>
  <c r="H3831" i="8"/>
  <c r="G3831" i="8"/>
  <c r="F3831" i="8"/>
  <c r="D3831" i="8"/>
  <c r="C3831" i="8"/>
  <c r="B3831" i="8"/>
  <c r="A3831" i="8"/>
  <c r="I3830" i="8"/>
  <c r="H3830" i="8"/>
  <c r="G3830" i="8"/>
  <c r="F3830" i="8"/>
  <c r="D3830" i="8"/>
  <c r="C3830" i="8"/>
  <c r="B3830" i="8"/>
  <c r="A3830" i="8"/>
  <c r="I3829" i="8"/>
  <c r="H3829" i="8"/>
  <c r="G3829" i="8"/>
  <c r="F3829" i="8"/>
  <c r="D3829" i="8"/>
  <c r="C3829" i="8"/>
  <c r="B3829" i="8"/>
  <c r="A3829" i="8"/>
  <c r="I3828" i="8"/>
  <c r="H3828" i="8"/>
  <c r="G3828" i="8"/>
  <c r="F3828" i="8"/>
  <c r="D3828" i="8"/>
  <c r="C3828" i="8"/>
  <c r="B3828" i="8"/>
  <c r="A3828" i="8"/>
  <c r="I3827" i="8"/>
  <c r="H3827" i="8"/>
  <c r="G3827" i="8"/>
  <c r="F3827" i="8"/>
  <c r="D3827" i="8"/>
  <c r="C3827" i="8"/>
  <c r="B3827" i="8"/>
  <c r="A3827" i="8"/>
  <c r="I3826" i="8"/>
  <c r="H3826" i="8"/>
  <c r="G3826" i="8"/>
  <c r="F3826" i="8"/>
  <c r="D3826" i="8"/>
  <c r="C3826" i="8"/>
  <c r="B3826" i="8"/>
  <c r="A3826" i="8"/>
  <c r="I3825" i="8"/>
  <c r="H3825" i="8"/>
  <c r="G3825" i="8"/>
  <c r="F3825" i="8"/>
  <c r="D3825" i="8"/>
  <c r="C3825" i="8"/>
  <c r="B3825" i="8"/>
  <c r="A3825" i="8"/>
  <c r="I3824" i="8"/>
  <c r="H3824" i="8"/>
  <c r="G3824" i="8"/>
  <c r="F3824" i="8"/>
  <c r="D3824" i="8"/>
  <c r="C3824" i="8"/>
  <c r="B3824" i="8"/>
  <c r="A3824" i="8"/>
  <c r="I3823" i="8"/>
  <c r="H3823" i="8"/>
  <c r="G3823" i="8"/>
  <c r="F3823" i="8"/>
  <c r="D3823" i="8"/>
  <c r="C3823" i="8"/>
  <c r="B3823" i="8"/>
  <c r="A3823" i="8"/>
  <c r="I3822" i="8"/>
  <c r="H3822" i="8"/>
  <c r="G3822" i="8"/>
  <c r="F3822" i="8"/>
  <c r="D3822" i="8"/>
  <c r="C3822" i="8"/>
  <c r="B3822" i="8"/>
  <c r="A3822" i="8"/>
  <c r="I3821" i="8"/>
  <c r="H3821" i="8"/>
  <c r="G3821" i="8"/>
  <c r="F3821" i="8"/>
  <c r="D3821" i="8"/>
  <c r="C3821" i="8"/>
  <c r="B3821" i="8"/>
  <c r="A3821" i="8"/>
  <c r="I3820" i="8"/>
  <c r="H3820" i="8"/>
  <c r="G3820" i="8"/>
  <c r="F3820" i="8"/>
  <c r="D3820" i="8"/>
  <c r="C3820" i="8"/>
  <c r="B3820" i="8"/>
  <c r="A3820" i="8"/>
  <c r="I3819" i="8"/>
  <c r="H3819" i="8"/>
  <c r="G3819" i="8"/>
  <c r="F3819" i="8"/>
  <c r="D3819" i="8"/>
  <c r="C3819" i="8"/>
  <c r="B3819" i="8"/>
  <c r="A3819" i="8"/>
  <c r="I3818" i="8"/>
  <c r="H3818" i="8"/>
  <c r="G3818" i="8"/>
  <c r="F3818" i="8"/>
  <c r="D3818" i="8"/>
  <c r="C3818" i="8"/>
  <c r="B3818" i="8"/>
  <c r="A3818" i="8"/>
  <c r="I3817" i="8"/>
  <c r="H3817" i="8"/>
  <c r="G3817" i="8"/>
  <c r="F3817" i="8"/>
  <c r="D3817" i="8"/>
  <c r="C3817" i="8"/>
  <c r="B3817" i="8"/>
  <c r="A3817" i="8"/>
  <c r="I3816" i="8"/>
  <c r="H3816" i="8"/>
  <c r="G3816" i="8"/>
  <c r="F3816" i="8"/>
  <c r="D3816" i="8"/>
  <c r="C3816" i="8"/>
  <c r="B3816" i="8"/>
  <c r="A3816" i="8"/>
  <c r="I3815" i="8"/>
  <c r="H3815" i="8"/>
  <c r="G3815" i="8"/>
  <c r="F3815" i="8"/>
  <c r="D3815" i="8"/>
  <c r="C3815" i="8"/>
  <c r="B3815" i="8"/>
  <c r="A3815" i="8"/>
  <c r="I3814" i="8"/>
  <c r="H3814" i="8"/>
  <c r="G3814" i="8"/>
  <c r="F3814" i="8"/>
  <c r="D3814" i="8"/>
  <c r="C3814" i="8"/>
  <c r="B3814" i="8"/>
  <c r="A3814" i="8"/>
  <c r="I3813" i="8"/>
  <c r="H3813" i="8"/>
  <c r="G3813" i="8"/>
  <c r="F3813" i="8"/>
  <c r="D3813" i="8"/>
  <c r="C3813" i="8"/>
  <c r="B3813" i="8"/>
  <c r="A3813" i="8"/>
  <c r="I3812" i="8"/>
  <c r="H3812" i="8"/>
  <c r="G3812" i="8"/>
  <c r="F3812" i="8"/>
  <c r="D3812" i="8"/>
  <c r="C3812" i="8"/>
  <c r="B3812" i="8"/>
  <c r="A3812" i="8"/>
  <c r="I3811" i="8"/>
  <c r="H3811" i="8"/>
  <c r="G3811" i="8"/>
  <c r="F3811" i="8"/>
  <c r="D3811" i="8"/>
  <c r="C3811" i="8"/>
  <c r="B3811" i="8"/>
  <c r="A3811" i="8"/>
  <c r="I3810" i="8"/>
  <c r="H3810" i="8"/>
  <c r="G3810" i="8"/>
  <c r="F3810" i="8"/>
  <c r="D3810" i="8"/>
  <c r="C3810" i="8"/>
  <c r="B3810" i="8"/>
  <c r="A3810" i="8"/>
  <c r="I3809" i="8"/>
  <c r="H3809" i="8"/>
  <c r="G3809" i="8"/>
  <c r="F3809" i="8"/>
  <c r="D3809" i="8"/>
  <c r="C3809" i="8"/>
  <c r="B3809" i="8"/>
  <c r="A3809" i="8"/>
  <c r="I3808" i="8"/>
  <c r="H3808" i="8"/>
  <c r="G3808" i="8"/>
  <c r="F3808" i="8"/>
  <c r="D3808" i="8"/>
  <c r="C3808" i="8"/>
  <c r="B3808" i="8"/>
  <c r="A3808" i="8"/>
  <c r="I3807" i="8"/>
  <c r="H3807" i="8"/>
  <c r="G3807" i="8"/>
  <c r="F3807" i="8"/>
  <c r="D3807" i="8"/>
  <c r="C3807" i="8"/>
  <c r="B3807" i="8"/>
  <c r="A3807" i="8"/>
  <c r="I3806" i="8"/>
  <c r="H3806" i="8"/>
  <c r="G3806" i="8"/>
  <c r="F3806" i="8"/>
  <c r="D3806" i="8"/>
  <c r="C3806" i="8"/>
  <c r="B3806" i="8"/>
  <c r="A3806" i="8"/>
  <c r="I3805" i="8"/>
  <c r="H3805" i="8"/>
  <c r="G3805" i="8"/>
  <c r="F3805" i="8"/>
  <c r="D3805" i="8"/>
  <c r="C3805" i="8"/>
  <c r="B3805" i="8"/>
  <c r="A3805" i="8"/>
  <c r="I3804" i="8"/>
  <c r="H3804" i="8"/>
  <c r="G3804" i="8"/>
  <c r="F3804" i="8"/>
  <c r="D3804" i="8"/>
  <c r="C3804" i="8"/>
  <c r="B3804" i="8"/>
  <c r="A3804" i="8"/>
  <c r="I3803" i="8"/>
  <c r="H3803" i="8"/>
  <c r="G3803" i="8"/>
  <c r="F3803" i="8"/>
  <c r="D3803" i="8"/>
  <c r="C3803" i="8"/>
  <c r="B3803" i="8"/>
  <c r="A3803" i="8"/>
  <c r="I3802" i="8"/>
  <c r="H3802" i="8"/>
  <c r="G3802" i="8"/>
  <c r="F3802" i="8"/>
  <c r="D3802" i="8"/>
  <c r="C3802" i="8"/>
  <c r="B3802" i="8"/>
  <c r="A3802" i="8"/>
  <c r="I3801" i="8"/>
  <c r="H3801" i="8"/>
  <c r="G3801" i="8"/>
  <c r="F3801" i="8"/>
  <c r="D3801" i="8"/>
  <c r="C3801" i="8"/>
  <c r="B3801" i="8"/>
  <c r="A3801" i="8"/>
  <c r="I3800" i="8"/>
  <c r="H3800" i="8"/>
  <c r="G3800" i="8"/>
  <c r="F3800" i="8"/>
  <c r="D3800" i="8"/>
  <c r="C3800" i="8"/>
  <c r="B3800" i="8"/>
  <c r="A3800" i="8"/>
  <c r="I3799" i="8"/>
  <c r="H3799" i="8"/>
  <c r="G3799" i="8"/>
  <c r="F3799" i="8"/>
  <c r="D3799" i="8"/>
  <c r="C3799" i="8"/>
  <c r="B3799" i="8"/>
  <c r="A3799" i="8"/>
  <c r="I3798" i="8"/>
  <c r="H3798" i="8"/>
  <c r="G3798" i="8"/>
  <c r="F3798" i="8"/>
  <c r="D3798" i="8"/>
  <c r="C3798" i="8"/>
  <c r="B3798" i="8"/>
  <c r="A3798" i="8"/>
  <c r="I3797" i="8"/>
  <c r="H3797" i="8"/>
  <c r="G3797" i="8"/>
  <c r="F3797" i="8"/>
  <c r="D3797" i="8"/>
  <c r="C3797" i="8"/>
  <c r="B3797" i="8"/>
  <c r="A3797" i="8"/>
  <c r="I3796" i="8"/>
  <c r="H3796" i="8"/>
  <c r="G3796" i="8"/>
  <c r="F3796" i="8"/>
  <c r="D3796" i="8"/>
  <c r="C3796" i="8"/>
  <c r="B3796" i="8"/>
  <c r="A3796" i="8"/>
  <c r="I3795" i="8"/>
  <c r="H3795" i="8"/>
  <c r="G3795" i="8"/>
  <c r="F3795" i="8"/>
  <c r="D3795" i="8"/>
  <c r="C3795" i="8"/>
  <c r="B3795" i="8"/>
  <c r="A3795" i="8"/>
  <c r="I3794" i="8"/>
  <c r="H3794" i="8"/>
  <c r="G3794" i="8"/>
  <c r="F3794" i="8"/>
  <c r="D3794" i="8"/>
  <c r="C3794" i="8"/>
  <c r="B3794" i="8"/>
  <c r="A3794" i="8"/>
  <c r="I3793" i="8"/>
  <c r="H3793" i="8"/>
  <c r="G3793" i="8"/>
  <c r="F3793" i="8"/>
  <c r="D3793" i="8"/>
  <c r="C3793" i="8"/>
  <c r="B3793" i="8"/>
  <c r="A3793" i="8"/>
  <c r="I3792" i="8"/>
  <c r="H3792" i="8"/>
  <c r="G3792" i="8"/>
  <c r="F3792" i="8"/>
  <c r="D3792" i="8"/>
  <c r="C3792" i="8"/>
  <c r="B3792" i="8"/>
  <c r="A3792" i="8"/>
  <c r="I3791" i="8"/>
  <c r="H3791" i="8"/>
  <c r="G3791" i="8"/>
  <c r="F3791" i="8"/>
  <c r="D3791" i="8"/>
  <c r="C3791" i="8"/>
  <c r="B3791" i="8"/>
  <c r="A3791" i="8"/>
  <c r="I3790" i="8"/>
  <c r="H3790" i="8"/>
  <c r="G3790" i="8"/>
  <c r="F3790" i="8"/>
  <c r="D3790" i="8"/>
  <c r="C3790" i="8"/>
  <c r="B3790" i="8"/>
  <c r="A3790" i="8"/>
  <c r="I3789" i="8"/>
  <c r="H3789" i="8"/>
  <c r="G3789" i="8"/>
  <c r="F3789" i="8"/>
  <c r="D3789" i="8"/>
  <c r="C3789" i="8"/>
  <c r="B3789" i="8"/>
  <c r="A3789" i="8"/>
  <c r="I3788" i="8"/>
  <c r="H3788" i="8"/>
  <c r="G3788" i="8"/>
  <c r="F3788" i="8"/>
  <c r="D3788" i="8"/>
  <c r="C3788" i="8"/>
  <c r="B3788" i="8"/>
  <c r="A3788" i="8"/>
  <c r="I3787" i="8"/>
  <c r="H3787" i="8"/>
  <c r="G3787" i="8"/>
  <c r="F3787" i="8"/>
  <c r="D3787" i="8"/>
  <c r="C3787" i="8"/>
  <c r="B3787" i="8"/>
  <c r="A3787" i="8"/>
  <c r="I3786" i="8"/>
  <c r="H3786" i="8"/>
  <c r="G3786" i="8"/>
  <c r="F3786" i="8"/>
  <c r="D3786" i="8"/>
  <c r="C3786" i="8"/>
  <c r="B3786" i="8"/>
  <c r="A3786" i="8"/>
  <c r="I3785" i="8"/>
  <c r="H3785" i="8"/>
  <c r="G3785" i="8"/>
  <c r="F3785" i="8"/>
  <c r="D3785" i="8"/>
  <c r="C3785" i="8"/>
  <c r="B3785" i="8"/>
  <c r="A3785" i="8"/>
  <c r="I3784" i="8"/>
  <c r="H3784" i="8"/>
  <c r="G3784" i="8"/>
  <c r="F3784" i="8"/>
  <c r="D3784" i="8"/>
  <c r="C3784" i="8"/>
  <c r="B3784" i="8"/>
  <c r="A3784" i="8"/>
  <c r="I3783" i="8"/>
  <c r="H3783" i="8"/>
  <c r="G3783" i="8"/>
  <c r="F3783" i="8"/>
  <c r="D3783" i="8"/>
  <c r="C3783" i="8"/>
  <c r="B3783" i="8"/>
  <c r="A3783" i="8"/>
  <c r="I3782" i="8"/>
  <c r="H3782" i="8"/>
  <c r="G3782" i="8"/>
  <c r="F3782" i="8"/>
  <c r="D3782" i="8"/>
  <c r="C3782" i="8"/>
  <c r="B3782" i="8"/>
  <c r="A3782" i="8"/>
  <c r="I3781" i="8"/>
  <c r="H3781" i="8"/>
  <c r="G3781" i="8"/>
  <c r="F3781" i="8"/>
  <c r="D3781" i="8"/>
  <c r="C3781" i="8"/>
  <c r="B3781" i="8"/>
  <c r="A3781" i="8"/>
  <c r="I3780" i="8"/>
  <c r="H3780" i="8"/>
  <c r="G3780" i="8"/>
  <c r="F3780" i="8"/>
  <c r="D3780" i="8"/>
  <c r="C3780" i="8"/>
  <c r="B3780" i="8"/>
  <c r="A3780" i="8"/>
  <c r="I3779" i="8"/>
  <c r="H3779" i="8"/>
  <c r="G3779" i="8"/>
  <c r="F3779" i="8"/>
  <c r="D3779" i="8"/>
  <c r="C3779" i="8"/>
  <c r="B3779" i="8"/>
  <c r="A3779" i="8"/>
  <c r="I3778" i="8"/>
  <c r="H3778" i="8"/>
  <c r="G3778" i="8"/>
  <c r="F3778" i="8"/>
  <c r="D3778" i="8"/>
  <c r="C3778" i="8"/>
  <c r="B3778" i="8"/>
  <c r="A3778" i="8"/>
  <c r="I3777" i="8"/>
  <c r="H3777" i="8"/>
  <c r="G3777" i="8"/>
  <c r="F3777" i="8"/>
  <c r="D3777" i="8"/>
  <c r="C3777" i="8"/>
  <c r="B3777" i="8"/>
  <c r="A3777" i="8"/>
  <c r="I3776" i="8"/>
  <c r="H3776" i="8"/>
  <c r="G3776" i="8"/>
  <c r="F3776" i="8"/>
  <c r="D3776" i="8"/>
  <c r="C3776" i="8"/>
  <c r="B3776" i="8"/>
  <c r="A3776" i="8"/>
  <c r="I3775" i="8"/>
  <c r="H3775" i="8"/>
  <c r="G3775" i="8"/>
  <c r="F3775" i="8"/>
  <c r="D3775" i="8"/>
  <c r="C3775" i="8"/>
  <c r="B3775" i="8"/>
  <c r="A3775" i="8"/>
  <c r="I3774" i="8"/>
  <c r="H3774" i="8"/>
  <c r="G3774" i="8"/>
  <c r="F3774" i="8"/>
  <c r="D3774" i="8"/>
  <c r="C3774" i="8"/>
  <c r="B3774" i="8"/>
  <c r="A3774" i="8"/>
  <c r="I3773" i="8"/>
  <c r="H3773" i="8"/>
  <c r="G3773" i="8"/>
  <c r="F3773" i="8"/>
  <c r="D3773" i="8"/>
  <c r="C3773" i="8"/>
  <c r="B3773" i="8"/>
  <c r="A3773" i="8"/>
  <c r="I3772" i="8"/>
  <c r="H3772" i="8"/>
  <c r="G3772" i="8"/>
  <c r="F3772" i="8"/>
  <c r="D3772" i="8"/>
  <c r="C3772" i="8"/>
  <c r="B3772" i="8"/>
  <c r="A3772" i="8"/>
  <c r="I3771" i="8"/>
  <c r="H3771" i="8"/>
  <c r="G3771" i="8"/>
  <c r="F3771" i="8"/>
  <c r="D3771" i="8"/>
  <c r="C3771" i="8"/>
  <c r="B3771" i="8"/>
  <c r="A3771" i="8"/>
  <c r="I3770" i="8"/>
  <c r="H3770" i="8"/>
  <c r="G3770" i="8"/>
  <c r="F3770" i="8"/>
  <c r="D3770" i="8"/>
  <c r="C3770" i="8"/>
  <c r="B3770" i="8"/>
  <c r="A3770" i="8"/>
  <c r="I3769" i="8"/>
  <c r="H3769" i="8"/>
  <c r="G3769" i="8"/>
  <c r="F3769" i="8"/>
  <c r="D3769" i="8"/>
  <c r="C3769" i="8"/>
  <c r="B3769" i="8"/>
  <c r="A3769" i="8"/>
  <c r="I3768" i="8"/>
  <c r="H3768" i="8"/>
  <c r="G3768" i="8"/>
  <c r="F3768" i="8"/>
  <c r="D3768" i="8"/>
  <c r="C3768" i="8"/>
  <c r="B3768" i="8"/>
  <c r="A3768" i="8"/>
  <c r="I3767" i="8"/>
  <c r="H3767" i="8"/>
  <c r="G3767" i="8"/>
  <c r="F3767" i="8"/>
  <c r="D3767" i="8"/>
  <c r="C3767" i="8"/>
  <c r="B3767" i="8"/>
  <c r="A3767" i="8"/>
  <c r="I3766" i="8"/>
  <c r="H3766" i="8"/>
  <c r="G3766" i="8"/>
  <c r="F3766" i="8"/>
  <c r="D3766" i="8"/>
  <c r="C3766" i="8"/>
  <c r="B3766" i="8"/>
  <c r="A3766" i="8"/>
  <c r="I3765" i="8"/>
  <c r="H3765" i="8"/>
  <c r="G3765" i="8"/>
  <c r="F3765" i="8"/>
  <c r="D3765" i="8"/>
  <c r="C3765" i="8"/>
  <c r="B3765" i="8"/>
  <c r="A3765" i="8"/>
  <c r="I3764" i="8"/>
  <c r="H3764" i="8"/>
  <c r="G3764" i="8"/>
  <c r="F3764" i="8"/>
  <c r="D3764" i="8"/>
  <c r="C3764" i="8"/>
  <c r="B3764" i="8"/>
  <c r="A3764" i="8"/>
  <c r="I3763" i="8"/>
  <c r="H3763" i="8"/>
  <c r="G3763" i="8"/>
  <c r="F3763" i="8"/>
  <c r="D3763" i="8"/>
  <c r="C3763" i="8"/>
  <c r="B3763" i="8"/>
  <c r="A3763" i="8"/>
  <c r="I3762" i="8"/>
  <c r="H3762" i="8"/>
  <c r="G3762" i="8"/>
  <c r="F3762" i="8"/>
  <c r="D3762" i="8"/>
  <c r="C3762" i="8"/>
  <c r="B3762" i="8"/>
  <c r="A3762" i="8"/>
  <c r="I3761" i="8"/>
  <c r="H3761" i="8"/>
  <c r="G3761" i="8"/>
  <c r="F3761" i="8"/>
  <c r="D3761" i="8"/>
  <c r="C3761" i="8"/>
  <c r="B3761" i="8"/>
  <c r="A3761" i="8"/>
  <c r="I3760" i="8"/>
  <c r="H3760" i="8"/>
  <c r="G3760" i="8"/>
  <c r="F3760" i="8"/>
  <c r="D3760" i="8"/>
  <c r="C3760" i="8"/>
  <c r="B3760" i="8"/>
  <c r="A3760" i="8"/>
  <c r="I3759" i="8"/>
  <c r="H3759" i="8"/>
  <c r="G3759" i="8"/>
  <c r="F3759" i="8"/>
  <c r="D3759" i="8"/>
  <c r="C3759" i="8"/>
  <c r="B3759" i="8"/>
  <c r="A3759" i="8"/>
  <c r="I3758" i="8"/>
  <c r="H3758" i="8"/>
  <c r="G3758" i="8"/>
  <c r="F3758" i="8"/>
  <c r="D3758" i="8"/>
  <c r="C3758" i="8"/>
  <c r="B3758" i="8"/>
  <c r="A3758" i="8"/>
  <c r="I3757" i="8"/>
  <c r="H3757" i="8"/>
  <c r="G3757" i="8"/>
  <c r="F3757" i="8"/>
  <c r="D3757" i="8"/>
  <c r="C3757" i="8"/>
  <c r="B3757" i="8"/>
  <c r="A3757" i="8"/>
  <c r="I3756" i="8"/>
  <c r="H3756" i="8"/>
  <c r="G3756" i="8"/>
  <c r="F3756" i="8"/>
  <c r="D3756" i="8"/>
  <c r="C3756" i="8"/>
  <c r="B3756" i="8"/>
  <c r="A3756" i="8"/>
  <c r="I3755" i="8"/>
  <c r="H3755" i="8"/>
  <c r="G3755" i="8"/>
  <c r="F3755" i="8"/>
  <c r="D3755" i="8"/>
  <c r="C3755" i="8"/>
  <c r="B3755" i="8"/>
  <c r="A3755" i="8"/>
  <c r="I3754" i="8"/>
  <c r="H3754" i="8"/>
  <c r="G3754" i="8"/>
  <c r="F3754" i="8"/>
  <c r="D3754" i="8"/>
  <c r="C3754" i="8"/>
  <c r="B3754" i="8"/>
  <c r="A3754" i="8"/>
  <c r="I3753" i="8"/>
  <c r="H3753" i="8"/>
  <c r="G3753" i="8"/>
  <c r="F3753" i="8"/>
  <c r="D3753" i="8"/>
  <c r="C3753" i="8"/>
  <c r="B3753" i="8"/>
  <c r="A3753" i="8"/>
  <c r="I3752" i="8"/>
  <c r="H3752" i="8"/>
  <c r="G3752" i="8"/>
  <c r="F3752" i="8"/>
  <c r="D3752" i="8"/>
  <c r="C3752" i="8"/>
  <c r="B3752" i="8"/>
  <c r="A3752" i="8"/>
  <c r="I3751" i="8"/>
  <c r="H3751" i="8"/>
  <c r="G3751" i="8"/>
  <c r="F3751" i="8"/>
  <c r="D3751" i="8"/>
  <c r="C3751" i="8"/>
  <c r="B3751" i="8"/>
  <c r="A3751" i="8"/>
  <c r="I3750" i="8"/>
  <c r="H3750" i="8"/>
  <c r="G3750" i="8"/>
  <c r="F3750" i="8"/>
  <c r="D3750" i="8"/>
  <c r="C3750" i="8"/>
  <c r="B3750" i="8"/>
  <c r="A3750" i="8"/>
  <c r="I3749" i="8"/>
  <c r="H3749" i="8"/>
  <c r="G3749" i="8"/>
  <c r="F3749" i="8"/>
  <c r="D3749" i="8"/>
  <c r="C3749" i="8"/>
  <c r="B3749" i="8"/>
  <c r="A3749" i="8"/>
  <c r="I3748" i="8"/>
  <c r="H3748" i="8"/>
  <c r="G3748" i="8"/>
  <c r="F3748" i="8"/>
  <c r="D3748" i="8"/>
  <c r="C3748" i="8"/>
  <c r="B3748" i="8"/>
  <c r="A3748" i="8"/>
  <c r="I3747" i="8"/>
  <c r="H3747" i="8"/>
  <c r="G3747" i="8"/>
  <c r="F3747" i="8"/>
  <c r="D3747" i="8"/>
  <c r="C3747" i="8"/>
  <c r="B3747" i="8"/>
  <c r="A3747" i="8"/>
  <c r="I3746" i="8"/>
  <c r="H3746" i="8"/>
  <c r="G3746" i="8"/>
  <c r="F3746" i="8"/>
  <c r="D3746" i="8"/>
  <c r="C3746" i="8"/>
  <c r="B3746" i="8"/>
  <c r="A3746" i="8"/>
  <c r="I3745" i="8"/>
  <c r="H3745" i="8"/>
  <c r="G3745" i="8"/>
  <c r="F3745" i="8"/>
  <c r="D3745" i="8"/>
  <c r="C3745" i="8"/>
  <c r="B3745" i="8"/>
  <c r="A3745" i="8"/>
  <c r="I3744" i="8"/>
  <c r="H3744" i="8"/>
  <c r="G3744" i="8"/>
  <c r="F3744" i="8"/>
  <c r="D3744" i="8"/>
  <c r="C3744" i="8"/>
  <c r="B3744" i="8"/>
  <c r="A3744" i="8"/>
  <c r="I3743" i="8"/>
  <c r="H3743" i="8"/>
  <c r="G3743" i="8"/>
  <c r="F3743" i="8"/>
  <c r="D3743" i="8"/>
  <c r="C3743" i="8"/>
  <c r="B3743" i="8"/>
  <c r="A3743" i="8"/>
  <c r="I3742" i="8"/>
  <c r="H3742" i="8"/>
  <c r="G3742" i="8"/>
  <c r="F3742" i="8"/>
  <c r="D3742" i="8"/>
  <c r="C3742" i="8"/>
  <c r="B3742" i="8"/>
  <c r="A3742" i="8"/>
  <c r="I3741" i="8"/>
  <c r="H3741" i="8"/>
  <c r="G3741" i="8"/>
  <c r="F3741" i="8"/>
  <c r="D3741" i="8"/>
  <c r="C3741" i="8"/>
  <c r="B3741" i="8"/>
  <c r="A3741" i="8"/>
  <c r="I3740" i="8"/>
  <c r="H3740" i="8"/>
  <c r="G3740" i="8"/>
  <c r="F3740" i="8"/>
  <c r="D3740" i="8"/>
  <c r="C3740" i="8"/>
  <c r="B3740" i="8"/>
  <c r="A3740" i="8"/>
  <c r="I3739" i="8"/>
  <c r="H3739" i="8"/>
  <c r="G3739" i="8"/>
  <c r="F3739" i="8"/>
  <c r="D3739" i="8"/>
  <c r="C3739" i="8"/>
  <c r="B3739" i="8"/>
  <c r="A3739" i="8"/>
  <c r="I3738" i="8"/>
  <c r="H3738" i="8"/>
  <c r="G3738" i="8"/>
  <c r="F3738" i="8"/>
  <c r="D3738" i="8"/>
  <c r="C3738" i="8"/>
  <c r="B3738" i="8"/>
  <c r="A3738" i="8"/>
  <c r="I3737" i="8"/>
  <c r="H3737" i="8"/>
  <c r="G3737" i="8"/>
  <c r="F3737" i="8"/>
  <c r="D3737" i="8"/>
  <c r="C3737" i="8"/>
  <c r="B3737" i="8"/>
  <c r="A3737" i="8"/>
  <c r="I3736" i="8"/>
  <c r="H3736" i="8"/>
  <c r="G3736" i="8"/>
  <c r="F3736" i="8"/>
  <c r="D3736" i="8"/>
  <c r="C3736" i="8"/>
  <c r="B3736" i="8"/>
  <c r="A3736" i="8"/>
  <c r="I3735" i="8"/>
  <c r="H3735" i="8"/>
  <c r="G3735" i="8"/>
  <c r="F3735" i="8"/>
  <c r="D3735" i="8"/>
  <c r="C3735" i="8"/>
  <c r="B3735" i="8"/>
  <c r="A3735" i="8"/>
  <c r="I3734" i="8"/>
  <c r="H3734" i="8"/>
  <c r="G3734" i="8"/>
  <c r="F3734" i="8"/>
  <c r="D3734" i="8"/>
  <c r="C3734" i="8"/>
  <c r="B3734" i="8"/>
  <c r="A3734" i="8"/>
  <c r="I3733" i="8"/>
  <c r="H3733" i="8"/>
  <c r="G3733" i="8"/>
  <c r="F3733" i="8"/>
  <c r="D3733" i="8"/>
  <c r="C3733" i="8"/>
  <c r="B3733" i="8"/>
  <c r="A3733" i="8"/>
  <c r="I3732" i="8"/>
  <c r="H3732" i="8"/>
  <c r="G3732" i="8"/>
  <c r="F3732" i="8"/>
  <c r="D3732" i="8"/>
  <c r="C3732" i="8"/>
  <c r="B3732" i="8"/>
  <c r="A3732" i="8"/>
  <c r="I3731" i="8"/>
  <c r="H3731" i="8"/>
  <c r="G3731" i="8"/>
  <c r="F3731" i="8"/>
  <c r="D3731" i="8"/>
  <c r="C3731" i="8"/>
  <c r="B3731" i="8"/>
  <c r="A3731" i="8"/>
  <c r="I3730" i="8"/>
  <c r="H3730" i="8"/>
  <c r="G3730" i="8"/>
  <c r="F3730" i="8"/>
  <c r="D3730" i="8"/>
  <c r="C3730" i="8"/>
  <c r="B3730" i="8"/>
  <c r="A3730" i="8"/>
  <c r="I3729" i="8"/>
  <c r="H3729" i="8"/>
  <c r="G3729" i="8"/>
  <c r="F3729" i="8"/>
  <c r="D3729" i="8"/>
  <c r="C3729" i="8"/>
  <c r="B3729" i="8"/>
  <c r="A3729" i="8"/>
  <c r="I3728" i="8"/>
  <c r="H3728" i="8"/>
  <c r="G3728" i="8"/>
  <c r="F3728" i="8"/>
  <c r="D3728" i="8"/>
  <c r="C3728" i="8"/>
  <c r="B3728" i="8"/>
  <c r="A3728" i="8"/>
  <c r="I3727" i="8"/>
  <c r="H3727" i="8"/>
  <c r="G3727" i="8"/>
  <c r="F3727" i="8"/>
  <c r="D3727" i="8"/>
  <c r="C3727" i="8"/>
  <c r="B3727" i="8"/>
  <c r="A3727" i="8"/>
  <c r="I3726" i="8"/>
  <c r="H3726" i="8"/>
  <c r="G3726" i="8"/>
  <c r="F3726" i="8"/>
  <c r="D3726" i="8"/>
  <c r="C3726" i="8"/>
  <c r="B3726" i="8"/>
  <c r="A3726" i="8"/>
  <c r="I3725" i="8"/>
  <c r="H3725" i="8"/>
  <c r="G3725" i="8"/>
  <c r="F3725" i="8"/>
  <c r="D3725" i="8"/>
  <c r="C3725" i="8"/>
  <c r="B3725" i="8"/>
  <c r="A3725" i="8"/>
  <c r="I3724" i="8"/>
  <c r="H3724" i="8"/>
  <c r="G3724" i="8"/>
  <c r="F3724" i="8"/>
  <c r="D3724" i="8"/>
  <c r="C3724" i="8"/>
  <c r="B3724" i="8"/>
  <c r="A3724" i="8"/>
  <c r="I3723" i="8"/>
  <c r="H3723" i="8"/>
  <c r="G3723" i="8"/>
  <c r="F3723" i="8"/>
  <c r="D3723" i="8"/>
  <c r="C3723" i="8"/>
  <c r="B3723" i="8"/>
  <c r="A3723" i="8"/>
  <c r="I3722" i="8"/>
  <c r="H3722" i="8"/>
  <c r="G3722" i="8"/>
  <c r="F3722" i="8"/>
  <c r="D3722" i="8"/>
  <c r="C3722" i="8"/>
  <c r="B3722" i="8"/>
  <c r="A3722" i="8"/>
  <c r="I3721" i="8"/>
  <c r="H3721" i="8"/>
  <c r="G3721" i="8"/>
  <c r="F3721" i="8"/>
  <c r="D3721" i="8"/>
  <c r="C3721" i="8"/>
  <c r="B3721" i="8"/>
  <c r="A3721" i="8"/>
  <c r="I3720" i="8"/>
  <c r="H3720" i="8"/>
  <c r="G3720" i="8"/>
  <c r="F3720" i="8"/>
  <c r="D3720" i="8"/>
  <c r="C3720" i="8"/>
  <c r="B3720" i="8"/>
  <c r="A3720" i="8"/>
  <c r="I3719" i="8"/>
  <c r="H3719" i="8"/>
  <c r="G3719" i="8"/>
  <c r="F3719" i="8"/>
  <c r="D3719" i="8"/>
  <c r="C3719" i="8"/>
  <c r="B3719" i="8"/>
  <c r="A3719" i="8"/>
  <c r="I3718" i="8"/>
  <c r="H3718" i="8"/>
  <c r="G3718" i="8"/>
  <c r="F3718" i="8"/>
  <c r="D3718" i="8"/>
  <c r="C3718" i="8"/>
  <c r="B3718" i="8"/>
  <c r="A3718" i="8"/>
  <c r="I3717" i="8"/>
  <c r="H3717" i="8"/>
  <c r="G3717" i="8"/>
  <c r="F3717" i="8"/>
  <c r="D3717" i="8"/>
  <c r="C3717" i="8"/>
  <c r="B3717" i="8"/>
  <c r="A3717" i="8"/>
  <c r="I3716" i="8"/>
  <c r="H3716" i="8"/>
  <c r="G3716" i="8"/>
  <c r="F3716" i="8"/>
  <c r="D3716" i="8"/>
  <c r="C3716" i="8"/>
  <c r="B3716" i="8"/>
  <c r="A3716" i="8"/>
  <c r="I3715" i="8"/>
  <c r="H3715" i="8"/>
  <c r="G3715" i="8"/>
  <c r="F3715" i="8"/>
  <c r="D3715" i="8"/>
  <c r="C3715" i="8"/>
  <c r="B3715" i="8"/>
  <c r="A3715" i="8"/>
  <c r="I3714" i="8"/>
  <c r="H3714" i="8"/>
  <c r="G3714" i="8"/>
  <c r="F3714" i="8"/>
  <c r="D3714" i="8"/>
  <c r="C3714" i="8"/>
  <c r="B3714" i="8"/>
  <c r="A3714" i="8"/>
  <c r="I3713" i="8"/>
  <c r="H3713" i="8"/>
  <c r="G3713" i="8"/>
  <c r="F3713" i="8"/>
  <c r="D3713" i="8"/>
  <c r="C3713" i="8"/>
  <c r="B3713" i="8"/>
  <c r="A3713" i="8"/>
  <c r="I3712" i="8"/>
  <c r="H3712" i="8"/>
  <c r="G3712" i="8"/>
  <c r="F3712" i="8"/>
  <c r="D3712" i="8"/>
  <c r="C3712" i="8"/>
  <c r="B3712" i="8"/>
  <c r="A3712" i="8"/>
  <c r="I3711" i="8"/>
  <c r="H3711" i="8"/>
  <c r="G3711" i="8"/>
  <c r="F3711" i="8"/>
  <c r="D3711" i="8"/>
  <c r="C3711" i="8"/>
  <c r="B3711" i="8"/>
  <c r="A3711" i="8"/>
  <c r="I3710" i="8"/>
  <c r="H3710" i="8"/>
  <c r="G3710" i="8"/>
  <c r="F3710" i="8"/>
  <c r="D3710" i="8"/>
  <c r="C3710" i="8"/>
  <c r="B3710" i="8"/>
  <c r="A3710" i="8"/>
  <c r="I3709" i="8"/>
  <c r="H3709" i="8"/>
  <c r="G3709" i="8"/>
  <c r="F3709" i="8"/>
  <c r="D3709" i="8"/>
  <c r="C3709" i="8"/>
  <c r="B3709" i="8"/>
  <c r="A3709" i="8"/>
  <c r="I3708" i="8"/>
  <c r="H3708" i="8"/>
  <c r="G3708" i="8"/>
  <c r="F3708" i="8"/>
  <c r="D3708" i="8"/>
  <c r="C3708" i="8"/>
  <c r="B3708" i="8"/>
  <c r="A3708" i="8"/>
  <c r="I3707" i="8"/>
  <c r="H3707" i="8"/>
  <c r="G3707" i="8"/>
  <c r="F3707" i="8"/>
  <c r="D3707" i="8"/>
  <c r="C3707" i="8"/>
  <c r="B3707" i="8"/>
  <c r="A3707" i="8"/>
  <c r="L3706" i="8"/>
  <c r="K3706" i="8"/>
  <c r="J3706" i="8"/>
  <c r="I3706" i="8"/>
  <c r="H3706" i="8"/>
  <c r="G3706" i="8"/>
  <c r="F3706" i="8"/>
  <c r="M3706" i="8" s="1"/>
  <c r="N3706" i="8" s="1"/>
  <c r="E3706" i="8"/>
  <c r="D3706" i="8"/>
  <c r="C3706" i="8"/>
  <c r="B3706" i="8"/>
  <c r="A3706" i="8"/>
  <c r="L3705" i="8"/>
  <c r="K3705" i="8"/>
  <c r="J3705" i="8"/>
  <c r="I3705" i="8"/>
  <c r="H3705" i="8"/>
  <c r="G3705" i="8"/>
  <c r="F3705" i="8"/>
  <c r="M3705" i="8" s="1"/>
  <c r="N3705" i="8" s="1"/>
  <c r="E3705" i="8"/>
  <c r="D3705" i="8"/>
  <c r="C3705" i="8"/>
  <c r="B3705" i="8"/>
  <c r="A3705" i="8"/>
  <c r="L3704" i="8"/>
  <c r="K3704" i="8"/>
  <c r="J3704" i="8"/>
  <c r="I3704" i="8"/>
  <c r="H3704" i="8"/>
  <c r="G3704" i="8"/>
  <c r="F3704" i="8"/>
  <c r="M3704" i="8" s="1"/>
  <c r="N3704" i="8" s="1"/>
  <c r="E3704" i="8"/>
  <c r="D3704" i="8"/>
  <c r="C3704" i="8"/>
  <c r="B3704" i="8"/>
  <c r="A3704" i="8"/>
  <c r="L3703" i="8"/>
  <c r="K3703" i="8"/>
  <c r="J3703" i="8"/>
  <c r="I3703" i="8"/>
  <c r="H3703" i="8"/>
  <c r="G3703" i="8"/>
  <c r="F3703" i="8"/>
  <c r="M3703" i="8" s="1"/>
  <c r="N3703" i="8" s="1"/>
  <c r="E3703" i="8"/>
  <c r="D3703" i="8"/>
  <c r="C3703" i="8"/>
  <c r="B3703" i="8"/>
  <c r="A3703" i="8"/>
  <c r="L3702" i="8"/>
  <c r="K3702" i="8"/>
  <c r="J3702" i="8"/>
  <c r="I3702" i="8"/>
  <c r="H3702" i="8"/>
  <c r="G3702" i="8"/>
  <c r="F3702" i="8"/>
  <c r="M3702" i="8" s="1"/>
  <c r="N3702" i="8" s="1"/>
  <c r="E3702" i="8"/>
  <c r="D3702" i="8"/>
  <c r="C3702" i="8"/>
  <c r="B3702" i="8"/>
  <c r="A3702" i="8"/>
  <c r="L3701" i="8"/>
  <c r="K3701" i="8"/>
  <c r="J3701" i="8"/>
  <c r="I3701" i="8"/>
  <c r="H3701" i="8"/>
  <c r="G3701" i="8"/>
  <c r="F3701" i="8"/>
  <c r="M3701" i="8" s="1"/>
  <c r="N3701" i="8" s="1"/>
  <c r="E3701" i="8"/>
  <c r="D3701" i="8"/>
  <c r="C3701" i="8"/>
  <c r="B3701" i="8"/>
  <c r="A3701" i="8"/>
  <c r="L3700" i="8"/>
  <c r="K3700" i="8"/>
  <c r="J3700" i="8"/>
  <c r="I3700" i="8"/>
  <c r="H3700" i="8"/>
  <c r="G3700" i="8"/>
  <c r="F3700" i="8"/>
  <c r="M3700" i="8" s="1"/>
  <c r="N3700" i="8" s="1"/>
  <c r="E3700" i="8"/>
  <c r="D3700" i="8"/>
  <c r="C3700" i="8"/>
  <c r="B3700" i="8"/>
  <c r="A3700" i="8"/>
  <c r="L3699" i="8"/>
  <c r="K3699" i="8"/>
  <c r="J3699" i="8"/>
  <c r="I3699" i="8"/>
  <c r="H3699" i="8"/>
  <c r="G3699" i="8"/>
  <c r="F3699" i="8"/>
  <c r="M3699" i="8" s="1"/>
  <c r="N3699" i="8" s="1"/>
  <c r="E3699" i="8"/>
  <c r="D3699" i="8"/>
  <c r="C3699" i="8"/>
  <c r="B3699" i="8"/>
  <c r="A3699" i="8"/>
  <c r="L3698" i="8"/>
  <c r="K3698" i="8"/>
  <c r="J3698" i="8"/>
  <c r="I3698" i="8"/>
  <c r="H3698" i="8"/>
  <c r="G3698" i="8"/>
  <c r="F3698" i="8"/>
  <c r="M3698" i="8" s="1"/>
  <c r="N3698" i="8" s="1"/>
  <c r="E3698" i="8"/>
  <c r="D3698" i="8"/>
  <c r="C3698" i="8"/>
  <c r="B3698" i="8"/>
  <c r="A3698" i="8"/>
  <c r="L3697" i="8"/>
  <c r="K3697" i="8"/>
  <c r="J3697" i="8"/>
  <c r="I3697" i="8"/>
  <c r="H3697" i="8"/>
  <c r="G3697" i="8"/>
  <c r="F3697" i="8"/>
  <c r="M3697" i="8" s="1"/>
  <c r="N3697" i="8" s="1"/>
  <c r="E3697" i="8"/>
  <c r="D3697" i="8"/>
  <c r="C3697" i="8"/>
  <c r="B3697" i="8"/>
  <c r="A3697" i="8"/>
  <c r="L3696" i="8"/>
  <c r="K3696" i="8"/>
  <c r="J3696" i="8"/>
  <c r="I3696" i="8"/>
  <c r="H3696" i="8"/>
  <c r="G3696" i="8"/>
  <c r="F3696" i="8"/>
  <c r="M3696" i="8" s="1"/>
  <c r="N3696" i="8" s="1"/>
  <c r="E3696" i="8"/>
  <c r="D3696" i="8"/>
  <c r="C3696" i="8"/>
  <c r="B3696" i="8"/>
  <c r="A3696" i="8"/>
  <c r="L3695" i="8"/>
  <c r="K3695" i="8"/>
  <c r="J3695" i="8"/>
  <c r="I3695" i="8"/>
  <c r="H3695" i="8"/>
  <c r="G3695" i="8"/>
  <c r="F3695" i="8"/>
  <c r="M3695" i="8" s="1"/>
  <c r="N3695" i="8" s="1"/>
  <c r="E3695" i="8"/>
  <c r="D3695" i="8"/>
  <c r="C3695" i="8"/>
  <c r="B3695" i="8"/>
  <c r="A3695" i="8"/>
  <c r="L3694" i="8"/>
  <c r="K3694" i="8"/>
  <c r="J3694" i="8"/>
  <c r="I3694" i="8"/>
  <c r="H3694" i="8"/>
  <c r="G3694" i="8"/>
  <c r="F3694" i="8"/>
  <c r="M3694" i="8" s="1"/>
  <c r="N3694" i="8" s="1"/>
  <c r="E3694" i="8"/>
  <c r="D3694" i="8"/>
  <c r="C3694" i="8"/>
  <c r="B3694" i="8"/>
  <c r="A3694" i="8"/>
  <c r="L3693" i="8"/>
  <c r="K3693" i="8"/>
  <c r="J3693" i="8"/>
  <c r="I3693" i="8"/>
  <c r="H3693" i="8"/>
  <c r="G3693" i="8"/>
  <c r="F3693" i="8"/>
  <c r="M3693" i="8" s="1"/>
  <c r="N3693" i="8" s="1"/>
  <c r="E3693" i="8"/>
  <c r="D3693" i="8"/>
  <c r="C3693" i="8"/>
  <c r="B3693" i="8"/>
  <c r="A3693" i="8"/>
  <c r="L3692" i="8"/>
  <c r="K3692" i="8"/>
  <c r="J3692" i="8"/>
  <c r="I3692" i="8"/>
  <c r="H3692" i="8"/>
  <c r="G3692" i="8"/>
  <c r="F3692" i="8"/>
  <c r="M3692" i="8" s="1"/>
  <c r="E3692" i="8"/>
  <c r="D3692" i="8"/>
  <c r="C3692" i="8"/>
  <c r="B3692" i="8"/>
  <c r="A3692" i="8"/>
  <c r="L3691" i="8"/>
  <c r="K3691" i="8"/>
  <c r="J3691" i="8"/>
  <c r="I3691" i="8"/>
  <c r="H3691" i="8"/>
  <c r="G3691" i="8"/>
  <c r="F3691" i="8"/>
  <c r="M3691" i="8" s="1"/>
  <c r="N3691" i="8" s="1"/>
  <c r="E3691" i="8"/>
  <c r="D3691" i="8"/>
  <c r="C3691" i="8"/>
  <c r="B3691" i="8"/>
  <c r="A3691" i="8"/>
  <c r="L3690" i="8"/>
  <c r="K3690" i="8"/>
  <c r="J3690" i="8"/>
  <c r="I3690" i="8"/>
  <c r="H3690" i="8"/>
  <c r="G3690" i="8"/>
  <c r="F3690" i="8"/>
  <c r="M3690" i="8" s="1"/>
  <c r="N3690" i="8" s="1"/>
  <c r="E3690" i="8"/>
  <c r="D3690" i="8"/>
  <c r="C3690" i="8"/>
  <c r="B3690" i="8"/>
  <c r="A3690" i="8"/>
  <c r="L3689" i="8"/>
  <c r="K3689" i="8"/>
  <c r="J3689" i="8"/>
  <c r="I3689" i="8"/>
  <c r="H3689" i="8"/>
  <c r="G3689" i="8"/>
  <c r="F3689" i="8"/>
  <c r="M3689" i="8" s="1"/>
  <c r="N3689" i="8" s="1"/>
  <c r="E3689" i="8"/>
  <c r="D3689" i="8"/>
  <c r="C3689" i="8"/>
  <c r="B3689" i="8"/>
  <c r="A3689" i="8"/>
  <c r="L3688" i="8"/>
  <c r="K3688" i="8"/>
  <c r="J3688" i="8"/>
  <c r="I3688" i="8"/>
  <c r="H3688" i="8"/>
  <c r="G3688" i="8"/>
  <c r="F3688" i="8"/>
  <c r="M3688" i="8" s="1"/>
  <c r="N3688" i="8" s="1"/>
  <c r="E3688" i="8"/>
  <c r="D3688" i="8"/>
  <c r="C3688" i="8"/>
  <c r="B3688" i="8"/>
  <c r="A3688" i="8"/>
  <c r="L3687" i="8"/>
  <c r="K3687" i="8"/>
  <c r="J3687" i="8"/>
  <c r="I3687" i="8"/>
  <c r="H3687" i="8"/>
  <c r="G3687" i="8"/>
  <c r="F3687" i="8"/>
  <c r="M3687" i="8" s="1"/>
  <c r="N3687" i="8" s="1"/>
  <c r="E3687" i="8"/>
  <c r="D3687" i="8"/>
  <c r="C3687" i="8"/>
  <c r="B3687" i="8"/>
  <c r="A3687" i="8"/>
  <c r="L3686" i="8"/>
  <c r="K3686" i="8"/>
  <c r="J3686" i="8"/>
  <c r="I3686" i="8"/>
  <c r="H3686" i="8"/>
  <c r="G3686" i="8"/>
  <c r="F3686" i="8"/>
  <c r="M3686" i="8" s="1"/>
  <c r="N3686" i="8" s="1"/>
  <c r="E3686" i="8"/>
  <c r="D3686" i="8"/>
  <c r="C3686" i="8"/>
  <c r="B3686" i="8"/>
  <c r="A3686" i="8"/>
  <c r="L3685" i="8"/>
  <c r="K3685" i="8"/>
  <c r="J3685" i="8"/>
  <c r="I3685" i="8"/>
  <c r="H3685" i="8"/>
  <c r="G3685" i="8"/>
  <c r="F3685" i="8"/>
  <c r="M3685" i="8" s="1"/>
  <c r="N3685" i="8" s="1"/>
  <c r="E3685" i="8"/>
  <c r="D3685" i="8"/>
  <c r="C3685" i="8"/>
  <c r="B3685" i="8"/>
  <c r="A3685" i="8"/>
  <c r="L3684" i="8"/>
  <c r="K3684" i="8"/>
  <c r="J3684" i="8"/>
  <c r="I3684" i="8"/>
  <c r="H3684" i="8"/>
  <c r="G3684" i="8"/>
  <c r="F3684" i="8"/>
  <c r="M3684" i="8" s="1"/>
  <c r="N3684" i="8" s="1"/>
  <c r="E3684" i="8"/>
  <c r="D3684" i="8"/>
  <c r="C3684" i="8"/>
  <c r="B3684" i="8"/>
  <c r="A3684" i="8"/>
  <c r="L3683" i="8"/>
  <c r="K3683" i="8"/>
  <c r="J3683" i="8"/>
  <c r="I3683" i="8"/>
  <c r="H3683" i="8"/>
  <c r="G3683" i="8"/>
  <c r="F3683" i="8"/>
  <c r="M3683" i="8" s="1"/>
  <c r="N3683" i="8" s="1"/>
  <c r="E3683" i="8"/>
  <c r="D3683" i="8"/>
  <c r="C3683" i="8"/>
  <c r="B3683" i="8"/>
  <c r="A3683" i="8"/>
  <c r="L3682" i="8"/>
  <c r="K3682" i="8"/>
  <c r="J3682" i="8"/>
  <c r="I3682" i="8"/>
  <c r="H3682" i="8"/>
  <c r="G3682" i="8"/>
  <c r="F3682" i="8"/>
  <c r="M3682" i="8" s="1"/>
  <c r="N3682" i="8" s="1"/>
  <c r="E3682" i="8"/>
  <c r="D3682" i="8"/>
  <c r="C3682" i="8"/>
  <c r="B3682" i="8"/>
  <c r="A3682" i="8"/>
  <c r="L3681" i="8"/>
  <c r="K3681" i="8"/>
  <c r="J3681" i="8"/>
  <c r="I3681" i="8"/>
  <c r="H3681" i="8"/>
  <c r="G3681" i="8"/>
  <c r="F3681" i="8"/>
  <c r="M3681" i="8" s="1"/>
  <c r="N3681" i="8" s="1"/>
  <c r="E3681" i="8"/>
  <c r="D3681" i="8"/>
  <c r="C3681" i="8"/>
  <c r="B3681" i="8"/>
  <c r="A3681" i="8"/>
  <c r="L3680" i="8"/>
  <c r="K3680" i="8"/>
  <c r="J3680" i="8"/>
  <c r="I3680" i="8"/>
  <c r="H3680" i="8"/>
  <c r="G3680" i="8"/>
  <c r="F3680" i="8"/>
  <c r="M3680" i="8" s="1"/>
  <c r="N3680" i="8" s="1"/>
  <c r="E3680" i="8"/>
  <c r="D3680" i="8"/>
  <c r="C3680" i="8"/>
  <c r="B3680" i="8"/>
  <c r="A3680" i="8"/>
  <c r="L3679" i="8"/>
  <c r="K3679" i="8"/>
  <c r="J3679" i="8"/>
  <c r="I3679" i="8"/>
  <c r="H3679" i="8"/>
  <c r="G3679" i="8"/>
  <c r="F3679" i="8"/>
  <c r="M3679" i="8" s="1"/>
  <c r="N3679" i="8" s="1"/>
  <c r="E3679" i="8"/>
  <c r="D3679" i="8"/>
  <c r="C3679" i="8"/>
  <c r="B3679" i="8"/>
  <c r="A3679" i="8"/>
  <c r="L3678" i="8"/>
  <c r="K3678" i="8"/>
  <c r="J3678" i="8"/>
  <c r="I3678" i="8"/>
  <c r="H3678" i="8"/>
  <c r="G3678" i="8"/>
  <c r="F3678" i="8"/>
  <c r="M3678" i="8" s="1"/>
  <c r="N3678" i="8" s="1"/>
  <c r="E3678" i="8"/>
  <c r="D3678" i="8"/>
  <c r="C3678" i="8"/>
  <c r="B3678" i="8"/>
  <c r="A3678" i="8"/>
  <c r="L3677" i="8"/>
  <c r="K3677" i="8"/>
  <c r="J3677" i="8"/>
  <c r="I3677" i="8"/>
  <c r="H3677" i="8"/>
  <c r="G3677" i="8"/>
  <c r="F3677" i="8"/>
  <c r="M3677" i="8" s="1"/>
  <c r="E3677" i="8"/>
  <c r="D3677" i="8"/>
  <c r="C3677" i="8"/>
  <c r="B3677" i="8"/>
  <c r="A3677" i="8"/>
  <c r="L3676" i="8"/>
  <c r="K3676" i="8"/>
  <c r="J3676" i="8"/>
  <c r="I3676" i="8"/>
  <c r="H3676" i="8"/>
  <c r="G3676" i="8"/>
  <c r="F3676" i="8"/>
  <c r="M3676" i="8" s="1"/>
  <c r="N3676" i="8" s="1"/>
  <c r="E3676" i="8"/>
  <c r="D3676" i="8"/>
  <c r="C3676" i="8"/>
  <c r="B3676" i="8"/>
  <c r="A3676" i="8"/>
  <c r="L3675" i="8"/>
  <c r="K3675" i="8"/>
  <c r="J3675" i="8"/>
  <c r="I3675" i="8"/>
  <c r="H3675" i="8"/>
  <c r="G3675" i="8"/>
  <c r="F3675" i="8"/>
  <c r="M3675" i="8" s="1"/>
  <c r="N3675" i="8" s="1"/>
  <c r="E3675" i="8"/>
  <c r="D3675" i="8"/>
  <c r="C3675" i="8"/>
  <c r="B3675" i="8"/>
  <c r="A3675" i="8"/>
  <c r="L3674" i="8"/>
  <c r="K3674" i="8"/>
  <c r="J3674" i="8"/>
  <c r="I3674" i="8"/>
  <c r="H3674" i="8"/>
  <c r="G3674" i="8"/>
  <c r="F3674" i="8"/>
  <c r="M3674" i="8" s="1"/>
  <c r="N3674" i="8" s="1"/>
  <c r="E3674" i="8"/>
  <c r="D3674" i="8"/>
  <c r="C3674" i="8"/>
  <c r="B3674" i="8"/>
  <c r="A3674" i="8"/>
  <c r="L3673" i="8"/>
  <c r="K3673" i="8"/>
  <c r="J3673" i="8"/>
  <c r="I3673" i="8"/>
  <c r="H3673" i="8"/>
  <c r="G3673" i="8"/>
  <c r="F3673" i="8"/>
  <c r="M3673" i="8" s="1"/>
  <c r="N3673" i="8" s="1"/>
  <c r="E3673" i="8"/>
  <c r="D3673" i="8"/>
  <c r="C3673" i="8"/>
  <c r="B3673" i="8"/>
  <c r="A3673" i="8"/>
  <c r="L3672" i="8"/>
  <c r="K3672" i="8"/>
  <c r="J3672" i="8"/>
  <c r="I3672" i="8"/>
  <c r="H3672" i="8"/>
  <c r="G3672" i="8"/>
  <c r="F3672" i="8"/>
  <c r="M3672" i="8" s="1"/>
  <c r="N3672" i="8" s="1"/>
  <c r="E3672" i="8"/>
  <c r="D3672" i="8"/>
  <c r="C3672" i="8"/>
  <c r="B3672" i="8"/>
  <c r="A3672" i="8"/>
  <c r="L3671" i="8"/>
  <c r="K3671" i="8"/>
  <c r="J3671" i="8"/>
  <c r="I3671" i="8"/>
  <c r="H3671" i="8"/>
  <c r="G3671" i="8"/>
  <c r="F3671" i="8"/>
  <c r="M3671" i="8" s="1"/>
  <c r="N3671" i="8" s="1"/>
  <c r="E3671" i="8"/>
  <c r="D3671" i="8"/>
  <c r="C3671" i="8"/>
  <c r="B3671" i="8"/>
  <c r="A3671" i="8"/>
  <c r="L3670" i="8"/>
  <c r="K3670" i="8"/>
  <c r="J3670" i="8"/>
  <c r="I3670" i="8"/>
  <c r="H3670" i="8"/>
  <c r="G3670" i="8"/>
  <c r="F3670" i="8"/>
  <c r="M3670" i="8" s="1"/>
  <c r="N3670" i="8" s="1"/>
  <c r="E3670" i="8"/>
  <c r="D3670" i="8"/>
  <c r="C3670" i="8"/>
  <c r="B3670" i="8"/>
  <c r="A3670" i="8"/>
  <c r="L3669" i="8"/>
  <c r="K3669" i="8"/>
  <c r="J3669" i="8"/>
  <c r="I3669" i="8"/>
  <c r="H3669" i="8"/>
  <c r="G3669" i="8"/>
  <c r="F3669" i="8"/>
  <c r="M3669" i="8" s="1"/>
  <c r="N3669" i="8" s="1"/>
  <c r="E3669" i="8"/>
  <c r="D3669" i="8"/>
  <c r="C3669" i="8"/>
  <c r="B3669" i="8"/>
  <c r="A3669" i="8"/>
  <c r="L3668" i="8"/>
  <c r="K3668" i="8"/>
  <c r="J3668" i="8"/>
  <c r="I3668" i="8"/>
  <c r="H3668" i="8"/>
  <c r="G3668" i="8"/>
  <c r="F3668" i="8"/>
  <c r="M3668" i="8" s="1"/>
  <c r="N3668" i="8" s="1"/>
  <c r="E3668" i="8"/>
  <c r="D3668" i="8"/>
  <c r="C3668" i="8"/>
  <c r="B3668" i="8"/>
  <c r="A3668" i="8"/>
  <c r="L3667" i="8"/>
  <c r="K3667" i="8"/>
  <c r="J3667" i="8"/>
  <c r="I3667" i="8"/>
  <c r="H3667" i="8"/>
  <c r="G3667" i="8"/>
  <c r="F3667" i="8"/>
  <c r="M3667" i="8" s="1"/>
  <c r="N3667" i="8" s="1"/>
  <c r="E3667" i="8"/>
  <c r="D3667" i="8"/>
  <c r="C3667" i="8"/>
  <c r="B3667" i="8"/>
  <c r="A3667" i="8"/>
  <c r="L3666" i="8"/>
  <c r="K3666" i="8"/>
  <c r="J3666" i="8"/>
  <c r="I3666" i="8"/>
  <c r="H3666" i="8"/>
  <c r="G3666" i="8"/>
  <c r="F3666" i="8"/>
  <c r="M3666" i="8" s="1"/>
  <c r="N3666" i="8" s="1"/>
  <c r="E3666" i="8"/>
  <c r="D3666" i="8"/>
  <c r="C3666" i="8"/>
  <c r="B3666" i="8"/>
  <c r="A3666" i="8"/>
  <c r="L3665" i="8"/>
  <c r="K3665" i="8"/>
  <c r="J3665" i="8"/>
  <c r="I3665" i="8"/>
  <c r="H3665" i="8"/>
  <c r="G3665" i="8"/>
  <c r="F3665" i="8"/>
  <c r="M3665" i="8" s="1"/>
  <c r="N3665" i="8" s="1"/>
  <c r="E3665" i="8"/>
  <c r="D3665" i="8"/>
  <c r="C3665" i="8"/>
  <c r="B3665" i="8"/>
  <c r="A3665" i="8"/>
  <c r="L3664" i="8"/>
  <c r="K3664" i="8"/>
  <c r="J3664" i="8"/>
  <c r="I3664" i="8"/>
  <c r="H3664" i="8"/>
  <c r="G3664" i="8"/>
  <c r="F3664" i="8"/>
  <c r="M3664" i="8" s="1"/>
  <c r="N3664" i="8" s="1"/>
  <c r="E3664" i="8"/>
  <c r="D3664" i="8"/>
  <c r="C3664" i="8"/>
  <c r="B3664" i="8"/>
  <c r="A3664" i="8"/>
  <c r="L3663" i="8"/>
  <c r="K3663" i="8"/>
  <c r="J3663" i="8"/>
  <c r="I3663" i="8"/>
  <c r="H3663" i="8"/>
  <c r="G3663" i="8"/>
  <c r="F3663" i="8"/>
  <c r="M3663" i="8" s="1"/>
  <c r="N3663" i="8" s="1"/>
  <c r="E3663" i="8"/>
  <c r="D3663" i="8"/>
  <c r="C3663" i="8"/>
  <c r="B3663" i="8"/>
  <c r="A3663" i="8"/>
  <c r="L3662" i="8"/>
  <c r="K3662" i="8"/>
  <c r="J3662" i="8"/>
  <c r="I3662" i="8"/>
  <c r="H3662" i="8"/>
  <c r="G3662" i="8"/>
  <c r="F3662" i="8"/>
  <c r="M3662" i="8" s="1"/>
  <c r="E3662" i="8"/>
  <c r="D3662" i="8"/>
  <c r="C3662" i="8"/>
  <c r="B3662" i="8"/>
  <c r="A3662" i="8"/>
  <c r="L3661" i="8"/>
  <c r="K3661" i="8"/>
  <c r="J3661" i="8"/>
  <c r="I3661" i="8"/>
  <c r="H3661" i="8"/>
  <c r="G3661" i="8"/>
  <c r="F3661" i="8"/>
  <c r="M3661" i="8" s="1"/>
  <c r="N3661" i="8" s="1"/>
  <c r="E3661" i="8"/>
  <c r="D3661" i="8"/>
  <c r="C3661" i="8"/>
  <c r="B3661" i="8"/>
  <c r="A3661" i="8"/>
  <c r="L3660" i="8"/>
  <c r="K3660" i="8"/>
  <c r="J3660" i="8"/>
  <c r="I3660" i="8"/>
  <c r="H3660" i="8"/>
  <c r="G3660" i="8"/>
  <c r="F3660" i="8"/>
  <c r="M3660" i="8" s="1"/>
  <c r="N3660" i="8" s="1"/>
  <c r="E3660" i="8"/>
  <c r="D3660" i="8"/>
  <c r="C3660" i="8"/>
  <c r="B3660" i="8"/>
  <c r="A3660" i="8"/>
  <c r="L3659" i="8"/>
  <c r="K3659" i="8"/>
  <c r="J3659" i="8"/>
  <c r="I3659" i="8"/>
  <c r="H3659" i="8"/>
  <c r="G3659" i="8"/>
  <c r="F3659" i="8"/>
  <c r="M3659" i="8" s="1"/>
  <c r="N3659" i="8" s="1"/>
  <c r="E3659" i="8"/>
  <c r="D3659" i="8"/>
  <c r="C3659" i="8"/>
  <c r="B3659" i="8"/>
  <c r="A3659" i="8"/>
  <c r="L3658" i="8"/>
  <c r="K3658" i="8"/>
  <c r="J3658" i="8"/>
  <c r="I3658" i="8"/>
  <c r="H3658" i="8"/>
  <c r="G3658" i="8"/>
  <c r="F3658" i="8"/>
  <c r="M3658" i="8" s="1"/>
  <c r="N3658" i="8" s="1"/>
  <c r="E3658" i="8"/>
  <c r="D3658" i="8"/>
  <c r="C3658" i="8"/>
  <c r="B3658" i="8"/>
  <c r="A3658" i="8"/>
  <c r="L3657" i="8"/>
  <c r="K3657" i="8"/>
  <c r="J3657" i="8"/>
  <c r="I3657" i="8"/>
  <c r="H3657" i="8"/>
  <c r="G3657" i="8"/>
  <c r="F3657" i="8"/>
  <c r="M3657" i="8" s="1"/>
  <c r="N3657" i="8" s="1"/>
  <c r="E3657" i="8"/>
  <c r="D3657" i="8"/>
  <c r="C3657" i="8"/>
  <c r="B3657" i="8"/>
  <c r="A3657" i="8"/>
  <c r="L3656" i="8"/>
  <c r="K3656" i="8"/>
  <c r="J3656" i="8"/>
  <c r="I3656" i="8"/>
  <c r="H3656" i="8"/>
  <c r="G3656" i="8"/>
  <c r="F3656" i="8"/>
  <c r="M3656" i="8" s="1"/>
  <c r="N3656" i="8" s="1"/>
  <c r="E3656" i="8"/>
  <c r="D3656" i="8"/>
  <c r="C3656" i="8"/>
  <c r="B3656" i="8"/>
  <c r="A3656" i="8"/>
  <c r="L3655" i="8"/>
  <c r="K3655" i="8"/>
  <c r="J3655" i="8"/>
  <c r="I3655" i="8"/>
  <c r="H3655" i="8"/>
  <c r="G3655" i="8"/>
  <c r="F3655" i="8"/>
  <c r="M3655" i="8" s="1"/>
  <c r="N3655" i="8" s="1"/>
  <c r="E3655" i="8"/>
  <c r="D3655" i="8"/>
  <c r="C3655" i="8"/>
  <c r="B3655" i="8"/>
  <c r="A3655" i="8"/>
  <c r="L3654" i="8"/>
  <c r="K3654" i="8"/>
  <c r="J3654" i="8"/>
  <c r="I3654" i="8"/>
  <c r="H3654" i="8"/>
  <c r="G3654" i="8"/>
  <c r="F3654" i="8"/>
  <c r="M3654" i="8" s="1"/>
  <c r="N3654" i="8" s="1"/>
  <c r="E3654" i="8"/>
  <c r="D3654" i="8"/>
  <c r="C3654" i="8"/>
  <c r="B3654" i="8"/>
  <c r="A3654" i="8"/>
  <c r="L3653" i="8"/>
  <c r="K3653" i="8"/>
  <c r="J3653" i="8"/>
  <c r="I3653" i="8"/>
  <c r="H3653" i="8"/>
  <c r="G3653" i="8"/>
  <c r="F3653" i="8"/>
  <c r="M3653" i="8" s="1"/>
  <c r="N3653" i="8" s="1"/>
  <c r="E3653" i="8"/>
  <c r="D3653" i="8"/>
  <c r="C3653" i="8"/>
  <c r="B3653" i="8"/>
  <c r="A3653" i="8"/>
  <c r="L3652" i="8"/>
  <c r="K3652" i="8"/>
  <c r="J3652" i="8"/>
  <c r="I3652" i="8"/>
  <c r="H3652" i="8"/>
  <c r="G3652" i="8"/>
  <c r="F3652" i="8"/>
  <c r="M3652" i="8" s="1"/>
  <c r="N3652" i="8" s="1"/>
  <c r="E3652" i="8"/>
  <c r="D3652" i="8"/>
  <c r="C3652" i="8"/>
  <c r="B3652" i="8"/>
  <c r="A3652" i="8"/>
  <c r="L3651" i="8"/>
  <c r="K3651" i="8"/>
  <c r="J3651" i="8"/>
  <c r="I3651" i="8"/>
  <c r="H3651" i="8"/>
  <c r="G3651" i="8"/>
  <c r="F3651" i="8"/>
  <c r="M3651" i="8" s="1"/>
  <c r="N3651" i="8" s="1"/>
  <c r="E3651" i="8"/>
  <c r="D3651" i="8"/>
  <c r="C3651" i="8"/>
  <c r="B3651" i="8"/>
  <c r="A3651" i="8"/>
  <c r="L3650" i="8"/>
  <c r="K3650" i="8"/>
  <c r="J3650" i="8"/>
  <c r="I3650" i="8"/>
  <c r="H3650" i="8"/>
  <c r="G3650" i="8"/>
  <c r="F3650" i="8"/>
  <c r="M3650" i="8" s="1"/>
  <c r="N3650" i="8" s="1"/>
  <c r="E3650" i="8"/>
  <c r="D3650" i="8"/>
  <c r="C3650" i="8"/>
  <c r="B3650" i="8"/>
  <c r="A3650" i="8"/>
  <c r="L3649" i="8"/>
  <c r="K3649" i="8"/>
  <c r="J3649" i="8"/>
  <c r="I3649" i="8"/>
  <c r="H3649" i="8"/>
  <c r="G3649" i="8"/>
  <c r="F3649" i="8"/>
  <c r="M3649" i="8" s="1"/>
  <c r="N3649" i="8" s="1"/>
  <c r="E3649" i="8"/>
  <c r="D3649" i="8"/>
  <c r="C3649" i="8"/>
  <c r="B3649" i="8"/>
  <c r="A3649" i="8"/>
  <c r="L3648" i="8"/>
  <c r="K3648" i="8"/>
  <c r="J3648" i="8"/>
  <c r="I3648" i="8"/>
  <c r="H3648" i="8"/>
  <c r="G3648" i="8"/>
  <c r="F3648" i="8"/>
  <c r="M3648" i="8" s="1"/>
  <c r="N3648" i="8" s="1"/>
  <c r="E3648" i="8"/>
  <c r="D3648" i="8"/>
  <c r="C3648" i="8"/>
  <c r="B3648" i="8"/>
  <c r="A3648" i="8"/>
  <c r="L3647" i="8"/>
  <c r="K3647" i="8"/>
  <c r="J3647" i="8"/>
  <c r="I3647" i="8"/>
  <c r="H3647" i="8"/>
  <c r="G3647" i="8"/>
  <c r="F3647" i="8"/>
  <c r="M3647" i="8" s="1"/>
  <c r="E3647" i="8"/>
  <c r="D3647" i="8"/>
  <c r="C3647" i="8"/>
  <c r="B3647" i="8"/>
  <c r="A3647" i="8"/>
  <c r="L3646" i="8"/>
  <c r="K3646" i="8"/>
  <c r="J3646" i="8"/>
  <c r="I3646" i="8"/>
  <c r="H3646" i="8"/>
  <c r="G3646" i="8"/>
  <c r="F3646" i="8"/>
  <c r="M3646" i="8" s="1"/>
  <c r="N3646" i="8" s="1"/>
  <c r="E3646" i="8"/>
  <c r="D3646" i="8"/>
  <c r="C3646" i="8"/>
  <c r="B3646" i="8"/>
  <c r="A3646" i="8"/>
  <c r="L3645" i="8"/>
  <c r="K3645" i="8"/>
  <c r="J3645" i="8"/>
  <c r="I3645" i="8"/>
  <c r="H3645" i="8"/>
  <c r="G3645" i="8"/>
  <c r="F3645" i="8"/>
  <c r="M3645" i="8" s="1"/>
  <c r="N3645" i="8" s="1"/>
  <c r="E3645" i="8"/>
  <c r="D3645" i="8"/>
  <c r="C3645" i="8"/>
  <c r="B3645" i="8"/>
  <c r="A3645" i="8"/>
  <c r="L3644" i="8"/>
  <c r="K3644" i="8"/>
  <c r="J3644" i="8"/>
  <c r="I3644" i="8"/>
  <c r="H3644" i="8"/>
  <c r="G3644" i="8"/>
  <c r="F3644" i="8"/>
  <c r="M3644" i="8" s="1"/>
  <c r="N3644" i="8" s="1"/>
  <c r="E3644" i="8"/>
  <c r="D3644" i="8"/>
  <c r="C3644" i="8"/>
  <c r="B3644" i="8"/>
  <c r="A3644" i="8"/>
  <c r="L3643" i="8"/>
  <c r="K3643" i="8"/>
  <c r="J3643" i="8"/>
  <c r="I3643" i="8"/>
  <c r="H3643" i="8"/>
  <c r="G3643" i="8"/>
  <c r="F3643" i="8"/>
  <c r="M3643" i="8" s="1"/>
  <c r="N3643" i="8" s="1"/>
  <c r="E3643" i="8"/>
  <c r="D3643" i="8"/>
  <c r="C3643" i="8"/>
  <c r="B3643" i="8"/>
  <c r="A3643" i="8"/>
  <c r="L3642" i="8"/>
  <c r="K3642" i="8"/>
  <c r="J3642" i="8"/>
  <c r="I3642" i="8"/>
  <c r="H3642" i="8"/>
  <c r="G3642" i="8"/>
  <c r="F3642" i="8"/>
  <c r="M3642" i="8" s="1"/>
  <c r="N3642" i="8" s="1"/>
  <c r="E3642" i="8"/>
  <c r="D3642" i="8"/>
  <c r="C3642" i="8"/>
  <c r="B3642" i="8"/>
  <c r="A3642" i="8"/>
  <c r="L3641" i="8"/>
  <c r="K3641" i="8"/>
  <c r="J3641" i="8"/>
  <c r="I3641" i="8"/>
  <c r="H3641" i="8"/>
  <c r="G3641" i="8"/>
  <c r="F3641" i="8"/>
  <c r="M3641" i="8" s="1"/>
  <c r="N3641" i="8" s="1"/>
  <c r="E3641" i="8"/>
  <c r="D3641" i="8"/>
  <c r="C3641" i="8"/>
  <c r="B3641" i="8"/>
  <c r="A3641" i="8"/>
  <c r="L3640" i="8"/>
  <c r="K3640" i="8"/>
  <c r="J3640" i="8"/>
  <c r="I3640" i="8"/>
  <c r="H3640" i="8"/>
  <c r="G3640" i="8"/>
  <c r="F3640" i="8"/>
  <c r="M3640" i="8" s="1"/>
  <c r="N3640" i="8" s="1"/>
  <c r="E3640" i="8"/>
  <c r="D3640" i="8"/>
  <c r="C3640" i="8"/>
  <c r="B3640" i="8"/>
  <c r="A3640" i="8"/>
  <c r="L3639" i="8"/>
  <c r="K3639" i="8"/>
  <c r="J3639" i="8"/>
  <c r="I3639" i="8"/>
  <c r="H3639" i="8"/>
  <c r="G3639" i="8"/>
  <c r="F3639" i="8"/>
  <c r="M3639" i="8" s="1"/>
  <c r="N3639" i="8" s="1"/>
  <c r="E3639" i="8"/>
  <c r="D3639" i="8"/>
  <c r="C3639" i="8"/>
  <c r="B3639" i="8"/>
  <c r="A3639" i="8"/>
  <c r="L3638" i="8"/>
  <c r="K3638" i="8"/>
  <c r="J3638" i="8"/>
  <c r="I3638" i="8"/>
  <c r="H3638" i="8"/>
  <c r="G3638" i="8"/>
  <c r="F3638" i="8"/>
  <c r="M3638" i="8" s="1"/>
  <c r="N3638" i="8" s="1"/>
  <c r="E3638" i="8"/>
  <c r="D3638" i="8"/>
  <c r="C3638" i="8"/>
  <c r="B3638" i="8"/>
  <c r="A3638" i="8"/>
  <c r="L3637" i="8"/>
  <c r="K3637" i="8"/>
  <c r="J3637" i="8"/>
  <c r="I3637" i="8"/>
  <c r="H3637" i="8"/>
  <c r="G3637" i="8"/>
  <c r="F3637" i="8"/>
  <c r="M3637" i="8" s="1"/>
  <c r="N3637" i="8" s="1"/>
  <c r="E3637" i="8"/>
  <c r="D3637" i="8"/>
  <c r="C3637" i="8"/>
  <c r="B3637" i="8"/>
  <c r="A3637" i="8"/>
  <c r="L3636" i="8"/>
  <c r="K3636" i="8"/>
  <c r="J3636" i="8"/>
  <c r="I3636" i="8"/>
  <c r="H3636" i="8"/>
  <c r="G3636" i="8"/>
  <c r="F3636" i="8"/>
  <c r="M3636" i="8" s="1"/>
  <c r="N3636" i="8" s="1"/>
  <c r="E3636" i="8"/>
  <c r="D3636" i="8"/>
  <c r="C3636" i="8"/>
  <c r="B3636" i="8"/>
  <c r="A3636" i="8"/>
  <c r="L3635" i="8"/>
  <c r="K3635" i="8"/>
  <c r="J3635" i="8"/>
  <c r="I3635" i="8"/>
  <c r="H3635" i="8"/>
  <c r="G3635" i="8"/>
  <c r="F3635" i="8"/>
  <c r="M3635" i="8" s="1"/>
  <c r="N3635" i="8" s="1"/>
  <c r="E3635" i="8"/>
  <c r="D3635" i="8"/>
  <c r="C3635" i="8"/>
  <c r="B3635" i="8"/>
  <c r="A3635" i="8"/>
  <c r="L3634" i="8"/>
  <c r="K3634" i="8"/>
  <c r="J3634" i="8"/>
  <c r="I3634" i="8"/>
  <c r="H3634" i="8"/>
  <c r="G3634" i="8"/>
  <c r="F3634" i="8"/>
  <c r="M3634" i="8" s="1"/>
  <c r="N3634" i="8" s="1"/>
  <c r="E3634" i="8"/>
  <c r="D3634" i="8"/>
  <c r="C3634" i="8"/>
  <c r="B3634" i="8"/>
  <c r="A3634" i="8"/>
  <c r="L3633" i="8"/>
  <c r="K3633" i="8"/>
  <c r="J3633" i="8"/>
  <c r="I3633" i="8"/>
  <c r="H3633" i="8"/>
  <c r="G3633" i="8"/>
  <c r="F3633" i="8"/>
  <c r="M3633" i="8" s="1"/>
  <c r="N3633" i="8" s="1"/>
  <c r="E3633" i="8"/>
  <c r="D3633" i="8"/>
  <c r="C3633" i="8"/>
  <c r="B3633" i="8"/>
  <c r="A3633" i="8"/>
  <c r="L3632" i="8"/>
  <c r="K3632" i="8"/>
  <c r="J3632" i="8"/>
  <c r="I3632" i="8"/>
  <c r="H3632" i="8"/>
  <c r="G3632" i="8"/>
  <c r="F3632" i="8"/>
  <c r="M3632" i="8" s="1"/>
  <c r="E3632" i="8"/>
  <c r="D3632" i="8"/>
  <c r="C3632" i="8"/>
  <c r="B3632" i="8"/>
  <c r="A3632" i="8"/>
  <c r="L3631" i="8"/>
  <c r="K3631" i="8"/>
  <c r="J3631" i="8"/>
  <c r="I3631" i="8"/>
  <c r="H3631" i="8"/>
  <c r="G3631" i="8"/>
  <c r="F3631" i="8"/>
  <c r="M3631" i="8" s="1"/>
  <c r="N3631" i="8" s="1"/>
  <c r="E3631" i="8"/>
  <c r="D3631" i="8"/>
  <c r="C3631" i="8"/>
  <c r="B3631" i="8"/>
  <c r="A3631" i="8"/>
  <c r="L3630" i="8"/>
  <c r="K3630" i="8"/>
  <c r="J3630" i="8"/>
  <c r="I3630" i="8"/>
  <c r="H3630" i="8"/>
  <c r="G3630" i="8"/>
  <c r="F3630" i="8"/>
  <c r="M3630" i="8" s="1"/>
  <c r="N3630" i="8" s="1"/>
  <c r="E3630" i="8"/>
  <c r="D3630" i="8"/>
  <c r="C3630" i="8"/>
  <c r="B3630" i="8"/>
  <c r="A3630" i="8"/>
  <c r="L3629" i="8"/>
  <c r="K3629" i="8"/>
  <c r="J3629" i="8"/>
  <c r="I3629" i="8"/>
  <c r="H3629" i="8"/>
  <c r="G3629" i="8"/>
  <c r="F3629" i="8"/>
  <c r="M3629" i="8" s="1"/>
  <c r="N3629" i="8" s="1"/>
  <c r="E3629" i="8"/>
  <c r="D3629" i="8"/>
  <c r="C3629" i="8"/>
  <c r="B3629" i="8"/>
  <c r="A3629" i="8"/>
  <c r="L3628" i="8"/>
  <c r="K3628" i="8"/>
  <c r="J3628" i="8"/>
  <c r="I3628" i="8"/>
  <c r="H3628" i="8"/>
  <c r="G3628" i="8"/>
  <c r="F3628" i="8"/>
  <c r="M3628" i="8" s="1"/>
  <c r="N3628" i="8" s="1"/>
  <c r="E3628" i="8"/>
  <c r="D3628" i="8"/>
  <c r="C3628" i="8"/>
  <c r="B3628" i="8"/>
  <c r="A3628" i="8"/>
  <c r="L3627" i="8"/>
  <c r="K3627" i="8"/>
  <c r="J3627" i="8"/>
  <c r="I3627" i="8"/>
  <c r="H3627" i="8"/>
  <c r="G3627" i="8"/>
  <c r="F3627" i="8"/>
  <c r="M3627" i="8" s="1"/>
  <c r="N3627" i="8" s="1"/>
  <c r="E3627" i="8"/>
  <c r="D3627" i="8"/>
  <c r="C3627" i="8"/>
  <c r="B3627" i="8"/>
  <c r="A3627" i="8"/>
  <c r="L3626" i="8"/>
  <c r="K3626" i="8"/>
  <c r="J3626" i="8"/>
  <c r="I3626" i="8"/>
  <c r="H3626" i="8"/>
  <c r="G3626" i="8"/>
  <c r="F3626" i="8"/>
  <c r="M3626" i="8" s="1"/>
  <c r="N3626" i="8" s="1"/>
  <c r="E3626" i="8"/>
  <c r="D3626" i="8"/>
  <c r="C3626" i="8"/>
  <c r="B3626" i="8"/>
  <c r="A3626" i="8"/>
  <c r="L3625" i="8"/>
  <c r="K3625" i="8"/>
  <c r="J3625" i="8"/>
  <c r="I3625" i="8"/>
  <c r="H3625" i="8"/>
  <c r="G3625" i="8"/>
  <c r="F3625" i="8"/>
  <c r="M3625" i="8" s="1"/>
  <c r="N3625" i="8" s="1"/>
  <c r="E3625" i="8"/>
  <c r="D3625" i="8"/>
  <c r="C3625" i="8"/>
  <c r="B3625" i="8"/>
  <c r="A3625" i="8"/>
  <c r="L3624" i="8"/>
  <c r="K3624" i="8"/>
  <c r="J3624" i="8"/>
  <c r="I3624" i="8"/>
  <c r="H3624" i="8"/>
  <c r="G3624" i="8"/>
  <c r="F3624" i="8"/>
  <c r="M3624" i="8" s="1"/>
  <c r="N3624" i="8" s="1"/>
  <c r="E3624" i="8"/>
  <c r="D3624" i="8"/>
  <c r="C3624" i="8"/>
  <c r="B3624" i="8"/>
  <c r="A3624" i="8"/>
  <c r="L3623" i="8"/>
  <c r="K3623" i="8"/>
  <c r="J3623" i="8"/>
  <c r="I3623" i="8"/>
  <c r="H3623" i="8"/>
  <c r="G3623" i="8"/>
  <c r="F3623" i="8"/>
  <c r="M3623" i="8" s="1"/>
  <c r="N3623" i="8" s="1"/>
  <c r="E3623" i="8"/>
  <c r="D3623" i="8"/>
  <c r="C3623" i="8"/>
  <c r="B3623" i="8"/>
  <c r="A3623" i="8"/>
  <c r="L3622" i="8"/>
  <c r="K3622" i="8"/>
  <c r="J3622" i="8"/>
  <c r="I3622" i="8"/>
  <c r="H3622" i="8"/>
  <c r="G3622" i="8"/>
  <c r="F3622" i="8"/>
  <c r="M3622" i="8" s="1"/>
  <c r="N3622" i="8" s="1"/>
  <c r="E3622" i="8"/>
  <c r="D3622" i="8"/>
  <c r="C3622" i="8"/>
  <c r="B3622" i="8"/>
  <c r="A3622" i="8"/>
  <c r="L3621" i="8"/>
  <c r="K3621" i="8"/>
  <c r="J3621" i="8"/>
  <c r="I3621" i="8"/>
  <c r="H3621" i="8"/>
  <c r="G3621" i="8"/>
  <c r="F3621" i="8"/>
  <c r="M3621" i="8" s="1"/>
  <c r="N3621" i="8" s="1"/>
  <c r="E3621" i="8"/>
  <c r="D3621" i="8"/>
  <c r="C3621" i="8"/>
  <c r="B3621" i="8"/>
  <c r="A3621" i="8"/>
  <c r="L3620" i="8"/>
  <c r="K3620" i="8"/>
  <c r="J3620" i="8"/>
  <c r="I3620" i="8"/>
  <c r="H3620" i="8"/>
  <c r="G3620" i="8"/>
  <c r="F3620" i="8"/>
  <c r="M3620" i="8" s="1"/>
  <c r="N3620" i="8" s="1"/>
  <c r="E3620" i="8"/>
  <c r="D3620" i="8"/>
  <c r="C3620" i="8"/>
  <c r="B3620" i="8"/>
  <c r="A3620" i="8"/>
  <c r="L3619" i="8"/>
  <c r="K3619" i="8"/>
  <c r="J3619" i="8"/>
  <c r="I3619" i="8"/>
  <c r="H3619" i="8"/>
  <c r="G3619" i="8"/>
  <c r="F3619" i="8"/>
  <c r="M3619" i="8" s="1"/>
  <c r="N3619" i="8" s="1"/>
  <c r="E3619" i="8"/>
  <c r="D3619" i="8"/>
  <c r="C3619" i="8"/>
  <c r="B3619" i="8"/>
  <c r="A3619" i="8"/>
  <c r="L3618" i="8"/>
  <c r="K3618" i="8"/>
  <c r="J3618" i="8"/>
  <c r="I3618" i="8"/>
  <c r="H3618" i="8"/>
  <c r="G3618" i="8"/>
  <c r="F3618" i="8"/>
  <c r="M3618" i="8" s="1"/>
  <c r="N3618" i="8" s="1"/>
  <c r="E3618" i="8"/>
  <c r="D3618" i="8"/>
  <c r="C3618" i="8"/>
  <c r="B3618" i="8"/>
  <c r="A3618" i="8"/>
  <c r="L3617" i="8"/>
  <c r="K3617" i="8"/>
  <c r="J3617" i="8"/>
  <c r="I3617" i="8"/>
  <c r="H3617" i="8"/>
  <c r="G3617" i="8"/>
  <c r="F3617" i="8"/>
  <c r="M3617" i="8" s="1"/>
  <c r="E3617" i="8"/>
  <c r="D3617" i="8"/>
  <c r="C3617" i="8"/>
  <c r="B3617" i="8"/>
  <c r="A3617" i="8"/>
  <c r="L3616" i="8"/>
  <c r="K3616" i="8"/>
  <c r="J3616" i="8"/>
  <c r="I3616" i="8"/>
  <c r="H3616" i="8"/>
  <c r="G3616" i="8"/>
  <c r="F3616" i="8"/>
  <c r="M3616" i="8" s="1"/>
  <c r="E3616" i="8"/>
  <c r="D3616" i="8"/>
  <c r="C3616" i="8"/>
  <c r="B3616" i="8"/>
  <c r="A3616" i="8"/>
  <c r="L3615" i="8"/>
  <c r="K3615" i="8"/>
  <c r="J3615" i="8"/>
  <c r="I3615" i="8"/>
  <c r="H3615" i="8"/>
  <c r="G3615" i="8"/>
  <c r="F3615" i="8"/>
  <c r="M3615" i="8" s="1"/>
  <c r="E3615" i="8"/>
  <c r="D3615" i="8"/>
  <c r="C3615" i="8"/>
  <c r="B3615" i="8"/>
  <c r="A3615" i="8"/>
  <c r="L3614" i="8"/>
  <c r="K3614" i="8"/>
  <c r="J3614" i="8"/>
  <c r="I3614" i="8"/>
  <c r="H3614" i="8"/>
  <c r="G3614" i="8"/>
  <c r="F3614" i="8"/>
  <c r="M3614" i="8" s="1"/>
  <c r="E3614" i="8"/>
  <c r="D3614" i="8"/>
  <c r="C3614" i="8"/>
  <c r="B3614" i="8"/>
  <c r="A3614" i="8"/>
  <c r="L3613" i="8"/>
  <c r="K3613" i="8"/>
  <c r="J3613" i="8"/>
  <c r="I3613" i="8"/>
  <c r="H3613" i="8"/>
  <c r="G3613" i="8"/>
  <c r="F3613" i="8"/>
  <c r="M3613" i="8" s="1"/>
  <c r="E3613" i="8"/>
  <c r="D3613" i="8"/>
  <c r="C3613" i="8"/>
  <c r="B3613" i="8"/>
  <c r="A3613" i="8"/>
  <c r="L3612" i="8"/>
  <c r="K3612" i="8"/>
  <c r="J3612" i="8"/>
  <c r="I3612" i="8"/>
  <c r="H3612" i="8"/>
  <c r="G3612" i="8"/>
  <c r="F3612" i="8"/>
  <c r="M3612" i="8" s="1"/>
  <c r="E3612" i="8"/>
  <c r="D3612" i="8"/>
  <c r="C3612" i="8"/>
  <c r="B3612" i="8"/>
  <c r="A3612" i="8"/>
  <c r="L3611" i="8"/>
  <c r="K3611" i="8"/>
  <c r="J3611" i="8"/>
  <c r="I3611" i="8"/>
  <c r="H3611" i="8"/>
  <c r="G3611" i="8"/>
  <c r="F3611" i="8"/>
  <c r="M3611" i="8" s="1"/>
  <c r="E3611" i="8"/>
  <c r="D3611" i="8"/>
  <c r="C3611" i="8"/>
  <c r="B3611" i="8"/>
  <c r="A3611" i="8"/>
  <c r="L3610" i="8"/>
  <c r="K3610" i="8"/>
  <c r="J3610" i="8"/>
  <c r="I3610" i="8"/>
  <c r="H3610" i="8"/>
  <c r="G3610" i="8"/>
  <c r="F3610" i="8"/>
  <c r="M3610" i="8" s="1"/>
  <c r="E3610" i="8"/>
  <c r="D3610" i="8"/>
  <c r="C3610" i="8"/>
  <c r="B3610" i="8"/>
  <c r="A3610" i="8"/>
  <c r="L3609" i="8"/>
  <c r="K3609" i="8"/>
  <c r="J3609" i="8"/>
  <c r="I3609" i="8"/>
  <c r="H3609" i="8"/>
  <c r="G3609" i="8"/>
  <c r="F3609" i="8"/>
  <c r="M3609" i="8" s="1"/>
  <c r="E3609" i="8"/>
  <c r="D3609" i="8"/>
  <c r="C3609" i="8"/>
  <c r="B3609" i="8"/>
  <c r="A3609" i="8"/>
  <c r="L3608" i="8"/>
  <c r="K3608" i="8"/>
  <c r="J3608" i="8"/>
  <c r="I3608" i="8"/>
  <c r="H3608" i="8"/>
  <c r="G3608" i="8"/>
  <c r="F3608" i="8"/>
  <c r="M3608" i="8" s="1"/>
  <c r="E3608" i="8"/>
  <c r="D3608" i="8"/>
  <c r="C3608" i="8"/>
  <c r="B3608" i="8"/>
  <c r="A3608" i="8"/>
  <c r="L3607" i="8"/>
  <c r="K3607" i="8"/>
  <c r="J3607" i="8"/>
  <c r="I3607" i="8"/>
  <c r="H3607" i="8"/>
  <c r="G3607" i="8"/>
  <c r="F3607" i="8"/>
  <c r="M3607" i="8" s="1"/>
  <c r="E3607" i="8"/>
  <c r="D3607" i="8"/>
  <c r="C3607" i="8"/>
  <c r="B3607" i="8"/>
  <c r="A3607" i="8"/>
  <c r="L3606" i="8"/>
  <c r="K3606" i="8"/>
  <c r="J3606" i="8"/>
  <c r="I3606" i="8"/>
  <c r="H3606" i="8"/>
  <c r="G3606" i="8"/>
  <c r="F3606" i="8"/>
  <c r="M3606" i="8" s="1"/>
  <c r="E3606" i="8"/>
  <c r="D3606" i="8"/>
  <c r="C3606" i="8"/>
  <c r="B3606" i="8"/>
  <c r="A3606" i="8"/>
  <c r="L3605" i="8"/>
  <c r="K3605" i="8"/>
  <c r="J3605" i="8"/>
  <c r="I3605" i="8"/>
  <c r="H3605" i="8"/>
  <c r="G3605" i="8"/>
  <c r="F3605" i="8"/>
  <c r="M3605" i="8" s="1"/>
  <c r="E3605" i="8"/>
  <c r="D3605" i="8"/>
  <c r="C3605" i="8"/>
  <c r="B3605" i="8"/>
  <c r="A3605" i="8"/>
  <c r="L3604" i="8"/>
  <c r="K3604" i="8"/>
  <c r="J3604" i="8"/>
  <c r="I3604" i="8"/>
  <c r="H3604" i="8"/>
  <c r="G3604" i="8"/>
  <c r="F3604" i="8"/>
  <c r="M3604" i="8" s="1"/>
  <c r="E3604" i="8"/>
  <c r="D3604" i="8"/>
  <c r="C3604" i="8"/>
  <c r="B3604" i="8"/>
  <c r="A3604" i="8"/>
  <c r="L3603" i="8"/>
  <c r="K3603" i="8"/>
  <c r="J3603" i="8"/>
  <c r="I3603" i="8"/>
  <c r="H3603" i="8"/>
  <c r="G3603" i="8"/>
  <c r="F3603" i="8"/>
  <c r="M3603" i="8" s="1"/>
  <c r="E3603" i="8"/>
  <c r="D3603" i="8"/>
  <c r="C3603" i="8"/>
  <c r="B3603" i="8"/>
  <c r="A3603" i="8"/>
  <c r="L3602" i="8"/>
  <c r="K3602" i="8"/>
  <c r="J3602" i="8"/>
  <c r="I3602" i="8"/>
  <c r="H3602" i="8"/>
  <c r="G3602" i="8"/>
  <c r="F3602" i="8"/>
  <c r="M3602" i="8" s="1"/>
  <c r="E3602" i="8"/>
  <c r="D3602" i="8"/>
  <c r="C3602" i="8"/>
  <c r="B3602" i="8"/>
  <c r="A3602" i="8"/>
  <c r="L3601" i="8"/>
  <c r="K3601" i="8"/>
  <c r="J3601" i="8"/>
  <c r="I3601" i="8"/>
  <c r="H3601" i="8"/>
  <c r="G3601" i="8"/>
  <c r="F3601" i="8"/>
  <c r="M3601" i="8" s="1"/>
  <c r="N3601" i="8" s="1"/>
  <c r="E3601" i="8"/>
  <c r="D3601" i="8"/>
  <c r="C3601" i="8"/>
  <c r="B3601" i="8"/>
  <c r="A3601" i="8"/>
  <c r="L3600" i="8"/>
  <c r="K3600" i="8"/>
  <c r="J3600" i="8"/>
  <c r="I3600" i="8"/>
  <c r="H3600" i="8"/>
  <c r="G3600" i="8"/>
  <c r="F3600" i="8"/>
  <c r="M3600" i="8" s="1"/>
  <c r="N3600" i="8" s="1"/>
  <c r="E3600" i="8"/>
  <c r="D3600" i="8"/>
  <c r="C3600" i="8"/>
  <c r="B3600" i="8"/>
  <c r="A3600" i="8"/>
  <c r="L3599" i="8"/>
  <c r="K3599" i="8"/>
  <c r="J3599" i="8"/>
  <c r="I3599" i="8"/>
  <c r="H3599" i="8"/>
  <c r="G3599" i="8"/>
  <c r="F3599" i="8"/>
  <c r="M3599" i="8" s="1"/>
  <c r="N3599" i="8" s="1"/>
  <c r="E3599" i="8"/>
  <c r="D3599" i="8"/>
  <c r="C3599" i="8"/>
  <c r="B3599" i="8"/>
  <c r="A3599" i="8"/>
  <c r="L3598" i="8"/>
  <c r="K3598" i="8"/>
  <c r="J3598" i="8"/>
  <c r="I3598" i="8"/>
  <c r="H3598" i="8"/>
  <c r="G3598" i="8"/>
  <c r="F3598" i="8"/>
  <c r="M3598" i="8" s="1"/>
  <c r="N3598" i="8" s="1"/>
  <c r="E3598" i="8"/>
  <c r="D3598" i="8"/>
  <c r="C3598" i="8"/>
  <c r="B3598" i="8"/>
  <c r="A3598" i="8"/>
  <c r="L3597" i="8"/>
  <c r="K3597" i="8"/>
  <c r="J3597" i="8"/>
  <c r="I3597" i="8"/>
  <c r="H3597" i="8"/>
  <c r="G3597" i="8"/>
  <c r="F3597" i="8"/>
  <c r="M3597" i="8" s="1"/>
  <c r="N3597" i="8" s="1"/>
  <c r="E3597" i="8"/>
  <c r="D3597" i="8"/>
  <c r="C3597" i="8"/>
  <c r="B3597" i="8"/>
  <c r="A3597" i="8"/>
  <c r="L3596" i="8"/>
  <c r="K3596" i="8"/>
  <c r="J3596" i="8"/>
  <c r="I3596" i="8"/>
  <c r="H3596" i="8"/>
  <c r="G3596" i="8"/>
  <c r="F3596" i="8"/>
  <c r="M3596" i="8" s="1"/>
  <c r="N3596" i="8" s="1"/>
  <c r="E3596" i="8"/>
  <c r="D3596" i="8"/>
  <c r="C3596" i="8"/>
  <c r="B3596" i="8"/>
  <c r="A3596" i="8"/>
  <c r="L3595" i="8"/>
  <c r="K3595" i="8"/>
  <c r="J3595" i="8"/>
  <c r="I3595" i="8"/>
  <c r="H3595" i="8"/>
  <c r="G3595" i="8"/>
  <c r="F3595" i="8"/>
  <c r="M3595" i="8" s="1"/>
  <c r="N3595" i="8" s="1"/>
  <c r="E3595" i="8"/>
  <c r="D3595" i="8"/>
  <c r="C3595" i="8"/>
  <c r="B3595" i="8"/>
  <c r="A3595" i="8"/>
  <c r="L3594" i="8"/>
  <c r="K3594" i="8"/>
  <c r="J3594" i="8"/>
  <c r="I3594" i="8"/>
  <c r="H3594" i="8"/>
  <c r="G3594" i="8"/>
  <c r="F3594" i="8"/>
  <c r="M3594" i="8" s="1"/>
  <c r="N3594" i="8" s="1"/>
  <c r="E3594" i="8"/>
  <c r="D3594" i="8"/>
  <c r="C3594" i="8"/>
  <c r="B3594" i="8"/>
  <c r="A3594" i="8"/>
  <c r="L3593" i="8"/>
  <c r="K3593" i="8"/>
  <c r="J3593" i="8"/>
  <c r="I3593" i="8"/>
  <c r="H3593" i="8"/>
  <c r="G3593" i="8"/>
  <c r="F3593" i="8"/>
  <c r="M3593" i="8" s="1"/>
  <c r="N3593" i="8" s="1"/>
  <c r="E3593" i="8"/>
  <c r="D3593" i="8"/>
  <c r="C3593" i="8"/>
  <c r="B3593" i="8"/>
  <c r="A3593" i="8"/>
  <c r="L3592" i="8"/>
  <c r="K3592" i="8"/>
  <c r="J3592" i="8"/>
  <c r="I3592" i="8"/>
  <c r="H3592" i="8"/>
  <c r="G3592" i="8"/>
  <c r="F3592" i="8"/>
  <c r="M3592" i="8" s="1"/>
  <c r="N3592" i="8" s="1"/>
  <c r="E3592" i="8"/>
  <c r="D3592" i="8"/>
  <c r="C3592" i="8"/>
  <c r="B3592" i="8"/>
  <c r="A3592" i="8"/>
  <c r="L3591" i="8"/>
  <c r="K3591" i="8"/>
  <c r="J3591" i="8"/>
  <c r="I3591" i="8"/>
  <c r="H3591" i="8"/>
  <c r="G3591" i="8"/>
  <c r="F3591" i="8"/>
  <c r="M3591" i="8" s="1"/>
  <c r="N3591" i="8" s="1"/>
  <c r="E3591" i="8"/>
  <c r="D3591" i="8"/>
  <c r="C3591" i="8"/>
  <c r="B3591" i="8"/>
  <c r="A3591" i="8"/>
  <c r="L3590" i="8"/>
  <c r="K3590" i="8"/>
  <c r="J3590" i="8"/>
  <c r="I3590" i="8"/>
  <c r="H3590" i="8"/>
  <c r="G3590" i="8"/>
  <c r="F3590" i="8"/>
  <c r="M3590" i="8" s="1"/>
  <c r="N3590" i="8" s="1"/>
  <c r="E3590" i="8"/>
  <c r="D3590" i="8"/>
  <c r="C3590" i="8"/>
  <c r="B3590" i="8"/>
  <c r="A3590" i="8"/>
  <c r="L3589" i="8"/>
  <c r="K3589" i="8"/>
  <c r="J3589" i="8"/>
  <c r="I3589" i="8"/>
  <c r="H3589" i="8"/>
  <c r="G3589" i="8"/>
  <c r="F3589" i="8"/>
  <c r="M3589" i="8" s="1"/>
  <c r="N3589" i="8" s="1"/>
  <c r="E3589" i="8"/>
  <c r="D3589" i="8"/>
  <c r="C3589" i="8"/>
  <c r="B3589" i="8"/>
  <c r="A3589" i="8"/>
  <c r="L3588" i="8"/>
  <c r="K3588" i="8"/>
  <c r="J3588" i="8"/>
  <c r="I3588" i="8"/>
  <c r="H3588" i="8"/>
  <c r="G3588" i="8"/>
  <c r="F3588" i="8"/>
  <c r="M3588" i="8" s="1"/>
  <c r="N3588" i="8" s="1"/>
  <c r="E3588" i="8"/>
  <c r="D3588" i="8"/>
  <c r="C3588" i="8"/>
  <c r="B3588" i="8"/>
  <c r="A3588" i="8"/>
  <c r="L3587" i="8"/>
  <c r="K3587" i="8"/>
  <c r="J3587" i="8"/>
  <c r="I3587" i="8"/>
  <c r="H3587" i="8"/>
  <c r="G3587" i="8"/>
  <c r="F3587" i="8"/>
  <c r="M3587" i="8" s="1"/>
  <c r="E3587" i="8"/>
  <c r="D3587" i="8"/>
  <c r="C3587" i="8"/>
  <c r="B3587" i="8"/>
  <c r="A3587" i="8"/>
  <c r="L3586" i="8"/>
  <c r="K3586" i="8"/>
  <c r="J3586" i="8"/>
  <c r="I3586" i="8"/>
  <c r="H3586" i="8"/>
  <c r="G3586" i="8"/>
  <c r="F3586" i="8"/>
  <c r="M3586" i="8" s="1"/>
  <c r="N3586" i="8" s="1"/>
  <c r="E3586" i="8"/>
  <c r="D3586" i="8"/>
  <c r="C3586" i="8"/>
  <c r="B3586" i="8"/>
  <c r="A3586" i="8"/>
  <c r="L3585" i="8"/>
  <c r="K3585" i="8"/>
  <c r="J3585" i="8"/>
  <c r="I3585" i="8"/>
  <c r="H3585" i="8"/>
  <c r="G3585" i="8"/>
  <c r="F3585" i="8"/>
  <c r="M3585" i="8" s="1"/>
  <c r="N3585" i="8" s="1"/>
  <c r="E3585" i="8"/>
  <c r="D3585" i="8"/>
  <c r="C3585" i="8"/>
  <c r="B3585" i="8"/>
  <c r="A3585" i="8"/>
  <c r="L3584" i="8"/>
  <c r="K3584" i="8"/>
  <c r="J3584" i="8"/>
  <c r="I3584" i="8"/>
  <c r="H3584" i="8"/>
  <c r="G3584" i="8"/>
  <c r="F3584" i="8"/>
  <c r="M3584" i="8" s="1"/>
  <c r="N3584" i="8" s="1"/>
  <c r="E3584" i="8"/>
  <c r="D3584" i="8"/>
  <c r="C3584" i="8"/>
  <c r="B3584" i="8"/>
  <c r="A3584" i="8"/>
  <c r="L3583" i="8"/>
  <c r="K3583" i="8"/>
  <c r="J3583" i="8"/>
  <c r="I3583" i="8"/>
  <c r="H3583" i="8"/>
  <c r="G3583" i="8"/>
  <c r="F3583" i="8"/>
  <c r="M3583" i="8" s="1"/>
  <c r="N3583" i="8" s="1"/>
  <c r="E3583" i="8"/>
  <c r="D3583" i="8"/>
  <c r="C3583" i="8"/>
  <c r="B3583" i="8"/>
  <c r="A3583" i="8"/>
  <c r="L3582" i="8"/>
  <c r="K3582" i="8"/>
  <c r="J3582" i="8"/>
  <c r="I3582" i="8"/>
  <c r="H3582" i="8"/>
  <c r="G3582" i="8"/>
  <c r="F3582" i="8"/>
  <c r="M3582" i="8" s="1"/>
  <c r="N3582" i="8" s="1"/>
  <c r="E3582" i="8"/>
  <c r="D3582" i="8"/>
  <c r="C3582" i="8"/>
  <c r="B3582" i="8"/>
  <c r="A3582" i="8"/>
  <c r="L3581" i="8"/>
  <c r="K3581" i="8"/>
  <c r="J3581" i="8"/>
  <c r="I3581" i="8"/>
  <c r="H3581" i="8"/>
  <c r="G3581" i="8"/>
  <c r="F3581" i="8"/>
  <c r="M3581" i="8" s="1"/>
  <c r="N3581" i="8" s="1"/>
  <c r="E3581" i="8"/>
  <c r="D3581" i="8"/>
  <c r="C3581" i="8"/>
  <c r="B3581" i="8"/>
  <c r="A3581" i="8"/>
  <c r="L3580" i="8"/>
  <c r="K3580" i="8"/>
  <c r="J3580" i="8"/>
  <c r="I3580" i="8"/>
  <c r="H3580" i="8"/>
  <c r="G3580" i="8"/>
  <c r="F3580" i="8"/>
  <c r="M3580" i="8" s="1"/>
  <c r="N3580" i="8" s="1"/>
  <c r="E3580" i="8"/>
  <c r="D3580" i="8"/>
  <c r="C3580" i="8"/>
  <c r="B3580" i="8"/>
  <c r="A3580" i="8"/>
  <c r="L3579" i="8"/>
  <c r="K3579" i="8"/>
  <c r="J3579" i="8"/>
  <c r="I3579" i="8"/>
  <c r="H3579" i="8"/>
  <c r="G3579" i="8"/>
  <c r="F3579" i="8"/>
  <c r="M3579" i="8" s="1"/>
  <c r="N3579" i="8" s="1"/>
  <c r="E3579" i="8"/>
  <c r="D3579" i="8"/>
  <c r="C3579" i="8"/>
  <c r="B3579" i="8"/>
  <c r="A3579" i="8"/>
  <c r="L3578" i="8"/>
  <c r="K3578" i="8"/>
  <c r="J3578" i="8"/>
  <c r="I3578" i="8"/>
  <c r="H3578" i="8"/>
  <c r="G3578" i="8"/>
  <c r="F3578" i="8"/>
  <c r="M3578" i="8" s="1"/>
  <c r="N3578" i="8" s="1"/>
  <c r="E3578" i="8"/>
  <c r="D3578" i="8"/>
  <c r="C3578" i="8"/>
  <c r="B3578" i="8"/>
  <c r="A3578" i="8"/>
  <c r="L3577" i="8"/>
  <c r="K3577" i="8"/>
  <c r="J3577" i="8"/>
  <c r="I3577" i="8"/>
  <c r="H3577" i="8"/>
  <c r="G3577" i="8"/>
  <c r="F3577" i="8"/>
  <c r="M3577" i="8" s="1"/>
  <c r="N3577" i="8" s="1"/>
  <c r="E3577" i="8"/>
  <c r="D3577" i="8"/>
  <c r="C3577" i="8"/>
  <c r="B3577" i="8"/>
  <c r="A3577" i="8"/>
  <c r="L3576" i="8"/>
  <c r="K3576" i="8"/>
  <c r="J3576" i="8"/>
  <c r="I3576" i="8"/>
  <c r="H3576" i="8"/>
  <c r="G3576" i="8"/>
  <c r="F3576" i="8"/>
  <c r="M3576" i="8" s="1"/>
  <c r="N3576" i="8" s="1"/>
  <c r="E3576" i="8"/>
  <c r="D3576" i="8"/>
  <c r="C3576" i="8"/>
  <c r="B3576" i="8"/>
  <c r="A3576" i="8"/>
  <c r="L3575" i="8"/>
  <c r="K3575" i="8"/>
  <c r="J3575" i="8"/>
  <c r="I3575" i="8"/>
  <c r="H3575" i="8"/>
  <c r="G3575" i="8"/>
  <c r="F3575" i="8"/>
  <c r="M3575" i="8" s="1"/>
  <c r="N3575" i="8" s="1"/>
  <c r="E3575" i="8"/>
  <c r="D3575" i="8"/>
  <c r="C3575" i="8"/>
  <c r="B3575" i="8"/>
  <c r="A3575" i="8"/>
  <c r="L3574" i="8"/>
  <c r="K3574" i="8"/>
  <c r="J3574" i="8"/>
  <c r="I3574" i="8"/>
  <c r="H3574" i="8"/>
  <c r="G3574" i="8"/>
  <c r="F3574" i="8"/>
  <c r="M3574" i="8" s="1"/>
  <c r="N3574" i="8" s="1"/>
  <c r="E3574" i="8"/>
  <c r="D3574" i="8"/>
  <c r="C3574" i="8"/>
  <c r="B3574" i="8"/>
  <c r="A3574" i="8"/>
  <c r="L3573" i="8"/>
  <c r="K3573" i="8"/>
  <c r="J3573" i="8"/>
  <c r="I3573" i="8"/>
  <c r="H3573" i="8"/>
  <c r="G3573" i="8"/>
  <c r="F3573" i="8"/>
  <c r="M3573" i="8" s="1"/>
  <c r="N3573" i="8" s="1"/>
  <c r="E3573" i="8"/>
  <c r="D3573" i="8"/>
  <c r="C3573" i="8"/>
  <c r="B3573" i="8"/>
  <c r="A3573" i="8"/>
  <c r="L3572" i="8"/>
  <c r="K3572" i="8"/>
  <c r="J3572" i="8"/>
  <c r="I3572" i="8"/>
  <c r="H3572" i="8"/>
  <c r="G3572" i="8"/>
  <c r="F3572" i="8"/>
  <c r="M3572" i="8" s="1"/>
  <c r="E3572" i="8"/>
  <c r="D3572" i="8"/>
  <c r="C3572" i="8"/>
  <c r="B3572" i="8"/>
  <c r="A3572" i="8"/>
  <c r="L3571" i="8"/>
  <c r="K3571" i="8"/>
  <c r="J3571" i="8"/>
  <c r="I3571" i="8"/>
  <c r="H3571" i="8"/>
  <c r="G3571" i="8"/>
  <c r="F3571" i="8"/>
  <c r="M3571" i="8" s="1"/>
  <c r="N3571" i="8" s="1"/>
  <c r="E3571" i="8"/>
  <c r="D3571" i="8"/>
  <c r="C3571" i="8"/>
  <c r="B3571" i="8"/>
  <c r="A3571" i="8"/>
  <c r="L3570" i="8"/>
  <c r="K3570" i="8"/>
  <c r="J3570" i="8"/>
  <c r="I3570" i="8"/>
  <c r="H3570" i="8"/>
  <c r="G3570" i="8"/>
  <c r="F3570" i="8"/>
  <c r="M3570" i="8" s="1"/>
  <c r="N3570" i="8" s="1"/>
  <c r="E3570" i="8"/>
  <c r="D3570" i="8"/>
  <c r="C3570" i="8"/>
  <c r="B3570" i="8"/>
  <c r="A3570" i="8"/>
  <c r="L3569" i="8"/>
  <c r="K3569" i="8"/>
  <c r="J3569" i="8"/>
  <c r="I3569" i="8"/>
  <c r="H3569" i="8"/>
  <c r="G3569" i="8"/>
  <c r="F3569" i="8"/>
  <c r="M3569" i="8" s="1"/>
  <c r="N3569" i="8" s="1"/>
  <c r="E3569" i="8"/>
  <c r="D3569" i="8"/>
  <c r="C3569" i="8"/>
  <c r="B3569" i="8"/>
  <c r="A3569" i="8"/>
  <c r="L3568" i="8"/>
  <c r="K3568" i="8"/>
  <c r="J3568" i="8"/>
  <c r="I3568" i="8"/>
  <c r="H3568" i="8"/>
  <c r="G3568" i="8"/>
  <c r="F3568" i="8"/>
  <c r="M3568" i="8" s="1"/>
  <c r="N3568" i="8" s="1"/>
  <c r="E3568" i="8"/>
  <c r="D3568" i="8"/>
  <c r="C3568" i="8"/>
  <c r="B3568" i="8"/>
  <c r="A3568" i="8"/>
  <c r="L3567" i="8"/>
  <c r="K3567" i="8"/>
  <c r="J3567" i="8"/>
  <c r="I3567" i="8"/>
  <c r="H3567" i="8"/>
  <c r="G3567" i="8"/>
  <c r="F3567" i="8"/>
  <c r="M3567" i="8" s="1"/>
  <c r="N3567" i="8" s="1"/>
  <c r="E3567" i="8"/>
  <c r="D3567" i="8"/>
  <c r="C3567" i="8"/>
  <c r="B3567" i="8"/>
  <c r="A3567" i="8"/>
  <c r="L3566" i="8"/>
  <c r="K3566" i="8"/>
  <c r="J3566" i="8"/>
  <c r="I3566" i="8"/>
  <c r="H3566" i="8"/>
  <c r="G3566" i="8"/>
  <c r="F3566" i="8"/>
  <c r="M3566" i="8" s="1"/>
  <c r="N3566" i="8" s="1"/>
  <c r="E3566" i="8"/>
  <c r="D3566" i="8"/>
  <c r="C3566" i="8"/>
  <c r="B3566" i="8"/>
  <c r="A3566" i="8"/>
  <c r="L3565" i="8"/>
  <c r="K3565" i="8"/>
  <c r="J3565" i="8"/>
  <c r="I3565" i="8"/>
  <c r="H3565" i="8"/>
  <c r="G3565" i="8"/>
  <c r="F3565" i="8"/>
  <c r="M3565" i="8" s="1"/>
  <c r="N3565" i="8" s="1"/>
  <c r="E3565" i="8"/>
  <c r="D3565" i="8"/>
  <c r="C3565" i="8"/>
  <c r="B3565" i="8"/>
  <c r="A3565" i="8"/>
  <c r="L3564" i="8"/>
  <c r="K3564" i="8"/>
  <c r="J3564" i="8"/>
  <c r="I3564" i="8"/>
  <c r="H3564" i="8"/>
  <c r="G3564" i="8"/>
  <c r="F3564" i="8"/>
  <c r="M3564" i="8" s="1"/>
  <c r="N3564" i="8" s="1"/>
  <c r="E3564" i="8"/>
  <c r="D3564" i="8"/>
  <c r="C3564" i="8"/>
  <c r="B3564" i="8"/>
  <c r="A3564" i="8"/>
  <c r="L3563" i="8"/>
  <c r="K3563" i="8"/>
  <c r="J3563" i="8"/>
  <c r="I3563" i="8"/>
  <c r="H3563" i="8"/>
  <c r="G3563" i="8"/>
  <c r="F3563" i="8"/>
  <c r="M3563" i="8" s="1"/>
  <c r="N3563" i="8" s="1"/>
  <c r="E3563" i="8"/>
  <c r="D3563" i="8"/>
  <c r="C3563" i="8"/>
  <c r="B3563" i="8"/>
  <c r="A3563" i="8"/>
  <c r="L3562" i="8"/>
  <c r="K3562" i="8"/>
  <c r="J3562" i="8"/>
  <c r="I3562" i="8"/>
  <c r="H3562" i="8"/>
  <c r="G3562" i="8"/>
  <c r="F3562" i="8"/>
  <c r="M3562" i="8" s="1"/>
  <c r="N3562" i="8" s="1"/>
  <c r="E3562" i="8"/>
  <c r="D3562" i="8"/>
  <c r="C3562" i="8"/>
  <c r="B3562" i="8"/>
  <c r="A3562" i="8"/>
  <c r="L3561" i="8"/>
  <c r="K3561" i="8"/>
  <c r="J3561" i="8"/>
  <c r="I3561" i="8"/>
  <c r="H3561" i="8"/>
  <c r="G3561" i="8"/>
  <c r="F3561" i="8"/>
  <c r="M3561" i="8" s="1"/>
  <c r="N3561" i="8" s="1"/>
  <c r="E3561" i="8"/>
  <c r="D3561" i="8"/>
  <c r="C3561" i="8"/>
  <c r="B3561" i="8"/>
  <c r="A3561" i="8"/>
  <c r="L3560" i="8"/>
  <c r="K3560" i="8"/>
  <c r="J3560" i="8"/>
  <c r="I3560" i="8"/>
  <c r="H3560" i="8"/>
  <c r="G3560" i="8"/>
  <c r="F3560" i="8"/>
  <c r="M3560" i="8" s="1"/>
  <c r="N3560" i="8" s="1"/>
  <c r="E3560" i="8"/>
  <c r="D3560" i="8"/>
  <c r="C3560" i="8"/>
  <c r="B3560" i="8"/>
  <c r="A3560" i="8"/>
  <c r="L3559" i="8"/>
  <c r="K3559" i="8"/>
  <c r="J3559" i="8"/>
  <c r="I3559" i="8"/>
  <c r="H3559" i="8"/>
  <c r="G3559" i="8"/>
  <c r="F3559" i="8"/>
  <c r="M3559" i="8" s="1"/>
  <c r="N3559" i="8" s="1"/>
  <c r="E3559" i="8"/>
  <c r="D3559" i="8"/>
  <c r="C3559" i="8"/>
  <c r="B3559" i="8"/>
  <c r="A3559" i="8"/>
  <c r="L3558" i="8"/>
  <c r="K3558" i="8"/>
  <c r="J3558" i="8"/>
  <c r="I3558" i="8"/>
  <c r="H3558" i="8"/>
  <c r="G3558" i="8"/>
  <c r="F3558" i="8"/>
  <c r="M3558" i="8" s="1"/>
  <c r="N3558" i="8" s="1"/>
  <c r="E3558" i="8"/>
  <c r="D3558" i="8"/>
  <c r="C3558" i="8"/>
  <c r="B3558" i="8"/>
  <c r="A3558" i="8"/>
  <c r="L3557" i="8"/>
  <c r="K3557" i="8"/>
  <c r="J3557" i="8"/>
  <c r="I3557" i="8"/>
  <c r="H3557" i="8"/>
  <c r="G3557" i="8"/>
  <c r="F3557" i="8"/>
  <c r="M3557" i="8" s="1"/>
  <c r="E3557" i="8"/>
  <c r="D3557" i="8"/>
  <c r="C3557" i="8"/>
  <c r="B3557" i="8"/>
  <c r="A3557" i="8"/>
  <c r="L3556" i="8"/>
  <c r="K3556" i="8"/>
  <c r="J3556" i="8"/>
  <c r="I3556" i="8"/>
  <c r="H3556" i="8"/>
  <c r="G3556" i="8"/>
  <c r="F3556" i="8"/>
  <c r="M3556" i="8" s="1"/>
  <c r="N3556" i="8" s="1"/>
  <c r="E3556" i="8"/>
  <c r="D3556" i="8"/>
  <c r="C3556" i="8"/>
  <c r="B3556" i="8"/>
  <c r="A3556" i="8"/>
  <c r="L3555" i="8"/>
  <c r="K3555" i="8"/>
  <c r="J3555" i="8"/>
  <c r="I3555" i="8"/>
  <c r="H3555" i="8"/>
  <c r="G3555" i="8"/>
  <c r="F3555" i="8"/>
  <c r="M3555" i="8" s="1"/>
  <c r="N3555" i="8" s="1"/>
  <c r="E3555" i="8"/>
  <c r="D3555" i="8"/>
  <c r="C3555" i="8"/>
  <c r="B3555" i="8"/>
  <c r="A3555" i="8"/>
  <c r="L3554" i="8"/>
  <c r="K3554" i="8"/>
  <c r="J3554" i="8"/>
  <c r="I3554" i="8"/>
  <c r="H3554" i="8"/>
  <c r="G3554" i="8"/>
  <c r="F3554" i="8"/>
  <c r="M3554" i="8" s="1"/>
  <c r="N3554" i="8" s="1"/>
  <c r="E3554" i="8"/>
  <c r="D3554" i="8"/>
  <c r="C3554" i="8"/>
  <c r="B3554" i="8"/>
  <c r="A3554" i="8"/>
  <c r="L3553" i="8"/>
  <c r="K3553" i="8"/>
  <c r="J3553" i="8"/>
  <c r="I3553" i="8"/>
  <c r="H3553" i="8"/>
  <c r="G3553" i="8"/>
  <c r="F3553" i="8"/>
  <c r="M3553" i="8" s="1"/>
  <c r="N3553" i="8" s="1"/>
  <c r="E3553" i="8"/>
  <c r="D3553" i="8"/>
  <c r="C3553" i="8"/>
  <c r="B3553" i="8"/>
  <c r="A3553" i="8"/>
  <c r="L3552" i="8"/>
  <c r="K3552" i="8"/>
  <c r="J3552" i="8"/>
  <c r="I3552" i="8"/>
  <c r="H3552" i="8"/>
  <c r="G3552" i="8"/>
  <c r="F3552" i="8"/>
  <c r="M3552" i="8" s="1"/>
  <c r="N3552" i="8" s="1"/>
  <c r="E3552" i="8"/>
  <c r="D3552" i="8"/>
  <c r="C3552" i="8"/>
  <c r="B3552" i="8"/>
  <c r="A3552" i="8"/>
  <c r="L3551" i="8"/>
  <c r="K3551" i="8"/>
  <c r="J3551" i="8"/>
  <c r="I3551" i="8"/>
  <c r="H3551" i="8"/>
  <c r="G3551" i="8"/>
  <c r="F3551" i="8"/>
  <c r="M3551" i="8" s="1"/>
  <c r="N3551" i="8" s="1"/>
  <c r="E3551" i="8"/>
  <c r="D3551" i="8"/>
  <c r="C3551" i="8"/>
  <c r="B3551" i="8"/>
  <c r="A3551" i="8"/>
  <c r="L3550" i="8"/>
  <c r="K3550" i="8"/>
  <c r="J3550" i="8"/>
  <c r="I3550" i="8"/>
  <c r="H3550" i="8"/>
  <c r="G3550" i="8"/>
  <c r="F3550" i="8"/>
  <c r="M3550" i="8" s="1"/>
  <c r="N3550" i="8" s="1"/>
  <c r="E3550" i="8"/>
  <c r="D3550" i="8"/>
  <c r="C3550" i="8"/>
  <c r="B3550" i="8"/>
  <c r="A3550" i="8"/>
  <c r="L3549" i="8"/>
  <c r="K3549" i="8"/>
  <c r="J3549" i="8"/>
  <c r="I3549" i="8"/>
  <c r="H3549" i="8"/>
  <c r="G3549" i="8"/>
  <c r="F3549" i="8"/>
  <c r="M3549" i="8" s="1"/>
  <c r="N3549" i="8" s="1"/>
  <c r="E3549" i="8"/>
  <c r="D3549" i="8"/>
  <c r="C3549" i="8"/>
  <c r="B3549" i="8"/>
  <c r="A3549" i="8"/>
  <c r="L3548" i="8"/>
  <c r="K3548" i="8"/>
  <c r="J3548" i="8"/>
  <c r="I3548" i="8"/>
  <c r="H3548" i="8"/>
  <c r="G3548" i="8"/>
  <c r="F3548" i="8"/>
  <c r="M3548" i="8" s="1"/>
  <c r="N3548" i="8" s="1"/>
  <c r="E3548" i="8"/>
  <c r="D3548" i="8"/>
  <c r="C3548" i="8"/>
  <c r="B3548" i="8"/>
  <c r="A3548" i="8"/>
  <c r="L3547" i="8"/>
  <c r="K3547" i="8"/>
  <c r="J3547" i="8"/>
  <c r="I3547" i="8"/>
  <c r="H3547" i="8"/>
  <c r="G3547" i="8"/>
  <c r="F3547" i="8"/>
  <c r="M3547" i="8" s="1"/>
  <c r="N3547" i="8" s="1"/>
  <c r="E3547" i="8"/>
  <c r="D3547" i="8"/>
  <c r="C3547" i="8"/>
  <c r="B3547" i="8"/>
  <c r="A3547" i="8"/>
  <c r="L3546" i="8"/>
  <c r="K3546" i="8"/>
  <c r="J3546" i="8"/>
  <c r="I3546" i="8"/>
  <c r="H3546" i="8"/>
  <c r="G3546" i="8"/>
  <c r="F3546" i="8"/>
  <c r="M3546" i="8" s="1"/>
  <c r="N3546" i="8" s="1"/>
  <c r="E3546" i="8"/>
  <c r="D3546" i="8"/>
  <c r="C3546" i="8"/>
  <c r="B3546" i="8"/>
  <c r="A3546" i="8"/>
  <c r="L3545" i="8"/>
  <c r="K3545" i="8"/>
  <c r="J3545" i="8"/>
  <c r="I3545" i="8"/>
  <c r="H3545" i="8"/>
  <c r="G3545" i="8"/>
  <c r="F3545" i="8"/>
  <c r="M3545" i="8" s="1"/>
  <c r="N3545" i="8" s="1"/>
  <c r="E3545" i="8"/>
  <c r="D3545" i="8"/>
  <c r="C3545" i="8"/>
  <c r="B3545" i="8"/>
  <c r="A3545" i="8"/>
  <c r="L3544" i="8"/>
  <c r="K3544" i="8"/>
  <c r="J3544" i="8"/>
  <c r="I3544" i="8"/>
  <c r="H3544" i="8"/>
  <c r="G3544" i="8"/>
  <c r="F3544" i="8"/>
  <c r="M3544" i="8" s="1"/>
  <c r="N3544" i="8" s="1"/>
  <c r="E3544" i="8"/>
  <c r="D3544" i="8"/>
  <c r="C3544" i="8"/>
  <c r="B3544" i="8"/>
  <c r="A3544" i="8"/>
  <c r="L3543" i="8"/>
  <c r="K3543" i="8"/>
  <c r="J3543" i="8"/>
  <c r="I3543" i="8"/>
  <c r="H3543" i="8"/>
  <c r="G3543" i="8"/>
  <c r="F3543" i="8"/>
  <c r="M3543" i="8" s="1"/>
  <c r="N3543" i="8" s="1"/>
  <c r="E3543" i="8"/>
  <c r="D3543" i="8"/>
  <c r="C3543" i="8"/>
  <c r="B3543" i="8"/>
  <c r="A3543" i="8"/>
  <c r="L3542" i="8"/>
  <c r="K3542" i="8"/>
  <c r="J3542" i="8"/>
  <c r="I3542" i="8"/>
  <c r="H3542" i="8"/>
  <c r="G3542" i="8"/>
  <c r="F3542" i="8"/>
  <c r="M3542" i="8" s="1"/>
  <c r="E3542" i="8"/>
  <c r="D3542" i="8"/>
  <c r="C3542" i="8"/>
  <c r="B3542" i="8"/>
  <c r="A3542" i="8"/>
  <c r="L3541" i="8"/>
  <c r="K3541" i="8"/>
  <c r="J3541" i="8"/>
  <c r="I3541" i="8"/>
  <c r="H3541" i="8"/>
  <c r="G3541" i="8"/>
  <c r="F3541" i="8"/>
  <c r="M3541" i="8" s="1"/>
  <c r="N3541" i="8" s="1"/>
  <c r="E3541" i="8"/>
  <c r="D3541" i="8"/>
  <c r="C3541" i="8"/>
  <c r="B3541" i="8"/>
  <c r="A3541" i="8"/>
  <c r="L3540" i="8"/>
  <c r="K3540" i="8"/>
  <c r="J3540" i="8"/>
  <c r="I3540" i="8"/>
  <c r="H3540" i="8"/>
  <c r="G3540" i="8"/>
  <c r="F3540" i="8"/>
  <c r="M3540" i="8" s="1"/>
  <c r="N3540" i="8" s="1"/>
  <c r="E3540" i="8"/>
  <c r="D3540" i="8"/>
  <c r="C3540" i="8"/>
  <c r="B3540" i="8"/>
  <c r="A3540" i="8"/>
  <c r="L3539" i="8"/>
  <c r="K3539" i="8"/>
  <c r="J3539" i="8"/>
  <c r="I3539" i="8"/>
  <c r="H3539" i="8"/>
  <c r="G3539" i="8"/>
  <c r="F3539" i="8"/>
  <c r="M3539" i="8" s="1"/>
  <c r="N3539" i="8" s="1"/>
  <c r="E3539" i="8"/>
  <c r="D3539" i="8"/>
  <c r="C3539" i="8"/>
  <c r="B3539" i="8"/>
  <c r="A3539" i="8"/>
  <c r="L3538" i="8"/>
  <c r="K3538" i="8"/>
  <c r="J3538" i="8"/>
  <c r="I3538" i="8"/>
  <c r="H3538" i="8"/>
  <c r="G3538" i="8"/>
  <c r="F3538" i="8"/>
  <c r="M3538" i="8" s="1"/>
  <c r="N3538" i="8" s="1"/>
  <c r="E3538" i="8"/>
  <c r="D3538" i="8"/>
  <c r="C3538" i="8"/>
  <c r="B3538" i="8"/>
  <c r="A3538" i="8"/>
  <c r="L3537" i="8"/>
  <c r="K3537" i="8"/>
  <c r="J3537" i="8"/>
  <c r="I3537" i="8"/>
  <c r="H3537" i="8"/>
  <c r="G3537" i="8"/>
  <c r="F3537" i="8"/>
  <c r="M3537" i="8" s="1"/>
  <c r="N3537" i="8" s="1"/>
  <c r="E3537" i="8"/>
  <c r="D3537" i="8"/>
  <c r="C3537" i="8"/>
  <c r="B3537" i="8"/>
  <c r="A3537" i="8"/>
  <c r="L3536" i="8"/>
  <c r="K3536" i="8"/>
  <c r="J3536" i="8"/>
  <c r="I3536" i="8"/>
  <c r="H3536" i="8"/>
  <c r="G3536" i="8"/>
  <c r="F3536" i="8"/>
  <c r="M3536" i="8" s="1"/>
  <c r="N3536" i="8" s="1"/>
  <c r="E3536" i="8"/>
  <c r="D3536" i="8"/>
  <c r="C3536" i="8"/>
  <c r="B3536" i="8"/>
  <c r="A3536" i="8"/>
  <c r="I3535" i="8"/>
  <c r="H3535" i="8"/>
  <c r="G3535" i="8"/>
  <c r="F3535" i="8"/>
  <c r="D3535" i="8"/>
  <c r="C3535" i="8"/>
  <c r="B3535" i="8"/>
  <c r="A3535" i="8"/>
  <c r="I3534" i="8"/>
  <c r="H3534" i="8"/>
  <c r="G3534" i="8"/>
  <c r="F3534" i="8"/>
  <c r="D3534" i="8"/>
  <c r="C3534" i="8"/>
  <c r="B3534" i="8"/>
  <c r="A3534" i="8"/>
  <c r="I3533" i="8"/>
  <c r="H3533" i="8"/>
  <c r="G3533" i="8"/>
  <c r="F3533" i="8"/>
  <c r="D3533" i="8"/>
  <c r="C3533" i="8"/>
  <c r="B3533" i="8"/>
  <c r="A3533" i="8"/>
  <c r="I3532" i="8"/>
  <c r="H3532" i="8"/>
  <c r="G3532" i="8"/>
  <c r="F3532" i="8"/>
  <c r="D3532" i="8"/>
  <c r="C3532" i="8"/>
  <c r="B3532" i="8"/>
  <c r="A3532" i="8"/>
  <c r="I3531" i="8"/>
  <c r="H3531" i="8"/>
  <c r="G3531" i="8"/>
  <c r="F3531" i="8"/>
  <c r="D3531" i="8"/>
  <c r="C3531" i="8"/>
  <c r="B3531" i="8"/>
  <c r="A3531" i="8"/>
  <c r="I3530" i="8"/>
  <c r="H3530" i="8"/>
  <c r="G3530" i="8"/>
  <c r="F3530" i="8"/>
  <c r="D3530" i="8"/>
  <c r="C3530" i="8"/>
  <c r="B3530" i="8"/>
  <c r="A3530" i="8"/>
  <c r="I3529" i="8"/>
  <c r="H3529" i="8"/>
  <c r="G3529" i="8"/>
  <c r="F3529" i="8"/>
  <c r="D3529" i="8"/>
  <c r="C3529" i="8"/>
  <c r="B3529" i="8"/>
  <c r="A3529" i="8"/>
  <c r="I3528" i="8"/>
  <c r="H3528" i="8"/>
  <c r="G3528" i="8"/>
  <c r="F3528" i="8"/>
  <c r="D3528" i="8"/>
  <c r="C3528" i="8"/>
  <c r="B3528" i="8"/>
  <c r="A3528" i="8"/>
  <c r="I3527" i="8"/>
  <c r="H3527" i="8"/>
  <c r="G3527" i="8"/>
  <c r="F3527" i="8"/>
  <c r="D3527" i="8"/>
  <c r="C3527" i="8"/>
  <c r="B3527" i="8"/>
  <c r="A3527" i="8"/>
  <c r="I3526" i="8"/>
  <c r="H3526" i="8"/>
  <c r="G3526" i="8"/>
  <c r="F3526" i="8"/>
  <c r="D3526" i="8"/>
  <c r="C3526" i="8"/>
  <c r="B3526" i="8"/>
  <c r="A3526" i="8"/>
  <c r="I3525" i="8"/>
  <c r="H3525" i="8"/>
  <c r="G3525" i="8"/>
  <c r="F3525" i="8"/>
  <c r="D3525" i="8"/>
  <c r="C3525" i="8"/>
  <c r="B3525" i="8"/>
  <c r="A3525" i="8"/>
  <c r="I3524" i="8"/>
  <c r="H3524" i="8"/>
  <c r="G3524" i="8"/>
  <c r="F3524" i="8"/>
  <c r="D3524" i="8"/>
  <c r="C3524" i="8"/>
  <c r="B3524" i="8"/>
  <c r="A3524" i="8"/>
  <c r="I3523" i="8"/>
  <c r="H3523" i="8"/>
  <c r="G3523" i="8"/>
  <c r="F3523" i="8"/>
  <c r="D3523" i="8"/>
  <c r="C3523" i="8"/>
  <c r="B3523" i="8"/>
  <c r="A3523" i="8"/>
  <c r="I3522" i="8"/>
  <c r="H3522" i="8"/>
  <c r="G3522" i="8"/>
  <c r="F3522" i="8"/>
  <c r="D3522" i="8"/>
  <c r="C3522" i="8"/>
  <c r="B3522" i="8"/>
  <c r="A3522" i="8"/>
  <c r="I3521" i="8"/>
  <c r="H3521" i="8"/>
  <c r="G3521" i="8"/>
  <c r="F3521" i="8"/>
  <c r="D3521" i="8"/>
  <c r="C3521" i="8"/>
  <c r="B3521" i="8"/>
  <c r="A3521" i="8"/>
  <c r="I3520" i="8"/>
  <c r="H3520" i="8"/>
  <c r="G3520" i="8"/>
  <c r="F3520" i="8"/>
  <c r="D3520" i="8"/>
  <c r="C3520" i="8"/>
  <c r="B3520" i="8"/>
  <c r="A3520" i="8"/>
  <c r="I3519" i="8"/>
  <c r="H3519" i="8"/>
  <c r="G3519" i="8"/>
  <c r="F3519" i="8"/>
  <c r="D3519" i="8"/>
  <c r="C3519" i="8"/>
  <c r="B3519" i="8"/>
  <c r="A3519" i="8"/>
  <c r="I3518" i="8"/>
  <c r="H3518" i="8"/>
  <c r="G3518" i="8"/>
  <c r="F3518" i="8"/>
  <c r="D3518" i="8"/>
  <c r="C3518" i="8"/>
  <c r="B3518" i="8"/>
  <c r="A3518" i="8"/>
  <c r="I3517" i="8"/>
  <c r="H3517" i="8"/>
  <c r="G3517" i="8"/>
  <c r="F3517" i="8"/>
  <c r="D3517" i="8"/>
  <c r="C3517" i="8"/>
  <c r="B3517" i="8"/>
  <c r="A3517" i="8"/>
  <c r="I3516" i="8"/>
  <c r="H3516" i="8"/>
  <c r="G3516" i="8"/>
  <c r="F3516" i="8"/>
  <c r="D3516" i="8"/>
  <c r="C3516" i="8"/>
  <c r="B3516" i="8"/>
  <c r="A3516" i="8"/>
  <c r="I3515" i="8"/>
  <c r="H3515" i="8"/>
  <c r="G3515" i="8"/>
  <c r="F3515" i="8"/>
  <c r="D3515" i="8"/>
  <c r="C3515" i="8"/>
  <c r="B3515" i="8"/>
  <c r="A3515" i="8"/>
  <c r="I3514" i="8"/>
  <c r="H3514" i="8"/>
  <c r="G3514" i="8"/>
  <c r="F3514" i="8"/>
  <c r="D3514" i="8"/>
  <c r="C3514" i="8"/>
  <c r="B3514" i="8"/>
  <c r="A3514" i="8"/>
  <c r="I3513" i="8"/>
  <c r="H3513" i="8"/>
  <c r="G3513" i="8"/>
  <c r="F3513" i="8"/>
  <c r="D3513" i="8"/>
  <c r="C3513" i="8"/>
  <c r="B3513" i="8"/>
  <c r="A3513" i="8"/>
  <c r="I3512" i="8"/>
  <c r="H3512" i="8"/>
  <c r="G3512" i="8"/>
  <c r="F3512" i="8"/>
  <c r="D3512" i="8"/>
  <c r="C3512" i="8"/>
  <c r="B3512" i="8"/>
  <c r="A3512" i="8"/>
  <c r="I3511" i="8"/>
  <c r="H3511" i="8"/>
  <c r="G3511" i="8"/>
  <c r="F3511" i="8"/>
  <c r="D3511" i="8"/>
  <c r="C3511" i="8"/>
  <c r="B3511" i="8"/>
  <c r="A3511" i="8"/>
  <c r="I3510" i="8"/>
  <c r="H3510" i="8"/>
  <c r="G3510" i="8"/>
  <c r="F3510" i="8"/>
  <c r="D3510" i="8"/>
  <c r="C3510" i="8"/>
  <c r="B3510" i="8"/>
  <c r="A3510" i="8"/>
  <c r="I3509" i="8"/>
  <c r="H3509" i="8"/>
  <c r="G3509" i="8"/>
  <c r="F3509" i="8"/>
  <c r="D3509" i="8"/>
  <c r="C3509" i="8"/>
  <c r="B3509" i="8"/>
  <c r="A3509" i="8"/>
  <c r="I3508" i="8"/>
  <c r="H3508" i="8"/>
  <c r="G3508" i="8"/>
  <c r="F3508" i="8"/>
  <c r="D3508" i="8"/>
  <c r="C3508" i="8"/>
  <c r="B3508" i="8"/>
  <c r="A3508" i="8"/>
  <c r="I3507" i="8"/>
  <c r="H3507" i="8"/>
  <c r="G3507" i="8"/>
  <c r="F3507" i="8"/>
  <c r="D3507" i="8"/>
  <c r="C3507" i="8"/>
  <c r="B3507" i="8"/>
  <c r="A3507" i="8"/>
  <c r="I3506" i="8"/>
  <c r="H3506" i="8"/>
  <c r="G3506" i="8"/>
  <c r="F3506" i="8"/>
  <c r="D3506" i="8"/>
  <c r="C3506" i="8"/>
  <c r="B3506" i="8"/>
  <c r="A3506" i="8"/>
  <c r="I3505" i="8"/>
  <c r="H3505" i="8"/>
  <c r="G3505" i="8"/>
  <c r="F3505" i="8"/>
  <c r="D3505" i="8"/>
  <c r="C3505" i="8"/>
  <c r="B3505" i="8"/>
  <c r="A3505" i="8"/>
  <c r="I3504" i="8"/>
  <c r="H3504" i="8"/>
  <c r="G3504" i="8"/>
  <c r="F3504" i="8"/>
  <c r="D3504" i="8"/>
  <c r="C3504" i="8"/>
  <c r="B3504" i="8"/>
  <c r="A3504" i="8"/>
  <c r="I3503" i="8"/>
  <c r="H3503" i="8"/>
  <c r="G3503" i="8"/>
  <c r="F3503" i="8"/>
  <c r="D3503" i="8"/>
  <c r="C3503" i="8"/>
  <c r="B3503" i="8"/>
  <c r="A3503" i="8"/>
  <c r="I3502" i="8"/>
  <c r="H3502" i="8"/>
  <c r="G3502" i="8"/>
  <c r="F3502" i="8"/>
  <c r="D3502" i="8"/>
  <c r="C3502" i="8"/>
  <c r="B3502" i="8"/>
  <c r="A3502" i="8"/>
  <c r="I3501" i="8"/>
  <c r="H3501" i="8"/>
  <c r="G3501" i="8"/>
  <c r="F3501" i="8"/>
  <c r="D3501" i="8"/>
  <c r="C3501" i="8"/>
  <c r="B3501" i="8"/>
  <c r="A3501" i="8"/>
  <c r="I3500" i="8"/>
  <c r="H3500" i="8"/>
  <c r="G3500" i="8"/>
  <c r="F3500" i="8"/>
  <c r="D3500" i="8"/>
  <c r="C3500" i="8"/>
  <c r="B3500" i="8"/>
  <c r="A3500" i="8"/>
  <c r="I3499" i="8"/>
  <c r="H3499" i="8"/>
  <c r="G3499" i="8"/>
  <c r="F3499" i="8"/>
  <c r="D3499" i="8"/>
  <c r="C3499" i="8"/>
  <c r="B3499" i="8"/>
  <c r="A3499" i="8"/>
  <c r="I3498" i="8"/>
  <c r="H3498" i="8"/>
  <c r="G3498" i="8"/>
  <c r="F3498" i="8"/>
  <c r="D3498" i="8"/>
  <c r="C3498" i="8"/>
  <c r="B3498" i="8"/>
  <c r="A3498" i="8"/>
  <c r="I3497" i="8"/>
  <c r="H3497" i="8"/>
  <c r="G3497" i="8"/>
  <c r="F3497" i="8"/>
  <c r="D3497" i="8"/>
  <c r="C3497" i="8"/>
  <c r="B3497" i="8"/>
  <c r="A3497" i="8"/>
  <c r="I3496" i="8"/>
  <c r="H3496" i="8"/>
  <c r="G3496" i="8"/>
  <c r="F3496" i="8"/>
  <c r="D3496" i="8"/>
  <c r="C3496" i="8"/>
  <c r="B3496" i="8"/>
  <c r="A3496" i="8"/>
  <c r="I3495" i="8"/>
  <c r="H3495" i="8"/>
  <c r="G3495" i="8"/>
  <c r="F3495" i="8"/>
  <c r="D3495" i="8"/>
  <c r="C3495" i="8"/>
  <c r="B3495" i="8"/>
  <c r="A3495" i="8"/>
  <c r="I3494" i="8"/>
  <c r="H3494" i="8"/>
  <c r="G3494" i="8"/>
  <c r="F3494" i="8"/>
  <c r="D3494" i="8"/>
  <c r="C3494" i="8"/>
  <c r="B3494" i="8"/>
  <c r="A3494" i="8"/>
  <c r="I3493" i="8"/>
  <c r="H3493" i="8"/>
  <c r="G3493" i="8"/>
  <c r="F3493" i="8"/>
  <c r="D3493" i="8"/>
  <c r="C3493" i="8"/>
  <c r="B3493" i="8"/>
  <c r="A3493" i="8"/>
  <c r="I3492" i="8"/>
  <c r="H3492" i="8"/>
  <c r="G3492" i="8"/>
  <c r="F3492" i="8"/>
  <c r="D3492" i="8"/>
  <c r="C3492" i="8"/>
  <c r="B3492" i="8"/>
  <c r="A3492" i="8"/>
  <c r="I3491" i="8"/>
  <c r="H3491" i="8"/>
  <c r="G3491" i="8"/>
  <c r="F3491" i="8"/>
  <c r="D3491" i="8"/>
  <c r="C3491" i="8"/>
  <c r="B3491" i="8"/>
  <c r="A3491" i="8"/>
  <c r="I3490" i="8"/>
  <c r="H3490" i="8"/>
  <c r="G3490" i="8"/>
  <c r="F3490" i="8"/>
  <c r="D3490" i="8"/>
  <c r="C3490" i="8"/>
  <c r="B3490" i="8"/>
  <c r="A3490" i="8"/>
  <c r="I3489" i="8"/>
  <c r="H3489" i="8"/>
  <c r="G3489" i="8"/>
  <c r="F3489" i="8"/>
  <c r="D3489" i="8"/>
  <c r="C3489" i="8"/>
  <c r="B3489" i="8"/>
  <c r="A3489" i="8"/>
  <c r="I3488" i="8"/>
  <c r="H3488" i="8"/>
  <c r="G3488" i="8"/>
  <c r="F3488" i="8"/>
  <c r="D3488" i="8"/>
  <c r="C3488" i="8"/>
  <c r="B3488" i="8"/>
  <c r="A3488" i="8"/>
  <c r="I3487" i="8"/>
  <c r="H3487" i="8"/>
  <c r="G3487" i="8"/>
  <c r="F3487" i="8"/>
  <c r="D3487" i="8"/>
  <c r="C3487" i="8"/>
  <c r="B3487" i="8"/>
  <c r="A3487" i="8"/>
  <c r="I3486" i="8"/>
  <c r="H3486" i="8"/>
  <c r="G3486" i="8"/>
  <c r="F3486" i="8"/>
  <c r="D3486" i="8"/>
  <c r="C3486" i="8"/>
  <c r="B3486" i="8"/>
  <c r="A3486" i="8"/>
  <c r="I3485" i="8"/>
  <c r="H3485" i="8"/>
  <c r="G3485" i="8"/>
  <c r="F3485" i="8"/>
  <c r="D3485" i="8"/>
  <c r="C3485" i="8"/>
  <c r="B3485" i="8"/>
  <c r="A3485" i="8"/>
  <c r="I3484" i="8"/>
  <c r="H3484" i="8"/>
  <c r="G3484" i="8"/>
  <c r="F3484" i="8"/>
  <c r="D3484" i="8"/>
  <c r="C3484" i="8"/>
  <c r="B3484" i="8"/>
  <c r="A3484" i="8"/>
  <c r="I3483" i="8"/>
  <c r="H3483" i="8"/>
  <c r="G3483" i="8"/>
  <c r="F3483" i="8"/>
  <c r="D3483" i="8"/>
  <c r="C3483" i="8"/>
  <c r="B3483" i="8"/>
  <c r="A3483" i="8"/>
  <c r="I3482" i="8"/>
  <c r="H3482" i="8"/>
  <c r="G3482" i="8"/>
  <c r="F3482" i="8"/>
  <c r="D3482" i="8"/>
  <c r="C3482" i="8"/>
  <c r="B3482" i="8"/>
  <c r="A3482" i="8"/>
  <c r="I3481" i="8"/>
  <c r="H3481" i="8"/>
  <c r="G3481" i="8"/>
  <c r="F3481" i="8"/>
  <c r="D3481" i="8"/>
  <c r="C3481" i="8"/>
  <c r="B3481" i="8"/>
  <c r="A3481" i="8"/>
  <c r="I3480" i="8"/>
  <c r="H3480" i="8"/>
  <c r="G3480" i="8"/>
  <c r="F3480" i="8"/>
  <c r="D3480" i="8"/>
  <c r="C3480" i="8"/>
  <c r="B3480" i="8"/>
  <c r="A3480" i="8"/>
  <c r="I3479" i="8"/>
  <c r="H3479" i="8"/>
  <c r="G3479" i="8"/>
  <c r="F3479" i="8"/>
  <c r="D3479" i="8"/>
  <c r="C3479" i="8"/>
  <c r="B3479" i="8"/>
  <c r="A3479" i="8"/>
  <c r="I3478" i="8"/>
  <c r="H3478" i="8"/>
  <c r="G3478" i="8"/>
  <c r="F3478" i="8"/>
  <c r="D3478" i="8"/>
  <c r="C3478" i="8"/>
  <c r="B3478" i="8"/>
  <c r="A3478" i="8"/>
  <c r="I3477" i="8"/>
  <c r="H3477" i="8"/>
  <c r="G3477" i="8"/>
  <c r="F3477" i="8"/>
  <c r="D3477" i="8"/>
  <c r="C3477" i="8"/>
  <c r="B3477" i="8"/>
  <c r="A3477" i="8"/>
  <c r="I3476" i="8"/>
  <c r="H3476" i="8"/>
  <c r="G3476" i="8"/>
  <c r="F3476" i="8"/>
  <c r="D3476" i="8"/>
  <c r="C3476" i="8"/>
  <c r="B3476" i="8"/>
  <c r="A3476" i="8"/>
  <c r="I3475" i="8"/>
  <c r="H3475" i="8"/>
  <c r="G3475" i="8"/>
  <c r="F3475" i="8"/>
  <c r="D3475" i="8"/>
  <c r="C3475" i="8"/>
  <c r="B3475" i="8"/>
  <c r="A3475" i="8"/>
  <c r="I3474" i="8"/>
  <c r="H3474" i="8"/>
  <c r="G3474" i="8"/>
  <c r="F3474" i="8"/>
  <c r="D3474" i="8"/>
  <c r="C3474" i="8"/>
  <c r="B3474" i="8"/>
  <c r="A3474" i="8"/>
  <c r="I3473" i="8"/>
  <c r="H3473" i="8"/>
  <c r="G3473" i="8"/>
  <c r="F3473" i="8"/>
  <c r="D3473" i="8"/>
  <c r="C3473" i="8"/>
  <c r="B3473" i="8"/>
  <c r="A3473" i="8"/>
  <c r="I3472" i="8"/>
  <c r="H3472" i="8"/>
  <c r="G3472" i="8"/>
  <c r="F3472" i="8"/>
  <c r="D3472" i="8"/>
  <c r="C3472" i="8"/>
  <c r="B3472" i="8"/>
  <c r="A3472" i="8"/>
  <c r="I3471" i="8"/>
  <c r="H3471" i="8"/>
  <c r="G3471" i="8"/>
  <c r="F3471" i="8"/>
  <c r="D3471" i="8"/>
  <c r="C3471" i="8"/>
  <c r="B3471" i="8"/>
  <c r="A3471" i="8"/>
  <c r="I3470" i="8"/>
  <c r="H3470" i="8"/>
  <c r="G3470" i="8"/>
  <c r="F3470" i="8"/>
  <c r="D3470" i="8"/>
  <c r="C3470" i="8"/>
  <c r="B3470" i="8"/>
  <c r="A3470" i="8"/>
  <c r="I3469" i="8"/>
  <c r="H3469" i="8"/>
  <c r="G3469" i="8"/>
  <c r="F3469" i="8"/>
  <c r="D3469" i="8"/>
  <c r="C3469" i="8"/>
  <c r="B3469" i="8"/>
  <c r="A3469" i="8"/>
  <c r="I3468" i="8"/>
  <c r="H3468" i="8"/>
  <c r="G3468" i="8"/>
  <c r="F3468" i="8"/>
  <c r="D3468" i="8"/>
  <c r="C3468" i="8"/>
  <c r="B3468" i="8"/>
  <c r="A3468" i="8"/>
  <c r="I3467" i="8"/>
  <c r="H3467" i="8"/>
  <c r="G3467" i="8"/>
  <c r="F3467" i="8"/>
  <c r="D3467" i="8"/>
  <c r="C3467" i="8"/>
  <c r="B3467" i="8"/>
  <c r="A3467" i="8"/>
  <c r="I3466" i="8"/>
  <c r="H3466" i="8"/>
  <c r="G3466" i="8"/>
  <c r="F3466" i="8"/>
  <c r="D3466" i="8"/>
  <c r="C3466" i="8"/>
  <c r="B3466" i="8"/>
  <c r="A3466" i="8"/>
  <c r="I3465" i="8"/>
  <c r="H3465" i="8"/>
  <c r="G3465" i="8"/>
  <c r="F3465" i="8"/>
  <c r="D3465" i="8"/>
  <c r="C3465" i="8"/>
  <c r="B3465" i="8"/>
  <c r="A3465" i="8"/>
  <c r="I3464" i="8"/>
  <c r="H3464" i="8"/>
  <c r="G3464" i="8"/>
  <c r="F3464" i="8"/>
  <c r="D3464" i="8"/>
  <c r="C3464" i="8"/>
  <c r="B3464" i="8"/>
  <c r="A3464" i="8"/>
  <c r="I3463" i="8"/>
  <c r="H3463" i="8"/>
  <c r="G3463" i="8"/>
  <c r="F3463" i="8"/>
  <c r="D3463" i="8"/>
  <c r="C3463" i="8"/>
  <c r="B3463" i="8"/>
  <c r="A3463" i="8"/>
  <c r="I3462" i="8"/>
  <c r="H3462" i="8"/>
  <c r="G3462" i="8"/>
  <c r="F3462" i="8"/>
  <c r="D3462" i="8"/>
  <c r="C3462" i="8"/>
  <c r="B3462" i="8"/>
  <c r="A3462" i="8"/>
  <c r="I3461" i="8"/>
  <c r="H3461" i="8"/>
  <c r="G3461" i="8"/>
  <c r="F3461" i="8"/>
  <c r="D3461" i="8"/>
  <c r="C3461" i="8"/>
  <c r="B3461" i="8"/>
  <c r="A3461" i="8"/>
  <c r="I3460" i="8"/>
  <c r="H3460" i="8"/>
  <c r="G3460" i="8"/>
  <c r="F3460" i="8"/>
  <c r="D3460" i="8"/>
  <c r="C3460" i="8"/>
  <c r="B3460" i="8"/>
  <c r="A3460" i="8"/>
  <c r="I3459" i="8"/>
  <c r="H3459" i="8"/>
  <c r="G3459" i="8"/>
  <c r="F3459" i="8"/>
  <c r="D3459" i="8"/>
  <c r="C3459" i="8"/>
  <c r="B3459" i="8"/>
  <c r="A3459" i="8"/>
  <c r="I3458" i="8"/>
  <c r="H3458" i="8"/>
  <c r="G3458" i="8"/>
  <c r="F3458" i="8"/>
  <c r="D3458" i="8"/>
  <c r="C3458" i="8"/>
  <c r="B3458" i="8"/>
  <c r="A3458" i="8"/>
  <c r="I3457" i="8"/>
  <c r="H3457" i="8"/>
  <c r="G3457" i="8"/>
  <c r="F3457" i="8"/>
  <c r="D3457" i="8"/>
  <c r="C3457" i="8"/>
  <c r="B3457" i="8"/>
  <c r="A3457" i="8"/>
  <c r="I3456" i="8"/>
  <c r="H3456" i="8"/>
  <c r="G3456" i="8"/>
  <c r="F3456" i="8"/>
  <c r="D3456" i="8"/>
  <c r="C3456" i="8"/>
  <c r="B3456" i="8"/>
  <c r="A3456" i="8"/>
  <c r="I3455" i="8"/>
  <c r="H3455" i="8"/>
  <c r="G3455" i="8"/>
  <c r="F3455" i="8"/>
  <c r="D3455" i="8"/>
  <c r="C3455" i="8"/>
  <c r="B3455" i="8"/>
  <c r="A3455" i="8"/>
  <c r="I3454" i="8"/>
  <c r="H3454" i="8"/>
  <c r="G3454" i="8"/>
  <c r="F3454" i="8"/>
  <c r="D3454" i="8"/>
  <c r="C3454" i="8"/>
  <c r="B3454" i="8"/>
  <c r="A3454" i="8"/>
  <c r="I3453" i="8"/>
  <c r="H3453" i="8"/>
  <c r="G3453" i="8"/>
  <c r="F3453" i="8"/>
  <c r="D3453" i="8"/>
  <c r="C3453" i="8"/>
  <c r="B3453" i="8"/>
  <c r="A3453" i="8"/>
  <c r="I3452" i="8"/>
  <c r="H3452" i="8"/>
  <c r="G3452" i="8"/>
  <c r="F3452" i="8"/>
  <c r="D3452" i="8"/>
  <c r="C3452" i="8"/>
  <c r="B3452" i="8"/>
  <c r="A3452" i="8"/>
  <c r="I3451" i="8"/>
  <c r="H3451" i="8"/>
  <c r="G3451" i="8"/>
  <c r="F3451" i="8"/>
  <c r="D3451" i="8"/>
  <c r="C3451" i="8"/>
  <c r="B3451" i="8"/>
  <c r="A3451" i="8"/>
  <c r="I3450" i="8"/>
  <c r="H3450" i="8"/>
  <c r="G3450" i="8"/>
  <c r="F3450" i="8"/>
  <c r="D3450" i="8"/>
  <c r="C3450" i="8"/>
  <c r="B3450" i="8"/>
  <c r="A3450" i="8"/>
  <c r="I3449" i="8"/>
  <c r="H3449" i="8"/>
  <c r="G3449" i="8"/>
  <c r="F3449" i="8"/>
  <c r="D3449" i="8"/>
  <c r="C3449" i="8"/>
  <c r="B3449" i="8"/>
  <c r="A3449" i="8"/>
  <c r="I3448" i="8"/>
  <c r="H3448" i="8"/>
  <c r="G3448" i="8"/>
  <c r="F3448" i="8"/>
  <c r="D3448" i="8"/>
  <c r="C3448" i="8"/>
  <c r="B3448" i="8"/>
  <c r="A3448" i="8"/>
  <c r="I3447" i="8"/>
  <c r="H3447" i="8"/>
  <c r="G3447" i="8"/>
  <c r="F3447" i="8"/>
  <c r="D3447" i="8"/>
  <c r="C3447" i="8"/>
  <c r="B3447" i="8"/>
  <c r="A3447" i="8"/>
  <c r="I3446" i="8"/>
  <c r="H3446" i="8"/>
  <c r="G3446" i="8"/>
  <c r="F3446" i="8"/>
  <c r="D3446" i="8"/>
  <c r="C3446" i="8"/>
  <c r="B3446" i="8"/>
  <c r="A3446" i="8"/>
  <c r="I3445" i="8"/>
  <c r="H3445" i="8"/>
  <c r="G3445" i="8"/>
  <c r="F3445" i="8"/>
  <c r="D3445" i="8"/>
  <c r="C3445" i="8"/>
  <c r="B3445" i="8"/>
  <c r="A3445" i="8"/>
  <c r="I3444" i="8"/>
  <c r="H3444" i="8"/>
  <c r="G3444" i="8"/>
  <c r="F3444" i="8"/>
  <c r="D3444" i="8"/>
  <c r="C3444" i="8"/>
  <c r="B3444" i="8"/>
  <c r="A3444" i="8"/>
  <c r="I3443" i="8"/>
  <c r="H3443" i="8"/>
  <c r="G3443" i="8"/>
  <c r="F3443" i="8"/>
  <c r="D3443" i="8"/>
  <c r="C3443" i="8"/>
  <c r="B3443" i="8"/>
  <c r="A3443" i="8"/>
  <c r="I3442" i="8"/>
  <c r="H3442" i="8"/>
  <c r="G3442" i="8"/>
  <c r="F3442" i="8"/>
  <c r="D3442" i="8"/>
  <c r="C3442" i="8"/>
  <c r="B3442" i="8"/>
  <c r="A3442" i="8"/>
  <c r="I3441" i="8"/>
  <c r="H3441" i="8"/>
  <c r="G3441" i="8"/>
  <c r="F3441" i="8"/>
  <c r="D3441" i="8"/>
  <c r="C3441" i="8"/>
  <c r="B3441" i="8"/>
  <c r="A3441" i="8"/>
  <c r="I3440" i="8"/>
  <c r="H3440" i="8"/>
  <c r="G3440" i="8"/>
  <c r="F3440" i="8"/>
  <c r="D3440" i="8"/>
  <c r="C3440" i="8"/>
  <c r="B3440" i="8"/>
  <c r="A3440" i="8"/>
  <c r="I3439" i="8"/>
  <c r="H3439" i="8"/>
  <c r="G3439" i="8"/>
  <c r="F3439" i="8"/>
  <c r="D3439" i="8"/>
  <c r="C3439" i="8"/>
  <c r="B3439" i="8"/>
  <c r="A3439" i="8"/>
  <c r="I3438" i="8"/>
  <c r="H3438" i="8"/>
  <c r="G3438" i="8"/>
  <c r="F3438" i="8"/>
  <c r="D3438" i="8"/>
  <c r="C3438" i="8"/>
  <c r="B3438" i="8"/>
  <c r="A3438" i="8"/>
  <c r="I3437" i="8"/>
  <c r="H3437" i="8"/>
  <c r="G3437" i="8"/>
  <c r="F3437" i="8"/>
  <c r="D3437" i="8"/>
  <c r="C3437" i="8"/>
  <c r="B3437" i="8"/>
  <c r="A3437" i="8"/>
  <c r="I3436" i="8"/>
  <c r="H3436" i="8"/>
  <c r="G3436" i="8"/>
  <c r="F3436" i="8"/>
  <c r="D3436" i="8"/>
  <c r="C3436" i="8"/>
  <c r="B3436" i="8"/>
  <c r="A3436" i="8"/>
  <c r="I3435" i="8"/>
  <c r="H3435" i="8"/>
  <c r="G3435" i="8"/>
  <c r="F3435" i="8"/>
  <c r="D3435" i="8"/>
  <c r="C3435" i="8"/>
  <c r="B3435" i="8"/>
  <c r="A3435" i="8"/>
  <c r="I3434" i="8"/>
  <c r="H3434" i="8"/>
  <c r="G3434" i="8"/>
  <c r="F3434" i="8"/>
  <c r="D3434" i="8"/>
  <c r="C3434" i="8"/>
  <c r="B3434" i="8"/>
  <c r="A3434" i="8"/>
  <c r="I3433" i="8"/>
  <c r="H3433" i="8"/>
  <c r="G3433" i="8"/>
  <c r="F3433" i="8"/>
  <c r="D3433" i="8"/>
  <c r="C3433" i="8"/>
  <c r="B3433" i="8"/>
  <c r="A3433" i="8"/>
  <c r="I3432" i="8"/>
  <c r="H3432" i="8"/>
  <c r="G3432" i="8"/>
  <c r="F3432" i="8"/>
  <c r="D3432" i="8"/>
  <c r="C3432" i="8"/>
  <c r="B3432" i="8"/>
  <c r="A3432" i="8"/>
  <c r="I3431" i="8"/>
  <c r="H3431" i="8"/>
  <c r="G3431" i="8"/>
  <c r="F3431" i="8"/>
  <c r="D3431" i="8"/>
  <c r="C3431" i="8"/>
  <c r="B3431" i="8"/>
  <c r="A3431" i="8"/>
  <c r="I3430" i="8"/>
  <c r="H3430" i="8"/>
  <c r="G3430" i="8"/>
  <c r="F3430" i="8"/>
  <c r="D3430" i="8"/>
  <c r="C3430" i="8"/>
  <c r="B3430" i="8"/>
  <c r="A3430" i="8"/>
  <c r="I3429" i="8"/>
  <c r="H3429" i="8"/>
  <c r="G3429" i="8"/>
  <c r="F3429" i="8"/>
  <c r="D3429" i="8"/>
  <c r="C3429" i="8"/>
  <c r="B3429" i="8"/>
  <c r="A3429" i="8"/>
  <c r="I3428" i="8"/>
  <c r="H3428" i="8"/>
  <c r="G3428" i="8"/>
  <c r="F3428" i="8"/>
  <c r="D3428" i="8"/>
  <c r="C3428" i="8"/>
  <c r="B3428" i="8"/>
  <c r="A3428" i="8"/>
  <c r="I3427" i="8"/>
  <c r="H3427" i="8"/>
  <c r="G3427" i="8"/>
  <c r="F3427" i="8"/>
  <c r="D3427" i="8"/>
  <c r="C3427" i="8"/>
  <c r="B3427" i="8"/>
  <c r="A3427" i="8"/>
  <c r="I3426" i="8"/>
  <c r="H3426" i="8"/>
  <c r="G3426" i="8"/>
  <c r="F3426" i="8"/>
  <c r="D3426" i="8"/>
  <c r="C3426" i="8"/>
  <c r="B3426" i="8"/>
  <c r="A3426" i="8"/>
  <c r="I3425" i="8"/>
  <c r="H3425" i="8"/>
  <c r="G3425" i="8"/>
  <c r="F3425" i="8"/>
  <c r="D3425" i="8"/>
  <c r="C3425" i="8"/>
  <c r="B3425" i="8"/>
  <c r="A3425" i="8"/>
  <c r="I3424" i="8"/>
  <c r="H3424" i="8"/>
  <c r="G3424" i="8"/>
  <c r="F3424" i="8"/>
  <c r="D3424" i="8"/>
  <c r="C3424" i="8"/>
  <c r="B3424" i="8"/>
  <c r="A3424" i="8"/>
  <c r="I3423" i="8"/>
  <c r="H3423" i="8"/>
  <c r="G3423" i="8"/>
  <c r="F3423" i="8"/>
  <c r="D3423" i="8"/>
  <c r="C3423" i="8"/>
  <c r="B3423" i="8"/>
  <c r="A3423" i="8"/>
  <c r="I3422" i="8"/>
  <c r="H3422" i="8"/>
  <c r="G3422" i="8"/>
  <c r="F3422" i="8"/>
  <c r="D3422" i="8"/>
  <c r="C3422" i="8"/>
  <c r="B3422" i="8"/>
  <c r="A3422" i="8"/>
  <c r="I3421" i="8"/>
  <c r="H3421" i="8"/>
  <c r="G3421" i="8"/>
  <c r="F3421" i="8"/>
  <c r="D3421" i="8"/>
  <c r="C3421" i="8"/>
  <c r="B3421" i="8"/>
  <c r="A3421" i="8"/>
  <c r="I3420" i="8"/>
  <c r="H3420" i="8"/>
  <c r="G3420" i="8"/>
  <c r="F3420" i="8"/>
  <c r="D3420" i="8"/>
  <c r="C3420" i="8"/>
  <c r="B3420" i="8"/>
  <c r="A3420" i="8"/>
  <c r="I3419" i="8"/>
  <c r="H3419" i="8"/>
  <c r="G3419" i="8"/>
  <c r="F3419" i="8"/>
  <c r="D3419" i="8"/>
  <c r="C3419" i="8"/>
  <c r="B3419" i="8"/>
  <c r="A3419" i="8"/>
  <c r="I3418" i="8"/>
  <c r="H3418" i="8"/>
  <c r="G3418" i="8"/>
  <c r="F3418" i="8"/>
  <c r="D3418" i="8"/>
  <c r="C3418" i="8"/>
  <c r="B3418" i="8"/>
  <c r="A3418" i="8"/>
  <c r="I3417" i="8"/>
  <c r="H3417" i="8"/>
  <c r="G3417" i="8"/>
  <c r="F3417" i="8"/>
  <c r="D3417" i="8"/>
  <c r="C3417" i="8"/>
  <c r="B3417" i="8"/>
  <c r="A3417" i="8"/>
  <c r="I3416" i="8"/>
  <c r="H3416" i="8"/>
  <c r="G3416" i="8"/>
  <c r="F3416" i="8"/>
  <c r="D3416" i="8"/>
  <c r="C3416" i="8"/>
  <c r="B3416" i="8"/>
  <c r="A3416" i="8"/>
  <c r="I3415" i="8"/>
  <c r="H3415" i="8"/>
  <c r="G3415" i="8"/>
  <c r="F3415" i="8"/>
  <c r="D3415" i="8"/>
  <c r="C3415" i="8"/>
  <c r="B3415" i="8"/>
  <c r="A3415" i="8"/>
  <c r="I3414" i="8"/>
  <c r="H3414" i="8"/>
  <c r="G3414" i="8"/>
  <c r="F3414" i="8"/>
  <c r="D3414" i="8"/>
  <c r="C3414" i="8"/>
  <c r="B3414" i="8"/>
  <c r="A3414" i="8"/>
  <c r="I3413" i="8"/>
  <c r="H3413" i="8"/>
  <c r="G3413" i="8"/>
  <c r="F3413" i="8"/>
  <c r="D3413" i="8"/>
  <c r="C3413" i="8"/>
  <c r="B3413" i="8"/>
  <c r="A3413" i="8"/>
  <c r="I3412" i="8"/>
  <c r="H3412" i="8"/>
  <c r="G3412" i="8"/>
  <c r="F3412" i="8"/>
  <c r="D3412" i="8"/>
  <c r="C3412" i="8"/>
  <c r="B3412" i="8"/>
  <c r="A3412" i="8"/>
  <c r="I3411" i="8"/>
  <c r="H3411" i="8"/>
  <c r="G3411" i="8"/>
  <c r="F3411" i="8"/>
  <c r="D3411" i="8"/>
  <c r="C3411" i="8"/>
  <c r="B3411" i="8"/>
  <c r="A3411" i="8"/>
  <c r="I3410" i="8"/>
  <c r="H3410" i="8"/>
  <c r="G3410" i="8"/>
  <c r="F3410" i="8"/>
  <c r="D3410" i="8"/>
  <c r="C3410" i="8"/>
  <c r="B3410" i="8"/>
  <c r="A3410" i="8"/>
  <c r="I3409" i="8"/>
  <c r="H3409" i="8"/>
  <c r="G3409" i="8"/>
  <c r="F3409" i="8"/>
  <c r="D3409" i="8"/>
  <c r="C3409" i="8"/>
  <c r="B3409" i="8"/>
  <c r="A3409" i="8"/>
  <c r="I3408" i="8"/>
  <c r="H3408" i="8"/>
  <c r="G3408" i="8"/>
  <c r="F3408" i="8"/>
  <c r="D3408" i="8"/>
  <c r="C3408" i="8"/>
  <c r="B3408" i="8"/>
  <c r="A3408" i="8"/>
  <c r="I3407" i="8"/>
  <c r="H3407" i="8"/>
  <c r="G3407" i="8"/>
  <c r="F3407" i="8"/>
  <c r="D3407" i="8"/>
  <c r="C3407" i="8"/>
  <c r="B3407" i="8"/>
  <c r="A3407" i="8"/>
  <c r="I3406" i="8"/>
  <c r="H3406" i="8"/>
  <c r="G3406" i="8"/>
  <c r="F3406" i="8"/>
  <c r="D3406" i="8"/>
  <c r="C3406" i="8"/>
  <c r="B3406" i="8"/>
  <c r="A3406" i="8"/>
  <c r="I3405" i="8"/>
  <c r="H3405" i="8"/>
  <c r="G3405" i="8"/>
  <c r="F3405" i="8"/>
  <c r="D3405" i="8"/>
  <c r="C3405" i="8"/>
  <c r="B3405" i="8"/>
  <c r="A3405" i="8"/>
  <c r="I3404" i="8"/>
  <c r="H3404" i="8"/>
  <c r="G3404" i="8"/>
  <c r="F3404" i="8"/>
  <c r="D3404" i="8"/>
  <c r="C3404" i="8"/>
  <c r="B3404" i="8"/>
  <c r="A3404" i="8"/>
  <c r="I3403" i="8"/>
  <c r="H3403" i="8"/>
  <c r="G3403" i="8"/>
  <c r="F3403" i="8"/>
  <c r="D3403" i="8"/>
  <c r="C3403" i="8"/>
  <c r="B3403" i="8"/>
  <c r="A3403" i="8"/>
  <c r="I3402" i="8"/>
  <c r="H3402" i="8"/>
  <c r="G3402" i="8"/>
  <c r="F3402" i="8"/>
  <c r="D3402" i="8"/>
  <c r="C3402" i="8"/>
  <c r="B3402" i="8"/>
  <c r="A3402" i="8"/>
  <c r="I3401" i="8"/>
  <c r="H3401" i="8"/>
  <c r="G3401" i="8"/>
  <c r="F3401" i="8"/>
  <c r="D3401" i="8"/>
  <c r="C3401" i="8"/>
  <c r="B3401" i="8"/>
  <c r="A3401" i="8"/>
  <c r="I3400" i="8"/>
  <c r="H3400" i="8"/>
  <c r="G3400" i="8"/>
  <c r="F3400" i="8"/>
  <c r="D3400" i="8"/>
  <c r="C3400" i="8"/>
  <c r="B3400" i="8"/>
  <c r="A3400" i="8"/>
  <c r="I3399" i="8"/>
  <c r="H3399" i="8"/>
  <c r="G3399" i="8"/>
  <c r="F3399" i="8"/>
  <c r="D3399" i="8"/>
  <c r="C3399" i="8"/>
  <c r="B3399" i="8"/>
  <c r="A3399" i="8"/>
  <c r="I3398" i="8"/>
  <c r="H3398" i="8"/>
  <c r="G3398" i="8"/>
  <c r="F3398" i="8"/>
  <c r="D3398" i="8"/>
  <c r="C3398" i="8"/>
  <c r="B3398" i="8"/>
  <c r="A3398" i="8"/>
  <c r="I3397" i="8"/>
  <c r="H3397" i="8"/>
  <c r="G3397" i="8"/>
  <c r="F3397" i="8"/>
  <c r="D3397" i="8"/>
  <c r="C3397" i="8"/>
  <c r="B3397" i="8"/>
  <c r="A3397" i="8"/>
  <c r="I3396" i="8"/>
  <c r="H3396" i="8"/>
  <c r="G3396" i="8"/>
  <c r="F3396" i="8"/>
  <c r="D3396" i="8"/>
  <c r="C3396" i="8"/>
  <c r="B3396" i="8"/>
  <c r="A3396" i="8"/>
  <c r="I3395" i="8"/>
  <c r="H3395" i="8"/>
  <c r="G3395" i="8"/>
  <c r="F3395" i="8"/>
  <c r="D3395" i="8"/>
  <c r="C3395" i="8"/>
  <c r="B3395" i="8"/>
  <c r="A3395" i="8"/>
  <c r="I3394" i="8"/>
  <c r="H3394" i="8"/>
  <c r="G3394" i="8"/>
  <c r="F3394" i="8"/>
  <c r="D3394" i="8"/>
  <c r="C3394" i="8"/>
  <c r="B3394" i="8"/>
  <c r="A3394" i="8"/>
  <c r="I3393" i="8"/>
  <c r="H3393" i="8"/>
  <c r="G3393" i="8"/>
  <c r="F3393" i="8"/>
  <c r="D3393" i="8"/>
  <c r="C3393" i="8"/>
  <c r="B3393" i="8"/>
  <c r="A3393" i="8"/>
  <c r="I3392" i="8"/>
  <c r="H3392" i="8"/>
  <c r="G3392" i="8"/>
  <c r="F3392" i="8"/>
  <c r="D3392" i="8"/>
  <c r="C3392" i="8"/>
  <c r="B3392" i="8"/>
  <c r="A3392" i="8"/>
  <c r="I3391" i="8"/>
  <c r="H3391" i="8"/>
  <c r="G3391" i="8"/>
  <c r="F3391" i="8"/>
  <c r="D3391" i="8"/>
  <c r="C3391" i="8"/>
  <c r="B3391" i="8"/>
  <c r="A3391" i="8"/>
  <c r="I3390" i="8"/>
  <c r="H3390" i="8"/>
  <c r="G3390" i="8"/>
  <c r="F3390" i="8"/>
  <c r="D3390" i="8"/>
  <c r="C3390" i="8"/>
  <c r="B3390" i="8"/>
  <c r="A3390" i="8"/>
  <c r="I3389" i="8"/>
  <c r="H3389" i="8"/>
  <c r="G3389" i="8"/>
  <c r="F3389" i="8"/>
  <c r="D3389" i="8"/>
  <c r="C3389" i="8"/>
  <c r="B3389" i="8"/>
  <c r="A3389" i="8"/>
  <c r="I3388" i="8"/>
  <c r="H3388" i="8"/>
  <c r="G3388" i="8"/>
  <c r="F3388" i="8"/>
  <c r="D3388" i="8"/>
  <c r="C3388" i="8"/>
  <c r="B3388" i="8"/>
  <c r="A3388" i="8"/>
  <c r="I3387" i="8"/>
  <c r="H3387" i="8"/>
  <c r="G3387" i="8"/>
  <c r="F3387" i="8"/>
  <c r="D3387" i="8"/>
  <c r="C3387" i="8"/>
  <c r="B3387" i="8"/>
  <c r="A3387" i="8"/>
  <c r="I3386" i="8"/>
  <c r="H3386" i="8"/>
  <c r="G3386" i="8"/>
  <c r="F3386" i="8"/>
  <c r="D3386" i="8"/>
  <c r="C3386" i="8"/>
  <c r="B3386" i="8"/>
  <c r="A3386" i="8"/>
  <c r="I3385" i="8"/>
  <c r="H3385" i="8"/>
  <c r="G3385" i="8"/>
  <c r="F3385" i="8"/>
  <c r="D3385" i="8"/>
  <c r="C3385" i="8"/>
  <c r="B3385" i="8"/>
  <c r="A3385" i="8"/>
  <c r="I3384" i="8"/>
  <c r="H3384" i="8"/>
  <c r="G3384" i="8"/>
  <c r="F3384" i="8"/>
  <c r="D3384" i="8"/>
  <c r="C3384" i="8"/>
  <c r="B3384" i="8"/>
  <c r="A3384" i="8"/>
  <c r="I3383" i="8"/>
  <c r="H3383" i="8"/>
  <c r="G3383" i="8"/>
  <c r="F3383" i="8"/>
  <c r="D3383" i="8"/>
  <c r="C3383" i="8"/>
  <c r="B3383" i="8"/>
  <c r="A3383" i="8"/>
  <c r="I3382" i="8"/>
  <c r="H3382" i="8"/>
  <c r="G3382" i="8"/>
  <c r="F3382" i="8"/>
  <c r="D3382" i="8"/>
  <c r="C3382" i="8"/>
  <c r="B3382" i="8"/>
  <c r="A3382" i="8"/>
  <c r="I3381" i="8"/>
  <c r="H3381" i="8"/>
  <c r="G3381" i="8"/>
  <c r="F3381" i="8"/>
  <c r="D3381" i="8"/>
  <c r="C3381" i="8"/>
  <c r="B3381" i="8"/>
  <c r="A3381" i="8"/>
  <c r="I3380" i="8"/>
  <c r="H3380" i="8"/>
  <c r="G3380" i="8"/>
  <c r="F3380" i="8"/>
  <c r="D3380" i="8"/>
  <c r="C3380" i="8"/>
  <c r="B3380" i="8"/>
  <c r="A3380" i="8"/>
  <c r="I3379" i="8"/>
  <c r="H3379" i="8"/>
  <c r="G3379" i="8"/>
  <c r="F3379" i="8"/>
  <c r="D3379" i="8"/>
  <c r="C3379" i="8"/>
  <c r="B3379" i="8"/>
  <c r="A3379" i="8"/>
  <c r="I3378" i="8"/>
  <c r="H3378" i="8"/>
  <c r="G3378" i="8"/>
  <c r="F3378" i="8"/>
  <c r="D3378" i="8"/>
  <c r="C3378" i="8"/>
  <c r="B3378" i="8"/>
  <c r="A3378" i="8"/>
  <c r="I3377" i="8"/>
  <c r="H3377" i="8"/>
  <c r="G3377" i="8"/>
  <c r="F3377" i="8"/>
  <c r="D3377" i="8"/>
  <c r="C3377" i="8"/>
  <c r="B3377" i="8"/>
  <c r="A3377" i="8"/>
  <c r="I3376" i="8"/>
  <c r="H3376" i="8"/>
  <c r="G3376" i="8"/>
  <c r="F3376" i="8"/>
  <c r="D3376" i="8"/>
  <c r="C3376" i="8"/>
  <c r="B3376" i="8"/>
  <c r="A3376" i="8"/>
  <c r="I3375" i="8"/>
  <c r="H3375" i="8"/>
  <c r="G3375" i="8"/>
  <c r="F3375" i="8"/>
  <c r="D3375" i="8"/>
  <c r="C3375" i="8"/>
  <c r="B3375" i="8"/>
  <c r="A3375" i="8"/>
  <c r="I3374" i="8"/>
  <c r="H3374" i="8"/>
  <c r="G3374" i="8"/>
  <c r="F3374" i="8"/>
  <c r="D3374" i="8"/>
  <c r="C3374" i="8"/>
  <c r="B3374" i="8"/>
  <c r="A3374" i="8"/>
  <c r="I3373" i="8"/>
  <c r="H3373" i="8"/>
  <c r="G3373" i="8"/>
  <c r="F3373" i="8"/>
  <c r="D3373" i="8"/>
  <c r="C3373" i="8"/>
  <c r="B3373" i="8"/>
  <c r="A3373" i="8"/>
  <c r="I3372" i="8"/>
  <c r="H3372" i="8"/>
  <c r="G3372" i="8"/>
  <c r="F3372" i="8"/>
  <c r="D3372" i="8"/>
  <c r="C3372" i="8"/>
  <c r="B3372" i="8"/>
  <c r="A3372" i="8"/>
  <c r="I3371" i="8"/>
  <c r="H3371" i="8"/>
  <c r="G3371" i="8"/>
  <c r="F3371" i="8"/>
  <c r="D3371" i="8"/>
  <c r="C3371" i="8"/>
  <c r="B3371" i="8"/>
  <c r="A3371" i="8"/>
  <c r="I3370" i="8"/>
  <c r="H3370" i="8"/>
  <c r="G3370" i="8"/>
  <c r="F3370" i="8"/>
  <c r="D3370" i="8"/>
  <c r="C3370" i="8"/>
  <c r="B3370" i="8"/>
  <c r="A3370" i="8"/>
  <c r="I3369" i="8"/>
  <c r="H3369" i="8"/>
  <c r="G3369" i="8"/>
  <c r="F3369" i="8"/>
  <c r="D3369" i="8"/>
  <c r="C3369" i="8"/>
  <c r="B3369" i="8"/>
  <c r="A3369" i="8"/>
  <c r="I3368" i="8"/>
  <c r="H3368" i="8"/>
  <c r="G3368" i="8"/>
  <c r="F3368" i="8"/>
  <c r="D3368" i="8"/>
  <c r="C3368" i="8"/>
  <c r="B3368" i="8"/>
  <c r="A3368" i="8"/>
  <c r="I3367" i="8"/>
  <c r="H3367" i="8"/>
  <c r="G3367" i="8"/>
  <c r="F3367" i="8"/>
  <c r="D3367" i="8"/>
  <c r="C3367" i="8"/>
  <c r="B3367" i="8"/>
  <c r="A3367" i="8"/>
  <c r="I3366" i="8"/>
  <c r="H3366" i="8"/>
  <c r="G3366" i="8"/>
  <c r="F3366" i="8"/>
  <c r="D3366" i="8"/>
  <c r="C3366" i="8"/>
  <c r="B3366" i="8"/>
  <c r="A3366" i="8"/>
  <c r="I3365" i="8"/>
  <c r="H3365" i="8"/>
  <c r="G3365" i="8"/>
  <c r="F3365" i="8"/>
  <c r="D3365" i="8"/>
  <c r="C3365" i="8"/>
  <c r="B3365" i="8"/>
  <c r="A3365" i="8"/>
  <c r="I3364" i="8"/>
  <c r="H3364" i="8"/>
  <c r="G3364" i="8"/>
  <c r="F3364" i="8"/>
  <c r="D3364" i="8"/>
  <c r="C3364" i="8"/>
  <c r="B3364" i="8"/>
  <c r="A3364" i="8"/>
  <c r="I3363" i="8"/>
  <c r="H3363" i="8"/>
  <c r="G3363" i="8"/>
  <c r="F3363" i="8"/>
  <c r="D3363" i="8"/>
  <c r="C3363" i="8"/>
  <c r="B3363" i="8"/>
  <c r="A3363" i="8"/>
  <c r="I3362" i="8"/>
  <c r="H3362" i="8"/>
  <c r="G3362" i="8"/>
  <c r="F3362" i="8"/>
  <c r="D3362" i="8"/>
  <c r="C3362" i="8"/>
  <c r="B3362" i="8"/>
  <c r="A3362" i="8"/>
  <c r="I3361" i="8"/>
  <c r="H3361" i="8"/>
  <c r="G3361" i="8"/>
  <c r="F3361" i="8"/>
  <c r="D3361" i="8"/>
  <c r="C3361" i="8"/>
  <c r="B3361" i="8"/>
  <c r="A3361" i="8"/>
  <c r="I3360" i="8"/>
  <c r="H3360" i="8"/>
  <c r="G3360" i="8"/>
  <c r="F3360" i="8"/>
  <c r="D3360" i="8"/>
  <c r="C3360" i="8"/>
  <c r="B3360" i="8"/>
  <c r="A3360" i="8"/>
  <c r="I3359" i="8"/>
  <c r="H3359" i="8"/>
  <c r="G3359" i="8"/>
  <c r="F3359" i="8"/>
  <c r="D3359" i="8"/>
  <c r="C3359" i="8"/>
  <c r="B3359" i="8"/>
  <c r="A3359" i="8"/>
  <c r="I3358" i="8"/>
  <c r="H3358" i="8"/>
  <c r="G3358" i="8"/>
  <c r="F3358" i="8"/>
  <c r="D3358" i="8"/>
  <c r="C3358" i="8"/>
  <c r="B3358" i="8"/>
  <c r="A3358" i="8"/>
  <c r="I3357" i="8"/>
  <c r="H3357" i="8"/>
  <c r="G3357" i="8"/>
  <c r="F3357" i="8"/>
  <c r="D3357" i="8"/>
  <c r="C3357" i="8"/>
  <c r="B3357" i="8"/>
  <c r="A3357" i="8"/>
  <c r="I3356" i="8"/>
  <c r="H3356" i="8"/>
  <c r="G3356" i="8"/>
  <c r="F3356" i="8"/>
  <c r="D3356" i="8"/>
  <c r="C3356" i="8"/>
  <c r="B3356" i="8"/>
  <c r="A3356" i="8"/>
  <c r="I3355" i="8"/>
  <c r="H3355" i="8"/>
  <c r="G3355" i="8"/>
  <c r="F3355" i="8"/>
  <c r="D3355" i="8"/>
  <c r="C3355" i="8"/>
  <c r="B3355" i="8"/>
  <c r="A3355" i="8"/>
  <c r="I3354" i="8"/>
  <c r="H3354" i="8"/>
  <c r="G3354" i="8"/>
  <c r="F3354" i="8"/>
  <c r="D3354" i="8"/>
  <c r="C3354" i="8"/>
  <c r="B3354" i="8"/>
  <c r="A3354" i="8"/>
  <c r="I3353" i="8"/>
  <c r="H3353" i="8"/>
  <c r="G3353" i="8"/>
  <c r="F3353" i="8"/>
  <c r="D3353" i="8"/>
  <c r="C3353" i="8"/>
  <c r="B3353" i="8"/>
  <c r="A3353" i="8"/>
  <c r="I3352" i="8"/>
  <c r="H3352" i="8"/>
  <c r="G3352" i="8"/>
  <c r="F3352" i="8"/>
  <c r="D3352" i="8"/>
  <c r="C3352" i="8"/>
  <c r="B3352" i="8"/>
  <c r="A3352" i="8"/>
  <c r="I3351" i="8"/>
  <c r="H3351" i="8"/>
  <c r="G3351" i="8"/>
  <c r="F3351" i="8"/>
  <c r="D3351" i="8"/>
  <c r="C3351" i="8"/>
  <c r="B3351" i="8"/>
  <c r="A3351" i="8"/>
  <c r="I3350" i="8"/>
  <c r="H3350" i="8"/>
  <c r="G3350" i="8"/>
  <c r="F3350" i="8"/>
  <c r="D3350" i="8"/>
  <c r="C3350" i="8"/>
  <c r="B3350" i="8"/>
  <c r="A3350" i="8"/>
  <c r="I3349" i="8"/>
  <c r="H3349" i="8"/>
  <c r="G3349" i="8"/>
  <c r="F3349" i="8"/>
  <c r="D3349" i="8"/>
  <c r="C3349" i="8"/>
  <c r="B3349" i="8"/>
  <c r="A3349" i="8"/>
  <c r="I3348" i="8"/>
  <c r="H3348" i="8"/>
  <c r="G3348" i="8"/>
  <c r="F3348" i="8"/>
  <c r="D3348" i="8"/>
  <c r="C3348" i="8"/>
  <c r="B3348" i="8"/>
  <c r="A3348" i="8"/>
  <c r="I3347" i="8"/>
  <c r="H3347" i="8"/>
  <c r="G3347" i="8"/>
  <c r="F3347" i="8"/>
  <c r="D3347" i="8"/>
  <c r="C3347" i="8"/>
  <c r="B3347" i="8"/>
  <c r="A3347" i="8"/>
  <c r="I3346" i="8"/>
  <c r="H3346" i="8"/>
  <c r="G3346" i="8"/>
  <c r="F3346" i="8"/>
  <c r="D3346" i="8"/>
  <c r="C3346" i="8"/>
  <c r="B3346" i="8"/>
  <c r="A3346" i="8"/>
  <c r="I3345" i="8"/>
  <c r="H3345" i="8"/>
  <c r="G3345" i="8"/>
  <c r="F3345" i="8"/>
  <c r="D3345" i="8"/>
  <c r="C3345" i="8"/>
  <c r="B3345" i="8"/>
  <c r="A3345" i="8"/>
  <c r="I3344" i="8"/>
  <c r="H3344" i="8"/>
  <c r="G3344" i="8"/>
  <c r="F3344" i="8"/>
  <c r="D3344" i="8"/>
  <c r="C3344" i="8"/>
  <c r="B3344" i="8"/>
  <c r="A3344" i="8"/>
  <c r="I3343" i="8"/>
  <c r="H3343" i="8"/>
  <c r="G3343" i="8"/>
  <c r="F3343" i="8"/>
  <c r="D3343" i="8"/>
  <c r="C3343" i="8"/>
  <c r="B3343" i="8"/>
  <c r="A3343" i="8"/>
  <c r="I3342" i="8"/>
  <c r="H3342" i="8"/>
  <c r="G3342" i="8"/>
  <c r="F3342" i="8"/>
  <c r="D3342" i="8"/>
  <c r="C3342" i="8"/>
  <c r="B3342" i="8"/>
  <c r="A3342" i="8"/>
  <c r="I3341" i="8"/>
  <c r="H3341" i="8"/>
  <c r="G3341" i="8"/>
  <c r="F3341" i="8"/>
  <c r="D3341" i="8"/>
  <c r="C3341" i="8"/>
  <c r="B3341" i="8"/>
  <c r="A3341" i="8"/>
  <c r="I3340" i="8"/>
  <c r="H3340" i="8"/>
  <c r="G3340" i="8"/>
  <c r="F3340" i="8"/>
  <c r="D3340" i="8"/>
  <c r="C3340" i="8"/>
  <c r="B3340" i="8"/>
  <c r="A3340" i="8"/>
  <c r="I3339" i="8"/>
  <c r="H3339" i="8"/>
  <c r="G3339" i="8"/>
  <c r="F3339" i="8"/>
  <c r="D3339" i="8"/>
  <c r="C3339" i="8"/>
  <c r="B3339" i="8"/>
  <c r="A3339" i="8"/>
  <c r="I3338" i="8"/>
  <c r="H3338" i="8"/>
  <c r="G3338" i="8"/>
  <c r="F3338" i="8"/>
  <c r="D3338" i="8"/>
  <c r="C3338" i="8"/>
  <c r="B3338" i="8"/>
  <c r="A3338" i="8"/>
  <c r="I3337" i="8"/>
  <c r="H3337" i="8"/>
  <c r="G3337" i="8"/>
  <c r="F3337" i="8"/>
  <c r="D3337" i="8"/>
  <c r="C3337" i="8"/>
  <c r="B3337" i="8"/>
  <c r="A3337" i="8"/>
  <c r="I3336" i="8"/>
  <c r="H3336" i="8"/>
  <c r="G3336" i="8"/>
  <c r="F3336" i="8"/>
  <c r="D3336" i="8"/>
  <c r="C3336" i="8"/>
  <c r="B3336" i="8"/>
  <c r="A3336" i="8"/>
  <c r="I3335" i="8"/>
  <c r="H3335" i="8"/>
  <c r="G3335" i="8"/>
  <c r="F3335" i="8"/>
  <c r="D3335" i="8"/>
  <c r="C3335" i="8"/>
  <c r="B3335" i="8"/>
  <c r="A3335" i="8"/>
  <c r="I3334" i="8"/>
  <c r="H3334" i="8"/>
  <c r="G3334" i="8"/>
  <c r="F3334" i="8"/>
  <c r="D3334" i="8"/>
  <c r="C3334" i="8"/>
  <c r="B3334" i="8"/>
  <c r="A3334" i="8"/>
  <c r="I3333" i="8"/>
  <c r="H3333" i="8"/>
  <c r="G3333" i="8"/>
  <c r="F3333" i="8"/>
  <c r="D3333" i="8"/>
  <c r="C3333" i="8"/>
  <c r="B3333" i="8"/>
  <c r="A3333" i="8"/>
  <c r="I3332" i="8"/>
  <c r="H3332" i="8"/>
  <c r="G3332" i="8"/>
  <c r="F3332" i="8"/>
  <c r="D3332" i="8"/>
  <c r="C3332" i="8"/>
  <c r="B3332" i="8"/>
  <c r="A3332" i="8"/>
  <c r="I3331" i="8"/>
  <c r="H3331" i="8"/>
  <c r="G3331" i="8"/>
  <c r="F3331" i="8"/>
  <c r="D3331" i="8"/>
  <c r="C3331" i="8"/>
  <c r="B3331" i="8"/>
  <c r="A3331" i="8"/>
  <c r="I3330" i="8"/>
  <c r="H3330" i="8"/>
  <c r="G3330" i="8"/>
  <c r="F3330" i="8"/>
  <c r="D3330" i="8"/>
  <c r="C3330" i="8"/>
  <c r="B3330" i="8"/>
  <c r="A3330" i="8"/>
  <c r="I3329" i="8"/>
  <c r="H3329" i="8"/>
  <c r="G3329" i="8"/>
  <c r="F3329" i="8"/>
  <c r="D3329" i="8"/>
  <c r="C3329" i="8"/>
  <c r="B3329" i="8"/>
  <c r="A3329" i="8"/>
  <c r="I3328" i="8"/>
  <c r="H3328" i="8"/>
  <c r="G3328" i="8"/>
  <c r="F3328" i="8"/>
  <c r="D3328" i="8"/>
  <c r="C3328" i="8"/>
  <c r="B3328" i="8"/>
  <c r="A3328" i="8"/>
  <c r="I3327" i="8"/>
  <c r="H3327" i="8"/>
  <c r="G3327" i="8"/>
  <c r="F3327" i="8"/>
  <c r="D3327" i="8"/>
  <c r="C3327" i="8"/>
  <c r="B3327" i="8"/>
  <c r="A3327" i="8"/>
  <c r="I3326" i="8"/>
  <c r="H3326" i="8"/>
  <c r="G3326" i="8"/>
  <c r="F3326" i="8"/>
  <c r="D3326" i="8"/>
  <c r="C3326" i="8"/>
  <c r="B3326" i="8"/>
  <c r="A3326" i="8"/>
  <c r="I3325" i="8"/>
  <c r="H3325" i="8"/>
  <c r="G3325" i="8"/>
  <c r="F3325" i="8"/>
  <c r="D3325" i="8"/>
  <c r="C3325" i="8"/>
  <c r="B3325" i="8"/>
  <c r="A3325" i="8"/>
  <c r="I3324" i="8"/>
  <c r="H3324" i="8"/>
  <c r="G3324" i="8"/>
  <c r="F3324" i="8"/>
  <c r="D3324" i="8"/>
  <c r="C3324" i="8"/>
  <c r="B3324" i="8"/>
  <c r="A3324" i="8"/>
  <c r="I3323" i="8"/>
  <c r="H3323" i="8"/>
  <c r="G3323" i="8"/>
  <c r="F3323" i="8"/>
  <c r="D3323" i="8"/>
  <c r="C3323" i="8"/>
  <c r="B3323" i="8"/>
  <c r="A3323" i="8"/>
  <c r="I3322" i="8"/>
  <c r="H3322" i="8"/>
  <c r="G3322" i="8"/>
  <c r="F3322" i="8"/>
  <c r="D3322" i="8"/>
  <c r="C3322" i="8"/>
  <c r="B3322" i="8"/>
  <c r="A3322" i="8"/>
  <c r="I3321" i="8"/>
  <c r="H3321" i="8"/>
  <c r="G3321" i="8"/>
  <c r="F3321" i="8"/>
  <c r="D3321" i="8"/>
  <c r="C3321" i="8"/>
  <c r="B3321" i="8"/>
  <c r="A3321" i="8"/>
  <c r="I3320" i="8"/>
  <c r="H3320" i="8"/>
  <c r="G3320" i="8"/>
  <c r="F3320" i="8"/>
  <c r="D3320" i="8"/>
  <c r="C3320" i="8"/>
  <c r="B3320" i="8"/>
  <c r="A3320" i="8"/>
  <c r="I3319" i="8"/>
  <c r="H3319" i="8"/>
  <c r="G3319" i="8"/>
  <c r="F3319" i="8"/>
  <c r="D3319" i="8"/>
  <c r="C3319" i="8"/>
  <c r="B3319" i="8"/>
  <c r="A3319" i="8"/>
  <c r="I3318" i="8"/>
  <c r="H3318" i="8"/>
  <c r="G3318" i="8"/>
  <c r="F3318" i="8"/>
  <c r="D3318" i="8"/>
  <c r="C3318" i="8"/>
  <c r="B3318" i="8"/>
  <c r="A3318" i="8"/>
  <c r="I3317" i="8"/>
  <c r="H3317" i="8"/>
  <c r="G3317" i="8"/>
  <c r="F3317" i="8"/>
  <c r="D3317" i="8"/>
  <c r="C3317" i="8"/>
  <c r="B3317" i="8"/>
  <c r="A3317" i="8"/>
  <c r="I3316" i="8"/>
  <c r="H3316" i="8"/>
  <c r="G3316" i="8"/>
  <c r="F3316" i="8"/>
  <c r="D3316" i="8"/>
  <c r="C3316" i="8"/>
  <c r="B3316" i="8"/>
  <c r="A3316" i="8"/>
  <c r="I3315" i="8"/>
  <c r="H3315" i="8"/>
  <c r="G3315" i="8"/>
  <c r="F3315" i="8"/>
  <c r="D3315" i="8"/>
  <c r="C3315" i="8"/>
  <c r="B3315" i="8"/>
  <c r="A3315" i="8"/>
  <c r="I3314" i="8"/>
  <c r="H3314" i="8"/>
  <c r="G3314" i="8"/>
  <c r="F3314" i="8"/>
  <c r="D3314" i="8"/>
  <c r="C3314" i="8"/>
  <c r="B3314" i="8"/>
  <c r="A3314" i="8"/>
  <c r="I3313" i="8"/>
  <c r="H3313" i="8"/>
  <c r="G3313" i="8"/>
  <c r="F3313" i="8"/>
  <c r="D3313" i="8"/>
  <c r="C3313" i="8"/>
  <c r="B3313" i="8"/>
  <c r="A3313" i="8"/>
  <c r="I3312" i="8"/>
  <c r="H3312" i="8"/>
  <c r="G3312" i="8"/>
  <c r="F3312" i="8"/>
  <c r="D3312" i="8"/>
  <c r="C3312" i="8"/>
  <c r="B3312" i="8"/>
  <c r="A3312" i="8"/>
  <c r="I3311" i="8"/>
  <c r="H3311" i="8"/>
  <c r="G3311" i="8"/>
  <c r="F3311" i="8"/>
  <c r="D3311" i="8"/>
  <c r="C3311" i="8"/>
  <c r="B3311" i="8"/>
  <c r="A3311" i="8"/>
  <c r="I3310" i="8"/>
  <c r="H3310" i="8"/>
  <c r="G3310" i="8"/>
  <c r="F3310" i="8"/>
  <c r="D3310" i="8"/>
  <c r="C3310" i="8"/>
  <c r="B3310" i="8"/>
  <c r="A3310" i="8"/>
  <c r="I3309" i="8"/>
  <c r="H3309" i="8"/>
  <c r="G3309" i="8"/>
  <c r="F3309" i="8"/>
  <c r="D3309" i="8"/>
  <c r="C3309" i="8"/>
  <c r="B3309" i="8"/>
  <c r="A3309" i="8"/>
  <c r="I3308" i="8"/>
  <c r="H3308" i="8"/>
  <c r="G3308" i="8"/>
  <c r="F3308" i="8"/>
  <c r="D3308" i="8"/>
  <c r="C3308" i="8"/>
  <c r="B3308" i="8"/>
  <c r="A3308" i="8"/>
  <c r="I3307" i="8"/>
  <c r="H3307" i="8"/>
  <c r="G3307" i="8"/>
  <c r="F3307" i="8"/>
  <c r="D3307" i="8"/>
  <c r="C3307" i="8"/>
  <c r="B3307" i="8"/>
  <c r="A3307" i="8"/>
  <c r="I3306" i="8"/>
  <c r="H3306" i="8"/>
  <c r="G3306" i="8"/>
  <c r="F3306" i="8"/>
  <c r="D3306" i="8"/>
  <c r="C3306" i="8"/>
  <c r="B3306" i="8"/>
  <c r="A3306" i="8"/>
  <c r="I3305" i="8"/>
  <c r="H3305" i="8"/>
  <c r="G3305" i="8"/>
  <c r="F3305" i="8"/>
  <c r="D3305" i="8"/>
  <c r="C3305" i="8"/>
  <c r="B3305" i="8"/>
  <c r="A3305" i="8"/>
  <c r="I3304" i="8"/>
  <c r="H3304" i="8"/>
  <c r="G3304" i="8"/>
  <c r="F3304" i="8"/>
  <c r="D3304" i="8"/>
  <c r="C3304" i="8"/>
  <c r="B3304" i="8"/>
  <c r="A3304" i="8"/>
  <c r="I3303" i="8"/>
  <c r="H3303" i="8"/>
  <c r="G3303" i="8"/>
  <c r="F3303" i="8"/>
  <c r="D3303" i="8"/>
  <c r="C3303" i="8"/>
  <c r="B3303" i="8"/>
  <c r="A3303" i="8"/>
  <c r="I3302" i="8"/>
  <c r="H3302" i="8"/>
  <c r="G3302" i="8"/>
  <c r="F3302" i="8"/>
  <c r="D3302" i="8"/>
  <c r="C3302" i="8"/>
  <c r="B3302" i="8"/>
  <c r="A3302" i="8"/>
  <c r="I3301" i="8"/>
  <c r="H3301" i="8"/>
  <c r="G3301" i="8"/>
  <c r="F3301" i="8"/>
  <c r="D3301" i="8"/>
  <c r="C3301" i="8"/>
  <c r="B3301" i="8"/>
  <c r="A3301" i="8"/>
  <c r="I3300" i="8"/>
  <c r="H3300" i="8"/>
  <c r="G3300" i="8"/>
  <c r="F3300" i="8"/>
  <c r="D3300" i="8"/>
  <c r="C3300" i="8"/>
  <c r="B3300" i="8"/>
  <c r="A3300" i="8"/>
  <c r="I3299" i="8"/>
  <c r="H3299" i="8"/>
  <c r="G3299" i="8"/>
  <c r="F3299" i="8"/>
  <c r="D3299" i="8"/>
  <c r="C3299" i="8"/>
  <c r="B3299" i="8"/>
  <c r="A3299" i="8"/>
  <c r="I3298" i="8"/>
  <c r="H3298" i="8"/>
  <c r="G3298" i="8"/>
  <c r="F3298" i="8"/>
  <c r="D3298" i="8"/>
  <c r="C3298" i="8"/>
  <c r="B3298" i="8"/>
  <c r="A3298" i="8"/>
  <c r="I3297" i="8"/>
  <c r="H3297" i="8"/>
  <c r="G3297" i="8"/>
  <c r="F3297" i="8"/>
  <c r="D3297" i="8"/>
  <c r="C3297" i="8"/>
  <c r="B3297" i="8"/>
  <c r="A3297" i="8"/>
  <c r="I3296" i="8"/>
  <c r="H3296" i="8"/>
  <c r="G3296" i="8"/>
  <c r="F3296" i="8"/>
  <c r="D3296" i="8"/>
  <c r="C3296" i="8"/>
  <c r="B3296" i="8"/>
  <c r="A3296" i="8"/>
  <c r="I3295" i="8"/>
  <c r="H3295" i="8"/>
  <c r="G3295" i="8"/>
  <c r="F3295" i="8"/>
  <c r="D3295" i="8"/>
  <c r="C3295" i="8"/>
  <c r="B3295" i="8"/>
  <c r="A3295" i="8"/>
  <c r="I3294" i="8"/>
  <c r="H3294" i="8"/>
  <c r="G3294" i="8"/>
  <c r="F3294" i="8"/>
  <c r="D3294" i="8"/>
  <c r="C3294" i="8"/>
  <c r="B3294" i="8"/>
  <c r="A3294" i="8"/>
  <c r="I3293" i="8"/>
  <c r="H3293" i="8"/>
  <c r="G3293" i="8"/>
  <c r="F3293" i="8"/>
  <c r="D3293" i="8"/>
  <c r="C3293" i="8"/>
  <c r="B3293" i="8"/>
  <c r="A3293" i="8"/>
  <c r="I3292" i="8"/>
  <c r="H3292" i="8"/>
  <c r="G3292" i="8"/>
  <c r="F3292" i="8"/>
  <c r="D3292" i="8"/>
  <c r="C3292" i="8"/>
  <c r="B3292" i="8"/>
  <c r="A3292" i="8"/>
  <c r="I3291" i="8"/>
  <c r="H3291" i="8"/>
  <c r="G3291" i="8"/>
  <c r="F3291" i="8"/>
  <c r="D3291" i="8"/>
  <c r="C3291" i="8"/>
  <c r="B3291" i="8"/>
  <c r="A3291" i="8"/>
  <c r="I3290" i="8"/>
  <c r="H3290" i="8"/>
  <c r="G3290" i="8"/>
  <c r="F3290" i="8"/>
  <c r="D3290" i="8"/>
  <c r="C3290" i="8"/>
  <c r="B3290" i="8"/>
  <c r="A3290" i="8"/>
  <c r="I3289" i="8"/>
  <c r="H3289" i="8"/>
  <c r="G3289" i="8"/>
  <c r="F3289" i="8"/>
  <c r="D3289" i="8"/>
  <c r="C3289" i="8"/>
  <c r="B3289" i="8"/>
  <c r="A3289" i="8"/>
  <c r="I3288" i="8"/>
  <c r="H3288" i="8"/>
  <c r="G3288" i="8"/>
  <c r="F3288" i="8"/>
  <c r="D3288" i="8"/>
  <c r="C3288" i="8"/>
  <c r="B3288" i="8"/>
  <c r="A3288" i="8"/>
  <c r="I3287" i="8"/>
  <c r="H3287" i="8"/>
  <c r="G3287" i="8"/>
  <c r="F3287" i="8"/>
  <c r="D3287" i="8"/>
  <c r="C3287" i="8"/>
  <c r="B3287" i="8"/>
  <c r="A3287" i="8"/>
  <c r="I3286" i="8"/>
  <c r="H3286" i="8"/>
  <c r="G3286" i="8"/>
  <c r="F3286" i="8"/>
  <c r="D3286" i="8"/>
  <c r="C3286" i="8"/>
  <c r="B3286" i="8"/>
  <c r="A3286" i="8"/>
  <c r="I3285" i="8"/>
  <c r="H3285" i="8"/>
  <c r="G3285" i="8"/>
  <c r="F3285" i="8"/>
  <c r="D3285" i="8"/>
  <c r="C3285" i="8"/>
  <c r="B3285" i="8"/>
  <c r="A3285" i="8"/>
  <c r="I3284" i="8"/>
  <c r="H3284" i="8"/>
  <c r="G3284" i="8"/>
  <c r="F3284" i="8"/>
  <c r="D3284" i="8"/>
  <c r="C3284" i="8"/>
  <c r="B3284" i="8"/>
  <c r="A3284" i="8"/>
  <c r="I3283" i="8"/>
  <c r="H3283" i="8"/>
  <c r="G3283" i="8"/>
  <c r="F3283" i="8"/>
  <c r="D3283" i="8"/>
  <c r="C3283" i="8"/>
  <c r="B3283" i="8"/>
  <c r="A3283" i="8"/>
  <c r="I3282" i="8"/>
  <c r="H3282" i="8"/>
  <c r="G3282" i="8"/>
  <c r="F3282" i="8"/>
  <c r="D3282" i="8"/>
  <c r="C3282" i="8"/>
  <c r="B3282" i="8"/>
  <c r="A3282" i="8"/>
  <c r="I3281" i="8"/>
  <c r="H3281" i="8"/>
  <c r="G3281" i="8"/>
  <c r="F3281" i="8"/>
  <c r="D3281" i="8"/>
  <c r="C3281" i="8"/>
  <c r="B3281" i="8"/>
  <c r="A3281" i="8"/>
  <c r="I3280" i="8"/>
  <c r="H3280" i="8"/>
  <c r="G3280" i="8"/>
  <c r="F3280" i="8"/>
  <c r="D3280" i="8"/>
  <c r="C3280" i="8"/>
  <c r="B3280" i="8"/>
  <c r="A3280" i="8"/>
  <c r="I3279" i="8"/>
  <c r="H3279" i="8"/>
  <c r="G3279" i="8"/>
  <c r="F3279" i="8"/>
  <c r="D3279" i="8"/>
  <c r="C3279" i="8"/>
  <c r="B3279" i="8"/>
  <c r="A3279" i="8"/>
  <c r="I3278" i="8"/>
  <c r="H3278" i="8"/>
  <c r="G3278" i="8"/>
  <c r="F3278" i="8"/>
  <c r="D3278" i="8"/>
  <c r="C3278" i="8"/>
  <c r="B3278" i="8"/>
  <c r="A3278" i="8"/>
  <c r="I3277" i="8"/>
  <c r="H3277" i="8"/>
  <c r="G3277" i="8"/>
  <c r="F3277" i="8"/>
  <c r="D3277" i="8"/>
  <c r="C3277" i="8"/>
  <c r="B3277" i="8"/>
  <c r="A3277" i="8"/>
  <c r="I3276" i="8"/>
  <c r="H3276" i="8"/>
  <c r="G3276" i="8"/>
  <c r="F3276" i="8"/>
  <c r="D3276" i="8"/>
  <c r="C3276" i="8"/>
  <c r="B3276" i="8"/>
  <c r="A3276" i="8"/>
  <c r="I3275" i="8"/>
  <c r="H3275" i="8"/>
  <c r="G3275" i="8"/>
  <c r="F3275" i="8"/>
  <c r="D3275" i="8"/>
  <c r="C3275" i="8"/>
  <c r="B3275" i="8"/>
  <c r="A3275" i="8"/>
  <c r="I3274" i="8"/>
  <c r="H3274" i="8"/>
  <c r="G3274" i="8"/>
  <c r="F3274" i="8"/>
  <c r="D3274" i="8"/>
  <c r="C3274" i="8"/>
  <c r="B3274" i="8"/>
  <c r="A3274" i="8"/>
  <c r="I3273" i="8"/>
  <c r="H3273" i="8"/>
  <c r="G3273" i="8"/>
  <c r="F3273" i="8"/>
  <c r="D3273" i="8"/>
  <c r="C3273" i="8"/>
  <c r="B3273" i="8"/>
  <c r="A3273" i="8"/>
  <c r="I3272" i="8"/>
  <c r="H3272" i="8"/>
  <c r="G3272" i="8"/>
  <c r="F3272" i="8"/>
  <c r="D3272" i="8"/>
  <c r="C3272" i="8"/>
  <c r="B3272" i="8"/>
  <c r="A3272" i="8"/>
  <c r="I3271" i="8"/>
  <c r="H3271" i="8"/>
  <c r="G3271" i="8"/>
  <c r="F3271" i="8"/>
  <c r="D3271" i="8"/>
  <c r="C3271" i="8"/>
  <c r="B3271" i="8"/>
  <c r="A3271" i="8"/>
  <c r="I3270" i="8"/>
  <c r="H3270" i="8"/>
  <c r="G3270" i="8"/>
  <c r="F3270" i="8"/>
  <c r="D3270" i="8"/>
  <c r="C3270" i="8"/>
  <c r="B3270" i="8"/>
  <c r="A3270" i="8"/>
  <c r="I3269" i="8"/>
  <c r="H3269" i="8"/>
  <c r="G3269" i="8"/>
  <c r="F3269" i="8"/>
  <c r="D3269" i="8"/>
  <c r="C3269" i="8"/>
  <c r="B3269" i="8"/>
  <c r="A3269" i="8"/>
  <c r="I3268" i="8"/>
  <c r="H3268" i="8"/>
  <c r="G3268" i="8"/>
  <c r="F3268" i="8"/>
  <c r="D3268" i="8"/>
  <c r="C3268" i="8"/>
  <c r="B3268" i="8"/>
  <c r="A3268" i="8"/>
  <c r="I3267" i="8"/>
  <c r="H3267" i="8"/>
  <c r="G3267" i="8"/>
  <c r="F3267" i="8"/>
  <c r="D3267" i="8"/>
  <c r="C3267" i="8"/>
  <c r="B3267" i="8"/>
  <c r="A3267" i="8"/>
  <c r="I3266" i="8"/>
  <c r="H3266" i="8"/>
  <c r="G3266" i="8"/>
  <c r="F3266" i="8"/>
  <c r="D3266" i="8"/>
  <c r="C3266" i="8"/>
  <c r="B3266" i="8"/>
  <c r="A3266" i="8"/>
  <c r="I3265" i="8"/>
  <c r="H3265" i="8"/>
  <c r="G3265" i="8"/>
  <c r="F3265" i="8"/>
  <c r="D3265" i="8"/>
  <c r="C3265" i="8"/>
  <c r="B3265" i="8"/>
  <c r="A3265" i="8"/>
  <c r="I3264" i="8"/>
  <c r="H3264" i="8"/>
  <c r="G3264" i="8"/>
  <c r="F3264" i="8"/>
  <c r="D3264" i="8"/>
  <c r="C3264" i="8"/>
  <c r="B3264" i="8"/>
  <c r="A3264" i="8"/>
  <c r="I3263" i="8"/>
  <c r="H3263" i="8"/>
  <c r="G3263" i="8"/>
  <c r="F3263" i="8"/>
  <c r="D3263" i="8"/>
  <c r="C3263" i="8"/>
  <c r="B3263" i="8"/>
  <c r="A3263" i="8"/>
  <c r="I3262" i="8"/>
  <c r="H3262" i="8"/>
  <c r="G3262" i="8"/>
  <c r="F3262" i="8"/>
  <c r="D3262" i="8"/>
  <c r="C3262" i="8"/>
  <c r="B3262" i="8"/>
  <c r="A3262" i="8"/>
  <c r="I3261" i="8"/>
  <c r="H3261" i="8"/>
  <c r="G3261" i="8"/>
  <c r="F3261" i="8"/>
  <c r="D3261" i="8"/>
  <c r="C3261" i="8"/>
  <c r="B3261" i="8"/>
  <c r="A3261" i="8"/>
  <c r="L3260" i="8"/>
  <c r="K3260" i="8"/>
  <c r="J3260" i="8"/>
  <c r="I3260" i="8"/>
  <c r="H3260" i="8"/>
  <c r="G3260" i="8"/>
  <c r="F3260" i="8"/>
  <c r="M3260" i="8" s="1"/>
  <c r="N3260" i="8" s="1"/>
  <c r="E3260" i="8"/>
  <c r="D3260" i="8"/>
  <c r="C3260" i="8"/>
  <c r="B3260" i="8"/>
  <c r="A3260" i="8"/>
  <c r="I3259" i="8"/>
  <c r="H3259" i="8"/>
  <c r="G3259" i="8"/>
  <c r="F3259" i="8"/>
  <c r="D3259" i="8"/>
  <c r="C3259" i="8"/>
  <c r="B3259" i="8"/>
  <c r="A3259" i="8"/>
  <c r="L3258" i="8"/>
  <c r="K3258" i="8"/>
  <c r="J3258" i="8"/>
  <c r="I3258" i="8"/>
  <c r="H3258" i="8"/>
  <c r="G3258" i="8"/>
  <c r="F3258" i="8"/>
  <c r="M3258" i="8" s="1"/>
  <c r="N3258" i="8" s="1"/>
  <c r="E3258" i="8"/>
  <c r="D3258" i="8"/>
  <c r="C3258" i="8"/>
  <c r="B3258" i="8"/>
  <c r="A3258" i="8"/>
  <c r="I3257" i="8"/>
  <c r="H3257" i="8"/>
  <c r="G3257" i="8"/>
  <c r="F3257" i="8"/>
  <c r="D3257" i="8"/>
  <c r="C3257" i="8"/>
  <c r="B3257" i="8"/>
  <c r="A3257" i="8"/>
  <c r="L3256" i="8"/>
  <c r="K3256" i="8"/>
  <c r="J3256" i="8"/>
  <c r="I3256" i="8"/>
  <c r="H3256" i="8"/>
  <c r="G3256" i="8"/>
  <c r="F3256" i="8"/>
  <c r="M3256" i="8" s="1"/>
  <c r="N3256" i="8" s="1"/>
  <c r="E3256" i="8"/>
  <c r="D3256" i="8"/>
  <c r="C3256" i="8"/>
  <c r="B3256" i="8"/>
  <c r="A3256" i="8"/>
  <c r="L3255" i="8"/>
  <c r="K3255" i="8"/>
  <c r="J3255" i="8"/>
  <c r="I3255" i="8"/>
  <c r="H3255" i="8"/>
  <c r="G3255" i="8"/>
  <c r="F3255" i="8"/>
  <c r="M3255" i="8" s="1"/>
  <c r="N3255" i="8" s="1"/>
  <c r="E3255" i="8"/>
  <c r="D3255" i="8"/>
  <c r="C3255" i="8"/>
  <c r="B3255" i="8"/>
  <c r="A3255" i="8"/>
  <c r="L3254" i="8"/>
  <c r="K3254" i="8"/>
  <c r="J3254" i="8"/>
  <c r="I3254" i="8"/>
  <c r="H3254" i="8"/>
  <c r="G3254" i="8"/>
  <c r="F3254" i="8"/>
  <c r="M3254" i="8" s="1"/>
  <c r="N3254" i="8" s="1"/>
  <c r="E3254" i="8"/>
  <c r="D3254" i="8"/>
  <c r="C3254" i="8"/>
  <c r="B3254" i="8"/>
  <c r="A3254" i="8"/>
  <c r="L3253" i="8"/>
  <c r="K3253" i="8"/>
  <c r="J3253" i="8"/>
  <c r="I3253" i="8"/>
  <c r="H3253" i="8"/>
  <c r="G3253" i="8"/>
  <c r="F3253" i="8"/>
  <c r="M3253" i="8" s="1"/>
  <c r="N3253" i="8" s="1"/>
  <c r="E3253" i="8"/>
  <c r="D3253" i="8"/>
  <c r="C3253" i="8"/>
  <c r="B3253" i="8"/>
  <c r="A3253" i="8"/>
  <c r="L3252" i="8"/>
  <c r="K3252" i="8"/>
  <c r="J3252" i="8"/>
  <c r="I3252" i="8"/>
  <c r="H3252" i="8"/>
  <c r="G3252" i="8"/>
  <c r="F3252" i="8"/>
  <c r="M3252" i="8" s="1"/>
  <c r="N3252" i="8" s="1"/>
  <c r="E3252" i="8"/>
  <c r="D3252" i="8"/>
  <c r="C3252" i="8"/>
  <c r="B3252" i="8"/>
  <c r="A3252" i="8"/>
  <c r="L3251" i="8"/>
  <c r="K3251" i="8"/>
  <c r="J3251" i="8"/>
  <c r="I3251" i="8"/>
  <c r="H3251" i="8"/>
  <c r="G3251" i="8"/>
  <c r="F3251" i="8"/>
  <c r="M3251" i="8" s="1"/>
  <c r="N3251" i="8" s="1"/>
  <c r="E3251" i="8"/>
  <c r="D3251" i="8"/>
  <c r="C3251" i="8"/>
  <c r="B3251" i="8"/>
  <c r="A3251" i="8"/>
  <c r="L3250" i="8"/>
  <c r="K3250" i="8"/>
  <c r="J3250" i="8"/>
  <c r="I3250" i="8"/>
  <c r="H3250" i="8"/>
  <c r="G3250" i="8"/>
  <c r="F3250" i="8"/>
  <c r="M3250" i="8" s="1"/>
  <c r="N3250" i="8" s="1"/>
  <c r="E3250" i="8"/>
  <c r="D3250" i="8"/>
  <c r="C3250" i="8"/>
  <c r="B3250" i="8"/>
  <c r="A3250" i="8"/>
  <c r="L3249" i="8"/>
  <c r="K3249" i="8"/>
  <c r="J3249" i="8"/>
  <c r="I3249" i="8"/>
  <c r="H3249" i="8"/>
  <c r="G3249" i="8"/>
  <c r="F3249" i="8"/>
  <c r="M3249" i="8" s="1"/>
  <c r="N3249" i="8" s="1"/>
  <c r="E3249" i="8"/>
  <c r="D3249" i="8"/>
  <c r="C3249" i="8"/>
  <c r="B3249" i="8"/>
  <c r="A3249" i="8"/>
  <c r="L3248" i="8"/>
  <c r="K3248" i="8"/>
  <c r="J3248" i="8"/>
  <c r="I3248" i="8"/>
  <c r="H3248" i="8"/>
  <c r="G3248" i="8"/>
  <c r="F3248" i="8"/>
  <c r="M3248" i="8" s="1"/>
  <c r="N3248" i="8" s="1"/>
  <c r="E3248" i="8"/>
  <c r="D3248" i="8"/>
  <c r="C3248" i="8"/>
  <c r="B3248" i="8"/>
  <c r="A3248" i="8"/>
  <c r="L3247" i="8"/>
  <c r="K3247" i="8"/>
  <c r="J3247" i="8"/>
  <c r="I3247" i="8"/>
  <c r="H3247" i="8"/>
  <c r="G3247" i="8"/>
  <c r="F3247" i="8"/>
  <c r="M3247" i="8" s="1"/>
  <c r="N3247" i="8" s="1"/>
  <c r="E3247" i="8"/>
  <c r="D3247" i="8"/>
  <c r="C3247" i="8"/>
  <c r="B3247" i="8"/>
  <c r="A3247" i="8"/>
  <c r="L3246" i="8"/>
  <c r="K3246" i="8"/>
  <c r="J3246" i="8"/>
  <c r="I3246" i="8"/>
  <c r="H3246" i="8"/>
  <c r="G3246" i="8"/>
  <c r="F3246" i="8"/>
  <c r="M3246" i="8" s="1"/>
  <c r="N3246" i="8" s="1"/>
  <c r="E3246" i="8"/>
  <c r="D3246" i="8"/>
  <c r="C3246" i="8"/>
  <c r="B3246" i="8"/>
  <c r="A3246" i="8"/>
  <c r="L3245" i="8"/>
  <c r="K3245" i="8"/>
  <c r="J3245" i="8"/>
  <c r="I3245" i="8"/>
  <c r="H3245" i="8"/>
  <c r="G3245" i="8"/>
  <c r="F3245" i="8"/>
  <c r="M3245" i="8" s="1"/>
  <c r="N3245" i="8" s="1"/>
  <c r="E3245" i="8"/>
  <c r="D3245" i="8"/>
  <c r="C3245" i="8"/>
  <c r="B3245" i="8"/>
  <c r="A3245" i="8"/>
  <c r="L3244" i="8"/>
  <c r="K3244" i="8"/>
  <c r="J3244" i="8"/>
  <c r="I3244" i="8"/>
  <c r="H3244" i="8"/>
  <c r="G3244" i="8"/>
  <c r="F3244" i="8"/>
  <c r="M3244" i="8" s="1"/>
  <c r="N3244" i="8" s="1"/>
  <c r="E3244" i="8"/>
  <c r="D3244" i="8"/>
  <c r="C3244" i="8"/>
  <c r="B3244" i="8"/>
  <c r="A3244" i="8"/>
  <c r="L3243" i="8"/>
  <c r="K3243" i="8"/>
  <c r="J3243" i="8"/>
  <c r="I3243" i="8"/>
  <c r="H3243" i="8"/>
  <c r="G3243" i="8"/>
  <c r="F3243" i="8"/>
  <c r="M3243" i="8" s="1"/>
  <c r="N3243" i="8" s="1"/>
  <c r="E3243" i="8"/>
  <c r="D3243" i="8"/>
  <c r="C3243" i="8"/>
  <c r="B3243" i="8"/>
  <c r="A3243" i="8"/>
  <c r="L3242" i="8"/>
  <c r="K3242" i="8"/>
  <c r="J3242" i="8"/>
  <c r="I3242" i="8"/>
  <c r="H3242" i="8"/>
  <c r="G3242" i="8"/>
  <c r="F3242" i="8"/>
  <c r="M3242" i="8" s="1"/>
  <c r="E3242" i="8"/>
  <c r="D3242" i="8"/>
  <c r="C3242" i="8"/>
  <c r="B3242" i="8"/>
  <c r="A3242" i="8"/>
  <c r="L3241" i="8"/>
  <c r="K3241" i="8"/>
  <c r="J3241" i="8"/>
  <c r="I3241" i="8"/>
  <c r="H3241" i="8"/>
  <c r="G3241" i="8"/>
  <c r="F3241" i="8"/>
  <c r="M3241" i="8" s="1"/>
  <c r="N3241" i="8" s="1"/>
  <c r="E3241" i="8"/>
  <c r="D3241" i="8"/>
  <c r="C3241" i="8"/>
  <c r="B3241" i="8"/>
  <c r="A3241" i="8"/>
  <c r="L3240" i="8"/>
  <c r="K3240" i="8"/>
  <c r="J3240" i="8"/>
  <c r="I3240" i="8"/>
  <c r="H3240" i="8"/>
  <c r="G3240" i="8"/>
  <c r="F3240" i="8"/>
  <c r="M3240" i="8" s="1"/>
  <c r="N3240" i="8" s="1"/>
  <c r="E3240" i="8"/>
  <c r="D3240" i="8"/>
  <c r="C3240" i="8"/>
  <c r="B3240" i="8"/>
  <c r="A3240" i="8"/>
  <c r="L3239" i="8"/>
  <c r="K3239" i="8"/>
  <c r="J3239" i="8"/>
  <c r="I3239" i="8"/>
  <c r="H3239" i="8"/>
  <c r="G3239" i="8"/>
  <c r="F3239" i="8"/>
  <c r="M3239" i="8" s="1"/>
  <c r="N3239" i="8" s="1"/>
  <c r="E3239" i="8"/>
  <c r="D3239" i="8"/>
  <c r="C3239" i="8"/>
  <c r="B3239" i="8"/>
  <c r="A3239" i="8"/>
  <c r="L3238" i="8"/>
  <c r="K3238" i="8"/>
  <c r="J3238" i="8"/>
  <c r="I3238" i="8"/>
  <c r="H3238" i="8"/>
  <c r="G3238" i="8"/>
  <c r="F3238" i="8"/>
  <c r="M3238" i="8" s="1"/>
  <c r="N3238" i="8" s="1"/>
  <c r="E3238" i="8"/>
  <c r="D3238" i="8"/>
  <c r="C3238" i="8"/>
  <c r="B3238" i="8"/>
  <c r="A3238" i="8"/>
  <c r="L3237" i="8"/>
  <c r="K3237" i="8"/>
  <c r="J3237" i="8"/>
  <c r="I3237" i="8"/>
  <c r="H3237" i="8"/>
  <c r="G3237" i="8"/>
  <c r="F3237" i="8"/>
  <c r="M3237" i="8" s="1"/>
  <c r="N3237" i="8" s="1"/>
  <c r="E3237" i="8"/>
  <c r="D3237" i="8"/>
  <c r="C3237" i="8"/>
  <c r="B3237" i="8"/>
  <c r="A3237" i="8"/>
  <c r="L3236" i="8"/>
  <c r="K3236" i="8"/>
  <c r="J3236" i="8"/>
  <c r="I3236" i="8"/>
  <c r="H3236" i="8"/>
  <c r="G3236" i="8"/>
  <c r="F3236" i="8"/>
  <c r="M3236" i="8" s="1"/>
  <c r="N3236" i="8" s="1"/>
  <c r="E3236" i="8"/>
  <c r="D3236" i="8"/>
  <c r="C3236" i="8"/>
  <c r="B3236" i="8"/>
  <c r="A3236" i="8"/>
  <c r="L3235" i="8"/>
  <c r="K3235" i="8"/>
  <c r="J3235" i="8"/>
  <c r="I3235" i="8"/>
  <c r="H3235" i="8"/>
  <c r="G3235" i="8"/>
  <c r="F3235" i="8"/>
  <c r="M3235" i="8" s="1"/>
  <c r="N3235" i="8" s="1"/>
  <c r="E3235" i="8"/>
  <c r="D3235" i="8"/>
  <c r="C3235" i="8"/>
  <c r="B3235" i="8"/>
  <c r="A3235" i="8"/>
  <c r="L3234" i="8"/>
  <c r="K3234" i="8"/>
  <c r="J3234" i="8"/>
  <c r="I3234" i="8"/>
  <c r="H3234" i="8"/>
  <c r="G3234" i="8"/>
  <c r="F3234" i="8"/>
  <c r="M3234" i="8" s="1"/>
  <c r="N3234" i="8" s="1"/>
  <c r="E3234" i="8"/>
  <c r="D3234" i="8"/>
  <c r="C3234" i="8"/>
  <c r="B3234" i="8"/>
  <c r="A3234" i="8"/>
  <c r="L3233" i="8"/>
  <c r="K3233" i="8"/>
  <c r="J3233" i="8"/>
  <c r="I3233" i="8"/>
  <c r="H3233" i="8"/>
  <c r="G3233" i="8"/>
  <c r="F3233" i="8"/>
  <c r="M3233" i="8" s="1"/>
  <c r="N3233" i="8" s="1"/>
  <c r="E3233" i="8"/>
  <c r="D3233" i="8"/>
  <c r="C3233" i="8"/>
  <c r="B3233" i="8"/>
  <c r="A3233" i="8"/>
  <c r="L3232" i="8"/>
  <c r="K3232" i="8"/>
  <c r="J3232" i="8"/>
  <c r="I3232" i="8"/>
  <c r="H3232" i="8"/>
  <c r="G3232" i="8"/>
  <c r="F3232" i="8"/>
  <c r="M3232" i="8" s="1"/>
  <c r="N3232" i="8" s="1"/>
  <c r="E3232" i="8"/>
  <c r="D3232" i="8"/>
  <c r="C3232" i="8"/>
  <c r="B3232" i="8"/>
  <c r="A3232" i="8"/>
  <c r="L3231" i="8"/>
  <c r="K3231" i="8"/>
  <c r="J3231" i="8"/>
  <c r="I3231" i="8"/>
  <c r="H3231" i="8"/>
  <c r="G3231" i="8"/>
  <c r="F3231" i="8"/>
  <c r="M3231" i="8" s="1"/>
  <c r="N3231" i="8" s="1"/>
  <c r="E3231" i="8"/>
  <c r="D3231" i="8"/>
  <c r="C3231" i="8"/>
  <c r="B3231" i="8"/>
  <c r="A3231" i="8"/>
  <c r="L3230" i="8"/>
  <c r="K3230" i="8"/>
  <c r="J3230" i="8"/>
  <c r="I3230" i="8"/>
  <c r="H3230" i="8"/>
  <c r="G3230" i="8"/>
  <c r="F3230" i="8"/>
  <c r="M3230" i="8" s="1"/>
  <c r="N3230" i="8" s="1"/>
  <c r="E3230" i="8"/>
  <c r="D3230" i="8"/>
  <c r="C3230" i="8"/>
  <c r="B3230" i="8"/>
  <c r="A3230" i="8"/>
  <c r="L3229" i="8"/>
  <c r="K3229" i="8"/>
  <c r="J3229" i="8"/>
  <c r="I3229" i="8"/>
  <c r="H3229" i="8"/>
  <c r="G3229" i="8"/>
  <c r="F3229" i="8"/>
  <c r="M3229" i="8" s="1"/>
  <c r="N3229" i="8" s="1"/>
  <c r="E3229" i="8"/>
  <c r="D3229" i="8"/>
  <c r="C3229" i="8"/>
  <c r="B3229" i="8"/>
  <c r="A3229" i="8"/>
  <c r="L3228" i="8"/>
  <c r="K3228" i="8"/>
  <c r="J3228" i="8"/>
  <c r="I3228" i="8"/>
  <c r="H3228" i="8"/>
  <c r="G3228" i="8"/>
  <c r="F3228" i="8"/>
  <c r="M3228" i="8" s="1"/>
  <c r="N3228" i="8" s="1"/>
  <c r="E3228" i="8"/>
  <c r="D3228" i="8"/>
  <c r="C3228" i="8"/>
  <c r="B3228" i="8"/>
  <c r="A3228" i="8"/>
  <c r="L3227" i="8"/>
  <c r="K3227" i="8"/>
  <c r="J3227" i="8"/>
  <c r="I3227" i="8"/>
  <c r="H3227" i="8"/>
  <c r="G3227" i="8"/>
  <c r="F3227" i="8"/>
  <c r="M3227" i="8" s="1"/>
  <c r="E3227" i="8"/>
  <c r="D3227" i="8"/>
  <c r="C3227" i="8"/>
  <c r="B3227" i="8"/>
  <c r="A3227" i="8"/>
  <c r="L3226" i="8"/>
  <c r="K3226" i="8"/>
  <c r="J3226" i="8"/>
  <c r="I3226" i="8"/>
  <c r="H3226" i="8"/>
  <c r="G3226" i="8"/>
  <c r="F3226" i="8"/>
  <c r="M3226" i="8" s="1"/>
  <c r="N3226" i="8" s="1"/>
  <c r="E3226" i="8"/>
  <c r="D3226" i="8"/>
  <c r="C3226" i="8"/>
  <c r="B3226" i="8"/>
  <c r="A3226" i="8"/>
  <c r="L3225" i="8"/>
  <c r="K3225" i="8"/>
  <c r="J3225" i="8"/>
  <c r="I3225" i="8"/>
  <c r="H3225" i="8"/>
  <c r="G3225" i="8"/>
  <c r="F3225" i="8"/>
  <c r="M3225" i="8" s="1"/>
  <c r="N3225" i="8" s="1"/>
  <c r="E3225" i="8"/>
  <c r="D3225" i="8"/>
  <c r="C3225" i="8"/>
  <c r="B3225" i="8"/>
  <c r="A3225" i="8"/>
  <c r="L3224" i="8"/>
  <c r="K3224" i="8"/>
  <c r="J3224" i="8"/>
  <c r="I3224" i="8"/>
  <c r="H3224" i="8"/>
  <c r="G3224" i="8"/>
  <c r="F3224" i="8"/>
  <c r="M3224" i="8" s="1"/>
  <c r="N3224" i="8" s="1"/>
  <c r="E3224" i="8"/>
  <c r="D3224" i="8"/>
  <c r="C3224" i="8"/>
  <c r="B3224" i="8"/>
  <c r="A3224" i="8"/>
  <c r="L3223" i="8"/>
  <c r="K3223" i="8"/>
  <c r="J3223" i="8"/>
  <c r="I3223" i="8"/>
  <c r="H3223" i="8"/>
  <c r="G3223" i="8"/>
  <c r="F3223" i="8"/>
  <c r="M3223" i="8" s="1"/>
  <c r="N3223" i="8" s="1"/>
  <c r="E3223" i="8"/>
  <c r="D3223" i="8"/>
  <c r="C3223" i="8"/>
  <c r="B3223" i="8"/>
  <c r="A3223" i="8"/>
  <c r="L3222" i="8"/>
  <c r="K3222" i="8"/>
  <c r="J3222" i="8"/>
  <c r="I3222" i="8"/>
  <c r="H3222" i="8"/>
  <c r="G3222" i="8"/>
  <c r="F3222" i="8"/>
  <c r="M3222" i="8" s="1"/>
  <c r="N3222" i="8" s="1"/>
  <c r="E3222" i="8"/>
  <c r="D3222" i="8"/>
  <c r="C3222" i="8"/>
  <c r="B3222" i="8"/>
  <c r="A3222" i="8"/>
  <c r="L3221" i="8"/>
  <c r="K3221" i="8"/>
  <c r="J3221" i="8"/>
  <c r="I3221" i="8"/>
  <c r="H3221" i="8"/>
  <c r="G3221" i="8"/>
  <c r="F3221" i="8"/>
  <c r="M3221" i="8" s="1"/>
  <c r="N3221" i="8" s="1"/>
  <c r="E3221" i="8"/>
  <c r="D3221" i="8"/>
  <c r="C3221" i="8"/>
  <c r="B3221" i="8"/>
  <c r="A3221" i="8"/>
  <c r="L3220" i="8"/>
  <c r="K3220" i="8"/>
  <c r="J3220" i="8"/>
  <c r="I3220" i="8"/>
  <c r="H3220" i="8"/>
  <c r="G3220" i="8"/>
  <c r="F3220" i="8"/>
  <c r="M3220" i="8" s="1"/>
  <c r="N3220" i="8" s="1"/>
  <c r="E3220" i="8"/>
  <c r="D3220" i="8"/>
  <c r="C3220" i="8"/>
  <c r="B3220" i="8"/>
  <c r="A3220" i="8"/>
  <c r="L3219" i="8"/>
  <c r="K3219" i="8"/>
  <c r="J3219" i="8"/>
  <c r="I3219" i="8"/>
  <c r="H3219" i="8"/>
  <c r="G3219" i="8"/>
  <c r="F3219" i="8"/>
  <c r="M3219" i="8" s="1"/>
  <c r="N3219" i="8" s="1"/>
  <c r="E3219" i="8"/>
  <c r="D3219" i="8"/>
  <c r="C3219" i="8"/>
  <c r="B3219" i="8"/>
  <c r="A3219" i="8"/>
  <c r="L3218" i="8"/>
  <c r="K3218" i="8"/>
  <c r="J3218" i="8"/>
  <c r="I3218" i="8"/>
  <c r="H3218" i="8"/>
  <c r="G3218" i="8"/>
  <c r="F3218" i="8"/>
  <c r="M3218" i="8" s="1"/>
  <c r="N3218" i="8" s="1"/>
  <c r="E3218" i="8"/>
  <c r="D3218" i="8"/>
  <c r="C3218" i="8"/>
  <c r="B3218" i="8"/>
  <c r="A3218" i="8"/>
  <c r="L3217" i="8"/>
  <c r="K3217" i="8"/>
  <c r="J3217" i="8"/>
  <c r="I3217" i="8"/>
  <c r="H3217" i="8"/>
  <c r="G3217" i="8"/>
  <c r="F3217" i="8"/>
  <c r="M3217" i="8" s="1"/>
  <c r="N3217" i="8" s="1"/>
  <c r="E3217" i="8"/>
  <c r="D3217" i="8"/>
  <c r="C3217" i="8"/>
  <c r="B3217" i="8"/>
  <c r="A3217" i="8"/>
  <c r="L3216" i="8"/>
  <c r="K3216" i="8"/>
  <c r="J3216" i="8"/>
  <c r="I3216" i="8"/>
  <c r="H3216" i="8"/>
  <c r="G3216" i="8"/>
  <c r="F3216" i="8"/>
  <c r="M3216" i="8" s="1"/>
  <c r="N3216" i="8" s="1"/>
  <c r="E3216" i="8"/>
  <c r="D3216" i="8"/>
  <c r="C3216" i="8"/>
  <c r="B3216" i="8"/>
  <c r="A3216" i="8"/>
  <c r="L3215" i="8"/>
  <c r="K3215" i="8"/>
  <c r="J3215" i="8"/>
  <c r="I3215" i="8"/>
  <c r="H3215" i="8"/>
  <c r="G3215" i="8"/>
  <c r="F3215" i="8"/>
  <c r="M3215" i="8" s="1"/>
  <c r="N3215" i="8" s="1"/>
  <c r="E3215" i="8"/>
  <c r="D3215" i="8"/>
  <c r="C3215" i="8"/>
  <c r="B3215" i="8"/>
  <c r="A3215" i="8"/>
  <c r="L3214" i="8"/>
  <c r="K3214" i="8"/>
  <c r="J3214" i="8"/>
  <c r="I3214" i="8"/>
  <c r="H3214" i="8"/>
  <c r="G3214" i="8"/>
  <c r="F3214" i="8"/>
  <c r="M3214" i="8" s="1"/>
  <c r="N3214" i="8" s="1"/>
  <c r="E3214" i="8"/>
  <c r="D3214" i="8"/>
  <c r="C3214" i="8"/>
  <c r="B3214" i="8"/>
  <c r="A3214" i="8"/>
  <c r="L3213" i="8"/>
  <c r="K3213" i="8"/>
  <c r="J3213" i="8"/>
  <c r="I3213" i="8"/>
  <c r="H3213" i="8"/>
  <c r="G3213" i="8"/>
  <c r="F3213" i="8"/>
  <c r="M3213" i="8" s="1"/>
  <c r="N3213" i="8" s="1"/>
  <c r="E3213" i="8"/>
  <c r="D3213" i="8"/>
  <c r="C3213" i="8"/>
  <c r="B3213" i="8"/>
  <c r="A3213" i="8"/>
  <c r="L3212" i="8"/>
  <c r="K3212" i="8"/>
  <c r="J3212" i="8"/>
  <c r="I3212" i="8"/>
  <c r="H3212" i="8"/>
  <c r="G3212" i="8"/>
  <c r="F3212" i="8"/>
  <c r="M3212" i="8" s="1"/>
  <c r="E3212" i="8"/>
  <c r="D3212" i="8"/>
  <c r="C3212" i="8"/>
  <c r="B3212" i="8"/>
  <c r="A3212" i="8"/>
  <c r="L3211" i="8"/>
  <c r="K3211" i="8"/>
  <c r="J3211" i="8"/>
  <c r="I3211" i="8"/>
  <c r="H3211" i="8"/>
  <c r="G3211" i="8"/>
  <c r="F3211" i="8"/>
  <c r="M3211" i="8" s="1"/>
  <c r="N3211" i="8" s="1"/>
  <c r="E3211" i="8"/>
  <c r="D3211" i="8"/>
  <c r="C3211" i="8"/>
  <c r="B3211" i="8"/>
  <c r="A3211" i="8"/>
  <c r="L3210" i="8"/>
  <c r="K3210" i="8"/>
  <c r="J3210" i="8"/>
  <c r="I3210" i="8"/>
  <c r="H3210" i="8"/>
  <c r="G3210" i="8"/>
  <c r="F3210" i="8"/>
  <c r="M3210" i="8" s="1"/>
  <c r="N3210" i="8" s="1"/>
  <c r="E3210" i="8"/>
  <c r="D3210" i="8"/>
  <c r="C3210" i="8"/>
  <c r="B3210" i="8"/>
  <c r="A3210" i="8"/>
  <c r="L3209" i="8"/>
  <c r="K3209" i="8"/>
  <c r="J3209" i="8"/>
  <c r="I3209" i="8"/>
  <c r="H3209" i="8"/>
  <c r="G3209" i="8"/>
  <c r="F3209" i="8"/>
  <c r="M3209" i="8" s="1"/>
  <c r="N3209" i="8" s="1"/>
  <c r="E3209" i="8"/>
  <c r="D3209" i="8"/>
  <c r="C3209" i="8"/>
  <c r="B3209" i="8"/>
  <c r="A3209" i="8"/>
  <c r="L3208" i="8"/>
  <c r="K3208" i="8"/>
  <c r="J3208" i="8"/>
  <c r="I3208" i="8"/>
  <c r="H3208" i="8"/>
  <c r="G3208" i="8"/>
  <c r="F3208" i="8"/>
  <c r="M3208" i="8" s="1"/>
  <c r="N3208" i="8" s="1"/>
  <c r="E3208" i="8"/>
  <c r="D3208" i="8"/>
  <c r="C3208" i="8"/>
  <c r="B3208" i="8"/>
  <c r="A3208" i="8"/>
  <c r="L3207" i="8"/>
  <c r="K3207" i="8"/>
  <c r="J3207" i="8"/>
  <c r="I3207" i="8"/>
  <c r="H3207" i="8"/>
  <c r="G3207" i="8"/>
  <c r="F3207" i="8"/>
  <c r="M3207" i="8" s="1"/>
  <c r="N3207" i="8" s="1"/>
  <c r="E3207" i="8"/>
  <c r="D3207" i="8"/>
  <c r="C3207" i="8"/>
  <c r="B3207" i="8"/>
  <c r="A3207" i="8"/>
  <c r="L3206" i="8"/>
  <c r="K3206" i="8"/>
  <c r="J3206" i="8"/>
  <c r="I3206" i="8"/>
  <c r="H3206" i="8"/>
  <c r="G3206" i="8"/>
  <c r="F3206" i="8"/>
  <c r="M3206" i="8" s="1"/>
  <c r="N3206" i="8" s="1"/>
  <c r="E3206" i="8"/>
  <c r="D3206" i="8"/>
  <c r="C3206" i="8"/>
  <c r="B3206" i="8"/>
  <c r="A3206" i="8"/>
  <c r="L3205" i="8"/>
  <c r="K3205" i="8"/>
  <c r="J3205" i="8"/>
  <c r="I3205" i="8"/>
  <c r="H3205" i="8"/>
  <c r="G3205" i="8"/>
  <c r="F3205" i="8"/>
  <c r="M3205" i="8" s="1"/>
  <c r="N3205" i="8" s="1"/>
  <c r="E3205" i="8"/>
  <c r="D3205" i="8"/>
  <c r="C3205" i="8"/>
  <c r="B3205" i="8"/>
  <c r="A3205" i="8"/>
  <c r="L3204" i="8"/>
  <c r="K3204" i="8"/>
  <c r="J3204" i="8"/>
  <c r="I3204" i="8"/>
  <c r="H3204" i="8"/>
  <c r="G3204" i="8"/>
  <c r="F3204" i="8"/>
  <c r="M3204" i="8" s="1"/>
  <c r="N3204" i="8" s="1"/>
  <c r="E3204" i="8"/>
  <c r="D3204" i="8"/>
  <c r="C3204" i="8"/>
  <c r="B3204" i="8"/>
  <c r="A3204" i="8"/>
  <c r="L3203" i="8"/>
  <c r="K3203" i="8"/>
  <c r="J3203" i="8"/>
  <c r="I3203" i="8"/>
  <c r="H3203" i="8"/>
  <c r="G3203" i="8"/>
  <c r="F3203" i="8"/>
  <c r="M3203" i="8" s="1"/>
  <c r="N3203" i="8" s="1"/>
  <c r="E3203" i="8"/>
  <c r="D3203" i="8"/>
  <c r="C3203" i="8"/>
  <c r="B3203" i="8"/>
  <c r="A3203" i="8"/>
  <c r="L3202" i="8"/>
  <c r="K3202" i="8"/>
  <c r="J3202" i="8"/>
  <c r="I3202" i="8"/>
  <c r="H3202" i="8"/>
  <c r="G3202" i="8"/>
  <c r="F3202" i="8"/>
  <c r="M3202" i="8" s="1"/>
  <c r="N3202" i="8" s="1"/>
  <c r="E3202" i="8"/>
  <c r="D3202" i="8"/>
  <c r="C3202" i="8"/>
  <c r="B3202" i="8"/>
  <c r="A3202" i="8"/>
  <c r="L3201" i="8"/>
  <c r="K3201" i="8"/>
  <c r="J3201" i="8"/>
  <c r="I3201" i="8"/>
  <c r="H3201" i="8"/>
  <c r="G3201" i="8"/>
  <c r="F3201" i="8"/>
  <c r="M3201" i="8" s="1"/>
  <c r="N3201" i="8" s="1"/>
  <c r="E3201" i="8"/>
  <c r="D3201" i="8"/>
  <c r="C3201" i="8"/>
  <c r="B3201" i="8"/>
  <c r="A3201" i="8"/>
  <c r="L3200" i="8"/>
  <c r="K3200" i="8"/>
  <c r="J3200" i="8"/>
  <c r="I3200" i="8"/>
  <c r="H3200" i="8"/>
  <c r="G3200" i="8"/>
  <c r="F3200" i="8"/>
  <c r="M3200" i="8" s="1"/>
  <c r="N3200" i="8" s="1"/>
  <c r="E3200" i="8"/>
  <c r="D3200" i="8"/>
  <c r="C3200" i="8"/>
  <c r="B3200" i="8"/>
  <c r="A3200" i="8"/>
  <c r="L3199" i="8"/>
  <c r="K3199" i="8"/>
  <c r="J3199" i="8"/>
  <c r="I3199" i="8"/>
  <c r="H3199" i="8"/>
  <c r="G3199" i="8"/>
  <c r="F3199" i="8"/>
  <c r="M3199" i="8" s="1"/>
  <c r="N3199" i="8" s="1"/>
  <c r="E3199" i="8"/>
  <c r="D3199" i="8"/>
  <c r="C3199" i="8"/>
  <c r="B3199" i="8"/>
  <c r="A3199" i="8"/>
  <c r="L3198" i="8"/>
  <c r="K3198" i="8"/>
  <c r="J3198" i="8"/>
  <c r="I3198" i="8"/>
  <c r="H3198" i="8"/>
  <c r="G3198" i="8"/>
  <c r="F3198" i="8"/>
  <c r="M3198" i="8" s="1"/>
  <c r="N3198" i="8" s="1"/>
  <c r="E3198" i="8"/>
  <c r="D3198" i="8"/>
  <c r="C3198" i="8"/>
  <c r="B3198" i="8"/>
  <c r="A3198" i="8"/>
  <c r="L3197" i="8"/>
  <c r="K3197" i="8"/>
  <c r="J3197" i="8"/>
  <c r="I3197" i="8"/>
  <c r="H3197" i="8"/>
  <c r="G3197" i="8"/>
  <c r="F3197" i="8"/>
  <c r="M3197" i="8" s="1"/>
  <c r="E3197" i="8"/>
  <c r="D3197" i="8"/>
  <c r="C3197" i="8"/>
  <c r="B3197" i="8"/>
  <c r="A3197" i="8"/>
  <c r="L3196" i="8"/>
  <c r="K3196" i="8"/>
  <c r="J3196" i="8"/>
  <c r="I3196" i="8"/>
  <c r="H3196" i="8"/>
  <c r="G3196" i="8"/>
  <c r="F3196" i="8"/>
  <c r="M3196" i="8" s="1"/>
  <c r="N3196" i="8" s="1"/>
  <c r="E3196" i="8"/>
  <c r="D3196" i="8"/>
  <c r="C3196" i="8"/>
  <c r="B3196" i="8"/>
  <c r="A3196" i="8"/>
  <c r="L3195" i="8"/>
  <c r="K3195" i="8"/>
  <c r="J3195" i="8"/>
  <c r="I3195" i="8"/>
  <c r="H3195" i="8"/>
  <c r="G3195" i="8"/>
  <c r="F3195" i="8"/>
  <c r="M3195" i="8" s="1"/>
  <c r="N3195" i="8" s="1"/>
  <c r="E3195" i="8"/>
  <c r="D3195" i="8"/>
  <c r="C3195" i="8"/>
  <c r="B3195" i="8"/>
  <c r="A3195" i="8"/>
  <c r="L3194" i="8"/>
  <c r="K3194" i="8"/>
  <c r="J3194" i="8"/>
  <c r="I3194" i="8"/>
  <c r="H3194" i="8"/>
  <c r="G3194" i="8"/>
  <c r="F3194" i="8"/>
  <c r="M3194" i="8" s="1"/>
  <c r="N3194" i="8" s="1"/>
  <c r="E3194" i="8"/>
  <c r="D3194" i="8"/>
  <c r="C3194" i="8"/>
  <c r="B3194" i="8"/>
  <c r="A3194" i="8"/>
  <c r="L3193" i="8"/>
  <c r="K3193" i="8"/>
  <c r="J3193" i="8"/>
  <c r="I3193" i="8"/>
  <c r="H3193" i="8"/>
  <c r="G3193" i="8"/>
  <c r="F3193" i="8"/>
  <c r="M3193" i="8" s="1"/>
  <c r="N3193" i="8" s="1"/>
  <c r="E3193" i="8"/>
  <c r="D3193" i="8"/>
  <c r="C3193" i="8"/>
  <c r="B3193" i="8"/>
  <c r="A3193" i="8"/>
  <c r="L3192" i="8"/>
  <c r="K3192" i="8"/>
  <c r="J3192" i="8"/>
  <c r="I3192" i="8"/>
  <c r="H3192" i="8"/>
  <c r="G3192" i="8"/>
  <c r="F3192" i="8"/>
  <c r="M3192" i="8" s="1"/>
  <c r="N3192" i="8" s="1"/>
  <c r="E3192" i="8"/>
  <c r="D3192" i="8"/>
  <c r="C3192" i="8"/>
  <c r="B3192" i="8"/>
  <c r="A3192" i="8"/>
  <c r="L3191" i="8"/>
  <c r="K3191" i="8"/>
  <c r="J3191" i="8"/>
  <c r="I3191" i="8"/>
  <c r="H3191" i="8"/>
  <c r="G3191" i="8"/>
  <c r="F3191" i="8"/>
  <c r="M3191" i="8" s="1"/>
  <c r="N3191" i="8" s="1"/>
  <c r="E3191" i="8"/>
  <c r="D3191" i="8"/>
  <c r="C3191" i="8"/>
  <c r="B3191" i="8"/>
  <c r="A3191" i="8"/>
  <c r="L3190" i="8"/>
  <c r="K3190" i="8"/>
  <c r="J3190" i="8"/>
  <c r="I3190" i="8"/>
  <c r="H3190" i="8"/>
  <c r="G3190" i="8"/>
  <c r="F3190" i="8"/>
  <c r="M3190" i="8" s="1"/>
  <c r="N3190" i="8" s="1"/>
  <c r="E3190" i="8"/>
  <c r="D3190" i="8"/>
  <c r="C3190" i="8"/>
  <c r="B3190" i="8"/>
  <c r="A3190" i="8"/>
  <c r="L3189" i="8"/>
  <c r="K3189" i="8"/>
  <c r="J3189" i="8"/>
  <c r="I3189" i="8"/>
  <c r="H3189" i="8"/>
  <c r="G3189" i="8"/>
  <c r="F3189" i="8"/>
  <c r="M3189" i="8" s="1"/>
  <c r="N3189" i="8" s="1"/>
  <c r="E3189" i="8"/>
  <c r="D3189" i="8"/>
  <c r="C3189" i="8"/>
  <c r="B3189" i="8"/>
  <c r="A3189" i="8"/>
  <c r="L3188" i="8"/>
  <c r="K3188" i="8"/>
  <c r="J3188" i="8"/>
  <c r="I3188" i="8"/>
  <c r="H3188" i="8"/>
  <c r="G3188" i="8"/>
  <c r="F3188" i="8"/>
  <c r="M3188" i="8" s="1"/>
  <c r="N3188" i="8" s="1"/>
  <c r="E3188" i="8"/>
  <c r="D3188" i="8"/>
  <c r="C3188" i="8"/>
  <c r="B3188" i="8"/>
  <c r="A3188" i="8"/>
  <c r="L3187" i="8"/>
  <c r="K3187" i="8"/>
  <c r="J3187" i="8"/>
  <c r="I3187" i="8"/>
  <c r="H3187" i="8"/>
  <c r="G3187" i="8"/>
  <c r="F3187" i="8"/>
  <c r="M3187" i="8" s="1"/>
  <c r="N3187" i="8" s="1"/>
  <c r="E3187" i="8"/>
  <c r="D3187" i="8"/>
  <c r="C3187" i="8"/>
  <c r="B3187" i="8"/>
  <c r="A3187" i="8"/>
  <c r="L3186" i="8"/>
  <c r="K3186" i="8"/>
  <c r="J3186" i="8"/>
  <c r="I3186" i="8"/>
  <c r="H3186" i="8"/>
  <c r="G3186" i="8"/>
  <c r="F3186" i="8"/>
  <c r="M3186" i="8" s="1"/>
  <c r="N3186" i="8" s="1"/>
  <c r="E3186" i="8"/>
  <c r="D3186" i="8"/>
  <c r="C3186" i="8"/>
  <c r="B3186" i="8"/>
  <c r="A3186" i="8"/>
  <c r="L3185" i="8"/>
  <c r="K3185" i="8"/>
  <c r="J3185" i="8"/>
  <c r="I3185" i="8"/>
  <c r="H3185" i="8"/>
  <c r="G3185" i="8"/>
  <c r="F3185" i="8"/>
  <c r="M3185" i="8" s="1"/>
  <c r="N3185" i="8" s="1"/>
  <c r="E3185" i="8"/>
  <c r="D3185" i="8"/>
  <c r="C3185" i="8"/>
  <c r="B3185" i="8"/>
  <c r="A3185" i="8"/>
  <c r="L3184" i="8"/>
  <c r="K3184" i="8"/>
  <c r="J3184" i="8"/>
  <c r="I3184" i="8"/>
  <c r="H3184" i="8"/>
  <c r="G3184" i="8"/>
  <c r="F3184" i="8"/>
  <c r="M3184" i="8" s="1"/>
  <c r="N3184" i="8" s="1"/>
  <c r="E3184" i="8"/>
  <c r="D3184" i="8"/>
  <c r="C3184" i="8"/>
  <c r="B3184" i="8"/>
  <c r="A3184" i="8"/>
  <c r="L3183" i="8"/>
  <c r="K3183" i="8"/>
  <c r="J3183" i="8"/>
  <c r="I3183" i="8"/>
  <c r="H3183" i="8"/>
  <c r="G3183" i="8"/>
  <c r="F3183" i="8"/>
  <c r="M3183" i="8" s="1"/>
  <c r="N3183" i="8" s="1"/>
  <c r="E3183" i="8"/>
  <c r="D3183" i="8"/>
  <c r="C3183" i="8"/>
  <c r="B3183" i="8"/>
  <c r="A3183" i="8"/>
  <c r="L3182" i="8"/>
  <c r="K3182" i="8"/>
  <c r="J3182" i="8"/>
  <c r="I3182" i="8"/>
  <c r="H3182" i="8"/>
  <c r="G3182" i="8"/>
  <c r="F3182" i="8"/>
  <c r="M3182" i="8" s="1"/>
  <c r="E3182" i="8"/>
  <c r="D3182" i="8"/>
  <c r="C3182" i="8"/>
  <c r="B3182" i="8"/>
  <c r="A3182" i="8"/>
  <c r="L3181" i="8"/>
  <c r="K3181" i="8"/>
  <c r="J3181" i="8"/>
  <c r="I3181" i="8"/>
  <c r="H3181" i="8"/>
  <c r="G3181" i="8"/>
  <c r="F3181" i="8"/>
  <c r="M3181" i="8" s="1"/>
  <c r="N3181" i="8" s="1"/>
  <c r="E3181" i="8"/>
  <c r="D3181" i="8"/>
  <c r="C3181" i="8"/>
  <c r="B3181" i="8"/>
  <c r="A3181" i="8"/>
  <c r="L3180" i="8"/>
  <c r="K3180" i="8"/>
  <c r="J3180" i="8"/>
  <c r="I3180" i="8"/>
  <c r="H3180" i="8"/>
  <c r="G3180" i="8"/>
  <c r="F3180" i="8"/>
  <c r="M3180" i="8" s="1"/>
  <c r="N3180" i="8" s="1"/>
  <c r="E3180" i="8"/>
  <c r="D3180" i="8"/>
  <c r="C3180" i="8"/>
  <c r="B3180" i="8"/>
  <c r="A3180" i="8"/>
  <c r="L3179" i="8"/>
  <c r="K3179" i="8"/>
  <c r="J3179" i="8"/>
  <c r="I3179" i="8"/>
  <c r="H3179" i="8"/>
  <c r="G3179" i="8"/>
  <c r="F3179" i="8"/>
  <c r="M3179" i="8" s="1"/>
  <c r="N3179" i="8" s="1"/>
  <c r="E3179" i="8"/>
  <c r="D3179" i="8"/>
  <c r="C3179" i="8"/>
  <c r="B3179" i="8"/>
  <c r="A3179" i="8"/>
  <c r="L3178" i="8"/>
  <c r="K3178" i="8"/>
  <c r="J3178" i="8"/>
  <c r="I3178" i="8"/>
  <c r="H3178" i="8"/>
  <c r="G3178" i="8"/>
  <c r="F3178" i="8"/>
  <c r="M3178" i="8" s="1"/>
  <c r="N3178" i="8" s="1"/>
  <c r="E3178" i="8"/>
  <c r="D3178" i="8"/>
  <c r="C3178" i="8"/>
  <c r="B3178" i="8"/>
  <c r="A3178" i="8"/>
  <c r="L3177" i="8"/>
  <c r="K3177" i="8"/>
  <c r="J3177" i="8"/>
  <c r="I3177" i="8"/>
  <c r="H3177" i="8"/>
  <c r="G3177" i="8"/>
  <c r="F3177" i="8"/>
  <c r="M3177" i="8" s="1"/>
  <c r="N3177" i="8" s="1"/>
  <c r="E3177" i="8"/>
  <c r="D3177" i="8"/>
  <c r="C3177" i="8"/>
  <c r="B3177" i="8"/>
  <c r="A3177" i="8"/>
  <c r="L3176" i="8"/>
  <c r="K3176" i="8"/>
  <c r="J3176" i="8"/>
  <c r="I3176" i="8"/>
  <c r="H3176" i="8"/>
  <c r="G3176" i="8"/>
  <c r="F3176" i="8"/>
  <c r="M3176" i="8" s="1"/>
  <c r="N3176" i="8" s="1"/>
  <c r="E3176" i="8"/>
  <c r="D3176" i="8"/>
  <c r="C3176" i="8"/>
  <c r="B3176" i="8"/>
  <c r="A3176" i="8"/>
  <c r="L3175" i="8"/>
  <c r="K3175" i="8"/>
  <c r="J3175" i="8"/>
  <c r="I3175" i="8"/>
  <c r="H3175" i="8"/>
  <c r="G3175" i="8"/>
  <c r="F3175" i="8"/>
  <c r="M3175" i="8" s="1"/>
  <c r="N3175" i="8" s="1"/>
  <c r="E3175" i="8"/>
  <c r="D3175" i="8"/>
  <c r="C3175" i="8"/>
  <c r="B3175" i="8"/>
  <c r="A3175" i="8"/>
  <c r="L3174" i="8"/>
  <c r="K3174" i="8"/>
  <c r="J3174" i="8"/>
  <c r="I3174" i="8"/>
  <c r="H3174" i="8"/>
  <c r="G3174" i="8"/>
  <c r="F3174" i="8"/>
  <c r="M3174" i="8" s="1"/>
  <c r="N3174" i="8" s="1"/>
  <c r="E3174" i="8"/>
  <c r="D3174" i="8"/>
  <c r="C3174" i="8"/>
  <c r="B3174" i="8"/>
  <c r="A3174" i="8"/>
  <c r="L3173" i="8"/>
  <c r="K3173" i="8"/>
  <c r="J3173" i="8"/>
  <c r="I3173" i="8"/>
  <c r="H3173" i="8"/>
  <c r="G3173" i="8"/>
  <c r="F3173" i="8"/>
  <c r="M3173" i="8" s="1"/>
  <c r="N3173" i="8" s="1"/>
  <c r="E3173" i="8"/>
  <c r="D3173" i="8"/>
  <c r="C3173" i="8"/>
  <c r="B3173" i="8"/>
  <c r="A3173" i="8"/>
  <c r="L3172" i="8"/>
  <c r="K3172" i="8"/>
  <c r="J3172" i="8"/>
  <c r="I3172" i="8"/>
  <c r="H3172" i="8"/>
  <c r="G3172" i="8"/>
  <c r="F3172" i="8"/>
  <c r="M3172" i="8" s="1"/>
  <c r="N3172" i="8" s="1"/>
  <c r="E3172" i="8"/>
  <c r="D3172" i="8"/>
  <c r="C3172" i="8"/>
  <c r="B3172" i="8"/>
  <c r="A3172" i="8"/>
  <c r="L3171" i="8"/>
  <c r="K3171" i="8"/>
  <c r="J3171" i="8"/>
  <c r="I3171" i="8"/>
  <c r="H3171" i="8"/>
  <c r="G3171" i="8"/>
  <c r="F3171" i="8"/>
  <c r="M3171" i="8" s="1"/>
  <c r="N3171" i="8" s="1"/>
  <c r="E3171" i="8"/>
  <c r="D3171" i="8"/>
  <c r="C3171" i="8"/>
  <c r="B3171" i="8"/>
  <c r="A3171" i="8"/>
  <c r="L3170" i="8"/>
  <c r="K3170" i="8"/>
  <c r="J3170" i="8"/>
  <c r="I3170" i="8"/>
  <c r="H3170" i="8"/>
  <c r="G3170" i="8"/>
  <c r="F3170" i="8"/>
  <c r="M3170" i="8" s="1"/>
  <c r="N3170" i="8" s="1"/>
  <c r="E3170" i="8"/>
  <c r="D3170" i="8"/>
  <c r="C3170" i="8"/>
  <c r="B3170" i="8"/>
  <c r="A3170" i="8"/>
  <c r="L3169" i="8"/>
  <c r="K3169" i="8"/>
  <c r="J3169" i="8"/>
  <c r="I3169" i="8"/>
  <c r="H3169" i="8"/>
  <c r="G3169" i="8"/>
  <c r="F3169" i="8"/>
  <c r="M3169" i="8" s="1"/>
  <c r="N3169" i="8" s="1"/>
  <c r="E3169" i="8"/>
  <c r="D3169" i="8"/>
  <c r="C3169" i="8"/>
  <c r="B3169" i="8"/>
  <c r="A3169" i="8"/>
  <c r="L3168" i="8"/>
  <c r="K3168" i="8"/>
  <c r="J3168" i="8"/>
  <c r="I3168" i="8"/>
  <c r="H3168" i="8"/>
  <c r="G3168" i="8"/>
  <c r="F3168" i="8"/>
  <c r="M3168" i="8" s="1"/>
  <c r="N3168" i="8" s="1"/>
  <c r="E3168" i="8"/>
  <c r="D3168" i="8"/>
  <c r="C3168" i="8"/>
  <c r="B3168" i="8"/>
  <c r="A3168" i="8"/>
  <c r="L3167" i="8"/>
  <c r="K3167" i="8"/>
  <c r="J3167" i="8"/>
  <c r="I3167" i="8"/>
  <c r="H3167" i="8"/>
  <c r="G3167" i="8"/>
  <c r="F3167" i="8"/>
  <c r="M3167" i="8" s="1"/>
  <c r="E3167" i="8"/>
  <c r="D3167" i="8"/>
  <c r="C3167" i="8"/>
  <c r="B3167" i="8"/>
  <c r="A3167" i="8"/>
  <c r="L3166" i="8"/>
  <c r="K3166" i="8"/>
  <c r="J3166" i="8"/>
  <c r="I3166" i="8"/>
  <c r="H3166" i="8"/>
  <c r="G3166" i="8"/>
  <c r="F3166" i="8"/>
  <c r="M3166" i="8" s="1"/>
  <c r="E3166" i="8"/>
  <c r="D3166" i="8"/>
  <c r="C3166" i="8"/>
  <c r="B3166" i="8"/>
  <c r="A3166" i="8"/>
  <c r="L3165" i="8"/>
  <c r="K3165" i="8"/>
  <c r="J3165" i="8"/>
  <c r="I3165" i="8"/>
  <c r="H3165" i="8"/>
  <c r="G3165" i="8"/>
  <c r="F3165" i="8"/>
  <c r="M3165" i="8" s="1"/>
  <c r="E3165" i="8"/>
  <c r="D3165" i="8"/>
  <c r="C3165" i="8"/>
  <c r="B3165" i="8"/>
  <c r="A3165" i="8"/>
  <c r="L3164" i="8"/>
  <c r="K3164" i="8"/>
  <c r="J3164" i="8"/>
  <c r="I3164" i="8"/>
  <c r="H3164" i="8"/>
  <c r="G3164" i="8"/>
  <c r="F3164" i="8"/>
  <c r="M3164" i="8" s="1"/>
  <c r="E3164" i="8"/>
  <c r="D3164" i="8"/>
  <c r="C3164" i="8"/>
  <c r="B3164" i="8"/>
  <c r="A3164" i="8"/>
  <c r="L3163" i="8"/>
  <c r="K3163" i="8"/>
  <c r="J3163" i="8"/>
  <c r="I3163" i="8"/>
  <c r="H3163" i="8"/>
  <c r="G3163" i="8"/>
  <c r="F3163" i="8"/>
  <c r="M3163" i="8" s="1"/>
  <c r="E3163" i="8"/>
  <c r="D3163" i="8"/>
  <c r="C3163" i="8"/>
  <c r="B3163" i="8"/>
  <c r="A3163" i="8"/>
  <c r="L3162" i="8"/>
  <c r="K3162" i="8"/>
  <c r="J3162" i="8"/>
  <c r="I3162" i="8"/>
  <c r="H3162" i="8"/>
  <c r="G3162" i="8"/>
  <c r="F3162" i="8"/>
  <c r="M3162" i="8" s="1"/>
  <c r="E3162" i="8"/>
  <c r="D3162" i="8"/>
  <c r="C3162" i="8"/>
  <c r="B3162" i="8"/>
  <c r="A3162" i="8"/>
  <c r="L3161" i="8"/>
  <c r="K3161" i="8"/>
  <c r="J3161" i="8"/>
  <c r="I3161" i="8"/>
  <c r="H3161" i="8"/>
  <c r="G3161" i="8"/>
  <c r="F3161" i="8"/>
  <c r="M3161" i="8" s="1"/>
  <c r="E3161" i="8"/>
  <c r="D3161" i="8"/>
  <c r="C3161" i="8"/>
  <c r="B3161" i="8"/>
  <c r="A3161" i="8"/>
  <c r="L3160" i="8"/>
  <c r="K3160" i="8"/>
  <c r="J3160" i="8"/>
  <c r="I3160" i="8"/>
  <c r="H3160" i="8"/>
  <c r="G3160" i="8"/>
  <c r="F3160" i="8"/>
  <c r="M3160" i="8" s="1"/>
  <c r="E3160" i="8"/>
  <c r="D3160" i="8"/>
  <c r="C3160" i="8"/>
  <c r="B3160" i="8"/>
  <c r="A3160" i="8"/>
  <c r="L3159" i="8"/>
  <c r="K3159" i="8"/>
  <c r="J3159" i="8"/>
  <c r="I3159" i="8"/>
  <c r="H3159" i="8"/>
  <c r="G3159" i="8"/>
  <c r="F3159" i="8"/>
  <c r="M3159" i="8" s="1"/>
  <c r="E3159" i="8"/>
  <c r="D3159" i="8"/>
  <c r="C3159" i="8"/>
  <c r="B3159" i="8"/>
  <c r="A3159" i="8"/>
  <c r="L3158" i="8"/>
  <c r="K3158" i="8"/>
  <c r="J3158" i="8"/>
  <c r="I3158" i="8"/>
  <c r="H3158" i="8"/>
  <c r="G3158" i="8"/>
  <c r="F3158" i="8"/>
  <c r="M3158" i="8" s="1"/>
  <c r="E3158" i="8"/>
  <c r="D3158" i="8"/>
  <c r="C3158" i="8"/>
  <c r="B3158" i="8"/>
  <c r="A3158" i="8"/>
  <c r="L3157" i="8"/>
  <c r="K3157" i="8"/>
  <c r="J3157" i="8"/>
  <c r="I3157" i="8"/>
  <c r="H3157" i="8"/>
  <c r="G3157" i="8"/>
  <c r="F3157" i="8"/>
  <c r="M3157" i="8" s="1"/>
  <c r="E3157" i="8"/>
  <c r="D3157" i="8"/>
  <c r="C3157" i="8"/>
  <c r="B3157" i="8"/>
  <c r="A3157" i="8"/>
  <c r="L3156" i="8"/>
  <c r="K3156" i="8"/>
  <c r="J3156" i="8"/>
  <c r="I3156" i="8"/>
  <c r="H3156" i="8"/>
  <c r="G3156" i="8"/>
  <c r="F3156" i="8"/>
  <c r="M3156" i="8" s="1"/>
  <c r="E3156" i="8"/>
  <c r="D3156" i="8"/>
  <c r="C3156" i="8"/>
  <c r="B3156" i="8"/>
  <c r="A3156" i="8"/>
  <c r="L3155" i="8"/>
  <c r="K3155" i="8"/>
  <c r="J3155" i="8"/>
  <c r="I3155" i="8"/>
  <c r="H3155" i="8"/>
  <c r="G3155" i="8"/>
  <c r="F3155" i="8"/>
  <c r="M3155" i="8" s="1"/>
  <c r="E3155" i="8"/>
  <c r="D3155" i="8"/>
  <c r="C3155" i="8"/>
  <c r="B3155" i="8"/>
  <c r="A3155" i="8"/>
  <c r="L3154" i="8"/>
  <c r="K3154" i="8"/>
  <c r="J3154" i="8"/>
  <c r="I3154" i="8"/>
  <c r="H3154" i="8"/>
  <c r="G3154" i="8"/>
  <c r="F3154" i="8"/>
  <c r="M3154" i="8" s="1"/>
  <c r="E3154" i="8"/>
  <c r="D3154" i="8"/>
  <c r="C3154" i="8"/>
  <c r="B3154" i="8"/>
  <c r="A3154" i="8"/>
  <c r="L3153" i="8"/>
  <c r="K3153" i="8"/>
  <c r="J3153" i="8"/>
  <c r="I3153" i="8"/>
  <c r="H3153" i="8"/>
  <c r="G3153" i="8"/>
  <c r="F3153" i="8"/>
  <c r="M3153" i="8" s="1"/>
  <c r="E3153" i="8"/>
  <c r="D3153" i="8"/>
  <c r="C3153" i="8"/>
  <c r="B3153" i="8"/>
  <c r="A3153" i="8"/>
  <c r="L3152" i="8"/>
  <c r="K3152" i="8"/>
  <c r="J3152" i="8"/>
  <c r="I3152" i="8"/>
  <c r="H3152" i="8"/>
  <c r="G3152" i="8"/>
  <c r="F3152" i="8"/>
  <c r="M3152" i="8" s="1"/>
  <c r="E3152" i="8"/>
  <c r="D3152" i="8"/>
  <c r="C3152" i="8"/>
  <c r="B3152" i="8"/>
  <c r="A3152" i="8"/>
  <c r="L3151" i="8"/>
  <c r="K3151" i="8"/>
  <c r="J3151" i="8"/>
  <c r="I3151" i="8"/>
  <c r="H3151" i="8"/>
  <c r="G3151" i="8"/>
  <c r="F3151" i="8"/>
  <c r="M3151" i="8" s="1"/>
  <c r="N3151" i="8" s="1"/>
  <c r="E3151" i="8"/>
  <c r="D3151" i="8"/>
  <c r="C3151" i="8"/>
  <c r="B3151" i="8"/>
  <c r="A3151" i="8"/>
  <c r="L3150" i="8"/>
  <c r="K3150" i="8"/>
  <c r="J3150" i="8"/>
  <c r="I3150" i="8"/>
  <c r="H3150" i="8"/>
  <c r="G3150" i="8"/>
  <c r="F3150" i="8"/>
  <c r="M3150" i="8" s="1"/>
  <c r="N3150" i="8" s="1"/>
  <c r="E3150" i="8"/>
  <c r="D3150" i="8"/>
  <c r="C3150" i="8"/>
  <c r="B3150" i="8"/>
  <c r="A3150" i="8"/>
  <c r="L3149" i="8"/>
  <c r="K3149" i="8"/>
  <c r="J3149" i="8"/>
  <c r="I3149" i="8"/>
  <c r="H3149" i="8"/>
  <c r="G3149" i="8"/>
  <c r="F3149" i="8"/>
  <c r="M3149" i="8" s="1"/>
  <c r="N3149" i="8" s="1"/>
  <c r="E3149" i="8"/>
  <c r="D3149" i="8"/>
  <c r="C3149" i="8"/>
  <c r="B3149" i="8"/>
  <c r="A3149" i="8"/>
  <c r="L3148" i="8"/>
  <c r="K3148" i="8"/>
  <c r="J3148" i="8"/>
  <c r="I3148" i="8"/>
  <c r="H3148" i="8"/>
  <c r="G3148" i="8"/>
  <c r="F3148" i="8"/>
  <c r="M3148" i="8" s="1"/>
  <c r="N3148" i="8" s="1"/>
  <c r="E3148" i="8"/>
  <c r="D3148" i="8"/>
  <c r="C3148" i="8"/>
  <c r="B3148" i="8"/>
  <c r="A3148" i="8"/>
  <c r="L3147" i="8"/>
  <c r="K3147" i="8"/>
  <c r="J3147" i="8"/>
  <c r="I3147" i="8"/>
  <c r="H3147" i="8"/>
  <c r="G3147" i="8"/>
  <c r="F3147" i="8"/>
  <c r="M3147" i="8" s="1"/>
  <c r="N3147" i="8" s="1"/>
  <c r="E3147" i="8"/>
  <c r="D3147" i="8"/>
  <c r="C3147" i="8"/>
  <c r="B3147" i="8"/>
  <c r="A3147" i="8"/>
  <c r="L3146" i="8"/>
  <c r="K3146" i="8"/>
  <c r="J3146" i="8"/>
  <c r="I3146" i="8"/>
  <c r="H3146" i="8"/>
  <c r="G3146" i="8"/>
  <c r="F3146" i="8"/>
  <c r="M3146" i="8" s="1"/>
  <c r="N3146" i="8" s="1"/>
  <c r="E3146" i="8"/>
  <c r="D3146" i="8"/>
  <c r="C3146" i="8"/>
  <c r="B3146" i="8"/>
  <c r="A3146" i="8"/>
  <c r="L3145" i="8"/>
  <c r="K3145" i="8"/>
  <c r="J3145" i="8"/>
  <c r="I3145" i="8"/>
  <c r="H3145" i="8"/>
  <c r="G3145" i="8"/>
  <c r="F3145" i="8"/>
  <c r="M3145" i="8" s="1"/>
  <c r="N3145" i="8" s="1"/>
  <c r="E3145" i="8"/>
  <c r="D3145" i="8"/>
  <c r="C3145" i="8"/>
  <c r="B3145" i="8"/>
  <c r="A3145" i="8"/>
  <c r="L3144" i="8"/>
  <c r="K3144" i="8"/>
  <c r="J3144" i="8"/>
  <c r="I3144" i="8"/>
  <c r="H3144" i="8"/>
  <c r="G3144" i="8"/>
  <c r="F3144" i="8"/>
  <c r="M3144" i="8" s="1"/>
  <c r="N3144" i="8" s="1"/>
  <c r="E3144" i="8"/>
  <c r="D3144" i="8"/>
  <c r="C3144" i="8"/>
  <c r="B3144" i="8"/>
  <c r="A3144" i="8"/>
  <c r="L3143" i="8"/>
  <c r="K3143" i="8"/>
  <c r="J3143" i="8"/>
  <c r="I3143" i="8"/>
  <c r="H3143" i="8"/>
  <c r="G3143" i="8"/>
  <c r="F3143" i="8"/>
  <c r="M3143" i="8" s="1"/>
  <c r="N3143" i="8" s="1"/>
  <c r="E3143" i="8"/>
  <c r="D3143" i="8"/>
  <c r="C3143" i="8"/>
  <c r="B3143" i="8"/>
  <c r="A3143" i="8"/>
  <c r="L3142" i="8"/>
  <c r="K3142" i="8"/>
  <c r="J3142" i="8"/>
  <c r="I3142" i="8"/>
  <c r="H3142" i="8"/>
  <c r="G3142" i="8"/>
  <c r="F3142" i="8"/>
  <c r="M3142" i="8" s="1"/>
  <c r="N3142" i="8" s="1"/>
  <c r="E3142" i="8"/>
  <c r="D3142" i="8"/>
  <c r="C3142" i="8"/>
  <c r="B3142" i="8"/>
  <c r="A3142" i="8"/>
  <c r="L3141" i="8"/>
  <c r="K3141" i="8"/>
  <c r="J3141" i="8"/>
  <c r="I3141" i="8"/>
  <c r="H3141" i="8"/>
  <c r="G3141" i="8"/>
  <c r="F3141" i="8"/>
  <c r="M3141" i="8" s="1"/>
  <c r="N3141" i="8" s="1"/>
  <c r="E3141" i="8"/>
  <c r="D3141" i="8"/>
  <c r="C3141" i="8"/>
  <c r="B3141" i="8"/>
  <c r="A3141" i="8"/>
  <c r="L3140" i="8"/>
  <c r="K3140" i="8"/>
  <c r="J3140" i="8"/>
  <c r="I3140" i="8"/>
  <c r="H3140" i="8"/>
  <c r="G3140" i="8"/>
  <c r="F3140" i="8"/>
  <c r="M3140" i="8" s="1"/>
  <c r="N3140" i="8" s="1"/>
  <c r="E3140" i="8"/>
  <c r="D3140" i="8"/>
  <c r="C3140" i="8"/>
  <c r="B3140" i="8"/>
  <c r="A3140" i="8"/>
  <c r="L3139" i="8"/>
  <c r="K3139" i="8"/>
  <c r="J3139" i="8"/>
  <c r="I3139" i="8"/>
  <c r="H3139" i="8"/>
  <c r="G3139" i="8"/>
  <c r="F3139" i="8"/>
  <c r="M3139" i="8" s="1"/>
  <c r="N3139" i="8" s="1"/>
  <c r="E3139" i="8"/>
  <c r="D3139" i="8"/>
  <c r="C3139" i="8"/>
  <c r="B3139" i="8"/>
  <c r="A3139" i="8"/>
  <c r="L3138" i="8"/>
  <c r="K3138" i="8"/>
  <c r="J3138" i="8"/>
  <c r="I3138" i="8"/>
  <c r="H3138" i="8"/>
  <c r="G3138" i="8"/>
  <c r="F3138" i="8"/>
  <c r="M3138" i="8" s="1"/>
  <c r="N3138" i="8" s="1"/>
  <c r="E3138" i="8"/>
  <c r="D3138" i="8"/>
  <c r="C3138" i="8"/>
  <c r="B3138" i="8"/>
  <c r="A3138" i="8"/>
  <c r="L3137" i="8"/>
  <c r="K3137" i="8"/>
  <c r="J3137" i="8"/>
  <c r="I3137" i="8"/>
  <c r="H3137" i="8"/>
  <c r="G3137" i="8"/>
  <c r="F3137" i="8"/>
  <c r="M3137" i="8" s="1"/>
  <c r="E3137" i="8"/>
  <c r="D3137" i="8"/>
  <c r="C3137" i="8"/>
  <c r="B3137" i="8"/>
  <c r="A3137" i="8"/>
  <c r="L3136" i="8"/>
  <c r="K3136" i="8"/>
  <c r="J3136" i="8"/>
  <c r="I3136" i="8"/>
  <c r="H3136" i="8"/>
  <c r="G3136" i="8"/>
  <c r="F3136" i="8"/>
  <c r="M3136" i="8" s="1"/>
  <c r="N3136" i="8" s="1"/>
  <c r="E3136" i="8"/>
  <c r="D3136" i="8"/>
  <c r="C3136" i="8"/>
  <c r="B3136" i="8"/>
  <c r="A3136" i="8"/>
  <c r="L3135" i="8"/>
  <c r="K3135" i="8"/>
  <c r="J3135" i="8"/>
  <c r="I3135" i="8"/>
  <c r="H3135" i="8"/>
  <c r="G3135" i="8"/>
  <c r="F3135" i="8"/>
  <c r="M3135" i="8" s="1"/>
  <c r="N3135" i="8" s="1"/>
  <c r="E3135" i="8"/>
  <c r="D3135" i="8"/>
  <c r="C3135" i="8"/>
  <c r="B3135" i="8"/>
  <c r="A3135" i="8"/>
  <c r="L3134" i="8"/>
  <c r="K3134" i="8"/>
  <c r="J3134" i="8"/>
  <c r="I3134" i="8"/>
  <c r="H3134" i="8"/>
  <c r="G3134" i="8"/>
  <c r="F3134" i="8"/>
  <c r="M3134" i="8" s="1"/>
  <c r="N3134" i="8" s="1"/>
  <c r="E3134" i="8"/>
  <c r="D3134" i="8"/>
  <c r="C3134" i="8"/>
  <c r="B3134" i="8"/>
  <c r="A3134" i="8"/>
  <c r="L3133" i="8"/>
  <c r="K3133" i="8"/>
  <c r="J3133" i="8"/>
  <c r="I3133" i="8"/>
  <c r="H3133" i="8"/>
  <c r="G3133" i="8"/>
  <c r="F3133" i="8"/>
  <c r="M3133" i="8" s="1"/>
  <c r="N3133" i="8" s="1"/>
  <c r="E3133" i="8"/>
  <c r="D3133" i="8"/>
  <c r="C3133" i="8"/>
  <c r="B3133" i="8"/>
  <c r="A3133" i="8"/>
  <c r="L3132" i="8"/>
  <c r="K3132" i="8"/>
  <c r="J3132" i="8"/>
  <c r="I3132" i="8"/>
  <c r="H3132" i="8"/>
  <c r="G3132" i="8"/>
  <c r="F3132" i="8"/>
  <c r="M3132" i="8" s="1"/>
  <c r="N3132" i="8" s="1"/>
  <c r="E3132" i="8"/>
  <c r="D3132" i="8"/>
  <c r="C3132" i="8"/>
  <c r="B3132" i="8"/>
  <c r="A3132" i="8"/>
  <c r="L3131" i="8"/>
  <c r="K3131" i="8"/>
  <c r="J3131" i="8"/>
  <c r="I3131" i="8"/>
  <c r="M3131" i="8" s="1"/>
  <c r="N3131" i="8" s="1"/>
  <c r="H3131" i="8"/>
  <c r="G3131" i="8"/>
  <c r="F3131" i="8"/>
  <c r="D3131" i="8"/>
  <c r="C3131" i="8"/>
  <c r="B3131" i="8"/>
  <c r="A3131" i="8"/>
  <c r="I3130" i="8"/>
  <c r="H3130" i="8"/>
  <c r="G3130" i="8"/>
  <c r="F3130" i="8"/>
  <c r="D3130" i="8"/>
  <c r="C3130" i="8"/>
  <c r="B3130" i="8"/>
  <c r="A3130" i="8"/>
  <c r="I3129" i="8"/>
  <c r="H3129" i="8"/>
  <c r="G3129" i="8"/>
  <c r="F3129" i="8"/>
  <c r="D3129" i="8"/>
  <c r="C3129" i="8"/>
  <c r="B3129" i="8"/>
  <c r="A3129" i="8"/>
  <c r="I3128" i="8"/>
  <c r="H3128" i="8"/>
  <c r="G3128" i="8"/>
  <c r="F3128" i="8"/>
  <c r="D3128" i="8"/>
  <c r="C3128" i="8"/>
  <c r="B3128" i="8"/>
  <c r="A3128" i="8"/>
  <c r="I3127" i="8"/>
  <c r="H3127" i="8"/>
  <c r="G3127" i="8"/>
  <c r="F3127" i="8"/>
  <c r="D3127" i="8"/>
  <c r="C3127" i="8"/>
  <c r="B3127" i="8"/>
  <c r="A3127" i="8"/>
  <c r="I3126" i="8"/>
  <c r="H3126" i="8"/>
  <c r="G3126" i="8"/>
  <c r="F3126" i="8"/>
  <c r="D3126" i="8"/>
  <c r="C3126" i="8"/>
  <c r="B3126" i="8"/>
  <c r="A3126" i="8"/>
  <c r="I3125" i="8"/>
  <c r="H3125" i="8"/>
  <c r="G3125" i="8"/>
  <c r="F3125" i="8"/>
  <c r="D3125" i="8"/>
  <c r="C3125" i="8"/>
  <c r="B3125" i="8"/>
  <c r="A3125" i="8"/>
  <c r="I3124" i="8"/>
  <c r="H3124" i="8"/>
  <c r="G3124" i="8"/>
  <c r="F3124" i="8"/>
  <c r="D3124" i="8"/>
  <c r="C3124" i="8"/>
  <c r="B3124" i="8"/>
  <c r="A3124" i="8"/>
  <c r="I3123" i="8"/>
  <c r="H3123" i="8"/>
  <c r="G3123" i="8"/>
  <c r="F3123" i="8"/>
  <c r="D3123" i="8"/>
  <c r="C3123" i="8"/>
  <c r="B3123" i="8"/>
  <c r="A3123" i="8"/>
  <c r="I3122" i="8"/>
  <c r="H3122" i="8"/>
  <c r="G3122" i="8"/>
  <c r="F3122" i="8"/>
  <c r="D3122" i="8"/>
  <c r="C3122" i="8"/>
  <c r="B3122" i="8"/>
  <c r="A3122" i="8"/>
  <c r="I3121" i="8"/>
  <c r="H3121" i="8"/>
  <c r="G3121" i="8"/>
  <c r="F3121" i="8"/>
  <c r="D3121" i="8"/>
  <c r="C3121" i="8"/>
  <c r="B3121" i="8"/>
  <c r="A3121" i="8"/>
  <c r="I3120" i="8"/>
  <c r="H3120" i="8"/>
  <c r="G3120" i="8"/>
  <c r="F3120" i="8"/>
  <c r="D3120" i="8"/>
  <c r="C3120" i="8"/>
  <c r="B3120" i="8"/>
  <c r="A3120" i="8"/>
  <c r="I3119" i="8"/>
  <c r="H3119" i="8"/>
  <c r="G3119" i="8"/>
  <c r="F3119" i="8"/>
  <c r="D3119" i="8"/>
  <c r="C3119" i="8"/>
  <c r="B3119" i="8"/>
  <c r="A3119" i="8"/>
  <c r="I3118" i="8"/>
  <c r="H3118" i="8"/>
  <c r="G3118" i="8"/>
  <c r="F3118" i="8"/>
  <c r="D3118" i="8"/>
  <c r="C3118" i="8"/>
  <c r="B3118" i="8"/>
  <c r="A3118" i="8"/>
  <c r="I3117" i="8"/>
  <c r="H3117" i="8"/>
  <c r="G3117" i="8"/>
  <c r="F3117" i="8"/>
  <c r="D3117" i="8"/>
  <c r="C3117" i="8"/>
  <c r="B3117" i="8"/>
  <c r="A3117" i="8"/>
  <c r="I3116" i="8"/>
  <c r="H3116" i="8"/>
  <c r="G3116" i="8"/>
  <c r="F3116" i="8"/>
  <c r="D3116" i="8"/>
  <c r="C3116" i="8"/>
  <c r="B3116" i="8"/>
  <c r="A3116" i="8"/>
  <c r="I3115" i="8"/>
  <c r="H3115" i="8"/>
  <c r="G3115" i="8"/>
  <c r="F3115" i="8"/>
  <c r="D3115" i="8"/>
  <c r="C3115" i="8"/>
  <c r="B3115" i="8"/>
  <c r="A3115" i="8"/>
  <c r="I3114" i="8"/>
  <c r="H3114" i="8"/>
  <c r="G3114" i="8"/>
  <c r="F3114" i="8"/>
  <c r="D3114" i="8"/>
  <c r="C3114" i="8"/>
  <c r="B3114" i="8"/>
  <c r="A3114" i="8"/>
  <c r="I3113" i="8"/>
  <c r="H3113" i="8"/>
  <c r="G3113" i="8"/>
  <c r="F3113" i="8"/>
  <c r="D3113" i="8"/>
  <c r="C3113" i="8"/>
  <c r="B3113" i="8"/>
  <c r="A3113" i="8"/>
  <c r="I3112" i="8"/>
  <c r="H3112" i="8"/>
  <c r="G3112" i="8"/>
  <c r="F3112" i="8"/>
  <c r="D3112" i="8"/>
  <c r="C3112" i="8"/>
  <c r="B3112" i="8"/>
  <c r="A3112" i="8"/>
  <c r="I3111" i="8"/>
  <c r="H3111" i="8"/>
  <c r="G3111" i="8"/>
  <c r="F3111" i="8"/>
  <c r="D3111" i="8"/>
  <c r="C3111" i="8"/>
  <c r="B3111" i="8"/>
  <c r="A3111" i="8"/>
  <c r="I3110" i="8"/>
  <c r="H3110" i="8"/>
  <c r="G3110" i="8"/>
  <c r="F3110" i="8"/>
  <c r="D3110" i="8"/>
  <c r="C3110" i="8"/>
  <c r="B3110" i="8"/>
  <c r="A3110" i="8"/>
  <c r="I3109" i="8"/>
  <c r="H3109" i="8"/>
  <c r="G3109" i="8"/>
  <c r="F3109" i="8"/>
  <c r="D3109" i="8"/>
  <c r="C3109" i="8"/>
  <c r="B3109" i="8"/>
  <c r="A3109" i="8"/>
  <c r="I3108" i="8"/>
  <c r="H3108" i="8"/>
  <c r="G3108" i="8"/>
  <c r="F3108" i="8"/>
  <c r="D3108" i="8"/>
  <c r="C3108" i="8"/>
  <c r="B3108" i="8"/>
  <c r="A3108" i="8"/>
  <c r="I3107" i="8"/>
  <c r="H3107" i="8"/>
  <c r="G3107" i="8"/>
  <c r="F3107" i="8"/>
  <c r="D3107" i="8"/>
  <c r="C3107" i="8"/>
  <c r="B3107" i="8"/>
  <c r="A3107" i="8"/>
  <c r="I3106" i="8"/>
  <c r="H3106" i="8"/>
  <c r="G3106" i="8"/>
  <c r="F3106" i="8"/>
  <c r="D3106" i="8"/>
  <c r="C3106" i="8"/>
  <c r="B3106" i="8"/>
  <c r="A3106" i="8"/>
  <c r="I3105" i="8"/>
  <c r="H3105" i="8"/>
  <c r="G3105" i="8"/>
  <c r="F3105" i="8"/>
  <c r="D3105" i="8"/>
  <c r="C3105" i="8"/>
  <c r="B3105" i="8"/>
  <c r="A3105" i="8"/>
  <c r="I3104" i="8"/>
  <c r="H3104" i="8"/>
  <c r="G3104" i="8"/>
  <c r="F3104" i="8"/>
  <c r="D3104" i="8"/>
  <c r="C3104" i="8"/>
  <c r="B3104" i="8"/>
  <c r="A3104" i="8"/>
  <c r="I3103" i="8"/>
  <c r="H3103" i="8"/>
  <c r="G3103" i="8"/>
  <c r="F3103" i="8"/>
  <c r="D3103" i="8"/>
  <c r="C3103" i="8"/>
  <c r="B3103" i="8"/>
  <c r="A3103" i="8"/>
  <c r="I3102" i="8"/>
  <c r="H3102" i="8"/>
  <c r="G3102" i="8"/>
  <c r="F3102" i="8"/>
  <c r="D3102" i="8"/>
  <c r="C3102" i="8"/>
  <c r="B3102" i="8"/>
  <c r="A3102" i="8"/>
  <c r="I3101" i="8"/>
  <c r="H3101" i="8"/>
  <c r="G3101" i="8"/>
  <c r="F3101" i="8"/>
  <c r="D3101" i="8"/>
  <c r="C3101" i="8"/>
  <c r="B3101" i="8"/>
  <c r="A3101" i="8"/>
  <c r="I3100" i="8"/>
  <c r="H3100" i="8"/>
  <c r="G3100" i="8"/>
  <c r="F3100" i="8"/>
  <c r="D3100" i="8"/>
  <c r="C3100" i="8"/>
  <c r="B3100" i="8"/>
  <c r="A3100" i="8"/>
  <c r="I3099" i="8"/>
  <c r="H3099" i="8"/>
  <c r="G3099" i="8"/>
  <c r="F3099" i="8"/>
  <c r="D3099" i="8"/>
  <c r="C3099" i="8"/>
  <c r="B3099" i="8"/>
  <c r="A3099" i="8"/>
  <c r="I3098" i="8"/>
  <c r="H3098" i="8"/>
  <c r="G3098" i="8"/>
  <c r="F3098" i="8"/>
  <c r="D3098" i="8"/>
  <c r="C3098" i="8"/>
  <c r="B3098" i="8"/>
  <c r="A3098" i="8"/>
  <c r="I3097" i="8"/>
  <c r="H3097" i="8"/>
  <c r="G3097" i="8"/>
  <c r="F3097" i="8"/>
  <c r="D3097" i="8"/>
  <c r="C3097" i="8"/>
  <c r="B3097" i="8"/>
  <c r="A3097" i="8"/>
  <c r="I3096" i="8"/>
  <c r="H3096" i="8"/>
  <c r="G3096" i="8"/>
  <c r="F3096" i="8"/>
  <c r="D3096" i="8"/>
  <c r="C3096" i="8"/>
  <c r="B3096" i="8"/>
  <c r="A3096" i="8"/>
  <c r="I3095" i="8"/>
  <c r="H3095" i="8"/>
  <c r="G3095" i="8"/>
  <c r="F3095" i="8"/>
  <c r="D3095" i="8"/>
  <c r="C3095" i="8"/>
  <c r="B3095" i="8"/>
  <c r="A3095" i="8"/>
  <c r="I3094" i="8"/>
  <c r="H3094" i="8"/>
  <c r="G3094" i="8"/>
  <c r="F3094" i="8"/>
  <c r="D3094" i="8"/>
  <c r="C3094" i="8"/>
  <c r="B3094" i="8"/>
  <c r="A3094" i="8"/>
  <c r="I3093" i="8"/>
  <c r="H3093" i="8"/>
  <c r="G3093" i="8"/>
  <c r="F3093" i="8"/>
  <c r="D3093" i="8"/>
  <c r="C3093" i="8"/>
  <c r="B3093" i="8"/>
  <c r="A3093" i="8"/>
  <c r="I3092" i="8"/>
  <c r="H3092" i="8"/>
  <c r="G3092" i="8"/>
  <c r="F3092" i="8"/>
  <c r="D3092" i="8"/>
  <c r="C3092" i="8"/>
  <c r="B3092" i="8"/>
  <c r="A3092" i="8"/>
  <c r="I3091" i="8"/>
  <c r="H3091" i="8"/>
  <c r="G3091" i="8"/>
  <c r="F3091" i="8"/>
  <c r="D3091" i="8"/>
  <c r="C3091" i="8"/>
  <c r="B3091" i="8"/>
  <c r="A3091" i="8"/>
  <c r="I3090" i="8"/>
  <c r="H3090" i="8"/>
  <c r="G3090" i="8"/>
  <c r="F3090" i="8"/>
  <c r="D3090" i="8"/>
  <c r="C3090" i="8"/>
  <c r="B3090" i="8"/>
  <c r="A3090" i="8"/>
  <c r="I3089" i="8"/>
  <c r="H3089" i="8"/>
  <c r="G3089" i="8"/>
  <c r="F3089" i="8"/>
  <c r="D3089" i="8"/>
  <c r="C3089" i="8"/>
  <c r="B3089" i="8"/>
  <c r="A3089" i="8"/>
  <c r="I3088" i="8"/>
  <c r="H3088" i="8"/>
  <c r="G3088" i="8"/>
  <c r="F3088" i="8"/>
  <c r="D3088" i="8"/>
  <c r="C3088" i="8"/>
  <c r="B3088" i="8"/>
  <c r="A3088" i="8"/>
  <c r="I3087" i="8"/>
  <c r="H3087" i="8"/>
  <c r="G3087" i="8"/>
  <c r="F3087" i="8"/>
  <c r="D3087" i="8"/>
  <c r="C3087" i="8"/>
  <c r="B3087" i="8"/>
  <c r="A3087" i="8"/>
  <c r="I3086" i="8"/>
  <c r="H3086" i="8"/>
  <c r="G3086" i="8"/>
  <c r="F3086" i="8"/>
  <c r="D3086" i="8"/>
  <c r="C3086" i="8"/>
  <c r="B3086" i="8"/>
  <c r="A3086" i="8"/>
  <c r="I3085" i="8"/>
  <c r="H3085" i="8"/>
  <c r="G3085" i="8"/>
  <c r="F3085" i="8"/>
  <c r="D3085" i="8"/>
  <c r="C3085" i="8"/>
  <c r="B3085" i="8"/>
  <c r="A3085" i="8"/>
  <c r="I3084" i="8"/>
  <c r="H3084" i="8"/>
  <c r="G3084" i="8"/>
  <c r="F3084" i="8"/>
  <c r="D3084" i="8"/>
  <c r="C3084" i="8"/>
  <c r="B3084" i="8"/>
  <c r="A3084" i="8"/>
  <c r="I3083" i="8"/>
  <c r="H3083" i="8"/>
  <c r="G3083" i="8"/>
  <c r="F3083" i="8"/>
  <c r="D3083" i="8"/>
  <c r="C3083" i="8"/>
  <c r="B3083" i="8"/>
  <c r="A3083" i="8"/>
  <c r="I3082" i="8"/>
  <c r="H3082" i="8"/>
  <c r="G3082" i="8"/>
  <c r="F3082" i="8"/>
  <c r="D3082" i="8"/>
  <c r="C3082" i="8"/>
  <c r="B3082" i="8"/>
  <c r="A3082" i="8"/>
  <c r="I3081" i="8"/>
  <c r="H3081" i="8"/>
  <c r="G3081" i="8"/>
  <c r="F3081" i="8"/>
  <c r="D3081" i="8"/>
  <c r="C3081" i="8"/>
  <c r="B3081" i="8"/>
  <c r="A3081" i="8"/>
  <c r="I3080" i="8"/>
  <c r="H3080" i="8"/>
  <c r="G3080" i="8"/>
  <c r="F3080" i="8"/>
  <c r="D3080" i="8"/>
  <c r="C3080" i="8"/>
  <c r="B3080" i="8"/>
  <c r="A3080" i="8"/>
  <c r="I3079" i="8"/>
  <c r="H3079" i="8"/>
  <c r="G3079" i="8"/>
  <c r="F3079" i="8"/>
  <c r="D3079" i="8"/>
  <c r="C3079" i="8"/>
  <c r="B3079" i="8"/>
  <c r="A3079" i="8"/>
  <c r="I3078" i="8"/>
  <c r="H3078" i="8"/>
  <c r="G3078" i="8"/>
  <c r="F3078" i="8"/>
  <c r="D3078" i="8"/>
  <c r="C3078" i="8"/>
  <c r="B3078" i="8"/>
  <c r="A3078" i="8"/>
  <c r="I3077" i="8"/>
  <c r="H3077" i="8"/>
  <c r="G3077" i="8"/>
  <c r="F3077" i="8"/>
  <c r="D3077" i="8"/>
  <c r="C3077" i="8"/>
  <c r="B3077" i="8"/>
  <c r="A3077" i="8"/>
  <c r="I3076" i="8"/>
  <c r="H3076" i="8"/>
  <c r="G3076" i="8"/>
  <c r="F3076" i="8"/>
  <c r="D3076" i="8"/>
  <c r="C3076" i="8"/>
  <c r="B3076" i="8"/>
  <c r="A3076" i="8"/>
  <c r="I3075" i="8"/>
  <c r="H3075" i="8"/>
  <c r="G3075" i="8"/>
  <c r="F3075" i="8"/>
  <c r="D3075" i="8"/>
  <c r="C3075" i="8"/>
  <c r="B3075" i="8"/>
  <c r="A3075" i="8"/>
  <c r="I3074" i="8"/>
  <c r="H3074" i="8"/>
  <c r="G3074" i="8"/>
  <c r="F3074" i="8"/>
  <c r="D3074" i="8"/>
  <c r="C3074" i="8"/>
  <c r="B3074" i="8"/>
  <c r="A3074" i="8"/>
  <c r="I3073" i="8"/>
  <c r="H3073" i="8"/>
  <c r="G3073" i="8"/>
  <c r="F3073" i="8"/>
  <c r="D3073" i="8"/>
  <c r="C3073" i="8"/>
  <c r="B3073" i="8"/>
  <c r="A3073" i="8"/>
  <c r="I3072" i="8"/>
  <c r="H3072" i="8"/>
  <c r="G3072" i="8"/>
  <c r="F3072" i="8"/>
  <c r="D3072" i="8"/>
  <c r="C3072" i="8"/>
  <c r="B3072" i="8"/>
  <c r="A3072" i="8"/>
  <c r="I3071" i="8"/>
  <c r="H3071" i="8"/>
  <c r="G3071" i="8"/>
  <c r="F3071" i="8"/>
  <c r="D3071" i="8"/>
  <c r="C3071" i="8"/>
  <c r="B3071" i="8"/>
  <c r="A3071" i="8"/>
  <c r="I3070" i="8"/>
  <c r="H3070" i="8"/>
  <c r="G3070" i="8"/>
  <c r="F3070" i="8"/>
  <c r="D3070" i="8"/>
  <c r="C3070" i="8"/>
  <c r="B3070" i="8"/>
  <c r="A3070" i="8"/>
  <c r="I3069" i="8"/>
  <c r="H3069" i="8"/>
  <c r="G3069" i="8"/>
  <c r="F3069" i="8"/>
  <c r="D3069" i="8"/>
  <c r="C3069" i="8"/>
  <c r="B3069" i="8"/>
  <c r="A3069" i="8"/>
  <c r="I3068" i="8"/>
  <c r="H3068" i="8"/>
  <c r="G3068" i="8"/>
  <c r="F3068" i="8"/>
  <c r="D3068" i="8"/>
  <c r="C3068" i="8"/>
  <c r="B3068" i="8"/>
  <c r="A3068" i="8"/>
  <c r="I3067" i="8"/>
  <c r="H3067" i="8"/>
  <c r="G3067" i="8"/>
  <c r="F3067" i="8"/>
  <c r="D3067" i="8"/>
  <c r="C3067" i="8"/>
  <c r="B3067" i="8"/>
  <c r="A3067" i="8"/>
  <c r="I3066" i="8"/>
  <c r="H3066" i="8"/>
  <c r="G3066" i="8"/>
  <c r="F3066" i="8"/>
  <c r="D3066" i="8"/>
  <c r="C3066" i="8"/>
  <c r="B3066" i="8"/>
  <c r="A3066" i="8"/>
  <c r="I3065" i="8"/>
  <c r="H3065" i="8"/>
  <c r="G3065" i="8"/>
  <c r="F3065" i="8"/>
  <c r="D3065" i="8"/>
  <c r="C3065" i="8"/>
  <c r="B3065" i="8"/>
  <c r="A3065" i="8"/>
  <c r="I3064" i="8"/>
  <c r="H3064" i="8"/>
  <c r="G3064" i="8"/>
  <c r="F3064" i="8"/>
  <c r="D3064" i="8"/>
  <c r="C3064" i="8"/>
  <c r="B3064" i="8"/>
  <c r="A3064" i="8"/>
  <c r="I3063" i="8"/>
  <c r="H3063" i="8"/>
  <c r="G3063" i="8"/>
  <c r="F3063" i="8"/>
  <c r="D3063" i="8"/>
  <c r="C3063" i="8"/>
  <c r="B3063" i="8"/>
  <c r="A3063" i="8"/>
  <c r="I3062" i="8"/>
  <c r="H3062" i="8"/>
  <c r="G3062" i="8"/>
  <c r="F3062" i="8"/>
  <c r="D3062" i="8"/>
  <c r="C3062" i="8"/>
  <c r="B3062" i="8"/>
  <c r="A3062" i="8"/>
  <c r="I3061" i="8"/>
  <c r="H3061" i="8"/>
  <c r="G3061" i="8"/>
  <c r="F3061" i="8"/>
  <c r="D3061" i="8"/>
  <c r="C3061" i="8"/>
  <c r="B3061" i="8"/>
  <c r="A3061" i="8"/>
  <c r="I3060" i="8"/>
  <c r="H3060" i="8"/>
  <c r="G3060" i="8"/>
  <c r="F3060" i="8"/>
  <c r="D3060" i="8"/>
  <c r="C3060" i="8"/>
  <c r="B3060" i="8"/>
  <c r="A3060" i="8"/>
  <c r="I3059" i="8"/>
  <c r="H3059" i="8"/>
  <c r="G3059" i="8"/>
  <c r="F3059" i="8"/>
  <c r="D3059" i="8"/>
  <c r="C3059" i="8"/>
  <c r="B3059" i="8"/>
  <c r="A3059" i="8"/>
  <c r="I3058" i="8"/>
  <c r="H3058" i="8"/>
  <c r="G3058" i="8"/>
  <c r="F3058" i="8"/>
  <c r="D3058" i="8"/>
  <c r="C3058" i="8"/>
  <c r="B3058" i="8"/>
  <c r="A3058" i="8"/>
  <c r="I3057" i="8"/>
  <c r="H3057" i="8"/>
  <c r="G3057" i="8"/>
  <c r="F3057" i="8"/>
  <c r="D3057" i="8"/>
  <c r="C3057" i="8"/>
  <c r="B3057" i="8"/>
  <c r="A3057" i="8"/>
  <c r="I3056" i="8"/>
  <c r="H3056" i="8"/>
  <c r="G3056" i="8"/>
  <c r="F3056" i="8"/>
  <c r="D3056" i="8"/>
  <c r="C3056" i="8"/>
  <c r="B3056" i="8"/>
  <c r="A3056" i="8"/>
  <c r="I3055" i="8"/>
  <c r="H3055" i="8"/>
  <c r="G3055" i="8"/>
  <c r="F3055" i="8"/>
  <c r="D3055" i="8"/>
  <c r="C3055" i="8"/>
  <c r="B3055" i="8"/>
  <c r="A3055" i="8"/>
  <c r="I3054" i="8"/>
  <c r="H3054" i="8"/>
  <c r="G3054" i="8"/>
  <c r="F3054" i="8"/>
  <c r="D3054" i="8"/>
  <c r="C3054" i="8"/>
  <c r="B3054" i="8"/>
  <c r="A3054" i="8"/>
  <c r="I3053" i="8"/>
  <c r="H3053" i="8"/>
  <c r="G3053" i="8"/>
  <c r="F3053" i="8"/>
  <c r="D3053" i="8"/>
  <c r="C3053" i="8"/>
  <c r="B3053" i="8"/>
  <c r="A3053" i="8"/>
  <c r="I3052" i="8"/>
  <c r="H3052" i="8"/>
  <c r="G3052" i="8"/>
  <c r="F3052" i="8"/>
  <c r="D3052" i="8"/>
  <c r="C3052" i="8"/>
  <c r="B3052" i="8"/>
  <c r="A3052" i="8"/>
  <c r="I3051" i="8"/>
  <c r="H3051" i="8"/>
  <c r="G3051" i="8"/>
  <c r="F3051" i="8"/>
  <c r="D3051" i="8"/>
  <c r="C3051" i="8"/>
  <c r="B3051" i="8"/>
  <c r="A3051" i="8"/>
  <c r="I3050" i="8"/>
  <c r="H3050" i="8"/>
  <c r="G3050" i="8"/>
  <c r="F3050" i="8"/>
  <c r="D3050" i="8"/>
  <c r="C3050" i="8"/>
  <c r="B3050" i="8"/>
  <c r="A3050" i="8"/>
  <c r="I3049" i="8"/>
  <c r="H3049" i="8"/>
  <c r="G3049" i="8"/>
  <c r="F3049" i="8"/>
  <c r="D3049" i="8"/>
  <c r="C3049" i="8"/>
  <c r="B3049" i="8"/>
  <c r="A3049" i="8"/>
  <c r="I3048" i="8"/>
  <c r="H3048" i="8"/>
  <c r="G3048" i="8"/>
  <c r="F3048" i="8"/>
  <c r="D3048" i="8"/>
  <c r="C3048" i="8"/>
  <c r="B3048" i="8"/>
  <c r="A3048" i="8"/>
  <c r="I3047" i="8"/>
  <c r="H3047" i="8"/>
  <c r="G3047" i="8"/>
  <c r="F3047" i="8"/>
  <c r="D3047" i="8"/>
  <c r="C3047" i="8"/>
  <c r="B3047" i="8"/>
  <c r="A3047" i="8"/>
  <c r="I3046" i="8"/>
  <c r="H3046" i="8"/>
  <c r="G3046" i="8"/>
  <c r="F3046" i="8"/>
  <c r="D3046" i="8"/>
  <c r="C3046" i="8"/>
  <c r="B3046" i="8"/>
  <c r="A3046" i="8"/>
  <c r="I3045" i="8"/>
  <c r="H3045" i="8"/>
  <c r="G3045" i="8"/>
  <c r="F3045" i="8"/>
  <c r="D3045" i="8"/>
  <c r="C3045" i="8"/>
  <c r="B3045" i="8"/>
  <c r="A3045" i="8"/>
  <c r="I3044" i="8"/>
  <c r="H3044" i="8"/>
  <c r="G3044" i="8"/>
  <c r="F3044" i="8"/>
  <c r="D3044" i="8"/>
  <c r="C3044" i="8"/>
  <c r="B3044" i="8"/>
  <c r="A3044" i="8"/>
  <c r="I3043" i="8"/>
  <c r="H3043" i="8"/>
  <c r="G3043" i="8"/>
  <c r="F3043" i="8"/>
  <c r="D3043" i="8"/>
  <c r="C3043" i="8"/>
  <c r="B3043" i="8"/>
  <c r="A3043" i="8"/>
  <c r="I3042" i="8"/>
  <c r="H3042" i="8"/>
  <c r="G3042" i="8"/>
  <c r="F3042" i="8"/>
  <c r="D3042" i="8"/>
  <c r="C3042" i="8"/>
  <c r="B3042" i="8"/>
  <c r="A3042" i="8"/>
  <c r="I3041" i="8"/>
  <c r="H3041" i="8"/>
  <c r="G3041" i="8"/>
  <c r="F3041" i="8"/>
  <c r="D3041" i="8"/>
  <c r="C3041" i="8"/>
  <c r="B3041" i="8"/>
  <c r="A3041" i="8"/>
  <c r="I3040" i="8"/>
  <c r="H3040" i="8"/>
  <c r="G3040" i="8"/>
  <c r="F3040" i="8"/>
  <c r="D3040" i="8"/>
  <c r="C3040" i="8"/>
  <c r="B3040" i="8"/>
  <c r="A3040" i="8"/>
  <c r="I3039" i="8"/>
  <c r="H3039" i="8"/>
  <c r="G3039" i="8"/>
  <c r="F3039" i="8"/>
  <c r="D3039" i="8"/>
  <c r="C3039" i="8"/>
  <c r="B3039" i="8"/>
  <c r="A3039" i="8"/>
  <c r="I3038" i="8"/>
  <c r="H3038" i="8"/>
  <c r="G3038" i="8"/>
  <c r="F3038" i="8"/>
  <c r="D3038" i="8"/>
  <c r="C3038" i="8"/>
  <c r="B3038" i="8"/>
  <c r="A3038" i="8"/>
  <c r="I3037" i="8"/>
  <c r="H3037" i="8"/>
  <c r="G3037" i="8"/>
  <c r="F3037" i="8"/>
  <c r="D3037" i="8"/>
  <c r="C3037" i="8"/>
  <c r="B3037" i="8"/>
  <c r="A3037" i="8"/>
  <c r="I3036" i="8"/>
  <c r="H3036" i="8"/>
  <c r="G3036" i="8"/>
  <c r="F3036" i="8"/>
  <c r="D3036" i="8"/>
  <c r="C3036" i="8"/>
  <c r="B3036" i="8"/>
  <c r="A3036" i="8"/>
  <c r="I3035" i="8"/>
  <c r="H3035" i="8"/>
  <c r="G3035" i="8"/>
  <c r="F3035" i="8"/>
  <c r="D3035" i="8"/>
  <c r="C3035" i="8"/>
  <c r="B3035" i="8"/>
  <c r="A3035" i="8"/>
  <c r="I3034" i="8"/>
  <c r="H3034" i="8"/>
  <c r="G3034" i="8"/>
  <c r="F3034" i="8"/>
  <c r="D3034" i="8"/>
  <c r="C3034" i="8"/>
  <c r="B3034" i="8"/>
  <c r="A3034" i="8"/>
  <c r="I3033" i="8"/>
  <c r="H3033" i="8"/>
  <c r="G3033" i="8"/>
  <c r="F3033" i="8"/>
  <c r="D3033" i="8"/>
  <c r="C3033" i="8"/>
  <c r="B3033" i="8"/>
  <c r="A3033" i="8"/>
  <c r="I3032" i="8"/>
  <c r="H3032" i="8"/>
  <c r="G3032" i="8"/>
  <c r="F3032" i="8"/>
  <c r="D3032" i="8"/>
  <c r="C3032" i="8"/>
  <c r="B3032" i="8"/>
  <c r="A3032" i="8"/>
  <c r="I3031" i="8"/>
  <c r="H3031" i="8"/>
  <c r="G3031" i="8"/>
  <c r="F3031" i="8"/>
  <c r="D3031" i="8"/>
  <c r="C3031" i="8"/>
  <c r="B3031" i="8"/>
  <c r="A3031" i="8"/>
  <c r="I3030" i="8"/>
  <c r="H3030" i="8"/>
  <c r="G3030" i="8"/>
  <c r="F3030" i="8"/>
  <c r="D3030" i="8"/>
  <c r="C3030" i="8"/>
  <c r="B3030" i="8"/>
  <c r="A3030" i="8"/>
  <c r="I3029" i="8"/>
  <c r="H3029" i="8"/>
  <c r="G3029" i="8"/>
  <c r="F3029" i="8"/>
  <c r="D3029" i="8"/>
  <c r="C3029" i="8"/>
  <c r="B3029" i="8"/>
  <c r="A3029" i="8"/>
  <c r="I3028" i="8"/>
  <c r="H3028" i="8"/>
  <c r="G3028" i="8"/>
  <c r="F3028" i="8"/>
  <c r="D3028" i="8"/>
  <c r="C3028" i="8"/>
  <c r="B3028" i="8"/>
  <c r="A3028" i="8"/>
  <c r="I3027" i="8"/>
  <c r="H3027" i="8"/>
  <c r="G3027" i="8"/>
  <c r="F3027" i="8"/>
  <c r="D3027" i="8"/>
  <c r="C3027" i="8"/>
  <c r="B3027" i="8"/>
  <c r="A3027" i="8"/>
  <c r="I3026" i="8"/>
  <c r="H3026" i="8"/>
  <c r="G3026" i="8"/>
  <c r="F3026" i="8"/>
  <c r="D3026" i="8"/>
  <c r="C3026" i="8"/>
  <c r="B3026" i="8"/>
  <c r="A3026" i="8"/>
  <c r="I3025" i="8"/>
  <c r="H3025" i="8"/>
  <c r="G3025" i="8"/>
  <c r="F3025" i="8"/>
  <c r="D3025" i="8"/>
  <c r="C3025" i="8"/>
  <c r="B3025" i="8"/>
  <c r="A3025" i="8"/>
  <c r="I3024" i="8"/>
  <c r="H3024" i="8"/>
  <c r="G3024" i="8"/>
  <c r="F3024" i="8"/>
  <c r="D3024" i="8"/>
  <c r="C3024" i="8"/>
  <c r="B3024" i="8"/>
  <c r="A3024" i="8"/>
  <c r="I3023" i="8"/>
  <c r="H3023" i="8"/>
  <c r="G3023" i="8"/>
  <c r="F3023" i="8"/>
  <c r="D3023" i="8"/>
  <c r="C3023" i="8"/>
  <c r="B3023" i="8"/>
  <c r="A3023" i="8"/>
  <c r="I3022" i="8"/>
  <c r="H3022" i="8"/>
  <c r="G3022" i="8"/>
  <c r="F3022" i="8"/>
  <c r="D3022" i="8"/>
  <c r="C3022" i="8"/>
  <c r="B3022" i="8"/>
  <c r="A3022" i="8"/>
  <c r="I3021" i="8"/>
  <c r="H3021" i="8"/>
  <c r="G3021" i="8"/>
  <c r="F3021" i="8"/>
  <c r="D3021" i="8"/>
  <c r="C3021" i="8"/>
  <c r="B3021" i="8"/>
  <c r="A3021" i="8"/>
  <c r="I3020" i="8"/>
  <c r="H3020" i="8"/>
  <c r="G3020" i="8"/>
  <c r="F3020" i="8"/>
  <c r="D3020" i="8"/>
  <c r="C3020" i="8"/>
  <c r="B3020" i="8"/>
  <c r="A3020" i="8"/>
  <c r="I3019" i="8"/>
  <c r="H3019" i="8"/>
  <c r="G3019" i="8"/>
  <c r="F3019" i="8"/>
  <c r="D3019" i="8"/>
  <c r="C3019" i="8"/>
  <c r="B3019" i="8"/>
  <c r="A3019" i="8"/>
  <c r="I3018" i="8"/>
  <c r="H3018" i="8"/>
  <c r="G3018" i="8"/>
  <c r="F3018" i="8"/>
  <c r="D3018" i="8"/>
  <c r="C3018" i="8"/>
  <c r="B3018" i="8"/>
  <c r="A3018" i="8"/>
  <c r="I3017" i="8"/>
  <c r="H3017" i="8"/>
  <c r="G3017" i="8"/>
  <c r="F3017" i="8"/>
  <c r="D3017" i="8"/>
  <c r="C3017" i="8"/>
  <c r="B3017" i="8"/>
  <c r="A3017" i="8"/>
  <c r="I3016" i="8"/>
  <c r="H3016" i="8"/>
  <c r="G3016" i="8"/>
  <c r="F3016" i="8"/>
  <c r="D3016" i="8"/>
  <c r="C3016" i="8"/>
  <c r="B3016" i="8"/>
  <c r="A3016" i="8"/>
  <c r="I3015" i="8"/>
  <c r="H3015" i="8"/>
  <c r="G3015" i="8"/>
  <c r="F3015" i="8"/>
  <c r="D3015" i="8"/>
  <c r="C3015" i="8"/>
  <c r="B3015" i="8"/>
  <c r="A3015" i="8"/>
  <c r="I3014" i="8"/>
  <c r="H3014" i="8"/>
  <c r="G3014" i="8"/>
  <c r="F3014" i="8"/>
  <c r="D3014" i="8"/>
  <c r="C3014" i="8"/>
  <c r="B3014" i="8"/>
  <c r="A3014" i="8"/>
  <c r="I3013" i="8"/>
  <c r="H3013" i="8"/>
  <c r="G3013" i="8"/>
  <c r="F3013" i="8"/>
  <c r="D3013" i="8"/>
  <c r="C3013" i="8"/>
  <c r="B3013" i="8"/>
  <c r="A3013" i="8"/>
  <c r="I3012" i="8"/>
  <c r="H3012" i="8"/>
  <c r="G3012" i="8"/>
  <c r="F3012" i="8"/>
  <c r="D3012" i="8"/>
  <c r="C3012" i="8"/>
  <c r="B3012" i="8"/>
  <c r="A3012" i="8"/>
  <c r="I3011" i="8"/>
  <c r="H3011" i="8"/>
  <c r="G3011" i="8"/>
  <c r="F3011" i="8"/>
  <c r="D3011" i="8"/>
  <c r="C3011" i="8"/>
  <c r="B3011" i="8"/>
  <c r="A3011" i="8"/>
  <c r="I3010" i="8"/>
  <c r="H3010" i="8"/>
  <c r="G3010" i="8"/>
  <c r="F3010" i="8"/>
  <c r="D3010" i="8"/>
  <c r="C3010" i="8"/>
  <c r="B3010" i="8"/>
  <c r="A3010" i="8"/>
  <c r="I3009" i="8"/>
  <c r="H3009" i="8"/>
  <c r="G3009" i="8"/>
  <c r="F3009" i="8"/>
  <c r="D3009" i="8"/>
  <c r="C3009" i="8"/>
  <c r="B3009" i="8"/>
  <c r="A3009" i="8"/>
  <c r="I3008" i="8"/>
  <c r="H3008" i="8"/>
  <c r="G3008" i="8"/>
  <c r="F3008" i="8"/>
  <c r="D3008" i="8"/>
  <c r="C3008" i="8"/>
  <c r="B3008" i="8"/>
  <c r="A3008" i="8"/>
  <c r="I3007" i="8"/>
  <c r="H3007" i="8"/>
  <c r="G3007" i="8"/>
  <c r="F3007" i="8"/>
  <c r="D3007" i="8"/>
  <c r="C3007" i="8"/>
  <c r="B3007" i="8"/>
  <c r="A3007" i="8"/>
  <c r="I3006" i="8"/>
  <c r="H3006" i="8"/>
  <c r="G3006" i="8"/>
  <c r="F3006" i="8"/>
  <c r="D3006" i="8"/>
  <c r="C3006" i="8"/>
  <c r="B3006" i="8"/>
  <c r="A3006" i="8"/>
  <c r="I3005" i="8"/>
  <c r="H3005" i="8"/>
  <c r="G3005" i="8"/>
  <c r="F3005" i="8"/>
  <c r="D3005" i="8"/>
  <c r="C3005" i="8"/>
  <c r="B3005" i="8"/>
  <c r="A3005" i="8"/>
  <c r="I3004" i="8"/>
  <c r="H3004" i="8"/>
  <c r="G3004" i="8"/>
  <c r="F3004" i="8"/>
  <c r="D3004" i="8"/>
  <c r="C3004" i="8"/>
  <c r="B3004" i="8"/>
  <c r="A3004" i="8"/>
  <c r="I3003" i="8"/>
  <c r="H3003" i="8"/>
  <c r="G3003" i="8"/>
  <c r="F3003" i="8"/>
  <c r="D3003" i="8"/>
  <c r="C3003" i="8"/>
  <c r="B3003" i="8"/>
  <c r="A3003" i="8"/>
  <c r="I3002" i="8"/>
  <c r="H3002" i="8"/>
  <c r="G3002" i="8"/>
  <c r="F3002" i="8"/>
  <c r="D3002" i="8"/>
  <c r="C3002" i="8"/>
  <c r="B3002" i="8"/>
  <c r="A3002" i="8"/>
  <c r="I3001" i="8"/>
  <c r="H3001" i="8"/>
  <c r="G3001" i="8"/>
  <c r="F3001" i="8"/>
  <c r="D3001" i="8"/>
  <c r="C3001" i="8"/>
  <c r="B3001" i="8"/>
  <c r="A3001" i="8"/>
  <c r="I3000" i="8"/>
  <c r="H3000" i="8"/>
  <c r="G3000" i="8"/>
  <c r="F3000" i="8"/>
  <c r="D3000" i="8"/>
  <c r="C3000" i="8"/>
  <c r="B3000" i="8"/>
  <c r="A3000" i="8"/>
  <c r="I2999" i="8"/>
  <c r="H2999" i="8"/>
  <c r="G2999" i="8"/>
  <c r="F2999" i="8"/>
  <c r="D2999" i="8"/>
  <c r="C2999" i="8"/>
  <c r="B2999" i="8"/>
  <c r="A2999" i="8"/>
  <c r="I2998" i="8"/>
  <c r="H2998" i="8"/>
  <c r="G2998" i="8"/>
  <c r="F2998" i="8"/>
  <c r="D2998" i="8"/>
  <c r="C2998" i="8"/>
  <c r="B2998" i="8"/>
  <c r="A2998" i="8"/>
  <c r="I2997" i="8"/>
  <c r="H2997" i="8"/>
  <c r="G2997" i="8"/>
  <c r="F2997" i="8"/>
  <c r="D2997" i="8"/>
  <c r="C2997" i="8"/>
  <c r="B2997" i="8"/>
  <c r="A2997" i="8"/>
  <c r="I2996" i="8"/>
  <c r="H2996" i="8"/>
  <c r="G2996" i="8"/>
  <c r="F2996" i="8"/>
  <c r="D2996" i="8"/>
  <c r="C2996" i="8"/>
  <c r="B2996" i="8"/>
  <c r="A2996" i="8"/>
  <c r="I2995" i="8"/>
  <c r="H2995" i="8"/>
  <c r="G2995" i="8"/>
  <c r="F2995" i="8"/>
  <c r="D2995" i="8"/>
  <c r="C2995" i="8"/>
  <c r="B2995" i="8"/>
  <c r="A2995" i="8"/>
  <c r="I2994" i="8"/>
  <c r="H2994" i="8"/>
  <c r="G2994" i="8"/>
  <c r="F2994" i="8"/>
  <c r="D2994" i="8"/>
  <c r="C2994" i="8"/>
  <c r="B2994" i="8"/>
  <c r="A2994" i="8"/>
  <c r="I2993" i="8"/>
  <c r="H2993" i="8"/>
  <c r="G2993" i="8"/>
  <c r="F2993" i="8"/>
  <c r="D2993" i="8"/>
  <c r="C2993" i="8"/>
  <c r="B2993" i="8"/>
  <c r="A2993" i="8"/>
  <c r="I2992" i="8"/>
  <c r="H2992" i="8"/>
  <c r="G2992" i="8"/>
  <c r="F2992" i="8"/>
  <c r="D2992" i="8"/>
  <c r="C2992" i="8"/>
  <c r="B2992" i="8"/>
  <c r="A2992" i="8"/>
  <c r="I2991" i="8"/>
  <c r="H2991" i="8"/>
  <c r="G2991" i="8"/>
  <c r="F2991" i="8"/>
  <c r="D2991" i="8"/>
  <c r="C2991" i="8"/>
  <c r="B2991" i="8"/>
  <c r="A2991" i="8"/>
  <c r="I2990" i="8"/>
  <c r="H2990" i="8"/>
  <c r="G2990" i="8"/>
  <c r="F2990" i="8"/>
  <c r="D2990" i="8"/>
  <c r="C2990" i="8"/>
  <c r="B2990" i="8"/>
  <c r="A2990" i="8"/>
  <c r="I2989" i="8"/>
  <c r="H2989" i="8"/>
  <c r="G2989" i="8"/>
  <c r="F2989" i="8"/>
  <c r="D2989" i="8"/>
  <c r="C2989" i="8"/>
  <c r="B2989" i="8"/>
  <c r="A2989" i="8"/>
  <c r="I2988" i="8"/>
  <c r="H2988" i="8"/>
  <c r="G2988" i="8"/>
  <c r="F2988" i="8"/>
  <c r="D2988" i="8"/>
  <c r="C2988" i="8"/>
  <c r="B2988" i="8"/>
  <c r="A2988" i="8"/>
  <c r="I2987" i="8"/>
  <c r="H2987" i="8"/>
  <c r="G2987" i="8"/>
  <c r="F2987" i="8"/>
  <c r="D2987" i="8"/>
  <c r="C2987" i="8"/>
  <c r="B2987" i="8"/>
  <c r="A2987" i="8"/>
  <c r="I2986" i="8"/>
  <c r="H2986" i="8"/>
  <c r="G2986" i="8"/>
  <c r="F2986" i="8"/>
  <c r="D2986" i="8"/>
  <c r="C2986" i="8"/>
  <c r="B2986" i="8"/>
  <c r="A2986" i="8"/>
  <c r="I2985" i="8"/>
  <c r="H2985" i="8"/>
  <c r="G2985" i="8"/>
  <c r="F2985" i="8"/>
  <c r="D2985" i="8"/>
  <c r="C2985" i="8"/>
  <c r="B2985" i="8"/>
  <c r="A2985" i="8"/>
  <c r="I2984" i="8"/>
  <c r="H2984" i="8"/>
  <c r="G2984" i="8"/>
  <c r="F2984" i="8"/>
  <c r="D2984" i="8"/>
  <c r="C2984" i="8"/>
  <c r="B2984" i="8"/>
  <c r="A2984" i="8"/>
  <c r="I2983" i="8"/>
  <c r="H2983" i="8"/>
  <c r="G2983" i="8"/>
  <c r="F2983" i="8"/>
  <c r="D2983" i="8"/>
  <c r="C2983" i="8"/>
  <c r="B2983" i="8"/>
  <c r="A2983" i="8"/>
  <c r="I2982" i="8"/>
  <c r="H2982" i="8"/>
  <c r="G2982" i="8"/>
  <c r="F2982" i="8"/>
  <c r="D2982" i="8"/>
  <c r="C2982" i="8"/>
  <c r="B2982" i="8"/>
  <c r="A2982" i="8"/>
  <c r="I2981" i="8"/>
  <c r="H2981" i="8"/>
  <c r="G2981" i="8"/>
  <c r="F2981" i="8"/>
  <c r="D2981" i="8"/>
  <c r="C2981" i="8"/>
  <c r="B2981" i="8"/>
  <c r="A2981" i="8"/>
  <c r="I2980" i="8"/>
  <c r="H2980" i="8"/>
  <c r="G2980" i="8"/>
  <c r="F2980" i="8"/>
  <c r="D2980" i="8"/>
  <c r="C2980" i="8"/>
  <c r="B2980" i="8"/>
  <c r="A2980" i="8"/>
  <c r="I2979" i="8"/>
  <c r="H2979" i="8"/>
  <c r="G2979" i="8"/>
  <c r="F2979" i="8"/>
  <c r="D2979" i="8"/>
  <c r="C2979" i="8"/>
  <c r="B2979" i="8"/>
  <c r="A2979" i="8"/>
  <c r="I2978" i="8"/>
  <c r="H2978" i="8"/>
  <c r="G2978" i="8"/>
  <c r="F2978" i="8"/>
  <c r="D2978" i="8"/>
  <c r="C2978" i="8"/>
  <c r="B2978" i="8"/>
  <c r="A2978" i="8"/>
  <c r="I2977" i="8"/>
  <c r="H2977" i="8"/>
  <c r="G2977" i="8"/>
  <c r="F2977" i="8"/>
  <c r="D2977" i="8"/>
  <c r="C2977" i="8"/>
  <c r="B2977" i="8"/>
  <c r="A2977" i="8"/>
  <c r="I2976" i="8"/>
  <c r="H2976" i="8"/>
  <c r="G2976" i="8"/>
  <c r="F2976" i="8"/>
  <c r="D2976" i="8"/>
  <c r="C2976" i="8"/>
  <c r="B2976" i="8"/>
  <c r="A2976" i="8"/>
  <c r="I2975" i="8"/>
  <c r="H2975" i="8"/>
  <c r="G2975" i="8"/>
  <c r="F2975" i="8"/>
  <c r="D2975" i="8"/>
  <c r="C2975" i="8"/>
  <c r="B2975" i="8"/>
  <c r="A2975" i="8"/>
  <c r="I2974" i="8"/>
  <c r="H2974" i="8"/>
  <c r="G2974" i="8"/>
  <c r="F2974" i="8"/>
  <c r="D2974" i="8"/>
  <c r="C2974" i="8"/>
  <c r="B2974" i="8"/>
  <c r="A2974" i="8"/>
  <c r="I2973" i="8"/>
  <c r="H2973" i="8"/>
  <c r="G2973" i="8"/>
  <c r="F2973" i="8"/>
  <c r="D2973" i="8"/>
  <c r="C2973" i="8"/>
  <c r="B2973" i="8"/>
  <c r="A2973" i="8"/>
  <c r="I2972" i="8"/>
  <c r="H2972" i="8"/>
  <c r="G2972" i="8"/>
  <c r="F2972" i="8"/>
  <c r="D2972" i="8"/>
  <c r="C2972" i="8"/>
  <c r="B2972" i="8"/>
  <c r="A2972" i="8"/>
  <c r="I2971" i="8"/>
  <c r="H2971" i="8"/>
  <c r="G2971" i="8"/>
  <c r="F2971" i="8"/>
  <c r="D2971" i="8"/>
  <c r="C2971" i="8"/>
  <c r="B2971" i="8"/>
  <c r="A2971" i="8"/>
  <c r="I2970" i="8"/>
  <c r="H2970" i="8"/>
  <c r="G2970" i="8"/>
  <c r="F2970" i="8"/>
  <c r="D2970" i="8"/>
  <c r="C2970" i="8"/>
  <c r="B2970" i="8"/>
  <c r="A2970" i="8"/>
  <c r="I2969" i="8"/>
  <c r="H2969" i="8"/>
  <c r="G2969" i="8"/>
  <c r="F2969" i="8"/>
  <c r="D2969" i="8"/>
  <c r="C2969" i="8"/>
  <c r="B2969" i="8"/>
  <c r="A2969" i="8"/>
  <c r="I2968" i="8"/>
  <c r="H2968" i="8"/>
  <c r="G2968" i="8"/>
  <c r="F2968" i="8"/>
  <c r="D2968" i="8"/>
  <c r="C2968" i="8"/>
  <c r="B2968" i="8"/>
  <c r="A2968" i="8"/>
  <c r="I2967" i="8"/>
  <c r="H2967" i="8"/>
  <c r="G2967" i="8"/>
  <c r="F2967" i="8"/>
  <c r="D2967" i="8"/>
  <c r="C2967" i="8"/>
  <c r="B2967" i="8"/>
  <c r="A2967" i="8"/>
  <c r="I2966" i="8"/>
  <c r="H2966" i="8"/>
  <c r="G2966" i="8"/>
  <c r="F2966" i="8"/>
  <c r="D2966" i="8"/>
  <c r="C2966" i="8"/>
  <c r="B2966" i="8"/>
  <c r="A2966" i="8"/>
  <c r="I2965" i="8"/>
  <c r="H2965" i="8"/>
  <c r="G2965" i="8"/>
  <c r="F2965" i="8"/>
  <c r="D2965" i="8"/>
  <c r="C2965" i="8"/>
  <c r="B2965" i="8"/>
  <c r="A2965" i="8"/>
  <c r="I2964" i="8"/>
  <c r="H2964" i="8"/>
  <c r="G2964" i="8"/>
  <c r="F2964" i="8"/>
  <c r="D2964" i="8"/>
  <c r="C2964" i="8"/>
  <c r="B2964" i="8"/>
  <c r="A2964" i="8"/>
  <c r="I2963" i="8"/>
  <c r="H2963" i="8"/>
  <c r="G2963" i="8"/>
  <c r="F2963" i="8"/>
  <c r="D2963" i="8"/>
  <c r="C2963" i="8"/>
  <c r="B2963" i="8"/>
  <c r="A2963" i="8"/>
  <c r="I2962" i="8"/>
  <c r="H2962" i="8"/>
  <c r="G2962" i="8"/>
  <c r="F2962" i="8"/>
  <c r="D2962" i="8"/>
  <c r="C2962" i="8"/>
  <c r="B2962" i="8"/>
  <c r="A2962" i="8"/>
  <c r="I2961" i="8"/>
  <c r="H2961" i="8"/>
  <c r="G2961" i="8"/>
  <c r="F2961" i="8"/>
  <c r="D2961" i="8"/>
  <c r="C2961" i="8"/>
  <c r="B2961" i="8"/>
  <c r="A2961" i="8"/>
  <c r="I2960" i="8"/>
  <c r="H2960" i="8"/>
  <c r="G2960" i="8"/>
  <c r="F2960" i="8"/>
  <c r="D2960" i="8"/>
  <c r="C2960" i="8"/>
  <c r="B2960" i="8"/>
  <c r="A2960" i="8"/>
  <c r="I2959" i="8"/>
  <c r="H2959" i="8"/>
  <c r="G2959" i="8"/>
  <c r="F2959" i="8"/>
  <c r="D2959" i="8"/>
  <c r="C2959" i="8"/>
  <c r="B2959" i="8"/>
  <c r="A2959" i="8"/>
  <c r="I2958" i="8"/>
  <c r="H2958" i="8"/>
  <c r="G2958" i="8"/>
  <c r="F2958" i="8"/>
  <c r="D2958" i="8"/>
  <c r="C2958" i="8"/>
  <c r="B2958" i="8"/>
  <c r="A2958" i="8"/>
  <c r="I2957" i="8"/>
  <c r="H2957" i="8"/>
  <c r="G2957" i="8"/>
  <c r="F2957" i="8"/>
  <c r="D2957" i="8"/>
  <c r="C2957" i="8"/>
  <c r="B2957" i="8"/>
  <c r="A2957" i="8"/>
  <c r="I2956" i="8"/>
  <c r="H2956" i="8"/>
  <c r="G2956" i="8"/>
  <c r="F2956" i="8"/>
  <c r="D2956" i="8"/>
  <c r="C2956" i="8"/>
  <c r="B2956" i="8"/>
  <c r="A2956" i="8"/>
  <c r="I2955" i="8"/>
  <c r="H2955" i="8"/>
  <c r="G2955" i="8"/>
  <c r="F2955" i="8"/>
  <c r="D2955" i="8"/>
  <c r="C2955" i="8"/>
  <c r="B2955" i="8"/>
  <c r="A2955" i="8"/>
  <c r="I2954" i="8"/>
  <c r="H2954" i="8"/>
  <c r="G2954" i="8"/>
  <c r="F2954" i="8"/>
  <c r="D2954" i="8"/>
  <c r="C2954" i="8"/>
  <c r="B2954" i="8"/>
  <c r="A2954" i="8"/>
  <c r="I2953" i="8"/>
  <c r="H2953" i="8"/>
  <c r="G2953" i="8"/>
  <c r="F2953" i="8"/>
  <c r="D2953" i="8"/>
  <c r="C2953" i="8"/>
  <c r="B2953" i="8"/>
  <c r="A2953" i="8"/>
  <c r="I2952" i="8"/>
  <c r="H2952" i="8"/>
  <c r="G2952" i="8"/>
  <c r="F2952" i="8"/>
  <c r="D2952" i="8"/>
  <c r="C2952" i="8"/>
  <c r="B2952" i="8"/>
  <c r="A2952" i="8"/>
  <c r="I2951" i="8"/>
  <c r="H2951" i="8"/>
  <c r="G2951" i="8"/>
  <c r="F2951" i="8"/>
  <c r="D2951" i="8"/>
  <c r="C2951" i="8"/>
  <c r="B2951" i="8"/>
  <c r="A2951" i="8"/>
  <c r="I2950" i="8"/>
  <c r="H2950" i="8"/>
  <c r="G2950" i="8"/>
  <c r="F2950" i="8"/>
  <c r="D2950" i="8"/>
  <c r="C2950" i="8"/>
  <c r="B2950" i="8"/>
  <c r="A2950" i="8"/>
  <c r="I2949" i="8"/>
  <c r="H2949" i="8"/>
  <c r="G2949" i="8"/>
  <c r="F2949" i="8"/>
  <c r="D2949" i="8"/>
  <c r="C2949" i="8"/>
  <c r="B2949" i="8"/>
  <c r="A2949" i="8"/>
  <c r="I2948" i="8"/>
  <c r="H2948" i="8"/>
  <c r="G2948" i="8"/>
  <c r="F2948" i="8"/>
  <c r="D2948" i="8"/>
  <c r="C2948" i="8"/>
  <c r="B2948" i="8"/>
  <c r="A2948" i="8"/>
  <c r="I2947" i="8"/>
  <c r="H2947" i="8"/>
  <c r="G2947" i="8"/>
  <c r="F2947" i="8"/>
  <c r="D2947" i="8"/>
  <c r="C2947" i="8"/>
  <c r="B2947" i="8"/>
  <c r="A2947" i="8"/>
  <c r="I2946" i="8"/>
  <c r="H2946" i="8"/>
  <c r="G2946" i="8"/>
  <c r="F2946" i="8"/>
  <c r="D2946" i="8"/>
  <c r="C2946" i="8"/>
  <c r="B2946" i="8"/>
  <c r="A2946" i="8"/>
  <c r="I2945" i="8"/>
  <c r="H2945" i="8"/>
  <c r="G2945" i="8"/>
  <c r="F2945" i="8"/>
  <c r="D2945" i="8"/>
  <c r="C2945" i="8"/>
  <c r="B2945" i="8"/>
  <c r="A2945" i="8"/>
  <c r="I2944" i="8"/>
  <c r="H2944" i="8"/>
  <c r="G2944" i="8"/>
  <c r="F2944" i="8"/>
  <c r="D2944" i="8"/>
  <c r="C2944" i="8"/>
  <c r="B2944" i="8"/>
  <c r="A2944" i="8"/>
  <c r="I2943" i="8"/>
  <c r="H2943" i="8"/>
  <c r="G2943" i="8"/>
  <c r="F2943" i="8"/>
  <c r="D2943" i="8"/>
  <c r="C2943" i="8"/>
  <c r="B2943" i="8"/>
  <c r="A2943" i="8"/>
  <c r="I2942" i="8"/>
  <c r="H2942" i="8"/>
  <c r="G2942" i="8"/>
  <c r="F2942" i="8"/>
  <c r="D2942" i="8"/>
  <c r="C2942" i="8"/>
  <c r="B2942" i="8"/>
  <c r="A2942" i="8"/>
  <c r="I2941" i="8"/>
  <c r="H2941" i="8"/>
  <c r="G2941" i="8"/>
  <c r="F2941" i="8"/>
  <c r="D2941" i="8"/>
  <c r="C2941" i="8"/>
  <c r="B2941" i="8"/>
  <c r="A2941" i="8"/>
  <c r="I2940" i="8"/>
  <c r="H2940" i="8"/>
  <c r="G2940" i="8"/>
  <c r="F2940" i="8"/>
  <c r="D2940" i="8"/>
  <c r="C2940" i="8"/>
  <c r="B2940" i="8"/>
  <c r="A2940" i="8"/>
  <c r="I2939" i="8"/>
  <c r="H2939" i="8"/>
  <c r="G2939" i="8"/>
  <c r="F2939" i="8"/>
  <c r="D2939" i="8"/>
  <c r="C2939" i="8"/>
  <c r="B2939" i="8"/>
  <c r="A2939" i="8"/>
  <c r="I2938" i="8"/>
  <c r="H2938" i="8"/>
  <c r="G2938" i="8"/>
  <c r="F2938" i="8"/>
  <c r="D2938" i="8"/>
  <c r="C2938" i="8"/>
  <c r="B2938" i="8"/>
  <c r="A2938" i="8"/>
  <c r="I2937" i="8"/>
  <c r="H2937" i="8"/>
  <c r="G2937" i="8"/>
  <c r="F2937" i="8"/>
  <c r="D2937" i="8"/>
  <c r="C2937" i="8"/>
  <c r="B2937" i="8"/>
  <c r="A2937" i="8"/>
  <c r="I2936" i="8"/>
  <c r="H2936" i="8"/>
  <c r="G2936" i="8"/>
  <c r="F2936" i="8"/>
  <c r="D2936" i="8"/>
  <c r="C2936" i="8"/>
  <c r="B2936" i="8"/>
  <c r="A2936" i="8"/>
  <c r="I2935" i="8"/>
  <c r="H2935" i="8"/>
  <c r="G2935" i="8"/>
  <c r="F2935" i="8"/>
  <c r="D2935" i="8"/>
  <c r="C2935" i="8"/>
  <c r="B2935" i="8"/>
  <c r="A2935" i="8"/>
  <c r="I2934" i="8"/>
  <c r="H2934" i="8"/>
  <c r="G2934" i="8"/>
  <c r="F2934" i="8"/>
  <c r="D2934" i="8"/>
  <c r="C2934" i="8"/>
  <c r="B2934" i="8"/>
  <c r="A2934" i="8"/>
  <c r="I2933" i="8"/>
  <c r="H2933" i="8"/>
  <c r="G2933" i="8"/>
  <c r="F2933" i="8"/>
  <c r="D2933" i="8"/>
  <c r="C2933" i="8"/>
  <c r="B2933" i="8"/>
  <c r="A2933" i="8"/>
  <c r="I2932" i="8"/>
  <c r="H2932" i="8"/>
  <c r="G2932" i="8"/>
  <c r="F2932" i="8"/>
  <c r="D2932" i="8"/>
  <c r="C2932" i="8"/>
  <c r="B2932" i="8"/>
  <c r="A2932" i="8"/>
  <c r="I2931" i="8"/>
  <c r="H2931" i="8"/>
  <c r="G2931" i="8"/>
  <c r="F2931" i="8"/>
  <c r="D2931" i="8"/>
  <c r="C2931" i="8"/>
  <c r="B2931" i="8"/>
  <c r="A2931" i="8"/>
  <c r="I2930" i="8"/>
  <c r="H2930" i="8"/>
  <c r="G2930" i="8"/>
  <c r="F2930" i="8"/>
  <c r="D2930" i="8"/>
  <c r="C2930" i="8"/>
  <c r="B2930" i="8"/>
  <c r="A2930" i="8"/>
  <c r="I2929" i="8"/>
  <c r="H2929" i="8"/>
  <c r="G2929" i="8"/>
  <c r="F2929" i="8"/>
  <c r="D2929" i="8"/>
  <c r="C2929" i="8"/>
  <c r="B2929" i="8"/>
  <c r="A2929" i="8"/>
  <c r="I2928" i="8"/>
  <c r="H2928" i="8"/>
  <c r="G2928" i="8"/>
  <c r="F2928" i="8"/>
  <c r="D2928" i="8"/>
  <c r="C2928" i="8"/>
  <c r="B2928" i="8"/>
  <c r="A2928" i="8"/>
  <c r="I2927" i="8"/>
  <c r="H2927" i="8"/>
  <c r="G2927" i="8"/>
  <c r="F2927" i="8"/>
  <c r="D2927" i="8"/>
  <c r="C2927" i="8"/>
  <c r="B2927" i="8"/>
  <c r="A2927" i="8"/>
  <c r="I2926" i="8"/>
  <c r="H2926" i="8"/>
  <c r="G2926" i="8"/>
  <c r="F2926" i="8"/>
  <c r="D2926" i="8"/>
  <c r="C2926" i="8"/>
  <c r="B2926" i="8"/>
  <c r="A2926" i="8"/>
  <c r="I2925" i="8"/>
  <c r="H2925" i="8"/>
  <c r="G2925" i="8"/>
  <c r="F2925" i="8"/>
  <c r="D2925" i="8"/>
  <c r="C2925" i="8"/>
  <c r="B2925" i="8"/>
  <c r="A2925" i="8"/>
  <c r="I2924" i="8"/>
  <c r="H2924" i="8"/>
  <c r="G2924" i="8"/>
  <c r="F2924" i="8"/>
  <c r="D2924" i="8"/>
  <c r="C2924" i="8"/>
  <c r="B2924" i="8"/>
  <c r="A2924" i="8"/>
  <c r="I2923" i="8"/>
  <c r="H2923" i="8"/>
  <c r="G2923" i="8"/>
  <c r="F2923" i="8"/>
  <c r="D2923" i="8"/>
  <c r="C2923" i="8"/>
  <c r="B2923" i="8"/>
  <c r="A2923" i="8"/>
  <c r="I2922" i="8"/>
  <c r="H2922" i="8"/>
  <c r="G2922" i="8"/>
  <c r="F2922" i="8"/>
  <c r="D2922" i="8"/>
  <c r="C2922" i="8"/>
  <c r="B2922" i="8"/>
  <c r="A2922" i="8"/>
  <c r="I2921" i="8"/>
  <c r="H2921" i="8"/>
  <c r="G2921" i="8"/>
  <c r="F2921" i="8"/>
  <c r="D2921" i="8"/>
  <c r="C2921" i="8"/>
  <c r="B2921" i="8"/>
  <c r="A2921" i="8"/>
  <c r="I2920" i="8"/>
  <c r="H2920" i="8"/>
  <c r="G2920" i="8"/>
  <c r="F2920" i="8"/>
  <c r="D2920" i="8"/>
  <c r="C2920" i="8"/>
  <c r="B2920" i="8"/>
  <c r="A2920" i="8"/>
  <c r="I2919" i="8"/>
  <c r="H2919" i="8"/>
  <c r="G2919" i="8"/>
  <c r="F2919" i="8"/>
  <c r="D2919" i="8"/>
  <c r="C2919" i="8"/>
  <c r="B2919" i="8"/>
  <c r="A2919" i="8"/>
  <c r="I2918" i="8"/>
  <c r="H2918" i="8"/>
  <c r="G2918" i="8"/>
  <c r="F2918" i="8"/>
  <c r="D2918" i="8"/>
  <c r="C2918" i="8"/>
  <c r="B2918" i="8"/>
  <c r="A2918" i="8"/>
  <c r="I2917" i="8"/>
  <c r="H2917" i="8"/>
  <c r="G2917" i="8"/>
  <c r="F2917" i="8"/>
  <c r="D2917" i="8"/>
  <c r="C2917" i="8"/>
  <c r="B2917" i="8"/>
  <c r="A2917" i="8"/>
  <c r="I2916" i="8"/>
  <c r="H2916" i="8"/>
  <c r="G2916" i="8"/>
  <c r="F2916" i="8"/>
  <c r="D2916" i="8"/>
  <c r="C2916" i="8"/>
  <c r="B2916" i="8"/>
  <c r="A2916" i="8"/>
  <c r="I2915" i="8"/>
  <c r="H2915" i="8"/>
  <c r="G2915" i="8"/>
  <c r="F2915" i="8"/>
  <c r="D2915" i="8"/>
  <c r="C2915" i="8"/>
  <c r="B2915" i="8"/>
  <c r="A2915" i="8"/>
  <c r="I2914" i="8"/>
  <c r="H2914" i="8"/>
  <c r="G2914" i="8"/>
  <c r="F2914" i="8"/>
  <c r="D2914" i="8"/>
  <c r="C2914" i="8"/>
  <c r="B2914" i="8"/>
  <c r="A2914" i="8"/>
  <c r="I2913" i="8"/>
  <c r="H2913" i="8"/>
  <c r="G2913" i="8"/>
  <c r="F2913" i="8"/>
  <c r="D2913" i="8"/>
  <c r="C2913" i="8"/>
  <c r="B2913" i="8"/>
  <c r="A2913" i="8"/>
  <c r="I2912" i="8"/>
  <c r="H2912" i="8"/>
  <c r="G2912" i="8"/>
  <c r="F2912" i="8"/>
  <c r="D2912" i="8"/>
  <c r="C2912" i="8"/>
  <c r="B2912" i="8"/>
  <c r="A2912" i="8"/>
  <c r="I2911" i="8"/>
  <c r="H2911" i="8"/>
  <c r="G2911" i="8"/>
  <c r="F2911" i="8"/>
  <c r="D2911" i="8"/>
  <c r="C2911" i="8"/>
  <c r="B2911" i="8"/>
  <c r="A2911" i="8"/>
  <c r="I2910" i="8"/>
  <c r="H2910" i="8"/>
  <c r="G2910" i="8"/>
  <c r="F2910" i="8"/>
  <c r="D2910" i="8"/>
  <c r="C2910" i="8"/>
  <c r="B2910" i="8"/>
  <c r="A2910" i="8"/>
  <c r="I2909" i="8"/>
  <c r="H2909" i="8"/>
  <c r="G2909" i="8"/>
  <c r="F2909" i="8"/>
  <c r="D2909" i="8"/>
  <c r="C2909" i="8"/>
  <c r="B2909" i="8"/>
  <c r="A2909" i="8"/>
  <c r="I2908" i="8"/>
  <c r="H2908" i="8"/>
  <c r="G2908" i="8"/>
  <c r="F2908" i="8"/>
  <c r="D2908" i="8"/>
  <c r="C2908" i="8"/>
  <c r="B2908" i="8"/>
  <c r="A2908" i="8"/>
  <c r="I2907" i="8"/>
  <c r="H2907" i="8"/>
  <c r="G2907" i="8"/>
  <c r="F2907" i="8"/>
  <c r="D2907" i="8"/>
  <c r="C2907" i="8"/>
  <c r="B2907" i="8"/>
  <c r="A2907" i="8"/>
  <c r="I2906" i="8"/>
  <c r="H2906" i="8"/>
  <c r="G2906" i="8"/>
  <c r="F2906" i="8"/>
  <c r="D2906" i="8"/>
  <c r="C2906" i="8"/>
  <c r="B2906" i="8"/>
  <c r="A2906" i="8"/>
  <c r="I2905" i="8"/>
  <c r="H2905" i="8"/>
  <c r="G2905" i="8"/>
  <c r="F2905" i="8"/>
  <c r="D2905" i="8"/>
  <c r="C2905" i="8"/>
  <c r="B2905" i="8"/>
  <c r="A2905" i="8"/>
  <c r="I2904" i="8"/>
  <c r="H2904" i="8"/>
  <c r="G2904" i="8"/>
  <c r="F2904" i="8"/>
  <c r="D2904" i="8"/>
  <c r="C2904" i="8"/>
  <c r="B2904" i="8"/>
  <c r="A2904" i="8"/>
  <c r="I2903" i="8"/>
  <c r="H2903" i="8"/>
  <c r="G2903" i="8"/>
  <c r="F2903" i="8"/>
  <c r="D2903" i="8"/>
  <c r="C2903" i="8"/>
  <c r="B2903" i="8"/>
  <c r="A2903" i="8"/>
  <c r="I2902" i="8"/>
  <c r="H2902" i="8"/>
  <c r="G2902" i="8"/>
  <c r="F2902" i="8"/>
  <c r="D2902" i="8"/>
  <c r="C2902" i="8"/>
  <c r="B2902" i="8"/>
  <c r="A2902" i="8"/>
  <c r="I2901" i="8"/>
  <c r="H2901" i="8"/>
  <c r="G2901" i="8"/>
  <c r="F2901" i="8"/>
  <c r="D2901" i="8"/>
  <c r="C2901" i="8"/>
  <c r="B2901" i="8"/>
  <c r="A2901" i="8"/>
  <c r="I2900" i="8"/>
  <c r="H2900" i="8"/>
  <c r="G2900" i="8"/>
  <c r="F2900" i="8"/>
  <c r="D2900" i="8"/>
  <c r="C2900" i="8"/>
  <c r="B2900" i="8"/>
  <c r="A2900" i="8"/>
  <c r="I2899" i="8"/>
  <c r="H2899" i="8"/>
  <c r="G2899" i="8"/>
  <c r="F2899" i="8"/>
  <c r="D2899" i="8"/>
  <c r="C2899" i="8"/>
  <c r="B2899" i="8"/>
  <c r="A2899" i="8"/>
  <c r="I2898" i="8"/>
  <c r="H2898" i="8"/>
  <c r="G2898" i="8"/>
  <c r="F2898" i="8"/>
  <c r="D2898" i="8"/>
  <c r="C2898" i="8"/>
  <c r="B2898" i="8"/>
  <c r="A2898" i="8"/>
  <c r="L2897" i="8"/>
  <c r="K2897" i="8"/>
  <c r="J2897" i="8"/>
  <c r="I2897" i="8"/>
  <c r="H2897" i="8"/>
  <c r="G2897" i="8"/>
  <c r="F2897" i="8"/>
  <c r="M2897" i="8" s="1"/>
  <c r="E2897" i="8"/>
  <c r="D2897" i="8"/>
  <c r="C2897" i="8"/>
  <c r="B2897" i="8"/>
  <c r="A2897" i="8"/>
  <c r="L2896" i="8"/>
  <c r="K2896" i="8"/>
  <c r="J2896" i="8"/>
  <c r="I2896" i="8"/>
  <c r="H2896" i="8"/>
  <c r="G2896" i="8"/>
  <c r="F2896" i="8"/>
  <c r="M2896" i="8" s="1"/>
  <c r="N2896" i="8" s="1"/>
  <c r="E2896" i="8"/>
  <c r="D2896" i="8"/>
  <c r="C2896" i="8"/>
  <c r="B2896" i="8"/>
  <c r="A2896" i="8"/>
  <c r="L2895" i="8"/>
  <c r="K2895" i="8"/>
  <c r="J2895" i="8"/>
  <c r="I2895" i="8"/>
  <c r="H2895" i="8"/>
  <c r="G2895" i="8"/>
  <c r="F2895" i="8"/>
  <c r="M2895" i="8" s="1"/>
  <c r="N2895" i="8" s="1"/>
  <c r="E2895" i="8"/>
  <c r="D2895" i="8"/>
  <c r="C2895" i="8"/>
  <c r="B2895" i="8"/>
  <c r="A2895" i="8"/>
  <c r="L2894" i="8"/>
  <c r="K2894" i="8"/>
  <c r="J2894" i="8"/>
  <c r="I2894" i="8"/>
  <c r="H2894" i="8"/>
  <c r="G2894" i="8"/>
  <c r="F2894" i="8"/>
  <c r="M2894" i="8" s="1"/>
  <c r="N2894" i="8" s="1"/>
  <c r="E2894" i="8"/>
  <c r="D2894" i="8"/>
  <c r="C2894" i="8"/>
  <c r="B2894" i="8"/>
  <c r="A2894" i="8"/>
  <c r="L2893" i="8"/>
  <c r="K2893" i="8"/>
  <c r="J2893" i="8"/>
  <c r="I2893" i="8"/>
  <c r="H2893" i="8"/>
  <c r="G2893" i="8"/>
  <c r="F2893" i="8"/>
  <c r="M2893" i="8" s="1"/>
  <c r="N2893" i="8" s="1"/>
  <c r="E2893" i="8"/>
  <c r="D2893" i="8"/>
  <c r="C2893" i="8"/>
  <c r="B2893" i="8"/>
  <c r="A2893" i="8"/>
  <c r="L2892" i="8"/>
  <c r="K2892" i="8"/>
  <c r="J2892" i="8"/>
  <c r="I2892" i="8"/>
  <c r="H2892" i="8"/>
  <c r="G2892" i="8"/>
  <c r="F2892" i="8"/>
  <c r="M2892" i="8" s="1"/>
  <c r="N2892" i="8" s="1"/>
  <c r="E2892" i="8"/>
  <c r="D2892" i="8"/>
  <c r="C2892" i="8"/>
  <c r="B2892" i="8"/>
  <c r="A2892" i="8"/>
  <c r="L2891" i="8"/>
  <c r="K2891" i="8"/>
  <c r="J2891" i="8"/>
  <c r="I2891" i="8"/>
  <c r="H2891" i="8"/>
  <c r="G2891" i="8"/>
  <c r="F2891" i="8"/>
  <c r="M2891" i="8" s="1"/>
  <c r="N2891" i="8" s="1"/>
  <c r="E2891" i="8"/>
  <c r="D2891" i="8"/>
  <c r="C2891" i="8"/>
  <c r="B2891" i="8"/>
  <c r="A2891" i="8"/>
  <c r="L2890" i="8"/>
  <c r="K2890" i="8"/>
  <c r="J2890" i="8"/>
  <c r="I2890" i="8"/>
  <c r="H2890" i="8"/>
  <c r="G2890" i="8"/>
  <c r="F2890" i="8"/>
  <c r="M2890" i="8" s="1"/>
  <c r="N2890" i="8" s="1"/>
  <c r="E2890" i="8"/>
  <c r="D2890" i="8"/>
  <c r="C2890" i="8"/>
  <c r="B2890" i="8"/>
  <c r="A2890" i="8"/>
  <c r="L2889" i="8"/>
  <c r="K2889" i="8"/>
  <c r="J2889" i="8"/>
  <c r="I2889" i="8"/>
  <c r="H2889" i="8"/>
  <c r="G2889" i="8"/>
  <c r="F2889" i="8"/>
  <c r="M2889" i="8" s="1"/>
  <c r="N2889" i="8" s="1"/>
  <c r="E2889" i="8"/>
  <c r="D2889" i="8"/>
  <c r="C2889" i="8"/>
  <c r="B2889" i="8"/>
  <c r="A2889" i="8"/>
  <c r="L2888" i="8"/>
  <c r="K2888" i="8"/>
  <c r="J2888" i="8"/>
  <c r="I2888" i="8"/>
  <c r="H2888" i="8"/>
  <c r="G2888" i="8"/>
  <c r="F2888" i="8"/>
  <c r="M2888" i="8" s="1"/>
  <c r="N2888" i="8" s="1"/>
  <c r="E2888" i="8"/>
  <c r="D2888" i="8"/>
  <c r="C2888" i="8"/>
  <c r="B2888" i="8"/>
  <c r="A2888" i="8"/>
  <c r="L2887" i="8"/>
  <c r="K2887" i="8"/>
  <c r="J2887" i="8"/>
  <c r="I2887" i="8"/>
  <c r="H2887" i="8"/>
  <c r="G2887" i="8"/>
  <c r="F2887" i="8"/>
  <c r="M2887" i="8" s="1"/>
  <c r="N2887" i="8" s="1"/>
  <c r="E2887" i="8"/>
  <c r="D2887" i="8"/>
  <c r="C2887" i="8"/>
  <c r="B2887" i="8"/>
  <c r="A2887" i="8"/>
  <c r="L2886" i="8"/>
  <c r="K2886" i="8"/>
  <c r="J2886" i="8"/>
  <c r="I2886" i="8"/>
  <c r="H2886" i="8"/>
  <c r="G2886" i="8"/>
  <c r="F2886" i="8"/>
  <c r="M2886" i="8" s="1"/>
  <c r="N2886" i="8" s="1"/>
  <c r="E2886" i="8"/>
  <c r="D2886" i="8"/>
  <c r="C2886" i="8"/>
  <c r="B2886" i="8"/>
  <c r="A2886" i="8"/>
  <c r="L2885" i="8"/>
  <c r="K2885" i="8"/>
  <c r="J2885" i="8"/>
  <c r="I2885" i="8"/>
  <c r="H2885" i="8"/>
  <c r="G2885" i="8"/>
  <c r="F2885" i="8"/>
  <c r="M2885" i="8" s="1"/>
  <c r="N2885" i="8" s="1"/>
  <c r="E2885" i="8"/>
  <c r="D2885" i="8"/>
  <c r="C2885" i="8"/>
  <c r="B2885" i="8"/>
  <c r="A2885" i="8"/>
  <c r="L2884" i="8"/>
  <c r="K2884" i="8"/>
  <c r="J2884" i="8"/>
  <c r="I2884" i="8"/>
  <c r="H2884" i="8"/>
  <c r="G2884" i="8"/>
  <c r="F2884" i="8"/>
  <c r="M2884" i="8" s="1"/>
  <c r="N2884" i="8" s="1"/>
  <c r="E2884" i="8"/>
  <c r="D2884" i="8"/>
  <c r="C2884" i="8"/>
  <c r="B2884" i="8"/>
  <c r="A2884" i="8"/>
  <c r="L2883" i="8"/>
  <c r="K2883" i="8"/>
  <c r="J2883" i="8"/>
  <c r="I2883" i="8"/>
  <c r="H2883" i="8"/>
  <c r="G2883" i="8"/>
  <c r="F2883" i="8"/>
  <c r="M2883" i="8" s="1"/>
  <c r="N2883" i="8" s="1"/>
  <c r="E2883" i="8"/>
  <c r="D2883" i="8"/>
  <c r="C2883" i="8"/>
  <c r="B2883" i="8"/>
  <c r="A2883" i="8"/>
  <c r="L2882" i="8"/>
  <c r="K2882" i="8"/>
  <c r="J2882" i="8"/>
  <c r="I2882" i="8"/>
  <c r="H2882" i="8"/>
  <c r="G2882" i="8"/>
  <c r="F2882" i="8"/>
  <c r="M2882" i="8" s="1"/>
  <c r="E2882" i="8"/>
  <c r="D2882" i="8"/>
  <c r="C2882" i="8"/>
  <c r="B2882" i="8"/>
  <c r="A2882" i="8"/>
  <c r="L2881" i="8"/>
  <c r="K2881" i="8"/>
  <c r="J2881" i="8"/>
  <c r="I2881" i="8"/>
  <c r="H2881" i="8"/>
  <c r="G2881" i="8"/>
  <c r="F2881" i="8"/>
  <c r="M2881" i="8" s="1"/>
  <c r="N2881" i="8" s="1"/>
  <c r="E2881" i="8"/>
  <c r="D2881" i="8"/>
  <c r="C2881" i="8"/>
  <c r="B2881" i="8"/>
  <c r="A2881" i="8"/>
  <c r="L2880" i="8"/>
  <c r="K2880" i="8"/>
  <c r="J2880" i="8"/>
  <c r="I2880" i="8"/>
  <c r="H2880" i="8"/>
  <c r="G2880" i="8"/>
  <c r="F2880" i="8"/>
  <c r="M2880" i="8" s="1"/>
  <c r="N2880" i="8" s="1"/>
  <c r="E2880" i="8"/>
  <c r="D2880" i="8"/>
  <c r="C2880" i="8"/>
  <c r="B2880" i="8"/>
  <c r="A2880" i="8"/>
  <c r="L2879" i="8"/>
  <c r="K2879" i="8"/>
  <c r="J2879" i="8"/>
  <c r="I2879" i="8"/>
  <c r="H2879" i="8"/>
  <c r="G2879" i="8"/>
  <c r="F2879" i="8"/>
  <c r="M2879" i="8" s="1"/>
  <c r="N2879" i="8" s="1"/>
  <c r="E2879" i="8"/>
  <c r="D2879" i="8"/>
  <c r="C2879" i="8"/>
  <c r="B2879" i="8"/>
  <c r="A2879" i="8"/>
  <c r="L2878" i="8"/>
  <c r="K2878" i="8"/>
  <c r="J2878" i="8"/>
  <c r="I2878" i="8"/>
  <c r="H2878" i="8"/>
  <c r="G2878" i="8"/>
  <c r="F2878" i="8"/>
  <c r="M2878" i="8" s="1"/>
  <c r="N2878" i="8" s="1"/>
  <c r="E2878" i="8"/>
  <c r="D2878" i="8"/>
  <c r="C2878" i="8"/>
  <c r="B2878" i="8"/>
  <c r="A2878" i="8"/>
  <c r="L2877" i="8"/>
  <c r="K2877" i="8"/>
  <c r="J2877" i="8"/>
  <c r="I2877" i="8"/>
  <c r="H2877" i="8"/>
  <c r="G2877" i="8"/>
  <c r="F2877" i="8"/>
  <c r="M2877" i="8" s="1"/>
  <c r="N2877" i="8" s="1"/>
  <c r="E2877" i="8"/>
  <c r="D2877" i="8"/>
  <c r="C2877" i="8"/>
  <c r="B2877" i="8"/>
  <c r="A2877" i="8"/>
  <c r="L2876" i="8"/>
  <c r="K2876" i="8"/>
  <c r="J2876" i="8"/>
  <c r="I2876" i="8"/>
  <c r="H2876" i="8"/>
  <c r="G2876" i="8"/>
  <c r="F2876" i="8"/>
  <c r="M2876" i="8" s="1"/>
  <c r="N2876" i="8" s="1"/>
  <c r="E2876" i="8"/>
  <c r="D2876" i="8"/>
  <c r="C2876" i="8"/>
  <c r="B2876" i="8"/>
  <c r="A2876" i="8"/>
  <c r="L2875" i="8"/>
  <c r="K2875" i="8"/>
  <c r="J2875" i="8"/>
  <c r="I2875" i="8"/>
  <c r="H2875" i="8"/>
  <c r="G2875" i="8"/>
  <c r="F2875" i="8"/>
  <c r="M2875" i="8" s="1"/>
  <c r="N2875" i="8" s="1"/>
  <c r="E2875" i="8"/>
  <c r="D2875" i="8"/>
  <c r="C2875" i="8"/>
  <c r="B2875" i="8"/>
  <c r="A2875" i="8"/>
  <c r="L2874" i="8"/>
  <c r="K2874" i="8"/>
  <c r="J2874" i="8"/>
  <c r="I2874" i="8"/>
  <c r="H2874" i="8"/>
  <c r="G2874" i="8"/>
  <c r="F2874" i="8"/>
  <c r="M2874" i="8" s="1"/>
  <c r="N2874" i="8" s="1"/>
  <c r="E2874" i="8"/>
  <c r="D2874" i="8"/>
  <c r="C2874" i="8"/>
  <c r="B2874" i="8"/>
  <c r="A2874" i="8"/>
  <c r="L2873" i="8"/>
  <c r="K2873" i="8"/>
  <c r="J2873" i="8"/>
  <c r="I2873" i="8"/>
  <c r="H2873" i="8"/>
  <c r="G2873" i="8"/>
  <c r="F2873" i="8"/>
  <c r="M2873" i="8" s="1"/>
  <c r="N2873" i="8" s="1"/>
  <c r="E2873" i="8"/>
  <c r="D2873" i="8"/>
  <c r="C2873" i="8"/>
  <c r="B2873" i="8"/>
  <c r="A2873" i="8"/>
  <c r="L2872" i="8"/>
  <c r="K2872" i="8"/>
  <c r="J2872" i="8"/>
  <c r="I2872" i="8"/>
  <c r="H2872" i="8"/>
  <c r="G2872" i="8"/>
  <c r="F2872" i="8"/>
  <c r="M2872" i="8" s="1"/>
  <c r="N2872" i="8" s="1"/>
  <c r="E2872" i="8"/>
  <c r="D2872" i="8"/>
  <c r="C2872" i="8"/>
  <c r="B2872" i="8"/>
  <c r="A2872" i="8"/>
  <c r="L2871" i="8"/>
  <c r="K2871" i="8"/>
  <c r="J2871" i="8"/>
  <c r="I2871" i="8"/>
  <c r="H2871" i="8"/>
  <c r="G2871" i="8"/>
  <c r="F2871" i="8"/>
  <c r="M2871" i="8" s="1"/>
  <c r="N2871" i="8" s="1"/>
  <c r="E2871" i="8"/>
  <c r="D2871" i="8"/>
  <c r="C2871" i="8"/>
  <c r="B2871" i="8"/>
  <c r="A2871" i="8"/>
  <c r="L2870" i="8"/>
  <c r="K2870" i="8"/>
  <c r="J2870" i="8"/>
  <c r="I2870" i="8"/>
  <c r="H2870" i="8"/>
  <c r="G2870" i="8"/>
  <c r="F2870" i="8"/>
  <c r="M2870" i="8" s="1"/>
  <c r="N2870" i="8" s="1"/>
  <c r="E2870" i="8"/>
  <c r="D2870" i="8"/>
  <c r="C2870" i="8"/>
  <c r="B2870" i="8"/>
  <c r="A2870" i="8"/>
  <c r="L2869" i="8"/>
  <c r="K2869" i="8"/>
  <c r="J2869" i="8"/>
  <c r="I2869" i="8"/>
  <c r="H2869" i="8"/>
  <c r="G2869" i="8"/>
  <c r="F2869" i="8"/>
  <c r="M2869" i="8" s="1"/>
  <c r="N2869" i="8" s="1"/>
  <c r="E2869" i="8"/>
  <c r="D2869" i="8"/>
  <c r="C2869" i="8"/>
  <c r="B2869" i="8"/>
  <c r="A2869" i="8"/>
  <c r="L2868" i="8"/>
  <c r="K2868" i="8"/>
  <c r="J2868" i="8"/>
  <c r="I2868" i="8"/>
  <c r="H2868" i="8"/>
  <c r="G2868" i="8"/>
  <c r="F2868" i="8"/>
  <c r="M2868" i="8" s="1"/>
  <c r="N2868" i="8" s="1"/>
  <c r="E2868" i="8"/>
  <c r="D2868" i="8"/>
  <c r="C2868" i="8"/>
  <c r="B2868" i="8"/>
  <c r="A2868" i="8"/>
  <c r="L2867" i="8"/>
  <c r="K2867" i="8"/>
  <c r="J2867" i="8"/>
  <c r="I2867" i="8"/>
  <c r="H2867" i="8"/>
  <c r="G2867" i="8"/>
  <c r="F2867" i="8"/>
  <c r="M2867" i="8" s="1"/>
  <c r="E2867" i="8"/>
  <c r="D2867" i="8"/>
  <c r="C2867" i="8"/>
  <c r="B2867" i="8"/>
  <c r="A2867" i="8"/>
  <c r="L2866" i="8"/>
  <c r="K2866" i="8"/>
  <c r="J2866" i="8"/>
  <c r="I2866" i="8"/>
  <c r="H2866" i="8"/>
  <c r="G2866" i="8"/>
  <c r="F2866" i="8"/>
  <c r="M2866" i="8" s="1"/>
  <c r="E2866" i="8"/>
  <c r="D2866" i="8"/>
  <c r="C2866" i="8"/>
  <c r="B2866" i="8"/>
  <c r="A2866" i="8"/>
  <c r="L2865" i="8"/>
  <c r="K2865" i="8"/>
  <c r="J2865" i="8"/>
  <c r="I2865" i="8"/>
  <c r="H2865" i="8"/>
  <c r="G2865" i="8"/>
  <c r="F2865" i="8"/>
  <c r="M2865" i="8" s="1"/>
  <c r="E2865" i="8"/>
  <c r="D2865" i="8"/>
  <c r="C2865" i="8"/>
  <c r="B2865" i="8"/>
  <c r="A2865" i="8"/>
  <c r="L2864" i="8"/>
  <c r="K2864" i="8"/>
  <c r="J2864" i="8"/>
  <c r="I2864" i="8"/>
  <c r="H2864" i="8"/>
  <c r="G2864" i="8"/>
  <c r="F2864" i="8"/>
  <c r="M2864" i="8" s="1"/>
  <c r="E2864" i="8"/>
  <c r="D2864" i="8"/>
  <c r="C2864" i="8"/>
  <c r="B2864" i="8"/>
  <c r="A2864" i="8"/>
  <c r="L2863" i="8"/>
  <c r="K2863" i="8"/>
  <c r="J2863" i="8"/>
  <c r="I2863" i="8"/>
  <c r="H2863" i="8"/>
  <c r="G2863" i="8"/>
  <c r="F2863" i="8"/>
  <c r="M2863" i="8" s="1"/>
  <c r="E2863" i="8"/>
  <c r="D2863" i="8"/>
  <c r="C2863" i="8"/>
  <c r="B2863" i="8"/>
  <c r="A2863" i="8"/>
  <c r="L2862" i="8"/>
  <c r="K2862" i="8"/>
  <c r="J2862" i="8"/>
  <c r="I2862" i="8"/>
  <c r="H2862" i="8"/>
  <c r="G2862" i="8"/>
  <c r="F2862" i="8"/>
  <c r="M2862" i="8" s="1"/>
  <c r="E2862" i="8"/>
  <c r="D2862" i="8"/>
  <c r="C2862" i="8"/>
  <c r="B2862" i="8"/>
  <c r="A2862" i="8"/>
  <c r="L2861" i="8"/>
  <c r="K2861" i="8"/>
  <c r="J2861" i="8"/>
  <c r="I2861" i="8"/>
  <c r="H2861" i="8"/>
  <c r="G2861" i="8"/>
  <c r="F2861" i="8"/>
  <c r="M2861" i="8" s="1"/>
  <c r="E2861" i="8"/>
  <c r="D2861" i="8"/>
  <c r="C2861" i="8"/>
  <c r="B2861" i="8"/>
  <c r="A2861" i="8"/>
  <c r="L2860" i="8"/>
  <c r="K2860" i="8"/>
  <c r="J2860" i="8"/>
  <c r="I2860" i="8"/>
  <c r="H2860" i="8"/>
  <c r="G2860" i="8"/>
  <c r="F2860" i="8"/>
  <c r="M2860" i="8" s="1"/>
  <c r="E2860" i="8"/>
  <c r="D2860" i="8"/>
  <c r="C2860" i="8"/>
  <c r="B2860" i="8"/>
  <c r="A2860" i="8"/>
  <c r="L2859" i="8"/>
  <c r="K2859" i="8"/>
  <c r="J2859" i="8"/>
  <c r="I2859" i="8"/>
  <c r="H2859" i="8"/>
  <c r="G2859" i="8"/>
  <c r="F2859" i="8"/>
  <c r="M2859" i="8" s="1"/>
  <c r="E2859" i="8"/>
  <c r="D2859" i="8"/>
  <c r="C2859" i="8"/>
  <c r="B2859" i="8"/>
  <c r="A2859" i="8"/>
  <c r="L2858" i="8"/>
  <c r="K2858" i="8"/>
  <c r="J2858" i="8"/>
  <c r="I2858" i="8"/>
  <c r="H2858" i="8"/>
  <c r="G2858" i="8"/>
  <c r="F2858" i="8"/>
  <c r="M2858" i="8" s="1"/>
  <c r="E2858" i="8"/>
  <c r="D2858" i="8"/>
  <c r="C2858" i="8"/>
  <c r="B2858" i="8"/>
  <c r="A2858" i="8"/>
  <c r="L2857" i="8"/>
  <c r="K2857" i="8"/>
  <c r="J2857" i="8"/>
  <c r="I2857" i="8"/>
  <c r="H2857" i="8"/>
  <c r="G2857" i="8"/>
  <c r="F2857" i="8"/>
  <c r="M2857" i="8" s="1"/>
  <c r="E2857" i="8"/>
  <c r="D2857" i="8"/>
  <c r="C2857" i="8"/>
  <c r="B2857" i="8"/>
  <c r="A2857" i="8"/>
  <c r="L2856" i="8"/>
  <c r="K2856" i="8"/>
  <c r="J2856" i="8"/>
  <c r="I2856" i="8"/>
  <c r="H2856" i="8"/>
  <c r="G2856" i="8"/>
  <c r="F2856" i="8"/>
  <c r="M2856" i="8" s="1"/>
  <c r="E2856" i="8"/>
  <c r="D2856" i="8"/>
  <c r="C2856" i="8"/>
  <c r="B2856" i="8"/>
  <c r="A2856" i="8"/>
  <c r="L2855" i="8"/>
  <c r="K2855" i="8"/>
  <c r="J2855" i="8"/>
  <c r="I2855" i="8"/>
  <c r="H2855" i="8"/>
  <c r="G2855" i="8"/>
  <c r="F2855" i="8"/>
  <c r="M2855" i="8" s="1"/>
  <c r="E2855" i="8"/>
  <c r="D2855" i="8"/>
  <c r="C2855" i="8"/>
  <c r="B2855" i="8"/>
  <c r="A2855" i="8"/>
  <c r="L2854" i="8"/>
  <c r="K2854" i="8"/>
  <c r="J2854" i="8"/>
  <c r="I2854" i="8"/>
  <c r="H2854" i="8"/>
  <c r="G2854" i="8"/>
  <c r="F2854" i="8"/>
  <c r="M2854" i="8" s="1"/>
  <c r="E2854" i="8"/>
  <c r="D2854" i="8"/>
  <c r="C2854" i="8"/>
  <c r="B2854" i="8"/>
  <c r="A2854" i="8"/>
  <c r="L2853" i="8"/>
  <c r="K2853" i="8"/>
  <c r="J2853" i="8"/>
  <c r="I2853" i="8"/>
  <c r="H2853" i="8"/>
  <c r="G2853" i="8"/>
  <c r="F2853" i="8"/>
  <c r="M2853" i="8" s="1"/>
  <c r="E2853" i="8"/>
  <c r="D2853" i="8"/>
  <c r="C2853" i="8"/>
  <c r="B2853" i="8"/>
  <c r="A2853" i="8"/>
  <c r="L2852" i="8"/>
  <c r="K2852" i="8"/>
  <c r="J2852" i="8"/>
  <c r="I2852" i="8"/>
  <c r="H2852" i="8"/>
  <c r="G2852" i="8"/>
  <c r="F2852" i="8"/>
  <c r="M2852" i="8" s="1"/>
  <c r="E2852" i="8"/>
  <c r="D2852" i="8"/>
  <c r="C2852" i="8"/>
  <c r="B2852" i="8"/>
  <c r="A2852" i="8"/>
  <c r="L2851" i="8"/>
  <c r="K2851" i="8"/>
  <c r="J2851" i="8"/>
  <c r="I2851" i="8"/>
  <c r="H2851" i="8"/>
  <c r="G2851" i="8"/>
  <c r="F2851" i="8"/>
  <c r="M2851" i="8" s="1"/>
  <c r="N2851" i="8" s="1"/>
  <c r="E2851" i="8"/>
  <c r="D2851" i="8"/>
  <c r="C2851" i="8"/>
  <c r="B2851" i="8"/>
  <c r="A2851" i="8"/>
  <c r="L2850" i="8"/>
  <c r="K2850" i="8"/>
  <c r="J2850" i="8"/>
  <c r="I2850" i="8"/>
  <c r="H2850" i="8"/>
  <c r="G2850" i="8"/>
  <c r="F2850" i="8"/>
  <c r="M2850" i="8" s="1"/>
  <c r="N2850" i="8" s="1"/>
  <c r="E2850" i="8"/>
  <c r="D2850" i="8"/>
  <c r="C2850" i="8"/>
  <c r="B2850" i="8"/>
  <c r="A2850" i="8"/>
  <c r="L2849" i="8"/>
  <c r="K2849" i="8"/>
  <c r="J2849" i="8"/>
  <c r="I2849" i="8"/>
  <c r="H2849" i="8"/>
  <c r="G2849" i="8"/>
  <c r="F2849" i="8"/>
  <c r="M2849" i="8" s="1"/>
  <c r="N2849" i="8" s="1"/>
  <c r="E2849" i="8"/>
  <c r="D2849" i="8"/>
  <c r="C2849" i="8"/>
  <c r="B2849" i="8"/>
  <c r="A2849" i="8"/>
  <c r="L2848" i="8"/>
  <c r="K2848" i="8"/>
  <c r="J2848" i="8"/>
  <c r="I2848" i="8"/>
  <c r="H2848" i="8"/>
  <c r="G2848" i="8"/>
  <c r="F2848" i="8"/>
  <c r="M2848" i="8" s="1"/>
  <c r="N2848" i="8" s="1"/>
  <c r="E2848" i="8"/>
  <c r="D2848" i="8"/>
  <c r="C2848" i="8"/>
  <c r="B2848" i="8"/>
  <c r="A2848" i="8"/>
  <c r="L2847" i="8"/>
  <c r="K2847" i="8"/>
  <c r="J2847" i="8"/>
  <c r="I2847" i="8"/>
  <c r="H2847" i="8"/>
  <c r="G2847" i="8"/>
  <c r="F2847" i="8"/>
  <c r="M2847" i="8" s="1"/>
  <c r="N2847" i="8" s="1"/>
  <c r="E2847" i="8"/>
  <c r="D2847" i="8"/>
  <c r="C2847" i="8"/>
  <c r="B2847" i="8"/>
  <c r="A2847" i="8"/>
  <c r="L2846" i="8"/>
  <c r="K2846" i="8"/>
  <c r="J2846" i="8"/>
  <c r="I2846" i="8"/>
  <c r="H2846" i="8"/>
  <c r="G2846" i="8"/>
  <c r="F2846" i="8"/>
  <c r="M2846" i="8" s="1"/>
  <c r="N2846" i="8" s="1"/>
  <c r="E2846" i="8"/>
  <c r="D2846" i="8"/>
  <c r="C2846" i="8"/>
  <c r="B2846" i="8"/>
  <c r="A2846" i="8"/>
  <c r="L2845" i="8"/>
  <c r="K2845" i="8"/>
  <c r="J2845" i="8"/>
  <c r="I2845" i="8"/>
  <c r="H2845" i="8"/>
  <c r="G2845" i="8"/>
  <c r="F2845" i="8"/>
  <c r="M2845" i="8" s="1"/>
  <c r="N2845" i="8" s="1"/>
  <c r="E2845" i="8"/>
  <c r="D2845" i="8"/>
  <c r="C2845" i="8"/>
  <c r="B2845" i="8"/>
  <c r="A2845" i="8"/>
  <c r="L2844" i="8"/>
  <c r="K2844" i="8"/>
  <c r="J2844" i="8"/>
  <c r="I2844" i="8"/>
  <c r="H2844" i="8"/>
  <c r="G2844" i="8"/>
  <c r="F2844" i="8"/>
  <c r="M2844" i="8" s="1"/>
  <c r="N2844" i="8" s="1"/>
  <c r="E2844" i="8"/>
  <c r="D2844" i="8"/>
  <c r="C2844" i="8"/>
  <c r="B2844" i="8"/>
  <c r="A2844" i="8"/>
  <c r="L2843" i="8"/>
  <c r="K2843" i="8"/>
  <c r="J2843" i="8"/>
  <c r="I2843" i="8"/>
  <c r="H2843" i="8"/>
  <c r="G2843" i="8"/>
  <c r="F2843" i="8"/>
  <c r="M2843" i="8" s="1"/>
  <c r="N2843" i="8" s="1"/>
  <c r="E2843" i="8"/>
  <c r="D2843" i="8"/>
  <c r="C2843" i="8"/>
  <c r="B2843" i="8"/>
  <c r="A2843" i="8"/>
  <c r="L2842" i="8"/>
  <c r="K2842" i="8"/>
  <c r="J2842" i="8"/>
  <c r="I2842" i="8"/>
  <c r="H2842" i="8"/>
  <c r="G2842" i="8"/>
  <c r="F2842" i="8"/>
  <c r="M2842" i="8" s="1"/>
  <c r="N2842" i="8" s="1"/>
  <c r="E2842" i="8"/>
  <c r="D2842" i="8"/>
  <c r="C2842" i="8"/>
  <c r="B2842" i="8"/>
  <c r="A2842" i="8"/>
  <c r="L2841" i="8"/>
  <c r="K2841" i="8"/>
  <c r="J2841" i="8"/>
  <c r="I2841" i="8"/>
  <c r="H2841" i="8"/>
  <c r="G2841" i="8"/>
  <c r="F2841" i="8"/>
  <c r="M2841" i="8" s="1"/>
  <c r="N2841" i="8" s="1"/>
  <c r="E2841" i="8"/>
  <c r="D2841" i="8"/>
  <c r="C2841" i="8"/>
  <c r="B2841" i="8"/>
  <c r="A2841" i="8"/>
  <c r="L2840" i="8"/>
  <c r="K2840" i="8"/>
  <c r="J2840" i="8"/>
  <c r="I2840" i="8"/>
  <c r="H2840" i="8"/>
  <c r="G2840" i="8"/>
  <c r="F2840" i="8"/>
  <c r="M2840" i="8" s="1"/>
  <c r="N2840" i="8" s="1"/>
  <c r="E2840" i="8"/>
  <c r="D2840" i="8"/>
  <c r="C2840" i="8"/>
  <c r="B2840" i="8"/>
  <c r="A2840" i="8"/>
  <c r="L2839" i="8"/>
  <c r="K2839" i="8"/>
  <c r="J2839" i="8"/>
  <c r="I2839" i="8"/>
  <c r="H2839" i="8"/>
  <c r="G2839" i="8"/>
  <c r="F2839" i="8"/>
  <c r="M2839" i="8" s="1"/>
  <c r="N2839" i="8" s="1"/>
  <c r="E2839" i="8"/>
  <c r="D2839" i="8"/>
  <c r="C2839" i="8"/>
  <c r="B2839" i="8"/>
  <c r="A2839" i="8"/>
  <c r="L2838" i="8"/>
  <c r="K2838" i="8"/>
  <c r="J2838" i="8"/>
  <c r="I2838" i="8"/>
  <c r="H2838" i="8"/>
  <c r="G2838" i="8"/>
  <c r="F2838" i="8"/>
  <c r="M2838" i="8" s="1"/>
  <c r="N2838" i="8" s="1"/>
  <c r="E2838" i="8"/>
  <c r="D2838" i="8"/>
  <c r="C2838" i="8"/>
  <c r="B2838" i="8"/>
  <c r="A2838" i="8"/>
  <c r="L2837" i="8"/>
  <c r="K2837" i="8"/>
  <c r="J2837" i="8"/>
  <c r="I2837" i="8"/>
  <c r="H2837" i="8"/>
  <c r="G2837" i="8"/>
  <c r="F2837" i="8"/>
  <c r="M2837" i="8" s="1"/>
  <c r="E2837" i="8"/>
  <c r="D2837" i="8"/>
  <c r="C2837" i="8"/>
  <c r="B2837" i="8"/>
  <c r="A2837" i="8"/>
  <c r="L2836" i="8"/>
  <c r="K2836" i="8"/>
  <c r="J2836" i="8"/>
  <c r="I2836" i="8"/>
  <c r="H2836" i="8"/>
  <c r="G2836" i="8"/>
  <c r="F2836" i="8"/>
  <c r="M2836" i="8" s="1"/>
  <c r="N2836" i="8" s="1"/>
  <c r="E2836" i="8"/>
  <c r="D2836" i="8"/>
  <c r="C2836" i="8"/>
  <c r="B2836" i="8"/>
  <c r="A2836" i="8"/>
  <c r="L2835" i="8"/>
  <c r="K2835" i="8"/>
  <c r="J2835" i="8"/>
  <c r="I2835" i="8"/>
  <c r="H2835" i="8"/>
  <c r="G2835" i="8"/>
  <c r="F2835" i="8"/>
  <c r="M2835" i="8" s="1"/>
  <c r="N2835" i="8" s="1"/>
  <c r="E2835" i="8"/>
  <c r="D2835" i="8"/>
  <c r="C2835" i="8"/>
  <c r="B2835" i="8"/>
  <c r="A2835" i="8"/>
  <c r="L2834" i="8"/>
  <c r="K2834" i="8"/>
  <c r="J2834" i="8"/>
  <c r="I2834" i="8"/>
  <c r="H2834" i="8"/>
  <c r="G2834" i="8"/>
  <c r="F2834" i="8"/>
  <c r="M2834" i="8" s="1"/>
  <c r="N2834" i="8" s="1"/>
  <c r="E2834" i="8"/>
  <c r="D2834" i="8"/>
  <c r="C2834" i="8"/>
  <c r="B2834" i="8"/>
  <c r="A2834" i="8"/>
  <c r="L2833" i="8"/>
  <c r="K2833" i="8"/>
  <c r="J2833" i="8"/>
  <c r="I2833" i="8"/>
  <c r="H2833" i="8"/>
  <c r="G2833" i="8"/>
  <c r="F2833" i="8"/>
  <c r="M2833" i="8" s="1"/>
  <c r="N2833" i="8" s="1"/>
  <c r="E2833" i="8"/>
  <c r="D2833" i="8"/>
  <c r="C2833" i="8"/>
  <c r="B2833" i="8"/>
  <c r="A2833" i="8"/>
  <c r="L2832" i="8"/>
  <c r="K2832" i="8"/>
  <c r="J2832" i="8"/>
  <c r="I2832" i="8"/>
  <c r="H2832" i="8"/>
  <c r="G2832" i="8"/>
  <c r="F2832" i="8"/>
  <c r="M2832" i="8" s="1"/>
  <c r="N2832" i="8" s="1"/>
  <c r="E2832" i="8"/>
  <c r="D2832" i="8"/>
  <c r="C2832" i="8"/>
  <c r="B2832" i="8"/>
  <c r="A2832" i="8"/>
  <c r="L2831" i="8"/>
  <c r="K2831" i="8"/>
  <c r="J2831" i="8"/>
  <c r="I2831" i="8"/>
  <c r="H2831" i="8"/>
  <c r="G2831" i="8"/>
  <c r="F2831" i="8"/>
  <c r="M2831" i="8" s="1"/>
  <c r="N2831" i="8" s="1"/>
  <c r="E2831" i="8"/>
  <c r="D2831" i="8"/>
  <c r="C2831" i="8"/>
  <c r="B2831" i="8"/>
  <c r="A2831" i="8"/>
  <c r="L2830" i="8"/>
  <c r="K2830" i="8"/>
  <c r="J2830" i="8"/>
  <c r="I2830" i="8"/>
  <c r="H2830" i="8"/>
  <c r="G2830" i="8"/>
  <c r="F2830" i="8"/>
  <c r="M2830" i="8" s="1"/>
  <c r="N2830" i="8" s="1"/>
  <c r="E2830" i="8"/>
  <c r="D2830" i="8"/>
  <c r="C2830" i="8"/>
  <c r="B2830" i="8"/>
  <c r="A2830" i="8"/>
  <c r="L2829" i="8"/>
  <c r="K2829" i="8"/>
  <c r="J2829" i="8"/>
  <c r="I2829" i="8"/>
  <c r="H2829" i="8"/>
  <c r="G2829" i="8"/>
  <c r="F2829" i="8"/>
  <c r="M2829" i="8" s="1"/>
  <c r="N2829" i="8" s="1"/>
  <c r="E2829" i="8"/>
  <c r="D2829" i="8"/>
  <c r="C2829" i="8"/>
  <c r="B2829" i="8"/>
  <c r="A2829" i="8"/>
  <c r="L2828" i="8"/>
  <c r="K2828" i="8"/>
  <c r="J2828" i="8"/>
  <c r="I2828" i="8"/>
  <c r="H2828" i="8"/>
  <c r="G2828" i="8"/>
  <c r="F2828" i="8"/>
  <c r="M2828" i="8" s="1"/>
  <c r="N2828" i="8" s="1"/>
  <c r="E2828" i="8"/>
  <c r="D2828" i="8"/>
  <c r="C2828" i="8"/>
  <c r="B2828" i="8"/>
  <c r="A2828" i="8"/>
  <c r="L2827" i="8"/>
  <c r="K2827" i="8"/>
  <c r="J2827" i="8"/>
  <c r="I2827" i="8"/>
  <c r="H2827" i="8"/>
  <c r="G2827" i="8"/>
  <c r="F2827" i="8"/>
  <c r="M2827" i="8" s="1"/>
  <c r="N2827" i="8" s="1"/>
  <c r="E2827" i="8"/>
  <c r="D2827" i="8"/>
  <c r="C2827" i="8"/>
  <c r="B2827" i="8"/>
  <c r="A2827" i="8"/>
  <c r="L2826" i="8"/>
  <c r="K2826" i="8"/>
  <c r="J2826" i="8"/>
  <c r="I2826" i="8"/>
  <c r="H2826" i="8"/>
  <c r="G2826" i="8"/>
  <c r="F2826" i="8"/>
  <c r="M2826" i="8" s="1"/>
  <c r="N2826" i="8" s="1"/>
  <c r="E2826" i="8"/>
  <c r="D2826" i="8"/>
  <c r="C2826" i="8"/>
  <c r="B2826" i="8"/>
  <c r="A2826" i="8"/>
  <c r="L2825" i="8"/>
  <c r="K2825" i="8"/>
  <c r="J2825" i="8"/>
  <c r="I2825" i="8"/>
  <c r="H2825" i="8"/>
  <c r="G2825" i="8"/>
  <c r="F2825" i="8"/>
  <c r="M2825" i="8" s="1"/>
  <c r="N2825" i="8" s="1"/>
  <c r="E2825" i="8"/>
  <c r="D2825" i="8"/>
  <c r="C2825" i="8"/>
  <c r="B2825" i="8"/>
  <c r="A2825" i="8"/>
  <c r="L2824" i="8"/>
  <c r="K2824" i="8"/>
  <c r="J2824" i="8"/>
  <c r="I2824" i="8"/>
  <c r="H2824" i="8"/>
  <c r="G2824" i="8"/>
  <c r="F2824" i="8"/>
  <c r="M2824" i="8" s="1"/>
  <c r="N2824" i="8" s="1"/>
  <c r="E2824" i="8"/>
  <c r="D2824" i="8"/>
  <c r="C2824" i="8"/>
  <c r="B2824" i="8"/>
  <c r="A2824" i="8"/>
  <c r="L2823" i="8"/>
  <c r="K2823" i="8"/>
  <c r="J2823" i="8"/>
  <c r="I2823" i="8"/>
  <c r="H2823" i="8"/>
  <c r="G2823" i="8"/>
  <c r="F2823" i="8"/>
  <c r="M2823" i="8" s="1"/>
  <c r="N2823" i="8" s="1"/>
  <c r="E2823" i="8"/>
  <c r="D2823" i="8"/>
  <c r="C2823" i="8"/>
  <c r="B2823" i="8"/>
  <c r="A2823" i="8"/>
  <c r="L2822" i="8"/>
  <c r="K2822" i="8"/>
  <c r="J2822" i="8"/>
  <c r="I2822" i="8"/>
  <c r="H2822" i="8"/>
  <c r="G2822" i="8"/>
  <c r="F2822" i="8"/>
  <c r="M2822" i="8" s="1"/>
  <c r="E2822" i="8"/>
  <c r="D2822" i="8"/>
  <c r="C2822" i="8"/>
  <c r="B2822" i="8"/>
  <c r="A2822" i="8"/>
  <c r="L2821" i="8"/>
  <c r="K2821" i="8"/>
  <c r="J2821" i="8"/>
  <c r="I2821" i="8"/>
  <c r="H2821" i="8"/>
  <c r="G2821" i="8"/>
  <c r="F2821" i="8"/>
  <c r="M2821" i="8" s="1"/>
  <c r="N2821" i="8" s="1"/>
  <c r="E2821" i="8"/>
  <c r="D2821" i="8"/>
  <c r="C2821" i="8"/>
  <c r="B2821" i="8"/>
  <c r="A2821" i="8"/>
  <c r="L2820" i="8"/>
  <c r="K2820" i="8"/>
  <c r="J2820" i="8"/>
  <c r="I2820" i="8"/>
  <c r="H2820" i="8"/>
  <c r="G2820" i="8"/>
  <c r="F2820" i="8"/>
  <c r="M2820" i="8" s="1"/>
  <c r="N2820" i="8" s="1"/>
  <c r="E2820" i="8"/>
  <c r="D2820" i="8"/>
  <c r="C2820" i="8"/>
  <c r="B2820" i="8"/>
  <c r="A2820" i="8"/>
  <c r="L2819" i="8"/>
  <c r="K2819" i="8"/>
  <c r="J2819" i="8"/>
  <c r="I2819" i="8"/>
  <c r="H2819" i="8"/>
  <c r="G2819" i="8"/>
  <c r="F2819" i="8"/>
  <c r="M2819" i="8" s="1"/>
  <c r="N2819" i="8" s="1"/>
  <c r="E2819" i="8"/>
  <c r="D2819" i="8"/>
  <c r="C2819" i="8"/>
  <c r="B2819" i="8"/>
  <c r="A2819" i="8"/>
  <c r="L2818" i="8"/>
  <c r="K2818" i="8"/>
  <c r="J2818" i="8"/>
  <c r="I2818" i="8"/>
  <c r="H2818" i="8"/>
  <c r="G2818" i="8"/>
  <c r="F2818" i="8"/>
  <c r="M2818" i="8" s="1"/>
  <c r="N2818" i="8" s="1"/>
  <c r="E2818" i="8"/>
  <c r="D2818" i="8"/>
  <c r="C2818" i="8"/>
  <c r="B2818" i="8"/>
  <c r="A2818" i="8"/>
  <c r="L2817" i="8"/>
  <c r="K2817" i="8"/>
  <c r="J2817" i="8"/>
  <c r="I2817" i="8"/>
  <c r="H2817" i="8"/>
  <c r="G2817" i="8"/>
  <c r="F2817" i="8"/>
  <c r="M2817" i="8" s="1"/>
  <c r="N2817" i="8" s="1"/>
  <c r="E2817" i="8"/>
  <c r="D2817" i="8"/>
  <c r="C2817" i="8"/>
  <c r="B2817" i="8"/>
  <c r="A2817" i="8"/>
  <c r="L2816" i="8"/>
  <c r="K2816" i="8"/>
  <c r="J2816" i="8"/>
  <c r="I2816" i="8"/>
  <c r="H2816" i="8"/>
  <c r="G2816" i="8"/>
  <c r="F2816" i="8"/>
  <c r="M2816" i="8" s="1"/>
  <c r="N2816" i="8" s="1"/>
  <c r="E2816" i="8"/>
  <c r="D2816" i="8"/>
  <c r="C2816" i="8"/>
  <c r="B2816" i="8"/>
  <c r="A2816" i="8"/>
  <c r="L2815" i="8"/>
  <c r="K2815" i="8"/>
  <c r="J2815" i="8"/>
  <c r="I2815" i="8"/>
  <c r="H2815" i="8"/>
  <c r="G2815" i="8"/>
  <c r="F2815" i="8"/>
  <c r="M2815" i="8" s="1"/>
  <c r="N2815" i="8" s="1"/>
  <c r="E2815" i="8"/>
  <c r="D2815" i="8"/>
  <c r="C2815" i="8"/>
  <c r="B2815" i="8"/>
  <c r="A2815" i="8"/>
  <c r="L2814" i="8"/>
  <c r="K2814" i="8"/>
  <c r="J2814" i="8"/>
  <c r="I2814" i="8"/>
  <c r="H2814" i="8"/>
  <c r="G2814" i="8"/>
  <c r="F2814" i="8"/>
  <c r="M2814" i="8" s="1"/>
  <c r="N2814" i="8" s="1"/>
  <c r="E2814" i="8"/>
  <c r="D2814" i="8"/>
  <c r="C2814" i="8"/>
  <c r="B2814" i="8"/>
  <c r="A2814" i="8"/>
  <c r="L2813" i="8"/>
  <c r="K2813" i="8"/>
  <c r="J2813" i="8"/>
  <c r="I2813" i="8"/>
  <c r="H2813" i="8"/>
  <c r="G2813" i="8"/>
  <c r="F2813" i="8"/>
  <c r="M2813" i="8" s="1"/>
  <c r="N2813" i="8" s="1"/>
  <c r="E2813" i="8"/>
  <c r="D2813" i="8"/>
  <c r="C2813" i="8"/>
  <c r="B2813" i="8"/>
  <c r="A2813" i="8"/>
  <c r="L2812" i="8"/>
  <c r="K2812" i="8"/>
  <c r="J2812" i="8"/>
  <c r="I2812" i="8"/>
  <c r="H2812" i="8"/>
  <c r="G2812" i="8"/>
  <c r="F2812" i="8"/>
  <c r="M2812" i="8" s="1"/>
  <c r="N2812" i="8" s="1"/>
  <c r="E2812" i="8"/>
  <c r="D2812" i="8"/>
  <c r="C2812" i="8"/>
  <c r="B2812" i="8"/>
  <c r="A2812" i="8"/>
  <c r="L2811" i="8"/>
  <c r="K2811" i="8"/>
  <c r="J2811" i="8"/>
  <c r="I2811" i="8"/>
  <c r="H2811" i="8"/>
  <c r="G2811" i="8"/>
  <c r="F2811" i="8"/>
  <c r="M2811" i="8" s="1"/>
  <c r="N2811" i="8" s="1"/>
  <c r="E2811" i="8"/>
  <c r="D2811" i="8"/>
  <c r="C2811" i="8"/>
  <c r="B2811" i="8"/>
  <c r="A2811" i="8"/>
  <c r="L2810" i="8"/>
  <c r="K2810" i="8"/>
  <c r="J2810" i="8"/>
  <c r="I2810" i="8"/>
  <c r="H2810" i="8"/>
  <c r="G2810" i="8"/>
  <c r="F2810" i="8"/>
  <c r="M2810" i="8" s="1"/>
  <c r="N2810" i="8" s="1"/>
  <c r="E2810" i="8"/>
  <c r="D2810" i="8"/>
  <c r="C2810" i="8"/>
  <c r="B2810" i="8"/>
  <c r="A2810" i="8"/>
  <c r="L2809" i="8"/>
  <c r="K2809" i="8"/>
  <c r="J2809" i="8"/>
  <c r="I2809" i="8"/>
  <c r="H2809" i="8"/>
  <c r="G2809" i="8"/>
  <c r="F2809" i="8"/>
  <c r="M2809" i="8" s="1"/>
  <c r="N2809" i="8" s="1"/>
  <c r="E2809" i="8"/>
  <c r="D2809" i="8"/>
  <c r="C2809" i="8"/>
  <c r="B2809" i="8"/>
  <c r="A2809" i="8"/>
  <c r="L2808" i="8"/>
  <c r="K2808" i="8"/>
  <c r="J2808" i="8"/>
  <c r="I2808" i="8"/>
  <c r="H2808" i="8"/>
  <c r="G2808" i="8"/>
  <c r="F2808" i="8"/>
  <c r="M2808" i="8" s="1"/>
  <c r="N2808" i="8" s="1"/>
  <c r="E2808" i="8"/>
  <c r="D2808" i="8"/>
  <c r="C2808" i="8"/>
  <c r="B2808" i="8"/>
  <c r="A2808" i="8"/>
  <c r="L2807" i="8"/>
  <c r="K2807" i="8"/>
  <c r="J2807" i="8"/>
  <c r="I2807" i="8"/>
  <c r="H2807" i="8"/>
  <c r="G2807" i="8"/>
  <c r="F2807" i="8"/>
  <c r="M2807" i="8" s="1"/>
  <c r="E2807" i="8"/>
  <c r="D2807" i="8"/>
  <c r="C2807" i="8"/>
  <c r="B2807" i="8"/>
  <c r="A2807" i="8"/>
  <c r="L2806" i="8"/>
  <c r="K2806" i="8"/>
  <c r="J2806" i="8"/>
  <c r="I2806" i="8"/>
  <c r="H2806" i="8"/>
  <c r="G2806" i="8"/>
  <c r="F2806" i="8"/>
  <c r="M2806" i="8" s="1"/>
  <c r="N2806" i="8" s="1"/>
  <c r="E2806" i="8"/>
  <c r="D2806" i="8"/>
  <c r="C2806" i="8"/>
  <c r="B2806" i="8"/>
  <c r="A2806" i="8"/>
  <c r="L2805" i="8"/>
  <c r="K2805" i="8"/>
  <c r="J2805" i="8"/>
  <c r="I2805" i="8"/>
  <c r="H2805" i="8"/>
  <c r="G2805" i="8"/>
  <c r="F2805" i="8"/>
  <c r="M2805" i="8" s="1"/>
  <c r="N2805" i="8" s="1"/>
  <c r="E2805" i="8"/>
  <c r="D2805" i="8"/>
  <c r="C2805" i="8"/>
  <c r="B2805" i="8"/>
  <c r="A2805" i="8"/>
  <c r="L2804" i="8"/>
  <c r="K2804" i="8"/>
  <c r="J2804" i="8"/>
  <c r="I2804" i="8"/>
  <c r="H2804" i="8"/>
  <c r="G2804" i="8"/>
  <c r="F2804" i="8"/>
  <c r="M2804" i="8" s="1"/>
  <c r="N2804" i="8" s="1"/>
  <c r="E2804" i="8"/>
  <c r="D2804" i="8"/>
  <c r="C2804" i="8"/>
  <c r="B2804" i="8"/>
  <c r="A2804" i="8"/>
  <c r="L2803" i="8"/>
  <c r="K2803" i="8"/>
  <c r="J2803" i="8"/>
  <c r="I2803" i="8"/>
  <c r="H2803" i="8"/>
  <c r="G2803" i="8"/>
  <c r="F2803" i="8"/>
  <c r="M2803" i="8" s="1"/>
  <c r="N2803" i="8" s="1"/>
  <c r="E2803" i="8"/>
  <c r="D2803" i="8"/>
  <c r="C2803" i="8"/>
  <c r="B2803" i="8"/>
  <c r="A2803" i="8"/>
  <c r="L2802" i="8"/>
  <c r="K2802" i="8"/>
  <c r="J2802" i="8"/>
  <c r="I2802" i="8"/>
  <c r="H2802" i="8"/>
  <c r="G2802" i="8"/>
  <c r="F2802" i="8"/>
  <c r="M2802" i="8" s="1"/>
  <c r="N2802" i="8" s="1"/>
  <c r="E2802" i="8"/>
  <c r="D2802" i="8"/>
  <c r="C2802" i="8"/>
  <c r="B2802" i="8"/>
  <c r="A2802" i="8"/>
  <c r="L2801" i="8"/>
  <c r="K2801" i="8"/>
  <c r="J2801" i="8"/>
  <c r="I2801" i="8"/>
  <c r="H2801" i="8"/>
  <c r="G2801" i="8"/>
  <c r="F2801" i="8"/>
  <c r="M2801" i="8" s="1"/>
  <c r="N2801" i="8" s="1"/>
  <c r="E2801" i="8"/>
  <c r="D2801" i="8"/>
  <c r="C2801" i="8"/>
  <c r="B2801" i="8"/>
  <c r="A2801" i="8"/>
  <c r="L2800" i="8"/>
  <c r="K2800" i="8"/>
  <c r="J2800" i="8"/>
  <c r="I2800" i="8"/>
  <c r="H2800" i="8"/>
  <c r="G2800" i="8"/>
  <c r="F2800" i="8"/>
  <c r="M2800" i="8" s="1"/>
  <c r="N2800" i="8" s="1"/>
  <c r="E2800" i="8"/>
  <c r="D2800" i="8"/>
  <c r="C2800" i="8"/>
  <c r="B2800" i="8"/>
  <c r="A2800" i="8"/>
  <c r="L2799" i="8"/>
  <c r="K2799" i="8"/>
  <c r="J2799" i="8"/>
  <c r="I2799" i="8"/>
  <c r="H2799" i="8"/>
  <c r="G2799" i="8"/>
  <c r="F2799" i="8"/>
  <c r="M2799" i="8" s="1"/>
  <c r="N2799" i="8" s="1"/>
  <c r="E2799" i="8"/>
  <c r="D2799" i="8"/>
  <c r="C2799" i="8"/>
  <c r="B2799" i="8"/>
  <c r="A2799" i="8"/>
  <c r="L2798" i="8"/>
  <c r="K2798" i="8"/>
  <c r="J2798" i="8"/>
  <c r="I2798" i="8"/>
  <c r="H2798" i="8"/>
  <c r="G2798" i="8"/>
  <c r="F2798" i="8"/>
  <c r="M2798" i="8" s="1"/>
  <c r="N2798" i="8" s="1"/>
  <c r="E2798" i="8"/>
  <c r="D2798" i="8"/>
  <c r="C2798" i="8"/>
  <c r="B2798" i="8"/>
  <c r="A2798" i="8"/>
  <c r="L2797" i="8"/>
  <c r="K2797" i="8"/>
  <c r="J2797" i="8"/>
  <c r="I2797" i="8"/>
  <c r="H2797" i="8"/>
  <c r="G2797" i="8"/>
  <c r="F2797" i="8"/>
  <c r="M2797" i="8" s="1"/>
  <c r="N2797" i="8" s="1"/>
  <c r="E2797" i="8"/>
  <c r="D2797" i="8"/>
  <c r="C2797" i="8"/>
  <c r="B2797" i="8"/>
  <c r="A2797" i="8"/>
  <c r="L2796" i="8"/>
  <c r="K2796" i="8"/>
  <c r="J2796" i="8"/>
  <c r="I2796" i="8"/>
  <c r="H2796" i="8"/>
  <c r="G2796" i="8"/>
  <c r="F2796" i="8"/>
  <c r="M2796" i="8" s="1"/>
  <c r="N2796" i="8" s="1"/>
  <c r="E2796" i="8"/>
  <c r="D2796" i="8"/>
  <c r="C2796" i="8"/>
  <c r="B2796" i="8"/>
  <c r="A2796" i="8"/>
  <c r="L2795" i="8"/>
  <c r="K2795" i="8"/>
  <c r="J2795" i="8"/>
  <c r="I2795" i="8"/>
  <c r="H2795" i="8"/>
  <c r="G2795" i="8"/>
  <c r="F2795" i="8"/>
  <c r="M2795" i="8" s="1"/>
  <c r="N2795" i="8" s="1"/>
  <c r="E2795" i="8"/>
  <c r="D2795" i="8"/>
  <c r="C2795" i="8"/>
  <c r="B2795" i="8"/>
  <c r="A2795" i="8"/>
  <c r="L2794" i="8"/>
  <c r="K2794" i="8"/>
  <c r="J2794" i="8"/>
  <c r="I2794" i="8"/>
  <c r="H2794" i="8"/>
  <c r="G2794" i="8"/>
  <c r="F2794" i="8"/>
  <c r="M2794" i="8" s="1"/>
  <c r="N2794" i="8" s="1"/>
  <c r="E2794" i="8"/>
  <c r="D2794" i="8"/>
  <c r="C2794" i="8"/>
  <c r="B2794" i="8"/>
  <c r="A2794" i="8"/>
  <c r="L2793" i="8"/>
  <c r="K2793" i="8"/>
  <c r="J2793" i="8"/>
  <c r="I2793" i="8"/>
  <c r="H2793" i="8"/>
  <c r="G2793" i="8"/>
  <c r="F2793" i="8"/>
  <c r="M2793" i="8" s="1"/>
  <c r="N2793" i="8" s="1"/>
  <c r="E2793" i="8"/>
  <c r="D2793" i="8"/>
  <c r="C2793" i="8"/>
  <c r="B2793" i="8"/>
  <c r="A2793" i="8"/>
  <c r="L2792" i="8"/>
  <c r="K2792" i="8"/>
  <c r="J2792" i="8"/>
  <c r="I2792" i="8"/>
  <c r="H2792" i="8"/>
  <c r="G2792" i="8"/>
  <c r="F2792" i="8"/>
  <c r="M2792" i="8" s="1"/>
  <c r="E2792" i="8"/>
  <c r="D2792" i="8"/>
  <c r="C2792" i="8"/>
  <c r="B2792" i="8"/>
  <c r="A2792" i="8"/>
  <c r="L2791" i="8"/>
  <c r="K2791" i="8"/>
  <c r="J2791" i="8"/>
  <c r="I2791" i="8"/>
  <c r="H2791" i="8"/>
  <c r="G2791" i="8"/>
  <c r="F2791" i="8"/>
  <c r="M2791" i="8" s="1"/>
  <c r="N2791" i="8" s="1"/>
  <c r="E2791" i="8"/>
  <c r="D2791" i="8"/>
  <c r="C2791" i="8"/>
  <c r="B2791" i="8"/>
  <c r="A2791" i="8"/>
  <c r="L2790" i="8"/>
  <c r="K2790" i="8"/>
  <c r="J2790" i="8"/>
  <c r="I2790" i="8"/>
  <c r="H2790" i="8"/>
  <c r="G2790" i="8"/>
  <c r="F2790" i="8"/>
  <c r="M2790" i="8" s="1"/>
  <c r="N2790" i="8" s="1"/>
  <c r="E2790" i="8"/>
  <c r="D2790" i="8"/>
  <c r="C2790" i="8"/>
  <c r="B2790" i="8"/>
  <c r="A2790" i="8"/>
  <c r="L2789" i="8"/>
  <c r="K2789" i="8"/>
  <c r="J2789" i="8"/>
  <c r="I2789" i="8"/>
  <c r="H2789" i="8"/>
  <c r="G2789" i="8"/>
  <c r="F2789" i="8"/>
  <c r="M2789" i="8" s="1"/>
  <c r="N2789" i="8" s="1"/>
  <c r="E2789" i="8"/>
  <c r="D2789" i="8"/>
  <c r="C2789" i="8"/>
  <c r="B2789" i="8"/>
  <c r="A2789" i="8"/>
  <c r="L2788" i="8"/>
  <c r="K2788" i="8"/>
  <c r="J2788" i="8"/>
  <c r="I2788" i="8"/>
  <c r="H2788" i="8"/>
  <c r="G2788" i="8"/>
  <c r="F2788" i="8"/>
  <c r="M2788" i="8" s="1"/>
  <c r="N2788" i="8" s="1"/>
  <c r="E2788" i="8"/>
  <c r="D2788" i="8"/>
  <c r="C2788" i="8"/>
  <c r="B2788" i="8"/>
  <c r="A2788" i="8"/>
  <c r="L2787" i="8"/>
  <c r="K2787" i="8"/>
  <c r="J2787" i="8"/>
  <c r="I2787" i="8"/>
  <c r="H2787" i="8"/>
  <c r="G2787" i="8"/>
  <c r="F2787" i="8"/>
  <c r="M2787" i="8" s="1"/>
  <c r="N2787" i="8" s="1"/>
  <c r="E2787" i="8"/>
  <c r="D2787" i="8"/>
  <c r="C2787" i="8"/>
  <c r="B2787" i="8"/>
  <c r="A2787" i="8"/>
  <c r="L2786" i="8"/>
  <c r="K2786" i="8"/>
  <c r="J2786" i="8"/>
  <c r="I2786" i="8"/>
  <c r="H2786" i="8"/>
  <c r="G2786" i="8"/>
  <c r="F2786" i="8"/>
  <c r="M2786" i="8" s="1"/>
  <c r="N2786" i="8" s="1"/>
  <c r="E2786" i="8"/>
  <c r="D2786" i="8"/>
  <c r="C2786" i="8"/>
  <c r="B2786" i="8"/>
  <c r="A2786" i="8"/>
  <c r="L2785" i="8"/>
  <c r="K2785" i="8"/>
  <c r="J2785" i="8"/>
  <c r="I2785" i="8"/>
  <c r="H2785" i="8"/>
  <c r="G2785" i="8"/>
  <c r="F2785" i="8"/>
  <c r="M2785" i="8" s="1"/>
  <c r="N2785" i="8" s="1"/>
  <c r="E2785" i="8"/>
  <c r="D2785" i="8"/>
  <c r="C2785" i="8"/>
  <c r="B2785" i="8"/>
  <c r="A2785" i="8"/>
  <c r="L2784" i="8"/>
  <c r="K2784" i="8"/>
  <c r="J2784" i="8"/>
  <c r="I2784" i="8"/>
  <c r="H2784" i="8"/>
  <c r="G2784" i="8"/>
  <c r="F2784" i="8"/>
  <c r="M2784" i="8" s="1"/>
  <c r="N2784" i="8" s="1"/>
  <c r="E2784" i="8"/>
  <c r="D2784" i="8"/>
  <c r="C2784" i="8"/>
  <c r="B2784" i="8"/>
  <c r="A2784" i="8"/>
  <c r="L2783" i="8"/>
  <c r="K2783" i="8"/>
  <c r="J2783" i="8"/>
  <c r="I2783" i="8"/>
  <c r="H2783" i="8"/>
  <c r="G2783" i="8"/>
  <c r="F2783" i="8"/>
  <c r="M2783" i="8" s="1"/>
  <c r="N2783" i="8" s="1"/>
  <c r="E2783" i="8"/>
  <c r="D2783" i="8"/>
  <c r="C2783" i="8"/>
  <c r="B2783" i="8"/>
  <c r="A2783" i="8"/>
  <c r="L2782" i="8"/>
  <c r="K2782" i="8"/>
  <c r="J2782" i="8"/>
  <c r="I2782" i="8"/>
  <c r="H2782" i="8"/>
  <c r="G2782" i="8"/>
  <c r="F2782" i="8"/>
  <c r="M2782" i="8" s="1"/>
  <c r="N2782" i="8" s="1"/>
  <c r="E2782" i="8"/>
  <c r="D2782" i="8"/>
  <c r="C2782" i="8"/>
  <c r="B2782" i="8"/>
  <c r="A2782" i="8"/>
  <c r="L2781" i="8"/>
  <c r="K2781" i="8"/>
  <c r="J2781" i="8"/>
  <c r="I2781" i="8"/>
  <c r="H2781" i="8"/>
  <c r="G2781" i="8"/>
  <c r="F2781" i="8"/>
  <c r="M2781" i="8" s="1"/>
  <c r="N2781" i="8" s="1"/>
  <c r="E2781" i="8"/>
  <c r="D2781" i="8"/>
  <c r="C2781" i="8"/>
  <c r="B2781" i="8"/>
  <c r="A2781" i="8"/>
  <c r="L2780" i="8"/>
  <c r="K2780" i="8"/>
  <c r="J2780" i="8"/>
  <c r="I2780" i="8"/>
  <c r="H2780" i="8"/>
  <c r="G2780" i="8"/>
  <c r="F2780" i="8"/>
  <c r="M2780" i="8" s="1"/>
  <c r="N2780" i="8" s="1"/>
  <c r="E2780" i="8"/>
  <c r="D2780" i="8"/>
  <c r="C2780" i="8"/>
  <c r="B2780" i="8"/>
  <c r="A2780" i="8"/>
  <c r="L2779" i="8"/>
  <c r="K2779" i="8"/>
  <c r="J2779" i="8"/>
  <c r="I2779" i="8"/>
  <c r="H2779" i="8"/>
  <c r="G2779" i="8"/>
  <c r="F2779" i="8"/>
  <c r="M2779" i="8" s="1"/>
  <c r="N2779" i="8" s="1"/>
  <c r="E2779" i="8"/>
  <c r="D2779" i="8"/>
  <c r="C2779" i="8"/>
  <c r="B2779" i="8"/>
  <c r="A2779" i="8"/>
  <c r="L2778" i="8"/>
  <c r="K2778" i="8"/>
  <c r="J2778" i="8"/>
  <c r="I2778" i="8"/>
  <c r="H2778" i="8"/>
  <c r="G2778" i="8"/>
  <c r="F2778" i="8"/>
  <c r="M2778" i="8" s="1"/>
  <c r="N2778" i="8" s="1"/>
  <c r="E2778" i="8"/>
  <c r="D2778" i="8"/>
  <c r="C2778" i="8"/>
  <c r="B2778" i="8"/>
  <c r="A2778" i="8"/>
  <c r="L2777" i="8"/>
  <c r="K2777" i="8"/>
  <c r="J2777" i="8"/>
  <c r="I2777" i="8"/>
  <c r="H2777" i="8"/>
  <c r="G2777" i="8"/>
  <c r="F2777" i="8"/>
  <c r="M2777" i="8" s="1"/>
  <c r="E2777" i="8"/>
  <c r="D2777" i="8"/>
  <c r="C2777" i="8"/>
  <c r="B2777" i="8"/>
  <c r="A2777" i="8"/>
  <c r="L2776" i="8"/>
  <c r="K2776" i="8"/>
  <c r="J2776" i="8"/>
  <c r="I2776" i="8"/>
  <c r="H2776" i="8"/>
  <c r="G2776" i="8"/>
  <c r="F2776" i="8"/>
  <c r="M2776" i="8" s="1"/>
  <c r="N2776" i="8" s="1"/>
  <c r="E2776" i="8"/>
  <c r="D2776" i="8"/>
  <c r="C2776" i="8"/>
  <c r="B2776" i="8"/>
  <c r="A2776" i="8"/>
  <c r="L2775" i="8"/>
  <c r="K2775" i="8"/>
  <c r="J2775" i="8"/>
  <c r="I2775" i="8"/>
  <c r="H2775" i="8"/>
  <c r="G2775" i="8"/>
  <c r="F2775" i="8"/>
  <c r="M2775" i="8" s="1"/>
  <c r="N2775" i="8" s="1"/>
  <c r="E2775" i="8"/>
  <c r="D2775" i="8"/>
  <c r="C2775" i="8"/>
  <c r="B2775" i="8"/>
  <c r="A2775" i="8"/>
  <c r="L2774" i="8"/>
  <c r="K2774" i="8"/>
  <c r="J2774" i="8"/>
  <c r="I2774" i="8"/>
  <c r="H2774" i="8"/>
  <c r="G2774" i="8"/>
  <c r="F2774" i="8"/>
  <c r="M2774" i="8" s="1"/>
  <c r="N2774" i="8" s="1"/>
  <c r="E2774" i="8"/>
  <c r="D2774" i="8"/>
  <c r="C2774" i="8"/>
  <c r="B2774" i="8"/>
  <c r="A2774" i="8"/>
  <c r="L2773" i="8"/>
  <c r="K2773" i="8"/>
  <c r="J2773" i="8"/>
  <c r="I2773" i="8"/>
  <c r="H2773" i="8"/>
  <c r="G2773" i="8"/>
  <c r="F2773" i="8"/>
  <c r="M2773" i="8" s="1"/>
  <c r="N2773" i="8" s="1"/>
  <c r="E2773" i="8"/>
  <c r="D2773" i="8"/>
  <c r="C2773" i="8"/>
  <c r="B2773" i="8"/>
  <c r="A2773" i="8"/>
  <c r="L2772" i="8"/>
  <c r="K2772" i="8"/>
  <c r="J2772" i="8"/>
  <c r="I2772" i="8"/>
  <c r="H2772" i="8"/>
  <c r="G2772" i="8"/>
  <c r="F2772" i="8"/>
  <c r="M2772" i="8" s="1"/>
  <c r="N2772" i="8" s="1"/>
  <c r="E2772" i="8"/>
  <c r="D2772" i="8"/>
  <c r="C2772" i="8"/>
  <c r="B2772" i="8"/>
  <c r="A2772" i="8"/>
  <c r="L2771" i="8"/>
  <c r="K2771" i="8"/>
  <c r="J2771" i="8"/>
  <c r="I2771" i="8"/>
  <c r="H2771" i="8"/>
  <c r="G2771" i="8"/>
  <c r="F2771" i="8"/>
  <c r="M2771" i="8" s="1"/>
  <c r="N2771" i="8" s="1"/>
  <c r="E2771" i="8"/>
  <c r="D2771" i="8"/>
  <c r="C2771" i="8"/>
  <c r="B2771" i="8"/>
  <c r="A2771" i="8"/>
  <c r="L2770" i="8"/>
  <c r="K2770" i="8"/>
  <c r="J2770" i="8"/>
  <c r="I2770" i="8"/>
  <c r="H2770" i="8"/>
  <c r="G2770" i="8"/>
  <c r="F2770" i="8"/>
  <c r="M2770" i="8" s="1"/>
  <c r="N2770" i="8" s="1"/>
  <c r="E2770" i="8"/>
  <c r="D2770" i="8"/>
  <c r="C2770" i="8"/>
  <c r="B2770" i="8"/>
  <c r="A2770" i="8"/>
  <c r="L2769" i="8"/>
  <c r="K2769" i="8"/>
  <c r="J2769" i="8"/>
  <c r="I2769" i="8"/>
  <c r="H2769" i="8"/>
  <c r="G2769" i="8"/>
  <c r="F2769" i="8"/>
  <c r="M2769" i="8" s="1"/>
  <c r="N2769" i="8" s="1"/>
  <c r="E2769" i="8"/>
  <c r="D2769" i="8"/>
  <c r="C2769" i="8"/>
  <c r="B2769" i="8"/>
  <c r="A2769" i="8"/>
  <c r="L2768" i="8"/>
  <c r="K2768" i="8"/>
  <c r="J2768" i="8"/>
  <c r="I2768" i="8"/>
  <c r="H2768" i="8"/>
  <c r="G2768" i="8"/>
  <c r="F2768" i="8"/>
  <c r="M2768" i="8" s="1"/>
  <c r="N2768" i="8" s="1"/>
  <c r="E2768" i="8"/>
  <c r="D2768" i="8"/>
  <c r="C2768" i="8"/>
  <c r="B2768" i="8"/>
  <c r="A2768" i="8"/>
  <c r="L2767" i="8"/>
  <c r="K2767" i="8"/>
  <c r="J2767" i="8"/>
  <c r="I2767" i="8"/>
  <c r="H2767" i="8"/>
  <c r="G2767" i="8"/>
  <c r="F2767" i="8"/>
  <c r="M2767" i="8" s="1"/>
  <c r="N2767" i="8" s="1"/>
  <c r="E2767" i="8"/>
  <c r="D2767" i="8"/>
  <c r="C2767" i="8"/>
  <c r="B2767" i="8"/>
  <c r="A2767" i="8"/>
  <c r="L2766" i="8"/>
  <c r="K2766" i="8"/>
  <c r="J2766" i="8"/>
  <c r="I2766" i="8"/>
  <c r="H2766" i="8"/>
  <c r="G2766" i="8"/>
  <c r="F2766" i="8"/>
  <c r="M2766" i="8" s="1"/>
  <c r="N2766" i="8" s="1"/>
  <c r="E2766" i="8"/>
  <c r="D2766" i="8"/>
  <c r="C2766" i="8"/>
  <c r="B2766" i="8"/>
  <c r="A2766" i="8"/>
  <c r="L2765" i="8"/>
  <c r="K2765" i="8"/>
  <c r="J2765" i="8"/>
  <c r="I2765" i="8"/>
  <c r="H2765" i="8"/>
  <c r="G2765" i="8"/>
  <c r="F2765" i="8"/>
  <c r="M2765" i="8" s="1"/>
  <c r="N2765" i="8" s="1"/>
  <c r="E2765" i="8"/>
  <c r="D2765" i="8"/>
  <c r="C2765" i="8"/>
  <c r="B2765" i="8"/>
  <c r="A2765" i="8"/>
  <c r="L2764" i="8"/>
  <c r="K2764" i="8"/>
  <c r="J2764" i="8"/>
  <c r="I2764" i="8"/>
  <c r="H2764" i="8"/>
  <c r="G2764" i="8"/>
  <c r="F2764" i="8"/>
  <c r="M2764" i="8" s="1"/>
  <c r="N2764" i="8" s="1"/>
  <c r="E2764" i="8"/>
  <c r="D2764" i="8"/>
  <c r="C2764" i="8"/>
  <c r="B2764" i="8"/>
  <c r="A2764" i="8"/>
  <c r="L2763" i="8"/>
  <c r="K2763" i="8"/>
  <c r="J2763" i="8"/>
  <c r="I2763" i="8"/>
  <c r="H2763" i="8"/>
  <c r="G2763" i="8"/>
  <c r="F2763" i="8"/>
  <c r="M2763" i="8" s="1"/>
  <c r="N2763" i="8" s="1"/>
  <c r="E2763" i="8"/>
  <c r="D2763" i="8"/>
  <c r="C2763" i="8"/>
  <c r="B2763" i="8"/>
  <c r="A2763" i="8"/>
  <c r="L2762" i="8"/>
  <c r="K2762" i="8"/>
  <c r="J2762" i="8"/>
  <c r="I2762" i="8"/>
  <c r="H2762" i="8"/>
  <c r="G2762" i="8"/>
  <c r="F2762" i="8"/>
  <c r="M2762" i="8" s="1"/>
  <c r="E2762" i="8"/>
  <c r="D2762" i="8"/>
  <c r="C2762" i="8"/>
  <c r="B2762" i="8"/>
  <c r="A2762" i="8"/>
  <c r="L2761" i="8"/>
  <c r="K2761" i="8"/>
  <c r="J2761" i="8"/>
  <c r="I2761" i="8"/>
  <c r="H2761" i="8"/>
  <c r="G2761" i="8"/>
  <c r="F2761" i="8"/>
  <c r="M2761" i="8" s="1"/>
  <c r="N2761" i="8" s="1"/>
  <c r="E2761" i="8"/>
  <c r="D2761" i="8"/>
  <c r="C2761" i="8"/>
  <c r="B2761" i="8"/>
  <c r="A2761" i="8"/>
  <c r="L2760" i="8"/>
  <c r="K2760" i="8"/>
  <c r="J2760" i="8"/>
  <c r="I2760" i="8"/>
  <c r="H2760" i="8"/>
  <c r="G2760" i="8"/>
  <c r="F2760" i="8"/>
  <c r="M2760" i="8" s="1"/>
  <c r="N2760" i="8" s="1"/>
  <c r="E2760" i="8"/>
  <c r="D2760" i="8"/>
  <c r="C2760" i="8"/>
  <c r="B2760" i="8"/>
  <c r="A2760" i="8"/>
  <c r="L2759" i="8"/>
  <c r="K2759" i="8"/>
  <c r="J2759" i="8"/>
  <c r="I2759" i="8"/>
  <c r="H2759" i="8"/>
  <c r="G2759" i="8"/>
  <c r="F2759" i="8"/>
  <c r="M2759" i="8" s="1"/>
  <c r="N2759" i="8" s="1"/>
  <c r="E2759" i="8"/>
  <c r="D2759" i="8"/>
  <c r="C2759" i="8"/>
  <c r="B2759" i="8"/>
  <c r="A2759" i="8"/>
  <c r="L2758" i="8"/>
  <c r="K2758" i="8"/>
  <c r="J2758" i="8"/>
  <c r="I2758" i="8"/>
  <c r="H2758" i="8"/>
  <c r="G2758" i="8"/>
  <c r="F2758" i="8"/>
  <c r="M2758" i="8" s="1"/>
  <c r="N2758" i="8" s="1"/>
  <c r="E2758" i="8"/>
  <c r="D2758" i="8"/>
  <c r="C2758" i="8"/>
  <c r="B2758" i="8"/>
  <c r="A2758" i="8"/>
  <c r="L2757" i="8"/>
  <c r="K2757" i="8"/>
  <c r="J2757" i="8"/>
  <c r="I2757" i="8"/>
  <c r="H2757" i="8"/>
  <c r="G2757" i="8"/>
  <c r="F2757" i="8"/>
  <c r="M2757" i="8" s="1"/>
  <c r="N2757" i="8" s="1"/>
  <c r="E2757" i="8"/>
  <c r="D2757" i="8"/>
  <c r="C2757" i="8"/>
  <c r="B2757" i="8"/>
  <c r="A2757" i="8"/>
  <c r="L2756" i="8"/>
  <c r="K2756" i="8"/>
  <c r="J2756" i="8"/>
  <c r="I2756" i="8"/>
  <c r="H2756" i="8"/>
  <c r="G2756" i="8"/>
  <c r="F2756" i="8"/>
  <c r="M2756" i="8" s="1"/>
  <c r="N2756" i="8" s="1"/>
  <c r="E2756" i="8"/>
  <c r="D2756" i="8"/>
  <c r="C2756" i="8"/>
  <c r="B2756" i="8"/>
  <c r="A2756" i="8"/>
  <c r="L2755" i="8"/>
  <c r="K2755" i="8"/>
  <c r="J2755" i="8"/>
  <c r="I2755" i="8"/>
  <c r="H2755" i="8"/>
  <c r="G2755" i="8"/>
  <c r="F2755" i="8"/>
  <c r="M2755" i="8" s="1"/>
  <c r="N2755" i="8" s="1"/>
  <c r="E2755" i="8"/>
  <c r="D2755" i="8"/>
  <c r="C2755" i="8"/>
  <c r="B2755" i="8"/>
  <c r="A2755" i="8"/>
  <c r="L2754" i="8"/>
  <c r="K2754" i="8"/>
  <c r="J2754" i="8"/>
  <c r="I2754" i="8"/>
  <c r="H2754" i="8"/>
  <c r="G2754" i="8"/>
  <c r="F2754" i="8"/>
  <c r="M2754" i="8" s="1"/>
  <c r="N2754" i="8" s="1"/>
  <c r="E2754" i="8"/>
  <c r="D2754" i="8"/>
  <c r="C2754" i="8"/>
  <c r="B2754" i="8"/>
  <c r="A2754" i="8"/>
  <c r="L2753" i="8"/>
  <c r="K2753" i="8"/>
  <c r="J2753" i="8"/>
  <c r="I2753" i="8"/>
  <c r="H2753" i="8"/>
  <c r="G2753" i="8"/>
  <c r="F2753" i="8"/>
  <c r="M2753" i="8" s="1"/>
  <c r="N2753" i="8" s="1"/>
  <c r="E2753" i="8"/>
  <c r="D2753" i="8"/>
  <c r="C2753" i="8"/>
  <c r="B2753" i="8"/>
  <c r="A2753" i="8"/>
  <c r="L2752" i="8"/>
  <c r="K2752" i="8"/>
  <c r="J2752" i="8"/>
  <c r="I2752" i="8"/>
  <c r="H2752" i="8"/>
  <c r="G2752" i="8"/>
  <c r="F2752" i="8"/>
  <c r="M2752" i="8" s="1"/>
  <c r="N2752" i="8" s="1"/>
  <c r="E2752" i="8"/>
  <c r="D2752" i="8"/>
  <c r="C2752" i="8"/>
  <c r="B2752" i="8"/>
  <c r="A2752" i="8"/>
  <c r="L2751" i="8"/>
  <c r="K2751" i="8"/>
  <c r="J2751" i="8"/>
  <c r="I2751" i="8"/>
  <c r="H2751" i="8"/>
  <c r="G2751" i="8"/>
  <c r="F2751" i="8"/>
  <c r="M2751" i="8" s="1"/>
  <c r="N2751" i="8" s="1"/>
  <c r="E2751" i="8"/>
  <c r="D2751" i="8"/>
  <c r="C2751" i="8"/>
  <c r="B2751" i="8"/>
  <c r="A2751" i="8"/>
  <c r="L2750" i="8"/>
  <c r="K2750" i="8"/>
  <c r="J2750" i="8"/>
  <c r="I2750" i="8"/>
  <c r="H2750" i="8"/>
  <c r="G2750" i="8"/>
  <c r="F2750" i="8"/>
  <c r="M2750" i="8" s="1"/>
  <c r="N2750" i="8" s="1"/>
  <c r="E2750" i="8"/>
  <c r="D2750" i="8"/>
  <c r="C2750" i="8"/>
  <c r="B2750" i="8"/>
  <c r="A2750" i="8"/>
  <c r="L2749" i="8"/>
  <c r="K2749" i="8"/>
  <c r="J2749" i="8"/>
  <c r="I2749" i="8"/>
  <c r="H2749" i="8"/>
  <c r="G2749" i="8"/>
  <c r="F2749" i="8"/>
  <c r="M2749" i="8" s="1"/>
  <c r="N2749" i="8" s="1"/>
  <c r="E2749" i="8"/>
  <c r="D2749" i="8"/>
  <c r="C2749" i="8"/>
  <c r="B2749" i="8"/>
  <c r="A2749" i="8"/>
  <c r="L2748" i="8"/>
  <c r="K2748" i="8"/>
  <c r="J2748" i="8"/>
  <c r="I2748" i="8"/>
  <c r="H2748" i="8"/>
  <c r="G2748" i="8"/>
  <c r="F2748" i="8"/>
  <c r="M2748" i="8" s="1"/>
  <c r="N2748" i="8" s="1"/>
  <c r="E2748" i="8"/>
  <c r="D2748" i="8"/>
  <c r="C2748" i="8"/>
  <c r="B2748" i="8"/>
  <c r="A2748" i="8"/>
  <c r="L2747" i="8"/>
  <c r="K2747" i="8"/>
  <c r="J2747" i="8"/>
  <c r="I2747" i="8"/>
  <c r="H2747" i="8"/>
  <c r="G2747" i="8"/>
  <c r="F2747" i="8"/>
  <c r="M2747" i="8" s="1"/>
  <c r="E2747" i="8"/>
  <c r="D2747" i="8"/>
  <c r="C2747" i="8"/>
  <c r="B2747" i="8"/>
  <c r="A2747" i="8"/>
  <c r="L2746" i="8"/>
  <c r="K2746" i="8"/>
  <c r="J2746" i="8"/>
  <c r="I2746" i="8"/>
  <c r="H2746" i="8"/>
  <c r="G2746" i="8"/>
  <c r="F2746" i="8"/>
  <c r="M2746" i="8" s="1"/>
  <c r="N2746" i="8" s="1"/>
  <c r="E2746" i="8"/>
  <c r="D2746" i="8"/>
  <c r="C2746" i="8"/>
  <c r="B2746" i="8"/>
  <c r="A2746" i="8"/>
  <c r="L2745" i="8"/>
  <c r="K2745" i="8"/>
  <c r="J2745" i="8"/>
  <c r="I2745" i="8"/>
  <c r="H2745" i="8"/>
  <c r="G2745" i="8"/>
  <c r="F2745" i="8"/>
  <c r="M2745" i="8" s="1"/>
  <c r="N2745" i="8" s="1"/>
  <c r="E2745" i="8"/>
  <c r="D2745" i="8"/>
  <c r="C2745" i="8"/>
  <c r="B2745" i="8"/>
  <c r="A2745" i="8"/>
  <c r="L2744" i="8"/>
  <c r="K2744" i="8"/>
  <c r="J2744" i="8"/>
  <c r="I2744" i="8"/>
  <c r="H2744" i="8"/>
  <c r="G2744" i="8"/>
  <c r="F2744" i="8"/>
  <c r="M2744" i="8" s="1"/>
  <c r="N2744" i="8" s="1"/>
  <c r="E2744" i="8"/>
  <c r="D2744" i="8"/>
  <c r="C2744" i="8"/>
  <c r="B2744" i="8"/>
  <c r="A2744" i="8"/>
  <c r="L2743" i="8"/>
  <c r="K2743" i="8"/>
  <c r="J2743" i="8"/>
  <c r="I2743" i="8"/>
  <c r="H2743" i="8"/>
  <c r="G2743" i="8"/>
  <c r="F2743" i="8"/>
  <c r="M2743" i="8" s="1"/>
  <c r="N2743" i="8" s="1"/>
  <c r="E2743" i="8"/>
  <c r="D2743" i="8"/>
  <c r="C2743" i="8"/>
  <c r="B2743" i="8"/>
  <c r="A2743" i="8"/>
  <c r="L2742" i="8"/>
  <c r="K2742" i="8"/>
  <c r="J2742" i="8"/>
  <c r="I2742" i="8"/>
  <c r="H2742" i="8"/>
  <c r="G2742" i="8"/>
  <c r="F2742" i="8"/>
  <c r="M2742" i="8" s="1"/>
  <c r="N2742" i="8" s="1"/>
  <c r="E2742" i="8"/>
  <c r="D2742" i="8"/>
  <c r="C2742" i="8"/>
  <c r="B2742" i="8"/>
  <c r="A2742" i="8"/>
  <c r="L2741" i="8"/>
  <c r="K2741" i="8"/>
  <c r="J2741" i="8"/>
  <c r="I2741" i="8"/>
  <c r="H2741" i="8"/>
  <c r="G2741" i="8"/>
  <c r="F2741" i="8"/>
  <c r="M2741" i="8" s="1"/>
  <c r="N2741" i="8" s="1"/>
  <c r="E2741" i="8"/>
  <c r="D2741" i="8"/>
  <c r="C2741" i="8"/>
  <c r="B2741" i="8"/>
  <c r="A2741" i="8"/>
  <c r="L2740" i="8"/>
  <c r="K2740" i="8"/>
  <c r="J2740" i="8"/>
  <c r="I2740" i="8"/>
  <c r="H2740" i="8"/>
  <c r="G2740" i="8"/>
  <c r="F2740" i="8"/>
  <c r="M2740" i="8" s="1"/>
  <c r="N2740" i="8" s="1"/>
  <c r="E2740" i="8"/>
  <c r="D2740" i="8"/>
  <c r="C2740" i="8"/>
  <c r="B2740" i="8"/>
  <c r="A2740" i="8"/>
  <c r="L2739" i="8"/>
  <c r="K2739" i="8"/>
  <c r="J2739" i="8"/>
  <c r="I2739" i="8"/>
  <c r="H2739" i="8"/>
  <c r="G2739" i="8"/>
  <c r="F2739" i="8"/>
  <c r="M2739" i="8" s="1"/>
  <c r="N2739" i="8" s="1"/>
  <c r="E2739" i="8"/>
  <c r="D2739" i="8"/>
  <c r="C2739" i="8"/>
  <c r="B2739" i="8"/>
  <c r="A2739" i="8"/>
  <c r="L2738" i="8"/>
  <c r="K2738" i="8"/>
  <c r="J2738" i="8"/>
  <c r="I2738" i="8"/>
  <c r="H2738" i="8"/>
  <c r="G2738" i="8"/>
  <c r="F2738" i="8"/>
  <c r="M2738" i="8" s="1"/>
  <c r="N2738" i="8" s="1"/>
  <c r="E2738" i="8"/>
  <c r="D2738" i="8"/>
  <c r="C2738" i="8"/>
  <c r="B2738" i="8"/>
  <c r="A2738" i="8"/>
  <c r="L2737" i="8"/>
  <c r="K2737" i="8"/>
  <c r="J2737" i="8"/>
  <c r="I2737" i="8"/>
  <c r="H2737" i="8"/>
  <c r="G2737" i="8"/>
  <c r="F2737" i="8"/>
  <c r="M2737" i="8" s="1"/>
  <c r="N2737" i="8" s="1"/>
  <c r="E2737" i="8"/>
  <c r="D2737" i="8"/>
  <c r="C2737" i="8"/>
  <c r="B2737" i="8"/>
  <c r="A2737" i="8"/>
  <c r="L2736" i="8"/>
  <c r="K2736" i="8"/>
  <c r="J2736" i="8"/>
  <c r="I2736" i="8"/>
  <c r="H2736" i="8"/>
  <c r="G2736" i="8"/>
  <c r="F2736" i="8"/>
  <c r="M2736" i="8" s="1"/>
  <c r="N2736" i="8" s="1"/>
  <c r="E2736" i="8"/>
  <c r="D2736" i="8"/>
  <c r="C2736" i="8"/>
  <c r="B2736" i="8"/>
  <c r="A2736" i="8"/>
  <c r="L2735" i="8"/>
  <c r="K2735" i="8"/>
  <c r="J2735" i="8"/>
  <c r="I2735" i="8"/>
  <c r="H2735" i="8"/>
  <c r="G2735" i="8"/>
  <c r="F2735" i="8"/>
  <c r="M2735" i="8" s="1"/>
  <c r="N2735" i="8" s="1"/>
  <c r="E2735" i="8"/>
  <c r="D2735" i="8"/>
  <c r="C2735" i="8"/>
  <c r="B2735" i="8"/>
  <c r="A2735" i="8"/>
  <c r="L2734" i="8"/>
  <c r="K2734" i="8"/>
  <c r="J2734" i="8"/>
  <c r="I2734" i="8"/>
  <c r="H2734" i="8"/>
  <c r="G2734" i="8"/>
  <c r="F2734" i="8"/>
  <c r="M2734" i="8" s="1"/>
  <c r="N2734" i="8" s="1"/>
  <c r="E2734" i="8"/>
  <c r="D2734" i="8"/>
  <c r="C2734" i="8"/>
  <c r="B2734" i="8"/>
  <c r="A2734" i="8"/>
  <c r="L2733" i="8"/>
  <c r="K2733" i="8"/>
  <c r="J2733" i="8"/>
  <c r="I2733" i="8"/>
  <c r="H2733" i="8"/>
  <c r="G2733" i="8"/>
  <c r="F2733" i="8"/>
  <c r="M2733" i="8" s="1"/>
  <c r="N2733" i="8" s="1"/>
  <c r="E2733" i="8"/>
  <c r="D2733" i="8"/>
  <c r="C2733" i="8"/>
  <c r="B2733" i="8"/>
  <c r="A2733" i="8"/>
  <c r="L2732" i="8"/>
  <c r="K2732" i="8"/>
  <c r="J2732" i="8"/>
  <c r="I2732" i="8"/>
  <c r="H2732" i="8"/>
  <c r="G2732" i="8"/>
  <c r="F2732" i="8"/>
  <c r="M2732" i="8" s="1"/>
  <c r="E2732" i="8"/>
  <c r="D2732" i="8"/>
  <c r="C2732" i="8"/>
  <c r="B2732" i="8"/>
  <c r="A2732" i="8"/>
  <c r="L2731" i="8"/>
  <c r="K2731" i="8"/>
  <c r="J2731" i="8"/>
  <c r="I2731" i="8"/>
  <c r="H2731" i="8"/>
  <c r="G2731" i="8"/>
  <c r="F2731" i="8"/>
  <c r="M2731" i="8" s="1"/>
  <c r="N2731" i="8" s="1"/>
  <c r="E2731" i="8"/>
  <c r="D2731" i="8"/>
  <c r="C2731" i="8"/>
  <c r="B2731" i="8"/>
  <c r="A2731" i="8"/>
  <c r="L2730" i="8"/>
  <c r="K2730" i="8"/>
  <c r="J2730" i="8"/>
  <c r="I2730" i="8"/>
  <c r="H2730" i="8"/>
  <c r="G2730" i="8"/>
  <c r="F2730" i="8"/>
  <c r="M2730" i="8" s="1"/>
  <c r="N2730" i="8" s="1"/>
  <c r="E2730" i="8"/>
  <c r="D2730" i="8"/>
  <c r="C2730" i="8"/>
  <c r="B2730" i="8"/>
  <c r="A2730" i="8"/>
  <c r="L2729" i="8"/>
  <c r="K2729" i="8"/>
  <c r="J2729" i="8"/>
  <c r="I2729" i="8"/>
  <c r="H2729" i="8"/>
  <c r="G2729" i="8"/>
  <c r="F2729" i="8"/>
  <c r="M2729" i="8" s="1"/>
  <c r="N2729" i="8" s="1"/>
  <c r="E2729" i="8"/>
  <c r="D2729" i="8"/>
  <c r="C2729" i="8"/>
  <c r="B2729" i="8"/>
  <c r="A2729" i="8"/>
  <c r="L2728" i="8"/>
  <c r="K2728" i="8"/>
  <c r="J2728" i="8"/>
  <c r="I2728" i="8"/>
  <c r="H2728" i="8"/>
  <c r="G2728" i="8"/>
  <c r="F2728" i="8"/>
  <c r="M2728" i="8" s="1"/>
  <c r="N2728" i="8" s="1"/>
  <c r="E2728" i="8"/>
  <c r="D2728" i="8"/>
  <c r="C2728" i="8"/>
  <c r="B2728" i="8"/>
  <c r="A2728" i="8"/>
  <c r="L2727" i="8"/>
  <c r="K2727" i="8"/>
  <c r="J2727" i="8"/>
  <c r="I2727" i="8"/>
  <c r="H2727" i="8"/>
  <c r="G2727" i="8"/>
  <c r="F2727" i="8"/>
  <c r="M2727" i="8" s="1"/>
  <c r="N2727" i="8" s="1"/>
  <c r="E2727" i="8"/>
  <c r="D2727" i="8"/>
  <c r="C2727" i="8"/>
  <c r="B2727" i="8"/>
  <c r="A2727" i="8"/>
  <c r="I2726" i="8"/>
  <c r="H2726" i="8"/>
  <c r="G2726" i="8"/>
  <c r="F2726" i="8"/>
  <c r="D2726" i="8"/>
  <c r="C2726" i="8"/>
  <c r="B2726" i="8"/>
  <c r="A2726" i="8"/>
  <c r="I2725" i="8"/>
  <c r="H2725" i="8"/>
  <c r="G2725" i="8"/>
  <c r="F2725" i="8"/>
  <c r="D2725" i="8"/>
  <c r="C2725" i="8"/>
  <c r="B2725" i="8"/>
  <c r="A2725" i="8"/>
  <c r="I2724" i="8"/>
  <c r="H2724" i="8"/>
  <c r="G2724" i="8"/>
  <c r="F2724" i="8"/>
  <c r="D2724" i="8"/>
  <c r="C2724" i="8"/>
  <c r="B2724" i="8"/>
  <c r="A2724" i="8"/>
  <c r="I2723" i="8"/>
  <c r="H2723" i="8"/>
  <c r="G2723" i="8"/>
  <c r="F2723" i="8"/>
  <c r="D2723" i="8"/>
  <c r="C2723" i="8"/>
  <c r="B2723" i="8"/>
  <c r="A2723" i="8"/>
  <c r="I2722" i="8"/>
  <c r="H2722" i="8"/>
  <c r="G2722" i="8"/>
  <c r="F2722" i="8"/>
  <c r="D2722" i="8"/>
  <c r="C2722" i="8"/>
  <c r="B2722" i="8"/>
  <c r="A2722" i="8"/>
  <c r="I2721" i="8"/>
  <c r="H2721" i="8"/>
  <c r="G2721" i="8"/>
  <c r="F2721" i="8"/>
  <c r="D2721" i="8"/>
  <c r="C2721" i="8"/>
  <c r="B2721" i="8"/>
  <c r="A2721" i="8"/>
  <c r="I2720" i="8"/>
  <c r="H2720" i="8"/>
  <c r="G2720" i="8"/>
  <c r="F2720" i="8"/>
  <c r="D2720" i="8"/>
  <c r="C2720" i="8"/>
  <c r="B2720" i="8"/>
  <c r="A2720" i="8"/>
  <c r="I2719" i="8"/>
  <c r="H2719" i="8"/>
  <c r="G2719" i="8"/>
  <c r="F2719" i="8"/>
  <c r="D2719" i="8"/>
  <c r="C2719" i="8"/>
  <c r="B2719" i="8"/>
  <c r="A2719" i="8"/>
  <c r="I2718" i="8"/>
  <c r="H2718" i="8"/>
  <c r="G2718" i="8"/>
  <c r="F2718" i="8"/>
  <c r="D2718" i="8"/>
  <c r="C2718" i="8"/>
  <c r="B2718" i="8"/>
  <c r="A2718" i="8"/>
  <c r="I2717" i="8"/>
  <c r="H2717" i="8"/>
  <c r="G2717" i="8"/>
  <c r="F2717" i="8"/>
  <c r="D2717" i="8"/>
  <c r="C2717" i="8"/>
  <c r="B2717" i="8"/>
  <c r="A2717" i="8"/>
  <c r="I2716" i="8"/>
  <c r="H2716" i="8"/>
  <c r="G2716" i="8"/>
  <c r="F2716" i="8"/>
  <c r="D2716" i="8"/>
  <c r="C2716" i="8"/>
  <c r="B2716" i="8"/>
  <c r="A2716" i="8"/>
  <c r="I2715" i="8"/>
  <c r="H2715" i="8"/>
  <c r="G2715" i="8"/>
  <c r="F2715" i="8"/>
  <c r="D2715" i="8"/>
  <c r="C2715" i="8"/>
  <c r="B2715" i="8"/>
  <c r="A2715" i="8"/>
  <c r="I2714" i="8"/>
  <c r="H2714" i="8"/>
  <c r="G2714" i="8"/>
  <c r="F2714" i="8"/>
  <c r="D2714" i="8"/>
  <c r="C2714" i="8"/>
  <c r="B2714" i="8"/>
  <c r="A2714" i="8"/>
  <c r="I2713" i="8"/>
  <c r="H2713" i="8"/>
  <c r="G2713" i="8"/>
  <c r="F2713" i="8"/>
  <c r="D2713" i="8"/>
  <c r="C2713" i="8"/>
  <c r="B2713" i="8"/>
  <c r="A2713" i="8"/>
  <c r="I2712" i="8"/>
  <c r="H2712" i="8"/>
  <c r="G2712" i="8"/>
  <c r="F2712" i="8"/>
  <c r="D2712" i="8"/>
  <c r="C2712" i="8"/>
  <c r="B2712" i="8"/>
  <c r="A2712" i="8"/>
  <c r="I2711" i="8"/>
  <c r="H2711" i="8"/>
  <c r="G2711" i="8"/>
  <c r="F2711" i="8"/>
  <c r="D2711" i="8"/>
  <c r="C2711" i="8"/>
  <c r="B2711" i="8"/>
  <c r="A2711" i="8"/>
  <c r="I2710" i="8"/>
  <c r="H2710" i="8"/>
  <c r="G2710" i="8"/>
  <c r="F2710" i="8"/>
  <c r="D2710" i="8"/>
  <c r="C2710" i="8"/>
  <c r="B2710" i="8"/>
  <c r="A2710" i="8"/>
  <c r="I2709" i="8"/>
  <c r="H2709" i="8"/>
  <c r="G2709" i="8"/>
  <c r="F2709" i="8"/>
  <c r="D2709" i="8"/>
  <c r="C2709" i="8"/>
  <c r="B2709" i="8"/>
  <c r="A2709" i="8"/>
  <c r="I2708" i="8"/>
  <c r="H2708" i="8"/>
  <c r="G2708" i="8"/>
  <c r="F2708" i="8"/>
  <c r="D2708" i="8"/>
  <c r="C2708" i="8"/>
  <c r="B2708" i="8"/>
  <c r="A2708" i="8"/>
  <c r="I2707" i="8"/>
  <c r="H2707" i="8"/>
  <c r="G2707" i="8"/>
  <c r="F2707" i="8"/>
  <c r="D2707" i="8"/>
  <c r="C2707" i="8"/>
  <c r="B2707" i="8"/>
  <c r="A2707" i="8"/>
  <c r="I2706" i="8"/>
  <c r="H2706" i="8"/>
  <c r="G2706" i="8"/>
  <c r="F2706" i="8"/>
  <c r="D2706" i="8"/>
  <c r="C2706" i="8"/>
  <c r="B2706" i="8"/>
  <c r="A2706" i="8"/>
  <c r="I2705" i="8"/>
  <c r="H2705" i="8"/>
  <c r="G2705" i="8"/>
  <c r="F2705" i="8"/>
  <c r="D2705" i="8"/>
  <c r="C2705" i="8"/>
  <c r="B2705" i="8"/>
  <c r="A2705" i="8"/>
  <c r="I2704" i="8"/>
  <c r="H2704" i="8"/>
  <c r="G2704" i="8"/>
  <c r="F2704" i="8"/>
  <c r="D2704" i="8"/>
  <c r="C2704" i="8"/>
  <c r="B2704" i="8"/>
  <c r="A2704" i="8"/>
  <c r="I2703" i="8"/>
  <c r="H2703" i="8"/>
  <c r="G2703" i="8"/>
  <c r="F2703" i="8"/>
  <c r="D2703" i="8"/>
  <c r="C2703" i="8"/>
  <c r="B2703" i="8"/>
  <c r="A2703" i="8"/>
  <c r="I2702" i="8"/>
  <c r="H2702" i="8"/>
  <c r="G2702" i="8"/>
  <c r="F2702" i="8"/>
  <c r="D2702" i="8"/>
  <c r="C2702" i="8"/>
  <c r="B2702" i="8"/>
  <c r="A2702" i="8"/>
  <c r="I2701" i="8"/>
  <c r="H2701" i="8"/>
  <c r="G2701" i="8"/>
  <c r="F2701" i="8"/>
  <c r="D2701" i="8"/>
  <c r="C2701" i="8"/>
  <c r="B2701" i="8"/>
  <c r="A2701" i="8"/>
  <c r="I2700" i="8"/>
  <c r="H2700" i="8"/>
  <c r="G2700" i="8"/>
  <c r="F2700" i="8"/>
  <c r="D2700" i="8"/>
  <c r="C2700" i="8"/>
  <c r="B2700" i="8"/>
  <c r="A2700" i="8"/>
  <c r="I2699" i="8"/>
  <c r="H2699" i="8"/>
  <c r="G2699" i="8"/>
  <c r="F2699" i="8"/>
  <c r="D2699" i="8"/>
  <c r="C2699" i="8"/>
  <c r="B2699" i="8"/>
  <c r="A2699" i="8"/>
  <c r="I2698" i="8"/>
  <c r="H2698" i="8"/>
  <c r="G2698" i="8"/>
  <c r="F2698" i="8"/>
  <c r="D2698" i="8"/>
  <c r="C2698" i="8"/>
  <c r="B2698" i="8"/>
  <c r="A2698" i="8"/>
  <c r="I2697" i="8"/>
  <c r="H2697" i="8"/>
  <c r="G2697" i="8"/>
  <c r="F2697" i="8"/>
  <c r="D2697" i="8"/>
  <c r="C2697" i="8"/>
  <c r="B2697" i="8"/>
  <c r="A2697" i="8"/>
  <c r="I2696" i="8"/>
  <c r="H2696" i="8"/>
  <c r="G2696" i="8"/>
  <c r="F2696" i="8"/>
  <c r="D2696" i="8"/>
  <c r="C2696" i="8"/>
  <c r="B2696" i="8"/>
  <c r="A2696" i="8"/>
  <c r="I2695" i="8"/>
  <c r="H2695" i="8"/>
  <c r="G2695" i="8"/>
  <c r="F2695" i="8"/>
  <c r="D2695" i="8"/>
  <c r="C2695" i="8"/>
  <c r="B2695" i="8"/>
  <c r="A2695" i="8"/>
  <c r="I2694" i="8"/>
  <c r="H2694" i="8"/>
  <c r="G2694" i="8"/>
  <c r="F2694" i="8"/>
  <c r="D2694" i="8"/>
  <c r="C2694" i="8"/>
  <c r="B2694" i="8"/>
  <c r="A2694" i="8"/>
  <c r="I2693" i="8"/>
  <c r="H2693" i="8"/>
  <c r="G2693" i="8"/>
  <c r="F2693" i="8"/>
  <c r="D2693" i="8"/>
  <c r="C2693" i="8"/>
  <c r="B2693" i="8"/>
  <c r="A2693" i="8"/>
  <c r="I2692" i="8"/>
  <c r="H2692" i="8"/>
  <c r="G2692" i="8"/>
  <c r="F2692" i="8"/>
  <c r="D2692" i="8"/>
  <c r="C2692" i="8"/>
  <c r="B2692" i="8"/>
  <c r="A2692" i="8"/>
  <c r="I2691" i="8"/>
  <c r="H2691" i="8"/>
  <c r="G2691" i="8"/>
  <c r="F2691" i="8"/>
  <c r="D2691" i="8"/>
  <c r="C2691" i="8"/>
  <c r="B2691" i="8"/>
  <c r="A2691" i="8"/>
  <c r="I2690" i="8"/>
  <c r="H2690" i="8"/>
  <c r="G2690" i="8"/>
  <c r="F2690" i="8"/>
  <c r="D2690" i="8"/>
  <c r="C2690" i="8"/>
  <c r="B2690" i="8"/>
  <c r="A2690" i="8"/>
  <c r="I2689" i="8"/>
  <c r="H2689" i="8"/>
  <c r="G2689" i="8"/>
  <c r="F2689" i="8"/>
  <c r="D2689" i="8"/>
  <c r="C2689" i="8"/>
  <c r="B2689" i="8"/>
  <c r="A2689" i="8"/>
  <c r="I2688" i="8"/>
  <c r="H2688" i="8"/>
  <c r="G2688" i="8"/>
  <c r="F2688" i="8"/>
  <c r="D2688" i="8"/>
  <c r="C2688" i="8"/>
  <c r="B2688" i="8"/>
  <c r="A2688" i="8"/>
  <c r="I2687" i="8"/>
  <c r="H2687" i="8"/>
  <c r="G2687" i="8"/>
  <c r="F2687" i="8"/>
  <c r="D2687" i="8"/>
  <c r="C2687" i="8"/>
  <c r="B2687" i="8"/>
  <c r="A2687" i="8"/>
  <c r="I2686" i="8"/>
  <c r="H2686" i="8"/>
  <c r="G2686" i="8"/>
  <c r="F2686" i="8"/>
  <c r="D2686" i="8"/>
  <c r="C2686" i="8"/>
  <c r="B2686" i="8"/>
  <c r="A2686" i="8"/>
  <c r="I2685" i="8"/>
  <c r="H2685" i="8"/>
  <c r="G2685" i="8"/>
  <c r="F2685" i="8"/>
  <c r="D2685" i="8"/>
  <c r="C2685" i="8"/>
  <c r="B2685" i="8"/>
  <c r="A2685" i="8"/>
  <c r="I2684" i="8"/>
  <c r="H2684" i="8"/>
  <c r="G2684" i="8"/>
  <c r="F2684" i="8"/>
  <c r="D2684" i="8"/>
  <c r="C2684" i="8"/>
  <c r="B2684" i="8"/>
  <c r="A2684" i="8"/>
  <c r="I2683" i="8"/>
  <c r="H2683" i="8"/>
  <c r="G2683" i="8"/>
  <c r="F2683" i="8"/>
  <c r="D2683" i="8"/>
  <c r="C2683" i="8"/>
  <c r="B2683" i="8"/>
  <c r="A2683" i="8"/>
  <c r="I2682" i="8"/>
  <c r="H2682" i="8"/>
  <c r="G2682" i="8"/>
  <c r="F2682" i="8"/>
  <c r="D2682" i="8"/>
  <c r="C2682" i="8"/>
  <c r="B2682" i="8"/>
  <c r="A2682" i="8"/>
  <c r="I2681" i="8"/>
  <c r="H2681" i="8"/>
  <c r="G2681" i="8"/>
  <c r="F2681" i="8"/>
  <c r="D2681" i="8"/>
  <c r="C2681" i="8"/>
  <c r="B2681" i="8"/>
  <c r="A2681" i="8"/>
  <c r="I2680" i="8"/>
  <c r="H2680" i="8"/>
  <c r="G2680" i="8"/>
  <c r="F2680" i="8"/>
  <c r="D2680" i="8"/>
  <c r="C2680" i="8"/>
  <c r="B2680" i="8"/>
  <c r="A2680" i="8"/>
  <c r="I2679" i="8"/>
  <c r="H2679" i="8"/>
  <c r="G2679" i="8"/>
  <c r="F2679" i="8"/>
  <c r="D2679" i="8"/>
  <c r="C2679" i="8"/>
  <c r="B2679" i="8"/>
  <c r="A2679" i="8"/>
  <c r="I2678" i="8"/>
  <c r="H2678" i="8"/>
  <c r="G2678" i="8"/>
  <c r="F2678" i="8"/>
  <c r="D2678" i="8"/>
  <c r="C2678" i="8"/>
  <c r="B2678" i="8"/>
  <c r="A2678" i="8"/>
  <c r="I2677" i="8"/>
  <c r="H2677" i="8"/>
  <c r="G2677" i="8"/>
  <c r="F2677" i="8"/>
  <c r="D2677" i="8"/>
  <c r="C2677" i="8"/>
  <c r="B2677" i="8"/>
  <c r="A2677" i="8"/>
  <c r="I2676" i="8"/>
  <c r="H2676" i="8"/>
  <c r="G2676" i="8"/>
  <c r="F2676" i="8"/>
  <c r="D2676" i="8"/>
  <c r="C2676" i="8"/>
  <c r="B2676" i="8"/>
  <c r="A2676" i="8"/>
  <c r="I2675" i="8"/>
  <c r="H2675" i="8"/>
  <c r="G2675" i="8"/>
  <c r="F2675" i="8"/>
  <c r="D2675" i="8"/>
  <c r="C2675" i="8"/>
  <c r="B2675" i="8"/>
  <c r="A2675" i="8"/>
  <c r="I2674" i="8"/>
  <c r="H2674" i="8"/>
  <c r="G2674" i="8"/>
  <c r="F2674" i="8"/>
  <c r="D2674" i="8"/>
  <c r="C2674" i="8"/>
  <c r="B2674" i="8"/>
  <c r="A2674" i="8"/>
  <c r="I2673" i="8"/>
  <c r="H2673" i="8"/>
  <c r="G2673" i="8"/>
  <c r="F2673" i="8"/>
  <c r="D2673" i="8"/>
  <c r="C2673" i="8"/>
  <c r="B2673" i="8"/>
  <c r="A2673" i="8"/>
  <c r="I2672" i="8"/>
  <c r="H2672" i="8"/>
  <c r="G2672" i="8"/>
  <c r="F2672" i="8"/>
  <c r="D2672" i="8"/>
  <c r="C2672" i="8"/>
  <c r="B2672" i="8"/>
  <c r="A2672" i="8"/>
  <c r="I2671" i="8"/>
  <c r="H2671" i="8"/>
  <c r="G2671" i="8"/>
  <c r="F2671" i="8"/>
  <c r="D2671" i="8"/>
  <c r="C2671" i="8"/>
  <c r="B2671" i="8"/>
  <c r="A2671" i="8"/>
  <c r="I2670" i="8"/>
  <c r="H2670" i="8"/>
  <c r="G2670" i="8"/>
  <c r="F2670" i="8"/>
  <c r="D2670" i="8"/>
  <c r="C2670" i="8"/>
  <c r="B2670" i="8"/>
  <c r="A2670" i="8"/>
  <c r="I2669" i="8"/>
  <c r="H2669" i="8"/>
  <c r="G2669" i="8"/>
  <c r="F2669" i="8"/>
  <c r="D2669" i="8"/>
  <c r="C2669" i="8"/>
  <c r="B2669" i="8"/>
  <c r="A2669" i="8"/>
  <c r="I2668" i="8"/>
  <c r="H2668" i="8"/>
  <c r="G2668" i="8"/>
  <c r="F2668" i="8"/>
  <c r="D2668" i="8"/>
  <c r="C2668" i="8"/>
  <c r="B2668" i="8"/>
  <c r="A2668" i="8"/>
  <c r="I2667" i="8"/>
  <c r="H2667" i="8"/>
  <c r="G2667" i="8"/>
  <c r="F2667" i="8"/>
  <c r="D2667" i="8"/>
  <c r="C2667" i="8"/>
  <c r="B2667" i="8"/>
  <c r="A2667" i="8"/>
  <c r="I2666" i="8"/>
  <c r="H2666" i="8"/>
  <c r="G2666" i="8"/>
  <c r="F2666" i="8"/>
  <c r="D2666" i="8"/>
  <c r="C2666" i="8"/>
  <c r="B2666" i="8"/>
  <c r="A2666" i="8"/>
  <c r="I2665" i="8"/>
  <c r="H2665" i="8"/>
  <c r="G2665" i="8"/>
  <c r="F2665" i="8"/>
  <c r="D2665" i="8"/>
  <c r="C2665" i="8"/>
  <c r="B2665" i="8"/>
  <c r="A2665" i="8"/>
  <c r="I2664" i="8"/>
  <c r="H2664" i="8"/>
  <c r="G2664" i="8"/>
  <c r="F2664" i="8"/>
  <c r="D2664" i="8"/>
  <c r="C2664" i="8"/>
  <c r="B2664" i="8"/>
  <c r="A2664" i="8"/>
  <c r="I2663" i="8"/>
  <c r="H2663" i="8"/>
  <c r="G2663" i="8"/>
  <c r="F2663" i="8"/>
  <c r="D2663" i="8"/>
  <c r="C2663" i="8"/>
  <c r="B2663" i="8"/>
  <c r="A2663" i="8"/>
  <c r="I2662" i="8"/>
  <c r="H2662" i="8"/>
  <c r="G2662" i="8"/>
  <c r="F2662" i="8"/>
  <c r="D2662" i="8"/>
  <c r="C2662" i="8"/>
  <c r="B2662" i="8"/>
  <c r="A2662" i="8"/>
  <c r="I2661" i="8"/>
  <c r="H2661" i="8"/>
  <c r="G2661" i="8"/>
  <c r="F2661" i="8"/>
  <c r="D2661" i="8"/>
  <c r="C2661" i="8"/>
  <c r="B2661" i="8"/>
  <c r="A2661" i="8"/>
  <c r="I2660" i="8"/>
  <c r="H2660" i="8"/>
  <c r="G2660" i="8"/>
  <c r="F2660" i="8"/>
  <c r="D2660" i="8"/>
  <c r="C2660" i="8"/>
  <c r="B2660" i="8"/>
  <c r="A2660" i="8"/>
  <c r="I2659" i="8"/>
  <c r="H2659" i="8"/>
  <c r="G2659" i="8"/>
  <c r="F2659" i="8"/>
  <c r="D2659" i="8"/>
  <c r="C2659" i="8"/>
  <c r="B2659" i="8"/>
  <c r="A2659" i="8"/>
  <c r="I2658" i="8"/>
  <c r="H2658" i="8"/>
  <c r="G2658" i="8"/>
  <c r="F2658" i="8"/>
  <c r="D2658" i="8"/>
  <c r="C2658" i="8"/>
  <c r="B2658" i="8"/>
  <c r="A2658" i="8"/>
  <c r="I2657" i="8"/>
  <c r="H2657" i="8"/>
  <c r="G2657" i="8"/>
  <c r="F2657" i="8"/>
  <c r="D2657" i="8"/>
  <c r="C2657" i="8"/>
  <c r="B2657" i="8"/>
  <c r="A2657" i="8"/>
  <c r="I2656" i="8"/>
  <c r="H2656" i="8"/>
  <c r="G2656" i="8"/>
  <c r="F2656" i="8"/>
  <c r="D2656" i="8"/>
  <c r="C2656" i="8"/>
  <c r="B2656" i="8"/>
  <c r="A2656" i="8"/>
  <c r="I2655" i="8"/>
  <c r="H2655" i="8"/>
  <c r="G2655" i="8"/>
  <c r="F2655" i="8"/>
  <c r="D2655" i="8"/>
  <c r="C2655" i="8"/>
  <c r="B2655" i="8"/>
  <c r="A2655" i="8"/>
  <c r="I2654" i="8"/>
  <c r="H2654" i="8"/>
  <c r="G2654" i="8"/>
  <c r="F2654" i="8"/>
  <c r="D2654" i="8"/>
  <c r="C2654" i="8"/>
  <c r="B2654" i="8"/>
  <c r="A2654" i="8"/>
  <c r="I2653" i="8"/>
  <c r="H2653" i="8"/>
  <c r="G2653" i="8"/>
  <c r="F2653" i="8"/>
  <c r="D2653" i="8"/>
  <c r="C2653" i="8"/>
  <c r="B2653" i="8"/>
  <c r="A2653" i="8"/>
  <c r="I2652" i="8"/>
  <c r="H2652" i="8"/>
  <c r="G2652" i="8"/>
  <c r="F2652" i="8"/>
  <c r="D2652" i="8"/>
  <c r="C2652" i="8"/>
  <c r="B2652" i="8"/>
  <c r="A2652" i="8"/>
  <c r="I2651" i="8"/>
  <c r="H2651" i="8"/>
  <c r="G2651" i="8"/>
  <c r="F2651" i="8"/>
  <c r="D2651" i="8"/>
  <c r="C2651" i="8"/>
  <c r="B2651" i="8"/>
  <c r="A2651" i="8"/>
  <c r="I2650" i="8"/>
  <c r="H2650" i="8"/>
  <c r="G2650" i="8"/>
  <c r="F2650" i="8"/>
  <c r="D2650" i="8"/>
  <c r="C2650" i="8"/>
  <c r="B2650" i="8"/>
  <c r="A2650" i="8"/>
  <c r="I2649" i="8"/>
  <c r="H2649" i="8"/>
  <c r="G2649" i="8"/>
  <c r="F2649" i="8"/>
  <c r="D2649" i="8"/>
  <c r="C2649" i="8"/>
  <c r="B2649" i="8"/>
  <c r="A2649" i="8"/>
  <c r="I2648" i="8"/>
  <c r="H2648" i="8"/>
  <c r="G2648" i="8"/>
  <c r="F2648" i="8"/>
  <c r="D2648" i="8"/>
  <c r="C2648" i="8"/>
  <c r="B2648" i="8"/>
  <c r="A2648" i="8"/>
  <c r="I2647" i="8"/>
  <c r="H2647" i="8"/>
  <c r="G2647" i="8"/>
  <c r="F2647" i="8"/>
  <c r="D2647" i="8"/>
  <c r="C2647" i="8"/>
  <c r="B2647" i="8"/>
  <c r="A2647" i="8"/>
  <c r="I2646" i="8"/>
  <c r="H2646" i="8"/>
  <c r="G2646" i="8"/>
  <c r="F2646" i="8"/>
  <c r="D2646" i="8"/>
  <c r="C2646" i="8"/>
  <c r="B2646" i="8"/>
  <c r="A2646" i="8"/>
  <c r="I2645" i="8"/>
  <c r="H2645" i="8"/>
  <c r="G2645" i="8"/>
  <c r="F2645" i="8"/>
  <c r="D2645" i="8"/>
  <c r="C2645" i="8"/>
  <c r="B2645" i="8"/>
  <c r="A2645" i="8"/>
  <c r="I2644" i="8"/>
  <c r="H2644" i="8"/>
  <c r="G2644" i="8"/>
  <c r="F2644" i="8"/>
  <c r="D2644" i="8"/>
  <c r="C2644" i="8"/>
  <c r="B2644" i="8"/>
  <c r="A2644" i="8"/>
  <c r="I2643" i="8"/>
  <c r="H2643" i="8"/>
  <c r="G2643" i="8"/>
  <c r="F2643" i="8"/>
  <c r="D2643" i="8"/>
  <c r="C2643" i="8"/>
  <c r="B2643" i="8"/>
  <c r="A2643" i="8"/>
  <c r="I2642" i="8"/>
  <c r="H2642" i="8"/>
  <c r="G2642" i="8"/>
  <c r="F2642" i="8"/>
  <c r="D2642" i="8"/>
  <c r="C2642" i="8"/>
  <c r="B2642" i="8"/>
  <c r="A2642" i="8"/>
  <c r="I2641" i="8"/>
  <c r="H2641" i="8"/>
  <c r="G2641" i="8"/>
  <c r="F2641" i="8"/>
  <c r="D2641" i="8"/>
  <c r="C2641" i="8"/>
  <c r="B2641" i="8"/>
  <c r="A2641" i="8"/>
  <c r="I2640" i="8"/>
  <c r="H2640" i="8"/>
  <c r="G2640" i="8"/>
  <c r="F2640" i="8"/>
  <c r="D2640" i="8"/>
  <c r="C2640" i="8"/>
  <c r="B2640" i="8"/>
  <c r="A2640" i="8"/>
  <c r="I2639" i="8"/>
  <c r="H2639" i="8"/>
  <c r="G2639" i="8"/>
  <c r="F2639" i="8"/>
  <c r="D2639" i="8"/>
  <c r="C2639" i="8"/>
  <c r="B2639" i="8"/>
  <c r="A2639" i="8"/>
  <c r="I2638" i="8"/>
  <c r="H2638" i="8"/>
  <c r="G2638" i="8"/>
  <c r="F2638" i="8"/>
  <c r="D2638" i="8"/>
  <c r="C2638" i="8"/>
  <c r="B2638" i="8"/>
  <c r="A2638" i="8"/>
  <c r="I2637" i="8"/>
  <c r="H2637" i="8"/>
  <c r="G2637" i="8"/>
  <c r="F2637" i="8"/>
  <c r="D2637" i="8"/>
  <c r="C2637" i="8"/>
  <c r="B2637" i="8"/>
  <c r="A2637" i="8"/>
  <c r="I2636" i="8"/>
  <c r="H2636" i="8"/>
  <c r="G2636" i="8"/>
  <c r="F2636" i="8"/>
  <c r="D2636" i="8"/>
  <c r="C2636" i="8"/>
  <c r="B2636" i="8"/>
  <c r="A2636" i="8"/>
  <c r="I2635" i="8"/>
  <c r="H2635" i="8"/>
  <c r="G2635" i="8"/>
  <c r="F2635" i="8"/>
  <c r="D2635" i="8"/>
  <c r="C2635" i="8"/>
  <c r="B2635" i="8"/>
  <c r="A2635" i="8"/>
  <c r="I2634" i="8"/>
  <c r="H2634" i="8"/>
  <c r="G2634" i="8"/>
  <c r="F2634" i="8"/>
  <c r="D2634" i="8"/>
  <c r="C2634" i="8"/>
  <c r="B2634" i="8"/>
  <c r="A2634" i="8"/>
  <c r="I2633" i="8"/>
  <c r="H2633" i="8"/>
  <c r="G2633" i="8"/>
  <c r="F2633" i="8"/>
  <c r="D2633" i="8"/>
  <c r="C2633" i="8"/>
  <c r="B2633" i="8"/>
  <c r="A2633" i="8"/>
  <c r="I2632" i="8"/>
  <c r="H2632" i="8"/>
  <c r="G2632" i="8"/>
  <c r="F2632" i="8"/>
  <c r="D2632" i="8"/>
  <c r="C2632" i="8"/>
  <c r="B2632" i="8"/>
  <c r="A2632" i="8"/>
  <c r="I2631" i="8"/>
  <c r="H2631" i="8"/>
  <c r="G2631" i="8"/>
  <c r="F2631" i="8"/>
  <c r="D2631" i="8"/>
  <c r="C2631" i="8"/>
  <c r="B2631" i="8"/>
  <c r="A2631" i="8"/>
  <c r="I2630" i="8"/>
  <c r="H2630" i="8"/>
  <c r="G2630" i="8"/>
  <c r="F2630" i="8"/>
  <c r="D2630" i="8"/>
  <c r="C2630" i="8"/>
  <c r="B2630" i="8"/>
  <c r="A2630" i="8"/>
  <c r="I2629" i="8"/>
  <c r="H2629" i="8"/>
  <c r="G2629" i="8"/>
  <c r="F2629" i="8"/>
  <c r="D2629" i="8"/>
  <c r="C2629" i="8"/>
  <c r="B2629" i="8"/>
  <c r="A2629" i="8"/>
  <c r="I2628" i="8"/>
  <c r="H2628" i="8"/>
  <c r="G2628" i="8"/>
  <c r="F2628" i="8"/>
  <c r="D2628" i="8"/>
  <c r="C2628" i="8"/>
  <c r="B2628" i="8"/>
  <c r="A2628" i="8"/>
  <c r="I2627" i="8"/>
  <c r="H2627" i="8"/>
  <c r="G2627" i="8"/>
  <c r="F2627" i="8"/>
  <c r="D2627" i="8"/>
  <c r="C2627" i="8"/>
  <c r="B2627" i="8"/>
  <c r="A2627" i="8"/>
  <c r="I2626" i="8"/>
  <c r="H2626" i="8"/>
  <c r="G2626" i="8"/>
  <c r="F2626" i="8"/>
  <c r="D2626" i="8"/>
  <c r="C2626" i="8"/>
  <c r="B2626" i="8"/>
  <c r="A2626" i="8"/>
  <c r="I2625" i="8"/>
  <c r="H2625" i="8"/>
  <c r="G2625" i="8"/>
  <c r="F2625" i="8"/>
  <c r="D2625" i="8"/>
  <c r="C2625" i="8"/>
  <c r="B2625" i="8"/>
  <c r="A2625" i="8"/>
  <c r="I2624" i="8"/>
  <c r="H2624" i="8"/>
  <c r="G2624" i="8"/>
  <c r="F2624" i="8"/>
  <c r="D2624" i="8"/>
  <c r="C2624" i="8"/>
  <c r="B2624" i="8"/>
  <c r="A2624" i="8"/>
  <c r="I2623" i="8"/>
  <c r="H2623" i="8"/>
  <c r="G2623" i="8"/>
  <c r="F2623" i="8"/>
  <c r="D2623" i="8"/>
  <c r="C2623" i="8"/>
  <c r="B2623" i="8"/>
  <c r="A2623" i="8"/>
  <c r="I2622" i="8"/>
  <c r="H2622" i="8"/>
  <c r="G2622" i="8"/>
  <c r="F2622" i="8"/>
  <c r="D2622" i="8"/>
  <c r="C2622" i="8"/>
  <c r="B2622" i="8"/>
  <c r="A2622" i="8"/>
  <c r="I2621" i="8"/>
  <c r="H2621" i="8"/>
  <c r="G2621" i="8"/>
  <c r="F2621" i="8"/>
  <c r="D2621" i="8"/>
  <c r="C2621" i="8"/>
  <c r="B2621" i="8"/>
  <c r="A2621" i="8"/>
  <c r="I2620" i="8"/>
  <c r="H2620" i="8"/>
  <c r="G2620" i="8"/>
  <c r="F2620" i="8"/>
  <c r="D2620" i="8"/>
  <c r="C2620" i="8"/>
  <c r="B2620" i="8"/>
  <c r="A2620" i="8"/>
  <c r="I2619" i="8"/>
  <c r="H2619" i="8"/>
  <c r="G2619" i="8"/>
  <c r="F2619" i="8"/>
  <c r="D2619" i="8"/>
  <c r="C2619" i="8"/>
  <c r="B2619" i="8"/>
  <c r="A2619" i="8"/>
  <c r="I2618" i="8"/>
  <c r="H2618" i="8"/>
  <c r="G2618" i="8"/>
  <c r="F2618" i="8"/>
  <c r="D2618" i="8"/>
  <c r="C2618" i="8"/>
  <c r="B2618" i="8"/>
  <c r="A2618" i="8"/>
  <c r="I2617" i="8"/>
  <c r="H2617" i="8"/>
  <c r="G2617" i="8"/>
  <c r="F2617" i="8"/>
  <c r="D2617" i="8"/>
  <c r="C2617" i="8"/>
  <c r="B2617" i="8"/>
  <c r="A2617" i="8"/>
  <c r="I2616" i="8"/>
  <c r="H2616" i="8"/>
  <c r="G2616" i="8"/>
  <c r="F2616" i="8"/>
  <c r="D2616" i="8"/>
  <c r="C2616" i="8"/>
  <c r="B2616" i="8"/>
  <c r="A2616" i="8"/>
  <c r="I2615" i="8"/>
  <c r="H2615" i="8"/>
  <c r="G2615" i="8"/>
  <c r="F2615" i="8"/>
  <c r="D2615" i="8"/>
  <c r="C2615" i="8"/>
  <c r="B2615" i="8"/>
  <c r="A2615" i="8"/>
  <c r="I2614" i="8"/>
  <c r="H2614" i="8"/>
  <c r="G2614" i="8"/>
  <c r="F2614" i="8"/>
  <c r="D2614" i="8"/>
  <c r="C2614" i="8"/>
  <c r="B2614" i="8"/>
  <c r="A2614" i="8"/>
  <c r="I2613" i="8"/>
  <c r="H2613" i="8"/>
  <c r="G2613" i="8"/>
  <c r="F2613" i="8"/>
  <c r="D2613" i="8"/>
  <c r="C2613" i="8"/>
  <c r="B2613" i="8"/>
  <c r="A2613" i="8"/>
  <c r="I2612" i="8"/>
  <c r="H2612" i="8"/>
  <c r="G2612" i="8"/>
  <c r="F2612" i="8"/>
  <c r="D2612" i="8"/>
  <c r="C2612" i="8"/>
  <c r="B2612" i="8"/>
  <c r="A2612" i="8"/>
  <c r="I2611" i="8"/>
  <c r="H2611" i="8"/>
  <c r="G2611" i="8"/>
  <c r="F2611" i="8"/>
  <c r="D2611" i="8"/>
  <c r="C2611" i="8"/>
  <c r="B2611" i="8"/>
  <c r="A2611" i="8"/>
  <c r="I2610" i="8"/>
  <c r="H2610" i="8"/>
  <c r="G2610" i="8"/>
  <c r="F2610" i="8"/>
  <c r="D2610" i="8"/>
  <c r="C2610" i="8"/>
  <c r="B2610" i="8"/>
  <c r="A2610" i="8"/>
  <c r="I2609" i="8"/>
  <c r="H2609" i="8"/>
  <c r="G2609" i="8"/>
  <c r="F2609" i="8"/>
  <c r="D2609" i="8"/>
  <c r="C2609" i="8"/>
  <c r="B2609" i="8"/>
  <c r="A2609" i="8"/>
  <c r="I2608" i="8"/>
  <c r="H2608" i="8"/>
  <c r="G2608" i="8"/>
  <c r="F2608" i="8"/>
  <c r="D2608" i="8"/>
  <c r="C2608" i="8"/>
  <c r="B2608" i="8"/>
  <c r="A2608" i="8"/>
  <c r="I2607" i="8"/>
  <c r="H2607" i="8"/>
  <c r="G2607" i="8"/>
  <c r="F2607" i="8"/>
  <c r="D2607" i="8"/>
  <c r="C2607" i="8"/>
  <c r="B2607" i="8"/>
  <c r="A2607" i="8"/>
  <c r="I2606" i="8"/>
  <c r="H2606" i="8"/>
  <c r="G2606" i="8"/>
  <c r="F2606" i="8"/>
  <c r="D2606" i="8"/>
  <c r="C2606" i="8"/>
  <c r="B2606" i="8"/>
  <c r="A2606" i="8"/>
  <c r="I2605" i="8"/>
  <c r="H2605" i="8"/>
  <c r="G2605" i="8"/>
  <c r="F2605" i="8"/>
  <c r="D2605" i="8"/>
  <c r="C2605" i="8"/>
  <c r="B2605" i="8"/>
  <c r="A2605" i="8"/>
  <c r="I2604" i="8"/>
  <c r="H2604" i="8"/>
  <c r="G2604" i="8"/>
  <c r="F2604" i="8"/>
  <c r="D2604" i="8"/>
  <c r="C2604" i="8"/>
  <c r="B2604" i="8"/>
  <c r="A2604" i="8"/>
  <c r="I2603" i="8"/>
  <c r="H2603" i="8"/>
  <c r="G2603" i="8"/>
  <c r="F2603" i="8"/>
  <c r="D2603" i="8"/>
  <c r="C2603" i="8"/>
  <c r="B2603" i="8"/>
  <c r="A2603" i="8"/>
  <c r="I2602" i="8"/>
  <c r="H2602" i="8"/>
  <c r="G2602" i="8"/>
  <c r="F2602" i="8"/>
  <c r="D2602" i="8"/>
  <c r="C2602" i="8"/>
  <c r="B2602" i="8"/>
  <c r="A2602" i="8"/>
  <c r="I2601" i="8"/>
  <c r="H2601" i="8"/>
  <c r="G2601" i="8"/>
  <c r="F2601" i="8"/>
  <c r="D2601" i="8"/>
  <c r="C2601" i="8"/>
  <c r="B2601" i="8"/>
  <c r="A2601" i="8"/>
  <c r="I2600" i="8"/>
  <c r="H2600" i="8"/>
  <c r="G2600" i="8"/>
  <c r="F2600" i="8"/>
  <c r="D2600" i="8"/>
  <c r="C2600" i="8"/>
  <c r="B2600" i="8"/>
  <c r="A2600" i="8"/>
  <c r="I2599" i="8"/>
  <c r="H2599" i="8"/>
  <c r="G2599" i="8"/>
  <c r="F2599" i="8"/>
  <c r="D2599" i="8"/>
  <c r="C2599" i="8"/>
  <c r="B2599" i="8"/>
  <c r="A2599" i="8"/>
  <c r="I2598" i="8"/>
  <c r="H2598" i="8"/>
  <c r="G2598" i="8"/>
  <c r="F2598" i="8"/>
  <c r="D2598" i="8"/>
  <c r="C2598" i="8"/>
  <c r="B2598" i="8"/>
  <c r="A2598" i="8"/>
  <c r="I2597" i="8"/>
  <c r="H2597" i="8"/>
  <c r="G2597" i="8"/>
  <c r="F2597" i="8"/>
  <c r="D2597" i="8"/>
  <c r="C2597" i="8"/>
  <c r="B2597" i="8"/>
  <c r="A2597" i="8"/>
  <c r="I2596" i="8"/>
  <c r="H2596" i="8"/>
  <c r="G2596" i="8"/>
  <c r="F2596" i="8"/>
  <c r="D2596" i="8"/>
  <c r="C2596" i="8"/>
  <c r="B2596" i="8"/>
  <c r="A2596" i="8"/>
  <c r="I2595" i="8"/>
  <c r="H2595" i="8"/>
  <c r="G2595" i="8"/>
  <c r="F2595" i="8"/>
  <c r="D2595" i="8"/>
  <c r="C2595" i="8"/>
  <c r="B2595" i="8"/>
  <c r="A2595" i="8"/>
  <c r="I2594" i="8"/>
  <c r="H2594" i="8"/>
  <c r="G2594" i="8"/>
  <c r="F2594" i="8"/>
  <c r="D2594" i="8"/>
  <c r="C2594" i="8"/>
  <c r="B2594" i="8"/>
  <c r="A2594" i="8"/>
  <c r="I2593" i="8"/>
  <c r="H2593" i="8"/>
  <c r="G2593" i="8"/>
  <c r="F2593" i="8"/>
  <c r="D2593" i="8"/>
  <c r="C2593" i="8"/>
  <c r="B2593" i="8"/>
  <c r="A2593" i="8"/>
  <c r="I2592" i="8"/>
  <c r="H2592" i="8"/>
  <c r="G2592" i="8"/>
  <c r="F2592" i="8"/>
  <c r="D2592" i="8"/>
  <c r="C2592" i="8"/>
  <c r="B2592" i="8"/>
  <c r="A2592" i="8"/>
  <c r="I2591" i="8"/>
  <c r="H2591" i="8"/>
  <c r="G2591" i="8"/>
  <c r="F2591" i="8"/>
  <c r="D2591" i="8"/>
  <c r="C2591" i="8"/>
  <c r="B2591" i="8"/>
  <c r="A2591" i="8"/>
  <c r="I2590" i="8"/>
  <c r="H2590" i="8"/>
  <c r="G2590" i="8"/>
  <c r="F2590" i="8"/>
  <c r="D2590" i="8"/>
  <c r="C2590" i="8"/>
  <c r="B2590" i="8"/>
  <c r="A2590" i="8"/>
  <c r="I2589" i="8"/>
  <c r="H2589" i="8"/>
  <c r="G2589" i="8"/>
  <c r="F2589" i="8"/>
  <c r="D2589" i="8"/>
  <c r="C2589" i="8"/>
  <c r="B2589" i="8"/>
  <c r="A2589" i="8"/>
  <c r="I2588" i="8"/>
  <c r="H2588" i="8"/>
  <c r="G2588" i="8"/>
  <c r="F2588" i="8"/>
  <c r="D2588" i="8"/>
  <c r="C2588" i="8"/>
  <c r="B2588" i="8"/>
  <c r="A2588" i="8"/>
  <c r="I2587" i="8"/>
  <c r="H2587" i="8"/>
  <c r="G2587" i="8"/>
  <c r="F2587" i="8"/>
  <c r="D2587" i="8"/>
  <c r="C2587" i="8"/>
  <c r="B2587" i="8"/>
  <c r="A2587" i="8"/>
  <c r="I2586" i="8"/>
  <c r="H2586" i="8"/>
  <c r="G2586" i="8"/>
  <c r="F2586" i="8"/>
  <c r="D2586" i="8"/>
  <c r="C2586" i="8"/>
  <c r="B2586" i="8"/>
  <c r="A2586" i="8"/>
  <c r="I2585" i="8"/>
  <c r="H2585" i="8"/>
  <c r="G2585" i="8"/>
  <c r="F2585" i="8"/>
  <c r="D2585" i="8"/>
  <c r="C2585" i="8"/>
  <c r="B2585" i="8"/>
  <c r="A2585" i="8"/>
  <c r="I2584" i="8"/>
  <c r="H2584" i="8"/>
  <c r="G2584" i="8"/>
  <c r="F2584" i="8"/>
  <c r="D2584" i="8"/>
  <c r="C2584" i="8"/>
  <c r="B2584" i="8"/>
  <c r="A2584" i="8"/>
  <c r="I2583" i="8"/>
  <c r="H2583" i="8"/>
  <c r="G2583" i="8"/>
  <c r="F2583" i="8"/>
  <c r="D2583" i="8"/>
  <c r="C2583" i="8"/>
  <c r="B2583" i="8"/>
  <c r="A2583" i="8"/>
  <c r="I2582" i="8"/>
  <c r="H2582" i="8"/>
  <c r="G2582" i="8"/>
  <c r="F2582" i="8"/>
  <c r="D2582" i="8"/>
  <c r="C2582" i="8"/>
  <c r="B2582" i="8"/>
  <c r="A2582" i="8"/>
  <c r="I2581" i="8"/>
  <c r="H2581" i="8"/>
  <c r="G2581" i="8"/>
  <c r="F2581" i="8"/>
  <c r="D2581" i="8"/>
  <c r="C2581" i="8"/>
  <c r="B2581" i="8"/>
  <c r="A2581" i="8"/>
  <c r="I2580" i="8"/>
  <c r="H2580" i="8"/>
  <c r="G2580" i="8"/>
  <c r="F2580" i="8"/>
  <c r="D2580" i="8"/>
  <c r="C2580" i="8"/>
  <c r="B2580" i="8"/>
  <c r="A2580" i="8"/>
  <c r="I2579" i="8"/>
  <c r="H2579" i="8"/>
  <c r="G2579" i="8"/>
  <c r="F2579" i="8"/>
  <c r="D2579" i="8"/>
  <c r="C2579" i="8"/>
  <c r="B2579" i="8"/>
  <c r="A2579" i="8"/>
  <c r="I2578" i="8"/>
  <c r="H2578" i="8"/>
  <c r="G2578" i="8"/>
  <c r="F2578" i="8"/>
  <c r="D2578" i="8"/>
  <c r="C2578" i="8"/>
  <c r="B2578" i="8"/>
  <c r="A2578" i="8"/>
  <c r="I2577" i="8"/>
  <c r="H2577" i="8"/>
  <c r="G2577" i="8"/>
  <c r="F2577" i="8"/>
  <c r="D2577" i="8"/>
  <c r="C2577" i="8"/>
  <c r="B2577" i="8"/>
  <c r="A2577" i="8"/>
  <c r="I2576" i="8"/>
  <c r="H2576" i="8"/>
  <c r="G2576" i="8"/>
  <c r="F2576" i="8"/>
  <c r="D2576" i="8"/>
  <c r="C2576" i="8"/>
  <c r="B2576" i="8"/>
  <c r="A2576" i="8"/>
  <c r="I2575" i="8"/>
  <c r="H2575" i="8"/>
  <c r="G2575" i="8"/>
  <c r="F2575" i="8"/>
  <c r="D2575" i="8"/>
  <c r="C2575" i="8"/>
  <c r="B2575" i="8"/>
  <c r="A2575" i="8"/>
  <c r="I2574" i="8"/>
  <c r="H2574" i="8"/>
  <c r="G2574" i="8"/>
  <c r="F2574" i="8"/>
  <c r="D2574" i="8"/>
  <c r="C2574" i="8"/>
  <c r="B2574" i="8"/>
  <c r="A2574" i="8"/>
  <c r="I2573" i="8"/>
  <c r="H2573" i="8"/>
  <c r="G2573" i="8"/>
  <c r="F2573" i="8"/>
  <c r="D2573" i="8"/>
  <c r="C2573" i="8"/>
  <c r="B2573" i="8"/>
  <c r="A2573" i="8"/>
  <c r="I2572" i="8"/>
  <c r="H2572" i="8"/>
  <c r="G2572" i="8"/>
  <c r="F2572" i="8"/>
  <c r="D2572" i="8"/>
  <c r="C2572" i="8"/>
  <c r="B2572" i="8"/>
  <c r="A2572" i="8"/>
  <c r="I2571" i="8"/>
  <c r="H2571" i="8"/>
  <c r="G2571" i="8"/>
  <c r="F2571" i="8"/>
  <c r="D2571" i="8"/>
  <c r="C2571" i="8"/>
  <c r="B2571" i="8"/>
  <c r="A2571" i="8"/>
  <c r="I2570" i="8"/>
  <c r="H2570" i="8"/>
  <c r="G2570" i="8"/>
  <c r="F2570" i="8"/>
  <c r="D2570" i="8"/>
  <c r="C2570" i="8"/>
  <c r="B2570" i="8"/>
  <c r="A2570" i="8"/>
  <c r="I2569" i="8"/>
  <c r="H2569" i="8"/>
  <c r="G2569" i="8"/>
  <c r="F2569" i="8"/>
  <c r="D2569" i="8"/>
  <c r="C2569" i="8"/>
  <c r="B2569" i="8"/>
  <c r="A2569" i="8"/>
  <c r="I2568" i="8"/>
  <c r="H2568" i="8"/>
  <c r="G2568" i="8"/>
  <c r="F2568" i="8"/>
  <c r="D2568" i="8"/>
  <c r="C2568" i="8"/>
  <c r="B2568" i="8"/>
  <c r="A2568" i="8"/>
  <c r="I2567" i="8"/>
  <c r="H2567" i="8"/>
  <c r="G2567" i="8"/>
  <c r="F2567" i="8"/>
  <c r="D2567" i="8"/>
  <c r="C2567" i="8"/>
  <c r="B2567" i="8"/>
  <c r="A2567" i="8"/>
  <c r="I2566" i="8"/>
  <c r="H2566" i="8"/>
  <c r="G2566" i="8"/>
  <c r="F2566" i="8"/>
  <c r="D2566" i="8"/>
  <c r="C2566" i="8"/>
  <c r="B2566" i="8"/>
  <c r="A2566" i="8"/>
  <c r="I2565" i="8"/>
  <c r="H2565" i="8"/>
  <c r="G2565" i="8"/>
  <c r="F2565" i="8"/>
  <c r="D2565" i="8"/>
  <c r="C2565" i="8"/>
  <c r="B2565" i="8"/>
  <c r="A2565" i="8"/>
  <c r="I2564" i="8"/>
  <c r="H2564" i="8"/>
  <c r="G2564" i="8"/>
  <c r="F2564" i="8"/>
  <c r="D2564" i="8"/>
  <c r="C2564" i="8"/>
  <c r="B2564" i="8"/>
  <c r="A2564" i="8"/>
  <c r="I2563" i="8"/>
  <c r="H2563" i="8"/>
  <c r="G2563" i="8"/>
  <c r="F2563" i="8"/>
  <c r="D2563" i="8"/>
  <c r="C2563" i="8"/>
  <c r="B2563" i="8"/>
  <c r="A2563" i="8"/>
  <c r="I2562" i="8"/>
  <c r="H2562" i="8"/>
  <c r="G2562" i="8"/>
  <c r="F2562" i="8"/>
  <c r="D2562" i="8"/>
  <c r="C2562" i="8"/>
  <c r="B2562" i="8"/>
  <c r="A2562" i="8"/>
  <c r="I2561" i="8"/>
  <c r="H2561" i="8"/>
  <c r="G2561" i="8"/>
  <c r="F2561" i="8"/>
  <c r="D2561" i="8"/>
  <c r="C2561" i="8"/>
  <c r="B2561" i="8"/>
  <c r="A2561" i="8"/>
  <c r="I2560" i="8"/>
  <c r="H2560" i="8"/>
  <c r="G2560" i="8"/>
  <c r="F2560" i="8"/>
  <c r="D2560" i="8"/>
  <c r="C2560" i="8"/>
  <c r="B2560" i="8"/>
  <c r="A2560" i="8"/>
  <c r="I2559" i="8"/>
  <c r="H2559" i="8"/>
  <c r="G2559" i="8"/>
  <c r="F2559" i="8"/>
  <c r="D2559" i="8"/>
  <c r="C2559" i="8"/>
  <c r="B2559" i="8"/>
  <c r="A2559" i="8"/>
  <c r="I2558" i="8"/>
  <c r="H2558" i="8"/>
  <c r="G2558" i="8"/>
  <c r="F2558" i="8"/>
  <c r="D2558" i="8"/>
  <c r="C2558" i="8"/>
  <c r="B2558" i="8"/>
  <c r="A2558" i="8"/>
  <c r="I2557" i="8"/>
  <c r="H2557" i="8"/>
  <c r="G2557" i="8"/>
  <c r="F2557" i="8"/>
  <c r="D2557" i="8"/>
  <c r="C2557" i="8"/>
  <c r="B2557" i="8"/>
  <c r="A2557" i="8"/>
  <c r="I2556" i="8"/>
  <c r="H2556" i="8"/>
  <c r="G2556" i="8"/>
  <c r="F2556" i="8"/>
  <c r="D2556" i="8"/>
  <c r="C2556" i="8"/>
  <c r="B2556" i="8"/>
  <c r="A2556" i="8"/>
  <c r="I2555" i="8"/>
  <c r="H2555" i="8"/>
  <c r="G2555" i="8"/>
  <c r="F2555" i="8"/>
  <c r="D2555" i="8"/>
  <c r="C2555" i="8"/>
  <c r="B2555" i="8"/>
  <c r="A2555" i="8"/>
  <c r="I2554" i="8"/>
  <c r="H2554" i="8"/>
  <c r="G2554" i="8"/>
  <c r="F2554" i="8"/>
  <c r="D2554" i="8"/>
  <c r="C2554" i="8"/>
  <c r="B2554" i="8"/>
  <c r="A2554" i="8"/>
  <c r="I2553" i="8"/>
  <c r="H2553" i="8"/>
  <c r="G2553" i="8"/>
  <c r="F2553" i="8"/>
  <c r="D2553" i="8"/>
  <c r="C2553" i="8"/>
  <c r="B2553" i="8"/>
  <c r="A2553" i="8"/>
  <c r="I2552" i="8"/>
  <c r="H2552" i="8"/>
  <c r="G2552" i="8"/>
  <c r="F2552" i="8"/>
  <c r="D2552" i="8"/>
  <c r="C2552" i="8"/>
  <c r="B2552" i="8"/>
  <c r="A2552" i="8"/>
  <c r="I2551" i="8"/>
  <c r="H2551" i="8"/>
  <c r="G2551" i="8"/>
  <c r="F2551" i="8"/>
  <c r="D2551" i="8"/>
  <c r="C2551" i="8"/>
  <c r="B2551" i="8"/>
  <c r="A2551" i="8"/>
  <c r="I2550" i="8"/>
  <c r="H2550" i="8"/>
  <c r="G2550" i="8"/>
  <c r="F2550" i="8"/>
  <c r="D2550" i="8"/>
  <c r="C2550" i="8"/>
  <c r="B2550" i="8"/>
  <c r="A2550" i="8"/>
  <c r="I2549" i="8"/>
  <c r="H2549" i="8"/>
  <c r="G2549" i="8"/>
  <c r="F2549" i="8"/>
  <c r="D2549" i="8"/>
  <c r="C2549" i="8"/>
  <c r="B2549" i="8"/>
  <c r="A2549" i="8"/>
  <c r="I2548" i="8"/>
  <c r="H2548" i="8"/>
  <c r="G2548" i="8"/>
  <c r="F2548" i="8"/>
  <c r="D2548" i="8"/>
  <c r="C2548" i="8"/>
  <c r="B2548" i="8"/>
  <c r="A2548" i="8"/>
  <c r="I2547" i="8"/>
  <c r="H2547" i="8"/>
  <c r="G2547" i="8"/>
  <c r="F2547" i="8"/>
  <c r="D2547" i="8"/>
  <c r="C2547" i="8"/>
  <c r="B2547" i="8"/>
  <c r="A2547" i="8"/>
  <c r="I2546" i="8"/>
  <c r="H2546" i="8"/>
  <c r="G2546" i="8"/>
  <c r="F2546" i="8"/>
  <c r="D2546" i="8"/>
  <c r="C2546" i="8"/>
  <c r="B2546" i="8"/>
  <c r="A2546" i="8"/>
  <c r="I2545" i="8"/>
  <c r="H2545" i="8"/>
  <c r="G2545" i="8"/>
  <c r="F2545" i="8"/>
  <c r="D2545" i="8"/>
  <c r="C2545" i="8"/>
  <c r="B2545" i="8"/>
  <c r="A2545" i="8"/>
  <c r="I2544" i="8"/>
  <c r="H2544" i="8"/>
  <c r="G2544" i="8"/>
  <c r="F2544" i="8"/>
  <c r="D2544" i="8"/>
  <c r="C2544" i="8"/>
  <c r="B2544" i="8"/>
  <c r="A2544" i="8"/>
  <c r="I2543" i="8"/>
  <c r="H2543" i="8"/>
  <c r="G2543" i="8"/>
  <c r="F2543" i="8"/>
  <c r="D2543" i="8"/>
  <c r="C2543" i="8"/>
  <c r="B2543" i="8"/>
  <c r="A2543" i="8"/>
  <c r="I2542" i="8"/>
  <c r="H2542" i="8"/>
  <c r="G2542" i="8"/>
  <c r="F2542" i="8"/>
  <c r="D2542" i="8"/>
  <c r="C2542" i="8"/>
  <c r="B2542" i="8"/>
  <c r="A2542" i="8"/>
  <c r="I2541" i="8"/>
  <c r="H2541" i="8"/>
  <c r="G2541" i="8"/>
  <c r="F2541" i="8"/>
  <c r="D2541" i="8"/>
  <c r="C2541" i="8"/>
  <c r="B2541" i="8"/>
  <c r="A2541" i="8"/>
  <c r="I2540" i="8"/>
  <c r="H2540" i="8"/>
  <c r="G2540" i="8"/>
  <c r="F2540" i="8"/>
  <c r="D2540" i="8"/>
  <c r="C2540" i="8"/>
  <c r="B2540" i="8"/>
  <c r="A2540" i="8"/>
  <c r="I2539" i="8"/>
  <c r="H2539" i="8"/>
  <c r="G2539" i="8"/>
  <c r="F2539" i="8"/>
  <c r="D2539" i="8"/>
  <c r="C2539" i="8"/>
  <c r="B2539" i="8"/>
  <c r="A2539" i="8"/>
  <c r="I2538" i="8"/>
  <c r="H2538" i="8"/>
  <c r="G2538" i="8"/>
  <c r="F2538" i="8"/>
  <c r="D2538" i="8"/>
  <c r="C2538" i="8"/>
  <c r="B2538" i="8"/>
  <c r="A2538" i="8"/>
  <c r="I2537" i="8"/>
  <c r="H2537" i="8"/>
  <c r="G2537" i="8"/>
  <c r="F2537" i="8"/>
  <c r="D2537" i="8"/>
  <c r="C2537" i="8"/>
  <c r="B2537" i="8"/>
  <c r="A2537" i="8"/>
  <c r="I2536" i="8"/>
  <c r="H2536" i="8"/>
  <c r="G2536" i="8"/>
  <c r="F2536" i="8"/>
  <c r="D2536" i="8"/>
  <c r="C2536" i="8"/>
  <c r="B2536" i="8"/>
  <c r="A2536" i="8"/>
  <c r="I2535" i="8"/>
  <c r="H2535" i="8"/>
  <c r="G2535" i="8"/>
  <c r="F2535" i="8"/>
  <c r="D2535" i="8"/>
  <c r="C2535" i="8"/>
  <c r="B2535" i="8"/>
  <c r="A2535" i="8"/>
  <c r="I2534" i="8"/>
  <c r="H2534" i="8"/>
  <c r="G2534" i="8"/>
  <c r="F2534" i="8"/>
  <c r="D2534" i="8"/>
  <c r="C2534" i="8"/>
  <c r="B2534" i="8"/>
  <c r="A2534" i="8"/>
  <c r="I2533" i="8"/>
  <c r="H2533" i="8"/>
  <c r="G2533" i="8"/>
  <c r="F2533" i="8"/>
  <c r="D2533" i="8"/>
  <c r="C2533" i="8"/>
  <c r="B2533" i="8"/>
  <c r="A2533" i="8"/>
  <c r="I2532" i="8"/>
  <c r="H2532" i="8"/>
  <c r="G2532" i="8"/>
  <c r="F2532" i="8"/>
  <c r="D2532" i="8"/>
  <c r="C2532" i="8"/>
  <c r="B2532" i="8"/>
  <c r="A2532" i="8"/>
  <c r="I2531" i="8"/>
  <c r="H2531" i="8"/>
  <c r="G2531" i="8"/>
  <c r="F2531" i="8"/>
  <c r="D2531" i="8"/>
  <c r="C2531" i="8"/>
  <c r="B2531" i="8"/>
  <c r="A2531" i="8"/>
  <c r="I2530" i="8"/>
  <c r="H2530" i="8"/>
  <c r="G2530" i="8"/>
  <c r="F2530" i="8"/>
  <c r="D2530" i="8"/>
  <c r="C2530" i="8"/>
  <c r="B2530" i="8"/>
  <c r="A2530" i="8"/>
  <c r="I2529" i="8"/>
  <c r="H2529" i="8"/>
  <c r="G2529" i="8"/>
  <c r="F2529" i="8"/>
  <c r="D2529" i="8"/>
  <c r="C2529" i="8"/>
  <c r="B2529" i="8"/>
  <c r="A2529" i="8"/>
  <c r="I2528" i="8"/>
  <c r="H2528" i="8"/>
  <c r="G2528" i="8"/>
  <c r="F2528" i="8"/>
  <c r="D2528" i="8"/>
  <c r="C2528" i="8"/>
  <c r="B2528" i="8"/>
  <c r="A2528" i="8"/>
  <c r="I2527" i="8"/>
  <c r="H2527" i="8"/>
  <c r="G2527" i="8"/>
  <c r="F2527" i="8"/>
  <c r="D2527" i="8"/>
  <c r="C2527" i="8"/>
  <c r="B2527" i="8"/>
  <c r="A2527" i="8"/>
  <c r="I2526" i="8"/>
  <c r="H2526" i="8"/>
  <c r="G2526" i="8"/>
  <c r="F2526" i="8"/>
  <c r="D2526" i="8"/>
  <c r="C2526" i="8"/>
  <c r="B2526" i="8"/>
  <c r="A2526" i="8"/>
  <c r="I2525" i="8"/>
  <c r="H2525" i="8"/>
  <c r="G2525" i="8"/>
  <c r="F2525" i="8"/>
  <c r="D2525" i="8"/>
  <c r="C2525" i="8"/>
  <c r="B2525" i="8"/>
  <c r="A2525" i="8"/>
  <c r="I2524" i="8"/>
  <c r="H2524" i="8"/>
  <c r="G2524" i="8"/>
  <c r="F2524" i="8"/>
  <c r="D2524" i="8"/>
  <c r="C2524" i="8"/>
  <c r="B2524" i="8"/>
  <c r="A2524" i="8"/>
  <c r="I2523" i="8"/>
  <c r="H2523" i="8"/>
  <c r="G2523" i="8"/>
  <c r="F2523" i="8"/>
  <c r="D2523" i="8"/>
  <c r="C2523" i="8"/>
  <c r="B2523" i="8"/>
  <c r="A2523" i="8"/>
  <c r="I2522" i="8"/>
  <c r="H2522" i="8"/>
  <c r="G2522" i="8"/>
  <c r="F2522" i="8"/>
  <c r="D2522" i="8"/>
  <c r="C2522" i="8"/>
  <c r="B2522" i="8"/>
  <c r="A2522" i="8"/>
  <c r="I2521" i="8"/>
  <c r="H2521" i="8"/>
  <c r="G2521" i="8"/>
  <c r="F2521" i="8"/>
  <c r="D2521" i="8"/>
  <c r="C2521" i="8"/>
  <c r="B2521" i="8"/>
  <c r="A2521" i="8"/>
  <c r="I2520" i="8"/>
  <c r="H2520" i="8"/>
  <c r="G2520" i="8"/>
  <c r="F2520" i="8"/>
  <c r="D2520" i="8"/>
  <c r="C2520" i="8"/>
  <c r="B2520" i="8"/>
  <c r="A2520" i="8"/>
  <c r="I2519" i="8"/>
  <c r="H2519" i="8"/>
  <c r="G2519" i="8"/>
  <c r="F2519" i="8"/>
  <c r="D2519" i="8"/>
  <c r="C2519" i="8"/>
  <c r="B2519" i="8"/>
  <c r="A2519" i="8"/>
  <c r="I2518" i="8"/>
  <c r="H2518" i="8"/>
  <c r="G2518" i="8"/>
  <c r="F2518" i="8"/>
  <c r="D2518" i="8"/>
  <c r="C2518" i="8"/>
  <c r="B2518" i="8"/>
  <c r="A2518" i="8"/>
  <c r="I2517" i="8"/>
  <c r="H2517" i="8"/>
  <c r="G2517" i="8"/>
  <c r="F2517" i="8"/>
  <c r="D2517" i="8"/>
  <c r="C2517" i="8"/>
  <c r="B2517" i="8"/>
  <c r="A2517" i="8"/>
  <c r="I2516" i="8"/>
  <c r="H2516" i="8"/>
  <c r="G2516" i="8"/>
  <c r="F2516" i="8"/>
  <c r="D2516" i="8"/>
  <c r="C2516" i="8"/>
  <c r="B2516" i="8"/>
  <c r="A2516" i="8"/>
  <c r="I2515" i="8"/>
  <c r="H2515" i="8"/>
  <c r="G2515" i="8"/>
  <c r="F2515" i="8"/>
  <c r="D2515" i="8"/>
  <c r="C2515" i="8"/>
  <c r="B2515" i="8"/>
  <c r="A2515" i="8"/>
  <c r="I2514" i="8"/>
  <c r="H2514" i="8"/>
  <c r="G2514" i="8"/>
  <c r="F2514" i="8"/>
  <c r="D2514" i="8"/>
  <c r="C2514" i="8"/>
  <c r="B2514" i="8"/>
  <c r="A2514" i="8"/>
  <c r="I2513" i="8"/>
  <c r="H2513" i="8"/>
  <c r="G2513" i="8"/>
  <c r="F2513" i="8"/>
  <c r="D2513" i="8"/>
  <c r="C2513" i="8"/>
  <c r="B2513" i="8"/>
  <c r="A2513" i="8"/>
  <c r="I2512" i="8"/>
  <c r="H2512" i="8"/>
  <c r="G2512" i="8"/>
  <c r="F2512" i="8"/>
  <c r="D2512" i="8"/>
  <c r="C2512" i="8"/>
  <c r="B2512" i="8"/>
  <c r="A2512" i="8"/>
  <c r="I2511" i="8"/>
  <c r="H2511" i="8"/>
  <c r="G2511" i="8"/>
  <c r="F2511" i="8"/>
  <c r="D2511" i="8"/>
  <c r="C2511" i="8"/>
  <c r="B2511" i="8"/>
  <c r="A2511" i="8"/>
  <c r="I2510" i="8"/>
  <c r="H2510" i="8"/>
  <c r="G2510" i="8"/>
  <c r="F2510" i="8"/>
  <c r="D2510" i="8"/>
  <c r="C2510" i="8"/>
  <c r="B2510" i="8"/>
  <c r="A2510" i="8"/>
  <c r="I2509" i="8"/>
  <c r="H2509" i="8"/>
  <c r="G2509" i="8"/>
  <c r="F2509" i="8"/>
  <c r="D2509" i="8"/>
  <c r="C2509" i="8"/>
  <c r="B2509" i="8"/>
  <c r="A2509" i="8"/>
  <c r="I2508" i="8"/>
  <c r="H2508" i="8"/>
  <c r="G2508" i="8"/>
  <c r="F2508" i="8"/>
  <c r="D2508" i="8"/>
  <c r="C2508" i="8"/>
  <c r="B2508" i="8"/>
  <c r="A2508" i="8"/>
  <c r="I2507" i="8"/>
  <c r="H2507" i="8"/>
  <c r="G2507" i="8"/>
  <c r="F2507" i="8"/>
  <c r="D2507" i="8"/>
  <c r="C2507" i="8"/>
  <c r="B2507" i="8"/>
  <c r="A2507" i="8"/>
  <c r="I2506" i="8"/>
  <c r="H2506" i="8"/>
  <c r="G2506" i="8"/>
  <c r="F2506" i="8"/>
  <c r="D2506" i="8"/>
  <c r="C2506" i="8"/>
  <c r="B2506" i="8"/>
  <c r="A2506" i="8"/>
  <c r="I2505" i="8"/>
  <c r="H2505" i="8"/>
  <c r="G2505" i="8"/>
  <c r="F2505" i="8"/>
  <c r="D2505" i="8"/>
  <c r="C2505" i="8"/>
  <c r="B2505" i="8"/>
  <c r="A2505" i="8"/>
  <c r="I2504" i="8"/>
  <c r="H2504" i="8"/>
  <c r="G2504" i="8"/>
  <c r="F2504" i="8"/>
  <c r="D2504" i="8"/>
  <c r="C2504" i="8"/>
  <c r="B2504" i="8"/>
  <c r="A2504" i="8"/>
  <c r="I2503" i="8"/>
  <c r="H2503" i="8"/>
  <c r="G2503" i="8"/>
  <c r="F2503" i="8"/>
  <c r="D2503" i="8"/>
  <c r="C2503" i="8"/>
  <c r="B2503" i="8"/>
  <c r="A2503" i="8"/>
  <c r="I2502" i="8"/>
  <c r="H2502" i="8"/>
  <c r="G2502" i="8"/>
  <c r="F2502" i="8"/>
  <c r="D2502" i="8"/>
  <c r="C2502" i="8"/>
  <c r="B2502" i="8"/>
  <c r="A2502" i="8"/>
  <c r="I2501" i="8"/>
  <c r="H2501" i="8"/>
  <c r="G2501" i="8"/>
  <c r="F2501" i="8"/>
  <c r="D2501" i="8"/>
  <c r="C2501" i="8"/>
  <c r="B2501" i="8"/>
  <c r="A2501" i="8"/>
  <c r="I2500" i="8"/>
  <c r="H2500" i="8"/>
  <c r="G2500" i="8"/>
  <c r="F2500" i="8"/>
  <c r="D2500" i="8"/>
  <c r="C2500" i="8"/>
  <c r="B2500" i="8"/>
  <c r="A2500" i="8"/>
  <c r="I2499" i="8"/>
  <c r="H2499" i="8"/>
  <c r="G2499" i="8"/>
  <c r="F2499" i="8"/>
  <c r="D2499" i="8"/>
  <c r="C2499" i="8"/>
  <c r="B2499" i="8"/>
  <c r="A2499" i="8"/>
  <c r="I2498" i="8"/>
  <c r="H2498" i="8"/>
  <c r="G2498" i="8"/>
  <c r="F2498" i="8"/>
  <c r="D2498" i="8"/>
  <c r="C2498" i="8"/>
  <c r="B2498" i="8"/>
  <c r="A2498" i="8"/>
  <c r="I2497" i="8"/>
  <c r="H2497" i="8"/>
  <c r="G2497" i="8"/>
  <c r="F2497" i="8"/>
  <c r="D2497" i="8"/>
  <c r="C2497" i="8"/>
  <c r="B2497" i="8"/>
  <c r="A2497" i="8"/>
  <c r="I2496" i="8"/>
  <c r="H2496" i="8"/>
  <c r="G2496" i="8"/>
  <c r="F2496" i="8"/>
  <c r="D2496" i="8"/>
  <c r="C2496" i="8"/>
  <c r="B2496" i="8"/>
  <c r="A2496" i="8"/>
  <c r="I2495" i="8"/>
  <c r="H2495" i="8"/>
  <c r="G2495" i="8"/>
  <c r="F2495" i="8"/>
  <c r="D2495" i="8"/>
  <c r="C2495" i="8"/>
  <c r="B2495" i="8"/>
  <c r="A2495" i="8"/>
  <c r="I2494" i="8"/>
  <c r="H2494" i="8"/>
  <c r="G2494" i="8"/>
  <c r="F2494" i="8"/>
  <c r="D2494" i="8"/>
  <c r="C2494" i="8"/>
  <c r="B2494" i="8"/>
  <c r="A2494" i="8"/>
  <c r="I2493" i="8"/>
  <c r="H2493" i="8"/>
  <c r="G2493" i="8"/>
  <c r="F2493" i="8"/>
  <c r="D2493" i="8"/>
  <c r="C2493" i="8"/>
  <c r="B2493" i="8"/>
  <c r="A2493" i="8"/>
  <c r="I2492" i="8"/>
  <c r="H2492" i="8"/>
  <c r="G2492" i="8"/>
  <c r="F2492" i="8"/>
  <c r="D2492" i="8"/>
  <c r="C2492" i="8"/>
  <c r="B2492" i="8"/>
  <c r="A2492" i="8"/>
  <c r="I2491" i="8"/>
  <c r="H2491" i="8"/>
  <c r="G2491" i="8"/>
  <c r="F2491" i="8"/>
  <c r="D2491" i="8"/>
  <c r="C2491" i="8"/>
  <c r="B2491" i="8"/>
  <c r="A2491" i="8"/>
  <c r="I2490" i="8"/>
  <c r="H2490" i="8"/>
  <c r="G2490" i="8"/>
  <c r="F2490" i="8"/>
  <c r="D2490" i="8"/>
  <c r="C2490" i="8"/>
  <c r="B2490" i="8"/>
  <c r="A2490" i="8"/>
  <c r="I2489" i="8"/>
  <c r="H2489" i="8"/>
  <c r="G2489" i="8"/>
  <c r="F2489" i="8"/>
  <c r="D2489" i="8"/>
  <c r="C2489" i="8"/>
  <c r="B2489" i="8"/>
  <c r="A2489" i="8"/>
  <c r="I2488" i="8"/>
  <c r="H2488" i="8"/>
  <c r="G2488" i="8"/>
  <c r="F2488" i="8"/>
  <c r="D2488" i="8"/>
  <c r="C2488" i="8"/>
  <c r="B2488" i="8"/>
  <c r="A2488" i="8"/>
  <c r="I2487" i="8"/>
  <c r="H2487" i="8"/>
  <c r="G2487" i="8"/>
  <c r="F2487" i="8"/>
  <c r="D2487" i="8"/>
  <c r="C2487" i="8"/>
  <c r="B2487" i="8"/>
  <c r="A2487" i="8"/>
  <c r="I2486" i="8"/>
  <c r="H2486" i="8"/>
  <c r="G2486" i="8"/>
  <c r="F2486" i="8"/>
  <c r="D2486" i="8"/>
  <c r="C2486" i="8"/>
  <c r="B2486" i="8"/>
  <c r="A2486" i="8"/>
  <c r="I2485" i="8"/>
  <c r="H2485" i="8"/>
  <c r="G2485" i="8"/>
  <c r="F2485" i="8"/>
  <c r="D2485" i="8"/>
  <c r="C2485" i="8"/>
  <c r="B2485" i="8"/>
  <c r="A2485" i="8"/>
  <c r="I2484" i="8"/>
  <c r="H2484" i="8"/>
  <c r="G2484" i="8"/>
  <c r="F2484" i="8"/>
  <c r="D2484" i="8"/>
  <c r="C2484" i="8"/>
  <c r="B2484" i="8"/>
  <c r="A2484" i="8"/>
  <c r="I2483" i="8"/>
  <c r="H2483" i="8"/>
  <c r="G2483" i="8"/>
  <c r="F2483" i="8"/>
  <c r="D2483" i="8"/>
  <c r="C2483" i="8"/>
  <c r="B2483" i="8"/>
  <c r="A2483" i="8"/>
  <c r="I2482" i="8"/>
  <c r="H2482" i="8"/>
  <c r="G2482" i="8"/>
  <c r="F2482" i="8"/>
  <c r="D2482" i="8"/>
  <c r="C2482" i="8"/>
  <c r="B2482" i="8"/>
  <c r="A2482" i="8"/>
  <c r="I2481" i="8"/>
  <c r="H2481" i="8"/>
  <c r="G2481" i="8"/>
  <c r="F2481" i="8"/>
  <c r="D2481" i="8"/>
  <c r="C2481" i="8"/>
  <c r="B2481" i="8"/>
  <c r="A2481" i="8"/>
  <c r="I2480" i="8"/>
  <c r="H2480" i="8"/>
  <c r="G2480" i="8"/>
  <c r="F2480" i="8"/>
  <c r="D2480" i="8"/>
  <c r="C2480" i="8"/>
  <c r="B2480" i="8"/>
  <c r="A2480" i="8"/>
  <c r="I2479" i="8"/>
  <c r="H2479" i="8"/>
  <c r="G2479" i="8"/>
  <c r="F2479" i="8"/>
  <c r="D2479" i="8"/>
  <c r="C2479" i="8"/>
  <c r="B2479" i="8"/>
  <c r="A2479" i="8"/>
  <c r="I2478" i="8"/>
  <c r="H2478" i="8"/>
  <c r="G2478" i="8"/>
  <c r="F2478" i="8"/>
  <c r="D2478" i="8"/>
  <c r="C2478" i="8"/>
  <c r="B2478" i="8"/>
  <c r="A2478" i="8"/>
  <c r="I2477" i="8"/>
  <c r="H2477" i="8"/>
  <c r="G2477" i="8"/>
  <c r="F2477" i="8"/>
  <c r="D2477" i="8"/>
  <c r="C2477" i="8"/>
  <c r="B2477" i="8"/>
  <c r="A2477" i="8"/>
  <c r="I2476" i="8"/>
  <c r="H2476" i="8"/>
  <c r="G2476" i="8"/>
  <c r="F2476" i="8"/>
  <c r="D2476" i="8"/>
  <c r="C2476" i="8"/>
  <c r="B2476" i="8"/>
  <c r="A2476" i="8"/>
  <c r="I2475" i="8"/>
  <c r="H2475" i="8"/>
  <c r="G2475" i="8"/>
  <c r="F2475" i="8"/>
  <c r="D2475" i="8"/>
  <c r="C2475" i="8"/>
  <c r="B2475" i="8"/>
  <c r="A2475" i="8"/>
  <c r="I2474" i="8"/>
  <c r="H2474" i="8"/>
  <c r="G2474" i="8"/>
  <c r="F2474" i="8"/>
  <c r="D2474" i="8"/>
  <c r="C2474" i="8"/>
  <c r="B2474" i="8"/>
  <c r="A2474" i="8"/>
  <c r="I2473" i="8"/>
  <c r="H2473" i="8"/>
  <c r="G2473" i="8"/>
  <c r="F2473" i="8"/>
  <c r="D2473" i="8"/>
  <c r="C2473" i="8"/>
  <c r="B2473" i="8"/>
  <c r="A2473" i="8"/>
  <c r="I2472" i="8"/>
  <c r="H2472" i="8"/>
  <c r="G2472" i="8"/>
  <c r="F2472" i="8"/>
  <c r="D2472" i="8"/>
  <c r="C2472" i="8"/>
  <c r="B2472" i="8"/>
  <c r="A2472" i="8"/>
  <c r="I2471" i="8"/>
  <c r="H2471" i="8"/>
  <c r="G2471" i="8"/>
  <c r="F2471" i="8"/>
  <c r="D2471" i="8"/>
  <c r="C2471" i="8"/>
  <c r="B2471" i="8"/>
  <c r="A2471" i="8"/>
  <c r="I2470" i="8"/>
  <c r="H2470" i="8"/>
  <c r="G2470" i="8"/>
  <c r="F2470" i="8"/>
  <c r="D2470" i="8"/>
  <c r="C2470" i="8"/>
  <c r="B2470" i="8"/>
  <c r="A2470" i="8"/>
  <c r="I2469" i="8"/>
  <c r="H2469" i="8"/>
  <c r="G2469" i="8"/>
  <c r="F2469" i="8"/>
  <c r="D2469" i="8"/>
  <c r="C2469" i="8"/>
  <c r="B2469" i="8"/>
  <c r="A2469" i="8"/>
  <c r="I2468" i="8"/>
  <c r="H2468" i="8"/>
  <c r="G2468" i="8"/>
  <c r="F2468" i="8"/>
  <c r="D2468" i="8"/>
  <c r="C2468" i="8"/>
  <c r="B2468" i="8"/>
  <c r="A2468" i="8"/>
  <c r="I2467" i="8"/>
  <c r="H2467" i="8"/>
  <c r="G2467" i="8"/>
  <c r="F2467" i="8"/>
  <c r="D2467" i="8"/>
  <c r="C2467" i="8"/>
  <c r="B2467" i="8"/>
  <c r="A2467" i="8"/>
  <c r="I2466" i="8"/>
  <c r="H2466" i="8"/>
  <c r="G2466" i="8"/>
  <c r="F2466" i="8"/>
  <c r="D2466" i="8"/>
  <c r="C2466" i="8"/>
  <c r="B2466" i="8"/>
  <c r="A2466" i="8"/>
  <c r="I2465" i="8"/>
  <c r="H2465" i="8"/>
  <c r="G2465" i="8"/>
  <c r="F2465" i="8"/>
  <c r="D2465" i="8"/>
  <c r="C2465" i="8"/>
  <c r="B2465" i="8"/>
  <c r="A2465" i="8"/>
  <c r="I2464" i="8"/>
  <c r="H2464" i="8"/>
  <c r="G2464" i="8"/>
  <c r="F2464" i="8"/>
  <c r="D2464" i="8"/>
  <c r="C2464" i="8"/>
  <c r="B2464" i="8"/>
  <c r="A2464" i="8"/>
  <c r="I2463" i="8"/>
  <c r="H2463" i="8"/>
  <c r="G2463" i="8"/>
  <c r="F2463" i="8"/>
  <c r="D2463" i="8"/>
  <c r="C2463" i="8"/>
  <c r="B2463" i="8"/>
  <c r="A2463" i="8"/>
  <c r="I2462" i="8"/>
  <c r="H2462" i="8"/>
  <c r="G2462" i="8"/>
  <c r="F2462" i="8"/>
  <c r="D2462" i="8"/>
  <c r="C2462" i="8"/>
  <c r="B2462" i="8"/>
  <c r="A2462" i="8"/>
  <c r="I2461" i="8"/>
  <c r="H2461" i="8"/>
  <c r="G2461" i="8"/>
  <c r="F2461" i="8"/>
  <c r="D2461" i="8"/>
  <c r="C2461" i="8"/>
  <c r="B2461" i="8"/>
  <c r="A2461" i="8"/>
  <c r="I2460" i="8"/>
  <c r="H2460" i="8"/>
  <c r="G2460" i="8"/>
  <c r="F2460" i="8"/>
  <c r="D2460" i="8"/>
  <c r="C2460" i="8"/>
  <c r="B2460" i="8"/>
  <c r="A2460" i="8"/>
  <c r="I2459" i="8"/>
  <c r="H2459" i="8"/>
  <c r="G2459" i="8"/>
  <c r="F2459" i="8"/>
  <c r="D2459" i="8"/>
  <c r="C2459" i="8"/>
  <c r="B2459" i="8"/>
  <c r="A2459" i="8"/>
  <c r="I2458" i="8"/>
  <c r="H2458" i="8"/>
  <c r="G2458" i="8"/>
  <c r="F2458" i="8"/>
  <c r="D2458" i="8"/>
  <c r="C2458" i="8"/>
  <c r="B2458" i="8"/>
  <c r="A2458" i="8"/>
  <c r="I2457" i="8"/>
  <c r="H2457" i="8"/>
  <c r="G2457" i="8"/>
  <c r="F2457" i="8"/>
  <c r="D2457" i="8"/>
  <c r="C2457" i="8"/>
  <c r="B2457" i="8"/>
  <c r="A2457" i="8"/>
  <c r="I2456" i="8"/>
  <c r="H2456" i="8"/>
  <c r="G2456" i="8"/>
  <c r="F2456" i="8"/>
  <c r="D2456" i="8"/>
  <c r="C2456" i="8"/>
  <c r="B2456" i="8"/>
  <c r="A2456" i="8"/>
  <c r="I2455" i="8"/>
  <c r="H2455" i="8"/>
  <c r="G2455" i="8"/>
  <c r="F2455" i="8"/>
  <c r="D2455" i="8"/>
  <c r="C2455" i="8"/>
  <c r="B2455" i="8"/>
  <c r="A2455" i="8"/>
  <c r="I2454" i="8"/>
  <c r="H2454" i="8"/>
  <c r="G2454" i="8"/>
  <c r="F2454" i="8"/>
  <c r="D2454" i="8"/>
  <c r="C2454" i="8"/>
  <c r="B2454" i="8"/>
  <c r="A2454" i="8"/>
  <c r="I2453" i="8"/>
  <c r="H2453" i="8"/>
  <c r="G2453" i="8"/>
  <c r="F2453" i="8"/>
  <c r="D2453" i="8"/>
  <c r="C2453" i="8"/>
  <c r="B2453" i="8"/>
  <c r="A2453" i="8"/>
  <c r="I2452" i="8"/>
  <c r="H2452" i="8"/>
  <c r="G2452" i="8"/>
  <c r="F2452" i="8"/>
  <c r="D2452" i="8"/>
  <c r="C2452" i="8"/>
  <c r="B2452" i="8"/>
  <c r="A2452" i="8"/>
  <c r="I2451" i="8"/>
  <c r="H2451" i="8"/>
  <c r="G2451" i="8"/>
  <c r="F2451" i="8"/>
  <c r="D2451" i="8"/>
  <c r="C2451" i="8"/>
  <c r="B2451" i="8"/>
  <c r="A2451" i="8"/>
  <c r="I2450" i="8"/>
  <c r="H2450" i="8"/>
  <c r="G2450" i="8"/>
  <c r="F2450" i="8"/>
  <c r="D2450" i="8"/>
  <c r="C2450" i="8"/>
  <c r="B2450" i="8"/>
  <c r="A2450" i="8"/>
  <c r="I2449" i="8"/>
  <c r="H2449" i="8"/>
  <c r="G2449" i="8"/>
  <c r="F2449" i="8"/>
  <c r="D2449" i="8"/>
  <c r="C2449" i="8"/>
  <c r="B2449" i="8"/>
  <c r="A2449" i="8"/>
  <c r="I2448" i="8"/>
  <c r="H2448" i="8"/>
  <c r="G2448" i="8"/>
  <c r="F2448" i="8"/>
  <c r="D2448" i="8"/>
  <c r="C2448" i="8"/>
  <c r="B2448" i="8"/>
  <c r="A2448" i="8"/>
  <c r="I2447" i="8"/>
  <c r="H2447" i="8"/>
  <c r="G2447" i="8"/>
  <c r="F2447" i="8"/>
  <c r="D2447" i="8"/>
  <c r="C2447" i="8"/>
  <c r="B2447" i="8"/>
  <c r="A2447" i="8"/>
  <c r="I2446" i="8"/>
  <c r="H2446" i="8"/>
  <c r="G2446" i="8"/>
  <c r="F2446" i="8"/>
  <c r="D2446" i="8"/>
  <c r="C2446" i="8"/>
  <c r="B2446" i="8"/>
  <c r="A2446" i="8"/>
  <c r="I2445" i="8"/>
  <c r="H2445" i="8"/>
  <c r="G2445" i="8"/>
  <c r="F2445" i="8"/>
  <c r="D2445" i="8"/>
  <c r="C2445" i="8"/>
  <c r="B2445" i="8"/>
  <c r="A2445" i="8"/>
  <c r="I2444" i="8"/>
  <c r="H2444" i="8"/>
  <c r="G2444" i="8"/>
  <c r="F2444" i="8"/>
  <c r="D2444" i="8"/>
  <c r="C2444" i="8"/>
  <c r="B2444" i="8"/>
  <c r="A2444" i="8"/>
  <c r="I2443" i="8"/>
  <c r="H2443" i="8"/>
  <c r="G2443" i="8"/>
  <c r="F2443" i="8"/>
  <c r="D2443" i="8"/>
  <c r="C2443" i="8"/>
  <c r="B2443" i="8"/>
  <c r="A2443" i="8"/>
  <c r="I2442" i="8"/>
  <c r="H2442" i="8"/>
  <c r="G2442" i="8"/>
  <c r="F2442" i="8"/>
  <c r="D2442" i="8"/>
  <c r="C2442" i="8"/>
  <c r="B2442" i="8"/>
  <c r="A2442" i="8"/>
  <c r="I2441" i="8"/>
  <c r="H2441" i="8"/>
  <c r="G2441" i="8"/>
  <c r="F2441" i="8"/>
  <c r="D2441" i="8"/>
  <c r="C2441" i="8"/>
  <c r="B2441" i="8"/>
  <c r="A2441" i="8"/>
  <c r="I2440" i="8"/>
  <c r="H2440" i="8"/>
  <c r="G2440" i="8"/>
  <c r="F2440" i="8"/>
  <c r="D2440" i="8"/>
  <c r="C2440" i="8"/>
  <c r="B2440" i="8"/>
  <c r="A2440" i="8"/>
  <c r="I2439" i="8"/>
  <c r="H2439" i="8"/>
  <c r="G2439" i="8"/>
  <c r="F2439" i="8"/>
  <c r="D2439" i="8"/>
  <c r="C2439" i="8"/>
  <c r="B2439" i="8"/>
  <c r="A2439" i="8"/>
  <c r="I2438" i="8"/>
  <c r="H2438" i="8"/>
  <c r="G2438" i="8"/>
  <c r="F2438" i="8"/>
  <c r="D2438" i="8"/>
  <c r="C2438" i="8"/>
  <c r="B2438" i="8"/>
  <c r="A2438" i="8"/>
  <c r="I2437" i="8"/>
  <c r="H2437" i="8"/>
  <c r="G2437" i="8"/>
  <c r="F2437" i="8"/>
  <c r="D2437" i="8"/>
  <c r="C2437" i="8"/>
  <c r="B2437" i="8"/>
  <c r="A2437" i="8"/>
  <c r="I2436" i="8"/>
  <c r="H2436" i="8"/>
  <c r="G2436" i="8"/>
  <c r="F2436" i="8"/>
  <c r="D2436" i="8"/>
  <c r="C2436" i="8"/>
  <c r="B2436" i="8"/>
  <c r="A2436" i="8"/>
  <c r="I2435" i="8"/>
  <c r="H2435" i="8"/>
  <c r="G2435" i="8"/>
  <c r="F2435" i="8"/>
  <c r="D2435" i="8"/>
  <c r="C2435" i="8"/>
  <c r="B2435" i="8"/>
  <c r="A2435" i="8"/>
  <c r="I2434" i="8"/>
  <c r="H2434" i="8"/>
  <c r="G2434" i="8"/>
  <c r="F2434" i="8"/>
  <c r="D2434" i="8"/>
  <c r="C2434" i="8"/>
  <c r="B2434" i="8"/>
  <c r="A2434" i="8"/>
  <c r="I2433" i="8"/>
  <c r="H2433" i="8"/>
  <c r="G2433" i="8"/>
  <c r="F2433" i="8"/>
  <c r="D2433" i="8"/>
  <c r="C2433" i="8"/>
  <c r="B2433" i="8"/>
  <c r="A2433" i="8"/>
  <c r="I2432" i="8"/>
  <c r="H2432" i="8"/>
  <c r="G2432" i="8"/>
  <c r="F2432" i="8"/>
  <c r="D2432" i="8"/>
  <c r="C2432" i="8"/>
  <c r="B2432" i="8"/>
  <c r="A2432" i="8"/>
  <c r="I2431" i="8"/>
  <c r="H2431" i="8"/>
  <c r="G2431" i="8"/>
  <c r="F2431" i="8"/>
  <c r="D2431" i="8"/>
  <c r="C2431" i="8"/>
  <c r="B2431" i="8"/>
  <c r="A2431" i="8"/>
  <c r="I2430" i="8"/>
  <c r="H2430" i="8"/>
  <c r="G2430" i="8"/>
  <c r="F2430" i="8"/>
  <c r="D2430" i="8"/>
  <c r="C2430" i="8"/>
  <c r="B2430" i="8"/>
  <c r="A2430" i="8"/>
  <c r="I2429" i="8"/>
  <c r="H2429" i="8"/>
  <c r="G2429" i="8"/>
  <c r="F2429" i="8"/>
  <c r="D2429" i="8"/>
  <c r="C2429" i="8"/>
  <c r="B2429" i="8"/>
  <c r="A2429" i="8"/>
  <c r="I2428" i="8"/>
  <c r="H2428" i="8"/>
  <c r="G2428" i="8"/>
  <c r="F2428" i="8"/>
  <c r="D2428" i="8"/>
  <c r="C2428" i="8"/>
  <c r="B2428" i="8"/>
  <c r="A2428" i="8"/>
  <c r="I2427" i="8"/>
  <c r="H2427" i="8"/>
  <c r="G2427" i="8"/>
  <c r="F2427" i="8"/>
  <c r="D2427" i="8"/>
  <c r="C2427" i="8"/>
  <c r="B2427" i="8"/>
  <c r="A2427" i="8"/>
  <c r="I2426" i="8"/>
  <c r="H2426" i="8"/>
  <c r="G2426" i="8"/>
  <c r="F2426" i="8"/>
  <c r="D2426" i="8"/>
  <c r="C2426" i="8"/>
  <c r="B2426" i="8"/>
  <c r="A2426" i="8"/>
  <c r="I2425" i="8"/>
  <c r="H2425" i="8"/>
  <c r="G2425" i="8"/>
  <c r="F2425" i="8"/>
  <c r="D2425" i="8"/>
  <c r="C2425" i="8"/>
  <c r="B2425" i="8"/>
  <c r="A2425" i="8"/>
  <c r="I2424" i="8"/>
  <c r="H2424" i="8"/>
  <c r="G2424" i="8"/>
  <c r="F2424" i="8"/>
  <c r="D2424" i="8"/>
  <c r="C2424" i="8"/>
  <c r="B2424" i="8"/>
  <c r="A2424" i="8"/>
  <c r="I2423" i="8"/>
  <c r="H2423" i="8"/>
  <c r="G2423" i="8"/>
  <c r="F2423" i="8"/>
  <c r="D2423" i="8"/>
  <c r="C2423" i="8"/>
  <c r="B2423" i="8"/>
  <c r="A2423" i="8"/>
  <c r="I2422" i="8"/>
  <c r="H2422" i="8"/>
  <c r="G2422" i="8"/>
  <c r="F2422" i="8"/>
  <c r="D2422" i="8"/>
  <c r="C2422" i="8"/>
  <c r="B2422" i="8"/>
  <c r="A2422" i="8"/>
  <c r="I2421" i="8"/>
  <c r="H2421" i="8"/>
  <c r="G2421" i="8"/>
  <c r="F2421" i="8"/>
  <c r="D2421" i="8"/>
  <c r="C2421" i="8"/>
  <c r="B2421" i="8"/>
  <c r="A2421" i="8"/>
  <c r="I2420" i="8"/>
  <c r="H2420" i="8"/>
  <c r="G2420" i="8"/>
  <c r="F2420" i="8"/>
  <c r="D2420" i="8"/>
  <c r="C2420" i="8"/>
  <c r="B2420" i="8"/>
  <c r="A2420" i="8"/>
  <c r="I2419" i="8"/>
  <c r="H2419" i="8"/>
  <c r="G2419" i="8"/>
  <c r="F2419" i="8"/>
  <c r="D2419" i="8"/>
  <c r="C2419" i="8"/>
  <c r="B2419" i="8"/>
  <c r="A2419" i="8"/>
  <c r="I2418" i="8"/>
  <c r="H2418" i="8"/>
  <c r="G2418" i="8"/>
  <c r="F2418" i="8"/>
  <c r="D2418" i="8"/>
  <c r="C2418" i="8"/>
  <c r="B2418" i="8"/>
  <c r="A2418" i="8"/>
  <c r="I2417" i="8"/>
  <c r="H2417" i="8"/>
  <c r="G2417" i="8"/>
  <c r="F2417" i="8"/>
  <c r="D2417" i="8"/>
  <c r="C2417" i="8"/>
  <c r="B2417" i="8"/>
  <c r="A2417" i="8"/>
  <c r="I2416" i="8"/>
  <c r="H2416" i="8"/>
  <c r="G2416" i="8"/>
  <c r="F2416" i="8"/>
  <c r="D2416" i="8"/>
  <c r="C2416" i="8"/>
  <c r="B2416" i="8"/>
  <c r="A2416" i="8"/>
  <c r="I2415" i="8"/>
  <c r="H2415" i="8"/>
  <c r="G2415" i="8"/>
  <c r="F2415" i="8"/>
  <c r="D2415" i="8"/>
  <c r="C2415" i="8"/>
  <c r="B2415" i="8"/>
  <c r="A2415" i="8"/>
  <c r="I2414" i="8"/>
  <c r="H2414" i="8"/>
  <c r="G2414" i="8"/>
  <c r="F2414" i="8"/>
  <c r="D2414" i="8"/>
  <c r="C2414" i="8"/>
  <c r="B2414" i="8"/>
  <c r="A2414" i="8"/>
  <c r="I2413" i="8"/>
  <c r="H2413" i="8"/>
  <c r="G2413" i="8"/>
  <c r="F2413" i="8"/>
  <c r="D2413" i="8"/>
  <c r="C2413" i="8"/>
  <c r="B2413" i="8"/>
  <c r="A2413" i="8"/>
  <c r="I2412" i="8"/>
  <c r="H2412" i="8"/>
  <c r="G2412" i="8"/>
  <c r="F2412" i="8"/>
  <c r="D2412" i="8"/>
  <c r="C2412" i="8"/>
  <c r="B2412" i="8"/>
  <c r="A2412" i="8"/>
  <c r="I2411" i="8"/>
  <c r="H2411" i="8"/>
  <c r="G2411" i="8"/>
  <c r="F2411" i="8"/>
  <c r="D2411" i="8"/>
  <c r="C2411" i="8"/>
  <c r="B2411" i="8"/>
  <c r="A2411" i="8"/>
  <c r="I2410" i="8"/>
  <c r="H2410" i="8"/>
  <c r="G2410" i="8"/>
  <c r="F2410" i="8"/>
  <c r="D2410" i="8"/>
  <c r="C2410" i="8"/>
  <c r="B2410" i="8"/>
  <c r="A2410" i="8"/>
  <c r="I2409" i="8"/>
  <c r="H2409" i="8"/>
  <c r="G2409" i="8"/>
  <c r="F2409" i="8"/>
  <c r="D2409" i="8"/>
  <c r="C2409" i="8"/>
  <c r="B2409" i="8"/>
  <c r="A2409" i="8"/>
  <c r="I2408" i="8"/>
  <c r="H2408" i="8"/>
  <c r="G2408" i="8"/>
  <c r="F2408" i="8"/>
  <c r="D2408" i="8"/>
  <c r="C2408" i="8"/>
  <c r="B2408" i="8"/>
  <c r="A2408" i="8"/>
  <c r="I2407" i="8"/>
  <c r="H2407" i="8"/>
  <c r="G2407" i="8"/>
  <c r="F2407" i="8"/>
  <c r="D2407" i="8"/>
  <c r="C2407" i="8"/>
  <c r="B2407" i="8"/>
  <c r="A2407" i="8"/>
  <c r="I2406" i="8"/>
  <c r="H2406" i="8"/>
  <c r="G2406" i="8"/>
  <c r="F2406" i="8"/>
  <c r="D2406" i="8"/>
  <c r="C2406" i="8"/>
  <c r="B2406" i="8"/>
  <c r="A2406" i="8"/>
  <c r="I2405" i="8"/>
  <c r="H2405" i="8"/>
  <c r="G2405" i="8"/>
  <c r="F2405" i="8"/>
  <c r="D2405" i="8"/>
  <c r="C2405" i="8"/>
  <c r="B2405" i="8"/>
  <c r="A2405" i="8"/>
  <c r="I2404" i="8"/>
  <c r="H2404" i="8"/>
  <c r="G2404" i="8"/>
  <c r="F2404" i="8"/>
  <c r="D2404" i="8"/>
  <c r="C2404" i="8"/>
  <c r="B2404" i="8"/>
  <c r="A2404" i="8"/>
  <c r="I2403" i="8"/>
  <c r="H2403" i="8"/>
  <c r="G2403" i="8"/>
  <c r="F2403" i="8"/>
  <c r="D2403" i="8"/>
  <c r="C2403" i="8"/>
  <c r="B2403" i="8"/>
  <c r="A2403" i="8"/>
  <c r="I2402" i="8"/>
  <c r="H2402" i="8"/>
  <c r="G2402" i="8"/>
  <c r="F2402" i="8"/>
  <c r="D2402" i="8"/>
  <c r="C2402" i="8"/>
  <c r="B2402" i="8"/>
  <c r="A2402" i="8"/>
  <c r="I2401" i="8"/>
  <c r="H2401" i="8"/>
  <c r="G2401" i="8"/>
  <c r="F2401" i="8"/>
  <c r="D2401" i="8"/>
  <c r="C2401" i="8"/>
  <c r="B2401" i="8"/>
  <c r="A2401" i="8"/>
  <c r="I2400" i="8"/>
  <c r="H2400" i="8"/>
  <c r="G2400" i="8"/>
  <c r="F2400" i="8"/>
  <c r="D2400" i="8"/>
  <c r="C2400" i="8"/>
  <c r="B2400" i="8"/>
  <c r="A2400" i="8"/>
  <c r="I2399" i="8"/>
  <c r="H2399" i="8"/>
  <c r="G2399" i="8"/>
  <c r="F2399" i="8"/>
  <c r="D2399" i="8"/>
  <c r="C2399" i="8"/>
  <c r="B2399" i="8"/>
  <c r="A2399" i="8"/>
  <c r="I2398" i="8"/>
  <c r="H2398" i="8"/>
  <c r="G2398" i="8"/>
  <c r="F2398" i="8"/>
  <c r="D2398" i="8"/>
  <c r="C2398" i="8"/>
  <c r="B2398" i="8"/>
  <c r="A2398" i="8"/>
  <c r="I2397" i="8"/>
  <c r="H2397" i="8"/>
  <c r="G2397" i="8"/>
  <c r="F2397" i="8"/>
  <c r="D2397" i="8"/>
  <c r="C2397" i="8"/>
  <c r="B2397" i="8"/>
  <c r="A2397" i="8"/>
  <c r="I2396" i="8"/>
  <c r="H2396" i="8"/>
  <c r="G2396" i="8"/>
  <c r="F2396" i="8"/>
  <c r="D2396" i="8"/>
  <c r="C2396" i="8"/>
  <c r="B2396" i="8"/>
  <c r="A2396" i="8"/>
  <c r="I2395" i="8"/>
  <c r="H2395" i="8"/>
  <c r="G2395" i="8"/>
  <c r="F2395" i="8"/>
  <c r="D2395" i="8"/>
  <c r="C2395" i="8"/>
  <c r="B2395" i="8"/>
  <c r="A2395" i="8"/>
  <c r="I2394" i="8"/>
  <c r="H2394" i="8"/>
  <c r="G2394" i="8"/>
  <c r="F2394" i="8"/>
  <c r="D2394" i="8"/>
  <c r="C2394" i="8"/>
  <c r="B2394" i="8"/>
  <c r="A2394" i="8"/>
  <c r="I2393" i="8"/>
  <c r="H2393" i="8"/>
  <c r="G2393" i="8"/>
  <c r="F2393" i="8"/>
  <c r="D2393" i="8"/>
  <c r="C2393" i="8"/>
  <c r="B2393" i="8"/>
  <c r="A2393" i="8"/>
  <c r="I2392" i="8"/>
  <c r="H2392" i="8"/>
  <c r="G2392" i="8"/>
  <c r="F2392" i="8"/>
  <c r="D2392" i="8"/>
  <c r="C2392" i="8"/>
  <c r="B2392" i="8"/>
  <c r="A2392" i="8"/>
  <c r="I2391" i="8"/>
  <c r="H2391" i="8"/>
  <c r="G2391" i="8"/>
  <c r="F2391" i="8"/>
  <c r="D2391" i="8"/>
  <c r="C2391" i="8"/>
  <c r="B2391" i="8"/>
  <c r="A2391" i="8"/>
  <c r="I2390" i="8"/>
  <c r="H2390" i="8"/>
  <c r="G2390" i="8"/>
  <c r="F2390" i="8"/>
  <c r="D2390" i="8"/>
  <c r="C2390" i="8"/>
  <c r="B2390" i="8"/>
  <c r="A2390" i="8"/>
  <c r="I2389" i="8"/>
  <c r="H2389" i="8"/>
  <c r="G2389" i="8"/>
  <c r="F2389" i="8"/>
  <c r="D2389" i="8"/>
  <c r="C2389" i="8"/>
  <c r="B2389" i="8"/>
  <c r="A2389" i="8"/>
  <c r="I2388" i="8"/>
  <c r="H2388" i="8"/>
  <c r="G2388" i="8"/>
  <c r="F2388" i="8"/>
  <c r="D2388" i="8"/>
  <c r="C2388" i="8"/>
  <c r="B2388" i="8"/>
  <c r="A2388" i="8"/>
  <c r="I2387" i="8"/>
  <c r="H2387" i="8"/>
  <c r="G2387" i="8"/>
  <c r="F2387" i="8"/>
  <c r="D2387" i="8"/>
  <c r="C2387" i="8"/>
  <c r="B2387" i="8"/>
  <c r="A2387" i="8"/>
  <c r="I2386" i="8"/>
  <c r="H2386" i="8"/>
  <c r="G2386" i="8"/>
  <c r="F2386" i="8"/>
  <c r="D2386" i="8"/>
  <c r="C2386" i="8"/>
  <c r="B2386" i="8"/>
  <c r="A2386" i="8"/>
  <c r="I2385" i="8"/>
  <c r="H2385" i="8"/>
  <c r="G2385" i="8"/>
  <c r="F2385" i="8"/>
  <c r="D2385" i="8"/>
  <c r="C2385" i="8"/>
  <c r="B2385" i="8"/>
  <c r="A2385" i="8"/>
  <c r="I2384" i="8"/>
  <c r="H2384" i="8"/>
  <c r="G2384" i="8"/>
  <c r="F2384" i="8"/>
  <c r="D2384" i="8"/>
  <c r="C2384" i="8"/>
  <c r="B2384" i="8"/>
  <c r="A2384" i="8"/>
  <c r="I2383" i="8"/>
  <c r="H2383" i="8"/>
  <c r="G2383" i="8"/>
  <c r="F2383" i="8"/>
  <c r="D2383" i="8"/>
  <c r="C2383" i="8"/>
  <c r="B2383" i="8"/>
  <c r="A2383" i="8"/>
  <c r="I2382" i="8"/>
  <c r="H2382" i="8"/>
  <c r="G2382" i="8"/>
  <c r="F2382" i="8"/>
  <c r="D2382" i="8"/>
  <c r="C2382" i="8"/>
  <c r="B2382" i="8"/>
  <c r="A2382" i="8"/>
  <c r="I2381" i="8"/>
  <c r="H2381" i="8"/>
  <c r="G2381" i="8"/>
  <c r="F2381" i="8"/>
  <c r="D2381" i="8"/>
  <c r="C2381" i="8"/>
  <c r="B2381" i="8"/>
  <c r="A2381" i="8"/>
  <c r="I2380" i="8"/>
  <c r="H2380" i="8"/>
  <c r="G2380" i="8"/>
  <c r="F2380" i="8"/>
  <c r="D2380" i="8"/>
  <c r="C2380" i="8"/>
  <c r="B2380" i="8"/>
  <c r="A2380" i="8"/>
  <c r="I2379" i="8"/>
  <c r="H2379" i="8"/>
  <c r="G2379" i="8"/>
  <c r="F2379" i="8"/>
  <c r="D2379" i="8"/>
  <c r="C2379" i="8"/>
  <c r="B2379" i="8"/>
  <c r="A2379" i="8"/>
  <c r="I2378" i="8"/>
  <c r="H2378" i="8"/>
  <c r="G2378" i="8"/>
  <c r="F2378" i="8"/>
  <c r="D2378" i="8"/>
  <c r="C2378" i="8"/>
  <c r="B2378" i="8"/>
  <c r="A2378" i="8"/>
  <c r="I2377" i="8"/>
  <c r="H2377" i="8"/>
  <c r="G2377" i="8"/>
  <c r="F2377" i="8"/>
  <c r="D2377" i="8"/>
  <c r="C2377" i="8"/>
  <c r="B2377" i="8"/>
  <c r="A2377" i="8"/>
  <c r="I2376" i="8"/>
  <c r="H2376" i="8"/>
  <c r="G2376" i="8"/>
  <c r="F2376" i="8"/>
  <c r="D2376" i="8"/>
  <c r="C2376" i="8"/>
  <c r="B2376" i="8"/>
  <c r="A2376" i="8"/>
  <c r="I2375" i="8"/>
  <c r="H2375" i="8"/>
  <c r="G2375" i="8"/>
  <c r="F2375" i="8"/>
  <c r="D2375" i="8"/>
  <c r="C2375" i="8"/>
  <c r="B2375" i="8"/>
  <c r="A2375" i="8"/>
  <c r="I2374" i="8"/>
  <c r="H2374" i="8"/>
  <c r="G2374" i="8"/>
  <c r="F2374" i="8"/>
  <c r="D2374" i="8"/>
  <c r="C2374" i="8"/>
  <c r="B2374" i="8"/>
  <c r="A2374" i="8"/>
  <c r="I2373" i="8"/>
  <c r="H2373" i="8"/>
  <c r="G2373" i="8"/>
  <c r="F2373" i="8"/>
  <c r="D2373" i="8"/>
  <c r="C2373" i="8"/>
  <c r="B2373" i="8"/>
  <c r="A2373" i="8"/>
  <c r="I2372" i="8"/>
  <c r="H2372" i="8"/>
  <c r="G2372" i="8"/>
  <c r="F2372" i="8"/>
  <c r="D2372" i="8"/>
  <c r="C2372" i="8"/>
  <c r="B2372" i="8"/>
  <c r="A2372" i="8"/>
  <c r="I2371" i="8"/>
  <c r="H2371" i="8"/>
  <c r="G2371" i="8"/>
  <c r="F2371" i="8"/>
  <c r="D2371" i="8"/>
  <c r="C2371" i="8"/>
  <c r="B2371" i="8"/>
  <c r="A2371" i="8"/>
  <c r="I2370" i="8"/>
  <c r="H2370" i="8"/>
  <c r="G2370" i="8"/>
  <c r="F2370" i="8"/>
  <c r="D2370" i="8"/>
  <c r="C2370" i="8"/>
  <c r="B2370" i="8"/>
  <c r="A2370" i="8"/>
  <c r="I2369" i="8"/>
  <c r="H2369" i="8"/>
  <c r="G2369" i="8"/>
  <c r="F2369" i="8"/>
  <c r="D2369" i="8"/>
  <c r="C2369" i="8"/>
  <c r="B2369" i="8"/>
  <c r="A2369" i="8"/>
  <c r="I2368" i="8"/>
  <c r="H2368" i="8"/>
  <c r="G2368" i="8"/>
  <c r="F2368" i="8"/>
  <c r="D2368" i="8"/>
  <c r="C2368" i="8"/>
  <c r="B2368" i="8"/>
  <c r="A2368" i="8"/>
  <c r="I2367" i="8"/>
  <c r="H2367" i="8"/>
  <c r="G2367" i="8"/>
  <c r="F2367" i="8"/>
  <c r="D2367" i="8"/>
  <c r="C2367" i="8"/>
  <c r="B2367" i="8"/>
  <c r="A2367" i="8"/>
  <c r="I2366" i="8"/>
  <c r="H2366" i="8"/>
  <c r="G2366" i="8"/>
  <c r="F2366" i="8"/>
  <c r="D2366" i="8"/>
  <c r="C2366" i="8"/>
  <c r="B2366" i="8"/>
  <c r="A2366" i="8"/>
  <c r="I2365" i="8"/>
  <c r="H2365" i="8"/>
  <c r="G2365" i="8"/>
  <c r="F2365" i="8"/>
  <c r="D2365" i="8"/>
  <c r="C2365" i="8"/>
  <c r="B2365" i="8"/>
  <c r="A2365" i="8"/>
  <c r="I2364" i="8"/>
  <c r="H2364" i="8"/>
  <c r="G2364" i="8"/>
  <c r="F2364" i="8"/>
  <c r="D2364" i="8"/>
  <c r="C2364" i="8"/>
  <c r="B2364" i="8"/>
  <c r="A2364" i="8"/>
  <c r="I2363" i="8"/>
  <c r="H2363" i="8"/>
  <c r="G2363" i="8"/>
  <c r="F2363" i="8"/>
  <c r="D2363" i="8"/>
  <c r="C2363" i="8"/>
  <c r="B2363" i="8"/>
  <c r="A2363" i="8"/>
  <c r="I2362" i="8"/>
  <c r="H2362" i="8"/>
  <c r="G2362" i="8"/>
  <c r="F2362" i="8"/>
  <c r="D2362" i="8"/>
  <c r="C2362" i="8"/>
  <c r="B2362" i="8"/>
  <c r="A2362" i="8"/>
  <c r="I2361" i="8"/>
  <c r="H2361" i="8"/>
  <c r="G2361" i="8"/>
  <c r="F2361" i="8"/>
  <c r="D2361" i="8"/>
  <c r="C2361" i="8"/>
  <c r="B2361" i="8"/>
  <c r="A2361" i="8"/>
  <c r="I2360" i="8"/>
  <c r="H2360" i="8"/>
  <c r="G2360" i="8"/>
  <c r="F2360" i="8"/>
  <c r="D2360" i="8"/>
  <c r="C2360" i="8"/>
  <c r="B2360" i="8"/>
  <c r="A2360" i="8"/>
  <c r="I2359" i="8"/>
  <c r="H2359" i="8"/>
  <c r="G2359" i="8"/>
  <c r="F2359" i="8"/>
  <c r="D2359" i="8"/>
  <c r="C2359" i="8"/>
  <c r="B2359" i="8"/>
  <c r="A2359" i="8"/>
  <c r="I2358" i="8"/>
  <c r="H2358" i="8"/>
  <c r="G2358" i="8"/>
  <c r="F2358" i="8"/>
  <c r="D2358" i="8"/>
  <c r="C2358" i="8"/>
  <c r="B2358" i="8"/>
  <c r="A2358" i="8"/>
  <c r="I2357" i="8"/>
  <c r="H2357" i="8"/>
  <c r="G2357" i="8"/>
  <c r="F2357" i="8"/>
  <c r="D2357" i="8"/>
  <c r="C2357" i="8"/>
  <c r="B2357" i="8"/>
  <c r="A2357" i="8"/>
  <c r="I2356" i="8"/>
  <c r="H2356" i="8"/>
  <c r="G2356" i="8"/>
  <c r="F2356" i="8"/>
  <c r="D2356" i="8"/>
  <c r="C2356" i="8"/>
  <c r="B2356" i="8"/>
  <c r="A2356" i="8"/>
  <c r="I2355" i="8"/>
  <c r="H2355" i="8"/>
  <c r="G2355" i="8"/>
  <c r="F2355" i="8"/>
  <c r="D2355" i="8"/>
  <c r="C2355" i="8"/>
  <c r="B2355" i="8"/>
  <c r="A2355" i="8"/>
  <c r="I2354" i="8"/>
  <c r="H2354" i="8"/>
  <c r="G2354" i="8"/>
  <c r="F2354" i="8"/>
  <c r="D2354" i="8"/>
  <c r="C2354" i="8"/>
  <c r="B2354" i="8"/>
  <c r="A2354" i="8"/>
  <c r="I2353" i="8"/>
  <c r="H2353" i="8"/>
  <c r="G2353" i="8"/>
  <c r="F2353" i="8"/>
  <c r="D2353" i="8"/>
  <c r="C2353" i="8"/>
  <c r="B2353" i="8"/>
  <c r="A2353" i="8"/>
  <c r="I2352" i="8"/>
  <c r="H2352" i="8"/>
  <c r="G2352" i="8"/>
  <c r="F2352" i="8"/>
  <c r="D2352" i="8"/>
  <c r="C2352" i="8"/>
  <c r="B2352" i="8"/>
  <c r="A2352" i="8"/>
  <c r="I2351" i="8"/>
  <c r="H2351" i="8"/>
  <c r="G2351" i="8"/>
  <c r="F2351" i="8"/>
  <c r="D2351" i="8"/>
  <c r="C2351" i="8"/>
  <c r="B2351" i="8"/>
  <c r="A2351" i="8"/>
  <c r="I2350" i="8"/>
  <c r="H2350" i="8"/>
  <c r="G2350" i="8"/>
  <c r="F2350" i="8"/>
  <c r="D2350" i="8"/>
  <c r="C2350" i="8"/>
  <c r="B2350" i="8"/>
  <c r="A2350" i="8"/>
  <c r="I2349" i="8"/>
  <c r="H2349" i="8"/>
  <c r="G2349" i="8"/>
  <c r="F2349" i="8"/>
  <c r="D2349" i="8"/>
  <c r="C2349" i="8"/>
  <c r="B2349" i="8"/>
  <c r="A2349" i="8"/>
  <c r="I2348" i="8"/>
  <c r="H2348" i="8"/>
  <c r="G2348" i="8"/>
  <c r="F2348" i="8"/>
  <c r="D2348" i="8"/>
  <c r="C2348" i="8"/>
  <c r="B2348" i="8"/>
  <c r="A2348" i="8"/>
  <c r="I2347" i="8"/>
  <c r="H2347" i="8"/>
  <c r="G2347" i="8"/>
  <c r="F2347" i="8"/>
  <c r="D2347" i="8"/>
  <c r="C2347" i="8"/>
  <c r="B2347" i="8"/>
  <c r="A2347" i="8"/>
  <c r="I2346" i="8"/>
  <c r="H2346" i="8"/>
  <c r="G2346" i="8"/>
  <c r="F2346" i="8"/>
  <c r="D2346" i="8"/>
  <c r="C2346" i="8"/>
  <c r="B2346" i="8"/>
  <c r="A2346" i="8"/>
  <c r="I2345" i="8"/>
  <c r="H2345" i="8"/>
  <c r="G2345" i="8"/>
  <c r="F2345" i="8"/>
  <c r="D2345" i="8"/>
  <c r="C2345" i="8"/>
  <c r="B2345" i="8"/>
  <c r="A2345" i="8"/>
  <c r="I2344" i="8"/>
  <c r="H2344" i="8"/>
  <c r="G2344" i="8"/>
  <c r="F2344" i="8"/>
  <c r="D2344" i="8"/>
  <c r="C2344" i="8"/>
  <c r="B2344" i="8"/>
  <c r="A2344" i="8"/>
  <c r="I2343" i="8"/>
  <c r="H2343" i="8"/>
  <c r="G2343" i="8"/>
  <c r="F2343" i="8"/>
  <c r="D2343" i="8"/>
  <c r="C2343" i="8"/>
  <c r="B2343" i="8"/>
  <c r="A2343" i="8"/>
  <c r="I2342" i="8"/>
  <c r="H2342" i="8"/>
  <c r="G2342" i="8"/>
  <c r="F2342" i="8"/>
  <c r="D2342" i="8"/>
  <c r="C2342" i="8"/>
  <c r="B2342" i="8"/>
  <c r="A2342" i="8"/>
  <c r="I2341" i="8"/>
  <c r="H2341" i="8"/>
  <c r="G2341" i="8"/>
  <c r="F2341" i="8"/>
  <c r="D2341" i="8"/>
  <c r="C2341" i="8"/>
  <c r="B2341" i="8"/>
  <c r="A2341" i="8"/>
  <c r="I2340" i="8"/>
  <c r="H2340" i="8"/>
  <c r="G2340" i="8"/>
  <c r="F2340" i="8"/>
  <c r="D2340" i="8"/>
  <c r="C2340" i="8"/>
  <c r="B2340" i="8"/>
  <c r="A2340" i="8"/>
  <c r="I2339" i="8"/>
  <c r="H2339" i="8"/>
  <c r="G2339" i="8"/>
  <c r="F2339" i="8"/>
  <c r="D2339" i="8"/>
  <c r="C2339" i="8"/>
  <c r="B2339" i="8"/>
  <c r="A2339" i="8"/>
  <c r="L2338" i="8"/>
  <c r="K2338" i="8"/>
  <c r="J2338" i="8"/>
  <c r="I2338" i="8"/>
  <c r="H2338" i="8"/>
  <c r="G2338" i="8"/>
  <c r="F2338" i="8"/>
  <c r="M2338" i="8" s="1"/>
  <c r="N2338" i="8" s="1"/>
  <c r="E2338" i="8"/>
  <c r="D2338" i="8"/>
  <c r="C2338" i="8"/>
  <c r="B2338" i="8"/>
  <c r="A2338" i="8"/>
  <c r="L2337" i="8"/>
  <c r="K2337" i="8"/>
  <c r="J2337" i="8"/>
  <c r="I2337" i="8"/>
  <c r="H2337" i="8"/>
  <c r="G2337" i="8"/>
  <c r="F2337" i="8"/>
  <c r="M2337" i="8" s="1"/>
  <c r="N2337" i="8" s="1"/>
  <c r="E2337" i="8"/>
  <c r="D2337" i="8"/>
  <c r="C2337" i="8"/>
  <c r="B2337" i="8"/>
  <c r="A2337" i="8"/>
  <c r="L2336" i="8"/>
  <c r="K2336" i="8"/>
  <c r="J2336" i="8"/>
  <c r="I2336" i="8"/>
  <c r="H2336" i="8"/>
  <c r="G2336" i="8"/>
  <c r="F2336" i="8"/>
  <c r="M2336" i="8" s="1"/>
  <c r="N2336" i="8" s="1"/>
  <c r="E2336" i="8"/>
  <c r="D2336" i="8"/>
  <c r="C2336" i="8"/>
  <c r="B2336" i="8"/>
  <c r="A2336" i="8"/>
  <c r="I2335" i="8"/>
  <c r="H2335" i="8"/>
  <c r="G2335" i="8"/>
  <c r="F2335" i="8"/>
  <c r="D2335" i="8"/>
  <c r="C2335" i="8"/>
  <c r="B2335" i="8"/>
  <c r="A2335" i="8"/>
  <c r="I2334" i="8"/>
  <c r="H2334" i="8"/>
  <c r="G2334" i="8"/>
  <c r="F2334" i="8"/>
  <c r="D2334" i="8"/>
  <c r="C2334" i="8"/>
  <c r="B2334" i="8"/>
  <c r="A2334" i="8"/>
  <c r="I2333" i="8"/>
  <c r="H2333" i="8"/>
  <c r="G2333" i="8"/>
  <c r="F2333" i="8"/>
  <c r="D2333" i="8"/>
  <c r="C2333" i="8"/>
  <c r="B2333" i="8"/>
  <c r="A2333" i="8"/>
  <c r="I2332" i="8"/>
  <c r="H2332" i="8"/>
  <c r="G2332" i="8"/>
  <c r="F2332" i="8"/>
  <c r="D2332" i="8"/>
  <c r="C2332" i="8"/>
  <c r="B2332" i="8"/>
  <c r="A2332" i="8"/>
  <c r="I2331" i="8"/>
  <c r="H2331" i="8"/>
  <c r="G2331" i="8"/>
  <c r="F2331" i="8"/>
  <c r="D2331" i="8"/>
  <c r="C2331" i="8"/>
  <c r="B2331" i="8"/>
  <c r="A2331" i="8"/>
  <c r="L2330" i="8"/>
  <c r="K2330" i="8"/>
  <c r="J2330" i="8"/>
  <c r="I2330" i="8"/>
  <c r="H2330" i="8"/>
  <c r="G2330" i="8"/>
  <c r="F2330" i="8"/>
  <c r="M2330" i="8" s="1"/>
  <c r="N2330" i="8" s="1"/>
  <c r="E2330" i="8"/>
  <c r="D2330" i="8"/>
  <c r="C2330" i="8"/>
  <c r="B2330" i="8"/>
  <c r="A2330" i="8"/>
  <c r="L2329" i="8"/>
  <c r="K2329" i="8"/>
  <c r="J2329" i="8"/>
  <c r="I2329" i="8"/>
  <c r="H2329" i="8"/>
  <c r="G2329" i="8"/>
  <c r="F2329" i="8"/>
  <c r="M2329" i="8" s="1"/>
  <c r="N2329" i="8" s="1"/>
  <c r="E2329" i="8"/>
  <c r="D2329" i="8"/>
  <c r="C2329" i="8"/>
  <c r="B2329" i="8"/>
  <c r="A2329" i="8"/>
  <c r="L2328" i="8"/>
  <c r="K2328" i="8"/>
  <c r="J2328" i="8"/>
  <c r="I2328" i="8"/>
  <c r="H2328" i="8"/>
  <c r="G2328" i="8"/>
  <c r="F2328" i="8"/>
  <c r="M2328" i="8" s="1"/>
  <c r="N2328" i="8" s="1"/>
  <c r="E2328" i="8"/>
  <c r="D2328" i="8"/>
  <c r="C2328" i="8"/>
  <c r="B2328" i="8"/>
  <c r="A2328" i="8"/>
  <c r="L2327" i="8"/>
  <c r="K2327" i="8"/>
  <c r="J2327" i="8"/>
  <c r="I2327" i="8"/>
  <c r="H2327" i="8"/>
  <c r="G2327" i="8"/>
  <c r="F2327" i="8"/>
  <c r="M2327" i="8" s="1"/>
  <c r="E2327" i="8"/>
  <c r="D2327" i="8"/>
  <c r="C2327" i="8"/>
  <c r="B2327" i="8"/>
  <c r="A2327" i="8"/>
  <c r="I2326" i="8"/>
  <c r="H2326" i="8"/>
  <c r="G2326" i="8"/>
  <c r="F2326" i="8"/>
  <c r="D2326" i="8"/>
  <c r="C2326" i="8"/>
  <c r="B2326" i="8"/>
  <c r="A2326" i="8"/>
  <c r="I2325" i="8"/>
  <c r="H2325" i="8"/>
  <c r="G2325" i="8"/>
  <c r="F2325" i="8"/>
  <c r="D2325" i="8"/>
  <c r="C2325" i="8"/>
  <c r="B2325" i="8"/>
  <c r="A2325" i="8"/>
  <c r="I2324" i="8"/>
  <c r="H2324" i="8"/>
  <c r="G2324" i="8"/>
  <c r="F2324" i="8"/>
  <c r="D2324" i="8"/>
  <c r="C2324" i="8"/>
  <c r="B2324" i="8"/>
  <c r="A2324" i="8"/>
  <c r="I2323" i="8"/>
  <c r="H2323" i="8"/>
  <c r="G2323" i="8"/>
  <c r="F2323" i="8"/>
  <c r="D2323" i="8"/>
  <c r="C2323" i="8"/>
  <c r="B2323" i="8"/>
  <c r="A2323" i="8"/>
  <c r="I2322" i="8"/>
  <c r="H2322" i="8"/>
  <c r="G2322" i="8"/>
  <c r="F2322" i="8"/>
  <c r="D2322" i="8"/>
  <c r="C2322" i="8"/>
  <c r="B2322" i="8"/>
  <c r="A2322" i="8"/>
  <c r="I2321" i="8"/>
  <c r="H2321" i="8"/>
  <c r="G2321" i="8"/>
  <c r="F2321" i="8"/>
  <c r="D2321" i="8"/>
  <c r="C2321" i="8"/>
  <c r="B2321" i="8"/>
  <c r="A2321" i="8"/>
  <c r="I2320" i="8"/>
  <c r="H2320" i="8"/>
  <c r="G2320" i="8"/>
  <c r="F2320" i="8"/>
  <c r="D2320" i="8"/>
  <c r="C2320" i="8"/>
  <c r="B2320" i="8"/>
  <c r="A2320" i="8"/>
  <c r="I2319" i="8"/>
  <c r="H2319" i="8"/>
  <c r="G2319" i="8"/>
  <c r="F2319" i="8"/>
  <c r="D2319" i="8"/>
  <c r="C2319" i="8"/>
  <c r="B2319" i="8"/>
  <c r="A2319" i="8"/>
  <c r="I2318" i="8"/>
  <c r="H2318" i="8"/>
  <c r="G2318" i="8"/>
  <c r="F2318" i="8"/>
  <c r="D2318" i="8"/>
  <c r="C2318" i="8"/>
  <c r="B2318" i="8"/>
  <c r="A2318" i="8"/>
  <c r="I2317" i="8"/>
  <c r="H2317" i="8"/>
  <c r="G2317" i="8"/>
  <c r="F2317" i="8"/>
  <c r="D2317" i="8"/>
  <c r="C2317" i="8"/>
  <c r="B2317" i="8"/>
  <c r="A2317" i="8"/>
  <c r="I2316" i="8"/>
  <c r="H2316" i="8"/>
  <c r="G2316" i="8"/>
  <c r="F2316" i="8"/>
  <c r="D2316" i="8"/>
  <c r="C2316" i="8"/>
  <c r="B2316" i="8"/>
  <c r="A2316" i="8"/>
  <c r="I2315" i="8"/>
  <c r="H2315" i="8"/>
  <c r="G2315" i="8"/>
  <c r="F2315" i="8"/>
  <c r="D2315" i="8"/>
  <c r="C2315" i="8"/>
  <c r="B2315" i="8"/>
  <c r="A2315" i="8"/>
  <c r="I2314" i="8"/>
  <c r="H2314" i="8"/>
  <c r="G2314" i="8"/>
  <c r="F2314" i="8"/>
  <c r="D2314" i="8"/>
  <c r="C2314" i="8"/>
  <c r="B2314" i="8"/>
  <c r="A2314" i="8"/>
  <c r="I2313" i="8"/>
  <c r="H2313" i="8"/>
  <c r="G2313" i="8"/>
  <c r="F2313" i="8"/>
  <c r="D2313" i="8"/>
  <c r="C2313" i="8"/>
  <c r="B2313" i="8"/>
  <c r="A2313" i="8"/>
  <c r="I2312" i="8"/>
  <c r="H2312" i="8"/>
  <c r="G2312" i="8"/>
  <c r="F2312" i="8"/>
  <c r="D2312" i="8"/>
  <c r="C2312" i="8"/>
  <c r="B2312" i="8"/>
  <c r="A2312" i="8"/>
  <c r="I2311" i="8"/>
  <c r="H2311" i="8"/>
  <c r="G2311" i="8"/>
  <c r="F2311" i="8"/>
  <c r="D2311" i="8"/>
  <c r="C2311" i="8"/>
  <c r="B2311" i="8"/>
  <c r="A2311" i="8"/>
  <c r="I2310" i="8"/>
  <c r="H2310" i="8"/>
  <c r="G2310" i="8"/>
  <c r="F2310" i="8"/>
  <c r="D2310" i="8"/>
  <c r="C2310" i="8"/>
  <c r="B2310" i="8"/>
  <c r="A2310" i="8"/>
  <c r="I2309" i="8"/>
  <c r="H2309" i="8"/>
  <c r="G2309" i="8"/>
  <c r="F2309" i="8"/>
  <c r="D2309" i="8"/>
  <c r="C2309" i="8"/>
  <c r="B2309" i="8"/>
  <c r="A2309" i="8"/>
  <c r="I2308" i="8"/>
  <c r="H2308" i="8"/>
  <c r="G2308" i="8"/>
  <c r="F2308" i="8"/>
  <c r="D2308" i="8"/>
  <c r="C2308" i="8"/>
  <c r="B2308" i="8"/>
  <c r="A2308" i="8"/>
  <c r="I2307" i="8"/>
  <c r="H2307" i="8"/>
  <c r="G2307" i="8"/>
  <c r="F2307" i="8"/>
  <c r="D2307" i="8"/>
  <c r="C2307" i="8"/>
  <c r="B2307" i="8"/>
  <c r="A2307" i="8"/>
  <c r="I2306" i="8"/>
  <c r="H2306" i="8"/>
  <c r="G2306" i="8"/>
  <c r="F2306" i="8"/>
  <c r="D2306" i="8"/>
  <c r="C2306" i="8"/>
  <c r="B2306" i="8"/>
  <c r="A2306" i="8"/>
  <c r="I2305" i="8"/>
  <c r="H2305" i="8"/>
  <c r="G2305" i="8"/>
  <c r="F2305" i="8"/>
  <c r="D2305" i="8"/>
  <c r="C2305" i="8"/>
  <c r="B2305" i="8"/>
  <c r="A2305" i="8"/>
  <c r="I2304" i="8"/>
  <c r="H2304" i="8"/>
  <c r="G2304" i="8"/>
  <c r="F2304" i="8"/>
  <c r="D2304" i="8"/>
  <c r="C2304" i="8"/>
  <c r="B2304" i="8"/>
  <c r="A2304" i="8"/>
  <c r="I2303" i="8"/>
  <c r="H2303" i="8"/>
  <c r="G2303" i="8"/>
  <c r="F2303" i="8"/>
  <c r="D2303" i="8"/>
  <c r="C2303" i="8"/>
  <c r="B2303" i="8"/>
  <c r="A2303" i="8"/>
  <c r="I2302" i="8"/>
  <c r="H2302" i="8"/>
  <c r="G2302" i="8"/>
  <c r="F2302" i="8"/>
  <c r="D2302" i="8"/>
  <c r="C2302" i="8"/>
  <c r="B2302" i="8"/>
  <c r="A2302" i="8"/>
  <c r="I2301" i="8"/>
  <c r="H2301" i="8"/>
  <c r="G2301" i="8"/>
  <c r="F2301" i="8"/>
  <c r="D2301" i="8"/>
  <c r="C2301" i="8"/>
  <c r="B2301" i="8"/>
  <c r="A2301" i="8"/>
  <c r="I2300" i="8"/>
  <c r="H2300" i="8"/>
  <c r="G2300" i="8"/>
  <c r="F2300" i="8"/>
  <c r="D2300" i="8"/>
  <c r="C2300" i="8"/>
  <c r="B2300" i="8"/>
  <c r="A2300" i="8"/>
  <c r="I2299" i="8"/>
  <c r="H2299" i="8"/>
  <c r="G2299" i="8"/>
  <c r="F2299" i="8"/>
  <c r="D2299" i="8"/>
  <c r="C2299" i="8"/>
  <c r="B2299" i="8"/>
  <c r="A2299" i="8"/>
  <c r="I2298" i="8"/>
  <c r="H2298" i="8"/>
  <c r="G2298" i="8"/>
  <c r="F2298" i="8"/>
  <c r="D2298" i="8"/>
  <c r="C2298" i="8"/>
  <c r="B2298" i="8"/>
  <c r="A2298" i="8"/>
  <c r="I2297" i="8"/>
  <c r="H2297" i="8"/>
  <c r="G2297" i="8"/>
  <c r="F2297" i="8"/>
  <c r="D2297" i="8"/>
  <c r="C2297" i="8"/>
  <c r="B2297" i="8"/>
  <c r="A2297" i="8"/>
  <c r="I2296" i="8"/>
  <c r="H2296" i="8"/>
  <c r="G2296" i="8"/>
  <c r="F2296" i="8"/>
  <c r="D2296" i="8"/>
  <c r="C2296" i="8"/>
  <c r="B2296" i="8"/>
  <c r="A2296" i="8"/>
  <c r="I2295" i="8"/>
  <c r="H2295" i="8"/>
  <c r="G2295" i="8"/>
  <c r="F2295" i="8"/>
  <c r="D2295" i="8"/>
  <c r="C2295" i="8"/>
  <c r="B2295" i="8"/>
  <c r="A2295" i="8"/>
  <c r="I2294" i="8"/>
  <c r="H2294" i="8"/>
  <c r="G2294" i="8"/>
  <c r="F2294" i="8"/>
  <c r="D2294" i="8"/>
  <c r="C2294" i="8"/>
  <c r="B2294" i="8"/>
  <c r="A2294" i="8"/>
  <c r="I2293" i="8"/>
  <c r="H2293" i="8"/>
  <c r="G2293" i="8"/>
  <c r="F2293" i="8"/>
  <c r="D2293" i="8"/>
  <c r="C2293" i="8"/>
  <c r="B2293" i="8"/>
  <c r="A2293" i="8"/>
  <c r="I2292" i="8"/>
  <c r="H2292" i="8"/>
  <c r="G2292" i="8"/>
  <c r="F2292" i="8"/>
  <c r="D2292" i="8"/>
  <c r="C2292" i="8"/>
  <c r="B2292" i="8"/>
  <c r="A2292" i="8"/>
  <c r="I2291" i="8"/>
  <c r="H2291" i="8"/>
  <c r="G2291" i="8"/>
  <c r="F2291" i="8"/>
  <c r="D2291" i="8"/>
  <c r="C2291" i="8"/>
  <c r="B2291" i="8"/>
  <c r="A2291" i="8"/>
  <c r="I2290" i="8"/>
  <c r="H2290" i="8"/>
  <c r="G2290" i="8"/>
  <c r="F2290" i="8"/>
  <c r="D2290" i="8"/>
  <c r="C2290" i="8"/>
  <c r="B2290" i="8"/>
  <c r="A2290" i="8"/>
  <c r="I2289" i="8"/>
  <c r="H2289" i="8"/>
  <c r="G2289" i="8"/>
  <c r="F2289" i="8"/>
  <c r="D2289" i="8"/>
  <c r="C2289" i="8"/>
  <c r="B2289" i="8"/>
  <c r="A2289" i="8"/>
  <c r="I2288" i="8"/>
  <c r="H2288" i="8"/>
  <c r="G2288" i="8"/>
  <c r="F2288" i="8"/>
  <c r="D2288" i="8"/>
  <c r="C2288" i="8"/>
  <c r="B2288" i="8"/>
  <c r="A2288" i="8"/>
  <c r="I2287" i="8"/>
  <c r="H2287" i="8"/>
  <c r="G2287" i="8"/>
  <c r="F2287" i="8"/>
  <c r="D2287" i="8"/>
  <c r="C2287" i="8"/>
  <c r="B2287" i="8"/>
  <c r="A2287" i="8"/>
  <c r="I2286" i="8"/>
  <c r="H2286" i="8"/>
  <c r="G2286" i="8"/>
  <c r="F2286" i="8"/>
  <c r="D2286" i="8"/>
  <c r="C2286" i="8"/>
  <c r="B2286" i="8"/>
  <c r="A2286" i="8"/>
  <c r="I2285" i="8"/>
  <c r="H2285" i="8"/>
  <c r="G2285" i="8"/>
  <c r="F2285" i="8"/>
  <c r="D2285" i="8"/>
  <c r="C2285" i="8"/>
  <c r="B2285" i="8"/>
  <c r="A2285" i="8"/>
  <c r="I2284" i="8"/>
  <c r="H2284" i="8"/>
  <c r="G2284" i="8"/>
  <c r="F2284" i="8"/>
  <c r="D2284" i="8"/>
  <c r="C2284" i="8"/>
  <c r="B2284" i="8"/>
  <c r="A2284" i="8"/>
  <c r="I2283" i="8"/>
  <c r="H2283" i="8"/>
  <c r="G2283" i="8"/>
  <c r="F2283" i="8"/>
  <c r="D2283" i="8"/>
  <c r="C2283" i="8"/>
  <c r="B2283" i="8"/>
  <c r="A2283" i="8"/>
  <c r="I2282" i="8"/>
  <c r="H2282" i="8"/>
  <c r="G2282" i="8"/>
  <c r="F2282" i="8"/>
  <c r="D2282" i="8"/>
  <c r="C2282" i="8"/>
  <c r="B2282" i="8"/>
  <c r="A2282" i="8"/>
  <c r="I2281" i="8"/>
  <c r="H2281" i="8"/>
  <c r="G2281" i="8"/>
  <c r="F2281" i="8"/>
  <c r="D2281" i="8"/>
  <c r="C2281" i="8"/>
  <c r="B2281" i="8"/>
  <c r="A2281" i="8"/>
  <c r="I2280" i="8"/>
  <c r="H2280" i="8"/>
  <c r="G2280" i="8"/>
  <c r="F2280" i="8"/>
  <c r="D2280" i="8"/>
  <c r="C2280" i="8"/>
  <c r="B2280" i="8"/>
  <c r="A2280" i="8"/>
  <c r="I2279" i="8"/>
  <c r="H2279" i="8"/>
  <c r="G2279" i="8"/>
  <c r="F2279" i="8"/>
  <c r="D2279" i="8"/>
  <c r="C2279" i="8"/>
  <c r="B2279" i="8"/>
  <c r="A2279" i="8"/>
  <c r="I2278" i="8"/>
  <c r="H2278" i="8"/>
  <c r="G2278" i="8"/>
  <c r="F2278" i="8"/>
  <c r="D2278" i="8"/>
  <c r="C2278" i="8"/>
  <c r="B2278" i="8"/>
  <c r="A2278" i="8"/>
  <c r="I2277" i="8"/>
  <c r="H2277" i="8"/>
  <c r="G2277" i="8"/>
  <c r="F2277" i="8"/>
  <c r="D2277" i="8"/>
  <c r="C2277" i="8"/>
  <c r="B2277" i="8"/>
  <c r="A2277" i="8"/>
  <c r="I2276" i="8"/>
  <c r="H2276" i="8"/>
  <c r="G2276" i="8"/>
  <c r="F2276" i="8"/>
  <c r="D2276" i="8"/>
  <c r="C2276" i="8"/>
  <c r="B2276" i="8"/>
  <c r="A2276" i="8"/>
  <c r="I2275" i="8"/>
  <c r="H2275" i="8"/>
  <c r="G2275" i="8"/>
  <c r="F2275" i="8"/>
  <c r="D2275" i="8"/>
  <c r="C2275" i="8"/>
  <c r="B2275" i="8"/>
  <c r="A2275" i="8"/>
  <c r="I2274" i="8"/>
  <c r="H2274" i="8"/>
  <c r="G2274" i="8"/>
  <c r="F2274" i="8"/>
  <c r="D2274" i="8"/>
  <c r="C2274" i="8"/>
  <c r="B2274" i="8"/>
  <c r="A2274" i="8"/>
  <c r="I2273" i="8"/>
  <c r="H2273" i="8"/>
  <c r="G2273" i="8"/>
  <c r="F2273" i="8"/>
  <c r="D2273" i="8"/>
  <c r="C2273" i="8"/>
  <c r="B2273" i="8"/>
  <c r="A2273" i="8"/>
  <c r="I2272" i="8"/>
  <c r="H2272" i="8"/>
  <c r="G2272" i="8"/>
  <c r="F2272" i="8"/>
  <c r="D2272" i="8"/>
  <c r="C2272" i="8"/>
  <c r="B2272" i="8"/>
  <c r="A2272" i="8"/>
  <c r="I2271" i="8"/>
  <c r="H2271" i="8"/>
  <c r="G2271" i="8"/>
  <c r="F2271" i="8"/>
  <c r="D2271" i="8"/>
  <c r="C2271" i="8"/>
  <c r="B2271" i="8"/>
  <c r="A2271" i="8"/>
  <c r="I2270" i="8"/>
  <c r="H2270" i="8"/>
  <c r="G2270" i="8"/>
  <c r="F2270" i="8"/>
  <c r="D2270" i="8"/>
  <c r="C2270" i="8"/>
  <c r="B2270" i="8"/>
  <c r="A2270" i="8"/>
  <c r="I2269" i="8"/>
  <c r="H2269" i="8"/>
  <c r="G2269" i="8"/>
  <c r="F2269" i="8"/>
  <c r="D2269" i="8"/>
  <c r="C2269" i="8"/>
  <c r="B2269" i="8"/>
  <c r="A2269" i="8"/>
  <c r="I2268" i="8"/>
  <c r="H2268" i="8"/>
  <c r="G2268" i="8"/>
  <c r="F2268" i="8"/>
  <c r="D2268" i="8"/>
  <c r="C2268" i="8"/>
  <c r="B2268" i="8"/>
  <c r="A2268" i="8"/>
  <c r="I2267" i="8"/>
  <c r="H2267" i="8"/>
  <c r="G2267" i="8"/>
  <c r="F2267" i="8"/>
  <c r="D2267" i="8"/>
  <c r="C2267" i="8"/>
  <c r="B2267" i="8"/>
  <c r="A2267" i="8"/>
  <c r="I2266" i="8"/>
  <c r="H2266" i="8"/>
  <c r="G2266" i="8"/>
  <c r="F2266" i="8"/>
  <c r="D2266" i="8"/>
  <c r="C2266" i="8"/>
  <c r="B2266" i="8"/>
  <c r="A2266" i="8"/>
  <c r="I2265" i="8"/>
  <c r="H2265" i="8"/>
  <c r="G2265" i="8"/>
  <c r="F2265" i="8"/>
  <c r="D2265" i="8"/>
  <c r="C2265" i="8"/>
  <c r="B2265" i="8"/>
  <c r="A2265" i="8"/>
  <c r="I2264" i="8"/>
  <c r="H2264" i="8"/>
  <c r="G2264" i="8"/>
  <c r="F2264" i="8"/>
  <c r="D2264" i="8"/>
  <c r="C2264" i="8"/>
  <c r="B2264" i="8"/>
  <c r="A2264" i="8"/>
  <c r="I2263" i="8"/>
  <c r="H2263" i="8"/>
  <c r="G2263" i="8"/>
  <c r="F2263" i="8"/>
  <c r="D2263" i="8"/>
  <c r="C2263" i="8"/>
  <c r="B2263" i="8"/>
  <c r="A2263" i="8"/>
  <c r="I2262" i="8"/>
  <c r="H2262" i="8"/>
  <c r="G2262" i="8"/>
  <c r="F2262" i="8"/>
  <c r="D2262" i="8"/>
  <c r="C2262" i="8"/>
  <c r="B2262" i="8"/>
  <c r="A2262" i="8"/>
  <c r="I2261" i="8"/>
  <c r="H2261" i="8"/>
  <c r="G2261" i="8"/>
  <c r="F2261" i="8"/>
  <c r="D2261" i="8"/>
  <c r="C2261" i="8"/>
  <c r="B2261" i="8"/>
  <c r="A2261" i="8"/>
  <c r="I2260" i="8"/>
  <c r="H2260" i="8"/>
  <c r="G2260" i="8"/>
  <c r="F2260" i="8"/>
  <c r="D2260" i="8"/>
  <c r="C2260" i="8"/>
  <c r="B2260" i="8"/>
  <c r="A2260" i="8"/>
  <c r="I2259" i="8"/>
  <c r="H2259" i="8"/>
  <c r="G2259" i="8"/>
  <c r="F2259" i="8"/>
  <c r="D2259" i="8"/>
  <c r="C2259" i="8"/>
  <c r="B2259" i="8"/>
  <c r="A2259" i="8"/>
  <c r="I2258" i="8"/>
  <c r="H2258" i="8"/>
  <c r="G2258" i="8"/>
  <c r="F2258" i="8"/>
  <c r="D2258" i="8"/>
  <c r="C2258" i="8"/>
  <c r="B2258" i="8"/>
  <c r="A2258" i="8"/>
  <c r="I2257" i="8"/>
  <c r="H2257" i="8"/>
  <c r="G2257" i="8"/>
  <c r="F2257" i="8"/>
  <c r="D2257" i="8"/>
  <c r="C2257" i="8"/>
  <c r="B2257" i="8"/>
  <c r="A2257" i="8"/>
  <c r="I2256" i="8"/>
  <c r="H2256" i="8"/>
  <c r="G2256" i="8"/>
  <c r="F2256" i="8"/>
  <c r="D2256" i="8"/>
  <c r="C2256" i="8"/>
  <c r="B2256" i="8"/>
  <c r="A2256" i="8"/>
  <c r="I2255" i="8"/>
  <c r="H2255" i="8"/>
  <c r="G2255" i="8"/>
  <c r="F2255" i="8"/>
  <c r="D2255" i="8"/>
  <c r="C2255" i="8"/>
  <c r="B2255" i="8"/>
  <c r="A2255" i="8"/>
  <c r="I2254" i="8"/>
  <c r="H2254" i="8"/>
  <c r="G2254" i="8"/>
  <c r="F2254" i="8"/>
  <c r="D2254" i="8"/>
  <c r="C2254" i="8"/>
  <c r="B2254" i="8"/>
  <c r="A2254" i="8"/>
  <c r="I2253" i="8"/>
  <c r="H2253" i="8"/>
  <c r="G2253" i="8"/>
  <c r="F2253" i="8"/>
  <c r="D2253" i="8"/>
  <c r="C2253" i="8"/>
  <c r="B2253" i="8"/>
  <c r="A2253" i="8"/>
  <c r="I2252" i="8"/>
  <c r="H2252" i="8"/>
  <c r="G2252" i="8"/>
  <c r="F2252" i="8"/>
  <c r="D2252" i="8"/>
  <c r="C2252" i="8"/>
  <c r="B2252" i="8"/>
  <c r="A2252" i="8"/>
  <c r="I2251" i="8"/>
  <c r="H2251" i="8"/>
  <c r="G2251" i="8"/>
  <c r="F2251" i="8"/>
  <c r="D2251" i="8"/>
  <c r="C2251" i="8"/>
  <c r="B2251" i="8"/>
  <c r="A2251" i="8"/>
  <c r="I2250" i="8"/>
  <c r="H2250" i="8"/>
  <c r="G2250" i="8"/>
  <c r="F2250" i="8"/>
  <c r="D2250" i="8"/>
  <c r="C2250" i="8"/>
  <c r="B2250" i="8"/>
  <c r="A2250" i="8"/>
  <c r="I2249" i="8"/>
  <c r="H2249" i="8"/>
  <c r="G2249" i="8"/>
  <c r="F2249" i="8"/>
  <c r="D2249" i="8"/>
  <c r="C2249" i="8"/>
  <c r="B2249" i="8"/>
  <c r="A2249" i="8"/>
  <c r="I2248" i="8"/>
  <c r="H2248" i="8"/>
  <c r="G2248" i="8"/>
  <c r="F2248" i="8"/>
  <c r="D2248" i="8"/>
  <c r="C2248" i="8"/>
  <c r="B2248" i="8"/>
  <c r="A2248" i="8"/>
  <c r="I2247" i="8"/>
  <c r="H2247" i="8"/>
  <c r="G2247" i="8"/>
  <c r="F2247" i="8"/>
  <c r="D2247" i="8"/>
  <c r="C2247" i="8"/>
  <c r="B2247" i="8"/>
  <c r="A2247" i="8"/>
  <c r="I2246" i="8"/>
  <c r="H2246" i="8"/>
  <c r="G2246" i="8"/>
  <c r="F2246" i="8"/>
  <c r="D2246" i="8"/>
  <c r="C2246" i="8"/>
  <c r="B2246" i="8"/>
  <c r="A2246" i="8"/>
  <c r="I2245" i="8"/>
  <c r="H2245" i="8"/>
  <c r="G2245" i="8"/>
  <c r="F2245" i="8"/>
  <c r="D2245" i="8"/>
  <c r="C2245" i="8"/>
  <c r="B2245" i="8"/>
  <c r="A2245" i="8"/>
  <c r="I2244" i="8"/>
  <c r="H2244" i="8"/>
  <c r="G2244" i="8"/>
  <c r="F2244" i="8"/>
  <c r="D2244" i="8"/>
  <c r="C2244" i="8"/>
  <c r="B2244" i="8"/>
  <c r="A2244" i="8"/>
  <c r="I2243" i="8"/>
  <c r="H2243" i="8"/>
  <c r="G2243" i="8"/>
  <c r="F2243" i="8"/>
  <c r="D2243" i="8"/>
  <c r="C2243" i="8"/>
  <c r="B2243" i="8"/>
  <c r="A2243" i="8"/>
  <c r="I2242" i="8"/>
  <c r="H2242" i="8"/>
  <c r="G2242" i="8"/>
  <c r="F2242" i="8"/>
  <c r="D2242" i="8"/>
  <c r="C2242" i="8"/>
  <c r="B2242" i="8"/>
  <c r="A2242" i="8"/>
  <c r="I2241" i="8"/>
  <c r="H2241" i="8"/>
  <c r="G2241" i="8"/>
  <c r="F2241" i="8"/>
  <c r="D2241" i="8"/>
  <c r="C2241" i="8"/>
  <c r="B2241" i="8"/>
  <c r="A2241" i="8"/>
  <c r="I2240" i="8"/>
  <c r="H2240" i="8"/>
  <c r="G2240" i="8"/>
  <c r="F2240" i="8"/>
  <c r="D2240" i="8"/>
  <c r="C2240" i="8"/>
  <c r="B2240" i="8"/>
  <c r="A2240" i="8"/>
  <c r="I2239" i="8"/>
  <c r="H2239" i="8"/>
  <c r="G2239" i="8"/>
  <c r="F2239" i="8"/>
  <c r="D2239" i="8"/>
  <c r="C2239" i="8"/>
  <c r="B2239" i="8"/>
  <c r="A2239" i="8"/>
  <c r="I2238" i="8"/>
  <c r="H2238" i="8"/>
  <c r="G2238" i="8"/>
  <c r="F2238" i="8"/>
  <c r="D2238" i="8"/>
  <c r="C2238" i="8"/>
  <c r="B2238" i="8"/>
  <c r="A2238" i="8"/>
  <c r="I2237" i="8"/>
  <c r="H2237" i="8"/>
  <c r="G2237" i="8"/>
  <c r="F2237" i="8"/>
  <c r="D2237" i="8"/>
  <c r="C2237" i="8"/>
  <c r="B2237" i="8"/>
  <c r="A2237" i="8"/>
  <c r="I2236" i="8"/>
  <c r="H2236" i="8"/>
  <c r="G2236" i="8"/>
  <c r="F2236" i="8"/>
  <c r="D2236" i="8"/>
  <c r="C2236" i="8"/>
  <c r="B2236" i="8"/>
  <c r="A2236" i="8"/>
  <c r="I2235" i="8"/>
  <c r="H2235" i="8"/>
  <c r="G2235" i="8"/>
  <c r="F2235" i="8"/>
  <c r="D2235" i="8"/>
  <c r="C2235" i="8"/>
  <c r="B2235" i="8"/>
  <c r="A2235" i="8"/>
  <c r="I2234" i="8"/>
  <c r="H2234" i="8"/>
  <c r="G2234" i="8"/>
  <c r="F2234" i="8"/>
  <c r="D2234" i="8"/>
  <c r="C2234" i="8"/>
  <c r="B2234" i="8"/>
  <c r="A2234" i="8"/>
  <c r="I2233" i="8"/>
  <c r="H2233" i="8"/>
  <c r="G2233" i="8"/>
  <c r="F2233" i="8"/>
  <c r="D2233" i="8"/>
  <c r="C2233" i="8"/>
  <c r="B2233" i="8"/>
  <c r="A2233" i="8"/>
  <c r="I2232" i="8"/>
  <c r="H2232" i="8"/>
  <c r="G2232" i="8"/>
  <c r="F2232" i="8"/>
  <c r="D2232" i="8"/>
  <c r="C2232" i="8"/>
  <c r="B2232" i="8"/>
  <c r="A2232" i="8"/>
  <c r="I2231" i="8"/>
  <c r="H2231" i="8"/>
  <c r="G2231" i="8"/>
  <c r="F2231" i="8"/>
  <c r="D2231" i="8"/>
  <c r="C2231" i="8"/>
  <c r="B2231" i="8"/>
  <c r="A2231" i="8"/>
  <c r="I2230" i="8"/>
  <c r="H2230" i="8"/>
  <c r="G2230" i="8"/>
  <c r="F2230" i="8"/>
  <c r="D2230" i="8"/>
  <c r="C2230" i="8"/>
  <c r="B2230" i="8"/>
  <c r="A2230" i="8"/>
  <c r="I2229" i="8"/>
  <c r="H2229" i="8"/>
  <c r="G2229" i="8"/>
  <c r="F2229" i="8"/>
  <c r="D2229" i="8"/>
  <c r="C2229" i="8"/>
  <c r="B2229" i="8"/>
  <c r="A2229" i="8"/>
  <c r="I2228" i="8"/>
  <c r="H2228" i="8"/>
  <c r="G2228" i="8"/>
  <c r="F2228" i="8"/>
  <c r="D2228" i="8"/>
  <c r="C2228" i="8"/>
  <c r="B2228" i="8"/>
  <c r="A2228" i="8"/>
  <c r="I2227" i="8"/>
  <c r="H2227" i="8"/>
  <c r="G2227" i="8"/>
  <c r="F2227" i="8"/>
  <c r="D2227" i="8"/>
  <c r="C2227" i="8"/>
  <c r="B2227" i="8"/>
  <c r="A2227" i="8"/>
  <c r="I2226" i="8"/>
  <c r="H2226" i="8"/>
  <c r="G2226" i="8"/>
  <c r="F2226" i="8"/>
  <c r="D2226" i="8"/>
  <c r="C2226" i="8"/>
  <c r="B2226" i="8"/>
  <c r="A2226" i="8"/>
  <c r="I2225" i="8"/>
  <c r="H2225" i="8"/>
  <c r="G2225" i="8"/>
  <c r="F2225" i="8"/>
  <c r="D2225" i="8"/>
  <c r="C2225" i="8"/>
  <c r="B2225" i="8"/>
  <c r="A2225" i="8"/>
  <c r="I2224" i="8"/>
  <c r="H2224" i="8"/>
  <c r="G2224" i="8"/>
  <c r="F2224" i="8"/>
  <c r="D2224" i="8"/>
  <c r="C2224" i="8"/>
  <c r="B2224" i="8"/>
  <c r="A2224" i="8"/>
  <c r="I2223" i="8"/>
  <c r="H2223" i="8"/>
  <c r="G2223" i="8"/>
  <c r="F2223" i="8"/>
  <c r="D2223" i="8"/>
  <c r="C2223" i="8"/>
  <c r="B2223" i="8"/>
  <c r="A2223" i="8"/>
  <c r="I2222" i="8"/>
  <c r="H2222" i="8"/>
  <c r="G2222" i="8"/>
  <c r="F2222" i="8"/>
  <c r="D2222" i="8"/>
  <c r="C2222" i="8"/>
  <c r="B2222" i="8"/>
  <c r="A2222" i="8"/>
  <c r="I2221" i="8"/>
  <c r="H2221" i="8"/>
  <c r="G2221" i="8"/>
  <c r="F2221" i="8"/>
  <c r="D2221" i="8"/>
  <c r="C2221" i="8"/>
  <c r="B2221" i="8"/>
  <c r="A2221" i="8"/>
  <c r="I2220" i="8"/>
  <c r="H2220" i="8"/>
  <c r="G2220" i="8"/>
  <c r="F2220" i="8"/>
  <c r="D2220" i="8"/>
  <c r="C2220" i="8"/>
  <c r="B2220" i="8"/>
  <c r="A2220" i="8"/>
  <c r="I2219" i="8"/>
  <c r="H2219" i="8"/>
  <c r="G2219" i="8"/>
  <c r="F2219" i="8"/>
  <c r="D2219" i="8"/>
  <c r="C2219" i="8"/>
  <c r="B2219" i="8"/>
  <c r="A2219" i="8"/>
  <c r="I2218" i="8"/>
  <c r="H2218" i="8"/>
  <c r="G2218" i="8"/>
  <c r="F2218" i="8"/>
  <c r="D2218" i="8"/>
  <c r="C2218" i="8"/>
  <c r="B2218" i="8"/>
  <c r="A2218" i="8"/>
  <c r="I2217" i="8"/>
  <c r="H2217" i="8"/>
  <c r="G2217" i="8"/>
  <c r="F2217" i="8"/>
  <c r="D2217" i="8"/>
  <c r="C2217" i="8"/>
  <c r="B2217" i="8"/>
  <c r="A2217" i="8"/>
  <c r="I2216" i="8"/>
  <c r="H2216" i="8"/>
  <c r="G2216" i="8"/>
  <c r="F2216" i="8"/>
  <c r="D2216" i="8"/>
  <c r="C2216" i="8"/>
  <c r="B2216" i="8"/>
  <c r="A2216" i="8"/>
  <c r="I2215" i="8"/>
  <c r="H2215" i="8"/>
  <c r="G2215" i="8"/>
  <c r="F2215" i="8"/>
  <c r="D2215" i="8"/>
  <c r="C2215" i="8"/>
  <c r="B2215" i="8"/>
  <c r="A2215" i="8"/>
  <c r="I2214" i="8"/>
  <c r="H2214" i="8"/>
  <c r="G2214" i="8"/>
  <c r="F2214" i="8"/>
  <c r="D2214" i="8"/>
  <c r="C2214" i="8"/>
  <c r="B2214" i="8"/>
  <c r="A2214" i="8"/>
  <c r="I2213" i="8"/>
  <c r="H2213" i="8"/>
  <c r="G2213" i="8"/>
  <c r="F2213" i="8"/>
  <c r="D2213" i="8"/>
  <c r="C2213" i="8"/>
  <c r="B2213" i="8"/>
  <c r="A2213" i="8"/>
  <c r="I2212" i="8"/>
  <c r="H2212" i="8"/>
  <c r="G2212" i="8"/>
  <c r="F2212" i="8"/>
  <c r="D2212" i="8"/>
  <c r="C2212" i="8"/>
  <c r="B2212" i="8"/>
  <c r="A2212" i="8"/>
  <c r="I2211" i="8"/>
  <c r="H2211" i="8"/>
  <c r="G2211" i="8"/>
  <c r="F2211" i="8"/>
  <c r="D2211" i="8"/>
  <c r="C2211" i="8"/>
  <c r="B2211" i="8"/>
  <c r="A2211" i="8"/>
  <c r="I2210" i="8"/>
  <c r="H2210" i="8"/>
  <c r="G2210" i="8"/>
  <c r="F2210" i="8"/>
  <c r="D2210" i="8"/>
  <c r="C2210" i="8"/>
  <c r="B2210" i="8"/>
  <c r="A2210" i="8"/>
  <c r="I2209" i="8"/>
  <c r="H2209" i="8"/>
  <c r="G2209" i="8"/>
  <c r="F2209" i="8"/>
  <c r="D2209" i="8"/>
  <c r="C2209" i="8"/>
  <c r="B2209" i="8"/>
  <c r="A2209" i="8"/>
  <c r="I2208" i="8"/>
  <c r="H2208" i="8"/>
  <c r="G2208" i="8"/>
  <c r="F2208" i="8"/>
  <c r="D2208" i="8"/>
  <c r="C2208" i="8"/>
  <c r="B2208" i="8"/>
  <c r="A2208" i="8"/>
  <c r="I2207" i="8"/>
  <c r="H2207" i="8"/>
  <c r="G2207" i="8"/>
  <c r="F2207" i="8"/>
  <c r="D2207" i="8"/>
  <c r="C2207" i="8"/>
  <c r="B2207" i="8"/>
  <c r="A2207" i="8"/>
  <c r="L2206" i="8"/>
  <c r="K2206" i="8"/>
  <c r="J2206" i="8"/>
  <c r="I2206" i="8"/>
  <c r="H2206" i="8"/>
  <c r="G2206" i="8"/>
  <c r="F2206" i="8"/>
  <c r="M2206" i="8" s="1"/>
  <c r="N2206" i="8" s="1"/>
  <c r="E2206" i="8"/>
  <c r="D2206" i="8"/>
  <c r="C2206" i="8"/>
  <c r="B2206" i="8"/>
  <c r="A2206" i="8"/>
  <c r="I2205" i="8"/>
  <c r="H2205" i="8"/>
  <c r="G2205" i="8"/>
  <c r="F2205" i="8"/>
  <c r="D2205" i="8"/>
  <c r="C2205" i="8"/>
  <c r="B2205" i="8"/>
  <c r="A2205" i="8"/>
  <c r="L2204" i="8"/>
  <c r="K2204" i="8"/>
  <c r="J2204" i="8"/>
  <c r="I2204" i="8"/>
  <c r="H2204" i="8"/>
  <c r="G2204" i="8"/>
  <c r="F2204" i="8"/>
  <c r="M2204" i="8" s="1"/>
  <c r="N2204" i="8" s="1"/>
  <c r="E2204" i="8"/>
  <c r="D2204" i="8"/>
  <c r="C2204" i="8"/>
  <c r="B2204" i="8"/>
  <c r="A2204" i="8"/>
  <c r="L2203" i="8"/>
  <c r="K2203" i="8"/>
  <c r="J2203" i="8"/>
  <c r="I2203" i="8"/>
  <c r="H2203" i="8"/>
  <c r="G2203" i="8"/>
  <c r="F2203" i="8"/>
  <c r="M2203" i="8" s="1"/>
  <c r="N2203" i="8" s="1"/>
  <c r="E2203" i="8"/>
  <c r="D2203" i="8"/>
  <c r="C2203" i="8"/>
  <c r="B2203" i="8"/>
  <c r="A2203" i="8"/>
  <c r="L2202" i="8"/>
  <c r="K2202" i="8"/>
  <c r="J2202" i="8"/>
  <c r="I2202" i="8"/>
  <c r="H2202" i="8"/>
  <c r="G2202" i="8"/>
  <c r="F2202" i="8"/>
  <c r="M2202" i="8" s="1"/>
  <c r="N2202" i="8" s="1"/>
  <c r="E2202" i="8"/>
  <c r="D2202" i="8"/>
  <c r="C2202" i="8"/>
  <c r="B2202" i="8"/>
  <c r="A2202" i="8"/>
  <c r="L2201" i="8"/>
  <c r="K2201" i="8"/>
  <c r="J2201" i="8"/>
  <c r="I2201" i="8"/>
  <c r="H2201" i="8"/>
  <c r="G2201" i="8"/>
  <c r="F2201" i="8"/>
  <c r="M2201" i="8" s="1"/>
  <c r="N2201" i="8" s="1"/>
  <c r="E2201" i="8"/>
  <c r="D2201" i="8"/>
  <c r="C2201" i="8"/>
  <c r="B2201" i="8"/>
  <c r="A2201" i="8"/>
  <c r="L2200" i="8"/>
  <c r="K2200" i="8"/>
  <c r="J2200" i="8"/>
  <c r="I2200" i="8"/>
  <c r="H2200" i="8"/>
  <c r="G2200" i="8"/>
  <c r="F2200" i="8"/>
  <c r="M2200" i="8" s="1"/>
  <c r="N2200" i="8" s="1"/>
  <c r="E2200" i="8"/>
  <c r="D2200" i="8"/>
  <c r="C2200" i="8"/>
  <c r="B2200" i="8"/>
  <c r="A2200" i="8"/>
  <c r="L2199" i="8"/>
  <c r="K2199" i="8"/>
  <c r="J2199" i="8"/>
  <c r="I2199" i="8"/>
  <c r="H2199" i="8"/>
  <c r="G2199" i="8"/>
  <c r="F2199" i="8"/>
  <c r="M2199" i="8" s="1"/>
  <c r="N2199" i="8" s="1"/>
  <c r="E2199" i="8"/>
  <c r="D2199" i="8"/>
  <c r="C2199" i="8"/>
  <c r="B2199" i="8"/>
  <c r="A2199" i="8"/>
  <c r="L2198" i="8"/>
  <c r="K2198" i="8"/>
  <c r="J2198" i="8"/>
  <c r="I2198" i="8"/>
  <c r="H2198" i="8"/>
  <c r="G2198" i="8"/>
  <c r="F2198" i="8"/>
  <c r="M2198" i="8" s="1"/>
  <c r="N2198" i="8" s="1"/>
  <c r="E2198" i="8"/>
  <c r="D2198" i="8"/>
  <c r="C2198" i="8"/>
  <c r="B2198" i="8"/>
  <c r="A2198" i="8"/>
  <c r="L2197" i="8"/>
  <c r="K2197" i="8"/>
  <c r="J2197" i="8"/>
  <c r="I2197" i="8"/>
  <c r="H2197" i="8"/>
  <c r="G2197" i="8"/>
  <c r="F2197" i="8"/>
  <c r="M2197" i="8" s="1"/>
  <c r="N2197" i="8" s="1"/>
  <c r="E2197" i="8"/>
  <c r="D2197" i="8"/>
  <c r="C2197" i="8"/>
  <c r="B2197" i="8"/>
  <c r="A2197" i="8"/>
  <c r="L2196" i="8"/>
  <c r="K2196" i="8"/>
  <c r="J2196" i="8"/>
  <c r="I2196" i="8"/>
  <c r="H2196" i="8"/>
  <c r="G2196" i="8"/>
  <c r="F2196" i="8"/>
  <c r="M2196" i="8" s="1"/>
  <c r="N2196" i="8" s="1"/>
  <c r="E2196" i="8"/>
  <c r="D2196" i="8"/>
  <c r="C2196" i="8"/>
  <c r="B2196" i="8"/>
  <c r="A2196" i="8"/>
  <c r="L2195" i="8"/>
  <c r="K2195" i="8"/>
  <c r="J2195" i="8"/>
  <c r="I2195" i="8"/>
  <c r="H2195" i="8"/>
  <c r="G2195" i="8"/>
  <c r="F2195" i="8"/>
  <c r="M2195" i="8" s="1"/>
  <c r="N2195" i="8" s="1"/>
  <c r="E2195" i="8"/>
  <c r="D2195" i="8"/>
  <c r="C2195" i="8"/>
  <c r="B2195" i="8"/>
  <c r="A2195" i="8"/>
  <c r="L2194" i="8"/>
  <c r="K2194" i="8"/>
  <c r="J2194" i="8"/>
  <c r="I2194" i="8"/>
  <c r="H2194" i="8"/>
  <c r="G2194" i="8"/>
  <c r="F2194" i="8"/>
  <c r="M2194" i="8" s="1"/>
  <c r="N2194" i="8" s="1"/>
  <c r="E2194" i="8"/>
  <c r="D2194" i="8"/>
  <c r="C2194" i="8"/>
  <c r="B2194" i="8"/>
  <c r="A2194" i="8"/>
  <c r="L2193" i="8"/>
  <c r="K2193" i="8"/>
  <c r="J2193" i="8"/>
  <c r="I2193" i="8"/>
  <c r="H2193" i="8"/>
  <c r="G2193" i="8"/>
  <c r="F2193" i="8"/>
  <c r="M2193" i="8" s="1"/>
  <c r="N2193" i="8" s="1"/>
  <c r="E2193" i="8"/>
  <c r="D2193" i="8"/>
  <c r="C2193" i="8"/>
  <c r="B2193" i="8"/>
  <c r="A2193" i="8"/>
  <c r="L2192" i="8"/>
  <c r="K2192" i="8"/>
  <c r="J2192" i="8"/>
  <c r="I2192" i="8"/>
  <c r="H2192" i="8"/>
  <c r="G2192" i="8"/>
  <c r="F2192" i="8"/>
  <c r="M2192" i="8" s="1"/>
  <c r="E2192" i="8"/>
  <c r="D2192" i="8"/>
  <c r="C2192" i="8"/>
  <c r="B2192" i="8"/>
  <c r="A2192" i="8"/>
  <c r="L2191" i="8"/>
  <c r="K2191" i="8"/>
  <c r="J2191" i="8"/>
  <c r="I2191" i="8"/>
  <c r="H2191" i="8"/>
  <c r="G2191" i="8"/>
  <c r="F2191" i="8"/>
  <c r="M2191" i="8" s="1"/>
  <c r="N2191" i="8" s="1"/>
  <c r="E2191" i="8"/>
  <c r="D2191" i="8"/>
  <c r="C2191" i="8"/>
  <c r="B2191" i="8"/>
  <c r="A2191" i="8"/>
  <c r="L2190" i="8"/>
  <c r="K2190" i="8"/>
  <c r="J2190" i="8"/>
  <c r="I2190" i="8"/>
  <c r="H2190" i="8"/>
  <c r="G2190" i="8"/>
  <c r="F2190" i="8"/>
  <c r="M2190" i="8" s="1"/>
  <c r="N2190" i="8" s="1"/>
  <c r="E2190" i="8"/>
  <c r="D2190" i="8"/>
  <c r="C2190" i="8"/>
  <c r="B2190" i="8"/>
  <c r="A2190" i="8"/>
  <c r="L2189" i="8"/>
  <c r="K2189" i="8"/>
  <c r="J2189" i="8"/>
  <c r="I2189" i="8"/>
  <c r="H2189" i="8"/>
  <c r="G2189" i="8"/>
  <c r="F2189" i="8"/>
  <c r="M2189" i="8" s="1"/>
  <c r="N2189" i="8" s="1"/>
  <c r="E2189" i="8"/>
  <c r="D2189" i="8"/>
  <c r="C2189" i="8"/>
  <c r="B2189" i="8"/>
  <c r="A2189" i="8"/>
  <c r="L2188" i="8"/>
  <c r="K2188" i="8"/>
  <c r="J2188" i="8"/>
  <c r="I2188" i="8"/>
  <c r="H2188" i="8"/>
  <c r="G2188" i="8"/>
  <c r="F2188" i="8"/>
  <c r="M2188" i="8" s="1"/>
  <c r="N2188" i="8" s="1"/>
  <c r="E2188" i="8"/>
  <c r="D2188" i="8"/>
  <c r="C2188" i="8"/>
  <c r="B2188" i="8"/>
  <c r="A2188" i="8"/>
  <c r="L2187" i="8"/>
  <c r="K2187" i="8"/>
  <c r="J2187" i="8"/>
  <c r="I2187" i="8"/>
  <c r="H2187" i="8"/>
  <c r="G2187" i="8"/>
  <c r="F2187" i="8"/>
  <c r="M2187" i="8" s="1"/>
  <c r="N2187" i="8" s="1"/>
  <c r="E2187" i="8"/>
  <c r="D2187" i="8"/>
  <c r="C2187" i="8"/>
  <c r="B2187" i="8"/>
  <c r="A2187" i="8"/>
  <c r="L2186" i="8"/>
  <c r="K2186" i="8"/>
  <c r="J2186" i="8"/>
  <c r="I2186" i="8"/>
  <c r="H2186" i="8"/>
  <c r="G2186" i="8"/>
  <c r="F2186" i="8"/>
  <c r="M2186" i="8" s="1"/>
  <c r="N2186" i="8" s="1"/>
  <c r="E2186" i="8"/>
  <c r="D2186" i="8"/>
  <c r="C2186" i="8"/>
  <c r="B2186" i="8"/>
  <c r="A2186" i="8"/>
  <c r="L2185" i="8"/>
  <c r="K2185" i="8"/>
  <c r="J2185" i="8"/>
  <c r="I2185" i="8"/>
  <c r="H2185" i="8"/>
  <c r="G2185" i="8"/>
  <c r="F2185" i="8"/>
  <c r="M2185" i="8" s="1"/>
  <c r="N2185" i="8" s="1"/>
  <c r="E2185" i="8"/>
  <c r="D2185" i="8"/>
  <c r="C2185" i="8"/>
  <c r="B2185" i="8"/>
  <c r="A2185" i="8"/>
  <c r="L2184" i="8"/>
  <c r="K2184" i="8"/>
  <c r="J2184" i="8"/>
  <c r="I2184" i="8"/>
  <c r="H2184" i="8"/>
  <c r="G2184" i="8"/>
  <c r="F2184" i="8"/>
  <c r="M2184" i="8" s="1"/>
  <c r="N2184" i="8" s="1"/>
  <c r="E2184" i="8"/>
  <c r="D2184" i="8"/>
  <c r="C2184" i="8"/>
  <c r="B2184" i="8"/>
  <c r="A2184" i="8"/>
  <c r="L2183" i="8"/>
  <c r="K2183" i="8"/>
  <c r="J2183" i="8"/>
  <c r="I2183" i="8"/>
  <c r="H2183" i="8"/>
  <c r="G2183" i="8"/>
  <c r="F2183" i="8"/>
  <c r="M2183" i="8" s="1"/>
  <c r="N2183" i="8" s="1"/>
  <c r="E2183" i="8"/>
  <c r="D2183" i="8"/>
  <c r="C2183" i="8"/>
  <c r="B2183" i="8"/>
  <c r="A2183" i="8"/>
  <c r="L2182" i="8"/>
  <c r="K2182" i="8"/>
  <c r="J2182" i="8"/>
  <c r="I2182" i="8"/>
  <c r="H2182" i="8"/>
  <c r="G2182" i="8"/>
  <c r="F2182" i="8"/>
  <c r="M2182" i="8" s="1"/>
  <c r="N2182" i="8" s="1"/>
  <c r="E2182" i="8"/>
  <c r="D2182" i="8"/>
  <c r="C2182" i="8"/>
  <c r="B2182" i="8"/>
  <c r="A2182" i="8"/>
  <c r="L2181" i="8"/>
  <c r="K2181" i="8"/>
  <c r="J2181" i="8"/>
  <c r="I2181" i="8"/>
  <c r="H2181" i="8"/>
  <c r="G2181" i="8"/>
  <c r="F2181" i="8"/>
  <c r="M2181" i="8" s="1"/>
  <c r="N2181" i="8" s="1"/>
  <c r="E2181" i="8"/>
  <c r="D2181" i="8"/>
  <c r="C2181" i="8"/>
  <c r="B2181" i="8"/>
  <c r="A2181" i="8"/>
  <c r="L2180" i="8"/>
  <c r="K2180" i="8"/>
  <c r="J2180" i="8"/>
  <c r="I2180" i="8"/>
  <c r="H2180" i="8"/>
  <c r="G2180" i="8"/>
  <c r="F2180" i="8"/>
  <c r="M2180" i="8" s="1"/>
  <c r="N2180" i="8" s="1"/>
  <c r="E2180" i="8"/>
  <c r="D2180" i="8"/>
  <c r="C2180" i="8"/>
  <c r="B2180" i="8"/>
  <c r="A2180" i="8"/>
  <c r="L2179" i="8"/>
  <c r="K2179" i="8"/>
  <c r="J2179" i="8"/>
  <c r="I2179" i="8"/>
  <c r="H2179" i="8"/>
  <c r="G2179" i="8"/>
  <c r="F2179" i="8"/>
  <c r="M2179" i="8" s="1"/>
  <c r="N2179" i="8" s="1"/>
  <c r="E2179" i="8"/>
  <c r="D2179" i="8"/>
  <c r="C2179" i="8"/>
  <c r="B2179" i="8"/>
  <c r="A2179" i="8"/>
  <c r="L2178" i="8"/>
  <c r="K2178" i="8"/>
  <c r="J2178" i="8"/>
  <c r="I2178" i="8"/>
  <c r="H2178" i="8"/>
  <c r="G2178" i="8"/>
  <c r="F2178" i="8"/>
  <c r="M2178" i="8" s="1"/>
  <c r="N2178" i="8" s="1"/>
  <c r="E2178" i="8"/>
  <c r="D2178" i="8"/>
  <c r="C2178" i="8"/>
  <c r="B2178" i="8"/>
  <c r="A2178" i="8"/>
  <c r="L2177" i="8"/>
  <c r="K2177" i="8"/>
  <c r="J2177" i="8"/>
  <c r="I2177" i="8"/>
  <c r="H2177" i="8"/>
  <c r="G2177" i="8"/>
  <c r="F2177" i="8"/>
  <c r="M2177" i="8" s="1"/>
  <c r="E2177" i="8"/>
  <c r="D2177" i="8"/>
  <c r="C2177" i="8"/>
  <c r="B2177" i="8"/>
  <c r="A2177" i="8"/>
  <c r="L2176" i="8"/>
  <c r="K2176" i="8"/>
  <c r="J2176" i="8"/>
  <c r="I2176" i="8"/>
  <c r="H2176" i="8"/>
  <c r="G2176" i="8"/>
  <c r="F2176" i="8"/>
  <c r="M2176" i="8" s="1"/>
  <c r="N2176" i="8" s="1"/>
  <c r="E2176" i="8"/>
  <c r="D2176" i="8"/>
  <c r="C2176" i="8"/>
  <c r="B2176" i="8"/>
  <c r="A2176" i="8"/>
  <c r="L2175" i="8"/>
  <c r="K2175" i="8"/>
  <c r="J2175" i="8"/>
  <c r="I2175" i="8"/>
  <c r="H2175" i="8"/>
  <c r="G2175" i="8"/>
  <c r="F2175" i="8"/>
  <c r="M2175" i="8" s="1"/>
  <c r="N2175" i="8" s="1"/>
  <c r="E2175" i="8"/>
  <c r="D2175" i="8"/>
  <c r="C2175" i="8"/>
  <c r="B2175" i="8"/>
  <c r="A2175" i="8"/>
  <c r="L2174" i="8"/>
  <c r="K2174" i="8"/>
  <c r="J2174" i="8"/>
  <c r="I2174" i="8"/>
  <c r="H2174" i="8"/>
  <c r="G2174" i="8"/>
  <c r="F2174" i="8"/>
  <c r="M2174" i="8" s="1"/>
  <c r="N2174" i="8" s="1"/>
  <c r="E2174" i="8"/>
  <c r="D2174" i="8"/>
  <c r="C2174" i="8"/>
  <c r="B2174" i="8"/>
  <c r="A2174" i="8"/>
  <c r="L2173" i="8"/>
  <c r="K2173" i="8"/>
  <c r="J2173" i="8"/>
  <c r="I2173" i="8"/>
  <c r="H2173" i="8"/>
  <c r="G2173" i="8"/>
  <c r="F2173" i="8"/>
  <c r="M2173" i="8" s="1"/>
  <c r="N2173" i="8" s="1"/>
  <c r="E2173" i="8"/>
  <c r="D2173" i="8"/>
  <c r="C2173" i="8"/>
  <c r="B2173" i="8"/>
  <c r="A2173" i="8"/>
  <c r="L2172" i="8"/>
  <c r="K2172" i="8"/>
  <c r="J2172" i="8"/>
  <c r="I2172" i="8"/>
  <c r="H2172" i="8"/>
  <c r="G2172" i="8"/>
  <c r="F2172" i="8"/>
  <c r="M2172" i="8" s="1"/>
  <c r="N2172" i="8" s="1"/>
  <c r="E2172" i="8"/>
  <c r="D2172" i="8"/>
  <c r="C2172" i="8"/>
  <c r="B2172" i="8"/>
  <c r="A2172" i="8"/>
  <c r="L2171" i="8"/>
  <c r="K2171" i="8"/>
  <c r="J2171" i="8"/>
  <c r="I2171" i="8"/>
  <c r="H2171" i="8"/>
  <c r="G2171" i="8"/>
  <c r="F2171" i="8"/>
  <c r="M2171" i="8" s="1"/>
  <c r="N2171" i="8" s="1"/>
  <c r="E2171" i="8"/>
  <c r="D2171" i="8"/>
  <c r="C2171" i="8"/>
  <c r="B2171" i="8"/>
  <c r="A2171" i="8"/>
  <c r="L2170" i="8"/>
  <c r="K2170" i="8"/>
  <c r="J2170" i="8"/>
  <c r="I2170" i="8"/>
  <c r="H2170" i="8"/>
  <c r="G2170" i="8"/>
  <c r="F2170" i="8"/>
  <c r="M2170" i="8" s="1"/>
  <c r="N2170" i="8" s="1"/>
  <c r="E2170" i="8"/>
  <c r="D2170" i="8"/>
  <c r="C2170" i="8"/>
  <c r="B2170" i="8"/>
  <c r="A2170" i="8"/>
  <c r="L2169" i="8"/>
  <c r="K2169" i="8"/>
  <c r="J2169" i="8"/>
  <c r="I2169" i="8"/>
  <c r="H2169" i="8"/>
  <c r="G2169" i="8"/>
  <c r="F2169" i="8"/>
  <c r="M2169" i="8" s="1"/>
  <c r="N2169" i="8" s="1"/>
  <c r="E2169" i="8"/>
  <c r="D2169" i="8"/>
  <c r="C2169" i="8"/>
  <c r="B2169" i="8"/>
  <c r="A2169" i="8"/>
  <c r="L2168" i="8"/>
  <c r="K2168" i="8"/>
  <c r="J2168" i="8"/>
  <c r="I2168" i="8"/>
  <c r="H2168" i="8"/>
  <c r="G2168" i="8"/>
  <c r="F2168" i="8"/>
  <c r="M2168" i="8" s="1"/>
  <c r="N2168" i="8" s="1"/>
  <c r="E2168" i="8"/>
  <c r="D2168" i="8"/>
  <c r="C2168" i="8"/>
  <c r="B2168" i="8"/>
  <c r="A2168" i="8"/>
  <c r="L2167" i="8"/>
  <c r="K2167" i="8"/>
  <c r="J2167" i="8"/>
  <c r="I2167" i="8"/>
  <c r="H2167" i="8"/>
  <c r="G2167" i="8"/>
  <c r="F2167" i="8"/>
  <c r="M2167" i="8" s="1"/>
  <c r="N2167" i="8" s="1"/>
  <c r="E2167" i="8"/>
  <c r="D2167" i="8"/>
  <c r="C2167" i="8"/>
  <c r="B2167" i="8"/>
  <c r="A2167" i="8"/>
  <c r="L2166" i="8"/>
  <c r="K2166" i="8"/>
  <c r="J2166" i="8"/>
  <c r="I2166" i="8"/>
  <c r="H2166" i="8"/>
  <c r="G2166" i="8"/>
  <c r="F2166" i="8"/>
  <c r="M2166" i="8" s="1"/>
  <c r="N2166" i="8" s="1"/>
  <c r="E2166" i="8"/>
  <c r="D2166" i="8"/>
  <c r="C2166" i="8"/>
  <c r="B2166" i="8"/>
  <c r="A2166" i="8"/>
  <c r="L2165" i="8"/>
  <c r="K2165" i="8"/>
  <c r="J2165" i="8"/>
  <c r="I2165" i="8"/>
  <c r="H2165" i="8"/>
  <c r="G2165" i="8"/>
  <c r="F2165" i="8"/>
  <c r="M2165" i="8" s="1"/>
  <c r="N2165" i="8" s="1"/>
  <c r="E2165" i="8"/>
  <c r="D2165" i="8"/>
  <c r="C2165" i="8"/>
  <c r="B2165" i="8"/>
  <c r="A2165" i="8"/>
  <c r="L2164" i="8"/>
  <c r="K2164" i="8"/>
  <c r="J2164" i="8"/>
  <c r="I2164" i="8"/>
  <c r="H2164" i="8"/>
  <c r="G2164" i="8"/>
  <c r="F2164" i="8"/>
  <c r="M2164" i="8" s="1"/>
  <c r="N2164" i="8" s="1"/>
  <c r="E2164" i="8"/>
  <c r="D2164" i="8"/>
  <c r="C2164" i="8"/>
  <c r="B2164" i="8"/>
  <c r="A2164" i="8"/>
  <c r="L2163" i="8"/>
  <c r="K2163" i="8"/>
  <c r="J2163" i="8"/>
  <c r="I2163" i="8"/>
  <c r="H2163" i="8"/>
  <c r="G2163" i="8"/>
  <c r="F2163" i="8"/>
  <c r="M2163" i="8" s="1"/>
  <c r="N2163" i="8" s="1"/>
  <c r="E2163" i="8"/>
  <c r="D2163" i="8"/>
  <c r="C2163" i="8"/>
  <c r="B2163" i="8"/>
  <c r="A2163" i="8"/>
  <c r="L2162" i="8"/>
  <c r="K2162" i="8"/>
  <c r="J2162" i="8"/>
  <c r="I2162" i="8"/>
  <c r="H2162" i="8"/>
  <c r="G2162" i="8"/>
  <c r="F2162" i="8"/>
  <c r="M2162" i="8" s="1"/>
  <c r="E2162" i="8"/>
  <c r="D2162" i="8"/>
  <c r="C2162" i="8"/>
  <c r="B2162" i="8"/>
  <c r="A2162" i="8"/>
  <c r="L2161" i="8"/>
  <c r="K2161" i="8"/>
  <c r="J2161" i="8"/>
  <c r="I2161" i="8"/>
  <c r="H2161" i="8"/>
  <c r="G2161" i="8"/>
  <c r="F2161" i="8"/>
  <c r="M2161" i="8" s="1"/>
  <c r="N2161" i="8" s="1"/>
  <c r="E2161" i="8"/>
  <c r="D2161" i="8"/>
  <c r="C2161" i="8"/>
  <c r="B2161" i="8"/>
  <c r="A2161" i="8"/>
  <c r="L2160" i="8"/>
  <c r="K2160" i="8"/>
  <c r="J2160" i="8"/>
  <c r="I2160" i="8"/>
  <c r="H2160" i="8"/>
  <c r="G2160" i="8"/>
  <c r="F2160" i="8"/>
  <c r="M2160" i="8" s="1"/>
  <c r="N2160" i="8" s="1"/>
  <c r="E2160" i="8"/>
  <c r="D2160" i="8"/>
  <c r="C2160" i="8"/>
  <c r="B2160" i="8"/>
  <c r="A2160" i="8"/>
  <c r="L2159" i="8"/>
  <c r="K2159" i="8"/>
  <c r="J2159" i="8"/>
  <c r="I2159" i="8"/>
  <c r="H2159" i="8"/>
  <c r="G2159" i="8"/>
  <c r="F2159" i="8"/>
  <c r="M2159" i="8" s="1"/>
  <c r="N2159" i="8" s="1"/>
  <c r="E2159" i="8"/>
  <c r="D2159" i="8"/>
  <c r="C2159" i="8"/>
  <c r="B2159" i="8"/>
  <c r="A2159" i="8"/>
  <c r="L2158" i="8"/>
  <c r="K2158" i="8"/>
  <c r="J2158" i="8"/>
  <c r="I2158" i="8"/>
  <c r="H2158" i="8"/>
  <c r="G2158" i="8"/>
  <c r="F2158" i="8"/>
  <c r="M2158" i="8" s="1"/>
  <c r="N2158" i="8" s="1"/>
  <c r="E2158" i="8"/>
  <c r="D2158" i="8"/>
  <c r="C2158" i="8"/>
  <c r="B2158" i="8"/>
  <c r="A2158" i="8"/>
  <c r="L2157" i="8"/>
  <c r="K2157" i="8"/>
  <c r="J2157" i="8"/>
  <c r="I2157" i="8"/>
  <c r="H2157" i="8"/>
  <c r="G2157" i="8"/>
  <c r="F2157" i="8"/>
  <c r="M2157" i="8" s="1"/>
  <c r="N2157" i="8" s="1"/>
  <c r="E2157" i="8"/>
  <c r="D2157" i="8"/>
  <c r="C2157" i="8"/>
  <c r="B2157" i="8"/>
  <c r="A2157" i="8"/>
  <c r="L2156" i="8"/>
  <c r="K2156" i="8"/>
  <c r="J2156" i="8"/>
  <c r="I2156" i="8"/>
  <c r="H2156" i="8"/>
  <c r="G2156" i="8"/>
  <c r="F2156" i="8"/>
  <c r="M2156" i="8" s="1"/>
  <c r="N2156" i="8" s="1"/>
  <c r="E2156" i="8"/>
  <c r="D2156" i="8"/>
  <c r="C2156" i="8"/>
  <c r="B2156" i="8"/>
  <c r="A2156" i="8"/>
  <c r="L2155" i="8"/>
  <c r="K2155" i="8"/>
  <c r="J2155" i="8"/>
  <c r="I2155" i="8"/>
  <c r="H2155" i="8"/>
  <c r="G2155" i="8"/>
  <c r="F2155" i="8"/>
  <c r="M2155" i="8" s="1"/>
  <c r="N2155" i="8" s="1"/>
  <c r="E2155" i="8"/>
  <c r="D2155" i="8"/>
  <c r="C2155" i="8"/>
  <c r="B2155" i="8"/>
  <c r="A2155" i="8"/>
  <c r="L2154" i="8"/>
  <c r="K2154" i="8"/>
  <c r="J2154" i="8"/>
  <c r="I2154" i="8"/>
  <c r="H2154" i="8"/>
  <c r="G2154" i="8"/>
  <c r="F2154" i="8"/>
  <c r="M2154" i="8" s="1"/>
  <c r="N2154" i="8" s="1"/>
  <c r="E2154" i="8"/>
  <c r="D2154" i="8"/>
  <c r="C2154" i="8"/>
  <c r="B2154" i="8"/>
  <c r="A2154" i="8"/>
  <c r="L2153" i="8"/>
  <c r="K2153" i="8"/>
  <c r="J2153" i="8"/>
  <c r="I2153" i="8"/>
  <c r="H2153" i="8"/>
  <c r="G2153" i="8"/>
  <c r="F2153" i="8"/>
  <c r="M2153" i="8" s="1"/>
  <c r="N2153" i="8" s="1"/>
  <c r="E2153" i="8"/>
  <c r="D2153" i="8"/>
  <c r="C2153" i="8"/>
  <c r="B2153" i="8"/>
  <c r="A2153" i="8"/>
  <c r="L2152" i="8"/>
  <c r="K2152" i="8"/>
  <c r="J2152" i="8"/>
  <c r="I2152" i="8"/>
  <c r="H2152" i="8"/>
  <c r="G2152" i="8"/>
  <c r="F2152" i="8"/>
  <c r="M2152" i="8" s="1"/>
  <c r="N2152" i="8" s="1"/>
  <c r="E2152" i="8"/>
  <c r="D2152" i="8"/>
  <c r="C2152" i="8"/>
  <c r="B2152" i="8"/>
  <c r="A2152" i="8"/>
  <c r="L2151" i="8"/>
  <c r="K2151" i="8"/>
  <c r="J2151" i="8"/>
  <c r="I2151" i="8"/>
  <c r="H2151" i="8"/>
  <c r="G2151" i="8"/>
  <c r="F2151" i="8"/>
  <c r="M2151" i="8" s="1"/>
  <c r="N2151" i="8" s="1"/>
  <c r="E2151" i="8"/>
  <c r="D2151" i="8"/>
  <c r="C2151" i="8"/>
  <c r="B2151" i="8"/>
  <c r="A2151" i="8"/>
  <c r="L2150" i="8"/>
  <c r="K2150" i="8"/>
  <c r="J2150" i="8"/>
  <c r="I2150" i="8"/>
  <c r="H2150" i="8"/>
  <c r="G2150" i="8"/>
  <c r="F2150" i="8"/>
  <c r="M2150" i="8" s="1"/>
  <c r="N2150" i="8" s="1"/>
  <c r="E2150" i="8"/>
  <c r="D2150" i="8"/>
  <c r="C2150" i="8"/>
  <c r="B2150" i="8"/>
  <c r="A2150" i="8"/>
  <c r="L2149" i="8"/>
  <c r="K2149" i="8"/>
  <c r="J2149" i="8"/>
  <c r="I2149" i="8"/>
  <c r="H2149" i="8"/>
  <c r="G2149" i="8"/>
  <c r="F2149" i="8"/>
  <c r="M2149" i="8" s="1"/>
  <c r="N2149" i="8" s="1"/>
  <c r="E2149" i="8"/>
  <c r="D2149" i="8"/>
  <c r="C2149" i="8"/>
  <c r="B2149" i="8"/>
  <c r="A2149" i="8"/>
  <c r="L2148" i="8"/>
  <c r="K2148" i="8"/>
  <c r="J2148" i="8"/>
  <c r="I2148" i="8"/>
  <c r="H2148" i="8"/>
  <c r="G2148" i="8"/>
  <c r="F2148" i="8"/>
  <c r="M2148" i="8" s="1"/>
  <c r="N2148" i="8" s="1"/>
  <c r="E2148" i="8"/>
  <c r="D2148" i="8"/>
  <c r="C2148" i="8"/>
  <c r="B2148" i="8"/>
  <c r="A2148" i="8"/>
  <c r="L2147" i="8"/>
  <c r="K2147" i="8"/>
  <c r="J2147" i="8"/>
  <c r="I2147" i="8"/>
  <c r="H2147" i="8"/>
  <c r="G2147" i="8"/>
  <c r="F2147" i="8"/>
  <c r="M2147" i="8" s="1"/>
  <c r="E2147" i="8"/>
  <c r="D2147" i="8"/>
  <c r="C2147" i="8"/>
  <c r="B2147" i="8"/>
  <c r="A2147" i="8"/>
  <c r="L2146" i="8"/>
  <c r="K2146" i="8"/>
  <c r="J2146" i="8"/>
  <c r="I2146" i="8"/>
  <c r="H2146" i="8"/>
  <c r="G2146" i="8"/>
  <c r="F2146" i="8"/>
  <c r="M2146" i="8" s="1"/>
  <c r="N2146" i="8" s="1"/>
  <c r="E2146" i="8"/>
  <c r="D2146" i="8"/>
  <c r="C2146" i="8"/>
  <c r="B2146" i="8"/>
  <c r="A2146" i="8"/>
  <c r="L2145" i="8"/>
  <c r="K2145" i="8"/>
  <c r="J2145" i="8"/>
  <c r="I2145" i="8"/>
  <c r="H2145" i="8"/>
  <c r="G2145" i="8"/>
  <c r="F2145" i="8"/>
  <c r="M2145" i="8" s="1"/>
  <c r="N2145" i="8" s="1"/>
  <c r="E2145" i="8"/>
  <c r="D2145" i="8"/>
  <c r="C2145" i="8"/>
  <c r="B2145" i="8"/>
  <c r="A2145" i="8"/>
  <c r="L2144" i="8"/>
  <c r="K2144" i="8"/>
  <c r="J2144" i="8"/>
  <c r="I2144" i="8"/>
  <c r="H2144" i="8"/>
  <c r="G2144" i="8"/>
  <c r="F2144" i="8"/>
  <c r="M2144" i="8" s="1"/>
  <c r="N2144" i="8" s="1"/>
  <c r="E2144" i="8"/>
  <c r="D2144" i="8"/>
  <c r="C2144" i="8"/>
  <c r="B2144" i="8"/>
  <c r="A2144" i="8"/>
  <c r="L2143" i="8"/>
  <c r="K2143" i="8"/>
  <c r="J2143" i="8"/>
  <c r="I2143" i="8"/>
  <c r="H2143" i="8"/>
  <c r="G2143" i="8"/>
  <c r="F2143" i="8"/>
  <c r="M2143" i="8" s="1"/>
  <c r="N2143" i="8" s="1"/>
  <c r="E2143" i="8"/>
  <c r="D2143" i="8"/>
  <c r="C2143" i="8"/>
  <c r="B2143" i="8"/>
  <c r="A2143" i="8"/>
  <c r="L2142" i="8"/>
  <c r="K2142" i="8"/>
  <c r="J2142" i="8"/>
  <c r="I2142" i="8"/>
  <c r="H2142" i="8"/>
  <c r="G2142" i="8"/>
  <c r="F2142" i="8"/>
  <c r="M2142" i="8" s="1"/>
  <c r="N2142" i="8" s="1"/>
  <c r="E2142" i="8"/>
  <c r="D2142" i="8"/>
  <c r="C2142" i="8"/>
  <c r="B2142" i="8"/>
  <c r="A2142" i="8"/>
  <c r="L2141" i="8"/>
  <c r="K2141" i="8"/>
  <c r="J2141" i="8"/>
  <c r="I2141" i="8"/>
  <c r="H2141" i="8"/>
  <c r="G2141" i="8"/>
  <c r="F2141" i="8"/>
  <c r="M2141" i="8" s="1"/>
  <c r="N2141" i="8" s="1"/>
  <c r="E2141" i="8"/>
  <c r="D2141" i="8"/>
  <c r="C2141" i="8"/>
  <c r="B2141" i="8"/>
  <c r="A2141" i="8"/>
  <c r="L2140" i="8"/>
  <c r="K2140" i="8"/>
  <c r="J2140" i="8"/>
  <c r="I2140" i="8"/>
  <c r="H2140" i="8"/>
  <c r="G2140" i="8"/>
  <c r="F2140" i="8"/>
  <c r="M2140" i="8" s="1"/>
  <c r="N2140" i="8" s="1"/>
  <c r="E2140" i="8"/>
  <c r="D2140" i="8"/>
  <c r="C2140" i="8"/>
  <c r="B2140" i="8"/>
  <c r="A2140" i="8"/>
  <c r="L2139" i="8"/>
  <c r="K2139" i="8"/>
  <c r="J2139" i="8"/>
  <c r="I2139" i="8"/>
  <c r="H2139" i="8"/>
  <c r="G2139" i="8"/>
  <c r="F2139" i="8"/>
  <c r="M2139" i="8" s="1"/>
  <c r="N2139" i="8" s="1"/>
  <c r="E2139" i="8"/>
  <c r="D2139" i="8"/>
  <c r="C2139" i="8"/>
  <c r="B2139" i="8"/>
  <c r="A2139" i="8"/>
  <c r="L2138" i="8"/>
  <c r="K2138" i="8"/>
  <c r="J2138" i="8"/>
  <c r="I2138" i="8"/>
  <c r="H2138" i="8"/>
  <c r="G2138" i="8"/>
  <c r="F2138" i="8"/>
  <c r="M2138" i="8" s="1"/>
  <c r="N2138" i="8" s="1"/>
  <c r="E2138" i="8"/>
  <c r="D2138" i="8"/>
  <c r="C2138" i="8"/>
  <c r="B2138" i="8"/>
  <c r="A2138" i="8"/>
  <c r="L2137" i="8"/>
  <c r="K2137" i="8"/>
  <c r="J2137" i="8"/>
  <c r="I2137" i="8"/>
  <c r="H2137" i="8"/>
  <c r="G2137" i="8"/>
  <c r="F2137" i="8"/>
  <c r="M2137" i="8" s="1"/>
  <c r="N2137" i="8" s="1"/>
  <c r="E2137" i="8"/>
  <c r="D2137" i="8"/>
  <c r="C2137" i="8"/>
  <c r="B2137" i="8"/>
  <c r="A2137" i="8"/>
  <c r="L2136" i="8"/>
  <c r="K2136" i="8"/>
  <c r="J2136" i="8"/>
  <c r="I2136" i="8"/>
  <c r="H2136" i="8"/>
  <c r="G2136" i="8"/>
  <c r="F2136" i="8"/>
  <c r="M2136" i="8" s="1"/>
  <c r="N2136" i="8" s="1"/>
  <c r="E2136" i="8"/>
  <c r="D2136" i="8"/>
  <c r="C2136" i="8"/>
  <c r="B2136" i="8"/>
  <c r="A2136" i="8"/>
  <c r="L2135" i="8"/>
  <c r="K2135" i="8"/>
  <c r="J2135" i="8"/>
  <c r="I2135" i="8"/>
  <c r="H2135" i="8"/>
  <c r="G2135" i="8"/>
  <c r="F2135" i="8"/>
  <c r="M2135" i="8" s="1"/>
  <c r="N2135" i="8" s="1"/>
  <c r="E2135" i="8"/>
  <c r="D2135" i="8"/>
  <c r="C2135" i="8"/>
  <c r="B2135" i="8"/>
  <c r="A2135" i="8"/>
  <c r="L2134" i="8"/>
  <c r="K2134" i="8"/>
  <c r="J2134" i="8"/>
  <c r="I2134" i="8"/>
  <c r="H2134" i="8"/>
  <c r="G2134" i="8"/>
  <c r="F2134" i="8"/>
  <c r="M2134" i="8" s="1"/>
  <c r="N2134" i="8" s="1"/>
  <c r="E2134" i="8"/>
  <c r="D2134" i="8"/>
  <c r="C2134" i="8"/>
  <c r="B2134" i="8"/>
  <c r="A2134" i="8"/>
  <c r="L2133" i="8"/>
  <c r="K2133" i="8"/>
  <c r="J2133" i="8"/>
  <c r="I2133" i="8"/>
  <c r="H2133" i="8"/>
  <c r="G2133" i="8"/>
  <c r="F2133" i="8"/>
  <c r="M2133" i="8" s="1"/>
  <c r="N2133" i="8" s="1"/>
  <c r="E2133" i="8"/>
  <c r="D2133" i="8"/>
  <c r="C2133" i="8"/>
  <c r="B2133" i="8"/>
  <c r="A2133" i="8"/>
  <c r="L2132" i="8"/>
  <c r="K2132" i="8"/>
  <c r="J2132" i="8"/>
  <c r="I2132" i="8"/>
  <c r="H2132" i="8"/>
  <c r="G2132" i="8"/>
  <c r="F2132" i="8"/>
  <c r="M2132" i="8" s="1"/>
  <c r="E2132" i="8"/>
  <c r="D2132" i="8"/>
  <c r="C2132" i="8"/>
  <c r="B2132" i="8"/>
  <c r="A2132" i="8"/>
  <c r="L2131" i="8"/>
  <c r="K2131" i="8"/>
  <c r="J2131" i="8"/>
  <c r="I2131" i="8"/>
  <c r="H2131" i="8"/>
  <c r="G2131" i="8"/>
  <c r="F2131" i="8"/>
  <c r="M2131" i="8" s="1"/>
  <c r="N2131" i="8" s="1"/>
  <c r="E2131" i="8"/>
  <c r="D2131" i="8"/>
  <c r="C2131" i="8"/>
  <c r="B2131" i="8"/>
  <c r="A2131" i="8"/>
  <c r="L2130" i="8"/>
  <c r="K2130" i="8"/>
  <c r="J2130" i="8"/>
  <c r="I2130" i="8"/>
  <c r="H2130" i="8"/>
  <c r="G2130" i="8"/>
  <c r="F2130" i="8"/>
  <c r="M2130" i="8" s="1"/>
  <c r="N2130" i="8" s="1"/>
  <c r="E2130" i="8"/>
  <c r="D2130" i="8"/>
  <c r="C2130" i="8"/>
  <c r="B2130" i="8"/>
  <c r="A2130" i="8"/>
  <c r="L2129" i="8"/>
  <c r="K2129" i="8"/>
  <c r="J2129" i="8"/>
  <c r="I2129" i="8"/>
  <c r="H2129" i="8"/>
  <c r="G2129" i="8"/>
  <c r="F2129" i="8"/>
  <c r="M2129" i="8" s="1"/>
  <c r="N2129" i="8" s="1"/>
  <c r="E2129" i="8"/>
  <c r="D2129" i="8"/>
  <c r="C2129" i="8"/>
  <c r="B2129" i="8"/>
  <c r="A2129" i="8"/>
  <c r="L2128" i="8"/>
  <c r="K2128" i="8"/>
  <c r="J2128" i="8"/>
  <c r="I2128" i="8"/>
  <c r="H2128" i="8"/>
  <c r="G2128" i="8"/>
  <c r="F2128" i="8"/>
  <c r="M2128" i="8" s="1"/>
  <c r="N2128" i="8" s="1"/>
  <c r="E2128" i="8"/>
  <c r="D2128" i="8"/>
  <c r="C2128" i="8"/>
  <c r="B2128" i="8"/>
  <c r="A2128" i="8"/>
  <c r="L2127" i="8"/>
  <c r="K2127" i="8"/>
  <c r="J2127" i="8"/>
  <c r="I2127" i="8"/>
  <c r="H2127" i="8"/>
  <c r="G2127" i="8"/>
  <c r="F2127" i="8"/>
  <c r="M2127" i="8" s="1"/>
  <c r="N2127" i="8" s="1"/>
  <c r="E2127" i="8"/>
  <c r="D2127" i="8"/>
  <c r="C2127" i="8"/>
  <c r="B2127" i="8"/>
  <c r="A2127" i="8"/>
  <c r="L2126" i="8"/>
  <c r="K2126" i="8"/>
  <c r="J2126" i="8"/>
  <c r="I2126" i="8"/>
  <c r="H2126" i="8"/>
  <c r="G2126" i="8"/>
  <c r="F2126" i="8"/>
  <c r="M2126" i="8" s="1"/>
  <c r="N2126" i="8" s="1"/>
  <c r="E2126" i="8"/>
  <c r="D2126" i="8"/>
  <c r="C2126" i="8"/>
  <c r="B2126" i="8"/>
  <c r="A2126" i="8"/>
  <c r="L2125" i="8"/>
  <c r="K2125" i="8"/>
  <c r="J2125" i="8"/>
  <c r="I2125" i="8"/>
  <c r="H2125" i="8"/>
  <c r="G2125" i="8"/>
  <c r="F2125" i="8"/>
  <c r="M2125" i="8" s="1"/>
  <c r="N2125" i="8" s="1"/>
  <c r="E2125" i="8"/>
  <c r="D2125" i="8"/>
  <c r="C2125" i="8"/>
  <c r="B2125" i="8"/>
  <c r="A2125" i="8"/>
  <c r="L2124" i="8"/>
  <c r="K2124" i="8"/>
  <c r="J2124" i="8"/>
  <c r="I2124" i="8"/>
  <c r="H2124" i="8"/>
  <c r="G2124" i="8"/>
  <c r="F2124" i="8"/>
  <c r="M2124" i="8" s="1"/>
  <c r="N2124" i="8" s="1"/>
  <c r="E2124" i="8"/>
  <c r="D2124" i="8"/>
  <c r="C2124" i="8"/>
  <c r="B2124" i="8"/>
  <c r="A2124" i="8"/>
  <c r="L2123" i="8"/>
  <c r="K2123" i="8"/>
  <c r="J2123" i="8"/>
  <c r="I2123" i="8"/>
  <c r="H2123" i="8"/>
  <c r="G2123" i="8"/>
  <c r="F2123" i="8"/>
  <c r="M2123" i="8" s="1"/>
  <c r="N2123" i="8" s="1"/>
  <c r="E2123" i="8"/>
  <c r="D2123" i="8"/>
  <c r="C2123" i="8"/>
  <c r="B2123" i="8"/>
  <c r="A2123" i="8"/>
  <c r="L2122" i="8"/>
  <c r="K2122" i="8"/>
  <c r="J2122" i="8"/>
  <c r="I2122" i="8"/>
  <c r="H2122" i="8"/>
  <c r="G2122" i="8"/>
  <c r="F2122" i="8"/>
  <c r="M2122" i="8" s="1"/>
  <c r="N2122" i="8" s="1"/>
  <c r="E2122" i="8"/>
  <c r="D2122" i="8"/>
  <c r="C2122" i="8"/>
  <c r="B2122" i="8"/>
  <c r="A2122" i="8"/>
  <c r="L2121" i="8"/>
  <c r="K2121" i="8"/>
  <c r="J2121" i="8"/>
  <c r="I2121" i="8"/>
  <c r="H2121" i="8"/>
  <c r="G2121" i="8"/>
  <c r="F2121" i="8"/>
  <c r="M2121" i="8" s="1"/>
  <c r="N2121" i="8" s="1"/>
  <c r="E2121" i="8"/>
  <c r="D2121" i="8"/>
  <c r="C2121" i="8"/>
  <c r="B2121" i="8"/>
  <c r="A2121" i="8"/>
  <c r="L2120" i="8"/>
  <c r="K2120" i="8"/>
  <c r="J2120" i="8"/>
  <c r="I2120" i="8"/>
  <c r="H2120" i="8"/>
  <c r="G2120" i="8"/>
  <c r="F2120" i="8"/>
  <c r="M2120" i="8" s="1"/>
  <c r="N2120" i="8" s="1"/>
  <c r="E2120" i="8"/>
  <c r="D2120" i="8"/>
  <c r="C2120" i="8"/>
  <c r="B2120" i="8"/>
  <c r="A2120" i="8"/>
  <c r="L2119" i="8"/>
  <c r="K2119" i="8"/>
  <c r="J2119" i="8"/>
  <c r="I2119" i="8"/>
  <c r="H2119" i="8"/>
  <c r="G2119" i="8"/>
  <c r="F2119" i="8"/>
  <c r="M2119" i="8" s="1"/>
  <c r="N2119" i="8" s="1"/>
  <c r="E2119" i="8"/>
  <c r="D2119" i="8"/>
  <c r="C2119" i="8"/>
  <c r="B2119" i="8"/>
  <c r="A2119" i="8"/>
  <c r="L2118" i="8"/>
  <c r="K2118" i="8"/>
  <c r="J2118" i="8"/>
  <c r="I2118" i="8"/>
  <c r="H2118" i="8"/>
  <c r="G2118" i="8"/>
  <c r="F2118" i="8"/>
  <c r="M2118" i="8" s="1"/>
  <c r="N2118" i="8" s="1"/>
  <c r="E2118" i="8"/>
  <c r="D2118" i="8"/>
  <c r="C2118" i="8"/>
  <c r="B2118" i="8"/>
  <c r="A2118" i="8"/>
  <c r="L2117" i="8"/>
  <c r="K2117" i="8"/>
  <c r="J2117" i="8"/>
  <c r="I2117" i="8"/>
  <c r="H2117" i="8"/>
  <c r="G2117" i="8"/>
  <c r="F2117" i="8"/>
  <c r="M2117" i="8" s="1"/>
  <c r="E2117" i="8"/>
  <c r="D2117" i="8"/>
  <c r="C2117" i="8"/>
  <c r="B2117" i="8"/>
  <c r="A2117" i="8"/>
  <c r="L2116" i="8"/>
  <c r="K2116" i="8"/>
  <c r="J2116" i="8"/>
  <c r="I2116" i="8"/>
  <c r="H2116" i="8"/>
  <c r="G2116" i="8"/>
  <c r="F2116" i="8"/>
  <c r="M2116" i="8" s="1"/>
  <c r="E2116" i="8"/>
  <c r="D2116" i="8"/>
  <c r="C2116" i="8"/>
  <c r="B2116" i="8"/>
  <c r="A2116" i="8"/>
  <c r="L2115" i="8"/>
  <c r="K2115" i="8"/>
  <c r="J2115" i="8"/>
  <c r="I2115" i="8"/>
  <c r="H2115" i="8"/>
  <c r="G2115" i="8"/>
  <c r="F2115" i="8"/>
  <c r="M2115" i="8" s="1"/>
  <c r="E2115" i="8"/>
  <c r="D2115" i="8"/>
  <c r="C2115" i="8"/>
  <c r="B2115" i="8"/>
  <c r="A2115" i="8"/>
  <c r="L2114" i="8"/>
  <c r="K2114" i="8"/>
  <c r="J2114" i="8"/>
  <c r="I2114" i="8"/>
  <c r="H2114" i="8"/>
  <c r="G2114" i="8"/>
  <c r="F2114" i="8"/>
  <c r="M2114" i="8" s="1"/>
  <c r="E2114" i="8"/>
  <c r="D2114" i="8"/>
  <c r="C2114" i="8"/>
  <c r="B2114" i="8"/>
  <c r="A2114" i="8"/>
  <c r="L2113" i="8"/>
  <c r="K2113" i="8"/>
  <c r="J2113" i="8"/>
  <c r="I2113" i="8"/>
  <c r="H2113" i="8"/>
  <c r="G2113" i="8"/>
  <c r="F2113" i="8"/>
  <c r="M2113" i="8" s="1"/>
  <c r="E2113" i="8"/>
  <c r="D2113" i="8"/>
  <c r="C2113" i="8"/>
  <c r="B2113" i="8"/>
  <c r="A2113" i="8"/>
  <c r="L2112" i="8"/>
  <c r="K2112" i="8"/>
  <c r="J2112" i="8"/>
  <c r="I2112" i="8"/>
  <c r="H2112" i="8"/>
  <c r="G2112" i="8"/>
  <c r="F2112" i="8"/>
  <c r="M2112" i="8" s="1"/>
  <c r="E2112" i="8"/>
  <c r="D2112" i="8"/>
  <c r="C2112" i="8"/>
  <c r="B2112" i="8"/>
  <c r="A2112" i="8"/>
  <c r="L2111" i="8"/>
  <c r="K2111" i="8"/>
  <c r="J2111" i="8"/>
  <c r="I2111" i="8"/>
  <c r="H2111" i="8"/>
  <c r="G2111" i="8"/>
  <c r="F2111" i="8"/>
  <c r="M2111" i="8" s="1"/>
  <c r="E2111" i="8"/>
  <c r="D2111" i="8"/>
  <c r="C2111" i="8"/>
  <c r="B2111" i="8"/>
  <c r="A2111" i="8"/>
  <c r="L2110" i="8"/>
  <c r="K2110" i="8"/>
  <c r="J2110" i="8"/>
  <c r="I2110" i="8"/>
  <c r="H2110" i="8"/>
  <c r="G2110" i="8"/>
  <c r="F2110" i="8"/>
  <c r="M2110" i="8" s="1"/>
  <c r="E2110" i="8"/>
  <c r="D2110" i="8"/>
  <c r="C2110" i="8"/>
  <c r="B2110" i="8"/>
  <c r="A2110" i="8"/>
  <c r="L2109" i="8"/>
  <c r="K2109" i="8"/>
  <c r="J2109" i="8"/>
  <c r="I2109" i="8"/>
  <c r="H2109" i="8"/>
  <c r="G2109" i="8"/>
  <c r="F2109" i="8"/>
  <c r="M2109" i="8" s="1"/>
  <c r="E2109" i="8"/>
  <c r="D2109" i="8"/>
  <c r="C2109" i="8"/>
  <c r="B2109" i="8"/>
  <c r="A2109" i="8"/>
  <c r="L2108" i="8"/>
  <c r="K2108" i="8"/>
  <c r="J2108" i="8"/>
  <c r="I2108" i="8"/>
  <c r="H2108" i="8"/>
  <c r="G2108" i="8"/>
  <c r="F2108" i="8"/>
  <c r="M2108" i="8" s="1"/>
  <c r="E2108" i="8"/>
  <c r="D2108" i="8"/>
  <c r="C2108" i="8"/>
  <c r="B2108" i="8"/>
  <c r="A2108" i="8"/>
  <c r="L2107" i="8"/>
  <c r="K2107" i="8"/>
  <c r="J2107" i="8"/>
  <c r="I2107" i="8"/>
  <c r="H2107" i="8"/>
  <c r="G2107" i="8"/>
  <c r="F2107" i="8"/>
  <c r="M2107" i="8" s="1"/>
  <c r="E2107" i="8"/>
  <c r="D2107" i="8"/>
  <c r="C2107" i="8"/>
  <c r="B2107" i="8"/>
  <c r="A2107" i="8"/>
  <c r="L2106" i="8"/>
  <c r="K2106" i="8"/>
  <c r="J2106" i="8"/>
  <c r="I2106" i="8"/>
  <c r="H2106" i="8"/>
  <c r="G2106" i="8"/>
  <c r="F2106" i="8"/>
  <c r="M2106" i="8" s="1"/>
  <c r="E2106" i="8"/>
  <c r="D2106" i="8"/>
  <c r="C2106" i="8"/>
  <c r="B2106" i="8"/>
  <c r="A2106" i="8"/>
  <c r="L2105" i="8"/>
  <c r="K2105" i="8"/>
  <c r="J2105" i="8"/>
  <c r="I2105" i="8"/>
  <c r="H2105" i="8"/>
  <c r="G2105" i="8"/>
  <c r="F2105" i="8"/>
  <c r="M2105" i="8" s="1"/>
  <c r="E2105" i="8"/>
  <c r="D2105" i="8"/>
  <c r="C2105" i="8"/>
  <c r="B2105" i="8"/>
  <c r="A2105" i="8"/>
  <c r="L2104" i="8"/>
  <c r="K2104" i="8"/>
  <c r="J2104" i="8"/>
  <c r="I2104" i="8"/>
  <c r="H2104" i="8"/>
  <c r="G2104" i="8"/>
  <c r="F2104" i="8"/>
  <c r="M2104" i="8" s="1"/>
  <c r="E2104" i="8"/>
  <c r="D2104" i="8"/>
  <c r="C2104" i="8"/>
  <c r="B2104" i="8"/>
  <c r="A2104" i="8"/>
  <c r="L2103" i="8"/>
  <c r="K2103" i="8"/>
  <c r="J2103" i="8"/>
  <c r="I2103" i="8"/>
  <c r="H2103" i="8"/>
  <c r="G2103" i="8"/>
  <c r="F2103" i="8"/>
  <c r="M2103" i="8" s="1"/>
  <c r="E2103" i="8"/>
  <c r="D2103" i="8"/>
  <c r="C2103" i="8"/>
  <c r="B2103" i="8"/>
  <c r="A2103" i="8"/>
  <c r="L2102" i="8"/>
  <c r="K2102" i="8"/>
  <c r="J2102" i="8"/>
  <c r="I2102" i="8"/>
  <c r="H2102" i="8"/>
  <c r="G2102" i="8"/>
  <c r="F2102" i="8"/>
  <c r="M2102" i="8" s="1"/>
  <c r="E2102" i="8"/>
  <c r="D2102" i="8"/>
  <c r="C2102" i="8"/>
  <c r="B2102" i="8"/>
  <c r="A2102" i="8"/>
  <c r="L2101" i="8"/>
  <c r="K2101" i="8"/>
  <c r="J2101" i="8"/>
  <c r="I2101" i="8"/>
  <c r="H2101" i="8"/>
  <c r="G2101" i="8"/>
  <c r="F2101" i="8"/>
  <c r="M2101" i="8" s="1"/>
  <c r="N2101" i="8" s="1"/>
  <c r="E2101" i="8"/>
  <c r="D2101" i="8"/>
  <c r="C2101" i="8"/>
  <c r="B2101" i="8"/>
  <c r="A2101" i="8"/>
  <c r="L2100" i="8"/>
  <c r="K2100" i="8"/>
  <c r="J2100" i="8"/>
  <c r="I2100" i="8"/>
  <c r="H2100" i="8"/>
  <c r="G2100" i="8"/>
  <c r="F2100" i="8"/>
  <c r="M2100" i="8" s="1"/>
  <c r="N2100" i="8" s="1"/>
  <c r="E2100" i="8"/>
  <c r="D2100" i="8"/>
  <c r="C2100" i="8"/>
  <c r="B2100" i="8"/>
  <c r="A2100" i="8"/>
  <c r="L2099" i="8"/>
  <c r="K2099" i="8"/>
  <c r="J2099" i="8"/>
  <c r="I2099" i="8"/>
  <c r="H2099" i="8"/>
  <c r="G2099" i="8"/>
  <c r="F2099" i="8"/>
  <c r="M2099" i="8" s="1"/>
  <c r="N2099" i="8" s="1"/>
  <c r="E2099" i="8"/>
  <c r="D2099" i="8"/>
  <c r="C2099" i="8"/>
  <c r="B2099" i="8"/>
  <c r="A2099" i="8"/>
  <c r="L2098" i="8"/>
  <c r="K2098" i="8"/>
  <c r="J2098" i="8"/>
  <c r="I2098" i="8"/>
  <c r="H2098" i="8"/>
  <c r="G2098" i="8"/>
  <c r="F2098" i="8"/>
  <c r="M2098" i="8" s="1"/>
  <c r="N2098" i="8" s="1"/>
  <c r="E2098" i="8"/>
  <c r="D2098" i="8"/>
  <c r="C2098" i="8"/>
  <c r="B2098" i="8"/>
  <c r="A2098" i="8"/>
  <c r="L2097" i="8"/>
  <c r="K2097" i="8"/>
  <c r="J2097" i="8"/>
  <c r="I2097" i="8"/>
  <c r="H2097" i="8"/>
  <c r="G2097" i="8"/>
  <c r="F2097" i="8"/>
  <c r="M2097" i="8" s="1"/>
  <c r="N2097" i="8" s="1"/>
  <c r="E2097" i="8"/>
  <c r="D2097" i="8"/>
  <c r="C2097" i="8"/>
  <c r="B2097" i="8"/>
  <c r="A2097" i="8"/>
  <c r="L2096" i="8"/>
  <c r="K2096" i="8"/>
  <c r="J2096" i="8"/>
  <c r="I2096" i="8"/>
  <c r="H2096" i="8"/>
  <c r="G2096" i="8"/>
  <c r="F2096" i="8"/>
  <c r="M2096" i="8" s="1"/>
  <c r="N2096" i="8" s="1"/>
  <c r="E2096" i="8"/>
  <c r="D2096" i="8"/>
  <c r="C2096" i="8"/>
  <c r="B2096" i="8"/>
  <c r="A2096" i="8"/>
  <c r="L2095" i="8"/>
  <c r="K2095" i="8"/>
  <c r="J2095" i="8"/>
  <c r="I2095" i="8"/>
  <c r="H2095" i="8"/>
  <c r="G2095" i="8"/>
  <c r="F2095" i="8"/>
  <c r="M2095" i="8" s="1"/>
  <c r="N2095" i="8" s="1"/>
  <c r="E2095" i="8"/>
  <c r="D2095" i="8"/>
  <c r="C2095" i="8"/>
  <c r="B2095" i="8"/>
  <c r="A2095" i="8"/>
  <c r="L2094" i="8"/>
  <c r="K2094" i="8"/>
  <c r="J2094" i="8"/>
  <c r="I2094" i="8"/>
  <c r="H2094" i="8"/>
  <c r="G2094" i="8"/>
  <c r="F2094" i="8"/>
  <c r="M2094" i="8" s="1"/>
  <c r="N2094" i="8" s="1"/>
  <c r="E2094" i="8"/>
  <c r="D2094" i="8"/>
  <c r="C2094" i="8"/>
  <c r="B2094" i="8"/>
  <c r="A2094" i="8"/>
  <c r="L2093" i="8"/>
  <c r="K2093" i="8"/>
  <c r="J2093" i="8"/>
  <c r="I2093" i="8"/>
  <c r="H2093" i="8"/>
  <c r="G2093" i="8"/>
  <c r="F2093" i="8"/>
  <c r="M2093" i="8" s="1"/>
  <c r="N2093" i="8" s="1"/>
  <c r="E2093" i="8"/>
  <c r="D2093" i="8"/>
  <c r="C2093" i="8"/>
  <c r="B2093" i="8"/>
  <c r="A2093" i="8"/>
  <c r="L2092" i="8"/>
  <c r="K2092" i="8"/>
  <c r="J2092" i="8"/>
  <c r="I2092" i="8"/>
  <c r="H2092" i="8"/>
  <c r="G2092" i="8"/>
  <c r="F2092" i="8"/>
  <c r="M2092" i="8" s="1"/>
  <c r="N2092" i="8" s="1"/>
  <c r="E2092" i="8"/>
  <c r="D2092" i="8"/>
  <c r="C2092" i="8"/>
  <c r="B2092" i="8"/>
  <c r="A2092" i="8"/>
  <c r="L2091" i="8"/>
  <c r="K2091" i="8"/>
  <c r="J2091" i="8"/>
  <c r="I2091" i="8"/>
  <c r="H2091" i="8"/>
  <c r="G2091" i="8"/>
  <c r="F2091" i="8"/>
  <c r="M2091" i="8" s="1"/>
  <c r="N2091" i="8" s="1"/>
  <c r="E2091" i="8"/>
  <c r="D2091" i="8"/>
  <c r="C2091" i="8"/>
  <c r="B2091" i="8"/>
  <c r="A2091" i="8"/>
  <c r="L2090" i="8"/>
  <c r="K2090" i="8"/>
  <c r="J2090" i="8"/>
  <c r="I2090" i="8"/>
  <c r="H2090" i="8"/>
  <c r="G2090" i="8"/>
  <c r="F2090" i="8"/>
  <c r="M2090" i="8" s="1"/>
  <c r="N2090" i="8" s="1"/>
  <c r="E2090" i="8"/>
  <c r="D2090" i="8"/>
  <c r="C2090" i="8"/>
  <c r="B2090" i="8"/>
  <c r="A2090" i="8"/>
  <c r="L2089" i="8"/>
  <c r="K2089" i="8"/>
  <c r="J2089" i="8"/>
  <c r="I2089" i="8"/>
  <c r="H2089" i="8"/>
  <c r="G2089" i="8"/>
  <c r="F2089" i="8"/>
  <c r="M2089" i="8" s="1"/>
  <c r="N2089" i="8" s="1"/>
  <c r="E2089" i="8"/>
  <c r="D2089" i="8"/>
  <c r="C2089" i="8"/>
  <c r="B2089" i="8"/>
  <c r="A2089" i="8"/>
  <c r="L2088" i="8"/>
  <c r="K2088" i="8"/>
  <c r="J2088" i="8"/>
  <c r="I2088" i="8"/>
  <c r="H2088" i="8"/>
  <c r="G2088" i="8"/>
  <c r="F2088" i="8"/>
  <c r="M2088" i="8" s="1"/>
  <c r="N2088" i="8" s="1"/>
  <c r="E2088" i="8"/>
  <c r="D2088" i="8"/>
  <c r="C2088" i="8"/>
  <c r="B2088" i="8"/>
  <c r="A2088" i="8"/>
  <c r="L2087" i="8"/>
  <c r="K2087" i="8"/>
  <c r="J2087" i="8"/>
  <c r="I2087" i="8"/>
  <c r="H2087" i="8"/>
  <c r="G2087" i="8"/>
  <c r="F2087" i="8"/>
  <c r="M2087" i="8" s="1"/>
  <c r="E2087" i="8"/>
  <c r="D2087" i="8"/>
  <c r="C2087" i="8"/>
  <c r="B2087" i="8"/>
  <c r="A2087" i="8"/>
  <c r="L2086" i="8"/>
  <c r="K2086" i="8"/>
  <c r="J2086" i="8"/>
  <c r="I2086" i="8"/>
  <c r="H2086" i="8"/>
  <c r="G2086" i="8"/>
  <c r="F2086" i="8"/>
  <c r="M2086" i="8" s="1"/>
  <c r="N2086" i="8" s="1"/>
  <c r="E2086" i="8"/>
  <c r="D2086" i="8"/>
  <c r="C2086" i="8"/>
  <c r="B2086" i="8"/>
  <c r="A2086" i="8"/>
  <c r="L2085" i="8"/>
  <c r="K2085" i="8"/>
  <c r="J2085" i="8"/>
  <c r="I2085" i="8"/>
  <c r="H2085" i="8"/>
  <c r="G2085" i="8"/>
  <c r="F2085" i="8"/>
  <c r="M2085" i="8" s="1"/>
  <c r="N2085" i="8" s="1"/>
  <c r="E2085" i="8"/>
  <c r="D2085" i="8"/>
  <c r="C2085" i="8"/>
  <c r="B2085" i="8"/>
  <c r="A2085" i="8"/>
  <c r="L2084" i="8"/>
  <c r="K2084" i="8"/>
  <c r="J2084" i="8"/>
  <c r="I2084" i="8"/>
  <c r="H2084" i="8"/>
  <c r="G2084" i="8"/>
  <c r="F2084" i="8"/>
  <c r="M2084" i="8" s="1"/>
  <c r="N2084" i="8" s="1"/>
  <c r="E2084" i="8"/>
  <c r="D2084" i="8"/>
  <c r="C2084" i="8"/>
  <c r="B2084" i="8"/>
  <c r="A2084" i="8"/>
  <c r="L2083" i="8"/>
  <c r="K2083" i="8"/>
  <c r="J2083" i="8"/>
  <c r="I2083" i="8"/>
  <c r="H2083" i="8"/>
  <c r="G2083" i="8"/>
  <c r="F2083" i="8"/>
  <c r="M2083" i="8" s="1"/>
  <c r="N2083" i="8" s="1"/>
  <c r="E2083" i="8"/>
  <c r="D2083" i="8"/>
  <c r="C2083" i="8"/>
  <c r="B2083" i="8"/>
  <c r="A2083" i="8"/>
  <c r="L2082" i="8"/>
  <c r="K2082" i="8"/>
  <c r="J2082" i="8"/>
  <c r="I2082" i="8"/>
  <c r="H2082" i="8"/>
  <c r="G2082" i="8"/>
  <c r="F2082" i="8"/>
  <c r="M2082" i="8" s="1"/>
  <c r="N2082" i="8" s="1"/>
  <c r="E2082" i="8"/>
  <c r="D2082" i="8"/>
  <c r="C2082" i="8"/>
  <c r="B2082" i="8"/>
  <c r="A2082" i="8"/>
  <c r="L2081" i="8"/>
  <c r="K2081" i="8"/>
  <c r="J2081" i="8"/>
  <c r="I2081" i="8"/>
  <c r="H2081" i="8"/>
  <c r="G2081" i="8"/>
  <c r="F2081" i="8"/>
  <c r="M2081" i="8" s="1"/>
  <c r="N2081" i="8" s="1"/>
  <c r="E2081" i="8"/>
  <c r="D2081" i="8"/>
  <c r="C2081" i="8"/>
  <c r="B2081" i="8"/>
  <c r="A2081" i="8"/>
  <c r="L2080" i="8"/>
  <c r="K2080" i="8"/>
  <c r="J2080" i="8"/>
  <c r="I2080" i="8"/>
  <c r="H2080" i="8"/>
  <c r="G2080" i="8"/>
  <c r="F2080" i="8"/>
  <c r="M2080" i="8" s="1"/>
  <c r="N2080" i="8" s="1"/>
  <c r="E2080" i="8"/>
  <c r="D2080" i="8"/>
  <c r="C2080" i="8"/>
  <c r="B2080" i="8"/>
  <c r="A2080" i="8"/>
  <c r="L2079" i="8"/>
  <c r="K2079" i="8"/>
  <c r="J2079" i="8"/>
  <c r="I2079" i="8"/>
  <c r="H2079" i="8"/>
  <c r="G2079" i="8"/>
  <c r="F2079" i="8"/>
  <c r="M2079" i="8" s="1"/>
  <c r="N2079" i="8" s="1"/>
  <c r="E2079" i="8"/>
  <c r="D2079" i="8"/>
  <c r="C2079" i="8"/>
  <c r="B2079" i="8"/>
  <c r="A2079" i="8"/>
  <c r="L2078" i="8"/>
  <c r="K2078" i="8"/>
  <c r="J2078" i="8"/>
  <c r="I2078" i="8"/>
  <c r="H2078" i="8"/>
  <c r="G2078" i="8"/>
  <c r="F2078" i="8"/>
  <c r="M2078" i="8" s="1"/>
  <c r="N2078" i="8" s="1"/>
  <c r="E2078" i="8"/>
  <c r="D2078" i="8"/>
  <c r="C2078" i="8"/>
  <c r="B2078" i="8"/>
  <c r="A2078" i="8"/>
  <c r="L2077" i="8"/>
  <c r="K2077" i="8"/>
  <c r="J2077" i="8"/>
  <c r="I2077" i="8"/>
  <c r="H2077" i="8"/>
  <c r="G2077" i="8"/>
  <c r="F2077" i="8"/>
  <c r="M2077" i="8" s="1"/>
  <c r="N2077" i="8" s="1"/>
  <c r="E2077" i="8"/>
  <c r="D2077" i="8"/>
  <c r="C2077" i="8"/>
  <c r="B2077" i="8"/>
  <c r="A2077" i="8"/>
  <c r="L2076" i="8"/>
  <c r="K2076" i="8"/>
  <c r="J2076" i="8"/>
  <c r="I2076" i="8"/>
  <c r="H2076" i="8"/>
  <c r="G2076" i="8"/>
  <c r="F2076" i="8"/>
  <c r="M2076" i="8" s="1"/>
  <c r="N2076" i="8" s="1"/>
  <c r="E2076" i="8"/>
  <c r="D2076" i="8"/>
  <c r="C2076" i="8"/>
  <c r="B2076" i="8"/>
  <c r="A2076" i="8"/>
  <c r="L2075" i="8"/>
  <c r="K2075" i="8"/>
  <c r="J2075" i="8"/>
  <c r="I2075" i="8"/>
  <c r="H2075" i="8"/>
  <c r="G2075" i="8"/>
  <c r="F2075" i="8"/>
  <c r="M2075" i="8" s="1"/>
  <c r="N2075" i="8" s="1"/>
  <c r="E2075" i="8"/>
  <c r="D2075" i="8"/>
  <c r="C2075" i="8"/>
  <c r="B2075" i="8"/>
  <c r="A2075" i="8"/>
  <c r="L2074" i="8"/>
  <c r="K2074" i="8"/>
  <c r="J2074" i="8"/>
  <c r="I2074" i="8"/>
  <c r="H2074" i="8"/>
  <c r="G2074" i="8"/>
  <c r="F2074" i="8"/>
  <c r="M2074" i="8" s="1"/>
  <c r="N2074" i="8" s="1"/>
  <c r="E2074" i="8"/>
  <c r="D2074" i="8"/>
  <c r="C2074" i="8"/>
  <c r="B2074" i="8"/>
  <c r="A2074" i="8"/>
  <c r="L2073" i="8"/>
  <c r="K2073" i="8"/>
  <c r="J2073" i="8"/>
  <c r="I2073" i="8"/>
  <c r="H2073" i="8"/>
  <c r="G2073" i="8"/>
  <c r="F2073" i="8"/>
  <c r="M2073" i="8" s="1"/>
  <c r="N2073" i="8" s="1"/>
  <c r="E2073" i="8"/>
  <c r="D2073" i="8"/>
  <c r="C2073" i="8"/>
  <c r="B2073" i="8"/>
  <c r="A2073" i="8"/>
  <c r="L2072" i="8"/>
  <c r="K2072" i="8"/>
  <c r="J2072" i="8"/>
  <c r="I2072" i="8"/>
  <c r="H2072" i="8"/>
  <c r="G2072" i="8"/>
  <c r="F2072" i="8"/>
  <c r="M2072" i="8" s="1"/>
  <c r="E2072" i="8"/>
  <c r="D2072" i="8"/>
  <c r="C2072" i="8"/>
  <c r="B2072" i="8"/>
  <c r="A2072" i="8"/>
  <c r="L2071" i="8"/>
  <c r="K2071" i="8"/>
  <c r="J2071" i="8"/>
  <c r="I2071" i="8"/>
  <c r="H2071" i="8"/>
  <c r="G2071" i="8"/>
  <c r="F2071" i="8"/>
  <c r="M2071" i="8" s="1"/>
  <c r="N2071" i="8" s="1"/>
  <c r="E2071" i="8"/>
  <c r="D2071" i="8"/>
  <c r="C2071" i="8"/>
  <c r="B2071" i="8"/>
  <c r="A2071" i="8"/>
  <c r="L2070" i="8"/>
  <c r="K2070" i="8"/>
  <c r="J2070" i="8"/>
  <c r="I2070" i="8"/>
  <c r="H2070" i="8"/>
  <c r="G2070" i="8"/>
  <c r="F2070" i="8"/>
  <c r="M2070" i="8" s="1"/>
  <c r="N2070" i="8" s="1"/>
  <c r="E2070" i="8"/>
  <c r="D2070" i="8"/>
  <c r="C2070" i="8"/>
  <c r="B2070" i="8"/>
  <c r="A2070" i="8"/>
  <c r="L2069" i="8"/>
  <c r="K2069" i="8"/>
  <c r="J2069" i="8"/>
  <c r="I2069" i="8"/>
  <c r="H2069" i="8"/>
  <c r="G2069" i="8"/>
  <c r="F2069" i="8"/>
  <c r="M2069" i="8" s="1"/>
  <c r="N2069" i="8" s="1"/>
  <c r="E2069" i="8"/>
  <c r="D2069" i="8"/>
  <c r="C2069" i="8"/>
  <c r="B2069" i="8"/>
  <c r="A2069" i="8"/>
  <c r="L2068" i="8"/>
  <c r="K2068" i="8"/>
  <c r="J2068" i="8"/>
  <c r="I2068" i="8"/>
  <c r="H2068" i="8"/>
  <c r="G2068" i="8"/>
  <c r="F2068" i="8"/>
  <c r="M2068" i="8" s="1"/>
  <c r="N2068" i="8" s="1"/>
  <c r="E2068" i="8"/>
  <c r="D2068" i="8"/>
  <c r="C2068" i="8"/>
  <c r="B2068" i="8"/>
  <c r="A2068" i="8"/>
  <c r="L2067" i="8"/>
  <c r="K2067" i="8"/>
  <c r="J2067" i="8"/>
  <c r="I2067" i="8"/>
  <c r="H2067" i="8"/>
  <c r="G2067" i="8"/>
  <c r="F2067" i="8"/>
  <c r="M2067" i="8" s="1"/>
  <c r="N2067" i="8" s="1"/>
  <c r="E2067" i="8"/>
  <c r="D2067" i="8"/>
  <c r="C2067" i="8"/>
  <c r="B2067" i="8"/>
  <c r="A2067" i="8"/>
  <c r="L2066" i="8"/>
  <c r="K2066" i="8"/>
  <c r="J2066" i="8"/>
  <c r="I2066" i="8"/>
  <c r="H2066" i="8"/>
  <c r="G2066" i="8"/>
  <c r="F2066" i="8"/>
  <c r="M2066" i="8" s="1"/>
  <c r="N2066" i="8" s="1"/>
  <c r="E2066" i="8"/>
  <c r="D2066" i="8"/>
  <c r="C2066" i="8"/>
  <c r="B2066" i="8"/>
  <c r="A2066" i="8"/>
  <c r="L2065" i="8"/>
  <c r="K2065" i="8"/>
  <c r="J2065" i="8"/>
  <c r="I2065" i="8"/>
  <c r="H2065" i="8"/>
  <c r="G2065" i="8"/>
  <c r="F2065" i="8"/>
  <c r="M2065" i="8" s="1"/>
  <c r="N2065" i="8" s="1"/>
  <c r="E2065" i="8"/>
  <c r="D2065" i="8"/>
  <c r="C2065" i="8"/>
  <c r="B2065" i="8"/>
  <c r="A2065" i="8"/>
  <c r="L2064" i="8"/>
  <c r="K2064" i="8"/>
  <c r="J2064" i="8"/>
  <c r="I2064" i="8"/>
  <c r="H2064" i="8"/>
  <c r="G2064" i="8"/>
  <c r="F2064" i="8"/>
  <c r="M2064" i="8" s="1"/>
  <c r="N2064" i="8" s="1"/>
  <c r="E2064" i="8"/>
  <c r="D2064" i="8"/>
  <c r="C2064" i="8"/>
  <c r="B2064" i="8"/>
  <c r="A2064" i="8"/>
  <c r="L2063" i="8"/>
  <c r="K2063" i="8"/>
  <c r="J2063" i="8"/>
  <c r="I2063" i="8"/>
  <c r="H2063" i="8"/>
  <c r="G2063" i="8"/>
  <c r="F2063" i="8"/>
  <c r="M2063" i="8" s="1"/>
  <c r="N2063" i="8" s="1"/>
  <c r="E2063" i="8"/>
  <c r="D2063" i="8"/>
  <c r="C2063" i="8"/>
  <c r="B2063" i="8"/>
  <c r="A2063" i="8"/>
  <c r="L2062" i="8"/>
  <c r="K2062" i="8"/>
  <c r="J2062" i="8"/>
  <c r="I2062" i="8"/>
  <c r="H2062" i="8"/>
  <c r="G2062" i="8"/>
  <c r="F2062" i="8"/>
  <c r="M2062" i="8" s="1"/>
  <c r="N2062" i="8" s="1"/>
  <c r="E2062" i="8"/>
  <c r="D2062" i="8"/>
  <c r="C2062" i="8"/>
  <c r="B2062" i="8"/>
  <c r="A2062" i="8"/>
  <c r="L2061" i="8"/>
  <c r="K2061" i="8"/>
  <c r="J2061" i="8"/>
  <c r="I2061" i="8"/>
  <c r="H2061" i="8"/>
  <c r="G2061" i="8"/>
  <c r="F2061" i="8"/>
  <c r="M2061" i="8" s="1"/>
  <c r="N2061" i="8" s="1"/>
  <c r="E2061" i="8"/>
  <c r="D2061" i="8"/>
  <c r="C2061" i="8"/>
  <c r="B2061" i="8"/>
  <c r="A2061" i="8"/>
  <c r="L2060" i="8"/>
  <c r="K2060" i="8"/>
  <c r="J2060" i="8"/>
  <c r="I2060" i="8"/>
  <c r="H2060" i="8"/>
  <c r="G2060" i="8"/>
  <c r="F2060" i="8"/>
  <c r="M2060" i="8" s="1"/>
  <c r="N2060" i="8" s="1"/>
  <c r="E2060" i="8"/>
  <c r="D2060" i="8"/>
  <c r="C2060" i="8"/>
  <c r="B2060" i="8"/>
  <c r="A2060" i="8"/>
  <c r="L2059" i="8"/>
  <c r="K2059" i="8"/>
  <c r="J2059" i="8"/>
  <c r="I2059" i="8"/>
  <c r="H2059" i="8"/>
  <c r="G2059" i="8"/>
  <c r="F2059" i="8"/>
  <c r="M2059" i="8" s="1"/>
  <c r="N2059" i="8" s="1"/>
  <c r="E2059" i="8"/>
  <c r="D2059" i="8"/>
  <c r="C2059" i="8"/>
  <c r="B2059" i="8"/>
  <c r="A2059" i="8"/>
  <c r="L2058" i="8"/>
  <c r="K2058" i="8"/>
  <c r="J2058" i="8"/>
  <c r="I2058" i="8"/>
  <c r="H2058" i="8"/>
  <c r="G2058" i="8"/>
  <c r="F2058" i="8"/>
  <c r="M2058" i="8" s="1"/>
  <c r="N2058" i="8" s="1"/>
  <c r="E2058" i="8"/>
  <c r="D2058" i="8"/>
  <c r="C2058" i="8"/>
  <c r="B2058" i="8"/>
  <c r="A2058" i="8"/>
  <c r="L2057" i="8"/>
  <c r="K2057" i="8"/>
  <c r="J2057" i="8"/>
  <c r="I2057" i="8"/>
  <c r="H2057" i="8"/>
  <c r="G2057" i="8"/>
  <c r="F2057" i="8"/>
  <c r="M2057" i="8" s="1"/>
  <c r="E2057" i="8"/>
  <c r="D2057" i="8"/>
  <c r="C2057" i="8"/>
  <c r="B2057" i="8"/>
  <c r="A2057" i="8"/>
  <c r="L2056" i="8"/>
  <c r="K2056" i="8"/>
  <c r="J2056" i="8"/>
  <c r="I2056" i="8"/>
  <c r="H2056" i="8"/>
  <c r="G2056" i="8"/>
  <c r="F2056" i="8"/>
  <c r="M2056" i="8" s="1"/>
  <c r="N2056" i="8" s="1"/>
  <c r="E2056" i="8"/>
  <c r="D2056" i="8"/>
  <c r="C2056" i="8"/>
  <c r="B2056" i="8"/>
  <c r="A2056" i="8"/>
  <c r="L2055" i="8"/>
  <c r="K2055" i="8"/>
  <c r="J2055" i="8"/>
  <c r="I2055" i="8"/>
  <c r="H2055" i="8"/>
  <c r="G2055" i="8"/>
  <c r="F2055" i="8"/>
  <c r="M2055" i="8" s="1"/>
  <c r="N2055" i="8" s="1"/>
  <c r="E2055" i="8"/>
  <c r="D2055" i="8"/>
  <c r="C2055" i="8"/>
  <c r="B2055" i="8"/>
  <c r="A2055" i="8"/>
  <c r="L2054" i="8"/>
  <c r="K2054" i="8"/>
  <c r="J2054" i="8"/>
  <c r="I2054" i="8"/>
  <c r="H2054" i="8"/>
  <c r="G2054" i="8"/>
  <c r="F2054" i="8"/>
  <c r="M2054" i="8" s="1"/>
  <c r="N2054" i="8" s="1"/>
  <c r="E2054" i="8"/>
  <c r="D2054" i="8"/>
  <c r="C2054" i="8"/>
  <c r="B2054" i="8"/>
  <c r="A2054" i="8"/>
  <c r="L2053" i="8"/>
  <c r="K2053" i="8"/>
  <c r="J2053" i="8"/>
  <c r="I2053" i="8"/>
  <c r="H2053" i="8"/>
  <c r="G2053" i="8"/>
  <c r="F2053" i="8"/>
  <c r="M2053" i="8" s="1"/>
  <c r="N2053" i="8" s="1"/>
  <c r="E2053" i="8"/>
  <c r="D2053" i="8"/>
  <c r="C2053" i="8"/>
  <c r="B2053" i="8"/>
  <c r="A2053" i="8"/>
  <c r="L2052" i="8"/>
  <c r="K2052" i="8"/>
  <c r="J2052" i="8"/>
  <c r="I2052" i="8"/>
  <c r="H2052" i="8"/>
  <c r="G2052" i="8"/>
  <c r="F2052" i="8"/>
  <c r="M2052" i="8" s="1"/>
  <c r="N2052" i="8" s="1"/>
  <c r="E2052" i="8"/>
  <c r="D2052" i="8"/>
  <c r="C2052" i="8"/>
  <c r="B2052" i="8"/>
  <c r="A2052" i="8"/>
  <c r="L2051" i="8"/>
  <c r="K2051" i="8"/>
  <c r="J2051" i="8"/>
  <c r="I2051" i="8"/>
  <c r="H2051" i="8"/>
  <c r="G2051" i="8"/>
  <c r="F2051" i="8"/>
  <c r="M2051" i="8" s="1"/>
  <c r="N2051" i="8" s="1"/>
  <c r="E2051" i="8"/>
  <c r="D2051" i="8"/>
  <c r="C2051" i="8"/>
  <c r="B2051" i="8"/>
  <c r="A2051" i="8"/>
  <c r="L2050" i="8"/>
  <c r="K2050" i="8"/>
  <c r="J2050" i="8"/>
  <c r="I2050" i="8"/>
  <c r="H2050" i="8"/>
  <c r="G2050" i="8"/>
  <c r="F2050" i="8"/>
  <c r="M2050" i="8" s="1"/>
  <c r="N2050" i="8" s="1"/>
  <c r="E2050" i="8"/>
  <c r="D2050" i="8"/>
  <c r="C2050" i="8"/>
  <c r="B2050" i="8"/>
  <c r="A2050" i="8"/>
  <c r="L2049" i="8"/>
  <c r="K2049" i="8"/>
  <c r="J2049" i="8"/>
  <c r="I2049" i="8"/>
  <c r="H2049" i="8"/>
  <c r="G2049" i="8"/>
  <c r="F2049" i="8"/>
  <c r="M2049" i="8" s="1"/>
  <c r="N2049" i="8" s="1"/>
  <c r="E2049" i="8"/>
  <c r="D2049" i="8"/>
  <c r="C2049" i="8"/>
  <c r="B2049" i="8"/>
  <c r="A2049" i="8"/>
  <c r="L2048" i="8"/>
  <c r="K2048" i="8"/>
  <c r="J2048" i="8"/>
  <c r="I2048" i="8"/>
  <c r="H2048" i="8"/>
  <c r="G2048" i="8"/>
  <c r="F2048" i="8"/>
  <c r="M2048" i="8" s="1"/>
  <c r="N2048" i="8" s="1"/>
  <c r="E2048" i="8"/>
  <c r="D2048" i="8"/>
  <c r="C2048" i="8"/>
  <c r="B2048" i="8"/>
  <c r="A2048" i="8"/>
  <c r="L2047" i="8"/>
  <c r="K2047" i="8"/>
  <c r="J2047" i="8"/>
  <c r="I2047" i="8"/>
  <c r="H2047" i="8"/>
  <c r="G2047" i="8"/>
  <c r="F2047" i="8"/>
  <c r="M2047" i="8" s="1"/>
  <c r="N2047" i="8" s="1"/>
  <c r="E2047" i="8"/>
  <c r="D2047" i="8"/>
  <c r="C2047" i="8"/>
  <c r="B2047" i="8"/>
  <c r="A2047" i="8"/>
  <c r="L2046" i="8"/>
  <c r="K2046" i="8"/>
  <c r="J2046" i="8"/>
  <c r="I2046" i="8"/>
  <c r="H2046" i="8"/>
  <c r="G2046" i="8"/>
  <c r="F2046" i="8"/>
  <c r="M2046" i="8" s="1"/>
  <c r="N2046" i="8" s="1"/>
  <c r="E2046" i="8"/>
  <c r="D2046" i="8"/>
  <c r="C2046" i="8"/>
  <c r="B2046" i="8"/>
  <c r="A2046" i="8"/>
  <c r="L2045" i="8"/>
  <c r="K2045" i="8"/>
  <c r="J2045" i="8"/>
  <c r="I2045" i="8"/>
  <c r="H2045" i="8"/>
  <c r="G2045" i="8"/>
  <c r="F2045" i="8"/>
  <c r="M2045" i="8" s="1"/>
  <c r="N2045" i="8" s="1"/>
  <c r="E2045" i="8"/>
  <c r="D2045" i="8"/>
  <c r="C2045" i="8"/>
  <c r="B2045" i="8"/>
  <c r="A2045" i="8"/>
  <c r="L2044" i="8"/>
  <c r="K2044" i="8"/>
  <c r="J2044" i="8"/>
  <c r="I2044" i="8"/>
  <c r="H2044" i="8"/>
  <c r="G2044" i="8"/>
  <c r="F2044" i="8"/>
  <c r="M2044" i="8" s="1"/>
  <c r="N2044" i="8" s="1"/>
  <c r="E2044" i="8"/>
  <c r="D2044" i="8"/>
  <c r="C2044" i="8"/>
  <c r="B2044" i="8"/>
  <c r="A2044" i="8"/>
  <c r="L2043" i="8"/>
  <c r="K2043" i="8"/>
  <c r="J2043" i="8"/>
  <c r="I2043" i="8"/>
  <c r="H2043" i="8"/>
  <c r="G2043" i="8"/>
  <c r="F2043" i="8"/>
  <c r="M2043" i="8" s="1"/>
  <c r="N2043" i="8" s="1"/>
  <c r="E2043" i="8"/>
  <c r="D2043" i="8"/>
  <c r="C2043" i="8"/>
  <c r="B2043" i="8"/>
  <c r="A2043" i="8"/>
  <c r="L2042" i="8"/>
  <c r="K2042" i="8"/>
  <c r="J2042" i="8"/>
  <c r="I2042" i="8"/>
  <c r="H2042" i="8"/>
  <c r="G2042" i="8"/>
  <c r="F2042" i="8"/>
  <c r="M2042" i="8" s="1"/>
  <c r="E2042" i="8"/>
  <c r="D2042" i="8"/>
  <c r="C2042" i="8"/>
  <c r="B2042" i="8"/>
  <c r="A2042" i="8"/>
  <c r="L2041" i="8"/>
  <c r="K2041" i="8"/>
  <c r="J2041" i="8"/>
  <c r="I2041" i="8"/>
  <c r="H2041" i="8"/>
  <c r="G2041" i="8"/>
  <c r="F2041" i="8"/>
  <c r="M2041" i="8" s="1"/>
  <c r="N2041" i="8" s="1"/>
  <c r="E2041" i="8"/>
  <c r="D2041" i="8"/>
  <c r="C2041" i="8"/>
  <c r="B2041" i="8"/>
  <c r="A2041" i="8"/>
  <c r="L2040" i="8"/>
  <c r="K2040" i="8"/>
  <c r="J2040" i="8"/>
  <c r="I2040" i="8"/>
  <c r="H2040" i="8"/>
  <c r="G2040" i="8"/>
  <c r="F2040" i="8"/>
  <c r="M2040" i="8" s="1"/>
  <c r="N2040" i="8" s="1"/>
  <c r="E2040" i="8"/>
  <c r="D2040" i="8"/>
  <c r="C2040" i="8"/>
  <c r="B2040" i="8"/>
  <c r="A2040" i="8"/>
  <c r="L2039" i="8"/>
  <c r="K2039" i="8"/>
  <c r="J2039" i="8"/>
  <c r="I2039" i="8"/>
  <c r="H2039" i="8"/>
  <c r="G2039" i="8"/>
  <c r="F2039" i="8"/>
  <c r="M2039" i="8" s="1"/>
  <c r="N2039" i="8" s="1"/>
  <c r="E2039" i="8"/>
  <c r="D2039" i="8"/>
  <c r="C2039" i="8"/>
  <c r="B2039" i="8"/>
  <c r="A2039" i="8"/>
  <c r="L2038" i="8"/>
  <c r="K2038" i="8"/>
  <c r="J2038" i="8"/>
  <c r="I2038" i="8"/>
  <c r="H2038" i="8"/>
  <c r="G2038" i="8"/>
  <c r="F2038" i="8"/>
  <c r="M2038" i="8" s="1"/>
  <c r="N2038" i="8" s="1"/>
  <c r="E2038" i="8"/>
  <c r="D2038" i="8"/>
  <c r="C2038" i="8"/>
  <c r="B2038" i="8"/>
  <c r="A2038" i="8"/>
  <c r="L2037" i="8"/>
  <c r="K2037" i="8"/>
  <c r="J2037" i="8"/>
  <c r="I2037" i="8"/>
  <c r="H2037" i="8"/>
  <c r="G2037" i="8"/>
  <c r="F2037" i="8"/>
  <c r="M2037" i="8" s="1"/>
  <c r="N2037" i="8" s="1"/>
  <c r="E2037" i="8"/>
  <c r="D2037" i="8"/>
  <c r="C2037" i="8"/>
  <c r="B2037" i="8"/>
  <c r="A2037" i="8"/>
  <c r="L2036" i="8"/>
  <c r="K2036" i="8"/>
  <c r="J2036" i="8"/>
  <c r="I2036" i="8"/>
  <c r="H2036" i="8"/>
  <c r="G2036" i="8"/>
  <c r="F2036" i="8"/>
  <c r="M2036" i="8" s="1"/>
  <c r="N2036" i="8" s="1"/>
  <c r="E2036" i="8"/>
  <c r="D2036" i="8"/>
  <c r="C2036" i="8"/>
  <c r="B2036" i="8"/>
  <c r="A2036" i="8"/>
  <c r="L2035" i="8"/>
  <c r="K2035" i="8"/>
  <c r="J2035" i="8"/>
  <c r="I2035" i="8"/>
  <c r="H2035" i="8"/>
  <c r="G2035" i="8"/>
  <c r="F2035" i="8"/>
  <c r="M2035" i="8" s="1"/>
  <c r="N2035" i="8" s="1"/>
  <c r="E2035" i="8"/>
  <c r="D2035" i="8"/>
  <c r="C2035" i="8"/>
  <c r="B2035" i="8"/>
  <c r="A2035" i="8"/>
  <c r="L2034" i="8"/>
  <c r="K2034" i="8"/>
  <c r="J2034" i="8"/>
  <c r="I2034" i="8"/>
  <c r="H2034" i="8"/>
  <c r="G2034" i="8"/>
  <c r="F2034" i="8"/>
  <c r="M2034" i="8" s="1"/>
  <c r="N2034" i="8" s="1"/>
  <c r="E2034" i="8"/>
  <c r="D2034" i="8"/>
  <c r="C2034" i="8"/>
  <c r="B2034" i="8"/>
  <c r="A2034" i="8"/>
  <c r="L2033" i="8"/>
  <c r="K2033" i="8"/>
  <c r="J2033" i="8"/>
  <c r="I2033" i="8"/>
  <c r="H2033" i="8"/>
  <c r="G2033" i="8"/>
  <c r="F2033" i="8"/>
  <c r="M2033" i="8" s="1"/>
  <c r="N2033" i="8" s="1"/>
  <c r="E2033" i="8"/>
  <c r="D2033" i="8"/>
  <c r="C2033" i="8"/>
  <c r="B2033" i="8"/>
  <c r="A2033" i="8"/>
  <c r="L2032" i="8"/>
  <c r="K2032" i="8"/>
  <c r="J2032" i="8"/>
  <c r="I2032" i="8"/>
  <c r="H2032" i="8"/>
  <c r="G2032" i="8"/>
  <c r="F2032" i="8"/>
  <c r="M2032" i="8" s="1"/>
  <c r="N2032" i="8" s="1"/>
  <c r="E2032" i="8"/>
  <c r="D2032" i="8"/>
  <c r="C2032" i="8"/>
  <c r="B2032" i="8"/>
  <c r="A2032" i="8"/>
  <c r="L2031" i="8"/>
  <c r="K2031" i="8"/>
  <c r="J2031" i="8"/>
  <c r="I2031" i="8"/>
  <c r="H2031" i="8"/>
  <c r="G2031" i="8"/>
  <c r="F2031" i="8"/>
  <c r="M2031" i="8" s="1"/>
  <c r="N2031" i="8" s="1"/>
  <c r="E2031" i="8"/>
  <c r="D2031" i="8"/>
  <c r="C2031" i="8"/>
  <c r="B2031" i="8"/>
  <c r="A2031" i="8"/>
  <c r="L2030" i="8"/>
  <c r="K2030" i="8"/>
  <c r="J2030" i="8"/>
  <c r="I2030" i="8"/>
  <c r="H2030" i="8"/>
  <c r="G2030" i="8"/>
  <c r="F2030" i="8"/>
  <c r="M2030" i="8" s="1"/>
  <c r="N2030" i="8" s="1"/>
  <c r="E2030" i="8"/>
  <c r="D2030" i="8"/>
  <c r="C2030" i="8"/>
  <c r="B2030" i="8"/>
  <c r="A2030" i="8"/>
  <c r="L2029" i="8"/>
  <c r="K2029" i="8"/>
  <c r="J2029" i="8"/>
  <c r="I2029" i="8"/>
  <c r="H2029" i="8"/>
  <c r="G2029" i="8"/>
  <c r="F2029" i="8"/>
  <c r="M2029" i="8" s="1"/>
  <c r="N2029" i="8" s="1"/>
  <c r="E2029" i="8"/>
  <c r="D2029" i="8"/>
  <c r="C2029" i="8"/>
  <c r="B2029" i="8"/>
  <c r="A2029" i="8"/>
  <c r="L2028" i="8"/>
  <c r="K2028" i="8"/>
  <c r="J2028" i="8"/>
  <c r="I2028" i="8"/>
  <c r="H2028" i="8"/>
  <c r="G2028" i="8"/>
  <c r="F2028" i="8"/>
  <c r="M2028" i="8" s="1"/>
  <c r="N2028" i="8" s="1"/>
  <c r="E2028" i="8"/>
  <c r="D2028" i="8"/>
  <c r="C2028" i="8"/>
  <c r="B2028" i="8"/>
  <c r="A2028" i="8"/>
  <c r="L2027" i="8"/>
  <c r="K2027" i="8"/>
  <c r="J2027" i="8"/>
  <c r="I2027" i="8"/>
  <c r="H2027" i="8"/>
  <c r="G2027" i="8"/>
  <c r="F2027" i="8"/>
  <c r="M2027" i="8" s="1"/>
  <c r="E2027" i="8"/>
  <c r="D2027" i="8"/>
  <c r="C2027" i="8"/>
  <c r="B2027" i="8"/>
  <c r="A2027" i="8"/>
  <c r="L2026" i="8"/>
  <c r="K2026" i="8"/>
  <c r="J2026" i="8"/>
  <c r="I2026" i="8"/>
  <c r="H2026" i="8"/>
  <c r="G2026" i="8"/>
  <c r="F2026" i="8"/>
  <c r="M2026" i="8" s="1"/>
  <c r="N2026" i="8" s="1"/>
  <c r="E2026" i="8"/>
  <c r="D2026" i="8"/>
  <c r="C2026" i="8"/>
  <c r="B2026" i="8"/>
  <c r="A2026" i="8"/>
  <c r="L2025" i="8"/>
  <c r="K2025" i="8"/>
  <c r="J2025" i="8"/>
  <c r="I2025" i="8"/>
  <c r="H2025" i="8"/>
  <c r="G2025" i="8"/>
  <c r="F2025" i="8"/>
  <c r="M2025" i="8" s="1"/>
  <c r="N2025" i="8" s="1"/>
  <c r="E2025" i="8"/>
  <c r="D2025" i="8"/>
  <c r="C2025" i="8"/>
  <c r="B2025" i="8"/>
  <c r="A2025" i="8"/>
  <c r="L2024" i="8"/>
  <c r="K2024" i="8"/>
  <c r="J2024" i="8"/>
  <c r="I2024" i="8"/>
  <c r="H2024" i="8"/>
  <c r="G2024" i="8"/>
  <c r="F2024" i="8"/>
  <c r="M2024" i="8" s="1"/>
  <c r="N2024" i="8" s="1"/>
  <c r="E2024" i="8"/>
  <c r="D2024" i="8"/>
  <c r="C2024" i="8"/>
  <c r="B2024" i="8"/>
  <c r="A2024" i="8"/>
  <c r="L2023" i="8"/>
  <c r="K2023" i="8"/>
  <c r="J2023" i="8"/>
  <c r="I2023" i="8"/>
  <c r="H2023" i="8"/>
  <c r="G2023" i="8"/>
  <c r="F2023" i="8"/>
  <c r="M2023" i="8" s="1"/>
  <c r="N2023" i="8" s="1"/>
  <c r="E2023" i="8"/>
  <c r="D2023" i="8"/>
  <c r="C2023" i="8"/>
  <c r="B2023" i="8"/>
  <c r="A2023" i="8"/>
  <c r="L2022" i="8"/>
  <c r="K2022" i="8"/>
  <c r="J2022" i="8"/>
  <c r="I2022" i="8"/>
  <c r="H2022" i="8"/>
  <c r="G2022" i="8"/>
  <c r="F2022" i="8"/>
  <c r="M2022" i="8" s="1"/>
  <c r="N2022" i="8" s="1"/>
  <c r="E2022" i="8"/>
  <c r="D2022" i="8"/>
  <c r="C2022" i="8"/>
  <c r="B2022" i="8"/>
  <c r="A2022" i="8"/>
  <c r="L2021" i="8"/>
  <c r="K2021" i="8"/>
  <c r="J2021" i="8"/>
  <c r="I2021" i="8"/>
  <c r="H2021" i="8"/>
  <c r="G2021" i="8"/>
  <c r="F2021" i="8"/>
  <c r="M2021" i="8" s="1"/>
  <c r="N2021" i="8" s="1"/>
  <c r="E2021" i="8"/>
  <c r="D2021" i="8"/>
  <c r="C2021" i="8"/>
  <c r="B2021" i="8"/>
  <c r="A2021" i="8"/>
  <c r="L2020" i="8"/>
  <c r="K2020" i="8"/>
  <c r="J2020" i="8"/>
  <c r="I2020" i="8"/>
  <c r="H2020" i="8"/>
  <c r="G2020" i="8"/>
  <c r="F2020" i="8"/>
  <c r="M2020" i="8" s="1"/>
  <c r="N2020" i="8" s="1"/>
  <c r="E2020" i="8"/>
  <c r="D2020" i="8"/>
  <c r="C2020" i="8"/>
  <c r="B2020" i="8"/>
  <c r="A2020" i="8"/>
  <c r="L2019" i="8"/>
  <c r="K2019" i="8"/>
  <c r="J2019" i="8"/>
  <c r="I2019" i="8"/>
  <c r="H2019" i="8"/>
  <c r="G2019" i="8"/>
  <c r="F2019" i="8"/>
  <c r="M2019" i="8" s="1"/>
  <c r="N2019" i="8" s="1"/>
  <c r="E2019" i="8"/>
  <c r="D2019" i="8"/>
  <c r="C2019" i="8"/>
  <c r="B2019" i="8"/>
  <c r="A2019" i="8"/>
  <c r="L2018" i="8"/>
  <c r="K2018" i="8"/>
  <c r="J2018" i="8"/>
  <c r="I2018" i="8"/>
  <c r="H2018" i="8"/>
  <c r="G2018" i="8"/>
  <c r="F2018" i="8"/>
  <c r="M2018" i="8" s="1"/>
  <c r="N2018" i="8" s="1"/>
  <c r="E2018" i="8"/>
  <c r="D2018" i="8"/>
  <c r="C2018" i="8"/>
  <c r="B2018" i="8"/>
  <c r="A2018" i="8"/>
  <c r="L2017" i="8"/>
  <c r="K2017" i="8"/>
  <c r="J2017" i="8"/>
  <c r="I2017" i="8"/>
  <c r="H2017" i="8"/>
  <c r="G2017" i="8"/>
  <c r="F2017" i="8"/>
  <c r="M2017" i="8" s="1"/>
  <c r="N2017" i="8" s="1"/>
  <c r="E2017" i="8"/>
  <c r="D2017" i="8"/>
  <c r="C2017" i="8"/>
  <c r="B2017" i="8"/>
  <c r="A2017" i="8"/>
  <c r="L2016" i="8"/>
  <c r="K2016" i="8"/>
  <c r="J2016" i="8"/>
  <c r="I2016" i="8"/>
  <c r="H2016" i="8"/>
  <c r="G2016" i="8"/>
  <c r="F2016" i="8"/>
  <c r="M2016" i="8" s="1"/>
  <c r="N2016" i="8" s="1"/>
  <c r="E2016" i="8"/>
  <c r="D2016" i="8"/>
  <c r="C2016" i="8"/>
  <c r="B2016" i="8"/>
  <c r="A2016" i="8"/>
  <c r="L2015" i="8"/>
  <c r="K2015" i="8"/>
  <c r="J2015" i="8"/>
  <c r="I2015" i="8"/>
  <c r="H2015" i="8"/>
  <c r="G2015" i="8"/>
  <c r="F2015" i="8"/>
  <c r="M2015" i="8" s="1"/>
  <c r="N2015" i="8" s="1"/>
  <c r="E2015" i="8"/>
  <c r="D2015" i="8"/>
  <c r="C2015" i="8"/>
  <c r="B2015" i="8"/>
  <c r="A2015" i="8"/>
  <c r="L2014" i="8"/>
  <c r="K2014" i="8"/>
  <c r="J2014" i="8"/>
  <c r="I2014" i="8"/>
  <c r="H2014" i="8"/>
  <c r="G2014" i="8"/>
  <c r="F2014" i="8"/>
  <c r="M2014" i="8" s="1"/>
  <c r="N2014" i="8" s="1"/>
  <c r="E2014" i="8"/>
  <c r="D2014" i="8"/>
  <c r="C2014" i="8"/>
  <c r="B2014" i="8"/>
  <c r="A2014" i="8"/>
  <c r="L2013" i="8"/>
  <c r="K2013" i="8"/>
  <c r="J2013" i="8"/>
  <c r="I2013" i="8"/>
  <c r="H2013" i="8"/>
  <c r="G2013" i="8"/>
  <c r="F2013" i="8"/>
  <c r="M2013" i="8" s="1"/>
  <c r="N2013" i="8" s="1"/>
  <c r="E2013" i="8"/>
  <c r="D2013" i="8"/>
  <c r="C2013" i="8"/>
  <c r="B2013" i="8"/>
  <c r="A2013" i="8"/>
  <c r="L2012" i="8"/>
  <c r="K2012" i="8"/>
  <c r="J2012" i="8"/>
  <c r="I2012" i="8"/>
  <c r="H2012" i="8"/>
  <c r="G2012" i="8"/>
  <c r="F2012" i="8"/>
  <c r="M2012" i="8" s="1"/>
  <c r="E2012" i="8"/>
  <c r="D2012" i="8"/>
  <c r="C2012" i="8"/>
  <c r="B2012" i="8"/>
  <c r="A2012" i="8"/>
  <c r="L2011" i="8"/>
  <c r="K2011" i="8"/>
  <c r="J2011" i="8"/>
  <c r="I2011" i="8"/>
  <c r="H2011" i="8"/>
  <c r="G2011" i="8"/>
  <c r="F2011" i="8"/>
  <c r="M2011" i="8" s="1"/>
  <c r="N2011" i="8" s="1"/>
  <c r="E2011" i="8"/>
  <c r="D2011" i="8"/>
  <c r="C2011" i="8"/>
  <c r="B2011" i="8"/>
  <c r="A2011" i="8"/>
  <c r="L2010" i="8"/>
  <c r="K2010" i="8"/>
  <c r="J2010" i="8"/>
  <c r="I2010" i="8"/>
  <c r="H2010" i="8"/>
  <c r="G2010" i="8"/>
  <c r="F2010" i="8"/>
  <c r="M2010" i="8" s="1"/>
  <c r="N2010" i="8" s="1"/>
  <c r="E2010" i="8"/>
  <c r="D2010" i="8"/>
  <c r="C2010" i="8"/>
  <c r="B2010" i="8"/>
  <c r="A2010" i="8"/>
  <c r="L2009" i="8"/>
  <c r="K2009" i="8"/>
  <c r="J2009" i="8"/>
  <c r="I2009" i="8"/>
  <c r="H2009" i="8"/>
  <c r="G2009" i="8"/>
  <c r="F2009" i="8"/>
  <c r="M2009" i="8" s="1"/>
  <c r="N2009" i="8" s="1"/>
  <c r="E2009" i="8"/>
  <c r="D2009" i="8"/>
  <c r="C2009" i="8"/>
  <c r="B2009" i="8"/>
  <c r="A2009" i="8"/>
  <c r="L2008" i="8"/>
  <c r="K2008" i="8"/>
  <c r="J2008" i="8"/>
  <c r="I2008" i="8"/>
  <c r="H2008" i="8"/>
  <c r="G2008" i="8"/>
  <c r="F2008" i="8"/>
  <c r="M2008" i="8" s="1"/>
  <c r="N2008" i="8" s="1"/>
  <c r="E2008" i="8"/>
  <c r="D2008" i="8"/>
  <c r="C2008" i="8"/>
  <c r="B2008" i="8"/>
  <c r="A2008" i="8"/>
  <c r="L2007" i="8"/>
  <c r="K2007" i="8"/>
  <c r="J2007" i="8"/>
  <c r="I2007" i="8"/>
  <c r="H2007" i="8"/>
  <c r="G2007" i="8"/>
  <c r="F2007" i="8"/>
  <c r="M2007" i="8" s="1"/>
  <c r="N2007" i="8" s="1"/>
  <c r="E2007" i="8"/>
  <c r="D2007" i="8"/>
  <c r="C2007" i="8"/>
  <c r="B2007" i="8"/>
  <c r="A2007" i="8"/>
  <c r="L2006" i="8"/>
  <c r="K2006" i="8"/>
  <c r="J2006" i="8"/>
  <c r="I2006" i="8"/>
  <c r="H2006" i="8"/>
  <c r="G2006" i="8"/>
  <c r="F2006" i="8"/>
  <c r="M2006" i="8" s="1"/>
  <c r="N2006" i="8" s="1"/>
  <c r="E2006" i="8"/>
  <c r="D2006" i="8"/>
  <c r="C2006" i="8"/>
  <c r="B2006" i="8"/>
  <c r="A2006" i="8"/>
  <c r="L2005" i="8"/>
  <c r="K2005" i="8"/>
  <c r="J2005" i="8"/>
  <c r="I2005" i="8"/>
  <c r="H2005" i="8"/>
  <c r="G2005" i="8"/>
  <c r="F2005" i="8"/>
  <c r="M2005" i="8" s="1"/>
  <c r="N2005" i="8" s="1"/>
  <c r="E2005" i="8"/>
  <c r="D2005" i="8"/>
  <c r="C2005" i="8"/>
  <c r="B2005" i="8"/>
  <c r="A2005" i="8"/>
  <c r="L2004" i="8"/>
  <c r="K2004" i="8"/>
  <c r="J2004" i="8"/>
  <c r="I2004" i="8"/>
  <c r="H2004" i="8"/>
  <c r="G2004" i="8"/>
  <c r="F2004" i="8"/>
  <c r="M2004" i="8" s="1"/>
  <c r="N2004" i="8" s="1"/>
  <c r="E2004" i="8"/>
  <c r="D2004" i="8"/>
  <c r="C2004" i="8"/>
  <c r="B2004" i="8"/>
  <c r="A2004" i="8"/>
  <c r="L2003" i="8"/>
  <c r="K2003" i="8"/>
  <c r="J2003" i="8"/>
  <c r="I2003" i="8"/>
  <c r="H2003" i="8"/>
  <c r="G2003" i="8"/>
  <c r="F2003" i="8"/>
  <c r="M2003" i="8" s="1"/>
  <c r="N2003" i="8" s="1"/>
  <c r="E2003" i="8"/>
  <c r="D2003" i="8"/>
  <c r="C2003" i="8"/>
  <c r="B2003" i="8"/>
  <c r="A2003" i="8"/>
  <c r="L2002" i="8"/>
  <c r="K2002" i="8"/>
  <c r="J2002" i="8"/>
  <c r="I2002" i="8"/>
  <c r="H2002" i="8"/>
  <c r="G2002" i="8"/>
  <c r="F2002" i="8"/>
  <c r="M2002" i="8" s="1"/>
  <c r="N2002" i="8" s="1"/>
  <c r="E2002" i="8"/>
  <c r="D2002" i="8"/>
  <c r="C2002" i="8"/>
  <c r="B2002" i="8"/>
  <c r="A2002" i="8"/>
  <c r="L2001" i="8"/>
  <c r="K2001" i="8"/>
  <c r="J2001" i="8"/>
  <c r="I2001" i="8"/>
  <c r="H2001" i="8"/>
  <c r="G2001" i="8"/>
  <c r="F2001" i="8"/>
  <c r="M2001" i="8" s="1"/>
  <c r="N2001" i="8" s="1"/>
  <c r="E2001" i="8"/>
  <c r="D2001" i="8"/>
  <c r="C2001" i="8"/>
  <c r="B2001" i="8"/>
  <c r="A2001" i="8"/>
  <c r="L2000" i="8"/>
  <c r="K2000" i="8"/>
  <c r="J2000" i="8"/>
  <c r="I2000" i="8"/>
  <c r="H2000" i="8"/>
  <c r="G2000" i="8"/>
  <c r="F2000" i="8"/>
  <c r="M2000" i="8" s="1"/>
  <c r="N2000" i="8" s="1"/>
  <c r="E2000" i="8"/>
  <c r="D2000" i="8"/>
  <c r="C2000" i="8"/>
  <c r="B2000" i="8"/>
  <c r="A2000" i="8"/>
  <c r="L1999" i="8"/>
  <c r="K1999" i="8"/>
  <c r="J1999" i="8"/>
  <c r="I1999" i="8"/>
  <c r="H1999" i="8"/>
  <c r="G1999" i="8"/>
  <c r="F1999" i="8"/>
  <c r="M1999" i="8" s="1"/>
  <c r="N1999" i="8" s="1"/>
  <c r="E1999" i="8"/>
  <c r="D1999" i="8"/>
  <c r="C1999" i="8"/>
  <c r="B1999" i="8"/>
  <c r="A1999" i="8"/>
  <c r="L1998" i="8"/>
  <c r="K1998" i="8"/>
  <c r="J1998" i="8"/>
  <c r="I1998" i="8"/>
  <c r="H1998" i="8"/>
  <c r="G1998" i="8"/>
  <c r="F1998" i="8"/>
  <c r="M1998" i="8" s="1"/>
  <c r="N1998" i="8" s="1"/>
  <c r="E1998" i="8"/>
  <c r="D1998" i="8"/>
  <c r="C1998" i="8"/>
  <c r="B1998" i="8"/>
  <c r="A1998" i="8"/>
  <c r="L1997" i="8"/>
  <c r="K1997" i="8"/>
  <c r="J1997" i="8"/>
  <c r="I1997" i="8"/>
  <c r="H1997" i="8"/>
  <c r="G1997" i="8"/>
  <c r="F1997" i="8"/>
  <c r="M1997" i="8" s="1"/>
  <c r="E1997" i="8"/>
  <c r="D1997" i="8"/>
  <c r="C1997" i="8"/>
  <c r="B1997" i="8"/>
  <c r="A1997" i="8"/>
  <c r="L1996" i="8"/>
  <c r="K1996" i="8"/>
  <c r="J1996" i="8"/>
  <c r="I1996" i="8"/>
  <c r="H1996" i="8"/>
  <c r="G1996" i="8"/>
  <c r="F1996" i="8"/>
  <c r="M1996" i="8" s="1"/>
  <c r="N1996" i="8" s="1"/>
  <c r="E1996" i="8"/>
  <c r="D1996" i="8"/>
  <c r="C1996" i="8"/>
  <c r="B1996" i="8"/>
  <c r="A1996" i="8"/>
  <c r="L1995" i="8"/>
  <c r="K1995" i="8"/>
  <c r="J1995" i="8"/>
  <c r="I1995" i="8"/>
  <c r="H1995" i="8"/>
  <c r="G1995" i="8"/>
  <c r="F1995" i="8"/>
  <c r="M1995" i="8" s="1"/>
  <c r="N1995" i="8" s="1"/>
  <c r="E1995" i="8"/>
  <c r="D1995" i="8"/>
  <c r="C1995" i="8"/>
  <c r="B1995" i="8"/>
  <c r="A1995" i="8"/>
  <c r="L1994" i="8"/>
  <c r="K1994" i="8"/>
  <c r="J1994" i="8"/>
  <c r="I1994" i="8"/>
  <c r="H1994" i="8"/>
  <c r="G1994" i="8"/>
  <c r="F1994" i="8"/>
  <c r="M1994" i="8" s="1"/>
  <c r="N1994" i="8" s="1"/>
  <c r="E1994" i="8"/>
  <c r="D1994" i="8"/>
  <c r="C1994" i="8"/>
  <c r="B1994" i="8"/>
  <c r="A1994" i="8"/>
  <c r="L1993" i="8"/>
  <c r="K1993" i="8"/>
  <c r="J1993" i="8"/>
  <c r="I1993" i="8"/>
  <c r="H1993" i="8"/>
  <c r="G1993" i="8"/>
  <c r="F1993" i="8"/>
  <c r="M1993" i="8" s="1"/>
  <c r="N1993" i="8" s="1"/>
  <c r="E1993" i="8"/>
  <c r="D1993" i="8"/>
  <c r="C1993" i="8"/>
  <c r="B1993" i="8"/>
  <c r="A1993" i="8"/>
  <c r="L1992" i="8"/>
  <c r="K1992" i="8"/>
  <c r="J1992" i="8"/>
  <c r="I1992" i="8"/>
  <c r="H1992" i="8"/>
  <c r="G1992" i="8"/>
  <c r="F1992" i="8"/>
  <c r="M1992" i="8" s="1"/>
  <c r="N1992" i="8" s="1"/>
  <c r="E1992" i="8"/>
  <c r="D1992" i="8"/>
  <c r="C1992" i="8"/>
  <c r="B1992" i="8"/>
  <c r="A1992" i="8"/>
  <c r="L1991" i="8"/>
  <c r="K1991" i="8"/>
  <c r="J1991" i="8"/>
  <c r="I1991" i="8"/>
  <c r="H1991" i="8"/>
  <c r="G1991" i="8"/>
  <c r="F1991" i="8"/>
  <c r="M1991" i="8" s="1"/>
  <c r="N1991" i="8" s="1"/>
  <c r="E1991" i="8"/>
  <c r="D1991" i="8"/>
  <c r="C1991" i="8"/>
  <c r="B1991" i="8"/>
  <c r="A1991" i="8"/>
  <c r="L1990" i="8"/>
  <c r="K1990" i="8"/>
  <c r="J1990" i="8"/>
  <c r="I1990" i="8"/>
  <c r="H1990" i="8"/>
  <c r="G1990" i="8"/>
  <c r="F1990" i="8"/>
  <c r="M1990" i="8" s="1"/>
  <c r="N1990" i="8" s="1"/>
  <c r="E1990" i="8"/>
  <c r="D1990" i="8"/>
  <c r="C1990" i="8"/>
  <c r="B1990" i="8"/>
  <c r="A1990" i="8"/>
  <c r="L1989" i="8"/>
  <c r="K1989" i="8"/>
  <c r="J1989" i="8"/>
  <c r="I1989" i="8"/>
  <c r="H1989" i="8"/>
  <c r="G1989" i="8"/>
  <c r="F1989" i="8"/>
  <c r="M1989" i="8" s="1"/>
  <c r="N1989" i="8" s="1"/>
  <c r="E1989" i="8"/>
  <c r="D1989" i="8"/>
  <c r="C1989" i="8"/>
  <c r="B1989" i="8"/>
  <c r="A1989" i="8"/>
  <c r="L1988" i="8"/>
  <c r="K1988" i="8"/>
  <c r="J1988" i="8"/>
  <c r="I1988" i="8"/>
  <c r="H1988" i="8"/>
  <c r="G1988" i="8"/>
  <c r="F1988" i="8"/>
  <c r="M1988" i="8" s="1"/>
  <c r="N1988" i="8" s="1"/>
  <c r="E1988" i="8"/>
  <c r="D1988" i="8"/>
  <c r="C1988" i="8"/>
  <c r="B1988" i="8"/>
  <c r="A1988" i="8"/>
  <c r="L1987" i="8"/>
  <c r="K1987" i="8"/>
  <c r="J1987" i="8"/>
  <c r="I1987" i="8"/>
  <c r="H1987" i="8"/>
  <c r="G1987" i="8"/>
  <c r="F1987" i="8"/>
  <c r="M1987" i="8" s="1"/>
  <c r="N1987" i="8" s="1"/>
  <c r="E1987" i="8"/>
  <c r="D1987" i="8"/>
  <c r="C1987" i="8"/>
  <c r="B1987" i="8"/>
  <c r="A1987" i="8"/>
  <c r="L1986" i="8"/>
  <c r="K1986" i="8"/>
  <c r="J1986" i="8"/>
  <c r="I1986" i="8"/>
  <c r="H1986" i="8"/>
  <c r="G1986" i="8"/>
  <c r="F1986" i="8"/>
  <c r="M1986" i="8" s="1"/>
  <c r="N1986" i="8" s="1"/>
  <c r="E1986" i="8"/>
  <c r="D1986" i="8"/>
  <c r="C1986" i="8"/>
  <c r="B1986" i="8"/>
  <c r="A1986" i="8"/>
  <c r="L1985" i="8"/>
  <c r="K1985" i="8"/>
  <c r="J1985" i="8"/>
  <c r="I1985" i="8"/>
  <c r="H1985" i="8"/>
  <c r="G1985" i="8"/>
  <c r="F1985" i="8"/>
  <c r="M1985" i="8" s="1"/>
  <c r="N1985" i="8" s="1"/>
  <c r="E1985" i="8"/>
  <c r="D1985" i="8"/>
  <c r="C1985" i="8"/>
  <c r="B1985" i="8"/>
  <c r="A1985" i="8"/>
  <c r="L1984" i="8"/>
  <c r="K1984" i="8"/>
  <c r="J1984" i="8"/>
  <c r="I1984" i="8"/>
  <c r="H1984" i="8"/>
  <c r="G1984" i="8"/>
  <c r="F1984" i="8"/>
  <c r="M1984" i="8" s="1"/>
  <c r="N1984" i="8" s="1"/>
  <c r="E1984" i="8"/>
  <c r="D1984" i="8"/>
  <c r="C1984" i="8"/>
  <c r="B1984" i="8"/>
  <c r="A1984" i="8"/>
  <c r="L1983" i="8"/>
  <c r="K1983" i="8"/>
  <c r="J1983" i="8"/>
  <c r="I1983" i="8"/>
  <c r="H1983" i="8"/>
  <c r="G1983" i="8"/>
  <c r="F1983" i="8"/>
  <c r="M1983" i="8" s="1"/>
  <c r="N1983" i="8" s="1"/>
  <c r="E1983" i="8"/>
  <c r="D1983" i="8"/>
  <c r="C1983" i="8"/>
  <c r="B1983" i="8"/>
  <c r="A1983" i="8"/>
  <c r="L1982" i="8"/>
  <c r="K1982" i="8"/>
  <c r="J1982" i="8"/>
  <c r="I1982" i="8"/>
  <c r="H1982" i="8"/>
  <c r="G1982" i="8"/>
  <c r="F1982" i="8"/>
  <c r="M1982" i="8" s="1"/>
  <c r="E1982" i="8"/>
  <c r="D1982" i="8"/>
  <c r="C1982" i="8"/>
  <c r="B1982" i="8"/>
  <c r="A1982" i="8"/>
  <c r="L1981" i="8"/>
  <c r="K1981" i="8"/>
  <c r="J1981" i="8"/>
  <c r="I1981" i="8"/>
  <c r="H1981" i="8"/>
  <c r="G1981" i="8"/>
  <c r="F1981" i="8"/>
  <c r="M1981" i="8" s="1"/>
  <c r="N1981" i="8" s="1"/>
  <c r="E1981" i="8"/>
  <c r="D1981" i="8"/>
  <c r="C1981" i="8"/>
  <c r="B1981" i="8"/>
  <c r="A1981" i="8"/>
  <c r="L1980" i="8"/>
  <c r="K1980" i="8"/>
  <c r="J1980" i="8"/>
  <c r="I1980" i="8"/>
  <c r="H1980" i="8"/>
  <c r="G1980" i="8"/>
  <c r="F1980" i="8"/>
  <c r="M1980" i="8" s="1"/>
  <c r="N1980" i="8" s="1"/>
  <c r="E1980" i="8"/>
  <c r="D1980" i="8"/>
  <c r="C1980" i="8"/>
  <c r="B1980" i="8"/>
  <c r="A1980" i="8"/>
  <c r="L1979" i="8"/>
  <c r="K1979" i="8"/>
  <c r="J1979" i="8"/>
  <c r="I1979" i="8"/>
  <c r="H1979" i="8"/>
  <c r="G1979" i="8"/>
  <c r="F1979" i="8"/>
  <c r="M1979" i="8" s="1"/>
  <c r="N1979" i="8" s="1"/>
  <c r="E1979" i="8"/>
  <c r="D1979" i="8"/>
  <c r="C1979" i="8"/>
  <c r="B1979" i="8"/>
  <c r="A1979" i="8"/>
  <c r="L1978" i="8"/>
  <c r="K1978" i="8"/>
  <c r="J1978" i="8"/>
  <c r="I1978" i="8"/>
  <c r="H1978" i="8"/>
  <c r="G1978" i="8"/>
  <c r="F1978" i="8"/>
  <c r="M1978" i="8" s="1"/>
  <c r="N1978" i="8" s="1"/>
  <c r="E1978" i="8"/>
  <c r="D1978" i="8"/>
  <c r="C1978" i="8"/>
  <c r="B1978" i="8"/>
  <c r="A1978" i="8"/>
  <c r="L1977" i="8"/>
  <c r="K1977" i="8"/>
  <c r="J1977" i="8"/>
  <c r="I1977" i="8"/>
  <c r="H1977" i="8"/>
  <c r="G1977" i="8"/>
  <c r="F1977" i="8"/>
  <c r="M1977" i="8" s="1"/>
  <c r="N1977" i="8" s="1"/>
  <c r="E1977" i="8"/>
  <c r="D1977" i="8"/>
  <c r="C1977" i="8"/>
  <c r="B1977" i="8"/>
  <c r="A1977" i="8"/>
  <c r="L1976" i="8"/>
  <c r="K1976" i="8"/>
  <c r="J1976" i="8"/>
  <c r="I1976" i="8"/>
  <c r="H1976" i="8"/>
  <c r="G1976" i="8"/>
  <c r="F1976" i="8"/>
  <c r="M1976" i="8" s="1"/>
  <c r="N1976" i="8" s="1"/>
  <c r="E1976" i="8"/>
  <c r="D1976" i="8"/>
  <c r="C1976" i="8"/>
  <c r="B1976" i="8"/>
  <c r="A1976" i="8"/>
  <c r="L1975" i="8"/>
  <c r="K1975" i="8"/>
  <c r="J1975" i="8"/>
  <c r="I1975" i="8"/>
  <c r="H1975" i="8"/>
  <c r="G1975" i="8"/>
  <c r="F1975" i="8"/>
  <c r="M1975" i="8" s="1"/>
  <c r="N1975" i="8" s="1"/>
  <c r="E1975" i="8"/>
  <c r="D1975" i="8"/>
  <c r="C1975" i="8"/>
  <c r="B1975" i="8"/>
  <c r="A1975" i="8"/>
  <c r="L1974" i="8"/>
  <c r="K1974" i="8"/>
  <c r="J1974" i="8"/>
  <c r="I1974" i="8"/>
  <c r="H1974" i="8"/>
  <c r="G1974" i="8"/>
  <c r="F1974" i="8"/>
  <c r="M1974" i="8" s="1"/>
  <c r="N1974" i="8" s="1"/>
  <c r="E1974" i="8"/>
  <c r="D1974" i="8"/>
  <c r="C1974" i="8"/>
  <c r="B1974" i="8"/>
  <c r="A1974" i="8"/>
  <c r="L1973" i="8"/>
  <c r="K1973" i="8"/>
  <c r="J1973" i="8"/>
  <c r="I1973" i="8"/>
  <c r="H1973" i="8"/>
  <c r="G1973" i="8"/>
  <c r="F1973" i="8"/>
  <c r="M1973" i="8" s="1"/>
  <c r="N1973" i="8" s="1"/>
  <c r="E1973" i="8"/>
  <c r="D1973" i="8"/>
  <c r="C1973" i="8"/>
  <c r="B1973" i="8"/>
  <c r="A1973" i="8"/>
  <c r="L1972" i="8"/>
  <c r="K1972" i="8"/>
  <c r="J1972" i="8"/>
  <c r="I1972" i="8"/>
  <c r="H1972" i="8"/>
  <c r="G1972" i="8"/>
  <c r="F1972" i="8"/>
  <c r="M1972" i="8" s="1"/>
  <c r="N1972" i="8" s="1"/>
  <c r="E1972" i="8"/>
  <c r="D1972" i="8"/>
  <c r="C1972" i="8"/>
  <c r="B1972" i="8"/>
  <c r="A1972" i="8"/>
  <c r="L1971" i="8"/>
  <c r="K1971" i="8"/>
  <c r="J1971" i="8"/>
  <c r="I1971" i="8"/>
  <c r="H1971" i="8"/>
  <c r="G1971" i="8"/>
  <c r="F1971" i="8"/>
  <c r="M1971" i="8" s="1"/>
  <c r="N1971" i="8" s="1"/>
  <c r="E1971" i="8"/>
  <c r="D1971" i="8"/>
  <c r="C1971" i="8"/>
  <c r="B1971" i="8"/>
  <c r="A1971" i="8"/>
  <c r="L1970" i="8"/>
  <c r="K1970" i="8"/>
  <c r="J1970" i="8"/>
  <c r="I1970" i="8"/>
  <c r="H1970" i="8"/>
  <c r="G1970" i="8"/>
  <c r="F1970" i="8"/>
  <c r="M1970" i="8" s="1"/>
  <c r="N1970" i="8" s="1"/>
  <c r="E1970" i="8"/>
  <c r="D1970" i="8"/>
  <c r="C1970" i="8"/>
  <c r="B1970" i="8"/>
  <c r="A1970" i="8"/>
  <c r="L1969" i="8"/>
  <c r="K1969" i="8"/>
  <c r="J1969" i="8"/>
  <c r="I1969" i="8"/>
  <c r="H1969" i="8"/>
  <c r="G1969" i="8"/>
  <c r="F1969" i="8"/>
  <c r="M1969" i="8" s="1"/>
  <c r="N1969" i="8" s="1"/>
  <c r="E1969" i="8"/>
  <c r="D1969" i="8"/>
  <c r="C1969" i="8"/>
  <c r="B1969" i="8"/>
  <c r="A1969" i="8"/>
  <c r="L1968" i="8"/>
  <c r="K1968" i="8"/>
  <c r="J1968" i="8"/>
  <c r="I1968" i="8"/>
  <c r="H1968" i="8"/>
  <c r="G1968" i="8"/>
  <c r="F1968" i="8"/>
  <c r="M1968" i="8" s="1"/>
  <c r="N1968" i="8" s="1"/>
  <c r="E1968" i="8"/>
  <c r="D1968" i="8"/>
  <c r="C1968" i="8"/>
  <c r="B1968" i="8"/>
  <c r="A1968" i="8"/>
  <c r="L1967" i="8"/>
  <c r="K1967" i="8"/>
  <c r="J1967" i="8"/>
  <c r="I1967" i="8"/>
  <c r="H1967" i="8"/>
  <c r="G1967" i="8"/>
  <c r="F1967" i="8"/>
  <c r="M1967" i="8" s="1"/>
  <c r="E1967" i="8"/>
  <c r="D1967" i="8"/>
  <c r="C1967" i="8"/>
  <c r="B1967" i="8"/>
  <c r="A1967" i="8"/>
  <c r="L1966" i="8"/>
  <c r="K1966" i="8"/>
  <c r="J1966" i="8"/>
  <c r="I1966" i="8"/>
  <c r="H1966" i="8"/>
  <c r="G1966" i="8"/>
  <c r="F1966" i="8"/>
  <c r="M1966" i="8" s="1"/>
  <c r="E1966" i="8"/>
  <c r="D1966" i="8"/>
  <c r="C1966" i="8"/>
  <c r="B1966" i="8"/>
  <c r="A1966" i="8"/>
  <c r="L1965" i="8"/>
  <c r="K1965" i="8"/>
  <c r="J1965" i="8"/>
  <c r="I1965" i="8"/>
  <c r="H1965" i="8"/>
  <c r="G1965" i="8"/>
  <c r="F1965" i="8"/>
  <c r="M1965" i="8" s="1"/>
  <c r="E1965" i="8"/>
  <c r="D1965" i="8"/>
  <c r="C1965" i="8"/>
  <c r="B1965" i="8"/>
  <c r="A1965" i="8"/>
  <c r="L1964" i="8"/>
  <c r="K1964" i="8"/>
  <c r="J1964" i="8"/>
  <c r="I1964" i="8"/>
  <c r="H1964" i="8"/>
  <c r="G1964" i="8"/>
  <c r="F1964" i="8"/>
  <c r="M1964" i="8" s="1"/>
  <c r="E1964" i="8"/>
  <c r="D1964" i="8"/>
  <c r="C1964" i="8"/>
  <c r="B1964" i="8"/>
  <c r="A1964" i="8"/>
  <c r="L1963" i="8"/>
  <c r="K1963" i="8"/>
  <c r="J1963" i="8"/>
  <c r="I1963" i="8"/>
  <c r="H1963" i="8"/>
  <c r="G1963" i="8"/>
  <c r="F1963" i="8"/>
  <c r="M1963" i="8" s="1"/>
  <c r="E1963" i="8"/>
  <c r="D1963" i="8"/>
  <c r="C1963" i="8"/>
  <c r="B1963" i="8"/>
  <c r="A1963" i="8"/>
  <c r="L1962" i="8"/>
  <c r="K1962" i="8"/>
  <c r="J1962" i="8"/>
  <c r="I1962" i="8"/>
  <c r="H1962" i="8"/>
  <c r="G1962" i="8"/>
  <c r="F1962" i="8"/>
  <c r="M1962" i="8" s="1"/>
  <c r="E1962" i="8"/>
  <c r="D1962" i="8"/>
  <c r="C1962" i="8"/>
  <c r="B1962" i="8"/>
  <c r="A1962" i="8"/>
  <c r="L1961" i="8"/>
  <c r="K1961" i="8"/>
  <c r="J1961" i="8"/>
  <c r="I1961" i="8"/>
  <c r="H1961" i="8"/>
  <c r="G1961" i="8"/>
  <c r="F1961" i="8"/>
  <c r="M1961" i="8" s="1"/>
  <c r="E1961" i="8"/>
  <c r="D1961" i="8"/>
  <c r="C1961" i="8"/>
  <c r="B1961" i="8"/>
  <c r="A1961" i="8"/>
  <c r="L1960" i="8"/>
  <c r="K1960" i="8"/>
  <c r="J1960" i="8"/>
  <c r="I1960" i="8"/>
  <c r="H1960" i="8"/>
  <c r="G1960" i="8"/>
  <c r="F1960" i="8"/>
  <c r="M1960" i="8" s="1"/>
  <c r="E1960" i="8"/>
  <c r="D1960" i="8"/>
  <c r="C1960" i="8"/>
  <c r="B1960" i="8"/>
  <c r="A1960" i="8"/>
  <c r="L1959" i="8"/>
  <c r="K1959" i="8"/>
  <c r="J1959" i="8"/>
  <c r="I1959" i="8"/>
  <c r="H1959" i="8"/>
  <c r="G1959" i="8"/>
  <c r="F1959" i="8"/>
  <c r="M1959" i="8" s="1"/>
  <c r="E1959" i="8"/>
  <c r="D1959" i="8"/>
  <c r="C1959" i="8"/>
  <c r="B1959" i="8"/>
  <c r="A1959" i="8"/>
  <c r="L1958" i="8"/>
  <c r="K1958" i="8"/>
  <c r="J1958" i="8"/>
  <c r="I1958" i="8"/>
  <c r="H1958" i="8"/>
  <c r="G1958" i="8"/>
  <c r="F1958" i="8"/>
  <c r="M1958" i="8" s="1"/>
  <c r="E1958" i="8"/>
  <c r="D1958" i="8"/>
  <c r="C1958" i="8"/>
  <c r="B1958" i="8"/>
  <c r="A1958" i="8"/>
  <c r="L1957" i="8"/>
  <c r="K1957" i="8"/>
  <c r="J1957" i="8"/>
  <c r="I1957" i="8"/>
  <c r="H1957" i="8"/>
  <c r="G1957" i="8"/>
  <c r="F1957" i="8"/>
  <c r="M1957" i="8" s="1"/>
  <c r="E1957" i="8"/>
  <c r="D1957" i="8"/>
  <c r="C1957" i="8"/>
  <c r="B1957" i="8"/>
  <c r="A1957" i="8"/>
  <c r="L1956" i="8"/>
  <c r="K1956" i="8"/>
  <c r="J1956" i="8"/>
  <c r="I1956" i="8"/>
  <c r="H1956" i="8"/>
  <c r="G1956" i="8"/>
  <c r="F1956" i="8"/>
  <c r="M1956" i="8" s="1"/>
  <c r="E1956" i="8"/>
  <c r="D1956" i="8"/>
  <c r="C1956" i="8"/>
  <c r="B1956" i="8"/>
  <c r="A1956" i="8"/>
  <c r="L1955" i="8"/>
  <c r="K1955" i="8"/>
  <c r="J1955" i="8"/>
  <c r="I1955" i="8"/>
  <c r="H1955" i="8"/>
  <c r="G1955" i="8"/>
  <c r="F1955" i="8"/>
  <c r="M1955" i="8" s="1"/>
  <c r="E1955" i="8"/>
  <c r="D1955" i="8"/>
  <c r="C1955" i="8"/>
  <c r="B1955" i="8"/>
  <c r="A1955" i="8"/>
  <c r="L1954" i="8"/>
  <c r="K1954" i="8"/>
  <c r="J1954" i="8"/>
  <c r="I1954" i="8"/>
  <c r="H1954" i="8"/>
  <c r="G1954" i="8"/>
  <c r="F1954" i="8"/>
  <c r="M1954" i="8" s="1"/>
  <c r="E1954" i="8"/>
  <c r="D1954" i="8"/>
  <c r="C1954" i="8"/>
  <c r="B1954" i="8"/>
  <c r="A1954" i="8"/>
  <c r="L1953" i="8"/>
  <c r="K1953" i="8"/>
  <c r="J1953" i="8"/>
  <c r="I1953" i="8"/>
  <c r="H1953" i="8"/>
  <c r="G1953" i="8"/>
  <c r="F1953" i="8"/>
  <c r="M1953" i="8" s="1"/>
  <c r="E1953" i="8"/>
  <c r="D1953" i="8"/>
  <c r="C1953" i="8"/>
  <c r="B1953" i="8"/>
  <c r="A1953" i="8"/>
  <c r="L1952" i="8"/>
  <c r="K1952" i="8"/>
  <c r="J1952" i="8"/>
  <c r="I1952" i="8"/>
  <c r="H1952" i="8"/>
  <c r="G1952" i="8"/>
  <c r="F1952" i="8"/>
  <c r="M1952" i="8" s="1"/>
  <c r="E1952" i="8"/>
  <c r="D1952" i="8"/>
  <c r="C1952" i="8"/>
  <c r="B1952" i="8"/>
  <c r="A1952" i="8"/>
  <c r="L1951" i="8"/>
  <c r="K1951" i="8"/>
  <c r="J1951" i="8"/>
  <c r="I1951" i="8"/>
  <c r="H1951" i="8"/>
  <c r="G1951" i="8"/>
  <c r="F1951" i="8"/>
  <c r="M1951" i="8" s="1"/>
  <c r="N1951" i="8" s="1"/>
  <c r="E1951" i="8"/>
  <c r="D1951" i="8"/>
  <c r="C1951" i="8"/>
  <c r="B1951" i="8"/>
  <c r="A1951" i="8"/>
  <c r="L1950" i="8"/>
  <c r="K1950" i="8"/>
  <c r="J1950" i="8"/>
  <c r="I1950" i="8"/>
  <c r="H1950" i="8"/>
  <c r="G1950" i="8"/>
  <c r="F1950" i="8"/>
  <c r="M1950" i="8" s="1"/>
  <c r="N1950" i="8" s="1"/>
  <c r="E1950" i="8"/>
  <c r="D1950" i="8"/>
  <c r="C1950" i="8"/>
  <c r="B1950" i="8"/>
  <c r="A1950" i="8"/>
  <c r="L1949" i="8"/>
  <c r="K1949" i="8"/>
  <c r="J1949" i="8"/>
  <c r="I1949" i="8"/>
  <c r="H1949" i="8"/>
  <c r="G1949" i="8"/>
  <c r="F1949" i="8"/>
  <c r="M1949" i="8" s="1"/>
  <c r="N1949" i="8" s="1"/>
  <c r="E1949" i="8"/>
  <c r="D1949" i="8"/>
  <c r="C1949" i="8"/>
  <c r="B1949" i="8"/>
  <c r="A1949" i="8"/>
  <c r="L1948" i="8"/>
  <c r="K1948" i="8"/>
  <c r="J1948" i="8"/>
  <c r="I1948" i="8"/>
  <c r="H1948" i="8"/>
  <c r="G1948" i="8"/>
  <c r="F1948" i="8"/>
  <c r="M1948" i="8" s="1"/>
  <c r="N1948" i="8" s="1"/>
  <c r="E1948" i="8"/>
  <c r="D1948" i="8"/>
  <c r="C1948" i="8"/>
  <c r="B1948" i="8"/>
  <c r="A1948" i="8"/>
  <c r="L1947" i="8"/>
  <c r="K1947" i="8"/>
  <c r="J1947" i="8"/>
  <c r="I1947" i="8"/>
  <c r="H1947" i="8"/>
  <c r="G1947" i="8"/>
  <c r="F1947" i="8"/>
  <c r="M1947" i="8" s="1"/>
  <c r="N1947" i="8" s="1"/>
  <c r="E1947" i="8"/>
  <c r="D1947" i="8"/>
  <c r="C1947" i="8"/>
  <c r="B1947" i="8"/>
  <c r="A1947" i="8"/>
  <c r="L1946" i="8"/>
  <c r="K1946" i="8"/>
  <c r="J1946" i="8"/>
  <c r="I1946" i="8"/>
  <c r="H1946" i="8"/>
  <c r="G1946" i="8"/>
  <c r="F1946" i="8"/>
  <c r="M1946" i="8" s="1"/>
  <c r="N1946" i="8" s="1"/>
  <c r="E1946" i="8"/>
  <c r="D1946" i="8"/>
  <c r="C1946" i="8"/>
  <c r="B1946" i="8"/>
  <c r="A1946" i="8"/>
  <c r="L1945" i="8"/>
  <c r="K1945" i="8"/>
  <c r="J1945" i="8"/>
  <c r="I1945" i="8"/>
  <c r="H1945" i="8"/>
  <c r="G1945" i="8"/>
  <c r="F1945" i="8"/>
  <c r="M1945" i="8" s="1"/>
  <c r="N1945" i="8" s="1"/>
  <c r="E1945" i="8"/>
  <c r="D1945" i="8"/>
  <c r="C1945" i="8"/>
  <c r="B1945" i="8"/>
  <c r="A1945" i="8"/>
  <c r="L1944" i="8"/>
  <c r="K1944" i="8"/>
  <c r="J1944" i="8"/>
  <c r="I1944" i="8"/>
  <c r="H1944" i="8"/>
  <c r="G1944" i="8"/>
  <c r="F1944" i="8"/>
  <c r="M1944" i="8" s="1"/>
  <c r="N1944" i="8" s="1"/>
  <c r="E1944" i="8"/>
  <c r="D1944" i="8"/>
  <c r="C1944" i="8"/>
  <c r="B1944" i="8"/>
  <c r="A1944" i="8"/>
  <c r="L1943" i="8"/>
  <c r="K1943" i="8"/>
  <c r="J1943" i="8"/>
  <c r="I1943" i="8"/>
  <c r="H1943" i="8"/>
  <c r="G1943" i="8"/>
  <c r="F1943" i="8"/>
  <c r="M1943" i="8" s="1"/>
  <c r="N1943" i="8" s="1"/>
  <c r="E1943" i="8"/>
  <c r="D1943" i="8"/>
  <c r="C1943" i="8"/>
  <c r="B1943" i="8"/>
  <c r="A1943" i="8"/>
  <c r="L1942" i="8"/>
  <c r="K1942" i="8"/>
  <c r="J1942" i="8"/>
  <c r="I1942" i="8"/>
  <c r="H1942" i="8"/>
  <c r="G1942" i="8"/>
  <c r="F1942" i="8"/>
  <c r="M1942" i="8" s="1"/>
  <c r="N1942" i="8" s="1"/>
  <c r="E1942" i="8"/>
  <c r="D1942" i="8"/>
  <c r="C1942" i="8"/>
  <c r="B1942" i="8"/>
  <c r="A1942" i="8"/>
  <c r="L1941" i="8"/>
  <c r="K1941" i="8"/>
  <c r="J1941" i="8"/>
  <c r="I1941" i="8"/>
  <c r="H1941" i="8"/>
  <c r="G1941" i="8"/>
  <c r="F1941" i="8"/>
  <c r="M1941" i="8" s="1"/>
  <c r="N1941" i="8" s="1"/>
  <c r="E1941" i="8"/>
  <c r="D1941" i="8"/>
  <c r="C1941" i="8"/>
  <c r="B1941" i="8"/>
  <c r="A1941" i="8"/>
  <c r="L1940" i="8"/>
  <c r="K1940" i="8"/>
  <c r="J1940" i="8"/>
  <c r="I1940" i="8"/>
  <c r="H1940" i="8"/>
  <c r="G1940" i="8"/>
  <c r="F1940" i="8"/>
  <c r="M1940" i="8" s="1"/>
  <c r="N1940" i="8" s="1"/>
  <c r="E1940" i="8"/>
  <c r="D1940" i="8"/>
  <c r="C1940" i="8"/>
  <c r="B1940" i="8"/>
  <c r="A1940" i="8"/>
  <c r="L1939" i="8"/>
  <c r="K1939" i="8"/>
  <c r="J1939" i="8"/>
  <c r="I1939" i="8"/>
  <c r="H1939" i="8"/>
  <c r="G1939" i="8"/>
  <c r="F1939" i="8"/>
  <c r="M1939" i="8" s="1"/>
  <c r="N1939" i="8" s="1"/>
  <c r="E1939" i="8"/>
  <c r="D1939" i="8"/>
  <c r="C1939" i="8"/>
  <c r="B1939" i="8"/>
  <c r="A1939" i="8"/>
  <c r="L1938" i="8"/>
  <c r="K1938" i="8"/>
  <c r="J1938" i="8"/>
  <c r="I1938" i="8"/>
  <c r="H1938" i="8"/>
  <c r="G1938" i="8"/>
  <c r="F1938" i="8"/>
  <c r="M1938" i="8" s="1"/>
  <c r="N1938" i="8" s="1"/>
  <c r="E1938" i="8"/>
  <c r="D1938" i="8"/>
  <c r="C1938" i="8"/>
  <c r="B1938" i="8"/>
  <c r="A1938" i="8"/>
  <c r="L1937" i="8"/>
  <c r="K1937" i="8"/>
  <c r="J1937" i="8"/>
  <c r="I1937" i="8"/>
  <c r="H1937" i="8"/>
  <c r="G1937" i="8"/>
  <c r="F1937" i="8"/>
  <c r="M1937" i="8" s="1"/>
  <c r="E1937" i="8"/>
  <c r="D1937" i="8"/>
  <c r="C1937" i="8"/>
  <c r="B1937" i="8"/>
  <c r="A1937" i="8"/>
  <c r="L1936" i="8"/>
  <c r="K1936" i="8"/>
  <c r="J1936" i="8"/>
  <c r="I1936" i="8"/>
  <c r="H1936" i="8"/>
  <c r="G1936" i="8"/>
  <c r="F1936" i="8"/>
  <c r="M1936" i="8" s="1"/>
  <c r="N1936" i="8" s="1"/>
  <c r="E1936" i="8"/>
  <c r="D1936" i="8"/>
  <c r="C1936" i="8"/>
  <c r="B1936" i="8"/>
  <c r="A1936" i="8"/>
  <c r="L1935" i="8"/>
  <c r="K1935" i="8"/>
  <c r="J1935" i="8"/>
  <c r="I1935" i="8"/>
  <c r="H1935" i="8"/>
  <c r="G1935" i="8"/>
  <c r="F1935" i="8"/>
  <c r="M1935" i="8" s="1"/>
  <c r="N1935" i="8" s="1"/>
  <c r="E1935" i="8"/>
  <c r="D1935" i="8"/>
  <c r="C1935" i="8"/>
  <c r="B1935" i="8"/>
  <c r="A1935" i="8"/>
  <c r="L1934" i="8"/>
  <c r="K1934" i="8"/>
  <c r="J1934" i="8"/>
  <c r="I1934" i="8"/>
  <c r="H1934" i="8"/>
  <c r="G1934" i="8"/>
  <c r="F1934" i="8"/>
  <c r="M1934" i="8" s="1"/>
  <c r="N1934" i="8" s="1"/>
  <c r="E1934" i="8"/>
  <c r="D1934" i="8"/>
  <c r="C1934" i="8"/>
  <c r="B1934" i="8"/>
  <c r="A1934" i="8"/>
  <c r="L1933" i="8"/>
  <c r="K1933" i="8"/>
  <c r="J1933" i="8"/>
  <c r="I1933" i="8"/>
  <c r="H1933" i="8"/>
  <c r="G1933" i="8"/>
  <c r="F1933" i="8"/>
  <c r="M1933" i="8" s="1"/>
  <c r="N1933" i="8" s="1"/>
  <c r="E1933" i="8"/>
  <c r="D1933" i="8"/>
  <c r="C1933" i="8"/>
  <c r="B1933" i="8"/>
  <c r="A1933" i="8"/>
  <c r="L1932" i="8"/>
  <c r="K1932" i="8"/>
  <c r="J1932" i="8"/>
  <c r="I1932" i="8"/>
  <c r="H1932" i="8"/>
  <c r="G1932" i="8"/>
  <c r="F1932" i="8"/>
  <c r="M1932" i="8" s="1"/>
  <c r="N1932" i="8" s="1"/>
  <c r="E1932" i="8"/>
  <c r="D1932" i="8"/>
  <c r="C1932" i="8"/>
  <c r="B1932" i="8"/>
  <c r="A1932" i="8"/>
  <c r="L1931" i="8"/>
  <c r="K1931" i="8"/>
  <c r="J1931" i="8"/>
  <c r="I1931" i="8"/>
  <c r="H1931" i="8"/>
  <c r="G1931" i="8"/>
  <c r="F1931" i="8"/>
  <c r="M1931" i="8" s="1"/>
  <c r="N1931" i="8" s="1"/>
  <c r="E1931" i="8"/>
  <c r="D1931" i="8"/>
  <c r="C1931" i="8"/>
  <c r="B1931" i="8"/>
  <c r="A1931" i="8"/>
  <c r="L1930" i="8"/>
  <c r="K1930" i="8"/>
  <c r="J1930" i="8"/>
  <c r="I1930" i="8"/>
  <c r="H1930" i="8"/>
  <c r="G1930" i="8"/>
  <c r="F1930" i="8"/>
  <c r="M1930" i="8" s="1"/>
  <c r="N1930" i="8" s="1"/>
  <c r="E1930" i="8"/>
  <c r="D1930" i="8"/>
  <c r="C1930" i="8"/>
  <c r="B1930" i="8"/>
  <c r="A1930" i="8"/>
  <c r="L1929" i="8"/>
  <c r="K1929" i="8"/>
  <c r="J1929" i="8"/>
  <c r="I1929" i="8"/>
  <c r="H1929" i="8"/>
  <c r="G1929" i="8"/>
  <c r="F1929" i="8"/>
  <c r="M1929" i="8" s="1"/>
  <c r="N1929" i="8" s="1"/>
  <c r="E1929" i="8"/>
  <c r="D1929" i="8"/>
  <c r="C1929" i="8"/>
  <c r="B1929" i="8"/>
  <c r="A1929" i="8"/>
  <c r="L1928" i="8"/>
  <c r="K1928" i="8"/>
  <c r="J1928" i="8"/>
  <c r="I1928" i="8"/>
  <c r="H1928" i="8"/>
  <c r="G1928" i="8"/>
  <c r="F1928" i="8"/>
  <c r="M1928" i="8" s="1"/>
  <c r="N1928" i="8" s="1"/>
  <c r="E1928" i="8"/>
  <c r="D1928" i="8"/>
  <c r="C1928" i="8"/>
  <c r="B1928" i="8"/>
  <c r="A1928" i="8"/>
  <c r="L1927" i="8"/>
  <c r="K1927" i="8"/>
  <c r="J1927" i="8"/>
  <c r="I1927" i="8"/>
  <c r="H1927" i="8"/>
  <c r="G1927" i="8"/>
  <c r="F1927" i="8"/>
  <c r="M1927" i="8" s="1"/>
  <c r="N1927" i="8" s="1"/>
  <c r="E1927" i="8"/>
  <c r="D1927" i="8"/>
  <c r="C1927" i="8"/>
  <c r="B1927" i="8"/>
  <c r="A1927" i="8"/>
  <c r="L1926" i="8"/>
  <c r="K1926" i="8"/>
  <c r="J1926" i="8"/>
  <c r="I1926" i="8"/>
  <c r="H1926" i="8"/>
  <c r="G1926" i="8"/>
  <c r="F1926" i="8"/>
  <c r="M1926" i="8" s="1"/>
  <c r="N1926" i="8" s="1"/>
  <c r="E1926" i="8"/>
  <c r="D1926" i="8"/>
  <c r="C1926" i="8"/>
  <c r="B1926" i="8"/>
  <c r="A1926" i="8"/>
  <c r="L1925" i="8"/>
  <c r="K1925" i="8"/>
  <c r="J1925" i="8"/>
  <c r="I1925" i="8"/>
  <c r="H1925" i="8"/>
  <c r="G1925" i="8"/>
  <c r="F1925" i="8"/>
  <c r="M1925" i="8" s="1"/>
  <c r="N1925" i="8" s="1"/>
  <c r="E1925" i="8"/>
  <c r="D1925" i="8"/>
  <c r="C1925" i="8"/>
  <c r="B1925" i="8"/>
  <c r="A1925" i="8"/>
  <c r="L1924" i="8"/>
  <c r="K1924" i="8"/>
  <c r="J1924" i="8"/>
  <c r="I1924" i="8"/>
  <c r="H1924" i="8"/>
  <c r="G1924" i="8"/>
  <c r="F1924" i="8"/>
  <c r="M1924" i="8" s="1"/>
  <c r="N1924" i="8" s="1"/>
  <c r="E1924" i="8"/>
  <c r="D1924" i="8"/>
  <c r="C1924" i="8"/>
  <c r="B1924" i="8"/>
  <c r="A1924" i="8"/>
  <c r="L1923" i="8"/>
  <c r="K1923" i="8"/>
  <c r="J1923" i="8"/>
  <c r="I1923" i="8"/>
  <c r="H1923" i="8"/>
  <c r="G1923" i="8"/>
  <c r="F1923" i="8"/>
  <c r="M1923" i="8" s="1"/>
  <c r="N1923" i="8" s="1"/>
  <c r="E1923" i="8"/>
  <c r="D1923" i="8"/>
  <c r="C1923" i="8"/>
  <c r="B1923" i="8"/>
  <c r="A1923" i="8"/>
  <c r="L1922" i="8"/>
  <c r="K1922" i="8"/>
  <c r="J1922" i="8"/>
  <c r="I1922" i="8"/>
  <c r="H1922" i="8"/>
  <c r="G1922" i="8"/>
  <c r="F1922" i="8"/>
  <c r="M1922" i="8" s="1"/>
  <c r="E1922" i="8"/>
  <c r="D1922" i="8"/>
  <c r="C1922" i="8"/>
  <c r="B1922" i="8"/>
  <c r="A1922" i="8"/>
  <c r="L1921" i="8"/>
  <c r="K1921" i="8"/>
  <c r="J1921" i="8"/>
  <c r="I1921" i="8"/>
  <c r="H1921" i="8"/>
  <c r="G1921" i="8"/>
  <c r="F1921" i="8"/>
  <c r="M1921" i="8" s="1"/>
  <c r="N1921" i="8" s="1"/>
  <c r="E1921" i="8"/>
  <c r="D1921" i="8"/>
  <c r="C1921" i="8"/>
  <c r="B1921" i="8"/>
  <c r="A1921" i="8"/>
  <c r="L1920" i="8"/>
  <c r="K1920" i="8"/>
  <c r="J1920" i="8"/>
  <c r="I1920" i="8"/>
  <c r="H1920" i="8"/>
  <c r="G1920" i="8"/>
  <c r="F1920" i="8"/>
  <c r="M1920" i="8" s="1"/>
  <c r="N1920" i="8" s="1"/>
  <c r="E1920" i="8"/>
  <c r="D1920" i="8"/>
  <c r="C1920" i="8"/>
  <c r="B1920" i="8"/>
  <c r="A1920" i="8"/>
  <c r="L1919" i="8"/>
  <c r="K1919" i="8"/>
  <c r="J1919" i="8"/>
  <c r="I1919" i="8"/>
  <c r="H1919" i="8"/>
  <c r="G1919" i="8"/>
  <c r="F1919" i="8"/>
  <c r="M1919" i="8" s="1"/>
  <c r="N1919" i="8" s="1"/>
  <c r="E1919" i="8"/>
  <c r="D1919" i="8"/>
  <c r="C1919" i="8"/>
  <c r="B1919" i="8"/>
  <c r="A1919" i="8"/>
  <c r="L1918" i="8"/>
  <c r="K1918" i="8"/>
  <c r="J1918" i="8"/>
  <c r="I1918" i="8"/>
  <c r="H1918" i="8"/>
  <c r="G1918" i="8"/>
  <c r="F1918" i="8"/>
  <c r="M1918" i="8" s="1"/>
  <c r="N1918" i="8" s="1"/>
  <c r="E1918" i="8"/>
  <c r="D1918" i="8"/>
  <c r="C1918" i="8"/>
  <c r="B1918" i="8"/>
  <c r="A1918" i="8"/>
  <c r="M1917" i="8"/>
  <c r="N1917" i="8" s="1"/>
  <c r="L1917" i="8"/>
  <c r="I1917" i="8"/>
  <c r="H1917" i="8"/>
  <c r="G1917" i="8"/>
  <c r="F1917" i="8"/>
  <c r="D1917" i="8"/>
  <c r="C1917" i="8"/>
  <c r="B1917" i="8"/>
  <c r="A1917" i="8"/>
  <c r="I1916" i="8"/>
  <c r="H1916" i="8"/>
  <c r="G1916" i="8"/>
  <c r="F1916" i="8"/>
  <c r="D1916" i="8"/>
  <c r="C1916" i="8"/>
  <c r="B1916" i="8"/>
  <c r="A1916" i="8"/>
  <c r="I1915" i="8"/>
  <c r="H1915" i="8"/>
  <c r="G1915" i="8"/>
  <c r="F1915" i="8"/>
  <c r="D1915" i="8"/>
  <c r="C1915" i="8"/>
  <c r="B1915" i="8"/>
  <c r="A1915" i="8"/>
  <c r="I1914" i="8"/>
  <c r="H1914" i="8"/>
  <c r="G1914" i="8"/>
  <c r="F1914" i="8"/>
  <c r="D1914" i="8"/>
  <c r="C1914" i="8"/>
  <c r="B1914" i="8"/>
  <c r="A1914" i="8"/>
  <c r="I1913" i="8"/>
  <c r="H1913" i="8"/>
  <c r="G1913" i="8"/>
  <c r="F1913" i="8"/>
  <c r="D1913" i="8"/>
  <c r="C1913" i="8"/>
  <c r="B1913" i="8"/>
  <c r="A1913" i="8"/>
  <c r="I1912" i="8"/>
  <c r="H1912" i="8"/>
  <c r="G1912" i="8"/>
  <c r="F1912" i="8"/>
  <c r="D1912" i="8"/>
  <c r="C1912" i="8"/>
  <c r="B1912" i="8"/>
  <c r="A1912" i="8"/>
  <c r="I1911" i="8"/>
  <c r="H1911" i="8"/>
  <c r="G1911" i="8"/>
  <c r="F1911" i="8"/>
  <c r="D1911" i="8"/>
  <c r="C1911" i="8"/>
  <c r="B1911" i="8"/>
  <c r="A1911" i="8"/>
  <c r="I1910" i="8"/>
  <c r="H1910" i="8"/>
  <c r="G1910" i="8"/>
  <c r="F1910" i="8"/>
  <c r="D1910" i="8"/>
  <c r="C1910" i="8"/>
  <c r="B1910" i="8"/>
  <c r="A1910" i="8"/>
  <c r="I1909" i="8"/>
  <c r="H1909" i="8"/>
  <c r="G1909" i="8"/>
  <c r="F1909" i="8"/>
  <c r="D1909" i="8"/>
  <c r="C1909" i="8"/>
  <c r="B1909" i="8"/>
  <c r="A1909" i="8"/>
  <c r="I1908" i="8"/>
  <c r="H1908" i="8"/>
  <c r="G1908" i="8"/>
  <c r="F1908" i="8"/>
  <c r="D1908" i="8"/>
  <c r="C1908" i="8"/>
  <c r="B1908" i="8"/>
  <c r="A1908" i="8"/>
  <c r="I1907" i="8"/>
  <c r="H1907" i="8"/>
  <c r="G1907" i="8"/>
  <c r="F1907" i="8"/>
  <c r="D1907" i="8"/>
  <c r="C1907" i="8"/>
  <c r="B1907" i="8"/>
  <c r="A1907" i="8"/>
  <c r="I1906" i="8"/>
  <c r="H1906" i="8"/>
  <c r="G1906" i="8"/>
  <c r="F1906" i="8"/>
  <c r="D1906" i="8"/>
  <c r="C1906" i="8"/>
  <c r="B1906" i="8"/>
  <c r="A1906" i="8"/>
  <c r="I1905" i="8"/>
  <c r="H1905" i="8"/>
  <c r="G1905" i="8"/>
  <c r="F1905" i="8"/>
  <c r="D1905" i="8"/>
  <c r="C1905" i="8"/>
  <c r="B1905" i="8"/>
  <c r="A1905" i="8"/>
  <c r="I1904" i="8"/>
  <c r="H1904" i="8"/>
  <c r="G1904" i="8"/>
  <c r="F1904" i="8"/>
  <c r="D1904" i="8"/>
  <c r="C1904" i="8"/>
  <c r="B1904" i="8"/>
  <c r="A1904" i="8"/>
  <c r="I1903" i="8"/>
  <c r="H1903" i="8"/>
  <c r="G1903" i="8"/>
  <c r="F1903" i="8"/>
  <c r="D1903" i="8"/>
  <c r="C1903" i="8"/>
  <c r="B1903" i="8"/>
  <c r="A1903" i="8"/>
  <c r="I1902" i="8"/>
  <c r="H1902" i="8"/>
  <c r="G1902" i="8"/>
  <c r="F1902" i="8"/>
  <c r="D1902" i="8"/>
  <c r="C1902" i="8"/>
  <c r="B1902" i="8"/>
  <c r="A1902" i="8"/>
  <c r="I1901" i="8"/>
  <c r="H1901" i="8"/>
  <c r="G1901" i="8"/>
  <c r="F1901" i="8"/>
  <c r="D1901" i="8"/>
  <c r="C1901" i="8"/>
  <c r="B1901" i="8"/>
  <c r="A1901" i="8"/>
  <c r="I1900" i="8"/>
  <c r="H1900" i="8"/>
  <c r="G1900" i="8"/>
  <c r="F1900" i="8"/>
  <c r="D1900" i="8"/>
  <c r="C1900" i="8"/>
  <c r="B1900" i="8"/>
  <c r="A1900" i="8"/>
  <c r="I1899" i="8"/>
  <c r="H1899" i="8"/>
  <c r="G1899" i="8"/>
  <c r="F1899" i="8"/>
  <c r="D1899" i="8"/>
  <c r="C1899" i="8"/>
  <c r="B1899" i="8"/>
  <c r="A1899" i="8"/>
  <c r="I1898" i="8"/>
  <c r="H1898" i="8"/>
  <c r="G1898" i="8"/>
  <c r="F1898" i="8"/>
  <c r="D1898" i="8"/>
  <c r="C1898" i="8"/>
  <c r="B1898" i="8"/>
  <c r="A1898" i="8"/>
  <c r="I1897" i="8"/>
  <c r="H1897" i="8"/>
  <c r="G1897" i="8"/>
  <c r="F1897" i="8"/>
  <c r="D1897" i="8"/>
  <c r="C1897" i="8"/>
  <c r="B1897" i="8"/>
  <c r="A1897" i="8"/>
  <c r="I1896" i="8"/>
  <c r="H1896" i="8"/>
  <c r="G1896" i="8"/>
  <c r="F1896" i="8"/>
  <c r="D1896" i="8"/>
  <c r="C1896" i="8"/>
  <c r="B1896" i="8"/>
  <c r="A1896" i="8"/>
  <c r="I1895" i="8"/>
  <c r="H1895" i="8"/>
  <c r="G1895" i="8"/>
  <c r="F1895" i="8"/>
  <c r="D1895" i="8"/>
  <c r="C1895" i="8"/>
  <c r="B1895" i="8"/>
  <c r="A1895" i="8"/>
  <c r="I1894" i="8"/>
  <c r="H1894" i="8"/>
  <c r="G1894" i="8"/>
  <c r="F1894" i="8"/>
  <c r="D1894" i="8"/>
  <c r="C1894" i="8"/>
  <c r="B1894" i="8"/>
  <c r="A1894" i="8"/>
  <c r="I1893" i="8"/>
  <c r="H1893" i="8"/>
  <c r="G1893" i="8"/>
  <c r="F1893" i="8"/>
  <c r="D1893" i="8"/>
  <c r="C1893" i="8"/>
  <c r="B1893" i="8"/>
  <c r="A1893" i="8"/>
  <c r="I1892" i="8"/>
  <c r="H1892" i="8"/>
  <c r="G1892" i="8"/>
  <c r="F1892" i="8"/>
  <c r="D1892" i="8"/>
  <c r="C1892" i="8"/>
  <c r="B1892" i="8"/>
  <c r="A1892" i="8"/>
  <c r="I1891" i="8"/>
  <c r="H1891" i="8"/>
  <c r="G1891" i="8"/>
  <c r="F1891" i="8"/>
  <c r="D1891" i="8"/>
  <c r="C1891" i="8"/>
  <c r="B1891" i="8"/>
  <c r="A1891" i="8"/>
  <c r="I1890" i="8"/>
  <c r="H1890" i="8"/>
  <c r="G1890" i="8"/>
  <c r="F1890" i="8"/>
  <c r="D1890" i="8"/>
  <c r="C1890" i="8"/>
  <c r="B1890" i="8"/>
  <c r="A1890" i="8"/>
  <c r="I1889" i="8"/>
  <c r="H1889" i="8"/>
  <c r="G1889" i="8"/>
  <c r="F1889" i="8"/>
  <c r="D1889" i="8"/>
  <c r="C1889" i="8"/>
  <c r="B1889" i="8"/>
  <c r="A1889" i="8"/>
  <c r="I1888" i="8"/>
  <c r="H1888" i="8"/>
  <c r="G1888" i="8"/>
  <c r="F1888" i="8"/>
  <c r="D1888" i="8"/>
  <c r="C1888" i="8"/>
  <c r="B1888" i="8"/>
  <c r="A1888" i="8"/>
  <c r="I1887" i="8"/>
  <c r="H1887" i="8"/>
  <c r="G1887" i="8"/>
  <c r="F1887" i="8"/>
  <c r="D1887" i="8"/>
  <c r="C1887" i="8"/>
  <c r="B1887" i="8"/>
  <c r="A1887" i="8"/>
  <c r="I1886" i="8"/>
  <c r="H1886" i="8"/>
  <c r="G1886" i="8"/>
  <c r="F1886" i="8"/>
  <c r="D1886" i="8"/>
  <c r="C1886" i="8"/>
  <c r="B1886" i="8"/>
  <c r="A1886" i="8"/>
  <c r="I1885" i="8"/>
  <c r="H1885" i="8"/>
  <c r="G1885" i="8"/>
  <c r="F1885" i="8"/>
  <c r="D1885" i="8"/>
  <c r="C1885" i="8"/>
  <c r="B1885" i="8"/>
  <c r="A1885" i="8"/>
  <c r="I1884" i="8"/>
  <c r="H1884" i="8"/>
  <c r="G1884" i="8"/>
  <c r="F1884" i="8"/>
  <c r="D1884" i="8"/>
  <c r="C1884" i="8"/>
  <c r="B1884" i="8"/>
  <c r="A1884" i="8"/>
  <c r="I1883" i="8"/>
  <c r="H1883" i="8"/>
  <c r="G1883" i="8"/>
  <c r="F1883" i="8"/>
  <c r="D1883" i="8"/>
  <c r="C1883" i="8"/>
  <c r="B1883" i="8"/>
  <c r="A1883" i="8"/>
  <c r="I1882" i="8"/>
  <c r="H1882" i="8"/>
  <c r="G1882" i="8"/>
  <c r="F1882" i="8"/>
  <c r="D1882" i="8"/>
  <c r="C1882" i="8"/>
  <c r="B1882" i="8"/>
  <c r="A1882" i="8"/>
  <c r="I1881" i="8"/>
  <c r="H1881" i="8"/>
  <c r="G1881" i="8"/>
  <c r="F1881" i="8"/>
  <c r="D1881" i="8"/>
  <c r="C1881" i="8"/>
  <c r="B1881" i="8"/>
  <c r="A1881" i="8"/>
  <c r="I1880" i="8"/>
  <c r="H1880" i="8"/>
  <c r="G1880" i="8"/>
  <c r="F1880" i="8"/>
  <c r="D1880" i="8"/>
  <c r="C1880" i="8"/>
  <c r="B1880" i="8"/>
  <c r="A1880" i="8"/>
  <c r="I1879" i="8"/>
  <c r="H1879" i="8"/>
  <c r="G1879" i="8"/>
  <c r="F1879" i="8"/>
  <c r="D1879" i="8"/>
  <c r="C1879" i="8"/>
  <c r="B1879" i="8"/>
  <c r="A1879" i="8"/>
  <c r="I1878" i="8"/>
  <c r="H1878" i="8"/>
  <c r="G1878" i="8"/>
  <c r="F1878" i="8"/>
  <c r="D1878" i="8"/>
  <c r="C1878" i="8"/>
  <c r="B1878" i="8"/>
  <c r="A1878" i="8"/>
  <c r="I1877" i="8"/>
  <c r="H1877" i="8"/>
  <c r="G1877" i="8"/>
  <c r="F1877" i="8"/>
  <c r="D1877" i="8"/>
  <c r="C1877" i="8"/>
  <c r="B1877" i="8"/>
  <c r="A1877" i="8"/>
  <c r="I1876" i="8"/>
  <c r="H1876" i="8"/>
  <c r="G1876" i="8"/>
  <c r="F1876" i="8"/>
  <c r="D1876" i="8"/>
  <c r="C1876" i="8"/>
  <c r="B1876" i="8"/>
  <c r="A1876" i="8"/>
  <c r="I1875" i="8"/>
  <c r="H1875" i="8"/>
  <c r="G1875" i="8"/>
  <c r="F1875" i="8"/>
  <c r="D1875" i="8"/>
  <c r="C1875" i="8"/>
  <c r="B1875" i="8"/>
  <c r="A1875" i="8"/>
  <c r="I1874" i="8"/>
  <c r="H1874" i="8"/>
  <c r="G1874" i="8"/>
  <c r="F1874" i="8"/>
  <c r="D1874" i="8"/>
  <c r="C1874" i="8"/>
  <c r="B1874" i="8"/>
  <c r="A1874" i="8"/>
  <c r="I1873" i="8"/>
  <c r="H1873" i="8"/>
  <c r="G1873" i="8"/>
  <c r="F1873" i="8"/>
  <c r="D1873" i="8"/>
  <c r="C1873" i="8"/>
  <c r="B1873" i="8"/>
  <c r="A1873" i="8"/>
  <c r="I1872" i="8"/>
  <c r="H1872" i="8"/>
  <c r="G1872" i="8"/>
  <c r="F1872" i="8"/>
  <c r="D1872" i="8"/>
  <c r="C1872" i="8"/>
  <c r="B1872" i="8"/>
  <c r="A1872" i="8"/>
  <c r="I1871" i="8"/>
  <c r="H1871" i="8"/>
  <c r="G1871" i="8"/>
  <c r="F1871" i="8"/>
  <c r="D1871" i="8"/>
  <c r="C1871" i="8"/>
  <c r="B1871" i="8"/>
  <c r="A1871" i="8"/>
  <c r="I1870" i="8"/>
  <c r="H1870" i="8"/>
  <c r="G1870" i="8"/>
  <c r="F1870" i="8"/>
  <c r="D1870" i="8"/>
  <c r="C1870" i="8"/>
  <c r="B1870" i="8"/>
  <c r="A1870" i="8"/>
  <c r="I1869" i="8"/>
  <c r="H1869" i="8"/>
  <c r="G1869" i="8"/>
  <c r="F1869" i="8"/>
  <c r="D1869" i="8"/>
  <c r="C1869" i="8"/>
  <c r="B1869" i="8"/>
  <c r="A1869" i="8"/>
  <c r="I1868" i="8"/>
  <c r="H1868" i="8"/>
  <c r="G1868" i="8"/>
  <c r="F1868" i="8"/>
  <c r="D1868" i="8"/>
  <c r="C1868" i="8"/>
  <c r="B1868" i="8"/>
  <c r="A1868" i="8"/>
  <c r="I1867" i="8"/>
  <c r="H1867" i="8"/>
  <c r="G1867" i="8"/>
  <c r="F1867" i="8"/>
  <c r="D1867" i="8"/>
  <c r="C1867" i="8"/>
  <c r="B1867" i="8"/>
  <c r="A1867" i="8"/>
  <c r="I1866" i="8"/>
  <c r="H1866" i="8"/>
  <c r="G1866" i="8"/>
  <c r="F1866" i="8"/>
  <c r="D1866" i="8"/>
  <c r="C1866" i="8"/>
  <c r="B1866" i="8"/>
  <c r="A1866" i="8"/>
  <c r="I1865" i="8"/>
  <c r="H1865" i="8"/>
  <c r="G1865" i="8"/>
  <c r="F1865" i="8"/>
  <c r="D1865" i="8"/>
  <c r="C1865" i="8"/>
  <c r="B1865" i="8"/>
  <c r="A1865" i="8"/>
  <c r="I1864" i="8"/>
  <c r="H1864" i="8"/>
  <c r="G1864" i="8"/>
  <c r="F1864" i="8"/>
  <c r="D1864" i="8"/>
  <c r="C1864" i="8"/>
  <c r="B1864" i="8"/>
  <c r="A1864" i="8"/>
  <c r="I1863" i="8"/>
  <c r="H1863" i="8"/>
  <c r="G1863" i="8"/>
  <c r="F1863" i="8"/>
  <c r="D1863" i="8"/>
  <c r="C1863" i="8"/>
  <c r="B1863" i="8"/>
  <c r="A1863" i="8"/>
  <c r="I1862" i="8"/>
  <c r="H1862" i="8"/>
  <c r="G1862" i="8"/>
  <c r="F1862" i="8"/>
  <c r="D1862" i="8"/>
  <c r="C1862" i="8"/>
  <c r="B1862" i="8"/>
  <c r="A1862" i="8"/>
  <c r="I1861" i="8"/>
  <c r="H1861" i="8"/>
  <c r="G1861" i="8"/>
  <c r="F1861" i="8"/>
  <c r="D1861" i="8"/>
  <c r="C1861" i="8"/>
  <c r="B1861" i="8"/>
  <c r="A1861" i="8"/>
  <c r="I1860" i="8"/>
  <c r="H1860" i="8"/>
  <c r="G1860" i="8"/>
  <c r="F1860" i="8"/>
  <c r="D1860" i="8"/>
  <c r="C1860" i="8"/>
  <c r="B1860" i="8"/>
  <c r="A1860" i="8"/>
  <c r="I1859" i="8"/>
  <c r="H1859" i="8"/>
  <c r="G1859" i="8"/>
  <c r="F1859" i="8"/>
  <c r="D1859" i="8"/>
  <c r="C1859" i="8"/>
  <c r="B1859" i="8"/>
  <c r="A1859" i="8"/>
  <c r="I1858" i="8"/>
  <c r="H1858" i="8"/>
  <c r="G1858" i="8"/>
  <c r="F1858" i="8"/>
  <c r="D1858" i="8"/>
  <c r="C1858" i="8"/>
  <c r="B1858" i="8"/>
  <c r="A1858" i="8"/>
  <c r="I1857" i="8"/>
  <c r="H1857" i="8"/>
  <c r="G1857" i="8"/>
  <c r="F1857" i="8"/>
  <c r="D1857" i="8"/>
  <c r="C1857" i="8"/>
  <c r="B1857" i="8"/>
  <c r="A1857" i="8"/>
  <c r="I1856" i="8"/>
  <c r="H1856" i="8"/>
  <c r="G1856" i="8"/>
  <c r="F1856" i="8"/>
  <c r="D1856" i="8"/>
  <c r="C1856" i="8"/>
  <c r="B1856" i="8"/>
  <c r="A1856" i="8"/>
  <c r="I1855" i="8"/>
  <c r="H1855" i="8"/>
  <c r="G1855" i="8"/>
  <c r="F1855" i="8"/>
  <c r="D1855" i="8"/>
  <c r="C1855" i="8"/>
  <c r="B1855" i="8"/>
  <c r="A1855" i="8"/>
  <c r="I1854" i="8"/>
  <c r="H1854" i="8"/>
  <c r="G1854" i="8"/>
  <c r="F1854" i="8"/>
  <c r="D1854" i="8"/>
  <c r="C1854" i="8"/>
  <c r="B1854" i="8"/>
  <c r="A1854" i="8"/>
  <c r="I1853" i="8"/>
  <c r="H1853" i="8"/>
  <c r="G1853" i="8"/>
  <c r="F1853" i="8"/>
  <c r="D1853" i="8"/>
  <c r="C1853" i="8"/>
  <c r="B1853" i="8"/>
  <c r="A1853" i="8"/>
  <c r="I1852" i="8"/>
  <c r="H1852" i="8"/>
  <c r="G1852" i="8"/>
  <c r="F1852" i="8"/>
  <c r="D1852" i="8"/>
  <c r="C1852" i="8"/>
  <c r="B1852" i="8"/>
  <c r="A1852" i="8"/>
  <c r="I1851" i="8"/>
  <c r="H1851" i="8"/>
  <c r="G1851" i="8"/>
  <c r="F1851" i="8"/>
  <c r="D1851" i="8"/>
  <c r="C1851" i="8"/>
  <c r="B1851" i="8"/>
  <c r="A1851" i="8"/>
  <c r="I1850" i="8"/>
  <c r="H1850" i="8"/>
  <c r="G1850" i="8"/>
  <c r="F1850" i="8"/>
  <c r="D1850" i="8"/>
  <c r="C1850" i="8"/>
  <c r="B1850" i="8"/>
  <c r="A1850" i="8"/>
  <c r="I1849" i="8"/>
  <c r="H1849" i="8"/>
  <c r="G1849" i="8"/>
  <c r="F1849" i="8"/>
  <c r="D1849" i="8"/>
  <c r="C1849" i="8"/>
  <c r="B1849" i="8"/>
  <c r="A1849" i="8"/>
  <c r="I1848" i="8"/>
  <c r="H1848" i="8"/>
  <c r="G1848" i="8"/>
  <c r="F1848" i="8"/>
  <c r="D1848" i="8"/>
  <c r="C1848" i="8"/>
  <c r="B1848" i="8"/>
  <c r="A1848" i="8"/>
  <c r="I1847" i="8"/>
  <c r="H1847" i="8"/>
  <c r="G1847" i="8"/>
  <c r="F1847" i="8"/>
  <c r="D1847" i="8"/>
  <c r="C1847" i="8"/>
  <c r="B1847" i="8"/>
  <c r="A1847" i="8"/>
  <c r="I1846" i="8"/>
  <c r="H1846" i="8"/>
  <c r="G1846" i="8"/>
  <c r="F1846" i="8"/>
  <c r="D1846" i="8"/>
  <c r="C1846" i="8"/>
  <c r="B1846" i="8"/>
  <c r="A1846" i="8"/>
  <c r="I1845" i="8"/>
  <c r="H1845" i="8"/>
  <c r="G1845" i="8"/>
  <c r="F1845" i="8"/>
  <c r="D1845" i="8"/>
  <c r="C1845" i="8"/>
  <c r="B1845" i="8"/>
  <c r="A1845" i="8"/>
  <c r="I1844" i="8"/>
  <c r="H1844" i="8"/>
  <c r="G1844" i="8"/>
  <c r="F1844" i="8"/>
  <c r="D1844" i="8"/>
  <c r="C1844" i="8"/>
  <c r="B1844" i="8"/>
  <c r="A1844" i="8"/>
  <c r="I1843" i="8"/>
  <c r="H1843" i="8"/>
  <c r="G1843" i="8"/>
  <c r="F1843" i="8"/>
  <c r="D1843" i="8"/>
  <c r="C1843" i="8"/>
  <c r="B1843" i="8"/>
  <c r="A1843" i="8"/>
  <c r="I1842" i="8"/>
  <c r="H1842" i="8"/>
  <c r="G1842" i="8"/>
  <c r="F1842" i="8"/>
  <c r="D1842" i="8"/>
  <c r="C1842" i="8"/>
  <c r="B1842" i="8"/>
  <c r="A1842" i="8"/>
  <c r="I1841" i="8"/>
  <c r="H1841" i="8"/>
  <c r="G1841" i="8"/>
  <c r="F1841" i="8"/>
  <c r="D1841" i="8"/>
  <c r="C1841" i="8"/>
  <c r="B1841" i="8"/>
  <c r="A1841" i="8"/>
  <c r="I1840" i="8"/>
  <c r="H1840" i="8"/>
  <c r="G1840" i="8"/>
  <c r="F1840" i="8"/>
  <c r="D1840" i="8"/>
  <c r="C1840" i="8"/>
  <c r="B1840" i="8"/>
  <c r="A1840" i="8"/>
  <c r="I1839" i="8"/>
  <c r="H1839" i="8"/>
  <c r="G1839" i="8"/>
  <c r="F1839" i="8"/>
  <c r="D1839" i="8"/>
  <c r="C1839" i="8"/>
  <c r="B1839" i="8"/>
  <c r="A1839" i="8"/>
  <c r="I1838" i="8"/>
  <c r="H1838" i="8"/>
  <c r="G1838" i="8"/>
  <c r="F1838" i="8"/>
  <c r="D1838" i="8"/>
  <c r="C1838" i="8"/>
  <c r="B1838" i="8"/>
  <c r="A1838" i="8"/>
  <c r="I1837" i="8"/>
  <c r="H1837" i="8"/>
  <c r="G1837" i="8"/>
  <c r="F1837" i="8"/>
  <c r="D1837" i="8"/>
  <c r="C1837" i="8"/>
  <c r="B1837" i="8"/>
  <c r="A1837" i="8"/>
  <c r="I1836" i="8"/>
  <c r="H1836" i="8"/>
  <c r="G1836" i="8"/>
  <c r="F1836" i="8"/>
  <c r="D1836" i="8"/>
  <c r="C1836" i="8"/>
  <c r="B1836" i="8"/>
  <c r="A1836" i="8"/>
  <c r="I1835" i="8"/>
  <c r="H1835" i="8"/>
  <c r="G1835" i="8"/>
  <c r="F1835" i="8"/>
  <c r="D1835" i="8"/>
  <c r="C1835" i="8"/>
  <c r="B1835" i="8"/>
  <c r="A1835" i="8"/>
  <c r="I1834" i="8"/>
  <c r="H1834" i="8"/>
  <c r="G1834" i="8"/>
  <c r="F1834" i="8"/>
  <c r="D1834" i="8"/>
  <c r="C1834" i="8"/>
  <c r="B1834" i="8"/>
  <c r="A1834" i="8"/>
  <c r="I1833" i="8"/>
  <c r="H1833" i="8"/>
  <c r="G1833" i="8"/>
  <c r="F1833" i="8"/>
  <c r="D1833" i="8"/>
  <c r="C1833" i="8"/>
  <c r="B1833" i="8"/>
  <c r="A1833" i="8"/>
  <c r="I1832" i="8"/>
  <c r="H1832" i="8"/>
  <c r="G1832" i="8"/>
  <c r="F1832" i="8"/>
  <c r="D1832" i="8"/>
  <c r="C1832" i="8"/>
  <c r="B1832" i="8"/>
  <c r="A1832" i="8"/>
  <c r="I1831" i="8"/>
  <c r="H1831" i="8"/>
  <c r="G1831" i="8"/>
  <c r="F1831" i="8"/>
  <c r="D1831" i="8"/>
  <c r="C1831" i="8"/>
  <c r="B1831" i="8"/>
  <c r="A1831" i="8"/>
  <c r="I1830" i="8"/>
  <c r="H1830" i="8"/>
  <c r="G1830" i="8"/>
  <c r="F1830" i="8"/>
  <c r="D1830" i="8"/>
  <c r="C1830" i="8"/>
  <c r="B1830" i="8"/>
  <c r="A1830" i="8"/>
  <c r="I1829" i="8"/>
  <c r="H1829" i="8"/>
  <c r="G1829" i="8"/>
  <c r="F1829" i="8"/>
  <c r="D1829" i="8"/>
  <c r="C1829" i="8"/>
  <c r="B1829" i="8"/>
  <c r="A1829" i="8"/>
  <c r="I1828" i="8"/>
  <c r="H1828" i="8"/>
  <c r="G1828" i="8"/>
  <c r="F1828" i="8"/>
  <c r="D1828" i="8"/>
  <c r="C1828" i="8"/>
  <c r="B1828" i="8"/>
  <c r="A1828" i="8"/>
  <c r="I1827" i="8"/>
  <c r="H1827" i="8"/>
  <c r="G1827" i="8"/>
  <c r="F1827" i="8"/>
  <c r="D1827" i="8"/>
  <c r="C1827" i="8"/>
  <c r="B1827" i="8"/>
  <c r="A1827" i="8"/>
  <c r="I1826" i="8"/>
  <c r="H1826" i="8"/>
  <c r="G1826" i="8"/>
  <c r="F1826" i="8"/>
  <c r="D1826" i="8"/>
  <c r="C1826" i="8"/>
  <c r="B1826" i="8"/>
  <c r="A1826" i="8"/>
  <c r="I1825" i="8"/>
  <c r="H1825" i="8"/>
  <c r="G1825" i="8"/>
  <c r="F1825" i="8"/>
  <c r="D1825" i="8"/>
  <c r="C1825" i="8"/>
  <c r="B1825" i="8"/>
  <c r="A1825" i="8"/>
  <c r="I1824" i="8"/>
  <c r="H1824" i="8"/>
  <c r="G1824" i="8"/>
  <c r="F1824" i="8"/>
  <c r="D1824" i="8"/>
  <c r="C1824" i="8"/>
  <c r="B1824" i="8"/>
  <c r="A1824" i="8"/>
  <c r="I1823" i="8"/>
  <c r="H1823" i="8"/>
  <c r="G1823" i="8"/>
  <c r="F1823" i="8"/>
  <c r="D1823" i="8"/>
  <c r="C1823" i="8"/>
  <c r="B1823" i="8"/>
  <c r="A1823" i="8"/>
  <c r="I1822" i="8"/>
  <c r="H1822" i="8"/>
  <c r="G1822" i="8"/>
  <c r="F1822" i="8"/>
  <c r="D1822" i="8"/>
  <c r="C1822" i="8"/>
  <c r="B1822" i="8"/>
  <c r="A1822" i="8"/>
  <c r="I1821" i="8"/>
  <c r="H1821" i="8"/>
  <c r="G1821" i="8"/>
  <c r="F1821" i="8"/>
  <c r="D1821" i="8"/>
  <c r="C1821" i="8"/>
  <c r="B1821" i="8"/>
  <c r="A1821" i="8"/>
  <c r="I1820" i="8"/>
  <c r="H1820" i="8"/>
  <c r="G1820" i="8"/>
  <c r="F1820" i="8"/>
  <c r="D1820" i="8"/>
  <c r="C1820" i="8"/>
  <c r="B1820" i="8"/>
  <c r="A1820" i="8"/>
  <c r="I1819" i="8"/>
  <c r="H1819" i="8"/>
  <c r="G1819" i="8"/>
  <c r="F1819" i="8"/>
  <c r="D1819" i="8"/>
  <c r="C1819" i="8"/>
  <c r="B1819" i="8"/>
  <c r="A1819" i="8"/>
  <c r="I1818" i="8"/>
  <c r="H1818" i="8"/>
  <c r="G1818" i="8"/>
  <c r="F1818" i="8"/>
  <c r="D1818" i="8"/>
  <c r="C1818" i="8"/>
  <c r="B1818" i="8"/>
  <c r="A1818" i="8"/>
  <c r="I1817" i="8"/>
  <c r="H1817" i="8"/>
  <c r="G1817" i="8"/>
  <c r="F1817" i="8"/>
  <c r="D1817" i="8"/>
  <c r="C1817" i="8"/>
  <c r="B1817" i="8"/>
  <c r="A1817" i="8"/>
  <c r="I1816" i="8"/>
  <c r="H1816" i="8"/>
  <c r="G1816" i="8"/>
  <c r="F1816" i="8"/>
  <c r="D1816" i="8"/>
  <c r="C1816" i="8"/>
  <c r="B1816" i="8"/>
  <c r="A1816" i="8"/>
  <c r="I1815" i="8"/>
  <c r="H1815" i="8"/>
  <c r="G1815" i="8"/>
  <c r="F1815" i="8"/>
  <c r="D1815" i="8"/>
  <c r="C1815" i="8"/>
  <c r="B1815" i="8"/>
  <c r="A1815" i="8"/>
  <c r="I1814" i="8"/>
  <c r="H1814" i="8"/>
  <c r="G1814" i="8"/>
  <c r="F1814" i="8"/>
  <c r="D1814" i="8"/>
  <c r="C1814" i="8"/>
  <c r="B1814" i="8"/>
  <c r="A1814" i="8"/>
  <c r="I1813" i="8"/>
  <c r="H1813" i="8"/>
  <c r="G1813" i="8"/>
  <c r="F1813" i="8"/>
  <c r="D1813" i="8"/>
  <c r="C1813" i="8"/>
  <c r="B1813" i="8"/>
  <c r="A1813" i="8"/>
  <c r="I1812" i="8"/>
  <c r="H1812" i="8"/>
  <c r="G1812" i="8"/>
  <c r="F1812" i="8"/>
  <c r="D1812" i="8"/>
  <c r="C1812" i="8"/>
  <c r="B1812" i="8"/>
  <c r="A1812" i="8"/>
  <c r="I1811" i="8"/>
  <c r="H1811" i="8"/>
  <c r="G1811" i="8"/>
  <c r="F1811" i="8"/>
  <c r="D1811" i="8"/>
  <c r="C1811" i="8"/>
  <c r="B1811" i="8"/>
  <c r="A1811" i="8"/>
  <c r="I1810" i="8"/>
  <c r="H1810" i="8"/>
  <c r="G1810" i="8"/>
  <c r="F1810" i="8"/>
  <c r="D1810" i="8"/>
  <c r="C1810" i="8"/>
  <c r="B1810" i="8"/>
  <c r="A1810" i="8"/>
  <c r="I1809" i="8"/>
  <c r="H1809" i="8"/>
  <c r="G1809" i="8"/>
  <c r="F1809" i="8"/>
  <c r="D1809" i="8"/>
  <c r="C1809" i="8"/>
  <c r="B1809" i="8"/>
  <c r="A1809" i="8"/>
  <c r="I1808" i="8"/>
  <c r="H1808" i="8"/>
  <c r="G1808" i="8"/>
  <c r="F1808" i="8"/>
  <c r="D1808" i="8"/>
  <c r="C1808" i="8"/>
  <c r="B1808" i="8"/>
  <c r="A1808" i="8"/>
  <c r="I1807" i="8"/>
  <c r="H1807" i="8"/>
  <c r="G1807" i="8"/>
  <c r="F1807" i="8"/>
  <c r="D1807" i="8"/>
  <c r="C1807" i="8"/>
  <c r="B1807" i="8"/>
  <c r="A1807" i="8"/>
  <c r="I1806" i="8"/>
  <c r="H1806" i="8"/>
  <c r="G1806" i="8"/>
  <c r="F1806" i="8"/>
  <c r="D1806" i="8"/>
  <c r="C1806" i="8"/>
  <c r="B1806" i="8"/>
  <c r="A1806" i="8"/>
  <c r="I1805" i="8"/>
  <c r="H1805" i="8"/>
  <c r="G1805" i="8"/>
  <c r="F1805" i="8"/>
  <c r="D1805" i="8"/>
  <c r="C1805" i="8"/>
  <c r="B1805" i="8"/>
  <c r="A1805" i="8"/>
  <c r="I1804" i="8"/>
  <c r="H1804" i="8"/>
  <c r="G1804" i="8"/>
  <c r="F1804" i="8"/>
  <c r="D1804" i="8"/>
  <c r="C1804" i="8"/>
  <c r="B1804" i="8"/>
  <c r="A1804" i="8"/>
  <c r="I1803" i="8"/>
  <c r="H1803" i="8"/>
  <c r="G1803" i="8"/>
  <c r="F1803" i="8"/>
  <c r="D1803" i="8"/>
  <c r="C1803" i="8"/>
  <c r="B1803" i="8"/>
  <c r="A1803" i="8"/>
  <c r="I1802" i="8"/>
  <c r="H1802" i="8"/>
  <c r="G1802" i="8"/>
  <c r="F1802" i="8"/>
  <c r="D1802" i="8"/>
  <c r="C1802" i="8"/>
  <c r="B1802" i="8"/>
  <c r="A1802" i="8"/>
  <c r="I1801" i="8"/>
  <c r="H1801" i="8"/>
  <c r="G1801" i="8"/>
  <c r="F1801" i="8"/>
  <c r="D1801" i="8"/>
  <c r="C1801" i="8"/>
  <c r="B1801" i="8"/>
  <c r="A1801" i="8"/>
  <c r="I1800" i="8"/>
  <c r="H1800" i="8"/>
  <c r="G1800" i="8"/>
  <c r="F1800" i="8"/>
  <c r="D1800" i="8"/>
  <c r="C1800" i="8"/>
  <c r="B1800" i="8"/>
  <c r="A1800" i="8"/>
  <c r="I1799" i="8"/>
  <c r="H1799" i="8"/>
  <c r="G1799" i="8"/>
  <c r="F1799" i="8"/>
  <c r="D1799" i="8"/>
  <c r="C1799" i="8"/>
  <c r="B1799" i="8"/>
  <c r="A1799" i="8"/>
  <c r="I1798" i="8"/>
  <c r="H1798" i="8"/>
  <c r="G1798" i="8"/>
  <c r="F1798" i="8"/>
  <c r="D1798" i="8"/>
  <c r="C1798" i="8"/>
  <c r="B1798" i="8"/>
  <c r="A1798" i="8"/>
  <c r="I1797" i="8"/>
  <c r="H1797" i="8"/>
  <c r="G1797" i="8"/>
  <c r="F1797" i="8"/>
  <c r="D1797" i="8"/>
  <c r="C1797" i="8"/>
  <c r="B1797" i="8"/>
  <c r="A1797" i="8"/>
  <c r="I1796" i="8"/>
  <c r="H1796" i="8"/>
  <c r="G1796" i="8"/>
  <c r="F1796" i="8"/>
  <c r="D1796" i="8"/>
  <c r="C1796" i="8"/>
  <c r="B1796" i="8"/>
  <c r="A1796" i="8"/>
  <c r="I1795" i="8"/>
  <c r="H1795" i="8"/>
  <c r="G1795" i="8"/>
  <c r="F1795" i="8"/>
  <c r="D1795" i="8"/>
  <c r="C1795" i="8"/>
  <c r="B1795" i="8"/>
  <c r="A1795" i="8"/>
  <c r="I1794" i="8"/>
  <c r="H1794" i="8"/>
  <c r="G1794" i="8"/>
  <c r="F1794" i="8"/>
  <c r="D1794" i="8"/>
  <c r="C1794" i="8"/>
  <c r="B1794" i="8"/>
  <c r="A1794" i="8"/>
  <c r="I1793" i="8"/>
  <c r="H1793" i="8"/>
  <c r="G1793" i="8"/>
  <c r="F1793" i="8"/>
  <c r="D1793" i="8"/>
  <c r="C1793" i="8"/>
  <c r="B1793" i="8"/>
  <c r="A1793" i="8"/>
  <c r="I1792" i="8"/>
  <c r="H1792" i="8"/>
  <c r="G1792" i="8"/>
  <c r="F1792" i="8"/>
  <c r="D1792" i="8"/>
  <c r="C1792" i="8"/>
  <c r="B1792" i="8"/>
  <c r="A1792" i="8"/>
  <c r="I1791" i="8"/>
  <c r="H1791" i="8"/>
  <c r="G1791" i="8"/>
  <c r="F1791" i="8"/>
  <c r="D1791" i="8"/>
  <c r="C1791" i="8"/>
  <c r="B1791" i="8"/>
  <c r="A1791" i="8"/>
  <c r="I1790" i="8"/>
  <c r="H1790" i="8"/>
  <c r="G1790" i="8"/>
  <c r="F1790" i="8"/>
  <c r="D1790" i="8"/>
  <c r="C1790" i="8"/>
  <c r="B1790" i="8"/>
  <c r="A1790" i="8"/>
  <c r="I1789" i="8"/>
  <c r="H1789" i="8"/>
  <c r="G1789" i="8"/>
  <c r="F1789" i="8"/>
  <c r="D1789" i="8"/>
  <c r="C1789" i="8"/>
  <c r="B1789" i="8"/>
  <c r="A1789" i="8"/>
  <c r="I1788" i="8"/>
  <c r="H1788" i="8"/>
  <c r="G1788" i="8"/>
  <c r="F1788" i="8"/>
  <c r="D1788" i="8"/>
  <c r="C1788" i="8"/>
  <c r="B1788" i="8"/>
  <c r="A1788" i="8"/>
  <c r="I1787" i="8"/>
  <c r="H1787" i="8"/>
  <c r="G1787" i="8"/>
  <c r="F1787" i="8"/>
  <c r="D1787" i="8"/>
  <c r="C1787" i="8"/>
  <c r="B1787" i="8"/>
  <c r="A1787" i="8"/>
  <c r="I1786" i="8"/>
  <c r="H1786" i="8"/>
  <c r="G1786" i="8"/>
  <c r="F1786" i="8"/>
  <c r="D1786" i="8"/>
  <c r="C1786" i="8"/>
  <c r="B1786" i="8"/>
  <c r="A1786" i="8"/>
  <c r="I1785" i="8"/>
  <c r="H1785" i="8"/>
  <c r="G1785" i="8"/>
  <c r="F1785" i="8"/>
  <c r="D1785" i="8"/>
  <c r="C1785" i="8"/>
  <c r="B1785" i="8"/>
  <c r="A1785" i="8"/>
  <c r="I1784" i="8"/>
  <c r="H1784" i="8"/>
  <c r="G1784" i="8"/>
  <c r="F1784" i="8"/>
  <c r="D1784" i="8"/>
  <c r="C1784" i="8"/>
  <c r="B1784" i="8"/>
  <c r="A1784" i="8"/>
  <c r="I1783" i="8"/>
  <c r="H1783" i="8"/>
  <c r="G1783" i="8"/>
  <c r="F1783" i="8"/>
  <c r="D1783" i="8"/>
  <c r="C1783" i="8"/>
  <c r="B1783" i="8"/>
  <c r="A1783" i="8"/>
  <c r="I1782" i="8"/>
  <c r="H1782" i="8"/>
  <c r="G1782" i="8"/>
  <c r="F1782" i="8"/>
  <c r="D1782" i="8"/>
  <c r="C1782" i="8"/>
  <c r="B1782" i="8"/>
  <c r="A1782" i="8"/>
  <c r="I1781" i="8"/>
  <c r="H1781" i="8"/>
  <c r="G1781" i="8"/>
  <c r="F1781" i="8"/>
  <c r="D1781" i="8"/>
  <c r="C1781" i="8"/>
  <c r="B1781" i="8"/>
  <c r="A1781" i="8"/>
  <c r="I1780" i="8"/>
  <c r="H1780" i="8"/>
  <c r="G1780" i="8"/>
  <c r="F1780" i="8"/>
  <c r="D1780" i="8"/>
  <c r="C1780" i="8"/>
  <c r="B1780" i="8"/>
  <c r="A1780" i="8"/>
  <c r="I1779" i="8"/>
  <c r="H1779" i="8"/>
  <c r="G1779" i="8"/>
  <c r="F1779" i="8"/>
  <c r="D1779" i="8"/>
  <c r="C1779" i="8"/>
  <c r="B1779" i="8"/>
  <c r="A1779" i="8"/>
  <c r="I1778" i="8"/>
  <c r="H1778" i="8"/>
  <c r="G1778" i="8"/>
  <c r="F1778" i="8"/>
  <c r="D1778" i="8"/>
  <c r="C1778" i="8"/>
  <c r="B1778" i="8"/>
  <c r="A1778" i="8"/>
  <c r="I1777" i="8"/>
  <c r="H1777" i="8"/>
  <c r="G1777" i="8"/>
  <c r="F1777" i="8"/>
  <c r="D1777" i="8"/>
  <c r="C1777" i="8"/>
  <c r="B1777" i="8"/>
  <c r="A1777" i="8"/>
  <c r="I1776" i="8"/>
  <c r="H1776" i="8"/>
  <c r="G1776" i="8"/>
  <c r="F1776" i="8"/>
  <c r="D1776" i="8"/>
  <c r="C1776" i="8"/>
  <c r="B1776" i="8"/>
  <c r="A1776" i="8"/>
  <c r="I1775" i="8"/>
  <c r="H1775" i="8"/>
  <c r="G1775" i="8"/>
  <c r="F1775" i="8"/>
  <c r="D1775" i="8"/>
  <c r="C1775" i="8"/>
  <c r="B1775" i="8"/>
  <c r="A1775" i="8"/>
  <c r="I1774" i="8"/>
  <c r="H1774" i="8"/>
  <c r="G1774" i="8"/>
  <c r="F1774" i="8"/>
  <c r="D1774" i="8"/>
  <c r="C1774" i="8"/>
  <c r="B1774" i="8"/>
  <c r="A1774" i="8"/>
  <c r="I1773" i="8"/>
  <c r="H1773" i="8"/>
  <c r="G1773" i="8"/>
  <c r="F1773" i="8"/>
  <c r="D1773" i="8"/>
  <c r="C1773" i="8"/>
  <c r="B1773" i="8"/>
  <c r="A1773" i="8"/>
  <c r="I1772" i="8"/>
  <c r="H1772" i="8"/>
  <c r="G1772" i="8"/>
  <c r="F1772" i="8"/>
  <c r="D1772" i="8"/>
  <c r="C1772" i="8"/>
  <c r="B1772" i="8"/>
  <c r="A1772" i="8"/>
  <c r="I1771" i="8"/>
  <c r="H1771" i="8"/>
  <c r="G1771" i="8"/>
  <c r="F1771" i="8"/>
  <c r="D1771" i="8"/>
  <c r="C1771" i="8"/>
  <c r="B1771" i="8"/>
  <c r="A1771" i="8"/>
  <c r="I1770" i="8"/>
  <c r="H1770" i="8"/>
  <c r="G1770" i="8"/>
  <c r="F1770" i="8"/>
  <c r="D1770" i="8"/>
  <c r="C1770" i="8"/>
  <c r="B1770" i="8"/>
  <c r="A1770" i="8"/>
  <c r="I1769" i="8"/>
  <c r="H1769" i="8"/>
  <c r="G1769" i="8"/>
  <c r="F1769" i="8"/>
  <c r="D1769" i="8"/>
  <c r="C1769" i="8"/>
  <c r="B1769" i="8"/>
  <c r="A1769" i="8"/>
  <c r="I1768" i="8"/>
  <c r="H1768" i="8"/>
  <c r="G1768" i="8"/>
  <c r="F1768" i="8"/>
  <c r="D1768" i="8"/>
  <c r="C1768" i="8"/>
  <c r="B1768" i="8"/>
  <c r="A1768" i="8"/>
  <c r="I1767" i="8"/>
  <c r="H1767" i="8"/>
  <c r="G1767" i="8"/>
  <c r="F1767" i="8"/>
  <c r="D1767" i="8"/>
  <c r="C1767" i="8"/>
  <c r="B1767" i="8"/>
  <c r="A1767" i="8"/>
  <c r="I1766" i="8"/>
  <c r="H1766" i="8"/>
  <c r="G1766" i="8"/>
  <c r="F1766" i="8"/>
  <c r="D1766" i="8"/>
  <c r="C1766" i="8"/>
  <c r="B1766" i="8"/>
  <c r="A1766" i="8"/>
  <c r="I1765" i="8"/>
  <c r="H1765" i="8"/>
  <c r="G1765" i="8"/>
  <c r="F1765" i="8"/>
  <c r="D1765" i="8"/>
  <c r="C1765" i="8"/>
  <c r="B1765" i="8"/>
  <c r="A1765" i="8"/>
  <c r="I1764" i="8"/>
  <c r="H1764" i="8"/>
  <c r="G1764" i="8"/>
  <c r="F1764" i="8"/>
  <c r="D1764" i="8"/>
  <c r="C1764" i="8"/>
  <c r="B1764" i="8"/>
  <c r="A1764" i="8"/>
  <c r="I1763" i="8"/>
  <c r="H1763" i="8"/>
  <c r="G1763" i="8"/>
  <c r="F1763" i="8"/>
  <c r="D1763" i="8"/>
  <c r="C1763" i="8"/>
  <c r="B1763" i="8"/>
  <c r="A1763" i="8"/>
  <c r="I1762" i="8"/>
  <c r="H1762" i="8"/>
  <c r="G1762" i="8"/>
  <c r="F1762" i="8"/>
  <c r="D1762" i="8"/>
  <c r="C1762" i="8"/>
  <c r="B1762" i="8"/>
  <c r="A1762" i="8"/>
  <c r="I1761" i="8"/>
  <c r="H1761" i="8"/>
  <c r="G1761" i="8"/>
  <c r="F1761" i="8"/>
  <c r="D1761" i="8"/>
  <c r="C1761" i="8"/>
  <c r="B1761" i="8"/>
  <c r="A1761" i="8"/>
  <c r="I1760" i="8"/>
  <c r="H1760" i="8"/>
  <c r="G1760" i="8"/>
  <c r="F1760" i="8"/>
  <c r="D1760" i="8"/>
  <c r="C1760" i="8"/>
  <c r="B1760" i="8"/>
  <c r="A1760" i="8"/>
  <c r="I1759" i="8"/>
  <c r="H1759" i="8"/>
  <c r="G1759" i="8"/>
  <c r="F1759" i="8"/>
  <c r="D1759" i="8"/>
  <c r="C1759" i="8"/>
  <c r="B1759" i="8"/>
  <c r="A1759" i="8"/>
  <c r="I1758" i="8"/>
  <c r="H1758" i="8"/>
  <c r="G1758" i="8"/>
  <c r="F1758" i="8"/>
  <c r="D1758" i="8"/>
  <c r="C1758" i="8"/>
  <c r="B1758" i="8"/>
  <c r="A1758" i="8"/>
  <c r="I1757" i="8"/>
  <c r="H1757" i="8"/>
  <c r="G1757" i="8"/>
  <c r="F1757" i="8"/>
  <c r="D1757" i="8"/>
  <c r="C1757" i="8"/>
  <c r="B1757" i="8"/>
  <c r="A1757" i="8"/>
  <c r="I1756" i="8"/>
  <c r="H1756" i="8"/>
  <c r="G1756" i="8"/>
  <c r="F1756" i="8"/>
  <c r="D1756" i="8"/>
  <c r="C1756" i="8"/>
  <c r="B1756" i="8"/>
  <c r="A1756" i="8"/>
  <c r="I1755" i="8"/>
  <c r="H1755" i="8"/>
  <c r="G1755" i="8"/>
  <c r="F1755" i="8"/>
  <c r="D1755" i="8"/>
  <c r="C1755" i="8"/>
  <c r="B1755" i="8"/>
  <c r="A1755" i="8"/>
  <c r="I1754" i="8"/>
  <c r="H1754" i="8"/>
  <c r="G1754" i="8"/>
  <c r="F1754" i="8"/>
  <c r="D1754" i="8"/>
  <c r="C1754" i="8"/>
  <c r="B1754" i="8"/>
  <c r="A1754" i="8"/>
  <c r="I1753" i="8"/>
  <c r="H1753" i="8"/>
  <c r="G1753" i="8"/>
  <c r="F1753" i="8"/>
  <c r="D1753" i="8"/>
  <c r="C1753" i="8"/>
  <c r="B1753" i="8"/>
  <c r="A1753" i="8"/>
  <c r="I1752" i="8"/>
  <c r="H1752" i="8"/>
  <c r="G1752" i="8"/>
  <c r="F1752" i="8"/>
  <c r="D1752" i="8"/>
  <c r="C1752" i="8"/>
  <c r="B1752" i="8"/>
  <c r="A1752" i="8"/>
  <c r="I1751" i="8"/>
  <c r="H1751" i="8"/>
  <c r="G1751" i="8"/>
  <c r="F1751" i="8"/>
  <c r="D1751" i="8"/>
  <c r="C1751" i="8"/>
  <c r="B1751" i="8"/>
  <c r="A1751" i="8"/>
  <c r="I1750" i="8"/>
  <c r="H1750" i="8"/>
  <c r="G1750" i="8"/>
  <c r="F1750" i="8"/>
  <c r="D1750" i="8"/>
  <c r="C1750" i="8"/>
  <c r="B1750" i="8"/>
  <c r="A1750" i="8"/>
  <c r="I1749" i="8"/>
  <c r="H1749" i="8"/>
  <c r="G1749" i="8"/>
  <c r="F1749" i="8"/>
  <c r="D1749" i="8"/>
  <c r="C1749" i="8"/>
  <c r="B1749" i="8"/>
  <c r="A1749" i="8"/>
  <c r="I1748" i="8"/>
  <c r="H1748" i="8"/>
  <c r="G1748" i="8"/>
  <c r="F1748" i="8"/>
  <c r="D1748" i="8"/>
  <c r="C1748" i="8"/>
  <c r="B1748" i="8"/>
  <c r="A1748" i="8"/>
  <c r="I1747" i="8"/>
  <c r="H1747" i="8"/>
  <c r="G1747" i="8"/>
  <c r="F1747" i="8"/>
  <c r="D1747" i="8"/>
  <c r="C1747" i="8"/>
  <c r="B1747" i="8"/>
  <c r="A1747" i="8"/>
  <c r="I1746" i="8"/>
  <c r="H1746" i="8"/>
  <c r="G1746" i="8"/>
  <c r="F1746" i="8"/>
  <c r="D1746" i="8"/>
  <c r="C1746" i="8"/>
  <c r="B1746" i="8"/>
  <c r="A1746" i="8"/>
  <c r="I1745" i="8"/>
  <c r="H1745" i="8"/>
  <c r="G1745" i="8"/>
  <c r="F1745" i="8"/>
  <c r="D1745" i="8"/>
  <c r="C1745" i="8"/>
  <c r="B1745" i="8"/>
  <c r="A1745" i="8"/>
  <c r="I1744" i="8"/>
  <c r="H1744" i="8"/>
  <c r="G1744" i="8"/>
  <c r="F1744" i="8"/>
  <c r="D1744" i="8"/>
  <c r="C1744" i="8"/>
  <c r="B1744" i="8"/>
  <c r="A1744" i="8"/>
  <c r="I1743" i="8"/>
  <c r="H1743" i="8"/>
  <c r="G1743" i="8"/>
  <c r="F1743" i="8"/>
  <c r="D1743" i="8"/>
  <c r="C1743" i="8"/>
  <c r="B1743" i="8"/>
  <c r="A1743" i="8"/>
  <c r="I1742" i="8"/>
  <c r="H1742" i="8"/>
  <c r="G1742" i="8"/>
  <c r="F1742" i="8"/>
  <c r="D1742" i="8"/>
  <c r="C1742" i="8"/>
  <c r="B1742" i="8"/>
  <c r="A1742" i="8"/>
  <c r="I1741" i="8"/>
  <c r="H1741" i="8"/>
  <c r="G1741" i="8"/>
  <c r="F1741" i="8"/>
  <c r="D1741" i="8"/>
  <c r="C1741" i="8"/>
  <c r="B1741" i="8"/>
  <c r="A1741" i="8"/>
  <c r="I1740" i="8"/>
  <c r="H1740" i="8"/>
  <c r="G1740" i="8"/>
  <c r="F1740" i="8"/>
  <c r="D1740" i="8"/>
  <c r="C1740" i="8"/>
  <c r="B1740" i="8"/>
  <c r="A1740" i="8"/>
  <c r="I1739" i="8"/>
  <c r="H1739" i="8"/>
  <c r="G1739" i="8"/>
  <c r="F1739" i="8"/>
  <c r="D1739" i="8"/>
  <c r="C1739" i="8"/>
  <c r="B1739" i="8"/>
  <c r="A1739" i="8"/>
  <c r="I1738" i="8"/>
  <c r="H1738" i="8"/>
  <c r="G1738" i="8"/>
  <c r="F1738" i="8"/>
  <c r="D1738" i="8"/>
  <c r="C1738" i="8"/>
  <c r="B1738" i="8"/>
  <c r="A1738" i="8"/>
  <c r="I1737" i="8"/>
  <c r="H1737" i="8"/>
  <c r="G1737" i="8"/>
  <c r="F1737" i="8"/>
  <c r="D1737" i="8"/>
  <c r="C1737" i="8"/>
  <c r="B1737" i="8"/>
  <c r="A1737" i="8"/>
  <c r="I1736" i="8"/>
  <c r="H1736" i="8"/>
  <c r="G1736" i="8"/>
  <c r="F1736" i="8"/>
  <c r="D1736" i="8"/>
  <c r="C1736" i="8"/>
  <c r="B1736" i="8"/>
  <c r="A1736" i="8"/>
  <c r="I1735" i="8"/>
  <c r="H1735" i="8"/>
  <c r="G1735" i="8"/>
  <c r="F1735" i="8"/>
  <c r="D1735" i="8"/>
  <c r="C1735" i="8"/>
  <c r="B1735" i="8"/>
  <c r="A1735" i="8"/>
  <c r="I1734" i="8"/>
  <c r="H1734" i="8"/>
  <c r="G1734" i="8"/>
  <c r="F1734" i="8"/>
  <c r="D1734" i="8"/>
  <c r="C1734" i="8"/>
  <c r="B1734" i="8"/>
  <c r="A1734" i="8"/>
  <c r="I1733" i="8"/>
  <c r="H1733" i="8"/>
  <c r="G1733" i="8"/>
  <c r="F1733" i="8"/>
  <c r="D1733" i="8"/>
  <c r="C1733" i="8"/>
  <c r="B1733" i="8"/>
  <c r="A1733" i="8"/>
  <c r="I1732" i="8"/>
  <c r="H1732" i="8"/>
  <c r="G1732" i="8"/>
  <c r="F1732" i="8"/>
  <c r="D1732" i="8"/>
  <c r="C1732" i="8"/>
  <c r="B1732" i="8"/>
  <c r="A1732" i="8"/>
  <c r="I1731" i="8"/>
  <c r="H1731" i="8"/>
  <c r="G1731" i="8"/>
  <c r="F1731" i="8"/>
  <c r="D1731" i="8"/>
  <c r="C1731" i="8"/>
  <c r="B1731" i="8"/>
  <c r="A1731" i="8"/>
  <c r="I1730" i="8"/>
  <c r="H1730" i="8"/>
  <c r="G1730" i="8"/>
  <c r="F1730" i="8"/>
  <c r="D1730" i="8"/>
  <c r="C1730" i="8"/>
  <c r="B1730" i="8"/>
  <c r="A1730" i="8"/>
  <c r="I1729" i="8"/>
  <c r="H1729" i="8"/>
  <c r="G1729" i="8"/>
  <c r="F1729" i="8"/>
  <c r="D1729" i="8"/>
  <c r="C1729" i="8"/>
  <c r="B1729" i="8"/>
  <c r="A1729" i="8"/>
  <c r="I1728" i="8"/>
  <c r="H1728" i="8"/>
  <c r="G1728" i="8"/>
  <c r="F1728" i="8"/>
  <c r="D1728" i="8"/>
  <c r="C1728" i="8"/>
  <c r="B1728" i="8"/>
  <c r="A1728" i="8"/>
  <c r="I1727" i="8"/>
  <c r="H1727" i="8"/>
  <c r="G1727" i="8"/>
  <c r="F1727" i="8"/>
  <c r="D1727" i="8"/>
  <c r="C1727" i="8"/>
  <c r="B1727" i="8"/>
  <c r="A1727" i="8"/>
  <c r="I1726" i="8"/>
  <c r="H1726" i="8"/>
  <c r="G1726" i="8"/>
  <c r="F1726" i="8"/>
  <c r="D1726" i="8"/>
  <c r="C1726" i="8"/>
  <c r="B1726" i="8"/>
  <c r="A1726" i="8"/>
  <c r="I1725" i="8"/>
  <c r="H1725" i="8"/>
  <c r="G1725" i="8"/>
  <c r="F1725" i="8"/>
  <c r="D1725" i="8"/>
  <c r="C1725" i="8"/>
  <c r="B1725" i="8"/>
  <c r="A1725" i="8"/>
  <c r="I1724" i="8"/>
  <c r="H1724" i="8"/>
  <c r="G1724" i="8"/>
  <c r="F1724" i="8"/>
  <c r="D1724" i="8"/>
  <c r="C1724" i="8"/>
  <c r="B1724" i="8"/>
  <c r="A1724" i="8"/>
  <c r="I1723" i="8"/>
  <c r="H1723" i="8"/>
  <c r="G1723" i="8"/>
  <c r="F1723" i="8"/>
  <c r="D1723" i="8"/>
  <c r="C1723" i="8"/>
  <c r="B1723" i="8"/>
  <c r="A1723" i="8"/>
  <c r="I1722" i="8"/>
  <c r="H1722" i="8"/>
  <c r="G1722" i="8"/>
  <c r="F1722" i="8"/>
  <c r="D1722" i="8"/>
  <c r="C1722" i="8"/>
  <c r="B1722" i="8"/>
  <c r="A1722" i="8"/>
  <c r="I1721" i="8"/>
  <c r="H1721" i="8"/>
  <c r="G1721" i="8"/>
  <c r="F1721" i="8"/>
  <c r="D1721" i="8"/>
  <c r="C1721" i="8"/>
  <c r="B1721" i="8"/>
  <c r="A1721" i="8"/>
  <c r="I1720" i="8"/>
  <c r="H1720" i="8"/>
  <c r="G1720" i="8"/>
  <c r="F1720" i="8"/>
  <c r="D1720" i="8"/>
  <c r="C1720" i="8"/>
  <c r="B1720" i="8"/>
  <c r="A1720" i="8"/>
  <c r="I1719" i="8"/>
  <c r="H1719" i="8"/>
  <c r="G1719" i="8"/>
  <c r="F1719" i="8"/>
  <c r="D1719" i="8"/>
  <c r="C1719" i="8"/>
  <c r="B1719" i="8"/>
  <c r="A1719" i="8"/>
  <c r="I1718" i="8"/>
  <c r="H1718" i="8"/>
  <c r="G1718" i="8"/>
  <c r="F1718" i="8"/>
  <c r="D1718" i="8"/>
  <c r="C1718" i="8"/>
  <c r="B1718" i="8"/>
  <c r="A1718" i="8"/>
  <c r="I1717" i="8"/>
  <c r="H1717" i="8"/>
  <c r="G1717" i="8"/>
  <c r="F1717" i="8"/>
  <c r="D1717" i="8"/>
  <c r="C1717" i="8"/>
  <c r="B1717" i="8"/>
  <c r="A1717" i="8"/>
  <c r="I1716" i="8"/>
  <c r="H1716" i="8"/>
  <c r="G1716" i="8"/>
  <c r="F1716" i="8"/>
  <c r="D1716" i="8"/>
  <c r="C1716" i="8"/>
  <c r="B1716" i="8"/>
  <c r="A1716" i="8"/>
  <c r="I1715" i="8"/>
  <c r="H1715" i="8"/>
  <c r="G1715" i="8"/>
  <c r="F1715" i="8"/>
  <c r="D1715" i="8"/>
  <c r="C1715" i="8"/>
  <c r="B1715" i="8"/>
  <c r="A1715" i="8"/>
  <c r="I1714" i="8"/>
  <c r="H1714" i="8"/>
  <c r="G1714" i="8"/>
  <c r="F1714" i="8"/>
  <c r="D1714" i="8"/>
  <c r="C1714" i="8"/>
  <c r="B1714" i="8"/>
  <c r="A1714" i="8"/>
  <c r="I1713" i="8"/>
  <c r="H1713" i="8"/>
  <c r="G1713" i="8"/>
  <c r="F1713" i="8"/>
  <c r="D1713" i="8"/>
  <c r="C1713" i="8"/>
  <c r="B1713" i="8"/>
  <c r="A1713" i="8"/>
  <c r="I1712" i="8"/>
  <c r="H1712" i="8"/>
  <c r="G1712" i="8"/>
  <c r="F1712" i="8"/>
  <c r="D1712" i="8"/>
  <c r="C1712" i="8"/>
  <c r="B1712" i="8"/>
  <c r="A1712" i="8"/>
  <c r="I1711" i="8"/>
  <c r="H1711" i="8"/>
  <c r="G1711" i="8"/>
  <c r="F1711" i="8"/>
  <c r="D1711" i="8"/>
  <c r="C1711" i="8"/>
  <c r="B1711" i="8"/>
  <c r="A1711" i="8"/>
  <c r="I1710" i="8"/>
  <c r="H1710" i="8"/>
  <c r="G1710" i="8"/>
  <c r="F1710" i="8"/>
  <c r="D1710" i="8"/>
  <c r="C1710" i="8"/>
  <c r="B1710" i="8"/>
  <c r="A1710" i="8"/>
  <c r="I1709" i="8"/>
  <c r="H1709" i="8"/>
  <c r="G1709" i="8"/>
  <c r="F1709" i="8"/>
  <c r="D1709" i="8"/>
  <c r="C1709" i="8"/>
  <c r="B1709" i="8"/>
  <c r="A1709" i="8"/>
  <c r="I1708" i="8"/>
  <c r="H1708" i="8"/>
  <c r="G1708" i="8"/>
  <c r="F1708" i="8"/>
  <c r="D1708" i="8"/>
  <c r="C1708" i="8"/>
  <c r="B1708" i="8"/>
  <c r="A1708" i="8"/>
  <c r="I1707" i="8"/>
  <c r="H1707" i="8"/>
  <c r="G1707" i="8"/>
  <c r="F1707" i="8"/>
  <c r="D1707" i="8"/>
  <c r="C1707" i="8"/>
  <c r="B1707" i="8"/>
  <c r="A1707" i="8"/>
  <c r="I1706" i="8"/>
  <c r="H1706" i="8"/>
  <c r="G1706" i="8"/>
  <c r="F1706" i="8"/>
  <c r="D1706" i="8"/>
  <c r="C1706" i="8"/>
  <c r="B1706" i="8"/>
  <c r="A1706" i="8"/>
  <c r="I1705" i="8"/>
  <c r="H1705" i="8"/>
  <c r="G1705" i="8"/>
  <c r="F1705" i="8"/>
  <c r="D1705" i="8"/>
  <c r="C1705" i="8"/>
  <c r="B1705" i="8"/>
  <c r="A1705" i="8"/>
  <c r="I1704" i="8"/>
  <c r="H1704" i="8"/>
  <c r="G1704" i="8"/>
  <c r="F1704" i="8"/>
  <c r="D1704" i="8"/>
  <c r="C1704" i="8"/>
  <c r="B1704" i="8"/>
  <c r="A1704" i="8"/>
  <c r="I1703" i="8"/>
  <c r="H1703" i="8"/>
  <c r="G1703" i="8"/>
  <c r="F1703" i="8"/>
  <c r="D1703" i="8"/>
  <c r="C1703" i="8"/>
  <c r="B1703" i="8"/>
  <c r="A1703" i="8"/>
  <c r="I1702" i="8"/>
  <c r="H1702" i="8"/>
  <c r="G1702" i="8"/>
  <c r="F1702" i="8"/>
  <c r="D1702" i="8"/>
  <c r="C1702" i="8"/>
  <c r="B1702" i="8"/>
  <c r="A1702" i="8"/>
  <c r="I1701" i="8"/>
  <c r="H1701" i="8"/>
  <c r="G1701" i="8"/>
  <c r="F1701" i="8"/>
  <c r="D1701" i="8"/>
  <c r="C1701" i="8"/>
  <c r="B1701" i="8"/>
  <c r="A1701" i="8"/>
  <c r="I1700" i="8"/>
  <c r="H1700" i="8"/>
  <c r="G1700" i="8"/>
  <c r="F1700" i="8"/>
  <c r="D1700" i="8"/>
  <c r="C1700" i="8"/>
  <c r="B1700" i="8"/>
  <c r="A1700" i="8"/>
  <c r="I1699" i="8"/>
  <c r="H1699" i="8"/>
  <c r="G1699" i="8"/>
  <c r="F1699" i="8"/>
  <c r="D1699" i="8"/>
  <c r="C1699" i="8"/>
  <c r="B1699" i="8"/>
  <c r="A1699" i="8"/>
  <c r="I1698" i="8"/>
  <c r="H1698" i="8"/>
  <c r="G1698" i="8"/>
  <c r="F1698" i="8"/>
  <c r="D1698" i="8"/>
  <c r="C1698" i="8"/>
  <c r="B1698" i="8"/>
  <c r="A1698" i="8"/>
  <c r="I1697" i="8"/>
  <c r="H1697" i="8"/>
  <c r="G1697" i="8"/>
  <c r="F1697" i="8"/>
  <c r="D1697" i="8"/>
  <c r="C1697" i="8"/>
  <c r="B1697" i="8"/>
  <c r="A1697" i="8"/>
  <c r="I1696" i="8"/>
  <c r="H1696" i="8"/>
  <c r="G1696" i="8"/>
  <c r="F1696" i="8"/>
  <c r="D1696" i="8"/>
  <c r="C1696" i="8"/>
  <c r="B1696" i="8"/>
  <c r="A1696" i="8"/>
  <c r="I1695" i="8"/>
  <c r="H1695" i="8"/>
  <c r="G1695" i="8"/>
  <c r="F1695" i="8"/>
  <c r="D1695" i="8"/>
  <c r="C1695" i="8"/>
  <c r="B1695" i="8"/>
  <c r="A1695" i="8"/>
  <c r="I1694" i="8"/>
  <c r="H1694" i="8"/>
  <c r="G1694" i="8"/>
  <c r="F1694" i="8"/>
  <c r="D1694" i="8"/>
  <c r="C1694" i="8"/>
  <c r="B1694" i="8"/>
  <c r="A1694" i="8"/>
  <c r="I1693" i="8"/>
  <c r="H1693" i="8"/>
  <c r="G1693" i="8"/>
  <c r="F1693" i="8"/>
  <c r="D1693" i="8"/>
  <c r="C1693" i="8"/>
  <c r="B1693" i="8"/>
  <c r="A1693" i="8"/>
  <c r="I1692" i="8"/>
  <c r="H1692" i="8"/>
  <c r="G1692" i="8"/>
  <c r="F1692" i="8"/>
  <c r="D1692" i="8"/>
  <c r="C1692" i="8"/>
  <c r="B1692" i="8"/>
  <c r="A1692" i="8"/>
  <c r="I1691" i="8"/>
  <c r="H1691" i="8"/>
  <c r="G1691" i="8"/>
  <c r="F1691" i="8"/>
  <c r="D1691" i="8"/>
  <c r="C1691" i="8"/>
  <c r="B1691" i="8"/>
  <c r="A1691" i="8"/>
  <c r="I1690" i="8"/>
  <c r="H1690" i="8"/>
  <c r="G1690" i="8"/>
  <c r="F1690" i="8"/>
  <c r="D1690" i="8"/>
  <c r="C1690" i="8"/>
  <c r="B1690" i="8"/>
  <c r="A1690" i="8"/>
  <c r="I1689" i="8"/>
  <c r="H1689" i="8"/>
  <c r="G1689" i="8"/>
  <c r="F1689" i="8"/>
  <c r="D1689" i="8"/>
  <c r="C1689" i="8"/>
  <c r="B1689" i="8"/>
  <c r="A1689" i="8"/>
  <c r="I1688" i="8"/>
  <c r="H1688" i="8"/>
  <c r="G1688" i="8"/>
  <c r="F1688" i="8"/>
  <c r="D1688" i="8"/>
  <c r="C1688" i="8"/>
  <c r="B1688" i="8"/>
  <c r="A1688" i="8"/>
  <c r="I1687" i="8"/>
  <c r="H1687" i="8"/>
  <c r="G1687" i="8"/>
  <c r="F1687" i="8"/>
  <c r="D1687" i="8"/>
  <c r="C1687" i="8"/>
  <c r="B1687" i="8"/>
  <c r="A1687" i="8"/>
  <c r="I1686" i="8"/>
  <c r="H1686" i="8"/>
  <c r="G1686" i="8"/>
  <c r="F1686" i="8"/>
  <c r="D1686" i="8"/>
  <c r="C1686" i="8"/>
  <c r="B1686" i="8"/>
  <c r="A1686" i="8"/>
  <c r="I1685" i="8"/>
  <c r="H1685" i="8"/>
  <c r="G1685" i="8"/>
  <c r="F1685" i="8"/>
  <c r="D1685" i="8"/>
  <c r="C1685" i="8"/>
  <c r="B1685" i="8"/>
  <c r="A1685" i="8"/>
  <c r="I1684" i="8"/>
  <c r="H1684" i="8"/>
  <c r="G1684" i="8"/>
  <c r="F1684" i="8"/>
  <c r="D1684" i="8"/>
  <c r="C1684" i="8"/>
  <c r="B1684" i="8"/>
  <c r="A1684" i="8"/>
  <c r="I1683" i="8"/>
  <c r="H1683" i="8"/>
  <c r="G1683" i="8"/>
  <c r="F1683" i="8"/>
  <c r="D1683" i="8"/>
  <c r="C1683" i="8"/>
  <c r="B1683" i="8"/>
  <c r="A1683" i="8"/>
  <c r="I1682" i="8"/>
  <c r="H1682" i="8"/>
  <c r="G1682" i="8"/>
  <c r="F1682" i="8"/>
  <c r="D1682" i="8"/>
  <c r="C1682" i="8"/>
  <c r="B1682" i="8"/>
  <c r="A1682" i="8"/>
  <c r="I1681" i="8"/>
  <c r="H1681" i="8"/>
  <c r="G1681" i="8"/>
  <c r="F1681" i="8"/>
  <c r="D1681" i="8"/>
  <c r="C1681" i="8"/>
  <c r="B1681" i="8"/>
  <c r="A1681" i="8"/>
  <c r="I1680" i="8"/>
  <c r="H1680" i="8"/>
  <c r="G1680" i="8"/>
  <c r="F1680" i="8"/>
  <c r="D1680" i="8"/>
  <c r="C1680" i="8"/>
  <c r="B1680" i="8"/>
  <c r="A1680" i="8"/>
  <c r="I1679" i="8"/>
  <c r="H1679" i="8"/>
  <c r="G1679" i="8"/>
  <c r="F1679" i="8"/>
  <c r="D1679" i="8"/>
  <c r="C1679" i="8"/>
  <c r="B1679" i="8"/>
  <c r="A1679" i="8"/>
  <c r="I1678" i="8"/>
  <c r="H1678" i="8"/>
  <c r="G1678" i="8"/>
  <c r="F1678" i="8"/>
  <c r="D1678" i="8"/>
  <c r="C1678" i="8"/>
  <c r="B1678" i="8"/>
  <c r="A1678" i="8"/>
  <c r="I1677" i="8"/>
  <c r="H1677" i="8"/>
  <c r="G1677" i="8"/>
  <c r="F1677" i="8"/>
  <c r="D1677" i="8"/>
  <c r="C1677" i="8"/>
  <c r="B1677" i="8"/>
  <c r="A1677" i="8"/>
  <c r="I1676" i="8"/>
  <c r="H1676" i="8"/>
  <c r="G1676" i="8"/>
  <c r="F1676" i="8"/>
  <c r="D1676" i="8"/>
  <c r="C1676" i="8"/>
  <c r="B1676" i="8"/>
  <c r="A1676" i="8"/>
  <c r="I1675" i="8"/>
  <c r="H1675" i="8"/>
  <c r="G1675" i="8"/>
  <c r="F1675" i="8"/>
  <c r="D1675" i="8"/>
  <c r="C1675" i="8"/>
  <c r="B1675" i="8"/>
  <c r="A1675" i="8"/>
  <c r="I1674" i="8"/>
  <c r="H1674" i="8"/>
  <c r="G1674" i="8"/>
  <c r="F1674" i="8"/>
  <c r="D1674" i="8"/>
  <c r="C1674" i="8"/>
  <c r="B1674" i="8"/>
  <c r="A1674" i="8"/>
  <c r="I1673" i="8"/>
  <c r="H1673" i="8"/>
  <c r="G1673" i="8"/>
  <c r="F1673" i="8"/>
  <c r="D1673" i="8"/>
  <c r="C1673" i="8"/>
  <c r="B1673" i="8"/>
  <c r="A1673" i="8"/>
  <c r="I1672" i="8"/>
  <c r="H1672" i="8"/>
  <c r="G1672" i="8"/>
  <c r="F1672" i="8"/>
  <c r="D1672" i="8"/>
  <c r="C1672" i="8"/>
  <c r="B1672" i="8"/>
  <c r="A1672" i="8"/>
  <c r="I1671" i="8"/>
  <c r="H1671" i="8"/>
  <c r="G1671" i="8"/>
  <c r="F1671" i="8"/>
  <c r="D1671" i="8"/>
  <c r="C1671" i="8"/>
  <c r="B1671" i="8"/>
  <c r="A1671" i="8"/>
  <c r="I1670" i="8"/>
  <c r="H1670" i="8"/>
  <c r="G1670" i="8"/>
  <c r="F1670" i="8"/>
  <c r="D1670" i="8"/>
  <c r="C1670" i="8"/>
  <c r="B1670" i="8"/>
  <c r="A1670" i="8"/>
  <c r="I1669" i="8"/>
  <c r="H1669" i="8"/>
  <c r="G1669" i="8"/>
  <c r="F1669" i="8"/>
  <c r="D1669" i="8"/>
  <c r="C1669" i="8"/>
  <c r="B1669" i="8"/>
  <c r="A1669" i="8"/>
  <c r="I1668" i="8"/>
  <c r="H1668" i="8"/>
  <c r="G1668" i="8"/>
  <c r="F1668" i="8"/>
  <c r="D1668" i="8"/>
  <c r="C1668" i="8"/>
  <c r="B1668" i="8"/>
  <c r="A1668" i="8"/>
  <c r="I1667" i="8"/>
  <c r="H1667" i="8"/>
  <c r="G1667" i="8"/>
  <c r="F1667" i="8"/>
  <c r="D1667" i="8"/>
  <c r="C1667" i="8"/>
  <c r="B1667" i="8"/>
  <c r="A1667" i="8"/>
  <c r="I1666" i="8"/>
  <c r="H1666" i="8"/>
  <c r="G1666" i="8"/>
  <c r="F1666" i="8"/>
  <c r="D1666" i="8"/>
  <c r="C1666" i="8"/>
  <c r="B1666" i="8"/>
  <c r="A1666" i="8"/>
  <c r="I1665" i="8"/>
  <c r="H1665" i="8"/>
  <c r="G1665" i="8"/>
  <c r="F1665" i="8"/>
  <c r="D1665" i="8"/>
  <c r="C1665" i="8"/>
  <c r="B1665" i="8"/>
  <c r="A1665" i="8"/>
  <c r="I1664" i="8"/>
  <c r="H1664" i="8"/>
  <c r="G1664" i="8"/>
  <c r="F1664" i="8"/>
  <c r="D1664" i="8"/>
  <c r="C1664" i="8"/>
  <c r="B1664" i="8"/>
  <c r="A1664" i="8"/>
  <c r="I1663" i="8"/>
  <c r="H1663" i="8"/>
  <c r="G1663" i="8"/>
  <c r="F1663" i="8"/>
  <c r="D1663" i="8"/>
  <c r="C1663" i="8"/>
  <c r="B1663" i="8"/>
  <c r="A1663" i="8"/>
  <c r="I1662" i="8"/>
  <c r="H1662" i="8"/>
  <c r="G1662" i="8"/>
  <c r="F1662" i="8"/>
  <c r="D1662" i="8"/>
  <c r="C1662" i="8"/>
  <c r="B1662" i="8"/>
  <c r="A1662" i="8"/>
  <c r="I1661" i="8"/>
  <c r="H1661" i="8"/>
  <c r="G1661" i="8"/>
  <c r="F1661" i="8"/>
  <c r="D1661" i="8"/>
  <c r="C1661" i="8"/>
  <c r="B1661" i="8"/>
  <c r="A1661" i="8"/>
  <c r="I1660" i="8"/>
  <c r="H1660" i="8"/>
  <c r="G1660" i="8"/>
  <c r="F1660" i="8"/>
  <c r="D1660" i="8"/>
  <c r="C1660" i="8"/>
  <c r="B1660" i="8"/>
  <c r="A1660" i="8"/>
  <c r="I1659" i="8"/>
  <c r="H1659" i="8"/>
  <c r="G1659" i="8"/>
  <c r="F1659" i="8"/>
  <c r="D1659" i="8"/>
  <c r="C1659" i="8"/>
  <c r="B1659" i="8"/>
  <c r="A1659" i="8"/>
  <c r="I1658" i="8"/>
  <c r="H1658" i="8"/>
  <c r="G1658" i="8"/>
  <c r="F1658" i="8"/>
  <c r="D1658" i="8"/>
  <c r="C1658" i="8"/>
  <c r="B1658" i="8"/>
  <c r="A1658" i="8"/>
  <c r="I1657" i="8"/>
  <c r="H1657" i="8"/>
  <c r="G1657" i="8"/>
  <c r="F1657" i="8"/>
  <c r="D1657" i="8"/>
  <c r="C1657" i="8"/>
  <c r="B1657" i="8"/>
  <c r="A1657" i="8"/>
  <c r="I1656" i="8"/>
  <c r="H1656" i="8"/>
  <c r="G1656" i="8"/>
  <c r="F1656" i="8"/>
  <c r="D1656" i="8"/>
  <c r="C1656" i="8"/>
  <c r="B1656" i="8"/>
  <c r="A1656" i="8"/>
  <c r="I1655" i="8"/>
  <c r="H1655" i="8"/>
  <c r="G1655" i="8"/>
  <c r="F1655" i="8"/>
  <c r="D1655" i="8"/>
  <c r="C1655" i="8"/>
  <c r="B1655" i="8"/>
  <c r="A1655" i="8"/>
  <c r="I1654" i="8"/>
  <c r="H1654" i="8"/>
  <c r="G1654" i="8"/>
  <c r="F1654" i="8"/>
  <c r="D1654" i="8"/>
  <c r="C1654" i="8"/>
  <c r="B1654" i="8"/>
  <c r="A1654" i="8"/>
  <c r="I1653" i="8"/>
  <c r="H1653" i="8"/>
  <c r="G1653" i="8"/>
  <c r="F1653" i="8"/>
  <c r="D1653" i="8"/>
  <c r="C1653" i="8"/>
  <c r="B1653" i="8"/>
  <c r="A1653" i="8"/>
  <c r="I1652" i="8"/>
  <c r="H1652" i="8"/>
  <c r="G1652" i="8"/>
  <c r="F1652" i="8"/>
  <c r="D1652" i="8"/>
  <c r="C1652" i="8"/>
  <c r="B1652" i="8"/>
  <c r="A1652" i="8"/>
  <c r="I1651" i="8"/>
  <c r="H1651" i="8"/>
  <c r="G1651" i="8"/>
  <c r="F1651" i="8"/>
  <c r="D1651" i="8"/>
  <c r="C1651" i="8"/>
  <c r="B1651" i="8"/>
  <c r="A1651" i="8"/>
  <c r="I1650" i="8"/>
  <c r="H1650" i="8"/>
  <c r="G1650" i="8"/>
  <c r="F1650" i="8"/>
  <c r="D1650" i="8"/>
  <c r="C1650" i="8"/>
  <c r="B1650" i="8"/>
  <c r="A1650" i="8"/>
  <c r="I1649" i="8"/>
  <c r="H1649" i="8"/>
  <c r="G1649" i="8"/>
  <c r="F1649" i="8"/>
  <c r="D1649" i="8"/>
  <c r="C1649" i="8"/>
  <c r="B1649" i="8"/>
  <c r="A1649" i="8"/>
  <c r="I1648" i="8"/>
  <c r="H1648" i="8"/>
  <c r="G1648" i="8"/>
  <c r="F1648" i="8"/>
  <c r="D1648" i="8"/>
  <c r="C1648" i="8"/>
  <c r="B1648" i="8"/>
  <c r="A1648" i="8"/>
  <c r="I1647" i="8"/>
  <c r="H1647" i="8"/>
  <c r="G1647" i="8"/>
  <c r="F1647" i="8"/>
  <c r="D1647" i="8"/>
  <c r="C1647" i="8"/>
  <c r="B1647" i="8"/>
  <c r="A1647" i="8"/>
  <c r="I1646" i="8"/>
  <c r="H1646" i="8"/>
  <c r="G1646" i="8"/>
  <c r="F1646" i="8"/>
  <c r="D1646" i="8"/>
  <c r="C1646" i="8"/>
  <c r="B1646" i="8"/>
  <c r="A1646" i="8"/>
  <c r="I1645" i="8"/>
  <c r="H1645" i="8"/>
  <c r="G1645" i="8"/>
  <c r="F1645" i="8"/>
  <c r="D1645" i="8"/>
  <c r="C1645" i="8"/>
  <c r="B1645" i="8"/>
  <c r="A1645" i="8"/>
  <c r="I1644" i="8"/>
  <c r="H1644" i="8"/>
  <c r="G1644" i="8"/>
  <c r="F1644" i="8"/>
  <c r="D1644" i="8"/>
  <c r="C1644" i="8"/>
  <c r="B1644" i="8"/>
  <c r="A1644" i="8"/>
  <c r="I1643" i="8"/>
  <c r="H1643" i="8"/>
  <c r="G1643" i="8"/>
  <c r="F1643" i="8"/>
  <c r="D1643" i="8"/>
  <c r="C1643" i="8"/>
  <c r="B1643" i="8"/>
  <c r="A1643" i="8"/>
  <c r="I1642" i="8"/>
  <c r="H1642" i="8"/>
  <c r="G1642" i="8"/>
  <c r="F1642" i="8"/>
  <c r="D1642" i="8"/>
  <c r="C1642" i="8"/>
  <c r="B1642" i="8"/>
  <c r="A1642" i="8"/>
  <c r="I1641" i="8"/>
  <c r="H1641" i="8"/>
  <c r="G1641" i="8"/>
  <c r="F1641" i="8"/>
  <c r="D1641" i="8"/>
  <c r="C1641" i="8"/>
  <c r="B1641" i="8"/>
  <c r="A1641" i="8"/>
  <c r="I1640" i="8"/>
  <c r="H1640" i="8"/>
  <c r="G1640" i="8"/>
  <c r="F1640" i="8"/>
  <c r="D1640" i="8"/>
  <c r="C1640" i="8"/>
  <c r="B1640" i="8"/>
  <c r="A1640" i="8"/>
  <c r="I1639" i="8"/>
  <c r="H1639" i="8"/>
  <c r="G1639" i="8"/>
  <c r="F1639" i="8"/>
  <c r="D1639" i="8"/>
  <c r="C1639" i="8"/>
  <c r="B1639" i="8"/>
  <c r="A1639" i="8"/>
  <c r="I1638" i="8"/>
  <c r="H1638" i="8"/>
  <c r="G1638" i="8"/>
  <c r="F1638" i="8"/>
  <c r="D1638" i="8"/>
  <c r="C1638" i="8"/>
  <c r="B1638" i="8"/>
  <c r="A1638" i="8"/>
  <c r="I1637" i="8"/>
  <c r="H1637" i="8"/>
  <c r="G1637" i="8"/>
  <c r="F1637" i="8"/>
  <c r="D1637" i="8"/>
  <c r="C1637" i="8"/>
  <c r="B1637" i="8"/>
  <c r="A1637" i="8"/>
  <c r="I1636" i="8"/>
  <c r="H1636" i="8"/>
  <c r="G1636" i="8"/>
  <c r="F1636" i="8"/>
  <c r="D1636" i="8"/>
  <c r="C1636" i="8"/>
  <c r="B1636" i="8"/>
  <c r="A1636" i="8"/>
  <c r="I1635" i="8"/>
  <c r="H1635" i="8"/>
  <c r="G1635" i="8"/>
  <c r="F1635" i="8"/>
  <c r="D1635" i="8"/>
  <c r="C1635" i="8"/>
  <c r="B1635" i="8"/>
  <c r="A1635" i="8"/>
  <c r="I1634" i="8"/>
  <c r="H1634" i="8"/>
  <c r="G1634" i="8"/>
  <c r="F1634" i="8"/>
  <c r="D1634" i="8"/>
  <c r="C1634" i="8"/>
  <c r="B1634" i="8"/>
  <c r="A1634" i="8"/>
  <c r="I1633" i="8"/>
  <c r="H1633" i="8"/>
  <c r="G1633" i="8"/>
  <c r="F1633" i="8"/>
  <c r="D1633" i="8"/>
  <c r="C1633" i="8"/>
  <c r="B1633" i="8"/>
  <c r="A1633" i="8"/>
  <c r="I1632" i="8"/>
  <c r="H1632" i="8"/>
  <c r="G1632" i="8"/>
  <c r="F1632" i="8"/>
  <c r="D1632" i="8"/>
  <c r="C1632" i="8"/>
  <c r="B1632" i="8"/>
  <c r="A1632" i="8"/>
  <c r="I1631" i="8"/>
  <c r="H1631" i="8"/>
  <c r="G1631" i="8"/>
  <c r="F1631" i="8"/>
  <c r="D1631" i="8"/>
  <c r="C1631" i="8"/>
  <c r="B1631" i="8"/>
  <c r="A1631" i="8"/>
  <c r="I1630" i="8"/>
  <c r="H1630" i="8"/>
  <c r="G1630" i="8"/>
  <c r="F1630" i="8"/>
  <c r="D1630" i="8"/>
  <c r="C1630" i="8"/>
  <c r="B1630" i="8"/>
  <c r="A1630" i="8"/>
  <c r="I1629" i="8"/>
  <c r="H1629" i="8"/>
  <c r="G1629" i="8"/>
  <c r="F1629" i="8"/>
  <c r="D1629" i="8"/>
  <c r="C1629" i="8"/>
  <c r="B1629" i="8"/>
  <c r="A1629" i="8"/>
  <c r="I1628" i="8"/>
  <c r="H1628" i="8"/>
  <c r="G1628" i="8"/>
  <c r="F1628" i="8"/>
  <c r="D1628" i="8"/>
  <c r="C1628" i="8"/>
  <c r="B1628" i="8"/>
  <c r="A1628" i="8"/>
  <c r="I1627" i="8"/>
  <c r="H1627" i="8"/>
  <c r="G1627" i="8"/>
  <c r="F1627" i="8"/>
  <c r="D1627" i="8"/>
  <c r="C1627" i="8"/>
  <c r="B1627" i="8"/>
  <c r="A1627" i="8"/>
  <c r="I1626" i="8"/>
  <c r="H1626" i="8"/>
  <c r="G1626" i="8"/>
  <c r="F1626" i="8"/>
  <c r="D1626" i="8"/>
  <c r="C1626" i="8"/>
  <c r="B1626" i="8"/>
  <c r="A1626" i="8"/>
  <c r="I1625" i="8"/>
  <c r="H1625" i="8"/>
  <c r="G1625" i="8"/>
  <c r="F1625" i="8"/>
  <c r="D1625" i="8"/>
  <c r="C1625" i="8"/>
  <c r="B1625" i="8"/>
  <c r="A1625" i="8"/>
  <c r="I1624" i="8"/>
  <c r="H1624" i="8"/>
  <c r="G1624" i="8"/>
  <c r="F1624" i="8"/>
  <c r="D1624" i="8"/>
  <c r="C1624" i="8"/>
  <c r="B1624" i="8"/>
  <c r="A1624" i="8"/>
  <c r="I1623" i="8"/>
  <c r="H1623" i="8"/>
  <c r="G1623" i="8"/>
  <c r="F1623" i="8"/>
  <c r="D1623" i="8"/>
  <c r="C1623" i="8"/>
  <c r="B1623" i="8"/>
  <c r="A1623" i="8"/>
  <c r="I1622" i="8"/>
  <c r="H1622" i="8"/>
  <c r="G1622" i="8"/>
  <c r="F1622" i="8"/>
  <c r="D1622" i="8"/>
  <c r="C1622" i="8"/>
  <c r="B1622" i="8"/>
  <c r="A1622" i="8"/>
  <c r="I1621" i="8"/>
  <c r="H1621" i="8"/>
  <c r="G1621" i="8"/>
  <c r="F1621" i="8"/>
  <c r="D1621" i="8"/>
  <c r="C1621" i="8"/>
  <c r="B1621" i="8"/>
  <c r="A1621" i="8"/>
  <c r="I1620" i="8"/>
  <c r="H1620" i="8"/>
  <c r="G1620" i="8"/>
  <c r="F1620" i="8"/>
  <c r="D1620" i="8"/>
  <c r="C1620" i="8"/>
  <c r="B1620" i="8"/>
  <c r="A1620" i="8"/>
  <c r="I1619" i="8"/>
  <c r="H1619" i="8"/>
  <c r="G1619" i="8"/>
  <c r="F1619" i="8"/>
  <c r="D1619" i="8"/>
  <c r="C1619" i="8"/>
  <c r="B1619" i="8"/>
  <c r="A1619" i="8"/>
  <c r="I1618" i="8"/>
  <c r="H1618" i="8"/>
  <c r="G1618" i="8"/>
  <c r="F1618" i="8"/>
  <c r="D1618" i="8"/>
  <c r="C1618" i="8"/>
  <c r="B1618" i="8"/>
  <c r="A1618" i="8"/>
  <c r="I1617" i="8"/>
  <c r="H1617" i="8"/>
  <c r="G1617" i="8"/>
  <c r="F1617" i="8"/>
  <c r="D1617" i="8"/>
  <c r="C1617" i="8"/>
  <c r="B1617" i="8"/>
  <c r="A1617" i="8"/>
  <c r="I1616" i="8"/>
  <c r="H1616" i="8"/>
  <c r="G1616" i="8"/>
  <c r="F1616" i="8"/>
  <c r="D1616" i="8"/>
  <c r="C1616" i="8"/>
  <c r="B1616" i="8"/>
  <c r="A1616" i="8"/>
  <c r="I1615" i="8"/>
  <c r="H1615" i="8"/>
  <c r="G1615" i="8"/>
  <c r="F1615" i="8"/>
  <c r="D1615" i="8"/>
  <c r="C1615" i="8"/>
  <c r="B1615" i="8"/>
  <c r="A1615" i="8"/>
  <c r="I1614" i="8"/>
  <c r="H1614" i="8"/>
  <c r="G1614" i="8"/>
  <c r="F1614" i="8"/>
  <c r="D1614" i="8"/>
  <c r="C1614" i="8"/>
  <c r="B1614" i="8"/>
  <c r="A1614" i="8"/>
  <c r="I1613" i="8"/>
  <c r="H1613" i="8"/>
  <c r="G1613" i="8"/>
  <c r="F1613" i="8"/>
  <c r="D1613" i="8"/>
  <c r="C1613" i="8"/>
  <c r="B1613" i="8"/>
  <c r="A1613" i="8"/>
  <c r="I1612" i="8"/>
  <c r="H1612" i="8"/>
  <c r="G1612" i="8"/>
  <c r="F1612" i="8"/>
  <c r="D1612" i="8"/>
  <c r="C1612" i="8"/>
  <c r="B1612" i="8"/>
  <c r="A1612" i="8"/>
  <c r="I1611" i="8"/>
  <c r="H1611" i="8"/>
  <c r="G1611" i="8"/>
  <c r="F1611" i="8"/>
  <c r="D1611" i="8"/>
  <c r="C1611" i="8"/>
  <c r="B1611" i="8"/>
  <c r="A1611" i="8"/>
  <c r="I1610" i="8"/>
  <c r="H1610" i="8"/>
  <c r="G1610" i="8"/>
  <c r="F1610" i="8"/>
  <c r="D1610" i="8"/>
  <c r="C1610" i="8"/>
  <c r="B1610" i="8"/>
  <c r="A1610" i="8"/>
  <c r="I1609" i="8"/>
  <c r="H1609" i="8"/>
  <c r="G1609" i="8"/>
  <c r="F1609" i="8"/>
  <c r="D1609" i="8"/>
  <c r="C1609" i="8"/>
  <c r="B1609" i="8"/>
  <c r="A1609" i="8"/>
  <c r="I1608" i="8"/>
  <c r="H1608" i="8"/>
  <c r="G1608" i="8"/>
  <c r="F1608" i="8"/>
  <c r="D1608" i="8"/>
  <c r="C1608" i="8"/>
  <c r="B1608" i="8"/>
  <c r="A1608" i="8"/>
  <c r="I1607" i="8"/>
  <c r="H1607" i="8"/>
  <c r="G1607" i="8"/>
  <c r="F1607" i="8"/>
  <c r="D1607" i="8"/>
  <c r="C1607" i="8"/>
  <c r="B1607" i="8"/>
  <c r="A1607" i="8"/>
  <c r="I1606" i="8"/>
  <c r="H1606" i="8"/>
  <c r="G1606" i="8"/>
  <c r="F1606" i="8"/>
  <c r="D1606" i="8"/>
  <c r="C1606" i="8"/>
  <c r="B1606" i="8"/>
  <c r="A1606" i="8"/>
  <c r="I1605" i="8"/>
  <c r="H1605" i="8"/>
  <c r="G1605" i="8"/>
  <c r="F1605" i="8"/>
  <c r="D1605" i="8"/>
  <c r="C1605" i="8"/>
  <c r="B1605" i="8"/>
  <c r="A1605" i="8"/>
  <c r="I1604" i="8"/>
  <c r="H1604" i="8"/>
  <c r="G1604" i="8"/>
  <c r="F1604" i="8"/>
  <c r="D1604" i="8"/>
  <c r="C1604" i="8"/>
  <c r="B1604" i="8"/>
  <c r="A1604" i="8"/>
  <c r="I1603" i="8"/>
  <c r="H1603" i="8"/>
  <c r="G1603" i="8"/>
  <c r="F1603" i="8"/>
  <c r="D1603" i="8"/>
  <c r="C1603" i="8"/>
  <c r="B1603" i="8"/>
  <c r="A1603" i="8"/>
  <c r="I1602" i="8"/>
  <c r="H1602" i="8"/>
  <c r="G1602" i="8"/>
  <c r="F1602" i="8"/>
  <c r="D1602" i="8"/>
  <c r="C1602" i="8"/>
  <c r="B1602" i="8"/>
  <c r="A1602" i="8"/>
  <c r="I1601" i="8"/>
  <c r="H1601" i="8"/>
  <c r="G1601" i="8"/>
  <c r="F1601" i="8"/>
  <c r="D1601" i="8"/>
  <c r="C1601" i="8"/>
  <c r="B1601" i="8"/>
  <c r="A1601" i="8"/>
  <c r="I1600" i="8"/>
  <c r="H1600" i="8"/>
  <c r="G1600" i="8"/>
  <c r="F1600" i="8"/>
  <c r="D1600" i="8"/>
  <c r="C1600" i="8"/>
  <c r="B1600" i="8"/>
  <c r="A1600" i="8"/>
  <c r="I1599" i="8"/>
  <c r="H1599" i="8"/>
  <c r="G1599" i="8"/>
  <c r="F1599" i="8"/>
  <c r="D1599" i="8"/>
  <c r="C1599" i="8"/>
  <c r="B1599" i="8"/>
  <c r="A1599" i="8"/>
  <c r="I1598" i="8"/>
  <c r="H1598" i="8"/>
  <c r="G1598" i="8"/>
  <c r="F1598" i="8"/>
  <c r="D1598" i="8"/>
  <c r="C1598" i="8"/>
  <c r="B1598" i="8"/>
  <c r="A1598" i="8"/>
  <c r="I1597" i="8"/>
  <c r="H1597" i="8"/>
  <c r="G1597" i="8"/>
  <c r="F1597" i="8"/>
  <c r="D1597" i="8"/>
  <c r="C1597" i="8"/>
  <c r="B1597" i="8"/>
  <c r="A1597" i="8"/>
  <c r="I1596" i="8"/>
  <c r="H1596" i="8"/>
  <c r="G1596" i="8"/>
  <c r="F1596" i="8"/>
  <c r="D1596" i="8"/>
  <c r="C1596" i="8"/>
  <c r="B1596" i="8"/>
  <c r="A1596" i="8"/>
  <c r="I1595" i="8"/>
  <c r="H1595" i="8"/>
  <c r="G1595" i="8"/>
  <c r="F1595" i="8"/>
  <c r="D1595" i="8"/>
  <c r="C1595" i="8"/>
  <c r="B1595" i="8"/>
  <c r="A1595" i="8"/>
  <c r="I1594" i="8"/>
  <c r="H1594" i="8"/>
  <c r="G1594" i="8"/>
  <c r="F1594" i="8"/>
  <c r="D1594" i="8"/>
  <c r="C1594" i="8"/>
  <c r="B1594" i="8"/>
  <c r="A1594" i="8"/>
  <c r="I1593" i="8"/>
  <c r="H1593" i="8"/>
  <c r="G1593" i="8"/>
  <c r="F1593" i="8"/>
  <c r="D1593" i="8"/>
  <c r="C1593" i="8"/>
  <c r="B1593" i="8"/>
  <c r="A1593" i="8"/>
  <c r="I1592" i="8"/>
  <c r="H1592" i="8"/>
  <c r="G1592" i="8"/>
  <c r="F1592" i="8"/>
  <c r="D1592" i="8"/>
  <c r="C1592" i="8"/>
  <c r="B1592" i="8"/>
  <c r="A1592" i="8"/>
  <c r="I1591" i="8"/>
  <c r="H1591" i="8"/>
  <c r="G1591" i="8"/>
  <c r="F1591" i="8"/>
  <c r="D1591" i="8"/>
  <c r="C1591" i="8"/>
  <c r="B1591" i="8"/>
  <c r="A1591" i="8"/>
  <c r="I1590" i="8"/>
  <c r="H1590" i="8"/>
  <c r="G1590" i="8"/>
  <c r="F1590" i="8"/>
  <c r="D1590" i="8"/>
  <c r="C1590" i="8"/>
  <c r="B1590" i="8"/>
  <c r="A1590" i="8"/>
  <c r="I1589" i="8"/>
  <c r="H1589" i="8"/>
  <c r="G1589" i="8"/>
  <c r="F1589" i="8"/>
  <c r="D1589" i="8"/>
  <c r="C1589" i="8"/>
  <c r="B1589" i="8"/>
  <c r="A1589" i="8"/>
  <c r="I1588" i="8"/>
  <c r="H1588" i="8"/>
  <c r="G1588" i="8"/>
  <c r="F1588" i="8"/>
  <c r="D1588" i="8"/>
  <c r="C1588" i="8"/>
  <c r="B1588" i="8"/>
  <c r="A1588" i="8"/>
  <c r="I1587" i="8"/>
  <c r="H1587" i="8"/>
  <c r="G1587" i="8"/>
  <c r="F1587" i="8"/>
  <c r="D1587" i="8"/>
  <c r="C1587" i="8"/>
  <c r="B1587" i="8"/>
  <c r="A1587" i="8"/>
  <c r="I1586" i="8"/>
  <c r="H1586" i="8"/>
  <c r="G1586" i="8"/>
  <c r="F1586" i="8"/>
  <c r="D1586" i="8"/>
  <c r="C1586" i="8"/>
  <c r="B1586" i="8"/>
  <c r="A1586" i="8"/>
  <c r="I1585" i="8"/>
  <c r="H1585" i="8"/>
  <c r="G1585" i="8"/>
  <c r="F1585" i="8"/>
  <c r="D1585" i="8"/>
  <c r="C1585" i="8"/>
  <c r="B1585" i="8"/>
  <c r="A1585" i="8"/>
  <c r="I1584" i="8"/>
  <c r="H1584" i="8"/>
  <c r="G1584" i="8"/>
  <c r="F1584" i="8"/>
  <c r="D1584" i="8"/>
  <c r="C1584" i="8"/>
  <c r="B1584" i="8"/>
  <c r="A1584" i="8"/>
  <c r="I1583" i="8"/>
  <c r="H1583" i="8"/>
  <c r="G1583" i="8"/>
  <c r="F1583" i="8"/>
  <c r="D1583" i="8"/>
  <c r="C1583" i="8"/>
  <c r="B1583" i="8"/>
  <c r="A1583" i="8"/>
  <c r="I1582" i="8"/>
  <c r="H1582" i="8"/>
  <c r="G1582" i="8"/>
  <c r="F1582" i="8"/>
  <c r="D1582" i="8"/>
  <c r="C1582" i="8"/>
  <c r="B1582" i="8"/>
  <c r="A1582" i="8"/>
  <c r="I1581" i="8"/>
  <c r="H1581" i="8"/>
  <c r="G1581" i="8"/>
  <c r="F1581" i="8"/>
  <c r="D1581" i="8"/>
  <c r="C1581" i="8"/>
  <c r="B1581" i="8"/>
  <c r="A1581" i="8"/>
  <c r="I1580" i="8"/>
  <c r="H1580" i="8"/>
  <c r="G1580" i="8"/>
  <c r="F1580" i="8"/>
  <c r="D1580" i="8"/>
  <c r="C1580" i="8"/>
  <c r="B1580" i="8"/>
  <c r="A1580" i="8"/>
  <c r="I1579" i="8"/>
  <c r="H1579" i="8"/>
  <c r="G1579" i="8"/>
  <c r="F1579" i="8"/>
  <c r="D1579" i="8"/>
  <c r="C1579" i="8"/>
  <c r="B1579" i="8"/>
  <c r="A1579" i="8"/>
  <c r="I1578" i="8"/>
  <c r="H1578" i="8"/>
  <c r="G1578" i="8"/>
  <c r="F1578" i="8"/>
  <c r="D1578" i="8"/>
  <c r="C1578" i="8"/>
  <c r="B1578" i="8"/>
  <c r="A1578" i="8"/>
  <c r="I1577" i="8"/>
  <c r="H1577" i="8"/>
  <c r="G1577" i="8"/>
  <c r="F1577" i="8"/>
  <c r="D1577" i="8"/>
  <c r="C1577" i="8"/>
  <c r="B1577" i="8"/>
  <c r="A1577" i="8"/>
  <c r="I1576" i="8"/>
  <c r="H1576" i="8"/>
  <c r="G1576" i="8"/>
  <c r="F1576" i="8"/>
  <c r="D1576" i="8"/>
  <c r="C1576" i="8"/>
  <c r="B1576" i="8"/>
  <c r="A1576" i="8"/>
  <c r="I1575" i="8"/>
  <c r="H1575" i="8"/>
  <c r="G1575" i="8"/>
  <c r="F1575" i="8"/>
  <c r="D1575" i="8"/>
  <c r="C1575" i="8"/>
  <c r="B1575" i="8"/>
  <c r="A1575" i="8"/>
  <c r="I1574" i="8"/>
  <c r="H1574" i="8"/>
  <c r="G1574" i="8"/>
  <c r="F1574" i="8"/>
  <c r="D1574" i="8"/>
  <c r="C1574" i="8"/>
  <c r="B1574" i="8"/>
  <c r="A1574" i="8"/>
  <c r="I1573" i="8"/>
  <c r="H1573" i="8"/>
  <c r="G1573" i="8"/>
  <c r="F1573" i="8"/>
  <c r="D1573" i="8"/>
  <c r="C1573" i="8"/>
  <c r="B1573" i="8"/>
  <c r="A1573" i="8"/>
  <c r="I1572" i="8"/>
  <c r="H1572" i="8"/>
  <c r="G1572" i="8"/>
  <c r="F1572" i="8"/>
  <c r="D1572" i="8"/>
  <c r="C1572" i="8"/>
  <c r="B1572" i="8"/>
  <c r="A1572" i="8"/>
  <c r="I1571" i="8"/>
  <c r="H1571" i="8"/>
  <c r="G1571" i="8"/>
  <c r="F1571" i="8"/>
  <c r="D1571" i="8"/>
  <c r="C1571" i="8"/>
  <c r="B1571" i="8"/>
  <c r="A1571" i="8"/>
  <c r="I1570" i="8"/>
  <c r="H1570" i="8"/>
  <c r="G1570" i="8"/>
  <c r="F1570" i="8"/>
  <c r="D1570" i="8"/>
  <c r="C1570" i="8"/>
  <c r="B1570" i="8"/>
  <c r="A1570" i="8"/>
  <c r="I1569" i="8"/>
  <c r="H1569" i="8"/>
  <c r="G1569" i="8"/>
  <c r="F1569" i="8"/>
  <c r="D1569" i="8"/>
  <c r="C1569" i="8"/>
  <c r="B1569" i="8"/>
  <c r="A1569" i="8"/>
  <c r="I1568" i="8"/>
  <c r="H1568" i="8"/>
  <c r="G1568" i="8"/>
  <c r="F1568" i="8"/>
  <c r="D1568" i="8"/>
  <c r="C1568" i="8"/>
  <c r="B1568" i="8"/>
  <c r="A1568" i="8"/>
  <c r="I1567" i="8"/>
  <c r="H1567" i="8"/>
  <c r="G1567" i="8"/>
  <c r="F1567" i="8"/>
  <c r="D1567" i="8"/>
  <c r="C1567" i="8"/>
  <c r="B1567" i="8"/>
  <c r="A1567" i="8"/>
  <c r="I1566" i="8"/>
  <c r="H1566" i="8"/>
  <c r="G1566" i="8"/>
  <c r="F1566" i="8"/>
  <c r="D1566" i="8"/>
  <c r="C1566" i="8"/>
  <c r="B1566" i="8"/>
  <c r="A1566" i="8"/>
  <c r="I1565" i="8"/>
  <c r="H1565" i="8"/>
  <c r="G1565" i="8"/>
  <c r="F1565" i="8"/>
  <c r="D1565" i="8"/>
  <c r="C1565" i="8"/>
  <c r="B1565" i="8"/>
  <c r="A1565" i="8"/>
  <c r="I1564" i="8"/>
  <c r="H1564" i="8"/>
  <c r="G1564" i="8"/>
  <c r="F1564" i="8"/>
  <c r="D1564" i="8"/>
  <c r="C1564" i="8"/>
  <c r="B1564" i="8"/>
  <c r="A1564" i="8"/>
  <c r="I1563" i="8"/>
  <c r="H1563" i="8"/>
  <c r="G1563" i="8"/>
  <c r="F1563" i="8"/>
  <c r="D1563" i="8"/>
  <c r="C1563" i="8"/>
  <c r="B1563" i="8"/>
  <c r="A1563" i="8"/>
  <c r="I1562" i="8"/>
  <c r="H1562" i="8"/>
  <c r="G1562" i="8"/>
  <c r="F1562" i="8"/>
  <c r="D1562" i="8"/>
  <c r="C1562" i="8"/>
  <c r="B1562" i="8"/>
  <c r="A1562" i="8"/>
  <c r="I1561" i="8"/>
  <c r="H1561" i="8"/>
  <c r="G1561" i="8"/>
  <c r="F1561" i="8"/>
  <c r="D1561" i="8"/>
  <c r="C1561" i="8"/>
  <c r="B1561" i="8"/>
  <c r="A1561" i="8"/>
  <c r="I1560" i="8"/>
  <c r="H1560" i="8"/>
  <c r="G1560" i="8"/>
  <c r="F1560" i="8"/>
  <c r="D1560" i="8"/>
  <c r="C1560" i="8"/>
  <c r="B1560" i="8"/>
  <c r="A1560" i="8"/>
  <c r="I1559" i="8"/>
  <c r="H1559" i="8"/>
  <c r="G1559" i="8"/>
  <c r="F1559" i="8"/>
  <c r="D1559" i="8"/>
  <c r="C1559" i="8"/>
  <c r="B1559" i="8"/>
  <c r="A1559" i="8"/>
  <c r="I1558" i="8"/>
  <c r="H1558" i="8"/>
  <c r="G1558" i="8"/>
  <c r="F1558" i="8"/>
  <c r="D1558" i="8"/>
  <c r="C1558" i="8"/>
  <c r="B1558" i="8"/>
  <c r="A1558" i="8"/>
  <c r="I1557" i="8"/>
  <c r="H1557" i="8"/>
  <c r="G1557" i="8"/>
  <c r="F1557" i="8"/>
  <c r="D1557" i="8"/>
  <c r="C1557" i="8"/>
  <c r="B1557" i="8"/>
  <c r="A1557" i="8"/>
  <c r="I1556" i="8"/>
  <c r="H1556" i="8"/>
  <c r="G1556" i="8"/>
  <c r="F1556" i="8"/>
  <c r="D1556" i="8"/>
  <c r="C1556" i="8"/>
  <c r="B1556" i="8"/>
  <c r="A1556" i="8"/>
  <c r="I1555" i="8"/>
  <c r="H1555" i="8"/>
  <c r="G1555" i="8"/>
  <c r="F1555" i="8"/>
  <c r="D1555" i="8"/>
  <c r="C1555" i="8"/>
  <c r="B1555" i="8"/>
  <c r="A1555" i="8"/>
  <c r="I1554" i="8"/>
  <c r="H1554" i="8"/>
  <c r="G1554" i="8"/>
  <c r="F1554" i="8"/>
  <c r="D1554" i="8"/>
  <c r="C1554" i="8"/>
  <c r="B1554" i="8"/>
  <c r="A1554" i="8"/>
  <c r="I1553" i="8"/>
  <c r="H1553" i="8"/>
  <c r="G1553" i="8"/>
  <c r="F1553" i="8"/>
  <c r="D1553" i="8"/>
  <c r="C1553" i="8"/>
  <c r="B1553" i="8"/>
  <c r="A1553" i="8"/>
  <c r="I1552" i="8"/>
  <c r="H1552" i="8"/>
  <c r="G1552" i="8"/>
  <c r="F1552" i="8"/>
  <c r="D1552" i="8"/>
  <c r="C1552" i="8"/>
  <c r="B1552" i="8"/>
  <c r="A1552" i="8"/>
  <c r="I1551" i="8"/>
  <c r="H1551" i="8"/>
  <c r="G1551" i="8"/>
  <c r="F1551" i="8"/>
  <c r="D1551" i="8"/>
  <c r="C1551" i="8"/>
  <c r="B1551" i="8"/>
  <c r="A1551" i="8"/>
  <c r="I1550" i="8"/>
  <c r="H1550" i="8"/>
  <c r="G1550" i="8"/>
  <c r="F1550" i="8"/>
  <c r="D1550" i="8"/>
  <c r="C1550" i="8"/>
  <c r="B1550" i="8"/>
  <c r="A1550" i="8"/>
  <c r="I1549" i="8"/>
  <c r="H1549" i="8"/>
  <c r="G1549" i="8"/>
  <c r="F1549" i="8"/>
  <c r="D1549" i="8"/>
  <c r="C1549" i="8"/>
  <c r="B1549" i="8"/>
  <c r="A1549" i="8"/>
  <c r="I1548" i="8"/>
  <c r="H1548" i="8"/>
  <c r="G1548" i="8"/>
  <c r="F1548" i="8"/>
  <c r="D1548" i="8"/>
  <c r="C1548" i="8"/>
  <c r="B1548" i="8"/>
  <c r="A1548" i="8"/>
  <c r="I1547" i="8"/>
  <c r="H1547" i="8"/>
  <c r="G1547" i="8"/>
  <c r="F1547" i="8"/>
  <c r="D1547" i="8"/>
  <c r="C1547" i="8"/>
  <c r="B1547" i="8"/>
  <c r="A1547" i="8"/>
  <c r="I1546" i="8"/>
  <c r="H1546" i="8"/>
  <c r="G1546" i="8"/>
  <c r="F1546" i="8"/>
  <c r="D1546" i="8"/>
  <c r="C1546" i="8"/>
  <c r="B1546" i="8"/>
  <c r="A1546" i="8"/>
  <c r="I1545" i="8"/>
  <c r="H1545" i="8"/>
  <c r="G1545" i="8"/>
  <c r="F1545" i="8"/>
  <c r="D1545" i="8"/>
  <c r="C1545" i="8"/>
  <c r="B1545" i="8"/>
  <c r="A1545" i="8"/>
  <c r="I1544" i="8"/>
  <c r="H1544" i="8"/>
  <c r="G1544" i="8"/>
  <c r="F1544" i="8"/>
  <c r="D1544" i="8"/>
  <c r="C1544" i="8"/>
  <c r="B1544" i="8"/>
  <c r="A1544" i="8"/>
  <c r="I1543" i="8"/>
  <c r="H1543" i="8"/>
  <c r="G1543" i="8"/>
  <c r="F1543" i="8"/>
  <c r="D1543" i="8"/>
  <c r="C1543" i="8"/>
  <c r="B1543" i="8"/>
  <c r="A1543" i="8"/>
  <c r="I1542" i="8"/>
  <c r="H1542" i="8"/>
  <c r="G1542" i="8"/>
  <c r="F1542" i="8"/>
  <c r="D1542" i="8"/>
  <c r="C1542" i="8"/>
  <c r="B1542" i="8"/>
  <c r="A1542" i="8"/>
  <c r="I1541" i="8"/>
  <c r="H1541" i="8"/>
  <c r="G1541" i="8"/>
  <c r="F1541" i="8"/>
  <c r="D1541" i="8"/>
  <c r="C1541" i="8"/>
  <c r="B1541" i="8"/>
  <c r="A1541" i="8"/>
  <c r="I1540" i="8"/>
  <c r="H1540" i="8"/>
  <c r="G1540" i="8"/>
  <c r="F1540" i="8"/>
  <c r="D1540" i="8"/>
  <c r="C1540" i="8"/>
  <c r="B1540" i="8"/>
  <c r="A1540" i="8"/>
  <c r="I1539" i="8"/>
  <c r="H1539" i="8"/>
  <c r="G1539" i="8"/>
  <c r="F1539" i="8"/>
  <c r="D1539" i="8"/>
  <c r="C1539" i="8"/>
  <c r="B1539" i="8"/>
  <c r="A1539" i="8"/>
  <c r="I1538" i="8"/>
  <c r="H1538" i="8"/>
  <c r="G1538" i="8"/>
  <c r="F1538" i="8"/>
  <c r="D1538" i="8"/>
  <c r="C1538" i="8"/>
  <c r="B1538" i="8"/>
  <c r="A1538" i="8"/>
  <c r="I1537" i="8"/>
  <c r="H1537" i="8"/>
  <c r="G1537" i="8"/>
  <c r="F1537" i="8"/>
  <c r="D1537" i="8"/>
  <c r="C1537" i="8"/>
  <c r="B1537" i="8"/>
  <c r="A1537" i="8"/>
  <c r="I1536" i="8"/>
  <c r="H1536" i="8"/>
  <c r="G1536" i="8"/>
  <c r="F1536" i="8"/>
  <c r="D1536" i="8"/>
  <c r="C1536" i="8"/>
  <c r="B1536" i="8"/>
  <c r="A1536" i="8"/>
  <c r="I1535" i="8"/>
  <c r="H1535" i="8"/>
  <c r="G1535" i="8"/>
  <c r="F1535" i="8"/>
  <c r="D1535" i="8"/>
  <c r="C1535" i="8"/>
  <c r="B1535" i="8"/>
  <c r="A1535" i="8"/>
  <c r="I1534" i="8"/>
  <c r="H1534" i="8"/>
  <c r="G1534" i="8"/>
  <c r="F1534" i="8"/>
  <c r="D1534" i="8"/>
  <c r="C1534" i="8"/>
  <c r="B1534" i="8"/>
  <c r="A1534" i="8"/>
  <c r="I1533" i="8"/>
  <c r="H1533" i="8"/>
  <c r="G1533" i="8"/>
  <c r="F1533" i="8"/>
  <c r="D1533" i="8"/>
  <c r="C1533" i="8"/>
  <c r="B1533" i="8"/>
  <c r="A1533" i="8"/>
  <c r="I1532" i="8"/>
  <c r="H1532" i="8"/>
  <c r="G1532" i="8"/>
  <c r="F1532" i="8"/>
  <c r="D1532" i="8"/>
  <c r="C1532" i="8"/>
  <c r="B1532" i="8"/>
  <c r="A1532" i="8"/>
  <c r="I1531" i="8"/>
  <c r="H1531" i="8"/>
  <c r="G1531" i="8"/>
  <c r="F1531" i="8"/>
  <c r="D1531" i="8"/>
  <c r="C1531" i="8"/>
  <c r="B1531" i="8"/>
  <c r="A1531" i="8"/>
  <c r="I1530" i="8"/>
  <c r="H1530" i="8"/>
  <c r="G1530" i="8"/>
  <c r="F1530" i="8"/>
  <c r="D1530" i="8"/>
  <c r="C1530" i="8"/>
  <c r="B1530" i="8"/>
  <c r="A1530" i="8"/>
  <c r="I1529" i="8"/>
  <c r="H1529" i="8"/>
  <c r="G1529" i="8"/>
  <c r="F1529" i="8"/>
  <c r="D1529" i="8"/>
  <c r="C1529" i="8"/>
  <c r="B1529" i="8"/>
  <c r="A1529" i="8"/>
  <c r="I1528" i="8"/>
  <c r="H1528" i="8"/>
  <c r="G1528" i="8"/>
  <c r="F1528" i="8"/>
  <c r="D1528" i="8"/>
  <c r="C1528" i="8"/>
  <c r="B1528" i="8"/>
  <c r="A1528" i="8"/>
  <c r="I1527" i="8"/>
  <c r="H1527" i="8"/>
  <c r="G1527" i="8"/>
  <c r="F1527" i="8"/>
  <c r="D1527" i="8"/>
  <c r="C1527" i="8"/>
  <c r="B1527" i="8"/>
  <c r="A1527" i="8"/>
  <c r="I1526" i="8"/>
  <c r="H1526" i="8"/>
  <c r="G1526" i="8"/>
  <c r="F1526" i="8"/>
  <c r="D1526" i="8"/>
  <c r="C1526" i="8"/>
  <c r="B1526" i="8"/>
  <c r="A1526" i="8"/>
  <c r="I1525" i="8"/>
  <c r="H1525" i="8"/>
  <c r="G1525" i="8"/>
  <c r="F1525" i="8"/>
  <c r="D1525" i="8"/>
  <c r="C1525" i="8"/>
  <c r="B1525" i="8"/>
  <c r="A1525" i="8"/>
  <c r="I1524" i="8"/>
  <c r="H1524" i="8"/>
  <c r="G1524" i="8"/>
  <c r="F1524" i="8"/>
  <c r="D1524" i="8"/>
  <c r="C1524" i="8"/>
  <c r="B1524" i="8"/>
  <c r="A1524" i="8"/>
  <c r="I1523" i="8"/>
  <c r="H1523" i="8"/>
  <c r="G1523" i="8"/>
  <c r="F1523" i="8"/>
  <c r="D1523" i="8"/>
  <c r="C1523" i="8"/>
  <c r="B1523" i="8"/>
  <c r="A1523" i="8"/>
  <c r="I1522" i="8"/>
  <c r="H1522" i="8"/>
  <c r="G1522" i="8"/>
  <c r="F1522" i="8"/>
  <c r="D1522" i="8"/>
  <c r="C1522" i="8"/>
  <c r="B1522" i="8"/>
  <c r="A1522" i="8"/>
  <c r="I1521" i="8"/>
  <c r="H1521" i="8"/>
  <c r="G1521" i="8"/>
  <c r="F1521" i="8"/>
  <c r="D1521" i="8"/>
  <c r="C1521" i="8"/>
  <c r="B1521" i="8"/>
  <c r="A1521" i="8"/>
  <c r="I1520" i="8"/>
  <c r="H1520" i="8"/>
  <c r="G1520" i="8"/>
  <c r="F1520" i="8"/>
  <c r="D1520" i="8"/>
  <c r="C1520" i="8"/>
  <c r="B1520" i="8"/>
  <c r="A1520" i="8"/>
  <c r="I1519" i="8"/>
  <c r="H1519" i="8"/>
  <c r="G1519" i="8"/>
  <c r="F1519" i="8"/>
  <c r="D1519" i="8"/>
  <c r="C1519" i="8"/>
  <c r="B1519" i="8"/>
  <c r="A1519" i="8"/>
  <c r="I1518" i="8"/>
  <c r="H1518" i="8"/>
  <c r="G1518" i="8"/>
  <c r="F1518" i="8"/>
  <c r="D1518" i="8"/>
  <c r="C1518" i="8"/>
  <c r="B1518" i="8"/>
  <c r="A1518" i="8"/>
  <c r="I1517" i="8"/>
  <c r="H1517" i="8"/>
  <c r="G1517" i="8"/>
  <c r="F1517" i="8"/>
  <c r="D1517" i="8"/>
  <c r="C1517" i="8"/>
  <c r="B1517" i="8"/>
  <c r="A1517" i="8"/>
  <c r="I1516" i="8"/>
  <c r="H1516" i="8"/>
  <c r="G1516" i="8"/>
  <c r="F1516" i="8"/>
  <c r="D1516" i="8"/>
  <c r="C1516" i="8"/>
  <c r="B1516" i="8"/>
  <c r="A1516" i="8"/>
  <c r="I1515" i="8"/>
  <c r="H1515" i="8"/>
  <c r="G1515" i="8"/>
  <c r="F1515" i="8"/>
  <c r="D1515" i="8"/>
  <c r="C1515" i="8"/>
  <c r="B1515" i="8"/>
  <c r="A1515" i="8"/>
  <c r="I1514" i="8"/>
  <c r="H1514" i="8"/>
  <c r="G1514" i="8"/>
  <c r="F1514" i="8"/>
  <c r="D1514" i="8"/>
  <c r="C1514" i="8"/>
  <c r="B1514" i="8"/>
  <c r="A1514" i="8"/>
  <c r="I1513" i="8"/>
  <c r="H1513" i="8"/>
  <c r="G1513" i="8"/>
  <c r="F1513" i="8"/>
  <c r="D1513" i="8"/>
  <c r="C1513" i="8"/>
  <c r="B1513" i="8"/>
  <c r="A1513" i="8"/>
  <c r="I1512" i="8"/>
  <c r="H1512" i="8"/>
  <c r="G1512" i="8"/>
  <c r="F1512" i="8"/>
  <c r="D1512" i="8"/>
  <c r="C1512" i="8"/>
  <c r="B1512" i="8"/>
  <c r="A1512" i="8"/>
  <c r="I1511" i="8"/>
  <c r="H1511" i="8"/>
  <c r="G1511" i="8"/>
  <c r="F1511" i="8"/>
  <c r="D1511" i="8"/>
  <c r="C1511" i="8"/>
  <c r="B1511" i="8"/>
  <c r="A1511" i="8"/>
  <c r="I1510" i="8"/>
  <c r="H1510" i="8"/>
  <c r="G1510" i="8"/>
  <c r="F1510" i="8"/>
  <c r="D1510" i="8"/>
  <c r="C1510" i="8"/>
  <c r="B1510" i="8"/>
  <c r="A1510" i="8"/>
  <c r="I1509" i="8"/>
  <c r="H1509" i="8"/>
  <c r="G1509" i="8"/>
  <c r="F1509" i="8"/>
  <c r="D1509" i="8"/>
  <c r="C1509" i="8"/>
  <c r="B1509" i="8"/>
  <c r="A1509" i="8"/>
  <c r="I1508" i="8"/>
  <c r="H1508" i="8"/>
  <c r="G1508" i="8"/>
  <c r="F1508" i="8"/>
  <c r="D1508" i="8"/>
  <c r="C1508" i="8"/>
  <c r="B1508" i="8"/>
  <c r="A1508" i="8"/>
  <c r="I1507" i="8"/>
  <c r="H1507" i="8"/>
  <c r="G1507" i="8"/>
  <c r="F1507" i="8"/>
  <c r="D1507" i="8"/>
  <c r="C1507" i="8"/>
  <c r="B1507" i="8"/>
  <c r="A1507" i="8"/>
  <c r="I1506" i="8"/>
  <c r="H1506" i="8"/>
  <c r="G1506" i="8"/>
  <c r="F1506" i="8"/>
  <c r="D1506" i="8"/>
  <c r="C1506" i="8"/>
  <c r="B1506" i="8"/>
  <c r="A1506" i="8"/>
  <c r="I1505" i="8"/>
  <c r="H1505" i="8"/>
  <c r="G1505" i="8"/>
  <c r="F1505" i="8"/>
  <c r="D1505" i="8"/>
  <c r="C1505" i="8"/>
  <c r="B1505" i="8"/>
  <c r="A1505" i="8"/>
  <c r="I1504" i="8"/>
  <c r="H1504" i="8"/>
  <c r="G1504" i="8"/>
  <c r="F1504" i="8"/>
  <c r="D1504" i="8"/>
  <c r="C1504" i="8"/>
  <c r="B1504" i="8"/>
  <c r="A1504" i="8"/>
  <c r="I1503" i="8"/>
  <c r="H1503" i="8"/>
  <c r="G1503" i="8"/>
  <c r="F1503" i="8"/>
  <c r="D1503" i="8"/>
  <c r="C1503" i="8"/>
  <c r="B1503" i="8"/>
  <c r="A1503" i="8"/>
  <c r="I1502" i="8"/>
  <c r="H1502" i="8"/>
  <c r="G1502" i="8"/>
  <c r="F1502" i="8"/>
  <c r="D1502" i="8"/>
  <c r="C1502" i="8"/>
  <c r="B1502" i="8"/>
  <c r="A1502" i="8"/>
  <c r="I1501" i="8"/>
  <c r="H1501" i="8"/>
  <c r="G1501" i="8"/>
  <c r="F1501" i="8"/>
  <c r="D1501" i="8"/>
  <c r="C1501" i="8"/>
  <c r="B1501" i="8"/>
  <c r="A1501" i="8"/>
  <c r="I1500" i="8"/>
  <c r="H1500" i="8"/>
  <c r="G1500" i="8"/>
  <c r="F1500" i="8"/>
  <c r="D1500" i="8"/>
  <c r="C1500" i="8"/>
  <c r="B1500" i="8"/>
  <c r="A1500" i="8"/>
  <c r="I1499" i="8"/>
  <c r="H1499" i="8"/>
  <c r="G1499" i="8"/>
  <c r="F1499" i="8"/>
  <c r="D1499" i="8"/>
  <c r="C1499" i="8"/>
  <c r="B1499" i="8"/>
  <c r="A1499" i="8"/>
  <c r="I1498" i="8"/>
  <c r="H1498" i="8"/>
  <c r="G1498" i="8"/>
  <c r="F1498" i="8"/>
  <c r="D1498" i="8"/>
  <c r="C1498" i="8"/>
  <c r="B1498" i="8"/>
  <c r="A1498" i="8"/>
  <c r="I1497" i="8"/>
  <c r="H1497" i="8"/>
  <c r="G1497" i="8"/>
  <c r="F1497" i="8"/>
  <c r="D1497" i="8"/>
  <c r="C1497" i="8"/>
  <c r="B1497" i="8"/>
  <c r="A1497" i="8"/>
  <c r="I1496" i="8"/>
  <c r="H1496" i="8"/>
  <c r="G1496" i="8"/>
  <c r="F1496" i="8"/>
  <c r="D1496" i="8"/>
  <c r="C1496" i="8"/>
  <c r="B1496" i="8"/>
  <c r="A1496" i="8"/>
  <c r="I1495" i="8"/>
  <c r="H1495" i="8"/>
  <c r="G1495" i="8"/>
  <c r="F1495" i="8"/>
  <c r="D1495" i="8"/>
  <c r="C1495" i="8"/>
  <c r="B1495" i="8"/>
  <c r="A1495" i="8"/>
  <c r="I1494" i="8"/>
  <c r="H1494" i="8"/>
  <c r="G1494" i="8"/>
  <c r="F1494" i="8"/>
  <c r="D1494" i="8"/>
  <c r="C1494" i="8"/>
  <c r="B1494" i="8"/>
  <c r="A1494" i="8"/>
  <c r="I1493" i="8"/>
  <c r="H1493" i="8"/>
  <c r="G1493" i="8"/>
  <c r="F1493" i="8"/>
  <c r="D1493" i="8"/>
  <c r="C1493" i="8"/>
  <c r="B1493" i="8"/>
  <c r="A1493" i="8"/>
  <c r="I1492" i="8"/>
  <c r="H1492" i="8"/>
  <c r="G1492" i="8"/>
  <c r="F1492" i="8"/>
  <c r="D1492" i="8"/>
  <c r="C1492" i="8"/>
  <c r="B1492" i="8"/>
  <c r="A1492" i="8"/>
  <c r="I1491" i="8"/>
  <c r="H1491" i="8"/>
  <c r="G1491" i="8"/>
  <c r="F1491" i="8"/>
  <c r="D1491" i="8"/>
  <c r="C1491" i="8"/>
  <c r="B1491" i="8"/>
  <c r="A1491" i="8"/>
  <c r="I1490" i="8"/>
  <c r="H1490" i="8"/>
  <c r="G1490" i="8"/>
  <c r="F1490" i="8"/>
  <c r="D1490" i="8"/>
  <c r="C1490" i="8"/>
  <c r="B1490" i="8"/>
  <c r="A1490" i="8"/>
  <c r="I1489" i="8"/>
  <c r="H1489" i="8"/>
  <c r="G1489" i="8"/>
  <c r="F1489" i="8"/>
  <c r="D1489" i="8"/>
  <c r="C1489" i="8"/>
  <c r="B1489" i="8"/>
  <c r="A1489" i="8"/>
  <c r="I1488" i="8"/>
  <c r="H1488" i="8"/>
  <c r="G1488" i="8"/>
  <c r="F1488" i="8"/>
  <c r="D1488" i="8"/>
  <c r="C1488" i="8"/>
  <c r="B1488" i="8"/>
  <c r="A1488" i="8"/>
  <c r="I1487" i="8"/>
  <c r="H1487" i="8"/>
  <c r="G1487" i="8"/>
  <c r="F1487" i="8"/>
  <c r="D1487" i="8"/>
  <c r="C1487" i="8"/>
  <c r="B1487" i="8"/>
  <c r="A1487" i="8"/>
  <c r="I1486" i="8"/>
  <c r="H1486" i="8"/>
  <c r="G1486" i="8"/>
  <c r="F1486" i="8"/>
  <c r="D1486" i="8"/>
  <c r="C1486" i="8"/>
  <c r="B1486" i="8"/>
  <c r="A1486" i="8"/>
  <c r="I1485" i="8"/>
  <c r="H1485" i="8"/>
  <c r="G1485" i="8"/>
  <c r="F1485" i="8"/>
  <c r="D1485" i="8"/>
  <c r="C1485" i="8"/>
  <c r="B1485" i="8"/>
  <c r="A1485" i="8"/>
  <c r="I1484" i="8"/>
  <c r="H1484" i="8"/>
  <c r="G1484" i="8"/>
  <c r="F1484" i="8"/>
  <c r="D1484" i="8"/>
  <c r="C1484" i="8"/>
  <c r="B1484" i="8"/>
  <c r="A1484" i="8"/>
  <c r="I1483" i="8"/>
  <c r="H1483" i="8"/>
  <c r="G1483" i="8"/>
  <c r="F1483" i="8"/>
  <c r="D1483" i="8"/>
  <c r="C1483" i="8"/>
  <c r="B1483" i="8"/>
  <c r="A1483" i="8"/>
  <c r="I1482" i="8"/>
  <c r="H1482" i="8"/>
  <c r="G1482" i="8"/>
  <c r="F1482" i="8"/>
  <c r="D1482" i="8"/>
  <c r="C1482" i="8"/>
  <c r="B1482" i="8"/>
  <c r="A1482" i="8"/>
  <c r="I1481" i="8"/>
  <c r="H1481" i="8"/>
  <c r="G1481" i="8"/>
  <c r="F1481" i="8"/>
  <c r="D1481" i="8"/>
  <c r="C1481" i="8"/>
  <c r="B1481" i="8"/>
  <c r="A1481" i="8"/>
  <c r="I1480" i="8"/>
  <c r="H1480" i="8"/>
  <c r="G1480" i="8"/>
  <c r="F1480" i="8"/>
  <c r="D1480" i="8"/>
  <c r="C1480" i="8"/>
  <c r="B1480" i="8"/>
  <c r="A1480" i="8"/>
  <c r="I1479" i="8"/>
  <c r="H1479" i="8"/>
  <c r="G1479" i="8"/>
  <c r="F1479" i="8"/>
  <c r="D1479" i="8"/>
  <c r="C1479" i="8"/>
  <c r="B1479" i="8"/>
  <c r="A1479" i="8"/>
  <c r="I1478" i="8"/>
  <c r="H1478" i="8"/>
  <c r="G1478" i="8"/>
  <c r="F1478" i="8"/>
  <c r="D1478" i="8"/>
  <c r="C1478" i="8"/>
  <c r="B1478" i="8"/>
  <c r="A1478" i="8"/>
  <c r="I1477" i="8"/>
  <c r="H1477" i="8"/>
  <c r="G1477" i="8"/>
  <c r="F1477" i="8"/>
  <c r="D1477" i="8"/>
  <c r="C1477" i="8"/>
  <c r="B1477" i="8"/>
  <c r="A1477" i="8"/>
  <c r="I1476" i="8"/>
  <c r="H1476" i="8"/>
  <c r="G1476" i="8"/>
  <c r="F1476" i="8"/>
  <c r="D1476" i="8"/>
  <c r="C1476" i="8"/>
  <c r="B1476" i="8"/>
  <c r="A1476" i="8"/>
  <c r="I1475" i="8"/>
  <c r="H1475" i="8"/>
  <c r="G1475" i="8"/>
  <c r="F1475" i="8"/>
  <c r="D1475" i="8"/>
  <c r="C1475" i="8"/>
  <c r="B1475" i="8"/>
  <c r="A1475" i="8"/>
  <c r="I1474" i="8"/>
  <c r="H1474" i="8"/>
  <c r="G1474" i="8"/>
  <c r="F1474" i="8"/>
  <c r="D1474" i="8"/>
  <c r="C1474" i="8"/>
  <c r="B1474" i="8"/>
  <c r="A1474" i="8"/>
  <c r="I1473" i="8"/>
  <c r="H1473" i="8"/>
  <c r="G1473" i="8"/>
  <c r="F1473" i="8"/>
  <c r="D1473" i="8"/>
  <c r="C1473" i="8"/>
  <c r="B1473" i="8"/>
  <c r="A1473" i="8"/>
  <c r="I1472" i="8"/>
  <c r="H1472" i="8"/>
  <c r="G1472" i="8"/>
  <c r="F1472" i="8"/>
  <c r="D1472" i="8"/>
  <c r="C1472" i="8"/>
  <c r="B1472" i="8"/>
  <c r="A1472" i="8"/>
  <c r="I1471" i="8"/>
  <c r="H1471" i="8"/>
  <c r="G1471" i="8"/>
  <c r="F1471" i="8"/>
  <c r="D1471" i="8"/>
  <c r="C1471" i="8"/>
  <c r="B1471" i="8"/>
  <c r="A1471" i="8"/>
  <c r="I1470" i="8"/>
  <c r="H1470" i="8"/>
  <c r="G1470" i="8"/>
  <c r="F1470" i="8"/>
  <c r="D1470" i="8"/>
  <c r="C1470" i="8"/>
  <c r="B1470" i="8"/>
  <c r="A1470" i="8"/>
  <c r="I1469" i="8"/>
  <c r="H1469" i="8"/>
  <c r="G1469" i="8"/>
  <c r="F1469" i="8"/>
  <c r="D1469" i="8"/>
  <c r="C1469" i="8"/>
  <c r="B1469" i="8"/>
  <c r="A1469" i="8"/>
  <c r="I1468" i="8"/>
  <c r="H1468" i="8"/>
  <c r="G1468" i="8"/>
  <c r="F1468" i="8"/>
  <c r="D1468" i="8"/>
  <c r="C1468" i="8"/>
  <c r="B1468" i="8"/>
  <c r="A1468" i="8"/>
  <c r="I1467" i="8"/>
  <c r="H1467" i="8"/>
  <c r="G1467" i="8"/>
  <c r="F1467" i="8"/>
  <c r="D1467" i="8"/>
  <c r="C1467" i="8"/>
  <c r="B1467" i="8"/>
  <c r="A1467" i="8"/>
  <c r="I1466" i="8"/>
  <c r="H1466" i="8"/>
  <c r="G1466" i="8"/>
  <c r="F1466" i="8"/>
  <c r="D1466" i="8"/>
  <c r="C1466" i="8"/>
  <c r="B1466" i="8"/>
  <c r="A1466" i="8"/>
  <c r="I1465" i="8"/>
  <c r="H1465" i="8"/>
  <c r="G1465" i="8"/>
  <c r="F1465" i="8"/>
  <c r="D1465" i="8"/>
  <c r="C1465" i="8"/>
  <c r="B1465" i="8"/>
  <c r="A1465" i="8"/>
  <c r="I1464" i="8"/>
  <c r="H1464" i="8"/>
  <c r="G1464" i="8"/>
  <c r="F1464" i="8"/>
  <c r="D1464" i="8"/>
  <c r="C1464" i="8"/>
  <c r="B1464" i="8"/>
  <c r="A1464" i="8"/>
  <c r="I1463" i="8"/>
  <c r="H1463" i="8"/>
  <c r="G1463" i="8"/>
  <c r="F1463" i="8"/>
  <c r="D1463" i="8"/>
  <c r="C1463" i="8"/>
  <c r="B1463" i="8"/>
  <c r="A1463" i="8"/>
  <c r="I1462" i="8"/>
  <c r="H1462" i="8"/>
  <c r="G1462" i="8"/>
  <c r="F1462" i="8"/>
  <c r="D1462" i="8"/>
  <c r="C1462" i="8"/>
  <c r="B1462" i="8"/>
  <c r="A1462" i="8"/>
  <c r="I1461" i="8"/>
  <c r="H1461" i="8"/>
  <c r="G1461" i="8"/>
  <c r="F1461" i="8"/>
  <c r="D1461" i="8"/>
  <c r="C1461" i="8"/>
  <c r="B1461" i="8"/>
  <c r="A1461" i="8"/>
  <c r="I1460" i="8"/>
  <c r="H1460" i="8"/>
  <c r="G1460" i="8"/>
  <c r="F1460" i="8"/>
  <c r="D1460" i="8"/>
  <c r="C1460" i="8"/>
  <c r="B1460" i="8"/>
  <c r="A1460" i="8"/>
  <c r="I1459" i="8"/>
  <c r="H1459" i="8"/>
  <c r="G1459" i="8"/>
  <c r="F1459" i="8"/>
  <c r="D1459" i="8"/>
  <c r="C1459" i="8"/>
  <c r="B1459" i="8"/>
  <c r="A1459" i="8"/>
  <c r="I1458" i="8"/>
  <c r="H1458" i="8"/>
  <c r="G1458" i="8"/>
  <c r="F1458" i="8"/>
  <c r="D1458" i="8"/>
  <c r="C1458" i="8"/>
  <c r="B1458" i="8"/>
  <c r="A1458" i="8"/>
  <c r="I1457" i="8"/>
  <c r="H1457" i="8"/>
  <c r="G1457" i="8"/>
  <c r="F1457" i="8"/>
  <c r="D1457" i="8"/>
  <c r="C1457" i="8"/>
  <c r="B1457" i="8"/>
  <c r="A1457" i="8"/>
  <c r="I1456" i="8"/>
  <c r="H1456" i="8"/>
  <c r="G1456" i="8"/>
  <c r="F1456" i="8"/>
  <c r="D1456" i="8"/>
  <c r="C1456" i="8"/>
  <c r="B1456" i="8"/>
  <c r="A1456" i="8"/>
  <c r="I1455" i="8"/>
  <c r="H1455" i="8"/>
  <c r="G1455" i="8"/>
  <c r="F1455" i="8"/>
  <c r="D1455" i="8"/>
  <c r="C1455" i="8"/>
  <c r="B1455" i="8"/>
  <c r="A1455" i="8"/>
  <c r="I1454" i="8"/>
  <c r="H1454" i="8"/>
  <c r="G1454" i="8"/>
  <c r="F1454" i="8"/>
  <c r="D1454" i="8"/>
  <c r="C1454" i="8"/>
  <c r="B1454" i="8"/>
  <c r="A1454" i="8"/>
  <c r="I1453" i="8"/>
  <c r="H1453" i="8"/>
  <c r="G1453" i="8"/>
  <c r="F1453" i="8"/>
  <c r="D1453" i="8"/>
  <c r="C1453" i="8"/>
  <c r="B1453" i="8"/>
  <c r="A1453" i="8"/>
  <c r="I1452" i="8"/>
  <c r="H1452" i="8"/>
  <c r="G1452" i="8"/>
  <c r="F1452" i="8"/>
  <c r="D1452" i="8"/>
  <c r="C1452" i="8"/>
  <c r="B1452" i="8"/>
  <c r="A1452" i="8"/>
  <c r="I1451" i="8"/>
  <c r="H1451" i="8"/>
  <c r="G1451" i="8"/>
  <c r="F1451" i="8"/>
  <c r="D1451" i="8"/>
  <c r="C1451" i="8"/>
  <c r="B1451" i="8"/>
  <c r="A1451" i="8"/>
  <c r="I1450" i="8"/>
  <c r="H1450" i="8"/>
  <c r="G1450" i="8"/>
  <c r="F1450" i="8"/>
  <c r="D1450" i="8"/>
  <c r="C1450" i="8"/>
  <c r="B1450" i="8"/>
  <c r="A1450" i="8"/>
  <c r="I1449" i="8"/>
  <c r="H1449" i="8"/>
  <c r="G1449" i="8"/>
  <c r="F1449" i="8"/>
  <c r="D1449" i="8"/>
  <c r="C1449" i="8"/>
  <c r="B1449" i="8"/>
  <c r="A1449" i="8"/>
  <c r="I1448" i="8"/>
  <c r="H1448" i="8"/>
  <c r="G1448" i="8"/>
  <c r="F1448" i="8"/>
  <c r="D1448" i="8"/>
  <c r="C1448" i="8"/>
  <c r="B1448" i="8"/>
  <c r="A1448" i="8"/>
  <c r="I1447" i="8"/>
  <c r="H1447" i="8"/>
  <c r="G1447" i="8"/>
  <c r="F1447" i="8"/>
  <c r="D1447" i="8"/>
  <c r="C1447" i="8"/>
  <c r="B1447" i="8"/>
  <c r="A1447" i="8"/>
  <c r="I1446" i="8"/>
  <c r="H1446" i="8"/>
  <c r="G1446" i="8"/>
  <c r="F1446" i="8"/>
  <c r="D1446" i="8"/>
  <c r="C1446" i="8"/>
  <c r="B1446" i="8"/>
  <c r="A1446" i="8"/>
  <c r="I1445" i="8"/>
  <c r="H1445" i="8"/>
  <c r="G1445" i="8"/>
  <c r="F1445" i="8"/>
  <c r="D1445" i="8"/>
  <c r="C1445" i="8"/>
  <c r="B1445" i="8"/>
  <c r="A1445" i="8"/>
  <c r="I1444" i="8"/>
  <c r="H1444" i="8"/>
  <c r="G1444" i="8"/>
  <c r="F1444" i="8"/>
  <c r="D1444" i="8"/>
  <c r="C1444" i="8"/>
  <c r="B1444" i="8"/>
  <c r="A1444" i="8"/>
  <c r="I1443" i="8"/>
  <c r="H1443" i="8"/>
  <c r="G1443" i="8"/>
  <c r="F1443" i="8"/>
  <c r="D1443" i="8"/>
  <c r="C1443" i="8"/>
  <c r="B1443" i="8"/>
  <c r="A1443" i="8"/>
  <c r="I1442" i="8"/>
  <c r="H1442" i="8"/>
  <c r="G1442" i="8"/>
  <c r="F1442" i="8"/>
  <c r="D1442" i="8"/>
  <c r="C1442" i="8"/>
  <c r="B1442" i="8"/>
  <c r="A1442" i="8"/>
  <c r="I1441" i="8"/>
  <c r="H1441" i="8"/>
  <c r="G1441" i="8"/>
  <c r="F1441" i="8"/>
  <c r="D1441" i="8"/>
  <c r="C1441" i="8"/>
  <c r="B1441" i="8"/>
  <c r="A1441" i="8"/>
  <c r="I1440" i="8"/>
  <c r="H1440" i="8"/>
  <c r="G1440" i="8"/>
  <c r="F1440" i="8"/>
  <c r="D1440" i="8"/>
  <c r="C1440" i="8"/>
  <c r="B1440" i="8"/>
  <c r="A1440" i="8"/>
  <c r="I1439" i="8"/>
  <c r="H1439" i="8"/>
  <c r="G1439" i="8"/>
  <c r="F1439" i="8"/>
  <c r="D1439" i="8"/>
  <c r="C1439" i="8"/>
  <c r="B1439" i="8"/>
  <c r="A1439" i="8"/>
  <c r="I1438" i="8"/>
  <c r="H1438" i="8"/>
  <c r="G1438" i="8"/>
  <c r="F1438" i="8"/>
  <c r="D1438" i="8"/>
  <c r="C1438" i="8"/>
  <c r="B1438" i="8"/>
  <c r="A1438" i="8"/>
  <c r="I1437" i="8"/>
  <c r="H1437" i="8"/>
  <c r="G1437" i="8"/>
  <c r="F1437" i="8"/>
  <c r="D1437" i="8"/>
  <c r="C1437" i="8"/>
  <c r="B1437" i="8"/>
  <c r="A1437" i="8"/>
  <c r="I1436" i="8"/>
  <c r="H1436" i="8"/>
  <c r="G1436" i="8"/>
  <c r="F1436" i="8"/>
  <c r="D1436" i="8"/>
  <c r="C1436" i="8"/>
  <c r="B1436" i="8"/>
  <c r="A1436" i="8"/>
  <c r="I1435" i="8"/>
  <c r="H1435" i="8"/>
  <c r="G1435" i="8"/>
  <c r="F1435" i="8"/>
  <c r="D1435" i="8"/>
  <c r="C1435" i="8"/>
  <c r="B1435" i="8"/>
  <c r="A1435" i="8"/>
  <c r="I1434" i="8"/>
  <c r="H1434" i="8"/>
  <c r="G1434" i="8"/>
  <c r="F1434" i="8"/>
  <c r="D1434" i="8"/>
  <c r="C1434" i="8"/>
  <c r="B1434" i="8"/>
  <c r="A1434" i="8"/>
  <c r="I1433" i="8"/>
  <c r="H1433" i="8"/>
  <c r="G1433" i="8"/>
  <c r="F1433" i="8"/>
  <c r="D1433" i="8"/>
  <c r="C1433" i="8"/>
  <c r="B1433" i="8"/>
  <c r="A1433" i="8"/>
  <c r="I1432" i="8"/>
  <c r="H1432" i="8"/>
  <c r="G1432" i="8"/>
  <c r="F1432" i="8"/>
  <c r="D1432" i="8"/>
  <c r="C1432" i="8"/>
  <c r="B1432" i="8"/>
  <c r="A1432" i="8"/>
  <c r="I1431" i="8"/>
  <c r="H1431" i="8"/>
  <c r="G1431" i="8"/>
  <c r="F1431" i="8"/>
  <c r="D1431" i="8"/>
  <c r="C1431" i="8"/>
  <c r="B1431" i="8"/>
  <c r="A1431" i="8"/>
  <c r="I1430" i="8"/>
  <c r="H1430" i="8"/>
  <c r="G1430" i="8"/>
  <c r="F1430" i="8"/>
  <c r="D1430" i="8"/>
  <c r="C1430" i="8"/>
  <c r="B1430" i="8"/>
  <c r="A1430" i="8"/>
  <c r="I1429" i="8"/>
  <c r="H1429" i="8"/>
  <c r="G1429" i="8"/>
  <c r="F1429" i="8"/>
  <c r="D1429" i="8"/>
  <c r="C1429" i="8"/>
  <c r="B1429" i="8"/>
  <c r="A1429" i="8"/>
  <c r="I1428" i="8"/>
  <c r="H1428" i="8"/>
  <c r="G1428" i="8"/>
  <c r="F1428" i="8"/>
  <c r="D1428" i="8"/>
  <c r="C1428" i="8"/>
  <c r="B1428" i="8"/>
  <c r="A1428" i="8"/>
  <c r="I1427" i="8"/>
  <c r="H1427" i="8"/>
  <c r="G1427" i="8"/>
  <c r="F1427" i="8"/>
  <c r="D1427" i="8"/>
  <c r="C1427" i="8"/>
  <c r="B1427" i="8"/>
  <c r="A1427" i="8"/>
  <c r="I1426" i="8"/>
  <c r="H1426" i="8"/>
  <c r="G1426" i="8"/>
  <c r="F1426" i="8"/>
  <c r="D1426" i="8"/>
  <c r="C1426" i="8"/>
  <c r="B1426" i="8"/>
  <c r="A1426" i="8"/>
  <c r="I1425" i="8"/>
  <c r="H1425" i="8"/>
  <c r="G1425" i="8"/>
  <c r="F1425" i="8"/>
  <c r="D1425" i="8"/>
  <c r="C1425" i="8"/>
  <c r="B1425" i="8"/>
  <c r="A1425" i="8"/>
  <c r="I1424" i="8"/>
  <c r="H1424" i="8"/>
  <c r="G1424" i="8"/>
  <c r="F1424" i="8"/>
  <c r="D1424" i="8"/>
  <c r="C1424" i="8"/>
  <c r="B1424" i="8"/>
  <c r="A1424" i="8"/>
  <c r="I1423" i="8"/>
  <c r="H1423" i="8"/>
  <c r="G1423" i="8"/>
  <c r="F1423" i="8"/>
  <c r="D1423" i="8"/>
  <c r="C1423" i="8"/>
  <c r="B1423" i="8"/>
  <c r="A1423" i="8"/>
  <c r="I1422" i="8"/>
  <c r="H1422" i="8"/>
  <c r="G1422" i="8"/>
  <c r="F1422" i="8"/>
  <c r="D1422" i="8"/>
  <c r="C1422" i="8"/>
  <c r="B1422" i="8"/>
  <c r="A1422" i="8"/>
  <c r="I1421" i="8"/>
  <c r="H1421" i="8"/>
  <c r="G1421" i="8"/>
  <c r="F1421" i="8"/>
  <c r="D1421" i="8"/>
  <c r="C1421" i="8"/>
  <c r="B1421" i="8"/>
  <c r="A1421" i="8"/>
  <c r="I1420" i="8"/>
  <c r="H1420" i="8"/>
  <c r="G1420" i="8"/>
  <c r="F1420" i="8"/>
  <c r="D1420" i="8"/>
  <c r="C1420" i="8"/>
  <c r="B1420" i="8"/>
  <c r="A1420" i="8"/>
  <c r="I1419" i="8"/>
  <c r="H1419" i="8"/>
  <c r="G1419" i="8"/>
  <c r="F1419" i="8"/>
  <c r="D1419" i="8"/>
  <c r="C1419" i="8"/>
  <c r="B1419" i="8"/>
  <c r="A1419" i="8"/>
  <c r="I1418" i="8"/>
  <c r="H1418" i="8"/>
  <c r="G1418" i="8"/>
  <c r="F1418" i="8"/>
  <c r="D1418" i="8"/>
  <c r="C1418" i="8"/>
  <c r="B1418" i="8"/>
  <c r="A1418" i="8"/>
  <c r="I1417" i="8"/>
  <c r="H1417" i="8"/>
  <c r="G1417" i="8"/>
  <c r="F1417" i="8"/>
  <c r="D1417" i="8"/>
  <c r="C1417" i="8"/>
  <c r="B1417" i="8"/>
  <c r="A1417" i="8"/>
  <c r="I1416" i="8"/>
  <c r="H1416" i="8"/>
  <c r="G1416" i="8"/>
  <c r="F1416" i="8"/>
  <c r="D1416" i="8"/>
  <c r="C1416" i="8"/>
  <c r="B1416" i="8"/>
  <c r="A1416" i="8"/>
  <c r="I1415" i="8"/>
  <c r="H1415" i="8"/>
  <c r="G1415" i="8"/>
  <c r="F1415" i="8"/>
  <c r="D1415" i="8"/>
  <c r="C1415" i="8"/>
  <c r="B1415" i="8"/>
  <c r="A1415" i="8"/>
  <c r="I1414" i="8"/>
  <c r="H1414" i="8"/>
  <c r="G1414" i="8"/>
  <c r="F1414" i="8"/>
  <c r="D1414" i="8"/>
  <c r="C1414" i="8"/>
  <c r="B1414" i="8"/>
  <c r="A1414" i="8"/>
  <c r="I1413" i="8"/>
  <c r="H1413" i="8"/>
  <c r="G1413" i="8"/>
  <c r="F1413" i="8"/>
  <c r="D1413" i="8"/>
  <c r="C1413" i="8"/>
  <c r="B1413" i="8"/>
  <c r="A1413" i="8"/>
  <c r="I1412" i="8"/>
  <c r="H1412" i="8"/>
  <c r="G1412" i="8"/>
  <c r="F1412" i="8"/>
  <c r="D1412" i="8"/>
  <c r="C1412" i="8"/>
  <c r="B1412" i="8"/>
  <c r="A1412" i="8"/>
  <c r="I1411" i="8"/>
  <c r="H1411" i="8"/>
  <c r="G1411" i="8"/>
  <c r="F1411" i="8"/>
  <c r="D1411" i="8"/>
  <c r="C1411" i="8"/>
  <c r="B1411" i="8"/>
  <c r="A1411" i="8"/>
  <c r="I1410" i="8"/>
  <c r="H1410" i="8"/>
  <c r="G1410" i="8"/>
  <c r="F1410" i="8"/>
  <c r="D1410" i="8"/>
  <c r="C1410" i="8"/>
  <c r="B1410" i="8"/>
  <c r="A1410" i="8"/>
  <c r="I1409" i="8"/>
  <c r="H1409" i="8"/>
  <c r="G1409" i="8"/>
  <c r="F1409" i="8"/>
  <c r="D1409" i="8"/>
  <c r="C1409" i="8"/>
  <c r="B1409" i="8"/>
  <c r="A1409" i="8"/>
  <c r="I1408" i="8"/>
  <c r="H1408" i="8"/>
  <c r="G1408" i="8"/>
  <c r="F1408" i="8"/>
  <c r="D1408" i="8"/>
  <c r="C1408" i="8"/>
  <c r="B1408" i="8"/>
  <c r="A1408" i="8"/>
  <c r="I1407" i="8"/>
  <c r="H1407" i="8"/>
  <c r="G1407" i="8"/>
  <c r="F1407" i="8"/>
  <c r="D1407" i="8"/>
  <c r="C1407" i="8"/>
  <c r="B1407" i="8"/>
  <c r="A1407" i="8"/>
  <c r="I1406" i="8"/>
  <c r="H1406" i="8"/>
  <c r="G1406" i="8"/>
  <c r="F1406" i="8"/>
  <c r="D1406" i="8"/>
  <c r="C1406" i="8"/>
  <c r="B1406" i="8"/>
  <c r="A1406" i="8"/>
  <c r="I1405" i="8"/>
  <c r="H1405" i="8"/>
  <c r="G1405" i="8"/>
  <c r="F1405" i="8"/>
  <c r="D1405" i="8"/>
  <c r="C1405" i="8"/>
  <c r="B1405" i="8"/>
  <c r="A1405" i="8"/>
  <c r="I1404" i="8"/>
  <c r="H1404" i="8"/>
  <c r="G1404" i="8"/>
  <c r="F1404" i="8"/>
  <c r="D1404" i="8"/>
  <c r="C1404" i="8"/>
  <c r="B1404" i="8"/>
  <c r="A1404" i="8"/>
  <c r="I1403" i="8"/>
  <c r="H1403" i="8"/>
  <c r="G1403" i="8"/>
  <c r="F1403" i="8"/>
  <c r="D1403" i="8"/>
  <c r="C1403" i="8"/>
  <c r="B1403" i="8"/>
  <c r="A1403" i="8"/>
  <c r="I1402" i="8"/>
  <c r="H1402" i="8"/>
  <c r="G1402" i="8"/>
  <c r="F1402" i="8"/>
  <c r="D1402" i="8"/>
  <c r="C1402" i="8"/>
  <c r="B1402" i="8"/>
  <c r="A1402" i="8"/>
  <c r="I1401" i="8"/>
  <c r="H1401" i="8"/>
  <c r="G1401" i="8"/>
  <c r="F1401" i="8"/>
  <c r="D1401" i="8"/>
  <c r="C1401" i="8"/>
  <c r="B1401" i="8"/>
  <c r="A1401" i="8"/>
  <c r="I1400" i="8"/>
  <c r="H1400" i="8"/>
  <c r="G1400" i="8"/>
  <c r="F1400" i="8"/>
  <c r="D1400" i="8"/>
  <c r="C1400" i="8"/>
  <c r="B1400" i="8"/>
  <c r="A1400" i="8"/>
  <c r="I1399" i="8"/>
  <c r="H1399" i="8"/>
  <c r="G1399" i="8"/>
  <c r="F1399" i="8"/>
  <c r="D1399" i="8"/>
  <c r="C1399" i="8"/>
  <c r="B1399" i="8"/>
  <c r="A1399" i="8"/>
  <c r="I1398" i="8"/>
  <c r="H1398" i="8"/>
  <c r="G1398" i="8"/>
  <c r="F1398" i="8"/>
  <c r="D1398" i="8"/>
  <c r="C1398" i="8"/>
  <c r="B1398" i="8"/>
  <c r="A1398" i="8"/>
  <c r="I1397" i="8"/>
  <c r="H1397" i="8"/>
  <c r="G1397" i="8"/>
  <c r="F1397" i="8"/>
  <c r="D1397" i="8"/>
  <c r="C1397" i="8"/>
  <c r="B1397" i="8"/>
  <c r="A1397" i="8"/>
  <c r="I1396" i="8"/>
  <c r="H1396" i="8"/>
  <c r="G1396" i="8"/>
  <c r="F1396" i="8"/>
  <c r="D1396" i="8"/>
  <c r="C1396" i="8"/>
  <c r="B1396" i="8"/>
  <c r="A1396" i="8"/>
  <c r="I1395" i="8"/>
  <c r="H1395" i="8"/>
  <c r="G1395" i="8"/>
  <c r="F1395" i="8"/>
  <c r="D1395" i="8"/>
  <c r="C1395" i="8"/>
  <c r="B1395" i="8"/>
  <c r="A1395" i="8"/>
  <c r="I1394" i="8"/>
  <c r="H1394" i="8"/>
  <c r="G1394" i="8"/>
  <c r="F1394" i="8"/>
  <c r="D1394" i="8"/>
  <c r="C1394" i="8"/>
  <c r="B1394" i="8"/>
  <c r="A1394" i="8"/>
  <c r="I1393" i="8"/>
  <c r="H1393" i="8"/>
  <c r="G1393" i="8"/>
  <c r="F1393" i="8"/>
  <c r="D1393" i="8"/>
  <c r="C1393" i="8"/>
  <c r="B1393" i="8"/>
  <c r="A1393" i="8"/>
  <c r="I1392" i="8"/>
  <c r="H1392" i="8"/>
  <c r="G1392" i="8"/>
  <c r="F1392" i="8"/>
  <c r="D1392" i="8"/>
  <c r="C1392" i="8"/>
  <c r="B1392" i="8"/>
  <c r="A1392" i="8"/>
  <c r="I1391" i="8"/>
  <c r="H1391" i="8"/>
  <c r="G1391" i="8"/>
  <c r="F1391" i="8"/>
  <c r="D1391" i="8"/>
  <c r="C1391" i="8"/>
  <c r="B1391" i="8"/>
  <c r="A1391" i="8"/>
  <c r="I1390" i="8"/>
  <c r="H1390" i="8"/>
  <c r="G1390" i="8"/>
  <c r="F1390" i="8"/>
  <c r="D1390" i="8"/>
  <c r="C1390" i="8"/>
  <c r="B1390" i="8"/>
  <c r="A1390" i="8"/>
  <c r="I1389" i="8"/>
  <c r="H1389" i="8"/>
  <c r="G1389" i="8"/>
  <c r="F1389" i="8"/>
  <c r="D1389" i="8"/>
  <c r="C1389" i="8"/>
  <c r="B1389" i="8"/>
  <c r="A1389" i="8"/>
  <c r="I1388" i="8"/>
  <c r="H1388" i="8"/>
  <c r="G1388" i="8"/>
  <c r="F1388" i="8"/>
  <c r="D1388" i="8"/>
  <c r="C1388" i="8"/>
  <c r="B1388" i="8"/>
  <c r="A1388" i="8"/>
  <c r="I1387" i="8"/>
  <c r="H1387" i="8"/>
  <c r="G1387" i="8"/>
  <c r="F1387" i="8"/>
  <c r="D1387" i="8"/>
  <c r="C1387" i="8"/>
  <c r="B1387" i="8"/>
  <c r="A1387" i="8"/>
  <c r="I1386" i="8"/>
  <c r="H1386" i="8"/>
  <c r="G1386" i="8"/>
  <c r="F1386" i="8"/>
  <c r="D1386" i="8"/>
  <c r="C1386" i="8"/>
  <c r="B1386" i="8"/>
  <c r="A1386" i="8"/>
  <c r="I1385" i="8"/>
  <c r="H1385" i="8"/>
  <c r="G1385" i="8"/>
  <c r="F1385" i="8"/>
  <c r="D1385" i="8"/>
  <c r="C1385" i="8"/>
  <c r="B1385" i="8"/>
  <c r="A1385" i="8"/>
  <c r="I1384" i="8"/>
  <c r="H1384" i="8"/>
  <c r="G1384" i="8"/>
  <c r="F1384" i="8"/>
  <c r="D1384" i="8"/>
  <c r="C1384" i="8"/>
  <c r="B1384" i="8"/>
  <c r="A1384" i="8"/>
  <c r="I1383" i="8"/>
  <c r="H1383" i="8"/>
  <c r="G1383" i="8"/>
  <c r="F1383" i="8"/>
  <c r="D1383" i="8"/>
  <c r="C1383" i="8"/>
  <c r="B1383" i="8"/>
  <c r="A1383" i="8"/>
  <c r="I1382" i="8"/>
  <c r="H1382" i="8"/>
  <c r="G1382" i="8"/>
  <c r="F1382" i="8"/>
  <c r="D1382" i="8"/>
  <c r="C1382" i="8"/>
  <c r="B1382" i="8"/>
  <c r="A1382" i="8"/>
  <c r="I1381" i="8"/>
  <c r="H1381" i="8"/>
  <c r="G1381" i="8"/>
  <c r="F1381" i="8"/>
  <c r="D1381" i="8"/>
  <c r="C1381" i="8"/>
  <c r="B1381" i="8"/>
  <c r="A1381" i="8"/>
  <c r="I1380" i="8"/>
  <c r="H1380" i="8"/>
  <c r="G1380" i="8"/>
  <c r="F1380" i="8"/>
  <c r="D1380" i="8"/>
  <c r="C1380" i="8"/>
  <c r="B1380" i="8"/>
  <c r="A1380" i="8"/>
  <c r="I1379" i="8"/>
  <c r="H1379" i="8"/>
  <c r="G1379" i="8"/>
  <c r="F1379" i="8"/>
  <c r="D1379" i="8"/>
  <c r="C1379" i="8"/>
  <c r="B1379" i="8"/>
  <c r="A1379" i="8"/>
  <c r="I1378" i="8"/>
  <c r="H1378" i="8"/>
  <c r="G1378" i="8"/>
  <c r="F1378" i="8"/>
  <c r="D1378" i="8"/>
  <c r="C1378" i="8"/>
  <c r="B1378" i="8"/>
  <c r="A1378" i="8"/>
  <c r="I1377" i="8"/>
  <c r="H1377" i="8"/>
  <c r="G1377" i="8"/>
  <c r="F1377" i="8"/>
  <c r="D1377" i="8"/>
  <c r="C1377" i="8"/>
  <c r="B1377" i="8"/>
  <c r="A1377" i="8"/>
  <c r="I1376" i="8"/>
  <c r="H1376" i="8"/>
  <c r="G1376" i="8"/>
  <c r="F1376" i="8"/>
  <c r="D1376" i="8"/>
  <c r="C1376" i="8"/>
  <c r="B1376" i="8"/>
  <c r="A1376" i="8"/>
  <c r="I1375" i="8"/>
  <c r="H1375" i="8"/>
  <c r="G1375" i="8"/>
  <c r="F1375" i="8"/>
  <c r="D1375" i="8"/>
  <c r="C1375" i="8"/>
  <c r="B1375" i="8"/>
  <c r="A1375" i="8"/>
  <c r="I1374" i="8"/>
  <c r="H1374" i="8"/>
  <c r="G1374" i="8"/>
  <c r="F1374" i="8"/>
  <c r="D1374" i="8"/>
  <c r="C1374" i="8"/>
  <c r="B1374" i="8"/>
  <c r="A1374" i="8"/>
  <c r="I1373" i="8"/>
  <c r="H1373" i="8"/>
  <c r="G1373" i="8"/>
  <c r="F1373" i="8"/>
  <c r="D1373" i="8"/>
  <c r="C1373" i="8"/>
  <c r="B1373" i="8"/>
  <c r="A1373" i="8"/>
  <c r="I1372" i="8"/>
  <c r="H1372" i="8"/>
  <c r="G1372" i="8"/>
  <c r="F1372" i="8"/>
  <c r="D1372" i="8"/>
  <c r="C1372" i="8"/>
  <c r="B1372" i="8"/>
  <c r="A1372" i="8"/>
  <c r="I1371" i="8"/>
  <c r="H1371" i="8"/>
  <c r="G1371" i="8"/>
  <c r="F1371" i="8"/>
  <c r="D1371" i="8"/>
  <c r="C1371" i="8"/>
  <c r="B1371" i="8"/>
  <c r="A1371" i="8"/>
  <c r="I1370" i="8"/>
  <c r="H1370" i="8"/>
  <c r="G1370" i="8"/>
  <c r="F1370" i="8"/>
  <c r="D1370" i="8"/>
  <c r="C1370" i="8"/>
  <c r="B1370" i="8"/>
  <c r="A1370" i="8"/>
  <c r="I1369" i="8"/>
  <c r="H1369" i="8"/>
  <c r="G1369" i="8"/>
  <c r="F1369" i="8"/>
  <c r="D1369" i="8"/>
  <c r="C1369" i="8"/>
  <c r="B1369" i="8"/>
  <c r="A1369" i="8"/>
  <c r="I1368" i="8"/>
  <c r="H1368" i="8"/>
  <c r="G1368" i="8"/>
  <c r="F1368" i="8"/>
  <c r="D1368" i="8"/>
  <c r="C1368" i="8"/>
  <c r="B1368" i="8"/>
  <c r="A1368" i="8"/>
  <c r="I1367" i="8"/>
  <c r="H1367" i="8"/>
  <c r="G1367" i="8"/>
  <c r="F1367" i="8"/>
  <c r="D1367" i="8"/>
  <c r="C1367" i="8"/>
  <c r="B1367" i="8"/>
  <c r="A1367" i="8"/>
  <c r="I1366" i="8"/>
  <c r="H1366" i="8"/>
  <c r="G1366" i="8"/>
  <c r="F1366" i="8"/>
  <c r="D1366" i="8"/>
  <c r="C1366" i="8"/>
  <c r="B1366" i="8"/>
  <c r="A1366" i="8"/>
  <c r="I1365" i="8"/>
  <c r="H1365" i="8"/>
  <c r="G1365" i="8"/>
  <c r="F1365" i="8"/>
  <c r="D1365" i="8"/>
  <c r="C1365" i="8"/>
  <c r="B1365" i="8"/>
  <c r="A1365" i="8"/>
  <c r="I1364" i="8"/>
  <c r="H1364" i="8"/>
  <c r="G1364" i="8"/>
  <c r="F1364" i="8"/>
  <c r="D1364" i="8"/>
  <c r="C1364" i="8"/>
  <c r="B1364" i="8"/>
  <c r="A1364" i="8"/>
  <c r="I1363" i="8"/>
  <c r="H1363" i="8"/>
  <c r="G1363" i="8"/>
  <c r="F1363" i="8"/>
  <c r="D1363" i="8"/>
  <c r="C1363" i="8"/>
  <c r="B1363" i="8"/>
  <c r="A1363" i="8"/>
  <c r="I1362" i="8"/>
  <c r="H1362" i="8"/>
  <c r="G1362" i="8"/>
  <c r="F1362" i="8"/>
  <c r="D1362" i="8"/>
  <c r="C1362" i="8"/>
  <c r="B1362" i="8"/>
  <c r="A1362" i="8"/>
  <c r="I1361" i="8"/>
  <c r="H1361" i="8"/>
  <c r="G1361" i="8"/>
  <c r="F1361" i="8"/>
  <c r="D1361" i="8"/>
  <c r="C1361" i="8"/>
  <c r="B1361" i="8"/>
  <c r="A1361" i="8"/>
  <c r="I1360" i="8"/>
  <c r="H1360" i="8"/>
  <c r="G1360" i="8"/>
  <c r="F1360" i="8"/>
  <c r="D1360" i="8"/>
  <c r="C1360" i="8"/>
  <c r="B1360" i="8"/>
  <c r="A1360" i="8"/>
  <c r="I1359" i="8"/>
  <c r="H1359" i="8"/>
  <c r="G1359" i="8"/>
  <c r="F1359" i="8"/>
  <c r="D1359" i="8"/>
  <c r="C1359" i="8"/>
  <c r="B1359" i="8"/>
  <c r="A1359" i="8"/>
  <c r="I1358" i="8"/>
  <c r="H1358" i="8"/>
  <c r="G1358" i="8"/>
  <c r="F1358" i="8"/>
  <c r="D1358" i="8"/>
  <c r="C1358" i="8"/>
  <c r="B1358" i="8"/>
  <c r="A1358" i="8"/>
  <c r="I1357" i="8"/>
  <c r="H1357" i="8"/>
  <c r="G1357" i="8"/>
  <c r="F1357" i="8"/>
  <c r="D1357" i="8"/>
  <c r="C1357" i="8"/>
  <c r="B1357" i="8"/>
  <c r="A1357" i="8"/>
  <c r="I1356" i="8"/>
  <c r="H1356" i="8"/>
  <c r="G1356" i="8"/>
  <c r="F1356" i="8"/>
  <c r="D1356" i="8"/>
  <c r="C1356" i="8"/>
  <c r="B1356" i="8"/>
  <c r="A1356" i="8"/>
  <c r="I1355" i="8"/>
  <c r="H1355" i="8"/>
  <c r="G1355" i="8"/>
  <c r="F1355" i="8"/>
  <c r="D1355" i="8"/>
  <c r="C1355" i="8"/>
  <c r="B1355" i="8"/>
  <c r="A1355" i="8"/>
  <c r="I1354" i="8"/>
  <c r="H1354" i="8"/>
  <c r="G1354" i="8"/>
  <c r="F1354" i="8"/>
  <c r="D1354" i="8"/>
  <c r="C1354" i="8"/>
  <c r="B1354" i="8"/>
  <c r="A1354" i="8"/>
  <c r="I1353" i="8"/>
  <c r="H1353" i="8"/>
  <c r="G1353" i="8"/>
  <c r="F1353" i="8"/>
  <c r="D1353" i="8"/>
  <c r="C1353" i="8"/>
  <c r="B1353" i="8"/>
  <c r="A1353" i="8"/>
  <c r="I1352" i="8"/>
  <c r="H1352" i="8"/>
  <c r="G1352" i="8"/>
  <c r="F1352" i="8"/>
  <c r="D1352" i="8"/>
  <c r="C1352" i="8"/>
  <c r="B1352" i="8"/>
  <c r="A1352" i="8"/>
  <c r="I1351" i="8"/>
  <c r="H1351" i="8"/>
  <c r="G1351" i="8"/>
  <c r="F1351" i="8"/>
  <c r="D1351" i="8"/>
  <c r="C1351" i="8"/>
  <c r="B1351" i="8"/>
  <c r="A1351" i="8"/>
  <c r="I1350" i="8"/>
  <c r="H1350" i="8"/>
  <c r="G1350" i="8"/>
  <c r="F1350" i="8"/>
  <c r="D1350" i="8"/>
  <c r="C1350" i="8"/>
  <c r="B1350" i="8"/>
  <c r="A1350" i="8"/>
  <c r="I1349" i="8"/>
  <c r="H1349" i="8"/>
  <c r="G1349" i="8"/>
  <c r="F1349" i="8"/>
  <c r="D1349" i="8"/>
  <c r="C1349" i="8"/>
  <c r="B1349" i="8"/>
  <c r="A1349" i="8"/>
  <c r="I1348" i="8"/>
  <c r="H1348" i="8"/>
  <c r="G1348" i="8"/>
  <c r="F1348" i="8"/>
  <c r="D1348" i="8"/>
  <c r="C1348" i="8"/>
  <c r="B1348" i="8"/>
  <c r="A1348" i="8"/>
  <c r="I1347" i="8"/>
  <c r="H1347" i="8"/>
  <c r="G1347" i="8"/>
  <c r="F1347" i="8"/>
  <c r="D1347" i="8"/>
  <c r="C1347" i="8"/>
  <c r="B1347" i="8"/>
  <c r="A1347" i="8"/>
  <c r="I1346" i="8"/>
  <c r="H1346" i="8"/>
  <c r="G1346" i="8"/>
  <c r="F1346" i="8"/>
  <c r="D1346" i="8"/>
  <c r="C1346" i="8"/>
  <c r="B1346" i="8"/>
  <c r="A1346" i="8"/>
  <c r="I1345" i="8"/>
  <c r="H1345" i="8"/>
  <c r="G1345" i="8"/>
  <c r="F1345" i="8"/>
  <c r="D1345" i="8"/>
  <c r="C1345" i="8"/>
  <c r="B1345" i="8"/>
  <c r="A1345" i="8"/>
  <c r="I1344" i="8"/>
  <c r="H1344" i="8"/>
  <c r="G1344" i="8"/>
  <c r="F1344" i="8"/>
  <c r="D1344" i="8"/>
  <c r="C1344" i="8"/>
  <c r="B1344" i="8"/>
  <c r="A1344" i="8"/>
  <c r="I1343" i="8"/>
  <c r="H1343" i="8"/>
  <c r="G1343" i="8"/>
  <c r="F1343" i="8"/>
  <c r="D1343" i="8"/>
  <c r="C1343" i="8"/>
  <c r="B1343" i="8"/>
  <c r="A1343" i="8"/>
  <c r="I1342" i="8"/>
  <c r="H1342" i="8"/>
  <c r="G1342" i="8"/>
  <c r="F1342" i="8"/>
  <c r="D1342" i="8"/>
  <c r="C1342" i="8"/>
  <c r="B1342" i="8"/>
  <c r="A1342" i="8"/>
  <c r="I1341" i="8"/>
  <c r="H1341" i="8"/>
  <c r="G1341" i="8"/>
  <c r="F1341" i="8"/>
  <c r="D1341" i="8"/>
  <c r="C1341" i="8"/>
  <c r="B1341" i="8"/>
  <c r="A1341" i="8"/>
  <c r="I1340" i="8"/>
  <c r="H1340" i="8"/>
  <c r="G1340" i="8"/>
  <c r="F1340" i="8"/>
  <c r="D1340" i="8"/>
  <c r="C1340" i="8"/>
  <c r="B1340" i="8"/>
  <c r="A1340" i="8"/>
  <c r="I1339" i="8"/>
  <c r="H1339" i="8"/>
  <c r="G1339" i="8"/>
  <c r="F1339" i="8"/>
  <c r="D1339" i="8"/>
  <c r="C1339" i="8"/>
  <c r="B1339" i="8"/>
  <c r="A1339" i="8"/>
  <c r="I1338" i="8"/>
  <c r="H1338" i="8"/>
  <c r="G1338" i="8"/>
  <c r="F1338" i="8"/>
  <c r="D1338" i="8"/>
  <c r="C1338" i="8"/>
  <c r="B1338" i="8"/>
  <c r="A1338" i="8"/>
  <c r="I1337" i="8"/>
  <c r="H1337" i="8"/>
  <c r="G1337" i="8"/>
  <c r="F1337" i="8"/>
  <c r="D1337" i="8"/>
  <c r="C1337" i="8"/>
  <c r="B1337" i="8"/>
  <c r="A1337" i="8"/>
  <c r="I1336" i="8"/>
  <c r="H1336" i="8"/>
  <c r="G1336" i="8"/>
  <c r="F1336" i="8"/>
  <c r="D1336" i="8"/>
  <c r="C1336" i="8"/>
  <c r="B1336" i="8"/>
  <c r="A1336" i="8"/>
  <c r="I1335" i="8"/>
  <c r="H1335" i="8"/>
  <c r="G1335" i="8"/>
  <c r="F1335" i="8"/>
  <c r="D1335" i="8"/>
  <c r="C1335" i="8"/>
  <c r="B1335" i="8"/>
  <c r="A1335" i="8"/>
  <c r="I1334" i="8"/>
  <c r="H1334" i="8"/>
  <c r="G1334" i="8"/>
  <c r="F1334" i="8"/>
  <c r="D1334" i="8"/>
  <c r="C1334" i="8"/>
  <c r="B1334" i="8"/>
  <c r="A1334" i="8"/>
  <c r="I1333" i="8"/>
  <c r="H1333" i="8"/>
  <c r="G1333" i="8"/>
  <c r="F1333" i="8"/>
  <c r="D1333" i="8"/>
  <c r="C1333" i="8"/>
  <c r="B1333" i="8"/>
  <c r="A1333" i="8"/>
  <c r="I1332" i="8"/>
  <c r="H1332" i="8"/>
  <c r="G1332" i="8"/>
  <c r="F1332" i="8"/>
  <c r="D1332" i="8"/>
  <c r="C1332" i="8"/>
  <c r="B1332" i="8"/>
  <c r="A1332" i="8"/>
  <c r="I1331" i="8"/>
  <c r="H1331" i="8"/>
  <c r="G1331" i="8"/>
  <c r="F1331" i="8"/>
  <c r="D1331" i="8"/>
  <c r="C1331" i="8"/>
  <c r="B1331" i="8"/>
  <c r="A1331" i="8"/>
  <c r="I1330" i="8"/>
  <c r="H1330" i="8"/>
  <c r="G1330" i="8"/>
  <c r="F1330" i="8"/>
  <c r="D1330" i="8"/>
  <c r="C1330" i="8"/>
  <c r="B1330" i="8"/>
  <c r="A1330" i="8"/>
  <c r="I1329" i="8"/>
  <c r="H1329" i="8"/>
  <c r="G1329" i="8"/>
  <c r="F1329" i="8"/>
  <c r="D1329" i="8"/>
  <c r="C1329" i="8"/>
  <c r="B1329" i="8"/>
  <c r="A1329" i="8"/>
  <c r="I1328" i="8"/>
  <c r="H1328" i="8"/>
  <c r="G1328" i="8"/>
  <c r="F1328" i="8"/>
  <c r="D1328" i="8"/>
  <c r="C1328" i="8"/>
  <c r="B1328" i="8"/>
  <c r="A1328" i="8"/>
  <c r="I1327" i="8"/>
  <c r="H1327" i="8"/>
  <c r="G1327" i="8"/>
  <c r="F1327" i="8"/>
  <c r="D1327" i="8"/>
  <c r="C1327" i="8"/>
  <c r="B1327" i="8"/>
  <c r="A1327" i="8"/>
  <c r="I1326" i="8"/>
  <c r="H1326" i="8"/>
  <c r="G1326" i="8"/>
  <c r="F1326" i="8"/>
  <c r="D1326" i="8"/>
  <c r="C1326" i="8"/>
  <c r="B1326" i="8"/>
  <c r="A1326" i="8"/>
  <c r="I1325" i="8"/>
  <c r="H1325" i="8"/>
  <c r="G1325" i="8"/>
  <c r="F1325" i="8"/>
  <c r="D1325" i="8"/>
  <c r="C1325" i="8"/>
  <c r="B1325" i="8"/>
  <c r="A1325" i="8"/>
  <c r="I1324" i="8"/>
  <c r="H1324" i="8"/>
  <c r="G1324" i="8"/>
  <c r="F1324" i="8"/>
  <c r="D1324" i="8"/>
  <c r="C1324" i="8"/>
  <c r="B1324" i="8"/>
  <c r="A1324" i="8"/>
  <c r="I1323" i="8"/>
  <c r="H1323" i="8"/>
  <c r="G1323" i="8"/>
  <c r="F1323" i="8"/>
  <c r="D1323" i="8"/>
  <c r="C1323" i="8"/>
  <c r="B1323" i="8"/>
  <c r="A1323" i="8"/>
  <c r="I1322" i="8"/>
  <c r="H1322" i="8"/>
  <c r="G1322" i="8"/>
  <c r="F1322" i="8"/>
  <c r="D1322" i="8"/>
  <c r="C1322" i="8"/>
  <c r="B1322" i="8"/>
  <c r="A1322" i="8"/>
  <c r="I1321" i="8"/>
  <c r="H1321" i="8"/>
  <c r="G1321" i="8"/>
  <c r="F1321" i="8"/>
  <c r="D1321" i="8"/>
  <c r="C1321" i="8"/>
  <c r="B1321" i="8"/>
  <c r="A1321" i="8"/>
  <c r="I1320" i="8"/>
  <c r="H1320" i="8"/>
  <c r="G1320" i="8"/>
  <c r="F1320" i="8"/>
  <c r="D1320" i="8"/>
  <c r="C1320" i="8"/>
  <c r="B1320" i="8"/>
  <c r="A1320" i="8"/>
  <c r="I1319" i="8"/>
  <c r="H1319" i="8"/>
  <c r="G1319" i="8"/>
  <c r="F1319" i="8"/>
  <c r="D1319" i="8"/>
  <c r="C1319" i="8"/>
  <c r="B1319" i="8"/>
  <c r="A1319" i="8"/>
  <c r="I1318" i="8"/>
  <c r="H1318" i="8"/>
  <c r="G1318" i="8"/>
  <c r="F1318" i="8"/>
  <c r="D1318" i="8"/>
  <c r="C1318" i="8"/>
  <c r="B1318" i="8"/>
  <c r="A1318" i="8"/>
  <c r="I1317" i="8"/>
  <c r="H1317" i="8"/>
  <c r="G1317" i="8"/>
  <c r="F1317" i="8"/>
  <c r="D1317" i="8"/>
  <c r="C1317" i="8"/>
  <c r="B1317" i="8"/>
  <c r="A1317" i="8"/>
  <c r="I1316" i="8"/>
  <c r="H1316" i="8"/>
  <c r="G1316" i="8"/>
  <c r="F1316" i="8"/>
  <c r="D1316" i="8"/>
  <c r="C1316" i="8"/>
  <c r="B1316" i="8"/>
  <c r="A1316" i="8"/>
  <c r="I1315" i="8"/>
  <c r="H1315" i="8"/>
  <c r="G1315" i="8"/>
  <c r="F1315" i="8"/>
  <c r="D1315" i="8"/>
  <c r="C1315" i="8"/>
  <c r="B1315" i="8"/>
  <c r="A1315" i="8"/>
  <c r="I1314" i="8"/>
  <c r="H1314" i="8"/>
  <c r="G1314" i="8"/>
  <c r="F1314" i="8"/>
  <c r="D1314" i="8"/>
  <c r="C1314" i="8"/>
  <c r="B1314" i="8"/>
  <c r="A1314" i="8"/>
  <c r="I1313" i="8"/>
  <c r="H1313" i="8"/>
  <c r="G1313" i="8"/>
  <c r="F1313" i="8"/>
  <c r="D1313" i="8"/>
  <c r="C1313" i="8"/>
  <c r="B1313" i="8"/>
  <c r="A1313" i="8"/>
  <c r="I1312" i="8"/>
  <c r="H1312" i="8"/>
  <c r="G1312" i="8"/>
  <c r="F1312" i="8"/>
  <c r="D1312" i="8"/>
  <c r="C1312" i="8"/>
  <c r="B1312" i="8"/>
  <c r="A1312" i="8"/>
  <c r="I1311" i="8"/>
  <c r="H1311" i="8"/>
  <c r="G1311" i="8"/>
  <c r="F1311" i="8"/>
  <c r="D1311" i="8"/>
  <c r="C1311" i="8"/>
  <c r="B1311" i="8"/>
  <c r="A1311" i="8"/>
  <c r="I1310" i="8"/>
  <c r="H1310" i="8"/>
  <c r="G1310" i="8"/>
  <c r="F1310" i="8"/>
  <c r="D1310" i="8"/>
  <c r="C1310" i="8"/>
  <c r="B1310" i="8"/>
  <c r="A1310" i="8"/>
  <c r="I1309" i="8"/>
  <c r="H1309" i="8"/>
  <c r="G1309" i="8"/>
  <c r="F1309" i="8"/>
  <c r="D1309" i="8"/>
  <c r="C1309" i="8"/>
  <c r="B1309" i="8"/>
  <c r="A1309" i="8"/>
  <c r="I1308" i="8"/>
  <c r="H1308" i="8"/>
  <c r="G1308" i="8"/>
  <c r="F1308" i="8"/>
  <c r="D1308" i="8"/>
  <c r="C1308" i="8"/>
  <c r="B1308" i="8"/>
  <c r="A1308" i="8"/>
  <c r="I1307" i="8"/>
  <c r="H1307" i="8"/>
  <c r="G1307" i="8"/>
  <c r="F1307" i="8"/>
  <c r="D1307" i="8"/>
  <c r="C1307" i="8"/>
  <c r="B1307" i="8"/>
  <c r="A1307" i="8"/>
  <c r="I1306" i="8"/>
  <c r="H1306" i="8"/>
  <c r="G1306" i="8"/>
  <c r="F1306" i="8"/>
  <c r="D1306" i="8"/>
  <c r="C1306" i="8"/>
  <c r="B1306" i="8"/>
  <c r="A1306" i="8"/>
  <c r="I1305" i="8"/>
  <c r="H1305" i="8"/>
  <c r="G1305" i="8"/>
  <c r="F1305" i="8"/>
  <c r="D1305" i="8"/>
  <c r="C1305" i="8"/>
  <c r="B1305" i="8"/>
  <c r="A1305" i="8"/>
  <c r="I1304" i="8"/>
  <c r="H1304" i="8"/>
  <c r="G1304" i="8"/>
  <c r="F1304" i="8"/>
  <c r="D1304" i="8"/>
  <c r="C1304" i="8"/>
  <c r="B1304" i="8"/>
  <c r="A1304" i="8"/>
  <c r="I1303" i="8"/>
  <c r="H1303" i="8"/>
  <c r="G1303" i="8"/>
  <c r="F1303" i="8"/>
  <c r="D1303" i="8"/>
  <c r="C1303" i="8"/>
  <c r="B1303" i="8"/>
  <c r="A1303" i="8"/>
  <c r="I1302" i="8"/>
  <c r="H1302" i="8"/>
  <c r="G1302" i="8"/>
  <c r="F1302" i="8"/>
  <c r="D1302" i="8"/>
  <c r="C1302" i="8"/>
  <c r="B1302" i="8"/>
  <c r="A1302" i="8"/>
  <c r="I1301" i="8"/>
  <c r="H1301" i="8"/>
  <c r="G1301" i="8"/>
  <c r="F1301" i="8"/>
  <c r="D1301" i="8"/>
  <c r="C1301" i="8"/>
  <c r="B1301" i="8"/>
  <c r="A1301" i="8"/>
  <c r="I1300" i="8"/>
  <c r="H1300" i="8"/>
  <c r="G1300" i="8"/>
  <c r="F1300" i="8"/>
  <c r="D1300" i="8"/>
  <c r="C1300" i="8"/>
  <c r="B1300" i="8"/>
  <c r="A1300" i="8"/>
  <c r="I1299" i="8"/>
  <c r="H1299" i="8"/>
  <c r="G1299" i="8"/>
  <c r="F1299" i="8"/>
  <c r="D1299" i="8"/>
  <c r="C1299" i="8"/>
  <c r="B1299" i="8"/>
  <c r="A1299" i="8"/>
  <c r="I1298" i="8"/>
  <c r="H1298" i="8"/>
  <c r="G1298" i="8"/>
  <c r="F1298" i="8"/>
  <c r="D1298" i="8"/>
  <c r="C1298" i="8"/>
  <c r="B1298" i="8"/>
  <c r="A1298" i="8"/>
  <c r="I1297" i="8"/>
  <c r="H1297" i="8"/>
  <c r="G1297" i="8"/>
  <c r="F1297" i="8"/>
  <c r="D1297" i="8"/>
  <c r="C1297" i="8"/>
  <c r="B1297" i="8"/>
  <c r="A1297" i="8"/>
  <c r="I1296" i="8"/>
  <c r="H1296" i="8"/>
  <c r="G1296" i="8"/>
  <c r="F1296" i="8"/>
  <c r="D1296" i="8"/>
  <c r="C1296" i="8"/>
  <c r="B1296" i="8"/>
  <c r="A1296" i="8"/>
  <c r="I1295" i="8"/>
  <c r="H1295" i="8"/>
  <c r="G1295" i="8"/>
  <c r="F1295" i="8"/>
  <c r="D1295" i="8"/>
  <c r="C1295" i="8"/>
  <c r="B1295" i="8"/>
  <c r="A1295" i="8"/>
  <c r="I1294" i="8"/>
  <c r="H1294" i="8"/>
  <c r="G1294" i="8"/>
  <c r="F1294" i="8"/>
  <c r="D1294" i="8"/>
  <c r="C1294" i="8"/>
  <c r="B1294" i="8"/>
  <c r="A1294" i="8"/>
  <c r="I1293" i="8"/>
  <c r="H1293" i="8"/>
  <c r="G1293" i="8"/>
  <c r="F1293" i="8"/>
  <c r="D1293" i="8"/>
  <c r="C1293" i="8"/>
  <c r="B1293" i="8"/>
  <c r="A1293" i="8"/>
  <c r="I1292" i="8"/>
  <c r="H1292" i="8"/>
  <c r="G1292" i="8"/>
  <c r="F1292" i="8"/>
  <c r="D1292" i="8"/>
  <c r="C1292" i="8"/>
  <c r="B1292" i="8"/>
  <c r="A1292" i="8"/>
  <c r="I1291" i="8"/>
  <c r="H1291" i="8"/>
  <c r="G1291" i="8"/>
  <c r="F1291" i="8"/>
  <c r="D1291" i="8"/>
  <c r="C1291" i="8"/>
  <c r="B1291" i="8"/>
  <c r="A1291" i="8"/>
  <c r="I1290" i="8"/>
  <c r="H1290" i="8"/>
  <c r="G1290" i="8"/>
  <c r="F1290" i="8"/>
  <c r="D1290" i="8"/>
  <c r="C1290" i="8"/>
  <c r="B1290" i="8"/>
  <c r="A1290" i="8"/>
  <c r="I1289" i="8"/>
  <c r="H1289" i="8"/>
  <c r="G1289" i="8"/>
  <c r="F1289" i="8"/>
  <c r="D1289" i="8"/>
  <c r="C1289" i="8"/>
  <c r="B1289" i="8"/>
  <c r="A1289" i="8"/>
  <c r="I1288" i="8"/>
  <c r="H1288" i="8"/>
  <c r="G1288" i="8"/>
  <c r="F1288" i="8"/>
  <c r="D1288" i="8"/>
  <c r="C1288" i="8"/>
  <c r="B1288" i="8"/>
  <c r="A1288" i="8"/>
  <c r="I1287" i="8"/>
  <c r="H1287" i="8"/>
  <c r="G1287" i="8"/>
  <c r="F1287" i="8"/>
  <c r="D1287" i="8"/>
  <c r="C1287" i="8"/>
  <c r="B1287" i="8"/>
  <c r="A1287" i="8"/>
  <c r="I1286" i="8"/>
  <c r="H1286" i="8"/>
  <c r="G1286" i="8"/>
  <c r="F1286" i="8"/>
  <c r="D1286" i="8"/>
  <c r="C1286" i="8"/>
  <c r="B1286" i="8"/>
  <c r="A1286" i="8"/>
  <c r="I1285" i="8"/>
  <c r="H1285" i="8"/>
  <c r="G1285" i="8"/>
  <c r="F1285" i="8"/>
  <c r="D1285" i="8"/>
  <c r="C1285" i="8"/>
  <c r="B1285" i="8"/>
  <c r="A1285" i="8"/>
  <c r="I1284" i="8"/>
  <c r="H1284" i="8"/>
  <c r="G1284" i="8"/>
  <c r="F1284" i="8"/>
  <c r="D1284" i="8"/>
  <c r="C1284" i="8"/>
  <c r="B1284" i="8"/>
  <c r="A1284" i="8"/>
  <c r="I1283" i="8"/>
  <c r="H1283" i="8"/>
  <c r="G1283" i="8"/>
  <c r="F1283" i="8"/>
  <c r="D1283" i="8"/>
  <c r="C1283" i="8"/>
  <c r="B1283" i="8"/>
  <c r="A1283" i="8"/>
  <c r="I1282" i="8"/>
  <c r="H1282" i="8"/>
  <c r="G1282" i="8"/>
  <c r="F1282" i="8"/>
  <c r="D1282" i="8"/>
  <c r="C1282" i="8"/>
  <c r="B1282" i="8"/>
  <c r="A1282" i="8"/>
  <c r="I1281" i="8"/>
  <c r="H1281" i="8"/>
  <c r="G1281" i="8"/>
  <c r="F1281" i="8"/>
  <c r="D1281" i="8"/>
  <c r="C1281" i="8"/>
  <c r="B1281" i="8"/>
  <c r="A1281" i="8"/>
  <c r="I1280" i="8"/>
  <c r="H1280" i="8"/>
  <c r="G1280" i="8"/>
  <c r="F1280" i="8"/>
  <c r="D1280" i="8"/>
  <c r="C1280" i="8"/>
  <c r="B1280" i="8"/>
  <c r="A1280" i="8"/>
  <c r="I1279" i="8"/>
  <c r="H1279" i="8"/>
  <c r="G1279" i="8"/>
  <c r="F1279" i="8"/>
  <c r="D1279" i="8"/>
  <c r="C1279" i="8"/>
  <c r="B1279" i="8"/>
  <c r="A1279" i="8"/>
  <c r="I1278" i="8"/>
  <c r="H1278" i="8"/>
  <c r="G1278" i="8"/>
  <c r="F1278" i="8"/>
  <c r="D1278" i="8"/>
  <c r="C1278" i="8"/>
  <c r="B1278" i="8"/>
  <c r="A1278" i="8"/>
  <c r="I1277" i="8"/>
  <c r="H1277" i="8"/>
  <c r="G1277" i="8"/>
  <c r="F1277" i="8"/>
  <c r="D1277" i="8"/>
  <c r="C1277" i="8"/>
  <c r="B1277" i="8"/>
  <c r="A1277" i="8"/>
  <c r="I1276" i="8"/>
  <c r="H1276" i="8"/>
  <c r="G1276" i="8"/>
  <c r="F1276" i="8"/>
  <c r="D1276" i="8"/>
  <c r="C1276" i="8"/>
  <c r="B1276" i="8"/>
  <c r="A1276" i="8"/>
  <c r="I1275" i="8"/>
  <c r="H1275" i="8"/>
  <c r="G1275" i="8"/>
  <c r="F1275" i="8"/>
  <c r="D1275" i="8"/>
  <c r="C1275" i="8"/>
  <c r="B1275" i="8"/>
  <c r="A1275" i="8"/>
  <c r="I1274" i="8"/>
  <c r="H1274" i="8"/>
  <c r="G1274" i="8"/>
  <c r="F1274" i="8"/>
  <c r="D1274" i="8"/>
  <c r="C1274" i="8"/>
  <c r="B1274" i="8"/>
  <c r="A1274" i="8"/>
  <c r="I1273" i="8"/>
  <c r="H1273" i="8"/>
  <c r="G1273" i="8"/>
  <c r="F1273" i="8"/>
  <c r="D1273" i="8"/>
  <c r="C1273" i="8"/>
  <c r="B1273" i="8"/>
  <c r="A1273" i="8"/>
  <c r="I1272" i="8"/>
  <c r="H1272" i="8"/>
  <c r="G1272" i="8"/>
  <c r="F1272" i="8"/>
  <c r="D1272" i="8"/>
  <c r="C1272" i="8"/>
  <c r="B1272" i="8"/>
  <c r="A1272" i="8"/>
  <c r="I1271" i="8"/>
  <c r="H1271" i="8"/>
  <c r="G1271" i="8"/>
  <c r="F1271" i="8"/>
  <c r="D1271" i="8"/>
  <c r="C1271" i="8"/>
  <c r="B1271" i="8"/>
  <c r="A1271" i="8"/>
  <c r="I1270" i="8"/>
  <c r="H1270" i="8"/>
  <c r="G1270" i="8"/>
  <c r="F1270" i="8"/>
  <c r="D1270" i="8"/>
  <c r="C1270" i="8"/>
  <c r="B1270" i="8"/>
  <c r="A1270" i="8"/>
  <c r="I1269" i="8"/>
  <c r="H1269" i="8"/>
  <c r="G1269" i="8"/>
  <c r="F1269" i="8"/>
  <c r="D1269" i="8"/>
  <c r="C1269" i="8"/>
  <c r="B1269" i="8"/>
  <c r="A1269" i="8"/>
  <c r="I1268" i="8"/>
  <c r="H1268" i="8"/>
  <c r="G1268" i="8"/>
  <c r="F1268" i="8"/>
  <c r="D1268" i="8"/>
  <c r="C1268" i="8"/>
  <c r="B1268" i="8"/>
  <c r="A1268" i="8"/>
  <c r="I1267" i="8"/>
  <c r="H1267" i="8"/>
  <c r="G1267" i="8"/>
  <c r="F1267" i="8"/>
  <c r="D1267" i="8"/>
  <c r="C1267" i="8"/>
  <c r="B1267" i="8"/>
  <c r="A1267" i="8"/>
  <c r="I1266" i="8"/>
  <c r="H1266" i="8"/>
  <c r="G1266" i="8"/>
  <c r="F1266" i="8"/>
  <c r="D1266" i="8"/>
  <c r="C1266" i="8"/>
  <c r="B1266" i="8"/>
  <c r="A1266" i="8"/>
  <c r="I1265" i="8"/>
  <c r="H1265" i="8"/>
  <c r="G1265" i="8"/>
  <c r="F1265" i="8"/>
  <c r="D1265" i="8"/>
  <c r="C1265" i="8"/>
  <c r="B1265" i="8"/>
  <c r="A1265" i="8"/>
  <c r="I1264" i="8"/>
  <c r="H1264" i="8"/>
  <c r="G1264" i="8"/>
  <c r="F1264" i="8"/>
  <c r="D1264" i="8"/>
  <c r="C1264" i="8"/>
  <c r="B1264" i="8"/>
  <c r="A1264" i="8"/>
  <c r="I1263" i="8"/>
  <c r="H1263" i="8"/>
  <c r="G1263" i="8"/>
  <c r="F1263" i="8"/>
  <c r="D1263" i="8"/>
  <c r="C1263" i="8"/>
  <c r="B1263" i="8"/>
  <c r="A1263" i="8"/>
  <c r="I1262" i="8"/>
  <c r="H1262" i="8"/>
  <c r="G1262" i="8"/>
  <c r="F1262" i="8"/>
  <c r="D1262" i="8"/>
  <c r="C1262" i="8"/>
  <c r="B1262" i="8"/>
  <c r="A1262" i="8"/>
  <c r="I1261" i="8"/>
  <c r="H1261" i="8"/>
  <c r="G1261" i="8"/>
  <c r="F1261" i="8"/>
  <c r="D1261" i="8"/>
  <c r="C1261" i="8"/>
  <c r="B1261" i="8"/>
  <c r="A1261" i="8"/>
  <c r="I1260" i="8"/>
  <c r="H1260" i="8"/>
  <c r="G1260" i="8"/>
  <c r="F1260" i="8"/>
  <c r="D1260" i="8"/>
  <c r="C1260" i="8"/>
  <c r="B1260" i="8"/>
  <c r="A1260" i="8"/>
  <c r="I1259" i="8"/>
  <c r="H1259" i="8"/>
  <c r="G1259" i="8"/>
  <c r="F1259" i="8"/>
  <c r="D1259" i="8"/>
  <c r="C1259" i="8"/>
  <c r="B1259" i="8"/>
  <c r="A1259" i="8"/>
  <c r="I1258" i="8"/>
  <c r="H1258" i="8"/>
  <c r="G1258" i="8"/>
  <c r="F1258" i="8"/>
  <c r="D1258" i="8"/>
  <c r="C1258" i="8"/>
  <c r="B1258" i="8"/>
  <c r="A1258" i="8"/>
  <c r="I1257" i="8"/>
  <c r="H1257" i="8"/>
  <c r="G1257" i="8"/>
  <c r="F1257" i="8"/>
  <c r="D1257" i="8"/>
  <c r="C1257" i="8"/>
  <c r="B1257" i="8"/>
  <c r="A1257" i="8"/>
  <c r="I1256" i="8"/>
  <c r="H1256" i="8"/>
  <c r="G1256" i="8"/>
  <c r="F1256" i="8"/>
  <c r="D1256" i="8"/>
  <c r="C1256" i="8"/>
  <c r="B1256" i="8"/>
  <c r="A1256" i="8"/>
  <c r="I1255" i="8"/>
  <c r="H1255" i="8"/>
  <c r="G1255" i="8"/>
  <c r="F1255" i="8"/>
  <c r="D1255" i="8"/>
  <c r="C1255" i="8"/>
  <c r="B1255" i="8"/>
  <c r="A1255" i="8"/>
  <c r="I1254" i="8"/>
  <c r="H1254" i="8"/>
  <c r="G1254" i="8"/>
  <c r="F1254" i="8"/>
  <c r="D1254" i="8"/>
  <c r="C1254" i="8"/>
  <c r="B1254" i="8"/>
  <c r="A1254" i="8"/>
  <c r="I1253" i="8"/>
  <c r="H1253" i="8"/>
  <c r="G1253" i="8"/>
  <c r="F1253" i="8"/>
  <c r="D1253" i="8"/>
  <c r="C1253" i="8"/>
  <c r="B1253" i="8"/>
  <c r="A1253" i="8"/>
  <c r="I1252" i="8"/>
  <c r="H1252" i="8"/>
  <c r="G1252" i="8"/>
  <c r="F1252" i="8"/>
  <c r="D1252" i="8"/>
  <c r="C1252" i="8"/>
  <c r="B1252" i="8"/>
  <c r="A1252" i="8"/>
  <c r="I1251" i="8"/>
  <c r="H1251" i="8"/>
  <c r="G1251" i="8"/>
  <c r="F1251" i="8"/>
  <c r="D1251" i="8"/>
  <c r="C1251" i="8"/>
  <c r="B1251" i="8"/>
  <c r="A1251" i="8"/>
  <c r="I1250" i="8"/>
  <c r="H1250" i="8"/>
  <c r="G1250" i="8"/>
  <c r="F1250" i="8"/>
  <c r="D1250" i="8"/>
  <c r="C1250" i="8"/>
  <c r="B1250" i="8"/>
  <c r="A1250" i="8"/>
  <c r="I1249" i="8"/>
  <c r="H1249" i="8"/>
  <c r="G1249" i="8"/>
  <c r="F1249" i="8"/>
  <c r="D1249" i="8"/>
  <c r="C1249" i="8"/>
  <c r="B1249" i="8"/>
  <c r="A1249" i="8"/>
  <c r="I1248" i="8"/>
  <c r="H1248" i="8"/>
  <c r="G1248" i="8"/>
  <c r="F1248" i="8"/>
  <c r="D1248" i="8"/>
  <c r="C1248" i="8"/>
  <c r="B1248" i="8"/>
  <c r="A1248" i="8"/>
  <c r="I1247" i="8"/>
  <c r="H1247" i="8"/>
  <c r="G1247" i="8"/>
  <c r="F1247" i="8"/>
  <c r="D1247" i="8"/>
  <c r="C1247" i="8"/>
  <c r="B1247" i="8"/>
  <c r="A1247" i="8"/>
  <c r="I1246" i="8"/>
  <c r="H1246" i="8"/>
  <c r="G1246" i="8"/>
  <c r="F1246" i="8"/>
  <c r="D1246" i="8"/>
  <c r="C1246" i="8"/>
  <c r="B1246" i="8"/>
  <c r="A1246" i="8"/>
  <c r="I1245" i="8"/>
  <c r="H1245" i="8"/>
  <c r="G1245" i="8"/>
  <c r="F1245" i="8"/>
  <c r="D1245" i="8"/>
  <c r="C1245" i="8"/>
  <c r="B1245" i="8"/>
  <c r="A1245" i="8"/>
  <c r="I1244" i="8"/>
  <c r="H1244" i="8"/>
  <c r="G1244" i="8"/>
  <c r="F1244" i="8"/>
  <c r="D1244" i="8"/>
  <c r="C1244" i="8"/>
  <c r="B1244" i="8"/>
  <c r="A1244" i="8"/>
  <c r="I1243" i="8"/>
  <c r="H1243" i="8"/>
  <c r="G1243" i="8"/>
  <c r="F1243" i="8"/>
  <c r="D1243" i="8"/>
  <c r="C1243" i="8"/>
  <c r="B1243" i="8"/>
  <c r="A1243" i="8"/>
  <c r="I1242" i="8"/>
  <c r="H1242" i="8"/>
  <c r="G1242" i="8"/>
  <c r="F1242" i="8"/>
  <c r="D1242" i="8"/>
  <c r="C1242" i="8"/>
  <c r="B1242" i="8"/>
  <c r="A1242" i="8"/>
  <c r="I1241" i="8"/>
  <c r="H1241" i="8"/>
  <c r="G1241" i="8"/>
  <c r="F1241" i="8"/>
  <c r="D1241" i="8"/>
  <c r="C1241" i="8"/>
  <c r="B1241" i="8"/>
  <c r="A1241" i="8"/>
  <c r="I1240" i="8"/>
  <c r="H1240" i="8"/>
  <c r="G1240" i="8"/>
  <c r="F1240" i="8"/>
  <c r="D1240" i="8"/>
  <c r="C1240" i="8"/>
  <c r="B1240" i="8"/>
  <c r="A1240" i="8"/>
  <c r="I1239" i="8"/>
  <c r="H1239" i="8"/>
  <c r="G1239" i="8"/>
  <c r="F1239" i="8"/>
  <c r="D1239" i="8"/>
  <c r="C1239" i="8"/>
  <c r="B1239" i="8"/>
  <c r="A1239" i="8"/>
  <c r="I1238" i="8"/>
  <c r="H1238" i="8"/>
  <c r="G1238" i="8"/>
  <c r="F1238" i="8"/>
  <c r="D1238" i="8"/>
  <c r="C1238" i="8"/>
  <c r="B1238" i="8"/>
  <c r="A1238" i="8"/>
  <c r="I1237" i="8"/>
  <c r="H1237" i="8"/>
  <c r="G1237" i="8"/>
  <c r="F1237" i="8"/>
  <c r="D1237" i="8"/>
  <c r="C1237" i="8"/>
  <c r="B1237" i="8"/>
  <c r="A1237" i="8"/>
  <c r="I1236" i="8"/>
  <c r="H1236" i="8"/>
  <c r="G1236" i="8"/>
  <c r="F1236" i="8"/>
  <c r="D1236" i="8"/>
  <c r="C1236" i="8"/>
  <c r="B1236" i="8"/>
  <c r="A1236" i="8"/>
  <c r="I1235" i="8"/>
  <c r="H1235" i="8"/>
  <c r="G1235" i="8"/>
  <c r="F1235" i="8"/>
  <c r="D1235" i="8"/>
  <c r="C1235" i="8"/>
  <c r="B1235" i="8"/>
  <c r="A1235" i="8"/>
  <c r="I1234" i="8"/>
  <c r="H1234" i="8"/>
  <c r="G1234" i="8"/>
  <c r="F1234" i="8"/>
  <c r="D1234" i="8"/>
  <c r="C1234" i="8"/>
  <c r="B1234" i="8"/>
  <c r="A1234" i="8"/>
  <c r="I1233" i="8"/>
  <c r="H1233" i="8"/>
  <c r="G1233" i="8"/>
  <c r="F1233" i="8"/>
  <c r="D1233" i="8"/>
  <c r="C1233" i="8"/>
  <c r="B1233" i="8"/>
  <c r="A1233" i="8"/>
  <c r="I1232" i="8"/>
  <c r="H1232" i="8"/>
  <c r="G1232" i="8"/>
  <c r="F1232" i="8"/>
  <c r="D1232" i="8"/>
  <c r="C1232" i="8"/>
  <c r="B1232" i="8"/>
  <c r="A1232" i="8"/>
  <c r="I1231" i="8"/>
  <c r="H1231" i="8"/>
  <c r="G1231" i="8"/>
  <c r="F1231" i="8"/>
  <c r="D1231" i="8"/>
  <c r="C1231" i="8"/>
  <c r="B1231" i="8"/>
  <c r="A1231" i="8"/>
  <c r="I1230" i="8"/>
  <c r="H1230" i="8"/>
  <c r="G1230" i="8"/>
  <c r="F1230" i="8"/>
  <c r="D1230" i="8"/>
  <c r="C1230" i="8"/>
  <c r="B1230" i="8"/>
  <c r="A1230" i="8"/>
  <c r="I1229" i="8"/>
  <c r="H1229" i="8"/>
  <c r="G1229" i="8"/>
  <c r="F1229" i="8"/>
  <c r="D1229" i="8"/>
  <c r="C1229" i="8"/>
  <c r="B1229" i="8"/>
  <c r="A1229" i="8"/>
  <c r="I1228" i="8"/>
  <c r="H1228" i="8"/>
  <c r="G1228" i="8"/>
  <c r="F1228" i="8"/>
  <c r="D1228" i="8"/>
  <c r="C1228" i="8"/>
  <c r="B1228" i="8"/>
  <c r="A1228" i="8"/>
  <c r="I1227" i="8"/>
  <c r="H1227" i="8"/>
  <c r="G1227" i="8"/>
  <c r="F1227" i="8"/>
  <c r="D1227" i="8"/>
  <c r="C1227" i="8"/>
  <c r="B1227" i="8"/>
  <c r="A1227" i="8"/>
  <c r="I1226" i="8"/>
  <c r="H1226" i="8"/>
  <c r="G1226" i="8"/>
  <c r="F1226" i="8"/>
  <c r="D1226" i="8"/>
  <c r="C1226" i="8"/>
  <c r="B1226" i="8"/>
  <c r="A1226" i="8"/>
  <c r="I1225" i="8"/>
  <c r="H1225" i="8"/>
  <c r="G1225" i="8"/>
  <c r="F1225" i="8"/>
  <c r="D1225" i="8"/>
  <c r="C1225" i="8"/>
  <c r="B1225" i="8"/>
  <c r="A1225" i="8"/>
  <c r="I1224" i="8"/>
  <c r="H1224" i="8"/>
  <c r="G1224" i="8"/>
  <c r="F1224" i="8"/>
  <c r="D1224" i="8"/>
  <c r="C1224" i="8"/>
  <c r="B1224" i="8"/>
  <c r="A1224" i="8"/>
  <c r="I1223" i="8"/>
  <c r="H1223" i="8"/>
  <c r="G1223" i="8"/>
  <c r="F1223" i="8"/>
  <c r="D1223" i="8"/>
  <c r="C1223" i="8"/>
  <c r="B1223" i="8"/>
  <c r="A1223" i="8"/>
  <c r="I1222" i="8"/>
  <c r="H1222" i="8"/>
  <c r="G1222" i="8"/>
  <c r="F1222" i="8"/>
  <c r="D1222" i="8"/>
  <c r="C1222" i="8"/>
  <c r="B1222" i="8"/>
  <c r="A1222" i="8"/>
  <c r="I1221" i="8"/>
  <c r="H1221" i="8"/>
  <c r="G1221" i="8"/>
  <c r="F1221" i="8"/>
  <c r="D1221" i="8"/>
  <c r="C1221" i="8"/>
  <c r="B1221" i="8"/>
  <c r="A1221" i="8"/>
  <c r="I1220" i="8"/>
  <c r="H1220" i="8"/>
  <c r="G1220" i="8"/>
  <c r="F1220" i="8"/>
  <c r="D1220" i="8"/>
  <c r="C1220" i="8"/>
  <c r="B1220" i="8"/>
  <c r="A1220" i="8"/>
  <c r="I1219" i="8"/>
  <c r="H1219" i="8"/>
  <c r="G1219" i="8"/>
  <c r="F1219" i="8"/>
  <c r="D1219" i="8"/>
  <c r="C1219" i="8"/>
  <c r="B1219" i="8"/>
  <c r="A1219" i="8"/>
  <c r="I1218" i="8"/>
  <c r="H1218" i="8"/>
  <c r="G1218" i="8"/>
  <c r="F1218" i="8"/>
  <c r="D1218" i="8"/>
  <c r="C1218" i="8"/>
  <c r="B1218" i="8"/>
  <c r="A1218" i="8"/>
  <c r="I1217" i="8"/>
  <c r="H1217" i="8"/>
  <c r="G1217" i="8"/>
  <c r="F1217" i="8"/>
  <c r="D1217" i="8"/>
  <c r="C1217" i="8"/>
  <c r="B1217" i="8"/>
  <c r="A1217" i="8"/>
  <c r="I1216" i="8"/>
  <c r="H1216" i="8"/>
  <c r="G1216" i="8"/>
  <c r="F1216" i="8"/>
  <c r="D1216" i="8"/>
  <c r="C1216" i="8"/>
  <c r="B1216" i="8"/>
  <c r="A1216" i="8"/>
  <c r="I1215" i="8"/>
  <c r="H1215" i="8"/>
  <c r="G1215" i="8"/>
  <c r="F1215" i="8"/>
  <c r="D1215" i="8"/>
  <c r="C1215" i="8"/>
  <c r="B1215" i="8"/>
  <c r="A1215" i="8"/>
  <c r="I1214" i="8"/>
  <c r="H1214" i="8"/>
  <c r="G1214" i="8"/>
  <c r="F1214" i="8"/>
  <c r="D1214" i="8"/>
  <c r="C1214" i="8"/>
  <c r="B1214" i="8"/>
  <c r="A1214" i="8"/>
  <c r="I1213" i="8"/>
  <c r="H1213" i="8"/>
  <c r="G1213" i="8"/>
  <c r="F1213" i="8"/>
  <c r="D1213" i="8"/>
  <c r="C1213" i="8"/>
  <c r="B1213" i="8"/>
  <c r="A1213" i="8"/>
  <c r="I1212" i="8"/>
  <c r="H1212" i="8"/>
  <c r="G1212" i="8"/>
  <c r="F1212" i="8"/>
  <c r="D1212" i="8"/>
  <c r="C1212" i="8"/>
  <c r="B1212" i="8"/>
  <c r="A1212" i="8"/>
  <c r="I1211" i="8"/>
  <c r="H1211" i="8"/>
  <c r="G1211" i="8"/>
  <c r="F1211" i="8"/>
  <c r="D1211" i="8"/>
  <c r="C1211" i="8"/>
  <c r="B1211" i="8"/>
  <c r="A1211" i="8"/>
  <c r="I1210" i="8"/>
  <c r="H1210" i="8"/>
  <c r="G1210" i="8"/>
  <c r="F1210" i="8"/>
  <c r="D1210" i="8"/>
  <c r="C1210" i="8"/>
  <c r="B1210" i="8"/>
  <c r="A1210" i="8"/>
  <c r="I1209" i="8"/>
  <c r="H1209" i="8"/>
  <c r="G1209" i="8"/>
  <c r="F1209" i="8"/>
  <c r="D1209" i="8"/>
  <c r="C1209" i="8"/>
  <c r="B1209" i="8"/>
  <c r="A1209" i="8"/>
  <c r="I1208" i="8"/>
  <c r="H1208" i="8"/>
  <c r="G1208" i="8"/>
  <c r="F1208" i="8"/>
  <c r="D1208" i="8"/>
  <c r="C1208" i="8"/>
  <c r="B1208" i="8"/>
  <c r="A1208" i="8"/>
  <c r="I1207" i="8"/>
  <c r="H1207" i="8"/>
  <c r="G1207" i="8"/>
  <c r="F1207" i="8"/>
  <c r="D1207" i="8"/>
  <c r="C1207" i="8"/>
  <c r="B1207" i="8"/>
  <c r="A1207" i="8"/>
  <c r="I1206" i="8"/>
  <c r="H1206" i="8"/>
  <c r="G1206" i="8"/>
  <c r="F1206" i="8"/>
  <c r="D1206" i="8"/>
  <c r="C1206" i="8"/>
  <c r="B1206" i="8"/>
  <c r="A1206" i="8"/>
  <c r="I1205" i="8"/>
  <c r="H1205" i="8"/>
  <c r="G1205" i="8"/>
  <c r="F1205" i="8"/>
  <c r="D1205" i="8"/>
  <c r="C1205" i="8"/>
  <c r="B1205" i="8"/>
  <c r="A1205" i="8"/>
  <c r="I1204" i="8"/>
  <c r="H1204" i="8"/>
  <c r="G1204" i="8"/>
  <c r="F1204" i="8"/>
  <c r="D1204" i="8"/>
  <c r="C1204" i="8"/>
  <c r="B1204" i="8"/>
  <c r="A1204" i="8"/>
  <c r="I1203" i="8"/>
  <c r="H1203" i="8"/>
  <c r="G1203" i="8"/>
  <c r="F1203" i="8"/>
  <c r="D1203" i="8"/>
  <c r="C1203" i="8"/>
  <c r="B1203" i="8"/>
  <c r="A1203" i="8"/>
  <c r="I1202" i="8"/>
  <c r="H1202" i="8"/>
  <c r="G1202" i="8"/>
  <c r="F1202" i="8"/>
  <c r="D1202" i="8"/>
  <c r="C1202" i="8"/>
  <c r="B1202" i="8"/>
  <c r="A1202" i="8"/>
  <c r="I1201" i="8"/>
  <c r="H1201" i="8"/>
  <c r="G1201" i="8"/>
  <c r="F1201" i="8"/>
  <c r="D1201" i="8"/>
  <c r="C1201" i="8"/>
  <c r="B1201" i="8"/>
  <c r="A1201" i="8"/>
  <c r="I1200" i="8"/>
  <c r="H1200" i="8"/>
  <c r="G1200" i="8"/>
  <c r="F1200" i="8"/>
  <c r="D1200" i="8"/>
  <c r="C1200" i="8"/>
  <c r="B1200" i="8"/>
  <c r="A1200" i="8"/>
  <c r="I1199" i="8"/>
  <c r="H1199" i="8"/>
  <c r="G1199" i="8"/>
  <c r="F1199" i="8"/>
  <c r="D1199" i="8"/>
  <c r="C1199" i="8"/>
  <c r="B1199" i="8"/>
  <c r="A1199" i="8"/>
  <c r="I1198" i="8"/>
  <c r="H1198" i="8"/>
  <c r="G1198" i="8"/>
  <c r="F1198" i="8"/>
  <c r="D1198" i="8"/>
  <c r="C1198" i="8"/>
  <c r="B1198" i="8"/>
  <c r="A1198" i="8"/>
  <c r="I1197" i="8"/>
  <c r="H1197" i="8"/>
  <c r="G1197" i="8"/>
  <c r="F1197" i="8"/>
  <c r="D1197" i="8"/>
  <c r="C1197" i="8"/>
  <c r="B1197" i="8"/>
  <c r="A1197" i="8"/>
  <c r="I1196" i="8"/>
  <c r="H1196" i="8"/>
  <c r="G1196" i="8"/>
  <c r="F1196" i="8"/>
  <c r="D1196" i="8"/>
  <c r="C1196" i="8"/>
  <c r="B1196" i="8"/>
  <c r="A1196" i="8"/>
  <c r="I1195" i="8"/>
  <c r="H1195" i="8"/>
  <c r="G1195" i="8"/>
  <c r="F1195" i="8"/>
  <c r="D1195" i="8"/>
  <c r="C1195" i="8"/>
  <c r="B1195" i="8"/>
  <c r="A1195" i="8"/>
  <c r="I1194" i="8"/>
  <c r="H1194" i="8"/>
  <c r="G1194" i="8"/>
  <c r="F1194" i="8"/>
  <c r="D1194" i="8"/>
  <c r="C1194" i="8"/>
  <c r="B1194" i="8"/>
  <c r="A1194" i="8"/>
  <c r="I1193" i="8"/>
  <c r="H1193" i="8"/>
  <c r="G1193" i="8"/>
  <c r="F1193" i="8"/>
  <c r="D1193" i="8"/>
  <c r="C1193" i="8"/>
  <c r="B1193" i="8"/>
  <c r="A1193" i="8"/>
  <c r="I1192" i="8"/>
  <c r="H1192" i="8"/>
  <c r="G1192" i="8"/>
  <c r="F1192" i="8"/>
  <c r="D1192" i="8"/>
  <c r="C1192" i="8"/>
  <c r="B1192" i="8"/>
  <c r="A1192" i="8"/>
  <c r="I1191" i="8"/>
  <c r="H1191" i="8"/>
  <c r="G1191" i="8"/>
  <c r="F1191" i="8"/>
  <c r="D1191" i="8"/>
  <c r="C1191" i="8"/>
  <c r="B1191" i="8"/>
  <c r="A1191" i="8"/>
  <c r="I1190" i="8"/>
  <c r="H1190" i="8"/>
  <c r="G1190" i="8"/>
  <c r="F1190" i="8"/>
  <c r="D1190" i="8"/>
  <c r="C1190" i="8"/>
  <c r="B1190" i="8"/>
  <c r="A1190" i="8"/>
  <c r="I1189" i="8"/>
  <c r="H1189" i="8"/>
  <c r="G1189" i="8"/>
  <c r="F1189" i="8"/>
  <c r="D1189" i="8"/>
  <c r="C1189" i="8"/>
  <c r="B1189" i="8"/>
  <c r="A1189" i="8"/>
  <c r="I1188" i="8"/>
  <c r="H1188" i="8"/>
  <c r="G1188" i="8"/>
  <c r="F1188" i="8"/>
  <c r="D1188" i="8"/>
  <c r="C1188" i="8"/>
  <c r="B1188" i="8"/>
  <c r="A1188" i="8"/>
  <c r="I1187" i="8"/>
  <c r="H1187" i="8"/>
  <c r="G1187" i="8"/>
  <c r="F1187" i="8"/>
  <c r="D1187" i="8"/>
  <c r="C1187" i="8"/>
  <c r="B1187" i="8"/>
  <c r="A1187" i="8"/>
  <c r="I1186" i="8"/>
  <c r="H1186" i="8"/>
  <c r="G1186" i="8"/>
  <c r="F1186" i="8"/>
  <c r="D1186" i="8"/>
  <c r="C1186" i="8"/>
  <c r="B1186" i="8"/>
  <c r="A1186" i="8"/>
  <c r="I1185" i="8"/>
  <c r="H1185" i="8"/>
  <c r="G1185" i="8"/>
  <c r="F1185" i="8"/>
  <c r="D1185" i="8"/>
  <c r="C1185" i="8"/>
  <c r="B1185" i="8"/>
  <c r="A1185" i="8"/>
  <c r="I1184" i="8"/>
  <c r="H1184" i="8"/>
  <c r="G1184" i="8"/>
  <c r="F1184" i="8"/>
  <c r="D1184" i="8"/>
  <c r="C1184" i="8"/>
  <c r="B1184" i="8"/>
  <c r="A1184" i="8"/>
  <c r="I1183" i="8"/>
  <c r="H1183" i="8"/>
  <c r="G1183" i="8"/>
  <c r="F1183" i="8"/>
  <c r="D1183" i="8"/>
  <c r="C1183" i="8"/>
  <c r="B1183" i="8"/>
  <c r="A1183" i="8"/>
  <c r="I1182" i="8"/>
  <c r="H1182" i="8"/>
  <c r="G1182" i="8"/>
  <c r="F1182" i="8"/>
  <c r="D1182" i="8"/>
  <c r="C1182" i="8"/>
  <c r="B1182" i="8"/>
  <c r="A1182" i="8"/>
  <c r="I1181" i="8"/>
  <c r="H1181" i="8"/>
  <c r="G1181" i="8"/>
  <c r="F1181" i="8"/>
  <c r="D1181" i="8"/>
  <c r="C1181" i="8"/>
  <c r="B1181" i="8"/>
  <c r="A1181" i="8"/>
  <c r="I1180" i="8"/>
  <c r="H1180" i="8"/>
  <c r="G1180" i="8"/>
  <c r="F1180" i="8"/>
  <c r="D1180" i="8"/>
  <c r="C1180" i="8"/>
  <c r="B1180" i="8"/>
  <c r="A1180" i="8"/>
  <c r="I1179" i="8"/>
  <c r="H1179" i="8"/>
  <c r="G1179" i="8"/>
  <c r="F1179" i="8"/>
  <c r="D1179" i="8"/>
  <c r="C1179" i="8"/>
  <c r="B1179" i="8"/>
  <c r="A1179" i="8"/>
  <c r="I1178" i="8"/>
  <c r="H1178" i="8"/>
  <c r="G1178" i="8"/>
  <c r="F1178" i="8"/>
  <c r="D1178" i="8"/>
  <c r="C1178" i="8"/>
  <c r="B1178" i="8"/>
  <c r="A1178" i="8"/>
  <c r="I1177" i="8"/>
  <c r="H1177" i="8"/>
  <c r="G1177" i="8"/>
  <c r="F1177" i="8"/>
  <c r="D1177" i="8"/>
  <c r="C1177" i="8"/>
  <c r="B1177" i="8"/>
  <c r="A1177" i="8"/>
  <c r="I1176" i="8"/>
  <c r="H1176" i="8"/>
  <c r="G1176" i="8"/>
  <c r="F1176" i="8"/>
  <c r="D1176" i="8"/>
  <c r="C1176" i="8"/>
  <c r="B1176" i="8"/>
  <c r="A1176" i="8"/>
  <c r="I1175" i="8"/>
  <c r="H1175" i="8"/>
  <c r="G1175" i="8"/>
  <c r="F1175" i="8"/>
  <c r="D1175" i="8"/>
  <c r="C1175" i="8"/>
  <c r="B1175" i="8"/>
  <c r="A1175" i="8"/>
  <c r="I1174" i="8"/>
  <c r="H1174" i="8"/>
  <c r="G1174" i="8"/>
  <c r="F1174" i="8"/>
  <c r="D1174" i="8"/>
  <c r="C1174" i="8"/>
  <c r="B1174" i="8"/>
  <c r="A1174" i="8"/>
  <c r="I1173" i="8"/>
  <c r="H1173" i="8"/>
  <c r="G1173" i="8"/>
  <c r="F1173" i="8"/>
  <c r="D1173" i="8"/>
  <c r="C1173" i="8"/>
  <c r="B1173" i="8"/>
  <c r="A1173" i="8"/>
  <c r="I1172" i="8"/>
  <c r="H1172" i="8"/>
  <c r="G1172" i="8"/>
  <c r="F1172" i="8"/>
  <c r="D1172" i="8"/>
  <c r="C1172" i="8"/>
  <c r="B1172" i="8"/>
  <c r="A1172" i="8"/>
  <c r="I1171" i="8"/>
  <c r="H1171" i="8"/>
  <c r="G1171" i="8"/>
  <c r="F1171" i="8"/>
  <c r="D1171" i="8"/>
  <c r="C1171" i="8"/>
  <c r="B1171" i="8"/>
  <c r="A1171" i="8"/>
  <c r="I1170" i="8"/>
  <c r="H1170" i="8"/>
  <c r="G1170" i="8"/>
  <c r="F1170" i="8"/>
  <c r="D1170" i="8"/>
  <c r="C1170" i="8"/>
  <c r="B1170" i="8"/>
  <c r="A1170" i="8"/>
  <c r="I1169" i="8"/>
  <c r="H1169" i="8"/>
  <c r="G1169" i="8"/>
  <c r="F1169" i="8"/>
  <c r="D1169" i="8"/>
  <c r="C1169" i="8"/>
  <c r="B1169" i="8"/>
  <c r="A1169" i="8"/>
  <c r="I1168" i="8"/>
  <c r="H1168" i="8"/>
  <c r="G1168" i="8"/>
  <c r="F1168" i="8"/>
  <c r="D1168" i="8"/>
  <c r="C1168" i="8"/>
  <c r="B1168" i="8"/>
  <c r="A1168" i="8"/>
  <c r="I1167" i="8"/>
  <c r="H1167" i="8"/>
  <c r="G1167" i="8"/>
  <c r="F1167" i="8"/>
  <c r="D1167" i="8"/>
  <c r="C1167" i="8"/>
  <c r="B1167" i="8"/>
  <c r="A1167" i="8"/>
  <c r="I1166" i="8"/>
  <c r="H1166" i="8"/>
  <c r="G1166" i="8"/>
  <c r="F1166" i="8"/>
  <c r="D1166" i="8"/>
  <c r="C1166" i="8"/>
  <c r="B1166" i="8"/>
  <c r="A1166" i="8"/>
  <c r="I1165" i="8"/>
  <c r="H1165" i="8"/>
  <c r="G1165" i="8"/>
  <c r="F1165" i="8"/>
  <c r="D1165" i="8"/>
  <c r="C1165" i="8"/>
  <c r="B1165" i="8"/>
  <c r="A1165" i="8"/>
  <c r="I1164" i="8"/>
  <c r="H1164" i="8"/>
  <c r="G1164" i="8"/>
  <c r="F1164" i="8"/>
  <c r="D1164" i="8"/>
  <c r="C1164" i="8"/>
  <c r="B1164" i="8"/>
  <c r="A1164" i="8"/>
  <c r="I1163" i="8"/>
  <c r="H1163" i="8"/>
  <c r="G1163" i="8"/>
  <c r="F1163" i="8"/>
  <c r="D1163" i="8"/>
  <c r="C1163" i="8"/>
  <c r="B1163" i="8"/>
  <c r="A1163" i="8"/>
  <c r="I1162" i="8"/>
  <c r="H1162" i="8"/>
  <c r="G1162" i="8"/>
  <c r="F1162" i="8"/>
  <c r="D1162" i="8"/>
  <c r="C1162" i="8"/>
  <c r="B1162" i="8"/>
  <c r="A1162" i="8"/>
  <c r="I1161" i="8"/>
  <c r="H1161" i="8"/>
  <c r="G1161" i="8"/>
  <c r="F1161" i="8"/>
  <c r="D1161" i="8"/>
  <c r="C1161" i="8"/>
  <c r="B1161" i="8"/>
  <c r="A1161" i="8"/>
  <c r="I1160" i="8"/>
  <c r="H1160" i="8"/>
  <c r="G1160" i="8"/>
  <c r="F1160" i="8"/>
  <c r="D1160" i="8"/>
  <c r="C1160" i="8"/>
  <c r="B1160" i="8"/>
  <c r="A1160" i="8"/>
  <c r="I1159" i="8"/>
  <c r="H1159" i="8"/>
  <c r="G1159" i="8"/>
  <c r="F1159" i="8"/>
  <c r="D1159" i="8"/>
  <c r="C1159" i="8"/>
  <c r="B1159" i="8"/>
  <c r="A1159" i="8"/>
  <c r="I1158" i="8"/>
  <c r="H1158" i="8"/>
  <c r="G1158" i="8"/>
  <c r="F1158" i="8"/>
  <c r="D1158" i="8"/>
  <c r="C1158" i="8"/>
  <c r="B1158" i="8"/>
  <c r="A1158" i="8"/>
  <c r="I1157" i="8"/>
  <c r="H1157" i="8"/>
  <c r="G1157" i="8"/>
  <c r="F1157" i="8"/>
  <c r="D1157" i="8"/>
  <c r="C1157" i="8"/>
  <c r="B1157" i="8"/>
  <c r="A1157" i="8"/>
  <c r="I1156" i="8"/>
  <c r="H1156" i="8"/>
  <c r="G1156" i="8"/>
  <c r="F1156" i="8"/>
  <c r="D1156" i="8"/>
  <c r="C1156" i="8"/>
  <c r="B1156" i="8"/>
  <c r="A1156" i="8"/>
  <c r="I1155" i="8"/>
  <c r="H1155" i="8"/>
  <c r="G1155" i="8"/>
  <c r="F1155" i="8"/>
  <c r="D1155" i="8"/>
  <c r="C1155" i="8"/>
  <c r="B1155" i="8"/>
  <c r="A1155" i="8"/>
  <c r="I1154" i="8"/>
  <c r="H1154" i="8"/>
  <c r="G1154" i="8"/>
  <c r="F1154" i="8"/>
  <c r="D1154" i="8"/>
  <c r="C1154" i="8"/>
  <c r="B1154" i="8"/>
  <c r="A1154" i="8"/>
  <c r="I1153" i="8"/>
  <c r="H1153" i="8"/>
  <c r="G1153" i="8"/>
  <c r="F1153" i="8"/>
  <c r="D1153" i="8"/>
  <c r="C1153" i="8"/>
  <c r="B1153" i="8"/>
  <c r="A1153" i="8"/>
  <c r="I1152" i="8"/>
  <c r="H1152" i="8"/>
  <c r="G1152" i="8"/>
  <c r="F1152" i="8"/>
  <c r="D1152" i="8"/>
  <c r="C1152" i="8"/>
  <c r="B1152" i="8"/>
  <c r="A1152" i="8"/>
  <c r="I1151" i="8"/>
  <c r="H1151" i="8"/>
  <c r="G1151" i="8"/>
  <c r="F1151" i="8"/>
  <c r="D1151" i="8"/>
  <c r="C1151" i="8"/>
  <c r="B1151" i="8"/>
  <c r="A1151" i="8"/>
  <c r="I1150" i="8"/>
  <c r="H1150" i="8"/>
  <c r="G1150" i="8"/>
  <c r="F1150" i="8"/>
  <c r="D1150" i="8"/>
  <c r="C1150" i="8"/>
  <c r="B1150" i="8"/>
  <c r="A1150" i="8"/>
  <c r="I1149" i="8"/>
  <c r="H1149" i="8"/>
  <c r="G1149" i="8"/>
  <c r="F1149" i="8"/>
  <c r="D1149" i="8"/>
  <c r="C1149" i="8"/>
  <c r="B1149" i="8"/>
  <c r="A1149" i="8"/>
  <c r="I1148" i="8"/>
  <c r="H1148" i="8"/>
  <c r="G1148" i="8"/>
  <c r="F1148" i="8"/>
  <c r="D1148" i="8"/>
  <c r="C1148" i="8"/>
  <c r="B1148" i="8"/>
  <c r="A1148" i="8"/>
  <c r="I1147" i="8"/>
  <c r="H1147" i="8"/>
  <c r="G1147" i="8"/>
  <c r="F1147" i="8"/>
  <c r="D1147" i="8"/>
  <c r="C1147" i="8"/>
  <c r="B1147" i="8"/>
  <c r="A1147" i="8"/>
  <c r="I1146" i="8"/>
  <c r="H1146" i="8"/>
  <c r="G1146" i="8"/>
  <c r="F1146" i="8"/>
  <c r="D1146" i="8"/>
  <c r="C1146" i="8"/>
  <c r="B1146" i="8"/>
  <c r="A1146" i="8"/>
  <c r="I1145" i="8"/>
  <c r="H1145" i="8"/>
  <c r="G1145" i="8"/>
  <c r="F1145" i="8"/>
  <c r="D1145" i="8"/>
  <c r="C1145" i="8"/>
  <c r="B1145" i="8"/>
  <c r="A1145" i="8"/>
  <c r="I1144" i="8"/>
  <c r="H1144" i="8"/>
  <c r="G1144" i="8"/>
  <c r="F1144" i="8"/>
  <c r="D1144" i="8"/>
  <c r="C1144" i="8"/>
  <c r="B1144" i="8"/>
  <c r="A1144" i="8"/>
  <c r="I1143" i="8"/>
  <c r="H1143" i="8"/>
  <c r="G1143" i="8"/>
  <c r="F1143" i="8"/>
  <c r="D1143" i="8"/>
  <c r="C1143" i="8"/>
  <c r="B1143" i="8"/>
  <c r="A1143" i="8"/>
  <c r="I1142" i="8"/>
  <c r="H1142" i="8"/>
  <c r="G1142" i="8"/>
  <c r="F1142" i="8"/>
  <c r="D1142" i="8"/>
  <c r="C1142" i="8"/>
  <c r="B1142" i="8"/>
  <c r="A1142" i="8"/>
  <c r="I1141" i="8"/>
  <c r="H1141" i="8"/>
  <c r="G1141" i="8"/>
  <c r="F1141" i="8"/>
  <c r="D1141" i="8"/>
  <c r="C1141" i="8"/>
  <c r="B1141" i="8"/>
  <c r="A1141" i="8"/>
  <c r="I1140" i="8"/>
  <c r="H1140" i="8"/>
  <c r="G1140" i="8"/>
  <c r="F1140" i="8"/>
  <c r="D1140" i="8"/>
  <c r="C1140" i="8"/>
  <c r="B1140" i="8"/>
  <c r="A1140" i="8"/>
  <c r="I1139" i="8"/>
  <c r="H1139" i="8"/>
  <c r="G1139" i="8"/>
  <c r="F1139" i="8"/>
  <c r="D1139" i="8"/>
  <c r="C1139" i="8"/>
  <c r="B1139" i="8"/>
  <c r="A1139" i="8"/>
  <c r="I1138" i="8"/>
  <c r="H1138" i="8"/>
  <c r="G1138" i="8"/>
  <c r="F1138" i="8"/>
  <c r="D1138" i="8"/>
  <c r="C1138" i="8"/>
  <c r="B1138" i="8"/>
  <c r="A1138" i="8"/>
  <c r="I1137" i="8"/>
  <c r="H1137" i="8"/>
  <c r="G1137" i="8"/>
  <c r="F1137" i="8"/>
  <c r="D1137" i="8"/>
  <c r="C1137" i="8"/>
  <c r="B1137" i="8"/>
  <c r="A1137" i="8"/>
  <c r="I1136" i="8"/>
  <c r="H1136" i="8"/>
  <c r="G1136" i="8"/>
  <c r="F1136" i="8"/>
  <c r="D1136" i="8"/>
  <c r="C1136" i="8"/>
  <c r="B1136" i="8"/>
  <c r="A1136" i="8"/>
  <c r="I1135" i="8"/>
  <c r="H1135" i="8"/>
  <c r="G1135" i="8"/>
  <c r="F1135" i="8"/>
  <c r="D1135" i="8"/>
  <c r="C1135" i="8"/>
  <c r="B1135" i="8"/>
  <c r="A1135" i="8"/>
  <c r="I1134" i="8"/>
  <c r="H1134" i="8"/>
  <c r="G1134" i="8"/>
  <c r="F1134" i="8"/>
  <c r="D1134" i="8"/>
  <c r="C1134" i="8"/>
  <c r="B1134" i="8"/>
  <c r="A1134" i="8"/>
  <c r="I1133" i="8"/>
  <c r="H1133" i="8"/>
  <c r="G1133" i="8"/>
  <c r="F1133" i="8"/>
  <c r="D1133" i="8"/>
  <c r="C1133" i="8"/>
  <c r="B1133" i="8"/>
  <c r="A1133" i="8"/>
  <c r="I1132" i="8"/>
  <c r="H1132" i="8"/>
  <c r="G1132" i="8"/>
  <c r="F1132" i="8"/>
  <c r="D1132" i="8"/>
  <c r="C1132" i="8"/>
  <c r="B1132" i="8"/>
  <c r="A1132" i="8"/>
  <c r="I1131" i="8"/>
  <c r="H1131" i="8"/>
  <c r="G1131" i="8"/>
  <c r="F1131" i="8"/>
  <c r="D1131" i="8"/>
  <c r="C1131" i="8"/>
  <c r="B1131" i="8"/>
  <c r="A1131" i="8"/>
  <c r="L1130" i="8"/>
  <c r="K1130" i="8"/>
  <c r="J1130" i="8"/>
  <c r="I1130" i="8"/>
  <c r="H1130" i="8"/>
  <c r="G1130" i="8"/>
  <c r="F1130" i="8"/>
  <c r="M1130" i="8" s="1"/>
  <c r="N1130" i="8" s="1"/>
  <c r="E1130" i="8"/>
  <c r="D1130" i="8"/>
  <c r="C1130" i="8"/>
  <c r="B1130" i="8"/>
  <c r="A1130" i="8"/>
  <c r="I1129" i="8"/>
  <c r="H1129" i="8"/>
  <c r="G1129" i="8"/>
  <c r="F1129" i="8"/>
  <c r="D1129" i="8"/>
  <c r="C1129" i="8"/>
  <c r="B1129" i="8"/>
  <c r="A1129" i="8"/>
  <c r="L1128" i="8"/>
  <c r="K1128" i="8"/>
  <c r="J1128" i="8"/>
  <c r="I1128" i="8"/>
  <c r="H1128" i="8"/>
  <c r="G1128" i="8"/>
  <c r="F1128" i="8"/>
  <c r="M1128" i="8" s="1"/>
  <c r="N1128" i="8" s="1"/>
  <c r="E1128" i="8"/>
  <c r="D1128" i="8"/>
  <c r="C1128" i="8"/>
  <c r="B1128" i="8"/>
  <c r="A1128" i="8"/>
  <c r="I1127" i="8"/>
  <c r="H1127" i="8"/>
  <c r="G1127" i="8"/>
  <c r="F1127" i="8"/>
  <c r="D1127" i="8"/>
  <c r="C1127" i="8"/>
  <c r="B1127" i="8"/>
  <c r="A1127" i="8"/>
  <c r="I1126" i="8"/>
  <c r="H1126" i="8"/>
  <c r="G1126" i="8"/>
  <c r="F1126" i="8"/>
  <c r="D1126" i="8"/>
  <c r="C1126" i="8"/>
  <c r="B1126" i="8"/>
  <c r="A1126" i="8"/>
  <c r="I1125" i="8"/>
  <c r="H1125" i="8"/>
  <c r="G1125" i="8"/>
  <c r="F1125" i="8"/>
  <c r="D1125" i="8"/>
  <c r="C1125" i="8"/>
  <c r="B1125" i="8"/>
  <c r="A1125" i="8"/>
  <c r="I1124" i="8"/>
  <c r="H1124" i="8"/>
  <c r="G1124" i="8"/>
  <c r="F1124" i="8"/>
  <c r="D1124" i="8"/>
  <c r="C1124" i="8"/>
  <c r="B1124" i="8"/>
  <c r="A1124" i="8"/>
  <c r="I1123" i="8"/>
  <c r="H1123" i="8"/>
  <c r="G1123" i="8"/>
  <c r="F1123" i="8"/>
  <c r="D1123" i="8"/>
  <c r="C1123" i="8"/>
  <c r="B1123" i="8"/>
  <c r="A1123" i="8"/>
  <c r="I1122" i="8"/>
  <c r="H1122" i="8"/>
  <c r="G1122" i="8"/>
  <c r="F1122" i="8"/>
  <c r="D1122" i="8"/>
  <c r="C1122" i="8"/>
  <c r="B1122" i="8"/>
  <c r="A1122" i="8"/>
  <c r="I1121" i="8"/>
  <c r="H1121" i="8"/>
  <c r="G1121" i="8"/>
  <c r="F1121" i="8"/>
  <c r="D1121" i="8"/>
  <c r="C1121" i="8"/>
  <c r="B1121" i="8"/>
  <c r="A1121" i="8"/>
  <c r="I1120" i="8"/>
  <c r="H1120" i="8"/>
  <c r="G1120" i="8"/>
  <c r="F1120" i="8"/>
  <c r="D1120" i="8"/>
  <c r="C1120" i="8"/>
  <c r="B1120" i="8"/>
  <c r="A1120" i="8"/>
  <c r="I1119" i="8"/>
  <c r="H1119" i="8"/>
  <c r="G1119" i="8"/>
  <c r="F1119" i="8"/>
  <c r="D1119" i="8"/>
  <c r="C1119" i="8"/>
  <c r="B1119" i="8"/>
  <c r="A1119" i="8"/>
  <c r="I1118" i="8"/>
  <c r="H1118" i="8"/>
  <c r="G1118" i="8"/>
  <c r="F1118" i="8"/>
  <c r="D1118" i="8"/>
  <c r="C1118" i="8"/>
  <c r="B1118" i="8"/>
  <c r="A1118" i="8"/>
  <c r="I1117" i="8"/>
  <c r="H1117" i="8"/>
  <c r="G1117" i="8"/>
  <c r="F1117" i="8"/>
  <c r="D1117" i="8"/>
  <c r="C1117" i="8"/>
  <c r="B1117" i="8"/>
  <c r="A1117" i="8"/>
  <c r="I1116" i="8"/>
  <c r="H1116" i="8"/>
  <c r="G1116" i="8"/>
  <c r="F1116" i="8"/>
  <c r="D1116" i="8"/>
  <c r="C1116" i="8"/>
  <c r="B1116" i="8"/>
  <c r="A1116" i="8"/>
  <c r="I1115" i="8"/>
  <c r="H1115" i="8"/>
  <c r="G1115" i="8"/>
  <c r="F1115" i="8"/>
  <c r="D1115" i="8"/>
  <c r="C1115" i="8"/>
  <c r="B1115" i="8"/>
  <c r="A1115" i="8"/>
  <c r="I1114" i="8"/>
  <c r="H1114" i="8"/>
  <c r="G1114" i="8"/>
  <c r="F1114" i="8"/>
  <c r="D1114" i="8"/>
  <c r="C1114" i="8"/>
  <c r="B1114" i="8"/>
  <c r="A1114" i="8"/>
  <c r="I1113" i="8"/>
  <c r="H1113" i="8"/>
  <c r="G1113" i="8"/>
  <c r="F1113" i="8"/>
  <c r="D1113" i="8"/>
  <c r="C1113" i="8"/>
  <c r="B1113" i="8"/>
  <c r="A1113" i="8"/>
  <c r="I1112" i="8"/>
  <c r="H1112" i="8"/>
  <c r="G1112" i="8"/>
  <c r="F1112" i="8"/>
  <c r="D1112" i="8"/>
  <c r="C1112" i="8"/>
  <c r="B1112" i="8"/>
  <c r="A1112" i="8"/>
  <c r="I1111" i="8"/>
  <c r="H1111" i="8"/>
  <c r="G1111" i="8"/>
  <c r="F1111" i="8"/>
  <c r="D1111" i="8"/>
  <c r="C1111" i="8"/>
  <c r="B1111" i="8"/>
  <c r="A1111" i="8"/>
  <c r="I1110" i="8"/>
  <c r="H1110" i="8"/>
  <c r="G1110" i="8"/>
  <c r="F1110" i="8"/>
  <c r="D1110" i="8"/>
  <c r="C1110" i="8"/>
  <c r="B1110" i="8"/>
  <c r="A1110" i="8"/>
  <c r="I1109" i="8"/>
  <c r="H1109" i="8"/>
  <c r="G1109" i="8"/>
  <c r="F1109" i="8"/>
  <c r="D1109" i="8"/>
  <c r="C1109" i="8"/>
  <c r="B1109" i="8"/>
  <c r="A1109" i="8"/>
  <c r="I1108" i="8"/>
  <c r="H1108" i="8"/>
  <c r="G1108" i="8"/>
  <c r="F1108" i="8"/>
  <c r="D1108" i="8"/>
  <c r="C1108" i="8"/>
  <c r="B1108" i="8"/>
  <c r="A1108" i="8"/>
  <c r="I1107" i="8"/>
  <c r="H1107" i="8"/>
  <c r="G1107" i="8"/>
  <c r="F1107" i="8"/>
  <c r="D1107" i="8"/>
  <c r="C1107" i="8"/>
  <c r="B1107" i="8"/>
  <c r="A1107" i="8"/>
  <c r="I1106" i="8"/>
  <c r="H1106" i="8"/>
  <c r="G1106" i="8"/>
  <c r="F1106" i="8"/>
  <c r="D1106" i="8"/>
  <c r="C1106" i="8"/>
  <c r="B1106" i="8"/>
  <c r="A1106" i="8"/>
  <c r="I1105" i="8"/>
  <c r="H1105" i="8"/>
  <c r="G1105" i="8"/>
  <c r="F1105" i="8"/>
  <c r="D1105" i="8"/>
  <c r="C1105" i="8"/>
  <c r="B1105" i="8"/>
  <c r="A1105" i="8"/>
  <c r="I1104" i="8"/>
  <c r="H1104" i="8"/>
  <c r="G1104" i="8"/>
  <c r="F1104" i="8"/>
  <c r="D1104" i="8"/>
  <c r="C1104" i="8"/>
  <c r="B1104" i="8"/>
  <c r="A1104" i="8"/>
  <c r="I1103" i="8"/>
  <c r="H1103" i="8"/>
  <c r="G1103" i="8"/>
  <c r="F1103" i="8"/>
  <c r="D1103" i="8"/>
  <c r="C1103" i="8"/>
  <c r="B1103" i="8"/>
  <c r="A1103" i="8"/>
  <c r="I1102" i="8"/>
  <c r="H1102" i="8"/>
  <c r="G1102" i="8"/>
  <c r="F1102" i="8"/>
  <c r="D1102" i="8"/>
  <c r="C1102" i="8"/>
  <c r="B1102" i="8"/>
  <c r="A1102" i="8"/>
  <c r="I1101" i="8"/>
  <c r="H1101" i="8"/>
  <c r="G1101" i="8"/>
  <c r="F1101" i="8"/>
  <c r="D1101" i="8"/>
  <c r="C1101" i="8"/>
  <c r="B1101" i="8"/>
  <c r="A1101" i="8"/>
  <c r="I1100" i="8"/>
  <c r="H1100" i="8"/>
  <c r="G1100" i="8"/>
  <c r="F1100" i="8"/>
  <c r="D1100" i="8"/>
  <c r="C1100" i="8"/>
  <c r="B1100" i="8"/>
  <c r="A1100" i="8"/>
  <c r="I1099" i="8"/>
  <c r="H1099" i="8"/>
  <c r="G1099" i="8"/>
  <c r="F1099" i="8"/>
  <c r="D1099" i="8"/>
  <c r="C1099" i="8"/>
  <c r="B1099" i="8"/>
  <c r="A1099" i="8"/>
  <c r="I1098" i="8"/>
  <c r="H1098" i="8"/>
  <c r="G1098" i="8"/>
  <c r="F1098" i="8"/>
  <c r="D1098" i="8"/>
  <c r="C1098" i="8"/>
  <c r="B1098" i="8"/>
  <c r="A1098" i="8"/>
  <c r="I1097" i="8"/>
  <c r="H1097" i="8"/>
  <c r="G1097" i="8"/>
  <c r="F1097" i="8"/>
  <c r="D1097" i="8"/>
  <c r="C1097" i="8"/>
  <c r="B1097" i="8"/>
  <c r="A1097" i="8"/>
  <c r="I1096" i="8"/>
  <c r="H1096" i="8"/>
  <c r="G1096" i="8"/>
  <c r="F1096" i="8"/>
  <c r="D1096" i="8"/>
  <c r="C1096" i="8"/>
  <c r="B1096" i="8"/>
  <c r="A1096" i="8"/>
  <c r="I1095" i="8"/>
  <c r="H1095" i="8"/>
  <c r="G1095" i="8"/>
  <c r="F1095" i="8"/>
  <c r="D1095" i="8"/>
  <c r="C1095" i="8"/>
  <c r="B1095" i="8"/>
  <c r="A1095" i="8"/>
  <c r="I1094" i="8"/>
  <c r="H1094" i="8"/>
  <c r="G1094" i="8"/>
  <c r="F1094" i="8"/>
  <c r="D1094" i="8"/>
  <c r="C1094" i="8"/>
  <c r="B1094" i="8"/>
  <c r="A1094" i="8"/>
  <c r="I1093" i="8"/>
  <c r="H1093" i="8"/>
  <c r="G1093" i="8"/>
  <c r="F1093" i="8"/>
  <c r="D1093" i="8"/>
  <c r="C1093" i="8"/>
  <c r="B1093" i="8"/>
  <c r="A1093" i="8"/>
  <c r="I1092" i="8"/>
  <c r="H1092" i="8"/>
  <c r="G1092" i="8"/>
  <c r="F1092" i="8"/>
  <c r="D1092" i="8"/>
  <c r="C1092" i="8"/>
  <c r="B1092" i="8"/>
  <c r="A1092" i="8"/>
  <c r="I1091" i="8"/>
  <c r="H1091" i="8"/>
  <c r="G1091" i="8"/>
  <c r="F1091" i="8"/>
  <c r="D1091" i="8"/>
  <c r="C1091" i="8"/>
  <c r="B1091" i="8"/>
  <c r="A1091" i="8"/>
  <c r="I1090" i="8"/>
  <c r="H1090" i="8"/>
  <c r="G1090" i="8"/>
  <c r="F1090" i="8"/>
  <c r="D1090" i="8"/>
  <c r="C1090" i="8"/>
  <c r="B1090" i="8"/>
  <c r="A1090" i="8"/>
  <c r="I1089" i="8"/>
  <c r="H1089" i="8"/>
  <c r="G1089" i="8"/>
  <c r="F1089" i="8"/>
  <c r="D1089" i="8"/>
  <c r="C1089" i="8"/>
  <c r="B1089" i="8"/>
  <c r="A1089" i="8"/>
  <c r="I1088" i="8"/>
  <c r="H1088" i="8"/>
  <c r="G1088" i="8"/>
  <c r="F1088" i="8"/>
  <c r="D1088" i="8"/>
  <c r="C1088" i="8"/>
  <c r="B1088" i="8"/>
  <c r="A1088" i="8"/>
  <c r="I1087" i="8"/>
  <c r="H1087" i="8"/>
  <c r="G1087" i="8"/>
  <c r="F1087" i="8"/>
  <c r="D1087" i="8"/>
  <c r="C1087" i="8"/>
  <c r="B1087" i="8"/>
  <c r="A1087" i="8"/>
  <c r="I1086" i="8"/>
  <c r="H1086" i="8"/>
  <c r="G1086" i="8"/>
  <c r="F1086" i="8"/>
  <c r="D1086" i="8"/>
  <c r="C1086" i="8"/>
  <c r="B1086" i="8"/>
  <c r="A1086" i="8"/>
  <c r="I1085" i="8"/>
  <c r="H1085" i="8"/>
  <c r="G1085" i="8"/>
  <c r="F1085" i="8"/>
  <c r="D1085" i="8"/>
  <c r="C1085" i="8"/>
  <c r="B1085" i="8"/>
  <c r="A1085" i="8"/>
  <c r="I1084" i="8"/>
  <c r="H1084" i="8"/>
  <c r="G1084" i="8"/>
  <c r="F1084" i="8"/>
  <c r="D1084" i="8"/>
  <c r="C1084" i="8"/>
  <c r="B1084" i="8"/>
  <c r="A1084" i="8"/>
  <c r="I1083" i="8"/>
  <c r="H1083" i="8"/>
  <c r="G1083" i="8"/>
  <c r="F1083" i="8"/>
  <c r="D1083" i="8"/>
  <c r="C1083" i="8"/>
  <c r="B1083" i="8"/>
  <c r="A1083" i="8"/>
  <c r="I1082" i="8"/>
  <c r="H1082" i="8"/>
  <c r="G1082" i="8"/>
  <c r="F1082" i="8"/>
  <c r="D1082" i="8"/>
  <c r="C1082" i="8"/>
  <c r="B1082" i="8"/>
  <c r="A1082" i="8"/>
  <c r="I1081" i="8"/>
  <c r="H1081" i="8"/>
  <c r="G1081" i="8"/>
  <c r="F1081" i="8"/>
  <c r="D1081" i="8"/>
  <c r="C1081" i="8"/>
  <c r="B1081" i="8"/>
  <c r="A1081" i="8"/>
  <c r="I1080" i="8"/>
  <c r="H1080" i="8"/>
  <c r="G1080" i="8"/>
  <c r="F1080" i="8"/>
  <c r="D1080" i="8"/>
  <c r="C1080" i="8"/>
  <c r="B1080" i="8"/>
  <c r="A1080" i="8"/>
  <c r="I1079" i="8"/>
  <c r="H1079" i="8"/>
  <c r="G1079" i="8"/>
  <c r="F1079" i="8"/>
  <c r="D1079" i="8"/>
  <c r="C1079" i="8"/>
  <c r="B1079" i="8"/>
  <c r="A1079" i="8"/>
  <c r="I1078" i="8"/>
  <c r="H1078" i="8"/>
  <c r="G1078" i="8"/>
  <c r="F1078" i="8"/>
  <c r="D1078" i="8"/>
  <c r="C1078" i="8"/>
  <c r="B1078" i="8"/>
  <c r="A1078" i="8"/>
  <c r="I1077" i="8"/>
  <c r="H1077" i="8"/>
  <c r="G1077" i="8"/>
  <c r="F1077" i="8"/>
  <c r="D1077" i="8"/>
  <c r="C1077" i="8"/>
  <c r="B1077" i="8"/>
  <c r="A1077" i="8"/>
  <c r="I1076" i="8"/>
  <c r="H1076" i="8"/>
  <c r="G1076" i="8"/>
  <c r="F1076" i="8"/>
  <c r="D1076" i="8"/>
  <c r="C1076" i="8"/>
  <c r="B1076" i="8"/>
  <c r="A1076" i="8"/>
  <c r="I1075" i="8"/>
  <c r="H1075" i="8"/>
  <c r="G1075" i="8"/>
  <c r="F1075" i="8"/>
  <c r="D1075" i="8"/>
  <c r="C1075" i="8"/>
  <c r="B1075" i="8"/>
  <c r="A1075" i="8"/>
  <c r="I1074" i="8"/>
  <c r="H1074" i="8"/>
  <c r="G1074" i="8"/>
  <c r="F1074" i="8"/>
  <c r="D1074" i="8"/>
  <c r="C1074" i="8"/>
  <c r="B1074" i="8"/>
  <c r="A1074" i="8"/>
  <c r="I1073" i="8"/>
  <c r="H1073" i="8"/>
  <c r="G1073" i="8"/>
  <c r="F1073" i="8"/>
  <c r="D1073" i="8"/>
  <c r="C1073" i="8"/>
  <c r="B1073" i="8"/>
  <c r="A1073" i="8"/>
  <c r="I1072" i="8"/>
  <c r="H1072" i="8"/>
  <c r="G1072" i="8"/>
  <c r="F1072" i="8"/>
  <c r="D1072" i="8"/>
  <c r="C1072" i="8"/>
  <c r="B1072" i="8"/>
  <c r="A1072" i="8"/>
  <c r="I1071" i="8"/>
  <c r="H1071" i="8"/>
  <c r="G1071" i="8"/>
  <c r="F1071" i="8"/>
  <c r="D1071" i="8"/>
  <c r="C1071" i="8"/>
  <c r="B1071" i="8"/>
  <c r="A1071" i="8"/>
  <c r="I1070" i="8"/>
  <c r="H1070" i="8"/>
  <c r="G1070" i="8"/>
  <c r="F1070" i="8"/>
  <c r="D1070" i="8"/>
  <c r="C1070" i="8"/>
  <c r="B1070" i="8"/>
  <c r="A1070" i="8"/>
  <c r="I1069" i="8"/>
  <c r="H1069" i="8"/>
  <c r="G1069" i="8"/>
  <c r="F1069" i="8"/>
  <c r="D1069" i="8"/>
  <c r="C1069" i="8"/>
  <c r="B1069" i="8"/>
  <c r="A1069" i="8"/>
  <c r="I1068" i="8"/>
  <c r="H1068" i="8"/>
  <c r="G1068" i="8"/>
  <c r="F1068" i="8"/>
  <c r="D1068" i="8"/>
  <c r="C1068" i="8"/>
  <c r="B1068" i="8"/>
  <c r="A1068" i="8"/>
  <c r="I1067" i="8"/>
  <c r="H1067" i="8"/>
  <c r="G1067" i="8"/>
  <c r="F1067" i="8"/>
  <c r="D1067" i="8"/>
  <c r="C1067" i="8"/>
  <c r="B1067" i="8"/>
  <c r="A1067" i="8"/>
  <c r="I1066" i="8"/>
  <c r="H1066" i="8"/>
  <c r="G1066" i="8"/>
  <c r="F1066" i="8"/>
  <c r="D1066" i="8"/>
  <c r="C1066" i="8"/>
  <c r="B1066" i="8"/>
  <c r="A1066" i="8"/>
  <c r="I1065" i="8"/>
  <c r="H1065" i="8"/>
  <c r="G1065" i="8"/>
  <c r="F1065" i="8"/>
  <c r="D1065" i="8"/>
  <c r="C1065" i="8"/>
  <c r="B1065" i="8"/>
  <c r="A1065" i="8"/>
  <c r="I1064" i="8"/>
  <c r="H1064" i="8"/>
  <c r="G1064" i="8"/>
  <c r="F1064" i="8"/>
  <c r="D1064" i="8"/>
  <c r="C1064" i="8"/>
  <c r="B1064" i="8"/>
  <c r="A1064" i="8"/>
  <c r="I1063" i="8"/>
  <c r="H1063" i="8"/>
  <c r="G1063" i="8"/>
  <c r="F1063" i="8"/>
  <c r="D1063" i="8"/>
  <c r="C1063" i="8"/>
  <c r="B1063" i="8"/>
  <c r="A1063" i="8"/>
  <c r="I1062" i="8"/>
  <c r="H1062" i="8"/>
  <c r="G1062" i="8"/>
  <c r="F1062" i="8"/>
  <c r="D1062" i="8"/>
  <c r="C1062" i="8"/>
  <c r="B1062" i="8"/>
  <c r="A1062" i="8"/>
  <c r="I1061" i="8"/>
  <c r="H1061" i="8"/>
  <c r="G1061" i="8"/>
  <c r="F1061" i="8"/>
  <c r="D1061" i="8"/>
  <c r="C1061" i="8"/>
  <c r="B1061" i="8"/>
  <c r="A1061" i="8"/>
  <c r="I1060" i="8"/>
  <c r="H1060" i="8"/>
  <c r="G1060" i="8"/>
  <c r="F1060" i="8"/>
  <c r="D1060" i="8"/>
  <c r="C1060" i="8"/>
  <c r="B1060" i="8"/>
  <c r="A1060" i="8"/>
  <c r="I1059" i="8"/>
  <c r="H1059" i="8"/>
  <c r="G1059" i="8"/>
  <c r="F1059" i="8"/>
  <c r="D1059" i="8"/>
  <c r="C1059" i="8"/>
  <c r="B1059" i="8"/>
  <c r="A1059" i="8"/>
  <c r="I1058" i="8"/>
  <c r="H1058" i="8"/>
  <c r="G1058" i="8"/>
  <c r="F1058" i="8"/>
  <c r="D1058" i="8"/>
  <c r="C1058" i="8"/>
  <c r="B1058" i="8"/>
  <c r="A1058" i="8"/>
  <c r="I1057" i="8"/>
  <c r="H1057" i="8"/>
  <c r="G1057" i="8"/>
  <c r="F1057" i="8"/>
  <c r="D1057" i="8"/>
  <c r="C1057" i="8"/>
  <c r="B1057" i="8"/>
  <c r="A1057" i="8"/>
  <c r="I1056" i="8"/>
  <c r="H1056" i="8"/>
  <c r="G1056" i="8"/>
  <c r="F1056" i="8"/>
  <c r="D1056" i="8"/>
  <c r="C1056" i="8"/>
  <c r="B1056" i="8"/>
  <c r="A1056" i="8"/>
  <c r="I1055" i="8"/>
  <c r="H1055" i="8"/>
  <c r="G1055" i="8"/>
  <c r="F1055" i="8"/>
  <c r="D1055" i="8"/>
  <c r="C1055" i="8"/>
  <c r="B1055" i="8"/>
  <c r="A1055" i="8"/>
  <c r="I1054" i="8"/>
  <c r="H1054" i="8"/>
  <c r="G1054" i="8"/>
  <c r="F1054" i="8"/>
  <c r="D1054" i="8"/>
  <c r="C1054" i="8"/>
  <c r="B1054" i="8"/>
  <c r="A1054" i="8"/>
  <c r="I1053" i="8"/>
  <c r="H1053" i="8"/>
  <c r="G1053" i="8"/>
  <c r="F1053" i="8"/>
  <c r="D1053" i="8"/>
  <c r="C1053" i="8"/>
  <c r="B1053" i="8"/>
  <c r="A1053" i="8"/>
  <c r="I1052" i="8"/>
  <c r="H1052" i="8"/>
  <c r="G1052" i="8"/>
  <c r="F1052" i="8"/>
  <c r="D1052" i="8"/>
  <c r="C1052" i="8"/>
  <c r="B1052" i="8"/>
  <c r="A1052" i="8"/>
  <c r="I1051" i="8"/>
  <c r="H1051" i="8"/>
  <c r="G1051" i="8"/>
  <c r="F1051" i="8"/>
  <c r="D1051" i="8"/>
  <c r="C1051" i="8"/>
  <c r="B1051" i="8"/>
  <c r="A1051" i="8"/>
  <c r="I1050" i="8"/>
  <c r="H1050" i="8"/>
  <c r="G1050" i="8"/>
  <c r="F1050" i="8"/>
  <c r="D1050" i="8"/>
  <c r="C1050" i="8"/>
  <c r="B1050" i="8"/>
  <c r="A1050" i="8"/>
  <c r="I1049" i="8"/>
  <c r="H1049" i="8"/>
  <c r="G1049" i="8"/>
  <c r="F1049" i="8"/>
  <c r="D1049" i="8"/>
  <c r="C1049" i="8"/>
  <c r="B1049" i="8"/>
  <c r="A1049" i="8"/>
  <c r="I1048" i="8"/>
  <c r="H1048" i="8"/>
  <c r="G1048" i="8"/>
  <c r="F1048" i="8"/>
  <c r="D1048" i="8"/>
  <c r="C1048" i="8"/>
  <c r="B1048" i="8"/>
  <c r="A1048" i="8"/>
  <c r="I1047" i="8"/>
  <c r="H1047" i="8"/>
  <c r="G1047" i="8"/>
  <c r="F1047" i="8"/>
  <c r="D1047" i="8"/>
  <c r="C1047" i="8"/>
  <c r="B1047" i="8"/>
  <c r="A1047" i="8"/>
  <c r="I1046" i="8"/>
  <c r="H1046" i="8"/>
  <c r="G1046" i="8"/>
  <c r="F1046" i="8"/>
  <c r="D1046" i="8"/>
  <c r="C1046" i="8"/>
  <c r="B1046" i="8"/>
  <c r="A1046" i="8"/>
  <c r="I1045" i="8"/>
  <c r="H1045" i="8"/>
  <c r="G1045" i="8"/>
  <c r="F1045" i="8"/>
  <c r="D1045" i="8"/>
  <c r="C1045" i="8"/>
  <c r="B1045" i="8"/>
  <c r="A1045" i="8"/>
  <c r="I1044" i="8"/>
  <c r="H1044" i="8"/>
  <c r="G1044" i="8"/>
  <c r="F1044" i="8"/>
  <c r="D1044" i="8"/>
  <c r="C1044" i="8"/>
  <c r="B1044" i="8"/>
  <c r="A1044" i="8"/>
  <c r="I1043" i="8"/>
  <c r="H1043" i="8"/>
  <c r="G1043" i="8"/>
  <c r="F1043" i="8"/>
  <c r="D1043" i="8"/>
  <c r="C1043" i="8"/>
  <c r="B1043" i="8"/>
  <c r="A1043" i="8"/>
  <c r="I1042" i="8"/>
  <c r="H1042" i="8"/>
  <c r="G1042" i="8"/>
  <c r="F1042" i="8"/>
  <c r="D1042" i="8"/>
  <c r="C1042" i="8"/>
  <c r="B1042" i="8"/>
  <c r="A1042" i="8"/>
  <c r="I1041" i="8"/>
  <c r="H1041" i="8"/>
  <c r="G1041" i="8"/>
  <c r="F1041" i="8"/>
  <c r="D1041" i="8"/>
  <c r="C1041" i="8"/>
  <c r="B1041" i="8"/>
  <c r="A1041" i="8"/>
  <c r="I1040" i="8"/>
  <c r="H1040" i="8"/>
  <c r="G1040" i="8"/>
  <c r="F1040" i="8"/>
  <c r="D1040" i="8"/>
  <c r="C1040" i="8"/>
  <c r="B1040" i="8"/>
  <c r="A1040" i="8"/>
  <c r="I1039" i="8"/>
  <c r="H1039" i="8"/>
  <c r="G1039" i="8"/>
  <c r="F1039" i="8"/>
  <c r="D1039" i="8"/>
  <c r="C1039" i="8"/>
  <c r="B1039" i="8"/>
  <c r="A1039" i="8"/>
  <c r="I1038" i="8"/>
  <c r="H1038" i="8"/>
  <c r="G1038" i="8"/>
  <c r="F1038" i="8"/>
  <c r="D1038" i="8"/>
  <c r="C1038" i="8"/>
  <c r="B1038" i="8"/>
  <c r="A1038" i="8"/>
  <c r="I1037" i="8"/>
  <c r="H1037" i="8"/>
  <c r="G1037" i="8"/>
  <c r="F1037" i="8"/>
  <c r="D1037" i="8"/>
  <c r="C1037" i="8"/>
  <c r="B1037" i="8"/>
  <c r="A1037" i="8"/>
  <c r="I1036" i="8"/>
  <c r="H1036" i="8"/>
  <c r="G1036" i="8"/>
  <c r="F1036" i="8"/>
  <c r="D1036" i="8"/>
  <c r="C1036" i="8"/>
  <c r="B1036" i="8"/>
  <c r="A1036" i="8"/>
  <c r="I1035" i="8"/>
  <c r="H1035" i="8"/>
  <c r="G1035" i="8"/>
  <c r="F1035" i="8"/>
  <c r="D1035" i="8"/>
  <c r="C1035" i="8"/>
  <c r="B1035" i="8"/>
  <c r="A1035" i="8"/>
  <c r="I1034" i="8"/>
  <c r="H1034" i="8"/>
  <c r="G1034" i="8"/>
  <c r="F1034" i="8"/>
  <c r="D1034" i="8"/>
  <c r="C1034" i="8"/>
  <c r="B1034" i="8"/>
  <c r="A1034" i="8"/>
  <c r="I1033" i="8"/>
  <c r="H1033" i="8"/>
  <c r="G1033" i="8"/>
  <c r="F1033" i="8"/>
  <c r="D1033" i="8"/>
  <c r="C1033" i="8"/>
  <c r="B1033" i="8"/>
  <c r="A1033" i="8"/>
  <c r="I1032" i="8"/>
  <c r="H1032" i="8"/>
  <c r="G1032" i="8"/>
  <c r="F1032" i="8"/>
  <c r="D1032" i="8"/>
  <c r="C1032" i="8"/>
  <c r="B1032" i="8"/>
  <c r="A1032" i="8"/>
  <c r="I1031" i="8"/>
  <c r="H1031" i="8"/>
  <c r="G1031" i="8"/>
  <c r="F1031" i="8"/>
  <c r="D1031" i="8"/>
  <c r="C1031" i="8"/>
  <c r="B1031" i="8"/>
  <c r="A1031" i="8"/>
  <c r="I1030" i="8"/>
  <c r="H1030" i="8"/>
  <c r="G1030" i="8"/>
  <c r="F1030" i="8"/>
  <c r="D1030" i="8"/>
  <c r="C1030" i="8"/>
  <c r="B1030" i="8"/>
  <c r="A1030" i="8"/>
  <c r="I1029" i="8"/>
  <c r="H1029" i="8"/>
  <c r="G1029" i="8"/>
  <c r="F1029" i="8"/>
  <c r="D1029" i="8"/>
  <c r="C1029" i="8"/>
  <c r="B1029" i="8"/>
  <c r="A1029" i="8"/>
  <c r="I1028" i="8"/>
  <c r="H1028" i="8"/>
  <c r="G1028" i="8"/>
  <c r="F1028" i="8"/>
  <c r="D1028" i="8"/>
  <c r="C1028" i="8"/>
  <c r="B1028" i="8"/>
  <c r="A1028" i="8"/>
  <c r="I1027" i="8"/>
  <c r="H1027" i="8"/>
  <c r="G1027" i="8"/>
  <c r="F1027" i="8"/>
  <c r="D1027" i="8"/>
  <c r="C1027" i="8"/>
  <c r="B1027" i="8"/>
  <c r="A1027" i="8"/>
  <c r="I1026" i="8"/>
  <c r="H1026" i="8"/>
  <c r="G1026" i="8"/>
  <c r="F1026" i="8"/>
  <c r="D1026" i="8"/>
  <c r="C1026" i="8"/>
  <c r="B1026" i="8"/>
  <c r="A1026" i="8"/>
  <c r="I1025" i="8"/>
  <c r="H1025" i="8"/>
  <c r="G1025" i="8"/>
  <c r="F1025" i="8"/>
  <c r="D1025" i="8"/>
  <c r="C1025" i="8"/>
  <c r="B1025" i="8"/>
  <c r="A1025" i="8"/>
  <c r="I1024" i="8"/>
  <c r="H1024" i="8"/>
  <c r="G1024" i="8"/>
  <c r="F1024" i="8"/>
  <c r="D1024" i="8"/>
  <c r="C1024" i="8"/>
  <c r="B1024" i="8"/>
  <c r="A1024" i="8"/>
  <c r="I1023" i="8"/>
  <c r="H1023" i="8"/>
  <c r="G1023" i="8"/>
  <c r="F1023" i="8"/>
  <c r="D1023" i="8"/>
  <c r="C1023" i="8"/>
  <c r="B1023" i="8"/>
  <c r="A1023" i="8"/>
  <c r="I1022" i="8"/>
  <c r="H1022" i="8"/>
  <c r="G1022" i="8"/>
  <c r="F1022" i="8"/>
  <c r="D1022" i="8"/>
  <c r="C1022" i="8"/>
  <c r="B1022" i="8"/>
  <c r="A1022" i="8"/>
  <c r="I1021" i="8"/>
  <c r="H1021" i="8"/>
  <c r="G1021" i="8"/>
  <c r="F1021" i="8"/>
  <c r="D1021" i="8"/>
  <c r="C1021" i="8"/>
  <c r="B1021" i="8"/>
  <c r="A1021" i="8"/>
  <c r="I1020" i="8"/>
  <c r="H1020" i="8"/>
  <c r="G1020" i="8"/>
  <c r="F1020" i="8"/>
  <c r="D1020" i="8"/>
  <c r="C1020" i="8"/>
  <c r="B1020" i="8"/>
  <c r="A1020" i="8"/>
  <c r="I1019" i="8"/>
  <c r="H1019" i="8"/>
  <c r="G1019" i="8"/>
  <c r="F1019" i="8"/>
  <c r="D1019" i="8"/>
  <c r="C1019" i="8"/>
  <c r="B1019" i="8"/>
  <c r="A1019" i="8"/>
  <c r="I1018" i="8"/>
  <c r="H1018" i="8"/>
  <c r="G1018" i="8"/>
  <c r="F1018" i="8"/>
  <c r="D1018" i="8"/>
  <c r="C1018" i="8"/>
  <c r="B1018" i="8"/>
  <c r="A1018" i="8"/>
  <c r="I1017" i="8"/>
  <c r="H1017" i="8"/>
  <c r="G1017" i="8"/>
  <c r="F1017" i="8"/>
  <c r="D1017" i="8"/>
  <c r="C1017" i="8"/>
  <c r="B1017" i="8"/>
  <c r="A1017" i="8"/>
  <c r="I1016" i="8"/>
  <c r="H1016" i="8"/>
  <c r="G1016" i="8"/>
  <c r="F1016" i="8"/>
  <c r="D1016" i="8"/>
  <c r="C1016" i="8"/>
  <c r="B1016" i="8"/>
  <c r="A1016" i="8"/>
  <c r="I1015" i="8"/>
  <c r="H1015" i="8"/>
  <c r="G1015" i="8"/>
  <c r="F1015" i="8"/>
  <c r="D1015" i="8"/>
  <c r="C1015" i="8"/>
  <c r="B1015" i="8"/>
  <c r="A1015" i="8"/>
  <c r="I1014" i="8"/>
  <c r="H1014" i="8"/>
  <c r="G1014" i="8"/>
  <c r="F1014" i="8"/>
  <c r="D1014" i="8"/>
  <c r="C1014" i="8"/>
  <c r="B1014" i="8"/>
  <c r="A1014" i="8"/>
  <c r="I1013" i="8"/>
  <c r="H1013" i="8"/>
  <c r="G1013" i="8"/>
  <c r="F1013" i="8"/>
  <c r="D1013" i="8"/>
  <c r="C1013" i="8"/>
  <c r="B1013" i="8"/>
  <c r="A1013" i="8"/>
  <c r="I1012" i="8"/>
  <c r="H1012" i="8"/>
  <c r="G1012" i="8"/>
  <c r="F1012" i="8"/>
  <c r="D1012" i="8"/>
  <c r="C1012" i="8"/>
  <c r="B1012" i="8"/>
  <c r="A1012" i="8"/>
  <c r="I1011" i="8"/>
  <c r="H1011" i="8"/>
  <c r="G1011" i="8"/>
  <c r="F1011" i="8"/>
  <c r="D1011" i="8"/>
  <c r="C1011" i="8"/>
  <c r="B1011" i="8"/>
  <c r="A1011" i="8"/>
  <c r="I1010" i="8"/>
  <c r="H1010" i="8"/>
  <c r="G1010" i="8"/>
  <c r="F1010" i="8"/>
  <c r="D1010" i="8"/>
  <c r="C1010" i="8"/>
  <c r="B1010" i="8"/>
  <c r="A1010" i="8"/>
  <c r="I1009" i="8"/>
  <c r="H1009" i="8"/>
  <c r="G1009" i="8"/>
  <c r="F1009" i="8"/>
  <c r="D1009" i="8"/>
  <c r="C1009" i="8"/>
  <c r="B1009" i="8"/>
  <c r="A1009" i="8"/>
  <c r="I1008" i="8"/>
  <c r="H1008" i="8"/>
  <c r="G1008" i="8"/>
  <c r="F1008" i="8"/>
  <c r="D1008" i="8"/>
  <c r="C1008" i="8"/>
  <c r="B1008" i="8"/>
  <c r="A1008" i="8"/>
  <c r="I1007" i="8"/>
  <c r="H1007" i="8"/>
  <c r="G1007" i="8"/>
  <c r="F1007" i="8"/>
  <c r="D1007" i="8"/>
  <c r="C1007" i="8"/>
  <c r="B1007" i="8"/>
  <c r="A1007" i="8"/>
  <c r="I1006" i="8"/>
  <c r="H1006" i="8"/>
  <c r="G1006" i="8"/>
  <c r="F1006" i="8"/>
  <c r="D1006" i="8"/>
  <c r="C1006" i="8"/>
  <c r="B1006" i="8"/>
  <c r="A1006" i="8"/>
  <c r="I1005" i="8"/>
  <c r="H1005" i="8"/>
  <c r="G1005" i="8"/>
  <c r="F1005" i="8"/>
  <c r="D1005" i="8"/>
  <c r="C1005" i="8"/>
  <c r="B1005" i="8"/>
  <c r="A1005" i="8"/>
  <c r="I1004" i="8"/>
  <c r="H1004" i="8"/>
  <c r="G1004" i="8"/>
  <c r="F1004" i="8"/>
  <c r="D1004" i="8"/>
  <c r="C1004" i="8"/>
  <c r="B1004" i="8"/>
  <c r="A1004" i="8"/>
  <c r="I1003" i="8"/>
  <c r="H1003" i="8"/>
  <c r="G1003" i="8"/>
  <c r="F1003" i="8"/>
  <c r="D1003" i="8"/>
  <c r="C1003" i="8"/>
  <c r="B1003" i="8"/>
  <c r="A1003" i="8"/>
  <c r="I1002" i="8"/>
  <c r="H1002" i="8"/>
  <c r="G1002" i="8"/>
  <c r="F1002" i="8"/>
  <c r="D1002" i="8"/>
  <c r="C1002" i="8"/>
  <c r="B1002" i="8"/>
  <c r="A1002" i="8"/>
  <c r="I1001" i="8"/>
  <c r="H1001" i="8"/>
  <c r="G1001" i="8"/>
  <c r="F1001" i="8"/>
  <c r="D1001" i="8"/>
  <c r="C1001" i="8"/>
  <c r="B1001" i="8"/>
  <c r="A1001" i="8"/>
  <c r="I1000" i="8"/>
  <c r="H1000" i="8"/>
  <c r="G1000" i="8"/>
  <c r="F1000" i="8"/>
  <c r="D1000" i="8"/>
  <c r="C1000" i="8"/>
  <c r="B1000" i="8"/>
  <c r="A1000" i="8"/>
  <c r="I999" i="8"/>
  <c r="H999" i="8"/>
  <c r="G999" i="8"/>
  <c r="F999" i="8"/>
  <c r="D999" i="8"/>
  <c r="C999" i="8"/>
  <c r="B999" i="8"/>
  <c r="A999" i="8"/>
  <c r="I998" i="8"/>
  <c r="H998" i="8"/>
  <c r="G998" i="8"/>
  <c r="F998" i="8"/>
  <c r="D998" i="8"/>
  <c r="C998" i="8"/>
  <c r="B998" i="8"/>
  <c r="A998" i="8"/>
  <c r="I997" i="8"/>
  <c r="H997" i="8"/>
  <c r="G997" i="8"/>
  <c r="F997" i="8"/>
  <c r="D997" i="8"/>
  <c r="C997" i="8"/>
  <c r="B997" i="8"/>
  <c r="A997" i="8"/>
  <c r="I996" i="8"/>
  <c r="H996" i="8"/>
  <c r="G996" i="8"/>
  <c r="F996" i="8"/>
  <c r="D996" i="8"/>
  <c r="C996" i="8"/>
  <c r="B996" i="8"/>
  <c r="A996" i="8"/>
  <c r="I995" i="8"/>
  <c r="H995" i="8"/>
  <c r="G995" i="8"/>
  <c r="F995" i="8"/>
  <c r="D995" i="8"/>
  <c r="C995" i="8"/>
  <c r="B995" i="8"/>
  <c r="A995" i="8"/>
  <c r="I994" i="8"/>
  <c r="H994" i="8"/>
  <c r="G994" i="8"/>
  <c r="F994" i="8"/>
  <c r="D994" i="8"/>
  <c r="C994" i="8"/>
  <c r="B994" i="8"/>
  <c r="A994" i="8"/>
  <c r="I993" i="8"/>
  <c r="H993" i="8"/>
  <c r="G993" i="8"/>
  <c r="F993" i="8"/>
  <c r="D993" i="8"/>
  <c r="C993" i="8"/>
  <c r="B993" i="8"/>
  <c r="A993" i="8"/>
  <c r="I992" i="8"/>
  <c r="H992" i="8"/>
  <c r="G992" i="8"/>
  <c r="F992" i="8"/>
  <c r="D992" i="8"/>
  <c r="C992" i="8"/>
  <c r="B992" i="8"/>
  <c r="A992" i="8"/>
  <c r="I991" i="8"/>
  <c r="H991" i="8"/>
  <c r="G991" i="8"/>
  <c r="F991" i="8"/>
  <c r="D991" i="8"/>
  <c r="C991" i="8"/>
  <c r="B991" i="8"/>
  <c r="A991" i="8"/>
  <c r="I990" i="8"/>
  <c r="H990" i="8"/>
  <c r="G990" i="8"/>
  <c r="F990" i="8"/>
  <c r="D990" i="8"/>
  <c r="C990" i="8"/>
  <c r="B990" i="8"/>
  <c r="A990" i="8"/>
  <c r="I989" i="8"/>
  <c r="H989" i="8"/>
  <c r="G989" i="8"/>
  <c r="F989" i="8"/>
  <c r="D989" i="8"/>
  <c r="C989" i="8"/>
  <c r="B989" i="8"/>
  <c r="A989" i="8"/>
  <c r="I988" i="8"/>
  <c r="H988" i="8"/>
  <c r="G988" i="8"/>
  <c r="F988" i="8"/>
  <c r="D988" i="8"/>
  <c r="C988" i="8"/>
  <c r="B988" i="8"/>
  <c r="A988" i="8"/>
  <c r="I987" i="8"/>
  <c r="H987" i="8"/>
  <c r="G987" i="8"/>
  <c r="F987" i="8"/>
  <c r="D987" i="8"/>
  <c r="C987" i="8"/>
  <c r="B987" i="8"/>
  <c r="A987" i="8"/>
  <c r="I986" i="8"/>
  <c r="H986" i="8"/>
  <c r="G986" i="8"/>
  <c r="F986" i="8"/>
  <c r="D986" i="8"/>
  <c r="C986" i="8"/>
  <c r="B986" i="8"/>
  <c r="A986" i="8"/>
  <c r="I985" i="8"/>
  <c r="H985" i="8"/>
  <c r="G985" i="8"/>
  <c r="F985" i="8"/>
  <c r="D985" i="8"/>
  <c r="C985" i="8"/>
  <c r="B985" i="8"/>
  <c r="A985" i="8"/>
  <c r="I984" i="8"/>
  <c r="H984" i="8"/>
  <c r="G984" i="8"/>
  <c r="F984" i="8"/>
  <c r="D984" i="8"/>
  <c r="C984" i="8"/>
  <c r="B984" i="8"/>
  <c r="A984" i="8"/>
  <c r="I983" i="8"/>
  <c r="H983" i="8"/>
  <c r="G983" i="8"/>
  <c r="F983" i="8"/>
  <c r="D983" i="8"/>
  <c r="C983" i="8"/>
  <c r="B983" i="8"/>
  <c r="A983" i="8"/>
  <c r="I982" i="8"/>
  <c r="H982" i="8"/>
  <c r="G982" i="8"/>
  <c r="F982" i="8"/>
  <c r="D982" i="8"/>
  <c r="C982" i="8"/>
  <c r="B982" i="8"/>
  <c r="A982" i="8"/>
  <c r="I981" i="8"/>
  <c r="H981" i="8"/>
  <c r="G981" i="8"/>
  <c r="F981" i="8"/>
  <c r="D981" i="8"/>
  <c r="C981" i="8"/>
  <c r="B981" i="8"/>
  <c r="A981" i="8"/>
  <c r="I980" i="8"/>
  <c r="H980" i="8"/>
  <c r="G980" i="8"/>
  <c r="F980" i="8"/>
  <c r="D980" i="8"/>
  <c r="C980" i="8"/>
  <c r="B980" i="8"/>
  <c r="A980" i="8"/>
  <c r="I979" i="8"/>
  <c r="H979" i="8"/>
  <c r="G979" i="8"/>
  <c r="F979" i="8"/>
  <c r="D979" i="8"/>
  <c r="C979" i="8"/>
  <c r="B979" i="8"/>
  <c r="A979" i="8"/>
  <c r="I978" i="8"/>
  <c r="H978" i="8"/>
  <c r="G978" i="8"/>
  <c r="F978" i="8"/>
  <c r="D978" i="8"/>
  <c r="C978" i="8"/>
  <c r="B978" i="8"/>
  <c r="A978" i="8"/>
  <c r="I977" i="8"/>
  <c r="H977" i="8"/>
  <c r="G977" i="8"/>
  <c r="F977" i="8"/>
  <c r="D977" i="8"/>
  <c r="C977" i="8"/>
  <c r="B977" i="8"/>
  <c r="A977" i="8"/>
  <c r="I976" i="8"/>
  <c r="H976" i="8"/>
  <c r="G976" i="8"/>
  <c r="F976" i="8"/>
  <c r="D976" i="8"/>
  <c r="C976" i="8"/>
  <c r="B976" i="8"/>
  <c r="A976" i="8"/>
  <c r="I975" i="8"/>
  <c r="H975" i="8"/>
  <c r="G975" i="8"/>
  <c r="F975" i="8"/>
  <c r="D975" i="8"/>
  <c r="C975" i="8"/>
  <c r="B975" i="8"/>
  <c r="A975" i="8"/>
  <c r="I974" i="8"/>
  <c r="H974" i="8"/>
  <c r="G974" i="8"/>
  <c r="F974" i="8"/>
  <c r="D974" i="8"/>
  <c r="C974" i="8"/>
  <c r="B974" i="8"/>
  <c r="A974" i="8"/>
  <c r="I973" i="8"/>
  <c r="H973" i="8"/>
  <c r="G973" i="8"/>
  <c r="F973" i="8"/>
  <c r="D973" i="8"/>
  <c r="C973" i="8"/>
  <c r="B973" i="8"/>
  <c r="A973" i="8"/>
  <c r="I972" i="8"/>
  <c r="H972" i="8"/>
  <c r="G972" i="8"/>
  <c r="F972" i="8"/>
  <c r="D972" i="8"/>
  <c r="C972" i="8"/>
  <c r="B972" i="8"/>
  <c r="A972" i="8"/>
  <c r="I971" i="8"/>
  <c r="H971" i="8"/>
  <c r="G971" i="8"/>
  <c r="F971" i="8"/>
  <c r="D971" i="8"/>
  <c r="C971" i="8"/>
  <c r="B971" i="8"/>
  <c r="A971" i="8"/>
  <c r="I970" i="8"/>
  <c r="H970" i="8"/>
  <c r="G970" i="8"/>
  <c r="F970" i="8"/>
  <c r="D970" i="8"/>
  <c r="C970" i="8"/>
  <c r="B970" i="8"/>
  <c r="A970" i="8"/>
  <c r="I969" i="8"/>
  <c r="H969" i="8"/>
  <c r="G969" i="8"/>
  <c r="F969" i="8"/>
  <c r="D969" i="8"/>
  <c r="C969" i="8"/>
  <c r="B969" i="8"/>
  <c r="A969" i="8"/>
  <c r="I968" i="8"/>
  <c r="H968" i="8"/>
  <c r="G968" i="8"/>
  <c r="F968" i="8"/>
  <c r="D968" i="8"/>
  <c r="C968" i="8"/>
  <c r="B968" i="8"/>
  <c r="A968" i="8"/>
  <c r="I967" i="8"/>
  <c r="H967" i="8"/>
  <c r="G967" i="8"/>
  <c r="F967" i="8"/>
  <c r="D967" i="8"/>
  <c r="C967" i="8"/>
  <c r="B967" i="8"/>
  <c r="A967" i="8"/>
  <c r="I966" i="8"/>
  <c r="H966" i="8"/>
  <c r="G966" i="8"/>
  <c r="F966" i="8"/>
  <c r="D966" i="8"/>
  <c r="C966" i="8"/>
  <c r="B966" i="8"/>
  <c r="A966" i="8"/>
  <c r="I965" i="8"/>
  <c r="H965" i="8"/>
  <c r="G965" i="8"/>
  <c r="F965" i="8"/>
  <c r="D965" i="8"/>
  <c r="C965" i="8"/>
  <c r="B965" i="8"/>
  <c r="A965" i="8"/>
  <c r="I964" i="8"/>
  <c r="H964" i="8"/>
  <c r="G964" i="8"/>
  <c r="F964" i="8"/>
  <c r="D964" i="8"/>
  <c r="C964" i="8"/>
  <c r="B964" i="8"/>
  <c r="A964" i="8"/>
  <c r="I963" i="8"/>
  <c r="H963" i="8"/>
  <c r="G963" i="8"/>
  <c r="F963" i="8"/>
  <c r="D963" i="8"/>
  <c r="C963" i="8"/>
  <c r="B963" i="8"/>
  <c r="A963" i="8"/>
  <c r="I962" i="8"/>
  <c r="H962" i="8"/>
  <c r="G962" i="8"/>
  <c r="F962" i="8"/>
  <c r="D962" i="8"/>
  <c r="C962" i="8"/>
  <c r="B962" i="8"/>
  <c r="A962" i="8"/>
  <c r="I961" i="8"/>
  <c r="H961" i="8"/>
  <c r="G961" i="8"/>
  <c r="F961" i="8"/>
  <c r="D961" i="8"/>
  <c r="C961" i="8"/>
  <c r="B961" i="8"/>
  <c r="A961" i="8"/>
  <c r="I960" i="8"/>
  <c r="H960" i="8"/>
  <c r="G960" i="8"/>
  <c r="F960" i="8"/>
  <c r="D960" i="8"/>
  <c r="C960" i="8"/>
  <c r="B960" i="8"/>
  <c r="A960" i="8"/>
  <c r="I959" i="8"/>
  <c r="H959" i="8"/>
  <c r="G959" i="8"/>
  <c r="F959" i="8"/>
  <c r="D959" i="8"/>
  <c r="C959" i="8"/>
  <c r="B959" i="8"/>
  <c r="A959" i="8"/>
  <c r="I958" i="8"/>
  <c r="H958" i="8"/>
  <c r="G958" i="8"/>
  <c r="F958" i="8"/>
  <c r="D958" i="8"/>
  <c r="C958" i="8"/>
  <c r="B958" i="8"/>
  <c r="A958" i="8"/>
  <c r="I957" i="8"/>
  <c r="H957" i="8"/>
  <c r="G957" i="8"/>
  <c r="F957" i="8"/>
  <c r="D957" i="8"/>
  <c r="C957" i="8"/>
  <c r="B957" i="8"/>
  <c r="A957" i="8"/>
  <c r="I956" i="8"/>
  <c r="H956" i="8"/>
  <c r="G956" i="8"/>
  <c r="F956" i="8"/>
  <c r="D956" i="8"/>
  <c r="C956" i="8"/>
  <c r="B956" i="8"/>
  <c r="A956" i="8"/>
  <c r="I955" i="8"/>
  <c r="H955" i="8"/>
  <c r="G955" i="8"/>
  <c r="F955" i="8"/>
  <c r="D955" i="8"/>
  <c r="C955" i="8"/>
  <c r="B955" i="8"/>
  <c r="A955" i="8"/>
  <c r="I954" i="8"/>
  <c r="H954" i="8"/>
  <c r="G954" i="8"/>
  <c r="F954" i="8"/>
  <c r="D954" i="8"/>
  <c r="C954" i="8"/>
  <c r="B954" i="8"/>
  <c r="A954" i="8"/>
  <c r="I953" i="8"/>
  <c r="H953" i="8"/>
  <c r="G953" i="8"/>
  <c r="F953" i="8"/>
  <c r="D953" i="8"/>
  <c r="C953" i="8"/>
  <c r="B953" i="8"/>
  <c r="A953" i="8"/>
  <c r="I952" i="8"/>
  <c r="H952" i="8"/>
  <c r="G952" i="8"/>
  <c r="F952" i="8"/>
  <c r="D952" i="8"/>
  <c r="C952" i="8"/>
  <c r="B952" i="8"/>
  <c r="A952" i="8"/>
  <c r="I951" i="8"/>
  <c r="H951" i="8"/>
  <c r="G951" i="8"/>
  <c r="F951" i="8"/>
  <c r="D951" i="8"/>
  <c r="C951" i="8"/>
  <c r="B951" i="8"/>
  <c r="A951" i="8"/>
  <c r="I950" i="8"/>
  <c r="H950" i="8"/>
  <c r="G950" i="8"/>
  <c r="F950" i="8"/>
  <c r="D950" i="8"/>
  <c r="C950" i="8"/>
  <c r="B950" i="8"/>
  <c r="A950" i="8"/>
  <c r="I949" i="8"/>
  <c r="H949" i="8"/>
  <c r="G949" i="8"/>
  <c r="F949" i="8"/>
  <c r="D949" i="8"/>
  <c r="C949" i="8"/>
  <c r="B949" i="8"/>
  <c r="A949" i="8"/>
  <c r="I948" i="8"/>
  <c r="H948" i="8"/>
  <c r="G948" i="8"/>
  <c r="F948" i="8"/>
  <c r="D948" i="8"/>
  <c r="C948" i="8"/>
  <c r="B948" i="8"/>
  <c r="A948" i="8"/>
  <c r="I947" i="8"/>
  <c r="H947" i="8"/>
  <c r="G947" i="8"/>
  <c r="F947" i="8"/>
  <c r="D947" i="8"/>
  <c r="C947" i="8"/>
  <c r="B947" i="8"/>
  <c r="A947" i="8"/>
  <c r="I946" i="8"/>
  <c r="H946" i="8"/>
  <c r="G946" i="8"/>
  <c r="F946" i="8"/>
  <c r="D946" i="8"/>
  <c r="C946" i="8"/>
  <c r="B946" i="8"/>
  <c r="A946" i="8"/>
  <c r="I945" i="8"/>
  <c r="H945" i="8"/>
  <c r="G945" i="8"/>
  <c r="F945" i="8"/>
  <c r="D945" i="8"/>
  <c r="C945" i="8"/>
  <c r="B945" i="8"/>
  <c r="A945" i="8"/>
  <c r="I944" i="8"/>
  <c r="H944" i="8"/>
  <c r="G944" i="8"/>
  <c r="F944" i="8"/>
  <c r="D944" i="8"/>
  <c r="C944" i="8"/>
  <c r="B944" i="8"/>
  <c r="A944" i="8"/>
  <c r="I943" i="8"/>
  <c r="H943" i="8"/>
  <c r="G943" i="8"/>
  <c r="F943" i="8"/>
  <c r="D943" i="8"/>
  <c r="C943" i="8"/>
  <c r="B943" i="8"/>
  <c r="A943" i="8"/>
  <c r="I942" i="8"/>
  <c r="H942" i="8"/>
  <c r="G942" i="8"/>
  <c r="F942" i="8"/>
  <c r="D942" i="8"/>
  <c r="C942" i="8"/>
  <c r="B942" i="8"/>
  <c r="A942" i="8"/>
  <c r="I941" i="8"/>
  <c r="H941" i="8"/>
  <c r="G941" i="8"/>
  <c r="F941" i="8"/>
  <c r="D941" i="8"/>
  <c r="C941" i="8"/>
  <c r="B941" i="8"/>
  <c r="A941" i="8"/>
  <c r="I940" i="8"/>
  <c r="H940" i="8"/>
  <c r="G940" i="8"/>
  <c r="F940" i="8"/>
  <c r="D940" i="8"/>
  <c r="C940" i="8"/>
  <c r="B940" i="8"/>
  <c r="A940" i="8"/>
  <c r="I939" i="8"/>
  <c r="H939" i="8"/>
  <c r="G939" i="8"/>
  <c r="F939" i="8"/>
  <c r="D939" i="8"/>
  <c r="C939" i="8"/>
  <c r="B939" i="8"/>
  <c r="A939" i="8"/>
  <c r="I938" i="8"/>
  <c r="H938" i="8"/>
  <c r="G938" i="8"/>
  <c r="F938" i="8"/>
  <c r="D938" i="8"/>
  <c r="C938" i="8"/>
  <c r="B938" i="8"/>
  <c r="A938" i="8"/>
  <c r="I937" i="8"/>
  <c r="H937" i="8"/>
  <c r="G937" i="8"/>
  <c r="F937" i="8"/>
  <c r="D937" i="8"/>
  <c r="C937" i="8"/>
  <c r="B937" i="8"/>
  <c r="A937" i="8"/>
  <c r="I936" i="8"/>
  <c r="H936" i="8"/>
  <c r="G936" i="8"/>
  <c r="F936" i="8"/>
  <c r="D936" i="8"/>
  <c r="C936" i="8"/>
  <c r="B936" i="8"/>
  <c r="A936" i="8"/>
  <c r="I935" i="8"/>
  <c r="H935" i="8"/>
  <c r="G935" i="8"/>
  <c r="F935" i="8"/>
  <c r="D935" i="8"/>
  <c r="C935" i="8"/>
  <c r="B935" i="8"/>
  <c r="A935" i="8"/>
  <c r="I934" i="8"/>
  <c r="H934" i="8"/>
  <c r="G934" i="8"/>
  <c r="F934" i="8"/>
  <c r="D934" i="8"/>
  <c r="C934" i="8"/>
  <c r="B934" i="8"/>
  <c r="A934" i="8"/>
  <c r="I933" i="8"/>
  <c r="H933" i="8"/>
  <c r="G933" i="8"/>
  <c r="F933" i="8"/>
  <c r="D933" i="8"/>
  <c r="C933" i="8"/>
  <c r="B933" i="8"/>
  <c r="A933" i="8"/>
  <c r="I932" i="8"/>
  <c r="H932" i="8"/>
  <c r="G932" i="8"/>
  <c r="F932" i="8"/>
  <c r="D932" i="8"/>
  <c r="C932" i="8"/>
  <c r="B932" i="8"/>
  <c r="A932" i="8"/>
  <c r="I931" i="8"/>
  <c r="H931" i="8"/>
  <c r="G931" i="8"/>
  <c r="F931" i="8"/>
  <c r="D931" i="8"/>
  <c r="C931" i="8"/>
  <c r="B931" i="8"/>
  <c r="A931" i="8"/>
  <c r="I930" i="8"/>
  <c r="H930" i="8"/>
  <c r="G930" i="8"/>
  <c r="F930" i="8"/>
  <c r="D930" i="8"/>
  <c r="C930" i="8"/>
  <c r="B930" i="8"/>
  <c r="A930" i="8"/>
  <c r="I929" i="8"/>
  <c r="H929" i="8"/>
  <c r="G929" i="8"/>
  <c r="F929" i="8"/>
  <c r="D929" i="8"/>
  <c r="C929" i="8"/>
  <c r="B929" i="8"/>
  <c r="A929" i="8"/>
  <c r="I928" i="8"/>
  <c r="H928" i="8"/>
  <c r="G928" i="8"/>
  <c r="F928" i="8"/>
  <c r="D928" i="8"/>
  <c r="C928" i="8"/>
  <c r="B928" i="8"/>
  <c r="A928" i="8"/>
  <c r="I927" i="8"/>
  <c r="H927" i="8"/>
  <c r="G927" i="8"/>
  <c r="F927" i="8"/>
  <c r="D927" i="8"/>
  <c r="C927" i="8"/>
  <c r="B927" i="8"/>
  <c r="A927" i="8"/>
  <c r="I926" i="8"/>
  <c r="H926" i="8"/>
  <c r="G926" i="8"/>
  <c r="F926" i="8"/>
  <c r="D926" i="8"/>
  <c r="C926" i="8"/>
  <c r="B926" i="8"/>
  <c r="A926" i="8"/>
  <c r="I925" i="8"/>
  <c r="H925" i="8"/>
  <c r="G925" i="8"/>
  <c r="F925" i="8"/>
  <c r="D925" i="8"/>
  <c r="C925" i="8"/>
  <c r="B925" i="8"/>
  <c r="A925" i="8"/>
  <c r="I924" i="8"/>
  <c r="H924" i="8"/>
  <c r="G924" i="8"/>
  <c r="F924" i="8"/>
  <c r="D924" i="8"/>
  <c r="C924" i="8"/>
  <c r="B924" i="8"/>
  <c r="A924" i="8"/>
  <c r="I923" i="8"/>
  <c r="H923" i="8"/>
  <c r="G923" i="8"/>
  <c r="F923" i="8"/>
  <c r="D923" i="8"/>
  <c r="C923" i="8"/>
  <c r="B923" i="8"/>
  <c r="A923" i="8"/>
  <c r="I922" i="8"/>
  <c r="H922" i="8"/>
  <c r="G922" i="8"/>
  <c r="F922" i="8"/>
  <c r="D922" i="8"/>
  <c r="C922" i="8"/>
  <c r="B922" i="8"/>
  <c r="A922" i="8"/>
  <c r="I921" i="8"/>
  <c r="H921" i="8"/>
  <c r="G921" i="8"/>
  <c r="F921" i="8"/>
  <c r="D921" i="8"/>
  <c r="C921" i="8"/>
  <c r="B921" i="8"/>
  <c r="A921" i="8"/>
  <c r="I920" i="8"/>
  <c r="H920" i="8"/>
  <c r="G920" i="8"/>
  <c r="F920" i="8"/>
  <c r="D920" i="8"/>
  <c r="C920" i="8"/>
  <c r="B920" i="8"/>
  <c r="A920" i="8"/>
  <c r="I919" i="8"/>
  <c r="H919" i="8"/>
  <c r="G919" i="8"/>
  <c r="F919" i="8"/>
  <c r="D919" i="8"/>
  <c r="C919" i="8"/>
  <c r="B919" i="8"/>
  <c r="A919" i="8"/>
  <c r="I918" i="8"/>
  <c r="H918" i="8"/>
  <c r="G918" i="8"/>
  <c r="F918" i="8"/>
  <c r="D918" i="8"/>
  <c r="C918" i="8"/>
  <c r="B918" i="8"/>
  <c r="A918" i="8"/>
  <c r="I917" i="8"/>
  <c r="H917" i="8"/>
  <c r="G917" i="8"/>
  <c r="F917" i="8"/>
  <c r="D917" i="8"/>
  <c r="C917" i="8"/>
  <c r="B917" i="8"/>
  <c r="A917" i="8"/>
  <c r="I916" i="8"/>
  <c r="H916" i="8"/>
  <c r="G916" i="8"/>
  <c r="F916" i="8"/>
  <c r="D916" i="8"/>
  <c r="C916" i="8"/>
  <c r="B916" i="8"/>
  <c r="A916" i="8"/>
  <c r="I915" i="8"/>
  <c r="H915" i="8"/>
  <c r="G915" i="8"/>
  <c r="F915" i="8"/>
  <c r="D915" i="8"/>
  <c r="C915" i="8"/>
  <c r="B915" i="8"/>
  <c r="A915" i="8"/>
  <c r="I914" i="8"/>
  <c r="H914" i="8"/>
  <c r="G914" i="8"/>
  <c r="F914" i="8"/>
  <c r="D914" i="8"/>
  <c r="C914" i="8"/>
  <c r="B914" i="8"/>
  <c r="A914" i="8"/>
  <c r="I913" i="8"/>
  <c r="H913" i="8"/>
  <c r="G913" i="8"/>
  <c r="F913" i="8"/>
  <c r="D913" i="8"/>
  <c r="C913" i="8"/>
  <c r="B913" i="8"/>
  <c r="A913" i="8"/>
  <c r="I912" i="8"/>
  <c r="H912" i="8"/>
  <c r="G912" i="8"/>
  <c r="F912" i="8"/>
  <c r="D912" i="8"/>
  <c r="C912" i="8"/>
  <c r="B912" i="8"/>
  <c r="A912" i="8"/>
  <c r="I911" i="8"/>
  <c r="H911" i="8"/>
  <c r="G911" i="8"/>
  <c r="F911" i="8"/>
  <c r="D911" i="8"/>
  <c r="C911" i="8"/>
  <c r="B911" i="8"/>
  <c r="A911" i="8"/>
  <c r="I910" i="8"/>
  <c r="H910" i="8"/>
  <c r="G910" i="8"/>
  <c r="F910" i="8"/>
  <c r="D910" i="8"/>
  <c r="C910" i="8"/>
  <c r="B910" i="8"/>
  <c r="A910" i="8"/>
  <c r="I909" i="8"/>
  <c r="H909" i="8"/>
  <c r="G909" i="8"/>
  <c r="F909" i="8"/>
  <c r="D909" i="8"/>
  <c r="C909" i="8"/>
  <c r="B909" i="8"/>
  <c r="A909" i="8"/>
  <c r="I908" i="8"/>
  <c r="H908" i="8"/>
  <c r="G908" i="8"/>
  <c r="F908" i="8"/>
  <c r="D908" i="8"/>
  <c r="C908" i="8"/>
  <c r="B908" i="8"/>
  <c r="A908" i="8"/>
  <c r="I907" i="8"/>
  <c r="H907" i="8"/>
  <c r="G907" i="8"/>
  <c r="F907" i="8"/>
  <c r="D907" i="8"/>
  <c r="C907" i="8"/>
  <c r="B907" i="8"/>
  <c r="A907" i="8"/>
  <c r="I906" i="8"/>
  <c r="H906" i="8"/>
  <c r="G906" i="8"/>
  <c r="F906" i="8"/>
  <c r="D906" i="8"/>
  <c r="C906" i="8"/>
  <c r="B906" i="8"/>
  <c r="A906" i="8"/>
  <c r="I905" i="8"/>
  <c r="H905" i="8"/>
  <c r="G905" i="8"/>
  <c r="F905" i="8"/>
  <c r="D905" i="8"/>
  <c r="C905" i="8"/>
  <c r="B905" i="8"/>
  <c r="A905" i="8"/>
  <c r="I904" i="8"/>
  <c r="H904" i="8"/>
  <c r="G904" i="8"/>
  <c r="F904" i="8"/>
  <c r="D904" i="8"/>
  <c r="C904" i="8"/>
  <c r="B904" i="8"/>
  <c r="A904" i="8"/>
  <c r="I903" i="8"/>
  <c r="H903" i="8"/>
  <c r="G903" i="8"/>
  <c r="F903" i="8"/>
  <c r="D903" i="8"/>
  <c r="C903" i="8"/>
  <c r="B903" i="8"/>
  <c r="A903" i="8"/>
  <c r="I902" i="8"/>
  <c r="H902" i="8"/>
  <c r="G902" i="8"/>
  <c r="F902" i="8"/>
  <c r="D902" i="8"/>
  <c r="C902" i="8"/>
  <c r="B902" i="8"/>
  <c r="A902" i="8"/>
  <c r="I901" i="8"/>
  <c r="H901" i="8"/>
  <c r="G901" i="8"/>
  <c r="F901" i="8"/>
  <c r="D901" i="8"/>
  <c r="C901" i="8"/>
  <c r="B901" i="8"/>
  <c r="A901" i="8"/>
  <c r="I900" i="8"/>
  <c r="H900" i="8"/>
  <c r="G900" i="8"/>
  <c r="F900" i="8"/>
  <c r="D900" i="8"/>
  <c r="C900" i="8"/>
  <c r="B900" i="8"/>
  <c r="A900" i="8"/>
  <c r="I899" i="8"/>
  <c r="H899" i="8"/>
  <c r="G899" i="8"/>
  <c r="F899" i="8"/>
  <c r="D899" i="8"/>
  <c r="C899" i="8"/>
  <c r="B899" i="8"/>
  <c r="A899" i="8"/>
  <c r="I898" i="8"/>
  <c r="H898" i="8"/>
  <c r="G898" i="8"/>
  <c r="F898" i="8"/>
  <c r="D898" i="8"/>
  <c r="C898" i="8"/>
  <c r="B898" i="8"/>
  <c r="A898" i="8"/>
  <c r="I897" i="8"/>
  <c r="H897" i="8"/>
  <c r="G897" i="8"/>
  <c r="F897" i="8"/>
  <c r="D897" i="8"/>
  <c r="C897" i="8"/>
  <c r="B897" i="8"/>
  <c r="A897" i="8"/>
  <c r="I896" i="8"/>
  <c r="H896" i="8"/>
  <c r="G896" i="8"/>
  <c r="F896" i="8"/>
  <c r="D896" i="8"/>
  <c r="C896" i="8"/>
  <c r="B896" i="8"/>
  <c r="A896" i="8"/>
  <c r="I895" i="8"/>
  <c r="H895" i="8"/>
  <c r="G895" i="8"/>
  <c r="F895" i="8"/>
  <c r="D895" i="8"/>
  <c r="C895" i="8"/>
  <c r="B895" i="8"/>
  <c r="A895" i="8"/>
  <c r="I894" i="8"/>
  <c r="H894" i="8"/>
  <c r="G894" i="8"/>
  <c r="F894" i="8"/>
  <c r="D894" i="8"/>
  <c r="C894" i="8"/>
  <c r="B894" i="8"/>
  <c r="A894" i="8"/>
  <c r="I893" i="8"/>
  <c r="H893" i="8"/>
  <c r="G893" i="8"/>
  <c r="F893" i="8"/>
  <c r="D893" i="8"/>
  <c r="C893" i="8"/>
  <c r="B893" i="8"/>
  <c r="A893" i="8"/>
  <c r="I892" i="8"/>
  <c r="H892" i="8"/>
  <c r="G892" i="8"/>
  <c r="F892" i="8"/>
  <c r="D892" i="8"/>
  <c r="C892" i="8"/>
  <c r="B892" i="8"/>
  <c r="A892" i="8"/>
  <c r="I891" i="8"/>
  <c r="H891" i="8"/>
  <c r="G891" i="8"/>
  <c r="F891" i="8"/>
  <c r="D891" i="8"/>
  <c r="C891" i="8"/>
  <c r="B891" i="8"/>
  <c r="A891" i="8"/>
  <c r="I890" i="8"/>
  <c r="H890" i="8"/>
  <c r="G890" i="8"/>
  <c r="F890" i="8"/>
  <c r="D890" i="8"/>
  <c r="C890" i="8"/>
  <c r="B890" i="8"/>
  <c r="A890" i="8"/>
  <c r="I889" i="8"/>
  <c r="H889" i="8"/>
  <c r="G889" i="8"/>
  <c r="F889" i="8"/>
  <c r="D889" i="8"/>
  <c r="C889" i="8"/>
  <c r="B889" i="8"/>
  <c r="A889" i="8"/>
  <c r="I888" i="8"/>
  <c r="H888" i="8"/>
  <c r="G888" i="8"/>
  <c r="F888" i="8"/>
  <c r="D888" i="8"/>
  <c r="C888" i="8"/>
  <c r="B888" i="8"/>
  <c r="A888" i="8"/>
  <c r="I887" i="8"/>
  <c r="H887" i="8"/>
  <c r="G887" i="8"/>
  <c r="F887" i="8"/>
  <c r="D887" i="8"/>
  <c r="C887" i="8"/>
  <c r="B887" i="8"/>
  <c r="A887" i="8"/>
  <c r="I886" i="8"/>
  <c r="H886" i="8"/>
  <c r="G886" i="8"/>
  <c r="F886" i="8"/>
  <c r="D886" i="8"/>
  <c r="C886" i="8"/>
  <c r="B886" i="8"/>
  <c r="A886" i="8"/>
  <c r="I885" i="8"/>
  <c r="H885" i="8"/>
  <c r="G885" i="8"/>
  <c r="F885" i="8"/>
  <c r="D885" i="8"/>
  <c r="C885" i="8"/>
  <c r="B885" i="8"/>
  <c r="A885" i="8"/>
  <c r="I884" i="8"/>
  <c r="H884" i="8"/>
  <c r="G884" i="8"/>
  <c r="F884" i="8"/>
  <c r="D884" i="8"/>
  <c r="C884" i="8"/>
  <c r="B884" i="8"/>
  <c r="A884" i="8"/>
  <c r="I883" i="8"/>
  <c r="H883" i="8"/>
  <c r="G883" i="8"/>
  <c r="F883" i="8"/>
  <c r="D883" i="8"/>
  <c r="C883" i="8"/>
  <c r="B883" i="8"/>
  <c r="A883" i="8"/>
  <c r="I882" i="8"/>
  <c r="H882" i="8"/>
  <c r="G882" i="8"/>
  <c r="F882" i="8"/>
  <c r="D882" i="8"/>
  <c r="C882" i="8"/>
  <c r="B882" i="8"/>
  <c r="A882" i="8"/>
  <c r="I881" i="8"/>
  <c r="H881" i="8"/>
  <c r="G881" i="8"/>
  <c r="F881" i="8"/>
  <c r="D881" i="8"/>
  <c r="C881" i="8"/>
  <c r="B881" i="8"/>
  <c r="A881" i="8"/>
  <c r="I880" i="8"/>
  <c r="H880" i="8"/>
  <c r="G880" i="8"/>
  <c r="F880" i="8"/>
  <c r="D880" i="8"/>
  <c r="C880" i="8"/>
  <c r="B880" i="8"/>
  <c r="A880" i="8"/>
  <c r="I879" i="8"/>
  <c r="H879" i="8"/>
  <c r="G879" i="8"/>
  <c r="F879" i="8"/>
  <c r="D879" i="8"/>
  <c r="C879" i="8"/>
  <c r="B879" i="8"/>
  <c r="A879" i="8"/>
  <c r="I878" i="8"/>
  <c r="H878" i="8"/>
  <c r="G878" i="8"/>
  <c r="F878" i="8"/>
  <c r="D878" i="8"/>
  <c r="C878" i="8"/>
  <c r="B878" i="8"/>
  <c r="A878" i="8"/>
  <c r="I877" i="8"/>
  <c r="H877" i="8"/>
  <c r="G877" i="8"/>
  <c r="F877" i="8"/>
  <c r="D877" i="8"/>
  <c r="C877" i="8"/>
  <c r="B877" i="8"/>
  <c r="A877" i="8"/>
  <c r="I876" i="8"/>
  <c r="H876" i="8"/>
  <c r="G876" i="8"/>
  <c r="F876" i="8"/>
  <c r="D876" i="8"/>
  <c r="C876" i="8"/>
  <c r="B876" i="8"/>
  <c r="A876" i="8"/>
  <c r="I875" i="8"/>
  <c r="H875" i="8"/>
  <c r="G875" i="8"/>
  <c r="F875" i="8"/>
  <c r="D875" i="8"/>
  <c r="C875" i="8"/>
  <c r="B875" i="8"/>
  <c r="A875" i="8"/>
  <c r="I874" i="8"/>
  <c r="H874" i="8"/>
  <c r="G874" i="8"/>
  <c r="F874" i="8"/>
  <c r="D874" i="8"/>
  <c r="C874" i="8"/>
  <c r="B874" i="8"/>
  <c r="A874" i="8"/>
  <c r="I873" i="8"/>
  <c r="H873" i="8"/>
  <c r="G873" i="8"/>
  <c r="F873" i="8"/>
  <c r="D873" i="8"/>
  <c r="C873" i="8"/>
  <c r="B873" i="8"/>
  <c r="A873" i="8"/>
  <c r="I872" i="8"/>
  <c r="H872" i="8"/>
  <c r="G872" i="8"/>
  <c r="F872" i="8"/>
  <c r="D872" i="8"/>
  <c r="C872" i="8"/>
  <c r="B872" i="8"/>
  <c r="A872" i="8"/>
  <c r="L871" i="8"/>
  <c r="K871" i="8"/>
  <c r="J871" i="8"/>
  <c r="I871" i="8"/>
  <c r="H871" i="8"/>
  <c r="G871" i="8"/>
  <c r="F871" i="8"/>
  <c r="M871" i="8" s="1"/>
  <c r="N871" i="8" s="1"/>
  <c r="E871" i="8"/>
  <c r="D871" i="8"/>
  <c r="C871" i="8"/>
  <c r="B871" i="8"/>
  <c r="A871" i="8"/>
  <c r="L870" i="8"/>
  <c r="K870" i="8"/>
  <c r="J870" i="8"/>
  <c r="I870" i="8"/>
  <c r="H870" i="8"/>
  <c r="G870" i="8"/>
  <c r="F870" i="8"/>
  <c r="M870" i="8" s="1"/>
  <c r="N870" i="8" s="1"/>
  <c r="E870" i="8"/>
  <c r="D870" i="8"/>
  <c r="C870" i="8"/>
  <c r="B870" i="8"/>
  <c r="A870" i="8"/>
  <c r="L869" i="8"/>
  <c r="K869" i="8"/>
  <c r="J869" i="8"/>
  <c r="I869" i="8"/>
  <c r="H869" i="8"/>
  <c r="G869" i="8"/>
  <c r="F869" i="8"/>
  <c r="M869" i="8" s="1"/>
  <c r="N869" i="8" s="1"/>
  <c r="E869" i="8"/>
  <c r="D869" i="8"/>
  <c r="C869" i="8"/>
  <c r="B869" i="8"/>
  <c r="A869" i="8"/>
  <c r="L868" i="8"/>
  <c r="K868" i="8"/>
  <c r="J868" i="8"/>
  <c r="I868" i="8"/>
  <c r="H868" i="8"/>
  <c r="G868" i="8"/>
  <c r="F868" i="8"/>
  <c r="M868" i="8" s="1"/>
  <c r="N868" i="8" s="1"/>
  <c r="E868" i="8"/>
  <c r="D868" i="8"/>
  <c r="C868" i="8"/>
  <c r="B868" i="8"/>
  <c r="A868" i="8"/>
  <c r="L867" i="8"/>
  <c r="K867" i="8"/>
  <c r="J867" i="8"/>
  <c r="I867" i="8"/>
  <c r="H867" i="8"/>
  <c r="G867" i="8"/>
  <c r="F867" i="8"/>
  <c r="M867" i="8" s="1"/>
  <c r="N867" i="8" s="1"/>
  <c r="E867" i="8"/>
  <c r="D867" i="8"/>
  <c r="C867" i="8"/>
  <c r="B867" i="8"/>
  <c r="A867" i="8"/>
  <c r="L866" i="8"/>
  <c r="K866" i="8"/>
  <c r="J866" i="8"/>
  <c r="I866" i="8"/>
  <c r="H866" i="8"/>
  <c r="G866" i="8"/>
  <c r="F866" i="8"/>
  <c r="M866" i="8" s="1"/>
  <c r="N866" i="8" s="1"/>
  <c r="E866" i="8"/>
  <c r="D866" i="8"/>
  <c r="C866" i="8"/>
  <c r="B866" i="8"/>
  <c r="A866" i="8"/>
  <c r="L865" i="8"/>
  <c r="K865" i="8"/>
  <c r="J865" i="8"/>
  <c r="I865" i="8"/>
  <c r="H865" i="8"/>
  <c r="G865" i="8"/>
  <c r="F865" i="8"/>
  <c r="M865" i="8" s="1"/>
  <c r="N865" i="8" s="1"/>
  <c r="E865" i="8"/>
  <c r="D865" i="8"/>
  <c r="C865" i="8"/>
  <c r="B865" i="8"/>
  <c r="A865" i="8"/>
  <c r="L864" i="8"/>
  <c r="K864" i="8"/>
  <c r="J864" i="8"/>
  <c r="I864" i="8"/>
  <c r="H864" i="8"/>
  <c r="G864" i="8"/>
  <c r="F864" i="8"/>
  <c r="M864" i="8" s="1"/>
  <c r="N864" i="8" s="1"/>
  <c r="E864" i="8"/>
  <c r="D864" i="8"/>
  <c r="C864" i="8"/>
  <c r="B864" i="8"/>
  <c r="A864" i="8"/>
  <c r="L863" i="8"/>
  <c r="K863" i="8"/>
  <c r="J863" i="8"/>
  <c r="I863" i="8"/>
  <c r="H863" i="8"/>
  <c r="G863" i="8"/>
  <c r="F863" i="8"/>
  <c r="M863" i="8" s="1"/>
  <c r="N863" i="8" s="1"/>
  <c r="E863" i="8"/>
  <c r="D863" i="8"/>
  <c r="C863" i="8"/>
  <c r="B863" i="8"/>
  <c r="A863" i="8"/>
  <c r="L862" i="8"/>
  <c r="K862" i="8"/>
  <c r="J862" i="8"/>
  <c r="I862" i="8"/>
  <c r="H862" i="8"/>
  <c r="G862" i="8"/>
  <c r="F862" i="8"/>
  <c r="M862" i="8" s="1"/>
  <c r="N862" i="8" s="1"/>
  <c r="E862" i="8"/>
  <c r="D862" i="8"/>
  <c r="C862" i="8"/>
  <c r="B862" i="8"/>
  <c r="A862" i="8"/>
  <c r="L861" i="8"/>
  <c r="K861" i="8"/>
  <c r="J861" i="8"/>
  <c r="I861" i="8"/>
  <c r="H861" i="8"/>
  <c r="G861" i="8"/>
  <c r="F861" i="8"/>
  <c r="M861" i="8" s="1"/>
  <c r="N861" i="8" s="1"/>
  <c r="E861" i="8"/>
  <c r="D861" i="8"/>
  <c r="C861" i="8"/>
  <c r="B861" i="8"/>
  <c r="A861" i="8"/>
  <c r="L860" i="8"/>
  <c r="K860" i="8"/>
  <c r="J860" i="8"/>
  <c r="I860" i="8"/>
  <c r="H860" i="8"/>
  <c r="G860" i="8"/>
  <c r="F860" i="8"/>
  <c r="M860" i="8" s="1"/>
  <c r="N860" i="8" s="1"/>
  <c r="E860" i="8"/>
  <c r="D860" i="8"/>
  <c r="C860" i="8"/>
  <c r="B860" i="8"/>
  <c r="A860" i="8"/>
  <c r="L859" i="8"/>
  <c r="K859" i="8"/>
  <c r="J859" i="8"/>
  <c r="I859" i="8"/>
  <c r="H859" i="8"/>
  <c r="G859" i="8"/>
  <c r="F859" i="8"/>
  <c r="M859" i="8" s="1"/>
  <c r="N859" i="8" s="1"/>
  <c r="E859" i="8"/>
  <c r="D859" i="8"/>
  <c r="C859" i="8"/>
  <c r="B859" i="8"/>
  <c r="A859" i="8"/>
  <c r="L858" i="8"/>
  <c r="K858" i="8"/>
  <c r="J858" i="8"/>
  <c r="I858" i="8"/>
  <c r="H858" i="8"/>
  <c r="G858" i="8"/>
  <c r="F858" i="8"/>
  <c r="M858" i="8" s="1"/>
  <c r="N858" i="8" s="1"/>
  <c r="E858" i="8"/>
  <c r="D858" i="8"/>
  <c r="C858" i="8"/>
  <c r="B858" i="8"/>
  <c r="A858" i="8"/>
  <c r="L857" i="8"/>
  <c r="K857" i="8"/>
  <c r="J857" i="8"/>
  <c r="I857" i="8"/>
  <c r="H857" i="8"/>
  <c r="G857" i="8"/>
  <c r="F857" i="8"/>
  <c r="M857" i="8" s="1"/>
  <c r="E857" i="8"/>
  <c r="D857" i="8"/>
  <c r="C857" i="8"/>
  <c r="B857" i="8"/>
  <c r="A857" i="8"/>
  <c r="L856" i="8"/>
  <c r="K856" i="8"/>
  <c r="J856" i="8"/>
  <c r="I856" i="8"/>
  <c r="H856" i="8"/>
  <c r="G856" i="8"/>
  <c r="F856" i="8"/>
  <c r="M856" i="8" s="1"/>
  <c r="N856" i="8" s="1"/>
  <c r="E856" i="8"/>
  <c r="D856" i="8"/>
  <c r="C856" i="8"/>
  <c r="B856" i="8"/>
  <c r="A856" i="8"/>
  <c r="L855" i="8"/>
  <c r="K855" i="8"/>
  <c r="J855" i="8"/>
  <c r="I855" i="8"/>
  <c r="H855" i="8"/>
  <c r="G855" i="8"/>
  <c r="F855" i="8"/>
  <c r="M855" i="8" s="1"/>
  <c r="N855" i="8" s="1"/>
  <c r="E855" i="8"/>
  <c r="D855" i="8"/>
  <c r="C855" i="8"/>
  <c r="B855" i="8"/>
  <c r="A855" i="8"/>
  <c r="L854" i="8"/>
  <c r="K854" i="8"/>
  <c r="J854" i="8"/>
  <c r="I854" i="8"/>
  <c r="H854" i="8"/>
  <c r="G854" i="8"/>
  <c r="F854" i="8"/>
  <c r="M854" i="8" s="1"/>
  <c r="N854" i="8" s="1"/>
  <c r="E854" i="8"/>
  <c r="D854" i="8"/>
  <c r="C854" i="8"/>
  <c r="B854" i="8"/>
  <c r="A854" i="8"/>
  <c r="L853" i="8"/>
  <c r="K853" i="8"/>
  <c r="J853" i="8"/>
  <c r="I853" i="8"/>
  <c r="H853" i="8"/>
  <c r="G853" i="8"/>
  <c r="F853" i="8"/>
  <c r="M853" i="8" s="1"/>
  <c r="N853" i="8" s="1"/>
  <c r="E853" i="8"/>
  <c r="D853" i="8"/>
  <c r="C853" i="8"/>
  <c r="B853" i="8"/>
  <c r="A853" i="8"/>
  <c r="L852" i="8"/>
  <c r="K852" i="8"/>
  <c r="J852" i="8"/>
  <c r="I852" i="8"/>
  <c r="H852" i="8"/>
  <c r="G852" i="8"/>
  <c r="F852" i="8"/>
  <c r="M852" i="8" s="1"/>
  <c r="N852" i="8" s="1"/>
  <c r="E852" i="8"/>
  <c r="D852" i="8"/>
  <c r="C852" i="8"/>
  <c r="B852" i="8"/>
  <c r="A852" i="8"/>
  <c r="L851" i="8"/>
  <c r="K851" i="8"/>
  <c r="J851" i="8"/>
  <c r="I851" i="8"/>
  <c r="H851" i="8"/>
  <c r="G851" i="8"/>
  <c r="F851" i="8"/>
  <c r="M851" i="8" s="1"/>
  <c r="N851" i="8" s="1"/>
  <c r="E851" i="8"/>
  <c r="D851" i="8"/>
  <c r="C851" i="8"/>
  <c r="B851" i="8"/>
  <c r="A851" i="8"/>
  <c r="L850" i="8"/>
  <c r="K850" i="8"/>
  <c r="J850" i="8"/>
  <c r="I850" i="8"/>
  <c r="H850" i="8"/>
  <c r="G850" i="8"/>
  <c r="F850" i="8"/>
  <c r="M850" i="8" s="1"/>
  <c r="N850" i="8" s="1"/>
  <c r="E850" i="8"/>
  <c r="D850" i="8"/>
  <c r="C850" i="8"/>
  <c r="B850" i="8"/>
  <c r="A850" i="8"/>
  <c r="L849" i="8"/>
  <c r="K849" i="8"/>
  <c r="J849" i="8"/>
  <c r="I849" i="8"/>
  <c r="H849" i="8"/>
  <c r="G849" i="8"/>
  <c r="F849" i="8"/>
  <c r="M849" i="8" s="1"/>
  <c r="N849" i="8" s="1"/>
  <c r="E849" i="8"/>
  <c r="D849" i="8"/>
  <c r="C849" i="8"/>
  <c r="B849" i="8"/>
  <c r="A849" i="8"/>
  <c r="L848" i="8"/>
  <c r="K848" i="8"/>
  <c r="J848" i="8"/>
  <c r="I848" i="8"/>
  <c r="H848" i="8"/>
  <c r="G848" i="8"/>
  <c r="F848" i="8"/>
  <c r="M848" i="8" s="1"/>
  <c r="N848" i="8" s="1"/>
  <c r="E848" i="8"/>
  <c r="D848" i="8"/>
  <c r="C848" i="8"/>
  <c r="B848" i="8"/>
  <c r="A848" i="8"/>
  <c r="L847" i="8"/>
  <c r="K847" i="8"/>
  <c r="J847" i="8"/>
  <c r="I847" i="8"/>
  <c r="H847" i="8"/>
  <c r="G847" i="8"/>
  <c r="F847" i="8"/>
  <c r="M847" i="8" s="1"/>
  <c r="N847" i="8" s="1"/>
  <c r="E847" i="8"/>
  <c r="D847" i="8"/>
  <c r="C847" i="8"/>
  <c r="B847" i="8"/>
  <c r="A847" i="8"/>
  <c r="L846" i="8"/>
  <c r="K846" i="8"/>
  <c r="J846" i="8"/>
  <c r="I846" i="8"/>
  <c r="H846" i="8"/>
  <c r="G846" i="8"/>
  <c r="F846" i="8"/>
  <c r="M846" i="8" s="1"/>
  <c r="N846" i="8" s="1"/>
  <c r="E846" i="8"/>
  <c r="D846" i="8"/>
  <c r="C846" i="8"/>
  <c r="B846" i="8"/>
  <c r="A846" i="8"/>
  <c r="L845" i="8"/>
  <c r="K845" i="8"/>
  <c r="J845" i="8"/>
  <c r="I845" i="8"/>
  <c r="H845" i="8"/>
  <c r="G845" i="8"/>
  <c r="F845" i="8"/>
  <c r="M845" i="8" s="1"/>
  <c r="N845" i="8" s="1"/>
  <c r="E845" i="8"/>
  <c r="D845" i="8"/>
  <c r="C845" i="8"/>
  <c r="B845" i="8"/>
  <c r="A845" i="8"/>
  <c r="L844" i="8"/>
  <c r="K844" i="8"/>
  <c r="J844" i="8"/>
  <c r="I844" i="8"/>
  <c r="H844" i="8"/>
  <c r="G844" i="8"/>
  <c r="F844" i="8"/>
  <c r="M844" i="8" s="1"/>
  <c r="N844" i="8" s="1"/>
  <c r="E844" i="8"/>
  <c r="D844" i="8"/>
  <c r="C844" i="8"/>
  <c r="B844" i="8"/>
  <c r="A844" i="8"/>
  <c r="L843" i="8"/>
  <c r="K843" i="8"/>
  <c r="J843" i="8"/>
  <c r="I843" i="8"/>
  <c r="H843" i="8"/>
  <c r="G843" i="8"/>
  <c r="F843" i="8"/>
  <c r="M843" i="8" s="1"/>
  <c r="N843" i="8" s="1"/>
  <c r="E843" i="8"/>
  <c r="D843" i="8"/>
  <c r="C843" i="8"/>
  <c r="B843" i="8"/>
  <c r="A843" i="8"/>
  <c r="L842" i="8"/>
  <c r="K842" i="8"/>
  <c r="J842" i="8"/>
  <c r="I842" i="8"/>
  <c r="H842" i="8"/>
  <c r="G842" i="8"/>
  <c r="F842" i="8"/>
  <c r="M842" i="8" s="1"/>
  <c r="E842" i="8"/>
  <c r="D842" i="8"/>
  <c r="C842" i="8"/>
  <c r="B842" i="8"/>
  <c r="A842" i="8"/>
  <c r="L841" i="8"/>
  <c r="K841" i="8"/>
  <c r="J841" i="8"/>
  <c r="I841" i="8"/>
  <c r="H841" i="8"/>
  <c r="G841" i="8"/>
  <c r="F841" i="8"/>
  <c r="M841" i="8" s="1"/>
  <c r="N841" i="8" s="1"/>
  <c r="E841" i="8"/>
  <c r="D841" i="8"/>
  <c r="C841" i="8"/>
  <c r="B841" i="8"/>
  <c r="A841" i="8"/>
  <c r="L840" i="8"/>
  <c r="K840" i="8"/>
  <c r="J840" i="8"/>
  <c r="I840" i="8"/>
  <c r="H840" i="8"/>
  <c r="G840" i="8"/>
  <c r="F840" i="8"/>
  <c r="M840" i="8" s="1"/>
  <c r="N840" i="8" s="1"/>
  <c r="E840" i="8"/>
  <c r="D840" i="8"/>
  <c r="C840" i="8"/>
  <c r="B840" i="8"/>
  <c r="A840" i="8"/>
  <c r="L839" i="8"/>
  <c r="K839" i="8"/>
  <c r="J839" i="8"/>
  <c r="I839" i="8"/>
  <c r="H839" i="8"/>
  <c r="G839" i="8"/>
  <c r="F839" i="8"/>
  <c r="M839" i="8" s="1"/>
  <c r="N839" i="8" s="1"/>
  <c r="E839" i="8"/>
  <c r="D839" i="8"/>
  <c r="C839" i="8"/>
  <c r="B839" i="8"/>
  <c r="A839" i="8"/>
  <c r="L838" i="8"/>
  <c r="K838" i="8"/>
  <c r="J838" i="8"/>
  <c r="I838" i="8"/>
  <c r="H838" i="8"/>
  <c r="G838" i="8"/>
  <c r="F838" i="8"/>
  <c r="M838" i="8" s="1"/>
  <c r="N838" i="8" s="1"/>
  <c r="E838" i="8"/>
  <c r="D838" i="8"/>
  <c r="C838" i="8"/>
  <c r="B838" i="8"/>
  <c r="A838" i="8"/>
  <c r="L837" i="8"/>
  <c r="K837" i="8"/>
  <c r="J837" i="8"/>
  <c r="I837" i="8"/>
  <c r="H837" i="8"/>
  <c r="G837" i="8"/>
  <c r="F837" i="8"/>
  <c r="M837" i="8" s="1"/>
  <c r="N837" i="8" s="1"/>
  <c r="E837" i="8"/>
  <c r="D837" i="8"/>
  <c r="C837" i="8"/>
  <c r="B837" i="8"/>
  <c r="A837" i="8"/>
  <c r="L836" i="8"/>
  <c r="K836" i="8"/>
  <c r="J836" i="8"/>
  <c r="I836" i="8"/>
  <c r="H836" i="8"/>
  <c r="G836" i="8"/>
  <c r="F836" i="8"/>
  <c r="M836" i="8" s="1"/>
  <c r="N836" i="8" s="1"/>
  <c r="E836" i="8"/>
  <c r="D836" i="8"/>
  <c r="C836" i="8"/>
  <c r="B836" i="8"/>
  <c r="A836" i="8"/>
  <c r="L835" i="8"/>
  <c r="K835" i="8"/>
  <c r="J835" i="8"/>
  <c r="I835" i="8"/>
  <c r="H835" i="8"/>
  <c r="G835" i="8"/>
  <c r="F835" i="8"/>
  <c r="M835" i="8" s="1"/>
  <c r="N835" i="8" s="1"/>
  <c r="E835" i="8"/>
  <c r="D835" i="8"/>
  <c r="C835" i="8"/>
  <c r="B835" i="8"/>
  <c r="A835" i="8"/>
  <c r="L834" i="8"/>
  <c r="K834" i="8"/>
  <c r="J834" i="8"/>
  <c r="I834" i="8"/>
  <c r="H834" i="8"/>
  <c r="G834" i="8"/>
  <c r="F834" i="8"/>
  <c r="M834" i="8" s="1"/>
  <c r="N834" i="8" s="1"/>
  <c r="E834" i="8"/>
  <c r="D834" i="8"/>
  <c r="C834" i="8"/>
  <c r="B834" i="8"/>
  <c r="A834" i="8"/>
  <c r="L833" i="8"/>
  <c r="K833" i="8"/>
  <c r="J833" i="8"/>
  <c r="I833" i="8"/>
  <c r="H833" i="8"/>
  <c r="G833" i="8"/>
  <c r="F833" i="8"/>
  <c r="M833" i="8" s="1"/>
  <c r="N833" i="8" s="1"/>
  <c r="E833" i="8"/>
  <c r="D833" i="8"/>
  <c r="C833" i="8"/>
  <c r="B833" i="8"/>
  <c r="A833" i="8"/>
  <c r="L832" i="8"/>
  <c r="K832" i="8"/>
  <c r="J832" i="8"/>
  <c r="I832" i="8"/>
  <c r="H832" i="8"/>
  <c r="G832" i="8"/>
  <c r="F832" i="8"/>
  <c r="M832" i="8" s="1"/>
  <c r="N832" i="8" s="1"/>
  <c r="E832" i="8"/>
  <c r="D832" i="8"/>
  <c r="C832" i="8"/>
  <c r="B832" i="8"/>
  <c r="A832" i="8"/>
  <c r="L831" i="8"/>
  <c r="K831" i="8"/>
  <c r="J831" i="8"/>
  <c r="I831" i="8"/>
  <c r="H831" i="8"/>
  <c r="G831" i="8"/>
  <c r="F831" i="8"/>
  <c r="M831" i="8" s="1"/>
  <c r="N831" i="8" s="1"/>
  <c r="E831" i="8"/>
  <c r="D831" i="8"/>
  <c r="C831" i="8"/>
  <c r="B831" i="8"/>
  <c r="A831" i="8"/>
  <c r="L830" i="8"/>
  <c r="K830" i="8"/>
  <c r="J830" i="8"/>
  <c r="I830" i="8"/>
  <c r="H830" i="8"/>
  <c r="G830" i="8"/>
  <c r="F830" i="8"/>
  <c r="M830" i="8" s="1"/>
  <c r="N830" i="8" s="1"/>
  <c r="E830" i="8"/>
  <c r="D830" i="8"/>
  <c r="C830" i="8"/>
  <c r="B830" i="8"/>
  <c r="A830" i="8"/>
  <c r="L829" i="8"/>
  <c r="K829" i="8"/>
  <c r="J829" i="8"/>
  <c r="I829" i="8"/>
  <c r="H829" i="8"/>
  <c r="G829" i="8"/>
  <c r="F829" i="8"/>
  <c r="M829" i="8" s="1"/>
  <c r="N829" i="8" s="1"/>
  <c r="E829" i="8"/>
  <c r="D829" i="8"/>
  <c r="C829" i="8"/>
  <c r="B829" i="8"/>
  <c r="A829" i="8"/>
  <c r="L828" i="8"/>
  <c r="K828" i="8"/>
  <c r="J828" i="8"/>
  <c r="I828" i="8"/>
  <c r="H828" i="8"/>
  <c r="G828" i="8"/>
  <c r="F828" i="8"/>
  <c r="M828" i="8" s="1"/>
  <c r="N828" i="8" s="1"/>
  <c r="E828" i="8"/>
  <c r="D828" i="8"/>
  <c r="C828" i="8"/>
  <c r="B828" i="8"/>
  <c r="A828" i="8"/>
  <c r="L827" i="8"/>
  <c r="K827" i="8"/>
  <c r="J827" i="8"/>
  <c r="I827" i="8"/>
  <c r="H827" i="8"/>
  <c r="G827" i="8"/>
  <c r="F827" i="8"/>
  <c r="M827" i="8" s="1"/>
  <c r="E827" i="8"/>
  <c r="D827" i="8"/>
  <c r="C827" i="8"/>
  <c r="B827" i="8"/>
  <c r="A827" i="8"/>
  <c r="L826" i="8"/>
  <c r="K826" i="8"/>
  <c r="J826" i="8"/>
  <c r="I826" i="8"/>
  <c r="H826" i="8"/>
  <c r="G826" i="8"/>
  <c r="F826" i="8"/>
  <c r="M826" i="8" s="1"/>
  <c r="N826" i="8" s="1"/>
  <c r="E826" i="8"/>
  <c r="D826" i="8"/>
  <c r="C826" i="8"/>
  <c r="B826" i="8"/>
  <c r="A826" i="8"/>
  <c r="L825" i="8"/>
  <c r="K825" i="8"/>
  <c r="J825" i="8"/>
  <c r="I825" i="8"/>
  <c r="H825" i="8"/>
  <c r="G825" i="8"/>
  <c r="F825" i="8"/>
  <c r="M825" i="8" s="1"/>
  <c r="N825" i="8" s="1"/>
  <c r="E825" i="8"/>
  <c r="D825" i="8"/>
  <c r="C825" i="8"/>
  <c r="B825" i="8"/>
  <c r="A825" i="8"/>
  <c r="L824" i="8"/>
  <c r="K824" i="8"/>
  <c r="J824" i="8"/>
  <c r="I824" i="8"/>
  <c r="H824" i="8"/>
  <c r="G824" i="8"/>
  <c r="F824" i="8"/>
  <c r="M824" i="8" s="1"/>
  <c r="N824" i="8" s="1"/>
  <c r="E824" i="8"/>
  <c r="D824" i="8"/>
  <c r="C824" i="8"/>
  <c r="B824" i="8"/>
  <c r="A824" i="8"/>
  <c r="L823" i="8"/>
  <c r="K823" i="8"/>
  <c r="J823" i="8"/>
  <c r="I823" i="8"/>
  <c r="H823" i="8"/>
  <c r="G823" i="8"/>
  <c r="F823" i="8"/>
  <c r="M823" i="8" s="1"/>
  <c r="N823" i="8" s="1"/>
  <c r="E823" i="8"/>
  <c r="D823" i="8"/>
  <c r="C823" i="8"/>
  <c r="B823" i="8"/>
  <c r="A823" i="8"/>
  <c r="L822" i="8"/>
  <c r="K822" i="8"/>
  <c r="J822" i="8"/>
  <c r="I822" i="8"/>
  <c r="H822" i="8"/>
  <c r="G822" i="8"/>
  <c r="F822" i="8"/>
  <c r="M822" i="8" s="1"/>
  <c r="N822" i="8" s="1"/>
  <c r="E822" i="8"/>
  <c r="D822" i="8"/>
  <c r="C822" i="8"/>
  <c r="B822" i="8"/>
  <c r="A822" i="8"/>
  <c r="L821" i="8"/>
  <c r="K821" i="8"/>
  <c r="J821" i="8"/>
  <c r="I821" i="8"/>
  <c r="H821" i="8"/>
  <c r="G821" i="8"/>
  <c r="F821" i="8"/>
  <c r="M821" i="8" s="1"/>
  <c r="N821" i="8" s="1"/>
  <c r="E821" i="8"/>
  <c r="D821" i="8"/>
  <c r="C821" i="8"/>
  <c r="B821" i="8"/>
  <c r="A821" i="8"/>
  <c r="L820" i="8"/>
  <c r="K820" i="8"/>
  <c r="J820" i="8"/>
  <c r="I820" i="8"/>
  <c r="H820" i="8"/>
  <c r="G820" i="8"/>
  <c r="F820" i="8"/>
  <c r="M820" i="8" s="1"/>
  <c r="N820" i="8" s="1"/>
  <c r="E820" i="8"/>
  <c r="D820" i="8"/>
  <c r="C820" i="8"/>
  <c r="B820" i="8"/>
  <c r="A820" i="8"/>
  <c r="L819" i="8"/>
  <c r="K819" i="8"/>
  <c r="J819" i="8"/>
  <c r="I819" i="8"/>
  <c r="H819" i="8"/>
  <c r="G819" i="8"/>
  <c r="F819" i="8"/>
  <c r="M819" i="8" s="1"/>
  <c r="N819" i="8" s="1"/>
  <c r="E819" i="8"/>
  <c r="D819" i="8"/>
  <c r="C819" i="8"/>
  <c r="B819" i="8"/>
  <c r="A819" i="8"/>
  <c r="L818" i="8"/>
  <c r="K818" i="8"/>
  <c r="J818" i="8"/>
  <c r="I818" i="8"/>
  <c r="H818" i="8"/>
  <c r="G818" i="8"/>
  <c r="F818" i="8"/>
  <c r="M818" i="8" s="1"/>
  <c r="N818" i="8" s="1"/>
  <c r="E818" i="8"/>
  <c r="D818" i="8"/>
  <c r="C818" i="8"/>
  <c r="B818" i="8"/>
  <c r="A818" i="8"/>
  <c r="L817" i="8"/>
  <c r="K817" i="8"/>
  <c r="J817" i="8"/>
  <c r="I817" i="8"/>
  <c r="H817" i="8"/>
  <c r="G817" i="8"/>
  <c r="F817" i="8"/>
  <c r="M817" i="8" s="1"/>
  <c r="N817" i="8" s="1"/>
  <c r="E817" i="8"/>
  <c r="D817" i="8"/>
  <c r="C817" i="8"/>
  <c r="B817" i="8"/>
  <c r="A817" i="8"/>
  <c r="L816" i="8"/>
  <c r="K816" i="8"/>
  <c r="J816" i="8"/>
  <c r="I816" i="8"/>
  <c r="H816" i="8"/>
  <c r="G816" i="8"/>
  <c r="F816" i="8"/>
  <c r="M816" i="8" s="1"/>
  <c r="N816" i="8" s="1"/>
  <c r="E816" i="8"/>
  <c r="D816" i="8"/>
  <c r="C816" i="8"/>
  <c r="B816" i="8"/>
  <c r="A816" i="8"/>
  <c r="L815" i="8"/>
  <c r="K815" i="8"/>
  <c r="J815" i="8"/>
  <c r="I815" i="8"/>
  <c r="H815" i="8"/>
  <c r="G815" i="8"/>
  <c r="F815" i="8"/>
  <c r="M815" i="8" s="1"/>
  <c r="N815" i="8" s="1"/>
  <c r="E815" i="8"/>
  <c r="D815" i="8"/>
  <c r="C815" i="8"/>
  <c r="B815" i="8"/>
  <c r="A815" i="8"/>
  <c r="L814" i="8"/>
  <c r="K814" i="8"/>
  <c r="J814" i="8"/>
  <c r="I814" i="8"/>
  <c r="H814" i="8"/>
  <c r="G814" i="8"/>
  <c r="F814" i="8"/>
  <c r="M814" i="8" s="1"/>
  <c r="N814" i="8" s="1"/>
  <c r="E814" i="8"/>
  <c r="D814" i="8"/>
  <c r="C814" i="8"/>
  <c r="B814" i="8"/>
  <c r="A814" i="8"/>
  <c r="L813" i="8"/>
  <c r="K813" i="8"/>
  <c r="J813" i="8"/>
  <c r="I813" i="8"/>
  <c r="H813" i="8"/>
  <c r="G813" i="8"/>
  <c r="F813" i="8"/>
  <c r="M813" i="8" s="1"/>
  <c r="N813" i="8" s="1"/>
  <c r="E813" i="8"/>
  <c r="D813" i="8"/>
  <c r="C813" i="8"/>
  <c r="B813" i="8"/>
  <c r="A813" i="8"/>
  <c r="L812" i="8"/>
  <c r="K812" i="8"/>
  <c r="J812" i="8"/>
  <c r="I812" i="8"/>
  <c r="H812" i="8"/>
  <c r="G812" i="8"/>
  <c r="F812" i="8"/>
  <c r="M812" i="8" s="1"/>
  <c r="E812" i="8"/>
  <c r="D812" i="8"/>
  <c r="C812" i="8"/>
  <c r="B812" i="8"/>
  <c r="A812" i="8"/>
  <c r="L811" i="8"/>
  <c r="K811" i="8"/>
  <c r="J811" i="8"/>
  <c r="I811" i="8"/>
  <c r="H811" i="8"/>
  <c r="G811" i="8"/>
  <c r="F811" i="8"/>
  <c r="M811" i="8" s="1"/>
  <c r="N811" i="8" s="1"/>
  <c r="E811" i="8"/>
  <c r="D811" i="8"/>
  <c r="C811" i="8"/>
  <c r="B811" i="8"/>
  <c r="A811" i="8"/>
  <c r="L810" i="8"/>
  <c r="K810" i="8"/>
  <c r="J810" i="8"/>
  <c r="I810" i="8"/>
  <c r="H810" i="8"/>
  <c r="G810" i="8"/>
  <c r="F810" i="8"/>
  <c r="M810" i="8" s="1"/>
  <c r="N810" i="8" s="1"/>
  <c r="E810" i="8"/>
  <c r="D810" i="8"/>
  <c r="C810" i="8"/>
  <c r="B810" i="8"/>
  <c r="A810" i="8"/>
  <c r="L809" i="8"/>
  <c r="K809" i="8"/>
  <c r="J809" i="8"/>
  <c r="I809" i="8"/>
  <c r="H809" i="8"/>
  <c r="G809" i="8"/>
  <c r="F809" i="8"/>
  <c r="M809" i="8" s="1"/>
  <c r="N809" i="8" s="1"/>
  <c r="E809" i="8"/>
  <c r="D809" i="8"/>
  <c r="C809" i="8"/>
  <c r="B809" i="8"/>
  <c r="A809" i="8"/>
  <c r="L808" i="8"/>
  <c r="K808" i="8"/>
  <c r="J808" i="8"/>
  <c r="I808" i="8"/>
  <c r="H808" i="8"/>
  <c r="G808" i="8"/>
  <c r="F808" i="8"/>
  <c r="M808" i="8" s="1"/>
  <c r="N808" i="8" s="1"/>
  <c r="E808" i="8"/>
  <c r="D808" i="8"/>
  <c r="C808" i="8"/>
  <c r="B808" i="8"/>
  <c r="A808" i="8"/>
  <c r="L807" i="8"/>
  <c r="K807" i="8"/>
  <c r="J807" i="8"/>
  <c r="I807" i="8"/>
  <c r="H807" i="8"/>
  <c r="G807" i="8"/>
  <c r="F807" i="8"/>
  <c r="M807" i="8" s="1"/>
  <c r="N807" i="8" s="1"/>
  <c r="E807" i="8"/>
  <c r="D807" i="8"/>
  <c r="C807" i="8"/>
  <c r="B807" i="8"/>
  <c r="A807" i="8"/>
  <c r="L806" i="8"/>
  <c r="K806" i="8"/>
  <c r="J806" i="8"/>
  <c r="I806" i="8"/>
  <c r="H806" i="8"/>
  <c r="G806" i="8"/>
  <c r="F806" i="8"/>
  <c r="M806" i="8" s="1"/>
  <c r="N806" i="8" s="1"/>
  <c r="E806" i="8"/>
  <c r="D806" i="8"/>
  <c r="C806" i="8"/>
  <c r="B806" i="8"/>
  <c r="A806" i="8"/>
  <c r="L805" i="8"/>
  <c r="K805" i="8"/>
  <c r="J805" i="8"/>
  <c r="I805" i="8"/>
  <c r="H805" i="8"/>
  <c r="G805" i="8"/>
  <c r="F805" i="8"/>
  <c r="M805" i="8" s="1"/>
  <c r="N805" i="8" s="1"/>
  <c r="E805" i="8"/>
  <c r="D805" i="8"/>
  <c r="C805" i="8"/>
  <c r="B805" i="8"/>
  <c r="A805" i="8"/>
  <c r="L804" i="8"/>
  <c r="K804" i="8"/>
  <c r="J804" i="8"/>
  <c r="I804" i="8"/>
  <c r="H804" i="8"/>
  <c r="G804" i="8"/>
  <c r="F804" i="8"/>
  <c r="M804" i="8" s="1"/>
  <c r="N804" i="8" s="1"/>
  <c r="E804" i="8"/>
  <c r="D804" i="8"/>
  <c r="C804" i="8"/>
  <c r="B804" i="8"/>
  <c r="A804" i="8"/>
  <c r="L803" i="8"/>
  <c r="K803" i="8"/>
  <c r="J803" i="8"/>
  <c r="I803" i="8"/>
  <c r="H803" i="8"/>
  <c r="G803" i="8"/>
  <c r="F803" i="8"/>
  <c r="M803" i="8" s="1"/>
  <c r="N803" i="8" s="1"/>
  <c r="E803" i="8"/>
  <c r="D803" i="8"/>
  <c r="C803" i="8"/>
  <c r="B803" i="8"/>
  <c r="A803" i="8"/>
  <c r="L802" i="8"/>
  <c r="K802" i="8"/>
  <c r="J802" i="8"/>
  <c r="I802" i="8"/>
  <c r="H802" i="8"/>
  <c r="G802" i="8"/>
  <c r="F802" i="8"/>
  <c r="M802" i="8" s="1"/>
  <c r="N802" i="8" s="1"/>
  <c r="E802" i="8"/>
  <c r="D802" i="8"/>
  <c r="C802" i="8"/>
  <c r="B802" i="8"/>
  <c r="A802" i="8"/>
  <c r="L801" i="8"/>
  <c r="K801" i="8"/>
  <c r="J801" i="8"/>
  <c r="I801" i="8"/>
  <c r="H801" i="8"/>
  <c r="G801" i="8"/>
  <c r="F801" i="8"/>
  <c r="M801" i="8" s="1"/>
  <c r="N801" i="8" s="1"/>
  <c r="E801" i="8"/>
  <c r="D801" i="8"/>
  <c r="C801" i="8"/>
  <c r="B801" i="8"/>
  <c r="A801" i="8"/>
  <c r="L800" i="8"/>
  <c r="K800" i="8"/>
  <c r="J800" i="8"/>
  <c r="I800" i="8"/>
  <c r="H800" i="8"/>
  <c r="G800" i="8"/>
  <c r="F800" i="8"/>
  <c r="M800" i="8" s="1"/>
  <c r="N800" i="8" s="1"/>
  <c r="E800" i="8"/>
  <c r="D800" i="8"/>
  <c r="C800" i="8"/>
  <c r="B800" i="8"/>
  <c r="A800" i="8"/>
  <c r="L799" i="8"/>
  <c r="K799" i="8"/>
  <c r="J799" i="8"/>
  <c r="I799" i="8"/>
  <c r="H799" i="8"/>
  <c r="G799" i="8"/>
  <c r="F799" i="8"/>
  <c r="M799" i="8" s="1"/>
  <c r="N799" i="8" s="1"/>
  <c r="E799" i="8"/>
  <c r="D799" i="8"/>
  <c r="C799" i="8"/>
  <c r="B799" i="8"/>
  <c r="A799" i="8"/>
  <c r="L798" i="8"/>
  <c r="K798" i="8"/>
  <c r="J798" i="8"/>
  <c r="I798" i="8"/>
  <c r="H798" i="8"/>
  <c r="G798" i="8"/>
  <c r="F798" i="8"/>
  <c r="M798" i="8" s="1"/>
  <c r="N798" i="8" s="1"/>
  <c r="E798" i="8"/>
  <c r="D798" i="8"/>
  <c r="C798" i="8"/>
  <c r="B798" i="8"/>
  <c r="A798" i="8"/>
  <c r="L797" i="8"/>
  <c r="K797" i="8"/>
  <c r="J797" i="8"/>
  <c r="I797" i="8"/>
  <c r="H797" i="8"/>
  <c r="G797" i="8"/>
  <c r="F797" i="8"/>
  <c r="M797" i="8" s="1"/>
  <c r="E797" i="8"/>
  <c r="D797" i="8"/>
  <c r="C797" i="8"/>
  <c r="B797" i="8"/>
  <c r="A797" i="8"/>
  <c r="L796" i="8"/>
  <c r="K796" i="8"/>
  <c r="J796" i="8"/>
  <c r="I796" i="8"/>
  <c r="H796" i="8"/>
  <c r="G796" i="8"/>
  <c r="F796" i="8"/>
  <c r="M796" i="8" s="1"/>
  <c r="N796" i="8" s="1"/>
  <c r="E796" i="8"/>
  <c r="D796" i="8"/>
  <c r="C796" i="8"/>
  <c r="B796" i="8"/>
  <c r="A796" i="8"/>
  <c r="L795" i="8"/>
  <c r="K795" i="8"/>
  <c r="J795" i="8"/>
  <c r="I795" i="8"/>
  <c r="H795" i="8"/>
  <c r="G795" i="8"/>
  <c r="F795" i="8"/>
  <c r="M795" i="8" s="1"/>
  <c r="N795" i="8" s="1"/>
  <c r="E795" i="8"/>
  <c r="D795" i="8"/>
  <c r="C795" i="8"/>
  <c r="B795" i="8"/>
  <c r="A795" i="8"/>
  <c r="L794" i="8"/>
  <c r="K794" i="8"/>
  <c r="J794" i="8"/>
  <c r="I794" i="8"/>
  <c r="H794" i="8"/>
  <c r="G794" i="8"/>
  <c r="F794" i="8"/>
  <c r="M794" i="8" s="1"/>
  <c r="N794" i="8" s="1"/>
  <c r="E794" i="8"/>
  <c r="D794" i="8"/>
  <c r="C794" i="8"/>
  <c r="B794" i="8"/>
  <c r="A794" i="8"/>
  <c r="L793" i="8"/>
  <c r="K793" i="8"/>
  <c r="J793" i="8"/>
  <c r="I793" i="8"/>
  <c r="H793" i="8"/>
  <c r="G793" i="8"/>
  <c r="F793" i="8"/>
  <c r="M793" i="8" s="1"/>
  <c r="N793" i="8" s="1"/>
  <c r="E793" i="8"/>
  <c r="D793" i="8"/>
  <c r="C793" i="8"/>
  <c r="B793" i="8"/>
  <c r="A793" i="8"/>
  <c r="L792" i="8"/>
  <c r="K792" i="8"/>
  <c r="J792" i="8"/>
  <c r="I792" i="8"/>
  <c r="H792" i="8"/>
  <c r="G792" i="8"/>
  <c r="F792" i="8"/>
  <c r="M792" i="8" s="1"/>
  <c r="N792" i="8" s="1"/>
  <c r="E792" i="8"/>
  <c r="D792" i="8"/>
  <c r="C792" i="8"/>
  <c r="B792" i="8"/>
  <c r="A792" i="8"/>
  <c r="L791" i="8"/>
  <c r="K791" i="8"/>
  <c r="J791" i="8"/>
  <c r="I791" i="8"/>
  <c r="H791" i="8"/>
  <c r="G791" i="8"/>
  <c r="F791" i="8"/>
  <c r="M791" i="8" s="1"/>
  <c r="N791" i="8" s="1"/>
  <c r="E791" i="8"/>
  <c r="D791" i="8"/>
  <c r="C791" i="8"/>
  <c r="B791" i="8"/>
  <c r="A791" i="8"/>
  <c r="L790" i="8"/>
  <c r="K790" i="8"/>
  <c r="J790" i="8"/>
  <c r="I790" i="8"/>
  <c r="H790" i="8"/>
  <c r="G790" i="8"/>
  <c r="F790" i="8"/>
  <c r="M790" i="8" s="1"/>
  <c r="N790" i="8" s="1"/>
  <c r="E790" i="8"/>
  <c r="D790" i="8"/>
  <c r="C790" i="8"/>
  <c r="B790" i="8"/>
  <c r="A790" i="8"/>
  <c r="L789" i="8"/>
  <c r="K789" i="8"/>
  <c r="J789" i="8"/>
  <c r="I789" i="8"/>
  <c r="H789" i="8"/>
  <c r="G789" i="8"/>
  <c r="F789" i="8"/>
  <c r="M789" i="8" s="1"/>
  <c r="N789" i="8" s="1"/>
  <c r="E789" i="8"/>
  <c r="D789" i="8"/>
  <c r="C789" i="8"/>
  <c r="B789" i="8"/>
  <c r="A789" i="8"/>
  <c r="L788" i="8"/>
  <c r="K788" i="8"/>
  <c r="J788" i="8"/>
  <c r="I788" i="8"/>
  <c r="H788" i="8"/>
  <c r="G788" i="8"/>
  <c r="F788" i="8"/>
  <c r="M788" i="8" s="1"/>
  <c r="N788" i="8" s="1"/>
  <c r="E788" i="8"/>
  <c r="D788" i="8"/>
  <c r="C788" i="8"/>
  <c r="B788" i="8"/>
  <c r="A788" i="8"/>
  <c r="L787" i="8"/>
  <c r="K787" i="8"/>
  <c r="J787" i="8"/>
  <c r="I787" i="8"/>
  <c r="H787" i="8"/>
  <c r="G787" i="8"/>
  <c r="F787" i="8"/>
  <c r="M787" i="8" s="1"/>
  <c r="N787" i="8" s="1"/>
  <c r="E787" i="8"/>
  <c r="D787" i="8"/>
  <c r="C787" i="8"/>
  <c r="B787" i="8"/>
  <c r="A787" i="8"/>
  <c r="L786" i="8"/>
  <c r="K786" i="8"/>
  <c r="J786" i="8"/>
  <c r="I786" i="8"/>
  <c r="H786" i="8"/>
  <c r="G786" i="8"/>
  <c r="F786" i="8"/>
  <c r="M786" i="8" s="1"/>
  <c r="N786" i="8" s="1"/>
  <c r="E786" i="8"/>
  <c r="D786" i="8"/>
  <c r="C786" i="8"/>
  <c r="B786" i="8"/>
  <c r="A786" i="8"/>
  <c r="L785" i="8"/>
  <c r="K785" i="8"/>
  <c r="J785" i="8"/>
  <c r="I785" i="8"/>
  <c r="H785" i="8"/>
  <c r="G785" i="8"/>
  <c r="F785" i="8"/>
  <c r="M785" i="8" s="1"/>
  <c r="N785" i="8" s="1"/>
  <c r="E785" i="8"/>
  <c r="D785" i="8"/>
  <c r="C785" i="8"/>
  <c r="B785" i="8"/>
  <c r="A785" i="8"/>
  <c r="L784" i="8"/>
  <c r="K784" i="8"/>
  <c r="J784" i="8"/>
  <c r="I784" i="8"/>
  <c r="H784" i="8"/>
  <c r="G784" i="8"/>
  <c r="F784" i="8"/>
  <c r="M784" i="8" s="1"/>
  <c r="N784" i="8" s="1"/>
  <c r="E784" i="8"/>
  <c r="D784" i="8"/>
  <c r="C784" i="8"/>
  <c r="B784" i="8"/>
  <c r="A784" i="8"/>
  <c r="L783" i="8"/>
  <c r="K783" i="8"/>
  <c r="J783" i="8"/>
  <c r="I783" i="8"/>
  <c r="H783" i="8"/>
  <c r="G783" i="8"/>
  <c r="F783" i="8"/>
  <c r="M783" i="8" s="1"/>
  <c r="N783" i="8" s="1"/>
  <c r="E783" i="8"/>
  <c r="D783" i="8"/>
  <c r="C783" i="8"/>
  <c r="B783" i="8"/>
  <c r="A783" i="8"/>
  <c r="L782" i="8"/>
  <c r="K782" i="8"/>
  <c r="J782" i="8"/>
  <c r="I782" i="8"/>
  <c r="H782" i="8"/>
  <c r="G782" i="8"/>
  <c r="F782" i="8"/>
  <c r="M782" i="8" s="1"/>
  <c r="E782" i="8"/>
  <c r="D782" i="8"/>
  <c r="C782" i="8"/>
  <c r="B782" i="8"/>
  <c r="A782" i="8"/>
  <c r="L781" i="8"/>
  <c r="K781" i="8"/>
  <c r="J781" i="8"/>
  <c r="I781" i="8"/>
  <c r="H781" i="8"/>
  <c r="G781" i="8"/>
  <c r="F781" i="8"/>
  <c r="M781" i="8" s="1"/>
  <c r="N781" i="8" s="1"/>
  <c r="E781" i="8"/>
  <c r="D781" i="8"/>
  <c r="C781" i="8"/>
  <c r="B781" i="8"/>
  <c r="A781" i="8"/>
  <c r="L780" i="8"/>
  <c r="K780" i="8"/>
  <c r="J780" i="8"/>
  <c r="I780" i="8"/>
  <c r="H780" i="8"/>
  <c r="G780" i="8"/>
  <c r="F780" i="8"/>
  <c r="M780" i="8" s="1"/>
  <c r="N780" i="8" s="1"/>
  <c r="E780" i="8"/>
  <c r="D780" i="8"/>
  <c r="C780" i="8"/>
  <c r="B780" i="8"/>
  <c r="A780" i="8"/>
  <c r="L779" i="8"/>
  <c r="K779" i="8"/>
  <c r="J779" i="8"/>
  <c r="I779" i="8"/>
  <c r="H779" i="8"/>
  <c r="G779" i="8"/>
  <c r="F779" i="8"/>
  <c r="M779" i="8" s="1"/>
  <c r="N779" i="8" s="1"/>
  <c r="E779" i="8"/>
  <c r="D779" i="8"/>
  <c r="C779" i="8"/>
  <c r="B779" i="8"/>
  <c r="A779" i="8"/>
  <c r="L778" i="8"/>
  <c r="K778" i="8"/>
  <c r="J778" i="8"/>
  <c r="I778" i="8"/>
  <c r="H778" i="8"/>
  <c r="G778" i="8"/>
  <c r="F778" i="8"/>
  <c r="M778" i="8" s="1"/>
  <c r="N778" i="8" s="1"/>
  <c r="E778" i="8"/>
  <c r="D778" i="8"/>
  <c r="C778" i="8"/>
  <c r="B778" i="8"/>
  <c r="A778" i="8"/>
  <c r="L777" i="8"/>
  <c r="K777" i="8"/>
  <c r="J777" i="8"/>
  <c r="I777" i="8"/>
  <c r="H777" i="8"/>
  <c r="G777" i="8"/>
  <c r="F777" i="8"/>
  <c r="M777" i="8" s="1"/>
  <c r="N777" i="8" s="1"/>
  <c r="E777" i="8"/>
  <c r="D777" i="8"/>
  <c r="C777" i="8"/>
  <c r="B777" i="8"/>
  <c r="A777" i="8"/>
  <c r="L776" i="8"/>
  <c r="K776" i="8"/>
  <c r="J776" i="8"/>
  <c r="I776" i="8"/>
  <c r="H776" i="8"/>
  <c r="G776" i="8"/>
  <c r="F776" i="8"/>
  <c r="M776" i="8" s="1"/>
  <c r="N776" i="8" s="1"/>
  <c r="E776" i="8"/>
  <c r="D776" i="8"/>
  <c r="C776" i="8"/>
  <c r="B776" i="8"/>
  <c r="A776" i="8"/>
  <c r="L775" i="8"/>
  <c r="K775" i="8"/>
  <c r="J775" i="8"/>
  <c r="I775" i="8"/>
  <c r="H775" i="8"/>
  <c r="G775" i="8"/>
  <c r="F775" i="8"/>
  <c r="M775" i="8" s="1"/>
  <c r="N775" i="8" s="1"/>
  <c r="E775" i="8"/>
  <c r="D775" i="8"/>
  <c r="C775" i="8"/>
  <c r="B775" i="8"/>
  <c r="A775" i="8"/>
  <c r="L774" i="8"/>
  <c r="K774" i="8"/>
  <c r="J774" i="8"/>
  <c r="I774" i="8"/>
  <c r="H774" i="8"/>
  <c r="G774" i="8"/>
  <c r="F774" i="8"/>
  <c r="M774" i="8" s="1"/>
  <c r="N774" i="8" s="1"/>
  <c r="E774" i="8"/>
  <c r="D774" i="8"/>
  <c r="C774" i="8"/>
  <c r="B774" i="8"/>
  <c r="A774" i="8"/>
  <c r="L773" i="8"/>
  <c r="K773" i="8"/>
  <c r="J773" i="8"/>
  <c r="I773" i="8"/>
  <c r="H773" i="8"/>
  <c r="G773" i="8"/>
  <c r="F773" i="8"/>
  <c r="M773" i="8" s="1"/>
  <c r="N773" i="8" s="1"/>
  <c r="E773" i="8"/>
  <c r="D773" i="8"/>
  <c r="C773" i="8"/>
  <c r="B773" i="8"/>
  <c r="A773" i="8"/>
  <c r="L772" i="8"/>
  <c r="K772" i="8"/>
  <c r="J772" i="8"/>
  <c r="I772" i="8"/>
  <c r="H772" i="8"/>
  <c r="G772" i="8"/>
  <c r="F772" i="8"/>
  <c r="M772" i="8" s="1"/>
  <c r="N772" i="8" s="1"/>
  <c r="E772" i="8"/>
  <c r="D772" i="8"/>
  <c r="C772" i="8"/>
  <c r="B772" i="8"/>
  <c r="A772" i="8"/>
  <c r="L771" i="8"/>
  <c r="K771" i="8"/>
  <c r="J771" i="8"/>
  <c r="I771" i="8"/>
  <c r="H771" i="8"/>
  <c r="G771" i="8"/>
  <c r="F771" i="8"/>
  <c r="M771" i="8" s="1"/>
  <c r="N771" i="8" s="1"/>
  <c r="E771" i="8"/>
  <c r="D771" i="8"/>
  <c r="C771" i="8"/>
  <c r="B771" i="8"/>
  <c r="A771" i="8"/>
  <c r="L770" i="8"/>
  <c r="K770" i="8"/>
  <c r="J770" i="8"/>
  <c r="I770" i="8"/>
  <c r="H770" i="8"/>
  <c r="G770" i="8"/>
  <c r="F770" i="8"/>
  <c r="M770" i="8" s="1"/>
  <c r="N770" i="8" s="1"/>
  <c r="E770" i="8"/>
  <c r="D770" i="8"/>
  <c r="C770" i="8"/>
  <c r="B770" i="8"/>
  <c r="A770" i="8"/>
  <c r="L769" i="8"/>
  <c r="K769" i="8"/>
  <c r="J769" i="8"/>
  <c r="I769" i="8"/>
  <c r="H769" i="8"/>
  <c r="G769" i="8"/>
  <c r="F769" i="8"/>
  <c r="M769" i="8" s="1"/>
  <c r="N769" i="8" s="1"/>
  <c r="E769" i="8"/>
  <c r="D769" i="8"/>
  <c r="C769" i="8"/>
  <c r="B769" i="8"/>
  <c r="A769" i="8"/>
  <c r="L768" i="8"/>
  <c r="K768" i="8"/>
  <c r="J768" i="8"/>
  <c r="I768" i="8"/>
  <c r="H768" i="8"/>
  <c r="G768" i="8"/>
  <c r="F768" i="8"/>
  <c r="M768" i="8" s="1"/>
  <c r="N768" i="8" s="1"/>
  <c r="E768" i="8"/>
  <c r="D768" i="8"/>
  <c r="C768" i="8"/>
  <c r="B768" i="8"/>
  <c r="A768" i="8"/>
  <c r="L767" i="8"/>
  <c r="K767" i="8"/>
  <c r="J767" i="8"/>
  <c r="I767" i="8"/>
  <c r="H767" i="8"/>
  <c r="G767" i="8"/>
  <c r="F767" i="8"/>
  <c r="M767" i="8" s="1"/>
  <c r="E767" i="8"/>
  <c r="D767" i="8"/>
  <c r="C767" i="8"/>
  <c r="B767" i="8"/>
  <c r="A767" i="8"/>
  <c r="L766" i="8"/>
  <c r="K766" i="8"/>
  <c r="J766" i="8"/>
  <c r="I766" i="8"/>
  <c r="H766" i="8"/>
  <c r="G766" i="8"/>
  <c r="F766" i="8"/>
  <c r="M766" i="8" s="1"/>
  <c r="E766" i="8"/>
  <c r="D766" i="8"/>
  <c r="C766" i="8"/>
  <c r="B766" i="8"/>
  <c r="A766" i="8"/>
  <c r="L765" i="8"/>
  <c r="K765" i="8"/>
  <c r="J765" i="8"/>
  <c r="I765" i="8"/>
  <c r="H765" i="8"/>
  <c r="G765" i="8"/>
  <c r="F765" i="8"/>
  <c r="M765" i="8" s="1"/>
  <c r="E765" i="8"/>
  <c r="D765" i="8"/>
  <c r="C765" i="8"/>
  <c r="B765" i="8"/>
  <c r="A765" i="8"/>
  <c r="L764" i="8"/>
  <c r="K764" i="8"/>
  <c r="J764" i="8"/>
  <c r="I764" i="8"/>
  <c r="H764" i="8"/>
  <c r="G764" i="8"/>
  <c r="F764" i="8"/>
  <c r="M764" i="8" s="1"/>
  <c r="E764" i="8"/>
  <c r="D764" i="8"/>
  <c r="C764" i="8"/>
  <c r="B764" i="8"/>
  <c r="A764" i="8"/>
  <c r="L763" i="8"/>
  <c r="K763" i="8"/>
  <c r="J763" i="8"/>
  <c r="I763" i="8"/>
  <c r="H763" i="8"/>
  <c r="G763" i="8"/>
  <c r="F763" i="8"/>
  <c r="M763" i="8" s="1"/>
  <c r="E763" i="8"/>
  <c r="D763" i="8"/>
  <c r="C763" i="8"/>
  <c r="B763" i="8"/>
  <c r="A763" i="8"/>
  <c r="L762" i="8"/>
  <c r="K762" i="8"/>
  <c r="J762" i="8"/>
  <c r="I762" i="8"/>
  <c r="H762" i="8"/>
  <c r="G762" i="8"/>
  <c r="F762" i="8"/>
  <c r="M762" i="8" s="1"/>
  <c r="E762" i="8"/>
  <c r="D762" i="8"/>
  <c r="C762" i="8"/>
  <c r="B762" i="8"/>
  <c r="A762" i="8"/>
  <c r="L761" i="8"/>
  <c r="K761" i="8"/>
  <c r="J761" i="8"/>
  <c r="I761" i="8"/>
  <c r="H761" i="8"/>
  <c r="G761" i="8"/>
  <c r="F761" i="8"/>
  <c r="M761" i="8" s="1"/>
  <c r="E761" i="8"/>
  <c r="D761" i="8"/>
  <c r="C761" i="8"/>
  <c r="B761" i="8"/>
  <c r="A761" i="8"/>
  <c r="L760" i="8"/>
  <c r="K760" i="8"/>
  <c r="J760" i="8"/>
  <c r="I760" i="8"/>
  <c r="H760" i="8"/>
  <c r="G760" i="8"/>
  <c r="F760" i="8"/>
  <c r="M760" i="8" s="1"/>
  <c r="E760" i="8"/>
  <c r="D760" i="8"/>
  <c r="C760" i="8"/>
  <c r="B760" i="8"/>
  <c r="A760" i="8"/>
  <c r="L759" i="8"/>
  <c r="K759" i="8"/>
  <c r="J759" i="8"/>
  <c r="I759" i="8"/>
  <c r="H759" i="8"/>
  <c r="G759" i="8"/>
  <c r="F759" i="8"/>
  <c r="M759" i="8" s="1"/>
  <c r="E759" i="8"/>
  <c r="D759" i="8"/>
  <c r="C759" i="8"/>
  <c r="B759" i="8"/>
  <c r="A759" i="8"/>
  <c r="L758" i="8"/>
  <c r="K758" i="8"/>
  <c r="J758" i="8"/>
  <c r="I758" i="8"/>
  <c r="H758" i="8"/>
  <c r="G758" i="8"/>
  <c r="F758" i="8"/>
  <c r="M758" i="8" s="1"/>
  <c r="E758" i="8"/>
  <c r="D758" i="8"/>
  <c r="C758" i="8"/>
  <c r="B758" i="8"/>
  <c r="A758" i="8"/>
  <c r="L757" i="8"/>
  <c r="K757" i="8"/>
  <c r="J757" i="8"/>
  <c r="I757" i="8"/>
  <c r="H757" i="8"/>
  <c r="G757" i="8"/>
  <c r="F757" i="8"/>
  <c r="M757" i="8" s="1"/>
  <c r="E757" i="8"/>
  <c r="D757" i="8"/>
  <c r="C757" i="8"/>
  <c r="B757" i="8"/>
  <c r="A757" i="8"/>
  <c r="L756" i="8"/>
  <c r="K756" i="8"/>
  <c r="J756" i="8"/>
  <c r="I756" i="8"/>
  <c r="H756" i="8"/>
  <c r="G756" i="8"/>
  <c r="F756" i="8"/>
  <c r="M756" i="8" s="1"/>
  <c r="E756" i="8"/>
  <c r="D756" i="8"/>
  <c r="C756" i="8"/>
  <c r="B756" i="8"/>
  <c r="A756" i="8"/>
  <c r="L755" i="8"/>
  <c r="K755" i="8"/>
  <c r="J755" i="8"/>
  <c r="I755" i="8"/>
  <c r="H755" i="8"/>
  <c r="G755" i="8"/>
  <c r="F755" i="8"/>
  <c r="M755" i="8" s="1"/>
  <c r="E755" i="8"/>
  <c r="D755" i="8"/>
  <c r="C755" i="8"/>
  <c r="B755" i="8"/>
  <c r="A755" i="8"/>
  <c r="L754" i="8"/>
  <c r="K754" i="8"/>
  <c r="J754" i="8"/>
  <c r="I754" i="8"/>
  <c r="H754" i="8"/>
  <c r="G754" i="8"/>
  <c r="F754" i="8"/>
  <c r="M754" i="8" s="1"/>
  <c r="E754" i="8"/>
  <c r="D754" i="8"/>
  <c r="C754" i="8"/>
  <c r="B754" i="8"/>
  <c r="A754" i="8"/>
  <c r="L753" i="8"/>
  <c r="K753" i="8"/>
  <c r="J753" i="8"/>
  <c r="I753" i="8"/>
  <c r="H753" i="8"/>
  <c r="G753" i="8"/>
  <c r="F753" i="8"/>
  <c r="M753" i="8" s="1"/>
  <c r="E753" i="8"/>
  <c r="D753" i="8"/>
  <c r="C753" i="8"/>
  <c r="B753" i="8"/>
  <c r="A753" i="8"/>
  <c r="L752" i="8"/>
  <c r="K752" i="8"/>
  <c r="J752" i="8"/>
  <c r="I752" i="8"/>
  <c r="H752" i="8"/>
  <c r="G752" i="8"/>
  <c r="F752" i="8"/>
  <c r="M752" i="8" s="1"/>
  <c r="E752" i="8"/>
  <c r="D752" i="8"/>
  <c r="C752" i="8"/>
  <c r="B752" i="8"/>
  <c r="A752" i="8"/>
  <c r="L751" i="8"/>
  <c r="K751" i="8"/>
  <c r="J751" i="8"/>
  <c r="I751" i="8"/>
  <c r="H751" i="8"/>
  <c r="G751" i="8"/>
  <c r="F751" i="8"/>
  <c r="M751" i="8" s="1"/>
  <c r="N751" i="8" s="1"/>
  <c r="E751" i="8"/>
  <c r="D751" i="8"/>
  <c r="C751" i="8"/>
  <c r="B751" i="8"/>
  <c r="A751" i="8"/>
  <c r="L750" i="8"/>
  <c r="K750" i="8"/>
  <c r="J750" i="8"/>
  <c r="I750" i="8"/>
  <c r="H750" i="8"/>
  <c r="G750" i="8"/>
  <c r="F750" i="8"/>
  <c r="M750" i="8" s="1"/>
  <c r="N750" i="8" s="1"/>
  <c r="E750" i="8"/>
  <c r="D750" i="8"/>
  <c r="C750" i="8"/>
  <c r="B750" i="8"/>
  <c r="A750" i="8"/>
  <c r="L749" i="8"/>
  <c r="K749" i="8"/>
  <c r="J749" i="8"/>
  <c r="I749" i="8"/>
  <c r="H749" i="8"/>
  <c r="G749" i="8"/>
  <c r="F749" i="8"/>
  <c r="M749" i="8" s="1"/>
  <c r="N749" i="8" s="1"/>
  <c r="E749" i="8"/>
  <c r="D749" i="8"/>
  <c r="C749" i="8"/>
  <c r="B749" i="8"/>
  <c r="A749" i="8"/>
  <c r="L748" i="8"/>
  <c r="K748" i="8"/>
  <c r="J748" i="8"/>
  <c r="I748" i="8"/>
  <c r="H748" i="8"/>
  <c r="G748" i="8"/>
  <c r="F748" i="8"/>
  <c r="M748" i="8" s="1"/>
  <c r="N748" i="8" s="1"/>
  <c r="E748" i="8"/>
  <c r="D748" i="8"/>
  <c r="C748" i="8"/>
  <c r="B748" i="8"/>
  <c r="A748" i="8"/>
  <c r="L747" i="8"/>
  <c r="K747" i="8"/>
  <c r="J747" i="8"/>
  <c r="I747" i="8"/>
  <c r="H747" i="8"/>
  <c r="G747" i="8"/>
  <c r="F747" i="8"/>
  <c r="M747" i="8" s="1"/>
  <c r="N747" i="8" s="1"/>
  <c r="E747" i="8"/>
  <c r="D747" i="8"/>
  <c r="C747" i="8"/>
  <c r="B747" i="8"/>
  <c r="A747" i="8"/>
  <c r="L746" i="8"/>
  <c r="K746" i="8"/>
  <c r="J746" i="8"/>
  <c r="I746" i="8"/>
  <c r="H746" i="8"/>
  <c r="G746" i="8"/>
  <c r="F746" i="8"/>
  <c r="M746" i="8" s="1"/>
  <c r="N746" i="8" s="1"/>
  <c r="E746" i="8"/>
  <c r="D746" i="8"/>
  <c r="C746" i="8"/>
  <c r="B746" i="8"/>
  <c r="A746" i="8"/>
  <c r="L745" i="8"/>
  <c r="K745" i="8"/>
  <c r="J745" i="8"/>
  <c r="I745" i="8"/>
  <c r="H745" i="8"/>
  <c r="G745" i="8"/>
  <c r="F745" i="8"/>
  <c r="M745" i="8" s="1"/>
  <c r="N745" i="8" s="1"/>
  <c r="E745" i="8"/>
  <c r="D745" i="8"/>
  <c r="C745" i="8"/>
  <c r="B745" i="8"/>
  <c r="A745" i="8"/>
  <c r="L744" i="8"/>
  <c r="K744" i="8"/>
  <c r="J744" i="8"/>
  <c r="I744" i="8"/>
  <c r="H744" i="8"/>
  <c r="G744" i="8"/>
  <c r="F744" i="8"/>
  <c r="M744" i="8" s="1"/>
  <c r="N744" i="8" s="1"/>
  <c r="E744" i="8"/>
  <c r="D744" i="8"/>
  <c r="C744" i="8"/>
  <c r="B744" i="8"/>
  <c r="A744" i="8"/>
  <c r="L743" i="8"/>
  <c r="K743" i="8"/>
  <c r="J743" i="8"/>
  <c r="I743" i="8"/>
  <c r="H743" i="8"/>
  <c r="G743" i="8"/>
  <c r="F743" i="8"/>
  <c r="M743" i="8" s="1"/>
  <c r="N743" i="8" s="1"/>
  <c r="E743" i="8"/>
  <c r="D743" i="8"/>
  <c r="C743" i="8"/>
  <c r="B743" i="8"/>
  <c r="A743" i="8"/>
  <c r="L742" i="8"/>
  <c r="K742" i="8"/>
  <c r="J742" i="8"/>
  <c r="I742" i="8"/>
  <c r="H742" i="8"/>
  <c r="G742" i="8"/>
  <c r="F742" i="8"/>
  <c r="M742" i="8" s="1"/>
  <c r="N742" i="8" s="1"/>
  <c r="E742" i="8"/>
  <c r="D742" i="8"/>
  <c r="C742" i="8"/>
  <c r="B742" i="8"/>
  <c r="A742" i="8"/>
  <c r="L741" i="8"/>
  <c r="K741" i="8"/>
  <c r="J741" i="8"/>
  <c r="I741" i="8"/>
  <c r="H741" i="8"/>
  <c r="G741" i="8"/>
  <c r="F741" i="8"/>
  <c r="M741" i="8" s="1"/>
  <c r="N741" i="8" s="1"/>
  <c r="E741" i="8"/>
  <c r="D741" i="8"/>
  <c r="C741" i="8"/>
  <c r="B741" i="8"/>
  <c r="A741" i="8"/>
  <c r="L740" i="8"/>
  <c r="K740" i="8"/>
  <c r="J740" i="8"/>
  <c r="I740" i="8"/>
  <c r="H740" i="8"/>
  <c r="G740" i="8"/>
  <c r="F740" i="8"/>
  <c r="M740" i="8" s="1"/>
  <c r="N740" i="8" s="1"/>
  <c r="E740" i="8"/>
  <c r="D740" i="8"/>
  <c r="C740" i="8"/>
  <c r="B740" i="8"/>
  <c r="A740" i="8"/>
  <c r="L739" i="8"/>
  <c r="K739" i="8"/>
  <c r="J739" i="8"/>
  <c r="I739" i="8"/>
  <c r="H739" i="8"/>
  <c r="G739" i="8"/>
  <c r="F739" i="8"/>
  <c r="M739" i="8" s="1"/>
  <c r="N739" i="8" s="1"/>
  <c r="E739" i="8"/>
  <c r="D739" i="8"/>
  <c r="C739" i="8"/>
  <c r="B739" i="8"/>
  <c r="A739" i="8"/>
  <c r="L738" i="8"/>
  <c r="K738" i="8"/>
  <c r="J738" i="8"/>
  <c r="I738" i="8"/>
  <c r="H738" i="8"/>
  <c r="G738" i="8"/>
  <c r="F738" i="8"/>
  <c r="M738" i="8" s="1"/>
  <c r="N738" i="8" s="1"/>
  <c r="E738" i="8"/>
  <c r="D738" i="8"/>
  <c r="C738" i="8"/>
  <c r="B738" i="8"/>
  <c r="A738" i="8"/>
  <c r="L737" i="8"/>
  <c r="K737" i="8"/>
  <c r="J737" i="8"/>
  <c r="I737" i="8"/>
  <c r="H737" i="8"/>
  <c r="G737" i="8"/>
  <c r="F737" i="8"/>
  <c r="M737" i="8" s="1"/>
  <c r="E737" i="8"/>
  <c r="D737" i="8"/>
  <c r="C737" i="8"/>
  <c r="B737" i="8"/>
  <c r="A737" i="8"/>
  <c r="L736" i="8"/>
  <c r="K736" i="8"/>
  <c r="J736" i="8"/>
  <c r="I736" i="8"/>
  <c r="H736" i="8"/>
  <c r="G736" i="8"/>
  <c r="F736" i="8"/>
  <c r="M736" i="8" s="1"/>
  <c r="N736" i="8" s="1"/>
  <c r="E736" i="8"/>
  <c r="D736" i="8"/>
  <c r="C736" i="8"/>
  <c r="B736" i="8"/>
  <c r="A736" i="8"/>
  <c r="L735" i="8"/>
  <c r="K735" i="8"/>
  <c r="J735" i="8"/>
  <c r="I735" i="8"/>
  <c r="H735" i="8"/>
  <c r="G735" i="8"/>
  <c r="F735" i="8"/>
  <c r="M735" i="8" s="1"/>
  <c r="N735" i="8" s="1"/>
  <c r="E735" i="8"/>
  <c r="D735" i="8"/>
  <c r="C735" i="8"/>
  <c r="B735" i="8"/>
  <c r="A735" i="8"/>
  <c r="L734" i="8"/>
  <c r="K734" i="8"/>
  <c r="J734" i="8"/>
  <c r="I734" i="8"/>
  <c r="H734" i="8"/>
  <c r="G734" i="8"/>
  <c r="F734" i="8"/>
  <c r="M734" i="8" s="1"/>
  <c r="N734" i="8" s="1"/>
  <c r="E734" i="8"/>
  <c r="D734" i="8"/>
  <c r="C734" i="8"/>
  <c r="B734" i="8"/>
  <c r="A734" i="8"/>
  <c r="L733" i="8"/>
  <c r="K733" i="8"/>
  <c r="J733" i="8"/>
  <c r="I733" i="8"/>
  <c r="H733" i="8"/>
  <c r="G733" i="8"/>
  <c r="F733" i="8"/>
  <c r="M733" i="8" s="1"/>
  <c r="N733" i="8" s="1"/>
  <c r="E733" i="8"/>
  <c r="D733" i="8"/>
  <c r="C733" i="8"/>
  <c r="B733" i="8"/>
  <c r="A733" i="8"/>
  <c r="L732" i="8"/>
  <c r="K732" i="8"/>
  <c r="J732" i="8"/>
  <c r="I732" i="8"/>
  <c r="H732" i="8"/>
  <c r="G732" i="8"/>
  <c r="F732" i="8"/>
  <c r="M732" i="8" s="1"/>
  <c r="N732" i="8" s="1"/>
  <c r="E732" i="8"/>
  <c r="D732" i="8"/>
  <c r="C732" i="8"/>
  <c r="B732" i="8"/>
  <c r="A732" i="8"/>
  <c r="L731" i="8"/>
  <c r="K731" i="8"/>
  <c r="J731" i="8"/>
  <c r="I731" i="8"/>
  <c r="H731" i="8"/>
  <c r="G731" i="8"/>
  <c r="F731" i="8"/>
  <c r="M731" i="8" s="1"/>
  <c r="N731" i="8" s="1"/>
  <c r="E731" i="8"/>
  <c r="D731" i="8"/>
  <c r="C731" i="8"/>
  <c r="B731" i="8"/>
  <c r="A731" i="8"/>
  <c r="L730" i="8"/>
  <c r="K730" i="8"/>
  <c r="J730" i="8"/>
  <c r="I730" i="8"/>
  <c r="H730" i="8"/>
  <c r="G730" i="8"/>
  <c r="F730" i="8"/>
  <c r="M730" i="8" s="1"/>
  <c r="N730" i="8" s="1"/>
  <c r="E730" i="8"/>
  <c r="D730" i="8"/>
  <c r="C730" i="8"/>
  <c r="B730" i="8"/>
  <c r="A730" i="8"/>
  <c r="L729" i="8"/>
  <c r="K729" i="8"/>
  <c r="J729" i="8"/>
  <c r="I729" i="8"/>
  <c r="H729" i="8"/>
  <c r="G729" i="8"/>
  <c r="F729" i="8"/>
  <c r="M729" i="8" s="1"/>
  <c r="N729" i="8" s="1"/>
  <c r="E729" i="8"/>
  <c r="D729" i="8"/>
  <c r="C729" i="8"/>
  <c r="B729" i="8"/>
  <c r="A729" i="8"/>
  <c r="L728" i="8"/>
  <c r="K728" i="8"/>
  <c r="J728" i="8"/>
  <c r="I728" i="8"/>
  <c r="H728" i="8"/>
  <c r="G728" i="8"/>
  <c r="F728" i="8"/>
  <c r="M728" i="8" s="1"/>
  <c r="N728" i="8" s="1"/>
  <c r="E728" i="8"/>
  <c r="D728" i="8"/>
  <c r="C728" i="8"/>
  <c r="B728" i="8"/>
  <c r="A728" i="8"/>
  <c r="L727" i="8"/>
  <c r="K727" i="8"/>
  <c r="J727" i="8"/>
  <c r="I727" i="8"/>
  <c r="H727" i="8"/>
  <c r="G727" i="8"/>
  <c r="F727" i="8"/>
  <c r="M727" i="8" s="1"/>
  <c r="N727" i="8" s="1"/>
  <c r="E727" i="8"/>
  <c r="D727" i="8"/>
  <c r="C727" i="8"/>
  <c r="B727" i="8"/>
  <c r="A727" i="8"/>
  <c r="L726" i="8"/>
  <c r="K726" i="8"/>
  <c r="J726" i="8"/>
  <c r="I726" i="8"/>
  <c r="H726" i="8"/>
  <c r="G726" i="8"/>
  <c r="F726" i="8"/>
  <c r="M726" i="8" s="1"/>
  <c r="N726" i="8" s="1"/>
  <c r="E726" i="8"/>
  <c r="D726" i="8"/>
  <c r="C726" i="8"/>
  <c r="B726" i="8"/>
  <c r="A726" i="8"/>
  <c r="L725" i="8"/>
  <c r="K725" i="8"/>
  <c r="J725" i="8"/>
  <c r="I725" i="8"/>
  <c r="H725" i="8"/>
  <c r="G725" i="8"/>
  <c r="F725" i="8"/>
  <c r="M725" i="8" s="1"/>
  <c r="N725" i="8" s="1"/>
  <c r="E725" i="8"/>
  <c r="D725" i="8"/>
  <c r="C725" i="8"/>
  <c r="B725" i="8"/>
  <c r="A725" i="8"/>
  <c r="L724" i="8"/>
  <c r="K724" i="8"/>
  <c r="J724" i="8"/>
  <c r="I724" i="8"/>
  <c r="H724" i="8"/>
  <c r="G724" i="8"/>
  <c r="F724" i="8"/>
  <c r="M724" i="8" s="1"/>
  <c r="N724" i="8" s="1"/>
  <c r="E724" i="8"/>
  <c r="D724" i="8"/>
  <c r="C724" i="8"/>
  <c r="B724" i="8"/>
  <c r="A724" i="8"/>
  <c r="L723" i="8"/>
  <c r="K723" i="8"/>
  <c r="J723" i="8"/>
  <c r="I723" i="8"/>
  <c r="H723" i="8"/>
  <c r="G723" i="8"/>
  <c r="F723" i="8"/>
  <c r="M723" i="8" s="1"/>
  <c r="N723" i="8" s="1"/>
  <c r="E723" i="8"/>
  <c r="D723" i="8"/>
  <c r="C723" i="8"/>
  <c r="B723" i="8"/>
  <c r="A723" i="8"/>
  <c r="L722" i="8"/>
  <c r="K722" i="8"/>
  <c r="J722" i="8"/>
  <c r="I722" i="8"/>
  <c r="H722" i="8"/>
  <c r="G722" i="8"/>
  <c r="F722" i="8"/>
  <c r="M722" i="8" s="1"/>
  <c r="E722" i="8"/>
  <c r="D722" i="8"/>
  <c r="C722" i="8"/>
  <c r="B722" i="8"/>
  <c r="A722" i="8"/>
  <c r="L721" i="8"/>
  <c r="K721" i="8"/>
  <c r="J721" i="8"/>
  <c r="I721" i="8"/>
  <c r="H721" i="8"/>
  <c r="G721" i="8"/>
  <c r="F721" i="8"/>
  <c r="M721" i="8" s="1"/>
  <c r="N721" i="8" s="1"/>
  <c r="E721" i="8"/>
  <c r="D721" i="8"/>
  <c r="C721" i="8"/>
  <c r="B721" i="8"/>
  <c r="A721" i="8"/>
  <c r="L720" i="8"/>
  <c r="K720" i="8"/>
  <c r="J720" i="8"/>
  <c r="I720" i="8"/>
  <c r="H720" i="8"/>
  <c r="G720" i="8"/>
  <c r="F720" i="8"/>
  <c r="M720" i="8" s="1"/>
  <c r="N720" i="8" s="1"/>
  <c r="E720" i="8"/>
  <c r="D720" i="8"/>
  <c r="C720" i="8"/>
  <c r="B720" i="8"/>
  <c r="A720" i="8"/>
  <c r="L719" i="8"/>
  <c r="K719" i="8"/>
  <c r="J719" i="8"/>
  <c r="I719" i="8"/>
  <c r="H719" i="8"/>
  <c r="G719" i="8"/>
  <c r="F719" i="8"/>
  <c r="M719" i="8" s="1"/>
  <c r="N719" i="8" s="1"/>
  <c r="E719" i="8"/>
  <c r="D719" i="8"/>
  <c r="C719" i="8"/>
  <c r="B719" i="8"/>
  <c r="A719" i="8"/>
  <c r="L718" i="8"/>
  <c r="K718" i="8"/>
  <c r="J718" i="8"/>
  <c r="I718" i="8"/>
  <c r="H718" i="8"/>
  <c r="G718" i="8"/>
  <c r="F718" i="8"/>
  <c r="M718" i="8" s="1"/>
  <c r="N718" i="8" s="1"/>
  <c r="E718" i="8"/>
  <c r="D718" i="8"/>
  <c r="C718" i="8"/>
  <c r="B718" i="8"/>
  <c r="A718" i="8"/>
  <c r="L717" i="8"/>
  <c r="K717" i="8"/>
  <c r="J717" i="8"/>
  <c r="I717" i="8"/>
  <c r="H717" i="8"/>
  <c r="G717" i="8"/>
  <c r="F717" i="8"/>
  <c r="M717" i="8" s="1"/>
  <c r="N717" i="8" s="1"/>
  <c r="E717" i="8"/>
  <c r="D717" i="8"/>
  <c r="C717" i="8"/>
  <c r="B717" i="8"/>
  <c r="A717" i="8"/>
  <c r="L716" i="8"/>
  <c r="K716" i="8"/>
  <c r="J716" i="8"/>
  <c r="I716" i="8"/>
  <c r="H716" i="8"/>
  <c r="G716" i="8"/>
  <c r="F716" i="8"/>
  <c r="M716" i="8" s="1"/>
  <c r="N716" i="8" s="1"/>
  <c r="E716" i="8"/>
  <c r="D716" i="8"/>
  <c r="C716" i="8"/>
  <c r="B716" i="8"/>
  <c r="A716" i="8"/>
  <c r="L715" i="8"/>
  <c r="K715" i="8"/>
  <c r="J715" i="8"/>
  <c r="I715" i="8"/>
  <c r="H715" i="8"/>
  <c r="G715" i="8"/>
  <c r="F715" i="8"/>
  <c r="M715" i="8" s="1"/>
  <c r="N715" i="8" s="1"/>
  <c r="E715" i="8"/>
  <c r="D715" i="8"/>
  <c r="C715" i="8"/>
  <c r="B715" i="8"/>
  <c r="A715" i="8"/>
  <c r="L714" i="8"/>
  <c r="K714" i="8"/>
  <c r="J714" i="8"/>
  <c r="I714" i="8"/>
  <c r="H714" i="8"/>
  <c r="G714" i="8"/>
  <c r="F714" i="8"/>
  <c r="M714" i="8" s="1"/>
  <c r="N714" i="8" s="1"/>
  <c r="E714" i="8"/>
  <c r="D714" i="8"/>
  <c r="C714" i="8"/>
  <c r="B714" i="8"/>
  <c r="A714" i="8"/>
  <c r="L713" i="8"/>
  <c r="K713" i="8"/>
  <c r="J713" i="8"/>
  <c r="I713" i="8"/>
  <c r="H713" i="8"/>
  <c r="G713" i="8"/>
  <c r="F713" i="8"/>
  <c r="M713" i="8" s="1"/>
  <c r="N713" i="8" s="1"/>
  <c r="E713" i="8"/>
  <c r="D713" i="8"/>
  <c r="C713" i="8"/>
  <c r="B713" i="8"/>
  <c r="A713" i="8"/>
  <c r="L712" i="8"/>
  <c r="K712" i="8"/>
  <c r="J712" i="8"/>
  <c r="I712" i="8"/>
  <c r="H712" i="8"/>
  <c r="G712" i="8"/>
  <c r="F712" i="8"/>
  <c r="M712" i="8" s="1"/>
  <c r="N712" i="8" s="1"/>
  <c r="E712" i="8"/>
  <c r="D712" i="8"/>
  <c r="C712" i="8"/>
  <c r="B712" i="8"/>
  <c r="A712" i="8"/>
  <c r="L711" i="8"/>
  <c r="K711" i="8"/>
  <c r="J711" i="8"/>
  <c r="I711" i="8"/>
  <c r="H711" i="8"/>
  <c r="G711" i="8"/>
  <c r="F711" i="8"/>
  <c r="M711" i="8" s="1"/>
  <c r="N711" i="8" s="1"/>
  <c r="E711" i="8"/>
  <c r="D711" i="8"/>
  <c r="C711" i="8"/>
  <c r="B711" i="8"/>
  <c r="A711" i="8"/>
  <c r="L710" i="8"/>
  <c r="K710" i="8"/>
  <c r="J710" i="8"/>
  <c r="I710" i="8"/>
  <c r="H710" i="8"/>
  <c r="G710" i="8"/>
  <c r="F710" i="8"/>
  <c r="M710" i="8" s="1"/>
  <c r="N710" i="8" s="1"/>
  <c r="E710" i="8"/>
  <c r="D710" i="8"/>
  <c r="C710" i="8"/>
  <c r="B710" i="8"/>
  <c r="A710" i="8"/>
  <c r="L709" i="8"/>
  <c r="K709" i="8"/>
  <c r="J709" i="8"/>
  <c r="I709" i="8"/>
  <c r="H709" i="8"/>
  <c r="G709" i="8"/>
  <c r="F709" i="8"/>
  <c r="M709" i="8" s="1"/>
  <c r="N709" i="8" s="1"/>
  <c r="E709" i="8"/>
  <c r="D709" i="8"/>
  <c r="C709" i="8"/>
  <c r="B709" i="8"/>
  <c r="A709" i="8"/>
  <c r="L708" i="8"/>
  <c r="K708" i="8"/>
  <c r="J708" i="8"/>
  <c r="I708" i="8"/>
  <c r="H708" i="8"/>
  <c r="G708" i="8"/>
  <c r="F708" i="8"/>
  <c r="M708" i="8" s="1"/>
  <c r="N708" i="8" s="1"/>
  <c r="E708" i="8"/>
  <c r="D708" i="8"/>
  <c r="C708" i="8"/>
  <c r="B708" i="8"/>
  <c r="A708" i="8"/>
  <c r="L707" i="8"/>
  <c r="K707" i="8"/>
  <c r="J707" i="8"/>
  <c r="I707" i="8"/>
  <c r="H707" i="8"/>
  <c r="G707" i="8"/>
  <c r="F707" i="8"/>
  <c r="M707" i="8" s="1"/>
  <c r="E707" i="8"/>
  <c r="D707" i="8"/>
  <c r="C707" i="8"/>
  <c r="B707" i="8"/>
  <c r="A707" i="8"/>
  <c r="L706" i="8"/>
  <c r="K706" i="8"/>
  <c r="J706" i="8"/>
  <c r="I706" i="8"/>
  <c r="H706" i="8"/>
  <c r="G706" i="8"/>
  <c r="F706" i="8"/>
  <c r="M706" i="8" s="1"/>
  <c r="N706" i="8" s="1"/>
  <c r="E706" i="8"/>
  <c r="D706" i="8"/>
  <c r="C706" i="8"/>
  <c r="B706" i="8"/>
  <c r="A706" i="8"/>
  <c r="L705" i="8"/>
  <c r="K705" i="8"/>
  <c r="J705" i="8"/>
  <c r="I705" i="8"/>
  <c r="H705" i="8"/>
  <c r="G705" i="8"/>
  <c r="F705" i="8"/>
  <c r="M705" i="8" s="1"/>
  <c r="N705" i="8" s="1"/>
  <c r="E705" i="8"/>
  <c r="D705" i="8"/>
  <c r="C705" i="8"/>
  <c r="B705" i="8"/>
  <c r="A705" i="8"/>
  <c r="L704" i="8"/>
  <c r="K704" i="8"/>
  <c r="J704" i="8"/>
  <c r="I704" i="8"/>
  <c r="H704" i="8"/>
  <c r="G704" i="8"/>
  <c r="F704" i="8"/>
  <c r="M704" i="8" s="1"/>
  <c r="N704" i="8" s="1"/>
  <c r="E704" i="8"/>
  <c r="D704" i="8"/>
  <c r="C704" i="8"/>
  <c r="B704" i="8"/>
  <c r="A704" i="8"/>
  <c r="I703" i="8"/>
  <c r="H703" i="8"/>
  <c r="G703" i="8"/>
  <c r="F703" i="8"/>
  <c r="D703" i="8"/>
  <c r="C703" i="8"/>
  <c r="B703" i="8"/>
  <c r="A703" i="8"/>
  <c r="I702" i="8"/>
  <c r="H702" i="8"/>
  <c r="G702" i="8"/>
  <c r="F702" i="8"/>
  <c r="D702" i="8"/>
  <c r="C702" i="8"/>
  <c r="B702" i="8"/>
  <c r="A702" i="8"/>
  <c r="I701" i="8"/>
  <c r="H701" i="8"/>
  <c r="G701" i="8"/>
  <c r="F701" i="8"/>
  <c r="D701" i="8"/>
  <c r="C701" i="8"/>
  <c r="B701" i="8"/>
  <c r="A701" i="8"/>
  <c r="I700" i="8"/>
  <c r="H700" i="8"/>
  <c r="G700" i="8"/>
  <c r="F700" i="8"/>
  <c r="D700" i="8"/>
  <c r="C700" i="8"/>
  <c r="B700" i="8"/>
  <c r="A700" i="8"/>
  <c r="I699" i="8"/>
  <c r="H699" i="8"/>
  <c r="G699" i="8"/>
  <c r="F699" i="8"/>
  <c r="D699" i="8"/>
  <c r="C699" i="8"/>
  <c r="B699" i="8"/>
  <c r="A699" i="8"/>
  <c r="I698" i="8"/>
  <c r="H698" i="8"/>
  <c r="G698" i="8"/>
  <c r="F698" i="8"/>
  <c r="D698" i="8"/>
  <c r="C698" i="8"/>
  <c r="B698" i="8"/>
  <c r="A698" i="8"/>
  <c r="I697" i="8"/>
  <c r="H697" i="8"/>
  <c r="G697" i="8"/>
  <c r="F697" i="8"/>
  <c r="D697" i="8"/>
  <c r="C697" i="8"/>
  <c r="B697" i="8"/>
  <c r="A697" i="8"/>
  <c r="I696" i="8"/>
  <c r="H696" i="8"/>
  <c r="G696" i="8"/>
  <c r="F696" i="8"/>
  <c r="D696" i="8"/>
  <c r="C696" i="8"/>
  <c r="B696" i="8"/>
  <c r="A696" i="8"/>
  <c r="I695" i="8"/>
  <c r="H695" i="8"/>
  <c r="G695" i="8"/>
  <c r="F695" i="8"/>
  <c r="D695" i="8"/>
  <c r="C695" i="8"/>
  <c r="B695" i="8"/>
  <c r="A695" i="8"/>
  <c r="I694" i="8"/>
  <c r="H694" i="8"/>
  <c r="G694" i="8"/>
  <c r="F694" i="8"/>
  <c r="D694" i="8"/>
  <c r="C694" i="8"/>
  <c r="B694" i="8"/>
  <c r="A694" i="8"/>
  <c r="I693" i="8"/>
  <c r="H693" i="8"/>
  <c r="G693" i="8"/>
  <c r="F693" i="8"/>
  <c r="D693" i="8"/>
  <c r="C693" i="8"/>
  <c r="B693" i="8"/>
  <c r="A693" i="8"/>
  <c r="I692" i="8"/>
  <c r="H692" i="8"/>
  <c r="G692" i="8"/>
  <c r="F692" i="8"/>
  <c r="D692" i="8"/>
  <c r="C692" i="8"/>
  <c r="B692" i="8"/>
  <c r="A692" i="8"/>
  <c r="I691" i="8"/>
  <c r="H691" i="8"/>
  <c r="G691" i="8"/>
  <c r="F691" i="8"/>
  <c r="D691" i="8"/>
  <c r="C691" i="8"/>
  <c r="B691" i="8"/>
  <c r="A691" i="8"/>
  <c r="I690" i="8"/>
  <c r="H690" i="8"/>
  <c r="G690" i="8"/>
  <c r="F690" i="8"/>
  <c r="D690" i="8"/>
  <c r="C690" i="8"/>
  <c r="B690" i="8"/>
  <c r="A690" i="8"/>
  <c r="I689" i="8"/>
  <c r="H689" i="8"/>
  <c r="G689" i="8"/>
  <c r="F689" i="8"/>
  <c r="D689" i="8"/>
  <c r="C689" i="8"/>
  <c r="B689" i="8"/>
  <c r="A689" i="8"/>
  <c r="I688" i="8"/>
  <c r="H688" i="8"/>
  <c r="G688" i="8"/>
  <c r="F688" i="8"/>
  <c r="D688" i="8"/>
  <c r="C688" i="8"/>
  <c r="B688" i="8"/>
  <c r="A688" i="8"/>
  <c r="I687" i="8"/>
  <c r="H687" i="8"/>
  <c r="G687" i="8"/>
  <c r="F687" i="8"/>
  <c r="D687" i="8"/>
  <c r="C687" i="8"/>
  <c r="B687" i="8"/>
  <c r="A687" i="8"/>
  <c r="I686" i="8"/>
  <c r="H686" i="8"/>
  <c r="G686" i="8"/>
  <c r="F686" i="8"/>
  <c r="D686" i="8"/>
  <c r="C686" i="8"/>
  <c r="B686" i="8"/>
  <c r="A686" i="8"/>
  <c r="I685" i="8"/>
  <c r="H685" i="8"/>
  <c r="G685" i="8"/>
  <c r="F685" i="8"/>
  <c r="D685" i="8"/>
  <c r="C685" i="8"/>
  <c r="B685" i="8"/>
  <c r="A685" i="8"/>
  <c r="I684" i="8"/>
  <c r="H684" i="8"/>
  <c r="G684" i="8"/>
  <c r="F684" i="8"/>
  <c r="D684" i="8"/>
  <c r="C684" i="8"/>
  <c r="B684" i="8"/>
  <c r="A684" i="8"/>
  <c r="I683" i="8"/>
  <c r="H683" i="8"/>
  <c r="G683" i="8"/>
  <c r="F683" i="8"/>
  <c r="D683" i="8"/>
  <c r="C683" i="8"/>
  <c r="B683" i="8"/>
  <c r="A683" i="8"/>
  <c r="I682" i="8"/>
  <c r="H682" i="8"/>
  <c r="G682" i="8"/>
  <c r="F682" i="8"/>
  <c r="D682" i="8"/>
  <c r="C682" i="8"/>
  <c r="B682" i="8"/>
  <c r="A682" i="8"/>
  <c r="I681" i="8"/>
  <c r="H681" i="8"/>
  <c r="G681" i="8"/>
  <c r="F681" i="8"/>
  <c r="D681" i="8"/>
  <c r="C681" i="8"/>
  <c r="B681" i="8"/>
  <c r="A681" i="8"/>
  <c r="I680" i="8"/>
  <c r="H680" i="8"/>
  <c r="G680" i="8"/>
  <c r="F680" i="8"/>
  <c r="D680" i="8"/>
  <c r="C680" i="8"/>
  <c r="B680" i="8"/>
  <c r="A680" i="8"/>
  <c r="I679" i="8"/>
  <c r="H679" i="8"/>
  <c r="G679" i="8"/>
  <c r="F679" i="8"/>
  <c r="D679" i="8"/>
  <c r="C679" i="8"/>
  <c r="B679" i="8"/>
  <c r="A679" i="8"/>
  <c r="I678" i="8"/>
  <c r="H678" i="8"/>
  <c r="G678" i="8"/>
  <c r="F678" i="8"/>
  <c r="D678" i="8"/>
  <c r="C678" i="8"/>
  <c r="B678" i="8"/>
  <c r="A678" i="8"/>
  <c r="I677" i="8"/>
  <c r="H677" i="8"/>
  <c r="G677" i="8"/>
  <c r="F677" i="8"/>
  <c r="D677" i="8"/>
  <c r="C677" i="8"/>
  <c r="B677" i="8"/>
  <c r="A677" i="8"/>
  <c r="I676" i="8"/>
  <c r="H676" i="8"/>
  <c r="G676" i="8"/>
  <c r="F676" i="8"/>
  <c r="D676" i="8"/>
  <c r="C676" i="8"/>
  <c r="B676" i="8"/>
  <c r="A676" i="8"/>
  <c r="I675" i="8"/>
  <c r="H675" i="8"/>
  <c r="G675" i="8"/>
  <c r="F675" i="8"/>
  <c r="D675" i="8"/>
  <c r="C675" i="8"/>
  <c r="B675" i="8"/>
  <c r="A675" i="8"/>
  <c r="I674" i="8"/>
  <c r="H674" i="8"/>
  <c r="G674" i="8"/>
  <c r="F674" i="8"/>
  <c r="D674" i="8"/>
  <c r="C674" i="8"/>
  <c r="B674" i="8"/>
  <c r="A674" i="8"/>
  <c r="I673" i="8"/>
  <c r="H673" i="8"/>
  <c r="G673" i="8"/>
  <c r="F673" i="8"/>
  <c r="D673" i="8"/>
  <c r="C673" i="8"/>
  <c r="B673" i="8"/>
  <c r="A673" i="8"/>
  <c r="I672" i="8"/>
  <c r="H672" i="8"/>
  <c r="G672" i="8"/>
  <c r="F672" i="8"/>
  <c r="D672" i="8"/>
  <c r="C672" i="8"/>
  <c r="B672" i="8"/>
  <c r="A672" i="8"/>
  <c r="I671" i="8"/>
  <c r="H671" i="8"/>
  <c r="G671" i="8"/>
  <c r="F671" i="8"/>
  <c r="D671" i="8"/>
  <c r="C671" i="8"/>
  <c r="B671" i="8"/>
  <c r="A671" i="8"/>
  <c r="I670" i="8"/>
  <c r="H670" i="8"/>
  <c r="G670" i="8"/>
  <c r="F670" i="8"/>
  <c r="D670" i="8"/>
  <c r="C670" i="8"/>
  <c r="B670" i="8"/>
  <c r="A670" i="8"/>
  <c r="I669" i="8"/>
  <c r="H669" i="8"/>
  <c r="G669" i="8"/>
  <c r="F669" i="8"/>
  <c r="D669" i="8"/>
  <c r="C669" i="8"/>
  <c r="B669" i="8"/>
  <c r="A669" i="8"/>
  <c r="I668" i="8"/>
  <c r="H668" i="8"/>
  <c r="G668" i="8"/>
  <c r="F668" i="8"/>
  <c r="D668" i="8"/>
  <c r="C668" i="8"/>
  <c r="B668" i="8"/>
  <c r="A668" i="8"/>
  <c r="I667" i="8"/>
  <c r="H667" i="8"/>
  <c r="G667" i="8"/>
  <c r="F667" i="8"/>
  <c r="D667" i="8"/>
  <c r="C667" i="8"/>
  <c r="B667" i="8"/>
  <c r="A667" i="8"/>
  <c r="I666" i="8"/>
  <c r="H666" i="8"/>
  <c r="G666" i="8"/>
  <c r="F666" i="8"/>
  <c r="D666" i="8"/>
  <c r="C666" i="8"/>
  <c r="B666" i="8"/>
  <c r="A666" i="8"/>
  <c r="I665" i="8"/>
  <c r="H665" i="8"/>
  <c r="G665" i="8"/>
  <c r="F665" i="8"/>
  <c r="D665" i="8"/>
  <c r="C665" i="8"/>
  <c r="B665" i="8"/>
  <c r="A665" i="8"/>
  <c r="I664" i="8"/>
  <c r="H664" i="8"/>
  <c r="G664" i="8"/>
  <c r="F664" i="8"/>
  <c r="D664" i="8"/>
  <c r="C664" i="8"/>
  <c r="B664" i="8"/>
  <c r="A664" i="8"/>
  <c r="I663" i="8"/>
  <c r="H663" i="8"/>
  <c r="G663" i="8"/>
  <c r="F663" i="8"/>
  <c r="D663" i="8"/>
  <c r="C663" i="8"/>
  <c r="B663" i="8"/>
  <c r="A663" i="8"/>
  <c r="I662" i="8"/>
  <c r="H662" i="8"/>
  <c r="G662" i="8"/>
  <c r="F662" i="8"/>
  <c r="D662" i="8"/>
  <c r="C662" i="8"/>
  <c r="B662" i="8"/>
  <c r="A662" i="8"/>
  <c r="I661" i="8"/>
  <c r="H661" i="8"/>
  <c r="G661" i="8"/>
  <c r="F661" i="8"/>
  <c r="D661" i="8"/>
  <c r="C661" i="8"/>
  <c r="B661" i="8"/>
  <c r="A661" i="8"/>
  <c r="I660" i="8"/>
  <c r="H660" i="8"/>
  <c r="G660" i="8"/>
  <c r="F660" i="8"/>
  <c r="D660" i="8"/>
  <c r="C660" i="8"/>
  <c r="B660" i="8"/>
  <c r="A660" i="8"/>
  <c r="I659" i="8"/>
  <c r="H659" i="8"/>
  <c r="G659" i="8"/>
  <c r="F659" i="8"/>
  <c r="D659" i="8"/>
  <c r="C659" i="8"/>
  <c r="B659" i="8"/>
  <c r="A659" i="8"/>
  <c r="I658" i="8"/>
  <c r="H658" i="8"/>
  <c r="G658" i="8"/>
  <c r="F658" i="8"/>
  <c r="D658" i="8"/>
  <c r="C658" i="8"/>
  <c r="B658" i="8"/>
  <c r="A658" i="8"/>
  <c r="I657" i="8"/>
  <c r="H657" i="8"/>
  <c r="G657" i="8"/>
  <c r="F657" i="8"/>
  <c r="D657" i="8"/>
  <c r="C657" i="8"/>
  <c r="B657" i="8"/>
  <c r="A657" i="8"/>
  <c r="I656" i="8"/>
  <c r="H656" i="8"/>
  <c r="G656" i="8"/>
  <c r="F656" i="8"/>
  <c r="D656" i="8"/>
  <c r="C656" i="8"/>
  <c r="B656" i="8"/>
  <c r="A656" i="8"/>
  <c r="I655" i="8"/>
  <c r="H655" i="8"/>
  <c r="G655" i="8"/>
  <c r="F655" i="8"/>
  <c r="D655" i="8"/>
  <c r="C655" i="8"/>
  <c r="B655" i="8"/>
  <c r="A655" i="8"/>
  <c r="I654" i="8"/>
  <c r="H654" i="8"/>
  <c r="G654" i="8"/>
  <c r="F654" i="8"/>
  <c r="D654" i="8"/>
  <c r="C654" i="8"/>
  <c r="B654" i="8"/>
  <c r="A654" i="8"/>
  <c r="I653" i="8"/>
  <c r="H653" i="8"/>
  <c r="G653" i="8"/>
  <c r="F653" i="8"/>
  <c r="D653" i="8"/>
  <c r="C653" i="8"/>
  <c r="B653" i="8"/>
  <c r="A653" i="8"/>
  <c r="I652" i="8"/>
  <c r="H652" i="8"/>
  <c r="G652" i="8"/>
  <c r="F652" i="8"/>
  <c r="D652" i="8"/>
  <c r="C652" i="8"/>
  <c r="B652" i="8"/>
  <c r="A652" i="8"/>
  <c r="I651" i="8"/>
  <c r="H651" i="8"/>
  <c r="G651" i="8"/>
  <c r="F651" i="8"/>
  <c r="D651" i="8"/>
  <c r="C651" i="8"/>
  <c r="B651" i="8"/>
  <c r="A651" i="8"/>
  <c r="I650" i="8"/>
  <c r="H650" i="8"/>
  <c r="G650" i="8"/>
  <c r="F650" i="8"/>
  <c r="D650" i="8"/>
  <c r="C650" i="8"/>
  <c r="B650" i="8"/>
  <c r="A650" i="8"/>
  <c r="I649" i="8"/>
  <c r="H649" i="8"/>
  <c r="G649" i="8"/>
  <c r="F649" i="8"/>
  <c r="D649" i="8"/>
  <c r="C649" i="8"/>
  <c r="B649" i="8"/>
  <c r="A649" i="8"/>
  <c r="I648" i="8"/>
  <c r="H648" i="8"/>
  <c r="G648" i="8"/>
  <c r="F648" i="8"/>
  <c r="D648" i="8"/>
  <c r="C648" i="8"/>
  <c r="B648" i="8"/>
  <c r="A648" i="8"/>
  <c r="I647" i="8"/>
  <c r="H647" i="8"/>
  <c r="G647" i="8"/>
  <c r="F647" i="8"/>
  <c r="D647" i="8"/>
  <c r="C647" i="8"/>
  <c r="B647" i="8"/>
  <c r="A647" i="8"/>
  <c r="I646" i="8"/>
  <c r="H646" i="8"/>
  <c r="G646" i="8"/>
  <c r="F646" i="8"/>
  <c r="D646" i="8"/>
  <c r="C646" i="8"/>
  <c r="B646" i="8"/>
  <c r="A646" i="8"/>
  <c r="I645" i="8"/>
  <c r="H645" i="8"/>
  <c r="G645" i="8"/>
  <c r="F645" i="8"/>
  <c r="D645" i="8"/>
  <c r="C645" i="8"/>
  <c r="B645" i="8"/>
  <c r="A645" i="8"/>
  <c r="I644" i="8"/>
  <c r="H644" i="8"/>
  <c r="G644" i="8"/>
  <c r="F644" i="8"/>
  <c r="D644" i="8"/>
  <c r="C644" i="8"/>
  <c r="B644" i="8"/>
  <c r="A644" i="8"/>
  <c r="I643" i="8"/>
  <c r="H643" i="8"/>
  <c r="G643" i="8"/>
  <c r="F643" i="8"/>
  <c r="D643" i="8"/>
  <c r="C643" i="8"/>
  <c r="B643" i="8"/>
  <c r="A643" i="8"/>
  <c r="I642" i="8"/>
  <c r="H642" i="8"/>
  <c r="G642" i="8"/>
  <c r="F642" i="8"/>
  <c r="D642" i="8"/>
  <c r="C642" i="8"/>
  <c r="B642" i="8"/>
  <c r="A642" i="8"/>
  <c r="I641" i="8"/>
  <c r="H641" i="8"/>
  <c r="G641" i="8"/>
  <c r="F641" i="8"/>
  <c r="D641" i="8"/>
  <c r="C641" i="8"/>
  <c r="B641" i="8"/>
  <c r="A641" i="8"/>
  <c r="I640" i="8"/>
  <c r="H640" i="8"/>
  <c r="G640" i="8"/>
  <c r="F640" i="8"/>
  <c r="D640" i="8"/>
  <c r="C640" i="8"/>
  <c r="B640" i="8"/>
  <c r="A640" i="8"/>
  <c r="I639" i="8"/>
  <c r="H639" i="8"/>
  <c r="G639" i="8"/>
  <c r="F639" i="8"/>
  <c r="D639" i="8"/>
  <c r="C639" i="8"/>
  <c r="B639" i="8"/>
  <c r="A639" i="8"/>
  <c r="I638" i="8"/>
  <c r="H638" i="8"/>
  <c r="G638" i="8"/>
  <c r="F638" i="8"/>
  <c r="D638" i="8"/>
  <c r="C638" i="8"/>
  <c r="B638" i="8"/>
  <c r="A638" i="8"/>
  <c r="I637" i="8"/>
  <c r="H637" i="8"/>
  <c r="G637" i="8"/>
  <c r="F637" i="8"/>
  <c r="D637" i="8"/>
  <c r="C637" i="8"/>
  <c r="B637" i="8"/>
  <c r="A637" i="8"/>
  <c r="I636" i="8"/>
  <c r="H636" i="8"/>
  <c r="G636" i="8"/>
  <c r="F636" i="8"/>
  <c r="D636" i="8"/>
  <c r="C636" i="8"/>
  <c r="B636" i="8"/>
  <c r="A636" i="8"/>
  <c r="I635" i="8"/>
  <c r="H635" i="8"/>
  <c r="G635" i="8"/>
  <c r="F635" i="8"/>
  <c r="D635" i="8"/>
  <c r="C635" i="8"/>
  <c r="B635" i="8"/>
  <c r="A635" i="8"/>
  <c r="I634" i="8"/>
  <c r="H634" i="8"/>
  <c r="G634" i="8"/>
  <c r="F634" i="8"/>
  <c r="D634" i="8"/>
  <c r="C634" i="8"/>
  <c r="B634" i="8"/>
  <c r="A634" i="8"/>
  <c r="I633" i="8"/>
  <c r="H633" i="8"/>
  <c r="G633" i="8"/>
  <c r="F633" i="8"/>
  <c r="D633" i="8"/>
  <c r="C633" i="8"/>
  <c r="B633" i="8"/>
  <c r="A633" i="8"/>
  <c r="I632" i="8"/>
  <c r="H632" i="8"/>
  <c r="G632" i="8"/>
  <c r="F632" i="8"/>
  <c r="D632" i="8"/>
  <c r="C632" i="8"/>
  <c r="B632" i="8"/>
  <c r="A632" i="8"/>
  <c r="I631" i="8"/>
  <c r="H631" i="8"/>
  <c r="G631" i="8"/>
  <c r="F631" i="8"/>
  <c r="D631" i="8"/>
  <c r="C631" i="8"/>
  <c r="B631" i="8"/>
  <c r="A631" i="8"/>
  <c r="I630" i="8"/>
  <c r="H630" i="8"/>
  <c r="G630" i="8"/>
  <c r="F630" i="8"/>
  <c r="D630" i="8"/>
  <c r="C630" i="8"/>
  <c r="B630" i="8"/>
  <c r="A630" i="8"/>
  <c r="I629" i="8"/>
  <c r="H629" i="8"/>
  <c r="G629" i="8"/>
  <c r="F629" i="8"/>
  <c r="D629" i="8"/>
  <c r="C629" i="8"/>
  <c r="B629" i="8"/>
  <c r="A629" i="8"/>
  <c r="I628" i="8"/>
  <c r="H628" i="8"/>
  <c r="G628" i="8"/>
  <c r="F628" i="8"/>
  <c r="D628" i="8"/>
  <c r="C628" i="8"/>
  <c r="B628" i="8"/>
  <c r="A628" i="8"/>
  <c r="I627" i="8"/>
  <c r="H627" i="8"/>
  <c r="G627" i="8"/>
  <c r="F627" i="8"/>
  <c r="D627" i="8"/>
  <c r="C627" i="8"/>
  <c r="B627" i="8"/>
  <c r="A627" i="8"/>
  <c r="I626" i="8"/>
  <c r="H626" i="8"/>
  <c r="G626" i="8"/>
  <c r="F626" i="8"/>
  <c r="D626" i="8"/>
  <c r="C626" i="8"/>
  <c r="B626" i="8"/>
  <c r="A626" i="8"/>
  <c r="I625" i="8"/>
  <c r="H625" i="8"/>
  <c r="G625" i="8"/>
  <c r="F625" i="8"/>
  <c r="D625" i="8"/>
  <c r="C625" i="8"/>
  <c r="B625" i="8"/>
  <c r="A625" i="8"/>
  <c r="I624" i="8"/>
  <c r="H624" i="8"/>
  <c r="G624" i="8"/>
  <c r="F624" i="8"/>
  <c r="D624" i="8"/>
  <c r="C624" i="8"/>
  <c r="B624" i="8"/>
  <c r="A624" i="8"/>
  <c r="I623" i="8"/>
  <c r="H623" i="8"/>
  <c r="G623" i="8"/>
  <c r="F623" i="8"/>
  <c r="D623" i="8"/>
  <c r="C623" i="8"/>
  <c r="B623" i="8"/>
  <c r="A623" i="8"/>
  <c r="I622" i="8"/>
  <c r="H622" i="8"/>
  <c r="G622" i="8"/>
  <c r="F622" i="8"/>
  <c r="D622" i="8"/>
  <c r="C622" i="8"/>
  <c r="B622" i="8"/>
  <c r="A622" i="8"/>
  <c r="I621" i="8"/>
  <c r="H621" i="8"/>
  <c r="G621" i="8"/>
  <c r="F621" i="8"/>
  <c r="D621" i="8"/>
  <c r="C621" i="8"/>
  <c r="B621" i="8"/>
  <c r="A621" i="8"/>
  <c r="I620" i="8"/>
  <c r="H620" i="8"/>
  <c r="G620" i="8"/>
  <c r="F620" i="8"/>
  <c r="D620" i="8"/>
  <c r="C620" i="8"/>
  <c r="B620" i="8"/>
  <c r="A620" i="8"/>
  <c r="I619" i="8"/>
  <c r="H619" i="8"/>
  <c r="G619" i="8"/>
  <c r="F619" i="8"/>
  <c r="D619" i="8"/>
  <c r="C619" i="8"/>
  <c r="B619" i="8"/>
  <c r="A619" i="8"/>
  <c r="I618" i="8"/>
  <c r="H618" i="8"/>
  <c r="G618" i="8"/>
  <c r="F618" i="8"/>
  <c r="D618" i="8"/>
  <c r="C618" i="8"/>
  <c r="B618" i="8"/>
  <c r="A618" i="8"/>
  <c r="I617" i="8"/>
  <c r="H617" i="8"/>
  <c r="G617" i="8"/>
  <c r="F617" i="8"/>
  <c r="D617" i="8"/>
  <c r="C617" i="8"/>
  <c r="B617" i="8"/>
  <c r="A617" i="8"/>
  <c r="I616" i="8"/>
  <c r="H616" i="8"/>
  <c r="G616" i="8"/>
  <c r="F616" i="8"/>
  <c r="D616" i="8"/>
  <c r="C616" i="8"/>
  <c r="B616" i="8"/>
  <c r="A616" i="8"/>
  <c r="I615" i="8"/>
  <c r="H615" i="8"/>
  <c r="G615" i="8"/>
  <c r="F615" i="8"/>
  <c r="D615" i="8"/>
  <c r="C615" i="8"/>
  <c r="B615" i="8"/>
  <c r="A615" i="8"/>
  <c r="I614" i="8"/>
  <c r="H614" i="8"/>
  <c r="G614" i="8"/>
  <c r="F614" i="8"/>
  <c r="D614" i="8"/>
  <c r="C614" i="8"/>
  <c r="B614" i="8"/>
  <c r="A614" i="8"/>
  <c r="I613" i="8"/>
  <c r="H613" i="8"/>
  <c r="G613" i="8"/>
  <c r="F613" i="8"/>
  <c r="D613" i="8"/>
  <c r="C613" i="8"/>
  <c r="B613" i="8"/>
  <c r="A613" i="8"/>
  <c r="I612" i="8"/>
  <c r="H612" i="8"/>
  <c r="G612" i="8"/>
  <c r="F612" i="8"/>
  <c r="D612" i="8"/>
  <c r="C612" i="8"/>
  <c r="B612" i="8"/>
  <c r="A612" i="8"/>
  <c r="I611" i="8"/>
  <c r="H611" i="8"/>
  <c r="G611" i="8"/>
  <c r="F611" i="8"/>
  <c r="D611" i="8"/>
  <c r="C611" i="8"/>
  <c r="B611" i="8"/>
  <c r="A611" i="8"/>
  <c r="I610" i="8"/>
  <c r="H610" i="8"/>
  <c r="G610" i="8"/>
  <c r="F610" i="8"/>
  <c r="D610" i="8"/>
  <c r="C610" i="8"/>
  <c r="B610" i="8"/>
  <c r="A610" i="8"/>
  <c r="I609" i="8"/>
  <c r="H609" i="8"/>
  <c r="G609" i="8"/>
  <c r="F609" i="8"/>
  <c r="D609" i="8"/>
  <c r="C609" i="8"/>
  <c r="B609" i="8"/>
  <c r="A609" i="8"/>
  <c r="I608" i="8"/>
  <c r="H608" i="8"/>
  <c r="G608" i="8"/>
  <c r="F608" i="8"/>
  <c r="D608" i="8"/>
  <c r="C608" i="8"/>
  <c r="B608" i="8"/>
  <c r="A608" i="8"/>
  <c r="I607" i="8"/>
  <c r="H607" i="8"/>
  <c r="G607" i="8"/>
  <c r="F607" i="8"/>
  <c r="D607" i="8"/>
  <c r="C607" i="8"/>
  <c r="B607" i="8"/>
  <c r="A607" i="8"/>
  <c r="I606" i="8"/>
  <c r="H606" i="8"/>
  <c r="G606" i="8"/>
  <c r="F606" i="8"/>
  <c r="D606" i="8"/>
  <c r="C606" i="8"/>
  <c r="B606" i="8"/>
  <c r="A606" i="8"/>
  <c r="I605" i="8"/>
  <c r="H605" i="8"/>
  <c r="G605" i="8"/>
  <c r="F605" i="8"/>
  <c r="D605" i="8"/>
  <c r="C605" i="8"/>
  <c r="B605" i="8"/>
  <c r="A605" i="8"/>
  <c r="I604" i="8"/>
  <c r="H604" i="8"/>
  <c r="G604" i="8"/>
  <c r="F604" i="8"/>
  <c r="D604" i="8"/>
  <c r="C604" i="8"/>
  <c r="B604" i="8"/>
  <c r="A604" i="8"/>
  <c r="I603" i="8"/>
  <c r="H603" i="8"/>
  <c r="G603" i="8"/>
  <c r="F603" i="8"/>
  <c r="D603" i="8"/>
  <c r="C603" i="8"/>
  <c r="B603" i="8"/>
  <c r="A603" i="8"/>
  <c r="I602" i="8"/>
  <c r="H602" i="8"/>
  <c r="G602" i="8"/>
  <c r="F602" i="8"/>
  <c r="D602" i="8"/>
  <c r="C602" i="8"/>
  <c r="B602" i="8"/>
  <c r="A602" i="8"/>
  <c r="I601" i="8"/>
  <c r="H601" i="8"/>
  <c r="G601" i="8"/>
  <c r="F601" i="8"/>
  <c r="D601" i="8"/>
  <c r="C601" i="8"/>
  <c r="B601" i="8"/>
  <c r="A601" i="8"/>
  <c r="I600" i="8"/>
  <c r="H600" i="8"/>
  <c r="G600" i="8"/>
  <c r="F600" i="8"/>
  <c r="D600" i="8"/>
  <c r="C600" i="8"/>
  <c r="B600" i="8"/>
  <c r="A600" i="8"/>
  <c r="I599" i="8"/>
  <c r="H599" i="8"/>
  <c r="G599" i="8"/>
  <c r="F599" i="8"/>
  <c r="D599" i="8"/>
  <c r="C599" i="8"/>
  <c r="B599" i="8"/>
  <c r="A599" i="8"/>
  <c r="I598" i="8"/>
  <c r="H598" i="8"/>
  <c r="G598" i="8"/>
  <c r="F598" i="8"/>
  <c r="D598" i="8"/>
  <c r="C598" i="8"/>
  <c r="B598" i="8"/>
  <c r="A598" i="8"/>
  <c r="I597" i="8"/>
  <c r="H597" i="8"/>
  <c r="G597" i="8"/>
  <c r="F597" i="8"/>
  <c r="D597" i="8"/>
  <c r="C597" i="8"/>
  <c r="B597" i="8"/>
  <c r="A597" i="8"/>
  <c r="I596" i="8"/>
  <c r="H596" i="8"/>
  <c r="G596" i="8"/>
  <c r="F596" i="8"/>
  <c r="D596" i="8"/>
  <c r="C596" i="8"/>
  <c r="B596" i="8"/>
  <c r="A596" i="8"/>
  <c r="I595" i="8"/>
  <c r="H595" i="8"/>
  <c r="G595" i="8"/>
  <c r="F595" i="8"/>
  <c r="D595" i="8"/>
  <c r="C595" i="8"/>
  <c r="B595" i="8"/>
  <c r="A595" i="8"/>
  <c r="I594" i="8"/>
  <c r="H594" i="8"/>
  <c r="G594" i="8"/>
  <c r="F594" i="8"/>
  <c r="D594" i="8"/>
  <c r="C594" i="8"/>
  <c r="B594" i="8"/>
  <c r="A594" i="8"/>
  <c r="I593" i="8"/>
  <c r="H593" i="8"/>
  <c r="G593" i="8"/>
  <c r="F593" i="8"/>
  <c r="D593" i="8"/>
  <c r="C593" i="8"/>
  <c r="B593" i="8"/>
  <c r="A593" i="8"/>
  <c r="I592" i="8"/>
  <c r="H592" i="8"/>
  <c r="G592" i="8"/>
  <c r="F592" i="8"/>
  <c r="D592" i="8"/>
  <c r="C592" i="8"/>
  <c r="B592" i="8"/>
  <c r="A592" i="8"/>
  <c r="I591" i="8"/>
  <c r="H591" i="8"/>
  <c r="G591" i="8"/>
  <c r="F591" i="8"/>
  <c r="D591" i="8"/>
  <c r="C591" i="8"/>
  <c r="B591" i="8"/>
  <c r="A591" i="8"/>
  <c r="I590" i="8"/>
  <c r="H590" i="8"/>
  <c r="G590" i="8"/>
  <c r="F590" i="8"/>
  <c r="D590" i="8"/>
  <c r="C590" i="8"/>
  <c r="B590" i="8"/>
  <c r="A590" i="8"/>
  <c r="I589" i="8"/>
  <c r="H589" i="8"/>
  <c r="G589" i="8"/>
  <c r="F589" i="8"/>
  <c r="D589" i="8"/>
  <c r="C589" i="8"/>
  <c r="B589" i="8"/>
  <c r="A589" i="8"/>
  <c r="I588" i="8"/>
  <c r="H588" i="8"/>
  <c r="G588" i="8"/>
  <c r="F588" i="8"/>
  <c r="D588" i="8"/>
  <c r="C588" i="8"/>
  <c r="B588" i="8"/>
  <c r="A588" i="8"/>
  <c r="I587" i="8"/>
  <c r="H587" i="8"/>
  <c r="G587" i="8"/>
  <c r="F587" i="8"/>
  <c r="D587" i="8"/>
  <c r="C587" i="8"/>
  <c r="B587" i="8"/>
  <c r="A587" i="8"/>
  <c r="I586" i="8"/>
  <c r="H586" i="8"/>
  <c r="G586" i="8"/>
  <c r="F586" i="8"/>
  <c r="D586" i="8"/>
  <c r="C586" i="8"/>
  <c r="B586" i="8"/>
  <c r="A586" i="8"/>
  <c r="I585" i="8"/>
  <c r="H585" i="8"/>
  <c r="G585" i="8"/>
  <c r="F585" i="8"/>
  <c r="D585" i="8"/>
  <c r="C585" i="8"/>
  <c r="B585" i="8"/>
  <c r="A585" i="8"/>
  <c r="I584" i="8"/>
  <c r="H584" i="8"/>
  <c r="G584" i="8"/>
  <c r="F584" i="8"/>
  <c r="D584" i="8"/>
  <c r="C584" i="8"/>
  <c r="B584" i="8"/>
  <c r="A584" i="8"/>
  <c r="I583" i="8"/>
  <c r="H583" i="8"/>
  <c r="G583" i="8"/>
  <c r="F583" i="8"/>
  <c r="D583" i="8"/>
  <c r="C583" i="8"/>
  <c r="B583" i="8"/>
  <c r="A583" i="8"/>
  <c r="I582" i="8"/>
  <c r="H582" i="8"/>
  <c r="G582" i="8"/>
  <c r="F582" i="8"/>
  <c r="D582" i="8"/>
  <c r="C582" i="8"/>
  <c r="B582" i="8"/>
  <c r="A582" i="8"/>
  <c r="I581" i="8"/>
  <c r="H581" i="8"/>
  <c r="G581" i="8"/>
  <c r="F581" i="8"/>
  <c r="D581" i="8"/>
  <c r="C581" i="8"/>
  <c r="B581" i="8"/>
  <c r="A581" i="8"/>
  <c r="I580" i="8"/>
  <c r="H580" i="8"/>
  <c r="G580" i="8"/>
  <c r="F580" i="8"/>
  <c r="D580" i="8"/>
  <c r="C580" i="8"/>
  <c r="B580" i="8"/>
  <c r="A580" i="8"/>
  <c r="I579" i="8"/>
  <c r="H579" i="8"/>
  <c r="G579" i="8"/>
  <c r="F579" i="8"/>
  <c r="D579" i="8"/>
  <c r="C579" i="8"/>
  <c r="B579" i="8"/>
  <c r="A579" i="8"/>
  <c r="I578" i="8"/>
  <c r="H578" i="8"/>
  <c r="G578" i="8"/>
  <c r="F578" i="8"/>
  <c r="D578" i="8"/>
  <c r="C578" i="8"/>
  <c r="B578" i="8"/>
  <c r="A578" i="8"/>
  <c r="I577" i="8"/>
  <c r="H577" i="8"/>
  <c r="G577" i="8"/>
  <c r="F577" i="8"/>
  <c r="D577" i="8"/>
  <c r="C577" i="8"/>
  <c r="B577" i="8"/>
  <c r="A577" i="8"/>
  <c r="I576" i="8"/>
  <c r="H576" i="8"/>
  <c r="G576" i="8"/>
  <c r="F576" i="8"/>
  <c r="D576" i="8"/>
  <c r="C576" i="8"/>
  <c r="B576" i="8"/>
  <c r="A576" i="8"/>
  <c r="I575" i="8"/>
  <c r="H575" i="8"/>
  <c r="G575" i="8"/>
  <c r="F575" i="8"/>
  <c r="D575" i="8"/>
  <c r="C575" i="8"/>
  <c r="B575" i="8"/>
  <c r="A575" i="8"/>
  <c r="I574" i="8"/>
  <c r="H574" i="8"/>
  <c r="G574" i="8"/>
  <c r="F574" i="8"/>
  <c r="D574" i="8"/>
  <c r="C574" i="8"/>
  <c r="B574" i="8"/>
  <c r="A574" i="8"/>
  <c r="I573" i="8"/>
  <c r="H573" i="8"/>
  <c r="G573" i="8"/>
  <c r="F573" i="8"/>
  <c r="D573" i="8"/>
  <c r="C573" i="8"/>
  <c r="B573" i="8"/>
  <c r="A573" i="8"/>
  <c r="I572" i="8"/>
  <c r="H572" i="8"/>
  <c r="G572" i="8"/>
  <c r="F572" i="8"/>
  <c r="D572" i="8"/>
  <c r="C572" i="8"/>
  <c r="B572" i="8"/>
  <c r="A572" i="8"/>
  <c r="I571" i="8"/>
  <c r="H571" i="8"/>
  <c r="G571" i="8"/>
  <c r="F571" i="8"/>
  <c r="D571" i="8"/>
  <c r="C571" i="8"/>
  <c r="B571" i="8"/>
  <c r="A571" i="8"/>
  <c r="I570" i="8"/>
  <c r="H570" i="8"/>
  <c r="G570" i="8"/>
  <c r="F570" i="8"/>
  <c r="D570" i="8"/>
  <c r="C570" i="8"/>
  <c r="B570" i="8"/>
  <c r="A570" i="8"/>
  <c r="I569" i="8"/>
  <c r="H569" i="8"/>
  <c r="G569" i="8"/>
  <c r="F569" i="8"/>
  <c r="D569" i="8"/>
  <c r="C569" i="8"/>
  <c r="B569" i="8"/>
  <c r="A569" i="8"/>
  <c r="I568" i="8"/>
  <c r="H568" i="8"/>
  <c r="G568" i="8"/>
  <c r="F568" i="8"/>
  <c r="D568" i="8"/>
  <c r="C568" i="8"/>
  <c r="B568" i="8"/>
  <c r="A568" i="8"/>
  <c r="I567" i="8"/>
  <c r="H567" i="8"/>
  <c r="G567" i="8"/>
  <c r="F567" i="8"/>
  <c r="D567" i="8"/>
  <c r="C567" i="8"/>
  <c r="B567" i="8"/>
  <c r="A567" i="8"/>
  <c r="I566" i="8"/>
  <c r="H566" i="8"/>
  <c r="G566" i="8"/>
  <c r="F566" i="8"/>
  <c r="D566" i="8"/>
  <c r="C566" i="8"/>
  <c r="B566" i="8"/>
  <c r="A566" i="8"/>
  <c r="I565" i="8"/>
  <c r="H565" i="8"/>
  <c r="G565" i="8"/>
  <c r="F565" i="8"/>
  <c r="D565" i="8"/>
  <c r="C565" i="8"/>
  <c r="B565" i="8"/>
  <c r="A565" i="8"/>
  <c r="I564" i="8"/>
  <c r="H564" i="8"/>
  <c r="G564" i="8"/>
  <c r="F564" i="8"/>
  <c r="D564" i="8"/>
  <c r="C564" i="8"/>
  <c r="B564" i="8"/>
  <c r="A564" i="8"/>
  <c r="I563" i="8"/>
  <c r="H563" i="8"/>
  <c r="G563" i="8"/>
  <c r="F563" i="8"/>
  <c r="D563" i="8"/>
  <c r="C563" i="8"/>
  <c r="B563" i="8"/>
  <c r="A563" i="8"/>
  <c r="I562" i="8"/>
  <c r="H562" i="8"/>
  <c r="G562" i="8"/>
  <c r="F562" i="8"/>
  <c r="D562" i="8"/>
  <c r="C562" i="8"/>
  <c r="B562" i="8"/>
  <c r="A562" i="8"/>
  <c r="I561" i="8"/>
  <c r="H561" i="8"/>
  <c r="G561" i="8"/>
  <c r="F561" i="8"/>
  <c r="D561" i="8"/>
  <c r="C561" i="8"/>
  <c r="B561" i="8"/>
  <c r="A561" i="8"/>
  <c r="I560" i="8"/>
  <c r="H560" i="8"/>
  <c r="G560" i="8"/>
  <c r="F560" i="8"/>
  <c r="D560" i="8"/>
  <c r="C560" i="8"/>
  <c r="B560" i="8"/>
  <c r="A560" i="8"/>
  <c r="I559" i="8"/>
  <c r="H559" i="8"/>
  <c r="G559" i="8"/>
  <c r="F559" i="8"/>
  <c r="D559" i="8"/>
  <c r="C559" i="8"/>
  <c r="B559" i="8"/>
  <c r="A559" i="8"/>
  <c r="I558" i="8"/>
  <c r="H558" i="8"/>
  <c r="G558" i="8"/>
  <c r="F558" i="8"/>
  <c r="D558" i="8"/>
  <c r="C558" i="8"/>
  <c r="B558" i="8"/>
  <c r="A558" i="8"/>
  <c r="I557" i="8"/>
  <c r="H557" i="8"/>
  <c r="G557" i="8"/>
  <c r="F557" i="8"/>
  <c r="D557" i="8"/>
  <c r="C557" i="8"/>
  <c r="B557" i="8"/>
  <c r="A557" i="8"/>
  <c r="I556" i="8"/>
  <c r="H556" i="8"/>
  <c r="G556" i="8"/>
  <c r="F556" i="8"/>
  <c r="D556" i="8"/>
  <c r="C556" i="8"/>
  <c r="B556" i="8"/>
  <c r="A556" i="8"/>
  <c r="I555" i="8"/>
  <c r="H555" i="8"/>
  <c r="G555" i="8"/>
  <c r="F555" i="8"/>
  <c r="D555" i="8"/>
  <c r="C555" i="8"/>
  <c r="B555" i="8"/>
  <c r="A555" i="8"/>
  <c r="I554" i="8"/>
  <c r="H554" i="8"/>
  <c r="G554" i="8"/>
  <c r="F554" i="8"/>
  <c r="D554" i="8"/>
  <c r="C554" i="8"/>
  <c r="B554" i="8"/>
  <c r="A554" i="8"/>
  <c r="I553" i="8"/>
  <c r="H553" i="8"/>
  <c r="G553" i="8"/>
  <c r="F553" i="8"/>
  <c r="D553" i="8"/>
  <c r="C553" i="8"/>
  <c r="B553" i="8"/>
  <c r="A553" i="8"/>
  <c r="I552" i="8"/>
  <c r="H552" i="8"/>
  <c r="G552" i="8"/>
  <c r="F552" i="8"/>
  <c r="D552" i="8"/>
  <c r="C552" i="8"/>
  <c r="B552" i="8"/>
  <c r="A552" i="8"/>
  <c r="I551" i="8"/>
  <c r="H551" i="8"/>
  <c r="G551" i="8"/>
  <c r="F551" i="8"/>
  <c r="D551" i="8"/>
  <c r="C551" i="8"/>
  <c r="B551" i="8"/>
  <c r="A551" i="8"/>
  <c r="I550" i="8"/>
  <c r="H550" i="8"/>
  <c r="G550" i="8"/>
  <c r="F550" i="8"/>
  <c r="D550" i="8"/>
  <c r="C550" i="8"/>
  <c r="B550" i="8"/>
  <c r="A550" i="8"/>
  <c r="I549" i="8"/>
  <c r="H549" i="8"/>
  <c r="G549" i="8"/>
  <c r="F549" i="8"/>
  <c r="D549" i="8"/>
  <c r="C549" i="8"/>
  <c r="B549" i="8"/>
  <c r="A549" i="8"/>
  <c r="I548" i="8"/>
  <c r="H548" i="8"/>
  <c r="G548" i="8"/>
  <c r="F548" i="8"/>
  <c r="D548" i="8"/>
  <c r="C548" i="8"/>
  <c r="B548" i="8"/>
  <c r="A548" i="8"/>
  <c r="I547" i="8"/>
  <c r="H547" i="8"/>
  <c r="G547" i="8"/>
  <c r="F547" i="8"/>
  <c r="D547" i="8"/>
  <c r="C547" i="8"/>
  <c r="B547" i="8"/>
  <c r="A547" i="8"/>
  <c r="I546" i="8"/>
  <c r="H546" i="8"/>
  <c r="G546" i="8"/>
  <c r="F546" i="8"/>
  <c r="D546" i="8"/>
  <c r="C546" i="8"/>
  <c r="B546" i="8"/>
  <c r="A546" i="8"/>
  <c r="I545" i="8"/>
  <c r="H545" i="8"/>
  <c r="G545" i="8"/>
  <c r="F545" i="8"/>
  <c r="D545" i="8"/>
  <c r="C545" i="8"/>
  <c r="B545" i="8"/>
  <c r="A545" i="8"/>
  <c r="I544" i="8"/>
  <c r="H544" i="8"/>
  <c r="G544" i="8"/>
  <c r="F544" i="8"/>
  <c r="D544" i="8"/>
  <c r="C544" i="8"/>
  <c r="B544" i="8"/>
  <c r="A544" i="8"/>
  <c r="I543" i="8"/>
  <c r="H543" i="8"/>
  <c r="G543" i="8"/>
  <c r="F543" i="8"/>
  <c r="D543" i="8"/>
  <c r="C543" i="8"/>
  <c r="B543" i="8"/>
  <c r="A543" i="8"/>
  <c r="I542" i="8"/>
  <c r="H542" i="8"/>
  <c r="G542" i="8"/>
  <c r="F542" i="8"/>
  <c r="D542" i="8"/>
  <c r="C542" i="8"/>
  <c r="B542" i="8"/>
  <c r="A542" i="8"/>
  <c r="I541" i="8"/>
  <c r="H541" i="8"/>
  <c r="G541" i="8"/>
  <c r="F541" i="8"/>
  <c r="D541" i="8"/>
  <c r="C541" i="8"/>
  <c r="B541" i="8"/>
  <c r="A541" i="8"/>
  <c r="I540" i="8"/>
  <c r="H540" i="8"/>
  <c r="G540" i="8"/>
  <c r="F540" i="8"/>
  <c r="D540" i="8"/>
  <c r="C540" i="8"/>
  <c r="B540" i="8"/>
  <c r="A540" i="8"/>
  <c r="I539" i="8"/>
  <c r="H539" i="8"/>
  <c r="G539" i="8"/>
  <c r="F539" i="8"/>
  <c r="D539" i="8"/>
  <c r="C539" i="8"/>
  <c r="B539" i="8"/>
  <c r="A539" i="8"/>
  <c r="I538" i="8"/>
  <c r="H538" i="8"/>
  <c r="G538" i="8"/>
  <c r="F538" i="8"/>
  <c r="D538" i="8"/>
  <c r="C538" i="8"/>
  <c r="B538" i="8"/>
  <c r="A538" i="8"/>
  <c r="I537" i="8"/>
  <c r="H537" i="8"/>
  <c r="G537" i="8"/>
  <c r="F537" i="8"/>
  <c r="D537" i="8"/>
  <c r="C537" i="8"/>
  <c r="B537" i="8"/>
  <c r="A537" i="8"/>
  <c r="I536" i="8"/>
  <c r="H536" i="8"/>
  <c r="G536" i="8"/>
  <c r="F536" i="8"/>
  <c r="D536" i="8"/>
  <c r="C536" i="8"/>
  <c r="B536" i="8"/>
  <c r="A536" i="8"/>
  <c r="I535" i="8"/>
  <c r="H535" i="8"/>
  <c r="G535" i="8"/>
  <c r="F535" i="8"/>
  <c r="D535" i="8"/>
  <c r="C535" i="8"/>
  <c r="B535" i="8"/>
  <c r="A535" i="8"/>
  <c r="I534" i="8"/>
  <c r="H534" i="8"/>
  <c r="G534" i="8"/>
  <c r="F534" i="8"/>
  <c r="D534" i="8"/>
  <c r="C534" i="8"/>
  <c r="B534" i="8"/>
  <c r="A534" i="8"/>
  <c r="I533" i="8"/>
  <c r="H533" i="8"/>
  <c r="G533" i="8"/>
  <c r="F533" i="8"/>
  <c r="D533" i="8"/>
  <c r="C533" i="8"/>
  <c r="B533" i="8"/>
  <c r="A533" i="8"/>
  <c r="I532" i="8"/>
  <c r="H532" i="8"/>
  <c r="G532" i="8"/>
  <c r="F532" i="8"/>
  <c r="D532" i="8"/>
  <c r="C532" i="8"/>
  <c r="B532" i="8"/>
  <c r="A532" i="8"/>
  <c r="I531" i="8"/>
  <c r="H531" i="8"/>
  <c r="G531" i="8"/>
  <c r="F531" i="8"/>
  <c r="D531" i="8"/>
  <c r="C531" i="8"/>
  <c r="B531" i="8"/>
  <c r="A531" i="8"/>
  <c r="I530" i="8"/>
  <c r="H530" i="8"/>
  <c r="G530" i="8"/>
  <c r="F530" i="8"/>
  <c r="D530" i="8"/>
  <c r="C530" i="8"/>
  <c r="B530" i="8"/>
  <c r="A530" i="8"/>
  <c r="I529" i="8"/>
  <c r="H529" i="8"/>
  <c r="G529" i="8"/>
  <c r="F529" i="8"/>
  <c r="D529" i="8"/>
  <c r="C529" i="8"/>
  <c r="B529" i="8"/>
  <c r="A529" i="8"/>
  <c r="I528" i="8"/>
  <c r="H528" i="8"/>
  <c r="G528" i="8"/>
  <c r="F528" i="8"/>
  <c r="D528" i="8"/>
  <c r="C528" i="8"/>
  <c r="B528" i="8"/>
  <c r="A528" i="8"/>
  <c r="I527" i="8"/>
  <c r="H527" i="8"/>
  <c r="G527" i="8"/>
  <c r="F527" i="8"/>
  <c r="D527" i="8"/>
  <c r="C527" i="8"/>
  <c r="B527" i="8"/>
  <c r="A527" i="8"/>
  <c r="I526" i="8"/>
  <c r="H526" i="8"/>
  <c r="G526" i="8"/>
  <c r="F526" i="8"/>
  <c r="D526" i="8"/>
  <c r="C526" i="8"/>
  <c r="B526" i="8"/>
  <c r="A526" i="8"/>
  <c r="I525" i="8"/>
  <c r="H525" i="8"/>
  <c r="G525" i="8"/>
  <c r="F525" i="8"/>
  <c r="D525" i="8"/>
  <c r="C525" i="8"/>
  <c r="B525" i="8"/>
  <c r="A525" i="8"/>
  <c r="I524" i="8"/>
  <c r="H524" i="8"/>
  <c r="G524" i="8"/>
  <c r="F524" i="8"/>
  <c r="D524" i="8"/>
  <c r="C524" i="8"/>
  <c r="B524" i="8"/>
  <c r="A524" i="8"/>
  <c r="I523" i="8"/>
  <c r="H523" i="8"/>
  <c r="G523" i="8"/>
  <c r="F523" i="8"/>
  <c r="D523" i="8"/>
  <c r="C523" i="8"/>
  <c r="B523" i="8"/>
  <c r="A523" i="8"/>
  <c r="I522" i="8"/>
  <c r="H522" i="8"/>
  <c r="G522" i="8"/>
  <c r="F522" i="8"/>
  <c r="D522" i="8"/>
  <c r="C522" i="8"/>
  <c r="B522" i="8"/>
  <c r="A522" i="8"/>
  <c r="I521" i="8"/>
  <c r="H521" i="8"/>
  <c r="G521" i="8"/>
  <c r="F521" i="8"/>
  <c r="D521" i="8"/>
  <c r="C521" i="8"/>
  <c r="B521" i="8"/>
  <c r="A521" i="8"/>
  <c r="I520" i="8"/>
  <c r="H520" i="8"/>
  <c r="G520" i="8"/>
  <c r="F520" i="8"/>
  <c r="D520" i="8"/>
  <c r="C520" i="8"/>
  <c r="B520" i="8"/>
  <c r="A520" i="8"/>
  <c r="I519" i="8"/>
  <c r="H519" i="8"/>
  <c r="G519" i="8"/>
  <c r="F519" i="8"/>
  <c r="D519" i="8"/>
  <c r="C519" i="8"/>
  <c r="B519" i="8"/>
  <c r="A519" i="8"/>
  <c r="I518" i="8"/>
  <c r="H518" i="8"/>
  <c r="G518" i="8"/>
  <c r="F518" i="8"/>
  <c r="D518" i="8"/>
  <c r="C518" i="8"/>
  <c r="B518" i="8"/>
  <c r="A518" i="8"/>
  <c r="I517" i="8"/>
  <c r="H517" i="8"/>
  <c r="G517" i="8"/>
  <c r="F517" i="8"/>
  <c r="D517" i="8"/>
  <c r="C517" i="8"/>
  <c r="B517" i="8"/>
  <c r="A517" i="8"/>
  <c r="I516" i="8"/>
  <c r="H516" i="8"/>
  <c r="G516" i="8"/>
  <c r="F516" i="8"/>
  <c r="D516" i="8"/>
  <c r="C516" i="8"/>
  <c r="B516" i="8"/>
  <c r="A516" i="8"/>
  <c r="I515" i="8"/>
  <c r="H515" i="8"/>
  <c r="G515" i="8"/>
  <c r="F515" i="8"/>
  <c r="D515" i="8"/>
  <c r="C515" i="8"/>
  <c r="B515" i="8"/>
  <c r="A515" i="8"/>
  <c r="I514" i="8"/>
  <c r="H514" i="8"/>
  <c r="G514" i="8"/>
  <c r="F514" i="8"/>
  <c r="D514" i="8"/>
  <c r="C514" i="8"/>
  <c r="B514" i="8"/>
  <c r="A514" i="8"/>
  <c r="I513" i="8"/>
  <c r="H513" i="8"/>
  <c r="G513" i="8"/>
  <c r="F513" i="8"/>
  <c r="D513" i="8"/>
  <c r="C513" i="8"/>
  <c r="B513" i="8"/>
  <c r="A513" i="8"/>
  <c r="I512" i="8"/>
  <c r="H512" i="8"/>
  <c r="G512" i="8"/>
  <c r="F512" i="8"/>
  <c r="D512" i="8"/>
  <c r="C512" i="8"/>
  <c r="B512" i="8"/>
  <c r="A512" i="8"/>
  <c r="I511" i="8"/>
  <c r="H511" i="8"/>
  <c r="G511" i="8"/>
  <c r="F511" i="8"/>
  <c r="D511" i="8"/>
  <c r="C511" i="8"/>
  <c r="B511" i="8"/>
  <c r="A511" i="8"/>
  <c r="I510" i="8"/>
  <c r="H510" i="8"/>
  <c r="G510" i="8"/>
  <c r="F510" i="8"/>
  <c r="D510" i="8"/>
  <c r="C510" i="8"/>
  <c r="B510" i="8"/>
  <c r="A510" i="8"/>
  <c r="I509" i="8"/>
  <c r="H509" i="8"/>
  <c r="G509" i="8"/>
  <c r="F509" i="8"/>
  <c r="D509" i="8"/>
  <c r="C509" i="8"/>
  <c r="B509" i="8"/>
  <c r="A509" i="8"/>
  <c r="I508" i="8"/>
  <c r="H508" i="8"/>
  <c r="G508" i="8"/>
  <c r="F508" i="8"/>
  <c r="D508" i="8"/>
  <c r="C508" i="8"/>
  <c r="B508" i="8"/>
  <c r="A508" i="8"/>
  <c r="I507" i="8"/>
  <c r="H507" i="8"/>
  <c r="G507" i="8"/>
  <c r="F507" i="8"/>
  <c r="D507" i="8"/>
  <c r="C507" i="8"/>
  <c r="B507" i="8"/>
  <c r="A507" i="8"/>
  <c r="I506" i="8"/>
  <c r="H506" i="8"/>
  <c r="G506" i="8"/>
  <c r="F506" i="8"/>
  <c r="D506" i="8"/>
  <c r="C506" i="8"/>
  <c r="B506" i="8"/>
  <c r="A506" i="8"/>
  <c r="I505" i="8"/>
  <c r="H505" i="8"/>
  <c r="G505" i="8"/>
  <c r="F505" i="8"/>
  <c r="D505" i="8"/>
  <c r="C505" i="8"/>
  <c r="B505" i="8"/>
  <c r="A505" i="8"/>
  <c r="I504" i="8"/>
  <c r="H504" i="8"/>
  <c r="G504" i="8"/>
  <c r="F504" i="8"/>
  <c r="D504" i="8"/>
  <c r="C504" i="8"/>
  <c r="B504" i="8"/>
  <c r="A504" i="8"/>
  <c r="I503" i="8"/>
  <c r="H503" i="8"/>
  <c r="G503" i="8"/>
  <c r="F503" i="8"/>
  <c r="D503" i="8"/>
  <c r="C503" i="8"/>
  <c r="B503" i="8"/>
  <c r="A503" i="8"/>
  <c r="I502" i="8"/>
  <c r="H502" i="8"/>
  <c r="G502" i="8"/>
  <c r="F502" i="8"/>
  <c r="D502" i="8"/>
  <c r="C502" i="8"/>
  <c r="B502" i="8"/>
  <c r="A502" i="8"/>
  <c r="I501" i="8"/>
  <c r="H501" i="8"/>
  <c r="G501" i="8"/>
  <c r="F501" i="8"/>
  <c r="D501" i="8"/>
  <c r="C501" i="8"/>
  <c r="B501" i="8"/>
  <c r="A501" i="8"/>
  <c r="I500" i="8"/>
  <c r="H500" i="8"/>
  <c r="G500" i="8"/>
  <c r="F500" i="8"/>
  <c r="D500" i="8"/>
  <c r="C500" i="8"/>
  <c r="B500" i="8"/>
  <c r="A500" i="8"/>
  <c r="I499" i="8"/>
  <c r="H499" i="8"/>
  <c r="G499" i="8"/>
  <c r="F499" i="8"/>
  <c r="D499" i="8"/>
  <c r="C499" i="8"/>
  <c r="B499" i="8"/>
  <c r="A499" i="8"/>
  <c r="I498" i="8"/>
  <c r="H498" i="8"/>
  <c r="G498" i="8"/>
  <c r="F498" i="8"/>
  <c r="D498" i="8"/>
  <c r="C498" i="8"/>
  <c r="B498" i="8"/>
  <c r="A498" i="8"/>
  <c r="I497" i="8"/>
  <c r="H497" i="8"/>
  <c r="G497" i="8"/>
  <c r="F497" i="8"/>
  <c r="D497" i="8"/>
  <c r="C497" i="8"/>
  <c r="B497" i="8"/>
  <c r="A497" i="8"/>
  <c r="I496" i="8"/>
  <c r="H496" i="8"/>
  <c r="G496" i="8"/>
  <c r="F496" i="8"/>
  <c r="D496" i="8"/>
  <c r="C496" i="8"/>
  <c r="B496" i="8"/>
  <c r="A496" i="8"/>
  <c r="I495" i="8"/>
  <c r="H495" i="8"/>
  <c r="G495" i="8"/>
  <c r="F495" i="8"/>
  <c r="D495" i="8"/>
  <c r="C495" i="8"/>
  <c r="B495" i="8"/>
  <c r="A495" i="8"/>
  <c r="I494" i="8"/>
  <c r="H494" i="8"/>
  <c r="G494" i="8"/>
  <c r="F494" i="8"/>
  <c r="D494" i="8"/>
  <c r="C494" i="8"/>
  <c r="B494" i="8"/>
  <c r="A494" i="8"/>
  <c r="I493" i="8"/>
  <c r="H493" i="8"/>
  <c r="G493" i="8"/>
  <c r="F493" i="8"/>
  <c r="D493" i="8"/>
  <c r="C493" i="8"/>
  <c r="B493" i="8"/>
  <c r="A493" i="8"/>
  <c r="I492" i="8"/>
  <c r="H492" i="8"/>
  <c r="G492" i="8"/>
  <c r="F492" i="8"/>
  <c r="D492" i="8"/>
  <c r="C492" i="8"/>
  <c r="B492" i="8"/>
  <c r="A492" i="8"/>
  <c r="I491" i="8"/>
  <c r="H491" i="8"/>
  <c r="G491" i="8"/>
  <c r="F491" i="8"/>
  <c r="D491" i="8"/>
  <c r="C491" i="8"/>
  <c r="B491" i="8"/>
  <c r="A491" i="8"/>
  <c r="I490" i="8"/>
  <c r="H490" i="8"/>
  <c r="G490" i="8"/>
  <c r="F490" i="8"/>
  <c r="D490" i="8"/>
  <c r="C490" i="8"/>
  <c r="B490" i="8"/>
  <c r="A490" i="8"/>
  <c r="I489" i="8"/>
  <c r="H489" i="8"/>
  <c r="G489" i="8"/>
  <c r="F489" i="8"/>
  <c r="D489" i="8"/>
  <c r="C489" i="8"/>
  <c r="B489" i="8"/>
  <c r="A489" i="8"/>
  <c r="I488" i="8"/>
  <c r="H488" i="8"/>
  <c r="G488" i="8"/>
  <c r="F488" i="8"/>
  <c r="D488" i="8"/>
  <c r="C488" i="8"/>
  <c r="B488" i="8"/>
  <c r="A488" i="8"/>
  <c r="I487" i="8"/>
  <c r="H487" i="8"/>
  <c r="G487" i="8"/>
  <c r="F487" i="8"/>
  <c r="D487" i="8"/>
  <c r="C487" i="8"/>
  <c r="B487" i="8"/>
  <c r="A487" i="8"/>
  <c r="I486" i="8"/>
  <c r="H486" i="8"/>
  <c r="G486" i="8"/>
  <c r="F486" i="8"/>
  <c r="D486" i="8"/>
  <c r="C486" i="8"/>
  <c r="B486" i="8"/>
  <c r="A486" i="8"/>
  <c r="I485" i="8"/>
  <c r="H485" i="8"/>
  <c r="G485" i="8"/>
  <c r="F485" i="8"/>
  <c r="D485" i="8"/>
  <c r="C485" i="8"/>
  <c r="B485" i="8"/>
  <c r="A485" i="8"/>
  <c r="I484" i="8"/>
  <c r="H484" i="8"/>
  <c r="G484" i="8"/>
  <c r="F484" i="8"/>
  <c r="D484" i="8"/>
  <c r="C484" i="8"/>
  <c r="B484" i="8"/>
  <c r="A484" i="8"/>
  <c r="I483" i="8"/>
  <c r="H483" i="8"/>
  <c r="G483" i="8"/>
  <c r="F483" i="8"/>
  <c r="D483" i="8"/>
  <c r="C483" i="8"/>
  <c r="B483" i="8"/>
  <c r="A483" i="8"/>
  <c r="I482" i="8"/>
  <c r="H482" i="8"/>
  <c r="G482" i="8"/>
  <c r="F482" i="8"/>
  <c r="D482" i="8"/>
  <c r="C482" i="8"/>
  <c r="B482" i="8"/>
  <c r="A482" i="8"/>
  <c r="I481" i="8"/>
  <c r="H481" i="8"/>
  <c r="G481" i="8"/>
  <c r="F481" i="8"/>
  <c r="D481" i="8"/>
  <c r="C481" i="8"/>
  <c r="B481" i="8"/>
  <c r="A481" i="8"/>
  <c r="I480" i="8"/>
  <c r="H480" i="8"/>
  <c r="G480" i="8"/>
  <c r="F480" i="8"/>
  <c r="D480" i="8"/>
  <c r="C480" i="8"/>
  <c r="B480" i="8"/>
  <c r="A480" i="8"/>
  <c r="I479" i="8"/>
  <c r="H479" i="8"/>
  <c r="G479" i="8"/>
  <c r="F479" i="8"/>
  <c r="D479" i="8"/>
  <c r="C479" i="8"/>
  <c r="B479" i="8"/>
  <c r="A479" i="8"/>
  <c r="I478" i="8"/>
  <c r="H478" i="8"/>
  <c r="G478" i="8"/>
  <c r="F478" i="8"/>
  <c r="D478" i="8"/>
  <c r="C478" i="8"/>
  <c r="B478" i="8"/>
  <c r="A478" i="8"/>
  <c r="I477" i="8"/>
  <c r="H477" i="8"/>
  <c r="G477" i="8"/>
  <c r="F477" i="8"/>
  <c r="D477" i="8"/>
  <c r="C477" i="8"/>
  <c r="B477" i="8"/>
  <c r="A477" i="8"/>
  <c r="I476" i="8"/>
  <c r="H476" i="8"/>
  <c r="G476" i="8"/>
  <c r="F476" i="8"/>
  <c r="D476" i="8"/>
  <c r="C476" i="8"/>
  <c r="B476" i="8"/>
  <c r="A476" i="8"/>
  <c r="I475" i="8"/>
  <c r="H475" i="8"/>
  <c r="G475" i="8"/>
  <c r="F475" i="8"/>
  <c r="D475" i="8"/>
  <c r="C475" i="8"/>
  <c r="B475" i="8"/>
  <c r="A475" i="8"/>
  <c r="I474" i="8"/>
  <c r="H474" i="8"/>
  <c r="G474" i="8"/>
  <c r="F474" i="8"/>
  <c r="D474" i="8"/>
  <c r="C474" i="8"/>
  <c r="B474" i="8"/>
  <c r="A474" i="8"/>
  <c r="I473" i="8"/>
  <c r="H473" i="8"/>
  <c r="G473" i="8"/>
  <c r="F473" i="8"/>
  <c r="D473" i="8"/>
  <c r="C473" i="8"/>
  <c r="B473" i="8"/>
  <c r="A473" i="8"/>
  <c r="I472" i="8"/>
  <c r="H472" i="8"/>
  <c r="G472" i="8"/>
  <c r="F472" i="8"/>
  <c r="D472" i="8"/>
  <c r="C472" i="8"/>
  <c r="B472" i="8"/>
  <c r="A472" i="8"/>
  <c r="I471" i="8"/>
  <c r="H471" i="8"/>
  <c r="G471" i="8"/>
  <c r="F471" i="8"/>
  <c r="D471" i="8"/>
  <c r="C471" i="8"/>
  <c r="B471" i="8"/>
  <c r="A471" i="8"/>
  <c r="I470" i="8"/>
  <c r="H470" i="8"/>
  <c r="G470" i="8"/>
  <c r="F470" i="8"/>
  <c r="D470" i="8"/>
  <c r="C470" i="8"/>
  <c r="B470" i="8"/>
  <c r="A470" i="8"/>
  <c r="I469" i="8"/>
  <c r="H469" i="8"/>
  <c r="G469" i="8"/>
  <c r="F469" i="8"/>
  <c r="D469" i="8"/>
  <c r="C469" i="8"/>
  <c r="B469" i="8"/>
  <c r="A469" i="8"/>
  <c r="I468" i="8"/>
  <c r="H468" i="8"/>
  <c r="G468" i="8"/>
  <c r="F468" i="8"/>
  <c r="D468" i="8"/>
  <c r="C468" i="8"/>
  <c r="B468" i="8"/>
  <c r="A468" i="8"/>
  <c r="I467" i="8"/>
  <c r="H467" i="8"/>
  <c r="G467" i="8"/>
  <c r="F467" i="8"/>
  <c r="D467" i="8"/>
  <c r="C467" i="8"/>
  <c r="B467" i="8"/>
  <c r="A467" i="8"/>
  <c r="I466" i="8"/>
  <c r="H466" i="8"/>
  <c r="G466" i="8"/>
  <c r="F466" i="8"/>
  <c r="D466" i="8"/>
  <c r="C466" i="8"/>
  <c r="B466" i="8"/>
  <c r="A466" i="8"/>
  <c r="I465" i="8"/>
  <c r="H465" i="8"/>
  <c r="G465" i="8"/>
  <c r="F465" i="8"/>
  <c r="D465" i="8"/>
  <c r="C465" i="8"/>
  <c r="B465" i="8"/>
  <c r="A465" i="8"/>
  <c r="I464" i="8"/>
  <c r="H464" i="8"/>
  <c r="G464" i="8"/>
  <c r="F464" i="8"/>
  <c r="D464" i="8"/>
  <c r="C464" i="8"/>
  <c r="B464" i="8"/>
  <c r="A464" i="8"/>
  <c r="I463" i="8"/>
  <c r="H463" i="8"/>
  <c r="G463" i="8"/>
  <c r="F463" i="8"/>
  <c r="D463" i="8"/>
  <c r="C463" i="8"/>
  <c r="B463" i="8"/>
  <c r="A463" i="8"/>
  <c r="I462" i="8"/>
  <c r="H462" i="8"/>
  <c r="G462" i="8"/>
  <c r="F462" i="8"/>
  <c r="D462" i="8"/>
  <c r="C462" i="8"/>
  <c r="B462" i="8"/>
  <c r="A462" i="8"/>
  <c r="I461" i="8"/>
  <c r="H461" i="8"/>
  <c r="G461" i="8"/>
  <c r="F461" i="8"/>
  <c r="D461" i="8"/>
  <c r="C461" i="8"/>
  <c r="B461" i="8"/>
  <c r="A461" i="8"/>
  <c r="I460" i="8"/>
  <c r="H460" i="8"/>
  <c r="G460" i="8"/>
  <c r="F460" i="8"/>
  <c r="D460" i="8"/>
  <c r="C460" i="8"/>
  <c r="B460" i="8"/>
  <c r="A460" i="8"/>
  <c r="I459" i="8"/>
  <c r="H459" i="8"/>
  <c r="G459" i="8"/>
  <c r="F459" i="8"/>
  <c r="D459" i="8"/>
  <c r="C459" i="8"/>
  <c r="B459" i="8"/>
  <c r="A459" i="8"/>
  <c r="I458" i="8"/>
  <c r="H458" i="8"/>
  <c r="G458" i="8"/>
  <c r="F458" i="8"/>
  <c r="D458" i="8"/>
  <c r="C458" i="8"/>
  <c r="B458" i="8"/>
  <c r="A458" i="8"/>
  <c r="I457" i="8"/>
  <c r="H457" i="8"/>
  <c r="G457" i="8"/>
  <c r="F457" i="8"/>
  <c r="D457" i="8"/>
  <c r="C457" i="8"/>
  <c r="B457" i="8"/>
  <c r="A457" i="8"/>
  <c r="I456" i="8"/>
  <c r="H456" i="8"/>
  <c r="G456" i="8"/>
  <c r="F456" i="8"/>
  <c r="D456" i="8"/>
  <c r="C456" i="8"/>
  <c r="B456" i="8"/>
  <c r="A456" i="8"/>
  <c r="I455" i="8"/>
  <c r="H455" i="8"/>
  <c r="G455" i="8"/>
  <c r="F455" i="8"/>
  <c r="D455" i="8"/>
  <c r="C455" i="8"/>
  <c r="B455" i="8"/>
  <c r="A455" i="8"/>
  <c r="I454" i="8"/>
  <c r="H454" i="8"/>
  <c r="G454" i="8"/>
  <c r="F454" i="8"/>
  <c r="D454" i="8"/>
  <c r="C454" i="8"/>
  <c r="B454" i="8"/>
  <c r="A454" i="8"/>
  <c r="I453" i="8"/>
  <c r="H453" i="8"/>
  <c r="G453" i="8"/>
  <c r="F453" i="8"/>
  <c r="D453" i="8"/>
  <c r="C453" i="8"/>
  <c r="B453" i="8"/>
  <c r="A453" i="8"/>
  <c r="I452" i="8"/>
  <c r="H452" i="8"/>
  <c r="G452" i="8"/>
  <c r="F452" i="8"/>
  <c r="D452" i="8"/>
  <c r="C452" i="8"/>
  <c r="B452" i="8"/>
  <c r="A452" i="8"/>
  <c r="I451" i="8"/>
  <c r="H451" i="8"/>
  <c r="G451" i="8"/>
  <c r="F451" i="8"/>
  <c r="D451" i="8"/>
  <c r="C451" i="8"/>
  <c r="B451" i="8"/>
  <c r="A451" i="8"/>
  <c r="I450" i="8"/>
  <c r="H450" i="8"/>
  <c r="G450" i="8"/>
  <c r="F450" i="8"/>
  <c r="D450" i="8"/>
  <c r="C450" i="8"/>
  <c r="B450" i="8"/>
  <c r="A450" i="8"/>
  <c r="I449" i="8"/>
  <c r="H449" i="8"/>
  <c r="G449" i="8"/>
  <c r="F449" i="8"/>
  <c r="D449" i="8"/>
  <c r="C449" i="8"/>
  <c r="B449" i="8"/>
  <c r="A449" i="8"/>
  <c r="I448" i="8"/>
  <c r="H448" i="8"/>
  <c r="G448" i="8"/>
  <c r="F448" i="8"/>
  <c r="D448" i="8"/>
  <c r="C448" i="8"/>
  <c r="B448" i="8"/>
  <c r="A448" i="8"/>
  <c r="I447" i="8"/>
  <c r="H447" i="8"/>
  <c r="G447" i="8"/>
  <c r="F447" i="8"/>
  <c r="D447" i="8"/>
  <c r="C447" i="8"/>
  <c r="B447" i="8"/>
  <c r="A447" i="8"/>
  <c r="I446" i="8"/>
  <c r="H446" i="8"/>
  <c r="G446" i="8"/>
  <c r="F446" i="8"/>
  <c r="D446" i="8"/>
  <c r="C446" i="8"/>
  <c r="B446" i="8"/>
  <c r="A446" i="8"/>
  <c r="I445" i="8"/>
  <c r="H445" i="8"/>
  <c r="G445" i="8"/>
  <c r="F445" i="8"/>
  <c r="D445" i="8"/>
  <c r="C445" i="8"/>
  <c r="B445" i="8"/>
  <c r="A445" i="8"/>
  <c r="I444" i="8"/>
  <c r="H444" i="8"/>
  <c r="G444" i="8"/>
  <c r="F444" i="8"/>
  <c r="D444" i="8"/>
  <c r="C444" i="8"/>
  <c r="B444" i="8"/>
  <c r="A444" i="8"/>
  <c r="I443" i="8"/>
  <c r="H443" i="8"/>
  <c r="G443" i="8"/>
  <c r="F443" i="8"/>
  <c r="D443" i="8"/>
  <c r="C443" i="8"/>
  <c r="B443" i="8"/>
  <c r="A443" i="8"/>
  <c r="I442" i="8"/>
  <c r="H442" i="8"/>
  <c r="G442" i="8"/>
  <c r="F442" i="8"/>
  <c r="D442" i="8"/>
  <c r="C442" i="8"/>
  <c r="B442" i="8"/>
  <c r="A442" i="8"/>
  <c r="I441" i="8"/>
  <c r="H441" i="8"/>
  <c r="G441" i="8"/>
  <c r="F441" i="8"/>
  <c r="D441" i="8"/>
  <c r="C441" i="8"/>
  <c r="B441" i="8"/>
  <c r="A441" i="8"/>
  <c r="I440" i="8"/>
  <c r="H440" i="8"/>
  <c r="G440" i="8"/>
  <c r="F440" i="8"/>
  <c r="D440" i="8"/>
  <c r="C440" i="8"/>
  <c r="B440" i="8"/>
  <c r="A440" i="8"/>
  <c r="I439" i="8"/>
  <c r="H439" i="8"/>
  <c r="G439" i="8"/>
  <c r="F439" i="8"/>
  <c r="D439" i="8"/>
  <c r="C439" i="8"/>
  <c r="B439" i="8"/>
  <c r="A439" i="8"/>
  <c r="I438" i="8"/>
  <c r="H438" i="8"/>
  <c r="G438" i="8"/>
  <c r="F438" i="8"/>
  <c r="D438" i="8"/>
  <c r="C438" i="8"/>
  <c r="B438" i="8"/>
  <c r="A438" i="8"/>
  <c r="I437" i="8"/>
  <c r="H437" i="8"/>
  <c r="G437" i="8"/>
  <c r="F437" i="8"/>
  <c r="D437" i="8"/>
  <c r="C437" i="8"/>
  <c r="B437" i="8"/>
  <c r="A437" i="8"/>
  <c r="I436" i="8"/>
  <c r="H436" i="8"/>
  <c r="G436" i="8"/>
  <c r="F436" i="8"/>
  <c r="D436" i="8"/>
  <c r="C436" i="8"/>
  <c r="B436" i="8"/>
  <c r="A436" i="8"/>
  <c r="I435" i="8"/>
  <c r="H435" i="8"/>
  <c r="G435" i="8"/>
  <c r="F435" i="8"/>
  <c r="D435" i="8"/>
  <c r="C435" i="8"/>
  <c r="B435" i="8"/>
  <c r="A435" i="8"/>
  <c r="I434" i="8"/>
  <c r="H434" i="8"/>
  <c r="G434" i="8"/>
  <c r="F434" i="8"/>
  <c r="D434" i="8"/>
  <c r="C434" i="8"/>
  <c r="B434" i="8"/>
  <c r="A434" i="8"/>
  <c r="I433" i="8"/>
  <c r="H433" i="8"/>
  <c r="G433" i="8"/>
  <c r="F433" i="8"/>
  <c r="D433" i="8"/>
  <c r="C433" i="8"/>
  <c r="B433" i="8"/>
  <c r="A433" i="8"/>
  <c r="I432" i="8"/>
  <c r="H432" i="8"/>
  <c r="G432" i="8"/>
  <c r="F432" i="8"/>
  <c r="D432" i="8"/>
  <c r="C432" i="8"/>
  <c r="B432" i="8"/>
  <c r="A432" i="8"/>
  <c r="I431" i="8"/>
  <c r="H431" i="8"/>
  <c r="G431" i="8"/>
  <c r="F431" i="8"/>
  <c r="D431" i="8"/>
  <c r="C431" i="8"/>
  <c r="B431" i="8"/>
  <c r="A431" i="8"/>
  <c r="I430" i="8"/>
  <c r="H430" i="8"/>
  <c r="G430" i="8"/>
  <c r="F430" i="8"/>
  <c r="D430" i="8"/>
  <c r="C430" i="8"/>
  <c r="B430" i="8"/>
  <c r="A430" i="8"/>
  <c r="I429" i="8"/>
  <c r="H429" i="8"/>
  <c r="G429" i="8"/>
  <c r="F429" i="8"/>
  <c r="D429" i="8"/>
  <c r="C429" i="8"/>
  <c r="B429" i="8"/>
  <c r="A429" i="8"/>
  <c r="I428" i="8"/>
  <c r="H428" i="8"/>
  <c r="G428" i="8"/>
  <c r="F428" i="8"/>
  <c r="D428" i="8"/>
  <c r="C428" i="8"/>
  <c r="B428" i="8"/>
  <c r="A428" i="8"/>
  <c r="I427" i="8"/>
  <c r="H427" i="8"/>
  <c r="G427" i="8"/>
  <c r="F427" i="8"/>
  <c r="D427" i="8"/>
  <c r="C427" i="8"/>
  <c r="B427" i="8"/>
  <c r="A427" i="8"/>
  <c r="I426" i="8"/>
  <c r="H426" i="8"/>
  <c r="G426" i="8"/>
  <c r="F426" i="8"/>
  <c r="D426" i="8"/>
  <c r="C426" i="8"/>
  <c r="B426" i="8"/>
  <c r="A426" i="8"/>
  <c r="I425" i="8"/>
  <c r="H425" i="8"/>
  <c r="G425" i="8"/>
  <c r="F425" i="8"/>
  <c r="D425" i="8"/>
  <c r="C425" i="8"/>
  <c r="B425" i="8"/>
  <c r="A425" i="8"/>
  <c r="I424" i="8"/>
  <c r="H424" i="8"/>
  <c r="G424" i="8"/>
  <c r="F424" i="8"/>
  <c r="D424" i="8"/>
  <c r="C424" i="8"/>
  <c r="B424" i="8"/>
  <c r="A424" i="8"/>
  <c r="I423" i="8"/>
  <c r="H423" i="8"/>
  <c r="G423" i="8"/>
  <c r="F423" i="8"/>
  <c r="D423" i="8"/>
  <c r="C423" i="8"/>
  <c r="B423" i="8"/>
  <c r="A423" i="8"/>
  <c r="I422" i="8"/>
  <c r="H422" i="8"/>
  <c r="G422" i="8"/>
  <c r="F422" i="8"/>
  <c r="D422" i="8"/>
  <c r="C422" i="8"/>
  <c r="B422" i="8"/>
  <c r="A422" i="8"/>
  <c r="I421" i="8"/>
  <c r="H421" i="8"/>
  <c r="G421" i="8"/>
  <c r="F421" i="8"/>
  <c r="D421" i="8"/>
  <c r="C421" i="8"/>
  <c r="B421" i="8"/>
  <c r="A421" i="8"/>
  <c r="I420" i="8"/>
  <c r="H420" i="8"/>
  <c r="G420" i="8"/>
  <c r="F420" i="8"/>
  <c r="D420" i="8"/>
  <c r="C420" i="8"/>
  <c r="B420" i="8"/>
  <c r="A420" i="8"/>
  <c r="I419" i="8"/>
  <c r="H419" i="8"/>
  <c r="G419" i="8"/>
  <c r="F419" i="8"/>
  <c r="D419" i="8"/>
  <c r="C419" i="8"/>
  <c r="B419" i="8"/>
  <c r="A419" i="8"/>
  <c r="I418" i="8"/>
  <c r="H418" i="8"/>
  <c r="G418" i="8"/>
  <c r="F418" i="8"/>
  <c r="D418" i="8"/>
  <c r="C418" i="8"/>
  <c r="B418" i="8"/>
  <c r="A418" i="8"/>
  <c r="I417" i="8"/>
  <c r="H417" i="8"/>
  <c r="G417" i="8"/>
  <c r="F417" i="8"/>
  <c r="D417" i="8"/>
  <c r="C417" i="8"/>
  <c r="B417" i="8"/>
  <c r="A417" i="8"/>
  <c r="I416" i="8"/>
  <c r="H416" i="8"/>
  <c r="G416" i="8"/>
  <c r="F416" i="8"/>
  <c r="D416" i="8"/>
  <c r="C416" i="8"/>
  <c r="B416" i="8"/>
  <c r="A416" i="8"/>
  <c r="I415" i="8"/>
  <c r="H415" i="8"/>
  <c r="G415" i="8"/>
  <c r="F415" i="8"/>
  <c r="D415" i="8"/>
  <c r="C415" i="8"/>
  <c r="B415" i="8"/>
  <c r="A415" i="8"/>
  <c r="I414" i="8"/>
  <c r="H414" i="8"/>
  <c r="G414" i="8"/>
  <c r="F414" i="8"/>
  <c r="D414" i="8"/>
  <c r="C414" i="8"/>
  <c r="B414" i="8"/>
  <c r="A414" i="8"/>
  <c r="I413" i="8"/>
  <c r="H413" i="8"/>
  <c r="G413" i="8"/>
  <c r="F413" i="8"/>
  <c r="D413" i="8"/>
  <c r="C413" i="8"/>
  <c r="B413" i="8"/>
  <c r="A413" i="8"/>
  <c r="I412" i="8"/>
  <c r="H412" i="8"/>
  <c r="G412" i="8"/>
  <c r="F412" i="8"/>
  <c r="D412" i="8"/>
  <c r="C412" i="8"/>
  <c r="B412" i="8"/>
  <c r="A412" i="8"/>
  <c r="I411" i="8"/>
  <c r="H411" i="8"/>
  <c r="G411" i="8"/>
  <c r="F411" i="8"/>
  <c r="D411" i="8"/>
  <c r="C411" i="8"/>
  <c r="B411" i="8"/>
  <c r="A411" i="8"/>
  <c r="I410" i="8"/>
  <c r="H410" i="8"/>
  <c r="G410" i="8"/>
  <c r="F410" i="8"/>
  <c r="D410" i="8"/>
  <c r="C410" i="8"/>
  <c r="B410" i="8"/>
  <c r="A410" i="8"/>
  <c r="I409" i="8"/>
  <c r="H409" i="8"/>
  <c r="G409" i="8"/>
  <c r="F409" i="8"/>
  <c r="D409" i="8"/>
  <c r="C409" i="8"/>
  <c r="B409" i="8"/>
  <c r="A409" i="8"/>
  <c r="I408" i="8"/>
  <c r="H408" i="8"/>
  <c r="G408" i="8"/>
  <c r="F408" i="8"/>
  <c r="D408" i="8"/>
  <c r="C408" i="8"/>
  <c r="B408" i="8"/>
  <c r="A408" i="8"/>
  <c r="I407" i="8"/>
  <c r="H407" i="8"/>
  <c r="G407" i="8"/>
  <c r="F407" i="8"/>
  <c r="D407" i="8"/>
  <c r="C407" i="8"/>
  <c r="B407" i="8"/>
  <c r="A407" i="8"/>
  <c r="I406" i="8"/>
  <c r="H406" i="8"/>
  <c r="G406" i="8"/>
  <c r="F406" i="8"/>
  <c r="D406" i="8"/>
  <c r="C406" i="8"/>
  <c r="B406" i="8"/>
  <c r="A406" i="8"/>
  <c r="I405" i="8"/>
  <c r="H405" i="8"/>
  <c r="G405" i="8"/>
  <c r="F405" i="8"/>
  <c r="D405" i="8"/>
  <c r="C405" i="8"/>
  <c r="B405" i="8"/>
  <c r="A405" i="8"/>
  <c r="I404" i="8"/>
  <c r="H404" i="8"/>
  <c r="G404" i="8"/>
  <c r="F404" i="8"/>
  <c r="D404" i="8"/>
  <c r="C404" i="8"/>
  <c r="B404" i="8"/>
  <c r="A404" i="8"/>
  <c r="I403" i="8"/>
  <c r="H403" i="8"/>
  <c r="G403" i="8"/>
  <c r="F403" i="8"/>
  <c r="D403" i="8"/>
  <c r="C403" i="8"/>
  <c r="B403" i="8"/>
  <c r="A403" i="8"/>
  <c r="I402" i="8"/>
  <c r="H402" i="8"/>
  <c r="G402" i="8"/>
  <c r="F402" i="8"/>
  <c r="D402" i="8"/>
  <c r="C402" i="8"/>
  <c r="B402" i="8"/>
  <c r="A402" i="8"/>
  <c r="I401" i="8"/>
  <c r="H401" i="8"/>
  <c r="G401" i="8"/>
  <c r="F401" i="8"/>
  <c r="D401" i="8"/>
  <c r="C401" i="8"/>
  <c r="B401" i="8"/>
  <c r="A401" i="8"/>
  <c r="I400" i="8"/>
  <c r="H400" i="8"/>
  <c r="G400" i="8"/>
  <c r="F400" i="8"/>
  <c r="D400" i="8"/>
  <c r="C400" i="8"/>
  <c r="B400" i="8"/>
  <c r="A400" i="8"/>
  <c r="I399" i="8"/>
  <c r="H399" i="8"/>
  <c r="G399" i="8"/>
  <c r="F399" i="8"/>
  <c r="D399" i="8"/>
  <c r="C399" i="8"/>
  <c r="B399" i="8"/>
  <c r="A399" i="8"/>
  <c r="I398" i="8"/>
  <c r="H398" i="8"/>
  <c r="G398" i="8"/>
  <c r="F398" i="8"/>
  <c r="D398" i="8"/>
  <c r="C398" i="8"/>
  <c r="B398" i="8"/>
  <c r="A398" i="8"/>
  <c r="I397" i="8"/>
  <c r="H397" i="8"/>
  <c r="G397" i="8"/>
  <c r="F397" i="8"/>
  <c r="D397" i="8"/>
  <c r="C397" i="8"/>
  <c r="B397" i="8"/>
  <c r="A397" i="8"/>
  <c r="I396" i="8"/>
  <c r="H396" i="8"/>
  <c r="G396" i="8"/>
  <c r="F396" i="8"/>
  <c r="D396" i="8"/>
  <c r="C396" i="8"/>
  <c r="B396" i="8"/>
  <c r="A396" i="8"/>
  <c r="I395" i="8"/>
  <c r="H395" i="8"/>
  <c r="G395" i="8"/>
  <c r="F395" i="8"/>
  <c r="D395" i="8"/>
  <c r="C395" i="8"/>
  <c r="B395" i="8"/>
  <c r="A395" i="8"/>
  <c r="I394" i="8"/>
  <c r="H394" i="8"/>
  <c r="G394" i="8"/>
  <c r="F394" i="8"/>
  <c r="D394" i="8"/>
  <c r="C394" i="8"/>
  <c r="B394" i="8"/>
  <c r="A394" i="8"/>
  <c r="I393" i="8"/>
  <c r="H393" i="8"/>
  <c r="G393" i="8"/>
  <c r="F393" i="8"/>
  <c r="D393" i="8"/>
  <c r="C393" i="8"/>
  <c r="B393" i="8"/>
  <c r="A393" i="8"/>
  <c r="I392" i="8"/>
  <c r="H392" i="8"/>
  <c r="G392" i="8"/>
  <c r="F392" i="8"/>
  <c r="D392" i="8"/>
  <c r="C392" i="8"/>
  <c r="B392" i="8"/>
  <c r="A392" i="8"/>
  <c r="I391" i="8"/>
  <c r="H391" i="8"/>
  <c r="G391" i="8"/>
  <c r="F391" i="8"/>
  <c r="D391" i="8"/>
  <c r="C391" i="8"/>
  <c r="B391" i="8"/>
  <c r="A391" i="8"/>
  <c r="I390" i="8"/>
  <c r="H390" i="8"/>
  <c r="G390" i="8"/>
  <c r="F390" i="8"/>
  <c r="D390" i="8"/>
  <c r="C390" i="8"/>
  <c r="B390" i="8"/>
  <c r="A390" i="8"/>
  <c r="I389" i="8"/>
  <c r="H389" i="8"/>
  <c r="G389" i="8"/>
  <c r="F389" i="8"/>
  <c r="D389" i="8"/>
  <c r="C389" i="8"/>
  <c r="B389" i="8"/>
  <c r="A389" i="8"/>
  <c r="I388" i="8"/>
  <c r="H388" i="8"/>
  <c r="G388" i="8"/>
  <c r="F388" i="8"/>
  <c r="D388" i="8"/>
  <c r="C388" i="8"/>
  <c r="B388" i="8"/>
  <c r="A388" i="8"/>
  <c r="I387" i="8"/>
  <c r="H387" i="8"/>
  <c r="G387" i="8"/>
  <c r="F387" i="8"/>
  <c r="D387" i="8"/>
  <c r="C387" i="8"/>
  <c r="B387" i="8"/>
  <c r="A387" i="8"/>
  <c r="I386" i="8"/>
  <c r="H386" i="8"/>
  <c r="G386" i="8"/>
  <c r="F386" i="8"/>
  <c r="D386" i="8"/>
  <c r="C386" i="8"/>
  <c r="B386" i="8"/>
  <c r="A386" i="8"/>
  <c r="I385" i="8"/>
  <c r="H385" i="8"/>
  <c r="G385" i="8"/>
  <c r="F385" i="8"/>
  <c r="D385" i="8"/>
  <c r="C385" i="8"/>
  <c r="B385" i="8"/>
  <c r="A385" i="8"/>
  <c r="I384" i="8"/>
  <c r="H384" i="8"/>
  <c r="G384" i="8"/>
  <c r="F384" i="8"/>
  <c r="D384" i="8"/>
  <c r="C384" i="8"/>
  <c r="B384" i="8"/>
  <c r="A384" i="8"/>
  <c r="I383" i="8"/>
  <c r="H383" i="8"/>
  <c r="G383" i="8"/>
  <c r="F383" i="8"/>
  <c r="D383" i="8"/>
  <c r="C383" i="8"/>
  <c r="B383" i="8"/>
  <c r="A383" i="8"/>
  <c r="I382" i="8"/>
  <c r="H382" i="8"/>
  <c r="G382" i="8"/>
  <c r="F382" i="8"/>
  <c r="D382" i="8"/>
  <c r="C382" i="8"/>
  <c r="B382" i="8"/>
  <c r="A382" i="8"/>
  <c r="I381" i="8"/>
  <c r="H381" i="8"/>
  <c r="G381" i="8"/>
  <c r="F381" i="8"/>
  <c r="D381" i="8"/>
  <c r="C381" i="8"/>
  <c r="B381" i="8"/>
  <c r="A381" i="8"/>
  <c r="I380" i="8"/>
  <c r="H380" i="8"/>
  <c r="G380" i="8"/>
  <c r="F380" i="8"/>
  <c r="D380" i="8"/>
  <c r="C380" i="8"/>
  <c r="B380" i="8"/>
  <c r="A380" i="8"/>
  <c r="I379" i="8"/>
  <c r="H379" i="8"/>
  <c r="G379" i="8"/>
  <c r="F379" i="8"/>
  <c r="D379" i="8"/>
  <c r="C379" i="8"/>
  <c r="B379" i="8"/>
  <c r="A379" i="8"/>
  <c r="I378" i="8"/>
  <c r="H378" i="8"/>
  <c r="G378" i="8"/>
  <c r="F378" i="8"/>
  <c r="D378" i="8"/>
  <c r="C378" i="8"/>
  <c r="B378" i="8"/>
  <c r="A378" i="8"/>
  <c r="I377" i="8"/>
  <c r="H377" i="8"/>
  <c r="G377" i="8"/>
  <c r="F377" i="8"/>
  <c r="D377" i="8"/>
  <c r="C377" i="8"/>
  <c r="B377" i="8"/>
  <c r="A377" i="8"/>
  <c r="I376" i="8"/>
  <c r="H376" i="8"/>
  <c r="G376" i="8"/>
  <c r="F376" i="8"/>
  <c r="D376" i="8"/>
  <c r="C376" i="8"/>
  <c r="B376" i="8"/>
  <c r="A376" i="8"/>
  <c r="I375" i="8"/>
  <c r="H375" i="8"/>
  <c r="G375" i="8"/>
  <c r="F375" i="8"/>
  <c r="D375" i="8"/>
  <c r="C375" i="8"/>
  <c r="B375" i="8"/>
  <c r="A375" i="8"/>
  <c r="I374" i="8"/>
  <c r="H374" i="8"/>
  <c r="G374" i="8"/>
  <c r="F374" i="8"/>
  <c r="D374" i="8"/>
  <c r="C374" i="8"/>
  <c r="B374" i="8"/>
  <c r="A374" i="8"/>
  <c r="I373" i="8"/>
  <c r="H373" i="8"/>
  <c r="G373" i="8"/>
  <c r="F373" i="8"/>
  <c r="D373" i="8"/>
  <c r="C373" i="8"/>
  <c r="B373" i="8"/>
  <c r="A373" i="8"/>
  <c r="I372" i="8"/>
  <c r="H372" i="8"/>
  <c r="G372" i="8"/>
  <c r="F372" i="8"/>
  <c r="D372" i="8"/>
  <c r="C372" i="8"/>
  <c r="B372" i="8"/>
  <c r="A372" i="8"/>
  <c r="I371" i="8"/>
  <c r="H371" i="8"/>
  <c r="G371" i="8"/>
  <c r="F371" i="8"/>
  <c r="D371" i="8"/>
  <c r="C371" i="8"/>
  <c r="B371" i="8"/>
  <c r="A371" i="8"/>
  <c r="I370" i="8"/>
  <c r="H370" i="8"/>
  <c r="G370" i="8"/>
  <c r="F370" i="8"/>
  <c r="D370" i="8"/>
  <c r="C370" i="8"/>
  <c r="B370" i="8"/>
  <c r="A370" i="8"/>
  <c r="I369" i="8"/>
  <c r="H369" i="8"/>
  <c r="G369" i="8"/>
  <c r="F369" i="8"/>
  <c r="D369" i="8"/>
  <c r="C369" i="8"/>
  <c r="B369" i="8"/>
  <c r="A369" i="8"/>
  <c r="I368" i="8"/>
  <c r="H368" i="8"/>
  <c r="G368" i="8"/>
  <c r="F368" i="8"/>
  <c r="D368" i="8"/>
  <c r="C368" i="8"/>
  <c r="B368" i="8"/>
  <c r="A368" i="8"/>
  <c r="I367" i="8"/>
  <c r="H367" i="8"/>
  <c r="G367" i="8"/>
  <c r="F367" i="8"/>
  <c r="D367" i="8"/>
  <c r="C367" i="8"/>
  <c r="B367" i="8"/>
  <c r="A367" i="8"/>
  <c r="I366" i="8"/>
  <c r="H366" i="8"/>
  <c r="G366" i="8"/>
  <c r="F366" i="8"/>
  <c r="D366" i="8"/>
  <c r="C366" i="8"/>
  <c r="B366" i="8"/>
  <c r="A366" i="8"/>
  <c r="I365" i="8"/>
  <c r="H365" i="8"/>
  <c r="G365" i="8"/>
  <c r="F365" i="8"/>
  <c r="D365" i="8"/>
  <c r="C365" i="8"/>
  <c r="B365" i="8"/>
  <c r="A365" i="8"/>
  <c r="I364" i="8"/>
  <c r="H364" i="8"/>
  <c r="G364" i="8"/>
  <c r="F364" i="8"/>
  <c r="D364" i="8"/>
  <c r="C364" i="8"/>
  <c r="B364" i="8"/>
  <c r="A364" i="8"/>
  <c r="I363" i="8"/>
  <c r="H363" i="8"/>
  <c r="G363" i="8"/>
  <c r="F363" i="8"/>
  <c r="D363" i="8"/>
  <c r="C363" i="8"/>
  <c r="B363" i="8"/>
  <c r="A363" i="8"/>
  <c r="I362" i="8"/>
  <c r="H362" i="8"/>
  <c r="G362" i="8"/>
  <c r="F362" i="8"/>
  <c r="D362" i="8"/>
  <c r="C362" i="8"/>
  <c r="B362" i="8"/>
  <c r="A362" i="8"/>
  <c r="I361" i="8"/>
  <c r="H361" i="8"/>
  <c r="G361" i="8"/>
  <c r="F361" i="8"/>
  <c r="D361" i="8"/>
  <c r="C361" i="8"/>
  <c r="B361" i="8"/>
  <c r="A361" i="8"/>
  <c r="I360" i="8"/>
  <c r="H360" i="8"/>
  <c r="G360" i="8"/>
  <c r="F360" i="8"/>
  <c r="D360" i="8"/>
  <c r="C360" i="8"/>
  <c r="B360" i="8"/>
  <c r="A360" i="8"/>
  <c r="I359" i="8"/>
  <c r="H359" i="8"/>
  <c r="G359" i="8"/>
  <c r="F359" i="8"/>
  <c r="D359" i="8"/>
  <c r="C359" i="8"/>
  <c r="B359" i="8"/>
  <c r="A359" i="8"/>
  <c r="I358" i="8"/>
  <c r="H358" i="8"/>
  <c r="G358" i="8"/>
  <c r="F358" i="8"/>
  <c r="D358" i="8"/>
  <c r="C358" i="8"/>
  <c r="B358" i="8"/>
  <c r="A358" i="8"/>
  <c r="I357" i="8"/>
  <c r="H357" i="8"/>
  <c r="G357" i="8"/>
  <c r="F357" i="8"/>
  <c r="D357" i="8"/>
  <c r="C357" i="8"/>
  <c r="B357" i="8"/>
  <c r="A357" i="8"/>
  <c r="I356" i="8"/>
  <c r="H356" i="8"/>
  <c r="G356" i="8"/>
  <c r="F356" i="8"/>
  <c r="D356" i="8"/>
  <c r="C356" i="8"/>
  <c r="B356" i="8"/>
  <c r="A356" i="8"/>
  <c r="I355" i="8"/>
  <c r="H355" i="8"/>
  <c r="G355" i="8"/>
  <c r="F355" i="8"/>
  <c r="D355" i="8"/>
  <c r="C355" i="8"/>
  <c r="B355" i="8"/>
  <c r="A355" i="8"/>
  <c r="I354" i="8"/>
  <c r="H354" i="8"/>
  <c r="G354" i="8"/>
  <c r="F354" i="8"/>
  <c r="D354" i="8"/>
  <c r="C354" i="8"/>
  <c r="B354" i="8"/>
  <c r="A354" i="8"/>
  <c r="I353" i="8"/>
  <c r="H353" i="8"/>
  <c r="G353" i="8"/>
  <c r="F353" i="8"/>
  <c r="D353" i="8"/>
  <c r="C353" i="8"/>
  <c r="B353" i="8"/>
  <c r="A353" i="8"/>
  <c r="I352" i="8"/>
  <c r="H352" i="8"/>
  <c r="G352" i="8"/>
  <c r="F352" i="8"/>
  <c r="D352" i="8"/>
  <c r="C352" i="8"/>
  <c r="B352" i="8"/>
  <c r="A352" i="8"/>
  <c r="I351" i="8"/>
  <c r="H351" i="8"/>
  <c r="G351" i="8"/>
  <c r="F351" i="8"/>
  <c r="D351" i="8"/>
  <c r="C351" i="8"/>
  <c r="B351" i="8"/>
  <c r="A351" i="8"/>
  <c r="I350" i="8"/>
  <c r="H350" i="8"/>
  <c r="G350" i="8"/>
  <c r="F350" i="8"/>
  <c r="D350" i="8"/>
  <c r="C350" i="8"/>
  <c r="B350" i="8"/>
  <c r="A350" i="8"/>
  <c r="I349" i="8"/>
  <c r="H349" i="8"/>
  <c r="G349" i="8"/>
  <c r="F349" i="8"/>
  <c r="D349" i="8"/>
  <c r="C349" i="8"/>
  <c r="B349" i="8"/>
  <c r="A349" i="8"/>
  <c r="I348" i="8"/>
  <c r="H348" i="8"/>
  <c r="G348" i="8"/>
  <c r="F348" i="8"/>
  <c r="D348" i="8"/>
  <c r="C348" i="8"/>
  <c r="B348" i="8"/>
  <c r="A348" i="8"/>
  <c r="I347" i="8"/>
  <c r="H347" i="8"/>
  <c r="G347" i="8"/>
  <c r="F347" i="8"/>
  <c r="D347" i="8"/>
  <c r="C347" i="8"/>
  <c r="B347" i="8"/>
  <c r="A347" i="8"/>
  <c r="I346" i="8"/>
  <c r="H346" i="8"/>
  <c r="G346" i="8"/>
  <c r="F346" i="8"/>
  <c r="D346" i="8"/>
  <c r="C346" i="8"/>
  <c r="B346" i="8"/>
  <c r="A346" i="8"/>
  <c r="I345" i="8"/>
  <c r="H345" i="8"/>
  <c r="G345" i="8"/>
  <c r="F345" i="8"/>
  <c r="D345" i="8"/>
  <c r="C345" i="8"/>
  <c r="B345" i="8"/>
  <c r="A345" i="8"/>
  <c r="I344" i="8"/>
  <c r="H344" i="8"/>
  <c r="G344" i="8"/>
  <c r="F344" i="8"/>
  <c r="D344" i="8"/>
  <c r="C344" i="8"/>
  <c r="B344" i="8"/>
  <c r="A344" i="8"/>
  <c r="I343" i="8"/>
  <c r="H343" i="8"/>
  <c r="G343" i="8"/>
  <c r="F343" i="8"/>
  <c r="D343" i="8"/>
  <c r="C343" i="8"/>
  <c r="B343" i="8"/>
  <c r="A343" i="8"/>
  <c r="I342" i="8"/>
  <c r="H342" i="8"/>
  <c r="G342" i="8"/>
  <c r="F342" i="8"/>
  <c r="D342" i="8"/>
  <c r="C342" i="8"/>
  <c r="B342" i="8"/>
  <c r="A342" i="8"/>
  <c r="I341" i="8"/>
  <c r="H341" i="8"/>
  <c r="G341" i="8"/>
  <c r="F341" i="8"/>
  <c r="D341" i="8"/>
  <c r="C341" i="8"/>
  <c r="B341" i="8"/>
  <c r="A341" i="8"/>
  <c r="I340" i="8"/>
  <c r="H340" i="8"/>
  <c r="G340" i="8"/>
  <c r="F340" i="8"/>
  <c r="D340" i="8"/>
  <c r="C340" i="8"/>
  <c r="B340" i="8"/>
  <c r="A340" i="8"/>
  <c r="I339" i="8"/>
  <c r="H339" i="8"/>
  <c r="G339" i="8"/>
  <c r="F339" i="8"/>
  <c r="D339" i="8"/>
  <c r="C339" i="8"/>
  <c r="B339" i="8"/>
  <c r="A339" i="8"/>
  <c r="I338" i="8"/>
  <c r="H338" i="8"/>
  <c r="G338" i="8"/>
  <c r="F338" i="8"/>
  <c r="D338" i="8"/>
  <c r="C338" i="8"/>
  <c r="B338" i="8"/>
  <c r="A338" i="8"/>
  <c r="I337" i="8"/>
  <c r="H337" i="8"/>
  <c r="G337" i="8"/>
  <c r="F337" i="8"/>
  <c r="D337" i="8"/>
  <c r="C337" i="8"/>
  <c r="B337" i="8"/>
  <c r="A337" i="8"/>
  <c r="I336" i="8"/>
  <c r="H336" i="8"/>
  <c r="G336" i="8"/>
  <c r="F336" i="8"/>
  <c r="D336" i="8"/>
  <c r="C336" i="8"/>
  <c r="B336" i="8"/>
  <c r="A336" i="8"/>
  <c r="I335" i="8"/>
  <c r="H335" i="8"/>
  <c r="G335" i="8"/>
  <c r="F335" i="8"/>
  <c r="D335" i="8"/>
  <c r="C335" i="8"/>
  <c r="B335" i="8"/>
  <c r="A335" i="8"/>
  <c r="I334" i="8"/>
  <c r="H334" i="8"/>
  <c r="G334" i="8"/>
  <c r="F334" i="8"/>
  <c r="D334" i="8"/>
  <c r="C334" i="8"/>
  <c r="B334" i="8"/>
  <c r="A334" i="8"/>
  <c r="I333" i="8"/>
  <c r="H333" i="8"/>
  <c r="G333" i="8"/>
  <c r="F333" i="8"/>
  <c r="D333" i="8"/>
  <c r="C333" i="8"/>
  <c r="B333" i="8"/>
  <c r="A333" i="8"/>
  <c r="I332" i="8"/>
  <c r="H332" i="8"/>
  <c r="G332" i="8"/>
  <c r="F332" i="8"/>
  <c r="D332" i="8"/>
  <c r="C332" i="8"/>
  <c r="B332" i="8"/>
  <c r="A332" i="8"/>
  <c r="I331" i="8"/>
  <c r="H331" i="8"/>
  <c r="G331" i="8"/>
  <c r="F331" i="8"/>
  <c r="D331" i="8"/>
  <c r="C331" i="8"/>
  <c r="B331" i="8"/>
  <c r="A331" i="8"/>
  <c r="I330" i="8"/>
  <c r="H330" i="8"/>
  <c r="G330" i="8"/>
  <c r="F330" i="8"/>
  <c r="D330" i="8"/>
  <c r="C330" i="8"/>
  <c r="B330" i="8"/>
  <c r="A330" i="8"/>
  <c r="I329" i="8"/>
  <c r="H329" i="8"/>
  <c r="G329" i="8"/>
  <c r="F329" i="8"/>
  <c r="D329" i="8"/>
  <c r="C329" i="8"/>
  <c r="B329" i="8"/>
  <c r="A329" i="8"/>
  <c r="I328" i="8"/>
  <c r="H328" i="8"/>
  <c r="G328" i="8"/>
  <c r="F328" i="8"/>
  <c r="D328" i="8"/>
  <c r="C328" i="8"/>
  <c r="B328" i="8"/>
  <c r="A328" i="8"/>
  <c r="I327" i="8"/>
  <c r="H327" i="8"/>
  <c r="G327" i="8"/>
  <c r="F327" i="8"/>
  <c r="D327" i="8"/>
  <c r="C327" i="8"/>
  <c r="B327" i="8"/>
  <c r="A327" i="8"/>
  <c r="I326" i="8"/>
  <c r="H326" i="8"/>
  <c r="G326" i="8"/>
  <c r="F326" i="8"/>
  <c r="D326" i="8"/>
  <c r="C326" i="8"/>
  <c r="B326" i="8"/>
  <c r="A326" i="8"/>
  <c r="I325" i="8"/>
  <c r="H325" i="8"/>
  <c r="G325" i="8"/>
  <c r="F325" i="8"/>
  <c r="D325" i="8"/>
  <c r="C325" i="8"/>
  <c r="B325" i="8"/>
  <c r="A325" i="8"/>
  <c r="I324" i="8"/>
  <c r="H324" i="8"/>
  <c r="G324" i="8"/>
  <c r="F324" i="8"/>
  <c r="D324" i="8"/>
  <c r="C324" i="8"/>
  <c r="B324" i="8"/>
  <c r="A324" i="8"/>
  <c r="I323" i="8"/>
  <c r="H323" i="8"/>
  <c r="G323" i="8"/>
  <c r="F323" i="8"/>
  <c r="D323" i="8"/>
  <c r="C323" i="8"/>
  <c r="B323" i="8"/>
  <c r="A323" i="8"/>
  <c r="I322" i="8"/>
  <c r="H322" i="8"/>
  <c r="G322" i="8"/>
  <c r="F322" i="8"/>
  <c r="D322" i="8"/>
  <c r="C322" i="8"/>
  <c r="B322" i="8"/>
  <c r="A322" i="8"/>
  <c r="I321" i="8"/>
  <c r="H321" i="8"/>
  <c r="G321" i="8"/>
  <c r="F321" i="8"/>
  <c r="D321" i="8"/>
  <c r="C321" i="8"/>
  <c r="B321" i="8"/>
  <c r="A321" i="8"/>
  <c r="I320" i="8"/>
  <c r="H320" i="8"/>
  <c r="G320" i="8"/>
  <c r="F320" i="8"/>
  <c r="D320" i="8"/>
  <c r="C320" i="8"/>
  <c r="B320" i="8"/>
  <c r="A320" i="8"/>
  <c r="I319" i="8"/>
  <c r="H319" i="8"/>
  <c r="G319" i="8"/>
  <c r="F319" i="8"/>
  <c r="D319" i="8"/>
  <c r="C319" i="8"/>
  <c r="B319" i="8"/>
  <c r="A319" i="8"/>
  <c r="I318" i="8"/>
  <c r="H318" i="8"/>
  <c r="G318" i="8"/>
  <c r="F318" i="8"/>
  <c r="D318" i="8"/>
  <c r="C318" i="8"/>
  <c r="B318" i="8"/>
  <c r="A318" i="8"/>
  <c r="I317" i="8"/>
  <c r="H317" i="8"/>
  <c r="G317" i="8"/>
  <c r="F317" i="8"/>
  <c r="D317" i="8"/>
  <c r="C317" i="8"/>
  <c r="B317" i="8"/>
  <c r="A317" i="8"/>
  <c r="I316" i="8"/>
  <c r="H316" i="8"/>
  <c r="G316" i="8"/>
  <c r="F316" i="8"/>
  <c r="D316" i="8"/>
  <c r="C316" i="8"/>
  <c r="B316" i="8"/>
  <c r="A316" i="8"/>
  <c r="I315" i="8"/>
  <c r="H315" i="8"/>
  <c r="G315" i="8"/>
  <c r="F315" i="8"/>
  <c r="D315" i="8"/>
  <c r="C315" i="8"/>
  <c r="B315" i="8"/>
  <c r="A315" i="8"/>
  <c r="I314" i="8"/>
  <c r="H314" i="8"/>
  <c r="G314" i="8"/>
  <c r="F314" i="8"/>
  <c r="D314" i="8"/>
  <c r="C314" i="8"/>
  <c r="B314" i="8"/>
  <c r="A314" i="8"/>
  <c r="I313" i="8"/>
  <c r="H313" i="8"/>
  <c r="G313" i="8"/>
  <c r="F313" i="8"/>
  <c r="D313" i="8"/>
  <c r="C313" i="8"/>
  <c r="B313" i="8"/>
  <c r="A313" i="8"/>
  <c r="I312" i="8"/>
  <c r="H312" i="8"/>
  <c r="G312" i="8"/>
  <c r="F312" i="8"/>
  <c r="D312" i="8"/>
  <c r="C312" i="8"/>
  <c r="B312" i="8"/>
  <c r="A312" i="8"/>
  <c r="I311" i="8"/>
  <c r="H311" i="8"/>
  <c r="G311" i="8"/>
  <c r="F311" i="8"/>
  <c r="D311" i="8"/>
  <c r="C311" i="8"/>
  <c r="B311" i="8"/>
  <c r="A311" i="8"/>
  <c r="I310" i="8"/>
  <c r="H310" i="8"/>
  <c r="G310" i="8"/>
  <c r="F310" i="8"/>
  <c r="D310" i="8"/>
  <c r="C310" i="8"/>
  <c r="B310" i="8"/>
  <c r="A310" i="8"/>
  <c r="I309" i="8"/>
  <c r="H309" i="8"/>
  <c r="G309" i="8"/>
  <c r="F309" i="8"/>
  <c r="D309" i="8"/>
  <c r="C309" i="8"/>
  <c r="B309" i="8"/>
  <c r="A309" i="8"/>
  <c r="I308" i="8"/>
  <c r="H308" i="8"/>
  <c r="G308" i="8"/>
  <c r="F308" i="8"/>
  <c r="D308" i="8"/>
  <c r="C308" i="8"/>
  <c r="B308" i="8"/>
  <c r="A308" i="8"/>
  <c r="I307" i="8"/>
  <c r="H307" i="8"/>
  <c r="G307" i="8"/>
  <c r="F307" i="8"/>
  <c r="D307" i="8"/>
  <c r="C307" i="8"/>
  <c r="B307" i="8"/>
  <c r="A307" i="8"/>
  <c r="I306" i="8"/>
  <c r="H306" i="8"/>
  <c r="G306" i="8"/>
  <c r="F306" i="8"/>
  <c r="D306" i="8"/>
  <c r="C306" i="8"/>
  <c r="B306" i="8"/>
  <c r="A306" i="8"/>
  <c r="I305" i="8"/>
  <c r="H305" i="8"/>
  <c r="G305" i="8"/>
  <c r="F305" i="8"/>
  <c r="D305" i="8"/>
  <c r="C305" i="8"/>
  <c r="B305" i="8"/>
  <c r="A305" i="8"/>
  <c r="I304" i="8"/>
  <c r="H304" i="8"/>
  <c r="G304" i="8"/>
  <c r="F304" i="8"/>
  <c r="D304" i="8"/>
  <c r="C304" i="8"/>
  <c r="B304" i="8"/>
  <c r="A304" i="8"/>
  <c r="I303" i="8"/>
  <c r="H303" i="8"/>
  <c r="G303" i="8"/>
  <c r="F303" i="8"/>
  <c r="D303" i="8"/>
  <c r="C303" i="8"/>
  <c r="B303" i="8"/>
  <c r="A303" i="8"/>
  <c r="I302" i="8"/>
  <c r="H302" i="8"/>
  <c r="G302" i="8"/>
  <c r="F302" i="8"/>
  <c r="D302" i="8"/>
  <c r="C302" i="8"/>
  <c r="B302" i="8"/>
  <c r="A302" i="8"/>
  <c r="I301" i="8"/>
  <c r="H301" i="8"/>
  <c r="G301" i="8"/>
  <c r="F301" i="8"/>
  <c r="D301" i="8"/>
  <c r="C301" i="8"/>
  <c r="B301" i="8"/>
  <c r="A301" i="8"/>
  <c r="I300" i="8"/>
  <c r="H300" i="8"/>
  <c r="G300" i="8"/>
  <c r="F300" i="8"/>
  <c r="D300" i="8"/>
  <c r="C300" i="8"/>
  <c r="B300" i="8"/>
  <c r="A300" i="8"/>
  <c r="I299" i="8"/>
  <c r="H299" i="8"/>
  <c r="G299" i="8"/>
  <c r="F299" i="8"/>
  <c r="D299" i="8"/>
  <c r="C299" i="8"/>
  <c r="B299" i="8"/>
  <c r="A299" i="8"/>
  <c r="I298" i="8"/>
  <c r="H298" i="8"/>
  <c r="G298" i="8"/>
  <c r="F298" i="8"/>
  <c r="D298" i="8"/>
  <c r="C298" i="8"/>
  <c r="B298" i="8"/>
  <c r="A298" i="8"/>
  <c r="I297" i="8"/>
  <c r="H297" i="8"/>
  <c r="G297" i="8"/>
  <c r="F297" i="8"/>
  <c r="D297" i="8"/>
  <c r="C297" i="8"/>
  <c r="B297" i="8"/>
  <c r="A297" i="8"/>
  <c r="I296" i="8"/>
  <c r="H296" i="8"/>
  <c r="G296" i="8"/>
  <c r="F296" i="8"/>
  <c r="D296" i="8"/>
  <c r="C296" i="8"/>
  <c r="B296" i="8"/>
  <c r="A296" i="8"/>
  <c r="I295" i="8"/>
  <c r="H295" i="8"/>
  <c r="G295" i="8"/>
  <c r="F295" i="8"/>
  <c r="D295" i="8"/>
  <c r="C295" i="8"/>
  <c r="B295" i="8"/>
  <c r="A295" i="8"/>
  <c r="I294" i="8"/>
  <c r="H294" i="8"/>
  <c r="G294" i="8"/>
  <c r="F294" i="8"/>
  <c r="D294" i="8"/>
  <c r="C294" i="8"/>
  <c r="B294" i="8"/>
  <c r="A294" i="8"/>
  <c r="I293" i="8"/>
  <c r="H293" i="8"/>
  <c r="G293" i="8"/>
  <c r="F293" i="8"/>
  <c r="D293" i="8"/>
  <c r="C293" i="8"/>
  <c r="B293" i="8"/>
  <c r="A293" i="8"/>
  <c r="I292" i="8"/>
  <c r="H292" i="8"/>
  <c r="G292" i="8"/>
  <c r="F292" i="8"/>
  <c r="D292" i="8"/>
  <c r="C292" i="8"/>
  <c r="B292" i="8"/>
  <c r="A292" i="8"/>
  <c r="I291" i="8"/>
  <c r="H291" i="8"/>
  <c r="G291" i="8"/>
  <c r="F291" i="8"/>
  <c r="D291" i="8"/>
  <c r="C291" i="8"/>
  <c r="B291" i="8"/>
  <c r="A291" i="8"/>
  <c r="I290" i="8"/>
  <c r="H290" i="8"/>
  <c r="G290" i="8"/>
  <c r="F290" i="8"/>
  <c r="D290" i="8"/>
  <c r="C290" i="8"/>
  <c r="B290" i="8"/>
  <c r="A290" i="8"/>
  <c r="I289" i="8"/>
  <c r="H289" i="8"/>
  <c r="G289" i="8"/>
  <c r="F289" i="8"/>
  <c r="D289" i="8"/>
  <c r="C289" i="8"/>
  <c r="B289" i="8"/>
  <c r="A289" i="8"/>
  <c r="I288" i="8"/>
  <c r="H288" i="8"/>
  <c r="G288" i="8"/>
  <c r="F288" i="8"/>
  <c r="D288" i="8"/>
  <c r="C288" i="8"/>
  <c r="B288" i="8"/>
  <c r="A288" i="8"/>
  <c r="I287" i="8"/>
  <c r="H287" i="8"/>
  <c r="G287" i="8"/>
  <c r="F287" i="8"/>
  <c r="D287" i="8"/>
  <c r="C287" i="8"/>
  <c r="B287" i="8"/>
  <c r="A287" i="8"/>
  <c r="I286" i="8"/>
  <c r="H286" i="8"/>
  <c r="G286" i="8"/>
  <c r="F286" i="8"/>
  <c r="D286" i="8"/>
  <c r="C286" i="8"/>
  <c r="B286" i="8"/>
  <c r="A286" i="8"/>
  <c r="I285" i="8"/>
  <c r="H285" i="8"/>
  <c r="G285" i="8"/>
  <c r="F285" i="8"/>
  <c r="D285" i="8"/>
  <c r="C285" i="8"/>
  <c r="B285" i="8"/>
  <c r="A285" i="8"/>
  <c r="I284" i="8"/>
  <c r="H284" i="8"/>
  <c r="G284" i="8"/>
  <c r="F284" i="8"/>
  <c r="D284" i="8"/>
  <c r="C284" i="8"/>
  <c r="B284" i="8"/>
  <c r="A284" i="8"/>
  <c r="I283" i="8"/>
  <c r="H283" i="8"/>
  <c r="G283" i="8"/>
  <c r="F283" i="8"/>
  <c r="D283" i="8"/>
  <c r="C283" i="8"/>
  <c r="B283" i="8"/>
  <c r="A283" i="8"/>
  <c r="I282" i="8"/>
  <c r="H282" i="8"/>
  <c r="G282" i="8"/>
  <c r="F282" i="8"/>
  <c r="D282" i="8"/>
  <c r="C282" i="8"/>
  <c r="B282" i="8"/>
  <c r="A282" i="8"/>
  <c r="I281" i="8"/>
  <c r="H281" i="8"/>
  <c r="G281" i="8"/>
  <c r="F281" i="8"/>
  <c r="D281" i="8"/>
  <c r="C281" i="8"/>
  <c r="B281" i="8"/>
  <c r="A281" i="8"/>
  <c r="I280" i="8"/>
  <c r="H280" i="8"/>
  <c r="G280" i="8"/>
  <c r="F280" i="8"/>
  <c r="D280" i="8"/>
  <c r="C280" i="8"/>
  <c r="B280" i="8"/>
  <c r="A280" i="8"/>
  <c r="I279" i="8"/>
  <c r="H279" i="8"/>
  <c r="G279" i="8"/>
  <c r="F279" i="8"/>
  <c r="D279" i="8"/>
  <c r="C279" i="8"/>
  <c r="B279" i="8"/>
  <c r="A279" i="8"/>
  <c r="I278" i="8"/>
  <c r="H278" i="8"/>
  <c r="G278" i="8"/>
  <c r="F278" i="8"/>
  <c r="D278" i="8"/>
  <c r="C278" i="8"/>
  <c r="B278" i="8"/>
  <c r="A278" i="8"/>
  <c r="I277" i="8"/>
  <c r="H277" i="8"/>
  <c r="G277" i="8"/>
  <c r="F277" i="8"/>
  <c r="D277" i="8"/>
  <c r="C277" i="8"/>
  <c r="B277" i="8"/>
  <c r="A277" i="8"/>
  <c r="I276" i="8"/>
  <c r="H276" i="8"/>
  <c r="G276" i="8"/>
  <c r="F276" i="8"/>
  <c r="D276" i="8"/>
  <c r="C276" i="8"/>
  <c r="B276" i="8"/>
  <c r="A276" i="8"/>
  <c r="I275" i="8"/>
  <c r="H275" i="8"/>
  <c r="G275" i="8"/>
  <c r="F275" i="8"/>
  <c r="D275" i="8"/>
  <c r="C275" i="8"/>
  <c r="B275" i="8"/>
  <c r="A275" i="8"/>
  <c r="I274" i="8"/>
  <c r="H274" i="8"/>
  <c r="G274" i="8"/>
  <c r="F274" i="8"/>
  <c r="D274" i="8"/>
  <c r="C274" i="8"/>
  <c r="B274" i="8"/>
  <c r="A274" i="8"/>
  <c r="I273" i="8"/>
  <c r="H273" i="8"/>
  <c r="G273" i="8"/>
  <c r="F273" i="8"/>
  <c r="D273" i="8"/>
  <c r="C273" i="8"/>
  <c r="B273" i="8"/>
  <c r="A273" i="8"/>
  <c r="I272" i="8"/>
  <c r="H272" i="8"/>
  <c r="G272" i="8"/>
  <c r="F272" i="8"/>
  <c r="D272" i="8"/>
  <c r="C272" i="8"/>
  <c r="B272" i="8"/>
  <c r="A272" i="8"/>
  <c r="I271" i="8"/>
  <c r="H271" i="8"/>
  <c r="G271" i="8"/>
  <c r="F271" i="8"/>
  <c r="D271" i="8"/>
  <c r="C271" i="8"/>
  <c r="B271" i="8"/>
  <c r="A271" i="8"/>
  <c r="I270" i="8"/>
  <c r="H270" i="8"/>
  <c r="G270" i="8"/>
  <c r="F270" i="8"/>
  <c r="D270" i="8"/>
  <c r="C270" i="8"/>
  <c r="B270" i="8"/>
  <c r="A270" i="8"/>
  <c r="I269" i="8"/>
  <c r="H269" i="8"/>
  <c r="G269" i="8"/>
  <c r="F269" i="8"/>
  <c r="D269" i="8"/>
  <c r="C269" i="8"/>
  <c r="B269" i="8"/>
  <c r="A269" i="8"/>
  <c r="I268" i="8"/>
  <c r="H268" i="8"/>
  <c r="G268" i="8"/>
  <c r="F268" i="8"/>
  <c r="D268" i="8"/>
  <c r="C268" i="8"/>
  <c r="B268" i="8"/>
  <c r="A268" i="8"/>
  <c r="I267" i="8"/>
  <c r="H267" i="8"/>
  <c r="G267" i="8"/>
  <c r="F267" i="8"/>
  <c r="D267" i="8"/>
  <c r="C267" i="8"/>
  <c r="B267" i="8"/>
  <c r="A267" i="8"/>
  <c r="I266" i="8"/>
  <c r="H266" i="8"/>
  <c r="G266" i="8"/>
  <c r="F266" i="8"/>
  <c r="D266" i="8"/>
  <c r="C266" i="8"/>
  <c r="B266" i="8"/>
  <c r="A266" i="8"/>
  <c r="I265" i="8"/>
  <c r="H265" i="8"/>
  <c r="G265" i="8"/>
  <c r="F265" i="8"/>
  <c r="D265" i="8"/>
  <c r="C265" i="8"/>
  <c r="B265" i="8"/>
  <c r="A265" i="8"/>
  <c r="I264" i="8"/>
  <c r="H264" i="8"/>
  <c r="G264" i="8"/>
  <c r="F264" i="8"/>
  <c r="D264" i="8"/>
  <c r="C264" i="8"/>
  <c r="B264" i="8"/>
  <c r="A264" i="8"/>
  <c r="I263" i="8"/>
  <c r="H263" i="8"/>
  <c r="G263" i="8"/>
  <c r="F263" i="8"/>
  <c r="D263" i="8"/>
  <c r="C263" i="8"/>
  <c r="B263" i="8"/>
  <c r="A263" i="8"/>
  <c r="I262" i="8"/>
  <c r="H262" i="8"/>
  <c r="G262" i="8"/>
  <c r="F262" i="8"/>
  <c r="D262" i="8"/>
  <c r="C262" i="8"/>
  <c r="B262" i="8"/>
  <c r="A262" i="8"/>
  <c r="I261" i="8"/>
  <c r="H261" i="8"/>
  <c r="G261" i="8"/>
  <c r="F261" i="8"/>
  <c r="D261" i="8"/>
  <c r="C261" i="8"/>
  <c r="B261" i="8"/>
  <c r="A261" i="8"/>
  <c r="I260" i="8"/>
  <c r="H260" i="8"/>
  <c r="G260" i="8"/>
  <c r="F260" i="8"/>
  <c r="D260" i="8"/>
  <c r="C260" i="8"/>
  <c r="B260" i="8"/>
  <c r="A260" i="8"/>
  <c r="I259" i="8"/>
  <c r="H259" i="8"/>
  <c r="G259" i="8"/>
  <c r="F259" i="8"/>
  <c r="D259" i="8"/>
  <c r="C259" i="8"/>
  <c r="B259" i="8"/>
  <c r="A259" i="8"/>
  <c r="I258" i="8"/>
  <c r="H258" i="8"/>
  <c r="G258" i="8"/>
  <c r="F258" i="8"/>
  <c r="D258" i="8"/>
  <c r="C258" i="8"/>
  <c r="B258" i="8"/>
  <c r="A258" i="8"/>
  <c r="I257" i="8"/>
  <c r="H257" i="8"/>
  <c r="G257" i="8"/>
  <c r="F257" i="8"/>
  <c r="D257" i="8"/>
  <c r="C257" i="8"/>
  <c r="B257" i="8"/>
  <c r="A257" i="8"/>
  <c r="I256" i="8"/>
  <c r="H256" i="8"/>
  <c r="G256" i="8"/>
  <c r="F256" i="8"/>
  <c r="D256" i="8"/>
  <c r="C256" i="8"/>
  <c r="B256" i="8"/>
  <c r="A256" i="8"/>
  <c r="I255" i="8"/>
  <c r="H255" i="8"/>
  <c r="G255" i="8"/>
  <c r="F255" i="8"/>
  <c r="D255" i="8"/>
  <c r="C255" i="8"/>
  <c r="B255" i="8"/>
  <c r="A255" i="8"/>
  <c r="I254" i="8"/>
  <c r="H254" i="8"/>
  <c r="G254" i="8"/>
  <c r="F254" i="8"/>
  <c r="D254" i="8"/>
  <c r="C254" i="8"/>
  <c r="B254" i="8"/>
  <c r="A254" i="8"/>
  <c r="I253" i="8"/>
  <c r="H253" i="8"/>
  <c r="G253" i="8"/>
  <c r="F253" i="8"/>
  <c r="D253" i="8"/>
  <c r="C253" i="8"/>
  <c r="B253" i="8"/>
  <c r="A253" i="8"/>
  <c r="I252" i="8"/>
  <c r="H252" i="8"/>
  <c r="G252" i="8"/>
  <c r="F252" i="8"/>
  <c r="D252" i="8"/>
  <c r="C252" i="8"/>
  <c r="B252" i="8"/>
  <c r="A252" i="8"/>
  <c r="I251" i="8"/>
  <c r="H251" i="8"/>
  <c r="G251" i="8"/>
  <c r="F251" i="8"/>
  <c r="D251" i="8"/>
  <c r="C251" i="8"/>
  <c r="B251" i="8"/>
  <c r="A251" i="8"/>
  <c r="I250" i="8"/>
  <c r="H250" i="8"/>
  <c r="G250" i="8"/>
  <c r="F250" i="8"/>
  <c r="D250" i="8"/>
  <c r="C250" i="8"/>
  <c r="B250" i="8"/>
  <c r="A250" i="8"/>
  <c r="I249" i="8"/>
  <c r="H249" i="8"/>
  <c r="G249" i="8"/>
  <c r="F249" i="8"/>
  <c r="D249" i="8"/>
  <c r="C249" i="8"/>
  <c r="B249" i="8"/>
  <c r="A249" i="8"/>
  <c r="I248" i="8"/>
  <c r="H248" i="8"/>
  <c r="G248" i="8"/>
  <c r="F248" i="8"/>
  <c r="D248" i="8"/>
  <c r="C248" i="8"/>
  <c r="B248" i="8"/>
  <c r="A248" i="8"/>
  <c r="I247" i="8"/>
  <c r="H247" i="8"/>
  <c r="G247" i="8"/>
  <c r="F247" i="8"/>
  <c r="D247" i="8"/>
  <c r="C247" i="8"/>
  <c r="B247" i="8"/>
  <c r="A247" i="8"/>
  <c r="I246" i="8"/>
  <c r="H246" i="8"/>
  <c r="G246" i="8"/>
  <c r="F246" i="8"/>
  <c r="D246" i="8"/>
  <c r="C246" i="8"/>
  <c r="B246" i="8"/>
  <c r="A246" i="8"/>
  <c r="I245" i="8"/>
  <c r="H245" i="8"/>
  <c r="G245" i="8"/>
  <c r="F245" i="8"/>
  <c r="D245" i="8"/>
  <c r="C245" i="8"/>
  <c r="B245" i="8"/>
  <c r="A245" i="8"/>
  <c r="I244" i="8"/>
  <c r="H244" i="8"/>
  <c r="G244" i="8"/>
  <c r="F244" i="8"/>
  <c r="D244" i="8"/>
  <c r="C244" i="8"/>
  <c r="B244" i="8"/>
  <c r="A244" i="8"/>
  <c r="I243" i="8"/>
  <c r="H243" i="8"/>
  <c r="G243" i="8"/>
  <c r="F243" i="8"/>
  <c r="D243" i="8"/>
  <c r="C243" i="8"/>
  <c r="B243" i="8"/>
  <c r="A243" i="8"/>
  <c r="I242" i="8"/>
  <c r="H242" i="8"/>
  <c r="G242" i="8"/>
  <c r="F242" i="8"/>
  <c r="D242" i="8"/>
  <c r="C242" i="8"/>
  <c r="B242" i="8"/>
  <c r="A242" i="8"/>
  <c r="I241" i="8"/>
  <c r="H241" i="8"/>
  <c r="G241" i="8"/>
  <c r="F241" i="8"/>
  <c r="D241" i="8"/>
  <c r="C241" i="8"/>
  <c r="B241" i="8"/>
  <c r="A241" i="8"/>
  <c r="I240" i="8"/>
  <c r="H240" i="8"/>
  <c r="G240" i="8"/>
  <c r="F240" i="8"/>
  <c r="D240" i="8"/>
  <c r="C240" i="8"/>
  <c r="B240" i="8"/>
  <c r="A240" i="8"/>
  <c r="I239" i="8"/>
  <c r="H239" i="8"/>
  <c r="G239" i="8"/>
  <c r="F239" i="8"/>
  <c r="D239" i="8"/>
  <c r="C239" i="8"/>
  <c r="B239" i="8"/>
  <c r="A239" i="8"/>
  <c r="I238" i="8"/>
  <c r="H238" i="8"/>
  <c r="G238" i="8"/>
  <c r="F238" i="8"/>
  <c r="D238" i="8"/>
  <c r="C238" i="8"/>
  <c r="B238" i="8"/>
  <c r="A238" i="8"/>
  <c r="I237" i="8"/>
  <c r="H237" i="8"/>
  <c r="G237" i="8"/>
  <c r="F237" i="8"/>
  <c r="D237" i="8"/>
  <c r="C237" i="8"/>
  <c r="B237" i="8"/>
  <c r="A237" i="8"/>
  <c r="I236" i="8"/>
  <c r="H236" i="8"/>
  <c r="G236" i="8"/>
  <c r="F236" i="8"/>
  <c r="D236" i="8"/>
  <c r="C236" i="8"/>
  <c r="B236" i="8"/>
  <c r="A236" i="8"/>
  <c r="I235" i="8"/>
  <c r="H235" i="8"/>
  <c r="G235" i="8"/>
  <c r="F235" i="8"/>
  <c r="D235" i="8"/>
  <c r="C235" i="8"/>
  <c r="B235" i="8"/>
  <c r="A235" i="8"/>
  <c r="I234" i="8"/>
  <c r="H234" i="8"/>
  <c r="G234" i="8"/>
  <c r="F234" i="8"/>
  <c r="D234" i="8"/>
  <c r="C234" i="8"/>
  <c r="B234" i="8"/>
  <c r="A234" i="8"/>
  <c r="I233" i="8"/>
  <c r="H233" i="8"/>
  <c r="G233" i="8"/>
  <c r="F233" i="8"/>
  <c r="D233" i="8"/>
  <c r="C233" i="8"/>
  <c r="B233" i="8"/>
  <c r="A233" i="8"/>
  <c r="I232" i="8"/>
  <c r="H232" i="8"/>
  <c r="G232" i="8"/>
  <c r="F232" i="8"/>
  <c r="D232" i="8"/>
  <c r="C232" i="8"/>
  <c r="B232" i="8"/>
  <c r="A232" i="8"/>
  <c r="I231" i="8"/>
  <c r="H231" i="8"/>
  <c r="G231" i="8"/>
  <c r="F231" i="8"/>
  <c r="D231" i="8"/>
  <c r="C231" i="8"/>
  <c r="B231" i="8"/>
  <c r="A231" i="8"/>
  <c r="I230" i="8"/>
  <c r="H230" i="8"/>
  <c r="G230" i="8"/>
  <c r="F230" i="8"/>
  <c r="D230" i="8"/>
  <c r="C230" i="8"/>
  <c r="B230" i="8"/>
  <c r="A230" i="8"/>
  <c r="I229" i="8"/>
  <c r="H229" i="8"/>
  <c r="G229" i="8"/>
  <c r="F229" i="8"/>
  <c r="D229" i="8"/>
  <c r="C229" i="8"/>
  <c r="B229" i="8"/>
  <c r="A229" i="8"/>
  <c r="I228" i="8"/>
  <c r="H228" i="8"/>
  <c r="G228" i="8"/>
  <c r="F228" i="8"/>
  <c r="D228" i="8"/>
  <c r="C228" i="8"/>
  <c r="B228" i="8"/>
  <c r="A228" i="8"/>
  <c r="I227" i="8"/>
  <c r="H227" i="8"/>
  <c r="G227" i="8"/>
  <c r="F227" i="8"/>
  <c r="D227" i="8"/>
  <c r="C227" i="8"/>
  <c r="B227" i="8"/>
  <c r="A227" i="8"/>
  <c r="I226" i="8"/>
  <c r="H226" i="8"/>
  <c r="G226" i="8"/>
  <c r="F226" i="8"/>
  <c r="D226" i="8"/>
  <c r="C226" i="8"/>
  <c r="B226" i="8"/>
  <c r="A226" i="8"/>
  <c r="I225" i="8"/>
  <c r="H225" i="8"/>
  <c r="G225" i="8"/>
  <c r="F225" i="8"/>
  <c r="D225" i="8"/>
  <c r="C225" i="8"/>
  <c r="B225" i="8"/>
  <c r="A225" i="8"/>
  <c r="I224" i="8"/>
  <c r="H224" i="8"/>
  <c r="G224" i="8"/>
  <c r="F224" i="8"/>
  <c r="D224" i="8"/>
  <c r="C224" i="8"/>
  <c r="B224" i="8"/>
  <c r="A224" i="8"/>
  <c r="I223" i="8"/>
  <c r="H223" i="8"/>
  <c r="G223" i="8"/>
  <c r="F223" i="8"/>
  <c r="D223" i="8"/>
  <c r="C223" i="8"/>
  <c r="B223" i="8"/>
  <c r="A223" i="8"/>
  <c r="I222" i="8"/>
  <c r="H222" i="8"/>
  <c r="G222" i="8"/>
  <c r="F222" i="8"/>
  <c r="D222" i="8"/>
  <c r="C222" i="8"/>
  <c r="B222" i="8"/>
  <c r="A222" i="8"/>
  <c r="I221" i="8"/>
  <c r="H221" i="8"/>
  <c r="G221" i="8"/>
  <c r="F221" i="8"/>
  <c r="D221" i="8"/>
  <c r="C221" i="8"/>
  <c r="B221" i="8"/>
  <c r="A221" i="8"/>
  <c r="I220" i="8"/>
  <c r="H220" i="8"/>
  <c r="G220" i="8"/>
  <c r="F220" i="8"/>
  <c r="D220" i="8"/>
  <c r="C220" i="8"/>
  <c r="B220" i="8"/>
  <c r="A220" i="8"/>
  <c r="I219" i="8"/>
  <c r="H219" i="8"/>
  <c r="G219" i="8"/>
  <c r="F219" i="8"/>
  <c r="D219" i="8"/>
  <c r="C219" i="8"/>
  <c r="B219" i="8"/>
  <c r="A219" i="8"/>
  <c r="I218" i="8"/>
  <c r="H218" i="8"/>
  <c r="G218" i="8"/>
  <c r="F218" i="8"/>
  <c r="D218" i="8"/>
  <c r="C218" i="8"/>
  <c r="B218" i="8"/>
  <c r="A218" i="8"/>
  <c r="I217" i="8"/>
  <c r="H217" i="8"/>
  <c r="G217" i="8"/>
  <c r="F217" i="8"/>
  <c r="D217" i="8"/>
  <c r="C217" i="8"/>
  <c r="B217" i="8"/>
  <c r="A217" i="8"/>
  <c r="I216" i="8"/>
  <c r="H216" i="8"/>
  <c r="G216" i="8"/>
  <c r="F216" i="8"/>
  <c r="D216" i="8"/>
  <c r="C216" i="8"/>
  <c r="B216" i="8"/>
  <c r="A216" i="8"/>
  <c r="I215" i="8"/>
  <c r="H215" i="8"/>
  <c r="G215" i="8"/>
  <c r="F215" i="8"/>
  <c r="D215" i="8"/>
  <c r="C215" i="8"/>
  <c r="B215" i="8"/>
  <c r="A215" i="8"/>
  <c r="I214" i="8"/>
  <c r="H214" i="8"/>
  <c r="G214" i="8"/>
  <c r="F214" i="8"/>
  <c r="D214" i="8"/>
  <c r="C214" i="8"/>
  <c r="B214" i="8"/>
  <c r="A214" i="8"/>
  <c r="I213" i="8"/>
  <c r="H213" i="8"/>
  <c r="G213" i="8"/>
  <c r="F213" i="8"/>
  <c r="D213" i="8"/>
  <c r="C213" i="8"/>
  <c r="B213" i="8"/>
  <c r="A213" i="8"/>
  <c r="I212" i="8"/>
  <c r="H212" i="8"/>
  <c r="G212" i="8"/>
  <c r="F212" i="8"/>
  <c r="D212" i="8"/>
  <c r="C212" i="8"/>
  <c r="B212" i="8"/>
  <c r="A212" i="8"/>
  <c r="I211" i="8"/>
  <c r="H211" i="8"/>
  <c r="G211" i="8"/>
  <c r="F211" i="8"/>
  <c r="D211" i="8"/>
  <c r="C211" i="8"/>
  <c r="B211" i="8"/>
  <c r="A211" i="8"/>
  <c r="I210" i="8"/>
  <c r="H210" i="8"/>
  <c r="G210" i="8"/>
  <c r="F210" i="8"/>
  <c r="D210" i="8"/>
  <c r="C210" i="8"/>
  <c r="B210" i="8"/>
  <c r="A210" i="8"/>
  <c r="I209" i="8"/>
  <c r="H209" i="8"/>
  <c r="G209" i="8"/>
  <c r="F209" i="8"/>
  <c r="D209" i="8"/>
  <c r="C209" i="8"/>
  <c r="B209" i="8"/>
  <c r="A209" i="8"/>
  <c r="I208" i="8"/>
  <c r="H208" i="8"/>
  <c r="G208" i="8"/>
  <c r="F208" i="8"/>
  <c r="D208" i="8"/>
  <c r="C208" i="8"/>
  <c r="B208" i="8"/>
  <c r="A208" i="8"/>
  <c r="I207" i="8"/>
  <c r="H207" i="8"/>
  <c r="G207" i="8"/>
  <c r="F207" i="8"/>
  <c r="D207" i="8"/>
  <c r="C207" i="8"/>
  <c r="B207" i="8"/>
  <c r="A207" i="8"/>
  <c r="I206" i="8"/>
  <c r="H206" i="8"/>
  <c r="G206" i="8"/>
  <c r="F206" i="8"/>
  <c r="D206" i="8"/>
  <c r="C206" i="8"/>
  <c r="B206" i="8"/>
  <c r="A206" i="8"/>
  <c r="I205" i="8"/>
  <c r="H205" i="8"/>
  <c r="G205" i="8"/>
  <c r="F205" i="8"/>
  <c r="D205" i="8"/>
  <c r="C205" i="8"/>
  <c r="B205" i="8"/>
  <c r="A205" i="8"/>
  <c r="I204" i="8"/>
  <c r="H204" i="8"/>
  <c r="G204" i="8"/>
  <c r="F204" i="8"/>
  <c r="D204" i="8"/>
  <c r="C204" i="8"/>
  <c r="B204" i="8"/>
  <c r="A204" i="8"/>
  <c r="I203" i="8"/>
  <c r="H203" i="8"/>
  <c r="G203" i="8"/>
  <c r="F203" i="8"/>
  <c r="D203" i="8"/>
  <c r="C203" i="8"/>
  <c r="B203" i="8"/>
  <c r="A203" i="8"/>
  <c r="I202" i="8"/>
  <c r="H202" i="8"/>
  <c r="G202" i="8"/>
  <c r="F202" i="8"/>
  <c r="D202" i="8"/>
  <c r="C202" i="8"/>
  <c r="B202" i="8"/>
  <c r="A202" i="8"/>
  <c r="I201" i="8"/>
  <c r="H201" i="8"/>
  <c r="G201" i="8"/>
  <c r="F201" i="8"/>
  <c r="D201" i="8"/>
  <c r="C201" i="8"/>
  <c r="B201" i="8"/>
  <c r="A201" i="8"/>
  <c r="I200" i="8"/>
  <c r="H200" i="8"/>
  <c r="G200" i="8"/>
  <c r="F200" i="8"/>
  <c r="D200" i="8"/>
  <c r="C200" i="8"/>
  <c r="B200" i="8"/>
  <c r="A200" i="8"/>
  <c r="I199" i="8"/>
  <c r="H199" i="8"/>
  <c r="G199" i="8"/>
  <c r="F199" i="8"/>
  <c r="D199" i="8"/>
  <c r="C199" i="8"/>
  <c r="B199" i="8"/>
  <c r="A199" i="8"/>
  <c r="I198" i="8"/>
  <c r="H198" i="8"/>
  <c r="G198" i="8"/>
  <c r="F198" i="8"/>
  <c r="D198" i="8"/>
  <c r="C198" i="8"/>
  <c r="B198" i="8"/>
  <c r="A198" i="8"/>
  <c r="I197" i="8"/>
  <c r="H197" i="8"/>
  <c r="G197" i="8"/>
  <c r="F197" i="8"/>
  <c r="D197" i="8"/>
  <c r="C197" i="8"/>
  <c r="B197" i="8"/>
  <c r="A197" i="8"/>
  <c r="I196" i="8"/>
  <c r="H196" i="8"/>
  <c r="G196" i="8"/>
  <c r="F196" i="8"/>
  <c r="D196" i="8"/>
  <c r="C196" i="8"/>
  <c r="B196" i="8"/>
  <c r="A196" i="8"/>
  <c r="I195" i="8"/>
  <c r="H195" i="8"/>
  <c r="G195" i="8"/>
  <c r="F195" i="8"/>
  <c r="D195" i="8"/>
  <c r="C195" i="8"/>
  <c r="B195" i="8"/>
  <c r="A195" i="8"/>
  <c r="I194" i="8"/>
  <c r="H194" i="8"/>
  <c r="G194" i="8"/>
  <c r="F194" i="8"/>
  <c r="D194" i="8"/>
  <c r="C194" i="8"/>
  <c r="B194" i="8"/>
  <c r="A194" i="8"/>
  <c r="I193" i="8"/>
  <c r="H193" i="8"/>
  <c r="G193" i="8"/>
  <c r="F193" i="8"/>
  <c r="D193" i="8"/>
  <c r="C193" i="8"/>
  <c r="B193" i="8"/>
  <c r="A193" i="8"/>
  <c r="I192" i="8"/>
  <c r="H192" i="8"/>
  <c r="G192" i="8"/>
  <c r="F192" i="8"/>
  <c r="D192" i="8"/>
  <c r="C192" i="8"/>
  <c r="B192" i="8"/>
  <c r="A192" i="8"/>
  <c r="I191" i="8"/>
  <c r="H191" i="8"/>
  <c r="G191" i="8"/>
  <c r="F191" i="8"/>
  <c r="D191" i="8"/>
  <c r="C191" i="8"/>
  <c r="B191" i="8"/>
  <c r="A191" i="8"/>
  <c r="I190" i="8"/>
  <c r="H190" i="8"/>
  <c r="G190" i="8"/>
  <c r="F190" i="8"/>
  <c r="D190" i="8"/>
  <c r="C190" i="8"/>
  <c r="B190" i="8"/>
  <c r="A190" i="8"/>
  <c r="I189" i="8"/>
  <c r="H189" i="8"/>
  <c r="G189" i="8"/>
  <c r="F189" i="8"/>
  <c r="D189" i="8"/>
  <c r="C189" i="8"/>
  <c r="B189" i="8"/>
  <c r="A189" i="8"/>
  <c r="I188" i="8"/>
  <c r="H188" i="8"/>
  <c r="G188" i="8"/>
  <c r="F188" i="8"/>
  <c r="D188" i="8"/>
  <c r="C188" i="8"/>
  <c r="B188" i="8"/>
  <c r="A188" i="8"/>
  <c r="I187" i="8"/>
  <c r="H187" i="8"/>
  <c r="G187" i="8"/>
  <c r="F187" i="8"/>
  <c r="D187" i="8"/>
  <c r="C187" i="8"/>
  <c r="B187" i="8"/>
  <c r="A187" i="8"/>
  <c r="I186" i="8"/>
  <c r="H186" i="8"/>
  <c r="G186" i="8"/>
  <c r="F186" i="8"/>
  <c r="D186" i="8"/>
  <c r="C186" i="8"/>
  <c r="B186" i="8"/>
  <c r="A186" i="8"/>
  <c r="I185" i="8"/>
  <c r="H185" i="8"/>
  <c r="G185" i="8"/>
  <c r="F185" i="8"/>
  <c r="D185" i="8"/>
  <c r="C185" i="8"/>
  <c r="B185" i="8"/>
  <c r="A185" i="8"/>
  <c r="I184" i="8"/>
  <c r="H184" i="8"/>
  <c r="G184" i="8"/>
  <c r="F184" i="8"/>
  <c r="D184" i="8"/>
  <c r="C184" i="8"/>
  <c r="B184" i="8"/>
  <c r="A184" i="8"/>
  <c r="I183" i="8"/>
  <c r="H183" i="8"/>
  <c r="G183" i="8"/>
  <c r="F183" i="8"/>
  <c r="D183" i="8"/>
  <c r="C183" i="8"/>
  <c r="B183" i="8"/>
  <c r="A183" i="8"/>
  <c r="I182" i="8"/>
  <c r="H182" i="8"/>
  <c r="G182" i="8"/>
  <c r="F182" i="8"/>
  <c r="D182" i="8"/>
  <c r="C182" i="8"/>
  <c r="B182" i="8"/>
  <c r="A182" i="8"/>
  <c r="I181" i="8"/>
  <c r="H181" i="8"/>
  <c r="G181" i="8"/>
  <c r="F181" i="8"/>
  <c r="D181" i="8"/>
  <c r="C181" i="8"/>
  <c r="B181" i="8"/>
  <c r="A181" i="8"/>
  <c r="I180" i="8"/>
  <c r="H180" i="8"/>
  <c r="G180" i="8"/>
  <c r="F180" i="8"/>
  <c r="D180" i="8"/>
  <c r="C180" i="8"/>
  <c r="B180" i="8"/>
  <c r="A180" i="8"/>
  <c r="I179" i="8"/>
  <c r="H179" i="8"/>
  <c r="G179" i="8"/>
  <c r="F179" i="8"/>
  <c r="D179" i="8"/>
  <c r="C179" i="8"/>
  <c r="B179" i="8"/>
  <c r="A179" i="8"/>
  <c r="I178" i="8"/>
  <c r="H178" i="8"/>
  <c r="G178" i="8"/>
  <c r="F178" i="8"/>
  <c r="D178" i="8"/>
  <c r="C178" i="8"/>
  <c r="B178" i="8"/>
  <c r="A178" i="8"/>
  <c r="I177" i="8"/>
  <c r="H177" i="8"/>
  <c r="G177" i="8"/>
  <c r="F177" i="8"/>
  <c r="D177" i="8"/>
  <c r="C177" i="8"/>
  <c r="B177" i="8"/>
  <c r="A177" i="8"/>
  <c r="I176" i="8"/>
  <c r="H176" i="8"/>
  <c r="G176" i="8"/>
  <c r="F176" i="8"/>
  <c r="D176" i="8"/>
  <c r="C176" i="8"/>
  <c r="B176" i="8"/>
  <c r="A176" i="8"/>
  <c r="I175" i="8"/>
  <c r="H175" i="8"/>
  <c r="G175" i="8"/>
  <c r="F175" i="8"/>
  <c r="D175" i="8"/>
  <c r="C175" i="8"/>
  <c r="B175" i="8"/>
  <c r="A175" i="8"/>
  <c r="I174" i="8"/>
  <c r="H174" i="8"/>
  <c r="G174" i="8"/>
  <c r="F174" i="8"/>
  <c r="D174" i="8"/>
  <c r="C174" i="8"/>
  <c r="B174" i="8"/>
  <c r="A174" i="8"/>
  <c r="I173" i="8"/>
  <c r="H173" i="8"/>
  <c r="G173" i="8"/>
  <c r="F173" i="8"/>
  <c r="D173" i="8"/>
  <c r="C173" i="8"/>
  <c r="B173" i="8"/>
  <c r="A173" i="8"/>
  <c r="I172" i="8"/>
  <c r="H172" i="8"/>
  <c r="G172" i="8"/>
  <c r="F172" i="8"/>
  <c r="D172" i="8"/>
  <c r="C172" i="8"/>
  <c r="B172" i="8"/>
  <c r="A172" i="8"/>
  <c r="I171" i="8"/>
  <c r="H171" i="8"/>
  <c r="G171" i="8"/>
  <c r="F171" i="8"/>
  <c r="D171" i="8"/>
  <c r="C171" i="8"/>
  <c r="B171" i="8"/>
  <c r="A171" i="8"/>
  <c r="I170" i="8"/>
  <c r="H170" i="8"/>
  <c r="G170" i="8"/>
  <c r="F170" i="8"/>
  <c r="D170" i="8"/>
  <c r="C170" i="8"/>
  <c r="B170" i="8"/>
  <c r="A170" i="8"/>
  <c r="I169" i="8"/>
  <c r="H169" i="8"/>
  <c r="G169" i="8"/>
  <c r="F169" i="8"/>
  <c r="D169" i="8"/>
  <c r="C169" i="8"/>
  <c r="B169" i="8"/>
  <c r="A169" i="8"/>
  <c r="I168" i="8"/>
  <c r="H168" i="8"/>
  <c r="G168" i="8"/>
  <c r="F168" i="8"/>
  <c r="D168" i="8"/>
  <c r="C168" i="8"/>
  <c r="B168" i="8"/>
  <c r="A168" i="8"/>
  <c r="I167" i="8"/>
  <c r="H167" i="8"/>
  <c r="G167" i="8"/>
  <c r="F167" i="8"/>
  <c r="D167" i="8"/>
  <c r="C167" i="8"/>
  <c r="B167" i="8"/>
  <c r="A167" i="8"/>
  <c r="I166" i="8"/>
  <c r="H166" i="8"/>
  <c r="G166" i="8"/>
  <c r="F166" i="8"/>
  <c r="D166" i="8"/>
  <c r="C166" i="8"/>
  <c r="B166" i="8"/>
  <c r="A166" i="8"/>
  <c r="I165" i="8"/>
  <c r="H165" i="8"/>
  <c r="G165" i="8"/>
  <c r="F165" i="8"/>
  <c r="D165" i="8"/>
  <c r="C165" i="8"/>
  <c r="B165" i="8"/>
  <c r="A165" i="8"/>
  <c r="I164" i="8"/>
  <c r="H164" i="8"/>
  <c r="G164" i="8"/>
  <c r="F164" i="8"/>
  <c r="D164" i="8"/>
  <c r="C164" i="8"/>
  <c r="B164" i="8"/>
  <c r="A164" i="8"/>
  <c r="I163" i="8"/>
  <c r="H163" i="8"/>
  <c r="G163" i="8"/>
  <c r="F163" i="8"/>
  <c r="D163" i="8"/>
  <c r="C163" i="8"/>
  <c r="B163" i="8"/>
  <c r="A163" i="8"/>
  <c r="I162" i="8"/>
  <c r="H162" i="8"/>
  <c r="G162" i="8"/>
  <c r="F162" i="8"/>
  <c r="D162" i="8"/>
  <c r="C162" i="8"/>
  <c r="B162" i="8"/>
  <c r="A162" i="8"/>
  <c r="I161" i="8"/>
  <c r="H161" i="8"/>
  <c r="G161" i="8"/>
  <c r="F161" i="8"/>
  <c r="D161" i="8"/>
  <c r="C161" i="8"/>
  <c r="B161" i="8"/>
  <c r="A161" i="8"/>
  <c r="I160" i="8"/>
  <c r="H160" i="8"/>
  <c r="G160" i="8"/>
  <c r="F160" i="8"/>
  <c r="D160" i="8"/>
  <c r="C160" i="8"/>
  <c r="B160" i="8"/>
  <c r="A160" i="8"/>
  <c r="I159" i="8"/>
  <c r="H159" i="8"/>
  <c r="G159" i="8"/>
  <c r="F159" i="8"/>
  <c r="D159" i="8"/>
  <c r="C159" i="8"/>
  <c r="B159" i="8"/>
  <c r="A159" i="8"/>
  <c r="I158" i="8"/>
  <c r="H158" i="8"/>
  <c r="G158" i="8"/>
  <c r="F158" i="8"/>
  <c r="D158" i="8"/>
  <c r="C158" i="8"/>
  <c r="B158" i="8"/>
  <c r="A158" i="8"/>
  <c r="I157" i="8"/>
  <c r="H157" i="8"/>
  <c r="G157" i="8"/>
  <c r="F157" i="8"/>
  <c r="D157" i="8"/>
  <c r="C157" i="8"/>
  <c r="B157" i="8"/>
  <c r="A157" i="8"/>
  <c r="I156" i="8"/>
  <c r="H156" i="8"/>
  <c r="G156" i="8"/>
  <c r="F156" i="8"/>
  <c r="D156" i="8"/>
  <c r="C156" i="8"/>
  <c r="B156" i="8"/>
  <c r="A156" i="8"/>
  <c r="I155" i="8"/>
  <c r="H155" i="8"/>
  <c r="G155" i="8"/>
  <c r="F155" i="8"/>
  <c r="D155" i="8"/>
  <c r="C155" i="8"/>
  <c r="B155" i="8"/>
  <c r="A155" i="8"/>
  <c r="I154" i="8"/>
  <c r="H154" i="8"/>
  <c r="G154" i="8"/>
  <c r="F154" i="8"/>
  <c r="D154" i="8"/>
  <c r="C154" i="8"/>
  <c r="B154" i="8"/>
  <c r="A154" i="8"/>
  <c r="I153" i="8"/>
  <c r="H153" i="8"/>
  <c r="G153" i="8"/>
  <c r="F153" i="8"/>
  <c r="D153" i="8"/>
  <c r="C153" i="8"/>
  <c r="B153" i="8"/>
  <c r="A153" i="8"/>
  <c r="I152" i="8"/>
  <c r="H152" i="8"/>
  <c r="G152" i="8"/>
  <c r="F152" i="8"/>
  <c r="D152" i="8"/>
  <c r="C152" i="8"/>
  <c r="B152" i="8"/>
  <c r="A152" i="8"/>
  <c r="I151" i="8"/>
  <c r="H151" i="8"/>
  <c r="G151" i="8"/>
  <c r="F151" i="8"/>
  <c r="D151" i="8"/>
  <c r="C151" i="8"/>
  <c r="B151" i="8"/>
  <c r="A151" i="8"/>
  <c r="I150" i="8"/>
  <c r="H150" i="8"/>
  <c r="G150" i="8"/>
  <c r="F150" i="8"/>
  <c r="D150" i="8"/>
  <c r="C150" i="8"/>
  <c r="B150" i="8"/>
  <c r="A150" i="8"/>
  <c r="I149" i="8"/>
  <c r="H149" i="8"/>
  <c r="G149" i="8"/>
  <c r="F149" i="8"/>
  <c r="D149" i="8"/>
  <c r="C149" i="8"/>
  <c r="B149" i="8"/>
  <c r="A149" i="8"/>
  <c r="I148" i="8"/>
  <c r="H148" i="8"/>
  <c r="G148" i="8"/>
  <c r="F148" i="8"/>
  <c r="D148" i="8"/>
  <c r="C148" i="8"/>
  <c r="B148" i="8"/>
  <c r="A148" i="8"/>
  <c r="I147" i="8"/>
  <c r="H147" i="8"/>
  <c r="G147" i="8"/>
  <c r="F147" i="8"/>
  <c r="D147" i="8"/>
  <c r="C147" i="8"/>
  <c r="B147" i="8"/>
  <c r="A147" i="8"/>
  <c r="I146" i="8"/>
  <c r="H146" i="8"/>
  <c r="G146" i="8"/>
  <c r="F146" i="8"/>
  <c r="D146" i="8"/>
  <c r="C146" i="8"/>
  <c r="B146" i="8"/>
  <c r="A146" i="8"/>
  <c r="I145" i="8"/>
  <c r="H145" i="8"/>
  <c r="G145" i="8"/>
  <c r="F145" i="8"/>
  <c r="D145" i="8"/>
  <c r="C145" i="8"/>
  <c r="B145" i="8"/>
  <c r="A145" i="8"/>
  <c r="I144" i="8"/>
  <c r="H144" i="8"/>
  <c r="G144" i="8"/>
  <c r="F144" i="8"/>
  <c r="D144" i="8"/>
  <c r="C144" i="8"/>
  <c r="B144" i="8"/>
  <c r="A144" i="8"/>
  <c r="I143" i="8"/>
  <c r="H143" i="8"/>
  <c r="G143" i="8"/>
  <c r="F143" i="8"/>
  <c r="D143" i="8"/>
  <c r="C143" i="8"/>
  <c r="B143" i="8"/>
  <c r="A143" i="8"/>
  <c r="I142" i="8"/>
  <c r="H142" i="8"/>
  <c r="G142" i="8"/>
  <c r="F142" i="8"/>
  <c r="D142" i="8"/>
  <c r="C142" i="8"/>
  <c r="B142" i="8"/>
  <c r="A142" i="8"/>
  <c r="I141" i="8"/>
  <c r="H141" i="8"/>
  <c r="G141" i="8"/>
  <c r="F141" i="8"/>
  <c r="D141" i="8"/>
  <c r="C141" i="8"/>
  <c r="B141" i="8"/>
  <c r="A141" i="8"/>
  <c r="I140" i="8"/>
  <c r="H140" i="8"/>
  <c r="G140" i="8"/>
  <c r="F140" i="8"/>
  <c r="D140" i="8"/>
  <c r="C140" i="8"/>
  <c r="B140" i="8"/>
  <c r="A140" i="8"/>
  <c r="I139" i="8"/>
  <c r="H139" i="8"/>
  <c r="G139" i="8"/>
  <c r="F139" i="8"/>
  <c r="D139" i="8"/>
  <c r="C139" i="8"/>
  <c r="B139" i="8"/>
  <c r="A139" i="8"/>
  <c r="I138" i="8"/>
  <c r="H138" i="8"/>
  <c r="G138" i="8"/>
  <c r="F138" i="8"/>
  <c r="D138" i="8"/>
  <c r="C138" i="8"/>
  <c r="B138" i="8"/>
  <c r="A138" i="8"/>
  <c r="I137" i="8"/>
  <c r="H137" i="8"/>
  <c r="G137" i="8"/>
  <c r="F137" i="8"/>
  <c r="D137" i="8"/>
  <c r="C137" i="8"/>
  <c r="B137" i="8"/>
  <c r="A137" i="8"/>
  <c r="I136" i="8"/>
  <c r="H136" i="8"/>
  <c r="G136" i="8"/>
  <c r="F136" i="8"/>
  <c r="D136" i="8"/>
  <c r="C136" i="8"/>
  <c r="B136" i="8"/>
  <c r="A136" i="8"/>
  <c r="I135" i="8"/>
  <c r="H135" i="8"/>
  <c r="G135" i="8"/>
  <c r="F135" i="8"/>
  <c r="D135" i="8"/>
  <c r="C135" i="8"/>
  <c r="B135" i="8"/>
  <c r="A135" i="8"/>
  <c r="I134" i="8"/>
  <c r="H134" i="8"/>
  <c r="G134" i="8"/>
  <c r="F134" i="8"/>
  <c r="D134" i="8"/>
  <c r="C134" i="8"/>
  <c r="B134" i="8"/>
  <c r="A134" i="8"/>
  <c r="I133" i="8"/>
  <c r="H133" i="8"/>
  <c r="G133" i="8"/>
  <c r="F133" i="8"/>
  <c r="D133" i="8"/>
  <c r="C133" i="8"/>
  <c r="B133" i="8"/>
  <c r="A133" i="8"/>
  <c r="I132" i="8"/>
  <c r="H132" i="8"/>
  <c r="G132" i="8"/>
  <c r="F132" i="8"/>
  <c r="D132" i="8"/>
  <c r="C132" i="8"/>
  <c r="B132" i="8"/>
  <c r="A132" i="8"/>
  <c r="I131" i="8"/>
  <c r="H131" i="8"/>
  <c r="G131" i="8"/>
  <c r="F131" i="8"/>
  <c r="D131" i="8"/>
  <c r="C131" i="8"/>
  <c r="B131" i="8"/>
  <c r="A131" i="8"/>
  <c r="I130" i="8"/>
  <c r="H130" i="8"/>
  <c r="G130" i="8"/>
  <c r="F130" i="8"/>
  <c r="D130" i="8"/>
  <c r="C130" i="8"/>
  <c r="B130" i="8"/>
  <c r="A130" i="8"/>
  <c r="I129" i="8"/>
  <c r="H129" i="8"/>
  <c r="G129" i="8"/>
  <c r="F129" i="8"/>
  <c r="D129" i="8"/>
  <c r="C129" i="8"/>
  <c r="B129" i="8"/>
  <c r="A129" i="8"/>
  <c r="I128" i="8"/>
  <c r="H128" i="8"/>
  <c r="G128" i="8"/>
  <c r="F128" i="8"/>
  <c r="D128" i="8"/>
  <c r="C128" i="8"/>
  <c r="B128" i="8"/>
  <c r="A128" i="8"/>
  <c r="I127" i="8"/>
  <c r="H127" i="8"/>
  <c r="G127" i="8"/>
  <c r="F127" i="8"/>
  <c r="D127" i="8"/>
  <c r="C127" i="8"/>
  <c r="B127" i="8"/>
  <c r="A127" i="8"/>
  <c r="I126" i="8"/>
  <c r="H126" i="8"/>
  <c r="G126" i="8"/>
  <c r="F126" i="8"/>
  <c r="D126" i="8"/>
  <c r="C126" i="8"/>
  <c r="B126" i="8"/>
  <c r="A126" i="8"/>
  <c r="I125" i="8"/>
  <c r="H125" i="8"/>
  <c r="G125" i="8"/>
  <c r="F125" i="8"/>
  <c r="D125" i="8"/>
  <c r="C125" i="8"/>
  <c r="B125" i="8"/>
  <c r="A125" i="8"/>
  <c r="I124" i="8"/>
  <c r="H124" i="8"/>
  <c r="G124" i="8"/>
  <c r="F124" i="8"/>
  <c r="D124" i="8"/>
  <c r="C124" i="8"/>
  <c r="B124" i="8"/>
  <c r="A124" i="8"/>
  <c r="I123" i="8"/>
  <c r="H123" i="8"/>
  <c r="G123" i="8"/>
  <c r="F123" i="8"/>
  <c r="D123" i="8"/>
  <c r="C123" i="8"/>
  <c r="B123" i="8"/>
  <c r="A123" i="8"/>
  <c r="I122" i="8"/>
  <c r="H122" i="8"/>
  <c r="G122" i="8"/>
  <c r="F122" i="8"/>
  <c r="D122" i="8"/>
  <c r="C122" i="8"/>
  <c r="B122" i="8"/>
  <c r="A122" i="8"/>
  <c r="I121" i="8"/>
  <c r="H121" i="8"/>
  <c r="G121" i="8"/>
  <c r="F121" i="8"/>
  <c r="D121" i="8"/>
  <c r="C121" i="8"/>
  <c r="B121" i="8"/>
  <c r="A121" i="8"/>
  <c r="I120" i="8"/>
  <c r="H120" i="8"/>
  <c r="G120" i="8"/>
  <c r="F120" i="8"/>
  <c r="D120" i="8"/>
  <c r="C120" i="8"/>
  <c r="B120" i="8"/>
  <c r="A120" i="8"/>
  <c r="I119" i="8"/>
  <c r="H119" i="8"/>
  <c r="G119" i="8"/>
  <c r="F119" i="8"/>
  <c r="D119" i="8"/>
  <c r="C119" i="8"/>
  <c r="B119" i="8"/>
  <c r="A119" i="8"/>
  <c r="I118" i="8"/>
  <c r="H118" i="8"/>
  <c r="G118" i="8"/>
  <c r="F118" i="8"/>
  <c r="D118" i="8"/>
  <c r="C118" i="8"/>
  <c r="B118" i="8"/>
  <c r="A118" i="8"/>
  <c r="I117" i="8"/>
  <c r="H117" i="8"/>
  <c r="G117" i="8"/>
  <c r="F117" i="8"/>
  <c r="D117" i="8"/>
  <c r="C117" i="8"/>
  <c r="B117" i="8"/>
  <c r="A117" i="8"/>
  <c r="I116" i="8"/>
  <c r="H116" i="8"/>
  <c r="G116" i="8"/>
  <c r="F116" i="8"/>
  <c r="D116" i="8"/>
  <c r="C116" i="8"/>
  <c r="B116" i="8"/>
  <c r="A116" i="8"/>
  <c r="I115" i="8"/>
  <c r="H115" i="8"/>
  <c r="G115" i="8"/>
  <c r="F115" i="8"/>
  <c r="D115" i="8"/>
  <c r="C115" i="8"/>
  <c r="B115" i="8"/>
  <c r="A115" i="8"/>
  <c r="I114" i="8"/>
  <c r="H114" i="8"/>
  <c r="G114" i="8"/>
  <c r="F114" i="8"/>
  <c r="D114" i="8"/>
  <c r="C114" i="8"/>
  <c r="B114" i="8"/>
  <c r="A114" i="8"/>
  <c r="I113" i="8"/>
  <c r="H113" i="8"/>
  <c r="G113" i="8"/>
  <c r="F113" i="8"/>
  <c r="D113" i="8"/>
  <c r="C113" i="8"/>
  <c r="B113" i="8"/>
  <c r="A113" i="8"/>
  <c r="I112" i="8"/>
  <c r="H112" i="8"/>
  <c r="G112" i="8"/>
  <c r="F112" i="8"/>
  <c r="D112" i="8"/>
  <c r="C112" i="8"/>
  <c r="B112" i="8"/>
  <c r="A112" i="8"/>
  <c r="I111" i="8"/>
  <c r="H111" i="8"/>
  <c r="G111" i="8"/>
  <c r="F111" i="8"/>
  <c r="D111" i="8"/>
  <c r="C111" i="8"/>
  <c r="B111" i="8"/>
  <c r="A111" i="8"/>
  <c r="I110" i="8"/>
  <c r="H110" i="8"/>
  <c r="G110" i="8"/>
  <c r="F110" i="8"/>
  <c r="D110" i="8"/>
  <c r="C110" i="8"/>
  <c r="B110" i="8"/>
  <c r="A110" i="8"/>
  <c r="I109" i="8"/>
  <c r="H109" i="8"/>
  <c r="G109" i="8"/>
  <c r="F109" i="8"/>
  <c r="D109" i="8"/>
  <c r="C109" i="8"/>
  <c r="B109" i="8"/>
  <c r="A109" i="8"/>
  <c r="I108" i="8"/>
  <c r="H108" i="8"/>
  <c r="G108" i="8"/>
  <c r="F108" i="8"/>
  <c r="D108" i="8"/>
  <c r="C108" i="8"/>
  <c r="B108" i="8"/>
  <c r="A108" i="8"/>
  <c r="I107" i="8"/>
  <c r="H107" i="8"/>
  <c r="G107" i="8"/>
  <c r="F107" i="8"/>
  <c r="D107" i="8"/>
  <c r="C107" i="8"/>
  <c r="B107" i="8"/>
  <c r="A107" i="8"/>
  <c r="I106" i="8"/>
  <c r="H106" i="8"/>
  <c r="G106" i="8"/>
  <c r="F106" i="8"/>
  <c r="D106" i="8"/>
  <c r="C106" i="8"/>
  <c r="B106" i="8"/>
  <c r="A106" i="8"/>
  <c r="I105" i="8"/>
  <c r="H105" i="8"/>
  <c r="G105" i="8"/>
  <c r="F105" i="8"/>
  <c r="D105" i="8"/>
  <c r="C105" i="8"/>
  <c r="B105" i="8"/>
  <c r="A105" i="8"/>
  <c r="I104" i="8"/>
  <c r="H104" i="8"/>
  <c r="G104" i="8"/>
  <c r="F104" i="8"/>
  <c r="D104" i="8"/>
  <c r="C104" i="8"/>
  <c r="B104" i="8"/>
  <c r="A104" i="8"/>
  <c r="I103" i="8"/>
  <c r="H103" i="8"/>
  <c r="G103" i="8"/>
  <c r="F103" i="8"/>
  <c r="D103" i="8"/>
  <c r="C103" i="8"/>
  <c r="B103" i="8"/>
  <c r="A103" i="8"/>
  <c r="I102" i="8"/>
  <c r="H102" i="8"/>
  <c r="G102" i="8"/>
  <c r="F102" i="8"/>
  <c r="D102" i="8"/>
  <c r="C102" i="8"/>
  <c r="B102" i="8"/>
  <c r="A102" i="8"/>
  <c r="I101" i="8"/>
  <c r="H101" i="8"/>
  <c r="G101" i="8"/>
  <c r="F101" i="8"/>
  <c r="D101" i="8"/>
  <c r="C101" i="8"/>
  <c r="B101" i="8"/>
  <c r="A101" i="8"/>
  <c r="I100" i="8"/>
  <c r="H100" i="8"/>
  <c r="G100" i="8"/>
  <c r="F100" i="8"/>
  <c r="D100" i="8"/>
  <c r="C100" i="8"/>
  <c r="B100" i="8"/>
  <c r="A100" i="8"/>
  <c r="I99" i="8"/>
  <c r="H99" i="8"/>
  <c r="G99" i="8"/>
  <c r="F99" i="8"/>
  <c r="D99" i="8"/>
  <c r="C99" i="8"/>
  <c r="B99" i="8"/>
  <c r="A99" i="8"/>
  <c r="I98" i="8"/>
  <c r="H98" i="8"/>
  <c r="G98" i="8"/>
  <c r="F98" i="8"/>
  <c r="D98" i="8"/>
  <c r="C98" i="8"/>
  <c r="B98" i="8"/>
  <c r="A98" i="8"/>
  <c r="I97" i="8"/>
  <c r="H97" i="8"/>
  <c r="G97" i="8"/>
  <c r="F97" i="8"/>
  <c r="D97" i="8"/>
  <c r="C97" i="8"/>
  <c r="B97" i="8"/>
  <c r="A97" i="8"/>
  <c r="I96" i="8"/>
  <c r="H96" i="8"/>
  <c r="G96" i="8"/>
  <c r="F96" i="8"/>
  <c r="D96" i="8"/>
  <c r="C96" i="8"/>
  <c r="B96" i="8"/>
  <c r="A96" i="8"/>
  <c r="I95" i="8"/>
  <c r="H95" i="8"/>
  <c r="G95" i="8"/>
  <c r="F95" i="8"/>
  <c r="D95" i="8"/>
  <c r="C95" i="8"/>
  <c r="B95" i="8"/>
  <c r="A95" i="8"/>
  <c r="I94" i="8"/>
  <c r="H94" i="8"/>
  <c r="G94" i="8"/>
  <c r="F94" i="8"/>
  <c r="D94" i="8"/>
  <c r="C94" i="8"/>
  <c r="B94" i="8"/>
  <c r="A94" i="8"/>
  <c r="I93" i="8"/>
  <c r="H93" i="8"/>
  <c r="G93" i="8"/>
  <c r="F93" i="8"/>
  <c r="D93" i="8"/>
  <c r="C93" i="8"/>
  <c r="B93" i="8"/>
  <c r="A93" i="8"/>
  <c r="I92" i="8"/>
  <c r="H92" i="8"/>
  <c r="G92" i="8"/>
  <c r="F92" i="8"/>
  <c r="D92" i="8"/>
  <c r="C92" i="8"/>
  <c r="B92" i="8"/>
  <c r="A92" i="8"/>
  <c r="I91" i="8"/>
  <c r="H91" i="8"/>
  <c r="G91" i="8"/>
  <c r="F91" i="8"/>
  <c r="D91" i="8"/>
  <c r="C91" i="8"/>
  <c r="B91" i="8"/>
  <c r="A91" i="8"/>
  <c r="I90" i="8"/>
  <c r="H90" i="8"/>
  <c r="G90" i="8"/>
  <c r="F90" i="8"/>
  <c r="D90" i="8"/>
  <c r="C90" i="8"/>
  <c r="B90" i="8"/>
  <c r="A90" i="8"/>
  <c r="I89" i="8"/>
  <c r="H89" i="8"/>
  <c r="G89" i="8"/>
  <c r="F89" i="8"/>
  <c r="D89" i="8"/>
  <c r="C89" i="8"/>
  <c r="B89" i="8"/>
  <c r="A89" i="8"/>
  <c r="I88" i="8"/>
  <c r="H88" i="8"/>
  <c r="G88" i="8"/>
  <c r="F88" i="8"/>
  <c r="D88" i="8"/>
  <c r="C88" i="8"/>
  <c r="B88" i="8"/>
  <c r="A88" i="8"/>
  <c r="I87" i="8"/>
  <c r="H87" i="8"/>
  <c r="G87" i="8"/>
  <c r="F87" i="8"/>
  <c r="D87" i="8"/>
  <c r="C87" i="8"/>
  <c r="B87" i="8"/>
  <c r="A87" i="8"/>
  <c r="I86" i="8"/>
  <c r="H86" i="8"/>
  <c r="G86" i="8"/>
  <c r="F86" i="8"/>
  <c r="D86" i="8"/>
  <c r="C86" i="8"/>
  <c r="B86" i="8"/>
  <c r="A86" i="8"/>
  <c r="I85" i="8"/>
  <c r="H85" i="8"/>
  <c r="G85" i="8"/>
  <c r="F85" i="8"/>
  <c r="D85" i="8"/>
  <c r="C85" i="8"/>
  <c r="B85" i="8"/>
  <c r="A85" i="8"/>
  <c r="I84" i="8"/>
  <c r="H84" i="8"/>
  <c r="G84" i="8"/>
  <c r="F84" i="8"/>
  <c r="D84" i="8"/>
  <c r="C84" i="8"/>
  <c r="B84" i="8"/>
  <c r="A84" i="8"/>
  <c r="I83" i="8"/>
  <c r="H83" i="8"/>
  <c r="G83" i="8"/>
  <c r="F83" i="8"/>
  <c r="D83" i="8"/>
  <c r="C83" i="8"/>
  <c r="B83" i="8"/>
  <c r="A83" i="8"/>
  <c r="I82" i="8"/>
  <c r="H82" i="8"/>
  <c r="G82" i="8"/>
  <c r="F82" i="8"/>
  <c r="D82" i="8"/>
  <c r="C82" i="8"/>
  <c r="B82" i="8"/>
  <c r="A82" i="8"/>
  <c r="I81" i="8"/>
  <c r="H81" i="8"/>
  <c r="G81" i="8"/>
  <c r="F81" i="8"/>
  <c r="D81" i="8"/>
  <c r="C81" i="8"/>
  <c r="B81" i="8"/>
  <c r="A81" i="8"/>
  <c r="I80" i="8"/>
  <c r="H80" i="8"/>
  <c r="G80" i="8"/>
  <c r="F80" i="8"/>
  <c r="D80" i="8"/>
  <c r="C80" i="8"/>
  <c r="B80" i="8"/>
  <c r="A80" i="8"/>
  <c r="I79" i="8"/>
  <c r="H79" i="8"/>
  <c r="G79" i="8"/>
  <c r="F79" i="8"/>
  <c r="D79" i="8"/>
  <c r="C79" i="8"/>
  <c r="B79" i="8"/>
  <c r="A79" i="8"/>
  <c r="I78" i="8"/>
  <c r="H78" i="8"/>
  <c r="G78" i="8"/>
  <c r="F78" i="8"/>
  <c r="D78" i="8"/>
  <c r="C78" i="8"/>
  <c r="B78" i="8"/>
  <c r="A78" i="8"/>
  <c r="I77" i="8"/>
  <c r="H77" i="8"/>
  <c r="G77" i="8"/>
  <c r="F77" i="8"/>
  <c r="D77" i="8"/>
  <c r="C77" i="8"/>
  <c r="B77" i="8"/>
  <c r="A77" i="8"/>
  <c r="I76" i="8"/>
  <c r="H76" i="8"/>
  <c r="G76" i="8"/>
  <c r="F76" i="8"/>
  <c r="D76" i="8"/>
  <c r="C76" i="8"/>
  <c r="B76" i="8"/>
  <c r="A76" i="8"/>
  <c r="I75" i="8"/>
  <c r="H75" i="8"/>
  <c r="G75" i="8"/>
  <c r="F75" i="8"/>
  <c r="D75" i="8"/>
  <c r="C75" i="8"/>
  <c r="B75" i="8"/>
  <c r="A75" i="8"/>
  <c r="I74" i="8"/>
  <c r="H74" i="8"/>
  <c r="G74" i="8"/>
  <c r="F74" i="8"/>
  <c r="D74" i="8"/>
  <c r="C74" i="8"/>
  <c r="B74" i="8"/>
  <c r="A74" i="8"/>
  <c r="I73" i="8"/>
  <c r="H73" i="8"/>
  <c r="G73" i="8"/>
  <c r="F73" i="8"/>
  <c r="D73" i="8"/>
  <c r="C73" i="8"/>
  <c r="B73" i="8"/>
  <c r="A73" i="8"/>
  <c r="I72" i="8"/>
  <c r="H72" i="8"/>
  <c r="G72" i="8"/>
  <c r="F72" i="8"/>
  <c r="D72" i="8"/>
  <c r="C72" i="8"/>
  <c r="B72" i="8"/>
  <c r="A72" i="8"/>
  <c r="I71" i="8"/>
  <c r="H71" i="8"/>
  <c r="G71" i="8"/>
  <c r="F71" i="8"/>
  <c r="D71" i="8"/>
  <c r="C71" i="8"/>
  <c r="B71" i="8"/>
  <c r="A71" i="8"/>
  <c r="I70" i="8"/>
  <c r="H70" i="8"/>
  <c r="G70" i="8"/>
  <c r="F70" i="8"/>
  <c r="D70" i="8"/>
  <c r="C70" i="8"/>
  <c r="B70" i="8"/>
  <c r="A70" i="8"/>
  <c r="I69" i="8"/>
  <c r="H69" i="8"/>
  <c r="G69" i="8"/>
  <c r="F69" i="8"/>
  <c r="D69" i="8"/>
  <c r="C69" i="8"/>
  <c r="B69" i="8"/>
  <c r="A69" i="8"/>
  <c r="I68" i="8"/>
  <c r="H68" i="8"/>
  <c r="G68" i="8"/>
  <c r="F68" i="8"/>
  <c r="D68" i="8"/>
  <c r="C68" i="8"/>
  <c r="B68" i="8"/>
  <c r="A68" i="8"/>
  <c r="I67" i="8"/>
  <c r="H67" i="8"/>
  <c r="G67" i="8"/>
  <c r="F67" i="8"/>
  <c r="D67" i="8"/>
  <c r="C67" i="8"/>
  <c r="B67" i="8"/>
  <c r="A67" i="8"/>
  <c r="I66" i="8"/>
  <c r="H66" i="8"/>
  <c r="G66" i="8"/>
  <c r="F66" i="8"/>
  <c r="D66" i="8"/>
  <c r="C66" i="8"/>
  <c r="B66" i="8"/>
  <c r="A66" i="8"/>
  <c r="I65" i="8"/>
  <c r="H65" i="8"/>
  <c r="G65" i="8"/>
  <c r="F65" i="8"/>
  <c r="D65" i="8"/>
  <c r="C65" i="8"/>
  <c r="B65" i="8"/>
  <c r="A65" i="8"/>
  <c r="I64" i="8"/>
  <c r="H64" i="8"/>
  <c r="G64" i="8"/>
  <c r="F64" i="8"/>
  <c r="D64" i="8"/>
  <c r="C64" i="8"/>
  <c r="B64" i="8"/>
  <c r="A64" i="8"/>
  <c r="I63" i="8"/>
  <c r="H63" i="8"/>
  <c r="G63" i="8"/>
  <c r="F63" i="8"/>
  <c r="D63" i="8"/>
  <c r="C63" i="8"/>
  <c r="B63" i="8"/>
  <c r="A63" i="8"/>
  <c r="I62" i="8"/>
  <c r="H62" i="8"/>
  <c r="G62" i="8"/>
  <c r="F62" i="8"/>
  <c r="D62" i="8"/>
  <c r="C62" i="8"/>
  <c r="B62" i="8"/>
  <c r="A62" i="8"/>
  <c r="I61" i="8"/>
  <c r="H61" i="8"/>
  <c r="G61" i="8"/>
  <c r="F61" i="8"/>
  <c r="D61" i="8"/>
  <c r="C61" i="8"/>
  <c r="B61" i="8"/>
  <c r="A61" i="8"/>
  <c r="I60" i="8"/>
  <c r="H60" i="8"/>
  <c r="G60" i="8"/>
  <c r="F60" i="8"/>
  <c r="D60" i="8"/>
  <c r="C60" i="8"/>
  <c r="B60" i="8"/>
  <c r="A60" i="8"/>
  <c r="I59" i="8"/>
  <c r="H59" i="8"/>
  <c r="G59" i="8"/>
  <c r="F59" i="8"/>
  <c r="D59" i="8"/>
  <c r="C59" i="8"/>
  <c r="B59" i="8"/>
  <c r="A59" i="8"/>
  <c r="I58" i="8"/>
  <c r="H58" i="8"/>
  <c r="G58" i="8"/>
  <c r="F58" i="8"/>
  <c r="D58" i="8"/>
  <c r="C58" i="8"/>
  <c r="B58" i="8"/>
  <c r="A58" i="8"/>
  <c r="I57" i="8"/>
  <c r="H57" i="8"/>
  <c r="G57" i="8"/>
  <c r="F57" i="8"/>
  <c r="D57" i="8"/>
  <c r="C57" i="8"/>
  <c r="B57" i="8"/>
  <c r="A57" i="8"/>
  <c r="I56" i="8"/>
  <c r="H56" i="8"/>
  <c r="G56" i="8"/>
  <c r="F56" i="8"/>
  <c r="D56" i="8"/>
  <c r="C56" i="8"/>
  <c r="B56" i="8"/>
  <c r="A56" i="8"/>
  <c r="I55" i="8"/>
  <c r="H55" i="8"/>
  <c r="G55" i="8"/>
  <c r="F55" i="8"/>
  <c r="D55" i="8"/>
  <c r="C55" i="8"/>
  <c r="B55" i="8"/>
  <c r="A55" i="8"/>
  <c r="I54" i="8"/>
  <c r="H54" i="8"/>
  <c r="G54" i="8"/>
  <c r="F54" i="8"/>
  <c r="D54" i="8"/>
  <c r="C54" i="8"/>
  <c r="B54" i="8"/>
  <c r="A54" i="8"/>
  <c r="I53" i="8"/>
  <c r="H53" i="8"/>
  <c r="G53" i="8"/>
  <c r="F53" i="8"/>
  <c r="D53" i="8"/>
  <c r="C53" i="8"/>
  <c r="B53" i="8"/>
  <c r="A53" i="8"/>
  <c r="I52" i="8"/>
  <c r="H52" i="8"/>
  <c r="G52" i="8"/>
  <c r="F52" i="8"/>
  <c r="D52" i="8"/>
  <c r="C52" i="8"/>
  <c r="B52" i="8"/>
  <c r="A52" i="8"/>
  <c r="I51" i="8"/>
  <c r="H51" i="8"/>
  <c r="G51" i="8"/>
  <c r="F51" i="8"/>
  <c r="D51" i="8"/>
  <c r="C51" i="8"/>
  <c r="B51" i="8"/>
  <c r="A51" i="8"/>
  <c r="I50" i="8"/>
  <c r="H50" i="8"/>
  <c r="G50" i="8"/>
  <c r="F50" i="8"/>
  <c r="D50" i="8"/>
  <c r="C50" i="8"/>
  <c r="B50" i="8"/>
  <c r="A50" i="8"/>
  <c r="I49" i="8"/>
  <c r="H49" i="8"/>
  <c r="G49" i="8"/>
  <c r="F49" i="8"/>
  <c r="D49" i="8"/>
  <c r="C49" i="8"/>
  <c r="B49" i="8"/>
  <c r="A49" i="8"/>
  <c r="I48" i="8"/>
  <c r="H48" i="8"/>
  <c r="G48" i="8"/>
  <c r="F48" i="8"/>
  <c r="D48" i="8"/>
  <c r="C48" i="8"/>
  <c r="B48" i="8"/>
  <c r="A48" i="8"/>
  <c r="I47" i="8"/>
  <c r="H47" i="8"/>
  <c r="G47" i="8"/>
  <c r="F47" i="8"/>
  <c r="D47" i="8"/>
  <c r="C47" i="8"/>
  <c r="B47" i="8"/>
  <c r="A47" i="8"/>
  <c r="I46" i="8"/>
  <c r="H46" i="8"/>
  <c r="G46" i="8"/>
  <c r="F46" i="8"/>
  <c r="D46" i="8"/>
  <c r="C46" i="8"/>
  <c r="B46" i="8"/>
  <c r="A46" i="8"/>
  <c r="I45" i="8"/>
  <c r="H45" i="8"/>
  <c r="G45" i="8"/>
  <c r="F45" i="8"/>
  <c r="D45" i="8"/>
  <c r="C45" i="8"/>
  <c r="B45" i="8"/>
  <c r="A45" i="8"/>
  <c r="I44" i="8"/>
  <c r="H44" i="8"/>
  <c r="G44" i="8"/>
  <c r="F44" i="8"/>
  <c r="D44" i="8"/>
  <c r="C44" i="8"/>
  <c r="B44" i="8"/>
  <c r="A44" i="8"/>
  <c r="I43" i="8"/>
  <c r="H43" i="8"/>
  <c r="G43" i="8"/>
  <c r="F43" i="8"/>
  <c r="D43" i="8"/>
  <c r="C43" i="8"/>
  <c r="B43" i="8"/>
  <c r="A43" i="8"/>
  <c r="I42" i="8"/>
  <c r="H42" i="8"/>
  <c r="G42" i="8"/>
  <c r="F42" i="8"/>
  <c r="D42" i="8"/>
  <c r="C42" i="8"/>
  <c r="B42" i="8"/>
  <c r="A42" i="8"/>
  <c r="I41" i="8"/>
  <c r="H41" i="8"/>
  <c r="G41" i="8"/>
  <c r="F41" i="8"/>
  <c r="D41" i="8"/>
  <c r="C41" i="8"/>
  <c r="B41" i="8"/>
  <c r="A41" i="8"/>
  <c r="I40" i="8"/>
  <c r="H40" i="8"/>
  <c r="G40" i="8"/>
  <c r="F40" i="8"/>
  <c r="D40" i="8"/>
  <c r="C40" i="8"/>
  <c r="B40" i="8"/>
  <c r="A40" i="8"/>
  <c r="I39" i="8"/>
  <c r="H39" i="8"/>
  <c r="G39" i="8"/>
  <c r="F39" i="8"/>
  <c r="D39" i="8"/>
  <c r="C39" i="8"/>
  <c r="B39" i="8"/>
  <c r="A39" i="8"/>
  <c r="I38" i="8"/>
  <c r="H38" i="8"/>
  <c r="G38" i="8"/>
  <c r="F38" i="8"/>
  <c r="D38" i="8"/>
  <c r="C38" i="8"/>
  <c r="B38" i="8"/>
  <c r="A38" i="8"/>
  <c r="I37" i="8"/>
  <c r="H37" i="8"/>
  <c r="G37" i="8"/>
  <c r="F37" i="8"/>
  <c r="D37" i="8"/>
  <c r="C37" i="8"/>
  <c r="B37" i="8"/>
  <c r="A37" i="8"/>
  <c r="I36" i="8"/>
  <c r="H36" i="8"/>
  <c r="G36" i="8"/>
  <c r="F36" i="8"/>
  <c r="D36" i="8"/>
  <c r="C36" i="8"/>
  <c r="B36" i="8"/>
  <c r="A36" i="8"/>
  <c r="I35" i="8"/>
  <c r="H35" i="8"/>
  <c r="G35" i="8"/>
  <c r="F35" i="8"/>
  <c r="D35" i="8"/>
  <c r="C35" i="8"/>
  <c r="B35" i="8"/>
  <c r="A35" i="8"/>
  <c r="I34" i="8"/>
  <c r="H34" i="8"/>
  <c r="G34" i="8"/>
  <c r="F34" i="8"/>
  <c r="D34" i="8"/>
  <c r="C34" i="8"/>
  <c r="B34" i="8"/>
  <c r="A34" i="8"/>
  <c r="I33" i="8"/>
  <c r="H33" i="8"/>
  <c r="G33" i="8"/>
  <c r="F33" i="8"/>
  <c r="D33" i="8"/>
  <c r="C33" i="8"/>
  <c r="B33" i="8"/>
  <c r="A33" i="8"/>
  <c r="I32" i="8"/>
  <c r="H32" i="8"/>
  <c r="G32" i="8"/>
  <c r="F32" i="8"/>
  <c r="D32" i="8"/>
  <c r="C32" i="8"/>
  <c r="B32" i="8"/>
  <c r="A32" i="8"/>
  <c r="I31" i="8"/>
  <c r="H31" i="8"/>
  <c r="G31" i="8"/>
  <c r="F31" i="8"/>
  <c r="D31" i="8"/>
  <c r="C31" i="8"/>
  <c r="B31" i="8"/>
  <c r="A31" i="8"/>
  <c r="I30" i="8"/>
  <c r="H30" i="8"/>
  <c r="G30" i="8"/>
  <c r="F30" i="8"/>
  <c r="D30" i="8"/>
  <c r="C30" i="8"/>
  <c r="B30" i="8"/>
  <c r="A30" i="8"/>
  <c r="I29" i="8"/>
  <c r="H29" i="8"/>
  <c r="G29" i="8"/>
  <c r="F29" i="8"/>
  <c r="D29" i="8"/>
  <c r="C29" i="8"/>
  <c r="B29" i="8"/>
  <c r="A29" i="8"/>
  <c r="I28" i="8"/>
  <c r="H28" i="8"/>
  <c r="G28" i="8"/>
  <c r="F28" i="8"/>
  <c r="D28" i="8"/>
  <c r="C28" i="8"/>
  <c r="B28" i="8"/>
  <c r="A28" i="8"/>
  <c r="I27" i="8"/>
  <c r="H27" i="8"/>
  <c r="G27" i="8"/>
  <c r="F27" i="8"/>
  <c r="D27" i="8"/>
  <c r="C27" i="8"/>
  <c r="B27" i="8"/>
  <c r="A27" i="8"/>
  <c r="I26" i="8"/>
  <c r="H26" i="8"/>
  <c r="G26" i="8"/>
  <c r="F26" i="8"/>
  <c r="D26" i="8"/>
  <c r="C26" i="8"/>
  <c r="B26" i="8"/>
  <c r="A26" i="8"/>
  <c r="I25" i="8"/>
  <c r="H25" i="8"/>
  <c r="G25" i="8"/>
  <c r="F25" i="8"/>
  <c r="D25" i="8"/>
  <c r="C25" i="8"/>
  <c r="B25" i="8"/>
  <c r="A25" i="8"/>
  <c r="I24" i="8"/>
  <c r="H24" i="8"/>
  <c r="G24" i="8"/>
  <c r="F24" i="8"/>
  <c r="D24" i="8"/>
  <c r="C24" i="8"/>
  <c r="B24" i="8"/>
  <c r="A24" i="8"/>
  <c r="I23" i="8"/>
  <c r="H23" i="8"/>
  <c r="G23" i="8"/>
  <c r="F23" i="8"/>
  <c r="D23" i="8"/>
  <c r="C23" i="8"/>
  <c r="B23" i="8"/>
  <c r="A23" i="8"/>
  <c r="I22" i="8"/>
  <c r="H22" i="8"/>
  <c r="G22" i="8"/>
  <c r="F22" i="8"/>
  <c r="D22" i="8"/>
  <c r="C22" i="8"/>
  <c r="B22" i="8"/>
  <c r="A22" i="8"/>
  <c r="I21" i="8"/>
  <c r="H21" i="8"/>
  <c r="G21" i="8"/>
  <c r="F21" i="8"/>
  <c r="D21" i="8"/>
  <c r="C21" i="8"/>
  <c r="B21" i="8"/>
  <c r="A21" i="8"/>
  <c r="I20" i="8"/>
  <c r="H20" i="8"/>
  <c r="G20" i="8"/>
  <c r="F20" i="8"/>
  <c r="D20" i="8"/>
  <c r="C20" i="8"/>
  <c r="B20" i="8"/>
  <c r="A20" i="8"/>
  <c r="I19" i="8"/>
  <c r="H19" i="8"/>
  <c r="G19" i="8"/>
  <c r="F19" i="8"/>
  <c r="D19" i="8"/>
  <c r="C19" i="8"/>
  <c r="B19" i="8"/>
  <c r="A19" i="8"/>
  <c r="I18" i="8"/>
  <c r="H18" i="8"/>
  <c r="G18" i="8"/>
  <c r="F18" i="8"/>
  <c r="D18" i="8"/>
  <c r="C18" i="8"/>
  <c r="B18" i="8"/>
  <c r="A18" i="8"/>
  <c r="I17" i="8"/>
  <c r="H17" i="8"/>
  <c r="G17" i="8"/>
  <c r="F17" i="8"/>
  <c r="D17" i="8"/>
  <c r="C17" i="8"/>
  <c r="B17" i="8"/>
  <c r="A17" i="8"/>
  <c r="I16" i="8"/>
  <c r="H16" i="8"/>
  <c r="G16" i="8"/>
  <c r="F16" i="8"/>
  <c r="D16" i="8"/>
  <c r="C16" i="8"/>
  <c r="B16" i="8"/>
  <c r="A16" i="8"/>
  <c r="I15" i="8"/>
  <c r="H15" i="8"/>
  <c r="G15" i="8"/>
  <c r="F15" i="8"/>
  <c r="D15" i="8"/>
  <c r="C15" i="8"/>
  <c r="B15" i="8"/>
  <c r="A15" i="8"/>
  <c r="I14" i="8"/>
  <c r="H14" i="8"/>
  <c r="G14" i="8"/>
  <c r="F14" i="8"/>
  <c r="D14" i="8"/>
  <c r="C14" i="8"/>
  <c r="B14" i="8"/>
  <c r="A14" i="8"/>
  <c r="I13" i="8"/>
  <c r="H13" i="8"/>
  <c r="G13" i="8"/>
  <c r="F13" i="8"/>
  <c r="D13" i="8"/>
  <c r="C13" i="8"/>
  <c r="B13" i="8"/>
  <c r="A13" i="8"/>
  <c r="I12" i="8"/>
  <c r="H12" i="8"/>
  <c r="G12" i="8"/>
  <c r="F12" i="8"/>
  <c r="D12" i="8"/>
  <c r="C12" i="8"/>
  <c r="B12" i="8"/>
  <c r="A12" i="8"/>
  <c r="I11" i="8"/>
  <c r="H11" i="8"/>
  <c r="G11" i="8"/>
  <c r="F11" i="8"/>
  <c r="D11" i="8"/>
  <c r="C11" i="8"/>
  <c r="B11" i="8"/>
  <c r="A11" i="8"/>
  <c r="I10" i="8"/>
  <c r="H10" i="8"/>
  <c r="G10" i="8"/>
  <c r="F10" i="8"/>
  <c r="D10" i="8"/>
  <c r="C10" i="8"/>
  <c r="B10" i="8"/>
  <c r="A10" i="8"/>
  <c r="I9" i="8"/>
  <c r="H9" i="8"/>
  <c r="G9" i="8"/>
  <c r="F9" i="8"/>
  <c r="D9" i="8"/>
  <c r="C9" i="8"/>
  <c r="B9" i="8"/>
  <c r="A9" i="8"/>
  <c r="I8" i="8"/>
  <c r="H8" i="8"/>
  <c r="G8" i="8"/>
  <c r="F8" i="8"/>
  <c r="D8" i="8"/>
  <c r="C8" i="8"/>
  <c r="B8" i="8"/>
  <c r="A8" i="8"/>
  <c r="I7" i="8"/>
  <c r="H7" i="8"/>
  <c r="G7" i="8"/>
  <c r="F7" i="8"/>
  <c r="D7" i="8"/>
  <c r="C7" i="8"/>
  <c r="B7" i="8"/>
  <c r="A7" i="8"/>
  <c r="I6" i="8"/>
  <c r="H6" i="8"/>
  <c r="G6" i="8"/>
  <c r="F6" i="8"/>
  <c r="D6" i="8"/>
  <c r="C6" i="8"/>
  <c r="B6" i="8"/>
  <c r="A6" i="8"/>
  <c r="I5" i="8"/>
  <c r="H5" i="8"/>
  <c r="G5" i="8"/>
  <c r="F5" i="8"/>
  <c r="D5" i="8"/>
  <c r="C5" i="8"/>
  <c r="B5" i="8"/>
  <c r="A5" i="8"/>
  <c r="I4" i="8"/>
  <c r="H4" i="8"/>
  <c r="G4" i="8"/>
  <c r="F4" i="8"/>
  <c r="D4" i="8"/>
  <c r="C4" i="8"/>
  <c r="B4" i="8"/>
  <c r="A4" i="8"/>
  <c r="I3" i="8"/>
  <c r="H3" i="8"/>
  <c r="G3" i="8"/>
  <c r="F3" i="8"/>
  <c r="D3" i="8"/>
  <c r="C3" i="8"/>
  <c r="B3" i="8"/>
  <c r="A3" i="8"/>
  <c r="I2" i="8"/>
  <c r="H2" i="8"/>
  <c r="G2" i="8"/>
  <c r="F2" i="8"/>
  <c r="D2" i="8"/>
  <c r="C2" i="8"/>
  <c r="B2" i="8"/>
  <c r="A2" i="8"/>
  <c r="J151" i="7"/>
  <c r="I151" i="7"/>
  <c r="H151" i="7"/>
  <c r="G151" i="7"/>
  <c r="F151" i="7"/>
  <c r="E151" i="7"/>
  <c r="D151" i="7"/>
  <c r="C151" i="7"/>
  <c r="B151" i="7"/>
  <c r="A151" i="7"/>
  <c r="J150" i="7"/>
  <c r="I150" i="7"/>
  <c r="H150" i="7"/>
  <c r="G150" i="7"/>
  <c r="F150" i="7"/>
  <c r="E150" i="7"/>
  <c r="D150" i="7"/>
  <c r="C150" i="7"/>
  <c r="B150" i="7"/>
  <c r="A150" i="7"/>
  <c r="J149" i="7"/>
  <c r="I149" i="7"/>
  <c r="H149" i="7"/>
  <c r="G149" i="7"/>
  <c r="F149" i="7"/>
  <c r="E149" i="7"/>
  <c r="D149" i="7"/>
  <c r="C149" i="7"/>
  <c r="B149" i="7"/>
  <c r="A149" i="7"/>
  <c r="J148" i="7"/>
  <c r="I148" i="7"/>
  <c r="H148" i="7"/>
  <c r="G148" i="7"/>
  <c r="F148" i="7"/>
  <c r="E148" i="7"/>
  <c r="D148" i="7"/>
  <c r="C148" i="7"/>
  <c r="B148" i="7"/>
  <c r="A148" i="7"/>
  <c r="J147" i="7"/>
  <c r="I147" i="7"/>
  <c r="H147" i="7"/>
  <c r="G147" i="7"/>
  <c r="F147" i="7"/>
  <c r="E147" i="7"/>
  <c r="D147" i="7"/>
  <c r="C147" i="7"/>
  <c r="B147" i="7"/>
  <c r="A147" i="7"/>
  <c r="J146" i="7"/>
  <c r="I146" i="7"/>
  <c r="H146" i="7"/>
  <c r="G146" i="7"/>
  <c r="F146" i="7"/>
  <c r="E146" i="7"/>
  <c r="D146" i="7"/>
  <c r="C146" i="7"/>
  <c r="B146" i="7"/>
  <c r="A146" i="7"/>
  <c r="J145" i="7"/>
  <c r="I145" i="7"/>
  <c r="H145" i="7"/>
  <c r="G145" i="7"/>
  <c r="F145" i="7"/>
  <c r="E145" i="7"/>
  <c r="D145" i="7"/>
  <c r="C145" i="7"/>
  <c r="B145" i="7"/>
  <c r="A145" i="7"/>
  <c r="J144" i="7"/>
  <c r="I144" i="7"/>
  <c r="H144" i="7"/>
  <c r="G144" i="7"/>
  <c r="F144" i="7"/>
  <c r="E144" i="7"/>
  <c r="D144" i="7"/>
  <c r="C144" i="7"/>
  <c r="B144" i="7"/>
  <c r="A144" i="7"/>
  <c r="J143" i="7"/>
  <c r="I143" i="7"/>
  <c r="H143" i="7"/>
  <c r="G143" i="7"/>
  <c r="F143" i="7"/>
  <c r="E143" i="7"/>
  <c r="D143" i="7"/>
  <c r="C143" i="7"/>
  <c r="B143" i="7"/>
  <c r="A143" i="7"/>
  <c r="J142" i="7"/>
  <c r="I142" i="7"/>
  <c r="H142" i="7"/>
  <c r="G142" i="7"/>
  <c r="F142" i="7"/>
  <c r="E142" i="7"/>
  <c r="D142" i="7"/>
  <c r="C142" i="7"/>
  <c r="B142" i="7"/>
  <c r="A142" i="7"/>
  <c r="J141" i="7"/>
  <c r="I141" i="7"/>
  <c r="H141" i="7"/>
  <c r="G141" i="7"/>
  <c r="F141" i="7"/>
  <c r="E141" i="7"/>
  <c r="D141" i="7"/>
  <c r="C141" i="7"/>
  <c r="B141" i="7"/>
  <c r="A141" i="7"/>
  <c r="J140" i="7"/>
  <c r="I140" i="7"/>
  <c r="H140" i="7"/>
  <c r="G140" i="7"/>
  <c r="F140" i="7"/>
  <c r="E140" i="7"/>
  <c r="D140" i="7"/>
  <c r="C140" i="7"/>
  <c r="B140" i="7"/>
  <c r="A140" i="7"/>
  <c r="J139" i="7"/>
  <c r="I139" i="7"/>
  <c r="H139" i="7"/>
  <c r="G139" i="7"/>
  <c r="F139" i="7"/>
  <c r="E139" i="7"/>
  <c r="D139" i="7"/>
  <c r="C139" i="7"/>
  <c r="B139" i="7"/>
  <c r="A139" i="7"/>
  <c r="J138" i="7"/>
  <c r="I138" i="7"/>
  <c r="H138" i="7"/>
  <c r="G138" i="7"/>
  <c r="F138" i="7"/>
  <c r="E138" i="7"/>
  <c r="D138" i="7"/>
  <c r="C138" i="7"/>
  <c r="B138" i="7"/>
  <c r="A138" i="7"/>
  <c r="J137" i="7"/>
  <c r="I137" i="7"/>
  <c r="H137" i="7"/>
  <c r="G137" i="7"/>
  <c r="F137" i="7"/>
  <c r="E137" i="7"/>
  <c r="D137" i="7"/>
  <c r="C137" i="7"/>
  <c r="B137" i="7"/>
  <c r="A137" i="7"/>
  <c r="J136" i="7"/>
  <c r="I136" i="7"/>
  <c r="H136" i="7"/>
  <c r="G136" i="7"/>
  <c r="F136" i="7"/>
  <c r="E136" i="7"/>
  <c r="D136" i="7"/>
  <c r="C136" i="7"/>
  <c r="B136" i="7"/>
  <c r="A136" i="7"/>
  <c r="J135" i="7"/>
  <c r="I135" i="7"/>
  <c r="H135" i="7"/>
  <c r="G135" i="7"/>
  <c r="F135" i="7"/>
  <c r="E135" i="7"/>
  <c r="D135" i="7"/>
  <c r="C135" i="7"/>
  <c r="B135" i="7"/>
  <c r="A135" i="7"/>
  <c r="J134" i="7"/>
  <c r="I134" i="7"/>
  <c r="H134" i="7"/>
  <c r="G134" i="7"/>
  <c r="F134" i="7"/>
  <c r="E134" i="7"/>
  <c r="D134" i="7"/>
  <c r="C134" i="7"/>
  <c r="B134" i="7"/>
  <c r="A134" i="7"/>
  <c r="J133" i="7"/>
  <c r="I133" i="7"/>
  <c r="H133" i="7"/>
  <c r="G133" i="7"/>
  <c r="F133" i="7"/>
  <c r="E133" i="7"/>
  <c r="D133" i="7"/>
  <c r="C133" i="7"/>
  <c r="B133" i="7"/>
  <c r="A133" i="7"/>
  <c r="J132" i="7"/>
  <c r="I132" i="7"/>
  <c r="H132" i="7"/>
  <c r="G132" i="7"/>
  <c r="F132" i="7"/>
  <c r="E132" i="7"/>
  <c r="D132" i="7"/>
  <c r="C132" i="7"/>
  <c r="B132" i="7"/>
  <c r="A132" i="7"/>
  <c r="J131" i="7"/>
  <c r="I131" i="7"/>
  <c r="H131" i="7"/>
  <c r="G131" i="7"/>
  <c r="F131" i="7"/>
  <c r="E131" i="7"/>
  <c r="D131" i="7"/>
  <c r="C131" i="7"/>
  <c r="B131" i="7"/>
  <c r="A131" i="7"/>
  <c r="J130" i="7"/>
  <c r="I130" i="7"/>
  <c r="H130" i="7"/>
  <c r="G130" i="7"/>
  <c r="F130" i="7"/>
  <c r="E130" i="7"/>
  <c r="D130" i="7"/>
  <c r="C130" i="7"/>
  <c r="B130" i="7"/>
  <c r="A130" i="7"/>
  <c r="J129" i="7"/>
  <c r="I129" i="7"/>
  <c r="H129" i="7"/>
  <c r="G129" i="7"/>
  <c r="F129" i="7"/>
  <c r="E129" i="7"/>
  <c r="D129" i="7"/>
  <c r="C129" i="7"/>
  <c r="B129" i="7"/>
  <c r="A129" i="7"/>
  <c r="J128" i="7"/>
  <c r="I128" i="7"/>
  <c r="H128" i="7"/>
  <c r="G128" i="7"/>
  <c r="F128" i="7"/>
  <c r="E128" i="7"/>
  <c r="D128" i="7"/>
  <c r="C128" i="7"/>
  <c r="B128" i="7"/>
  <c r="A128" i="7"/>
  <c r="J127" i="7"/>
  <c r="I127" i="7"/>
  <c r="H127" i="7"/>
  <c r="G127" i="7"/>
  <c r="F127" i="7"/>
  <c r="E127" i="7"/>
  <c r="D127" i="7"/>
  <c r="C127" i="7"/>
  <c r="B127" i="7"/>
  <c r="A127" i="7"/>
  <c r="J126" i="7"/>
  <c r="I126" i="7"/>
  <c r="H126" i="7"/>
  <c r="G126" i="7"/>
  <c r="F126" i="7"/>
  <c r="E126" i="7"/>
  <c r="D126" i="7"/>
  <c r="C126" i="7"/>
  <c r="B126" i="7"/>
  <c r="A126" i="7"/>
  <c r="J125" i="7"/>
  <c r="I125" i="7"/>
  <c r="H125" i="7"/>
  <c r="G125" i="7"/>
  <c r="F125" i="7"/>
  <c r="E125" i="7"/>
  <c r="D125" i="7"/>
  <c r="C125" i="7"/>
  <c r="B125" i="7"/>
  <c r="A125" i="7"/>
  <c r="J124" i="7"/>
  <c r="I124" i="7"/>
  <c r="H124" i="7"/>
  <c r="G124" i="7"/>
  <c r="F124" i="7"/>
  <c r="E124" i="7"/>
  <c r="D124" i="7"/>
  <c r="C124" i="7"/>
  <c r="B124" i="7"/>
  <c r="A124" i="7"/>
  <c r="J123" i="7"/>
  <c r="I123" i="7"/>
  <c r="H123" i="7"/>
  <c r="G123" i="7"/>
  <c r="F123" i="7"/>
  <c r="E123" i="7"/>
  <c r="D123" i="7"/>
  <c r="C123" i="7"/>
  <c r="B123" i="7"/>
  <c r="A123" i="7"/>
  <c r="J122" i="7"/>
  <c r="I122" i="7"/>
  <c r="H122" i="7"/>
  <c r="G122" i="7"/>
  <c r="F122" i="7"/>
  <c r="E122" i="7"/>
  <c r="D122" i="7"/>
  <c r="C122" i="7"/>
  <c r="B122" i="7"/>
  <c r="A122" i="7"/>
  <c r="J121" i="7"/>
  <c r="I121" i="7"/>
  <c r="H121" i="7"/>
  <c r="G121" i="7"/>
  <c r="F121" i="7"/>
  <c r="E121" i="7"/>
  <c r="D121" i="7"/>
  <c r="C121" i="7"/>
  <c r="B121" i="7"/>
  <c r="A121" i="7"/>
  <c r="J120" i="7"/>
  <c r="I120" i="7"/>
  <c r="H120" i="7"/>
  <c r="G120" i="7"/>
  <c r="F120" i="7"/>
  <c r="E120" i="7"/>
  <c r="D120" i="7"/>
  <c r="C120" i="7"/>
  <c r="B120" i="7"/>
  <c r="A120" i="7"/>
  <c r="J119" i="7"/>
  <c r="I119" i="7"/>
  <c r="H119" i="7"/>
  <c r="G119" i="7"/>
  <c r="F119" i="7"/>
  <c r="E119" i="7"/>
  <c r="D119" i="7"/>
  <c r="C119" i="7"/>
  <c r="B119" i="7"/>
  <c r="A119" i="7"/>
  <c r="J118" i="7"/>
  <c r="I118" i="7"/>
  <c r="H118" i="7"/>
  <c r="G118" i="7"/>
  <c r="F118" i="7"/>
  <c r="E118" i="7"/>
  <c r="D118" i="7"/>
  <c r="C118" i="7"/>
  <c r="B118" i="7"/>
  <c r="A118" i="7"/>
  <c r="J117" i="7"/>
  <c r="I117" i="7"/>
  <c r="H117" i="7"/>
  <c r="G117" i="7"/>
  <c r="F117" i="7"/>
  <c r="E117" i="7"/>
  <c r="D117" i="7"/>
  <c r="C117" i="7"/>
  <c r="B117" i="7"/>
  <c r="A117" i="7"/>
  <c r="J116" i="7"/>
  <c r="I116" i="7"/>
  <c r="H116" i="7"/>
  <c r="G116" i="7"/>
  <c r="F116" i="7"/>
  <c r="E116" i="7"/>
  <c r="D116" i="7"/>
  <c r="C116" i="7"/>
  <c r="B116" i="7"/>
  <c r="A116" i="7"/>
  <c r="J115" i="7"/>
  <c r="I115" i="7"/>
  <c r="H115" i="7"/>
  <c r="G115" i="7"/>
  <c r="F115" i="7"/>
  <c r="E115" i="7"/>
  <c r="D115" i="7"/>
  <c r="C115" i="7"/>
  <c r="B115" i="7"/>
  <c r="A115" i="7"/>
  <c r="J114" i="7"/>
  <c r="I114" i="7"/>
  <c r="H114" i="7"/>
  <c r="G114" i="7"/>
  <c r="F114" i="7"/>
  <c r="E114" i="7"/>
  <c r="D114" i="7"/>
  <c r="C114" i="7"/>
  <c r="B114" i="7"/>
  <c r="A114" i="7"/>
  <c r="J113" i="7"/>
  <c r="I113" i="7"/>
  <c r="H113" i="7"/>
  <c r="G113" i="7"/>
  <c r="F113" i="7"/>
  <c r="E113" i="7"/>
  <c r="D113" i="7"/>
  <c r="C113" i="7"/>
  <c r="B113" i="7"/>
  <c r="A113" i="7"/>
  <c r="J112" i="7"/>
  <c r="I112" i="7"/>
  <c r="H112" i="7"/>
  <c r="G112" i="7"/>
  <c r="F112" i="7"/>
  <c r="E112" i="7"/>
  <c r="D112" i="7"/>
  <c r="C112" i="7"/>
  <c r="B112" i="7"/>
  <c r="A112" i="7"/>
  <c r="J111" i="7"/>
  <c r="I111" i="7"/>
  <c r="H111" i="7"/>
  <c r="G111" i="7"/>
  <c r="F111" i="7"/>
  <c r="E111" i="7"/>
  <c r="D111" i="7"/>
  <c r="C111" i="7"/>
  <c r="B111" i="7"/>
  <c r="A111" i="7"/>
  <c r="J110" i="7"/>
  <c r="I110" i="7"/>
  <c r="H110" i="7"/>
  <c r="G110" i="7"/>
  <c r="F110" i="7"/>
  <c r="E110" i="7"/>
  <c r="D110" i="7"/>
  <c r="C110" i="7"/>
  <c r="B110" i="7"/>
  <c r="A110" i="7"/>
  <c r="J109" i="7"/>
  <c r="I109" i="7"/>
  <c r="H109" i="7"/>
  <c r="G109" i="7"/>
  <c r="F109" i="7"/>
  <c r="E109" i="7"/>
  <c r="D109" i="7"/>
  <c r="C109" i="7"/>
  <c r="B109" i="7"/>
  <c r="A109" i="7"/>
  <c r="J108" i="7"/>
  <c r="I108" i="7"/>
  <c r="H108" i="7"/>
  <c r="G108" i="7"/>
  <c r="F108" i="7"/>
  <c r="E108" i="7"/>
  <c r="D108" i="7"/>
  <c r="C108" i="7"/>
  <c r="B108" i="7"/>
  <c r="A108" i="7"/>
  <c r="J107" i="7"/>
  <c r="I107" i="7"/>
  <c r="H107" i="7"/>
  <c r="G107" i="7"/>
  <c r="F107" i="7"/>
  <c r="E107" i="7"/>
  <c r="D107" i="7"/>
  <c r="C107" i="7"/>
  <c r="B107" i="7"/>
  <c r="A107" i="7"/>
  <c r="J106" i="7"/>
  <c r="I106" i="7"/>
  <c r="H106" i="7"/>
  <c r="G106" i="7"/>
  <c r="F106" i="7"/>
  <c r="E106" i="7"/>
  <c r="D106" i="7"/>
  <c r="C106" i="7"/>
  <c r="B106" i="7"/>
  <c r="A106" i="7"/>
  <c r="J105" i="7"/>
  <c r="I105" i="7"/>
  <c r="H105" i="7"/>
  <c r="G105" i="7"/>
  <c r="F105" i="7"/>
  <c r="E105" i="7"/>
  <c r="D105" i="7"/>
  <c r="C105" i="7"/>
  <c r="B105" i="7"/>
  <c r="A105" i="7"/>
  <c r="J104" i="7"/>
  <c r="I104" i="7"/>
  <c r="H104" i="7"/>
  <c r="G104" i="7"/>
  <c r="F104" i="7"/>
  <c r="E104" i="7"/>
  <c r="D104" i="7"/>
  <c r="C104" i="7"/>
  <c r="B104" i="7"/>
  <c r="A104" i="7"/>
  <c r="J103" i="7"/>
  <c r="I103" i="7"/>
  <c r="H103" i="7"/>
  <c r="G103" i="7"/>
  <c r="F103" i="7"/>
  <c r="E103" i="7"/>
  <c r="D103" i="7"/>
  <c r="C103" i="7"/>
  <c r="B103" i="7"/>
  <c r="A103" i="7"/>
  <c r="J102" i="7"/>
  <c r="I102" i="7"/>
  <c r="H102" i="7"/>
  <c r="G102" i="7"/>
  <c r="F102" i="7"/>
  <c r="E102" i="7"/>
  <c r="D102" i="7"/>
  <c r="C102" i="7"/>
  <c r="B102" i="7"/>
  <c r="A102" i="7"/>
  <c r="J101" i="7"/>
  <c r="I101" i="7"/>
  <c r="H101" i="7"/>
  <c r="G101" i="7"/>
  <c r="F101" i="7"/>
  <c r="E101" i="7"/>
  <c r="D101" i="7"/>
  <c r="C101" i="7"/>
  <c r="B101" i="7"/>
  <c r="A101" i="7"/>
  <c r="J100" i="7"/>
  <c r="I100" i="7"/>
  <c r="H100" i="7"/>
  <c r="G100" i="7"/>
  <c r="F100" i="7"/>
  <c r="E100" i="7"/>
  <c r="D100" i="7"/>
  <c r="C100" i="7"/>
  <c r="B100" i="7"/>
  <c r="A100" i="7"/>
  <c r="J99" i="7"/>
  <c r="I99" i="7"/>
  <c r="H99" i="7"/>
  <c r="G99" i="7"/>
  <c r="F99" i="7"/>
  <c r="E99" i="7"/>
  <c r="D99" i="7"/>
  <c r="C99" i="7"/>
  <c r="B99" i="7"/>
  <c r="A99" i="7"/>
  <c r="J98" i="7"/>
  <c r="I98" i="7"/>
  <c r="H98" i="7"/>
  <c r="G98" i="7"/>
  <c r="F98" i="7"/>
  <c r="E98" i="7"/>
  <c r="D98" i="7"/>
  <c r="C98" i="7"/>
  <c r="B98" i="7"/>
  <c r="A98" i="7"/>
  <c r="J97" i="7"/>
  <c r="I97" i="7"/>
  <c r="H97" i="7"/>
  <c r="G97" i="7"/>
  <c r="F97" i="7"/>
  <c r="E97" i="7"/>
  <c r="D97" i="7"/>
  <c r="C97" i="7"/>
  <c r="B97" i="7"/>
  <c r="A97" i="7"/>
  <c r="J96" i="7"/>
  <c r="I96" i="7"/>
  <c r="H96" i="7"/>
  <c r="G96" i="7"/>
  <c r="F96" i="7"/>
  <c r="E96" i="7"/>
  <c r="D96" i="7"/>
  <c r="C96" i="7"/>
  <c r="B96" i="7"/>
  <c r="A96" i="7"/>
  <c r="J95" i="7"/>
  <c r="I95" i="7"/>
  <c r="H95" i="7"/>
  <c r="G95" i="7"/>
  <c r="F95" i="7"/>
  <c r="E95" i="7"/>
  <c r="D95" i="7"/>
  <c r="C95" i="7"/>
  <c r="B95" i="7"/>
  <c r="A95" i="7"/>
  <c r="J94" i="7"/>
  <c r="I94" i="7"/>
  <c r="H94" i="7"/>
  <c r="G94" i="7"/>
  <c r="F94" i="7"/>
  <c r="E94" i="7"/>
  <c r="D94" i="7"/>
  <c r="C94" i="7"/>
  <c r="B94" i="7"/>
  <c r="A94" i="7"/>
  <c r="J93" i="7"/>
  <c r="I93" i="7"/>
  <c r="H93" i="7"/>
  <c r="G93" i="7"/>
  <c r="F93" i="7"/>
  <c r="E93" i="7"/>
  <c r="D93" i="7"/>
  <c r="C93" i="7"/>
  <c r="B93" i="7"/>
  <c r="A93" i="7"/>
  <c r="J92" i="7"/>
  <c r="I92" i="7"/>
  <c r="H92" i="7"/>
  <c r="G92" i="7"/>
  <c r="F92" i="7"/>
  <c r="E92" i="7"/>
  <c r="D92" i="7"/>
  <c r="C92" i="7"/>
  <c r="B92" i="7"/>
  <c r="A92" i="7"/>
  <c r="J91" i="7"/>
  <c r="I91" i="7"/>
  <c r="H91" i="7"/>
  <c r="G91" i="7"/>
  <c r="F91" i="7"/>
  <c r="E91" i="7"/>
  <c r="D91" i="7"/>
  <c r="C91" i="7"/>
  <c r="B91" i="7"/>
  <c r="A91" i="7"/>
  <c r="J90" i="7"/>
  <c r="I90" i="7"/>
  <c r="H90" i="7"/>
  <c r="G90" i="7"/>
  <c r="F90" i="7"/>
  <c r="E90" i="7"/>
  <c r="D90" i="7"/>
  <c r="C90" i="7"/>
  <c r="B90" i="7"/>
  <c r="A90" i="7"/>
  <c r="J89" i="7"/>
  <c r="I89" i="7"/>
  <c r="H89" i="7"/>
  <c r="G89" i="7"/>
  <c r="F89" i="7"/>
  <c r="E89" i="7"/>
  <c r="D89" i="7"/>
  <c r="C89" i="7"/>
  <c r="B89" i="7"/>
  <c r="A89" i="7"/>
  <c r="J88" i="7"/>
  <c r="I88" i="7"/>
  <c r="H88" i="7"/>
  <c r="G88" i="7"/>
  <c r="F88" i="7"/>
  <c r="E88" i="7"/>
  <c r="D88" i="7"/>
  <c r="C88" i="7"/>
  <c r="B88" i="7"/>
  <c r="A88" i="7"/>
  <c r="J87" i="7"/>
  <c r="I87" i="7"/>
  <c r="H87" i="7"/>
  <c r="G87" i="7"/>
  <c r="F87" i="7"/>
  <c r="E87" i="7"/>
  <c r="D87" i="7"/>
  <c r="C87" i="7"/>
  <c r="B87" i="7"/>
  <c r="A87" i="7"/>
  <c r="J86" i="7"/>
  <c r="I86" i="7"/>
  <c r="H86" i="7"/>
  <c r="G86" i="7"/>
  <c r="F86" i="7"/>
  <c r="E86" i="7"/>
  <c r="D86" i="7"/>
  <c r="C86" i="7"/>
  <c r="B86" i="7"/>
  <c r="A86" i="7"/>
  <c r="J85" i="7"/>
  <c r="I85" i="7"/>
  <c r="H85" i="7"/>
  <c r="G85" i="7"/>
  <c r="F85" i="7"/>
  <c r="E85" i="7"/>
  <c r="D85" i="7"/>
  <c r="C85" i="7"/>
  <c r="B85" i="7"/>
  <c r="A85" i="7"/>
  <c r="J84" i="7"/>
  <c r="I84" i="7"/>
  <c r="H84" i="7"/>
  <c r="G84" i="7"/>
  <c r="F84" i="7"/>
  <c r="E84" i="7"/>
  <c r="D84" i="7"/>
  <c r="C84" i="7"/>
  <c r="B84" i="7"/>
  <c r="A84" i="7"/>
  <c r="J83" i="7"/>
  <c r="I83" i="7"/>
  <c r="H83" i="7"/>
  <c r="G83" i="7"/>
  <c r="F83" i="7"/>
  <c r="E83" i="7"/>
  <c r="D83" i="7"/>
  <c r="C83" i="7"/>
  <c r="B83" i="7"/>
  <c r="A83" i="7"/>
  <c r="J82" i="7"/>
  <c r="I82" i="7"/>
  <c r="H82" i="7"/>
  <c r="G82" i="7"/>
  <c r="F82" i="7"/>
  <c r="E82" i="7"/>
  <c r="D82" i="7"/>
  <c r="C82" i="7"/>
  <c r="B82" i="7"/>
  <c r="A82" i="7"/>
  <c r="J81" i="7"/>
  <c r="I81" i="7"/>
  <c r="H81" i="7"/>
  <c r="G81" i="7"/>
  <c r="F81" i="7"/>
  <c r="E81" i="7"/>
  <c r="D81" i="7"/>
  <c r="C81" i="7"/>
  <c r="B81" i="7"/>
  <c r="A81" i="7"/>
  <c r="J80" i="7"/>
  <c r="I80" i="7"/>
  <c r="H80" i="7"/>
  <c r="G80" i="7"/>
  <c r="F80" i="7"/>
  <c r="E80" i="7"/>
  <c r="D80" i="7"/>
  <c r="C80" i="7"/>
  <c r="B80" i="7"/>
  <c r="A80" i="7"/>
  <c r="J79" i="7"/>
  <c r="I79" i="7"/>
  <c r="H79" i="7"/>
  <c r="G79" i="7"/>
  <c r="F79" i="7"/>
  <c r="E79" i="7"/>
  <c r="D79" i="7"/>
  <c r="C79" i="7"/>
  <c r="B79" i="7"/>
  <c r="A79" i="7"/>
  <c r="J78" i="7"/>
  <c r="I78" i="7"/>
  <c r="H78" i="7"/>
  <c r="G78" i="7"/>
  <c r="F78" i="7"/>
  <c r="E78" i="7"/>
  <c r="D78" i="7"/>
  <c r="C78" i="7"/>
  <c r="B78" i="7"/>
  <c r="A78" i="7"/>
  <c r="J77" i="7"/>
  <c r="I77" i="7"/>
  <c r="H77" i="7"/>
  <c r="G77" i="7"/>
  <c r="F77" i="7"/>
  <c r="E77" i="7"/>
  <c r="D77" i="7"/>
  <c r="C77" i="7"/>
  <c r="B77" i="7"/>
  <c r="A77" i="7"/>
  <c r="J76" i="7"/>
  <c r="I76" i="7"/>
  <c r="H76" i="7"/>
  <c r="G76" i="7"/>
  <c r="F76" i="7"/>
  <c r="E76" i="7"/>
  <c r="D76" i="7"/>
  <c r="C76" i="7"/>
  <c r="B76" i="7"/>
  <c r="A76" i="7"/>
  <c r="J75" i="7"/>
  <c r="I75" i="7"/>
  <c r="H75" i="7"/>
  <c r="G75" i="7"/>
  <c r="F75" i="7"/>
  <c r="E75" i="7"/>
  <c r="D75" i="7"/>
  <c r="C75" i="7"/>
  <c r="B75" i="7"/>
  <c r="A75" i="7"/>
  <c r="J74" i="7"/>
  <c r="I74" i="7"/>
  <c r="H74" i="7"/>
  <c r="G74" i="7"/>
  <c r="F74" i="7"/>
  <c r="E74" i="7"/>
  <c r="D74" i="7"/>
  <c r="C74" i="7"/>
  <c r="B74" i="7"/>
  <c r="A74" i="7"/>
  <c r="J73" i="7"/>
  <c r="I73" i="7"/>
  <c r="H73" i="7"/>
  <c r="G73" i="7"/>
  <c r="F73" i="7"/>
  <c r="E73" i="7"/>
  <c r="D73" i="7"/>
  <c r="C73" i="7"/>
  <c r="B73" i="7"/>
  <c r="A73" i="7"/>
  <c r="J72" i="7"/>
  <c r="I72" i="7"/>
  <c r="H72" i="7"/>
  <c r="G72" i="7"/>
  <c r="F72" i="7"/>
  <c r="E72" i="7"/>
  <c r="D72" i="7"/>
  <c r="C72" i="7"/>
  <c r="B72" i="7"/>
  <c r="A72" i="7"/>
  <c r="J71" i="7"/>
  <c r="I71" i="7"/>
  <c r="H71" i="7"/>
  <c r="G71" i="7"/>
  <c r="F71" i="7"/>
  <c r="E71" i="7"/>
  <c r="D71" i="7"/>
  <c r="C71" i="7"/>
  <c r="B71" i="7"/>
  <c r="A71" i="7"/>
  <c r="J70" i="7"/>
  <c r="I70" i="7"/>
  <c r="H70" i="7"/>
  <c r="G70" i="7"/>
  <c r="F70" i="7"/>
  <c r="E70" i="7"/>
  <c r="D70" i="7"/>
  <c r="C70" i="7"/>
  <c r="B70" i="7"/>
  <c r="A70" i="7"/>
  <c r="J69" i="7"/>
  <c r="I69" i="7"/>
  <c r="H69" i="7"/>
  <c r="G69" i="7"/>
  <c r="F69" i="7"/>
  <c r="E69" i="7"/>
  <c r="D69" i="7"/>
  <c r="C69" i="7"/>
  <c r="B69" i="7"/>
  <c r="A69" i="7"/>
  <c r="J68" i="7"/>
  <c r="I68" i="7"/>
  <c r="H68" i="7"/>
  <c r="G68" i="7"/>
  <c r="F68" i="7"/>
  <c r="E68" i="7"/>
  <c r="D68" i="7"/>
  <c r="C68" i="7"/>
  <c r="B68" i="7"/>
  <c r="A68" i="7"/>
  <c r="J67" i="7"/>
  <c r="I67" i="7"/>
  <c r="H67" i="7"/>
  <c r="G67" i="7"/>
  <c r="F67" i="7"/>
  <c r="E67" i="7"/>
  <c r="D67" i="7"/>
  <c r="C67" i="7"/>
  <c r="B67" i="7"/>
  <c r="A67" i="7"/>
  <c r="J66" i="7"/>
  <c r="I66" i="7"/>
  <c r="H66" i="7"/>
  <c r="G66" i="7"/>
  <c r="F66" i="7"/>
  <c r="E66" i="7"/>
  <c r="D66" i="7"/>
  <c r="C66" i="7"/>
  <c r="B66" i="7"/>
  <c r="A66" i="7"/>
  <c r="J65" i="7"/>
  <c r="I65" i="7"/>
  <c r="H65" i="7"/>
  <c r="G65" i="7"/>
  <c r="F65" i="7"/>
  <c r="E65" i="7"/>
  <c r="D65" i="7"/>
  <c r="C65" i="7"/>
  <c r="B65" i="7"/>
  <c r="A65" i="7"/>
  <c r="J64" i="7"/>
  <c r="I64" i="7"/>
  <c r="H64" i="7"/>
  <c r="G64" i="7"/>
  <c r="F64" i="7"/>
  <c r="E64" i="7"/>
  <c r="D64" i="7"/>
  <c r="C64" i="7"/>
  <c r="B64" i="7"/>
  <c r="A64" i="7"/>
  <c r="J63" i="7"/>
  <c r="I63" i="7"/>
  <c r="H63" i="7"/>
  <c r="G63" i="7"/>
  <c r="F63" i="7"/>
  <c r="E63" i="7"/>
  <c r="D63" i="7"/>
  <c r="C63" i="7"/>
  <c r="B63" i="7"/>
  <c r="A63" i="7"/>
  <c r="J62" i="7"/>
  <c r="I62" i="7"/>
  <c r="H62" i="7"/>
  <c r="G62" i="7"/>
  <c r="F62" i="7"/>
  <c r="E62" i="7"/>
  <c r="D62" i="7"/>
  <c r="C62" i="7"/>
  <c r="B62" i="7"/>
  <c r="A62" i="7"/>
  <c r="J61" i="7"/>
  <c r="I61" i="7"/>
  <c r="H61" i="7"/>
  <c r="G61" i="7"/>
  <c r="F61" i="7"/>
  <c r="E61" i="7"/>
  <c r="D61" i="7"/>
  <c r="C61" i="7"/>
  <c r="B61" i="7"/>
  <c r="A61" i="7"/>
  <c r="J60" i="7"/>
  <c r="I60" i="7"/>
  <c r="H60" i="7"/>
  <c r="G60" i="7"/>
  <c r="F60" i="7"/>
  <c r="E60" i="7"/>
  <c r="D60" i="7"/>
  <c r="C60" i="7"/>
  <c r="B60" i="7"/>
  <c r="A60" i="7"/>
  <c r="J59" i="7"/>
  <c r="I59" i="7"/>
  <c r="H59" i="7"/>
  <c r="G59" i="7"/>
  <c r="F59" i="7"/>
  <c r="E59" i="7"/>
  <c r="D59" i="7"/>
  <c r="C59" i="7"/>
  <c r="B59" i="7"/>
  <c r="A59" i="7"/>
  <c r="J58" i="7"/>
  <c r="I58" i="7"/>
  <c r="H58" i="7"/>
  <c r="G58" i="7"/>
  <c r="F58" i="7"/>
  <c r="E58" i="7"/>
  <c r="D58" i="7"/>
  <c r="C58" i="7"/>
  <c r="B58" i="7"/>
  <c r="A58" i="7"/>
  <c r="J57" i="7"/>
  <c r="I57" i="7"/>
  <c r="H57" i="7"/>
  <c r="G57" i="7"/>
  <c r="F57" i="7"/>
  <c r="E57" i="7"/>
  <c r="D57" i="7"/>
  <c r="C57" i="7"/>
  <c r="B57" i="7"/>
  <c r="A57" i="7"/>
  <c r="J56" i="7"/>
  <c r="I56" i="7"/>
  <c r="H56" i="7"/>
  <c r="G56" i="7"/>
  <c r="F56" i="7"/>
  <c r="E56" i="7"/>
  <c r="D56" i="7"/>
  <c r="C56" i="7"/>
  <c r="B56" i="7"/>
  <c r="A56" i="7"/>
  <c r="J55" i="7"/>
  <c r="I55" i="7"/>
  <c r="H55" i="7"/>
  <c r="G55" i="7"/>
  <c r="F55" i="7"/>
  <c r="E55" i="7"/>
  <c r="D55" i="7"/>
  <c r="C55" i="7"/>
  <c r="B55" i="7"/>
  <c r="A55" i="7"/>
  <c r="J54" i="7"/>
  <c r="I54" i="7"/>
  <c r="H54" i="7"/>
  <c r="G54" i="7"/>
  <c r="F54" i="7"/>
  <c r="E54" i="7"/>
  <c r="D54" i="7"/>
  <c r="C54" i="7"/>
  <c r="B54" i="7"/>
  <c r="A54" i="7"/>
  <c r="J53" i="7"/>
  <c r="I53" i="7"/>
  <c r="H53" i="7"/>
  <c r="G53" i="7"/>
  <c r="F53" i="7"/>
  <c r="E53" i="7"/>
  <c r="D53" i="7"/>
  <c r="C53" i="7"/>
  <c r="B53" i="7"/>
  <c r="A53" i="7"/>
  <c r="J52" i="7"/>
  <c r="I52" i="7"/>
  <c r="H52" i="7"/>
  <c r="G52" i="7"/>
  <c r="F52" i="7"/>
  <c r="E52" i="7"/>
  <c r="D52" i="7"/>
  <c r="C52" i="7"/>
  <c r="B52" i="7"/>
  <c r="A52" i="7"/>
  <c r="J51" i="7"/>
  <c r="I51" i="7"/>
  <c r="H51" i="7"/>
  <c r="G51" i="7"/>
  <c r="F51" i="7"/>
  <c r="E51" i="7"/>
  <c r="D51" i="7"/>
  <c r="C51" i="7"/>
  <c r="B51" i="7"/>
  <c r="A51" i="7"/>
  <c r="J50" i="7"/>
  <c r="I50" i="7"/>
  <c r="H50" i="7"/>
  <c r="G50" i="7"/>
  <c r="F50" i="7"/>
  <c r="E50" i="7"/>
  <c r="D50" i="7"/>
  <c r="C50" i="7"/>
  <c r="B50" i="7"/>
  <c r="A50" i="7"/>
  <c r="J49" i="7"/>
  <c r="I49" i="7"/>
  <c r="H49" i="7"/>
  <c r="G49" i="7"/>
  <c r="F49" i="7"/>
  <c r="E49" i="7"/>
  <c r="D49" i="7"/>
  <c r="C49" i="7"/>
  <c r="B49" i="7"/>
  <c r="A49" i="7"/>
  <c r="J48" i="7"/>
  <c r="I48" i="7"/>
  <c r="H48" i="7"/>
  <c r="G48" i="7"/>
  <c r="F48" i="7"/>
  <c r="E48" i="7"/>
  <c r="D48" i="7"/>
  <c r="C48" i="7"/>
  <c r="B48" i="7"/>
  <c r="A48" i="7"/>
  <c r="J47" i="7"/>
  <c r="I47" i="7"/>
  <c r="H47" i="7"/>
  <c r="G47" i="7"/>
  <c r="F47" i="7"/>
  <c r="E47" i="7"/>
  <c r="D47" i="7"/>
  <c r="C47" i="7"/>
  <c r="B47" i="7"/>
  <c r="A47" i="7"/>
  <c r="J46" i="7"/>
  <c r="I46" i="7"/>
  <c r="H46" i="7"/>
  <c r="G46" i="7"/>
  <c r="F46" i="7"/>
  <c r="E46" i="7"/>
  <c r="D46" i="7"/>
  <c r="C46" i="7"/>
  <c r="B46" i="7"/>
  <c r="A46" i="7"/>
  <c r="J45" i="7"/>
  <c r="I45" i="7"/>
  <c r="H45" i="7"/>
  <c r="G45" i="7"/>
  <c r="F45" i="7"/>
  <c r="E45" i="7"/>
  <c r="D45" i="7"/>
  <c r="C45" i="7"/>
  <c r="B45" i="7"/>
  <c r="A45" i="7"/>
  <c r="J44" i="7"/>
  <c r="I44" i="7"/>
  <c r="H44" i="7"/>
  <c r="G44" i="7"/>
  <c r="F44" i="7"/>
  <c r="E44" i="7"/>
  <c r="D44" i="7"/>
  <c r="C44" i="7"/>
  <c r="B44" i="7"/>
  <c r="A44" i="7"/>
  <c r="J43" i="7"/>
  <c r="I43" i="7"/>
  <c r="H43" i="7"/>
  <c r="G43" i="7"/>
  <c r="F43" i="7"/>
  <c r="E43" i="7"/>
  <c r="D43" i="7"/>
  <c r="C43" i="7"/>
  <c r="B43" i="7"/>
  <c r="A43" i="7"/>
  <c r="J42" i="7"/>
  <c r="I42" i="7"/>
  <c r="H42" i="7"/>
  <c r="G42" i="7"/>
  <c r="F42" i="7"/>
  <c r="E42" i="7"/>
  <c r="D42" i="7"/>
  <c r="C42" i="7"/>
  <c r="B42" i="7"/>
  <c r="A42" i="7"/>
  <c r="J41" i="7"/>
  <c r="I41" i="7"/>
  <c r="H41" i="7"/>
  <c r="G41" i="7"/>
  <c r="F41" i="7"/>
  <c r="E41" i="7"/>
  <c r="D41" i="7"/>
  <c r="C41" i="7"/>
  <c r="B41" i="7"/>
  <c r="A41" i="7"/>
  <c r="J40" i="7"/>
  <c r="I40" i="7"/>
  <c r="H40" i="7"/>
  <c r="G40" i="7"/>
  <c r="F40" i="7"/>
  <c r="E40" i="7"/>
  <c r="D40" i="7"/>
  <c r="C40" i="7"/>
  <c r="B40" i="7"/>
  <c r="A40" i="7"/>
  <c r="J39" i="7"/>
  <c r="I39" i="7"/>
  <c r="H39" i="7"/>
  <c r="G39" i="7"/>
  <c r="F39" i="7"/>
  <c r="E39" i="7"/>
  <c r="D39" i="7"/>
  <c r="C39" i="7"/>
  <c r="B39" i="7"/>
  <c r="A39" i="7"/>
  <c r="J38" i="7"/>
  <c r="I38" i="7"/>
  <c r="H38" i="7"/>
  <c r="G38" i="7"/>
  <c r="F38" i="7"/>
  <c r="E38" i="7"/>
  <c r="D38" i="7"/>
  <c r="C38" i="7"/>
  <c r="B38" i="7"/>
  <c r="A38" i="7"/>
  <c r="J37" i="7"/>
  <c r="I37" i="7"/>
  <c r="H37" i="7"/>
  <c r="G37" i="7"/>
  <c r="F37" i="7"/>
  <c r="E37" i="7"/>
  <c r="D37" i="7"/>
  <c r="C37" i="7"/>
  <c r="B37" i="7"/>
  <c r="A37" i="7"/>
  <c r="J36" i="7"/>
  <c r="I36" i="7"/>
  <c r="H36" i="7"/>
  <c r="G36" i="7"/>
  <c r="F36" i="7"/>
  <c r="E36" i="7"/>
  <c r="D36" i="7"/>
  <c r="C36" i="7"/>
  <c r="B36" i="7"/>
  <c r="A36" i="7"/>
  <c r="J35" i="7"/>
  <c r="I35" i="7"/>
  <c r="H35" i="7"/>
  <c r="G35" i="7"/>
  <c r="F35" i="7"/>
  <c r="E35" i="7"/>
  <c r="D35" i="7"/>
  <c r="C35" i="7"/>
  <c r="B35" i="7"/>
  <c r="A35" i="7"/>
  <c r="J34" i="7"/>
  <c r="I34" i="7"/>
  <c r="H34" i="7"/>
  <c r="G34" i="7"/>
  <c r="F34" i="7"/>
  <c r="E34" i="7"/>
  <c r="D34" i="7"/>
  <c r="C34" i="7"/>
  <c r="B34" i="7"/>
  <c r="A34" i="7"/>
  <c r="J33" i="7"/>
  <c r="I33" i="7"/>
  <c r="H33" i="7"/>
  <c r="G33" i="7"/>
  <c r="F33" i="7"/>
  <c r="E33" i="7"/>
  <c r="D33" i="7"/>
  <c r="C33" i="7"/>
  <c r="B33" i="7"/>
  <c r="A33" i="7"/>
  <c r="J32" i="7"/>
  <c r="I32" i="7"/>
  <c r="H32" i="7"/>
  <c r="G32" i="7"/>
  <c r="F32" i="7"/>
  <c r="E32" i="7"/>
  <c r="D32" i="7"/>
  <c r="C32" i="7"/>
  <c r="B32" i="7"/>
  <c r="A32" i="7"/>
  <c r="J31" i="7"/>
  <c r="I31" i="7"/>
  <c r="H31" i="7"/>
  <c r="G31" i="7"/>
  <c r="F31" i="7"/>
  <c r="E31" i="7"/>
  <c r="D31" i="7"/>
  <c r="C31" i="7"/>
  <c r="B31" i="7"/>
  <c r="A31" i="7"/>
  <c r="J30" i="7"/>
  <c r="I30" i="7"/>
  <c r="H30" i="7"/>
  <c r="G30" i="7"/>
  <c r="F30" i="7"/>
  <c r="E30" i="7"/>
  <c r="D30" i="7"/>
  <c r="C30" i="7"/>
  <c r="B30" i="7"/>
  <c r="A30" i="7"/>
  <c r="J29" i="7"/>
  <c r="I29" i="7"/>
  <c r="H29" i="7"/>
  <c r="G29" i="7"/>
  <c r="F29" i="7"/>
  <c r="E29" i="7"/>
  <c r="D29" i="7"/>
  <c r="C29" i="7"/>
  <c r="B29" i="7"/>
  <c r="A29" i="7"/>
  <c r="J28" i="7"/>
  <c r="I28" i="7"/>
  <c r="H28" i="7"/>
  <c r="G28" i="7"/>
  <c r="F28" i="7"/>
  <c r="E28" i="7"/>
  <c r="D28" i="7"/>
  <c r="C28" i="7"/>
  <c r="B28" i="7"/>
  <c r="A28" i="7"/>
  <c r="J27" i="7"/>
  <c r="I27" i="7"/>
  <c r="H27" i="7"/>
  <c r="G27" i="7"/>
  <c r="F27" i="7"/>
  <c r="E27" i="7"/>
  <c r="D27" i="7"/>
  <c r="C27" i="7"/>
  <c r="B27" i="7"/>
  <c r="A27" i="7"/>
  <c r="J26" i="7"/>
  <c r="I26" i="7"/>
  <c r="H26" i="7"/>
  <c r="G26" i="7"/>
  <c r="F26" i="7"/>
  <c r="E26" i="7"/>
  <c r="D26" i="7"/>
  <c r="C26" i="7"/>
  <c r="B26" i="7"/>
  <c r="A26" i="7"/>
  <c r="J25" i="7"/>
  <c r="I25" i="7"/>
  <c r="H25" i="7"/>
  <c r="G25" i="7"/>
  <c r="F25" i="7"/>
  <c r="E25" i="7"/>
  <c r="D25" i="7"/>
  <c r="C25" i="7"/>
  <c r="B25" i="7"/>
  <c r="A25" i="7"/>
  <c r="J24" i="7"/>
  <c r="I24" i="7"/>
  <c r="H24" i="7"/>
  <c r="G24" i="7"/>
  <c r="F24" i="7"/>
  <c r="E24" i="7"/>
  <c r="D24" i="7"/>
  <c r="C24" i="7"/>
  <c r="B24" i="7"/>
  <c r="A24" i="7"/>
  <c r="J23" i="7"/>
  <c r="I23" i="7"/>
  <c r="H23" i="7"/>
  <c r="G23" i="7"/>
  <c r="F23" i="7"/>
  <c r="E23" i="7"/>
  <c r="D23" i="7"/>
  <c r="C23" i="7"/>
  <c r="B23" i="7"/>
  <c r="A23" i="7"/>
  <c r="J22" i="7"/>
  <c r="I22" i="7"/>
  <c r="H22" i="7"/>
  <c r="G22" i="7"/>
  <c r="F22" i="7"/>
  <c r="E22" i="7"/>
  <c r="D22" i="7"/>
  <c r="C22" i="7"/>
  <c r="B22" i="7"/>
  <c r="A22" i="7"/>
  <c r="J21" i="7"/>
  <c r="I21" i="7"/>
  <c r="H21" i="7"/>
  <c r="G21" i="7"/>
  <c r="F21" i="7"/>
  <c r="E21" i="7"/>
  <c r="D21" i="7"/>
  <c r="C21" i="7"/>
  <c r="B21" i="7"/>
  <c r="A21" i="7"/>
  <c r="J20" i="7"/>
  <c r="I20" i="7"/>
  <c r="H20" i="7"/>
  <c r="G20" i="7"/>
  <c r="F20" i="7"/>
  <c r="E20" i="7"/>
  <c r="D20" i="7"/>
  <c r="C20" i="7"/>
  <c r="B20" i="7"/>
  <c r="A20" i="7"/>
  <c r="J19" i="7"/>
  <c r="I19" i="7"/>
  <c r="H19" i="7"/>
  <c r="G19" i="7"/>
  <c r="F19" i="7"/>
  <c r="E19" i="7"/>
  <c r="D19" i="7"/>
  <c r="C19" i="7"/>
  <c r="B19" i="7"/>
  <c r="A19" i="7"/>
  <c r="J18" i="7"/>
  <c r="I18" i="7"/>
  <c r="H18" i="7"/>
  <c r="G18" i="7"/>
  <c r="F18" i="7"/>
  <c r="E18" i="7"/>
  <c r="D18" i="7"/>
  <c r="C18" i="7"/>
  <c r="B18" i="7"/>
  <c r="A18" i="7"/>
  <c r="J17" i="7"/>
  <c r="I17" i="7"/>
  <c r="H17" i="7"/>
  <c r="G17" i="7"/>
  <c r="F17" i="7"/>
  <c r="E17" i="7"/>
  <c r="D17" i="7"/>
  <c r="C17" i="7"/>
  <c r="B17" i="7"/>
  <c r="A17" i="7"/>
  <c r="J16" i="7"/>
  <c r="I16" i="7"/>
  <c r="H16" i="7"/>
  <c r="G16" i="7"/>
  <c r="F16" i="7"/>
  <c r="E16" i="7"/>
  <c r="D16" i="7"/>
  <c r="C16" i="7"/>
  <c r="B16" i="7"/>
  <c r="A16" i="7"/>
  <c r="J15" i="7"/>
  <c r="I15" i="7"/>
  <c r="H15" i="7"/>
  <c r="G15" i="7"/>
  <c r="F15" i="7"/>
  <c r="E15" i="7"/>
  <c r="D15" i="7"/>
  <c r="C15" i="7"/>
  <c r="B15" i="7"/>
  <c r="A15" i="7"/>
  <c r="J14" i="7"/>
  <c r="I14" i="7"/>
  <c r="H14" i="7"/>
  <c r="G14" i="7"/>
  <c r="F14" i="7"/>
  <c r="E14" i="7"/>
  <c r="D14" i="7"/>
  <c r="C14" i="7"/>
  <c r="B14" i="7"/>
  <c r="A14" i="7"/>
  <c r="J13" i="7"/>
  <c r="I13" i="7"/>
  <c r="H13" i="7"/>
  <c r="G13" i="7"/>
  <c r="F13" i="7"/>
  <c r="E13" i="7"/>
  <c r="D13" i="7"/>
  <c r="C13" i="7"/>
  <c r="B13" i="7"/>
  <c r="A13" i="7"/>
  <c r="J12" i="7"/>
  <c r="I12" i="7"/>
  <c r="H12" i="7"/>
  <c r="G12" i="7"/>
  <c r="F12" i="7"/>
  <c r="E12" i="7"/>
  <c r="D12" i="7"/>
  <c r="C12" i="7"/>
  <c r="B12" i="7"/>
  <c r="A12" i="7"/>
  <c r="J11" i="7"/>
  <c r="I11" i="7"/>
  <c r="H11" i="7"/>
  <c r="G11" i="7"/>
  <c r="F11" i="7"/>
  <c r="E11" i="7"/>
  <c r="D11" i="7"/>
  <c r="C11" i="7"/>
  <c r="B11" i="7"/>
  <c r="A11" i="7"/>
  <c r="J10" i="7"/>
  <c r="I10" i="7"/>
  <c r="H10" i="7"/>
  <c r="G10" i="7"/>
  <c r="F10" i="7"/>
  <c r="E10" i="7"/>
  <c r="D10" i="7"/>
  <c r="C10" i="7"/>
  <c r="B10" i="7"/>
  <c r="A10" i="7"/>
  <c r="J9" i="7"/>
  <c r="I9" i="7"/>
  <c r="H9" i="7"/>
  <c r="G9" i="7"/>
  <c r="F9" i="7"/>
  <c r="E9" i="7"/>
  <c r="D9" i="7"/>
  <c r="C9" i="7"/>
  <c r="B9" i="7"/>
  <c r="A9" i="7"/>
  <c r="J8" i="7"/>
  <c r="I8" i="7"/>
  <c r="H8" i="7"/>
  <c r="G8" i="7"/>
  <c r="F8" i="7"/>
  <c r="E8" i="7"/>
  <c r="D8" i="7"/>
  <c r="C8" i="7"/>
  <c r="B8" i="7"/>
  <c r="A8" i="7"/>
  <c r="J7" i="7"/>
  <c r="I7" i="7"/>
  <c r="H7" i="7"/>
  <c r="G7" i="7"/>
  <c r="F7" i="7"/>
  <c r="E7" i="7"/>
  <c r="D7" i="7"/>
  <c r="C7" i="7"/>
  <c r="B7" i="7"/>
  <c r="A7" i="7"/>
  <c r="J6" i="7"/>
  <c r="I6" i="7"/>
  <c r="H6" i="7"/>
  <c r="G6" i="7"/>
  <c r="F6" i="7"/>
  <c r="E6" i="7"/>
  <c r="D6" i="7"/>
  <c r="C6" i="7"/>
  <c r="B6" i="7"/>
  <c r="A6" i="7"/>
  <c r="J5" i="7"/>
  <c r="I5" i="7"/>
  <c r="H5" i="7"/>
  <c r="G5" i="7"/>
  <c r="F5" i="7"/>
  <c r="E5" i="7"/>
  <c r="D5" i="7"/>
  <c r="C5" i="7"/>
  <c r="B5" i="7"/>
  <c r="A5" i="7"/>
  <c r="J4" i="7"/>
  <c r="I4" i="7"/>
  <c r="H4" i="7"/>
  <c r="G4" i="7"/>
  <c r="F4" i="7"/>
  <c r="E4" i="7"/>
  <c r="D4" i="7"/>
  <c r="C4" i="7"/>
  <c r="B4" i="7"/>
  <c r="A4" i="7"/>
  <c r="J3" i="7"/>
  <c r="I3" i="7"/>
  <c r="H3" i="7"/>
  <c r="G3" i="7"/>
  <c r="F3" i="7"/>
  <c r="E3" i="7"/>
  <c r="D3" i="7"/>
  <c r="C3" i="7"/>
  <c r="B3" i="7"/>
  <c r="A3" i="7"/>
  <c r="J2" i="7"/>
  <c r="I2" i="7"/>
  <c r="H2" i="7"/>
  <c r="G2" i="7"/>
  <c r="F2" i="7"/>
  <c r="E2" i="7"/>
  <c r="D2" i="7"/>
  <c r="C2" i="7"/>
  <c r="B2" i="7"/>
  <c r="A2" i="7"/>
  <c r="F4651" i="11" l="1"/>
  <c r="P4651" i="11" s="1"/>
  <c r="F4741" i="11"/>
  <c r="P4741" i="11" s="1"/>
  <c r="F4726" i="11"/>
  <c r="P4726" i="11" s="1"/>
  <c r="F4711" i="11"/>
  <c r="P4711" i="11" s="1"/>
  <c r="F4636" i="11"/>
  <c r="P4636" i="11" s="1"/>
  <c r="F4696" i="11"/>
  <c r="P4696" i="11" s="1"/>
  <c r="F4666" i="11"/>
  <c r="P4666" i="11" s="1"/>
  <c r="F4756" i="11"/>
  <c r="P4756" i="11" s="1"/>
  <c r="F4786" i="11"/>
  <c r="P4786" i="11" s="1"/>
  <c r="F4681" i="11"/>
  <c r="P4681" i="11" s="1"/>
  <c r="F4771" i="11"/>
  <c r="P4771" i="11" s="1"/>
  <c r="E4651" i="11"/>
  <c r="E4756" i="11"/>
  <c r="E4741" i="11"/>
  <c r="E4726" i="11"/>
  <c r="E4696" i="11"/>
  <c r="E4711" i="11"/>
  <c r="E4786" i="11"/>
  <c r="E4636" i="11"/>
  <c r="E4666" i="11"/>
  <c r="E4681" i="11"/>
  <c r="E4771" i="11"/>
  <c r="D4756" i="11"/>
  <c r="D4741" i="11"/>
  <c r="D4726" i="11"/>
  <c r="D4711" i="11"/>
  <c r="D4696" i="11"/>
  <c r="D4666" i="11"/>
  <c r="D4651" i="11"/>
  <c r="D4681" i="11"/>
  <c r="D4771" i="11"/>
  <c r="D4636" i="11"/>
  <c r="D4786" i="11"/>
  <c r="C4756" i="11"/>
  <c r="C4636" i="11"/>
  <c r="C4771" i="11"/>
  <c r="C4741" i="11"/>
  <c r="C4681" i="11"/>
  <c r="C4696" i="11"/>
  <c r="C4726" i="11"/>
  <c r="C4666" i="11"/>
  <c r="C4786" i="11"/>
  <c r="C4651" i="11"/>
  <c r="C4711" i="11"/>
  <c r="B4726" i="11"/>
  <c r="B4786" i="11"/>
  <c r="B4666" i="11"/>
  <c r="B4711" i="11"/>
  <c r="B4651" i="11"/>
  <c r="B4771" i="11"/>
  <c r="B4696" i="11"/>
  <c r="B4756" i="11"/>
  <c r="B4681" i="11"/>
  <c r="B4636" i="11"/>
  <c r="B4741" i="11"/>
  <c r="A4726" i="11"/>
  <c r="A4636" i="11"/>
  <c r="A4771" i="11"/>
  <c r="A4666" i="11"/>
  <c r="A4681" i="11"/>
  <c r="A4651" i="11"/>
  <c r="A4741" i="11"/>
  <c r="A4711" i="11"/>
  <c r="A4786" i="11"/>
  <c r="A4756" i="11"/>
  <c r="A4696" i="11"/>
  <c r="F4695" i="11"/>
  <c r="P4695" i="11" s="1"/>
  <c r="F4665" i="11"/>
  <c r="P4665" i="11" s="1"/>
  <c r="F4710" i="11"/>
  <c r="P4710" i="11" s="1"/>
  <c r="F4650" i="11"/>
  <c r="P4650" i="11" s="1"/>
  <c r="F4725" i="11"/>
  <c r="P4725" i="11" s="1"/>
  <c r="F4635" i="11"/>
  <c r="P4635" i="11" s="1"/>
  <c r="F4785" i="11"/>
  <c r="P4785" i="11" s="1"/>
  <c r="F4755" i="11"/>
  <c r="P4755" i="11" s="1"/>
  <c r="F4770" i="11"/>
  <c r="P4770" i="11" s="1"/>
  <c r="F4680" i="11"/>
  <c r="P4680" i="11" s="1"/>
  <c r="F4740" i="11"/>
  <c r="P4740" i="11" s="1"/>
  <c r="E4740" i="11"/>
  <c r="E4755" i="11"/>
  <c r="E4725" i="11"/>
  <c r="E4680" i="11"/>
  <c r="E4710" i="11"/>
  <c r="E4695" i="11"/>
  <c r="E4665" i="11"/>
  <c r="E4785" i="11"/>
  <c r="E4650" i="11"/>
  <c r="E4770" i="11"/>
  <c r="E4635" i="11"/>
  <c r="D4755" i="11"/>
  <c r="D4665" i="11"/>
  <c r="D4650" i="11"/>
  <c r="D4710" i="11"/>
  <c r="D4785" i="11"/>
  <c r="D4695" i="11"/>
  <c r="D4725" i="11"/>
  <c r="D4680" i="11"/>
  <c r="D4770" i="11"/>
  <c r="D4740" i="11"/>
  <c r="D4635" i="11"/>
  <c r="C4755" i="11"/>
  <c r="C4710" i="11"/>
  <c r="C4770" i="11"/>
  <c r="C4665" i="11"/>
  <c r="C4695" i="11"/>
  <c r="C4650" i="11"/>
  <c r="C4680" i="11"/>
  <c r="C4725" i="11"/>
  <c r="C4740" i="11"/>
  <c r="C4785" i="11"/>
  <c r="C4635" i="11"/>
  <c r="B4740" i="11"/>
  <c r="B4785" i="11"/>
  <c r="B4725" i="11"/>
  <c r="B4695" i="11"/>
  <c r="B4665" i="11"/>
  <c r="B4650" i="11"/>
  <c r="B4755" i="11"/>
  <c r="B4680" i="11"/>
  <c r="B4635" i="11"/>
  <c r="B4710" i="11"/>
  <c r="B4770" i="11"/>
  <c r="A4665" i="11"/>
  <c r="A4755" i="11"/>
  <c r="A4725" i="11"/>
  <c r="A4710" i="11"/>
  <c r="A4785" i="11"/>
  <c r="A4770" i="11"/>
  <c r="A4635" i="11"/>
  <c r="A4650" i="11"/>
  <c r="A4740" i="11"/>
  <c r="A4695" i="11"/>
  <c r="A4680" i="11"/>
  <c r="F4784" i="11"/>
  <c r="P4784" i="11" s="1"/>
  <c r="F4724" i="11"/>
  <c r="P4724" i="11" s="1"/>
  <c r="F4694" i="11"/>
  <c r="P4694" i="11" s="1"/>
  <c r="F4634" i="11"/>
  <c r="P4634" i="11" s="1"/>
  <c r="F4664" i="11"/>
  <c r="P4664" i="11" s="1"/>
  <c r="F4769" i="11"/>
  <c r="P4769" i="11" s="1"/>
  <c r="F4739" i="11"/>
  <c r="P4739" i="11" s="1"/>
  <c r="F4754" i="11"/>
  <c r="P4754" i="11" s="1"/>
  <c r="F4709" i="11"/>
  <c r="P4709" i="11" s="1"/>
  <c r="F4679" i="11"/>
  <c r="P4679" i="11" s="1"/>
  <c r="F4649" i="11"/>
  <c r="P4649" i="11" s="1"/>
  <c r="E4694" i="11"/>
  <c r="E4739" i="11"/>
  <c r="E4724" i="11"/>
  <c r="E4784" i="11"/>
  <c r="E4769" i="11"/>
  <c r="E4634" i="11"/>
  <c r="E4679" i="11"/>
  <c r="E4709" i="11"/>
  <c r="E4754" i="11"/>
  <c r="E4649" i="11"/>
  <c r="E4664" i="11"/>
  <c r="D4694" i="11"/>
  <c r="D4664" i="11"/>
  <c r="D4649" i="11"/>
  <c r="D4739" i="11"/>
  <c r="D4769" i="11"/>
  <c r="D4634" i="11"/>
  <c r="D4679" i="11"/>
  <c r="D4784" i="11"/>
  <c r="D4709" i="11"/>
  <c r="D4754" i="11"/>
  <c r="D4724" i="11"/>
  <c r="C4784" i="11"/>
  <c r="C4739" i="11"/>
  <c r="C4649" i="11"/>
  <c r="C4664" i="11"/>
  <c r="C4679" i="11"/>
  <c r="C4769" i="11"/>
  <c r="C4724" i="11"/>
  <c r="C4634" i="11"/>
  <c r="C4754" i="11"/>
  <c r="C4694" i="11"/>
  <c r="C4709" i="11"/>
  <c r="B4784" i="11"/>
  <c r="B4709" i="11"/>
  <c r="B4679" i="11"/>
  <c r="B4754" i="11"/>
  <c r="B4769" i="11"/>
  <c r="B4634" i="11"/>
  <c r="B4649" i="11"/>
  <c r="B4694" i="11"/>
  <c r="B4724" i="11"/>
  <c r="B4739" i="11"/>
  <c r="B4664" i="11"/>
  <c r="A4784" i="11"/>
  <c r="A4739" i="11"/>
  <c r="A4649" i="11"/>
  <c r="A4724" i="11"/>
  <c r="A4664" i="11"/>
  <c r="A4769" i="11"/>
  <c r="A4709" i="11"/>
  <c r="A4679" i="11"/>
  <c r="A4634" i="11"/>
  <c r="A4754" i="11"/>
  <c r="A4694" i="11"/>
  <c r="F4783" i="11"/>
  <c r="P4783" i="11" s="1"/>
  <c r="F4693" i="11"/>
  <c r="P4693" i="11" s="1"/>
  <c r="F4723" i="11"/>
  <c r="P4723" i="11" s="1"/>
  <c r="F4648" i="11"/>
  <c r="P4648" i="11" s="1"/>
  <c r="F4768" i="11"/>
  <c r="P4768" i="11" s="1"/>
  <c r="F4663" i="11"/>
  <c r="P4663" i="11" s="1"/>
  <c r="F4753" i="11"/>
  <c r="P4753" i="11" s="1"/>
  <c r="F4708" i="11"/>
  <c r="P4708" i="11" s="1"/>
  <c r="F4678" i="11"/>
  <c r="P4678" i="11" s="1"/>
  <c r="F4738" i="11"/>
  <c r="P4738" i="11" s="1"/>
  <c r="F4633" i="11"/>
  <c r="P4633" i="11" s="1"/>
  <c r="E4723" i="11"/>
  <c r="E4708" i="11"/>
  <c r="E4678" i="11"/>
  <c r="E4663" i="11"/>
  <c r="E4783" i="11"/>
  <c r="E4738" i="11"/>
  <c r="E4633" i="11"/>
  <c r="E4648" i="11"/>
  <c r="E4768" i="11"/>
  <c r="E4753" i="11"/>
  <c r="E4693" i="11"/>
  <c r="D4678" i="11"/>
  <c r="D4708" i="11"/>
  <c r="D4753" i="11"/>
  <c r="D4648" i="11"/>
  <c r="D4783" i="11"/>
  <c r="D4693" i="11"/>
  <c r="D4723" i="11"/>
  <c r="D4633" i="11"/>
  <c r="D4663" i="11"/>
  <c r="D4768" i="11"/>
  <c r="D4738" i="11"/>
  <c r="C4708" i="11"/>
  <c r="C4678" i="11"/>
  <c r="C4753" i="11"/>
  <c r="C4723" i="11"/>
  <c r="C4648" i="11"/>
  <c r="C4783" i="11"/>
  <c r="C4663" i="11"/>
  <c r="C4633" i="11"/>
  <c r="C4738" i="11"/>
  <c r="C4693" i="11"/>
  <c r="C4768" i="11"/>
  <c r="B4783" i="11"/>
  <c r="B4633" i="11"/>
  <c r="B4678" i="11"/>
  <c r="B4768" i="11"/>
  <c r="B4693" i="11"/>
  <c r="B4738" i="11"/>
  <c r="B4663" i="11"/>
  <c r="B4723" i="11"/>
  <c r="B4753" i="11"/>
  <c r="B4648" i="11"/>
  <c r="B4708" i="11"/>
  <c r="A4783" i="11"/>
  <c r="A4708" i="11"/>
  <c r="A4693" i="11"/>
  <c r="A4648" i="11"/>
  <c r="A4768" i="11"/>
  <c r="A4753" i="11"/>
  <c r="A4723" i="11"/>
  <c r="A4663" i="11"/>
  <c r="A4678" i="11"/>
  <c r="A4738" i="11"/>
  <c r="A4633" i="11"/>
  <c r="F4782" i="11"/>
  <c r="P4782" i="11" s="1"/>
  <c r="F4647" i="11"/>
  <c r="P4647" i="11" s="1"/>
  <c r="F4737" i="11"/>
  <c r="P4737" i="11" s="1"/>
  <c r="F4707" i="11"/>
  <c r="P4707" i="11" s="1"/>
  <c r="F4677" i="11"/>
  <c r="P4677" i="11" s="1"/>
  <c r="F4692" i="11"/>
  <c r="P4692" i="11" s="1"/>
  <c r="F4752" i="11"/>
  <c r="P4752" i="11" s="1"/>
  <c r="F4767" i="11"/>
  <c r="P4767" i="11" s="1"/>
  <c r="F4662" i="11"/>
  <c r="P4662" i="11" s="1"/>
  <c r="F4722" i="11"/>
  <c r="P4722" i="11" s="1"/>
  <c r="F4632" i="11"/>
  <c r="P4632" i="11" s="1"/>
  <c r="E4767" i="11"/>
  <c r="E4722" i="11"/>
  <c r="E4662" i="11"/>
  <c r="E4752" i="11"/>
  <c r="E4677" i="11"/>
  <c r="E4782" i="11"/>
  <c r="E4737" i="11"/>
  <c r="E4707" i="11"/>
  <c r="E4647" i="11"/>
  <c r="E4692" i="11"/>
  <c r="E4632" i="11"/>
  <c r="D4677" i="11"/>
  <c r="D4752" i="11"/>
  <c r="D4737" i="11"/>
  <c r="D4767" i="11"/>
  <c r="D4662" i="11"/>
  <c r="D4707" i="11"/>
  <c r="D4647" i="11"/>
  <c r="D4692" i="11"/>
  <c r="D4782" i="11"/>
  <c r="D4722" i="11"/>
  <c r="D4632" i="11"/>
  <c r="C4782" i="11"/>
  <c r="C4662" i="11"/>
  <c r="C4677" i="11"/>
  <c r="C4722" i="11"/>
  <c r="C4692" i="11"/>
  <c r="C4752" i="11"/>
  <c r="C4737" i="11"/>
  <c r="C4767" i="11"/>
  <c r="C4647" i="11"/>
  <c r="C4707" i="11"/>
  <c r="C4632" i="11"/>
  <c r="B4767" i="11"/>
  <c r="B4752" i="11"/>
  <c r="B4692" i="11"/>
  <c r="B4707" i="11"/>
  <c r="B4662" i="11"/>
  <c r="B4677" i="11"/>
  <c r="B4647" i="11"/>
  <c r="B4737" i="11"/>
  <c r="B4722" i="11"/>
  <c r="B4782" i="11"/>
  <c r="B4632" i="11"/>
  <c r="A4647" i="11"/>
  <c r="A4692" i="11"/>
  <c r="A4737" i="11"/>
  <c r="A4722" i="11"/>
  <c r="A4767" i="11"/>
  <c r="A4662" i="11"/>
  <c r="A4677" i="11"/>
  <c r="A4752" i="11"/>
  <c r="A4707" i="11"/>
  <c r="A4782" i="11"/>
  <c r="A4632" i="11"/>
  <c r="F4646" i="11"/>
  <c r="P4646" i="11" s="1"/>
  <c r="F4781" i="11"/>
  <c r="P4781" i="11" s="1"/>
  <c r="F4631" i="11"/>
  <c r="P4631" i="11" s="1"/>
  <c r="F4736" i="11"/>
  <c r="P4736" i="11" s="1"/>
  <c r="F4676" i="11"/>
  <c r="P4676" i="11" s="1"/>
  <c r="F4661" i="11"/>
  <c r="P4661" i="11" s="1"/>
  <c r="F4766" i="11"/>
  <c r="P4766" i="11" s="1"/>
  <c r="F4706" i="11"/>
  <c r="P4706" i="11" s="1"/>
  <c r="F4751" i="11"/>
  <c r="P4751" i="11" s="1"/>
  <c r="F4721" i="11"/>
  <c r="P4721" i="11" s="1"/>
  <c r="F4691" i="11"/>
  <c r="P4691" i="11" s="1"/>
  <c r="E4661" i="11"/>
  <c r="E4676" i="11"/>
  <c r="E4766" i="11"/>
  <c r="E4781" i="11"/>
  <c r="E4706" i="11"/>
  <c r="E4736" i="11"/>
  <c r="E4751" i="11"/>
  <c r="E4721" i="11"/>
  <c r="E4631" i="11"/>
  <c r="E4691" i="11"/>
  <c r="E4646" i="11"/>
  <c r="D4676" i="11"/>
  <c r="D4721" i="11"/>
  <c r="D4661" i="11"/>
  <c r="D4706" i="11"/>
  <c r="D4736" i="11"/>
  <c r="D4781" i="11"/>
  <c r="D4751" i="11"/>
  <c r="D4766" i="11"/>
  <c r="D4691" i="11"/>
  <c r="D4646" i="11"/>
  <c r="D4631" i="11"/>
  <c r="C4706" i="11"/>
  <c r="C4691" i="11"/>
  <c r="C4676" i="11"/>
  <c r="C4751" i="11"/>
  <c r="C4646" i="11"/>
  <c r="C4781" i="11"/>
  <c r="C4661" i="11"/>
  <c r="C4721" i="11"/>
  <c r="C4766" i="11"/>
  <c r="C4736" i="11"/>
  <c r="C4631" i="11"/>
  <c r="B4736" i="11"/>
  <c r="B4691" i="11"/>
  <c r="B4781" i="11"/>
  <c r="B4646" i="11"/>
  <c r="B4766" i="11"/>
  <c r="B4676" i="11"/>
  <c r="B4721" i="11"/>
  <c r="B4751" i="11"/>
  <c r="B4706" i="11"/>
  <c r="B4661" i="11"/>
  <c r="B4631" i="11"/>
  <c r="A4646" i="11"/>
  <c r="A4781" i="11"/>
  <c r="A4676" i="11"/>
  <c r="A4751" i="11"/>
  <c r="A4721" i="11"/>
  <c r="A4691" i="11"/>
  <c r="A4631" i="11"/>
  <c r="A4736" i="11"/>
  <c r="A4661" i="11"/>
  <c r="A4706" i="11"/>
  <c r="A4766" i="11"/>
  <c r="F4660" i="11"/>
  <c r="P4660" i="11" s="1"/>
  <c r="F4690" i="11"/>
  <c r="P4690" i="11" s="1"/>
  <c r="F4720" i="11"/>
  <c r="P4720" i="11" s="1"/>
  <c r="F4675" i="11"/>
  <c r="P4675" i="11" s="1"/>
  <c r="F4705" i="11"/>
  <c r="P4705" i="11" s="1"/>
  <c r="F4780" i="11"/>
  <c r="P4780" i="11" s="1"/>
  <c r="F4735" i="11"/>
  <c r="P4735" i="11" s="1"/>
  <c r="F4765" i="11"/>
  <c r="P4765" i="11" s="1"/>
  <c r="F4750" i="11"/>
  <c r="P4750" i="11" s="1"/>
  <c r="F4645" i="11"/>
  <c r="P4645" i="11" s="1"/>
  <c r="F4630" i="11"/>
  <c r="P4630" i="11" s="1"/>
  <c r="E4675" i="11"/>
  <c r="E4720" i="11"/>
  <c r="E4735" i="11"/>
  <c r="E4660" i="11"/>
  <c r="E4705" i="11"/>
  <c r="E4765" i="11"/>
  <c r="E4750" i="11"/>
  <c r="E4780" i="11"/>
  <c r="E4690" i="11"/>
  <c r="E4645" i="11"/>
  <c r="E4630" i="11"/>
  <c r="D4645" i="11"/>
  <c r="D4735" i="11"/>
  <c r="D4690" i="11"/>
  <c r="D4705" i="11"/>
  <c r="D4660" i="11"/>
  <c r="D4675" i="11"/>
  <c r="D4720" i="11"/>
  <c r="D4780" i="11"/>
  <c r="D4750" i="11"/>
  <c r="D4765" i="11"/>
  <c r="D4630" i="11"/>
  <c r="C4780" i="11"/>
  <c r="C4690" i="11"/>
  <c r="C4720" i="11"/>
  <c r="C4735" i="11"/>
  <c r="C4750" i="11"/>
  <c r="C4660" i="11"/>
  <c r="C4675" i="11"/>
  <c r="C4705" i="11"/>
  <c r="C4645" i="11"/>
  <c r="C4765" i="11"/>
  <c r="C4630" i="11"/>
  <c r="B4750" i="11"/>
  <c r="B4660" i="11"/>
  <c r="B4690" i="11"/>
  <c r="B4675" i="11"/>
  <c r="B4735" i="11"/>
  <c r="B4720" i="11"/>
  <c r="B4645" i="11"/>
  <c r="B4780" i="11"/>
  <c r="B4705" i="11"/>
  <c r="B4765" i="11"/>
  <c r="B4630" i="11"/>
  <c r="A4780" i="11"/>
  <c r="A4750" i="11"/>
  <c r="A4720" i="11"/>
  <c r="A4660" i="11"/>
  <c r="A4675" i="11"/>
  <c r="A4690" i="11"/>
  <c r="A4735" i="11"/>
  <c r="A4645" i="11"/>
  <c r="A4765" i="11"/>
  <c r="A4705" i="11"/>
  <c r="A4630" i="11"/>
  <c r="F4734" i="11"/>
  <c r="P4734" i="11" s="1"/>
  <c r="F4644" i="11"/>
  <c r="P4644" i="11" s="1"/>
  <c r="F4704" i="11"/>
  <c r="P4704" i="11" s="1"/>
  <c r="F4779" i="11"/>
  <c r="P4779" i="11" s="1"/>
  <c r="F4719" i="11"/>
  <c r="P4719" i="11" s="1"/>
  <c r="F4764" i="11"/>
  <c r="P4764" i="11" s="1"/>
  <c r="F4659" i="11"/>
  <c r="P4659" i="11" s="1"/>
  <c r="F4674" i="11"/>
  <c r="P4674" i="11" s="1"/>
  <c r="F4689" i="11"/>
  <c r="P4689" i="11" s="1"/>
  <c r="F4749" i="11"/>
  <c r="P4749" i="11" s="1"/>
  <c r="F4629" i="11"/>
  <c r="P4629" i="11" s="1"/>
  <c r="E4674" i="11"/>
  <c r="E4704" i="11"/>
  <c r="E4644" i="11"/>
  <c r="E4779" i="11"/>
  <c r="E4689" i="11"/>
  <c r="E4734" i="11"/>
  <c r="E4719" i="11"/>
  <c r="E4764" i="11"/>
  <c r="E4659" i="11"/>
  <c r="E4749" i="11"/>
  <c r="E4629" i="11"/>
  <c r="D4659" i="11"/>
  <c r="D4764" i="11"/>
  <c r="D4689" i="11"/>
  <c r="D4719" i="11"/>
  <c r="D4749" i="11"/>
  <c r="D4779" i="11"/>
  <c r="D4644" i="11"/>
  <c r="D4674" i="11"/>
  <c r="D4734" i="11"/>
  <c r="D4704" i="11"/>
  <c r="D4629" i="11"/>
  <c r="C4734" i="11"/>
  <c r="C4644" i="11"/>
  <c r="C4749" i="11"/>
  <c r="C4704" i="11"/>
  <c r="C4659" i="11"/>
  <c r="C4689" i="11"/>
  <c r="C4779" i="11"/>
  <c r="C4719" i="11"/>
  <c r="C4674" i="11"/>
  <c r="C4764" i="11"/>
  <c r="C4629" i="11"/>
  <c r="B4749" i="11"/>
  <c r="B4764" i="11"/>
  <c r="B4719" i="11"/>
  <c r="B4779" i="11"/>
  <c r="B4689" i="11"/>
  <c r="B4674" i="11"/>
  <c r="B4659" i="11"/>
  <c r="B4704" i="11"/>
  <c r="B4644" i="11"/>
  <c r="B4734" i="11"/>
  <c r="B4629" i="11"/>
  <c r="A4749" i="11"/>
  <c r="A4764" i="11"/>
  <c r="A4779" i="11"/>
  <c r="A4659" i="11"/>
  <c r="A4689" i="11"/>
  <c r="A4704" i="11"/>
  <c r="A4644" i="11"/>
  <c r="A4734" i="11"/>
  <c r="A4719" i="11"/>
  <c r="A4674" i="11"/>
  <c r="A4629" i="11"/>
  <c r="F4643" i="11"/>
  <c r="P4643" i="11" s="1"/>
  <c r="F4673" i="11"/>
  <c r="P4673" i="11" s="1"/>
  <c r="F4718" i="11"/>
  <c r="P4718" i="11" s="1"/>
  <c r="F4703" i="11"/>
  <c r="P4703" i="11" s="1"/>
  <c r="F4778" i="11"/>
  <c r="P4778" i="11" s="1"/>
  <c r="F4688" i="11"/>
  <c r="P4688" i="11" s="1"/>
  <c r="F4763" i="11"/>
  <c r="P4763" i="11" s="1"/>
  <c r="F4658" i="11"/>
  <c r="P4658" i="11" s="1"/>
  <c r="F4748" i="11"/>
  <c r="P4748" i="11" s="1"/>
  <c r="F4733" i="11"/>
  <c r="P4733" i="11" s="1"/>
  <c r="F4628" i="11"/>
  <c r="P4628" i="11" s="1"/>
  <c r="E4703" i="11"/>
  <c r="E4643" i="11"/>
  <c r="E4778" i="11"/>
  <c r="E4763" i="11"/>
  <c r="E4658" i="11"/>
  <c r="E4748" i="11"/>
  <c r="E4628" i="11"/>
  <c r="E4733" i="11"/>
  <c r="E4688" i="11"/>
  <c r="E4673" i="11"/>
  <c r="E4718" i="11"/>
  <c r="D4673" i="11"/>
  <c r="D4688" i="11"/>
  <c r="D4628" i="11"/>
  <c r="D4658" i="11"/>
  <c r="D4718" i="11"/>
  <c r="D4643" i="11"/>
  <c r="D4733" i="11"/>
  <c r="D4703" i="11"/>
  <c r="D4748" i="11"/>
  <c r="D4778" i="11"/>
  <c r="D4763" i="11"/>
  <c r="C4628" i="11"/>
  <c r="C4643" i="11"/>
  <c r="C4688" i="11"/>
  <c r="C4673" i="11"/>
  <c r="C4658" i="11"/>
  <c r="C4748" i="11"/>
  <c r="C4718" i="11"/>
  <c r="C4733" i="11"/>
  <c r="C4763" i="11"/>
  <c r="C4778" i="11"/>
  <c r="C4703" i="11"/>
  <c r="B4628" i="11"/>
  <c r="B4658" i="11"/>
  <c r="B4778" i="11"/>
  <c r="B4688" i="11"/>
  <c r="B4733" i="11"/>
  <c r="B4673" i="11"/>
  <c r="B4643" i="11"/>
  <c r="B4763" i="11"/>
  <c r="B4718" i="11"/>
  <c r="B4703" i="11"/>
  <c r="B4748" i="11"/>
  <c r="A4628" i="11"/>
  <c r="A4778" i="11"/>
  <c r="A4748" i="11"/>
  <c r="A4673" i="11"/>
  <c r="A4703" i="11"/>
  <c r="A4733" i="11"/>
  <c r="A4658" i="11"/>
  <c r="A4688" i="11"/>
  <c r="A4718" i="11"/>
  <c r="A4763" i="11"/>
  <c r="A4643" i="11"/>
  <c r="F4732" i="11"/>
  <c r="P4732" i="11" s="1"/>
  <c r="F4687" i="11"/>
  <c r="P4687" i="11" s="1"/>
  <c r="F4672" i="11"/>
  <c r="P4672" i="11" s="1"/>
  <c r="F4777" i="11"/>
  <c r="P4777" i="11" s="1"/>
  <c r="F4702" i="11"/>
  <c r="P4702" i="11" s="1"/>
  <c r="F4657" i="11"/>
  <c r="P4657" i="11" s="1"/>
  <c r="F4747" i="11"/>
  <c r="P4747" i="11" s="1"/>
  <c r="F4627" i="11"/>
  <c r="P4627" i="11" s="1"/>
  <c r="F4717" i="11"/>
  <c r="P4717" i="11" s="1"/>
  <c r="F4762" i="11"/>
  <c r="P4762" i="11" s="1"/>
  <c r="F4642" i="11"/>
  <c r="P4642" i="11" s="1"/>
  <c r="E4657" i="11"/>
  <c r="E4642" i="11"/>
  <c r="E4702" i="11"/>
  <c r="E4732" i="11"/>
  <c r="E4687" i="11"/>
  <c r="E4762" i="11"/>
  <c r="E4777" i="11"/>
  <c r="E4747" i="11"/>
  <c r="E4672" i="11"/>
  <c r="E4627" i="11"/>
  <c r="E4717" i="11"/>
  <c r="D4747" i="11"/>
  <c r="D4702" i="11"/>
  <c r="D4672" i="11"/>
  <c r="D4642" i="11"/>
  <c r="D4762" i="11"/>
  <c r="D4732" i="11"/>
  <c r="D4777" i="11"/>
  <c r="D4687" i="11"/>
  <c r="D4657" i="11"/>
  <c r="D4717" i="11"/>
  <c r="D4627" i="11"/>
  <c r="C4762" i="11"/>
  <c r="C4657" i="11"/>
  <c r="C4702" i="11"/>
  <c r="C4732" i="11"/>
  <c r="C4717" i="11"/>
  <c r="C4672" i="11"/>
  <c r="C4777" i="11"/>
  <c r="C4687" i="11"/>
  <c r="C4747" i="11"/>
  <c r="C4642" i="11"/>
  <c r="C4627" i="11"/>
  <c r="B4747" i="11"/>
  <c r="B4642" i="11"/>
  <c r="B4657" i="11"/>
  <c r="B4687" i="11"/>
  <c r="B4762" i="11"/>
  <c r="B4672" i="11"/>
  <c r="B4732" i="11"/>
  <c r="B4702" i="11"/>
  <c r="B4717" i="11"/>
  <c r="B4777" i="11"/>
  <c r="B4627" i="11"/>
  <c r="A4747" i="11"/>
  <c r="A4657" i="11"/>
  <c r="A4642" i="11"/>
  <c r="A4777" i="11"/>
  <c r="A4717" i="11"/>
  <c r="A4762" i="11"/>
  <c r="A4702" i="11"/>
  <c r="A4672" i="11"/>
  <c r="A4732" i="11"/>
  <c r="A4687" i="11"/>
  <c r="A4627" i="11"/>
  <c r="F4656" i="11"/>
  <c r="P4656" i="11" s="1"/>
  <c r="F4746" i="11"/>
  <c r="P4746" i="11" s="1"/>
  <c r="F4641" i="11"/>
  <c r="P4641" i="11" s="1"/>
  <c r="F4776" i="11"/>
  <c r="P4776" i="11" s="1"/>
  <c r="F4701" i="11"/>
  <c r="P4701" i="11" s="1"/>
  <c r="F4761" i="11"/>
  <c r="P4761" i="11" s="1"/>
  <c r="F4716" i="11"/>
  <c r="P4716" i="11" s="1"/>
  <c r="F4671" i="11"/>
  <c r="P4671" i="11" s="1"/>
  <c r="F4731" i="11"/>
  <c r="P4731" i="11" s="1"/>
  <c r="F4686" i="11"/>
  <c r="P4686" i="11" s="1"/>
  <c r="F4626" i="11"/>
  <c r="P4626" i="11" s="1"/>
  <c r="E4761" i="11"/>
  <c r="E4731" i="11"/>
  <c r="E4656" i="11"/>
  <c r="E4776" i="11"/>
  <c r="E4641" i="11"/>
  <c r="E4701" i="11"/>
  <c r="E4671" i="11"/>
  <c r="E4716" i="11"/>
  <c r="E4746" i="11"/>
  <c r="E4686" i="11"/>
  <c r="E4626" i="11"/>
  <c r="D4776" i="11"/>
  <c r="D4746" i="11"/>
  <c r="D4716" i="11"/>
  <c r="D4656" i="11"/>
  <c r="D4761" i="11"/>
  <c r="D4641" i="11"/>
  <c r="D4686" i="11"/>
  <c r="D4701" i="11"/>
  <c r="D4731" i="11"/>
  <c r="D4671" i="11"/>
  <c r="D4626" i="11"/>
  <c r="C4656" i="11"/>
  <c r="C4776" i="11"/>
  <c r="C4641" i="11"/>
  <c r="C4761" i="11"/>
  <c r="C4746" i="11"/>
  <c r="C4731" i="11"/>
  <c r="C4701" i="11"/>
  <c r="C4716" i="11"/>
  <c r="C4686" i="11"/>
  <c r="C4671" i="11"/>
  <c r="C4626" i="11"/>
  <c r="B4656" i="11"/>
  <c r="B4686" i="11"/>
  <c r="B4626" i="11"/>
  <c r="B4716" i="11"/>
  <c r="B4701" i="11"/>
  <c r="B4641" i="11"/>
  <c r="B4671" i="11"/>
  <c r="B4761" i="11"/>
  <c r="B4776" i="11"/>
  <c r="B4746" i="11"/>
  <c r="B4731" i="11"/>
  <c r="A4686" i="11"/>
  <c r="A4761" i="11"/>
  <c r="A4776" i="11"/>
  <c r="A4716" i="11"/>
  <c r="A4626" i="11"/>
  <c r="A4746" i="11"/>
  <c r="A4701" i="11"/>
  <c r="A4656" i="11"/>
  <c r="A4641" i="11"/>
  <c r="A4671" i="11"/>
  <c r="A4731" i="11"/>
  <c r="F4625" i="11"/>
  <c r="P4625" i="11" s="1"/>
  <c r="F4715" i="11"/>
  <c r="P4715" i="11" s="1"/>
  <c r="F4655" i="11"/>
  <c r="P4655" i="11" s="1"/>
  <c r="F4640" i="11"/>
  <c r="P4640" i="11" s="1"/>
  <c r="F4700" i="11"/>
  <c r="P4700" i="11" s="1"/>
  <c r="F4760" i="11"/>
  <c r="P4760" i="11" s="1"/>
  <c r="F4685" i="11"/>
  <c r="P4685" i="11" s="1"/>
  <c r="F4730" i="11"/>
  <c r="P4730" i="11" s="1"/>
  <c r="F4775" i="11"/>
  <c r="P4775" i="11" s="1"/>
  <c r="F4670" i="11"/>
  <c r="P4670" i="11" s="1"/>
  <c r="F4745" i="11"/>
  <c r="P4745" i="11" s="1"/>
  <c r="E4685" i="11"/>
  <c r="E4760" i="11"/>
  <c r="E4730" i="11"/>
  <c r="E4670" i="11"/>
  <c r="E4700" i="11"/>
  <c r="E4655" i="11"/>
  <c r="E4640" i="11"/>
  <c r="E4775" i="11"/>
  <c r="E4745" i="11"/>
  <c r="E4625" i="11"/>
  <c r="E4715" i="11"/>
  <c r="D4715" i="11"/>
  <c r="D4760" i="11"/>
  <c r="D4625" i="11"/>
  <c r="D4730" i="11"/>
  <c r="D4670" i="11"/>
  <c r="D4745" i="11"/>
  <c r="D4640" i="11"/>
  <c r="D4655" i="11"/>
  <c r="D4775" i="11"/>
  <c r="D4700" i="11"/>
  <c r="D4685" i="11"/>
  <c r="C4655" i="11"/>
  <c r="C4715" i="11"/>
  <c r="C4730" i="11"/>
  <c r="C4625" i="11"/>
  <c r="C4670" i="11"/>
  <c r="C4685" i="11"/>
  <c r="C4775" i="11"/>
  <c r="C4745" i="11"/>
  <c r="C4640" i="11"/>
  <c r="C4700" i="11"/>
  <c r="C4760" i="11"/>
  <c r="B4715" i="11"/>
  <c r="B4670" i="11"/>
  <c r="B4625" i="11"/>
  <c r="B4730" i="11"/>
  <c r="B4745" i="11"/>
  <c r="B4640" i="11"/>
  <c r="B4775" i="11"/>
  <c r="B4685" i="11"/>
  <c r="B4700" i="11"/>
  <c r="B4655" i="11"/>
  <c r="B4760" i="11"/>
  <c r="A4685" i="11"/>
  <c r="A4655" i="11"/>
  <c r="A4670" i="11"/>
  <c r="A4715" i="11"/>
  <c r="A4775" i="11"/>
  <c r="A4730" i="11"/>
  <c r="A4625" i="11"/>
  <c r="A4640" i="11"/>
  <c r="A4760" i="11"/>
  <c r="A4700" i="11"/>
  <c r="A4745" i="11"/>
  <c r="F4759" i="11"/>
  <c r="P4759" i="11" s="1"/>
  <c r="F4654" i="11"/>
  <c r="P4654" i="11" s="1"/>
  <c r="F4639" i="11"/>
  <c r="P4639" i="11" s="1"/>
  <c r="F4774" i="11"/>
  <c r="P4774" i="11" s="1"/>
  <c r="F4714" i="11"/>
  <c r="P4714" i="11" s="1"/>
  <c r="F4669" i="11"/>
  <c r="P4669" i="11" s="1"/>
  <c r="F4684" i="11"/>
  <c r="P4684" i="11" s="1"/>
  <c r="F4624" i="11"/>
  <c r="P4624" i="11" s="1"/>
  <c r="F4744" i="11"/>
  <c r="P4744" i="11" s="1"/>
  <c r="F4699" i="11"/>
  <c r="P4699" i="11" s="1"/>
  <c r="F4729" i="11"/>
  <c r="P4729" i="11" s="1"/>
  <c r="E4774" i="11"/>
  <c r="E4744" i="11"/>
  <c r="E4639" i="11"/>
  <c r="E4684" i="11"/>
  <c r="E4759" i="11"/>
  <c r="E4714" i="11"/>
  <c r="E4729" i="11"/>
  <c r="E4624" i="11"/>
  <c r="E4699" i="11"/>
  <c r="E4669" i="11"/>
  <c r="E4654" i="11"/>
  <c r="D4699" i="11"/>
  <c r="D4729" i="11"/>
  <c r="D4639" i="11"/>
  <c r="D4669" i="11"/>
  <c r="D4684" i="11"/>
  <c r="D4654" i="11"/>
  <c r="D4714" i="11"/>
  <c r="D4759" i="11"/>
  <c r="D4744" i="11"/>
  <c r="D4774" i="11"/>
  <c r="D4624" i="11"/>
  <c r="C4624" i="11"/>
  <c r="C4639" i="11"/>
  <c r="C4684" i="11"/>
  <c r="C4729" i="11"/>
  <c r="C4759" i="11"/>
  <c r="C4714" i="11"/>
  <c r="C4744" i="11"/>
  <c r="C4669" i="11"/>
  <c r="C4654" i="11"/>
  <c r="C4774" i="11"/>
  <c r="C4699" i="11"/>
  <c r="B4744" i="11"/>
  <c r="B4654" i="11"/>
  <c r="B4699" i="11"/>
  <c r="B4639" i="11"/>
  <c r="B4759" i="11"/>
  <c r="B4624" i="11"/>
  <c r="B4729" i="11"/>
  <c r="B4774" i="11"/>
  <c r="B4669" i="11"/>
  <c r="B4714" i="11"/>
  <c r="B4684" i="11"/>
  <c r="A4729" i="11"/>
  <c r="A4639" i="11"/>
  <c r="A4624" i="11"/>
  <c r="A4714" i="11"/>
  <c r="A4759" i="11"/>
  <c r="A4774" i="11"/>
  <c r="A4669" i="11"/>
  <c r="A4699" i="11"/>
  <c r="A4684" i="11"/>
  <c r="A4744" i="11"/>
  <c r="A4654" i="11"/>
  <c r="F4683" i="11"/>
  <c r="P4683" i="11" s="1"/>
  <c r="F4773" i="11"/>
  <c r="P4773" i="11" s="1"/>
  <c r="F4743" i="11"/>
  <c r="P4743" i="11" s="1"/>
  <c r="F4653" i="11"/>
  <c r="P4653" i="11" s="1"/>
  <c r="F4728" i="11"/>
  <c r="P4728" i="11" s="1"/>
  <c r="F4698" i="11"/>
  <c r="P4698" i="11" s="1"/>
  <c r="F4713" i="11"/>
  <c r="P4713" i="11" s="1"/>
  <c r="F4638" i="11"/>
  <c r="P4638" i="11" s="1"/>
  <c r="F4623" i="11"/>
  <c r="P4623" i="11" s="1"/>
  <c r="F4668" i="11"/>
  <c r="P4668" i="11" s="1"/>
  <c r="F4758" i="11"/>
  <c r="P4758" i="11" s="1"/>
  <c r="E4668" i="11"/>
  <c r="E4773" i="11"/>
  <c r="E4623" i="11"/>
  <c r="E4638" i="11"/>
  <c r="E4683" i="11"/>
  <c r="E4698" i="11"/>
  <c r="E4713" i="11"/>
  <c r="E4653" i="11"/>
  <c r="E4743" i="11"/>
  <c r="E4758" i="11"/>
  <c r="E4728" i="11"/>
  <c r="D4728" i="11"/>
  <c r="D4638" i="11"/>
  <c r="D4698" i="11"/>
  <c r="D4743" i="11"/>
  <c r="D4668" i="11"/>
  <c r="D4653" i="11"/>
  <c r="D4683" i="11"/>
  <c r="D4713" i="11"/>
  <c r="D4758" i="11"/>
  <c r="D4773" i="11"/>
  <c r="D4623" i="11"/>
  <c r="C4728" i="11"/>
  <c r="C4668" i="11"/>
  <c r="C4698" i="11"/>
  <c r="C4743" i="11"/>
  <c r="C4758" i="11"/>
  <c r="C4623" i="11"/>
  <c r="C4653" i="11"/>
  <c r="C4713" i="11"/>
  <c r="C4683" i="11"/>
  <c r="C4773" i="11"/>
  <c r="C4638" i="11"/>
  <c r="B4668" i="11"/>
  <c r="B4653" i="11"/>
  <c r="B4683" i="11"/>
  <c r="B4698" i="11"/>
  <c r="B4743" i="11"/>
  <c r="B4623" i="11"/>
  <c r="B4638" i="11"/>
  <c r="B4773" i="11"/>
  <c r="B4758" i="11"/>
  <c r="B4713" i="11"/>
  <c r="B4728" i="11"/>
  <c r="A4713" i="11"/>
  <c r="A4743" i="11"/>
  <c r="A4758" i="11"/>
  <c r="A4623" i="11"/>
  <c r="A4683" i="11"/>
  <c r="A4698" i="11"/>
  <c r="A4668" i="11"/>
  <c r="A4773" i="11"/>
  <c r="A4638" i="11"/>
  <c r="A4653" i="11"/>
  <c r="A4728" i="11"/>
  <c r="F4757" i="11"/>
  <c r="P4757" i="11" s="1"/>
  <c r="E319" i="12" s="1"/>
  <c r="F4712" i="11"/>
  <c r="P4712" i="11" s="1"/>
  <c r="E316" i="12" s="1"/>
  <c r="F4682" i="11"/>
  <c r="P4682" i="11" s="1"/>
  <c r="E314" i="12" s="1"/>
  <c r="F4637" i="11"/>
  <c r="P4637" i="11" s="1"/>
  <c r="E311" i="12" s="1"/>
  <c r="F4622" i="11"/>
  <c r="P4622" i="11" s="1"/>
  <c r="E310" i="12" s="1"/>
  <c r="F4742" i="11"/>
  <c r="P4742" i="11" s="1"/>
  <c r="E318" i="12" s="1"/>
  <c r="F4772" i="11"/>
  <c r="P4772" i="11" s="1"/>
  <c r="E320" i="12" s="1"/>
  <c r="F4667" i="11"/>
  <c r="P4667" i="11" s="1"/>
  <c r="E313" i="12" s="1"/>
  <c r="F4727" i="11"/>
  <c r="P4727" i="11" s="1"/>
  <c r="E317" i="12" s="1"/>
  <c r="F4697" i="11"/>
  <c r="P4697" i="11" s="1"/>
  <c r="E315" i="12" s="1"/>
  <c r="F4652" i="11"/>
  <c r="P4652" i="11" s="1"/>
  <c r="E312" i="12" s="1"/>
  <c r="E4637" i="11"/>
  <c r="E4667" i="11"/>
  <c r="E4772" i="11"/>
  <c r="E4712" i="11"/>
  <c r="E4757" i="11"/>
  <c r="E4742" i="11"/>
  <c r="E4652" i="11"/>
  <c r="E4622" i="11"/>
  <c r="E4727" i="11"/>
  <c r="E4697" i="11"/>
  <c r="E4682" i="11"/>
  <c r="D4697" i="11"/>
  <c r="D4757" i="11"/>
  <c r="D4667" i="11"/>
  <c r="D4772" i="11"/>
  <c r="D4742" i="11"/>
  <c r="D4727" i="11"/>
  <c r="D4712" i="11"/>
  <c r="D4652" i="11"/>
  <c r="D4622" i="11"/>
  <c r="D4682" i="11"/>
  <c r="D4637" i="11"/>
  <c r="C4727" i="11"/>
  <c r="C4667" i="11"/>
  <c r="C4757" i="11"/>
  <c r="C4697" i="11"/>
  <c r="C4652" i="11"/>
  <c r="C4742" i="11"/>
  <c r="C4637" i="11"/>
  <c r="C4712" i="11"/>
  <c r="C4772" i="11"/>
  <c r="C4682" i="11"/>
  <c r="C4622" i="11"/>
  <c r="B4682" i="11"/>
  <c r="B314" i="12" s="1"/>
  <c r="B4742" i="11"/>
  <c r="B318" i="12" s="1"/>
  <c r="B4697" i="11"/>
  <c r="B315" i="12" s="1"/>
  <c r="B4667" i="11"/>
  <c r="B313" i="12" s="1"/>
  <c r="B4637" i="11"/>
  <c r="B311" i="12" s="1"/>
  <c r="B4622" i="11"/>
  <c r="B310" i="12" s="1"/>
  <c r="B4757" i="11"/>
  <c r="B319" i="12" s="1"/>
  <c r="B4772" i="11"/>
  <c r="B320" i="12" s="1"/>
  <c r="B4712" i="11"/>
  <c r="B316" i="12" s="1"/>
  <c r="B4652" i="11"/>
  <c r="B312" i="12" s="1"/>
  <c r="B4727" i="11"/>
  <c r="B317" i="12" s="1"/>
  <c r="A4712" i="11"/>
  <c r="A316" i="12" s="1"/>
  <c r="A4697" i="11"/>
  <c r="A315" i="12" s="1"/>
  <c r="A4727" i="11"/>
  <c r="A317" i="12" s="1"/>
  <c r="A4622" i="11"/>
  <c r="A310" i="12" s="1"/>
  <c r="A4772" i="11"/>
  <c r="A320" i="12" s="1"/>
  <c r="A4742" i="11"/>
  <c r="A318" i="12" s="1"/>
  <c r="A4652" i="11"/>
  <c r="A312" i="12" s="1"/>
  <c r="A4637" i="11"/>
  <c r="A311" i="12" s="1"/>
  <c r="A4667" i="11"/>
  <c r="A313" i="12" s="1"/>
  <c r="A4757" i="11"/>
  <c r="A319" i="12" s="1"/>
  <c r="A4682" i="11"/>
  <c r="A314" i="12" s="1"/>
  <c r="F4501" i="11"/>
  <c r="P4501" i="11" s="1"/>
  <c r="F4471" i="11"/>
  <c r="P4471" i="11" s="1"/>
  <c r="F4621" i="11"/>
  <c r="P4621" i="11" s="1"/>
  <c r="F4546" i="11"/>
  <c r="P4546" i="11" s="1"/>
  <c r="F4486" i="11"/>
  <c r="P4486" i="11" s="1"/>
  <c r="F4606" i="11"/>
  <c r="P4606" i="11" s="1"/>
  <c r="F4516" i="11"/>
  <c r="P4516" i="11" s="1"/>
  <c r="F4591" i="11"/>
  <c r="P4591" i="11" s="1"/>
  <c r="F4561" i="11"/>
  <c r="P4561" i="11" s="1"/>
  <c r="F4576" i="11"/>
  <c r="P4576" i="11" s="1"/>
  <c r="F4531" i="11"/>
  <c r="P4531" i="11" s="1"/>
  <c r="E4531" i="11"/>
  <c r="E4621" i="11"/>
  <c r="E4546" i="11"/>
  <c r="E4486" i="11"/>
  <c r="E4471" i="11"/>
  <c r="E4516" i="11"/>
  <c r="E4576" i="11"/>
  <c r="E4606" i="11"/>
  <c r="E4591" i="11"/>
  <c r="E4501" i="11"/>
  <c r="E4561" i="11"/>
  <c r="D4546" i="11"/>
  <c r="D4561" i="11"/>
  <c r="D4501" i="11"/>
  <c r="D4471" i="11"/>
  <c r="D4531" i="11"/>
  <c r="D4576" i="11"/>
  <c r="D4516" i="11"/>
  <c r="D4486" i="11"/>
  <c r="D4606" i="11"/>
  <c r="D4591" i="11"/>
  <c r="D4621" i="11"/>
  <c r="C4561" i="11"/>
  <c r="C4621" i="11"/>
  <c r="C4516" i="11"/>
  <c r="C4501" i="11"/>
  <c r="C4531" i="11"/>
  <c r="C4606" i="11"/>
  <c r="C4486" i="11"/>
  <c r="C4471" i="11"/>
  <c r="C4576" i="11"/>
  <c r="C4591" i="11"/>
  <c r="C4546" i="11"/>
  <c r="B4486" i="11"/>
  <c r="B4576" i="11"/>
  <c r="B4471" i="11"/>
  <c r="B4501" i="11"/>
  <c r="B4561" i="11"/>
  <c r="B4606" i="11"/>
  <c r="B4591" i="11"/>
  <c r="B4546" i="11"/>
  <c r="B4621" i="11"/>
  <c r="B4531" i="11"/>
  <c r="B4516" i="11"/>
  <c r="A4516" i="11"/>
  <c r="A4471" i="11"/>
  <c r="A4561" i="11"/>
  <c r="A4606" i="11"/>
  <c r="A4486" i="11"/>
  <c r="A4531" i="11"/>
  <c r="A4621" i="11"/>
  <c r="A4576" i="11"/>
  <c r="A4546" i="11"/>
  <c r="A4501" i="11"/>
  <c r="A4591" i="11"/>
  <c r="F4590" i="11"/>
  <c r="P4590" i="11" s="1"/>
  <c r="F4575" i="11"/>
  <c r="P4575" i="11" s="1"/>
  <c r="F4500" i="11"/>
  <c r="P4500" i="11" s="1"/>
  <c r="F4530" i="11"/>
  <c r="P4530" i="11" s="1"/>
  <c r="F4470" i="11"/>
  <c r="P4470" i="11" s="1"/>
  <c r="F4545" i="11"/>
  <c r="P4545" i="11" s="1"/>
  <c r="F4515" i="11"/>
  <c r="P4515" i="11" s="1"/>
  <c r="F4605" i="11"/>
  <c r="P4605" i="11" s="1"/>
  <c r="F4560" i="11"/>
  <c r="P4560" i="11" s="1"/>
  <c r="F4485" i="11"/>
  <c r="P4485" i="11" s="1"/>
  <c r="F4620" i="11"/>
  <c r="P4620" i="11" s="1"/>
  <c r="E4545" i="11"/>
  <c r="E4530" i="11"/>
  <c r="E4560" i="11"/>
  <c r="E4485" i="11"/>
  <c r="E4500" i="11"/>
  <c r="E4590" i="11"/>
  <c r="E4515" i="11"/>
  <c r="E4470" i="11"/>
  <c r="E4620" i="11"/>
  <c r="E4575" i="11"/>
  <c r="E4605" i="11"/>
  <c r="D4530" i="11"/>
  <c r="D4545" i="11"/>
  <c r="D4560" i="11"/>
  <c r="D4470" i="11"/>
  <c r="D4590" i="11"/>
  <c r="D4500" i="11"/>
  <c r="D4620" i="11"/>
  <c r="D4515" i="11"/>
  <c r="D4605" i="11"/>
  <c r="D4575" i="11"/>
  <c r="D4485" i="11"/>
  <c r="C4530" i="11"/>
  <c r="C4515" i="11"/>
  <c r="C4485" i="11"/>
  <c r="C4470" i="11"/>
  <c r="C4620" i="11"/>
  <c r="C4500" i="11"/>
  <c r="C4605" i="11"/>
  <c r="C4590" i="11"/>
  <c r="C4575" i="11"/>
  <c r="C4560" i="11"/>
  <c r="C4545" i="11"/>
  <c r="B4575" i="11"/>
  <c r="B4590" i="11"/>
  <c r="B4500" i="11"/>
  <c r="B4530" i="11"/>
  <c r="B4560" i="11"/>
  <c r="B4470" i="11"/>
  <c r="B4485" i="11"/>
  <c r="B4545" i="11"/>
  <c r="B4515" i="11"/>
  <c r="B4620" i="11"/>
  <c r="B4605" i="11"/>
  <c r="A4485" i="11"/>
  <c r="A4545" i="11"/>
  <c r="A4620" i="11"/>
  <c r="A4575" i="11"/>
  <c r="A4560" i="11"/>
  <c r="A4530" i="11"/>
  <c r="A4500" i="11"/>
  <c r="A4590" i="11"/>
  <c r="A4515" i="11"/>
  <c r="A4605" i="11"/>
  <c r="A4470" i="11"/>
  <c r="F4619" i="11"/>
  <c r="P4619" i="11" s="1"/>
  <c r="F4544" i="11"/>
  <c r="P4544" i="11" s="1"/>
  <c r="F4604" i="11"/>
  <c r="P4604" i="11" s="1"/>
  <c r="F4529" i="11"/>
  <c r="P4529" i="11" s="1"/>
  <c r="F4559" i="11"/>
  <c r="P4559" i="11" s="1"/>
  <c r="F4484" i="11"/>
  <c r="P4484" i="11" s="1"/>
  <c r="F4589" i="11"/>
  <c r="P4589" i="11" s="1"/>
  <c r="F4499" i="11"/>
  <c r="P4499" i="11" s="1"/>
  <c r="F4469" i="11"/>
  <c r="P4469" i="11" s="1"/>
  <c r="F4514" i="11"/>
  <c r="P4514" i="11" s="1"/>
  <c r="F4574" i="11"/>
  <c r="P4574" i="11" s="1"/>
  <c r="E4484" i="11"/>
  <c r="E4544" i="11"/>
  <c r="E4574" i="11"/>
  <c r="E4529" i="11"/>
  <c r="E4499" i="11"/>
  <c r="E4604" i="11"/>
  <c r="E4469" i="11"/>
  <c r="E4559" i="11"/>
  <c r="E4619" i="11"/>
  <c r="E4589" i="11"/>
  <c r="E4514" i="11"/>
  <c r="D4604" i="11"/>
  <c r="D4619" i="11"/>
  <c r="D4574" i="11"/>
  <c r="D4589" i="11"/>
  <c r="D4499" i="11"/>
  <c r="D4529" i="11"/>
  <c r="D4469" i="11"/>
  <c r="D4559" i="11"/>
  <c r="D4514" i="11"/>
  <c r="D4544" i="11"/>
  <c r="D4484" i="11"/>
  <c r="C4604" i="11"/>
  <c r="C4574" i="11"/>
  <c r="C4499" i="11"/>
  <c r="C4469" i="11"/>
  <c r="C4619" i="11"/>
  <c r="C4589" i="11"/>
  <c r="C4484" i="11"/>
  <c r="C4529" i="11"/>
  <c r="C4544" i="11"/>
  <c r="C4514" i="11"/>
  <c r="C4559" i="11"/>
  <c r="B4469" i="11"/>
  <c r="B4574" i="11"/>
  <c r="B4529" i="11"/>
  <c r="B4544" i="11"/>
  <c r="B4604" i="11"/>
  <c r="B4559" i="11"/>
  <c r="B4514" i="11"/>
  <c r="B4499" i="11"/>
  <c r="B4619" i="11"/>
  <c r="B4589" i="11"/>
  <c r="B4484" i="11"/>
  <c r="A4484" i="11"/>
  <c r="A4469" i="11"/>
  <c r="A4514" i="11"/>
  <c r="A4604" i="11"/>
  <c r="A4589" i="11"/>
  <c r="A4574" i="11"/>
  <c r="A4529" i="11"/>
  <c r="A4499" i="11"/>
  <c r="A4544" i="11"/>
  <c r="A4559" i="11"/>
  <c r="A4619" i="11"/>
  <c r="F4468" i="11"/>
  <c r="P4468" i="11" s="1"/>
  <c r="F4543" i="11"/>
  <c r="P4543" i="11" s="1"/>
  <c r="F4528" i="11"/>
  <c r="P4528" i="11" s="1"/>
  <c r="F4588" i="11"/>
  <c r="P4588" i="11" s="1"/>
  <c r="F4558" i="11"/>
  <c r="P4558" i="11" s="1"/>
  <c r="F4513" i="11"/>
  <c r="P4513" i="11" s="1"/>
  <c r="F4483" i="11"/>
  <c r="P4483" i="11" s="1"/>
  <c r="F4618" i="11"/>
  <c r="P4618" i="11" s="1"/>
  <c r="F4498" i="11"/>
  <c r="P4498" i="11" s="1"/>
  <c r="F4603" i="11"/>
  <c r="P4603" i="11" s="1"/>
  <c r="F4573" i="11"/>
  <c r="P4573" i="11" s="1"/>
  <c r="E4558" i="11"/>
  <c r="E4618" i="11"/>
  <c r="E4528" i="11"/>
  <c r="E4588" i="11"/>
  <c r="E4483" i="11"/>
  <c r="E4543" i="11"/>
  <c r="E4498" i="11"/>
  <c r="E4573" i="11"/>
  <c r="E4603" i="11"/>
  <c r="E4468" i="11"/>
  <c r="E4513" i="11"/>
  <c r="D4558" i="11"/>
  <c r="D4618" i="11"/>
  <c r="D4513" i="11"/>
  <c r="D4528" i="11"/>
  <c r="D4468" i="11"/>
  <c r="D4603" i="11"/>
  <c r="D4498" i="11"/>
  <c r="D4573" i="11"/>
  <c r="D4483" i="11"/>
  <c r="D4588" i="11"/>
  <c r="D4543" i="11"/>
  <c r="C4528" i="11"/>
  <c r="C4558" i="11"/>
  <c r="C4498" i="11"/>
  <c r="C4468" i="11"/>
  <c r="C4483" i="11"/>
  <c r="C4543" i="11"/>
  <c r="C4603" i="11"/>
  <c r="C4573" i="11"/>
  <c r="C4513" i="11"/>
  <c r="C4588" i="11"/>
  <c r="C4618" i="11"/>
  <c r="B4498" i="11"/>
  <c r="B4528" i="11"/>
  <c r="B4603" i="11"/>
  <c r="B4543" i="11"/>
  <c r="B4468" i="11"/>
  <c r="B4573" i="11"/>
  <c r="B4558" i="11"/>
  <c r="B4513" i="11"/>
  <c r="B4588" i="11"/>
  <c r="B4483" i="11"/>
  <c r="B4618" i="11"/>
  <c r="A4483" i="11"/>
  <c r="A4528" i="11"/>
  <c r="A4558" i="11"/>
  <c r="A4573" i="11"/>
  <c r="A4618" i="11"/>
  <c r="A4468" i="11"/>
  <c r="A4603" i="11"/>
  <c r="A4588" i="11"/>
  <c r="A4513" i="11"/>
  <c r="A4498" i="11"/>
  <c r="A4543" i="11"/>
  <c r="F4512" i="11"/>
  <c r="P4512" i="11" s="1"/>
  <c r="F4617" i="11"/>
  <c r="P4617" i="11" s="1"/>
  <c r="F4602" i="11"/>
  <c r="P4602" i="11" s="1"/>
  <c r="F4587" i="11"/>
  <c r="P4587" i="11" s="1"/>
  <c r="F4497" i="11"/>
  <c r="P4497" i="11" s="1"/>
  <c r="F4557" i="11"/>
  <c r="P4557" i="11" s="1"/>
  <c r="F4527" i="11"/>
  <c r="P4527" i="11" s="1"/>
  <c r="F4572" i="11"/>
  <c r="P4572" i="11" s="1"/>
  <c r="F4467" i="11"/>
  <c r="P4467" i="11" s="1"/>
  <c r="F4482" i="11"/>
  <c r="P4482" i="11" s="1"/>
  <c r="F4542" i="11"/>
  <c r="P4542" i="11" s="1"/>
  <c r="E4617" i="11"/>
  <c r="E4587" i="11"/>
  <c r="E4572" i="11"/>
  <c r="E4557" i="11"/>
  <c r="E4602" i="11"/>
  <c r="E4467" i="11"/>
  <c r="E4512" i="11"/>
  <c r="E4542" i="11"/>
  <c r="E4497" i="11"/>
  <c r="E4482" i="11"/>
  <c r="E4527" i="11"/>
  <c r="D4617" i="11"/>
  <c r="D4557" i="11"/>
  <c r="D4467" i="11"/>
  <c r="D4587" i="11"/>
  <c r="D4482" i="11"/>
  <c r="D4542" i="11"/>
  <c r="D4572" i="11"/>
  <c r="D4497" i="11"/>
  <c r="D4527" i="11"/>
  <c r="D4602" i="11"/>
  <c r="D4512" i="11"/>
  <c r="C4497" i="11"/>
  <c r="C4587" i="11"/>
  <c r="C4512" i="11"/>
  <c r="C4467" i="11"/>
  <c r="C4617" i="11"/>
  <c r="C4482" i="11"/>
  <c r="C4527" i="11"/>
  <c r="C4602" i="11"/>
  <c r="C4572" i="11"/>
  <c r="C4542" i="11"/>
  <c r="C4557" i="11"/>
  <c r="B4542" i="11"/>
  <c r="B4497" i="11"/>
  <c r="B4587" i="11"/>
  <c r="B4512" i="11"/>
  <c r="B4617" i="11"/>
  <c r="B4602" i="11"/>
  <c r="B4572" i="11"/>
  <c r="B4557" i="11"/>
  <c r="B4527" i="11"/>
  <c r="B4467" i="11"/>
  <c r="B4482" i="11"/>
  <c r="A4527" i="11"/>
  <c r="A4482" i="11"/>
  <c r="A4497" i="11"/>
  <c r="A4542" i="11"/>
  <c r="A4572" i="11"/>
  <c r="A4467" i="11"/>
  <c r="A4557" i="11"/>
  <c r="A4617" i="11"/>
  <c r="A4587" i="11"/>
  <c r="A4602" i="11"/>
  <c r="A4512" i="11"/>
  <c r="F4556" i="11"/>
  <c r="P4556" i="11" s="1"/>
  <c r="F4481" i="11"/>
  <c r="P4481" i="11" s="1"/>
  <c r="F4571" i="11"/>
  <c r="P4571" i="11" s="1"/>
  <c r="F4511" i="11"/>
  <c r="P4511" i="11" s="1"/>
  <c r="F4541" i="11"/>
  <c r="P4541" i="11" s="1"/>
  <c r="F4496" i="11"/>
  <c r="P4496" i="11" s="1"/>
  <c r="F4586" i="11"/>
  <c r="P4586" i="11" s="1"/>
  <c r="F4616" i="11"/>
  <c r="P4616" i="11" s="1"/>
  <c r="F4601" i="11"/>
  <c r="P4601" i="11" s="1"/>
  <c r="F4526" i="11"/>
  <c r="P4526" i="11" s="1"/>
  <c r="F4466" i="11"/>
  <c r="P4466" i="11" s="1"/>
  <c r="E4526" i="11"/>
  <c r="E4616" i="11"/>
  <c r="E4496" i="11"/>
  <c r="E4511" i="11"/>
  <c r="E4541" i="11"/>
  <c r="E4586" i="11"/>
  <c r="E4466" i="11"/>
  <c r="E4601" i="11"/>
  <c r="E4571" i="11"/>
  <c r="E4481" i="11"/>
  <c r="E4556" i="11"/>
  <c r="D4616" i="11"/>
  <c r="D4511" i="11"/>
  <c r="D4556" i="11"/>
  <c r="D4526" i="11"/>
  <c r="D4571" i="11"/>
  <c r="D4481" i="11"/>
  <c r="D4541" i="11"/>
  <c r="D4466" i="11"/>
  <c r="D4586" i="11"/>
  <c r="D4601" i="11"/>
  <c r="D4496" i="11"/>
  <c r="C4541" i="11"/>
  <c r="C4511" i="11"/>
  <c r="C4526" i="11"/>
  <c r="C4481" i="11"/>
  <c r="C4466" i="11"/>
  <c r="C4616" i="11"/>
  <c r="C4601" i="11"/>
  <c r="C4586" i="11"/>
  <c r="C4496" i="11"/>
  <c r="C4556" i="11"/>
  <c r="C4571" i="11"/>
  <c r="B4616" i="11"/>
  <c r="B4466" i="11"/>
  <c r="B4496" i="11"/>
  <c r="B4571" i="11"/>
  <c r="B4526" i="11"/>
  <c r="B4541" i="11"/>
  <c r="B4586" i="11"/>
  <c r="B4556" i="11"/>
  <c r="B4601" i="11"/>
  <c r="B4481" i="11"/>
  <c r="B4511" i="11"/>
  <c r="A4511" i="11"/>
  <c r="A4526" i="11"/>
  <c r="A4571" i="11"/>
  <c r="A4616" i="11"/>
  <c r="A4466" i="11"/>
  <c r="A4496" i="11"/>
  <c r="A4586" i="11"/>
  <c r="A4601" i="11"/>
  <c r="A4541" i="11"/>
  <c r="A4556" i="11"/>
  <c r="A4481" i="11"/>
  <c r="F4615" i="11"/>
  <c r="P4615" i="11" s="1"/>
  <c r="F4570" i="11"/>
  <c r="P4570" i="11" s="1"/>
  <c r="F4480" i="11"/>
  <c r="P4480" i="11" s="1"/>
  <c r="F4585" i="11"/>
  <c r="P4585" i="11" s="1"/>
  <c r="F4465" i="11"/>
  <c r="P4465" i="11" s="1"/>
  <c r="F4525" i="11"/>
  <c r="P4525" i="11" s="1"/>
  <c r="F4540" i="11"/>
  <c r="P4540" i="11" s="1"/>
  <c r="F4495" i="11"/>
  <c r="P4495" i="11" s="1"/>
  <c r="F4600" i="11"/>
  <c r="P4600" i="11" s="1"/>
  <c r="F4510" i="11"/>
  <c r="P4510" i="11" s="1"/>
  <c r="F4555" i="11"/>
  <c r="P4555" i="11" s="1"/>
  <c r="E4600" i="11"/>
  <c r="E4570" i="11"/>
  <c r="E4615" i="11"/>
  <c r="E4480" i="11"/>
  <c r="E4525" i="11"/>
  <c r="E4585" i="11"/>
  <c r="E4495" i="11"/>
  <c r="E4540" i="11"/>
  <c r="E4510" i="11"/>
  <c r="E4555" i="11"/>
  <c r="E4465" i="11"/>
  <c r="D4510" i="11"/>
  <c r="D4465" i="11"/>
  <c r="D4480" i="11"/>
  <c r="D4615" i="11"/>
  <c r="D4600" i="11"/>
  <c r="D4555" i="11"/>
  <c r="D4570" i="11"/>
  <c r="D4585" i="11"/>
  <c r="D4540" i="11"/>
  <c r="D4495" i="11"/>
  <c r="D4525" i="11"/>
  <c r="C4570" i="11"/>
  <c r="C4525" i="11"/>
  <c r="C4465" i="11"/>
  <c r="C4540" i="11"/>
  <c r="C4495" i="11"/>
  <c r="C4585" i="11"/>
  <c r="C4555" i="11"/>
  <c r="C4600" i="11"/>
  <c r="C4615" i="11"/>
  <c r="C4510" i="11"/>
  <c r="C4480" i="11"/>
  <c r="B4465" i="11"/>
  <c r="B4525" i="11"/>
  <c r="B4540" i="11"/>
  <c r="B4495" i="11"/>
  <c r="B4480" i="11"/>
  <c r="B4615" i="11"/>
  <c r="B4555" i="11"/>
  <c r="B4570" i="11"/>
  <c r="B4600" i="11"/>
  <c r="B4585" i="11"/>
  <c r="B4510" i="11"/>
  <c r="A4585" i="11"/>
  <c r="A4525" i="11"/>
  <c r="A4555" i="11"/>
  <c r="A4570" i="11"/>
  <c r="A4615" i="11"/>
  <c r="A4495" i="11"/>
  <c r="A4465" i="11"/>
  <c r="A4480" i="11"/>
  <c r="A4510" i="11"/>
  <c r="A4540" i="11"/>
  <c r="A4600" i="11"/>
  <c r="F4569" i="11"/>
  <c r="P4569" i="11" s="1"/>
  <c r="F4599" i="11"/>
  <c r="P4599" i="11" s="1"/>
  <c r="F4524" i="11"/>
  <c r="P4524" i="11" s="1"/>
  <c r="F4584" i="11"/>
  <c r="P4584" i="11" s="1"/>
  <c r="F4539" i="11"/>
  <c r="P4539" i="11" s="1"/>
  <c r="F4509" i="11"/>
  <c r="P4509" i="11" s="1"/>
  <c r="F4614" i="11"/>
  <c r="P4614" i="11" s="1"/>
  <c r="F4494" i="11"/>
  <c r="P4494" i="11" s="1"/>
  <c r="F4464" i="11"/>
  <c r="P4464" i="11" s="1"/>
  <c r="F4479" i="11"/>
  <c r="P4479" i="11" s="1"/>
  <c r="F4554" i="11"/>
  <c r="P4554" i="11" s="1"/>
  <c r="E4569" i="11"/>
  <c r="E4479" i="11"/>
  <c r="E4554" i="11"/>
  <c r="E4584" i="11"/>
  <c r="E4599" i="11"/>
  <c r="E4509" i="11"/>
  <c r="E4494" i="11"/>
  <c r="E4464" i="11"/>
  <c r="E4614" i="11"/>
  <c r="E4539" i="11"/>
  <c r="E4524" i="11"/>
  <c r="D4569" i="11"/>
  <c r="D4509" i="11"/>
  <c r="D4494" i="11"/>
  <c r="D4614" i="11"/>
  <c r="D4524" i="11"/>
  <c r="D4554" i="11"/>
  <c r="D4479" i="11"/>
  <c r="D4599" i="11"/>
  <c r="D4464" i="11"/>
  <c r="D4539" i="11"/>
  <c r="D4584" i="11"/>
  <c r="C4569" i="11"/>
  <c r="C4464" i="11"/>
  <c r="C4494" i="11"/>
  <c r="C4539" i="11"/>
  <c r="C4524" i="11"/>
  <c r="C4554" i="11"/>
  <c r="C4479" i="11"/>
  <c r="C4584" i="11"/>
  <c r="C4614" i="11"/>
  <c r="C4599" i="11"/>
  <c r="C4509" i="11"/>
  <c r="B4569" i="11"/>
  <c r="B4509" i="11"/>
  <c r="B4554" i="11"/>
  <c r="B4539" i="11"/>
  <c r="B4599" i="11"/>
  <c r="B4479" i="11"/>
  <c r="B4464" i="11"/>
  <c r="B4614" i="11"/>
  <c r="B4524" i="11"/>
  <c r="B4584" i="11"/>
  <c r="B4494" i="11"/>
  <c r="A4464" i="11"/>
  <c r="A4494" i="11"/>
  <c r="A4509" i="11"/>
  <c r="A4584" i="11"/>
  <c r="A4614" i="11"/>
  <c r="A4524" i="11"/>
  <c r="A4479" i="11"/>
  <c r="A4599" i="11"/>
  <c r="A4569" i="11"/>
  <c r="A4554" i="11"/>
  <c r="A4539" i="11"/>
  <c r="F4508" i="11"/>
  <c r="P4508" i="11" s="1"/>
  <c r="F4568" i="11"/>
  <c r="P4568" i="11" s="1"/>
  <c r="F4493" i="11"/>
  <c r="P4493" i="11" s="1"/>
  <c r="F4478" i="11"/>
  <c r="P4478" i="11" s="1"/>
  <c r="F4583" i="11"/>
  <c r="P4583" i="11" s="1"/>
  <c r="F4463" i="11"/>
  <c r="P4463" i="11" s="1"/>
  <c r="F4553" i="11"/>
  <c r="P4553" i="11" s="1"/>
  <c r="F4538" i="11"/>
  <c r="P4538" i="11" s="1"/>
  <c r="F4613" i="11"/>
  <c r="P4613" i="11" s="1"/>
  <c r="F4523" i="11"/>
  <c r="P4523" i="11" s="1"/>
  <c r="F4598" i="11"/>
  <c r="P4598" i="11" s="1"/>
  <c r="E4463" i="11"/>
  <c r="E4493" i="11"/>
  <c r="E4568" i="11"/>
  <c r="E4613" i="11"/>
  <c r="E4523" i="11"/>
  <c r="E4583" i="11"/>
  <c r="E4553" i="11"/>
  <c r="E4508" i="11"/>
  <c r="E4538" i="11"/>
  <c r="E4598" i="11"/>
  <c r="E4478" i="11"/>
  <c r="D4523" i="11"/>
  <c r="D4553" i="11"/>
  <c r="D4493" i="11"/>
  <c r="D4463" i="11"/>
  <c r="D4598" i="11"/>
  <c r="D4613" i="11"/>
  <c r="D4583" i="11"/>
  <c r="D4478" i="11"/>
  <c r="D4508" i="11"/>
  <c r="D4538" i="11"/>
  <c r="D4568" i="11"/>
  <c r="C4493" i="11"/>
  <c r="C4478" i="11"/>
  <c r="C4553" i="11"/>
  <c r="C4598" i="11"/>
  <c r="C4538" i="11"/>
  <c r="C4568" i="11"/>
  <c r="C4583" i="11"/>
  <c r="C4523" i="11"/>
  <c r="C4613" i="11"/>
  <c r="C4463" i="11"/>
  <c r="C4508" i="11"/>
  <c r="B4613" i="11"/>
  <c r="B4598" i="11"/>
  <c r="B4583" i="11"/>
  <c r="B4568" i="11"/>
  <c r="B4553" i="11"/>
  <c r="B4538" i="11"/>
  <c r="B4523" i="11"/>
  <c r="B4463" i="11"/>
  <c r="B4508" i="11"/>
  <c r="B4493" i="11"/>
  <c r="B4478" i="11"/>
  <c r="A4538" i="11"/>
  <c r="A4583" i="11"/>
  <c r="A4568" i="11"/>
  <c r="A4613" i="11"/>
  <c r="A4553" i="11"/>
  <c r="A4598" i="11"/>
  <c r="A4523" i="11"/>
  <c r="A4508" i="11"/>
  <c r="A4463" i="11"/>
  <c r="A4478" i="11"/>
  <c r="A4493" i="11"/>
  <c r="F4567" i="11"/>
  <c r="P4567" i="11" s="1"/>
  <c r="F4597" i="11"/>
  <c r="P4597" i="11" s="1"/>
  <c r="F4612" i="11"/>
  <c r="P4612" i="11" s="1"/>
  <c r="F4522" i="11"/>
  <c r="P4522" i="11" s="1"/>
  <c r="F4492" i="11"/>
  <c r="P4492" i="11" s="1"/>
  <c r="F4537" i="11"/>
  <c r="P4537" i="11" s="1"/>
  <c r="F4462" i="11"/>
  <c r="P4462" i="11" s="1"/>
  <c r="F4507" i="11"/>
  <c r="P4507" i="11" s="1"/>
  <c r="F4552" i="11"/>
  <c r="P4552" i="11" s="1"/>
  <c r="F4477" i="11"/>
  <c r="P4477" i="11" s="1"/>
  <c r="F4582" i="11"/>
  <c r="P4582" i="11" s="1"/>
  <c r="E4522" i="11"/>
  <c r="E4507" i="11"/>
  <c r="E4492" i="11"/>
  <c r="E4462" i="11"/>
  <c r="E4597" i="11"/>
  <c r="E4477" i="11"/>
  <c r="E4537" i="11"/>
  <c r="E4552" i="11"/>
  <c r="E4582" i="11"/>
  <c r="E4612" i="11"/>
  <c r="E4567" i="11"/>
  <c r="D4507" i="11"/>
  <c r="D4612" i="11"/>
  <c r="D4582" i="11"/>
  <c r="D4462" i="11"/>
  <c r="D4477" i="11"/>
  <c r="D4537" i="11"/>
  <c r="D4597" i="11"/>
  <c r="D4567" i="11"/>
  <c r="D4492" i="11"/>
  <c r="D4552" i="11"/>
  <c r="D4522" i="11"/>
  <c r="C4462" i="11"/>
  <c r="C4582" i="11"/>
  <c r="C4537" i="11"/>
  <c r="C4477" i="11"/>
  <c r="C4597" i="11"/>
  <c r="C4567" i="11"/>
  <c r="C4552" i="11"/>
  <c r="C4612" i="11"/>
  <c r="C4522" i="11"/>
  <c r="C4507" i="11"/>
  <c r="C4492" i="11"/>
  <c r="B4552" i="11"/>
  <c r="B4582" i="11"/>
  <c r="B4567" i="11"/>
  <c r="B4507" i="11"/>
  <c r="B4597" i="11"/>
  <c r="B4477" i="11"/>
  <c r="B4522" i="11"/>
  <c r="B4612" i="11"/>
  <c r="B4462" i="11"/>
  <c r="B4492" i="11"/>
  <c r="B4537" i="11"/>
  <c r="A4612" i="11"/>
  <c r="A4462" i="11"/>
  <c r="A4507" i="11"/>
  <c r="A4567" i="11"/>
  <c r="A4552" i="11"/>
  <c r="A4477" i="11"/>
  <c r="A4522" i="11"/>
  <c r="A4597" i="11"/>
  <c r="A4582" i="11"/>
  <c r="A4492" i="11"/>
  <c r="A4537" i="11"/>
  <c r="F4491" i="11"/>
  <c r="P4491" i="11" s="1"/>
  <c r="F4551" i="11"/>
  <c r="P4551" i="11" s="1"/>
  <c r="F4521" i="11"/>
  <c r="P4521" i="11" s="1"/>
  <c r="F4611" i="11"/>
  <c r="P4611" i="11" s="1"/>
  <c r="F4596" i="11"/>
  <c r="P4596" i="11" s="1"/>
  <c r="F4566" i="11"/>
  <c r="P4566" i="11" s="1"/>
  <c r="F4581" i="11"/>
  <c r="P4581" i="11" s="1"/>
  <c r="F4476" i="11"/>
  <c r="P4476" i="11" s="1"/>
  <c r="F4461" i="11"/>
  <c r="P4461" i="11" s="1"/>
  <c r="F4506" i="11"/>
  <c r="P4506" i="11" s="1"/>
  <c r="F4536" i="11"/>
  <c r="P4536" i="11" s="1"/>
  <c r="E4506" i="11"/>
  <c r="E4566" i="11"/>
  <c r="E4521" i="11"/>
  <c r="E4611" i="11"/>
  <c r="E4476" i="11"/>
  <c r="E4596" i="11"/>
  <c r="E4551" i="11"/>
  <c r="E4581" i="11"/>
  <c r="E4461" i="11"/>
  <c r="E4491" i="11"/>
  <c r="E4536" i="11"/>
  <c r="D4611" i="11"/>
  <c r="D4551" i="11"/>
  <c r="D4476" i="11"/>
  <c r="D4461" i="11"/>
  <c r="D4581" i="11"/>
  <c r="D4596" i="11"/>
  <c r="D4566" i="11"/>
  <c r="D4521" i="11"/>
  <c r="D4506" i="11"/>
  <c r="D4491" i="11"/>
  <c r="D4536" i="11"/>
  <c r="C4581" i="11"/>
  <c r="C4491" i="11"/>
  <c r="C4476" i="11"/>
  <c r="C4506" i="11"/>
  <c r="C4611" i="11"/>
  <c r="C4566" i="11"/>
  <c r="C4551" i="11"/>
  <c r="C4521" i="11"/>
  <c r="C4596" i="11"/>
  <c r="C4461" i="11"/>
  <c r="C4536" i="11"/>
  <c r="B4491" i="11"/>
  <c r="B4596" i="11"/>
  <c r="B4581" i="11"/>
  <c r="B4566" i="11"/>
  <c r="B4521" i="11"/>
  <c r="B4476" i="11"/>
  <c r="B4551" i="11"/>
  <c r="B4506" i="11"/>
  <c r="B4461" i="11"/>
  <c r="B4611" i="11"/>
  <c r="B4536" i="11"/>
  <c r="A4461" i="11"/>
  <c r="A4476" i="11"/>
  <c r="A4491" i="11"/>
  <c r="A4551" i="11"/>
  <c r="A4581" i="11"/>
  <c r="A4596" i="11"/>
  <c r="A4566" i="11"/>
  <c r="A4521" i="11"/>
  <c r="A4506" i="11"/>
  <c r="A4611" i="11"/>
  <c r="A4536" i="11"/>
  <c r="F4520" i="11"/>
  <c r="P4520" i="11" s="1"/>
  <c r="F4595" i="11"/>
  <c r="P4595" i="11" s="1"/>
  <c r="F4490" i="11"/>
  <c r="P4490" i="11" s="1"/>
  <c r="F4565" i="11"/>
  <c r="P4565" i="11" s="1"/>
  <c r="F4505" i="11"/>
  <c r="P4505" i="11" s="1"/>
  <c r="F4580" i="11"/>
  <c r="P4580" i="11" s="1"/>
  <c r="F4610" i="11"/>
  <c r="P4610" i="11" s="1"/>
  <c r="F4460" i="11"/>
  <c r="P4460" i="11" s="1"/>
  <c r="F4550" i="11"/>
  <c r="P4550" i="11" s="1"/>
  <c r="F4475" i="11"/>
  <c r="P4475" i="11" s="1"/>
  <c r="F4535" i="11"/>
  <c r="P4535" i="11" s="1"/>
  <c r="E4550" i="11"/>
  <c r="E4505" i="11"/>
  <c r="E4595" i="11"/>
  <c r="E4520" i="11"/>
  <c r="E4610" i="11"/>
  <c r="E4565" i="11"/>
  <c r="E4580" i="11"/>
  <c r="E4460" i="11"/>
  <c r="E4535" i="11"/>
  <c r="E4490" i="11"/>
  <c r="E4475" i="11"/>
  <c r="D4475" i="11"/>
  <c r="D4595" i="11"/>
  <c r="D4535" i="11"/>
  <c r="D4505" i="11"/>
  <c r="D4520" i="11"/>
  <c r="D4565" i="11"/>
  <c r="D4610" i="11"/>
  <c r="D4460" i="11"/>
  <c r="D4580" i="11"/>
  <c r="D4490" i="11"/>
  <c r="D4550" i="11"/>
  <c r="C4565" i="11"/>
  <c r="C4595" i="11"/>
  <c r="C4580" i="11"/>
  <c r="C4550" i="11"/>
  <c r="C4460" i="11"/>
  <c r="C4505" i="11"/>
  <c r="C4610" i="11"/>
  <c r="C4520" i="11"/>
  <c r="C4475" i="11"/>
  <c r="C4535" i="11"/>
  <c r="C4490" i="11"/>
  <c r="B4610" i="11"/>
  <c r="B4565" i="11"/>
  <c r="B4535" i="11"/>
  <c r="B4580" i="11"/>
  <c r="B4595" i="11"/>
  <c r="B4475" i="11"/>
  <c r="B4460" i="11"/>
  <c r="B4520" i="11"/>
  <c r="B4490" i="11"/>
  <c r="B4505" i="11"/>
  <c r="B4550" i="11"/>
  <c r="A4520" i="11"/>
  <c r="A4580" i="11"/>
  <c r="A4565" i="11"/>
  <c r="A4610" i="11"/>
  <c r="A4505" i="11"/>
  <c r="A4460" i="11"/>
  <c r="A4475" i="11"/>
  <c r="A4550" i="11"/>
  <c r="A4535" i="11"/>
  <c r="A4595" i="11"/>
  <c r="A4490" i="11"/>
  <c r="F4609" i="11"/>
  <c r="P4609" i="11" s="1"/>
  <c r="F4459" i="11"/>
  <c r="P4459" i="11" s="1"/>
  <c r="F4474" i="11"/>
  <c r="P4474" i="11" s="1"/>
  <c r="F4579" i="11"/>
  <c r="P4579" i="11" s="1"/>
  <c r="F4564" i="11"/>
  <c r="P4564" i="11" s="1"/>
  <c r="F4594" i="11"/>
  <c r="P4594" i="11" s="1"/>
  <c r="F4504" i="11"/>
  <c r="P4504" i="11" s="1"/>
  <c r="F4489" i="11"/>
  <c r="P4489" i="11" s="1"/>
  <c r="F4519" i="11"/>
  <c r="P4519" i="11" s="1"/>
  <c r="F4534" i="11"/>
  <c r="P4534" i="11" s="1"/>
  <c r="F4549" i="11"/>
  <c r="P4549" i="11" s="1"/>
  <c r="E4549" i="11"/>
  <c r="E4609" i="11"/>
  <c r="E4474" i="11"/>
  <c r="E4564" i="11"/>
  <c r="E4534" i="11"/>
  <c r="E4489" i="11"/>
  <c r="E4519" i="11"/>
  <c r="E4594" i="11"/>
  <c r="E4579" i="11"/>
  <c r="E4459" i="11"/>
  <c r="E4504" i="11"/>
  <c r="D4549" i="11"/>
  <c r="D4594" i="11"/>
  <c r="D4489" i="11"/>
  <c r="D4474" i="11"/>
  <c r="D4609" i="11"/>
  <c r="D4459" i="11"/>
  <c r="D4534" i="11"/>
  <c r="D4519" i="11"/>
  <c r="D4564" i="11"/>
  <c r="D4504" i="11"/>
  <c r="D4579" i="11"/>
  <c r="C4504" i="11"/>
  <c r="C4474" i="11"/>
  <c r="C4459" i="11"/>
  <c r="C4564" i="11"/>
  <c r="C4594" i="11"/>
  <c r="C4579" i="11"/>
  <c r="C4534" i="11"/>
  <c r="C4519" i="11"/>
  <c r="C4609" i="11"/>
  <c r="C4549" i="11"/>
  <c r="C4489" i="11"/>
  <c r="B4474" i="11"/>
  <c r="B4564" i="11"/>
  <c r="B4549" i="11"/>
  <c r="B4594" i="11"/>
  <c r="B4459" i="11"/>
  <c r="B4609" i="11"/>
  <c r="B4519" i="11"/>
  <c r="B4579" i="11"/>
  <c r="B4489" i="11"/>
  <c r="B4534" i="11"/>
  <c r="B4504" i="11"/>
  <c r="A4474" i="11"/>
  <c r="A4489" i="11"/>
  <c r="A4549" i="11"/>
  <c r="A4504" i="11"/>
  <c r="A4534" i="11"/>
  <c r="A4594" i="11"/>
  <c r="A4519" i="11"/>
  <c r="A4459" i="11"/>
  <c r="A4609" i="11"/>
  <c r="A4579" i="11"/>
  <c r="A4564" i="11"/>
  <c r="F4578" i="11"/>
  <c r="P4578" i="11" s="1"/>
  <c r="F4518" i="11"/>
  <c r="P4518" i="11" s="1"/>
  <c r="F4548" i="11"/>
  <c r="P4548" i="11" s="1"/>
  <c r="F4473" i="11"/>
  <c r="P4473" i="11" s="1"/>
  <c r="F4593" i="11"/>
  <c r="P4593" i="11" s="1"/>
  <c r="F4563" i="11"/>
  <c r="P4563" i="11" s="1"/>
  <c r="F4458" i="11"/>
  <c r="P4458" i="11" s="1"/>
  <c r="F4608" i="11"/>
  <c r="P4608" i="11" s="1"/>
  <c r="F4533" i="11"/>
  <c r="P4533" i="11" s="1"/>
  <c r="F4488" i="11"/>
  <c r="P4488" i="11" s="1"/>
  <c r="F4503" i="11"/>
  <c r="P4503" i="11" s="1"/>
  <c r="E4593" i="11"/>
  <c r="E4608" i="11"/>
  <c r="E4503" i="11"/>
  <c r="E4518" i="11"/>
  <c r="E4473" i="11"/>
  <c r="E4488" i="11"/>
  <c r="E4548" i="11"/>
  <c r="E4578" i="11"/>
  <c r="E4533" i="11"/>
  <c r="E4458" i="11"/>
  <c r="E4563" i="11"/>
  <c r="D4473" i="11"/>
  <c r="D4593" i="11"/>
  <c r="D4458" i="11"/>
  <c r="D4503" i="11"/>
  <c r="D4488" i="11"/>
  <c r="D4518" i="11"/>
  <c r="D4533" i="11"/>
  <c r="D4578" i="11"/>
  <c r="D4608" i="11"/>
  <c r="D4563" i="11"/>
  <c r="D4548" i="11"/>
  <c r="C4503" i="11"/>
  <c r="C4548" i="11"/>
  <c r="C4533" i="11"/>
  <c r="C4473" i="11"/>
  <c r="C4518" i="11"/>
  <c r="C4458" i="11"/>
  <c r="C4593" i="11"/>
  <c r="C4578" i="11"/>
  <c r="C4563" i="11"/>
  <c r="C4488" i="11"/>
  <c r="C4608" i="11"/>
  <c r="B4473" i="11"/>
  <c r="B4533" i="11"/>
  <c r="B4563" i="11"/>
  <c r="B4458" i="11"/>
  <c r="B4593" i="11"/>
  <c r="B4548" i="11"/>
  <c r="B4488" i="11"/>
  <c r="B4503" i="11"/>
  <c r="B4608" i="11"/>
  <c r="B4578" i="11"/>
  <c r="B4518" i="11"/>
  <c r="A4593" i="11"/>
  <c r="A4548" i="11"/>
  <c r="A4458" i="11"/>
  <c r="A4473" i="11"/>
  <c r="A4503" i="11"/>
  <c r="A4533" i="11"/>
  <c r="A4578" i="11"/>
  <c r="A4488" i="11"/>
  <c r="A4563" i="11"/>
  <c r="A4518" i="11"/>
  <c r="A4608" i="11"/>
  <c r="F4562" i="11"/>
  <c r="P4562" i="11" s="1"/>
  <c r="E306" i="12" s="1"/>
  <c r="F4577" i="11"/>
  <c r="P4577" i="11" s="1"/>
  <c r="E307" i="12" s="1"/>
  <c r="F4607" i="11"/>
  <c r="P4607" i="11" s="1"/>
  <c r="E309" i="12" s="1"/>
  <c r="F4502" i="11"/>
  <c r="P4502" i="11" s="1"/>
  <c r="E302" i="12" s="1"/>
  <c r="F4592" i="11"/>
  <c r="P4592" i="11" s="1"/>
  <c r="E308" i="12" s="1"/>
  <c r="F4532" i="11"/>
  <c r="P4532" i="11" s="1"/>
  <c r="E304" i="12" s="1"/>
  <c r="F4472" i="11"/>
  <c r="P4472" i="11" s="1"/>
  <c r="E300" i="12" s="1"/>
  <c r="F4517" i="11"/>
  <c r="P4517" i="11" s="1"/>
  <c r="E303" i="12" s="1"/>
  <c r="F4487" i="11"/>
  <c r="P4487" i="11" s="1"/>
  <c r="E301" i="12" s="1"/>
  <c r="F4457" i="11"/>
  <c r="P4457" i="11" s="1"/>
  <c r="E299" i="12" s="1"/>
  <c r="F4547" i="11"/>
  <c r="P4547" i="11" s="1"/>
  <c r="E305" i="12" s="1"/>
  <c r="E4502" i="11"/>
  <c r="E4487" i="11"/>
  <c r="E4547" i="11"/>
  <c r="E4607" i="11"/>
  <c r="E4532" i="11"/>
  <c r="E4562" i="11"/>
  <c r="E4457" i="11"/>
  <c r="E4517" i="11"/>
  <c r="E4472" i="11"/>
  <c r="E4577" i="11"/>
  <c r="E4592" i="11"/>
  <c r="D4607" i="11"/>
  <c r="D4517" i="11"/>
  <c r="D4472" i="11"/>
  <c r="D4487" i="11"/>
  <c r="D4562" i="11"/>
  <c r="D4592" i="11"/>
  <c r="D4577" i="11"/>
  <c r="D4532" i="11"/>
  <c r="D4502" i="11"/>
  <c r="D4547" i="11"/>
  <c r="D4457" i="11"/>
  <c r="C4502" i="11"/>
  <c r="C4532" i="11"/>
  <c r="C4487" i="11"/>
  <c r="C4562" i="11"/>
  <c r="C4547" i="11"/>
  <c r="C4607" i="11"/>
  <c r="C4592" i="11"/>
  <c r="C4472" i="11"/>
  <c r="C4577" i="11"/>
  <c r="C4517" i="11"/>
  <c r="C4457" i="11"/>
  <c r="B4532" i="11"/>
  <c r="B304" i="12" s="1"/>
  <c r="B4547" i="11"/>
  <c r="B305" i="12" s="1"/>
  <c r="B4562" i="11"/>
  <c r="B306" i="12" s="1"/>
  <c r="B4607" i="11"/>
  <c r="B309" i="12" s="1"/>
  <c r="B4487" i="11"/>
  <c r="B301" i="12" s="1"/>
  <c r="B4592" i="11"/>
  <c r="B308" i="12" s="1"/>
  <c r="B4517" i="11"/>
  <c r="B303" i="12" s="1"/>
  <c r="B4502" i="11"/>
  <c r="B302" i="12" s="1"/>
  <c r="B4472" i="11"/>
  <c r="B300" i="12" s="1"/>
  <c r="B4577" i="11"/>
  <c r="B307" i="12" s="1"/>
  <c r="B4457" i="11"/>
  <c r="B299" i="12" s="1"/>
  <c r="A4577" i="11"/>
  <c r="A307" i="12" s="1"/>
  <c r="A4547" i="11"/>
  <c r="A305" i="12" s="1"/>
  <c r="A4472" i="11"/>
  <c r="A300" i="12" s="1"/>
  <c r="A4517" i="11"/>
  <c r="A303" i="12" s="1"/>
  <c r="A4457" i="11"/>
  <c r="A299" i="12" s="1"/>
  <c r="A4607" i="11"/>
  <c r="A309" i="12" s="1"/>
  <c r="A4532" i="11"/>
  <c r="A304" i="12" s="1"/>
  <c r="A4562" i="11"/>
  <c r="A306" i="12" s="1"/>
  <c r="A4487" i="11"/>
  <c r="A301" i="12" s="1"/>
  <c r="A4502" i="11"/>
  <c r="A302" i="12" s="1"/>
  <c r="A4592" i="11"/>
  <c r="A308" i="12" s="1"/>
  <c r="F4426" i="11"/>
  <c r="P4426" i="11" s="1"/>
  <c r="F4306" i="11"/>
  <c r="P4306" i="11" s="1"/>
  <c r="F4321" i="11"/>
  <c r="P4321" i="11" s="1"/>
  <c r="F4366" i="11"/>
  <c r="P4366" i="11" s="1"/>
  <c r="F4381" i="11"/>
  <c r="P4381" i="11" s="1"/>
  <c r="F4351" i="11"/>
  <c r="P4351" i="11" s="1"/>
  <c r="F4396" i="11"/>
  <c r="P4396" i="11" s="1"/>
  <c r="F4456" i="11"/>
  <c r="P4456" i="11" s="1"/>
  <c r="F4411" i="11"/>
  <c r="P4411" i="11" s="1"/>
  <c r="F4441" i="11"/>
  <c r="P4441" i="11" s="1"/>
  <c r="F4336" i="11"/>
  <c r="P4336" i="11" s="1"/>
  <c r="E4381" i="11"/>
  <c r="E4396" i="11"/>
  <c r="E4456" i="11"/>
  <c r="E4441" i="11"/>
  <c r="E4306" i="11"/>
  <c r="E4321" i="11"/>
  <c r="E4366" i="11"/>
  <c r="E4336" i="11"/>
  <c r="E4426" i="11"/>
  <c r="E4411" i="11"/>
  <c r="E4351" i="11"/>
  <c r="D4411" i="11"/>
  <c r="D4366" i="11"/>
  <c r="D4321" i="11"/>
  <c r="D4441" i="11"/>
  <c r="D4396" i="11"/>
  <c r="D4336" i="11"/>
  <c r="D4426" i="11"/>
  <c r="D4351" i="11"/>
  <c r="D4456" i="11"/>
  <c r="D4306" i="11"/>
  <c r="D4381" i="11"/>
  <c r="C4456" i="11"/>
  <c r="C4411" i="11"/>
  <c r="C4426" i="11"/>
  <c r="C4366" i="11"/>
  <c r="C4396" i="11"/>
  <c r="C4441" i="11"/>
  <c r="C4306" i="11"/>
  <c r="C4321" i="11"/>
  <c r="C4336" i="11"/>
  <c r="C4351" i="11"/>
  <c r="C4381" i="11"/>
  <c r="B4456" i="11"/>
  <c r="B4381" i="11"/>
  <c r="B4366" i="11"/>
  <c r="B4306" i="11"/>
  <c r="B4441" i="11"/>
  <c r="B4336" i="11"/>
  <c r="B4411" i="11"/>
  <c r="B4351" i="11"/>
  <c r="B4396" i="11"/>
  <c r="B4321" i="11"/>
  <c r="B4426" i="11"/>
  <c r="A4456" i="11"/>
  <c r="A4336" i="11"/>
  <c r="A4321" i="11"/>
  <c r="A4396" i="11"/>
  <c r="A4441" i="11"/>
  <c r="A4351" i="11"/>
  <c r="A4381" i="11"/>
  <c r="A4366" i="11"/>
  <c r="A4426" i="11"/>
  <c r="A4306" i="11"/>
  <c r="A4411" i="11"/>
  <c r="F4455" i="11"/>
  <c r="P4455" i="11" s="1"/>
  <c r="F4380" i="11"/>
  <c r="P4380" i="11" s="1"/>
  <c r="F4350" i="11"/>
  <c r="P4350" i="11" s="1"/>
  <c r="F4410" i="11"/>
  <c r="P4410" i="11" s="1"/>
  <c r="F4395" i="11"/>
  <c r="P4395" i="11" s="1"/>
  <c r="F4320" i="11"/>
  <c r="P4320" i="11" s="1"/>
  <c r="F4425" i="11"/>
  <c r="P4425" i="11" s="1"/>
  <c r="F4335" i="11"/>
  <c r="P4335" i="11" s="1"/>
  <c r="F4440" i="11"/>
  <c r="P4440" i="11" s="1"/>
  <c r="F4365" i="11"/>
  <c r="P4365" i="11" s="1"/>
  <c r="F4305" i="11"/>
  <c r="P4305" i="11" s="1"/>
  <c r="E4455" i="11"/>
  <c r="E4440" i="11"/>
  <c r="E4365" i="11"/>
  <c r="E4350" i="11"/>
  <c r="E4395" i="11"/>
  <c r="E4410" i="11"/>
  <c r="E4335" i="11"/>
  <c r="E4425" i="11"/>
  <c r="E4320" i="11"/>
  <c r="E4380" i="11"/>
  <c r="E4305" i="11"/>
  <c r="D4455" i="11"/>
  <c r="D4365" i="11"/>
  <c r="D4440" i="11"/>
  <c r="D4335" i="11"/>
  <c r="D4425" i="11"/>
  <c r="D4410" i="11"/>
  <c r="D4320" i="11"/>
  <c r="D4395" i="11"/>
  <c r="D4305" i="11"/>
  <c r="D4380" i="11"/>
  <c r="D4350" i="11"/>
  <c r="C4455" i="11"/>
  <c r="C4410" i="11"/>
  <c r="C4320" i="11"/>
  <c r="C4335" i="11"/>
  <c r="C4365" i="11"/>
  <c r="C4380" i="11"/>
  <c r="C4425" i="11"/>
  <c r="C4440" i="11"/>
  <c r="C4350" i="11"/>
  <c r="C4305" i="11"/>
  <c r="C4395" i="11"/>
  <c r="B4455" i="11"/>
  <c r="B4320" i="11"/>
  <c r="B4365" i="11"/>
  <c r="B4350" i="11"/>
  <c r="B4425" i="11"/>
  <c r="B4335" i="11"/>
  <c r="B4410" i="11"/>
  <c r="B4305" i="11"/>
  <c r="B4440" i="11"/>
  <c r="B4380" i="11"/>
  <c r="B4395" i="11"/>
  <c r="A4455" i="11"/>
  <c r="A4350" i="11"/>
  <c r="A4410" i="11"/>
  <c r="A4425" i="11"/>
  <c r="A4380" i="11"/>
  <c r="A4305" i="11"/>
  <c r="A4335" i="11"/>
  <c r="A4395" i="11"/>
  <c r="A4365" i="11"/>
  <c r="A4320" i="11"/>
  <c r="A4440" i="11"/>
  <c r="F4454" i="11"/>
  <c r="P4454" i="11" s="1"/>
  <c r="F4304" i="11"/>
  <c r="P4304" i="11" s="1"/>
  <c r="F4334" i="11"/>
  <c r="P4334" i="11" s="1"/>
  <c r="F4394" i="11"/>
  <c r="P4394" i="11" s="1"/>
  <c r="F4409" i="11"/>
  <c r="P4409" i="11" s="1"/>
  <c r="F4364" i="11"/>
  <c r="P4364" i="11" s="1"/>
  <c r="F4379" i="11"/>
  <c r="P4379" i="11" s="1"/>
  <c r="F4439" i="11"/>
  <c r="P4439" i="11" s="1"/>
  <c r="F4424" i="11"/>
  <c r="P4424" i="11" s="1"/>
  <c r="F4349" i="11"/>
  <c r="P4349" i="11" s="1"/>
  <c r="F4319" i="11"/>
  <c r="P4319" i="11" s="1"/>
  <c r="E4454" i="11"/>
  <c r="E4439" i="11"/>
  <c r="E4304" i="11"/>
  <c r="E4409" i="11"/>
  <c r="E4364" i="11"/>
  <c r="E4319" i="11"/>
  <c r="E4424" i="11"/>
  <c r="E4334" i="11"/>
  <c r="E4379" i="11"/>
  <c r="E4349" i="11"/>
  <c r="E4394" i="11"/>
  <c r="D4424" i="11"/>
  <c r="D4409" i="11"/>
  <c r="D4379" i="11"/>
  <c r="D4304" i="11"/>
  <c r="D4394" i="11"/>
  <c r="D4364" i="11"/>
  <c r="D4319" i="11"/>
  <c r="D4349" i="11"/>
  <c r="D4454" i="11"/>
  <c r="D4439" i="11"/>
  <c r="D4334" i="11"/>
  <c r="C4319" i="11"/>
  <c r="C4379" i="11"/>
  <c r="C4364" i="11"/>
  <c r="C4439" i="11"/>
  <c r="C4334" i="11"/>
  <c r="C4454" i="11"/>
  <c r="C4409" i="11"/>
  <c r="C4424" i="11"/>
  <c r="C4349" i="11"/>
  <c r="C4304" i="11"/>
  <c r="C4394" i="11"/>
  <c r="B4319" i="11"/>
  <c r="B4454" i="11"/>
  <c r="B4304" i="11"/>
  <c r="B4424" i="11"/>
  <c r="B4364" i="11"/>
  <c r="B4349" i="11"/>
  <c r="B4394" i="11"/>
  <c r="B4439" i="11"/>
  <c r="B4379" i="11"/>
  <c r="B4334" i="11"/>
  <c r="B4409" i="11"/>
  <c r="A4319" i="11"/>
  <c r="A4454" i="11"/>
  <c r="A4409" i="11"/>
  <c r="A4364" i="11"/>
  <c r="A4424" i="11"/>
  <c r="A4304" i="11"/>
  <c r="A4349" i="11"/>
  <c r="A4379" i="11"/>
  <c r="A4439" i="11"/>
  <c r="A4334" i="11"/>
  <c r="A4394" i="11"/>
  <c r="F4453" i="11"/>
  <c r="P4453" i="11" s="1"/>
  <c r="F4333" i="11"/>
  <c r="P4333" i="11" s="1"/>
  <c r="F4438" i="11"/>
  <c r="P4438" i="11" s="1"/>
  <c r="F4378" i="11"/>
  <c r="P4378" i="11" s="1"/>
  <c r="F4393" i="11"/>
  <c r="P4393" i="11" s="1"/>
  <c r="F4303" i="11"/>
  <c r="P4303" i="11" s="1"/>
  <c r="F4408" i="11"/>
  <c r="P4408" i="11" s="1"/>
  <c r="F4423" i="11"/>
  <c r="P4423" i="11" s="1"/>
  <c r="F4318" i="11"/>
  <c r="P4318" i="11" s="1"/>
  <c r="F4348" i="11"/>
  <c r="P4348" i="11" s="1"/>
  <c r="F4363" i="11"/>
  <c r="P4363" i="11" s="1"/>
  <c r="E4453" i="11"/>
  <c r="E4393" i="11"/>
  <c r="E4318" i="11"/>
  <c r="E4363" i="11"/>
  <c r="E4423" i="11"/>
  <c r="E4378" i="11"/>
  <c r="E4438" i="11"/>
  <c r="E4303" i="11"/>
  <c r="E4333" i="11"/>
  <c r="E4348" i="11"/>
  <c r="E4408" i="11"/>
  <c r="D4453" i="11"/>
  <c r="D4378" i="11"/>
  <c r="D4393" i="11"/>
  <c r="D4348" i="11"/>
  <c r="D4318" i="11"/>
  <c r="D4408" i="11"/>
  <c r="D4363" i="11"/>
  <c r="D4303" i="11"/>
  <c r="D4438" i="11"/>
  <c r="D4333" i="11"/>
  <c r="D4423" i="11"/>
  <c r="C4453" i="11"/>
  <c r="C4303" i="11"/>
  <c r="C4438" i="11"/>
  <c r="C4318" i="11"/>
  <c r="C4348" i="11"/>
  <c r="C4378" i="11"/>
  <c r="C4363" i="11"/>
  <c r="C4423" i="11"/>
  <c r="C4393" i="11"/>
  <c r="C4408" i="11"/>
  <c r="C4333" i="11"/>
  <c r="B4453" i="11"/>
  <c r="B4438" i="11"/>
  <c r="B4408" i="11"/>
  <c r="B4303" i="11"/>
  <c r="B4348" i="11"/>
  <c r="B4318" i="11"/>
  <c r="B4423" i="11"/>
  <c r="B4363" i="11"/>
  <c r="B4378" i="11"/>
  <c r="B4393" i="11"/>
  <c r="B4333" i="11"/>
  <c r="A4453" i="11"/>
  <c r="A4393" i="11"/>
  <c r="A4408" i="11"/>
  <c r="A4303" i="11"/>
  <c r="A4348" i="11"/>
  <c r="A4438" i="11"/>
  <c r="A4363" i="11"/>
  <c r="A4378" i="11"/>
  <c r="A4423" i="11"/>
  <c r="A4318" i="11"/>
  <c r="A4333" i="11"/>
  <c r="F4452" i="11"/>
  <c r="P4452" i="11" s="1"/>
  <c r="F4302" i="11"/>
  <c r="P4302" i="11" s="1"/>
  <c r="F4317" i="11"/>
  <c r="P4317" i="11" s="1"/>
  <c r="F4332" i="11"/>
  <c r="P4332" i="11" s="1"/>
  <c r="F4362" i="11"/>
  <c r="P4362" i="11" s="1"/>
  <c r="F4407" i="11"/>
  <c r="P4407" i="11" s="1"/>
  <c r="F4392" i="11"/>
  <c r="P4392" i="11" s="1"/>
  <c r="F4437" i="11"/>
  <c r="P4437" i="11" s="1"/>
  <c r="F4422" i="11"/>
  <c r="P4422" i="11" s="1"/>
  <c r="F4377" i="11"/>
  <c r="P4377" i="11" s="1"/>
  <c r="F4347" i="11"/>
  <c r="P4347" i="11" s="1"/>
  <c r="E4452" i="11"/>
  <c r="E4362" i="11"/>
  <c r="E4392" i="11"/>
  <c r="E4302" i="11"/>
  <c r="E4437" i="11"/>
  <c r="E4422" i="11"/>
  <c r="E4347" i="11"/>
  <c r="E4377" i="11"/>
  <c r="E4407" i="11"/>
  <c r="E4332" i="11"/>
  <c r="E4317" i="11"/>
  <c r="D4452" i="11"/>
  <c r="D4377" i="11"/>
  <c r="D4317" i="11"/>
  <c r="D4437" i="11"/>
  <c r="D4407" i="11"/>
  <c r="D4332" i="11"/>
  <c r="D4362" i="11"/>
  <c r="D4302" i="11"/>
  <c r="D4347" i="11"/>
  <c r="D4392" i="11"/>
  <c r="D4422" i="11"/>
  <c r="C4452" i="11"/>
  <c r="C4347" i="11"/>
  <c r="C4407" i="11"/>
  <c r="C4422" i="11"/>
  <c r="C4332" i="11"/>
  <c r="C4302" i="11"/>
  <c r="C4362" i="11"/>
  <c r="C4377" i="11"/>
  <c r="C4392" i="11"/>
  <c r="C4317" i="11"/>
  <c r="C4437" i="11"/>
  <c r="B4452" i="11"/>
  <c r="B4437" i="11"/>
  <c r="B4317" i="11"/>
  <c r="B4302" i="11"/>
  <c r="B4347" i="11"/>
  <c r="B4407" i="11"/>
  <c r="B4392" i="11"/>
  <c r="B4377" i="11"/>
  <c r="B4422" i="11"/>
  <c r="B4362" i="11"/>
  <c r="B4332" i="11"/>
  <c r="A4452" i="11"/>
  <c r="A4302" i="11"/>
  <c r="A4422" i="11"/>
  <c r="A4362" i="11"/>
  <c r="A4437" i="11"/>
  <c r="A4347" i="11"/>
  <c r="A4317" i="11"/>
  <c r="A4377" i="11"/>
  <c r="A4332" i="11"/>
  <c r="A4392" i="11"/>
  <c r="A4407" i="11"/>
  <c r="F4451" i="11"/>
  <c r="P4451" i="11" s="1"/>
  <c r="F4346" i="11"/>
  <c r="P4346" i="11" s="1"/>
  <c r="F4406" i="11"/>
  <c r="P4406" i="11" s="1"/>
  <c r="F4421" i="11"/>
  <c r="P4421" i="11" s="1"/>
  <c r="F4376" i="11"/>
  <c r="P4376" i="11" s="1"/>
  <c r="F4331" i="11"/>
  <c r="P4331" i="11" s="1"/>
  <c r="F4361" i="11"/>
  <c r="P4361" i="11" s="1"/>
  <c r="F4316" i="11"/>
  <c r="P4316" i="11" s="1"/>
  <c r="F4436" i="11"/>
  <c r="P4436" i="11" s="1"/>
  <c r="F4301" i="11"/>
  <c r="P4301" i="11" s="1"/>
  <c r="F4391" i="11"/>
  <c r="P4391" i="11" s="1"/>
  <c r="E4436" i="11"/>
  <c r="E4301" i="11"/>
  <c r="E4406" i="11"/>
  <c r="E4451" i="11"/>
  <c r="E4346" i="11"/>
  <c r="E4361" i="11"/>
  <c r="E4391" i="11"/>
  <c r="E4421" i="11"/>
  <c r="E4316" i="11"/>
  <c r="E4376" i="11"/>
  <c r="E4331" i="11"/>
  <c r="D4421" i="11"/>
  <c r="D4301" i="11"/>
  <c r="D4436" i="11"/>
  <c r="D4391" i="11"/>
  <c r="D4451" i="11"/>
  <c r="D4316" i="11"/>
  <c r="D4361" i="11"/>
  <c r="D4331" i="11"/>
  <c r="D4406" i="11"/>
  <c r="D4376" i="11"/>
  <c r="D4346" i="11"/>
  <c r="C4361" i="11"/>
  <c r="C4391" i="11"/>
  <c r="C4421" i="11"/>
  <c r="C4451" i="11"/>
  <c r="C4406" i="11"/>
  <c r="C4376" i="11"/>
  <c r="C4331" i="11"/>
  <c r="C4436" i="11"/>
  <c r="C4346" i="11"/>
  <c r="C4316" i="11"/>
  <c r="C4301" i="11"/>
  <c r="B4361" i="11"/>
  <c r="B4406" i="11"/>
  <c r="B4451" i="11"/>
  <c r="B4391" i="11"/>
  <c r="B4331" i="11"/>
  <c r="B4421" i="11"/>
  <c r="B4436" i="11"/>
  <c r="B4376" i="11"/>
  <c r="B4316" i="11"/>
  <c r="B4346" i="11"/>
  <c r="B4301" i="11"/>
  <c r="A4316" i="11"/>
  <c r="A4376" i="11"/>
  <c r="A4406" i="11"/>
  <c r="A4361" i="11"/>
  <c r="A4421" i="11"/>
  <c r="A4301" i="11"/>
  <c r="A4346" i="11"/>
  <c r="A4391" i="11"/>
  <c r="A4436" i="11"/>
  <c r="A4451" i="11"/>
  <c r="A4331" i="11"/>
  <c r="F4345" i="11"/>
  <c r="P4345" i="11" s="1"/>
  <c r="F4300" i="11"/>
  <c r="P4300" i="11" s="1"/>
  <c r="F4450" i="11"/>
  <c r="P4450" i="11" s="1"/>
  <c r="F4420" i="11"/>
  <c r="P4420" i="11" s="1"/>
  <c r="F4330" i="11"/>
  <c r="P4330" i="11" s="1"/>
  <c r="F4315" i="11"/>
  <c r="P4315" i="11" s="1"/>
  <c r="F4405" i="11"/>
  <c r="P4405" i="11" s="1"/>
  <c r="F4435" i="11"/>
  <c r="P4435" i="11" s="1"/>
  <c r="F4390" i="11"/>
  <c r="P4390" i="11" s="1"/>
  <c r="F4375" i="11"/>
  <c r="P4375" i="11" s="1"/>
  <c r="F4360" i="11"/>
  <c r="P4360" i="11" s="1"/>
  <c r="E4315" i="11"/>
  <c r="E4345" i="11"/>
  <c r="E4435" i="11"/>
  <c r="E4300" i="11"/>
  <c r="E4390" i="11"/>
  <c r="E4360" i="11"/>
  <c r="E4330" i="11"/>
  <c r="E4420" i="11"/>
  <c r="E4405" i="11"/>
  <c r="E4375" i="11"/>
  <c r="E4450" i="11"/>
  <c r="D4375" i="11"/>
  <c r="D4390" i="11"/>
  <c r="D4405" i="11"/>
  <c r="D4345" i="11"/>
  <c r="D4420" i="11"/>
  <c r="D4330" i="11"/>
  <c r="D4315" i="11"/>
  <c r="D4450" i="11"/>
  <c r="D4360" i="11"/>
  <c r="D4300" i="11"/>
  <c r="D4435" i="11"/>
  <c r="C4420" i="11"/>
  <c r="C4375" i="11"/>
  <c r="C4330" i="11"/>
  <c r="C4300" i="11"/>
  <c r="C4405" i="11"/>
  <c r="C4435" i="11"/>
  <c r="C4360" i="11"/>
  <c r="C4345" i="11"/>
  <c r="C4315" i="11"/>
  <c r="C4390" i="11"/>
  <c r="C4450" i="11"/>
  <c r="B4375" i="11"/>
  <c r="B4315" i="11"/>
  <c r="B4420" i="11"/>
  <c r="B4390" i="11"/>
  <c r="B4450" i="11"/>
  <c r="B4345" i="11"/>
  <c r="B4405" i="11"/>
  <c r="B4330" i="11"/>
  <c r="B4360" i="11"/>
  <c r="B4300" i="11"/>
  <c r="B4435" i="11"/>
  <c r="A4330" i="11"/>
  <c r="A4435" i="11"/>
  <c r="A4420" i="11"/>
  <c r="A4405" i="11"/>
  <c r="A4450" i="11"/>
  <c r="A4300" i="11"/>
  <c r="A4315" i="11"/>
  <c r="A4375" i="11"/>
  <c r="A4345" i="11"/>
  <c r="A4390" i="11"/>
  <c r="A4360" i="11"/>
  <c r="F4299" i="11"/>
  <c r="P4299" i="11" s="1"/>
  <c r="F4419" i="11"/>
  <c r="P4419" i="11" s="1"/>
  <c r="F4374" i="11"/>
  <c r="P4374" i="11" s="1"/>
  <c r="F4314" i="11"/>
  <c r="P4314" i="11" s="1"/>
  <c r="F4449" i="11"/>
  <c r="P4449" i="11" s="1"/>
  <c r="F4329" i="11"/>
  <c r="P4329" i="11" s="1"/>
  <c r="F4434" i="11"/>
  <c r="P4434" i="11" s="1"/>
  <c r="F4404" i="11"/>
  <c r="P4404" i="11" s="1"/>
  <c r="F4389" i="11"/>
  <c r="P4389" i="11" s="1"/>
  <c r="F4344" i="11"/>
  <c r="P4344" i="11" s="1"/>
  <c r="F4359" i="11"/>
  <c r="P4359" i="11" s="1"/>
  <c r="E4404" i="11"/>
  <c r="E4374" i="11"/>
  <c r="E4434" i="11"/>
  <c r="E4449" i="11"/>
  <c r="E4299" i="11"/>
  <c r="E4359" i="11"/>
  <c r="E4344" i="11"/>
  <c r="E4329" i="11"/>
  <c r="E4389" i="11"/>
  <c r="E4314" i="11"/>
  <c r="E4419" i="11"/>
  <c r="D4434" i="11"/>
  <c r="D4374" i="11"/>
  <c r="D4419" i="11"/>
  <c r="D4404" i="11"/>
  <c r="D4389" i="11"/>
  <c r="D4344" i="11"/>
  <c r="D4314" i="11"/>
  <c r="D4329" i="11"/>
  <c r="D4359" i="11"/>
  <c r="D4449" i="11"/>
  <c r="D4299" i="11"/>
  <c r="C4329" i="11"/>
  <c r="C4374" i="11"/>
  <c r="C4449" i="11"/>
  <c r="C4344" i="11"/>
  <c r="C4419" i="11"/>
  <c r="C4359" i="11"/>
  <c r="C4434" i="11"/>
  <c r="C4299" i="11"/>
  <c r="C4314" i="11"/>
  <c r="C4389" i="11"/>
  <c r="C4404" i="11"/>
  <c r="B4404" i="11"/>
  <c r="B4434" i="11"/>
  <c r="B4344" i="11"/>
  <c r="B4374" i="11"/>
  <c r="B4419" i="11"/>
  <c r="B4299" i="11"/>
  <c r="B4314" i="11"/>
  <c r="B4449" i="11"/>
  <c r="B4389" i="11"/>
  <c r="B4329" i="11"/>
  <c r="B4359" i="11"/>
  <c r="A4434" i="11"/>
  <c r="A4344" i="11"/>
  <c r="A4449" i="11"/>
  <c r="A4419" i="11"/>
  <c r="A4314" i="11"/>
  <c r="A4389" i="11"/>
  <c r="A4374" i="11"/>
  <c r="A4404" i="11"/>
  <c r="A4329" i="11"/>
  <c r="A4359" i="11"/>
  <c r="A4299" i="11"/>
  <c r="F4373" i="11"/>
  <c r="P4373" i="11" s="1"/>
  <c r="F4418" i="11"/>
  <c r="P4418" i="11" s="1"/>
  <c r="F4448" i="11"/>
  <c r="P4448" i="11" s="1"/>
  <c r="F4403" i="11"/>
  <c r="P4403" i="11" s="1"/>
  <c r="F4313" i="11"/>
  <c r="P4313" i="11" s="1"/>
  <c r="F4433" i="11"/>
  <c r="P4433" i="11" s="1"/>
  <c r="F4358" i="11"/>
  <c r="P4358" i="11" s="1"/>
  <c r="F4388" i="11"/>
  <c r="P4388" i="11" s="1"/>
  <c r="F4343" i="11"/>
  <c r="P4343" i="11" s="1"/>
  <c r="F4328" i="11"/>
  <c r="P4328" i="11" s="1"/>
  <c r="F4298" i="11"/>
  <c r="P4298" i="11" s="1"/>
  <c r="E4373" i="11"/>
  <c r="E4418" i="11"/>
  <c r="E4403" i="11"/>
  <c r="E4448" i="11"/>
  <c r="E4298" i="11"/>
  <c r="E4343" i="11"/>
  <c r="E4313" i="11"/>
  <c r="E4358" i="11"/>
  <c r="E4433" i="11"/>
  <c r="E4328" i="11"/>
  <c r="E4388" i="11"/>
  <c r="D4418" i="11"/>
  <c r="D4328" i="11"/>
  <c r="D4298" i="11"/>
  <c r="D4358" i="11"/>
  <c r="D4433" i="11"/>
  <c r="D4448" i="11"/>
  <c r="D4343" i="11"/>
  <c r="D4388" i="11"/>
  <c r="D4373" i="11"/>
  <c r="D4403" i="11"/>
  <c r="D4313" i="11"/>
  <c r="C4298" i="11"/>
  <c r="C4418" i="11"/>
  <c r="C4358" i="11"/>
  <c r="C4448" i="11"/>
  <c r="C4433" i="11"/>
  <c r="C4373" i="11"/>
  <c r="C4328" i="11"/>
  <c r="C4388" i="11"/>
  <c r="C4313" i="11"/>
  <c r="C4343" i="11"/>
  <c r="C4403" i="11"/>
  <c r="B4388" i="11"/>
  <c r="B4298" i="11"/>
  <c r="B4313" i="11"/>
  <c r="B4433" i="11"/>
  <c r="B4418" i="11"/>
  <c r="B4358" i="11"/>
  <c r="B4373" i="11"/>
  <c r="B4328" i="11"/>
  <c r="B4403" i="11"/>
  <c r="B4343" i="11"/>
  <c r="B4448" i="11"/>
  <c r="A4373" i="11"/>
  <c r="A4358" i="11"/>
  <c r="A4388" i="11"/>
  <c r="A4418" i="11"/>
  <c r="A4433" i="11"/>
  <c r="A4448" i="11"/>
  <c r="A4298" i="11"/>
  <c r="A4343" i="11"/>
  <c r="A4313" i="11"/>
  <c r="A4403" i="11"/>
  <c r="A4328" i="11"/>
  <c r="F4312" i="11"/>
  <c r="P4312" i="11" s="1"/>
  <c r="F4327" i="11"/>
  <c r="P4327" i="11" s="1"/>
  <c r="F4417" i="11"/>
  <c r="P4417" i="11" s="1"/>
  <c r="F4372" i="11"/>
  <c r="P4372" i="11" s="1"/>
  <c r="F4387" i="11"/>
  <c r="P4387" i="11" s="1"/>
  <c r="F4357" i="11"/>
  <c r="P4357" i="11" s="1"/>
  <c r="F4447" i="11"/>
  <c r="P4447" i="11" s="1"/>
  <c r="F4402" i="11"/>
  <c r="P4402" i="11" s="1"/>
  <c r="F4342" i="11"/>
  <c r="P4342" i="11" s="1"/>
  <c r="F4297" i="11"/>
  <c r="P4297" i="11" s="1"/>
  <c r="F4432" i="11"/>
  <c r="P4432" i="11" s="1"/>
  <c r="E4297" i="11"/>
  <c r="E4387" i="11"/>
  <c r="E4402" i="11"/>
  <c r="E4417" i="11"/>
  <c r="E4447" i="11"/>
  <c r="E4312" i="11"/>
  <c r="E4432" i="11"/>
  <c r="E4327" i="11"/>
  <c r="E4342" i="11"/>
  <c r="E4357" i="11"/>
  <c r="E4372" i="11"/>
  <c r="D4297" i="11"/>
  <c r="D4417" i="11"/>
  <c r="D4342" i="11"/>
  <c r="D4372" i="11"/>
  <c r="D4387" i="11"/>
  <c r="D4432" i="11"/>
  <c r="D4402" i="11"/>
  <c r="D4447" i="11"/>
  <c r="D4327" i="11"/>
  <c r="D4312" i="11"/>
  <c r="D4357" i="11"/>
  <c r="C4402" i="11"/>
  <c r="C4447" i="11"/>
  <c r="C4372" i="11"/>
  <c r="C4312" i="11"/>
  <c r="C4432" i="11"/>
  <c r="C4342" i="11"/>
  <c r="C4327" i="11"/>
  <c r="C4297" i="11"/>
  <c r="C4387" i="11"/>
  <c r="C4417" i="11"/>
  <c r="C4357" i="11"/>
  <c r="B4342" i="11"/>
  <c r="B4312" i="11"/>
  <c r="B4357" i="11"/>
  <c r="B4297" i="11"/>
  <c r="B4372" i="11"/>
  <c r="B4447" i="11"/>
  <c r="B4387" i="11"/>
  <c r="B4402" i="11"/>
  <c r="B4432" i="11"/>
  <c r="B4327" i="11"/>
  <c r="B4417" i="11"/>
  <c r="A4372" i="11"/>
  <c r="A4432" i="11"/>
  <c r="A4357" i="11"/>
  <c r="A4417" i="11"/>
  <c r="A4387" i="11"/>
  <c r="A4447" i="11"/>
  <c r="A4297" i="11"/>
  <c r="A4342" i="11"/>
  <c r="A4402" i="11"/>
  <c r="A4312" i="11"/>
  <c r="A4327" i="11"/>
  <c r="F4386" i="11"/>
  <c r="P4386" i="11" s="1"/>
  <c r="F4446" i="11"/>
  <c r="P4446" i="11" s="1"/>
  <c r="F4341" i="11"/>
  <c r="P4341" i="11" s="1"/>
  <c r="F4416" i="11"/>
  <c r="P4416" i="11" s="1"/>
  <c r="F4356" i="11"/>
  <c r="P4356" i="11" s="1"/>
  <c r="F4296" i="11"/>
  <c r="P4296" i="11" s="1"/>
  <c r="F4311" i="11"/>
  <c r="P4311" i="11" s="1"/>
  <c r="F4401" i="11"/>
  <c r="P4401" i="11" s="1"/>
  <c r="F4371" i="11"/>
  <c r="P4371" i="11" s="1"/>
  <c r="F4326" i="11"/>
  <c r="P4326" i="11" s="1"/>
  <c r="F4431" i="11"/>
  <c r="P4431" i="11" s="1"/>
  <c r="E4296" i="11"/>
  <c r="E4386" i="11"/>
  <c r="E4446" i="11"/>
  <c r="E4416" i="11"/>
  <c r="E4371" i="11"/>
  <c r="E4341" i="11"/>
  <c r="E4401" i="11"/>
  <c r="E4311" i="11"/>
  <c r="E4326" i="11"/>
  <c r="E4431" i="11"/>
  <c r="E4356" i="11"/>
  <c r="D4416" i="11"/>
  <c r="D4401" i="11"/>
  <c r="D4296" i="11"/>
  <c r="D4311" i="11"/>
  <c r="D4371" i="11"/>
  <c r="D4386" i="11"/>
  <c r="D4356" i="11"/>
  <c r="D4326" i="11"/>
  <c r="D4431" i="11"/>
  <c r="D4446" i="11"/>
  <c r="D4341" i="11"/>
  <c r="C4371" i="11"/>
  <c r="C4326" i="11"/>
  <c r="C4431" i="11"/>
  <c r="C4311" i="11"/>
  <c r="C4341" i="11"/>
  <c r="C4416" i="11"/>
  <c r="C4401" i="11"/>
  <c r="C4356" i="11"/>
  <c r="C4446" i="11"/>
  <c r="C4386" i="11"/>
  <c r="C4296" i="11"/>
  <c r="B4371" i="11"/>
  <c r="B4386" i="11"/>
  <c r="B4326" i="11"/>
  <c r="B4356" i="11"/>
  <c r="B4431" i="11"/>
  <c r="B4311" i="11"/>
  <c r="B4341" i="11"/>
  <c r="B4446" i="11"/>
  <c r="B4296" i="11"/>
  <c r="B4416" i="11"/>
  <c r="B4401" i="11"/>
  <c r="A4401" i="11"/>
  <c r="A4431" i="11"/>
  <c r="A4356" i="11"/>
  <c r="A4296" i="11"/>
  <c r="A4371" i="11"/>
  <c r="A4341" i="11"/>
  <c r="A4386" i="11"/>
  <c r="A4446" i="11"/>
  <c r="A4311" i="11"/>
  <c r="A4326" i="11"/>
  <c r="A4416" i="11"/>
  <c r="F4385" i="11"/>
  <c r="P4385" i="11" s="1"/>
  <c r="F4445" i="11"/>
  <c r="P4445" i="11" s="1"/>
  <c r="F4340" i="11"/>
  <c r="P4340" i="11" s="1"/>
  <c r="F4400" i="11"/>
  <c r="P4400" i="11" s="1"/>
  <c r="F4370" i="11"/>
  <c r="P4370" i="11" s="1"/>
  <c r="F4430" i="11"/>
  <c r="P4430" i="11" s="1"/>
  <c r="F4415" i="11"/>
  <c r="P4415" i="11" s="1"/>
  <c r="F4295" i="11"/>
  <c r="P4295" i="11" s="1"/>
  <c r="F4310" i="11"/>
  <c r="P4310" i="11" s="1"/>
  <c r="F4325" i="11"/>
  <c r="P4325" i="11" s="1"/>
  <c r="F4355" i="11"/>
  <c r="P4355" i="11" s="1"/>
  <c r="E4385" i="11"/>
  <c r="E4295" i="11"/>
  <c r="E4325" i="11"/>
  <c r="E4415" i="11"/>
  <c r="E4340" i="11"/>
  <c r="E4400" i="11"/>
  <c r="E4310" i="11"/>
  <c r="E4445" i="11"/>
  <c r="E4430" i="11"/>
  <c r="E4355" i="11"/>
  <c r="E4370" i="11"/>
  <c r="D4310" i="11"/>
  <c r="D4415" i="11"/>
  <c r="D4325" i="11"/>
  <c r="D4340" i="11"/>
  <c r="D4370" i="11"/>
  <c r="D4430" i="11"/>
  <c r="D4385" i="11"/>
  <c r="D4355" i="11"/>
  <c r="D4445" i="11"/>
  <c r="D4400" i="11"/>
  <c r="D4295" i="11"/>
  <c r="C4340" i="11"/>
  <c r="C4415" i="11"/>
  <c r="C4370" i="11"/>
  <c r="C4325" i="11"/>
  <c r="C4295" i="11"/>
  <c r="C4385" i="11"/>
  <c r="C4430" i="11"/>
  <c r="C4400" i="11"/>
  <c r="C4445" i="11"/>
  <c r="C4355" i="11"/>
  <c r="C4310" i="11"/>
  <c r="B4430" i="11"/>
  <c r="B4370" i="11"/>
  <c r="B4310" i="11"/>
  <c r="B4340" i="11"/>
  <c r="B4445" i="11"/>
  <c r="B4385" i="11"/>
  <c r="B4325" i="11"/>
  <c r="B4295" i="11"/>
  <c r="B4400" i="11"/>
  <c r="B4415" i="11"/>
  <c r="B4355" i="11"/>
  <c r="A4340" i="11"/>
  <c r="A4325" i="11"/>
  <c r="A4415" i="11"/>
  <c r="A4310" i="11"/>
  <c r="A4355" i="11"/>
  <c r="A4370" i="11"/>
  <c r="A4295" i="11"/>
  <c r="A4430" i="11"/>
  <c r="A4385" i="11"/>
  <c r="A4400" i="11"/>
  <c r="A4445" i="11"/>
  <c r="F4339" i="11"/>
  <c r="P4339" i="11" s="1"/>
  <c r="F4414" i="11"/>
  <c r="P4414" i="11" s="1"/>
  <c r="F4324" i="11"/>
  <c r="P4324" i="11" s="1"/>
  <c r="F4294" i="11"/>
  <c r="P4294" i="11" s="1"/>
  <c r="F4354" i="11"/>
  <c r="P4354" i="11" s="1"/>
  <c r="F4444" i="11"/>
  <c r="P4444" i="11" s="1"/>
  <c r="F4429" i="11"/>
  <c r="P4429" i="11" s="1"/>
  <c r="F4369" i="11"/>
  <c r="P4369" i="11" s="1"/>
  <c r="F4384" i="11"/>
  <c r="P4384" i="11" s="1"/>
  <c r="F4309" i="11"/>
  <c r="P4309" i="11" s="1"/>
  <c r="F4399" i="11"/>
  <c r="P4399" i="11" s="1"/>
  <c r="E4294" i="11"/>
  <c r="E4324" i="11"/>
  <c r="E4339" i="11"/>
  <c r="E4369" i="11"/>
  <c r="E4384" i="11"/>
  <c r="E4399" i="11"/>
  <c r="E4444" i="11"/>
  <c r="E4414" i="11"/>
  <c r="E4429" i="11"/>
  <c r="E4309" i="11"/>
  <c r="E4354" i="11"/>
  <c r="D4294" i="11"/>
  <c r="D4414" i="11"/>
  <c r="D4369" i="11"/>
  <c r="D4444" i="11"/>
  <c r="D4354" i="11"/>
  <c r="D4429" i="11"/>
  <c r="D4399" i="11"/>
  <c r="D4324" i="11"/>
  <c r="D4339" i="11"/>
  <c r="D4309" i="11"/>
  <c r="D4384" i="11"/>
  <c r="C4369" i="11"/>
  <c r="C4384" i="11"/>
  <c r="C4444" i="11"/>
  <c r="C4339" i="11"/>
  <c r="C4399" i="11"/>
  <c r="C4429" i="11"/>
  <c r="C4324" i="11"/>
  <c r="C4294" i="11"/>
  <c r="C4309" i="11"/>
  <c r="C4414" i="11"/>
  <c r="C4354" i="11"/>
  <c r="B4309" i="11"/>
  <c r="B4324" i="11"/>
  <c r="B4384" i="11"/>
  <c r="B4414" i="11"/>
  <c r="B4369" i="11"/>
  <c r="B4294" i="11"/>
  <c r="B4339" i="11"/>
  <c r="B4444" i="11"/>
  <c r="B4399" i="11"/>
  <c r="B4354" i="11"/>
  <c r="B4429" i="11"/>
  <c r="A4414" i="11"/>
  <c r="A4309" i="11"/>
  <c r="A4429" i="11"/>
  <c r="A4369" i="11"/>
  <c r="A4294" i="11"/>
  <c r="A4399" i="11"/>
  <c r="A4324" i="11"/>
  <c r="A4444" i="11"/>
  <c r="A4339" i="11"/>
  <c r="A4384" i="11"/>
  <c r="A4354" i="11"/>
  <c r="F4338" i="11"/>
  <c r="P4338" i="11" s="1"/>
  <c r="F4308" i="11"/>
  <c r="P4308" i="11" s="1"/>
  <c r="F4323" i="11"/>
  <c r="P4323" i="11" s="1"/>
  <c r="F4368" i="11"/>
  <c r="P4368" i="11" s="1"/>
  <c r="F4353" i="11"/>
  <c r="P4353" i="11" s="1"/>
  <c r="F4293" i="11"/>
  <c r="P4293" i="11" s="1"/>
  <c r="F4428" i="11"/>
  <c r="P4428" i="11" s="1"/>
  <c r="F4413" i="11"/>
  <c r="P4413" i="11" s="1"/>
  <c r="F4443" i="11"/>
  <c r="P4443" i="11" s="1"/>
  <c r="F4398" i="11"/>
  <c r="P4398" i="11" s="1"/>
  <c r="F4383" i="11"/>
  <c r="P4383" i="11" s="1"/>
  <c r="E4353" i="11"/>
  <c r="E4443" i="11"/>
  <c r="E4428" i="11"/>
  <c r="E4413" i="11"/>
  <c r="E4398" i="11"/>
  <c r="E4293" i="11"/>
  <c r="E4338" i="11"/>
  <c r="E4323" i="11"/>
  <c r="E4308" i="11"/>
  <c r="E4383" i="11"/>
  <c r="E4368" i="11"/>
  <c r="D4353" i="11"/>
  <c r="D4323" i="11"/>
  <c r="D4383" i="11"/>
  <c r="D4308" i="11"/>
  <c r="D4443" i="11"/>
  <c r="D4428" i="11"/>
  <c r="D4368" i="11"/>
  <c r="D4293" i="11"/>
  <c r="D4413" i="11"/>
  <c r="D4398" i="11"/>
  <c r="D4338" i="11"/>
  <c r="C4323" i="11"/>
  <c r="C4353" i="11"/>
  <c r="C4308" i="11"/>
  <c r="C4368" i="11"/>
  <c r="C4443" i="11"/>
  <c r="C4413" i="11"/>
  <c r="C4293" i="11"/>
  <c r="C4398" i="11"/>
  <c r="C4338" i="11"/>
  <c r="C4383" i="11"/>
  <c r="C4428" i="11"/>
  <c r="B4353" i="11"/>
  <c r="B4443" i="11"/>
  <c r="B4308" i="11"/>
  <c r="B4368" i="11"/>
  <c r="B4338" i="11"/>
  <c r="B4413" i="11"/>
  <c r="B4428" i="11"/>
  <c r="B4398" i="11"/>
  <c r="B4323" i="11"/>
  <c r="B4293" i="11"/>
  <c r="B4383" i="11"/>
  <c r="A4308" i="11"/>
  <c r="A4293" i="11"/>
  <c r="A4383" i="11"/>
  <c r="A4413" i="11"/>
  <c r="A4443" i="11"/>
  <c r="A4428" i="11"/>
  <c r="A4323" i="11"/>
  <c r="A4353" i="11"/>
  <c r="A4368" i="11"/>
  <c r="A4398" i="11"/>
  <c r="A4338" i="11"/>
  <c r="F4442" i="11"/>
  <c r="P4442" i="11" s="1"/>
  <c r="E298" i="12" s="1"/>
  <c r="F4412" i="11"/>
  <c r="P4412" i="11" s="1"/>
  <c r="E296" i="12" s="1"/>
  <c r="F4292" i="11"/>
  <c r="P4292" i="11" s="1"/>
  <c r="E288" i="12" s="1"/>
  <c r="F4337" i="11"/>
  <c r="P4337" i="11" s="1"/>
  <c r="E291" i="12" s="1"/>
  <c r="F4307" i="11"/>
  <c r="P4307" i="11" s="1"/>
  <c r="E289" i="12" s="1"/>
  <c r="F4322" i="11"/>
  <c r="P4322" i="11" s="1"/>
  <c r="E290" i="12" s="1"/>
  <c r="F4397" i="11"/>
  <c r="P4397" i="11" s="1"/>
  <c r="E295" i="12" s="1"/>
  <c r="F4382" i="11"/>
  <c r="P4382" i="11" s="1"/>
  <c r="F4427" i="11"/>
  <c r="P4427" i="11" s="1"/>
  <c r="F4367" i="11"/>
  <c r="P4367" i="11" s="1"/>
  <c r="F4352" i="11"/>
  <c r="P4352" i="11" s="1"/>
  <c r="E4322" i="11"/>
  <c r="E4397" i="11"/>
  <c r="E4367" i="11"/>
  <c r="E4337" i="11"/>
  <c r="E4427" i="11"/>
  <c r="E4412" i="11"/>
  <c r="E4292" i="11"/>
  <c r="E4442" i="11"/>
  <c r="E4382" i="11"/>
  <c r="E4352" i="11"/>
  <c r="E4307" i="11"/>
  <c r="D4382" i="11"/>
  <c r="D4397" i="11"/>
  <c r="D4337" i="11"/>
  <c r="D4307" i="11"/>
  <c r="D4427" i="11"/>
  <c r="D4322" i="11"/>
  <c r="D4292" i="11"/>
  <c r="D4367" i="11"/>
  <c r="D4412" i="11"/>
  <c r="D4352" i="11"/>
  <c r="D4442" i="11"/>
  <c r="C4442" i="11"/>
  <c r="C4427" i="11"/>
  <c r="C4352" i="11"/>
  <c r="C4337" i="11"/>
  <c r="C4397" i="11"/>
  <c r="C4292" i="11"/>
  <c r="C4322" i="11"/>
  <c r="C4307" i="11"/>
  <c r="C4367" i="11"/>
  <c r="C4412" i="11"/>
  <c r="C4382" i="11"/>
  <c r="B4307" i="11"/>
  <c r="B289" i="12" s="1"/>
  <c r="B4397" i="11"/>
  <c r="B295" i="12" s="1"/>
  <c r="B4367" i="11"/>
  <c r="B293" i="12" s="1"/>
  <c r="B4427" i="11"/>
  <c r="B297" i="12" s="1"/>
  <c r="B4337" i="11"/>
  <c r="B291" i="12" s="1"/>
  <c r="B4352" i="11"/>
  <c r="B292" i="12" s="1"/>
  <c r="B4382" i="11"/>
  <c r="B294" i="12" s="1"/>
  <c r="B4442" i="11"/>
  <c r="B298" i="12" s="1"/>
  <c r="B4292" i="11"/>
  <c r="B288" i="12" s="1"/>
  <c r="B4322" i="11"/>
  <c r="B290" i="12" s="1"/>
  <c r="B4412" i="11"/>
  <c r="B296" i="12" s="1"/>
  <c r="A4427" i="11"/>
  <c r="A297" i="12" s="1"/>
  <c r="A4412" i="11"/>
  <c r="A296" i="12" s="1"/>
  <c r="A4367" i="11"/>
  <c r="A293" i="12" s="1"/>
  <c r="A4397" i="11"/>
  <c r="A295" i="12" s="1"/>
  <c r="A4307" i="11"/>
  <c r="A289" i="12" s="1"/>
  <c r="A4352" i="11"/>
  <c r="A292" i="12" s="1"/>
  <c r="A4382" i="11"/>
  <c r="A294" i="12" s="1"/>
  <c r="A4442" i="11"/>
  <c r="A298" i="12" s="1"/>
  <c r="A4337" i="11"/>
  <c r="A291" i="12" s="1"/>
  <c r="A4322" i="11"/>
  <c r="A290" i="12" s="1"/>
  <c r="A4292" i="11"/>
  <c r="A288" i="12" s="1"/>
  <c r="F4276" i="11"/>
  <c r="P4276" i="11" s="1"/>
  <c r="F4216" i="11"/>
  <c r="P4216" i="11" s="1"/>
  <c r="F4201" i="11"/>
  <c r="P4201" i="11" s="1"/>
  <c r="F4171" i="11"/>
  <c r="P4171" i="11" s="1"/>
  <c r="F4141" i="11"/>
  <c r="P4141" i="11" s="1"/>
  <c r="F4291" i="11"/>
  <c r="P4291" i="11" s="1"/>
  <c r="F4231" i="11"/>
  <c r="P4231" i="11" s="1"/>
  <c r="F4186" i="11"/>
  <c r="P4186" i="11" s="1"/>
  <c r="F4246" i="11"/>
  <c r="P4246" i="11" s="1"/>
  <c r="F4261" i="11"/>
  <c r="P4261" i="11" s="1"/>
  <c r="F4156" i="11"/>
  <c r="P4156" i="11" s="1"/>
  <c r="E4276" i="11"/>
  <c r="E4216" i="11"/>
  <c r="E4231" i="11"/>
  <c r="E4171" i="11"/>
  <c r="E4156" i="11"/>
  <c r="E4246" i="11"/>
  <c r="E4261" i="11"/>
  <c r="E4141" i="11"/>
  <c r="E4291" i="11"/>
  <c r="E4201" i="11"/>
  <c r="E4186" i="11"/>
  <c r="D4276" i="11"/>
  <c r="D4261" i="11"/>
  <c r="D4246" i="11"/>
  <c r="D4291" i="11"/>
  <c r="D4156" i="11"/>
  <c r="D4171" i="11"/>
  <c r="D4141" i="11"/>
  <c r="D4231" i="11"/>
  <c r="D4201" i="11"/>
  <c r="D4186" i="11"/>
  <c r="D4216" i="11"/>
  <c r="C4246" i="11"/>
  <c r="C4261" i="11"/>
  <c r="C4291" i="11"/>
  <c r="C4156" i="11"/>
  <c r="C4186" i="11"/>
  <c r="C4231" i="11"/>
  <c r="C4141" i="11"/>
  <c r="C4171" i="11"/>
  <c r="C4201" i="11"/>
  <c r="C4216" i="11"/>
  <c r="C4276" i="11"/>
  <c r="B4171" i="11"/>
  <c r="B4231" i="11"/>
  <c r="B4261" i="11"/>
  <c r="B4246" i="11"/>
  <c r="B4141" i="11"/>
  <c r="B4201" i="11"/>
  <c r="B4276" i="11"/>
  <c r="B4156" i="11"/>
  <c r="B4291" i="11"/>
  <c r="B4186" i="11"/>
  <c r="B4216" i="11"/>
  <c r="A4216" i="11"/>
  <c r="A4246" i="11"/>
  <c r="A4276" i="11"/>
  <c r="A4291" i="11"/>
  <c r="A4231" i="11"/>
  <c r="A4171" i="11"/>
  <c r="A4186" i="11"/>
  <c r="A4141" i="11"/>
  <c r="A4261" i="11"/>
  <c r="A4201" i="11"/>
  <c r="A4156" i="11"/>
  <c r="F4230" i="11"/>
  <c r="P4230" i="11" s="1"/>
  <c r="F4275" i="11"/>
  <c r="P4275" i="11" s="1"/>
  <c r="F4155" i="11"/>
  <c r="P4155" i="11" s="1"/>
  <c r="F4290" i="11"/>
  <c r="P4290" i="11" s="1"/>
  <c r="F4170" i="11"/>
  <c r="P4170" i="11" s="1"/>
  <c r="F4140" i="11"/>
  <c r="P4140" i="11" s="1"/>
  <c r="F4185" i="11"/>
  <c r="P4185" i="11" s="1"/>
  <c r="F4215" i="11"/>
  <c r="P4215" i="11" s="1"/>
  <c r="F4200" i="11"/>
  <c r="P4200" i="11" s="1"/>
  <c r="F4260" i="11"/>
  <c r="P4260" i="11" s="1"/>
  <c r="F4245" i="11"/>
  <c r="P4245" i="11" s="1"/>
  <c r="E4230" i="11"/>
  <c r="E4200" i="11"/>
  <c r="E4215" i="11"/>
  <c r="E4140" i="11"/>
  <c r="E4275" i="11"/>
  <c r="E4260" i="11"/>
  <c r="E4290" i="11"/>
  <c r="E4155" i="11"/>
  <c r="E4170" i="11"/>
  <c r="E4185" i="11"/>
  <c r="E4245" i="11"/>
  <c r="D4230" i="11"/>
  <c r="D4215" i="11"/>
  <c r="D4185" i="11"/>
  <c r="D4155" i="11"/>
  <c r="D4200" i="11"/>
  <c r="D4245" i="11"/>
  <c r="D4260" i="11"/>
  <c r="D4170" i="11"/>
  <c r="D4290" i="11"/>
  <c r="D4140" i="11"/>
  <c r="D4275" i="11"/>
  <c r="C4230" i="11"/>
  <c r="C4215" i="11"/>
  <c r="C4155" i="11"/>
  <c r="C4185" i="11"/>
  <c r="C4170" i="11"/>
  <c r="C4290" i="11"/>
  <c r="C4245" i="11"/>
  <c r="C4275" i="11"/>
  <c r="C4140" i="11"/>
  <c r="C4200" i="11"/>
  <c r="C4260" i="11"/>
  <c r="B4230" i="11"/>
  <c r="B4245" i="11"/>
  <c r="B4185" i="11"/>
  <c r="B4260" i="11"/>
  <c r="B4275" i="11"/>
  <c r="B4200" i="11"/>
  <c r="B4170" i="11"/>
  <c r="B4140" i="11"/>
  <c r="B4155" i="11"/>
  <c r="B4290" i="11"/>
  <c r="B4215" i="11"/>
  <c r="A4230" i="11"/>
  <c r="A4290" i="11"/>
  <c r="A4260" i="11"/>
  <c r="A4200" i="11"/>
  <c r="A4185" i="11"/>
  <c r="A4155" i="11"/>
  <c r="A4275" i="11"/>
  <c r="A4140" i="11"/>
  <c r="A4215" i="11"/>
  <c r="A4245" i="11"/>
  <c r="A4170" i="11"/>
  <c r="F4229" i="11"/>
  <c r="P4229" i="11" s="1"/>
  <c r="F4169" i="11"/>
  <c r="P4169" i="11" s="1"/>
  <c r="F4274" i="11"/>
  <c r="P4274" i="11" s="1"/>
  <c r="F4289" i="11"/>
  <c r="P4289" i="11" s="1"/>
  <c r="F4259" i="11"/>
  <c r="P4259" i="11" s="1"/>
  <c r="F4154" i="11"/>
  <c r="P4154" i="11" s="1"/>
  <c r="F4139" i="11"/>
  <c r="P4139" i="11" s="1"/>
  <c r="F4214" i="11"/>
  <c r="P4214" i="11" s="1"/>
  <c r="F4199" i="11"/>
  <c r="P4199" i="11" s="1"/>
  <c r="F4184" i="11"/>
  <c r="P4184" i="11" s="1"/>
  <c r="F4244" i="11"/>
  <c r="P4244" i="11" s="1"/>
  <c r="E4229" i="11"/>
  <c r="E4169" i="11"/>
  <c r="E4199" i="11"/>
  <c r="E4244" i="11"/>
  <c r="E4154" i="11"/>
  <c r="E4184" i="11"/>
  <c r="E4139" i="11"/>
  <c r="E4289" i="11"/>
  <c r="E4259" i="11"/>
  <c r="E4274" i="11"/>
  <c r="E4214" i="11"/>
  <c r="D4229" i="11"/>
  <c r="D4289" i="11"/>
  <c r="D4259" i="11"/>
  <c r="D4139" i="11"/>
  <c r="D4169" i="11"/>
  <c r="D4154" i="11"/>
  <c r="D4214" i="11"/>
  <c r="D4244" i="11"/>
  <c r="D4274" i="11"/>
  <c r="D4184" i="11"/>
  <c r="D4199" i="11"/>
  <c r="C4229" i="11"/>
  <c r="C4199" i="11"/>
  <c r="C4214" i="11"/>
  <c r="C4139" i="11"/>
  <c r="C4154" i="11"/>
  <c r="C4274" i="11"/>
  <c r="C4169" i="11"/>
  <c r="C4244" i="11"/>
  <c r="C4289" i="11"/>
  <c r="C4184" i="11"/>
  <c r="C4259" i="11"/>
  <c r="B4154" i="11"/>
  <c r="B4169" i="11"/>
  <c r="B4214" i="11"/>
  <c r="B4289" i="11"/>
  <c r="B4244" i="11"/>
  <c r="B4259" i="11"/>
  <c r="B4274" i="11"/>
  <c r="B4184" i="11"/>
  <c r="B4229" i="11"/>
  <c r="B4199" i="11"/>
  <c r="B4139" i="11"/>
  <c r="A4214" i="11"/>
  <c r="A4169" i="11"/>
  <c r="A4244" i="11"/>
  <c r="A4289" i="11"/>
  <c r="A4229" i="11"/>
  <c r="A4139" i="11"/>
  <c r="A4184" i="11"/>
  <c r="A4274" i="11"/>
  <c r="A4154" i="11"/>
  <c r="A4199" i="11"/>
  <c r="A4259" i="11"/>
  <c r="F4228" i="11"/>
  <c r="P4228" i="11" s="1"/>
  <c r="F4153" i="11"/>
  <c r="P4153" i="11" s="1"/>
  <c r="F4183" i="11"/>
  <c r="P4183" i="11" s="1"/>
  <c r="F4198" i="11"/>
  <c r="P4198" i="11" s="1"/>
  <c r="F4213" i="11"/>
  <c r="P4213" i="11" s="1"/>
  <c r="F4168" i="11"/>
  <c r="P4168" i="11" s="1"/>
  <c r="F4273" i="11"/>
  <c r="P4273" i="11" s="1"/>
  <c r="F4258" i="11"/>
  <c r="P4258" i="11" s="1"/>
  <c r="F4138" i="11"/>
  <c r="P4138" i="11" s="1"/>
  <c r="F4243" i="11"/>
  <c r="P4243" i="11" s="1"/>
  <c r="F4288" i="11"/>
  <c r="P4288" i="11" s="1"/>
  <c r="E4168" i="11"/>
  <c r="E4228" i="11"/>
  <c r="E4213" i="11"/>
  <c r="E4153" i="11"/>
  <c r="E4138" i="11"/>
  <c r="E4183" i="11"/>
  <c r="E4273" i="11"/>
  <c r="E4243" i="11"/>
  <c r="E4258" i="11"/>
  <c r="E4288" i="11"/>
  <c r="E4198" i="11"/>
  <c r="D4168" i="11"/>
  <c r="D4258" i="11"/>
  <c r="D4213" i="11"/>
  <c r="D4198" i="11"/>
  <c r="D4288" i="11"/>
  <c r="D4138" i="11"/>
  <c r="D4153" i="11"/>
  <c r="D4273" i="11"/>
  <c r="D4228" i="11"/>
  <c r="D4243" i="11"/>
  <c r="D4183" i="11"/>
  <c r="C4168" i="11"/>
  <c r="C4138" i="11"/>
  <c r="C4213" i="11"/>
  <c r="C4198" i="11"/>
  <c r="C4243" i="11"/>
  <c r="C4273" i="11"/>
  <c r="C4153" i="11"/>
  <c r="C4228" i="11"/>
  <c r="C4258" i="11"/>
  <c r="C4288" i="11"/>
  <c r="C4183" i="11"/>
  <c r="B4168" i="11"/>
  <c r="B4138" i="11"/>
  <c r="B4198" i="11"/>
  <c r="B4213" i="11"/>
  <c r="B4288" i="11"/>
  <c r="B4243" i="11"/>
  <c r="B4228" i="11"/>
  <c r="B4153" i="11"/>
  <c r="B4273" i="11"/>
  <c r="B4258" i="11"/>
  <c r="B4183" i="11"/>
  <c r="A4168" i="11"/>
  <c r="A4198" i="11"/>
  <c r="A4153" i="11"/>
  <c r="A4138" i="11"/>
  <c r="A4228" i="11"/>
  <c r="A4288" i="11"/>
  <c r="A4213" i="11"/>
  <c r="A4183" i="11"/>
  <c r="A4258" i="11"/>
  <c r="A4273" i="11"/>
  <c r="A4243" i="11"/>
  <c r="F4167" i="11"/>
  <c r="P4167" i="11" s="1"/>
  <c r="F4242" i="11"/>
  <c r="P4242" i="11" s="1"/>
  <c r="F4182" i="11"/>
  <c r="P4182" i="11" s="1"/>
  <c r="F4272" i="11"/>
  <c r="P4272" i="11" s="1"/>
  <c r="F4212" i="11"/>
  <c r="P4212" i="11" s="1"/>
  <c r="F4227" i="11"/>
  <c r="P4227" i="11" s="1"/>
  <c r="F4152" i="11"/>
  <c r="P4152" i="11" s="1"/>
  <c r="F4257" i="11"/>
  <c r="P4257" i="11" s="1"/>
  <c r="F4197" i="11"/>
  <c r="P4197" i="11" s="1"/>
  <c r="F4287" i="11"/>
  <c r="P4287" i="11" s="1"/>
  <c r="F4137" i="11"/>
  <c r="P4137" i="11" s="1"/>
  <c r="E4167" i="11"/>
  <c r="E4227" i="11"/>
  <c r="E4212" i="11"/>
  <c r="E4152" i="11"/>
  <c r="E4137" i="11"/>
  <c r="E4182" i="11"/>
  <c r="E4272" i="11"/>
  <c r="E4242" i="11"/>
  <c r="E4287" i="11"/>
  <c r="E4197" i="11"/>
  <c r="E4257" i="11"/>
  <c r="D4167" i="11"/>
  <c r="D4212" i="11"/>
  <c r="D4242" i="11"/>
  <c r="D4272" i="11"/>
  <c r="D4257" i="11"/>
  <c r="D4227" i="11"/>
  <c r="D4137" i="11"/>
  <c r="D4197" i="11"/>
  <c r="D4152" i="11"/>
  <c r="D4182" i="11"/>
  <c r="D4287" i="11"/>
  <c r="C4167" i="11"/>
  <c r="C4242" i="11"/>
  <c r="C4272" i="11"/>
  <c r="C4197" i="11"/>
  <c r="C4257" i="11"/>
  <c r="C4212" i="11"/>
  <c r="C4227" i="11"/>
  <c r="C4152" i="11"/>
  <c r="C4137" i="11"/>
  <c r="C4182" i="11"/>
  <c r="C4287" i="11"/>
  <c r="B4257" i="11"/>
  <c r="B4227" i="11"/>
  <c r="B4152" i="11"/>
  <c r="B4167" i="11"/>
  <c r="B4242" i="11"/>
  <c r="B4197" i="11"/>
  <c r="B4272" i="11"/>
  <c r="B4137" i="11"/>
  <c r="B4182" i="11"/>
  <c r="B4212" i="11"/>
  <c r="B4287" i="11"/>
  <c r="A4257" i="11"/>
  <c r="A4152" i="11"/>
  <c r="A4137" i="11"/>
  <c r="A4227" i="11"/>
  <c r="A4242" i="11"/>
  <c r="A4272" i="11"/>
  <c r="A4197" i="11"/>
  <c r="A4212" i="11"/>
  <c r="A4167" i="11"/>
  <c r="A4182" i="11"/>
  <c r="A4287" i="11"/>
  <c r="F4241" i="11"/>
  <c r="P4241" i="11" s="1"/>
  <c r="F4286" i="11"/>
  <c r="P4286" i="11" s="1"/>
  <c r="F4256" i="11"/>
  <c r="P4256" i="11" s="1"/>
  <c r="F4211" i="11"/>
  <c r="P4211" i="11" s="1"/>
  <c r="F4151" i="11"/>
  <c r="P4151" i="11" s="1"/>
  <c r="F4181" i="11"/>
  <c r="P4181" i="11" s="1"/>
  <c r="F4271" i="11"/>
  <c r="P4271" i="11" s="1"/>
  <c r="F4166" i="11"/>
  <c r="P4166" i="11" s="1"/>
  <c r="F4226" i="11"/>
  <c r="P4226" i="11" s="1"/>
  <c r="F4136" i="11"/>
  <c r="P4136" i="11" s="1"/>
  <c r="F4196" i="11"/>
  <c r="P4196" i="11" s="1"/>
  <c r="E4181" i="11"/>
  <c r="E4286" i="11"/>
  <c r="E4271" i="11"/>
  <c r="E4226" i="11"/>
  <c r="E4151" i="11"/>
  <c r="E4196" i="11"/>
  <c r="E4136" i="11"/>
  <c r="E4256" i="11"/>
  <c r="E4166" i="11"/>
  <c r="E4211" i="11"/>
  <c r="E4241" i="11"/>
  <c r="D4166" i="11"/>
  <c r="D4271" i="11"/>
  <c r="D4196" i="11"/>
  <c r="D4211" i="11"/>
  <c r="D4256" i="11"/>
  <c r="D4151" i="11"/>
  <c r="D4286" i="11"/>
  <c r="D4241" i="11"/>
  <c r="D4181" i="11"/>
  <c r="D4226" i="11"/>
  <c r="D4136" i="11"/>
  <c r="C4151" i="11"/>
  <c r="C4271" i="11"/>
  <c r="C4181" i="11"/>
  <c r="C4241" i="11"/>
  <c r="C4226" i="11"/>
  <c r="C4166" i="11"/>
  <c r="C4286" i="11"/>
  <c r="C4211" i="11"/>
  <c r="C4256" i="11"/>
  <c r="C4196" i="11"/>
  <c r="C4136" i="11"/>
  <c r="B4151" i="11"/>
  <c r="B4271" i="11"/>
  <c r="B4136" i="11"/>
  <c r="B4166" i="11"/>
  <c r="B4211" i="11"/>
  <c r="B4226" i="11"/>
  <c r="B4181" i="11"/>
  <c r="B4256" i="11"/>
  <c r="B4241" i="11"/>
  <c r="B4286" i="11"/>
  <c r="B4196" i="11"/>
  <c r="A4271" i="11"/>
  <c r="A4181" i="11"/>
  <c r="A4286" i="11"/>
  <c r="A4241" i="11"/>
  <c r="A4166" i="11"/>
  <c r="A4211" i="11"/>
  <c r="A4226" i="11"/>
  <c r="A4196" i="11"/>
  <c r="A4256" i="11"/>
  <c r="A4151" i="11"/>
  <c r="A4136" i="11"/>
  <c r="F4270" i="11"/>
  <c r="P4270" i="11" s="1"/>
  <c r="F4225" i="11"/>
  <c r="P4225" i="11" s="1"/>
  <c r="F4240" i="11"/>
  <c r="P4240" i="11" s="1"/>
  <c r="F4165" i="11"/>
  <c r="P4165" i="11" s="1"/>
  <c r="F4285" i="11"/>
  <c r="P4285" i="11" s="1"/>
  <c r="F4255" i="11"/>
  <c r="P4255" i="11" s="1"/>
  <c r="F4195" i="11"/>
  <c r="P4195" i="11" s="1"/>
  <c r="F4150" i="11"/>
  <c r="P4150" i="11" s="1"/>
  <c r="F4180" i="11"/>
  <c r="P4180" i="11" s="1"/>
  <c r="F4135" i="11"/>
  <c r="P4135" i="11" s="1"/>
  <c r="F4210" i="11"/>
  <c r="P4210" i="11" s="1"/>
  <c r="E4270" i="11"/>
  <c r="E4165" i="11"/>
  <c r="E4195" i="11"/>
  <c r="E4240" i="11"/>
  <c r="E4150" i="11"/>
  <c r="E4225" i="11"/>
  <c r="E4135" i="11"/>
  <c r="E4285" i="11"/>
  <c r="E4255" i="11"/>
  <c r="E4210" i="11"/>
  <c r="E4180" i="11"/>
  <c r="D4270" i="11"/>
  <c r="D4195" i="11"/>
  <c r="D4165" i="11"/>
  <c r="D4210" i="11"/>
  <c r="D4255" i="11"/>
  <c r="D4150" i="11"/>
  <c r="D4225" i="11"/>
  <c r="D4135" i="11"/>
  <c r="D4240" i="11"/>
  <c r="D4285" i="11"/>
  <c r="D4180" i="11"/>
  <c r="C4150" i="11"/>
  <c r="C4270" i="11"/>
  <c r="C4285" i="11"/>
  <c r="C4135" i="11"/>
  <c r="C4195" i="11"/>
  <c r="C4255" i="11"/>
  <c r="C4240" i="11"/>
  <c r="C4180" i="11"/>
  <c r="C4225" i="11"/>
  <c r="C4210" i="11"/>
  <c r="C4165" i="11"/>
  <c r="B4165" i="11"/>
  <c r="B4195" i="11"/>
  <c r="B4255" i="11"/>
  <c r="B4180" i="11"/>
  <c r="B4240" i="11"/>
  <c r="B4225" i="11"/>
  <c r="B4285" i="11"/>
  <c r="B4135" i="11"/>
  <c r="B4210" i="11"/>
  <c r="B4150" i="11"/>
  <c r="B4270" i="11"/>
  <c r="A4240" i="11"/>
  <c r="A4195" i="11"/>
  <c r="A4165" i="11"/>
  <c r="A4180" i="11"/>
  <c r="A4255" i="11"/>
  <c r="A4210" i="11"/>
  <c r="A4270" i="11"/>
  <c r="A4225" i="11"/>
  <c r="A4285" i="11"/>
  <c r="A4150" i="11"/>
  <c r="A4135" i="11"/>
  <c r="F4194" i="11"/>
  <c r="P4194" i="11" s="1"/>
  <c r="F4209" i="11"/>
  <c r="P4209" i="11" s="1"/>
  <c r="F4224" i="11"/>
  <c r="P4224" i="11" s="1"/>
  <c r="F4179" i="11"/>
  <c r="P4179" i="11" s="1"/>
  <c r="F4239" i="11"/>
  <c r="P4239" i="11" s="1"/>
  <c r="F4164" i="11"/>
  <c r="P4164" i="11" s="1"/>
  <c r="F4269" i="11"/>
  <c r="P4269" i="11" s="1"/>
  <c r="F4134" i="11"/>
  <c r="P4134" i="11" s="1"/>
  <c r="F4284" i="11"/>
  <c r="P4284" i="11" s="1"/>
  <c r="F4149" i="11"/>
  <c r="P4149" i="11" s="1"/>
  <c r="F4254" i="11"/>
  <c r="P4254" i="11" s="1"/>
  <c r="E4209" i="11"/>
  <c r="E4134" i="11"/>
  <c r="E4179" i="11"/>
  <c r="E4254" i="11"/>
  <c r="E4239" i="11"/>
  <c r="E4194" i="11"/>
  <c r="E4149" i="11"/>
  <c r="E4269" i="11"/>
  <c r="E4284" i="11"/>
  <c r="E4224" i="11"/>
  <c r="E4164" i="11"/>
  <c r="D4179" i="11"/>
  <c r="D4224" i="11"/>
  <c r="D4209" i="11"/>
  <c r="D4164" i="11"/>
  <c r="D4284" i="11"/>
  <c r="D4134" i="11"/>
  <c r="D4194" i="11"/>
  <c r="D4239" i="11"/>
  <c r="D4269" i="11"/>
  <c r="D4149" i="11"/>
  <c r="D4254" i="11"/>
  <c r="C4164" i="11"/>
  <c r="C4179" i="11"/>
  <c r="C4254" i="11"/>
  <c r="C4209" i="11"/>
  <c r="C4239" i="11"/>
  <c r="C4284" i="11"/>
  <c r="C4149" i="11"/>
  <c r="C4194" i="11"/>
  <c r="C4269" i="11"/>
  <c r="C4224" i="11"/>
  <c r="C4134" i="11"/>
  <c r="B4254" i="11"/>
  <c r="B4194" i="11"/>
  <c r="B4209" i="11"/>
  <c r="B4239" i="11"/>
  <c r="B4134" i="11"/>
  <c r="B4164" i="11"/>
  <c r="B4284" i="11"/>
  <c r="B4269" i="11"/>
  <c r="B4179" i="11"/>
  <c r="B4149" i="11"/>
  <c r="B4224" i="11"/>
  <c r="A4179" i="11"/>
  <c r="A4254" i="11"/>
  <c r="A4269" i="11"/>
  <c r="A4164" i="11"/>
  <c r="A4209" i="11"/>
  <c r="A4284" i="11"/>
  <c r="A4149" i="11"/>
  <c r="A4224" i="11"/>
  <c r="A4194" i="11"/>
  <c r="A4239" i="11"/>
  <c r="A4134" i="11"/>
  <c r="F4268" i="11"/>
  <c r="P4268" i="11" s="1"/>
  <c r="F4163" i="11"/>
  <c r="P4163" i="11" s="1"/>
  <c r="F4193" i="11"/>
  <c r="P4193" i="11" s="1"/>
  <c r="F4148" i="11"/>
  <c r="P4148" i="11" s="1"/>
  <c r="F4223" i="11"/>
  <c r="P4223" i="11" s="1"/>
  <c r="F4208" i="11"/>
  <c r="P4208" i="11" s="1"/>
  <c r="F4253" i="11"/>
  <c r="P4253" i="11" s="1"/>
  <c r="F4238" i="11"/>
  <c r="P4238" i="11" s="1"/>
  <c r="F4283" i="11"/>
  <c r="P4283" i="11" s="1"/>
  <c r="F4178" i="11"/>
  <c r="P4178" i="11" s="1"/>
  <c r="F4133" i="11"/>
  <c r="P4133" i="11" s="1"/>
  <c r="E4163" i="11"/>
  <c r="E4148" i="11"/>
  <c r="E4178" i="11"/>
  <c r="E4208" i="11"/>
  <c r="E4193" i="11"/>
  <c r="E4223" i="11"/>
  <c r="E4133" i="11"/>
  <c r="E4238" i="11"/>
  <c r="E4253" i="11"/>
  <c r="E4268" i="11"/>
  <c r="E4283" i="11"/>
  <c r="D4163" i="11"/>
  <c r="D4238" i="11"/>
  <c r="D4283" i="11"/>
  <c r="D4208" i="11"/>
  <c r="D4148" i="11"/>
  <c r="D4223" i="11"/>
  <c r="D4178" i="11"/>
  <c r="D4268" i="11"/>
  <c r="D4133" i="11"/>
  <c r="D4253" i="11"/>
  <c r="D4193" i="11"/>
  <c r="C4163" i="11"/>
  <c r="C4223" i="11"/>
  <c r="C4133" i="11"/>
  <c r="C4178" i="11"/>
  <c r="C4148" i="11"/>
  <c r="C4193" i="11"/>
  <c r="C4238" i="11"/>
  <c r="C4283" i="11"/>
  <c r="C4253" i="11"/>
  <c r="C4208" i="11"/>
  <c r="C4268" i="11"/>
  <c r="B4163" i="11"/>
  <c r="B4223" i="11"/>
  <c r="B4133" i="11"/>
  <c r="B4268" i="11"/>
  <c r="B4178" i="11"/>
  <c r="B4148" i="11"/>
  <c r="B4253" i="11"/>
  <c r="B4238" i="11"/>
  <c r="B4283" i="11"/>
  <c r="B4208" i="11"/>
  <c r="B4193" i="11"/>
  <c r="A4163" i="11"/>
  <c r="A4283" i="11"/>
  <c r="A4178" i="11"/>
  <c r="A4268" i="11"/>
  <c r="A4238" i="11"/>
  <c r="A4208" i="11"/>
  <c r="A4133" i="11"/>
  <c r="A4193" i="11"/>
  <c r="A4223" i="11"/>
  <c r="A4253" i="11"/>
  <c r="A4148" i="11"/>
  <c r="F4162" i="11"/>
  <c r="P4162" i="11" s="1"/>
  <c r="F4147" i="11"/>
  <c r="P4147" i="11" s="1"/>
  <c r="F4177" i="11"/>
  <c r="P4177" i="11" s="1"/>
  <c r="F4192" i="11"/>
  <c r="P4192" i="11" s="1"/>
  <c r="F4132" i="11"/>
  <c r="P4132" i="11" s="1"/>
  <c r="F4222" i="11"/>
  <c r="P4222" i="11" s="1"/>
  <c r="F4282" i="11"/>
  <c r="P4282" i="11" s="1"/>
  <c r="F4252" i="11"/>
  <c r="P4252" i="11" s="1"/>
  <c r="F4207" i="11"/>
  <c r="P4207" i="11" s="1"/>
  <c r="F4267" i="11"/>
  <c r="P4267" i="11" s="1"/>
  <c r="F4237" i="11"/>
  <c r="P4237" i="11" s="1"/>
  <c r="E4162" i="11"/>
  <c r="E4222" i="11"/>
  <c r="E4237" i="11"/>
  <c r="E4132" i="11"/>
  <c r="E4177" i="11"/>
  <c r="E4147" i="11"/>
  <c r="E4192" i="11"/>
  <c r="E4282" i="11"/>
  <c r="E4207" i="11"/>
  <c r="E4252" i="11"/>
  <c r="E4267" i="11"/>
  <c r="D4162" i="11"/>
  <c r="D4177" i="11"/>
  <c r="D4132" i="11"/>
  <c r="D4222" i="11"/>
  <c r="D4282" i="11"/>
  <c r="D4207" i="11"/>
  <c r="D4147" i="11"/>
  <c r="D4192" i="11"/>
  <c r="D4267" i="11"/>
  <c r="D4237" i="11"/>
  <c r="D4252" i="11"/>
  <c r="C4162" i="11"/>
  <c r="C4222" i="11"/>
  <c r="C4177" i="11"/>
  <c r="C4237" i="11"/>
  <c r="C4207" i="11"/>
  <c r="C4252" i="11"/>
  <c r="C4267" i="11"/>
  <c r="C4282" i="11"/>
  <c r="C4192" i="11"/>
  <c r="C4147" i="11"/>
  <c r="C4132" i="11"/>
  <c r="B4162" i="11"/>
  <c r="B4177" i="11"/>
  <c r="B4282" i="11"/>
  <c r="B4132" i="11"/>
  <c r="B4147" i="11"/>
  <c r="B4267" i="11"/>
  <c r="B4222" i="11"/>
  <c r="B4252" i="11"/>
  <c r="B4237" i="11"/>
  <c r="B4192" i="11"/>
  <c r="B4207" i="11"/>
  <c r="A4162" i="11"/>
  <c r="A4177" i="11"/>
  <c r="A4282" i="11"/>
  <c r="A4252" i="11"/>
  <c r="A4147" i="11"/>
  <c r="A4132" i="11"/>
  <c r="A4222" i="11"/>
  <c r="A4237" i="11"/>
  <c r="A4192" i="11"/>
  <c r="A4267" i="11"/>
  <c r="A4207" i="11"/>
  <c r="F4161" i="11"/>
  <c r="P4161" i="11" s="1"/>
  <c r="F4236" i="11"/>
  <c r="P4236" i="11" s="1"/>
  <c r="F4221" i="11"/>
  <c r="P4221" i="11" s="1"/>
  <c r="F4266" i="11"/>
  <c r="P4266" i="11" s="1"/>
  <c r="F4206" i="11"/>
  <c r="P4206" i="11" s="1"/>
  <c r="F4131" i="11"/>
  <c r="P4131" i="11" s="1"/>
  <c r="F4281" i="11"/>
  <c r="P4281" i="11" s="1"/>
  <c r="F4146" i="11"/>
  <c r="P4146" i="11" s="1"/>
  <c r="F4176" i="11"/>
  <c r="P4176" i="11" s="1"/>
  <c r="F4191" i="11"/>
  <c r="P4191" i="11" s="1"/>
  <c r="F4251" i="11"/>
  <c r="P4251" i="11" s="1"/>
  <c r="E4161" i="11"/>
  <c r="E4146" i="11"/>
  <c r="E4176" i="11"/>
  <c r="E4131" i="11"/>
  <c r="E4221" i="11"/>
  <c r="E4266" i="11"/>
  <c r="E4281" i="11"/>
  <c r="E4251" i="11"/>
  <c r="E4191" i="11"/>
  <c r="E4236" i="11"/>
  <c r="E4206" i="11"/>
  <c r="D4161" i="11"/>
  <c r="D4266" i="11"/>
  <c r="D4281" i="11"/>
  <c r="D4191" i="11"/>
  <c r="D4176" i="11"/>
  <c r="D4236" i="11"/>
  <c r="D4206" i="11"/>
  <c r="D4221" i="11"/>
  <c r="D4251" i="11"/>
  <c r="D4146" i="11"/>
  <c r="D4131" i="11"/>
  <c r="C4161" i="11"/>
  <c r="C4281" i="11"/>
  <c r="C4176" i="11"/>
  <c r="C4191" i="11"/>
  <c r="C4206" i="11"/>
  <c r="C4221" i="11"/>
  <c r="C4251" i="11"/>
  <c r="C4236" i="11"/>
  <c r="C4146" i="11"/>
  <c r="C4266" i="11"/>
  <c r="C4131" i="11"/>
  <c r="B4161" i="11"/>
  <c r="B4146" i="11"/>
  <c r="B4176" i="11"/>
  <c r="B4131" i="11"/>
  <c r="B4251" i="11"/>
  <c r="B4281" i="11"/>
  <c r="B4206" i="11"/>
  <c r="B4191" i="11"/>
  <c r="B4266" i="11"/>
  <c r="B4236" i="11"/>
  <c r="B4221" i="11"/>
  <c r="A4161" i="11"/>
  <c r="A4266" i="11"/>
  <c r="A4236" i="11"/>
  <c r="A4131" i="11"/>
  <c r="A4191" i="11"/>
  <c r="A4251" i="11"/>
  <c r="A4146" i="11"/>
  <c r="A4221" i="11"/>
  <c r="A4281" i="11"/>
  <c r="A4206" i="11"/>
  <c r="A4176" i="11"/>
  <c r="F4160" i="11"/>
  <c r="P4160" i="11" s="1"/>
  <c r="F4145" i="11"/>
  <c r="P4145" i="11" s="1"/>
  <c r="F4280" i="11"/>
  <c r="P4280" i="11" s="1"/>
  <c r="F4250" i="11"/>
  <c r="P4250" i="11" s="1"/>
  <c r="F4235" i="11"/>
  <c r="P4235" i="11" s="1"/>
  <c r="F4220" i="11"/>
  <c r="P4220" i="11" s="1"/>
  <c r="F4190" i="11"/>
  <c r="P4190" i="11" s="1"/>
  <c r="F4130" i="11"/>
  <c r="P4130" i="11" s="1"/>
  <c r="F4265" i="11"/>
  <c r="P4265" i="11" s="1"/>
  <c r="F4175" i="11"/>
  <c r="P4175" i="11" s="1"/>
  <c r="F4205" i="11"/>
  <c r="P4205" i="11" s="1"/>
  <c r="E4145" i="11"/>
  <c r="E4190" i="11"/>
  <c r="E4130" i="11"/>
  <c r="E4280" i="11"/>
  <c r="E4160" i="11"/>
  <c r="E4265" i="11"/>
  <c r="E4205" i="11"/>
  <c r="E4175" i="11"/>
  <c r="E4235" i="11"/>
  <c r="E4220" i="11"/>
  <c r="E4250" i="11"/>
  <c r="D4145" i="11"/>
  <c r="D4250" i="11"/>
  <c r="D4265" i="11"/>
  <c r="D4130" i="11"/>
  <c r="D4235" i="11"/>
  <c r="D4175" i="11"/>
  <c r="D4220" i="11"/>
  <c r="D4205" i="11"/>
  <c r="D4280" i="11"/>
  <c r="D4160" i="11"/>
  <c r="D4190" i="11"/>
  <c r="C4160" i="11"/>
  <c r="C4205" i="11"/>
  <c r="C4130" i="11"/>
  <c r="C4280" i="11"/>
  <c r="C4175" i="11"/>
  <c r="C4190" i="11"/>
  <c r="C4250" i="11"/>
  <c r="C4145" i="11"/>
  <c r="C4220" i="11"/>
  <c r="C4235" i="11"/>
  <c r="C4265" i="11"/>
  <c r="B4205" i="11"/>
  <c r="B4160" i="11"/>
  <c r="B4235" i="11"/>
  <c r="B4145" i="11"/>
  <c r="B4190" i="11"/>
  <c r="B4175" i="11"/>
  <c r="B4265" i="11"/>
  <c r="B4280" i="11"/>
  <c r="B4130" i="11"/>
  <c r="B4220" i="11"/>
  <c r="B4250" i="11"/>
  <c r="A4160" i="11"/>
  <c r="A4265" i="11"/>
  <c r="A4250" i="11"/>
  <c r="A4235" i="11"/>
  <c r="A4220" i="11"/>
  <c r="A4145" i="11"/>
  <c r="A4175" i="11"/>
  <c r="A4130" i="11"/>
  <c r="A4190" i="11"/>
  <c r="A4280" i="11"/>
  <c r="A4205" i="11"/>
  <c r="F4159" i="11"/>
  <c r="P4159" i="11" s="1"/>
  <c r="F4249" i="11"/>
  <c r="P4249" i="11" s="1"/>
  <c r="F4174" i="11"/>
  <c r="P4174" i="11" s="1"/>
  <c r="F4234" i="11"/>
  <c r="P4234" i="11" s="1"/>
  <c r="F4129" i="11"/>
  <c r="P4129" i="11" s="1"/>
  <c r="F4144" i="11"/>
  <c r="P4144" i="11" s="1"/>
  <c r="F4189" i="11"/>
  <c r="P4189" i="11" s="1"/>
  <c r="F4264" i="11"/>
  <c r="P4264" i="11" s="1"/>
  <c r="F4204" i="11"/>
  <c r="P4204" i="11" s="1"/>
  <c r="F4279" i="11"/>
  <c r="P4279" i="11" s="1"/>
  <c r="F4219" i="11"/>
  <c r="P4219" i="11" s="1"/>
  <c r="E4159" i="11"/>
  <c r="E4144" i="11"/>
  <c r="E4174" i="11"/>
  <c r="E4219" i="11"/>
  <c r="E4129" i="11"/>
  <c r="E4264" i="11"/>
  <c r="E4204" i="11"/>
  <c r="E4189" i="11"/>
  <c r="E4249" i="11"/>
  <c r="E4234" i="11"/>
  <c r="E4279" i="11"/>
  <c r="D4129" i="11"/>
  <c r="D4264" i="11"/>
  <c r="D4144" i="11"/>
  <c r="D4219" i="11"/>
  <c r="D4174" i="11"/>
  <c r="D4234" i="11"/>
  <c r="D4189" i="11"/>
  <c r="D4249" i="11"/>
  <c r="D4159" i="11"/>
  <c r="D4279" i="11"/>
  <c r="D4204" i="11"/>
  <c r="C4159" i="11"/>
  <c r="C4144" i="11"/>
  <c r="C4219" i="11"/>
  <c r="C4249" i="11"/>
  <c r="C4279" i="11"/>
  <c r="C4129" i="11"/>
  <c r="C4174" i="11"/>
  <c r="C4234" i="11"/>
  <c r="C4264" i="11"/>
  <c r="C4204" i="11"/>
  <c r="C4189" i="11"/>
  <c r="B4189" i="11"/>
  <c r="B4174" i="11"/>
  <c r="B4264" i="11"/>
  <c r="B4279" i="11"/>
  <c r="B4204" i="11"/>
  <c r="B4129" i="11"/>
  <c r="B4249" i="11"/>
  <c r="B4144" i="11"/>
  <c r="B4234" i="11"/>
  <c r="B4219" i="11"/>
  <c r="B4159" i="11"/>
  <c r="A4204" i="11"/>
  <c r="A4129" i="11"/>
  <c r="A4234" i="11"/>
  <c r="A4174" i="11"/>
  <c r="A4249" i="11"/>
  <c r="A4219" i="11"/>
  <c r="A4264" i="11"/>
  <c r="A4144" i="11"/>
  <c r="A4189" i="11"/>
  <c r="A4159" i="11"/>
  <c r="A4279" i="11"/>
  <c r="F4233" i="11"/>
  <c r="P4233" i="11" s="1"/>
  <c r="F4248" i="11"/>
  <c r="P4248" i="11" s="1"/>
  <c r="F4203" i="11"/>
  <c r="P4203" i="11" s="1"/>
  <c r="F4143" i="11"/>
  <c r="P4143" i="11" s="1"/>
  <c r="F4218" i="11"/>
  <c r="P4218" i="11" s="1"/>
  <c r="F4188" i="11"/>
  <c r="P4188" i="11" s="1"/>
  <c r="F4128" i="11"/>
  <c r="P4128" i="11" s="1"/>
  <c r="F4158" i="11"/>
  <c r="P4158" i="11" s="1"/>
  <c r="F4263" i="11"/>
  <c r="P4263" i="11" s="1"/>
  <c r="F4278" i="11"/>
  <c r="P4278" i="11" s="1"/>
  <c r="F4173" i="11"/>
  <c r="P4173" i="11" s="1"/>
  <c r="E4128" i="11"/>
  <c r="E4173" i="11"/>
  <c r="E4188" i="11"/>
  <c r="E4218" i="11"/>
  <c r="E4278" i="11"/>
  <c r="E4203" i="11"/>
  <c r="E4233" i="11"/>
  <c r="E4158" i="11"/>
  <c r="E4263" i="11"/>
  <c r="E4143" i="11"/>
  <c r="E4248" i="11"/>
  <c r="D4203" i="11"/>
  <c r="D4188" i="11"/>
  <c r="D4248" i="11"/>
  <c r="D4173" i="11"/>
  <c r="D4128" i="11"/>
  <c r="D4263" i="11"/>
  <c r="D4233" i="11"/>
  <c r="D4158" i="11"/>
  <c r="D4218" i="11"/>
  <c r="D4278" i="11"/>
  <c r="D4143" i="11"/>
  <c r="C4248" i="11"/>
  <c r="C4218" i="11"/>
  <c r="C4173" i="11"/>
  <c r="C4143" i="11"/>
  <c r="C4128" i="11"/>
  <c r="C4188" i="11"/>
  <c r="C4263" i="11"/>
  <c r="C4158" i="11"/>
  <c r="C4278" i="11"/>
  <c r="C4203" i="11"/>
  <c r="C4233" i="11"/>
  <c r="B4188" i="11"/>
  <c r="B4248" i="11"/>
  <c r="B4173" i="11"/>
  <c r="B4218" i="11"/>
  <c r="B4203" i="11"/>
  <c r="B4128" i="11"/>
  <c r="B4278" i="11"/>
  <c r="B4263" i="11"/>
  <c r="B4158" i="11"/>
  <c r="B4233" i="11"/>
  <c r="B4143" i="11"/>
  <c r="A4248" i="11"/>
  <c r="A4233" i="11"/>
  <c r="A4128" i="11"/>
  <c r="A4188" i="11"/>
  <c r="A4263" i="11"/>
  <c r="A4158" i="11"/>
  <c r="A4173" i="11"/>
  <c r="A4203" i="11"/>
  <c r="A4143" i="11"/>
  <c r="A4278" i="11"/>
  <c r="A4218" i="11"/>
  <c r="F4157" i="11"/>
  <c r="P4157" i="11" s="1"/>
  <c r="F4262" i="11"/>
  <c r="P4262" i="11" s="1"/>
  <c r="F4187" i="11"/>
  <c r="P4187" i="11" s="1"/>
  <c r="F4247" i="11"/>
  <c r="P4247" i="11" s="1"/>
  <c r="F4277" i="11"/>
  <c r="P4277" i="11" s="1"/>
  <c r="F4202" i="11"/>
  <c r="P4202" i="11" s="1"/>
  <c r="F4127" i="11"/>
  <c r="P4127" i="11" s="1"/>
  <c r="F4172" i="11"/>
  <c r="P4172" i="11" s="1"/>
  <c r="F4217" i="11"/>
  <c r="P4217" i="11" s="1"/>
  <c r="F4142" i="11"/>
  <c r="P4142" i="11" s="1"/>
  <c r="F4232" i="11"/>
  <c r="P4232" i="11" s="1"/>
  <c r="E4157" i="11"/>
  <c r="E4142" i="11"/>
  <c r="E4247" i="11"/>
  <c r="E4172" i="11"/>
  <c r="E4187" i="11"/>
  <c r="E4262" i="11"/>
  <c r="E4127" i="11"/>
  <c r="E4277" i="11"/>
  <c r="E4202" i="11"/>
  <c r="E4217" i="11"/>
  <c r="E4232" i="11"/>
  <c r="D4157" i="11"/>
  <c r="D4277" i="11"/>
  <c r="D4142" i="11"/>
  <c r="D4232" i="11"/>
  <c r="D4262" i="11"/>
  <c r="D4172" i="11"/>
  <c r="D4202" i="11"/>
  <c r="D4217" i="11"/>
  <c r="D4187" i="11"/>
  <c r="D4127" i="11"/>
  <c r="D4247" i="11"/>
  <c r="C4172" i="11"/>
  <c r="C4202" i="11"/>
  <c r="C4187" i="11"/>
  <c r="C4277" i="11"/>
  <c r="C4262" i="11"/>
  <c r="C4157" i="11"/>
  <c r="C4247" i="11"/>
  <c r="C4127" i="11"/>
  <c r="C4232" i="11"/>
  <c r="C4217" i="11"/>
  <c r="C4142" i="11"/>
  <c r="B4217" i="11"/>
  <c r="B283" i="12" s="1"/>
  <c r="B4202" i="11"/>
  <c r="B282" i="12" s="1"/>
  <c r="B4247" i="11"/>
  <c r="B285" i="12" s="1"/>
  <c r="B4142" i="11"/>
  <c r="B278" i="12" s="1"/>
  <c r="B4187" i="11"/>
  <c r="B281" i="12" s="1"/>
  <c r="B4157" i="11"/>
  <c r="B279" i="12" s="1"/>
  <c r="B4277" i="11"/>
  <c r="B287" i="12" s="1"/>
  <c r="B4232" i="11"/>
  <c r="B284" i="12" s="1"/>
  <c r="B4262" i="11"/>
  <c r="B286" i="12" s="1"/>
  <c r="B4172" i="11"/>
  <c r="B280" i="12" s="1"/>
  <c r="B4127" i="11"/>
  <c r="B277" i="12" s="1"/>
  <c r="A4232" i="11"/>
  <c r="A284" i="12" s="1"/>
  <c r="A4172" i="11"/>
  <c r="A280" i="12" s="1"/>
  <c r="A4187" i="11"/>
  <c r="A281" i="12" s="1"/>
  <c r="A4202" i="11"/>
  <c r="A282" i="12" s="1"/>
  <c r="A4262" i="11"/>
  <c r="A286" i="12" s="1"/>
  <c r="A4142" i="11"/>
  <c r="A278" i="12" s="1"/>
  <c r="A4247" i="11"/>
  <c r="A285" i="12" s="1"/>
  <c r="A4127" i="11"/>
  <c r="A277" i="12" s="1"/>
  <c r="A4157" i="11"/>
  <c r="A279" i="12" s="1"/>
  <c r="A4217" i="11"/>
  <c r="A283" i="12" s="1"/>
  <c r="A4277" i="11"/>
  <c r="A287" i="12" s="1"/>
  <c r="F4081" i="11"/>
  <c r="P4081" i="11" s="1"/>
  <c r="F4111" i="11"/>
  <c r="P4111" i="11" s="1"/>
  <c r="F3976" i="11"/>
  <c r="P3976" i="11" s="1"/>
  <c r="F4066" i="11"/>
  <c r="P4066" i="11" s="1"/>
  <c r="F4036" i="11"/>
  <c r="P4036" i="11" s="1"/>
  <c r="F4021" i="11"/>
  <c r="P4021" i="11" s="1"/>
  <c r="F4126" i="11"/>
  <c r="P4126" i="11" s="1"/>
  <c r="F4051" i="11"/>
  <c r="P4051" i="11" s="1"/>
  <c r="F4096" i="11"/>
  <c r="P4096" i="11" s="1"/>
  <c r="F3991" i="11"/>
  <c r="P3991" i="11" s="1"/>
  <c r="F4006" i="11"/>
  <c r="P4006" i="11" s="1"/>
  <c r="E4096" i="11"/>
  <c r="E4081" i="11"/>
  <c r="E3991" i="11"/>
  <c r="E4021" i="11"/>
  <c r="E3976" i="11"/>
  <c r="E4126" i="11"/>
  <c r="E4051" i="11"/>
  <c r="E4066" i="11"/>
  <c r="E4111" i="11"/>
  <c r="E4036" i="11"/>
  <c r="E4006" i="11"/>
  <c r="D4066" i="11"/>
  <c r="D4111" i="11"/>
  <c r="D3991" i="11"/>
  <c r="D4051" i="11"/>
  <c r="D4081" i="11"/>
  <c r="D4021" i="11"/>
  <c r="D4126" i="11"/>
  <c r="D4036" i="11"/>
  <c r="D4006" i="11"/>
  <c r="D3976" i="11"/>
  <c r="D4096" i="11"/>
  <c r="C4126" i="11"/>
  <c r="C4021" i="11"/>
  <c r="C4051" i="11"/>
  <c r="C4096" i="11"/>
  <c r="C4036" i="11"/>
  <c r="C3991" i="11"/>
  <c r="C4006" i="11"/>
  <c r="C3976" i="11"/>
  <c r="C4081" i="11"/>
  <c r="C4066" i="11"/>
  <c r="C4111" i="11"/>
  <c r="B3991" i="11"/>
  <c r="B4066" i="11"/>
  <c r="B3976" i="11"/>
  <c r="B4126" i="11"/>
  <c r="B4096" i="11"/>
  <c r="B4036" i="11"/>
  <c r="B4051" i="11"/>
  <c r="B4021" i="11"/>
  <c r="B4006" i="11"/>
  <c r="B4081" i="11"/>
  <c r="B4111" i="11"/>
  <c r="A3991" i="11"/>
  <c r="A3976" i="11"/>
  <c r="A4111" i="11"/>
  <c r="A4036" i="11"/>
  <c r="A4126" i="11"/>
  <c r="A4066" i="11"/>
  <c r="A4006" i="11"/>
  <c r="A4081" i="11"/>
  <c r="A4096" i="11"/>
  <c r="A4021" i="11"/>
  <c r="A4051" i="11"/>
  <c r="F3990" i="11"/>
  <c r="P3990" i="11" s="1"/>
  <c r="F4125" i="11"/>
  <c r="P4125" i="11" s="1"/>
  <c r="F4035" i="11"/>
  <c r="P4035" i="11" s="1"/>
  <c r="F4110" i="11"/>
  <c r="P4110" i="11" s="1"/>
  <c r="F4050" i="11"/>
  <c r="P4050" i="11" s="1"/>
  <c r="F4005" i="11"/>
  <c r="P4005" i="11" s="1"/>
  <c r="F3975" i="11"/>
  <c r="P3975" i="11" s="1"/>
  <c r="F4095" i="11"/>
  <c r="P4095" i="11" s="1"/>
  <c r="F4080" i="11"/>
  <c r="P4080" i="11" s="1"/>
  <c r="F4020" i="11"/>
  <c r="P4020" i="11" s="1"/>
  <c r="F4065" i="11"/>
  <c r="P4065" i="11" s="1"/>
  <c r="E3990" i="11"/>
  <c r="E4110" i="11"/>
  <c r="E4095" i="11"/>
  <c r="E3975" i="11"/>
  <c r="E4005" i="11"/>
  <c r="E4020" i="11"/>
  <c r="E4035" i="11"/>
  <c r="E4050" i="11"/>
  <c r="E4080" i="11"/>
  <c r="E4125" i="11"/>
  <c r="E4065" i="11"/>
  <c r="D4065" i="11"/>
  <c r="D4095" i="11"/>
  <c r="D4125" i="11"/>
  <c r="D4020" i="11"/>
  <c r="D4005" i="11"/>
  <c r="D3990" i="11"/>
  <c r="D4035" i="11"/>
  <c r="D4080" i="11"/>
  <c r="D3975" i="11"/>
  <c r="D4050" i="11"/>
  <c r="D4110" i="11"/>
  <c r="C4035" i="11"/>
  <c r="C4020" i="11"/>
  <c r="C4005" i="11"/>
  <c r="C3975" i="11"/>
  <c r="C4080" i="11"/>
  <c r="C4125" i="11"/>
  <c r="C3990" i="11"/>
  <c r="C4095" i="11"/>
  <c r="C4065" i="11"/>
  <c r="C4050" i="11"/>
  <c r="C4110" i="11"/>
  <c r="B4035" i="11"/>
  <c r="B4110" i="11"/>
  <c r="B4095" i="11"/>
  <c r="B4125" i="11"/>
  <c r="B3975" i="11"/>
  <c r="B4005" i="11"/>
  <c r="B3990" i="11"/>
  <c r="B4080" i="11"/>
  <c r="B4050" i="11"/>
  <c r="B4065" i="11"/>
  <c r="B4020" i="11"/>
  <c r="A3975" i="11"/>
  <c r="A4065" i="11"/>
  <c r="A4020" i="11"/>
  <c r="A4125" i="11"/>
  <c r="A4050" i="11"/>
  <c r="A4110" i="11"/>
  <c r="A4005" i="11"/>
  <c r="A4035" i="11"/>
  <c r="A4080" i="11"/>
  <c r="A4095" i="11"/>
  <c r="A3990" i="11"/>
  <c r="F4109" i="11"/>
  <c r="P4109" i="11" s="1"/>
  <c r="F4124" i="11"/>
  <c r="P4124" i="11" s="1"/>
  <c r="F4079" i="11"/>
  <c r="P4079" i="11" s="1"/>
  <c r="F3989" i="11"/>
  <c r="P3989" i="11" s="1"/>
  <c r="F4064" i="11"/>
  <c r="P4064" i="11" s="1"/>
  <c r="F4034" i="11"/>
  <c r="P4034" i="11" s="1"/>
  <c r="F4019" i="11"/>
  <c r="P4019" i="11" s="1"/>
  <c r="F4094" i="11"/>
  <c r="P4094" i="11" s="1"/>
  <c r="F4004" i="11"/>
  <c r="P4004" i="11" s="1"/>
  <c r="F3974" i="11"/>
  <c r="P3974" i="11" s="1"/>
  <c r="F4049" i="11"/>
  <c r="P4049" i="11" s="1"/>
  <c r="E4049" i="11"/>
  <c r="E4064" i="11"/>
  <c r="E4019" i="11"/>
  <c r="E3989" i="11"/>
  <c r="E3974" i="11"/>
  <c r="E4109" i="11"/>
  <c r="E4124" i="11"/>
  <c r="E4034" i="11"/>
  <c r="E4079" i="11"/>
  <c r="E4004" i="11"/>
  <c r="E4094" i="11"/>
  <c r="D4079" i="11"/>
  <c r="D4019" i="11"/>
  <c r="D4049" i="11"/>
  <c r="D4034" i="11"/>
  <c r="D4109" i="11"/>
  <c r="D4094" i="11"/>
  <c r="D4064" i="11"/>
  <c r="D4004" i="11"/>
  <c r="D3989" i="11"/>
  <c r="D4124" i="11"/>
  <c r="D3974" i="11"/>
  <c r="C4019" i="11"/>
  <c r="C4064" i="11"/>
  <c r="C4079" i="11"/>
  <c r="C4094" i="11"/>
  <c r="C4049" i="11"/>
  <c r="C4124" i="11"/>
  <c r="C4034" i="11"/>
  <c r="C4109" i="11"/>
  <c r="C3989" i="11"/>
  <c r="C3974" i="11"/>
  <c r="C4004" i="11"/>
  <c r="B4124" i="11"/>
  <c r="B3974" i="11"/>
  <c r="B4064" i="11"/>
  <c r="B4109" i="11"/>
  <c r="B4049" i="11"/>
  <c r="B4079" i="11"/>
  <c r="B4094" i="11"/>
  <c r="B4034" i="11"/>
  <c r="B4019" i="11"/>
  <c r="B4004" i="11"/>
  <c r="B3989" i="11"/>
  <c r="A4124" i="11"/>
  <c r="A4094" i="11"/>
  <c r="A4019" i="11"/>
  <c r="A3989" i="11"/>
  <c r="A4079" i="11"/>
  <c r="A4049" i="11"/>
  <c r="A4064" i="11"/>
  <c r="A4034" i="11"/>
  <c r="A4109" i="11"/>
  <c r="A4004" i="11"/>
  <c r="A3974" i="11"/>
  <c r="F4123" i="11"/>
  <c r="P4123" i="11" s="1"/>
  <c r="F4108" i="11"/>
  <c r="P4108" i="11" s="1"/>
  <c r="F4033" i="11"/>
  <c r="P4033" i="11" s="1"/>
  <c r="F4093" i="11"/>
  <c r="P4093" i="11" s="1"/>
  <c r="F3973" i="11"/>
  <c r="P3973" i="11" s="1"/>
  <c r="F4003" i="11"/>
  <c r="P4003" i="11" s="1"/>
  <c r="F3988" i="11"/>
  <c r="P3988" i="11" s="1"/>
  <c r="F4063" i="11"/>
  <c r="P4063" i="11" s="1"/>
  <c r="F4048" i="11"/>
  <c r="P4048" i="11" s="1"/>
  <c r="F4078" i="11"/>
  <c r="P4078" i="11" s="1"/>
  <c r="F4018" i="11"/>
  <c r="P4018" i="11" s="1"/>
  <c r="E4123" i="11"/>
  <c r="E3973" i="11"/>
  <c r="E4063" i="11"/>
  <c r="E4078" i="11"/>
  <c r="E4003" i="11"/>
  <c r="E4093" i="11"/>
  <c r="E3988" i="11"/>
  <c r="E4048" i="11"/>
  <c r="E4108" i="11"/>
  <c r="E4033" i="11"/>
  <c r="E4018" i="11"/>
  <c r="D4123" i="11"/>
  <c r="D4048" i="11"/>
  <c r="D3973" i="11"/>
  <c r="D3988" i="11"/>
  <c r="D4093" i="11"/>
  <c r="D4063" i="11"/>
  <c r="D4078" i="11"/>
  <c r="D4108" i="11"/>
  <c r="D4003" i="11"/>
  <c r="D4033" i="11"/>
  <c r="D4018" i="11"/>
  <c r="C3988" i="11"/>
  <c r="C4048" i="11"/>
  <c r="C4033" i="11"/>
  <c r="C4123" i="11"/>
  <c r="C4078" i="11"/>
  <c r="C3973" i="11"/>
  <c r="C4093" i="11"/>
  <c r="C4003" i="11"/>
  <c r="C4108" i="11"/>
  <c r="C4063" i="11"/>
  <c r="C4018" i="11"/>
  <c r="B4123" i="11"/>
  <c r="B4003" i="11"/>
  <c r="B4078" i="11"/>
  <c r="B4033" i="11"/>
  <c r="B4108" i="11"/>
  <c r="B4063" i="11"/>
  <c r="B3973" i="11"/>
  <c r="B4093" i="11"/>
  <c r="B3988" i="11"/>
  <c r="B4048" i="11"/>
  <c r="B4018" i="11"/>
  <c r="A3988" i="11"/>
  <c r="A4063" i="11"/>
  <c r="A4078" i="11"/>
  <c r="A3973" i="11"/>
  <c r="A4093" i="11"/>
  <c r="A4108" i="11"/>
  <c r="A4123" i="11"/>
  <c r="A4048" i="11"/>
  <c r="A4003" i="11"/>
  <c r="A4033" i="11"/>
  <c r="A4018" i="11"/>
  <c r="F3972" i="11"/>
  <c r="P3972" i="11" s="1"/>
  <c r="F4047" i="11"/>
  <c r="P4047" i="11" s="1"/>
  <c r="F4092" i="11"/>
  <c r="P4092" i="11" s="1"/>
  <c r="F3987" i="11"/>
  <c r="P3987" i="11" s="1"/>
  <c r="F4062" i="11"/>
  <c r="P4062" i="11" s="1"/>
  <c r="F4122" i="11"/>
  <c r="P4122" i="11" s="1"/>
  <c r="F4032" i="11"/>
  <c r="P4032" i="11" s="1"/>
  <c r="F4002" i="11"/>
  <c r="P4002" i="11" s="1"/>
  <c r="F4077" i="11"/>
  <c r="P4077" i="11" s="1"/>
  <c r="F4107" i="11"/>
  <c r="P4107" i="11" s="1"/>
  <c r="F4017" i="11"/>
  <c r="P4017" i="11" s="1"/>
  <c r="E4062" i="11"/>
  <c r="E3972" i="11"/>
  <c r="E4122" i="11"/>
  <c r="E4092" i="11"/>
  <c r="E3987" i="11"/>
  <c r="E4032" i="11"/>
  <c r="E4047" i="11"/>
  <c r="E4077" i="11"/>
  <c r="E4002" i="11"/>
  <c r="E4107" i="11"/>
  <c r="E4017" i="11"/>
  <c r="D4092" i="11"/>
  <c r="D4047" i="11"/>
  <c r="D3972" i="11"/>
  <c r="D3987" i="11"/>
  <c r="D4077" i="11"/>
  <c r="D4107" i="11"/>
  <c r="D4122" i="11"/>
  <c r="D4002" i="11"/>
  <c r="D4032" i="11"/>
  <c r="D4062" i="11"/>
  <c r="D4017" i="11"/>
  <c r="C4047" i="11"/>
  <c r="C4062" i="11"/>
  <c r="C4077" i="11"/>
  <c r="C3987" i="11"/>
  <c r="C4092" i="11"/>
  <c r="C4017" i="11"/>
  <c r="C4032" i="11"/>
  <c r="C4107" i="11"/>
  <c r="C4122" i="11"/>
  <c r="C3972" i="11"/>
  <c r="C4002" i="11"/>
  <c r="B4062" i="11"/>
  <c r="B4032" i="11"/>
  <c r="B4077" i="11"/>
  <c r="B4002" i="11"/>
  <c r="B4092" i="11"/>
  <c r="B4017" i="11"/>
  <c r="B4107" i="11"/>
  <c r="B4122" i="11"/>
  <c r="B3972" i="11"/>
  <c r="B3987" i="11"/>
  <c r="B4047" i="11"/>
  <c r="A4032" i="11"/>
  <c r="A4092" i="11"/>
  <c r="A4017" i="11"/>
  <c r="A4002" i="11"/>
  <c r="A3987" i="11"/>
  <c r="A4122" i="11"/>
  <c r="A3972" i="11"/>
  <c r="A4077" i="11"/>
  <c r="A4107" i="11"/>
  <c r="A4062" i="11"/>
  <c r="A4047" i="11"/>
  <c r="F4091" i="11"/>
  <c r="P4091" i="11" s="1"/>
  <c r="F4106" i="11"/>
  <c r="P4106" i="11" s="1"/>
  <c r="F4031" i="11"/>
  <c r="P4031" i="11" s="1"/>
  <c r="F4061" i="11"/>
  <c r="P4061" i="11" s="1"/>
  <c r="F4001" i="11"/>
  <c r="P4001" i="11" s="1"/>
  <c r="F3986" i="11"/>
  <c r="P3986" i="11" s="1"/>
  <c r="F3971" i="11"/>
  <c r="P3971" i="11" s="1"/>
  <c r="F4016" i="11"/>
  <c r="P4016" i="11" s="1"/>
  <c r="F4121" i="11"/>
  <c r="P4121" i="11" s="1"/>
  <c r="F4076" i="11"/>
  <c r="P4076" i="11" s="1"/>
  <c r="F4046" i="11"/>
  <c r="P4046" i="11" s="1"/>
  <c r="E4106" i="11"/>
  <c r="E4061" i="11"/>
  <c r="E3986" i="11"/>
  <c r="E4016" i="11"/>
  <c r="E4046" i="11"/>
  <c r="E4031" i="11"/>
  <c r="E3971" i="11"/>
  <c r="E4076" i="11"/>
  <c r="E4001" i="11"/>
  <c r="E4121" i="11"/>
  <c r="E4091" i="11"/>
  <c r="D4061" i="11"/>
  <c r="D4016" i="11"/>
  <c r="D4121" i="11"/>
  <c r="D4046" i="11"/>
  <c r="D3986" i="11"/>
  <c r="D4106" i="11"/>
  <c r="D4001" i="11"/>
  <c r="D3971" i="11"/>
  <c r="D4091" i="11"/>
  <c r="D4031" i="11"/>
  <c r="D4076" i="11"/>
  <c r="C4061" i="11"/>
  <c r="C4016" i="11"/>
  <c r="C4076" i="11"/>
  <c r="C4001" i="11"/>
  <c r="C4091" i="11"/>
  <c r="C3986" i="11"/>
  <c r="C3971" i="11"/>
  <c r="C4031" i="11"/>
  <c r="C4046" i="11"/>
  <c r="C4106" i="11"/>
  <c r="C4121" i="11"/>
  <c r="B3986" i="11"/>
  <c r="B4031" i="11"/>
  <c r="B4001" i="11"/>
  <c r="B4046" i="11"/>
  <c r="B4106" i="11"/>
  <c r="B4076" i="11"/>
  <c r="B4016" i="11"/>
  <c r="B3971" i="11"/>
  <c r="B4091" i="11"/>
  <c r="B4061" i="11"/>
  <c r="B4121" i="11"/>
  <c r="A4031" i="11"/>
  <c r="A4076" i="11"/>
  <c r="A4061" i="11"/>
  <c r="A3986" i="11"/>
  <c r="A3971" i="11"/>
  <c r="A4106" i="11"/>
  <c r="A4016" i="11"/>
  <c r="A4046" i="11"/>
  <c r="A4091" i="11"/>
  <c r="A4001" i="11"/>
  <c r="A4121" i="11"/>
  <c r="F4030" i="11"/>
  <c r="P4030" i="11" s="1"/>
  <c r="F4060" i="11"/>
  <c r="P4060" i="11" s="1"/>
  <c r="F4015" i="11"/>
  <c r="P4015" i="11" s="1"/>
  <c r="F4045" i="11"/>
  <c r="P4045" i="11" s="1"/>
  <c r="F4075" i="11"/>
  <c r="P4075" i="11" s="1"/>
  <c r="F4090" i="11"/>
  <c r="P4090" i="11" s="1"/>
  <c r="F3970" i="11"/>
  <c r="P3970" i="11" s="1"/>
  <c r="F4120" i="11"/>
  <c r="P4120" i="11" s="1"/>
  <c r="F4105" i="11"/>
  <c r="P4105" i="11" s="1"/>
  <c r="F4000" i="11"/>
  <c r="P4000" i="11" s="1"/>
  <c r="F3985" i="11"/>
  <c r="P3985" i="11" s="1"/>
  <c r="E4045" i="11"/>
  <c r="E3970" i="11"/>
  <c r="E4015" i="11"/>
  <c r="E4120" i="11"/>
  <c r="E4105" i="11"/>
  <c r="E4000" i="11"/>
  <c r="E4030" i="11"/>
  <c r="E4090" i="11"/>
  <c r="E3985" i="11"/>
  <c r="E4060" i="11"/>
  <c r="E4075" i="11"/>
  <c r="D4000" i="11"/>
  <c r="D4015" i="11"/>
  <c r="D4075" i="11"/>
  <c r="D4105" i="11"/>
  <c r="D3985" i="11"/>
  <c r="D4030" i="11"/>
  <c r="D3970" i="11"/>
  <c r="D4045" i="11"/>
  <c r="D4060" i="11"/>
  <c r="D4090" i="11"/>
  <c r="D4120" i="11"/>
  <c r="C3970" i="11"/>
  <c r="C4120" i="11"/>
  <c r="C3985" i="11"/>
  <c r="C4000" i="11"/>
  <c r="C4015" i="11"/>
  <c r="C4105" i="11"/>
  <c r="C4030" i="11"/>
  <c r="C4060" i="11"/>
  <c r="C4090" i="11"/>
  <c r="C4045" i="11"/>
  <c r="C4075" i="11"/>
  <c r="B4105" i="11"/>
  <c r="B4120" i="11"/>
  <c r="B4060" i="11"/>
  <c r="B4045" i="11"/>
  <c r="B4090" i="11"/>
  <c r="B4030" i="11"/>
  <c r="B4015" i="11"/>
  <c r="B4000" i="11"/>
  <c r="B3970" i="11"/>
  <c r="B4075" i="11"/>
  <c r="B3985" i="11"/>
  <c r="A4105" i="11"/>
  <c r="A4120" i="11"/>
  <c r="A3970" i="11"/>
  <c r="A4030" i="11"/>
  <c r="A3985" i="11"/>
  <c r="A4045" i="11"/>
  <c r="A4075" i="11"/>
  <c r="A4060" i="11"/>
  <c r="A4000" i="11"/>
  <c r="A4090" i="11"/>
  <c r="A4015" i="11"/>
  <c r="F4119" i="11"/>
  <c r="P4119" i="11" s="1"/>
  <c r="F4059" i="11"/>
  <c r="P4059" i="11" s="1"/>
  <c r="F3984" i="11"/>
  <c r="P3984" i="11" s="1"/>
  <c r="F4029" i="11"/>
  <c r="P4029" i="11" s="1"/>
  <c r="F4014" i="11"/>
  <c r="P4014" i="11" s="1"/>
  <c r="F3999" i="11"/>
  <c r="P3999" i="11" s="1"/>
  <c r="F4089" i="11"/>
  <c r="P4089" i="11" s="1"/>
  <c r="F4104" i="11"/>
  <c r="P4104" i="11" s="1"/>
  <c r="F3969" i="11"/>
  <c r="P3969" i="11" s="1"/>
  <c r="F4074" i="11"/>
  <c r="P4074" i="11" s="1"/>
  <c r="F4044" i="11"/>
  <c r="P4044" i="11" s="1"/>
  <c r="E4119" i="11"/>
  <c r="E4059" i="11"/>
  <c r="E4104" i="11"/>
  <c r="E4089" i="11"/>
  <c r="E3984" i="11"/>
  <c r="E3969" i="11"/>
  <c r="E3999" i="11"/>
  <c r="E4044" i="11"/>
  <c r="E4014" i="11"/>
  <c r="E4074" i="11"/>
  <c r="E4029" i="11"/>
  <c r="D4119" i="11"/>
  <c r="D4059" i="11"/>
  <c r="D4104" i="11"/>
  <c r="D3999" i="11"/>
  <c r="D3969" i="11"/>
  <c r="D4014" i="11"/>
  <c r="D4089" i="11"/>
  <c r="D4044" i="11"/>
  <c r="D4074" i="11"/>
  <c r="D3984" i="11"/>
  <c r="D4029" i="11"/>
  <c r="C4014" i="11"/>
  <c r="C4104" i="11"/>
  <c r="C4059" i="11"/>
  <c r="C3999" i="11"/>
  <c r="C4044" i="11"/>
  <c r="C3969" i="11"/>
  <c r="C4074" i="11"/>
  <c r="C4089" i="11"/>
  <c r="C4029" i="11"/>
  <c r="C4119" i="11"/>
  <c r="C3984" i="11"/>
  <c r="B4104" i="11"/>
  <c r="B4074" i="11"/>
  <c r="B3984" i="11"/>
  <c r="B3999" i="11"/>
  <c r="B4029" i="11"/>
  <c r="B4059" i="11"/>
  <c r="B4119" i="11"/>
  <c r="B3969" i="11"/>
  <c r="B4044" i="11"/>
  <c r="B4089" i="11"/>
  <c r="B4014" i="11"/>
  <c r="A4044" i="11"/>
  <c r="A4029" i="11"/>
  <c r="A4104" i="11"/>
  <c r="A4059" i="11"/>
  <c r="A3999" i="11"/>
  <c r="A3984" i="11"/>
  <c r="A4089" i="11"/>
  <c r="A4074" i="11"/>
  <c r="A3969" i="11"/>
  <c r="A4119" i="11"/>
  <c r="A4014" i="11"/>
  <c r="F3998" i="11"/>
  <c r="P3998" i="11" s="1"/>
  <c r="F4073" i="11"/>
  <c r="P4073" i="11" s="1"/>
  <c r="F4058" i="11"/>
  <c r="P4058" i="11" s="1"/>
  <c r="F4043" i="11"/>
  <c r="P4043" i="11" s="1"/>
  <c r="F4103" i="11"/>
  <c r="P4103" i="11" s="1"/>
  <c r="F4118" i="11"/>
  <c r="P4118" i="11" s="1"/>
  <c r="F4088" i="11"/>
  <c r="P4088" i="11" s="1"/>
  <c r="F4013" i="11"/>
  <c r="P4013" i="11" s="1"/>
  <c r="F3983" i="11"/>
  <c r="P3983" i="11" s="1"/>
  <c r="F3968" i="11"/>
  <c r="P3968" i="11" s="1"/>
  <c r="F4028" i="11"/>
  <c r="P4028" i="11" s="1"/>
  <c r="E4028" i="11"/>
  <c r="E4118" i="11"/>
  <c r="E4058" i="11"/>
  <c r="E3968" i="11"/>
  <c r="E4073" i="11"/>
  <c r="E4013" i="11"/>
  <c r="E4103" i="11"/>
  <c r="E4043" i="11"/>
  <c r="E3998" i="11"/>
  <c r="E4088" i="11"/>
  <c r="E3983" i="11"/>
  <c r="D4073" i="11"/>
  <c r="D3968" i="11"/>
  <c r="D4088" i="11"/>
  <c r="D4103" i="11"/>
  <c r="D3998" i="11"/>
  <c r="D4028" i="11"/>
  <c r="D3983" i="11"/>
  <c r="D4058" i="11"/>
  <c r="D4013" i="11"/>
  <c r="D4043" i="11"/>
  <c r="D4118" i="11"/>
  <c r="C4103" i="11"/>
  <c r="C4088" i="11"/>
  <c r="C4118" i="11"/>
  <c r="C3998" i="11"/>
  <c r="C4013" i="11"/>
  <c r="C3983" i="11"/>
  <c r="C3968" i="11"/>
  <c r="C4058" i="11"/>
  <c r="C4073" i="11"/>
  <c r="C4043" i="11"/>
  <c r="C4028" i="11"/>
  <c r="B4043" i="11"/>
  <c r="B3998" i="11"/>
  <c r="B4088" i="11"/>
  <c r="B4073" i="11"/>
  <c r="B4118" i="11"/>
  <c r="B4013" i="11"/>
  <c r="B4028" i="11"/>
  <c r="B3983" i="11"/>
  <c r="B4103" i="11"/>
  <c r="B4058" i="11"/>
  <c r="B3968" i="11"/>
  <c r="A4088" i="11"/>
  <c r="A4103" i="11"/>
  <c r="A3998" i="11"/>
  <c r="A4028" i="11"/>
  <c r="A4073" i="11"/>
  <c r="A3968" i="11"/>
  <c r="A4118" i="11"/>
  <c r="A4058" i="11"/>
  <c r="A4013" i="11"/>
  <c r="A4043" i="11"/>
  <c r="A3983" i="11"/>
  <c r="F4057" i="11"/>
  <c r="P4057" i="11" s="1"/>
  <c r="F3967" i="11"/>
  <c r="P3967" i="11" s="1"/>
  <c r="F4042" i="11"/>
  <c r="P4042" i="11" s="1"/>
  <c r="F4117" i="11"/>
  <c r="P4117" i="11" s="1"/>
  <c r="F4027" i="11"/>
  <c r="P4027" i="11" s="1"/>
  <c r="F3997" i="11"/>
  <c r="P3997" i="11" s="1"/>
  <c r="F4102" i="11"/>
  <c r="P4102" i="11" s="1"/>
  <c r="F4012" i="11"/>
  <c r="P4012" i="11" s="1"/>
  <c r="F3982" i="11"/>
  <c r="P3982" i="11" s="1"/>
  <c r="F4072" i="11"/>
  <c r="P4072" i="11" s="1"/>
  <c r="F4087" i="11"/>
  <c r="P4087" i="11" s="1"/>
  <c r="E4087" i="11"/>
  <c r="E4117" i="11"/>
  <c r="E4072" i="11"/>
  <c r="E3967" i="11"/>
  <c r="E4042" i="11"/>
  <c r="E4102" i="11"/>
  <c r="E4027" i="11"/>
  <c r="E4012" i="11"/>
  <c r="E3997" i="11"/>
  <c r="E4057" i="11"/>
  <c r="E3982" i="11"/>
  <c r="D4117" i="11"/>
  <c r="D4102" i="11"/>
  <c r="D4012" i="11"/>
  <c r="D3982" i="11"/>
  <c r="D4027" i="11"/>
  <c r="D3967" i="11"/>
  <c r="D4042" i="11"/>
  <c r="D4057" i="11"/>
  <c r="D3997" i="11"/>
  <c r="D4072" i="11"/>
  <c r="D4087" i="11"/>
  <c r="C3997" i="11"/>
  <c r="C3967" i="11"/>
  <c r="C3982" i="11"/>
  <c r="C4072" i="11"/>
  <c r="C4027" i="11"/>
  <c r="C4012" i="11"/>
  <c r="C4102" i="11"/>
  <c r="C4087" i="11"/>
  <c r="C4057" i="11"/>
  <c r="C4042" i="11"/>
  <c r="C4117" i="11"/>
  <c r="B4072" i="11"/>
  <c r="B4087" i="11"/>
  <c r="B3997" i="11"/>
  <c r="B4042" i="11"/>
  <c r="B4057" i="11"/>
  <c r="B4012" i="11"/>
  <c r="B4117" i="11"/>
  <c r="B3982" i="11"/>
  <c r="B4027" i="11"/>
  <c r="B4102" i="11"/>
  <c r="B3967" i="11"/>
  <c r="A4042" i="11"/>
  <c r="A3997" i="11"/>
  <c r="A4057" i="11"/>
  <c r="A4012" i="11"/>
  <c r="A4117" i="11"/>
  <c r="A4087" i="11"/>
  <c r="A3967" i="11"/>
  <c r="A3982" i="11"/>
  <c r="A4102" i="11"/>
  <c r="A4027" i="11"/>
  <c r="A4072" i="11"/>
  <c r="F4071" i="11"/>
  <c r="P4071" i="11" s="1"/>
  <c r="F4026" i="11"/>
  <c r="P4026" i="11" s="1"/>
  <c r="F4086" i="11"/>
  <c r="P4086" i="11" s="1"/>
  <c r="F4101" i="11"/>
  <c r="P4101" i="11" s="1"/>
  <c r="F3996" i="11"/>
  <c r="P3996" i="11" s="1"/>
  <c r="F4056" i="11"/>
  <c r="P4056" i="11" s="1"/>
  <c r="F4116" i="11"/>
  <c r="P4116" i="11" s="1"/>
  <c r="F3981" i="11"/>
  <c r="P3981" i="11" s="1"/>
  <c r="F4011" i="11"/>
  <c r="P4011" i="11" s="1"/>
  <c r="F3966" i="11"/>
  <c r="P3966" i="11" s="1"/>
  <c r="F4041" i="11"/>
  <c r="P4041" i="11" s="1"/>
  <c r="E4026" i="11"/>
  <c r="E3981" i="11"/>
  <c r="E3996" i="11"/>
  <c r="E4041" i="11"/>
  <c r="E4101" i="11"/>
  <c r="E4086" i="11"/>
  <c r="E4011" i="11"/>
  <c r="E4056" i="11"/>
  <c r="E4116" i="11"/>
  <c r="E4071" i="11"/>
  <c r="E3966" i="11"/>
  <c r="D4116" i="11"/>
  <c r="D3996" i="11"/>
  <c r="D3966" i="11"/>
  <c r="D4086" i="11"/>
  <c r="D4071" i="11"/>
  <c r="D4056" i="11"/>
  <c r="D4041" i="11"/>
  <c r="D4101" i="11"/>
  <c r="D4026" i="11"/>
  <c r="D4011" i="11"/>
  <c r="D3981" i="11"/>
  <c r="C3981" i="11"/>
  <c r="C4026" i="11"/>
  <c r="C4086" i="11"/>
  <c r="C4041" i="11"/>
  <c r="C4071" i="11"/>
  <c r="C3996" i="11"/>
  <c r="C4011" i="11"/>
  <c r="C4116" i="11"/>
  <c r="C4101" i="11"/>
  <c r="C3966" i="11"/>
  <c r="C4056" i="11"/>
  <c r="B4086" i="11"/>
  <c r="B4041" i="11"/>
  <c r="B3966" i="11"/>
  <c r="B3981" i="11"/>
  <c r="B4071" i="11"/>
  <c r="B4101" i="11"/>
  <c r="B4116" i="11"/>
  <c r="B3996" i="11"/>
  <c r="B4056" i="11"/>
  <c r="B4026" i="11"/>
  <c r="B4011" i="11"/>
  <c r="A4101" i="11"/>
  <c r="A3966" i="11"/>
  <c r="A4026" i="11"/>
  <c r="A4086" i="11"/>
  <c r="A3996" i="11"/>
  <c r="A4056" i="11"/>
  <c r="A3981" i="11"/>
  <c r="A4071" i="11"/>
  <c r="A4116" i="11"/>
  <c r="A4011" i="11"/>
  <c r="A4041" i="11"/>
  <c r="F4055" i="11"/>
  <c r="P4055" i="11" s="1"/>
  <c r="F4010" i="11"/>
  <c r="P4010" i="11" s="1"/>
  <c r="F3980" i="11"/>
  <c r="P3980" i="11" s="1"/>
  <c r="F4085" i="11"/>
  <c r="P4085" i="11" s="1"/>
  <c r="F4070" i="11"/>
  <c r="P4070" i="11" s="1"/>
  <c r="F3995" i="11"/>
  <c r="P3995" i="11" s="1"/>
  <c r="F4115" i="11"/>
  <c r="P4115" i="11" s="1"/>
  <c r="F4025" i="11"/>
  <c r="P4025" i="11" s="1"/>
  <c r="F4100" i="11"/>
  <c r="P4100" i="11" s="1"/>
  <c r="F4040" i="11"/>
  <c r="P4040" i="11" s="1"/>
  <c r="F3965" i="11"/>
  <c r="P3965" i="11" s="1"/>
  <c r="E4115" i="11"/>
  <c r="E4085" i="11"/>
  <c r="E4100" i="11"/>
  <c r="E3965" i="11"/>
  <c r="E4025" i="11"/>
  <c r="E3980" i="11"/>
  <c r="E4070" i="11"/>
  <c r="E4040" i="11"/>
  <c r="E4010" i="11"/>
  <c r="E3995" i="11"/>
  <c r="E4055" i="11"/>
  <c r="D4100" i="11"/>
  <c r="D4085" i="11"/>
  <c r="D4025" i="11"/>
  <c r="D3965" i="11"/>
  <c r="D4040" i="11"/>
  <c r="D3980" i="11"/>
  <c r="D4010" i="11"/>
  <c r="D3995" i="11"/>
  <c r="D4055" i="11"/>
  <c r="D4070" i="11"/>
  <c r="D4115" i="11"/>
  <c r="C4100" i="11"/>
  <c r="C4085" i="11"/>
  <c r="C3965" i="11"/>
  <c r="C3980" i="11"/>
  <c r="C4115" i="11"/>
  <c r="C4070" i="11"/>
  <c r="C3995" i="11"/>
  <c r="C4010" i="11"/>
  <c r="C4055" i="11"/>
  <c r="C4040" i="11"/>
  <c r="C4025" i="11"/>
  <c r="B4070" i="11"/>
  <c r="B4115" i="11"/>
  <c r="B4010" i="11"/>
  <c r="B3980" i="11"/>
  <c r="B4055" i="11"/>
  <c r="B3965" i="11"/>
  <c r="B4025" i="11"/>
  <c r="B3995" i="11"/>
  <c r="B4085" i="11"/>
  <c r="B4040" i="11"/>
  <c r="B4100" i="11"/>
  <c r="A4025" i="11"/>
  <c r="A3980" i="11"/>
  <c r="A4115" i="11"/>
  <c r="A4010" i="11"/>
  <c r="A4070" i="11"/>
  <c r="A4055" i="11"/>
  <c r="A3965" i="11"/>
  <c r="A3995" i="11"/>
  <c r="A4085" i="11"/>
  <c r="A4100" i="11"/>
  <c r="A4040" i="11"/>
  <c r="F4114" i="11"/>
  <c r="P4114" i="11" s="1"/>
  <c r="F4024" i="11"/>
  <c r="P4024" i="11" s="1"/>
  <c r="F3979" i="11"/>
  <c r="P3979" i="11" s="1"/>
  <c r="F4084" i="11"/>
  <c r="P4084" i="11" s="1"/>
  <c r="F3964" i="11"/>
  <c r="P3964" i="11" s="1"/>
  <c r="F4039" i="11"/>
  <c r="P4039" i="11" s="1"/>
  <c r="F4054" i="11"/>
  <c r="P4054" i="11" s="1"/>
  <c r="F3994" i="11"/>
  <c r="P3994" i="11" s="1"/>
  <c r="F4009" i="11"/>
  <c r="P4009" i="11" s="1"/>
  <c r="F4069" i="11"/>
  <c r="P4069" i="11" s="1"/>
  <c r="F4099" i="11"/>
  <c r="P4099" i="11" s="1"/>
  <c r="E4084" i="11"/>
  <c r="E4024" i="11"/>
  <c r="E4009" i="11"/>
  <c r="E4039" i="11"/>
  <c r="E4114" i="11"/>
  <c r="E3994" i="11"/>
  <c r="E3979" i="11"/>
  <c r="E4069" i="11"/>
  <c r="E4054" i="11"/>
  <c r="E4099" i="11"/>
  <c r="E3964" i="11"/>
  <c r="D3979" i="11"/>
  <c r="D4084" i="11"/>
  <c r="D4054" i="11"/>
  <c r="D3994" i="11"/>
  <c r="D4039" i="11"/>
  <c r="D4114" i="11"/>
  <c r="D4009" i="11"/>
  <c r="D4024" i="11"/>
  <c r="D3964" i="11"/>
  <c r="D4099" i="11"/>
  <c r="D4069" i="11"/>
  <c r="C3964" i="11"/>
  <c r="C3979" i="11"/>
  <c r="C3994" i="11"/>
  <c r="C4024" i="11"/>
  <c r="C4039" i="11"/>
  <c r="C4069" i="11"/>
  <c r="C4054" i="11"/>
  <c r="C4114" i="11"/>
  <c r="C4099" i="11"/>
  <c r="C4084" i="11"/>
  <c r="C4009" i="11"/>
  <c r="B3979" i="11"/>
  <c r="B4069" i="11"/>
  <c r="B4009" i="11"/>
  <c r="B3994" i="11"/>
  <c r="B4114" i="11"/>
  <c r="B4054" i="11"/>
  <c r="B3964" i="11"/>
  <c r="B4084" i="11"/>
  <c r="B4024" i="11"/>
  <c r="B4039" i="11"/>
  <c r="B4099" i="11"/>
  <c r="A4069" i="11"/>
  <c r="A4084" i="11"/>
  <c r="A4099" i="11"/>
  <c r="A4114" i="11"/>
  <c r="A4024" i="11"/>
  <c r="A4009" i="11"/>
  <c r="A4054" i="11"/>
  <c r="A3964" i="11"/>
  <c r="A4039" i="11"/>
  <c r="A3994" i="11"/>
  <c r="A3979" i="11"/>
  <c r="F4083" i="11"/>
  <c r="P4083" i="11" s="1"/>
  <c r="F4113" i="11"/>
  <c r="P4113" i="11" s="1"/>
  <c r="F3993" i="11"/>
  <c r="P3993" i="11" s="1"/>
  <c r="F3978" i="11"/>
  <c r="P3978" i="11" s="1"/>
  <c r="F4053" i="11"/>
  <c r="P4053" i="11" s="1"/>
  <c r="F4023" i="11"/>
  <c r="P4023" i="11" s="1"/>
  <c r="F4038" i="11"/>
  <c r="P4038" i="11" s="1"/>
  <c r="F3963" i="11"/>
  <c r="P3963" i="11" s="1"/>
  <c r="F4098" i="11"/>
  <c r="P4098" i="11" s="1"/>
  <c r="F4008" i="11"/>
  <c r="P4008" i="11" s="1"/>
  <c r="F4068" i="11"/>
  <c r="P4068" i="11" s="1"/>
  <c r="E3993" i="11"/>
  <c r="E3963" i="11"/>
  <c r="E3978" i="11"/>
  <c r="E4098" i="11"/>
  <c r="E4113" i="11"/>
  <c r="E4008" i="11"/>
  <c r="E4023" i="11"/>
  <c r="E4083" i="11"/>
  <c r="E4053" i="11"/>
  <c r="E4038" i="11"/>
  <c r="E4068" i="11"/>
  <c r="D4053" i="11"/>
  <c r="D3978" i="11"/>
  <c r="D4098" i="11"/>
  <c r="D4113" i="11"/>
  <c r="D4038" i="11"/>
  <c r="D3963" i="11"/>
  <c r="D4008" i="11"/>
  <c r="D4023" i="11"/>
  <c r="D3993" i="11"/>
  <c r="D4083" i="11"/>
  <c r="D4068" i="11"/>
  <c r="C4113" i="11"/>
  <c r="C4008" i="11"/>
  <c r="C4098" i="11"/>
  <c r="C4038" i="11"/>
  <c r="C3963" i="11"/>
  <c r="C4023" i="11"/>
  <c r="C4083" i="11"/>
  <c r="C3993" i="11"/>
  <c r="C4053" i="11"/>
  <c r="C3978" i="11"/>
  <c r="C4068" i="11"/>
  <c r="B3978" i="11"/>
  <c r="B4098" i="11"/>
  <c r="B4083" i="11"/>
  <c r="B4008" i="11"/>
  <c r="B4038" i="11"/>
  <c r="B4023" i="11"/>
  <c r="B3963" i="11"/>
  <c r="B4053" i="11"/>
  <c r="B4113" i="11"/>
  <c r="B3993" i="11"/>
  <c r="B4068" i="11"/>
  <c r="A4098" i="11"/>
  <c r="A4008" i="11"/>
  <c r="A3993" i="11"/>
  <c r="A3963" i="11"/>
  <c r="A4038" i="11"/>
  <c r="A4053" i="11"/>
  <c r="A4113" i="11"/>
  <c r="A3978" i="11"/>
  <c r="A4023" i="11"/>
  <c r="A4083" i="11"/>
  <c r="A4068" i="11"/>
  <c r="F3992" i="11"/>
  <c r="P3992" i="11" s="1"/>
  <c r="F4112" i="11"/>
  <c r="P4112" i="11" s="1"/>
  <c r="F4007" i="11"/>
  <c r="P4007" i="11" s="1"/>
  <c r="F4022" i="11"/>
  <c r="P4022" i="11" s="1"/>
  <c r="F4097" i="11"/>
  <c r="P4097" i="11" s="1"/>
  <c r="F3977" i="11"/>
  <c r="P3977" i="11" s="1"/>
  <c r="F4082" i="11"/>
  <c r="P4082" i="11" s="1"/>
  <c r="F3962" i="11"/>
  <c r="P3962" i="11" s="1"/>
  <c r="F4037" i="11"/>
  <c r="P4037" i="11" s="1"/>
  <c r="F4052" i="11"/>
  <c r="P4052" i="11" s="1"/>
  <c r="F4067" i="11"/>
  <c r="P4067" i="11" s="1"/>
  <c r="E3992" i="11"/>
  <c r="E4082" i="11"/>
  <c r="E3977" i="11"/>
  <c r="E3962" i="11"/>
  <c r="E4007" i="11"/>
  <c r="E4022" i="11"/>
  <c r="E4037" i="11"/>
  <c r="E4097" i="11"/>
  <c r="E4052" i="11"/>
  <c r="E4112" i="11"/>
  <c r="E4067" i="11"/>
  <c r="D4052" i="11"/>
  <c r="D3992" i="11"/>
  <c r="D4082" i="11"/>
  <c r="D4097" i="11"/>
  <c r="D4022" i="11"/>
  <c r="D4037" i="11"/>
  <c r="D3962" i="11"/>
  <c r="D4007" i="11"/>
  <c r="D3977" i="11"/>
  <c r="D4112" i="11"/>
  <c r="D4067" i="11"/>
  <c r="C4112" i="11"/>
  <c r="C4082" i="11"/>
  <c r="C4037" i="11"/>
  <c r="C4022" i="11"/>
  <c r="C4067" i="11"/>
  <c r="C4097" i="11"/>
  <c r="C4052" i="11"/>
  <c r="C3962" i="11"/>
  <c r="C3977" i="11"/>
  <c r="C3992" i="11"/>
  <c r="C4007" i="11"/>
  <c r="B4037" i="11"/>
  <c r="B271" i="12" s="1"/>
  <c r="B4067" i="11"/>
  <c r="B273" i="12" s="1"/>
  <c r="B4082" i="11"/>
  <c r="B274" i="12" s="1"/>
  <c r="B4097" i="11"/>
  <c r="B275" i="12" s="1"/>
  <c r="B3962" i="11"/>
  <c r="B266" i="12" s="1"/>
  <c r="B4112" i="11"/>
  <c r="B276" i="12" s="1"/>
  <c r="B4052" i="11"/>
  <c r="B272" i="12" s="1"/>
  <c r="B4022" i="11"/>
  <c r="B270" i="12" s="1"/>
  <c r="B3977" i="11"/>
  <c r="B267" i="12" s="1"/>
  <c r="B3992" i="11"/>
  <c r="B268" i="12" s="1"/>
  <c r="B4007" i="11"/>
  <c r="B269" i="12" s="1"/>
  <c r="A4097" i="11"/>
  <c r="A275" i="12" s="1"/>
  <c r="A4022" i="11"/>
  <c r="A270" i="12" s="1"/>
  <c r="A3962" i="11"/>
  <c r="A266" i="12" s="1"/>
  <c r="A4052" i="11"/>
  <c r="A272" i="12" s="1"/>
  <c r="A4037" i="11"/>
  <c r="A271" i="12" s="1"/>
  <c r="A4112" i="11"/>
  <c r="A276" i="12" s="1"/>
  <c r="A4067" i="11"/>
  <c r="A273" i="12" s="1"/>
  <c r="A4007" i="11"/>
  <c r="A269" i="12" s="1"/>
  <c r="A3992" i="11"/>
  <c r="A268" i="12" s="1"/>
  <c r="A3977" i="11"/>
  <c r="A267" i="12" s="1"/>
  <c r="A4082" i="11"/>
  <c r="A274" i="12" s="1"/>
  <c r="F3826" i="11"/>
  <c r="P3826" i="11" s="1"/>
  <c r="F3856" i="11"/>
  <c r="P3856" i="11" s="1"/>
  <c r="F3871" i="11"/>
  <c r="P3871" i="11" s="1"/>
  <c r="F3961" i="11"/>
  <c r="P3961" i="11" s="1"/>
  <c r="F3811" i="11"/>
  <c r="P3811" i="11" s="1"/>
  <c r="F3841" i="11"/>
  <c r="P3841" i="11" s="1"/>
  <c r="F3901" i="11"/>
  <c r="P3901" i="11" s="1"/>
  <c r="F3931" i="11"/>
  <c r="P3931" i="11" s="1"/>
  <c r="F3886" i="11"/>
  <c r="P3886" i="11" s="1"/>
  <c r="F3946" i="11"/>
  <c r="P3946" i="11" s="1"/>
  <c r="F3916" i="11"/>
  <c r="P3916" i="11" s="1"/>
  <c r="E3931" i="11"/>
  <c r="E3901" i="11"/>
  <c r="E3856" i="11"/>
  <c r="E3841" i="11"/>
  <c r="E3886" i="11"/>
  <c r="E3946" i="11"/>
  <c r="E3871" i="11"/>
  <c r="E3961" i="11"/>
  <c r="E3811" i="11"/>
  <c r="E3826" i="11"/>
  <c r="E3916" i="11"/>
  <c r="D3886" i="11"/>
  <c r="D3931" i="11"/>
  <c r="D3811" i="11"/>
  <c r="D3856" i="11"/>
  <c r="D3841" i="11"/>
  <c r="D3961" i="11"/>
  <c r="D3901" i="11"/>
  <c r="D3946" i="11"/>
  <c r="D3826" i="11"/>
  <c r="D3871" i="11"/>
  <c r="D3916" i="11"/>
  <c r="C3871" i="11"/>
  <c r="C3826" i="11"/>
  <c r="C3811" i="11"/>
  <c r="C3961" i="11"/>
  <c r="C3931" i="11"/>
  <c r="C3841" i="11"/>
  <c r="C3886" i="11"/>
  <c r="C3901" i="11"/>
  <c r="C3856" i="11"/>
  <c r="C3946" i="11"/>
  <c r="C3916" i="11"/>
  <c r="B3841" i="11"/>
  <c r="B3811" i="11"/>
  <c r="B3961" i="11"/>
  <c r="B3856" i="11"/>
  <c r="B3931" i="11"/>
  <c r="B3886" i="11"/>
  <c r="B3871" i="11"/>
  <c r="B3946" i="11"/>
  <c r="B3901" i="11"/>
  <c r="B3826" i="11"/>
  <c r="B3916" i="11"/>
  <c r="A3931" i="11"/>
  <c r="A3886" i="11"/>
  <c r="A3946" i="11"/>
  <c r="A3811" i="11"/>
  <c r="A3841" i="11"/>
  <c r="A3961" i="11"/>
  <c r="A3826" i="11"/>
  <c r="A3856" i="11"/>
  <c r="A3871" i="11"/>
  <c r="A3901" i="11"/>
  <c r="A3916" i="11"/>
  <c r="F3855" i="11"/>
  <c r="P3855" i="11" s="1"/>
  <c r="F3810" i="11"/>
  <c r="P3810" i="11" s="1"/>
  <c r="F3885" i="11"/>
  <c r="P3885" i="11" s="1"/>
  <c r="F3960" i="11"/>
  <c r="P3960" i="11" s="1"/>
  <c r="F3945" i="11"/>
  <c r="P3945" i="11" s="1"/>
  <c r="F3870" i="11"/>
  <c r="P3870" i="11" s="1"/>
  <c r="F3930" i="11"/>
  <c r="P3930" i="11" s="1"/>
  <c r="F3915" i="11"/>
  <c r="P3915" i="11" s="1"/>
  <c r="F3900" i="11"/>
  <c r="P3900" i="11" s="1"/>
  <c r="F3825" i="11"/>
  <c r="P3825" i="11" s="1"/>
  <c r="F3840" i="11"/>
  <c r="P3840" i="11" s="1"/>
  <c r="E3825" i="11"/>
  <c r="E3945" i="11"/>
  <c r="E3840" i="11"/>
  <c r="E3915" i="11"/>
  <c r="E3810" i="11"/>
  <c r="E3855" i="11"/>
  <c r="E3900" i="11"/>
  <c r="E3885" i="11"/>
  <c r="E3870" i="11"/>
  <c r="E3930" i="11"/>
  <c r="E3960" i="11"/>
  <c r="D3915" i="11"/>
  <c r="D3885" i="11"/>
  <c r="D3870" i="11"/>
  <c r="D3960" i="11"/>
  <c r="D3840" i="11"/>
  <c r="D3900" i="11"/>
  <c r="D3855" i="11"/>
  <c r="D3930" i="11"/>
  <c r="D3810" i="11"/>
  <c r="D3945" i="11"/>
  <c r="D3825" i="11"/>
  <c r="C3855" i="11"/>
  <c r="C3915" i="11"/>
  <c r="C3945" i="11"/>
  <c r="C3840" i="11"/>
  <c r="C3810" i="11"/>
  <c r="C3870" i="11"/>
  <c r="C3960" i="11"/>
  <c r="C3900" i="11"/>
  <c r="C3885" i="11"/>
  <c r="C3825" i="11"/>
  <c r="C3930" i="11"/>
  <c r="B3855" i="11"/>
  <c r="B3960" i="11"/>
  <c r="B3840" i="11"/>
  <c r="B3810" i="11"/>
  <c r="B3900" i="11"/>
  <c r="B3885" i="11"/>
  <c r="B3945" i="11"/>
  <c r="B3825" i="11"/>
  <c r="B3930" i="11"/>
  <c r="B3870" i="11"/>
  <c r="B3915" i="11"/>
  <c r="A3810" i="11"/>
  <c r="A3825" i="11"/>
  <c r="A3945" i="11"/>
  <c r="A3840" i="11"/>
  <c r="A3870" i="11"/>
  <c r="A3930" i="11"/>
  <c r="A3885" i="11"/>
  <c r="A3900" i="11"/>
  <c r="A3855" i="11"/>
  <c r="A3960" i="11"/>
  <c r="A3915" i="11"/>
  <c r="F3869" i="11"/>
  <c r="P3869" i="11" s="1"/>
  <c r="F3824" i="11"/>
  <c r="P3824" i="11" s="1"/>
  <c r="F3959" i="11"/>
  <c r="P3959" i="11" s="1"/>
  <c r="F3839" i="11"/>
  <c r="P3839" i="11" s="1"/>
  <c r="F3944" i="11"/>
  <c r="P3944" i="11" s="1"/>
  <c r="F3854" i="11"/>
  <c r="P3854" i="11" s="1"/>
  <c r="F3899" i="11"/>
  <c r="P3899" i="11" s="1"/>
  <c r="F3884" i="11"/>
  <c r="P3884" i="11" s="1"/>
  <c r="F3809" i="11"/>
  <c r="P3809" i="11" s="1"/>
  <c r="F3929" i="11"/>
  <c r="P3929" i="11" s="1"/>
  <c r="F3914" i="11"/>
  <c r="P3914" i="11" s="1"/>
  <c r="E3884" i="11"/>
  <c r="E3944" i="11"/>
  <c r="E3824" i="11"/>
  <c r="E3869" i="11"/>
  <c r="E3854" i="11"/>
  <c r="E3839" i="11"/>
  <c r="E3959" i="11"/>
  <c r="E3809" i="11"/>
  <c r="E3899" i="11"/>
  <c r="E3929" i="11"/>
  <c r="E3914" i="11"/>
  <c r="D3884" i="11"/>
  <c r="D3929" i="11"/>
  <c r="D3899" i="11"/>
  <c r="D3809" i="11"/>
  <c r="D3959" i="11"/>
  <c r="D3869" i="11"/>
  <c r="D3944" i="11"/>
  <c r="D3839" i="11"/>
  <c r="D3854" i="11"/>
  <c r="D3914" i="11"/>
  <c r="D3824" i="11"/>
  <c r="C3929" i="11"/>
  <c r="C3884" i="11"/>
  <c r="C3839" i="11"/>
  <c r="C3824" i="11"/>
  <c r="C3944" i="11"/>
  <c r="C3809" i="11"/>
  <c r="C3869" i="11"/>
  <c r="C3914" i="11"/>
  <c r="C3959" i="11"/>
  <c r="C3854" i="11"/>
  <c r="C3899" i="11"/>
  <c r="B3809" i="11"/>
  <c r="B3869" i="11"/>
  <c r="B3884" i="11"/>
  <c r="B3899" i="11"/>
  <c r="B3824" i="11"/>
  <c r="B3839" i="11"/>
  <c r="B3929" i="11"/>
  <c r="B3944" i="11"/>
  <c r="B3914" i="11"/>
  <c r="B3854" i="11"/>
  <c r="B3959" i="11"/>
  <c r="A3914" i="11"/>
  <c r="A3884" i="11"/>
  <c r="A3854" i="11"/>
  <c r="A3944" i="11"/>
  <c r="A3869" i="11"/>
  <c r="A3839" i="11"/>
  <c r="A3809" i="11"/>
  <c r="A3824" i="11"/>
  <c r="A3959" i="11"/>
  <c r="A3899" i="11"/>
  <c r="A3929" i="11"/>
  <c r="F3883" i="11"/>
  <c r="P3883" i="11" s="1"/>
  <c r="F3913" i="11"/>
  <c r="P3913" i="11" s="1"/>
  <c r="F3823" i="11"/>
  <c r="P3823" i="11" s="1"/>
  <c r="F3868" i="11"/>
  <c r="P3868" i="11" s="1"/>
  <c r="F3808" i="11"/>
  <c r="P3808" i="11" s="1"/>
  <c r="F3943" i="11"/>
  <c r="P3943" i="11" s="1"/>
  <c r="F3838" i="11"/>
  <c r="P3838" i="11" s="1"/>
  <c r="F3853" i="11"/>
  <c r="P3853" i="11" s="1"/>
  <c r="F3898" i="11"/>
  <c r="P3898" i="11" s="1"/>
  <c r="F3928" i="11"/>
  <c r="P3928" i="11" s="1"/>
  <c r="F3958" i="11"/>
  <c r="P3958" i="11" s="1"/>
  <c r="E3808" i="11"/>
  <c r="E3943" i="11"/>
  <c r="E3853" i="11"/>
  <c r="E3958" i="11"/>
  <c r="E3928" i="11"/>
  <c r="E3868" i="11"/>
  <c r="E3898" i="11"/>
  <c r="E3823" i="11"/>
  <c r="E3883" i="11"/>
  <c r="E3838" i="11"/>
  <c r="E3913" i="11"/>
  <c r="D3958" i="11"/>
  <c r="D3913" i="11"/>
  <c r="D3883" i="11"/>
  <c r="D3943" i="11"/>
  <c r="D3868" i="11"/>
  <c r="D3808" i="11"/>
  <c r="D3853" i="11"/>
  <c r="D3838" i="11"/>
  <c r="D3823" i="11"/>
  <c r="D3928" i="11"/>
  <c r="D3898" i="11"/>
  <c r="C3943" i="11"/>
  <c r="C3958" i="11"/>
  <c r="C3868" i="11"/>
  <c r="C3898" i="11"/>
  <c r="C3838" i="11"/>
  <c r="C3823" i="11"/>
  <c r="C3808" i="11"/>
  <c r="C3928" i="11"/>
  <c r="C3913" i="11"/>
  <c r="C3853" i="11"/>
  <c r="C3883" i="11"/>
  <c r="B3928" i="11"/>
  <c r="B3913" i="11"/>
  <c r="B3898" i="11"/>
  <c r="B3853" i="11"/>
  <c r="B3958" i="11"/>
  <c r="B3943" i="11"/>
  <c r="B3808" i="11"/>
  <c r="B3838" i="11"/>
  <c r="B3868" i="11"/>
  <c r="B3823" i="11"/>
  <c r="B3883" i="11"/>
  <c r="A3883" i="11"/>
  <c r="A3868" i="11"/>
  <c r="A3898" i="11"/>
  <c r="A3928" i="11"/>
  <c r="A3823" i="11"/>
  <c r="A3808" i="11"/>
  <c r="A3958" i="11"/>
  <c r="A3853" i="11"/>
  <c r="A3838" i="11"/>
  <c r="A3913" i="11"/>
  <c r="A3943" i="11"/>
  <c r="F3897" i="11"/>
  <c r="P3897" i="11" s="1"/>
  <c r="F3942" i="11"/>
  <c r="P3942" i="11" s="1"/>
  <c r="F3852" i="11"/>
  <c r="P3852" i="11" s="1"/>
  <c r="F3822" i="11"/>
  <c r="P3822" i="11" s="1"/>
  <c r="F3927" i="11"/>
  <c r="P3927" i="11" s="1"/>
  <c r="F3867" i="11"/>
  <c r="P3867" i="11" s="1"/>
  <c r="F3837" i="11"/>
  <c r="P3837" i="11" s="1"/>
  <c r="F3957" i="11"/>
  <c r="P3957" i="11" s="1"/>
  <c r="F3912" i="11"/>
  <c r="P3912" i="11" s="1"/>
  <c r="F3882" i="11"/>
  <c r="P3882" i="11" s="1"/>
  <c r="F3807" i="11"/>
  <c r="P3807" i="11" s="1"/>
  <c r="E3822" i="11"/>
  <c r="E3852" i="11"/>
  <c r="E3882" i="11"/>
  <c r="E3807" i="11"/>
  <c r="E3957" i="11"/>
  <c r="E3927" i="11"/>
  <c r="E3942" i="11"/>
  <c r="E3867" i="11"/>
  <c r="E3897" i="11"/>
  <c r="E3837" i="11"/>
  <c r="E3912" i="11"/>
  <c r="D3837" i="11"/>
  <c r="D3867" i="11"/>
  <c r="D3927" i="11"/>
  <c r="D3852" i="11"/>
  <c r="D3897" i="11"/>
  <c r="D3807" i="11"/>
  <c r="D3957" i="11"/>
  <c r="D3882" i="11"/>
  <c r="D3822" i="11"/>
  <c r="D3912" i="11"/>
  <c r="D3942" i="11"/>
  <c r="C3912" i="11"/>
  <c r="C3927" i="11"/>
  <c r="C3897" i="11"/>
  <c r="C3807" i="11"/>
  <c r="C3942" i="11"/>
  <c r="C3852" i="11"/>
  <c r="C3837" i="11"/>
  <c r="C3867" i="11"/>
  <c r="C3882" i="11"/>
  <c r="C3822" i="11"/>
  <c r="C3957" i="11"/>
  <c r="B3912" i="11"/>
  <c r="B3882" i="11"/>
  <c r="B3897" i="11"/>
  <c r="B3867" i="11"/>
  <c r="B3822" i="11"/>
  <c r="B3957" i="11"/>
  <c r="B3807" i="11"/>
  <c r="B3852" i="11"/>
  <c r="B3837" i="11"/>
  <c r="B3927" i="11"/>
  <c r="B3942" i="11"/>
  <c r="A3912" i="11"/>
  <c r="A3882" i="11"/>
  <c r="A3897" i="11"/>
  <c r="A3867" i="11"/>
  <c r="A3927" i="11"/>
  <c r="A3822" i="11"/>
  <c r="A3852" i="11"/>
  <c r="A3957" i="11"/>
  <c r="A3807" i="11"/>
  <c r="A3942" i="11"/>
  <c r="A3837" i="11"/>
  <c r="F3866" i="11"/>
  <c r="P3866" i="11" s="1"/>
  <c r="F3941" i="11"/>
  <c r="P3941" i="11" s="1"/>
  <c r="F3896" i="11"/>
  <c r="P3896" i="11" s="1"/>
  <c r="F3926" i="11"/>
  <c r="P3926" i="11" s="1"/>
  <c r="F3911" i="11"/>
  <c r="P3911" i="11" s="1"/>
  <c r="F3956" i="11"/>
  <c r="P3956" i="11" s="1"/>
  <c r="F3806" i="11"/>
  <c r="P3806" i="11" s="1"/>
  <c r="F3821" i="11"/>
  <c r="P3821" i="11" s="1"/>
  <c r="F3881" i="11"/>
  <c r="P3881" i="11" s="1"/>
  <c r="F3851" i="11"/>
  <c r="P3851" i="11" s="1"/>
  <c r="F3836" i="11"/>
  <c r="P3836" i="11" s="1"/>
  <c r="E3896" i="11"/>
  <c r="E3806" i="11"/>
  <c r="E3851" i="11"/>
  <c r="E3836" i="11"/>
  <c r="E3821" i="11"/>
  <c r="E3926" i="11"/>
  <c r="E3956" i="11"/>
  <c r="E3866" i="11"/>
  <c r="E3911" i="11"/>
  <c r="E3941" i="11"/>
  <c r="E3881" i="11"/>
  <c r="D3896" i="11"/>
  <c r="D3821" i="11"/>
  <c r="D3806" i="11"/>
  <c r="D3851" i="11"/>
  <c r="D3836" i="11"/>
  <c r="D3911" i="11"/>
  <c r="D3926" i="11"/>
  <c r="D3956" i="11"/>
  <c r="D3866" i="11"/>
  <c r="D3881" i="11"/>
  <c r="D3941" i="11"/>
  <c r="C3806" i="11"/>
  <c r="C3911" i="11"/>
  <c r="C3836" i="11"/>
  <c r="C3926" i="11"/>
  <c r="C3821" i="11"/>
  <c r="C3881" i="11"/>
  <c r="C3941" i="11"/>
  <c r="C3956" i="11"/>
  <c r="C3851" i="11"/>
  <c r="C3896" i="11"/>
  <c r="C3866" i="11"/>
  <c r="B3926" i="11"/>
  <c r="B3941" i="11"/>
  <c r="B3836" i="11"/>
  <c r="B3851" i="11"/>
  <c r="B3806" i="11"/>
  <c r="B3896" i="11"/>
  <c r="B3821" i="11"/>
  <c r="B3956" i="11"/>
  <c r="B3911" i="11"/>
  <c r="B3866" i="11"/>
  <c r="B3881" i="11"/>
  <c r="A3926" i="11"/>
  <c r="A3866" i="11"/>
  <c r="A3851" i="11"/>
  <c r="A3896" i="11"/>
  <c r="A3911" i="11"/>
  <c r="A3881" i="11"/>
  <c r="A3941" i="11"/>
  <c r="A3956" i="11"/>
  <c r="A3821" i="11"/>
  <c r="A3836" i="11"/>
  <c r="A3806" i="11"/>
  <c r="F3925" i="11"/>
  <c r="P3925" i="11" s="1"/>
  <c r="F3940" i="11"/>
  <c r="P3940" i="11" s="1"/>
  <c r="F3850" i="11"/>
  <c r="P3850" i="11" s="1"/>
  <c r="F3865" i="11"/>
  <c r="P3865" i="11" s="1"/>
  <c r="F3820" i="11"/>
  <c r="P3820" i="11" s="1"/>
  <c r="F3805" i="11"/>
  <c r="P3805" i="11" s="1"/>
  <c r="F3895" i="11"/>
  <c r="P3895" i="11" s="1"/>
  <c r="F3955" i="11"/>
  <c r="P3955" i="11" s="1"/>
  <c r="F3880" i="11"/>
  <c r="P3880" i="11" s="1"/>
  <c r="F3835" i="11"/>
  <c r="P3835" i="11" s="1"/>
  <c r="F3910" i="11"/>
  <c r="P3910" i="11" s="1"/>
  <c r="E3925" i="11"/>
  <c r="E3940" i="11"/>
  <c r="E3910" i="11"/>
  <c r="E3880" i="11"/>
  <c r="E3865" i="11"/>
  <c r="E3820" i="11"/>
  <c r="E3895" i="11"/>
  <c r="E3955" i="11"/>
  <c r="E3835" i="11"/>
  <c r="E3805" i="11"/>
  <c r="E3850" i="11"/>
  <c r="D3910" i="11"/>
  <c r="D3850" i="11"/>
  <c r="D3805" i="11"/>
  <c r="D3835" i="11"/>
  <c r="D3955" i="11"/>
  <c r="D3925" i="11"/>
  <c r="D3880" i="11"/>
  <c r="D3865" i="11"/>
  <c r="D3820" i="11"/>
  <c r="D3895" i="11"/>
  <c r="D3940" i="11"/>
  <c r="C3865" i="11"/>
  <c r="C3925" i="11"/>
  <c r="C3880" i="11"/>
  <c r="C3850" i="11"/>
  <c r="C3910" i="11"/>
  <c r="C3955" i="11"/>
  <c r="C3820" i="11"/>
  <c r="C3940" i="11"/>
  <c r="C3805" i="11"/>
  <c r="C3835" i="11"/>
  <c r="C3895" i="11"/>
  <c r="B3955" i="11"/>
  <c r="B3850" i="11"/>
  <c r="B3910" i="11"/>
  <c r="B3925" i="11"/>
  <c r="B3805" i="11"/>
  <c r="B3820" i="11"/>
  <c r="B3880" i="11"/>
  <c r="B3865" i="11"/>
  <c r="B3895" i="11"/>
  <c r="B3940" i="11"/>
  <c r="B3835" i="11"/>
  <c r="A3910" i="11"/>
  <c r="A3955" i="11"/>
  <c r="A3850" i="11"/>
  <c r="A3835" i="11"/>
  <c r="A3940" i="11"/>
  <c r="A3820" i="11"/>
  <c r="A3895" i="11"/>
  <c r="A3925" i="11"/>
  <c r="A3805" i="11"/>
  <c r="A3880" i="11"/>
  <c r="A3865" i="11"/>
  <c r="F3954" i="11"/>
  <c r="P3954" i="11" s="1"/>
  <c r="F3834" i="11"/>
  <c r="P3834" i="11" s="1"/>
  <c r="F3849" i="11"/>
  <c r="P3849" i="11" s="1"/>
  <c r="F3909" i="11"/>
  <c r="P3909" i="11" s="1"/>
  <c r="F3924" i="11"/>
  <c r="P3924" i="11" s="1"/>
  <c r="F3819" i="11"/>
  <c r="P3819" i="11" s="1"/>
  <c r="F3939" i="11"/>
  <c r="P3939" i="11" s="1"/>
  <c r="F3804" i="11"/>
  <c r="P3804" i="11" s="1"/>
  <c r="F3864" i="11"/>
  <c r="P3864" i="11" s="1"/>
  <c r="F3879" i="11"/>
  <c r="P3879" i="11" s="1"/>
  <c r="F3894" i="11"/>
  <c r="P3894" i="11" s="1"/>
  <c r="E3954" i="11"/>
  <c r="E3909" i="11"/>
  <c r="E3819" i="11"/>
  <c r="E3804" i="11"/>
  <c r="E3864" i="11"/>
  <c r="E3924" i="11"/>
  <c r="E3834" i="11"/>
  <c r="E3849" i="11"/>
  <c r="E3894" i="11"/>
  <c r="E3879" i="11"/>
  <c r="E3939" i="11"/>
  <c r="D3939" i="11"/>
  <c r="D3924" i="11"/>
  <c r="D3954" i="11"/>
  <c r="D3819" i="11"/>
  <c r="D3879" i="11"/>
  <c r="D3804" i="11"/>
  <c r="D3894" i="11"/>
  <c r="D3849" i="11"/>
  <c r="D3864" i="11"/>
  <c r="D3834" i="11"/>
  <c r="D3909" i="11"/>
  <c r="C3819" i="11"/>
  <c r="C3864" i="11"/>
  <c r="C3954" i="11"/>
  <c r="C3879" i="11"/>
  <c r="C3939" i="11"/>
  <c r="C3849" i="11"/>
  <c r="C3894" i="11"/>
  <c r="C3804" i="11"/>
  <c r="C3924" i="11"/>
  <c r="C3909" i="11"/>
  <c r="C3834" i="11"/>
  <c r="B3954" i="11"/>
  <c r="B3834" i="11"/>
  <c r="B3894" i="11"/>
  <c r="B3864" i="11"/>
  <c r="B3924" i="11"/>
  <c r="B3879" i="11"/>
  <c r="B3819" i="11"/>
  <c r="B3804" i="11"/>
  <c r="B3849" i="11"/>
  <c r="B3909" i="11"/>
  <c r="B3939" i="11"/>
  <c r="A3924" i="11"/>
  <c r="A3834" i="11"/>
  <c r="A3849" i="11"/>
  <c r="A3819" i="11"/>
  <c r="A3864" i="11"/>
  <c r="A3939" i="11"/>
  <c r="A3804" i="11"/>
  <c r="A3879" i="11"/>
  <c r="A3954" i="11"/>
  <c r="A3894" i="11"/>
  <c r="A3909" i="11"/>
  <c r="F3833" i="11"/>
  <c r="P3833" i="11" s="1"/>
  <c r="F3923" i="11"/>
  <c r="P3923" i="11" s="1"/>
  <c r="F3818" i="11"/>
  <c r="P3818" i="11" s="1"/>
  <c r="F3878" i="11"/>
  <c r="P3878" i="11" s="1"/>
  <c r="F3908" i="11"/>
  <c r="P3908" i="11" s="1"/>
  <c r="F3893" i="11"/>
  <c r="P3893" i="11" s="1"/>
  <c r="F3938" i="11"/>
  <c r="P3938" i="11" s="1"/>
  <c r="F3803" i="11"/>
  <c r="P3803" i="11" s="1"/>
  <c r="F3863" i="11"/>
  <c r="P3863" i="11" s="1"/>
  <c r="F3953" i="11"/>
  <c r="P3953" i="11" s="1"/>
  <c r="F3848" i="11"/>
  <c r="P3848" i="11" s="1"/>
  <c r="E3938" i="11"/>
  <c r="E3953" i="11"/>
  <c r="E3908" i="11"/>
  <c r="E3818" i="11"/>
  <c r="E3863" i="11"/>
  <c r="E3923" i="11"/>
  <c r="E3848" i="11"/>
  <c r="E3833" i="11"/>
  <c r="E3893" i="11"/>
  <c r="E3803" i="11"/>
  <c r="E3878" i="11"/>
  <c r="D3923" i="11"/>
  <c r="D3893" i="11"/>
  <c r="D3908" i="11"/>
  <c r="D3953" i="11"/>
  <c r="D3818" i="11"/>
  <c r="D3848" i="11"/>
  <c r="D3803" i="11"/>
  <c r="D3878" i="11"/>
  <c r="D3833" i="11"/>
  <c r="D3938" i="11"/>
  <c r="D3863" i="11"/>
  <c r="C3923" i="11"/>
  <c r="C3893" i="11"/>
  <c r="C3818" i="11"/>
  <c r="C3863" i="11"/>
  <c r="C3908" i="11"/>
  <c r="C3953" i="11"/>
  <c r="C3848" i="11"/>
  <c r="C3938" i="11"/>
  <c r="C3878" i="11"/>
  <c r="C3803" i="11"/>
  <c r="C3833" i="11"/>
  <c r="B3818" i="11"/>
  <c r="B3923" i="11"/>
  <c r="B3893" i="11"/>
  <c r="B3863" i="11"/>
  <c r="B3908" i="11"/>
  <c r="B3953" i="11"/>
  <c r="B3833" i="11"/>
  <c r="B3938" i="11"/>
  <c r="B3848" i="11"/>
  <c r="B3803" i="11"/>
  <c r="B3878" i="11"/>
  <c r="A3878" i="11"/>
  <c r="A3863" i="11"/>
  <c r="A3953" i="11"/>
  <c r="A3908" i="11"/>
  <c r="A3848" i="11"/>
  <c r="A3893" i="11"/>
  <c r="A3803" i="11"/>
  <c r="A3938" i="11"/>
  <c r="A3923" i="11"/>
  <c r="A3833" i="11"/>
  <c r="A3818" i="11"/>
  <c r="F3952" i="11"/>
  <c r="P3952" i="11" s="1"/>
  <c r="F3892" i="11"/>
  <c r="P3892" i="11" s="1"/>
  <c r="F3907" i="11"/>
  <c r="P3907" i="11" s="1"/>
  <c r="F3877" i="11"/>
  <c r="P3877" i="11" s="1"/>
  <c r="F3847" i="11"/>
  <c r="P3847" i="11" s="1"/>
  <c r="F3937" i="11"/>
  <c r="P3937" i="11" s="1"/>
  <c r="F3922" i="11"/>
  <c r="P3922" i="11" s="1"/>
  <c r="F3802" i="11"/>
  <c r="P3802" i="11" s="1"/>
  <c r="F3862" i="11"/>
  <c r="P3862" i="11" s="1"/>
  <c r="F3832" i="11"/>
  <c r="P3832" i="11" s="1"/>
  <c r="F3817" i="11"/>
  <c r="P3817" i="11" s="1"/>
  <c r="E3832" i="11"/>
  <c r="E3952" i="11"/>
  <c r="E3892" i="11"/>
  <c r="E3907" i="11"/>
  <c r="E3847" i="11"/>
  <c r="E3877" i="11"/>
  <c r="E3802" i="11"/>
  <c r="E3922" i="11"/>
  <c r="E3862" i="11"/>
  <c r="E3817" i="11"/>
  <c r="E3937" i="11"/>
  <c r="D3862" i="11"/>
  <c r="D3907" i="11"/>
  <c r="D3952" i="11"/>
  <c r="D3877" i="11"/>
  <c r="D3937" i="11"/>
  <c r="D3892" i="11"/>
  <c r="D3922" i="11"/>
  <c r="D3847" i="11"/>
  <c r="D3817" i="11"/>
  <c r="D3832" i="11"/>
  <c r="D3802" i="11"/>
  <c r="C3862" i="11"/>
  <c r="C3802" i="11"/>
  <c r="C3847" i="11"/>
  <c r="C3937" i="11"/>
  <c r="C3877" i="11"/>
  <c r="C3892" i="11"/>
  <c r="C3832" i="11"/>
  <c r="C3922" i="11"/>
  <c r="C3817" i="11"/>
  <c r="C3907" i="11"/>
  <c r="C3952" i="11"/>
  <c r="B3937" i="11"/>
  <c r="B3877" i="11"/>
  <c r="B3892" i="11"/>
  <c r="B3817" i="11"/>
  <c r="B3922" i="11"/>
  <c r="B3847" i="11"/>
  <c r="B3832" i="11"/>
  <c r="B3802" i="11"/>
  <c r="B3862" i="11"/>
  <c r="B3952" i="11"/>
  <c r="B3907" i="11"/>
  <c r="A3862" i="11"/>
  <c r="A3832" i="11"/>
  <c r="A3877" i="11"/>
  <c r="A3817" i="11"/>
  <c r="A3937" i="11"/>
  <c r="A3922" i="11"/>
  <c r="A3952" i="11"/>
  <c r="A3847" i="11"/>
  <c r="A3802" i="11"/>
  <c r="A3907" i="11"/>
  <c r="A3892" i="11"/>
  <c r="F3816" i="11"/>
  <c r="P3816" i="11" s="1"/>
  <c r="F3891" i="11"/>
  <c r="P3891" i="11" s="1"/>
  <c r="F3801" i="11"/>
  <c r="P3801" i="11" s="1"/>
  <c r="F3876" i="11"/>
  <c r="P3876" i="11" s="1"/>
  <c r="F3846" i="11"/>
  <c r="P3846" i="11" s="1"/>
  <c r="F3831" i="11"/>
  <c r="P3831" i="11" s="1"/>
  <c r="F3861" i="11"/>
  <c r="P3861" i="11" s="1"/>
  <c r="F3906" i="11"/>
  <c r="P3906" i="11" s="1"/>
  <c r="F3936" i="11"/>
  <c r="P3936" i="11" s="1"/>
  <c r="F3921" i="11"/>
  <c r="P3921" i="11" s="1"/>
  <c r="F3951" i="11"/>
  <c r="P3951" i="11" s="1"/>
  <c r="E3921" i="11"/>
  <c r="E3936" i="11"/>
  <c r="E3891" i="11"/>
  <c r="E3846" i="11"/>
  <c r="E3876" i="11"/>
  <c r="E3831" i="11"/>
  <c r="E3906" i="11"/>
  <c r="E3816" i="11"/>
  <c r="E3861" i="11"/>
  <c r="E3951" i="11"/>
  <c r="E3801" i="11"/>
  <c r="D3951" i="11"/>
  <c r="D3801" i="11"/>
  <c r="D3846" i="11"/>
  <c r="D3831" i="11"/>
  <c r="D3906" i="11"/>
  <c r="D3816" i="11"/>
  <c r="D3921" i="11"/>
  <c r="D3876" i="11"/>
  <c r="D3936" i="11"/>
  <c r="D3891" i="11"/>
  <c r="D3861" i="11"/>
  <c r="C3891" i="11"/>
  <c r="C3801" i="11"/>
  <c r="C3816" i="11"/>
  <c r="C3876" i="11"/>
  <c r="C3936" i="11"/>
  <c r="C3951" i="11"/>
  <c r="C3906" i="11"/>
  <c r="C3846" i="11"/>
  <c r="C3861" i="11"/>
  <c r="C3921" i="11"/>
  <c r="C3831" i="11"/>
  <c r="B3846" i="11"/>
  <c r="B3891" i="11"/>
  <c r="B3831" i="11"/>
  <c r="B3861" i="11"/>
  <c r="B3921" i="11"/>
  <c r="B3876" i="11"/>
  <c r="B3936" i="11"/>
  <c r="B3801" i="11"/>
  <c r="B3906" i="11"/>
  <c r="B3816" i="11"/>
  <c r="B3951" i="11"/>
  <c r="A3891" i="11"/>
  <c r="A3876" i="11"/>
  <c r="A3816" i="11"/>
  <c r="A3846" i="11"/>
  <c r="A3936" i="11"/>
  <c r="A3951" i="11"/>
  <c r="A3861" i="11"/>
  <c r="A3906" i="11"/>
  <c r="A3921" i="11"/>
  <c r="A3831" i="11"/>
  <c r="A3801" i="11"/>
  <c r="F3860" i="11"/>
  <c r="P3860" i="11" s="1"/>
  <c r="F3845" i="11"/>
  <c r="P3845" i="11" s="1"/>
  <c r="F3920" i="11"/>
  <c r="P3920" i="11" s="1"/>
  <c r="F3950" i="11"/>
  <c r="P3950" i="11" s="1"/>
  <c r="F3890" i="11"/>
  <c r="P3890" i="11" s="1"/>
  <c r="F3830" i="11"/>
  <c r="P3830" i="11" s="1"/>
  <c r="F3815" i="11"/>
  <c r="P3815" i="11" s="1"/>
  <c r="F3935" i="11"/>
  <c r="P3935" i="11" s="1"/>
  <c r="F3905" i="11"/>
  <c r="P3905" i="11" s="1"/>
  <c r="F3875" i="11"/>
  <c r="P3875" i="11" s="1"/>
  <c r="F3800" i="11"/>
  <c r="P3800" i="11" s="1"/>
  <c r="E3860" i="11"/>
  <c r="E3815" i="11"/>
  <c r="E3830" i="11"/>
  <c r="E3800" i="11"/>
  <c r="E3905" i="11"/>
  <c r="E3890" i="11"/>
  <c r="E3935" i="11"/>
  <c r="E3875" i="11"/>
  <c r="E3845" i="11"/>
  <c r="E3950" i="11"/>
  <c r="E3920" i="11"/>
  <c r="D3860" i="11"/>
  <c r="D3875" i="11"/>
  <c r="D3800" i="11"/>
  <c r="D3815" i="11"/>
  <c r="D3920" i="11"/>
  <c r="D3935" i="11"/>
  <c r="D3905" i="11"/>
  <c r="D3890" i="11"/>
  <c r="D3845" i="11"/>
  <c r="D3950" i="11"/>
  <c r="D3830" i="11"/>
  <c r="C3860" i="11"/>
  <c r="C3950" i="11"/>
  <c r="C3875" i="11"/>
  <c r="C3920" i="11"/>
  <c r="C3800" i="11"/>
  <c r="C3890" i="11"/>
  <c r="C3905" i="11"/>
  <c r="C3845" i="11"/>
  <c r="C3815" i="11"/>
  <c r="C3935" i="11"/>
  <c r="C3830" i="11"/>
  <c r="B3845" i="11"/>
  <c r="B3935" i="11"/>
  <c r="B3800" i="11"/>
  <c r="B3815" i="11"/>
  <c r="B3830" i="11"/>
  <c r="B3890" i="11"/>
  <c r="B3860" i="11"/>
  <c r="B3875" i="11"/>
  <c r="B3950" i="11"/>
  <c r="B3920" i="11"/>
  <c r="B3905" i="11"/>
  <c r="A3860" i="11"/>
  <c r="A3800" i="11"/>
  <c r="A3890" i="11"/>
  <c r="A3845" i="11"/>
  <c r="A3830" i="11"/>
  <c r="A3875" i="11"/>
  <c r="A3815" i="11"/>
  <c r="A3950" i="11"/>
  <c r="A3905" i="11"/>
  <c r="A3935" i="11"/>
  <c r="A3920" i="11"/>
  <c r="F3859" i="11"/>
  <c r="P3859" i="11" s="1"/>
  <c r="F3799" i="11"/>
  <c r="P3799" i="11" s="1"/>
  <c r="F3919" i="11"/>
  <c r="P3919" i="11" s="1"/>
  <c r="F3934" i="11"/>
  <c r="P3934" i="11" s="1"/>
  <c r="F3889" i="11"/>
  <c r="P3889" i="11" s="1"/>
  <c r="F3844" i="11"/>
  <c r="P3844" i="11" s="1"/>
  <c r="F3874" i="11"/>
  <c r="P3874" i="11" s="1"/>
  <c r="F3814" i="11"/>
  <c r="P3814" i="11" s="1"/>
  <c r="F3949" i="11"/>
  <c r="P3949" i="11" s="1"/>
  <c r="F3904" i="11"/>
  <c r="P3904" i="11" s="1"/>
  <c r="F3829" i="11"/>
  <c r="P3829" i="11" s="1"/>
  <c r="E3859" i="11"/>
  <c r="E3889" i="11"/>
  <c r="E3799" i="11"/>
  <c r="E3934" i="11"/>
  <c r="E3949" i="11"/>
  <c r="E3919" i="11"/>
  <c r="E3874" i="11"/>
  <c r="E3844" i="11"/>
  <c r="E3829" i="11"/>
  <c r="E3904" i="11"/>
  <c r="E3814" i="11"/>
  <c r="D3859" i="11"/>
  <c r="D3889" i="11"/>
  <c r="D3904" i="11"/>
  <c r="D3919" i="11"/>
  <c r="D3814" i="11"/>
  <c r="D3829" i="11"/>
  <c r="D3844" i="11"/>
  <c r="D3949" i="11"/>
  <c r="D3934" i="11"/>
  <c r="D3799" i="11"/>
  <c r="D3874" i="11"/>
  <c r="C3859" i="11"/>
  <c r="C3829" i="11"/>
  <c r="C3904" i="11"/>
  <c r="C3844" i="11"/>
  <c r="C3874" i="11"/>
  <c r="C3814" i="11"/>
  <c r="C3934" i="11"/>
  <c r="C3919" i="11"/>
  <c r="C3949" i="11"/>
  <c r="C3889" i="11"/>
  <c r="C3799" i="11"/>
  <c r="B3859" i="11"/>
  <c r="B3799" i="11"/>
  <c r="B3889" i="11"/>
  <c r="B3904" i="11"/>
  <c r="B3919" i="11"/>
  <c r="B3949" i="11"/>
  <c r="B3874" i="11"/>
  <c r="B3814" i="11"/>
  <c r="B3829" i="11"/>
  <c r="B3934" i="11"/>
  <c r="B3844" i="11"/>
  <c r="A3859" i="11"/>
  <c r="A3799" i="11"/>
  <c r="A3814" i="11"/>
  <c r="A3844" i="11"/>
  <c r="A3904" i="11"/>
  <c r="A3829" i="11"/>
  <c r="A3934" i="11"/>
  <c r="A3949" i="11"/>
  <c r="A3919" i="11"/>
  <c r="A3874" i="11"/>
  <c r="A3889" i="11"/>
  <c r="F3858" i="11"/>
  <c r="P3858" i="11" s="1"/>
  <c r="F3873" i="11"/>
  <c r="P3873" i="11" s="1"/>
  <c r="F3798" i="11"/>
  <c r="P3798" i="11" s="1"/>
  <c r="F3918" i="11"/>
  <c r="P3918" i="11" s="1"/>
  <c r="F3813" i="11"/>
  <c r="P3813" i="11" s="1"/>
  <c r="F3948" i="11"/>
  <c r="P3948" i="11" s="1"/>
  <c r="F3933" i="11"/>
  <c r="P3933" i="11" s="1"/>
  <c r="F3903" i="11"/>
  <c r="P3903" i="11" s="1"/>
  <c r="F3843" i="11"/>
  <c r="P3843" i="11" s="1"/>
  <c r="F3828" i="11"/>
  <c r="P3828" i="11" s="1"/>
  <c r="F3888" i="11"/>
  <c r="P3888" i="11" s="1"/>
  <c r="E3828" i="11"/>
  <c r="E3903" i="11"/>
  <c r="E3933" i="11"/>
  <c r="E3798" i="11"/>
  <c r="E3918" i="11"/>
  <c r="E3858" i="11"/>
  <c r="E3873" i="11"/>
  <c r="E3843" i="11"/>
  <c r="E3813" i="11"/>
  <c r="E3948" i="11"/>
  <c r="E3888" i="11"/>
  <c r="D3903" i="11"/>
  <c r="D3933" i="11"/>
  <c r="D3948" i="11"/>
  <c r="D3813" i="11"/>
  <c r="D3828" i="11"/>
  <c r="D3918" i="11"/>
  <c r="D3798" i="11"/>
  <c r="D3888" i="11"/>
  <c r="D3873" i="11"/>
  <c r="D3858" i="11"/>
  <c r="D3843" i="11"/>
  <c r="C3798" i="11"/>
  <c r="C3813" i="11"/>
  <c r="C3948" i="11"/>
  <c r="C3933" i="11"/>
  <c r="C3918" i="11"/>
  <c r="C3903" i="11"/>
  <c r="C3888" i="11"/>
  <c r="C3873" i="11"/>
  <c r="C3858" i="11"/>
  <c r="C3843" i="11"/>
  <c r="C3828" i="11"/>
  <c r="B3918" i="11"/>
  <c r="B3888" i="11"/>
  <c r="B3933" i="11"/>
  <c r="B3813" i="11"/>
  <c r="B3858" i="11"/>
  <c r="B3948" i="11"/>
  <c r="B3798" i="11"/>
  <c r="B3903" i="11"/>
  <c r="B3873" i="11"/>
  <c r="B3843" i="11"/>
  <c r="B3828" i="11"/>
  <c r="A3933" i="11"/>
  <c r="A3903" i="11"/>
  <c r="A3843" i="11"/>
  <c r="A3918" i="11"/>
  <c r="A3858" i="11"/>
  <c r="A3813" i="11"/>
  <c r="A3888" i="11"/>
  <c r="A3873" i="11"/>
  <c r="A3948" i="11"/>
  <c r="A3798" i="11"/>
  <c r="A3828" i="11"/>
  <c r="F3917" i="11"/>
  <c r="P3917" i="11" s="1"/>
  <c r="F3902" i="11"/>
  <c r="P3902" i="11" s="1"/>
  <c r="F3872" i="11"/>
  <c r="P3872" i="11" s="1"/>
  <c r="F3842" i="11"/>
  <c r="P3842" i="11" s="1"/>
  <c r="F3932" i="11"/>
  <c r="P3932" i="11" s="1"/>
  <c r="F3812" i="11"/>
  <c r="P3812" i="11" s="1"/>
  <c r="F3797" i="11"/>
  <c r="P3797" i="11" s="1"/>
  <c r="F3887" i="11"/>
  <c r="P3887" i="11" s="1"/>
  <c r="F3947" i="11"/>
  <c r="P3947" i="11" s="1"/>
  <c r="F3827" i="11"/>
  <c r="P3827" i="11" s="1"/>
  <c r="F3857" i="11"/>
  <c r="P3857" i="11" s="1"/>
  <c r="E3842" i="11"/>
  <c r="E3857" i="11"/>
  <c r="E3812" i="11"/>
  <c r="E3887" i="11"/>
  <c r="E3917" i="11"/>
  <c r="E3797" i="11"/>
  <c r="E3872" i="11"/>
  <c r="E3902" i="11"/>
  <c r="E3827" i="11"/>
  <c r="E3932" i="11"/>
  <c r="E3947" i="11"/>
  <c r="D3842" i="11"/>
  <c r="D3917" i="11"/>
  <c r="D3797" i="11"/>
  <c r="D3947" i="11"/>
  <c r="D3932" i="11"/>
  <c r="D3827" i="11"/>
  <c r="D3812" i="11"/>
  <c r="D3902" i="11"/>
  <c r="D3887" i="11"/>
  <c r="D3872" i="11"/>
  <c r="D3857" i="11"/>
  <c r="C3797" i="11"/>
  <c r="C3812" i="11"/>
  <c r="C3887" i="11"/>
  <c r="C3947" i="11"/>
  <c r="C3827" i="11"/>
  <c r="C3902" i="11"/>
  <c r="C3872" i="11"/>
  <c r="C3917" i="11"/>
  <c r="C3932" i="11"/>
  <c r="C3857" i="11"/>
  <c r="C3842" i="11"/>
  <c r="B3947" i="11"/>
  <c r="B265" i="12" s="1"/>
  <c r="B3827" i="11"/>
  <c r="B257" i="12" s="1"/>
  <c r="B3932" i="11"/>
  <c r="B264" i="12" s="1"/>
  <c r="B3887" i="11"/>
  <c r="B261" i="12" s="1"/>
  <c r="B3902" i="11"/>
  <c r="B262" i="12" s="1"/>
  <c r="B3872" i="11"/>
  <c r="B260" i="12" s="1"/>
  <c r="B3797" i="11"/>
  <c r="B255" i="12" s="1"/>
  <c r="B3917" i="11"/>
  <c r="B263" i="12" s="1"/>
  <c r="B3812" i="11"/>
  <c r="B256" i="12" s="1"/>
  <c r="B3857" i="11"/>
  <c r="B259" i="12" s="1"/>
  <c r="B3842" i="11"/>
  <c r="B258" i="12" s="1"/>
  <c r="A3872" i="11"/>
  <c r="A260" i="12" s="1"/>
  <c r="A3812" i="11"/>
  <c r="A256" i="12" s="1"/>
  <c r="A3947" i="11"/>
  <c r="A265" i="12" s="1"/>
  <c r="A3902" i="11"/>
  <c r="A262" i="12" s="1"/>
  <c r="A3857" i="11"/>
  <c r="A259" i="12" s="1"/>
  <c r="A3917" i="11"/>
  <c r="A263" i="12" s="1"/>
  <c r="A3827" i="11"/>
  <c r="A257" i="12" s="1"/>
  <c r="A3887" i="11"/>
  <c r="A261" i="12" s="1"/>
  <c r="A3797" i="11"/>
  <c r="A255" i="12" s="1"/>
  <c r="A3932" i="11"/>
  <c r="A264" i="12" s="1"/>
  <c r="A3842" i="11"/>
  <c r="A258" i="12" s="1"/>
  <c r="F3691" i="11"/>
  <c r="P3691" i="11" s="1"/>
  <c r="F3661" i="11"/>
  <c r="P3661" i="11" s="1"/>
  <c r="F3751" i="11"/>
  <c r="P3751" i="11" s="1"/>
  <c r="F3766" i="11"/>
  <c r="P3766" i="11" s="1"/>
  <c r="F3676" i="11"/>
  <c r="P3676" i="11" s="1"/>
  <c r="F3721" i="11"/>
  <c r="P3721" i="11" s="1"/>
  <c r="F3736" i="11"/>
  <c r="P3736" i="11" s="1"/>
  <c r="F3796" i="11"/>
  <c r="P3796" i="11" s="1"/>
  <c r="F3706" i="11"/>
  <c r="P3706" i="11" s="1"/>
  <c r="F3646" i="11"/>
  <c r="P3646" i="11" s="1"/>
  <c r="F3781" i="11"/>
  <c r="P3781" i="11" s="1"/>
  <c r="E3676" i="11"/>
  <c r="E3691" i="11"/>
  <c r="E3661" i="11"/>
  <c r="E3646" i="11"/>
  <c r="E3736" i="11"/>
  <c r="E3706" i="11"/>
  <c r="E3796" i="11"/>
  <c r="E3721" i="11"/>
  <c r="E3751" i="11"/>
  <c r="E3781" i="11"/>
  <c r="E3766" i="11"/>
  <c r="D3706" i="11"/>
  <c r="D3736" i="11"/>
  <c r="D3796" i="11"/>
  <c r="D3751" i="11"/>
  <c r="D3676" i="11"/>
  <c r="D3766" i="11"/>
  <c r="D3721" i="11"/>
  <c r="D3661" i="11"/>
  <c r="D3646" i="11"/>
  <c r="D3691" i="11"/>
  <c r="D3781" i="11"/>
  <c r="C3661" i="11"/>
  <c r="C3796" i="11"/>
  <c r="C3721" i="11"/>
  <c r="C3736" i="11"/>
  <c r="C3691" i="11"/>
  <c r="C3766" i="11"/>
  <c r="C3781" i="11"/>
  <c r="C3751" i="11"/>
  <c r="C3646" i="11"/>
  <c r="C3676" i="11"/>
  <c r="C3706" i="11"/>
  <c r="B3796" i="11"/>
  <c r="B3766" i="11"/>
  <c r="B3646" i="11"/>
  <c r="B3691" i="11"/>
  <c r="B3676" i="11"/>
  <c r="B3706" i="11"/>
  <c r="B3751" i="11"/>
  <c r="B3661" i="11"/>
  <c r="B3736" i="11"/>
  <c r="B3781" i="11"/>
  <c r="B3721" i="11"/>
  <c r="A3766" i="11"/>
  <c r="A3721" i="11"/>
  <c r="A3676" i="11"/>
  <c r="A3646" i="11"/>
  <c r="A3796" i="11"/>
  <c r="A3736" i="11"/>
  <c r="A3781" i="11"/>
  <c r="A3706" i="11"/>
  <c r="A3691" i="11"/>
  <c r="A3751" i="11"/>
  <c r="A3661" i="11"/>
  <c r="F3765" i="11"/>
  <c r="P3765" i="11" s="1"/>
  <c r="F3705" i="11"/>
  <c r="P3705" i="11" s="1"/>
  <c r="F3720" i="11"/>
  <c r="P3720" i="11" s="1"/>
  <c r="F3660" i="11"/>
  <c r="P3660" i="11" s="1"/>
  <c r="F3645" i="11"/>
  <c r="P3645" i="11" s="1"/>
  <c r="F3780" i="11"/>
  <c r="P3780" i="11" s="1"/>
  <c r="F3795" i="11"/>
  <c r="P3795" i="11" s="1"/>
  <c r="F3690" i="11"/>
  <c r="P3690" i="11" s="1"/>
  <c r="F3675" i="11"/>
  <c r="P3675" i="11" s="1"/>
  <c r="F3750" i="11"/>
  <c r="P3750" i="11" s="1"/>
  <c r="F3735" i="11"/>
  <c r="P3735" i="11" s="1"/>
  <c r="E3720" i="11"/>
  <c r="E3780" i="11"/>
  <c r="E3660" i="11"/>
  <c r="E3735" i="11"/>
  <c r="E3675" i="11"/>
  <c r="E3765" i="11"/>
  <c r="E3705" i="11"/>
  <c r="E3690" i="11"/>
  <c r="E3750" i="11"/>
  <c r="E3645" i="11"/>
  <c r="E3795" i="11"/>
  <c r="D3675" i="11"/>
  <c r="D3690" i="11"/>
  <c r="D3645" i="11"/>
  <c r="D3705" i="11"/>
  <c r="D3795" i="11"/>
  <c r="D3780" i="11"/>
  <c r="D3720" i="11"/>
  <c r="D3735" i="11"/>
  <c r="D3765" i="11"/>
  <c r="D3750" i="11"/>
  <c r="D3660" i="11"/>
  <c r="C3795" i="11"/>
  <c r="C3735" i="11"/>
  <c r="C3780" i="11"/>
  <c r="C3645" i="11"/>
  <c r="C3720" i="11"/>
  <c r="C3675" i="11"/>
  <c r="C3750" i="11"/>
  <c r="C3690" i="11"/>
  <c r="C3660" i="11"/>
  <c r="C3765" i="11"/>
  <c r="C3705" i="11"/>
  <c r="B3795" i="11"/>
  <c r="B3675" i="11"/>
  <c r="B3705" i="11"/>
  <c r="B3645" i="11"/>
  <c r="B3735" i="11"/>
  <c r="B3720" i="11"/>
  <c r="B3780" i="11"/>
  <c r="B3690" i="11"/>
  <c r="B3765" i="11"/>
  <c r="B3660" i="11"/>
  <c r="B3750" i="11"/>
  <c r="A3675" i="11"/>
  <c r="A3705" i="11"/>
  <c r="A3645" i="11"/>
  <c r="A3735" i="11"/>
  <c r="A3720" i="11"/>
  <c r="A3765" i="11"/>
  <c r="A3780" i="11"/>
  <c r="A3750" i="11"/>
  <c r="A3660" i="11"/>
  <c r="A3690" i="11"/>
  <c r="A3795" i="11"/>
  <c r="F3659" i="11"/>
  <c r="P3659" i="11" s="1"/>
  <c r="F3734" i="11"/>
  <c r="P3734" i="11" s="1"/>
  <c r="F3794" i="11"/>
  <c r="P3794" i="11" s="1"/>
  <c r="F3764" i="11"/>
  <c r="P3764" i="11" s="1"/>
  <c r="F3689" i="11"/>
  <c r="P3689" i="11" s="1"/>
  <c r="F3749" i="11"/>
  <c r="P3749" i="11" s="1"/>
  <c r="F3644" i="11"/>
  <c r="P3644" i="11" s="1"/>
  <c r="F3719" i="11"/>
  <c r="P3719" i="11" s="1"/>
  <c r="F3674" i="11"/>
  <c r="P3674" i="11" s="1"/>
  <c r="F3704" i="11"/>
  <c r="P3704" i="11" s="1"/>
  <c r="F3779" i="11"/>
  <c r="P3779" i="11" s="1"/>
  <c r="E3704" i="11"/>
  <c r="E3719" i="11"/>
  <c r="E3764" i="11"/>
  <c r="E3794" i="11"/>
  <c r="E3644" i="11"/>
  <c r="E3674" i="11"/>
  <c r="E3734" i="11"/>
  <c r="E3749" i="11"/>
  <c r="E3689" i="11"/>
  <c r="E3779" i="11"/>
  <c r="E3659" i="11"/>
  <c r="D3794" i="11"/>
  <c r="D3689" i="11"/>
  <c r="D3749" i="11"/>
  <c r="D3719" i="11"/>
  <c r="D3779" i="11"/>
  <c r="D3644" i="11"/>
  <c r="D3734" i="11"/>
  <c r="D3704" i="11"/>
  <c r="D3764" i="11"/>
  <c r="D3674" i="11"/>
  <c r="D3659" i="11"/>
  <c r="C3659" i="11"/>
  <c r="C3779" i="11"/>
  <c r="C3704" i="11"/>
  <c r="C3794" i="11"/>
  <c r="C3644" i="11"/>
  <c r="C3734" i="11"/>
  <c r="C3719" i="11"/>
  <c r="C3764" i="11"/>
  <c r="C3689" i="11"/>
  <c r="C3749" i="11"/>
  <c r="C3674" i="11"/>
  <c r="B3779" i="11"/>
  <c r="B3644" i="11"/>
  <c r="B3734" i="11"/>
  <c r="B3659" i="11"/>
  <c r="B3719" i="11"/>
  <c r="B3764" i="11"/>
  <c r="B3704" i="11"/>
  <c r="B3794" i="11"/>
  <c r="B3674" i="11"/>
  <c r="B3749" i="11"/>
  <c r="B3689" i="11"/>
  <c r="A3734" i="11"/>
  <c r="A3644" i="11"/>
  <c r="A3719" i="11"/>
  <c r="A3674" i="11"/>
  <c r="A3794" i="11"/>
  <c r="A3704" i="11"/>
  <c r="A3659" i="11"/>
  <c r="A3764" i="11"/>
  <c r="A3689" i="11"/>
  <c r="A3749" i="11"/>
  <c r="A3779" i="11"/>
  <c r="F3688" i="11"/>
  <c r="P3688" i="11" s="1"/>
  <c r="F3673" i="11"/>
  <c r="P3673" i="11" s="1"/>
  <c r="F3643" i="11"/>
  <c r="P3643" i="11" s="1"/>
  <c r="F3658" i="11"/>
  <c r="P3658" i="11" s="1"/>
  <c r="F3763" i="11"/>
  <c r="P3763" i="11" s="1"/>
  <c r="F3733" i="11"/>
  <c r="P3733" i="11" s="1"/>
  <c r="F3748" i="11"/>
  <c r="P3748" i="11" s="1"/>
  <c r="F3778" i="11"/>
  <c r="P3778" i="11" s="1"/>
  <c r="F3718" i="11"/>
  <c r="P3718" i="11" s="1"/>
  <c r="F3793" i="11"/>
  <c r="P3793" i="11" s="1"/>
  <c r="F3703" i="11"/>
  <c r="P3703" i="11" s="1"/>
  <c r="E3718" i="11"/>
  <c r="E3643" i="11"/>
  <c r="E3748" i="11"/>
  <c r="E3688" i="11"/>
  <c r="E3658" i="11"/>
  <c r="E3793" i="11"/>
  <c r="E3673" i="11"/>
  <c r="E3733" i="11"/>
  <c r="E3703" i="11"/>
  <c r="E3763" i="11"/>
  <c r="E3778" i="11"/>
  <c r="D3673" i="11"/>
  <c r="D3778" i="11"/>
  <c r="D3763" i="11"/>
  <c r="D3688" i="11"/>
  <c r="D3793" i="11"/>
  <c r="D3658" i="11"/>
  <c r="D3703" i="11"/>
  <c r="D3748" i="11"/>
  <c r="D3718" i="11"/>
  <c r="D3733" i="11"/>
  <c r="D3643" i="11"/>
  <c r="C3763" i="11"/>
  <c r="C3673" i="11"/>
  <c r="C3778" i="11"/>
  <c r="C3643" i="11"/>
  <c r="C3688" i="11"/>
  <c r="C3658" i="11"/>
  <c r="C3718" i="11"/>
  <c r="C3733" i="11"/>
  <c r="C3703" i="11"/>
  <c r="C3748" i="11"/>
  <c r="C3793" i="11"/>
  <c r="B3778" i="11"/>
  <c r="B3688" i="11"/>
  <c r="B3763" i="11"/>
  <c r="B3748" i="11"/>
  <c r="B3658" i="11"/>
  <c r="B3733" i="11"/>
  <c r="B3643" i="11"/>
  <c r="B3718" i="11"/>
  <c r="B3793" i="11"/>
  <c r="B3703" i="11"/>
  <c r="B3673" i="11"/>
  <c r="A3718" i="11"/>
  <c r="A3673" i="11"/>
  <c r="A3703" i="11"/>
  <c r="A3643" i="11"/>
  <c r="A3763" i="11"/>
  <c r="A3658" i="11"/>
  <c r="A3748" i="11"/>
  <c r="A3688" i="11"/>
  <c r="A3778" i="11"/>
  <c r="A3793" i="11"/>
  <c r="A3733" i="11"/>
  <c r="F3702" i="11"/>
  <c r="P3702" i="11" s="1"/>
  <c r="F3657" i="11"/>
  <c r="P3657" i="11" s="1"/>
  <c r="F3642" i="11"/>
  <c r="P3642" i="11" s="1"/>
  <c r="F3717" i="11"/>
  <c r="P3717" i="11" s="1"/>
  <c r="F3777" i="11"/>
  <c r="P3777" i="11" s="1"/>
  <c r="F3687" i="11"/>
  <c r="P3687" i="11" s="1"/>
  <c r="F3792" i="11"/>
  <c r="P3792" i="11" s="1"/>
  <c r="F3732" i="11"/>
  <c r="P3732" i="11" s="1"/>
  <c r="F3747" i="11"/>
  <c r="P3747" i="11" s="1"/>
  <c r="F3672" i="11"/>
  <c r="P3672" i="11" s="1"/>
  <c r="F3762" i="11"/>
  <c r="P3762" i="11" s="1"/>
  <c r="E3762" i="11"/>
  <c r="E3687" i="11"/>
  <c r="E3672" i="11"/>
  <c r="E3732" i="11"/>
  <c r="E3792" i="11"/>
  <c r="E3777" i="11"/>
  <c r="E3702" i="11"/>
  <c r="E3747" i="11"/>
  <c r="E3657" i="11"/>
  <c r="E3642" i="11"/>
  <c r="E3717" i="11"/>
  <c r="D3792" i="11"/>
  <c r="D3657" i="11"/>
  <c r="D3672" i="11"/>
  <c r="D3732" i="11"/>
  <c r="D3642" i="11"/>
  <c r="D3777" i="11"/>
  <c r="D3762" i="11"/>
  <c r="D3747" i="11"/>
  <c r="D3717" i="11"/>
  <c r="D3687" i="11"/>
  <c r="D3702" i="11"/>
  <c r="C3702" i="11"/>
  <c r="C3672" i="11"/>
  <c r="C3687" i="11"/>
  <c r="C3642" i="11"/>
  <c r="C3657" i="11"/>
  <c r="C3777" i="11"/>
  <c r="C3747" i="11"/>
  <c r="C3762" i="11"/>
  <c r="C3792" i="11"/>
  <c r="C3717" i="11"/>
  <c r="C3732" i="11"/>
  <c r="B3762" i="11"/>
  <c r="B3732" i="11"/>
  <c r="B3672" i="11"/>
  <c r="B3702" i="11"/>
  <c r="B3717" i="11"/>
  <c r="B3747" i="11"/>
  <c r="B3777" i="11"/>
  <c r="B3642" i="11"/>
  <c r="B3657" i="11"/>
  <c r="B3792" i="11"/>
  <c r="B3687" i="11"/>
  <c r="A3762" i="11"/>
  <c r="A3732" i="11"/>
  <c r="A3672" i="11"/>
  <c r="A3702" i="11"/>
  <c r="A3642" i="11"/>
  <c r="A3657" i="11"/>
  <c r="A3717" i="11"/>
  <c r="A3792" i="11"/>
  <c r="A3747" i="11"/>
  <c r="A3777" i="11"/>
  <c r="A3687" i="11"/>
  <c r="F3746" i="11"/>
  <c r="P3746" i="11" s="1"/>
  <c r="F3656" i="11"/>
  <c r="P3656" i="11" s="1"/>
  <c r="F3671" i="11"/>
  <c r="P3671" i="11" s="1"/>
  <c r="F3731" i="11"/>
  <c r="P3731" i="11" s="1"/>
  <c r="F3701" i="11"/>
  <c r="P3701" i="11" s="1"/>
  <c r="F3686" i="11"/>
  <c r="P3686" i="11" s="1"/>
  <c r="F3791" i="11"/>
  <c r="P3791" i="11" s="1"/>
  <c r="F3716" i="11"/>
  <c r="P3716" i="11" s="1"/>
  <c r="F3641" i="11"/>
  <c r="P3641" i="11" s="1"/>
  <c r="F3761" i="11"/>
  <c r="P3761" i="11" s="1"/>
  <c r="F3776" i="11"/>
  <c r="P3776" i="11" s="1"/>
  <c r="E3791" i="11"/>
  <c r="E3746" i="11"/>
  <c r="E3641" i="11"/>
  <c r="E3731" i="11"/>
  <c r="E3761" i="11"/>
  <c r="E3701" i="11"/>
  <c r="E3656" i="11"/>
  <c r="E3686" i="11"/>
  <c r="E3776" i="11"/>
  <c r="E3671" i="11"/>
  <c r="E3716" i="11"/>
  <c r="D3731" i="11"/>
  <c r="D3776" i="11"/>
  <c r="D3716" i="11"/>
  <c r="D3641" i="11"/>
  <c r="D3671" i="11"/>
  <c r="D3701" i="11"/>
  <c r="D3686" i="11"/>
  <c r="D3656" i="11"/>
  <c r="D3761" i="11"/>
  <c r="D3791" i="11"/>
  <c r="D3746" i="11"/>
  <c r="C3716" i="11"/>
  <c r="C3761" i="11"/>
  <c r="C3791" i="11"/>
  <c r="C3746" i="11"/>
  <c r="C3671" i="11"/>
  <c r="C3656" i="11"/>
  <c r="C3701" i="11"/>
  <c r="C3731" i="11"/>
  <c r="C3776" i="11"/>
  <c r="C3641" i="11"/>
  <c r="C3686" i="11"/>
  <c r="B3641" i="11"/>
  <c r="B3671" i="11"/>
  <c r="B3761" i="11"/>
  <c r="B3776" i="11"/>
  <c r="B3731" i="11"/>
  <c r="B3656" i="11"/>
  <c r="B3791" i="11"/>
  <c r="B3716" i="11"/>
  <c r="B3701" i="11"/>
  <c r="B3746" i="11"/>
  <c r="B3686" i="11"/>
  <c r="A3641" i="11"/>
  <c r="A3761" i="11"/>
  <c r="A3791" i="11"/>
  <c r="A3701" i="11"/>
  <c r="A3671" i="11"/>
  <c r="A3656" i="11"/>
  <c r="A3716" i="11"/>
  <c r="A3746" i="11"/>
  <c r="A3731" i="11"/>
  <c r="A3776" i="11"/>
  <c r="A3686" i="11"/>
  <c r="F3775" i="11"/>
  <c r="P3775" i="11" s="1"/>
  <c r="F3700" i="11"/>
  <c r="P3700" i="11" s="1"/>
  <c r="F3760" i="11"/>
  <c r="P3760" i="11" s="1"/>
  <c r="F3730" i="11"/>
  <c r="P3730" i="11" s="1"/>
  <c r="F3745" i="11"/>
  <c r="P3745" i="11" s="1"/>
  <c r="F3670" i="11"/>
  <c r="P3670" i="11" s="1"/>
  <c r="F3640" i="11"/>
  <c r="P3640" i="11" s="1"/>
  <c r="F3655" i="11"/>
  <c r="P3655" i="11" s="1"/>
  <c r="F3715" i="11"/>
  <c r="P3715" i="11" s="1"/>
  <c r="F3790" i="11"/>
  <c r="P3790" i="11" s="1"/>
  <c r="F3685" i="11"/>
  <c r="P3685" i="11" s="1"/>
  <c r="E3640" i="11"/>
  <c r="E3760" i="11"/>
  <c r="E3670" i="11"/>
  <c r="E3790" i="11"/>
  <c r="E3700" i="11"/>
  <c r="E3745" i="11"/>
  <c r="E3775" i="11"/>
  <c r="E3655" i="11"/>
  <c r="E3715" i="11"/>
  <c r="E3730" i="11"/>
  <c r="E3685" i="11"/>
  <c r="D3730" i="11"/>
  <c r="D3670" i="11"/>
  <c r="D3745" i="11"/>
  <c r="D3775" i="11"/>
  <c r="D3655" i="11"/>
  <c r="D3790" i="11"/>
  <c r="D3700" i="11"/>
  <c r="D3760" i="11"/>
  <c r="D3715" i="11"/>
  <c r="D3640" i="11"/>
  <c r="D3685" i="11"/>
  <c r="C3670" i="11"/>
  <c r="C3640" i="11"/>
  <c r="C3760" i="11"/>
  <c r="C3790" i="11"/>
  <c r="C3730" i="11"/>
  <c r="C3655" i="11"/>
  <c r="C3715" i="11"/>
  <c r="C3775" i="11"/>
  <c r="C3685" i="11"/>
  <c r="C3745" i="11"/>
  <c r="C3700" i="11"/>
  <c r="B3685" i="11"/>
  <c r="B3670" i="11"/>
  <c r="B3715" i="11"/>
  <c r="B3655" i="11"/>
  <c r="B3790" i="11"/>
  <c r="B3700" i="11"/>
  <c r="B3640" i="11"/>
  <c r="B3760" i="11"/>
  <c r="B3745" i="11"/>
  <c r="B3730" i="11"/>
  <c r="B3775" i="11"/>
  <c r="A3670" i="11"/>
  <c r="A3760" i="11"/>
  <c r="A3790" i="11"/>
  <c r="A3640" i="11"/>
  <c r="A3715" i="11"/>
  <c r="A3745" i="11"/>
  <c r="A3730" i="11"/>
  <c r="A3700" i="11"/>
  <c r="A3775" i="11"/>
  <c r="A3655" i="11"/>
  <c r="A3685" i="11"/>
  <c r="F3639" i="11"/>
  <c r="P3639" i="11" s="1"/>
  <c r="F3744" i="11"/>
  <c r="P3744" i="11" s="1"/>
  <c r="F3789" i="11"/>
  <c r="P3789" i="11" s="1"/>
  <c r="F3654" i="11"/>
  <c r="P3654" i="11" s="1"/>
  <c r="F3759" i="11"/>
  <c r="P3759" i="11" s="1"/>
  <c r="F3729" i="11"/>
  <c r="P3729" i="11" s="1"/>
  <c r="F3699" i="11"/>
  <c r="P3699" i="11" s="1"/>
  <c r="F3669" i="11"/>
  <c r="P3669" i="11" s="1"/>
  <c r="F3774" i="11"/>
  <c r="P3774" i="11" s="1"/>
  <c r="F3714" i="11"/>
  <c r="P3714" i="11" s="1"/>
  <c r="F3684" i="11"/>
  <c r="P3684" i="11" s="1"/>
  <c r="E3759" i="11"/>
  <c r="E3729" i="11"/>
  <c r="E3744" i="11"/>
  <c r="E3639" i="11"/>
  <c r="E3669" i="11"/>
  <c r="E3654" i="11"/>
  <c r="E3774" i="11"/>
  <c r="E3789" i="11"/>
  <c r="E3699" i="11"/>
  <c r="E3714" i="11"/>
  <c r="E3684" i="11"/>
  <c r="D3639" i="11"/>
  <c r="D3789" i="11"/>
  <c r="D3774" i="11"/>
  <c r="D3654" i="11"/>
  <c r="D3729" i="11"/>
  <c r="D3714" i="11"/>
  <c r="D3669" i="11"/>
  <c r="D3759" i="11"/>
  <c r="D3744" i="11"/>
  <c r="D3699" i="11"/>
  <c r="D3684" i="11"/>
  <c r="C3669" i="11"/>
  <c r="C3789" i="11"/>
  <c r="C3729" i="11"/>
  <c r="C3744" i="11"/>
  <c r="C3639" i="11"/>
  <c r="C3714" i="11"/>
  <c r="C3654" i="11"/>
  <c r="C3774" i="11"/>
  <c r="C3699" i="11"/>
  <c r="C3759" i="11"/>
  <c r="C3684" i="11"/>
  <c r="B3714" i="11"/>
  <c r="B3729" i="11"/>
  <c r="B3654" i="11"/>
  <c r="B3774" i="11"/>
  <c r="B3639" i="11"/>
  <c r="B3699" i="11"/>
  <c r="B3789" i="11"/>
  <c r="B3759" i="11"/>
  <c r="B3744" i="11"/>
  <c r="B3669" i="11"/>
  <c r="B3684" i="11"/>
  <c r="A3789" i="11"/>
  <c r="A3744" i="11"/>
  <c r="A3774" i="11"/>
  <c r="A3669" i="11"/>
  <c r="A3714" i="11"/>
  <c r="A3759" i="11"/>
  <c r="A3729" i="11"/>
  <c r="A3639" i="11"/>
  <c r="A3654" i="11"/>
  <c r="A3699" i="11"/>
  <c r="A3684" i="11"/>
  <c r="F3773" i="11"/>
  <c r="P3773" i="11" s="1"/>
  <c r="F3713" i="11"/>
  <c r="P3713" i="11" s="1"/>
  <c r="F3653" i="11"/>
  <c r="P3653" i="11" s="1"/>
  <c r="F3698" i="11"/>
  <c r="P3698" i="11" s="1"/>
  <c r="F3638" i="11"/>
  <c r="P3638" i="11" s="1"/>
  <c r="F3668" i="11"/>
  <c r="P3668" i="11" s="1"/>
  <c r="F3788" i="11"/>
  <c r="P3788" i="11" s="1"/>
  <c r="F3758" i="11"/>
  <c r="P3758" i="11" s="1"/>
  <c r="F3728" i="11"/>
  <c r="P3728" i="11" s="1"/>
  <c r="F3743" i="11"/>
  <c r="P3743" i="11" s="1"/>
  <c r="F3683" i="11"/>
  <c r="P3683" i="11" s="1"/>
  <c r="E3773" i="11"/>
  <c r="E3758" i="11"/>
  <c r="E3788" i="11"/>
  <c r="E3638" i="11"/>
  <c r="E3653" i="11"/>
  <c r="E3698" i="11"/>
  <c r="E3668" i="11"/>
  <c r="E3743" i="11"/>
  <c r="E3728" i="11"/>
  <c r="E3713" i="11"/>
  <c r="E3683" i="11"/>
  <c r="D3728" i="11"/>
  <c r="D3758" i="11"/>
  <c r="D3698" i="11"/>
  <c r="D3638" i="11"/>
  <c r="D3668" i="11"/>
  <c r="D3713" i="11"/>
  <c r="D3653" i="11"/>
  <c r="D3743" i="11"/>
  <c r="D3788" i="11"/>
  <c r="D3773" i="11"/>
  <c r="D3683" i="11"/>
  <c r="C3758" i="11"/>
  <c r="C3713" i="11"/>
  <c r="C3773" i="11"/>
  <c r="C3638" i="11"/>
  <c r="C3728" i="11"/>
  <c r="C3698" i="11"/>
  <c r="C3668" i="11"/>
  <c r="C3653" i="11"/>
  <c r="C3788" i="11"/>
  <c r="C3743" i="11"/>
  <c r="C3683" i="11"/>
  <c r="B3668" i="11"/>
  <c r="B3758" i="11"/>
  <c r="B3713" i="11"/>
  <c r="B3788" i="11"/>
  <c r="B3773" i="11"/>
  <c r="B3698" i="11"/>
  <c r="B3653" i="11"/>
  <c r="B3728" i="11"/>
  <c r="B3638" i="11"/>
  <c r="B3743" i="11"/>
  <c r="B3683" i="11"/>
  <c r="A3638" i="11"/>
  <c r="A3653" i="11"/>
  <c r="A3773" i="11"/>
  <c r="A3698" i="11"/>
  <c r="A3758" i="11"/>
  <c r="A3743" i="11"/>
  <c r="A3788" i="11"/>
  <c r="A3713" i="11"/>
  <c r="A3728" i="11"/>
  <c r="A3668" i="11"/>
  <c r="A3683" i="11"/>
  <c r="F3637" i="11"/>
  <c r="P3637" i="11" s="1"/>
  <c r="F3697" i="11"/>
  <c r="P3697" i="11" s="1"/>
  <c r="F3652" i="11"/>
  <c r="P3652" i="11" s="1"/>
  <c r="F3757" i="11"/>
  <c r="P3757" i="11" s="1"/>
  <c r="F3787" i="11"/>
  <c r="P3787" i="11" s="1"/>
  <c r="F3727" i="11"/>
  <c r="P3727" i="11" s="1"/>
  <c r="F3742" i="11"/>
  <c r="P3742" i="11" s="1"/>
  <c r="F3772" i="11"/>
  <c r="P3772" i="11" s="1"/>
  <c r="F3712" i="11"/>
  <c r="P3712" i="11" s="1"/>
  <c r="F3667" i="11"/>
  <c r="P3667" i="11" s="1"/>
  <c r="F3682" i="11"/>
  <c r="P3682" i="11" s="1"/>
  <c r="E3742" i="11"/>
  <c r="E3667" i="11"/>
  <c r="E3697" i="11"/>
  <c r="E3712" i="11"/>
  <c r="E3637" i="11"/>
  <c r="E3652" i="11"/>
  <c r="E3727" i="11"/>
  <c r="E3787" i="11"/>
  <c r="E3757" i="11"/>
  <c r="E3772" i="11"/>
  <c r="E3682" i="11"/>
  <c r="D3772" i="11"/>
  <c r="D3652" i="11"/>
  <c r="D3742" i="11"/>
  <c r="D3787" i="11"/>
  <c r="D3757" i="11"/>
  <c r="D3667" i="11"/>
  <c r="D3712" i="11"/>
  <c r="D3727" i="11"/>
  <c r="D3697" i="11"/>
  <c r="D3637" i="11"/>
  <c r="D3682" i="11"/>
  <c r="C3637" i="11"/>
  <c r="C3772" i="11"/>
  <c r="C3652" i="11"/>
  <c r="C3727" i="11"/>
  <c r="C3787" i="11"/>
  <c r="C3757" i="11"/>
  <c r="C3667" i="11"/>
  <c r="C3712" i="11"/>
  <c r="C3742" i="11"/>
  <c r="C3697" i="11"/>
  <c r="C3682" i="11"/>
  <c r="B3667" i="11"/>
  <c r="B3742" i="11"/>
  <c r="B3757" i="11"/>
  <c r="B3787" i="11"/>
  <c r="B3712" i="11"/>
  <c r="B3697" i="11"/>
  <c r="B3727" i="11"/>
  <c r="B3637" i="11"/>
  <c r="B3652" i="11"/>
  <c r="B3772" i="11"/>
  <c r="B3682" i="11"/>
  <c r="A3742" i="11"/>
  <c r="A3727" i="11"/>
  <c r="A3712" i="11"/>
  <c r="A3697" i="11"/>
  <c r="A3652" i="11"/>
  <c r="A3757" i="11"/>
  <c r="A3637" i="11"/>
  <c r="A3667" i="11"/>
  <c r="A3787" i="11"/>
  <c r="A3772" i="11"/>
  <c r="A3682" i="11"/>
  <c r="F3741" i="11"/>
  <c r="P3741" i="11" s="1"/>
  <c r="F3771" i="11"/>
  <c r="P3771" i="11" s="1"/>
  <c r="F3696" i="11"/>
  <c r="P3696" i="11" s="1"/>
  <c r="F3651" i="11"/>
  <c r="P3651" i="11" s="1"/>
  <c r="F3636" i="11"/>
  <c r="P3636" i="11" s="1"/>
  <c r="F3786" i="11"/>
  <c r="P3786" i="11" s="1"/>
  <c r="F3711" i="11"/>
  <c r="P3711" i="11" s="1"/>
  <c r="F3756" i="11"/>
  <c r="P3756" i="11" s="1"/>
  <c r="F3666" i="11"/>
  <c r="P3666" i="11" s="1"/>
  <c r="F3726" i="11"/>
  <c r="P3726" i="11" s="1"/>
  <c r="F3681" i="11"/>
  <c r="P3681" i="11" s="1"/>
  <c r="E3756" i="11"/>
  <c r="E3726" i="11"/>
  <c r="E3786" i="11"/>
  <c r="E3741" i="11"/>
  <c r="E3771" i="11"/>
  <c r="E3711" i="11"/>
  <c r="E3696" i="11"/>
  <c r="E3636" i="11"/>
  <c r="E3651" i="11"/>
  <c r="E3666" i="11"/>
  <c r="E3681" i="11"/>
  <c r="D3756" i="11"/>
  <c r="D3741" i="11"/>
  <c r="D3651" i="11"/>
  <c r="D3696" i="11"/>
  <c r="D3711" i="11"/>
  <c r="D3726" i="11"/>
  <c r="D3771" i="11"/>
  <c r="D3636" i="11"/>
  <c r="D3666" i="11"/>
  <c r="D3786" i="11"/>
  <c r="D3681" i="11"/>
  <c r="C3666" i="11"/>
  <c r="C3636" i="11"/>
  <c r="C3711" i="11"/>
  <c r="C3696" i="11"/>
  <c r="C3756" i="11"/>
  <c r="C3786" i="11"/>
  <c r="C3741" i="11"/>
  <c r="C3771" i="11"/>
  <c r="C3726" i="11"/>
  <c r="C3651" i="11"/>
  <c r="C3681" i="11"/>
  <c r="B3651" i="11"/>
  <c r="B3696" i="11"/>
  <c r="B3636" i="11"/>
  <c r="B3711" i="11"/>
  <c r="B3741" i="11"/>
  <c r="B3726" i="11"/>
  <c r="B3771" i="11"/>
  <c r="B3756" i="11"/>
  <c r="B3666" i="11"/>
  <c r="B3786" i="11"/>
  <c r="B3681" i="11"/>
  <c r="A3756" i="11"/>
  <c r="A3651" i="11"/>
  <c r="A3636" i="11"/>
  <c r="A3696" i="11"/>
  <c r="A3741" i="11"/>
  <c r="A3726" i="11"/>
  <c r="A3771" i="11"/>
  <c r="A3711" i="11"/>
  <c r="A3666" i="11"/>
  <c r="A3786" i="11"/>
  <c r="A3681" i="11"/>
  <c r="F3695" i="11"/>
  <c r="P3695" i="11" s="1"/>
  <c r="F3635" i="11"/>
  <c r="P3635" i="11" s="1"/>
  <c r="F3665" i="11"/>
  <c r="P3665" i="11" s="1"/>
  <c r="F3725" i="11"/>
  <c r="P3725" i="11" s="1"/>
  <c r="F3710" i="11"/>
  <c r="P3710" i="11" s="1"/>
  <c r="F3755" i="11"/>
  <c r="P3755" i="11" s="1"/>
  <c r="F3785" i="11"/>
  <c r="P3785" i="11" s="1"/>
  <c r="F3650" i="11"/>
  <c r="P3650" i="11" s="1"/>
  <c r="F3740" i="11"/>
  <c r="P3740" i="11" s="1"/>
  <c r="F3770" i="11"/>
  <c r="P3770" i="11" s="1"/>
  <c r="F3680" i="11"/>
  <c r="P3680" i="11" s="1"/>
  <c r="E3725" i="11"/>
  <c r="E3755" i="11"/>
  <c r="E3770" i="11"/>
  <c r="E3740" i="11"/>
  <c r="E3785" i="11"/>
  <c r="E3635" i="11"/>
  <c r="E3710" i="11"/>
  <c r="E3695" i="11"/>
  <c r="E3665" i="11"/>
  <c r="E3650" i="11"/>
  <c r="E3680" i="11"/>
  <c r="D3785" i="11"/>
  <c r="D3665" i="11"/>
  <c r="D3650" i="11"/>
  <c r="D3710" i="11"/>
  <c r="D3740" i="11"/>
  <c r="D3695" i="11"/>
  <c r="D3770" i="11"/>
  <c r="D3755" i="11"/>
  <c r="D3635" i="11"/>
  <c r="D3725" i="11"/>
  <c r="D3680" i="11"/>
  <c r="C3710" i="11"/>
  <c r="C3785" i="11"/>
  <c r="C3665" i="11"/>
  <c r="C3770" i="11"/>
  <c r="C3725" i="11"/>
  <c r="C3635" i="11"/>
  <c r="C3695" i="11"/>
  <c r="C3740" i="11"/>
  <c r="C3650" i="11"/>
  <c r="C3680" i="11"/>
  <c r="C3755" i="11"/>
  <c r="B3725" i="11"/>
  <c r="B3665" i="11"/>
  <c r="B3770" i="11"/>
  <c r="B3710" i="11"/>
  <c r="B3650" i="11"/>
  <c r="B3755" i="11"/>
  <c r="B3740" i="11"/>
  <c r="B3785" i="11"/>
  <c r="B3680" i="11"/>
  <c r="B3695" i="11"/>
  <c r="B3635" i="11"/>
  <c r="A3695" i="11"/>
  <c r="A3650" i="11"/>
  <c r="A3740" i="11"/>
  <c r="A3785" i="11"/>
  <c r="A3770" i="11"/>
  <c r="A3665" i="11"/>
  <c r="A3755" i="11"/>
  <c r="A3635" i="11"/>
  <c r="A3710" i="11"/>
  <c r="A3725" i="11"/>
  <c r="A3680" i="11"/>
  <c r="F3649" i="11"/>
  <c r="P3649" i="11" s="1"/>
  <c r="F3724" i="11"/>
  <c r="P3724" i="11" s="1"/>
  <c r="F3709" i="11"/>
  <c r="P3709" i="11" s="1"/>
  <c r="F3634" i="11"/>
  <c r="P3634" i="11" s="1"/>
  <c r="F3694" i="11"/>
  <c r="P3694" i="11" s="1"/>
  <c r="F3769" i="11"/>
  <c r="P3769" i="11" s="1"/>
  <c r="F3739" i="11"/>
  <c r="P3739" i="11" s="1"/>
  <c r="F3754" i="11"/>
  <c r="P3754" i="11" s="1"/>
  <c r="F3679" i="11"/>
  <c r="P3679" i="11" s="1"/>
  <c r="F3664" i="11"/>
  <c r="P3664" i="11" s="1"/>
  <c r="F3784" i="11"/>
  <c r="P3784" i="11" s="1"/>
  <c r="E3709" i="11"/>
  <c r="E3739" i="11"/>
  <c r="E3679" i="11"/>
  <c r="E3694" i="11"/>
  <c r="E3649" i="11"/>
  <c r="E3769" i="11"/>
  <c r="E3784" i="11"/>
  <c r="E3634" i="11"/>
  <c r="E3724" i="11"/>
  <c r="E3754" i="11"/>
  <c r="E3664" i="11"/>
  <c r="D3634" i="11"/>
  <c r="D3769" i="11"/>
  <c r="D3694" i="11"/>
  <c r="D3664" i="11"/>
  <c r="D3709" i="11"/>
  <c r="D3784" i="11"/>
  <c r="D3754" i="11"/>
  <c r="D3679" i="11"/>
  <c r="D3739" i="11"/>
  <c r="D3724" i="11"/>
  <c r="D3649" i="11"/>
  <c r="C3784" i="11"/>
  <c r="C3634" i="11"/>
  <c r="C3769" i="11"/>
  <c r="C3679" i="11"/>
  <c r="C3694" i="11"/>
  <c r="C3739" i="11"/>
  <c r="C3664" i="11"/>
  <c r="C3649" i="11"/>
  <c r="C3709" i="11"/>
  <c r="C3724" i="11"/>
  <c r="C3754" i="11"/>
  <c r="B3664" i="11"/>
  <c r="B3709" i="11"/>
  <c r="B3784" i="11"/>
  <c r="B3679" i="11"/>
  <c r="B3739" i="11"/>
  <c r="B3769" i="11"/>
  <c r="B3694" i="11"/>
  <c r="B3724" i="11"/>
  <c r="B3754" i="11"/>
  <c r="B3649" i="11"/>
  <c r="B3634" i="11"/>
  <c r="A3739" i="11"/>
  <c r="A3709" i="11"/>
  <c r="A3724" i="11"/>
  <c r="A3664" i="11"/>
  <c r="A3754" i="11"/>
  <c r="A3694" i="11"/>
  <c r="A3769" i="11"/>
  <c r="A3784" i="11"/>
  <c r="A3634" i="11"/>
  <c r="A3679" i="11"/>
  <c r="A3649" i="11"/>
  <c r="F3738" i="11"/>
  <c r="P3738" i="11" s="1"/>
  <c r="F3753" i="11"/>
  <c r="P3753" i="11" s="1"/>
  <c r="F3783" i="11"/>
  <c r="P3783" i="11" s="1"/>
  <c r="F3633" i="11"/>
  <c r="P3633" i="11" s="1"/>
  <c r="F3663" i="11"/>
  <c r="P3663" i="11" s="1"/>
  <c r="F3678" i="11"/>
  <c r="P3678" i="11" s="1"/>
  <c r="F3693" i="11"/>
  <c r="P3693" i="11" s="1"/>
  <c r="F3768" i="11"/>
  <c r="P3768" i="11" s="1"/>
  <c r="F3708" i="11"/>
  <c r="P3708" i="11" s="1"/>
  <c r="F3723" i="11"/>
  <c r="P3723" i="11" s="1"/>
  <c r="F3648" i="11"/>
  <c r="P3648" i="11" s="1"/>
  <c r="E3753" i="11"/>
  <c r="E3693" i="11"/>
  <c r="E3708" i="11"/>
  <c r="E3663" i="11"/>
  <c r="E3678" i="11"/>
  <c r="E3633" i="11"/>
  <c r="E3738" i="11"/>
  <c r="E3723" i="11"/>
  <c r="E3783" i="11"/>
  <c r="E3648" i="11"/>
  <c r="E3768" i="11"/>
  <c r="D3708" i="11"/>
  <c r="D3738" i="11"/>
  <c r="D3678" i="11"/>
  <c r="D3693" i="11"/>
  <c r="D3663" i="11"/>
  <c r="D3753" i="11"/>
  <c r="D3633" i="11"/>
  <c r="D3723" i="11"/>
  <c r="D3783" i="11"/>
  <c r="D3648" i="11"/>
  <c r="D3768" i="11"/>
  <c r="C3648" i="11"/>
  <c r="C3708" i="11"/>
  <c r="C3693" i="11"/>
  <c r="C3738" i="11"/>
  <c r="C3633" i="11"/>
  <c r="C3678" i="11"/>
  <c r="C3753" i="11"/>
  <c r="C3783" i="11"/>
  <c r="C3768" i="11"/>
  <c r="C3723" i="11"/>
  <c r="C3663" i="11"/>
  <c r="B3663" i="11"/>
  <c r="B3723" i="11"/>
  <c r="B3678" i="11"/>
  <c r="B3693" i="11"/>
  <c r="B3648" i="11"/>
  <c r="B3768" i="11"/>
  <c r="B3738" i="11"/>
  <c r="B3633" i="11"/>
  <c r="B3708" i="11"/>
  <c r="B3753" i="11"/>
  <c r="B3783" i="11"/>
  <c r="A3663" i="11"/>
  <c r="A3678" i="11"/>
  <c r="A3693" i="11"/>
  <c r="A3768" i="11"/>
  <c r="A3738" i="11"/>
  <c r="A3723" i="11"/>
  <c r="A3753" i="11"/>
  <c r="A3783" i="11"/>
  <c r="A3633" i="11"/>
  <c r="A3648" i="11"/>
  <c r="A3708" i="11"/>
  <c r="F3707" i="11"/>
  <c r="P3707" i="11" s="1"/>
  <c r="E249" i="12" s="1"/>
  <c r="F3767" i="11"/>
  <c r="P3767" i="11" s="1"/>
  <c r="E253" i="12" s="1"/>
  <c r="F3737" i="11"/>
  <c r="P3737" i="11" s="1"/>
  <c r="E251" i="12" s="1"/>
  <c r="F3677" i="11"/>
  <c r="P3677" i="11" s="1"/>
  <c r="E247" i="12" s="1"/>
  <c r="F3752" i="11"/>
  <c r="P3752" i="11" s="1"/>
  <c r="E252" i="12" s="1"/>
  <c r="F3722" i="11"/>
  <c r="P3722" i="11" s="1"/>
  <c r="E250" i="12" s="1"/>
  <c r="F3662" i="11"/>
  <c r="P3662" i="11" s="1"/>
  <c r="E246" i="12" s="1"/>
  <c r="F3692" i="11"/>
  <c r="P3692" i="11" s="1"/>
  <c r="E248" i="12" s="1"/>
  <c r="F3632" i="11"/>
  <c r="P3632" i="11" s="1"/>
  <c r="E244" i="12" s="1"/>
  <c r="F3782" i="11"/>
  <c r="P3782" i="11" s="1"/>
  <c r="E254" i="12" s="1"/>
  <c r="F3647" i="11"/>
  <c r="P3647" i="11" s="1"/>
  <c r="E245" i="12" s="1"/>
  <c r="E3722" i="11"/>
  <c r="E3677" i="11"/>
  <c r="E3752" i="11"/>
  <c r="E3632" i="11"/>
  <c r="E3692" i="11"/>
  <c r="E3662" i="11"/>
  <c r="E3707" i="11"/>
  <c r="E3767" i="11"/>
  <c r="E3647" i="11"/>
  <c r="E3782" i="11"/>
  <c r="E3737" i="11"/>
  <c r="D3632" i="11"/>
  <c r="D3737" i="11"/>
  <c r="D3767" i="11"/>
  <c r="D3722" i="11"/>
  <c r="D3782" i="11"/>
  <c r="D3752" i="11"/>
  <c r="D3677" i="11"/>
  <c r="D3647" i="11"/>
  <c r="D3662" i="11"/>
  <c r="D3707" i="11"/>
  <c r="D3692" i="11"/>
  <c r="C3767" i="11"/>
  <c r="C3722" i="11"/>
  <c r="C3737" i="11"/>
  <c r="C3647" i="11"/>
  <c r="C3752" i="11"/>
  <c r="C3662" i="11"/>
  <c r="C3677" i="11"/>
  <c r="C3692" i="11"/>
  <c r="C3632" i="11"/>
  <c r="C3782" i="11"/>
  <c r="C3707" i="11"/>
  <c r="B3662" i="11"/>
  <c r="B246" i="12" s="1"/>
  <c r="B3632" i="11"/>
  <c r="B244" i="12" s="1"/>
  <c r="B3692" i="11"/>
  <c r="B248" i="12" s="1"/>
  <c r="B3647" i="11"/>
  <c r="B245" i="12" s="1"/>
  <c r="B3782" i="11"/>
  <c r="B254" i="12" s="1"/>
  <c r="B3677" i="11"/>
  <c r="B247" i="12" s="1"/>
  <c r="B3737" i="11"/>
  <c r="B251" i="12" s="1"/>
  <c r="B3722" i="11"/>
  <c r="B250" i="12" s="1"/>
  <c r="B3752" i="11"/>
  <c r="B252" i="12" s="1"/>
  <c r="B3707" i="11"/>
  <c r="B249" i="12" s="1"/>
  <c r="B3767" i="11"/>
  <c r="B253" i="12" s="1"/>
  <c r="A3632" i="11"/>
  <c r="A244" i="12" s="1"/>
  <c r="A3692" i="11"/>
  <c r="A248" i="12" s="1"/>
  <c r="A3662" i="11"/>
  <c r="A246" i="12" s="1"/>
  <c r="A3782" i="11"/>
  <c r="A254" i="12" s="1"/>
  <c r="A3647" i="11"/>
  <c r="A245" i="12" s="1"/>
  <c r="A3767" i="11"/>
  <c r="A253" i="12" s="1"/>
  <c r="A3722" i="11"/>
  <c r="A250" i="12" s="1"/>
  <c r="A3677" i="11"/>
  <c r="A247" i="12" s="1"/>
  <c r="A3707" i="11"/>
  <c r="A249" i="12" s="1"/>
  <c r="A3752" i="11"/>
  <c r="A252" i="12" s="1"/>
  <c r="A3737" i="11"/>
  <c r="A251" i="12" s="1"/>
  <c r="F3586" i="11"/>
  <c r="P3586" i="11" s="1"/>
  <c r="F3511" i="11"/>
  <c r="P3511" i="11" s="1"/>
  <c r="F3616" i="11"/>
  <c r="P3616" i="11" s="1"/>
  <c r="F3541" i="11"/>
  <c r="P3541" i="11" s="1"/>
  <c r="F3571" i="11"/>
  <c r="P3571" i="11" s="1"/>
  <c r="F3631" i="11"/>
  <c r="P3631" i="11" s="1"/>
  <c r="F3496" i="11"/>
  <c r="P3496" i="11" s="1"/>
  <c r="F3526" i="11"/>
  <c r="P3526" i="11" s="1"/>
  <c r="F3481" i="11"/>
  <c r="P3481" i="11" s="1"/>
  <c r="F3556" i="11"/>
  <c r="P3556" i="11" s="1"/>
  <c r="F3601" i="11"/>
  <c r="P3601" i="11" s="1"/>
  <c r="E3511" i="11"/>
  <c r="E3586" i="11"/>
  <c r="E3496" i="11"/>
  <c r="E3571" i="11"/>
  <c r="E3556" i="11"/>
  <c r="E3616" i="11"/>
  <c r="E3601" i="11"/>
  <c r="E3481" i="11"/>
  <c r="E3541" i="11"/>
  <c r="E3526" i="11"/>
  <c r="E3631" i="11"/>
  <c r="D3571" i="11"/>
  <c r="D3601" i="11"/>
  <c r="D3541" i="11"/>
  <c r="D3556" i="11"/>
  <c r="D3616" i="11"/>
  <c r="D3481" i="11"/>
  <c r="D3511" i="11"/>
  <c r="D3496" i="11"/>
  <c r="D3586" i="11"/>
  <c r="D3526" i="11"/>
  <c r="D3631" i="11"/>
  <c r="C3631" i="11"/>
  <c r="C3586" i="11"/>
  <c r="C3616" i="11"/>
  <c r="C3571" i="11"/>
  <c r="C3601" i="11"/>
  <c r="C3526" i="11"/>
  <c r="C3496" i="11"/>
  <c r="C3481" i="11"/>
  <c r="C3556" i="11"/>
  <c r="C3541" i="11"/>
  <c r="C3511" i="11"/>
  <c r="B3526" i="11"/>
  <c r="B3601" i="11"/>
  <c r="B3496" i="11"/>
  <c r="B3571" i="11"/>
  <c r="B3511" i="11"/>
  <c r="B3556" i="11"/>
  <c r="B3481" i="11"/>
  <c r="B3541" i="11"/>
  <c r="B3616" i="11"/>
  <c r="B3586" i="11"/>
  <c r="B3631" i="11"/>
  <c r="A3616" i="11"/>
  <c r="A3586" i="11"/>
  <c r="A3556" i="11"/>
  <c r="A3511" i="11"/>
  <c r="A3631" i="11"/>
  <c r="A3526" i="11"/>
  <c r="A3601" i="11"/>
  <c r="A3496" i="11"/>
  <c r="A3541" i="11"/>
  <c r="A3481" i="11"/>
  <c r="A3571" i="11"/>
  <c r="F3585" i="11"/>
  <c r="P3585" i="11" s="1"/>
  <c r="F3540" i="11"/>
  <c r="P3540" i="11" s="1"/>
  <c r="F3510" i="11"/>
  <c r="P3510" i="11" s="1"/>
  <c r="F3630" i="11"/>
  <c r="P3630" i="11" s="1"/>
  <c r="F3600" i="11"/>
  <c r="P3600" i="11" s="1"/>
  <c r="F3570" i="11"/>
  <c r="P3570" i="11" s="1"/>
  <c r="F3480" i="11"/>
  <c r="P3480" i="11" s="1"/>
  <c r="F3495" i="11"/>
  <c r="P3495" i="11" s="1"/>
  <c r="F3525" i="11"/>
  <c r="P3525" i="11" s="1"/>
  <c r="F3555" i="11"/>
  <c r="P3555" i="11" s="1"/>
  <c r="F3615" i="11"/>
  <c r="P3615" i="11" s="1"/>
  <c r="E3585" i="11"/>
  <c r="E3540" i="11"/>
  <c r="E3615" i="11"/>
  <c r="E3510" i="11"/>
  <c r="E3555" i="11"/>
  <c r="E3495" i="11"/>
  <c r="E3630" i="11"/>
  <c r="E3525" i="11"/>
  <c r="E3570" i="11"/>
  <c r="E3480" i="11"/>
  <c r="E3600" i="11"/>
  <c r="D3555" i="11"/>
  <c r="D3630" i="11"/>
  <c r="D3585" i="11"/>
  <c r="D3615" i="11"/>
  <c r="D3480" i="11"/>
  <c r="D3495" i="11"/>
  <c r="D3570" i="11"/>
  <c r="D3510" i="11"/>
  <c r="D3600" i="11"/>
  <c r="D3540" i="11"/>
  <c r="D3525" i="11"/>
  <c r="C3480" i="11"/>
  <c r="C3570" i="11"/>
  <c r="C3630" i="11"/>
  <c r="C3540" i="11"/>
  <c r="C3585" i="11"/>
  <c r="C3555" i="11"/>
  <c r="C3510" i="11"/>
  <c r="C3525" i="11"/>
  <c r="C3600" i="11"/>
  <c r="C3615" i="11"/>
  <c r="C3495" i="11"/>
  <c r="B3510" i="11"/>
  <c r="B3585" i="11"/>
  <c r="B3630" i="11"/>
  <c r="B3615" i="11"/>
  <c r="B3525" i="11"/>
  <c r="B3555" i="11"/>
  <c r="B3495" i="11"/>
  <c r="B3540" i="11"/>
  <c r="B3480" i="11"/>
  <c r="B3600" i="11"/>
  <c r="B3570" i="11"/>
  <c r="A3510" i="11"/>
  <c r="A3630" i="11"/>
  <c r="A3615" i="11"/>
  <c r="A3480" i="11"/>
  <c r="A3540" i="11"/>
  <c r="A3525" i="11"/>
  <c r="A3600" i="11"/>
  <c r="A3570" i="11"/>
  <c r="A3585" i="11"/>
  <c r="A3555" i="11"/>
  <c r="A3495" i="11"/>
  <c r="F3494" i="11"/>
  <c r="P3494" i="11" s="1"/>
  <c r="F3584" i="11"/>
  <c r="P3584" i="11" s="1"/>
  <c r="F3479" i="11"/>
  <c r="P3479" i="11" s="1"/>
  <c r="F3599" i="11"/>
  <c r="P3599" i="11" s="1"/>
  <c r="F3614" i="11"/>
  <c r="P3614" i="11" s="1"/>
  <c r="F3629" i="11"/>
  <c r="P3629" i="11" s="1"/>
  <c r="F3569" i="11"/>
  <c r="P3569" i="11" s="1"/>
  <c r="F3509" i="11"/>
  <c r="P3509" i="11" s="1"/>
  <c r="F3524" i="11"/>
  <c r="P3524" i="11" s="1"/>
  <c r="F3539" i="11"/>
  <c r="P3539" i="11" s="1"/>
  <c r="F3554" i="11"/>
  <c r="P3554" i="11" s="1"/>
  <c r="E3539" i="11"/>
  <c r="E3584" i="11"/>
  <c r="E3614" i="11"/>
  <c r="E3569" i="11"/>
  <c r="E3524" i="11"/>
  <c r="E3509" i="11"/>
  <c r="E3629" i="11"/>
  <c r="E3494" i="11"/>
  <c r="E3479" i="11"/>
  <c r="E3554" i="11"/>
  <c r="E3599" i="11"/>
  <c r="D3569" i="11"/>
  <c r="D3524" i="11"/>
  <c r="D3554" i="11"/>
  <c r="D3509" i="11"/>
  <c r="D3539" i="11"/>
  <c r="D3479" i="11"/>
  <c r="D3599" i="11"/>
  <c r="D3629" i="11"/>
  <c r="D3584" i="11"/>
  <c r="D3614" i="11"/>
  <c r="D3494" i="11"/>
  <c r="C3629" i="11"/>
  <c r="C3614" i="11"/>
  <c r="C3569" i="11"/>
  <c r="C3554" i="11"/>
  <c r="C3524" i="11"/>
  <c r="C3494" i="11"/>
  <c r="C3509" i="11"/>
  <c r="C3584" i="11"/>
  <c r="C3599" i="11"/>
  <c r="C3479" i="11"/>
  <c r="C3539" i="11"/>
  <c r="B3584" i="11"/>
  <c r="B3509" i="11"/>
  <c r="B3599" i="11"/>
  <c r="B3554" i="11"/>
  <c r="B3524" i="11"/>
  <c r="B3629" i="11"/>
  <c r="B3569" i="11"/>
  <c r="B3614" i="11"/>
  <c r="B3494" i="11"/>
  <c r="B3539" i="11"/>
  <c r="B3479" i="11"/>
  <c r="A3629" i="11"/>
  <c r="A3584" i="11"/>
  <c r="A3509" i="11"/>
  <c r="A3554" i="11"/>
  <c r="A3479" i="11"/>
  <c r="A3524" i="11"/>
  <c r="A3614" i="11"/>
  <c r="A3569" i="11"/>
  <c r="A3494" i="11"/>
  <c r="A3539" i="11"/>
  <c r="A3599" i="11"/>
  <c r="F3553" i="11"/>
  <c r="P3553" i="11" s="1"/>
  <c r="F3598" i="11"/>
  <c r="P3598" i="11" s="1"/>
  <c r="F3523" i="11"/>
  <c r="P3523" i="11" s="1"/>
  <c r="F3508" i="11"/>
  <c r="P3508" i="11" s="1"/>
  <c r="F3538" i="11"/>
  <c r="P3538" i="11" s="1"/>
  <c r="F3568" i="11"/>
  <c r="P3568" i="11" s="1"/>
  <c r="F3493" i="11"/>
  <c r="P3493" i="11" s="1"/>
  <c r="F3583" i="11"/>
  <c r="P3583" i="11" s="1"/>
  <c r="F3628" i="11"/>
  <c r="P3628" i="11" s="1"/>
  <c r="F3478" i="11"/>
  <c r="P3478" i="11" s="1"/>
  <c r="F3613" i="11"/>
  <c r="P3613" i="11" s="1"/>
  <c r="E3508" i="11"/>
  <c r="E3493" i="11"/>
  <c r="E3478" i="11"/>
  <c r="E3628" i="11"/>
  <c r="E3613" i="11"/>
  <c r="E3598" i="11"/>
  <c r="E3583" i="11"/>
  <c r="E3568" i="11"/>
  <c r="E3553" i="11"/>
  <c r="E3538" i="11"/>
  <c r="E3523" i="11"/>
  <c r="D3628" i="11"/>
  <c r="D3613" i="11"/>
  <c r="D3538" i="11"/>
  <c r="D3568" i="11"/>
  <c r="D3478" i="11"/>
  <c r="D3583" i="11"/>
  <c r="D3508" i="11"/>
  <c r="D3493" i="11"/>
  <c r="D3523" i="11"/>
  <c r="D3598" i="11"/>
  <c r="D3553" i="11"/>
  <c r="C3553" i="11"/>
  <c r="C3568" i="11"/>
  <c r="C3478" i="11"/>
  <c r="C3613" i="11"/>
  <c r="C3523" i="11"/>
  <c r="C3598" i="11"/>
  <c r="C3628" i="11"/>
  <c r="C3493" i="11"/>
  <c r="C3583" i="11"/>
  <c r="C3538" i="11"/>
  <c r="C3508" i="11"/>
  <c r="B3493" i="11"/>
  <c r="B3613" i="11"/>
  <c r="B3568" i="11"/>
  <c r="B3523" i="11"/>
  <c r="B3538" i="11"/>
  <c r="B3553" i="11"/>
  <c r="B3508" i="11"/>
  <c r="B3583" i="11"/>
  <c r="B3598" i="11"/>
  <c r="B3628" i="11"/>
  <c r="B3478" i="11"/>
  <c r="A3538" i="11"/>
  <c r="A3583" i="11"/>
  <c r="A3613" i="11"/>
  <c r="A3508" i="11"/>
  <c r="A3493" i="11"/>
  <c r="A3523" i="11"/>
  <c r="A3478" i="11"/>
  <c r="A3553" i="11"/>
  <c r="A3628" i="11"/>
  <c r="A3598" i="11"/>
  <c r="A3568" i="11"/>
  <c r="F3507" i="11"/>
  <c r="P3507" i="11" s="1"/>
  <c r="F3582" i="11"/>
  <c r="P3582" i="11" s="1"/>
  <c r="F3612" i="11"/>
  <c r="P3612" i="11" s="1"/>
  <c r="F3492" i="11"/>
  <c r="P3492" i="11" s="1"/>
  <c r="F3522" i="11"/>
  <c r="P3522" i="11" s="1"/>
  <c r="F3477" i="11"/>
  <c r="P3477" i="11" s="1"/>
  <c r="F3567" i="11"/>
  <c r="P3567" i="11" s="1"/>
  <c r="F3552" i="11"/>
  <c r="P3552" i="11" s="1"/>
  <c r="F3627" i="11"/>
  <c r="P3627" i="11" s="1"/>
  <c r="F3537" i="11"/>
  <c r="P3537" i="11" s="1"/>
  <c r="F3597" i="11"/>
  <c r="P3597" i="11" s="1"/>
  <c r="E3507" i="11"/>
  <c r="E3597" i="11"/>
  <c r="E3552" i="11"/>
  <c r="E3567" i="11"/>
  <c r="E3537" i="11"/>
  <c r="E3522" i="11"/>
  <c r="E3492" i="11"/>
  <c r="E3612" i="11"/>
  <c r="E3627" i="11"/>
  <c r="E3582" i="11"/>
  <c r="E3477" i="11"/>
  <c r="D3552" i="11"/>
  <c r="D3522" i="11"/>
  <c r="D3627" i="11"/>
  <c r="D3567" i="11"/>
  <c r="D3582" i="11"/>
  <c r="D3537" i="11"/>
  <c r="D3612" i="11"/>
  <c r="D3492" i="11"/>
  <c r="D3507" i="11"/>
  <c r="D3597" i="11"/>
  <c r="D3477" i="11"/>
  <c r="C3507" i="11"/>
  <c r="C3597" i="11"/>
  <c r="C3522" i="11"/>
  <c r="C3537" i="11"/>
  <c r="C3567" i="11"/>
  <c r="C3582" i="11"/>
  <c r="C3477" i="11"/>
  <c r="C3492" i="11"/>
  <c r="C3552" i="11"/>
  <c r="C3627" i="11"/>
  <c r="C3612" i="11"/>
  <c r="B3522" i="11"/>
  <c r="B3537" i="11"/>
  <c r="B3492" i="11"/>
  <c r="B3612" i="11"/>
  <c r="B3582" i="11"/>
  <c r="B3627" i="11"/>
  <c r="B3507" i="11"/>
  <c r="B3477" i="11"/>
  <c r="B3597" i="11"/>
  <c r="B3552" i="11"/>
  <c r="B3567" i="11"/>
  <c r="A3507" i="11"/>
  <c r="A3627" i="11"/>
  <c r="A3477" i="11"/>
  <c r="A3597" i="11"/>
  <c r="A3552" i="11"/>
  <c r="A3612" i="11"/>
  <c r="A3567" i="11"/>
  <c r="A3522" i="11"/>
  <c r="A3492" i="11"/>
  <c r="A3582" i="11"/>
  <c r="A3537" i="11"/>
  <c r="F3551" i="11"/>
  <c r="P3551" i="11" s="1"/>
  <c r="F3611" i="11"/>
  <c r="P3611" i="11" s="1"/>
  <c r="F3536" i="11"/>
  <c r="P3536" i="11" s="1"/>
  <c r="F3506" i="11"/>
  <c r="P3506" i="11" s="1"/>
  <c r="F3566" i="11"/>
  <c r="P3566" i="11" s="1"/>
  <c r="F3596" i="11"/>
  <c r="P3596" i="11" s="1"/>
  <c r="F3476" i="11"/>
  <c r="P3476" i="11" s="1"/>
  <c r="F3491" i="11"/>
  <c r="P3491" i="11" s="1"/>
  <c r="F3626" i="11"/>
  <c r="P3626" i="11" s="1"/>
  <c r="F3521" i="11"/>
  <c r="P3521" i="11" s="1"/>
  <c r="F3581" i="11"/>
  <c r="P3581" i="11" s="1"/>
  <c r="E3506" i="11"/>
  <c r="E3551" i="11"/>
  <c r="E3626" i="11"/>
  <c r="E3611" i="11"/>
  <c r="E3566" i="11"/>
  <c r="E3536" i="11"/>
  <c r="E3596" i="11"/>
  <c r="E3491" i="11"/>
  <c r="E3521" i="11"/>
  <c r="E3476" i="11"/>
  <c r="E3581" i="11"/>
  <c r="D3581" i="11"/>
  <c r="D3626" i="11"/>
  <c r="D3551" i="11"/>
  <c r="D3536" i="11"/>
  <c r="D3506" i="11"/>
  <c r="D3521" i="11"/>
  <c r="D3611" i="11"/>
  <c r="D3491" i="11"/>
  <c r="D3476" i="11"/>
  <c r="D3566" i="11"/>
  <c r="D3596" i="11"/>
  <c r="C3626" i="11"/>
  <c r="C3566" i="11"/>
  <c r="C3491" i="11"/>
  <c r="C3596" i="11"/>
  <c r="C3506" i="11"/>
  <c r="C3521" i="11"/>
  <c r="C3536" i="11"/>
  <c r="C3611" i="11"/>
  <c r="C3581" i="11"/>
  <c r="C3476" i="11"/>
  <c r="C3551" i="11"/>
  <c r="B3506" i="11"/>
  <c r="B3536" i="11"/>
  <c r="B3566" i="11"/>
  <c r="B3491" i="11"/>
  <c r="B3611" i="11"/>
  <c r="B3626" i="11"/>
  <c r="B3521" i="11"/>
  <c r="B3476" i="11"/>
  <c r="B3596" i="11"/>
  <c r="B3551" i="11"/>
  <c r="B3581" i="11"/>
  <c r="A3626" i="11"/>
  <c r="A3611" i="11"/>
  <c r="A3581" i="11"/>
  <c r="A3521" i="11"/>
  <c r="A3596" i="11"/>
  <c r="A3476" i="11"/>
  <c r="A3491" i="11"/>
  <c r="A3506" i="11"/>
  <c r="A3551" i="11"/>
  <c r="A3566" i="11"/>
  <c r="A3536" i="11"/>
  <c r="F3565" i="11"/>
  <c r="P3565" i="11" s="1"/>
  <c r="F3535" i="11"/>
  <c r="P3535" i="11" s="1"/>
  <c r="F3490" i="11"/>
  <c r="P3490" i="11" s="1"/>
  <c r="F3505" i="11"/>
  <c r="P3505" i="11" s="1"/>
  <c r="F3550" i="11"/>
  <c r="P3550" i="11" s="1"/>
  <c r="F3520" i="11"/>
  <c r="P3520" i="11" s="1"/>
  <c r="F3610" i="11"/>
  <c r="P3610" i="11" s="1"/>
  <c r="F3595" i="11"/>
  <c r="P3595" i="11" s="1"/>
  <c r="F3475" i="11"/>
  <c r="P3475" i="11" s="1"/>
  <c r="F3625" i="11"/>
  <c r="P3625" i="11" s="1"/>
  <c r="F3580" i="11"/>
  <c r="P3580" i="11" s="1"/>
  <c r="E3475" i="11"/>
  <c r="E3610" i="11"/>
  <c r="E3565" i="11"/>
  <c r="E3550" i="11"/>
  <c r="E3505" i="11"/>
  <c r="E3580" i="11"/>
  <c r="E3535" i="11"/>
  <c r="E3520" i="11"/>
  <c r="E3625" i="11"/>
  <c r="E3490" i="11"/>
  <c r="E3595" i="11"/>
  <c r="D3505" i="11"/>
  <c r="D3490" i="11"/>
  <c r="D3565" i="11"/>
  <c r="D3625" i="11"/>
  <c r="D3580" i="11"/>
  <c r="D3595" i="11"/>
  <c r="D3550" i="11"/>
  <c r="D3520" i="11"/>
  <c r="D3535" i="11"/>
  <c r="D3610" i="11"/>
  <c r="D3475" i="11"/>
  <c r="C3535" i="11"/>
  <c r="C3520" i="11"/>
  <c r="C3505" i="11"/>
  <c r="C3625" i="11"/>
  <c r="C3490" i="11"/>
  <c r="C3610" i="11"/>
  <c r="C3565" i="11"/>
  <c r="C3550" i="11"/>
  <c r="C3595" i="11"/>
  <c r="C3475" i="11"/>
  <c r="C3580" i="11"/>
  <c r="B3535" i="11"/>
  <c r="B3550" i="11"/>
  <c r="B3610" i="11"/>
  <c r="B3565" i="11"/>
  <c r="B3490" i="11"/>
  <c r="B3505" i="11"/>
  <c r="B3580" i="11"/>
  <c r="B3475" i="11"/>
  <c r="B3625" i="11"/>
  <c r="B3520" i="11"/>
  <c r="B3595" i="11"/>
  <c r="A3625" i="11"/>
  <c r="A3535" i="11"/>
  <c r="A3610" i="11"/>
  <c r="A3550" i="11"/>
  <c r="A3565" i="11"/>
  <c r="A3580" i="11"/>
  <c r="A3595" i="11"/>
  <c r="A3505" i="11"/>
  <c r="A3490" i="11"/>
  <c r="A3475" i="11"/>
  <c r="A3520" i="11"/>
  <c r="F3489" i="11"/>
  <c r="P3489" i="11" s="1"/>
  <c r="F3549" i="11"/>
  <c r="P3549" i="11" s="1"/>
  <c r="F3609" i="11"/>
  <c r="P3609" i="11" s="1"/>
  <c r="F3564" i="11"/>
  <c r="P3564" i="11" s="1"/>
  <c r="F3594" i="11"/>
  <c r="P3594" i="11" s="1"/>
  <c r="F3474" i="11"/>
  <c r="P3474" i="11" s="1"/>
  <c r="F3624" i="11"/>
  <c r="P3624" i="11" s="1"/>
  <c r="F3534" i="11"/>
  <c r="P3534" i="11" s="1"/>
  <c r="F3504" i="11"/>
  <c r="P3504" i="11" s="1"/>
  <c r="F3519" i="11"/>
  <c r="P3519" i="11" s="1"/>
  <c r="F3579" i="11"/>
  <c r="P3579" i="11" s="1"/>
  <c r="E3474" i="11"/>
  <c r="E3534" i="11"/>
  <c r="E3564" i="11"/>
  <c r="E3504" i="11"/>
  <c r="E3624" i="11"/>
  <c r="E3579" i="11"/>
  <c r="E3549" i="11"/>
  <c r="E3489" i="11"/>
  <c r="E3594" i="11"/>
  <c r="E3519" i="11"/>
  <c r="E3609" i="11"/>
  <c r="D3519" i="11"/>
  <c r="D3624" i="11"/>
  <c r="D3609" i="11"/>
  <c r="D3489" i="11"/>
  <c r="D3549" i="11"/>
  <c r="D3579" i="11"/>
  <c r="D3594" i="11"/>
  <c r="D3534" i="11"/>
  <c r="D3504" i="11"/>
  <c r="D3564" i="11"/>
  <c r="D3474" i="11"/>
  <c r="C3609" i="11"/>
  <c r="C3564" i="11"/>
  <c r="C3474" i="11"/>
  <c r="C3504" i="11"/>
  <c r="C3579" i="11"/>
  <c r="C3594" i="11"/>
  <c r="C3519" i="11"/>
  <c r="C3549" i="11"/>
  <c r="C3534" i="11"/>
  <c r="C3489" i="11"/>
  <c r="C3624" i="11"/>
  <c r="B3504" i="11"/>
  <c r="B3579" i="11"/>
  <c r="B3519" i="11"/>
  <c r="B3594" i="11"/>
  <c r="B3489" i="11"/>
  <c r="B3534" i="11"/>
  <c r="B3624" i="11"/>
  <c r="B3609" i="11"/>
  <c r="B3474" i="11"/>
  <c r="B3549" i="11"/>
  <c r="B3564" i="11"/>
  <c r="A3549" i="11"/>
  <c r="A3594" i="11"/>
  <c r="A3519" i="11"/>
  <c r="A3474" i="11"/>
  <c r="A3534" i="11"/>
  <c r="A3624" i="11"/>
  <c r="A3609" i="11"/>
  <c r="A3489" i="11"/>
  <c r="A3579" i="11"/>
  <c r="A3504" i="11"/>
  <c r="A3564" i="11"/>
  <c r="F3473" i="11"/>
  <c r="P3473" i="11" s="1"/>
  <c r="F3608" i="11"/>
  <c r="P3608" i="11" s="1"/>
  <c r="F3578" i="11"/>
  <c r="P3578" i="11" s="1"/>
  <c r="F3488" i="11"/>
  <c r="P3488" i="11" s="1"/>
  <c r="F3623" i="11"/>
  <c r="P3623" i="11" s="1"/>
  <c r="F3563" i="11"/>
  <c r="P3563" i="11" s="1"/>
  <c r="F3503" i="11"/>
  <c r="P3503" i="11" s="1"/>
  <c r="F3518" i="11"/>
  <c r="P3518" i="11" s="1"/>
  <c r="F3593" i="11"/>
  <c r="P3593" i="11" s="1"/>
  <c r="F3548" i="11"/>
  <c r="P3548" i="11" s="1"/>
  <c r="F3533" i="11"/>
  <c r="P3533" i="11" s="1"/>
  <c r="E3473" i="11"/>
  <c r="E3518" i="11"/>
  <c r="E3593" i="11"/>
  <c r="E3563" i="11"/>
  <c r="E3578" i="11"/>
  <c r="E3488" i="11"/>
  <c r="E3533" i="11"/>
  <c r="E3623" i="11"/>
  <c r="E3503" i="11"/>
  <c r="E3548" i="11"/>
  <c r="E3608" i="11"/>
  <c r="D3533" i="11"/>
  <c r="D3593" i="11"/>
  <c r="D3473" i="11"/>
  <c r="D3548" i="11"/>
  <c r="D3563" i="11"/>
  <c r="D3518" i="11"/>
  <c r="D3503" i="11"/>
  <c r="D3488" i="11"/>
  <c r="D3578" i="11"/>
  <c r="D3623" i="11"/>
  <c r="D3608" i="11"/>
  <c r="C3593" i="11"/>
  <c r="C3503" i="11"/>
  <c r="C3488" i="11"/>
  <c r="C3623" i="11"/>
  <c r="C3533" i="11"/>
  <c r="C3473" i="11"/>
  <c r="C3563" i="11"/>
  <c r="C3518" i="11"/>
  <c r="C3548" i="11"/>
  <c r="C3608" i="11"/>
  <c r="C3578" i="11"/>
  <c r="B3473" i="11"/>
  <c r="B3518" i="11"/>
  <c r="B3608" i="11"/>
  <c r="B3533" i="11"/>
  <c r="B3503" i="11"/>
  <c r="B3488" i="11"/>
  <c r="B3563" i="11"/>
  <c r="B3548" i="11"/>
  <c r="B3623" i="11"/>
  <c r="B3593" i="11"/>
  <c r="B3578" i="11"/>
  <c r="A3563" i="11"/>
  <c r="A3503" i="11"/>
  <c r="A3533" i="11"/>
  <c r="A3623" i="11"/>
  <c r="A3518" i="11"/>
  <c r="A3548" i="11"/>
  <c r="A3608" i="11"/>
  <c r="A3473" i="11"/>
  <c r="A3578" i="11"/>
  <c r="A3593" i="11"/>
  <c r="A3488" i="11"/>
  <c r="F3487" i="11"/>
  <c r="P3487" i="11" s="1"/>
  <c r="F3562" i="11"/>
  <c r="P3562" i="11" s="1"/>
  <c r="F3577" i="11"/>
  <c r="P3577" i="11" s="1"/>
  <c r="F3607" i="11"/>
  <c r="P3607" i="11" s="1"/>
  <c r="F3532" i="11"/>
  <c r="P3532" i="11" s="1"/>
  <c r="F3502" i="11"/>
  <c r="P3502" i="11" s="1"/>
  <c r="F3547" i="11"/>
  <c r="P3547" i="11" s="1"/>
  <c r="F3622" i="11"/>
  <c r="P3622" i="11" s="1"/>
  <c r="F3592" i="11"/>
  <c r="P3592" i="11" s="1"/>
  <c r="F3472" i="11"/>
  <c r="P3472" i="11" s="1"/>
  <c r="F3517" i="11"/>
  <c r="P3517" i="11" s="1"/>
  <c r="E3562" i="11"/>
  <c r="E3592" i="11"/>
  <c r="E3547" i="11"/>
  <c r="E3622" i="11"/>
  <c r="E3577" i="11"/>
  <c r="E3502" i="11"/>
  <c r="E3487" i="11"/>
  <c r="E3532" i="11"/>
  <c r="E3607" i="11"/>
  <c r="E3472" i="11"/>
  <c r="E3517" i="11"/>
  <c r="D3547" i="11"/>
  <c r="D3562" i="11"/>
  <c r="D3517" i="11"/>
  <c r="D3487" i="11"/>
  <c r="D3622" i="11"/>
  <c r="D3532" i="11"/>
  <c r="D3472" i="11"/>
  <c r="D3577" i="11"/>
  <c r="D3502" i="11"/>
  <c r="D3592" i="11"/>
  <c r="D3607" i="11"/>
  <c r="C3562" i="11"/>
  <c r="C3592" i="11"/>
  <c r="C3532" i="11"/>
  <c r="C3547" i="11"/>
  <c r="C3517" i="11"/>
  <c r="C3472" i="11"/>
  <c r="C3502" i="11"/>
  <c r="C3622" i="11"/>
  <c r="C3487" i="11"/>
  <c r="C3607" i="11"/>
  <c r="C3577" i="11"/>
  <c r="B3502" i="11"/>
  <c r="B3622" i="11"/>
  <c r="B3562" i="11"/>
  <c r="B3532" i="11"/>
  <c r="B3607" i="11"/>
  <c r="B3547" i="11"/>
  <c r="B3487" i="11"/>
  <c r="B3472" i="11"/>
  <c r="B3577" i="11"/>
  <c r="B3517" i="11"/>
  <c r="B3592" i="11"/>
  <c r="A3487" i="11"/>
  <c r="A3562" i="11"/>
  <c r="A3592" i="11"/>
  <c r="A3622" i="11"/>
  <c r="A3472" i="11"/>
  <c r="A3607" i="11"/>
  <c r="A3547" i="11"/>
  <c r="A3532" i="11"/>
  <c r="A3517" i="11"/>
  <c r="A3502" i="11"/>
  <c r="A3577" i="11"/>
  <c r="F3471" i="11"/>
  <c r="P3471" i="11" s="1"/>
  <c r="F3621" i="11"/>
  <c r="P3621" i="11" s="1"/>
  <c r="F3591" i="11"/>
  <c r="P3591" i="11" s="1"/>
  <c r="F3531" i="11"/>
  <c r="P3531" i="11" s="1"/>
  <c r="F3561" i="11"/>
  <c r="P3561" i="11" s="1"/>
  <c r="F3576" i="11"/>
  <c r="P3576" i="11" s="1"/>
  <c r="F3546" i="11"/>
  <c r="P3546" i="11" s="1"/>
  <c r="F3486" i="11"/>
  <c r="P3486" i="11" s="1"/>
  <c r="F3501" i="11"/>
  <c r="P3501" i="11" s="1"/>
  <c r="F3516" i="11"/>
  <c r="P3516" i="11" s="1"/>
  <c r="F3606" i="11"/>
  <c r="P3606" i="11" s="1"/>
  <c r="E3591" i="11"/>
  <c r="E3531" i="11"/>
  <c r="E3546" i="11"/>
  <c r="E3561" i="11"/>
  <c r="E3576" i="11"/>
  <c r="E3501" i="11"/>
  <c r="E3516" i="11"/>
  <c r="E3606" i="11"/>
  <c r="E3486" i="11"/>
  <c r="E3471" i="11"/>
  <c r="E3621" i="11"/>
  <c r="D3471" i="11"/>
  <c r="D3561" i="11"/>
  <c r="D3621" i="11"/>
  <c r="D3531" i="11"/>
  <c r="D3546" i="11"/>
  <c r="D3486" i="11"/>
  <c r="D3501" i="11"/>
  <c r="D3516" i="11"/>
  <c r="D3576" i="11"/>
  <c r="D3606" i="11"/>
  <c r="D3591" i="11"/>
  <c r="C3621" i="11"/>
  <c r="C3546" i="11"/>
  <c r="C3561" i="11"/>
  <c r="C3501" i="11"/>
  <c r="C3606" i="11"/>
  <c r="C3516" i="11"/>
  <c r="C3471" i="11"/>
  <c r="C3486" i="11"/>
  <c r="C3591" i="11"/>
  <c r="C3576" i="11"/>
  <c r="C3531" i="11"/>
  <c r="B3501" i="11"/>
  <c r="B3576" i="11"/>
  <c r="B3471" i="11"/>
  <c r="B3486" i="11"/>
  <c r="B3546" i="11"/>
  <c r="B3531" i="11"/>
  <c r="B3606" i="11"/>
  <c r="B3621" i="11"/>
  <c r="B3561" i="11"/>
  <c r="B3591" i="11"/>
  <c r="B3516" i="11"/>
  <c r="A3501" i="11"/>
  <c r="A3606" i="11"/>
  <c r="A3531" i="11"/>
  <c r="A3486" i="11"/>
  <c r="A3621" i="11"/>
  <c r="A3576" i="11"/>
  <c r="A3561" i="11"/>
  <c r="A3516" i="11"/>
  <c r="A3591" i="11"/>
  <c r="A3471" i="11"/>
  <c r="A3546" i="11"/>
  <c r="F3590" i="11"/>
  <c r="P3590" i="11" s="1"/>
  <c r="F3620" i="11"/>
  <c r="P3620" i="11" s="1"/>
  <c r="F3605" i="11"/>
  <c r="P3605" i="11" s="1"/>
  <c r="F3545" i="11"/>
  <c r="P3545" i="11" s="1"/>
  <c r="F3500" i="11"/>
  <c r="P3500" i="11" s="1"/>
  <c r="F3470" i="11"/>
  <c r="P3470" i="11" s="1"/>
  <c r="F3485" i="11"/>
  <c r="P3485" i="11" s="1"/>
  <c r="F3515" i="11"/>
  <c r="P3515" i="11" s="1"/>
  <c r="F3530" i="11"/>
  <c r="P3530" i="11" s="1"/>
  <c r="F3560" i="11"/>
  <c r="P3560" i="11" s="1"/>
  <c r="F3575" i="11"/>
  <c r="P3575" i="11" s="1"/>
  <c r="E3485" i="11"/>
  <c r="E3545" i="11"/>
  <c r="E3515" i="11"/>
  <c r="E3530" i="11"/>
  <c r="E3560" i="11"/>
  <c r="E3470" i="11"/>
  <c r="E3500" i="11"/>
  <c r="E3605" i="11"/>
  <c r="E3590" i="11"/>
  <c r="E3575" i="11"/>
  <c r="E3620" i="11"/>
  <c r="D3605" i="11"/>
  <c r="D3500" i="11"/>
  <c r="D3485" i="11"/>
  <c r="D3470" i="11"/>
  <c r="D3575" i="11"/>
  <c r="D3590" i="11"/>
  <c r="D3530" i="11"/>
  <c r="D3545" i="11"/>
  <c r="D3620" i="11"/>
  <c r="D3560" i="11"/>
  <c r="D3515" i="11"/>
  <c r="C3560" i="11"/>
  <c r="C3530" i="11"/>
  <c r="C3500" i="11"/>
  <c r="C3470" i="11"/>
  <c r="C3590" i="11"/>
  <c r="C3605" i="11"/>
  <c r="C3485" i="11"/>
  <c r="C3575" i="11"/>
  <c r="C3515" i="11"/>
  <c r="C3545" i="11"/>
  <c r="C3620" i="11"/>
  <c r="B3470" i="11"/>
  <c r="B3620" i="11"/>
  <c r="B3575" i="11"/>
  <c r="B3500" i="11"/>
  <c r="B3530" i="11"/>
  <c r="B3515" i="11"/>
  <c r="B3545" i="11"/>
  <c r="B3560" i="11"/>
  <c r="B3485" i="11"/>
  <c r="B3590" i="11"/>
  <c r="B3605" i="11"/>
  <c r="A3575" i="11"/>
  <c r="A3605" i="11"/>
  <c r="A3560" i="11"/>
  <c r="A3470" i="11"/>
  <c r="A3590" i="11"/>
  <c r="A3485" i="11"/>
  <c r="A3500" i="11"/>
  <c r="A3515" i="11"/>
  <c r="A3530" i="11"/>
  <c r="A3545" i="11"/>
  <c r="A3620" i="11"/>
  <c r="F3499" i="11"/>
  <c r="P3499" i="11" s="1"/>
  <c r="F3574" i="11"/>
  <c r="P3574" i="11" s="1"/>
  <c r="F3604" i="11"/>
  <c r="P3604" i="11" s="1"/>
  <c r="F3514" i="11"/>
  <c r="P3514" i="11" s="1"/>
  <c r="F3544" i="11"/>
  <c r="P3544" i="11" s="1"/>
  <c r="F3589" i="11"/>
  <c r="P3589" i="11" s="1"/>
  <c r="F3559" i="11"/>
  <c r="P3559" i="11" s="1"/>
  <c r="F3484" i="11"/>
  <c r="P3484" i="11" s="1"/>
  <c r="F3619" i="11"/>
  <c r="P3619" i="11" s="1"/>
  <c r="F3529" i="11"/>
  <c r="P3529" i="11" s="1"/>
  <c r="F3469" i="11"/>
  <c r="P3469" i="11" s="1"/>
  <c r="E3559" i="11"/>
  <c r="E3469" i="11"/>
  <c r="E3574" i="11"/>
  <c r="E3514" i="11"/>
  <c r="E3529" i="11"/>
  <c r="E3484" i="11"/>
  <c r="E3499" i="11"/>
  <c r="E3604" i="11"/>
  <c r="E3619" i="11"/>
  <c r="E3589" i="11"/>
  <c r="E3544" i="11"/>
  <c r="D3589" i="11"/>
  <c r="D3604" i="11"/>
  <c r="D3469" i="11"/>
  <c r="D3544" i="11"/>
  <c r="D3559" i="11"/>
  <c r="D3484" i="11"/>
  <c r="D3574" i="11"/>
  <c r="D3619" i="11"/>
  <c r="D3529" i="11"/>
  <c r="D3499" i="11"/>
  <c r="D3514" i="11"/>
  <c r="C3469" i="11"/>
  <c r="C3589" i="11"/>
  <c r="C3619" i="11"/>
  <c r="C3544" i="11"/>
  <c r="C3514" i="11"/>
  <c r="C3499" i="11"/>
  <c r="C3574" i="11"/>
  <c r="C3484" i="11"/>
  <c r="C3559" i="11"/>
  <c r="C3604" i="11"/>
  <c r="C3529" i="11"/>
  <c r="B3544" i="11"/>
  <c r="B3469" i="11"/>
  <c r="B3619" i="11"/>
  <c r="B3589" i="11"/>
  <c r="B3604" i="11"/>
  <c r="B3484" i="11"/>
  <c r="B3514" i="11"/>
  <c r="B3574" i="11"/>
  <c r="B3499" i="11"/>
  <c r="B3559" i="11"/>
  <c r="B3529" i="11"/>
  <c r="A3619" i="11"/>
  <c r="A3589" i="11"/>
  <c r="A3484" i="11"/>
  <c r="A3604" i="11"/>
  <c r="A3544" i="11"/>
  <c r="A3499" i="11"/>
  <c r="A3514" i="11"/>
  <c r="A3469" i="11"/>
  <c r="A3559" i="11"/>
  <c r="A3574" i="11"/>
  <c r="A3529" i="11"/>
  <c r="F3483" i="11"/>
  <c r="P3483" i="11" s="1"/>
  <c r="F3588" i="11"/>
  <c r="P3588" i="11" s="1"/>
  <c r="F3468" i="11"/>
  <c r="P3468" i="11" s="1"/>
  <c r="F3498" i="11"/>
  <c r="P3498" i="11" s="1"/>
  <c r="F3618" i="11"/>
  <c r="P3618" i="11" s="1"/>
  <c r="F3603" i="11"/>
  <c r="P3603" i="11" s="1"/>
  <c r="F3573" i="11"/>
  <c r="P3573" i="11" s="1"/>
  <c r="F3513" i="11"/>
  <c r="P3513" i="11" s="1"/>
  <c r="F3558" i="11"/>
  <c r="P3558" i="11" s="1"/>
  <c r="F3528" i="11"/>
  <c r="P3528" i="11" s="1"/>
  <c r="F3543" i="11"/>
  <c r="P3543" i="11" s="1"/>
  <c r="E3603" i="11"/>
  <c r="E3483" i="11"/>
  <c r="E3573" i="11"/>
  <c r="E3588" i="11"/>
  <c r="E3513" i="11"/>
  <c r="E3468" i="11"/>
  <c r="E3543" i="11"/>
  <c r="E3528" i="11"/>
  <c r="E3558" i="11"/>
  <c r="E3618" i="11"/>
  <c r="E3498" i="11"/>
  <c r="D3528" i="11"/>
  <c r="D3588" i="11"/>
  <c r="D3483" i="11"/>
  <c r="D3468" i="11"/>
  <c r="D3603" i="11"/>
  <c r="D3498" i="11"/>
  <c r="D3573" i="11"/>
  <c r="D3543" i="11"/>
  <c r="D3618" i="11"/>
  <c r="D3513" i="11"/>
  <c r="D3558" i="11"/>
  <c r="C3498" i="11"/>
  <c r="C3558" i="11"/>
  <c r="C3543" i="11"/>
  <c r="C3528" i="11"/>
  <c r="C3573" i="11"/>
  <c r="C3618" i="11"/>
  <c r="C3468" i="11"/>
  <c r="C3483" i="11"/>
  <c r="C3588" i="11"/>
  <c r="C3513" i="11"/>
  <c r="C3603" i="11"/>
  <c r="B3603" i="11"/>
  <c r="B3618" i="11"/>
  <c r="B3528" i="11"/>
  <c r="B3573" i="11"/>
  <c r="B3543" i="11"/>
  <c r="B3588" i="11"/>
  <c r="B3513" i="11"/>
  <c r="B3468" i="11"/>
  <c r="B3483" i="11"/>
  <c r="B3558" i="11"/>
  <c r="B3498" i="11"/>
  <c r="A3618" i="11"/>
  <c r="A3498" i="11"/>
  <c r="A3513" i="11"/>
  <c r="A3603" i="11"/>
  <c r="A3483" i="11"/>
  <c r="A3528" i="11"/>
  <c r="A3588" i="11"/>
  <c r="A3573" i="11"/>
  <c r="A3468" i="11"/>
  <c r="A3543" i="11"/>
  <c r="A3558" i="11"/>
  <c r="F3617" i="11"/>
  <c r="P3617" i="11" s="1"/>
  <c r="F3602" i="11"/>
  <c r="P3602" i="11" s="1"/>
  <c r="F3572" i="11"/>
  <c r="P3572" i="11" s="1"/>
  <c r="F3587" i="11"/>
  <c r="P3587" i="11" s="1"/>
  <c r="F3512" i="11"/>
  <c r="P3512" i="11" s="1"/>
  <c r="F3542" i="11"/>
  <c r="P3542" i="11" s="1"/>
  <c r="F3557" i="11"/>
  <c r="P3557" i="11" s="1"/>
  <c r="F3467" i="11"/>
  <c r="P3467" i="11" s="1"/>
  <c r="F3497" i="11"/>
  <c r="P3497" i="11" s="1"/>
  <c r="F3527" i="11"/>
  <c r="P3527" i="11" s="1"/>
  <c r="F3482" i="11"/>
  <c r="P3482" i="11" s="1"/>
  <c r="E3602" i="11"/>
  <c r="E3587" i="11"/>
  <c r="E3617" i="11"/>
  <c r="E3497" i="11"/>
  <c r="E3467" i="11"/>
  <c r="E3557" i="11"/>
  <c r="E3572" i="11"/>
  <c r="E3512" i="11"/>
  <c r="E3542" i="11"/>
  <c r="E3527" i="11"/>
  <c r="E3482" i="11"/>
  <c r="D3512" i="11"/>
  <c r="D3497" i="11"/>
  <c r="D3557" i="11"/>
  <c r="D3572" i="11"/>
  <c r="D3527" i="11"/>
  <c r="D3467" i="11"/>
  <c r="D3587" i="11"/>
  <c r="D3482" i="11"/>
  <c r="D3602" i="11"/>
  <c r="D3617" i="11"/>
  <c r="D3542" i="11"/>
  <c r="C3617" i="11"/>
  <c r="C3527" i="11"/>
  <c r="C3467" i="11"/>
  <c r="C3542" i="11"/>
  <c r="C3572" i="11"/>
  <c r="C3557" i="11"/>
  <c r="C3587" i="11"/>
  <c r="C3482" i="11"/>
  <c r="C3497" i="11"/>
  <c r="C3512" i="11"/>
  <c r="C3602" i="11"/>
  <c r="B3527" i="11"/>
  <c r="B237" i="12" s="1"/>
  <c r="B3602" i="11"/>
  <c r="B242" i="12" s="1"/>
  <c r="B3467" i="11"/>
  <c r="B233" i="12" s="1"/>
  <c r="B3512" i="11"/>
  <c r="B236" i="12" s="1"/>
  <c r="B3557" i="11"/>
  <c r="B239" i="12" s="1"/>
  <c r="B3572" i="11"/>
  <c r="B240" i="12" s="1"/>
  <c r="B3482" i="11"/>
  <c r="B234" i="12" s="1"/>
  <c r="B3497" i="11"/>
  <c r="B235" i="12" s="1"/>
  <c r="B3542" i="11"/>
  <c r="B238" i="12" s="1"/>
  <c r="B3587" i="11"/>
  <c r="B241" i="12" s="1"/>
  <c r="B3617" i="11"/>
  <c r="B243" i="12" s="1"/>
  <c r="A3572" i="11"/>
  <c r="A240" i="12" s="1"/>
  <c r="A3602" i="11"/>
  <c r="A242" i="12" s="1"/>
  <c r="A3617" i="11"/>
  <c r="A243" i="12" s="1"/>
  <c r="A3542" i="11"/>
  <c r="A238" i="12" s="1"/>
  <c r="A3482" i="11"/>
  <c r="A234" i="12" s="1"/>
  <c r="A3512" i="11"/>
  <c r="A236" i="12" s="1"/>
  <c r="A3557" i="11"/>
  <c r="A239" i="12" s="1"/>
  <c r="A3527" i="11"/>
  <c r="A237" i="12" s="1"/>
  <c r="A3587" i="11"/>
  <c r="A241" i="12" s="1"/>
  <c r="A3497" i="11"/>
  <c r="A235" i="12" s="1"/>
  <c r="A3467" i="11"/>
  <c r="A233" i="12" s="1"/>
  <c r="F3406" i="11"/>
  <c r="P3406" i="11" s="1"/>
  <c r="F3376" i="11"/>
  <c r="P3376" i="11" s="1"/>
  <c r="F3421" i="11"/>
  <c r="P3421" i="11" s="1"/>
  <c r="F3361" i="11"/>
  <c r="P3361" i="11" s="1"/>
  <c r="F3436" i="11"/>
  <c r="P3436" i="11" s="1"/>
  <c r="F3316" i="11"/>
  <c r="P3316" i="11" s="1"/>
  <c r="F3331" i="11"/>
  <c r="P3331" i="11" s="1"/>
  <c r="F3346" i="11"/>
  <c r="P3346" i="11" s="1"/>
  <c r="F3466" i="11"/>
  <c r="P3466" i="11" s="1"/>
  <c r="F3391" i="11"/>
  <c r="P3391" i="11" s="1"/>
  <c r="F3451" i="11"/>
  <c r="P3451" i="11" s="1"/>
  <c r="E3406" i="11"/>
  <c r="E3436" i="11"/>
  <c r="E3316" i="11"/>
  <c r="E3451" i="11"/>
  <c r="E3391" i="11"/>
  <c r="E3346" i="11"/>
  <c r="E3466" i="11"/>
  <c r="E3361" i="11"/>
  <c r="E3376" i="11"/>
  <c r="E3331" i="11"/>
  <c r="E3421" i="11"/>
  <c r="D3376" i="11"/>
  <c r="D3316" i="11"/>
  <c r="D3331" i="11"/>
  <c r="D3346" i="11"/>
  <c r="D3391" i="11"/>
  <c r="D3361" i="11"/>
  <c r="D3421" i="11"/>
  <c r="D3436" i="11"/>
  <c r="D3451" i="11"/>
  <c r="D3406" i="11"/>
  <c r="D3466" i="11"/>
  <c r="C3376" i="11"/>
  <c r="C3316" i="11"/>
  <c r="C3346" i="11"/>
  <c r="C3451" i="11"/>
  <c r="C3421" i="11"/>
  <c r="C3436" i="11"/>
  <c r="C3391" i="11"/>
  <c r="C3406" i="11"/>
  <c r="C3466" i="11"/>
  <c r="C3361" i="11"/>
  <c r="C3331" i="11"/>
  <c r="B3376" i="11"/>
  <c r="B3316" i="11"/>
  <c r="B3331" i="11"/>
  <c r="B3436" i="11"/>
  <c r="B3421" i="11"/>
  <c r="B3361" i="11"/>
  <c r="B3406" i="11"/>
  <c r="B3346" i="11"/>
  <c r="B3451" i="11"/>
  <c r="B3466" i="11"/>
  <c r="B3391" i="11"/>
  <c r="A3376" i="11"/>
  <c r="A3406" i="11"/>
  <c r="A3451" i="11"/>
  <c r="A3331" i="11"/>
  <c r="A3436" i="11"/>
  <c r="A3361" i="11"/>
  <c r="A3316" i="11"/>
  <c r="A3391" i="11"/>
  <c r="A3346" i="11"/>
  <c r="A3466" i="11"/>
  <c r="A3421" i="11"/>
  <c r="F3375" i="11"/>
  <c r="P3375" i="11" s="1"/>
  <c r="F3330" i="11"/>
  <c r="P3330" i="11" s="1"/>
  <c r="F3435" i="11"/>
  <c r="P3435" i="11" s="1"/>
  <c r="F3345" i="11"/>
  <c r="P3345" i="11" s="1"/>
  <c r="F3405" i="11"/>
  <c r="P3405" i="11" s="1"/>
  <c r="F3420" i="11"/>
  <c r="P3420" i="11" s="1"/>
  <c r="F3450" i="11"/>
  <c r="P3450" i="11" s="1"/>
  <c r="F3360" i="11"/>
  <c r="P3360" i="11" s="1"/>
  <c r="F3465" i="11"/>
  <c r="P3465" i="11" s="1"/>
  <c r="F3315" i="11"/>
  <c r="P3315" i="11" s="1"/>
  <c r="F3390" i="11"/>
  <c r="P3390" i="11" s="1"/>
  <c r="E3375" i="11"/>
  <c r="E3420" i="11"/>
  <c r="E3450" i="11"/>
  <c r="E3315" i="11"/>
  <c r="E3405" i="11"/>
  <c r="E3465" i="11"/>
  <c r="E3435" i="11"/>
  <c r="E3360" i="11"/>
  <c r="E3330" i="11"/>
  <c r="E3345" i="11"/>
  <c r="E3390" i="11"/>
  <c r="D3405" i="11"/>
  <c r="D3360" i="11"/>
  <c r="D3330" i="11"/>
  <c r="D3465" i="11"/>
  <c r="D3315" i="11"/>
  <c r="D3435" i="11"/>
  <c r="D3420" i="11"/>
  <c r="D3450" i="11"/>
  <c r="D3375" i="11"/>
  <c r="D3345" i="11"/>
  <c r="D3390" i="11"/>
  <c r="C3465" i="11"/>
  <c r="C3345" i="11"/>
  <c r="C3405" i="11"/>
  <c r="C3330" i="11"/>
  <c r="C3435" i="11"/>
  <c r="C3360" i="11"/>
  <c r="C3375" i="11"/>
  <c r="C3315" i="11"/>
  <c r="C3420" i="11"/>
  <c r="C3450" i="11"/>
  <c r="C3390" i="11"/>
  <c r="B3450" i="11"/>
  <c r="B3420" i="11"/>
  <c r="B3435" i="11"/>
  <c r="B3465" i="11"/>
  <c r="B3315" i="11"/>
  <c r="B3330" i="11"/>
  <c r="B3405" i="11"/>
  <c r="B3345" i="11"/>
  <c r="B3360" i="11"/>
  <c r="B3375" i="11"/>
  <c r="B3390" i="11"/>
  <c r="A3330" i="11"/>
  <c r="A3465" i="11"/>
  <c r="A3405" i="11"/>
  <c r="A3450" i="11"/>
  <c r="A3345" i="11"/>
  <c r="A3375" i="11"/>
  <c r="A3420" i="11"/>
  <c r="A3315" i="11"/>
  <c r="A3390" i="11"/>
  <c r="A3360" i="11"/>
  <c r="A3435" i="11"/>
  <c r="F3464" i="11"/>
  <c r="P3464" i="11" s="1"/>
  <c r="F3419" i="11"/>
  <c r="P3419" i="11" s="1"/>
  <c r="F3449" i="11"/>
  <c r="P3449" i="11" s="1"/>
  <c r="F3404" i="11"/>
  <c r="P3404" i="11" s="1"/>
  <c r="F3344" i="11"/>
  <c r="P3344" i="11" s="1"/>
  <c r="F3314" i="11"/>
  <c r="P3314" i="11" s="1"/>
  <c r="F3389" i="11"/>
  <c r="P3389" i="11" s="1"/>
  <c r="F3374" i="11"/>
  <c r="P3374" i="11" s="1"/>
  <c r="F3329" i="11"/>
  <c r="P3329" i="11" s="1"/>
  <c r="F3359" i="11"/>
  <c r="P3359" i="11" s="1"/>
  <c r="F3434" i="11"/>
  <c r="P3434" i="11" s="1"/>
  <c r="E3359" i="11"/>
  <c r="E3464" i="11"/>
  <c r="E3404" i="11"/>
  <c r="E3329" i="11"/>
  <c r="E3374" i="11"/>
  <c r="E3314" i="11"/>
  <c r="E3419" i="11"/>
  <c r="E3434" i="11"/>
  <c r="E3449" i="11"/>
  <c r="E3389" i="11"/>
  <c r="E3344" i="11"/>
  <c r="D3389" i="11"/>
  <c r="D3449" i="11"/>
  <c r="D3344" i="11"/>
  <c r="D3434" i="11"/>
  <c r="D3359" i="11"/>
  <c r="D3329" i="11"/>
  <c r="D3404" i="11"/>
  <c r="D3314" i="11"/>
  <c r="D3464" i="11"/>
  <c r="D3419" i="11"/>
  <c r="D3374" i="11"/>
  <c r="C3449" i="11"/>
  <c r="C3464" i="11"/>
  <c r="C3404" i="11"/>
  <c r="C3374" i="11"/>
  <c r="C3419" i="11"/>
  <c r="C3314" i="11"/>
  <c r="C3389" i="11"/>
  <c r="C3359" i="11"/>
  <c r="C3329" i="11"/>
  <c r="C3434" i="11"/>
  <c r="C3344" i="11"/>
  <c r="B3419" i="11"/>
  <c r="B3389" i="11"/>
  <c r="B3359" i="11"/>
  <c r="B3434" i="11"/>
  <c r="B3404" i="11"/>
  <c r="B3374" i="11"/>
  <c r="B3344" i="11"/>
  <c r="B3314" i="11"/>
  <c r="B3449" i="11"/>
  <c r="B3329" i="11"/>
  <c r="B3464" i="11"/>
  <c r="A3419" i="11"/>
  <c r="A3389" i="11"/>
  <c r="A3404" i="11"/>
  <c r="A3434" i="11"/>
  <c r="A3329" i="11"/>
  <c r="A3374" i="11"/>
  <c r="A3344" i="11"/>
  <c r="A3314" i="11"/>
  <c r="A3449" i="11"/>
  <c r="A3464" i="11"/>
  <c r="A3359" i="11"/>
  <c r="F3433" i="11"/>
  <c r="P3433" i="11" s="1"/>
  <c r="F3373" i="11"/>
  <c r="P3373" i="11" s="1"/>
  <c r="F3463" i="11"/>
  <c r="P3463" i="11" s="1"/>
  <c r="F3418" i="11"/>
  <c r="P3418" i="11" s="1"/>
  <c r="F3403" i="11"/>
  <c r="P3403" i="11" s="1"/>
  <c r="F3358" i="11"/>
  <c r="P3358" i="11" s="1"/>
  <c r="F3328" i="11"/>
  <c r="P3328" i="11" s="1"/>
  <c r="F3313" i="11"/>
  <c r="P3313" i="11" s="1"/>
  <c r="F3343" i="11"/>
  <c r="P3343" i="11" s="1"/>
  <c r="F3448" i="11"/>
  <c r="P3448" i="11" s="1"/>
  <c r="F3388" i="11"/>
  <c r="P3388" i="11" s="1"/>
  <c r="E3463" i="11"/>
  <c r="E3448" i="11"/>
  <c r="E3403" i="11"/>
  <c r="E3328" i="11"/>
  <c r="E3313" i="11"/>
  <c r="E3418" i="11"/>
  <c r="E3433" i="11"/>
  <c r="E3373" i="11"/>
  <c r="E3358" i="11"/>
  <c r="E3343" i="11"/>
  <c r="E3388" i="11"/>
  <c r="D3328" i="11"/>
  <c r="D3313" i="11"/>
  <c r="D3448" i="11"/>
  <c r="D3418" i="11"/>
  <c r="D3433" i="11"/>
  <c r="D3373" i="11"/>
  <c r="D3403" i="11"/>
  <c r="D3358" i="11"/>
  <c r="D3343" i="11"/>
  <c r="D3463" i="11"/>
  <c r="D3388" i="11"/>
  <c r="C3313" i="11"/>
  <c r="C3448" i="11"/>
  <c r="C3463" i="11"/>
  <c r="C3343" i="11"/>
  <c r="C3358" i="11"/>
  <c r="C3418" i="11"/>
  <c r="C3328" i="11"/>
  <c r="C3373" i="11"/>
  <c r="C3433" i="11"/>
  <c r="C3403" i="11"/>
  <c r="C3388" i="11"/>
  <c r="B3328" i="11"/>
  <c r="B3373" i="11"/>
  <c r="B3313" i="11"/>
  <c r="B3448" i="11"/>
  <c r="B3463" i="11"/>
  <c r="B3358" i="11"/>
  <c r="B3418" i="11"/>
  <c r="B3388" i="11"/>
  <c r="B3433" i="11"/>
  <c r="B3343" i="11"/>
  <c r="B3403" i="11"/>
  <c r="A3358" i="11"/>
  <c r="A3448" i="11"/>
  <c r="A3328" i="11"/>
  <c r="A3433" i="11"/>
  <c r="A3463" i="11"/>
  <c r="A3403" i="11"/>
  <c r="A3313" i="11"/>
  <c r="A3418" i="11"/>
  <c r="A3343" i="11"/>
  <c r="A3373" i="11"/>
  <c r="A3388" i="11"/>
  <c r="F3372" i="11"/>
  <c r="P3372" i="11" s="1"/>
  <c r="F3462" i="11"/>
  <c r="P3462" i="11" s="1"/>
  <c r="F3402" i="11"/>
  <c r="P3402" i="11" s="1"/>
  <c r="F3312" i="11"/>
  <c r="P3312" i="11" s="1"/>
  <c r="F3432" i="11"/>
  <c r="P3432" i="11" s="1"/>
  <c r="F3417" i="11"/>
  <c r="P3417" i="11" s="1"/>
  <c r="F3327" i="11"/>
  <c r="P3327" i="11" s="1"/>
  <c r="F3387" i="11"/>
  <c r="P3387" i="11" s="1"/>
  <c r="F3342" i="11"/>
  <c r="P3342" i="11" s="1"/>
  <c r="F3357" i="11"/>
  <c r="P3357" i="11" s="1"/>
  <c r="F3447" i="11"/>
  <c r="P3447" i="11" s="1"/>
  <c r="E3372" i="11"/>
  <c r="E3447" i="11"/>
  <c r="E3327" i="11"/>
  <c r="E3462" i="11"/>
  <c r="E3357" i="11"/>
  <c r="E3417" i="11"/>
  <c r="E3402" i="11"/>
  <c r="E3342" i="11"/>
  <c r="E3432" i="11"/>
  <c r="E3312" i="11"/>
  <c r="E3387" i="11"/>
  <c r="D3432" i="11"/>
  <c r="D3402" i="11"/>
  <c r="D3462" i="11"/>
  <c r="D3357" i="11"/>
  <c r="D3327" i="11"/>
  <c r="D3447" i="11"/>
  <c r="D3342" i="11"/>
  <c r="D3417" i="11"/>
  <c r="D3312" i="11"/>
  <c r="D3372" i="11"/>
  <c r="D3387" i="11"/>
  <c r="C3462" i="11"/>
  <c r="C3357" i="11"/>
  <c r="C3417" i="11"/>
  <c r="C3342" i="11"/>
  <c r="C3432" i="11"/>
  <c r="C3447" i="11"/>
  <c r="C3327" i="11"/>
  <c r="C3402" i="11"/>
  <c r="C3312" i="11"/>
  <c r="C3372" i="11"/>
  <c r="C3387" i="11"/>
  <c r="B3372" i="11"/>
  <c r="B3342" i="11"/>
  <c r="B3462" i="11"/>
  <c r="B3357" i="11"/>
  <c r="B3447" i="11"/>
  <c r="B3402" i="11"/>
  <c r="B3312" i="11"/>
  <c r="B3432" i="11"/>
  <c r="B3417" i="11"/>
  <c r="B3327" i="11"/>
  <c r="B3387" i="11"/>
  <c r="A3417" i="11"/>
  <c r="A3402" i="11"/>
  <c r="A3327" i="11"/>
  <c r="A3312" i="11"/>
  <c r="A3462" i="11"/>
  <c r="A3342" i="11"/>
  <c r="A3432" i="11"/>
  <c r="A3357" i="11"/>
  <c r="A3447" i="11"/>
  <c r="A3372" i="11"/>
  <c r="A3387" i="11"/>
  <c r="F3326" i="11"/>
  <c r="P3326" i="11" s="1"/>
  <c r="F3371" i="11"/>
  <c r="P3371" i="11" s="1"/>
  <c r="F3341" i="11"/>
  <c r="P3341" i="11" s="1"/>
  <c r="F3356" i="11"/>
  <c r="P3356" i="11" s="1"/>
  <c r="F3461" i="11"/>
  <c r="P3461" i="11" s="1"/>
  <c r="F3416" i="11"/>
  <c r="P3416" i="11" s="1"/>
  <c r="F3386" i="11"/>
  <c r="P3386" i="11" s="1"/>
  <c r="F3401" i="11"/>
  <c r="P3401" i="11" s="1"/>
  <c r="F3311" i="11"/>
  <c r="P3311" i="11" s="1"/>
  <c r="F3431" i="11"/>
  <c r="P3431" i="11" s="1"/>
  <c r="F3446" i="11"/>
  <c r="P3446" i="11" s="1"/>
  <c r="E3311" i="11"/>
  <c r="E3461" i="11"/>
  <c r="E3401" i="11"/>
  <c r="E3356" i="11"/>
  <c r="E3386" i="11"/>
  <c r="E3341" i="11"/>
  <c r="E3371" i="11"/>
  <c r="E3431" i="11"/>
  <c r="E3326" i="11"/>
  <c r="E3416" i="11"/>
  <c r="E3446" i="11"/>
  <c r="D3386" i="11"/>
  <c r="D3371" i="11"/>
  <c r="D3401" i="11"/>
  <c r="D3356" i="11"/>
  <c r="D3341" i="11"/>
  <c r="D3326" i="11"/>
  <c r="D3461" i="11"/>
  <c r="D3446" i="11"/>
  <c r="D3431" i="11"/>
  <c r="D3416" i="11"/>
  <c r="D3311" i="11"/>
  <c r="C3386" i="11"/>
  <c r="C3431" i="11"/>
  <c r="C3326" i="11"/>
  <c r="C3356" i="11"/>
  <c r="C3341" i="11"/>
  <c r="C3401" i="11"/>
  <c r="C3446" i="11"/>
  <c r="C3461" i="11"/>
  <c r="C3371" i="11"/>
  <c r="C3311" i="11"/>
  <c r="C3416" i="11"/>
  <c r="B3371" i="11"/>
  <c r="B3401" i="11"/>
  <c r="B3341" i="11"/>
  <c r="B3446" i="11"/>
  <c r="B3311" i="11"/>
  <c r="B3461" i="11"/>
  <c r="B3431" i="11"/>
  <c r="B3356" i="11"/>
  <c r="B3326" i="11"/>
  <c r="B3416" i="11"/>
  <c r="B3386" i="11"/>
  <c r="A3311" i="11"/>
  <c r="A3446" i="11"/>
  <c r="A3356" i="11"/>
  <c r="A3461" i="11"/>
  <c r="A3431" i="11"/>
  <c r="A3386" i="11"/>
  <c r="A3371" i="11"/>
  <c r="A3341" i="11"/>
  <c r="A3416" i="11"/>
  <c r="A3326" i="11"/>
  <c r="A3401" i="11"/>
  <c r="F3325" i="11"/>
  <c r="P3325" i="11" s="1"/>
  <c r="F3460" i="11"/>
  <c r="P3460" i="11" s="1"/>
  <c r="F3445" i="11"/>
  <c r="P3445" i="11" s="1"/>
  <c r="F3430" i="11"/>
  <c r="P3430" i="11" s="1"/>
  <c r="F3340" i="11"/>
  <c r="P3340" i="11" s="1"/>
  <c r="F3310" i="11"/>
  <c r="P3310" i="11" s="1"/>
  <c r="F3370" i="11"/>
  <c r="P3370" i="11" s="1"/>
  <c r="F3355" i="11"/>
  <c r="P3355" i="11" s="1"/>
  <c r="F3415" i="11"/>
  <c r="P3415" i="11" s="1"/>
  <c r="F3385" i="11"/>
  <c r="P3385" i="11" s="1"/>
  <c r="F3400" i="11"/>
  <c r="P3400" i="11" s="1"/>
  <c r="E3430" i="11"/>
  <c r="E3445" i="11"/>
  <c r="E3355" i="11"/>
  <c r="E3415" i="11"/>
  <c r="E3460" i="11"/>
  <c r="E3325" i="11"/>
  <c r="E3370" i="11"/>
  <c r="E3340" i="11"/>
  <c r="E3400" i="11"/>
  <c r="E3310" i="11"/>
  <c r="E3385" i="11"/>
  <c r="D3445" i="11"/>
  <c r="D3415" i="11"/>
  <c r="D3430" i="11"/>
  <c r="D3355" i="11"/>
  <c r="D3325" i="11"/>
  <c r="D3310" i="11"/>
  <c r="D3340" i="11"/>
  <c r="D3370" i="11"/>
  <c r="D3460" i="11"/>
  <c r="D3400" i="11"/>
  <c r="D3385" i="11"/>
  <c r="C3325" i="11"/>
  <c r="C3310" i="11"/>
  <c r="C3430" i="11"/>
  <c r="C3415" i="11"/>
  <c r="C3445" i="11"/>
  <c r="C3460" i="11"/>
  <c r="C3385" i="11"/>
  <c r="C3370" i="11"/>
  <c r="C3355" i="11"/>
  <c r="C3340" i="11"/>
  <c r="C3400" i="11"/>
  <c r="B3430" i="11"/>
  <c r="B3415" i="11"/>
  <c r="B3400" i="11"/>
  <c r="B3370" i="11"/>
  <c r="B3385" i="11"/>
  <c r="B3325" i="11"/>
  <c r="B3310" i="11"/>
  <c r="B3355" i="11"/>
  <c r="B3445" i="11"/>
  <c r="B3340" i="11"/>
  <c r="B3460" i="11"/>
  <c r="A3310" i="11"/>
  <c r="A3430" i="11"/>
  <c r="A3415" i="11"/>
  <c r="A3460" i="11"/>
  <c r="A3355" i="11"/>
  <c r="A3340" i="11"/>
  <c r="A3445" i="11"/>
  <c r="A3385" i="11"/>
  <c r="A3325" i="11"/>
  <c r="A3400" i="11"/>
  <c r="A3370" i="11"/>
  <c r="F3429" i="11"/>
  <c r="P3429" i="11" s="1"/>
  <c r="F3309" i="11"/>
  <c r="P3309" i="11" s="1"/>
  <c r="F3384" i="11"/>
  <c r="P3384" i="11" s="1"/>
  <c r="F3459" i="11"/>
  <c r="P3459" i="11" s="1"/>
  <c r="F3444" i="11"/>
  <c r="P3444" i="11" s="1"/>
  <c r="F3354" i="11"/>
  <c r="P3354" i="11" s="1"/>
  <c r="F3399" i="11"/>
  <c r="P3399" i="11" s="1"/>
  <c r="F3324" i="11"/>
  <c r="P3324" i="11" s="1"/>
  <c r="F3339" i="11"/>
  <c r="P3339" i="11" s="1"/>
  <c r="F3414" i="11"/>
  <c r="P3414" i="11" s="1"/>
  <c r="F3369" i="11"/>
  <c r="P3369" i="11" s="1"/>
  <c r="E3324" i="11"/>
  <c r="E3339" i="11"/>
  <c r="E3399" i="11"/>
  <c r="E3429" i="11"/>
  <c r="E3384" i="11"/>
  <c r="E3459" i="11"/>
  <c r="E3414" i="11"/>
  <c r="E3369" i="11"/>
  <c r="E3444" i="11"/>
  <c r="E3354" i="11"/>
  <c r="E3309" i="11"/>
  <c r="D3339" i="11"/>
  <c r="D3444" i="11"/>
  <c r="D3354" i="11"/>
  <c r="D3399" i="11"/>
  <c r="D3429" i="11"/>
  <c r="D3459" i="11"/>
  <c r="D3414" i="11"/>
  <c r="D3384" i="11"/>
  <c r="D3369" i="11"/>
  <c r="D3324" i="11"/>
  <c r="D3309" i="11"/>
  <c r="C3414" i="11"/>
  <c r="C3444" i="11"/>
  <c r="C3399" i="11"/>
  <c r="C3384" i="11"/>
  <c r="C3324" i="11"/>
  <c r="C3429" i="11"/>
  <c r="C3369" i="11"/>
  <c r="C3354" i="11"/>
  <c r="C3339" i="11"/>
  <c r="C3459" i="11"/>
  <c r="C3309" i="11"/>
  <c r="B3444" i="11"/>
  <c r="B3369" i="11"/>
  <c r="B3399" i="11"/>
  <c r="B3429" i="11"/>
  <c r="B3354" i="11"/>
  <c r="B3384" i="11"/>
  <c r="B3459" i="11"/>
  <c r="B3324" i="11"/>
  <c r="B3414" i="11"/>
  <c r="B3339" i="11"/>
  <c r="B3309" i="11"/>
  <c r="A3444" i="11"/>
  <c r="A3339" i="11"/>
  <c r="A3324" i="11"/>
  <c r="A3414" i="11"/>
  <c r="A3384" i="11"/>
  <c r="A3399" i="11"/>
  <c r="A3309" i="11"/>
  <c r="A3429" i="11"/>
  <c r="A3459" i="11"/>
  <c r="A3369" i="11"/>
  <c r="A3354" i="11"/>
  <c r="F3338" i="11"/>
  <c r="P3338" i="11" s="1"/>
  <c r="F3413" i="11"/>
  <c r="P3413" i="11" s="1"/>
  <c r="F3383" i="11"/>
  <c r="P3383" i="11" s="1"/>
  <c r="F3398" i="11"/>
  <c r="P3398" i="11" s="1"/>
  <c r="F3368" i="11"/>
  <c r="P3368" i="11" s="1"/>
  <c r="F3353" i="11"/>
  <c r="P3353" i="11" s="1"/>
  <c r="F3308" i="11"/>
  <c r="P3308" i="11" s="1"/>
  <c r="F3443" i="11"/>
  <c r="P3443" i="11" s="1"/>
  <c r="F3323" i="11"/>
  <c r="P3323" i="11" s="1"/>
  <c r="F3458" i="11"/>
  <c r="P3458" i="11" s="1"/>
  <c r="F3428" i="11"/>
  <c r="P3428" i="11" s="1"/>
  <c r="E3338" i="11"/>
  <c r="E3413" i="11"/>
  <c r="E3458" i="11"/>
  <c r="E3398" i="11"/>
  <c r="E3368" i="11"/>
  <c r="E3323" i="11"/>
  <c r="E3383" i="11"/>
  <c r="E3443" i="11"/>
  <c r="E3428" i="11"/>
  <c r="E3308" i="11"/>
  <c r="E3353" i="11"/>
  <c r="D3413" i="11"/>
  <c r="D3398" i="11"/>
  <c r="D3443" i="11"/>
  <c r="D3368" i="11"/>
  <c r="D3458" i="11"/>
  <c r="D3308" i="11"/>
  <c r="D3323" i="11"/>
  <c r="D3428" i="11"/>
  <c r="D3353" i="11"/>
  <c r="D3338" i="11"/>
  <c r="D3383" i="11"/>
  <c r="C3383" i="11"/>
  <c r="C3413" i="11"/>
  <c r="C3443" i="11"/>
  <c r="C3398" i="11"/>
  <c r="C3323" i="11"/>
  <c r="C3458" i="11"/>
  <c r="C3308" i="11"/>
  <c r="C3338" i="11"/>
  <c r="C3428" i="11"/>
  <c r="C3353" i="11"/>
  <c r="C3368" i="11"/>
  <c r="B3428" i="11"/>
  <c r="B3458" i="11"/>
  <c r="B3353" i="11"/>
  <c r="B3308" i="11"/>
  <c r="B3398" i="11"/>
  <c r="B3368" i="11"/>
  <c r="B3323" i="11"/>
  <c r="B3443" i="11"/>
  <c r="B3413" i="11"/>
  <c r="B3383" i="11"/>
  <c r="B3338" i="11"/>
  <c r="A3338" i="11"/>
  <c r="A3368" i="11"/>
  <c r="A3353" i="11"/>
  <c r="A3308" i="11"/>
  <c r="A3428" i="11"/>
  <c r="A3323" i="11"/>
  <c r="A3458" i="11"/>
  <c r="A3443" i="11"/>
  <c r="A3398" i="11"/>
  <c r="A3383" i="11"/>
  <c r="A3413" i="11"/>
  <c r="F3352" i="11"/>
  <c r="P3352" i="11" s="1"/>
  <c r="F3322" i="11"/>
  <c r="P3322" i="11" s="1"/>
  <c r="F3367" i="11"/>
  <c r="P3367" i="11" s="1"/>
  <c r="F3382" i="11"/>
  <c r="P3382" i="11" s="1"/>
  <c r="F3307" i="11"/>
  <c r="P3307" i="11" s="1"/>
  <c r="F3412" i="11"/>
  <c r="P3412" i="11" s="1"/>
  <c r="F3442" i="11"/>
  <c r="P3442" i="11" s="1"/>
  <c r="F3337" i="11"/>
  <c r="P3337" i="11" s="1"/>
  <c r="F3397" i="11"/>
  <c r="P3397" i="11" s="1"/>
  <c r="F3427" i="11"/>
  <c r="P3427" i="11" s="1"/>
  <c r="F3457" i="11"/>
  <c r="P3457" i="11" s="1"/>
  <c r="E3397" i="11"/>
  <c r="E3367" i="11"/>
  <c r="E3307" i="11"/>
  <c r="E3352" i="11"/>
  <c r="E3322" i="11"/>
  <c r="E3412" i="11"/>
  <c r="E3427" i="11"/>
  <c r="E3382" i="11"/>
  <c r="E3457" i="11"/>
  <c r="E3337" i="11"/>
  <c r="E3442" i="11"/>
  <c r="D3367" i="11"/>
  <c r="D3307" i="11"/>
  <c r="D3352" i="11"/>
  <c r="D3412" i="11"/>
  <c r="D3457" i="11"/>
  <c r="D3337" i="11"/>
  <c r="D3397" i="11"/>
  <c r="D3442" i="11"/>
  <c r="D3322" i="11"/>
  <c r="D3427" i="11"/>
  <c r="D3382" i="11"/>
  <c r="C3367" i="11"/>
  <c r="C3427" i="11"/>
  <c r="C3442" i="11"/>
  <c r="C3352" i="11"/>
  <c r="C3412" i="11"/>
  <c r="C3307" i="11"/>
  <c r="C3322" i="11"/>
  <c r="C3397" i="11"/>
  <c r="C3382" i="11"/>
  <c r="C3457" i="11"/>
  <c r="C3337" i="11"/>
  <c r="B3382" i="11"/>
  <c r="B3427" i="11"/>
  <c r="B3367" i="11"/>
  <c r="B3412" i="11"/>
  <c r="B3307" i="11"/>
  <c r="B3322" i="11"/>
  <c r="B3337" i="11"/>
  <c r="B3442" i="11"/>
  <c r="B3352" i="11"/>
  <c r="B3397" i="11"/>
  <c r="B3457" i="11"/>
  <c r="A3397" i="11"/>
  <c r="A3412" i="11"/>
  <c r="A3382" i="11"/>
  <c r="A3307" i="11"/>
  <c r="A3322" i="11"/>
  <c r="A3337" i="11"/>
  <c r="A3352" i="11"/>
  <c r="A3457" i="11"/>
  <c r="A3427" i="11"/>
  <c r="A3367" i="11"/>
  <c r="A3442" i="11"/>
  <c r="F3411" i="11"/>
  <c r="P3411" i="11" s="1"/>
  <c r="F3366" i="11"/>
  <c r="P3366" i="11" s="1"/>
  <c r="F3321" i="11"/>
  <c r="P3321" i="11" s="1"/>
  <c r="F3456" i="11"/>
  <c r="P3456" i="11" s="1"/>
  <c r="F3396" i="11"/>
  <c r="P3396" i="11" s="1"/>
  <c r="F3441" i="11"/>
  <c r="P3441" i="11" s="1"/>
  <c r="F3351" i="11"/>
  <c r="P3351" i="11" s="1"/>
  <c r="F3381" i="11"/>
  <c r="P3381" i="11" s="1"/>
  <c r="F3426" i="11"/>
  <c r="P3426" i="11" s="1"/>
  <c r="F3306" i="11"/>
  <c r="P3306" i="11" s="1"/>
  <c r="F3336" i="11"/>
  <c r="P3336" i="11" s="1"/>
  <c r="E3351" i="11"/>
  <c r="E3456" i="11"/>
  <c r="E3441" i="11"/>
  <c r="E3411" i="11"/>
  <c r="E3336" i="11"/>
  <c r="E3366" i="11"/>
  <c r="E3396" i="11"/>
  <c r="E3426" i="11"/>
  <c r="E3306" i="11"/>
  <c r="E3381" i="11"/>
  <c r="E3321" i="11"/>
  <c r="D3441" i="11"/>
  <c r="D3336" i="11"/>
  <c r="D3381" i="11"/>
  <c r="D3366" i="11"/>
  <c r="D3351" i="11"/>
  <c r="D3306" i="11"/>
  <c r="D3321" i="11"/>
  <c r="D3396" i="11"/>
  <c r="D3411" i="11"/>
  <c r="D3426" i="11"/>
  <c r="D3456" i="11"/>
  <c r="C3336" i="11"/>
  <c r="C3351" i="11"/>
  <c r="C3366" i="11"/>
  <c r="C3441" i="11"/>
  <c r="C3381" i="11"/>
  <c r="C3321" i="11"/>
  <c r="C3411" i="11"/>
  <c r="C3396" i="11"/>
  <c r="C3456" i="11"/>
  <c r="C3306" i="11"/>
  <c r="C3426" i="11"/>
  <c r="B3306" i="11"/>
  <c r="B3426" i="11"/>
  <c r="B3396" i="11"/>
  <c r="B3351" i="11"/>
  <c r="B3321" i="11"/>
  <c r="B3411" i="11"/>
  <c r="B3441" i="11"/>
  <c r="B3366" i="11"/>
  <c r="B3336" i="11"/>
  <c r="B3456" i="11"/>
  <c r="B3381" i="11"/>
  <c r="A3411" i="11"/>
  <c r="A3381" i="11"/>
  <c r="A3456" i="11"/>
  <c r="A3336" i="11"/>
  <c r="A3441" i="11"/>
  <c r="A3321" i="11"/>
  <c r="A3426" i="11"/>
  <c r="A3351" i="11"/>
  <c r="A3396" i="11"/>
  <c r="A3306" i="11"/>
  <c r="A3366" i="11"/>
  <c r="F3395" i="11"/>
  <c r="P3395" i="11" s="1"/>
  <c r="F3380" i="11"/>
  <c r="P3380" i="11" s="1"/>
  <c r="F3410" i="11"/>
  <c r="P3410" i="11" s="1"/>
  <c r="F3335" i="11"/>
  <c r="P3335" i="11" s="1"/>
  <c r="F3320" i="11"/>
  <c r="P3320" i="11" s="1"/>
  <c r="F3425" i="11"/>
  <c r="P3425" i="11" s="1"/>
  <c r="F3455" i="11"/>
  <c r="P3455" i="11" s="1"/>
  <c r="F3440" i="11"/>
  <c r="P3440" i="11" s="1"/>
  <c r="F3350" i="11"/>
  <c r="P3350" i="11" s="1"/>
  <c r="F3365" i="11"/>
  <c r="P3365" i="11" s="1"/>
  <c r="F3305" i="11"/>
  <c r="P3305" i="11" s="1"/>
  <c r="E3365" i="11"/>
  <c r="E3320" i="11"/>
  <c r="E3440" i="11"/>
  <c r="E3425" i="11"/>
  <c r="E3410" i="11"/>
  <c r="E3335" i="11"/>
  <c r="E3305" i="11"/>
  <c r="E3395" i="11"/>
  <c r="E3380" i="11"/>
  <c r="E3350" i="11"/>
  <c r="E3455" i="11"/>
  <c r="D3335" i="11"/>
  <c r="D3425" i="11"/>
  <c r="D3320" i="11"/>
  <c r="D3395" i="11"/>
  <c r="D3350" i="11"/>
  <c r="D3440" i="11"/>
  <c r="D3365" i="11"/>
  <c r="D3410" i="11"/>
  <c r="D3380" i="11"/>
  <c r="D3305" i="11"/>
  <c r="D3455" i="11"/>
  <c r="C3440" i="11"/>
  <c r="C3365" i="11"/>
  <c r="C3320" i="11"/>
  <c r="C3425" i="11"/>
  <c r="C3410" i="11"/>
  <c r="C3395" i="11"/>
  <c r="C3455" i="11"/>
  <c r="C3335" i="11"/>
  <c r="C3350" i="11"/>
  <c r="C3380" i="11"/>
  <c r="C3305" i="11"/>
  <c r="B3455" i="11"/>
  <c r="B3335" i="11"/>
  <c r="B3440" i="11"/>
  <c r="B3425" i="11"/>
  <c r="B3320" i="11"/>
  <c r="B3350" i="11"/>
  <c r="B3395" i="11"/>
  <c r="B3410" i="11"/>
  <c r="B3305" i="11"/>
  <c r="B3365" i="11"/>
  <c r="B3380" i="11"/>
  <c r="A3380" i="11"/>
  <c r="A3305" i="11"/>
  <c r="A3410" i="11"/>
  <c r="A3365" i="11"/>
  <c r="A3320" i="11"/>
  <c r="A3425" i="11"/>
  <c r="A3335" i="11"/>
  <c r="A3455" i="11"/>
  <c r="A3350" i="11"/>
  <c r="A3440" i="11"/>
  <c r="A3395" i="11"/>
  <c r="F3379" i="11"/>
  <c r="P3379" i="11" s="1"/>
  <c r="F3349" i="11"/>
  <c r="P3349" i="11" s="1"/>
  <c r="F3304" i="11"/>
  <c r="P3304" i="11" s="1"/>
  <c r="F3439" i="11"/>
  <c r="P3439" i="11" s="1"/>
  <c r="F3454" i="11"/>
  <c r="P3454" i="11" s="1"/>
  <c r="F3394" i="11"/>
  <c r="P3394" i="11" s="1"/>
  <c r="F3319" i="11"/>
  <c r="P3319" i="11" s="1"/>
  <c r="F3424" i="11"/>
  <c r="P3424" i="11" s="1"/>
  <c r="F3409" i="11"/>
  <c r="P3409" i="11" s="1"/>
  <c r="F3364" i="11"/>
  <c r="P3364" i="11" s="1"/>
  <c r="F3334" i="11"/>
  <c r="P3334" i="11" s="1"/>
  <c r="E3379" i="11"/>
  <c r="E3319" i="11"/>
  <c r="E3424" i="11"/>
  <c r="E3364" i="11"/>
  <c r="E3304" i="11"/>
  <c r="E3409" i="11"/>
  <c r="E3454" i="11"/>
  <c r="E3334" i="11"/>
  <c r="E3394" i="11"/>
  <c r="E3349" i="11"/>
  <c r="E3439" i="11"/>
  <c r="D3379" i="11"/>
  <c r="D3304" i="11"/>
  <c r="D3424" i="11"/>
  <c r="D3394" i="11"/>
  <c r="D3349" i="11"/>
  <c r="D3319" i="11"/>
  <c r="D3409" i="11"/>
  <c r="D3439" i="11"/>
  <c r="D3364" i="11"/>
  <c r="D3334" i="11"/>
  <c r="D3454" i="11"/>
  <c r="C3319" i="11"/>
  <c r="C3439" i="11"/>
  <c r="C3379" i="11"/>
  <c r="C3409" i="11"/>
  <c r="C3454" i="11"/>
  <c r="C3304" i="11"/>
  <c r="C3394" i="11"/>
  <c r="C3364" i="11"/>
  <c r="C3349" i="11"/>
  <c r="C3334" i="11"/>
  <c r="C3424" i="11"/>
  <c r="B3319" i="11"/>
  <c r="B3454" i="11"/>
  <c r="B3364" i="11"/>
  <c r="B3379" i="11"/>
  <c r="B3439" i="11"/>
  <c r="B3304" i="11"/>
  <c r="B3424" i="11"/>
  <c r="B3409" i="11"/>
  <c r="B3334" i="11"/>
  <c r="B3349" i="11"/>
  <c r="B3394" i="11"/>
  <c r="A3334" i="11"/>
  <c r="A3394" i="11"/>
  <c r="A3409" i="11"/>
  <c r="A3379" i="11"/>
  <c r="A3439" i="11"/>
  <c r="A3424" i="11"/>
  <c r="A3304" i="11"/>
  <c r="A3364" i="11"/>
  <c r="A3349" i="11"/>
  <c r="A3319" i="11"/>
  <c r="A3454" i="11"/>
  <c r="F3393" i="11"/>
  <c r="P3393" i="11" s="1"/>
  <c r="F3348" i="11"/>
  <c r="P3348" i="11" s="1"/>
  <c r="F3318" i="11"/>
  <c r="P3318" i="11" s="1"/>
  <c r="F3333" i="11"/>
  <c r="P3333" i="11" s="1"/>
  <c r="F3408" i="11"/>
  <c r="P3408" i="11" s="1"/>
  <c r="F3363" i="11"/>
  <c r="P3363" i="11" s="1"/>
  <c r="F3378" i="11"/>
  <c r="P3378" i="11" s="1"/>
  <c r="F3423" i="11"/>
  <c r="P3423" i="11" s="1"/>
  <c r="F3303" i="11"/>
  <c r="P3303" i="11" s="1"/>
  <c r="F3453" i="11"/>
  <c r="P3453" i="11" s="1"/>
  <c r="F3438" i="11"/>
  <c r="P3438" i="11" s="1"/>
  <c r="E3318" i="11"/>
  <c r="E3363" i="11"/>
  <c r="E3393" i="11"/>
  <c r="E3438" i="11"/>
  <c r="E3408" i="11"/>
  <c r="E3423" i="11"/>
  <c r="E3453" i="11"/>
  <c r="E3348" i="11"/>
  <c r="E3378" i="11"/>
  <c r="E3333" i="11"/>
  <c r="E3303" i="11"/>
  <c r="D3363" i="11"/>
  <c r="D3348" i="11"/>
  <c r="D3318" i="11"/>
  <c r="D3393" i="11"/>
  <c r="D3303" i="11"/>
  <c r="D3453" i="11"/>
  <c r="D3408" i="11"/>
  <c r="D3438" i="11"/>
  <c r="D3378" i="11"/>
  <c r="D3333" i="11"/>
  <c r="D3423" i="11"/>
  <c r="C3363" i="11"/>
  <c r="C3393" i="11"/>
  <c r="C3423" i="11"/>
  <c r="C3438" i="11"/>
  <c r="C3453" i="11"/>
  <c r="C3348" i="11"/>
  <c r="C3408" i="11"/>
  <c r="C3333" i="11"/>
  <c r="C3378" i="11"/>
  <c r="C3318" i="11"/>
  <c r="C3303" i="11"/>
  <c r="B3348" i="11"/>
  <c r="B3333" i="11"/>
  <c r="B3438" i="11"/>
  <c r="B3408" i="11"/>
  <c r="B3378" i="11"/>
  <c r="B3453" i="11"/>
  <c r="B3393" i="11"/>
  <c r="B3318" i="11"/>
  <c r="B3423" i="11"/>
  <c r="B3303" i="11"/>
  <c r="B3363" i="11"/>
  <c r="A3393" i="11"/>
  <c r="A3438" i="11"/>
  <c r="A3333" i="11"/>
  <c r="A3423" i="11"/>
  <c r="A3453" i="11"/>
  <c r="A3378" i="11"/>
  <c r="A3348" i="11"/>
  <c r="A3318" i="11"/>
  <c r="A3408" i="11"/>
  <c r="A3303" i="11"/>
  <c r="A3363" i="11"/>
  <c r="F3377" i="11"/>
  <c r="P3377" i="11" s="1"/>
  <c r="F3422" i="11"/>
  <c r="P3422" i="11" s="1"/>
  <c r="F3452" i="11"/>
  <c r="P3452" i="11" s="1"/>
  <c r="F3392" i="11"/>
  <c r="P3392" i="11" s="1"/>
  <c r="F3332" i="11"/>
  <c r="P3332" i="11" s="1"/>
  <c r="F3347" i="11"/>
  <c r="P3347" i="11" s="1"/>
  <c r="F3317" i="11"/>
  <c r="P3317" i="11" s="1"/>
  <c r="F3437" i="11"/>
  <c r="P3437" i="11" s="1"/>
  <c r="F3362" i="11"/>
  <c r="P3362" i="11" s="1"/>
  <c r="F3407" i="11"/>
  <c r="P3407" i="11" s="1"/>
  <c r="F3302" i="11"/>
  <c r="P3302" i="11" s="1"/>
  <c r="E3362" i="11"/>
  <c r="E3422" i="11"/>
  <c r="E3452" i="11"/>
  <c r="E3392" i="11"/>
  <c r="E3332" i="11"/>
  <c r="E3347" i="11"/>
  <c r="E3437" i="11"/>
  <c r="E3407" i="11"/>
  <c r="E3377" i="11"/>
  <c r="E3302" i="11"/>
  <c r="E3317" i="11"/>
  <c r="D3317" i="11"/>
  <c r="D3362" i="11"/>
  <c r="D3452" i="11"/>
  <c r="D3392" i="11"/>
  <c r="D3437" i="11"/>
  <c r="D3407" i="11"/>
  <c r="D3347" i="11"/>
  <c r="D3332" i="11"/>
  <c r="D3377" i="11"/>
  <c r="D3422" i="11"/>
  <c r="D3302" i="11"/>
  <c r="C3377" i="11"/>
  <c r="C3302" i="11"/>
  <c r="C3362" i="11"/>
  <c r="C3422" i="11"/>
  <c r="C3332" i="11"/>
  <c r="C3407" i="11"/>
  <c r="C3317" i="11"/>
  <c r="C3392" i="11"/>
  <c r="C3347" i="11"/>
  <c r="C3452" i="11"/>
  <c r="C3437" i="11"/>
  <c r="B3437" i="11"/>
  <c r="B231" i="12" s="1"/>
  <c r="B3377" i="11"/>
  <c r="B227" i="12" s="1"/>
  <c r="B3422" i="11"/>
  <c r="B230" i="12" s="1"/>
  <c r="B3347" i="11"/>
  <c r="B225" i="12" s="1"/>
  <c r="B3302" i="11"/>
  <c r="B222" i="12" s="1"/>
  <c r="B3362" i="11"/>
  <c r="B226" i="12" s="1"/>
  <c r="B3332" i="11"/>
  <c r="B224" i="12" s="1"/>
  <c r="B3317" i="11"/>
  <c r="B223" i="12" s="1"/>
  <c r="B3392" i="11"/>
  <c r="B228" i="12" s="1"/>
  <c r="B3407" i="11"/>
  <c r="B229" i="12" s="1"/>
  <c r="B3452" i="11"/>
  <c r="B232" i="12" s="1"/>
  <c r="A3347" i="11"/>
  <c r="A225" i="12" s="1"/>
  <c r="A3362" i="11"/>
  <c r="A226" i="12" s="1"/>
  <c r="A3302" i="11"/>
  <c r="A222" i="12" s="1"/>
  <c r="A3452" i="11"/>
  <c r="A232" i="12" s="1"/>
  <c r="A3332" i="11"/>
  <c r="A224" i="12" s="1"/>
  <c r="A3377" i="11"/>
  <c r="A227" i="12" s="1"/>
  <c r="A3317" i="11"/>
  <c r="A223" i="12" s="1"/>
  <c r="A3437" i="11"/>
  <c r="A231" i="12" s="1"/>
  <c r="A3407" i="11"/>
  <c r="A229" i="12" s="1"/>
  <c r="A3422" i="11"/>
  <c r="A230" i="12" s="1"/>
  <c r="A3392" i="11"/>
  <c r="A228" i="12" s="1"/>
  <c r="F3286" i="11"/>
  <c r="P3286" i="11" s="1"/>
  <c r="F3301" i="11"/>
  <c r="P3301" i="11" s="1"/>
  <c r="F3166" i="11"/>
  <c r="P3166" i="11" s="1"/>
  <c r="F3211" i="11"/>
  <c r="P3211" i="11" s="1"/>
  <c r="F3241" i="11"/>
  <c r="P3241" i="11" s="1"/>
  <c r="F3196" i="11"/>
  <c r="P3196" i="11" s="1"/>
  <c r="F3256" i="11"/>
  <c r="P3256" i="11" s="1"/>
  <c r="F3271" i="11"/>
  <c r="P3271" i="11" s="1"/>
  <c r="F3226" i="11"/>
  <c r="P3226" i="11" s="1"/>
  <c r="F3151" i="11"/>
  <c r="P3151" i="11" s="1"/>
  <c r="F3181" i="11"/>
  <c r="P3181" i="11" s="1"/>
  <c r="E3211" i="11"/>
  <c r="E3301" i="11"/>
  <c r="E3286" i="11"/>
  <c r="E3196" i="11"/>
  <c r="E3151" i="11"/>
  <c r="E3181" i="11"/>
  <c r="E3226" i="11"/>
  <c r="E3241" i="11"/>
  <c r="E3166" i="11"/>
  <c r="E3271" i="11"/>
  <c r="E3256" i="11"/>
  <c r="D3181" i="11"/>
  <c r="D3271" i="11"/>
  <c r="D3256" i="11"/>
  <c r="D3241" i="11"/>
  <c r="D3196" i="11"/>
  <c r="D3211" i="11"/>
  <c r="D3226" i="11"/>
  <c r="D3166" i="11"/>
  <c r="D3286" i="11"/>
  <c r="D3301" i="11"/>
  <c r="D3151" i="11"/>
  <c r="C3166" i="11"/>
  <c r="C3211" i="11"/>
  <c r="C3241" i="11"/>
  <c r="C3181" i="11"/>
  <c r="C3226" i="11"/>
  <c r="C3271" i="11"/>
  <c r="C3151" i="11"/>
  <c r="C3286" i="11"/>
  <c r="C3196" i="11"/>
  <c r="C3256" i="11"/>
  <c r="C3301" i="11"/>
  <c r="B3151" i="11"/>
  <c r="B3256" i="11"/>
  <c r="B3211" i="11"/>
  <c r="B3241" i="11"/>
  <c r="B3286" i="11"/>
  <c r="B3271" i="11"/>
  <c r="B3196" i="11"/>
  <c r="B3181" i="11"/>
  <c r="B3166" i="11"/>
  <c r="B3301" i="11"/>
  <c r="B3226" i="11"/>
  <c r="A3226" i="11"/>
  <c r="A3286" i="11"/>
  <c r="A3166" i="11"/>
  <c r="A3256" i="11"/>
  <c r="A3241" i="11"/>
  <c r="A3196" i="11"/>
  <c r="A3271" i="11"/>
  <c r="A3181" i="11"/>
  <c r="A3211" i="11"/>
  <c r="A3301" i="11"/>
  <c r="A3151" i="11"/>
  <c r="F3180" i="11"/>
  <c r="P3180" i="11" s="1"/>
  <c r="F3210" i="11"/>
  <c r="P3210" i="11" s="1"/>
  <c r="F3255" i="11"/>
  <c r="P3255" i="11" s="1"/>
  <c r="F3270" i="11"/>
  <c r="P3270" i="11" s="1"/>
  <c r="F3165" i="11"/>
  <c r="P3165" i="11" s="1"/>
  <c r="F3240" i="11"/>
  <c r="P3240" i="11" s="1"/>
  <c r="F3150" i="11"/>
  <c r="P3150" i="11" s="1"/>
  <c r="F3225" i="11"/>
  <c r="P3225" i="11" s="1"/>
  <c r="F3195" i="11"/>
  <c r="P3195" i="11" s="1"/>
  <c r="F3285" i="11"/>
  <c r="P3285" i="11" s="1"/>
  <c r="F3300" i="11"/>
  <c r="P3300" i="11" s="1"/>
  <c r="E3225" i="11"/>
  <c r="E3285" i="11"/>
  <c r="E3300" i="11"/>
  <c r="E3150" i="11"/>
  <c r="E3255" i="11"/>
  <c r="E3180" i="11"/>
  <c r="E3165" i="11"/>
  <c r="E3210" i="11"/>
  <c r="E3270" i="11"/>
  <c r="E3195" i="11"/>
  <c r="E3240" i="11"/>
  <c r="D3150" i="11"/>
  <c r="D3195" i="11"/>
  <c r="D3180" i="11"/>
  <c r="D3300" i="11"/>
  <c r="D3225" i="11"/>
  <c r="D3270" i="11"/>
  <c r="D3210" i="11"/>
  <c r="D3255" i="11"/>
  <c r="D3285" i="11"/>
  <c r="D3240" i="11"/>
  <c r="D3165" i="11"/>
  <c r="C3270" i="11"/>
  <c r="C3180" i="11"/>
  <c r="C3240" i="11"/>
  <c r="C3210" i="11"/>
  <c r="C3225" i="11"/>
  <c r="C3300" i="11"/>
  <c r="C3285" i="11"/>
  <c r="C3150" i="11"/>
  <c r="C3255" i="11"/>
  <c r="C3165" i="11"/>
  <c r="C3195" i="11"/>
  <c r="B3270" i="11"/>
  <c r="B3225" i="11"/>
  <c r="B3180" i="11"/>
  <c r="B3300" i="11"/>
  <c r="B3255" i="11"/>
  <c r="B3195" i="11"/>
  <c r="B3150" i="11"/>
  <c r="B3240" i="11"/>
  <c r="B3210" i="11"/>
  <c r="B3165" i="11"/>
  <c r="B3285" i="11"/>
  <c r="A3300" i="11"/>
  <c r="A3285" i="11"/>
  <c r="A3210" i="11"/>
  <c r="A3270" i="11"/>
  <c r="A3150" i="11"/>
  <c r="A3165" i="11"/>
  <c r="A3195" i="11"/>
  <c r="A3180" i="11"/>
  <c r="A3225" i="11"/>
  <c r="A3255" i="11"/>
  <c r="A3240" i="11"/>
  <c r="F3299" i="11"/>
  <c r="P3299" i="11" s="1"/>
  <c r="E221" i="12" s="1"/>
  <c r="F3224" i="11"/>
  <c r="P3224" i="11" s="1"/>
  <c r="E216" i="12" s="1"/>
  <c r="F3179" i="11"/>
  <c r="P3179" i="11" s="1"/>
  <c r="E213" i="12" s="1"/>
  <c r="F3284" i="11"/>
  <c r="P3284" i="11" s="1"/>
  <c r="E220" i="12" s="1"/>
  <c r="F3149" i="11"/>
  <c r="P3149" i="11" s="1"/>
  <c r="E211" i="12" s="1"/>
  <c r="F3164" i="11"/>
  <c r="P3164" i="11" s="1"/>
  <c r="E212" i="12" s="1"/>
  <c r="F3239" i="11"/>
  <c r="P3239" i="11" s="1"/>
  <c r="E217" i="12" s="1"/>
  <c r="F3254" i="11"/>
  <c r="P3254" i="11" s="1"/>
  <c r="E218" i="12" s="1"/>
  <c r="F3269" i="11"/>
  <c r="P3269" i="11" s="1"/>
  <c r="E219" i="12" s="1"/>
  <c r="F3209" i="11"/>
  <c r="P3209" i="11" s="1"/>
  <c r="E215" i="12" s="1"/>
  <c r="F3194" i="11"/>
  <c r="P3194" i="11" s="1"/>
  <c r="E214" i="12" s="1"/>
  <c r="E3179" i="11"/>
  <c r="E3149" i="11"/>
  <c r="E3164" i="11"/>
  <c r="E3254" i="11"/>
  <c r="E3299" i="11"/>
  <c r="E3269" i="11"/>
  <c r="E3284" i="11"/>
  <c r="E3194" i="11"/>
  <c r="E3209" i="11"/>
  <c r="E3224" i="11"/>
  <c r="E3239" i="11"/>
  <c r="D3209" i="11"/>
  <c r="D3299" i="11"/>
  <c r="D3179" i="11"/>
  <c r="D3164" i="11"/>
  <c r="D3284" i="11"/>
  <c r="D3149" i="11"/>
  <c r="D3254" i="11"/>
  <c r="D3269" i="11"/>
  <c r="D3194" i="11"/>
  <c r="D3224" i="11"/>
  <c r="D3239" i="11"/>
  <c r="C3179" i="11"/>
  <c r="C3254" i="11"/>
  <c r="C3149" i="11"/>
  <c r="C3269" i="11"/>
  <c r="C3239" i="11"/>
  <c r="C3164" i="11"/>
  <c r="C3194" i="11"/>
  <c r="C3224" i="11"/>
  <c r="C3284" i="11"/>
  <c r="C3209" i="11"/>
  <c r="C3299" i="11"/>
  <c r="B3224" i="11"/>
  <c r="B3254" i="11"/>
  <c r="B3149" i="11"/>
  <c r="B3164" i="11"/>
  <c r="B3269" i="11"/>
  <c r="B3194" i="11"/>
  <c r="B3299" i="11"/>
  <c r="B3179" i="11"/>
  <c r="B3284" i="11"/>
  <c r="B3209" i="11"/>
  <c r="B3239" i="11"/>
  <c r="A3149" i="11"/>
  <c r="A3209" i="11"/>
  <c r="A3269" i="11"/>
  <c r="A3179" i="11"/>
  <c r="A3194" i="11"/>
  <c r="A3254" i="11"/>
  <c r="A3284" i="11"/>
  <c r="A3164" i="11"/>
  <c r="A3299" i="11"/>
  <c r="A3224" i="11"/>
  <c r="A3239" i="11"/>
  <c r="F2116" i="11"/>
  <c r="P2116" i="11" s="1"/>
  <c r="F2131" i="11"/>
  <c r="P2131" i="11" s="1"/>
  <c r="E2131" i="11"/>
  <c r="E2116" i="11"/>
  <c r="D2131" i="11"/>
  <c r="D2116" i="11"/>
  <c r="C2131" i="11"/>
  <c r="C2116" i="11"/>
  <c r="B2116" i="11"/>
  <c r="B2131" i="11"/>
  <c r="A2131" i="11"/>
  <c r="A2116" i="11"/>
  <c r="F2130" i="11"/>
  <c r="P2130" i="11" s="1"/>
  <c r="F2115" i="11"/>
  <c r="P2115" i="11" s="1"/>
  <c r="E2130" i="11"/>
  <c r="E2115" i="11"/>
  <c r="D2130" i="11"/>
  <c r="D2115" i="11"/>
  <c r="C2130" i="11"/>
  <c r="C2115" i="11"/>
  <c r="B2130" i="11"/>
  <c r="B2115" i="11"/>
  <c r="A2130" i="11"/>
  <c r="A2115" i="11"/>
  <c r="F2129" i="11"/>
  <c r="P2129" i="11" s="1"/>
  <c r="F2114" i="11"/>
  <c r="P2114" i="11" s="1"/>
  <c r="E2129" i="11"/>
  <c r="E2114" i="11"/>
  <c r="D2129" i="11"/>
  <c r="D2114" i="11"/>
  <c r="C2129" i="11"/>
  <c r="C2114" i="11"/>
  <c r="B2129" i="11"/>
  <c r="B2114" i="11"/>
  <c r="A2114" i="11"/>
  <c r="A2129" i="11"/>
  <c r="F2128" i="11"/>
  <c r="P2128" i="11" s="1"/>
  <c r="F2113" i="11"/>
  <c r="P2113" i="11" s="1"/>
  <c r="E2128" i="11"/>
  <c r="E2113" i="11"/>
  <c r="D2128" i="11"/>
  <c r="D2113" i="11"/>
  <c r="C2128" i="11"/>
  <c r="C2113" i="11"/>
  <c r="B2128" i="11"/>
  <c r="B2113" i="11"/>
  <c r="A2128" i="11"/>
  <c r="A2113" i="11"/>
  <c r="F2127" i="11"/>
  <c r="P2127" i="11" s="1"/>
  <c r="F2112" i="11"/>
  <c r="P2112" i="11" s="1"/>
  <c r="E2127" i="11"/>
  <c r="E2112" i="11"/>
  <c r="D2127" i="11"/>
  <c r="D2112" i="11"/>
  <c r="C2127" i="11"/>
  <c r="C2112" i="11"/>
  <c r="B2127" i="11"/>
  <c r="B2112" i="11"/>
  <c r="A2127" i="11"/>
  <c r="A2112" i="11"/>
  <c r="F2126" i="11"/>
  <c r="P2126" i="11" s="1"/>
  <c r="F2111" i="11"/>
  <c r="P2111" i="11" s="1"/>
  <c r="E2126" i="11"/>
  <c r="E2111" i="11"/>
  <c r="D2126" i="11"/>
  <c r="D2111" i="11"/>
  <c r="C2126" i="11"/>
  <c r="C2111" i="11"/>
  <c r="B2126" i="11"/>
  <c r="B2111" i="11"/>
  <c r="A2126" i="11"/>
  <c r="A2111" i="11"/>
  <c r="F2125" i="11"/>
  <c r="P2125" i="11" s="1"/>
  <c r="F2110" i="11"/>
  <c r="P2110" i="11" s="1"/>
  <c r="E2125" i="11"/>
  <c r="E2110" i="11"/>
  <c r="D2110" i="11"/>
  <c r="D2125" i="11"/>
  <c r="C2110" i="11"/>
  <c r="C2125" i="11"/>
  <c r="B2110" i="11"/>
  <c r="B2125" i="11"/>
  <c r="A2110" i="11"/>
  <c r="A2125" i="11"/>
  <c r="F2109" i="11"/>
  <c r="P2109" i="11" s="1"/>
  <c r="F2124" i="11"/>
  <c r="P2124" i="11" s="1"/>
  <c r="E2109" i="11"/>
  <c r="E2124" i="11"/>
  <c r="D2109" i="11"/>
  <c r="D2124" i="11"/>
  <c r="C2109" i="11"/>
  <c r="C2124" i="11"/>
  <c r="B2124" i="11"/>
  <c r="B2109" i="11"/>
  <c r="A2124" i="11"/>
  <c r="A2109" i="11"/>
  <c r="F2123" i="11"/>
  <c r="P2123" i="11" s="1"/>
  <c r="F2108" i="11"/>
  <c r="P2108" i="11" s="1"/>
  <c r="E2108" i="11"/>
  <c r="E2123" i="11"/>
  <c r="D2108" i="11"/>
  <c r="D2123" i="11"/>
  <c r="C2108" i="11"/>
  <c r="C2123" i="11"/>
  <c r="B2108" i="11"/>
  <c r="B2123" i="11"/>
  <c r="A2108" i="11"/>
  <c r="A2123" i="11"/>
  <c r="F2107" i="11"/>
  <c r="P2107" i="11" s="1"/>
  <c r="F2122" i="11"/>
  <c r="P2122" i="11" s="1"/>
  <c r="E2107" i="11"/>
  <c r="E2122" i="11"/>
  <c r="D2107" i="11"/>
  <c r="D2122" i="11"/>
  <c r="C2107" i="11"/>
  <c r="C2122" i="11"/>
  <c r="B2107" i="11"/>
  <c r="B2122" i="11"/>
  <c r="A2107" i="11"/>
  <c r="A2122" i="11"/>
  <c r="F2121" i="11"/>
  <c r="P2121" i="11" s="1"/>
  <c r="F2106" i="11"/>
  <c r="P2106" i="11" s="1"/>
  <c r="E2121" i="11"/>
  <c r="E2106" i="11"/>
  <c r="D2121" i="11"/>
  <c r="D2106" i="11"/>
  <c r="C2121" i="11"/>
  <c r="C2106" i="11"/>
  <c r="B2106" i="11"/>
  <c r="B2121" i="11"/>
  <c r="A2106" i="11"/>
  <c r="A2121" i="11"/>
  <c r="F2135" i="11"/>
  <c r="P2135" i="11" s="1"/>
  <c r="F2105" i="11"/>
  <c r="P2105" i="11" s="1"/>
  <c r="F2120" i="11"/>
  <c r="P2120" i="11" s="1"/>
  <c r="E2120" i="11"/>
  <c r="E2135" i="11"/>
  <c r="E2105" i="11"/>
  <c r="D2105" i="11"/>
  <c r="D2120" i="11"/>
  <c r="D2135" i="11"/>
  <c r="C2120" i="11"/>
  <c r="C2105" i="11"/>
  <c r="C2135" i="11"/>
  <c r="B2105" i="11"/>
  <c r="B2120" i="11"/>
  <c r="B2135" i="11"/>
  <c r="A2120" i="11"/>
  <c r="A2135" i="11"/>
  <c r="A2105" i="11"/>
  <c r="F2119" i="11"/>
  <c r="P2119" i="11" s="1"/>
  <c r="F2104" i="11"/>
  <c r="P2104" i="11" s="1"/>
  <c r="F2134" i="11"/>
  <c r="P2134" i="11" s="1"/>
  <c r="E2119" i="11"/>
  <c r="E2104" i="11"/>
  <c r="E2134" i="11"/>
  <c r="D2119" i="11"/>
  <c r="D2134" i="11"/>
  <c r="D2104" i="11"/>
  <c r="C2119" i="11"/>
  <c r="C2134" i="11"/>
  <c r="C2104" i="11"/>
  <c r="B2134" i="11"/>
  <c r="B2119" i="11"/>
  <c r="B2104" i="11"/>
  <c r="A2104" i="11"/>
  <c r="A2134" i="11"/>
  <c r="A2119" i="11"/>
  <c r="F2133" i="11"/>
  <c r="P2133" i="11" s="1"/>
  <c r="F2118" i="11"/>
  <c r="P2118" i="11" s="1"/>
  <c r="F2103" i="11"/>
  <c r="P2103" i="11" s="1"/>
  <c r="E2133" i="11"/>
  <c r="E2118" i="11"/>
  <c r="E2103" i="11"/>
  <c r="D2133" i="11"/>
  <c r="D2118" i="11"/>
  <c r="D2103" i="11"/>
  <c r="C2133" i="11"/>
  <c r="C2118" i="11"/>
  <c r="C2103" i="11"/>
  <c r="B2133" i="11"/>
  <c r="B2118" i="11"/>
  <c r="B2103" i="11"/>
  <c r="A2133" i="11"/>
  <c r="A2118" i="11"/>
  <c r="A2103" i="11"/>
  <c r="F2117" i="11"/>
  <c r="P2117" i="11" s="1"/>
  <c r="E143" i="12" s="1"/>
  <c r="F2132" i="11"/>
  <c r="P2132" i="11" s="1"/>
  <c r="E144" i="12" s="1"/>
  <c r="F2102" i="11"/>
  <c r="P2102" i="11" s="1"/>
  <c r="E142" i="12" s="1"/>
  <c r="E2117" i="11"/>
  <c r="E2132" i="11"/>
  <c r="E2102" i="11"/>
  <c r="D2132" i="11"/>
  <c r="D2117" i="11"/>
  <c r="D2102" i="11"/>
  <c r="C2132" i="11"/>
  <c r="C2117" i="11"/>
  <c r="C2102" i="11"/>
  <c r="B2132" i="11"/>
  <c r="B144" i="12" s="1"/>
  <c r="B2102" i="11"/>
  <c r="B142" i="12" s="1"/>
  <c r="B2117" i="11"/>
  <c r="B143" i="12" s="1"/>
  <c r="A2117" i="11"/>
  <c r="A143" i="12" s="1"/>
  <c r="A2132" i="11"/>
  <c r="A144" i="12" s="1"/>
  <c r="A2102" i="11"/>
  <c r="A142" i="12" s="1"/>
  <c r="F871" i="11"/>
  <c r="P871" i="11" s="1"/>
  <c r="F856" i="11"/>
  <c r="P856" i="11" s="1"/>
  <c r="E871" i="11"/>
  <c r="E856" i="11"/>
  <c r="D856" i="11"/>
  <c r="D871" i="11"/>
  <c r="C856" i="11"/>
  <c r="C871" i="11"/>
  <c r="B871" i="11"/>
  <c r="B856" i="11"/>
  <c r="A856" i="11"/>
  <c r="A871" i="11"/>
  <c r="F870" i="11"/>
  <c r="P870" i="11" s="1"/>
  <c r="F855" i="11"/>
  <c r="P855" i="11" s="1"/>
  <c r="E855" i="11"/>
  <c r="E870" i="11"/>
  <c r="D855" i="11"/>
  <c r="D870" i="11"/>
  <c r="C870" i="11"/>
  <c r="C855" i="11"/>
  <c r="B870" i="11"/>
  <c r="B855" i="11"/>
  <c r="A870" i="11"/>
  <c r="A855" i="11"/>
  <c r="F854" i="11"/>
  <c r="P854" i="11" s="1"/>
  <c r="F869" i="11"/>
  <c r="P869" i="11" s="1"/>
  <c r="E869" i="11"/>
  <c r="E854" i="11"/>
  <c r="D854" i="11"/>
  <c r="D869" i="11"/>
  <c r="C869" i="11"/>
  <c r="C854" i="11"/>
  <c r="B869" i="11"/>
  <c r="B854" i="11"/>
  <c r="A869" i="11"/>
  <c r="A854" i="11"/>
  <c r="F868" i="11"/>
  <c r="P868" i="11" s="1"/>
  <c r="F853" i="11"/>
  <c r="P853" i="11" s="1"/>
  <c r="E868" i="11"/>
  <c r="E853" i="11"/>
  <c r="D868" i="11"/>
  <c r="D853" i="11"/>
  <c r="C868" i="11"/>
  <c r="C853" i="11"/>
  <c r="B868" i="11"/>
  <c r="B853" i="11"/>
  <c r="A853" i="11"/>
  <c r="A868" i="11"/>
  <c r="F867" i="11"/>
  <c r="P867" i="11" s="1"/>
  <c r="F852" i="11"/>
  <c r="P852" i="11" s="1"/>
  <c r="E867" i="11"/>
  <c r="E852" i="11"/>
  <c r="D867" i="11"/>
  <c r="D852" i="11"/>
  <c r="C867" i="11"/>
  <c r="C852" i="11"/>
  <c r="B867" i="11"/>
  <c r="B852" i="11"/>
  <c r="A867" i="11"/>
  <c r="A852" i="11"/>
  <c r="F866" i="11"/>
  <c r="P866" i="11" s="1"/>
  <c r="F851" i="11"/>
  <c r="P851" i="11" s="1"/>
  <c r="E866" i="11"/>
  <c r="E851" i="11"/>
  <c r="D851" i="11"/>
  <c r="D866" i="11"/>
  <c r="C866" i="11"/>
  <c r="C851" i="11"/>
  <c r="B866" i="11"/>
  <c r="B851" i="11"/>
  <c r="A866" i="11"/>
  <c r="A851" i="11"/>
  <c r="F865" i="11"/>
  <c r="P865" i="11" s="1"/>
  <c r="F850" i="11"/>
  <c r="P850" i="11" s="1"/>
  <c r="E865" i="11"/>
  <c r="E850" i="11"/>
  <c r="D865" i="11"/>
  <c r="D850" i="11"/>
  <c r="C865" i="11"/>
  <c r="C850" i="11"/>
  <c r="B865" i="11"/>
  <c r="B850" i="11"/>
  <c r="A865" i="11"/>
  <c r="A850" i="11"/>
  <c r="F849" i="11"/>
  <c r="P849" i="11" s="1"/>
  <c r="F864" i="11"/>
  <c r="P864" i="11" s="1"/>
  <c r="E864" i="11"/>
  <c r="E849" i="11"/>
  <c r="D849" i="11"/>
  <c r="D864" i="11"/>
  <c r="C864" i="11"/>
  <c r="C849" i="11"/>
  <c r="B864" i="11"/>
  <c r="B849" i="11"/>
  <c r="A849" i="11"/>
  <c r="A864" i="11"/>
  <c r="F863" i="11"/>
  <c r="P863" i="11" s="1"/>
  <c r="F848" i="11"/>
  <c r="P848" i="11" s="1"/>
  <c r="E848" i="11"/>
  <c r="E863" i="11"/>
  <c r="D848" i="11"/>
  <c r="D863" i="11"/>
  <c r="C848" i="11"/>
  <c r="C863" i="11"/>
  <c r="B848" i="11"/>
  <c r="B863" i="11"/>
  <c r="A848" i="11"/>
  <c r="A863" i="11"/>
  <c r="F847" i="11"/>
  <c r="P847" i="11" s="1"/>
  <c r="F862" i="11"/>
  <c r="P862" i="11" s="1"/>
  <c r="E847" i="11"/>
  <c r="E862" i="11"/>
  <c r="D847" i="11"/>
  <c r="D862" i="11"/>
  <c r="C847" i="11"/>
  <c r="C862" i="11"/>
  <c r="B847" i="11"/>
  <c r="B862" i="11"/>
  <c r="A862" i="11"/>
  <c r="A847" i="11"/>
  <c r="F861" i="11"/>
  <c r="P861" i="11" s="1"/>
  <c r="F876" i="11"/>
  <c r="P876" i="11" s="1"/>
  <c r="F846" i="11"/>
  <c r="P846" i="11" s="1"/>
  <c r="E861" i="11"/>
  <c r="E876" i="11"/>
  <c r="E846" i="11"/>
  <c r="D876" i="11"/>
  <c r="D861" i="11"/>
  <c r="D846" i="11"/>
  <c r="C876" i="11"/>
  <c r="C861" i="11"/>
  <c r="C846" i="11"/>
  <c r="B846" i="11"/>
  <c r="B876" i="11"/>
  <c r="B861" i="11"/>
  <c r="A846" i="11"/>
  <c r="A876" i="11"/>
  <c r="A861" i="11"/>
  <c r="F875" i="11"/>
  <c r="P875" i="11" s="1"/>
  <c r="F845" i="11"/>
  <c r="P845" i="11" s="1"/>
  <c r="F860" i="11"/>
  <c r="P860" i="11" s="1"/>
  <c r="E845" i="11"/>
  <c r="E860" i="11"/>
  <c r="E875" i="11"/>
  <c r="D875" i="11"/>
  <c r="D845" i="11"/>
  <c r="D860" i="11"/>
  <c r="C860" i="11"/>
  <c r="C875" i="11"/>
  <c r="C845" i="11"/>
  <c r="B860" i="11"/>
  <c r="B875" i="11"/>
  <c r="B845" i="11"/>
  <c r="A860" i="11"/>
  <c r="A845" i="11"/>
  <c r="A875" i="11"/>
  <c r="F844" i="11"/>
  <c r="P844" i="11" s="1"/>
  <c r="F874" i="11"/>
  <c r="P874" i="11" s="1"/>
  <c r="F859" i="11"/>
  <c r="P859" i="11" s="1"/>
  <c r="E844" i="11"/>
  <c r="E874" i="11"/>
  <c r="E859" i="11"/>
  <c r="D844" i="11"/>
  <c r="D874" i="11"/>
  <c r="D859" i="11"/>
  <c r="C859" i="11"/>
  <c r="C874" i="11"/>
  <c r="C844" i="11"/>
  <c r="B874" i="11"/>
  <c r="B859" i="11"/>
  <c r="B844" i="11"/>
  <c r="A844" i="11"/>
  <c r="A874" i="11"/>
  <c r="A859" i="11"/>
  <c r="F843" i="11"/>
  <c r="P843" i="11" s="1"/>
  <c r="F858" i="11"/>
  <c r="P858" i="11" s="1"/>
  <c r="F873" i="11"/>
  <c r="P873" i="11" s="1"/>
  <c r="E873" i="11"/>
  <c r="E858" i="11"/>
  <c r="E843" i="11"/>
  <c r="D873" i="11"/>
  <c r="D858" i="11"/>
  <c r="D843" i="11"/>
  <c r="C873" i="11"/>
  <c r="C843" i="11"/>
  <c r="C858" i="11"/>
  <c r="B858" i="11"/>
  <c r="B873" i="11"/>
  <c r="B843" i="11"/>
  <c r="A873" i="11"/>
  <c r="A858" i="11"/>
  <c r="A843" i="11"/>
  <c r="F872" i="11"/>
  <c r="P872" i="11" s="1"/>
  <c r="E60" i="12" s="1"/>
  <c r="F842" i="11"/>
  <c r="P842" i="11" s="1"/>
  <c r="E58" i="12" s="1"/>
  <c r="F857" i="11"/>
  <c r="P857" i="11" s="1"/>
  <c r="E59" i="12" s="1"/>
  <c r="E842" i="11"/>
  <c r="E872" i="11"/>
  <c r="E857" i="11"/>
  <c r="D842" i="11"/>
  <c r="D857" i="11"/>
  <c r="D872" i="11"/>
  <c r="C857" i="11"/>
  <c r="C872" i="11"/>
  <c r="C842" i="11"/>
  <c r="B857" i="11"/>
  <c r="B59" i="12" s="1"/>
  <c r="B842" i="11"/>
  <c r="B58" i="12" s="1"/>
  <c r="B872" i="11"/>
  <c r="B60" i="12" s="1"/>
  <c r="A842" i="11"/>
  <c r="A58" i="12" s="1"/>
  <c r="A872" i="11"/>
  <c r="A60" i="12" s="1"/>
  <c r="A857" i="11"/>
  <c r="A59" i="12" s="1"/>
  <c r="F541" i="11"/>
  <c r="P541" i="11" s="1"/>
  <c r="F556" i="11"/>
  <c r="P556" i="11" s="1"/>
  <c r="F526" i="11"/>
  <c r="P526" i="11" s="1"/>
  <c r="F511" i="11"/>
  <c r="P511" i="11" s="1"/>
  <c r="E556" i="11"/>
  <c r="E541" i="11"/>
  <c r="E511" i="11"/>
  <c r="E526" i="11"/>
  <c r="D511" i="11"/>
  <c r="D556" i="11"/>
  <c r="D541" i="11"/>
  <c r="D526" i="11"/>
  <c r="C526" i="11"/>
  <c r="C511" i="11"/>
  <c r="C556" i="11"/>
  <c r="C541" i="11"/>
  <c r="B511" i="11"/>
  <c r="B541" i="11"/>
  <c r="B526" i="11"/>
  <c r="B556" i="11"/>
  <c r="A511" i="11"/>
  <c r="A541" i="11"/>
  <c r="A526" i="11"/>
  <c r="A556" i="11"/>
  <c r="F510" i="11"/>
  <c r="P510" i="11" s="1"/>
  <c r="F540" i="11"/>
  <c r="P540" i="11" s="1"/>
  <c r="F525" i="11"/>
  <c r="P525" i="11" s="1"/>
  <c r="F555" i="11"/>
  <c r="P555" i="11" s="1"/>
  <c r="E510" i="11"/>
  <c r="E540" i="11"/>
  <c r="E525" i="11"/>
  <c r="E555" i="11"/>
  <c r="D540" i="11"/>
  <c r="D525" i="11"/>
  <c r="D510" i="11"/>
  <c r="D555" i="11"/>
  <c r="C540" i="11"/>
  <c r="C555" i="11"/>
  <c r="C510" i="11"/>
  <c r="C525" i="11"/>
  <c r="B540" i="11"/>
  <c r="B510" i="11"/>
  <c r="B555" i="11"/>
  <c r="B525" i="11"/>
  <c r="A540" i="11"/>
  <c r="A510" i="11"/>
  <c r="A525" i="11"/>
  <c r="A555" i="11"/>
  <c r="F554" i="11"/>
  <c r="P554" i="11" s="1"/>
  <c r="F539" i="11"/>
  <c r="P539" i="11" s="1"/>
  <c r="F509" i="11"/>
  <c r="P509" i="11" s="1"/>
  <c r="F524" i="11"/>
  <c r="P524" i="11" s="1"/>
  <c r="E539" i="11"/>
  <c r="E554" i="11"/>
  <c r="E509" i="11"/>
  <c r="E524" i="11"/>
  <c r="D539" i="11"/>
  <c r="D554" i="11"/>
  <c r="D509" i="11"/>
  <c r="D524" i="11"/>
  <c r="C539" i="11"/>
  <c r="C554" i="11"/>
  <c r="C509" i="11"/>
  <c r="C524" i="11"/>
  <c r="B539" i="11"/>
  <c r="B509" i="11"/>
  <c r="B524" i="11"/>
  <c r="B554" i="11"/>
  <c r="A539" i="11"/>
  <c r="A509" i="11"/>
  <c r="A524" i="11"/>
  <c r="A554" i="11"/>
  <c r="F538" i="11"/>
  <c r="P538" i="11" s="1"/>
  <c r="F553" i="11"/>
  <c r="P553" i="11" s="1"/>
  <c r="F523" i="11"/>
  <c r="P523" i="11" s="1"/>
  <c r="F508" i="11"/>
  <c r="P508" i="11" s="1"/>
  <c r="E523" i="11"/>
  <c r="E538" i="11"/>
  <c r="E553" i="11"/>
  <c r="E508" i="11"/>
  <c r="D523" i="11"/>
  <c r="D553" i="11"/>
  <c r="D538" i="11"/>
  <c r="D508" i="11"/>
  <c r="C523" i="11"/>
  <c r="C538" i="11"/>
  <c r="C553" i="11"/>
  <c r="C508" i="11"/>
  <c r="B523" i="11"/>
  <c r="B508" i="11"/>
  <c r="B538" i="11"/>
  <c r="B553" i="11"/>
  <c r="A523" i="11"/>
  <c r="A508" i="11"/>
  <c r="A553" i="11"/>
  <c r="A538" i="11"/>
  <c r="F552" i="11"/>
  <c r="P552" i="11" s="1"/>
  <c r="F522" i="11"/>
  <c r="P522" i="11" s="1"/>
  <c r="F507" i="11"/>
  <c r="P507" i="11" s="1"/>
  <c r="F537" i="11"/>
  <c r="P537" i="11" s="1"/>
  <c r="E507" i="11"/>
  <c r="E537" i="11"/>
  <c r="E522" i="11"/>
  <c r="E552" i="11"/>
  <c r="D522" i="11"/>
  <c r="D507" i="11"/>
  <c r="D537" i="11"/>
  <c r="D552" i="11"/>
  <c r="C507" i="11"/>
  <c r="C522" i="11"/>
  <c r="C537" i="11"/>
  <c r="C552" i="11"/>
  <c r="B522" i="11"/>
  <c r="B552" i="11"/>
  <c r="B537" i="11"/>
  <c r="B507" i="11"/>
  <c r="A522" i="11"/>
  <c r="A552" i="11"/>
  <c r="A537" i="11"/>
  <c r="A507" i="11"/>
  <c r="F521" i="11"/>
  <c r="P521" i="11" s="1"/>
  <c r="F551" i="11"/>
  <c r="P551" i="11" s="1"/>
  <c r="F536" i="11"/>
  <c r="P536" i="11" s="1"/>
  <c r="F506" i="11"/>
  <c r="P506" i="11" s="1"/>
  <c r="E521" i="11"/>
  <c r="E506" i="11"/>
  <c r="E551" i="11"/>
  <c r="E536" i="11"/>
  <c r="D551" i="11"/>
  <c r="D521" i="11"/>
  <c r="D506" i="11"/>
  <c r="D536" i="11"/>
  <c r="C506" i="11"/>
  <c r="C536" i="11"/>
  <c r="C551" i="11"/>
  <c r="C521" i="11"/>
  <c r="B521" i="11"/>
  <c r="B536" i="11"/>
  <c r="B551" i="11"/>
  <c r="B506" i="11"/>
  <c r="A536" i="11"/>
  <c r="A551" i="11"/>
  <c r="A506" i="11"/>
  <c r="A521" i="11"/>
  <c r="F535" i="11"/>
  <c r="P535" i="11" s="1"/>
  <c r="F520" i="11"/>
  <c r="P520" i="11" s="1"/>
  <c r="F505" i="11"/>
  <c r="P505" i="11" s="1"/>
  <c r="F550" i="11"/>
  <c r="P550" i="11" s="1"/>
  <c r="E550" i="11"/>
  <c r="E535" i="11"/>
  <c r="E520" i="11"/>
  <c r="E505" i="11"/>
  <c r="D505" i="11"/>
  <c r="D535" i="11"/>
  <c r="D520" i="11"/>
  <c r="D550" i="11"/>
  <c r="C505" i="11"/>
  <c r="C520" i="11"/>
  <c r="C550" i="11"/>
  <c r="C535" i="11"/>
  <c r="B505" i="11"/>
  <c r="B550" i="11"/>
  <c r="B520" i="11"/>
  <c r="B535" i="11"/>
  <c r="A505" i="11"/>
  <c r="A550" i="11"/>
  <c r="A535" i="11"/>
  <c r="A520" i="11"/>
  <c r="F549" i="11"/>
  <c r="P549" i="11" s="1"/>
  <c r="F519" i="11"/>
  <c r="P519" i="11" s="1"/>
  <c r="F534" i="11"/>
  <c r="P534" i="11" s="1"/>
  <c r="E549" i="11"/>
  <c r="E534" i="11"/>
  <c r="E519" i="11"/>
  <c r="D549" i="11"/>
  <c r="D534" i="11"/>
  <c r="D519" i="11"/>
  <c r="C549" i="11"/>
  <c r="C534" i="11"/>
  <c r="C519" i="11"/>
  <c r="B549" i="11"/>
  <c r="B534" i="11"/>
  <c r="B519" i="11"/>
  <c r="A549" i="11"/>
  <c r="A519" i="11"/>
  <c r="A534" i="11"/>
  <c r="F533" i="11"/>
  <c r="P533" i="11" s="1"/>
  <c r="F548" i="11"/>
  <c r="P548" i="11" s="1"/>
  <c r="F518" i="11"/>
  <c r="P518" i="11" s="1"/>
  <c r="E533" i="11"/>
  <c r="E548" i="11"/>
  <c r="E518" i="11"/>
  <c r="D533" i="11"/>
  <c r="D548" i="11"/>
  <c r="D518" i="11"/>
  <c r="C548" i="11"/>
  <c r="C533" i="11"/>
  <c r="C518" i="11"/>
  <c r="B518" i="11"/>
  <c r="B548" i="11"/>
  <c r="B533" i="11"/>
  <c r="A548" i="11"/>
  <c r="A518" i="11"/>
  <c r="A533" i="11"/>
  <c r="F517" i="11"/>
  <c r="P517" i="11" s="1"/>
  <c r="F532" i="11"/>
  <c r="P532" i="11" s="1"/>
  <c r="F547" i="11"/>
  <c r="P547" i="11" s="1"/>
  <c r="E517" i="11"/>
  <c r="E532" i="11"/>
  <c r="E547" i="11"/>
  <c r="D517" i="11"/>
  <c r="D532" i="11"/>
  <c r="D547" i="11"/>
  <c r="C517" i="11"/>
  <c r="C532" i="11"/>
  <c r="C562" i="11"/>
  <c r="C547" i="11"/>
  <c r="B532" i="11"/>
  <c r="B517" i="11"/>
  <c r="B562" i="11"/>
  <c r="B547" i="11"/>
  <c r="A517" i="11"/>
  <c r="A547" i="11"/>
  <c r="A532" i="11"/>
  <c r="A562" i="11"/>
  <c r="F531" i="11"/>
  <c r="P531" i="11" s="1"/>
  <c r="F561" i="11"/>
  <c r="P561" i="11" s="1"/>
  <c r="F516" i="11"/>
  <c r="P516" i="11" s="1"/>
  <c r="F546" i="11"/>
  <c r="P546" i="11" s="1"/>
  <c r="E561" i="11"/>
  <c r="E531" i="11"/>
  <c r="E516" i="11"/>
  <c r="E546" i="11"/>
  <c r="D516" i="11"/>
  <c r="D531" i="11"/>
  <c r="D561" i="11"/>
  <c r="D546" i="11"/>
  <c r="C561" i="11"/>
  <c r="C516" i="11"/>
  <c r="C531" i="11"/>
  <c r="C546" i="11"/>
  <c r="B516" i="11"/>
  <c r="B561" i="11"/>
  <c r="B531" i="11"/>
  <c r="B546" i="11"/>
  <c r="A561" i="11"/>
  <c r="A516" i="11"/>
  <c r="A531" i="11"/>
  <c r="A546" i="11"/>
  <c r="F560" i="11"/>
  <c r="P560" i="11" s="1"/>
  <c r="F515" i="11"/>
  <c r="P515" i="11" s="1"/>
  <c r="F530" i="11"/>
  <c r="P530" i="11" s="1"/>
  <c r="F545" i="11"/>
  <c r="P545" i="11" s="1"/>
  <c r="E515" i="11"/>
  <c r="E530" i="11"/>
  <c r="E560" i="11"/>
  <c r="E545" i="11"/>
  <c r="D515" i="11"/>
  <c r="D530" i="11"/>
  <c r="D560" i="11"/>
  <c r="D545" i="11"/>
  <c r="C545" i="11"/>
  <c r="C515" i="11"/>
  <c r="C530" i="11"/>
  <c r="C560" i="11"/>
  <c r="B560" i="11"/>
  <c r="B515" i="11"/>
  <c r="B530" i="11"/>
  <c r="B545" i="11"/>
  <c r="A560" i="11"/>
  <c r="A515" i="11"/>
  <c r="A530" i="11"/>
  <c r="A545" i="11"/>
  <c r="F559" i="11"/>
  <c r="P559" i="11" s="1"/>
  <c r="F544" i="11"/>
  <c r="P544" i="11" s="1"/>
  <c r="F514" i="11"/>
  <c r="P514" i="11" s="1"/>
  <c r="F529" i="11"/>
  <c r="P529" i="11" s="1"/>
  <c r="E544" i="11"/>
  <c r="E529" i="11"/>
  <c r="E559" i="11"/>
  <c r="E514" i="11"/>
  <c r="D544" i="11"/>
  <c r="D529" i="11"/>
  <c r="D559" i="11"/>
  <c r="D514" i="11"/>
  <c r="C529" i="11"/>
  <c r="C559" i="11"/>
  <c r="C544" i="11"/>
  <c r="C514" i="11"/>
  <c r="B559" i="11"/>
  <c r="B529" i="11"/>
  <c r="B544" i="11"/>
  <c r="B514" i="11"/>
  <c r="A529" i="11"/>
  <c r="A514" i="11"/>
  <c r="A559" i="11"/>
  <c r="A544" i="11"/>
  <c r="F513" i="11"/>
  <c r="P513" i="11" s="1"/>
  <c r="F528" i="11"/>
  <c r="P528" i="11" s="1"/>
  <c r="F558" i="11"/>
  <c r="P558" i="11" s="1"/>
  <c r="F543" i="11"/>
  <c r="P543" i="11" s="1"/>
  <c r="E558" i="11"/>
  <c r="E528" i="11"/>
  <c r="E513" i="11"/>
  <c r="E543" i="11"/>
  <c r="D513" i="11"/>
  <c r="D558" i="11"/>
  <c r="D528" i="11"/>
  <c r="D543" i="11"/>
  <c r="C558" i="11"/>
  <c r="C543" i="11"/>
  <c r="C513" i="11"/>
  <c r="C528" i="11"/>
  <c r="B558" i="11"/>
  <c r="B543" i="11"/>
  <c r="B528" i="11"/>
  <c r="B513" i="11"/>
  <c r="A543" i="11"/>
  <c r="A558" i="11"/>
  <c r="A528" i="11"/>
  <c r="A513" i="11"/>
  <c r="F512" i="11"/>
  <c r="P512" i="11" s="1"/>
  <c r="F557" i="11"/>
  <c r="P557" i="11" s="1"/>
  <c r="E39" i="12" s="1"/>
  <c r="F542" i="11"/>
  <c r="P542" i="11" s="1"/>
  <c r="F527" i="11"/>
  <c r="P527" i="11" s="1"/>
  <c r="E557" i="11"/>
  <c r="E542" i="11"/>
  <c r="E512" i="11"/>
  <c r="E527" i="11"/>
  <c r="D527" i="11"/>
  <c r="D542" i="11"/>
  <c r="D557" i="11"/>
  <c r="D512" i="11"/>
  <c r="C557" i="11"/>
  <c r="C542" i="11"/>
  <c r="C527" i="11"/>
  <c r="C512" i="11"/>
  <c r="B542" i="11"/>
  <c r="B38" i="12" s="1"/>
  <c r="B512" i="11"/>
  <c r="B36" i="12" s="1"/>
  <c r="B557" i="11"/>
  <c r="B39" i="12" s="1"/>
  <c r="B527" i="11"/>
  <c r="B37" i="12" s="1"/>
  <c r="A527" i="11"/>
  <c r="A37" i="12" s="1"/>
  <c r="A557" i="11"/>
  <c r="A39" i="12" s="1"/>
  <c r="A512" i="11"/>
  <c r="A36" i="12" s="1"/>
  <c r="A542" i="11"/>
  <c r="A38" i="12" s="1"/>
  <c r="F226" i="11"/>
  <c r="P226" i="11" s="1"/>
  <c r="F211" i="11"/>
  <c r="P211" i="11" s="1"/>
  <c r="F241" i="11"/>
  <c r="P241" i="11" s="1"/>
  <c r="F196" i="11"/>
  <c r="P196" i="11" s="1"/>
  <c r="F181" i="11"/>
  <c r="P181" i="11" s="1"/>
  <c r="E196" i="11"/>
  <c r="E226" i="11"/>
  <c r="E181" i="11"/>
  <c r="E241" i="11"/>
  <c r="E211" i="11"/>
  <c r="D226" i="11"/>
  <c r="D196" i="11"/>
  <c r="D211" i="11"/>
  <c r="D241" i="11"/>
  <c r="D181" i="11"/>
  <c r="C226" i="11"/>
  <c r="C211" i="11"/>
  <c r="C241" i="11"/>
  <c r="C196" i="11"/>
  <c r="C181" i="11"/>
  <c r="B226" i="11"/>
  <c r="B196" i="11"/>
  <c r="B241" i="11"/>
  <c r="B211" i="11"/>
  <c r="B181" i="11"/>
  <c r="A226" i="11"/>
  <c r="A241" i="11"/>
  <c r="A181" i="11"/>
  <c r="A196" i="11"/>
  <c r="A211" i="11"/>
  <c r="F195" i="11"/>
  <c r="P195" i="11" s="1"/>
  <c r="F240" i="11"/>
  <c r="P240" i="11" s="1"/>
  <c r="F210" i="11"/>
  <c r="P210" i="11" s="1"/>
  <c r="F180" i="11"/>
  <c r="P180" i="11" s="1"/>
  <c r="F225" i="11"/>
  <c r="P225" i="11" s="1"/>
  <c r="E240" i="11"/>
  <c r="E210" i="11"/>
  <c r="E225" i="11"/>
  <c r="E180" i="11"/>
  <c r="E195" i="11"/>
  <c r="D225" i="11"/>
  <c r="D210" i="11"/>
  <c r="D240" i="11"/>
  <c r="D195" i="11"/>
  <c r="D180" i="11"/>
  <c r="C180" i="11"/>
  <c r="C225" i="11"/>
  <c r="C240" i="11"/>
  <c r="C195" i="11"/>
  <c r="C210" i="11"/>
  <c r="B225" i="11"/>
  <c r="B240" i="11"/>
  <c r="B180" i="11"/>
  <c r="B195" i="11"/>
  <c r="B210" i="11"/>
  <c r="A180" i="11"/>
  <c r="A225" i="11"/>
  <c r="A195" i="11"/>
  <c r="A240" i="11"/>
  <c r="A210" i="11"/>
  <c r="F239" i="11"/>
  <c r="P239" i="11" s="1"/>
  <c r="F224" i="11"/>
  <c r="P224" i="11" s="1"/>
  <c r="F194" i="11"/>
  <c r="P194" i="11" s="1"/>
  <c r="F179" i="11"/>
  <c r="P179" i="11" s="1"/>
  <c r="F209" i="11"/>
  <c r="P209" i="11" s="1"/>
  <c r="E224" i="11"/>
  <c r="E239" i="11"/>
  <c r="E179" i="11"/>
  <c r="E194" i="11"/>
  <c r="E209" i="11"/>
  <c r="D239" i="11"/>
  <c r="D209" i="11"/>
  <c r="D194" i="11"/>
  <c r="D179" i="11"/>
  <c r="D224" i="11"/>
  <c r="C179" i="11"/>
  <c r="C209" i="11"/>
  <c r="C239" i="11"/>
  <c r="C194" i="11"/>
  <c r="C224" i="11"/>
  <c r="B209" i="11"/>
  <c r="B239" i="11"/>
  <c r="B194" i="11"/>
  <c r="B179" i="11"/>
  <c r="B224" i="11"/>
  <c r="A209" i="11"/>
  <c r="A239" i="11"/>
  <c r="A194" i="11"/>
  <c r="A179" i="11"/>
  <c r="A224" i="11"/>
  <c r="F208" i="11"/>
  <c r="P208" i="11" s="1"/>
  <c r="F223" i="11"/>
  <c r="P223" i="11" s="1"/>
  <c r="F193" i="11"/>
  <c r="P193" i="11" s="1"/>
  <c r="F178" i="11"/>
  <c r="P178" i="11" s="1"/>
  <c r="F238" i="11"/>
  <c r="P238" i="11" s="1"/>
  <c r="E238" i="11"/>
  <c r="E223" i="11"/>
  <c r="E178" i="11"/>
  <c r="E208" i="11"/>
  <c r="E193" i="11"/>
  <c r="D238" i="11"/>
  <c r="D223" i="11"/>
  <c r="D208" i="11"/>
  <c r="D193" i="11"/>
  <c r="D178" i="11"/>
  <c r="C193" i="11"/>
  <c r="C238" i="11"/>
  <c r="C223" i="11"/>
  <c r="C178" i="11"/>
  <c r="C208" i="11"/>
  <c r="B238" i="11"/>
  <c r="B193" i="11"/>
  <c r="B178" i="11"/>
  <c r="B223" i="11"/>
  <c r="B208" i="11"/>
  <c r="A208" i="11"/>
  <c r="A223" i="11"/>
  <c r="A178" i="11"/>
  <c r="A238" i="11"/>
  <c r="A193" i="11"/>
  <c r="F192" i="11"/>
  <c r="P192" i="11" s="1"/>
  <c r="F237" i="11"/>
  <c r="P237" i="11" s="1"/>
  <c r="F207" i="11"/>
  <c r="P207" i="11" s="1"/>
  <c r="F222" i="11"/>
  <c r="P222" i="11" s="1"/>
  <c r="F177" i="11"/>
  <c r="P177" i="11" s="1"/>
  <c r="E192" i="11"/>
  <c r="E237" i="11"/>
  <c r="E207" i="11"/>
  <c r="E177" i="11"/>
  <c r="E222" i="11"/>
  <c r="D192" i="11"/>
  <c r="D177" i="11"/>
  <c r="D222" i="11"/>
  <c r="D207" i="11"/>
  <c r="D237" i="11"/>
  <c r="C192" i="11"/>
  <c r="C207" i="11"/>
  <c r="C222" i="11"/>
  <c r="C177" i="11"/>
  <c r="C237" i="11"/>
  <c r="B192" i="11"/>
  <c r="B222" i="11"/>
  <c r="B177" i="11"/>
  <c r="B237" i="11"/>
  <c r="B207" i="11"/>
  <c r="A192" i="11"/>
  <c r="A177" i="11"/>
  <c r="A207" i="11"/>
  <c r="A237" i="11"/>
  <c r="A222" i="11"/>
  <c r="F176" i="11"/>
  <c r="P176" i="11" s="1"/>
  <c r="F236" i="11"/>
  <c r="P236" i="11" s="1"/>
  <c r="F191" i="11"/>
  <c r="P191" i="11" s="1"/>
  <c r="F206" i="11"/>
  <c r="P206" i="11" s="1"/>
  <c r="F221" i="11"/>
  <c r="P221" i="11" s="1"/>
  <c r="E206" i="11"/>
  <c r="E221" i="11"/>
  <c r="E176" i="11"/>
  <c r="E236" i="11"/>
  <c r="E191" i="11"/>
  <c r="D206" i="11"/>
  <c r="D236" i="11"/>
  <c r="D221" i="11"/>
  <c r="D191" i="11"/>
  <c r="D176" i="11"/>
  <c r="C236" i="11"/>
  <c r="C176" i="11"/>
  <c r="C206" i="11"/>
  <c r="C221" i="11"/>
  <c r="C191" i="11"/>
  <c r="B236" i="11"/>
  <c r="B176" i="11"/>
  <c r="B221" i="11"/>
  <c r="B206" i="11"/>
  <c r="B191" i="11"/>
  <c r="A221" i="11"/>
  <c r="A206" i="11"/>
  <c r="A176" i="11"/>
  <c r="A236" i="11"/>
  <c r="A191" i="11"/>
  <c r="F190" i="11"/>
  <c r="P190" i="11" s="1"/>
  <c r="F220" i="11"/>
  <c r="P220" i="11" s="1"/>
  <c r="F235" i="11"/>
  <c r="P235" i="11" s="1"/>
  <c r="F205" i="11"/>
  <c r="P205" i="11" s="1"/>
  <c r="F175" i="11"/>
  <c r="P175" i="11" s="1"/>
  <c r="E235" i="11"/>
  <c r="E190" i="11"/>
  <c r="E220" i="11"/>
  <c r="E205" i="11"/>
  <c r="E175" i="11"/>
  <c r="D190" i="11"/>
  <c r="D220" i="11"/>
  <c r="D205" i="11"/>
  <c r="D175" i="11"/>
  <c r="D235" i="11"/>
  <c r="C190" i="11"/>
  <c r="C235" i="11"/>
  <c r="C220" i="11"/>
  <c r="C205" i="11"/>
  <c r="C175" i="11"/>
  <c r="B190" i="11"/>
  <c r="B220" i="11"/>
  <c r="B235" i="11"/>
  <c r="B175" i="11"/>
  <c r="B205" i="11"/>
  <c r="A235" i="11"/>
  <c r="A205" i="11"/>
  <c r="A190" i="11"/>
  <c r="A220" i="11"/>
  <c r="A175" i="11"/>
  <c r="F219" i="11"/>
  <c r="P219" i="11" s="1"/>
  <c r="F204" i="11"/>
  <c r="P204" i="11" s="1"/>
  <c r="F189" i="11"/>
  <c r="P189" i="11" s="1"/>
  <c r="F174" i="11"/>
  <c r="P174" i="11" s="1"/>
  <c r="F234" i="11"/>
  <c r="P234" i="11" s="1"/>
  <c r="E219" i="11"/>
  <c r="E189" i="11"/>
  <c r="E204" i="11"/>
  <c r="E174" i="11"/>
  <c r="E234" i="11"/>
  <c r="D219" i="11"/>
  <c r="D204" i="11"/>
  <c r="D189" i="11"/>
  <c r="D174" i="11"/>
  <c r="D234" i="11"/>
  <c r="C219" i="11"/>
  <c r="C204" i="11"/>
  <c r="C174" i="11"/>
  <c r="C189" i="11"/>
  <c r="C234" i="11"/>
  <c r="B219" i="11"/>
  <c r="B189" i="11"/>
  <c r="B174" i="11"/>
  <c r="B204" i="11"/>
  <c r="B234" i="11"/>
  <c r="A189" i="11"/>
  <c r="A174" i="11"/>
  <c r="A234" i="11"/>
  <c r="A204" i="11"/>
  <c r="A219" i="11"/>
  <c r="F203" i="11"/>
  <c r="P203" i="11" s="1"/>
  <c r="F233" i="11"/>
  <c r="P233" i="11" s="1"/>
  <c r="F218" i="11"/>
  <c r="P218" i="11" s="1"/>
  <c r="F188" i="11"/>
  <c r="P188" i="11" s="1"/>
  <c r="F173" i="11"/>
  <c r="P173" i="11" s="1"/>
  <c r="E233" i="11"/>
  <c r="E218" i="11"/>
  <c r="E188" i="11"/>
  <c r="E203" i="11"/>
  <c r="E173" i="11"/>
  <c r="D233" i="11"/>
  <c r="D188" i="11"/>
  <c r="D203" i="11"/>
  <c r="D173" i="11"/>
  <c r="D218" i="11"/>
  <c r="C233" i="11"/>
  <c r="C218" i="11"/>
  <c r="C188" i="11"/>
  <c r="C173" i="11"/>
  <c r="C203" i="11"/>
  <c r="B233" i="11"/>
  <c r="B218" i="11"/>
  <c r="B188" i="11"/>
  <c r="B173" i="11"/>
  <c r="B203" i="11"/>
  <c r="A218" i="11"/>
  <c r="A188" i="11"/>
  <c r="A203" i="11"/>
  <c r="A233" i="11"/>
  <c r="A173" i="11"/>
  <c r="F247" i="11"/>
  <c r="P247" i="11" s="1"/>
  <c r="F187" i="11"/>
  <c r="P187" i="11" s="1"/>
  <c r="F202" i="11"/>
  <c r="P202" i="11" s="1"/>
  <c r="F217" i="11"/>
  <c r="P217" i="11" s="1"/>
  <c r="F172" i="11"/>
  <c r="P172" i="11" s="1"/>
  <c r="F232" i="11"/>
  <c r="P232" i="11" s="1"/>
  <c r="E187" i="11"/>
  <c r="E232" i="11"/>
  <c r="E217" i="11"/>
  <c r="E247" i="11"/>
  <c r="E202" i="11"/>
  <c r="E172" i="11"/>
  <c r="D172" i="11"/>
  <c r="D232" i="11"/>
  <c r="D202" i="11"/>
  <c r="D247" i="11"/>
  <c r="D217" i="11"/>
  <c r="D187" i="11"/>
  <c r="C172" i="11"/>
  <c r="C217" i="11"/>
  <c r="C202" i="11"/>
  <c r="C232" i="11"/>
  <c r="C187" i="11"/>
  <c r="C247" i="11"/>
  <c r="B172" i="11"/>
  <c r="B202" i="11"/>
  <c r="B217" i="11"/>
  <c r="B232" i="11"/>
  <c r="B187" i="11"/>
  <c r="B247" i="11"/>
  <c r="A217" i="11"/>
  <c r="A187" i="11"/>
  <c r="A172" i="11"/>
  <c r="A202" i="11"/>
  <c r="A247" i="11"/>
  <c r="A232" i="11"/>
  <c r="F231" i="11"/>
  <c r="P231" i="11" s="1"/>
  <c r="F171" i="11"/>
  <c r="P171" i="11" s="1"/>
  <c r="F246" i="11"/>
  <c r="P246" i="11" s="1"/>
  <c r="F216" i="11"/>
  <c r="P216" i="11" s="1"/>
  <c r="F186" i="11"/>
  <c r="P186" i="11" s="1"/>
  <c r="F201" i="11"/>
  <c r="P201" i="11" s="1"/>
  <c r="E231" i="11"/>
  <c r="E246" i="11"/>
  <c r="E186" i="11"/>
  <c r="E171" i="11"/>
  <c r="E201" i="11"/>
  <c r="E216" i="11"/>
  <c r="D246" i="11"/>
  <c r="D171" i="11"/>
  <c r="D231" i="11"/>
  <c r="D216" i="11"/>
  <c r="D186" i="11"/>
  <c r="D201" i="11"/>
  <c r="C216" i="11"/>
  <c r="C201" i="11"/>
  <c r="C231" i="11"/>
  <c r="C246" i="11"/>
  <c r="C186" i="11"/>
  <c r="C171" i="11"/>
  <c r="B231" i="11"/>
  <c r="B216" i="11"/>
  <c r="B186" i="11"/>
  <c r="B201" i="11"/>
  <c r="B171" i="11"/>
  <c r="B246" i="11"/>
  <c r="A231" i="11"/>
  <c r="A186" i="11"/>
  <c r="A246" i="11"/>
  <c r="A216" i="11"/>
  <c r="A201" i="11"/>
  <c r="A171" i="11"/>
  <c r="F230" i="11"/>
  <c r="P230" i="11" s="1"/>
  <c r="F170" i="11"/>
  <c r="P170" i="11" s="1"/>
  <c r="F185" i="11"/>
  <c r="P185" i="11" s="1"/>
  <c r="F200" i="11"/>
  <c r="P200" i="11" s="1"/>
  <c r="F245" i="11"/>
  <c r="P245" i="11" s="1"/>
  <c r="F215" i="11"/>
  <c r="P215" i="11" s="1"/>
  <c r="E185" i="11"/>
  <c r="E215" i="11"/>
  <c r="E230" i="11"/>
  <c r="E245" i="11"/>
  <c r="E170" i="11"/>
  <c r="E200" i="11"/>
  <c r="D185" i="11"/>
  <c r="D215" i="11"/>
  <c r="D230" i="11"/>
  <c r="D245" i="11"/>
  <c r="D200" i="11"/>
  <c r="D170" i="11"/>
  <c r="C200" i="11"/>
  <c r="C185" i="11"/>
  <c r="C245" i="11"/>
  <c r="C170" i="11"/>
  <c r="C230" i="11"/>
  <c r="C215" i="11"/>
  <c r="B215" i="11"/>
  <c r="B245" i="11"/>
  <c r="B170" i="11"/>
  <c r="B200" i="11"/>
  <c r="B185" i="11"/>
  <c r="B230" i="11"/>
  <c r="A230" i="11"/>
  <c r="A170" i="11"/>
  <c r="A245" i="11"/>
  <c r="A185" i="11"/>
  <c r="A200" i="11"/>
  <c r="A215" i="11"/>
  <c r="F244" i="11"/>
  <c r="P244" i="11" s="1"/>
  <c r="F229" i="11"/>
  <c r="P229" i="11" s="1"/>
  <c r="F169" i="11"/>
  <c r="P169" i="11" s="1"/>
  <c r="F184" i="11"/>
  <c r="P184" i="11" s="1"/>
  <c r="F199" i="11"/>
  <c r="P199" i="11" s="1"/>
  <c r="F214" i="11"/>
  <c r="P214" i="11" s="1"/>
  <c r="E229" i="11"/>
  <c r="E199" i="11"/>
  <c r="E244" i="11"/>
  <c r="E169" i="11"/>
  <c r="E214" i="11"/>
  <c r="E184" i="11"/>
  <c r="D244" i="11"/>
  <c r="D169" i="11"/>
  <c r="D229" i="11"/>
  <c r="D214" i="11"/>
  <c r="D184" i="11"/>
  <c r="D199" i="11"/>
  <c r="C169" i="11"/>
  <c r="C244" i="11"/>
  <c r="C229" i="11"/>
  <c r="C214" i="11"/>
  <c r="C199" i="11"/>
  <c r="C184" i="11"/>
  <c r="B229" i="11"/>
  <c r="B199" i="11"/>
  <c r="B169" i="11"/>
  <c r="B184" i="11"/>
  <c r="B244" i="11"/>
  <c r="B214" i="11"/>
  <c r="A199" i="11"/>
  <c r="A229" i="11"/>
  <c r="A169" i="11"/>
  <c r="A184" i="11"/>
  <c r="A244" i="11"/>
  <c r="A214" i="11"/>
  <c r="F213" i="11"/>
  <c r="P213" i="11" s="1"/>
  <c r="F198" i="11"/>
  <c r="P198" i="11" s="1"/>
  <c r="F228" i="11"/>
  <c r="P228" i="11" s="1"/>
  <c r="F243" i="11"/>
  <c r="P243" i="11" s="1"/>
  <c r="F183" i="11"/>
  <c r="P183" i="11" s="1"/>
  <c r="F168" i="11"/>
  <c r="P168" i="11" s="1"/>
  <c r="E213" i="11"/>
  <c r="E228" i="11"/>
  <c r="E243" i="11"/>
  <c r="E183" i="11"/>
  <c r="E168" i="11"/>
  <c r="E198" i="11"/>
  <c r="D168" i="11"/>
  <c r="D213" i="11"/>
  <c r="D243" i="11"/>
  <c r="D228" i="11"/>
  <c r="D198" i="11"/>
  <c r="D183" i="11"/>
  <c r="C168" i="11"/>
  <c r="C198" i="11"/>
  <c r="C228" i="11"/>
  <c r="C213" i="11"/>
  <c r="C243" i="11"/>
  <c r="C183" i="11"/>
  <c r="B198" i="11"/>
  <c r="B168" i="11"/>
  <c r="B228" i="11"/>
  <c r="B213" i="11"/>
  <c r="B243" i="11"/>
  <c r="B183" i="11"/>
  <c r="A183" i="11"/>
  <c r="A243" i="11"/>
  <c r="A228" i="11"/>
  <c r="A168" i="11"/>
  <c r="A213" i="11"/>
  <c r="A198" i="11"/>
  <c r="F227" i="11"/>
  <c r="P227" i="11" s="1"/>
  <c r="E17" i="12" s="1"/>
  <c r="F167" i="11"/>
  <c r="P167" i="11" s="1"/>
  <c r="E13" i="12" s="1"/>
  <c r="F242" i="11"/>
  <c r="P242" i="11" s="1"/>
  <c r="E18" i="12" s="1"/>
  <c r="F197" i="11"/>
  <c r="P197" i="11" s="1"/>
  <c r="E15" i="12" s="1"/>
  <c r="F212" i="11"/>
  <c r="P212" i="11" s="1"/>
  <c r="E16" i="12" s="1"/>
  <c r="F182" i="11"/>
  <c r="P182" i="11" s="1"/>
  <c r="E14" i="12" s="1"/>
  <c r="E167" i="11"/>
  <c r="E242" i="11"/>
  <c r="E197" i="11"/>
  <c r="E182" i="11"/>
  <c r="E227" i="11"/>
  <c r="E212" i="11"/>
  <c r="D167" i="11"/>
  <c r="D242" i="11"/>
  <c r="D197" i="11"/>
  <c r="D212" i="11"/>
  <c r="D227" i="11"/>
  <c r="D182" i="11"/>
  <c r="C182" i="11"/>
  <c r="C242" i="11"/>
  <c r="C167" i="11"/>
  <c r="C227" i="11"/>
  <c r="C212" i="11"/>
  <c r="C197" i="11"/>
  <c r="B197" i="11"/>
  <c r="B15" i="12" s="1"/>
  <c r="B167" i="11"/>
  <c r="B13" i="12" s="1"/>
  <c r="B242" i="11"/>
  <c r="B18" i="12" s="1"/>
  <c r="B182" i="11"/>
  <c r="B14" i="12" s="1"/>
  <c r="B227" i="11"/>
  <c r="B17" i="12" s="1"/>
  <c r="B212" i="11"/>
  <c r="B16" i="12" s="1"/>
  <c r="A242" i="11"/>
  <c r="A18" i="12" s="1"/>
  <c r="A227" i="11"/>
  <c r="A17" i="12" s="1"/>
  <c r="A167" i="11"/>
  <c r="A13" i="12" s="1"/>
  <c r="A197" i="11"/>
  <c r="A15" i="12" s="1"/>
  <c r="A212" i="11"/>
  <c r="A16" i="12" s="1"/>
  <c r="A182" i="11"/>
  <c r="A14" i="12" s="1"/>
  <c r="F166" i="11"/>
  <c r="P166" i="11" s="1"/>
  <c r="F151" i="11"/>
  <c r="P151" i="11" s="1"/>
  <c r="E166" i="11"/>
  <c r="E151" i="11"/>
  <c r="D166" i="11"/>
  <c r="D151" i="11"/>
  <c r="C166" i="11"/>
  <c r="C151" i="11"/>
  <c r="B166" i="11"/>
  <c r="B151" i="11"/>
  <c r="A166" i="11"/>
  <c r="A151" i="11"/>
  <c r="F165" i="11"/>
  <c r="P165" i="11" s="1"/>
  <c r="F150" i="11"/>
  <c r="P150" i="11" s="1"/>
  <c r="E165" i="11"/>
  <c r="E150" i="11"/>
  <c r="D165" i="11"/>
  <c r="D150" i="11"/>
  <c r="C165" i="11"/>
  <c r="C150" i="11"/>
  <c r="B165" i="11"/>
  <c r="B150" i="11"/>
  <c r="A150" i="11"/>
  <c r="A165" i="11"/>
  <c r="F149" i="11"/>
  <c r="P149" i="11" s="1"/>
  <c r="F164" i="11"/>
  <c r="P164" i="11" s="1"/>
  <c r="E149" i="11"/>
  <c r="E164" i="11"/>
  <c r="D164" i="11"/>
  <c r="D149" i="11"/>
  <c r="C149" i="11"/>
  <c r="C164" i="11"/>
  <c r="B164" i="11"/>
  <c r="B149" i="11"/>
  <c r="A149" i="11"/>
  <c r="A164" i="11"/>
  <c r="F163" i="11"/>
  <c r="P163" i="11" s="1"/>
  <c r="E12" i="12" s="1"/>
  <c r="F148" i="11"/>
  <c r="P148" i="11" s="1"/>
  <c r="E11" i="12" s="1"/>
  <c r="E163" i="11"/>
  <c r="E148" i="11"/>
  <c r="D163" i="11"/>
  <c r="D148" i="11"/>
  <c r="C163" i="11"/>
  <c r="C148" i="11"/>
  <c r="B163" i="11"/>
  <c r="B148" i="11"/>
  <c r="A163" i="11"/>
  <c r="A148" i="11"/>
  <c r="N4007" i="8"/>
  <c r="H188" i="9" s="1"/>
  <c r="G188" i="9"/>
  <c r="N3992" i="8"/>
  <c r="H190" i="9" s="1"/>
  <c r="G190" i="9"/>
  <c r="N3977" i="8"/>
  <c r="H191" i="9" s="1"/>
  <c r="G191" i="9"/>
  <c r="N3962" i="8"/>
  <c r="H189" i="9" s="1"/>
  <c r="G189" i="9"/>
  <c r="N3947" i="8"/>
  <c r="H184" i="9" s="1"/>
  <c r="G184" i="9"/>
  <c r="N3692" i="8"/>
  <c r="H170" i="9" s="1"/>
  <c r="G170" i="9"/>
  <c r="N3677" i="8"/>
  <c r="H171" i="9" s="1"/>
  <c r="G171" i="9"/>
  <c r="N3662" i="8"/>
  <c r="H169" i="9" s="1"/>
  <c r="G169" i="9"/>
  <c r="N3647" i="8"/>
  <c r="H164" i="9" s="1"/>
  <c r="G164" i="9"/>
  <c r="N3632" i="8"/>
  <c r="H166" i="9" s="1"/>
  <c r="G166" i="9"/>
  <c r="N3617" i="8"/>
  <c r="H167" i="9" s="1"/>
  <c r="G167" i="9"/>
  <c r="N3616" i="8"/>
  <c r="H250" i="10" s="1"/>
  <c r="G250" i="10"/>
  <c r="N3615" i="8"/>
  <c r="H243" i="10" s="1"/>
  <c r="G243" i="10"/>
  <c r="N3614" i="8"/>
  <c r="H251" i="10" s="1"/>
  <c r="G251" i="10"/>
  <c r="N3613" i="8"/>
  <c r="H255" i="10" s="1"/>
  <c r="G255" i="10"/>
  <c r="N3612" i="8"/>
  <c r="H256" i="10" s="1"/>
  <c r="G256" i="10"/>
  <c r="N3611" i="8"/>
  <c r="H254" i="10" s="1"/>
  <c r="G254" i="10"/>
  <c r="N3610" i="8"/>
  <c r="H249" i="10" s="1"/>
  <c r="G249" i="10"/>
  <c r="N3609" i="8"/>
  <c r="H246" i="10" s="1"/>
  <c r="G246" i="10"/>
  <c r="N3608" i="8"/>
  <c r="H242" i="10" s="1"/>
  <c r="G242" i="10"/>
  <c r="N3607" i="8"/>
  <c r="H247" i="10" s="1"/>
  <c r="G247" i="10"/>
  <c r="N3606" i="8"/>
  <c r="H245" i="10" s="1"/>
  <c r="G245" i="10"/>
  <c r="N3605" i="8"/>
  <c r="H253" i="10" s="1"/>
  <c r="G253" i="10"/>
  <c r="N3604" i="8"/>
  <c r="H248" i="10" s="1"/>
  <c r="G248" i="10"/>
  <c r="N3603" i="8"/>
  <c r="H252" i="10" s="1"/>
  <c r="G252" i="10"/>
  <c r="N3602" i="8"/>
  <c r="G165" i="9"/>
  <c r="G244" i="10"/>
  <c r="N3587" i="8"/>
  <c r="H152" i="9" s="1"/>
  <c r="G152" i="9"/>
  <c r="N3572" i="8"/>
  <c r="H153" i="9" s="1"/>
  <c r="G153" i="9"/>
  <c r="N3557" i="8"/>
  <c r="H158" i="9" s="1"/>
  <c r="G158" i="9"/>
  <c r="N3542" i="8"/>
  <c r="H160" i="9" s="1"/>
  <c r="G160" i="9"/>
  <c r="N3242" i="8"/>
  <c r="H140" i="9" s="1"/>
  <c r="G140" i="9"/>
  <c r="N3227" i="8"/>
  <c r="H141" i="9" s="1"/>
  <c r="G141" i="9"/>
  <c r="N3212" i="8"/>
  <c r="H139" i="9" s="1"/>
  <c r="G139" i="9"/>
  <c r="N3197" i="8"/>
  <c r="H134" i="9" s="1"/>
  <c r="G134" i="9"/>
  <c r="N3182" i="8"/>
  <c r="H136" i="9" s="1"/>
  <c r="G136" i="9"/>
  <c r="N3167" i="8"/>
  <c r="H137" i="9" s="1"/>
  <c r="G137" i="9"/>
  <c r="N3166" i="8"/>
  <c r="H205" i="10" s="1"/>
  <c r="G205" i="10"/>
  <c r="N3165" i="8"/>
  <c r="H198" i="10" s="1"/>
  <c r="G198" i="10"/>
  <c r="N3164" i="8"/>
  <c r="H206" i="10" s="1"/>
  <c r="G206" i="10"/>
  <c r="N3163" i="8"/>
  <c r="H210" i="10" s="1"/>
  <c r="G210" i="10"/>
  <c r="N3162" i="8"/>
  <c r="H211" i="10" s="1"/>
  <c r="G211" i="10"/>
  <c r="N3161" i="8"/>
  <c r="H209" i="10" s="1"/>
  <c r="G209" i="10"/>
  <c r="N3160" i="8"/>
  <c r="H204" i="10" s="1"/>
  <c r="G204" i="10"/>
  <c r="N3159" i="8"/>
  <c r="H201" i="10" s="1"/>
  <c r="G201" i="10"/>
  <c r="N3158" i="8"/>
  <c r="H197" i="10" s="1"/>
  <c r="G197" i="10"/>
  <c r="N3157" i="8"/>
  <c r="H202" i="10" s="1"/>
  <c r="G202" i="10"/>
  <c r="N3156" i="8"/>
  <c r="H200" i="10" s="1"/>
  <c r="G200" i="10"/>
  <c r="N3155" i="8"/>
  <c r="H208" i="10" s="1"/>
  <c r="G208" i="10"/>
  <c r="N3154" i="8"/>
  <c r="H203" i="10" s="1"/>
  <c r="G203" i="10"/>
  <c r="N3153" i="8"/>
  <c r="H207" i="10" s="1"/>
  <c r="G207" i="10"/>
  <c r="N3152" i="8"/>
  <c r="G135" i="9"/>
  <c r="G199" i="10"/>
  <c r="N3137" i="8"/>
  <c r="H122" i="9" s="1"/>
  <c r="G122" i="9"/>
  <c r="N2897" i="8"/>
  <c r="H114" i="9" s="1"/>
  <c r="G114" i="9"/>
  <c r="N2882" i="8"/>
  <c r="H116" i="9" s="1"/>
  <c r="G116" i="9"/>
  <c r="N2867" i="8"/>
  <c r="H117" i="9" s="1"/>
  <c r="G117" i="9"/>
  <c r="N2866" i="8"/>
  <c r="H175" i="10" s="1"/>
  <c r="G175" i="10"/>
  <c r="N2865" i="8"/>
  <c r="H168" i="10" s="1"/>
  <c r="G168" i="10"/>
  <c r="N2864" i="8"/>
  <c r="H176" i="10" s="1"/>
  <c r="G176" i="10"/>
  <c r="N2863" i="8"/>
  <c r="H180" i="10" s="1"/>
  <c r="G180" i="10"/>
  <c r="G181" i="10"/>
  <c r="N2862" i="8"/>
  <c r="H181" i="10" s="1"/>
  <c r="N2861" i="8"/>
  <c r="H179" i="10" s="1"/>
  <c r="G179" i="10"/>
  <c r="N2860" i="8"/>
  <c r="H174" i="10" s="1"/>
  <c r="G174" i="10"/>
  <c r="N2859" i="8"/>
  <c r="H171" i="10" s="1"/>
  <c r="G171" i="10"/>
  <c r="N2858" i="8"/>
  <c r="H167" i="10" s="1"/>
  <c r="G167" i="10"/>
  <c r="N2857" i="8"/>
  <c r="H172" i="10" s="1"/>
  <c r="G172" i="10"/>
  <c r="N2856" i="8"/>
  <c r="H170" i="10" s="1"/>
  <c r="G170" i="10"/>
  <c r="N2855" i="8"/>
  <c r="H178" i="10" s="1"/>
  <c r="G178" i="10"/>
  <c r="N2854" i="8"/>
  <c r="H173" i="10" s="1"/>
  <c r="G173" i="10"/>
  <c r="N2853" i="8"/>
  <c r="H177" i="10" s="1"/>
  <c r="G177" i="10"/>
  <c r="N2852" i="8"/>
  <c r="G115" i="9"/>
  <c r="G169" i="10"/>
  <c r="N2837" i="8"/>
  <c r="H102" i="9" s="1"/>
  <c r="G102" i="9"/>
  <c r="N2822" i="8"/>
  <c r="H103" i="9" s="1"/>
  <c r="G103" i="9"/>
  <c r="N2807" i="8"/>
  <c r="H108" i="9" s="1"/>
  <c r="G108" i="9"/>
  <c r="N2792" i="8"/>
  <c r="H110" i="9" s="1"/>
  <c r="G110" i="9"/>
  <c r="G111" i="9"/>
  <c r="N2777" i="8"/>
  <c r="H111" i="9" s="1"/>
  <c r="N2762" i="8"/>
  <c r="H109" i="9" s="1"/>
  <c r="G109" i="9"/>
  <c r="G104" i="9"/>
  <c r="N2747" i="8"/>
  <c r="H104" i="9" s="1"/>
  <c r="G106" i="9"/>
  <c r="N2732" i="8"/>
  <c r="H106" i="9" s="1"/>
  <c r="N2327" i="8"/>
  <c r="H271" i="9" s="1"/>
  <c r="N2192" i="8"/>
  <c r="G261" i="9"/>
  <c r="N2177" i="8"/>
  <c r="H261" i="9" s="1"/>
  <c r="N2162" i="8"/>
  <c r="H259" i="9" s="1"/>
  <c r="G259" i="9"/>
  <c r="N2147" i="8"/>
  <c r="H254" i="9" s="1"/>
  <c r="G254" i="9"/>
  <c r="N2132" i="8"/>
  <c r="H256" i="9" s="1"/>
  <c r="G256" i="9"/>
  <c r="N2117" i="8"/>
  <c r="H257" i="9" s="1"/>
  <c r="G257" i="9"/>
  <c r="N2116" i="8"/>
  <c r="N2115" i="8"/>
  <c r="N2114" i="8"/>
  <c r="N2113" i="8"/>
  <c r="N2112" i="8"/>
  <c r="N2111" i="8"/>
  <c r="N2110" i="8"/>
  <c r="N2109" i="8"/>
  <c r="N2108" i="8"/>
  <c r="N2107" i="8"/>
  <c r="N2106" i="8"/>
  <c r="N2105" i="8"/>
  <c r="N2104" i="8"/>
  <c r="N2103" i="8"/>
  <c r="G255" i="9"/>
  <c r="N2102" i="8"/>
  <c r="N2087" i="8"/>
  <c r="H242" i="9" s="1"/>
  <c r="G242" i="9"/>
  <c r="N2072" i="8"/>
  <c r="H243" i="9" s="1"/>
  <c r="G243" i="9"/>
  <c r="N2057" i="8"/>
  <c r="H248" i="9" s="1"/>
  <c r="G248" i="9"/>
  <c r="G250" i="9"/>
  <c r="N2042" i="8"/>
  <c r="H250" i="9" s="1"/>
  <c r="N2027" i="8"/>
  <c r="H251" i="9" s="1"/>
  <c r="G251" i="9"/>
  <c r="N2012" i="8"/>
  <c r="H249" i="9" s="1"/>
  <c r="G249" i="9"/>
  <c r="N1997" i="8"/>
  <c r="H244" i="9" s="1"/>
  <c r="G244" i="9"/>
  <c r="N1982" i="8"/>
  <c r="H246" i="9" s="1"/>
  <c r="G246" i="9"/>
  <c r="G247" i="9"/>
  <c r="N1967" i="8"/>
  <c r="H247" i="9" s="1"/>
  <c r="G370" i="10"/>
  <c r="N1966" i="8"/>
  <c r="H370" i="10" s="1"/>
  <c r="N1965" i="8"/>
  <c r="H363" i="10" s="1"/>
  <c r="G363" i="10"/>
  <c r="N1964" i="8"/>
  <c r="H371" i="10" s="1"/>
  <c r="G371" i="10"/>
  <c r="N1963" i="8"/>
  <c r="H375" i="10" s="1"/>
  <c r="G375" i="10"/>
  <c r="N1962" i="8"/>
  <c r="H376" i="10" s="1"/>
  <c r="G376" i="10"/>
  <c r="N1961" i="8"/>
  <c r="H374" i="10" s="1"/>
  <c r="G374" i="10"/>
  <c r="G369" i="10"/>
  <c r="N1960" i="8"/>
  <c r="H369" i="10" s="1"/>
  <c r="N1959" i="8"/>
  <c r="H366" i="10" s="1"/>
  <c r="G366" i="10"/>
  <c r="N1958" i="8"/>
  <c r="H362" i="10" s="1"/>
  <c r="G362" i="10"/>
  <c r="N1957" i="8"/>
  <c r="H367" i="10" s="1"/>
  <c r="G367" i="10"/>
  <c r="N1956" i="8"/>
  <c r="H365" i="10" s="1"/>
  <c r="G365" i="10"/>
  <c r="N1955" i="8"/>
  <c r="H373" i="10" s="1"/>
  <c r="G373" i="10"/>
  <c r="N1954" i="8"/>
  <c r="H368" i="10" s="1"/>
  <c r="G368" i="10"/>
  <c r="N1953" i="8"/>
  <c r="H372" i="10" s="1"/>
  <c r="G372" i="10"/>
  <c r="G245" i="9"/>
  <c r="G364" i="10"/>
  <c r="N1952" i="8"/>
  <c r="G232" i="9"/>
  <c r="N1937" i="8"/>
  <c r="H232" i="9" s="1"/>
  <c r="N1922" i="8"/>
  <c r="H233" i="9" s="1"/>
  <c r="G233" i="9"/>
  <c r="N857" i="8"/>
  <c r="H58" i="9" s="1"/>
  <c r="G58" i="9"/>
  <c r="N842" i="8"/>
  <c r="H60" i="9" s="1"/>
  <c r="G60" i="9"/>
  <c r="N827" i="8"/>
  <c r="H61" i="9" s="1"/>
  <c r="G61" i="9"/>
  <c r="N812" i="8"/>
  <c r="H59" i="9" s="1"/>
  <c r="G59" i="9"/>
  <c r="N797" i="8"/>
  <c r="H54" i="9" s="1"/>
  <c r="G54" i="9"/>
  <c r="N782" i="8"/>
  <c r="H56" i="9" s="1"/>
  <c r="G56" i="9"/>
  <c r="N767" i="8"/>
  <c r="H57" i="9" s="1"/>
  <c r="G57" i="9"/>
  <c r="N766" i="8"/>
  <c r="N765" i="8"/>
  <c r="N764" i="8"/>
  <c r="N763" i="8"/>
  <c r="N762" i="8"/>
  <c r="N761" i="8"/>
  <c r="N760" i="8"/>
  <c r="N759" i="8"/>
  <c r="N758" i="8"/>
  <c r="N757" i="8"/>
  <c r="N756" i="8"/>
  <c r="N755" i="8"/>
  <c r="N754" i="8"/>
  <c r="N753" i="8"/>
  <c r="N752" i="8"/>
  <c r="G55" i="9"/>
  <c r="N737" i="8"/>
  <c r="H42" i="9" s="1"/>
  <c r="G42" i="9"/>
  <c r="N722" i="8"/>
  <c r="H43" i="9" s="1"/>
  <c r="G43" i="9"/>
  <c r="N707" i="8"/>
  <c r="H48" i="9" s="1"/>
  <c r="G48" i="9"/>
  <c r="L1437" i="8"/>
  <c r="M1437" i="8" s="1"/>
  <c r="N1437" i="8" s="1"/>
  <c r="L237" i="8"/>
  <c r="M237" i="8" s="1"/>
  <c r="N237" i="8" s="1"/>
  <c r="L2487" i="8"/>
  <c r="M2487" i="8" s="1"/>
  <c r="N2487" i="8" s="1"/>
  <c r="L387" i="8"/>
  <c r="M387" i="8" s="1"/>
  <c r="N387" i="8" s="1"/>
  <c r="L537" i="8"/>
  <c r="M537" i="8" s="1"/>
  <c r="N537" i="8" s="1"/>
  <c r="L3387" i="8"/>
  <c r="M3387" i="8" s="1"/>
  <c r="N3387" i="8" s="1"/>
  <c r="L1287" i="8"/>
  <c r="M1287" i="8" s="1"/>
  <c r="N1287" i="8" s="1"/>
  <c r="L1137" i="8"/>
  <c r="M1137" i="8" s="1"/>
  <c r="N1137" i="8" s="1"/>
  <c r="L4287" i="8"/>
  <c r="M4287" i="8" s="1"/>
  <c r="N4287" i="8" s="1"/>
  <c r="L1587" i="8"/>
  <c r="M1587" i="8" s="1"/>
  <c r="N1587" i="8" s="1"/>
  <c r="L1737" i="8"/>
  <c r="M1737" i="8" s="1"/>
  <c r="N1737" i="8" s="1"/>
  <c r="L3837" i="8"/>
  <c r="M3837" i="8" s="1"/>
  <c r="N3837" i="8" s="1"/>
  <c r="L687" i="8"/>
  <c r="M687" i="8" s="1"/>
  <c r="N687" i="8" s="1"/>
  <c r="L3087" i="8"/>
  <c r="M3087" i="8" s="1"/>
  <c r="N3087" i="8" s="1"/>
  <c r="L1887" i="8"/>
  <c r="M1887" i="8" s="1"/>
  <c r="N1887" i="8" s="1"/>
  <c r="L4137" i="8"/>
  <c r="M4137" i="8" s="1"/>
  <c r="N4137" i="8" s="1"/>
  <c r="L87" i="8"/>
  <c r="M87" i="8" s="1"/>
  <c r="N87" i="8" s="1"/>
  <c r="L987" i="8"/>
  <c r="M987" i="8" s="1"/>
  <c r="N987" i="8" s="1"/>
  <c r="L2637" i="8"/>
  <c r="M2637" i="8" s="1"/>
  <c r="N2637" i="8" s="1"/>
  <c r="L2937" i="8"/>
  <c r="M2937" i="8" s="1"/>
  <c r="N2937" i="8" s="1"/>
  <c r="K2637" i="8"/>
  <c r="K2487" i="8"/>
  <c r="K3837" i="8"/>
  <c r="K3387" i="8"/>
  <c r="K4137" i="8"/>
  <c r="K3087" i="8"/>
  <c r="K4287" i="8"/>
  <c r="K687" i="8"/>
  <c r="K87" i="8"/>
  <c r="K987" i="8"/>
  <c r="K537" i="8"/>
  <c r="K237" i="8"/>
  <c r="K1287" i="8"/>
  <c r="K1587" i="8"/>
  <c r="K387" i="8"/>
  <c r="K1437" i="8"/>
  <c r="K1737" i="8"/>
  <c r="K1887" i="8"/>
  <c r="K1137" i="8"/>
  <c r="K2937" i="8"/>
  <c r="J3837" i="8"/>
  <c r="J3387" i="8"/>
  <c r="J4287" i="8"/>
  <c r="J1137" i="8"/>
  <c r="J537" i="8"/>
  <c r="J3087" i="8"/>
  <c r="J1437" i="8"/>
  <c r="J1287" i="8"/>
  <c r="J387" i="8"/>
  <c r="J4137" i="8"/>
  <c r="J987" i="8"/>
  <c r="J1587" i="8"/>
  <c r="J87" i="8"/>
  <c r="J1887" i="8"/>
  <c r="J1737" i="8"/>
  <c r="J687" i="8"/>
  <c r="J2637" i="8"/>
  <c r="J2937" i="8"/>
  <c r="J2487" i="8"/>
  <c r="J237" i="8"/>
  <c r="E1137" i="8"/>
  <c r="E387" i="8"/>
  <c r="E537" i="8"/>
  <c r="E1437" i="8"/>
  <c r="E2487" i="8"/>
  <c r="E1887" i="8"/>
  <c r="E4137" i="8"/>
  <c r="E237" i="8"/>
  <c r="E1587" i="8"/>
  <c r="E3837" i="8"/>
  <c r="E3387" i="8"/>
  <c r="E4287" i="8"/>
  <c r="E1737" i="8"/>
  <c r="E987" i="8"/>
  <c r="E687" i="8"/>
  <c r="E3087" i="8"/>
  <c r="E2937" i="8"/>
  <c r="E87" i="8"/>
  <c r="E2637" i="8"/>
  <c r="E1287" i="8"/>
  <c r="L988" i="8"/>
  <c r="M988" i="8" s="1"/>
  <c r="N988" i="8" s="1"/>
  <c r="L4138" i="8"/>
  <c r="M4138" i="8" s="1"/>
  <c r="N4138" i="8" s="1"/>
  <c r="L2638" i="8"/>
  <c r="M2638" i="8" s="1"/>
  <c r="N2638" i="8" s="1"/>
  <c r="L1588" i="8"/>
  <c r="M1588" i="8" s="1"/>
  <c r="N1588" i="8" s="1"/>
  <c r="L238" i="8"/>
  <c r="M238" i="8" s="1"/>
  <c r="N238" i="8" s="1"/>
  <c r="L3388" i="8"/>
  <c r="M3388" i="8" s="1"/>
  <c r="N3388" i="8" s="1"/>
  <c r="L1888" i="8"/>
  <c r="M1888" i="8" s="1"/>
  <c r="N1888" i="8" s="1"/>
  <c r="L538" i="8"/>
  <c r="M538" i="8" s="1"/>
  <c r="N538" i="8" s="1"/>
  <c r="L688" i="8"/>
  <c r="M688" i="8" s="1"/>
  <c r="N688" i="8" s="1"/>
  <c r="L2938" i="8"/>
  <c r="M2938" i="8" s="1"/>
  <c r="N2938" i="8" s="1"/>
  <c r="L88" i="8"/>
  <c r="M88" i="8" s="1"/>
  <c r="N88" i="8" s="1"/>
  <c r="L1738" i="8"/>
  <c r="M1738" i="8" s="1"/>
  <c r="N1738" i="8" s="1"/>
  <c r="L388" i="8"/>
  <c r="M388" i="8" s="1"/>
  <c r="N388" i="8" s="1"/>
  <c r="L1288" i="8"/>
  <c r="M1288" i="8" s="1"/>
  <c r="N1288" i="8" s="1"/>
  <c r="L3088" i="8"/>
  <c r="M3088" i="8" s="1"/>
  <c r="N3088" i="8" s="1"/>
  <c r="L4288" i="8"/>
  <c r="M4288" i="8" s="1"/>
  <c r="N4288" i="8" s="1"/>
  <c r="L1138" i="8"/>
  <c r="M1138" i="8" s="1"/>
  <c r="N1138" i="8" s="1"/>
  <c r="L1438" i="8"/>
  <c r="M1438" i="8" s="1"/>
  <c r="N1438" i="8" s="1"/>
  <c r="L3838" i="8"/>
  <c r="M3838" i="8" s="1"/>
  <c r="N3838" i="8" s="1"/>
  <c r="L2488" i="8"/>
  <c r="M2488" i="8" s="1"/>
  <c r="N2488" i="8" s="1"/>
  <c r="K2638" i="8"/>
  <c r="K1888" i="8"/>
  <c r="K3088" i="8"/>
  <c r="K2938" i="8"/>
  <c r="K1738" i="8"/>
  <c r="K988" i="8"/>
  <c r="K1438" i="8"/>
  <c r="K2488" i="8"/>
  <c r="K4288" i="8"/>
  <c r="K538" i="8"/>
  <c r="K388" i="8"/>
  <c r="K3388" i="8"/>
  <c r="K88" i="8"/>
  <c r="K4138" i="8"/>
  <c r="K1588" i="8"/>
  <c r="K1138" i="8"/>
  <c r="K238" i="8"/>
  <c r="K688" i="8"/>
  <c r="K3838" i="8"/>
  <c r="K1288" i="8"/>
  <c r="J88" i="8"/>
  <c r="J2638" i="8"/>
  <c r="J2938" i="8"/>
  <c r="J1888" i="8"/>
  <c r="J1438" i="8"/>
  <c r="J2488" i="8"/>
  <c r="J388" i="8"/>
  <c r="J1138" i="8"/>
  <c r="J3088" i="8"/>
  <c r="J4288" i="8"/>
  <c r="J688" i="8"/>
  <c r="J3388" i="8"/>
  <c r="J238" i="8"/>
  <c r="J3838" i="8"/>
  <c r="J538" i="8"/>
  <c r="J1288" i="8"/>
  <c r="J1588" i="8"/>
  <c r="J4138" i="8"/>
  <c r="J1738" i="8"/>
  <c r="J988" i="8"/>
  <c r="E2638" i="8"/>
  <c r="E88" i="8"/>
  <c r="E2488" i="8"/>
  <c r="E1288" i="8"/>
  <c r="E1438" i="8"/>
  <c r="E3388" i="8"/>
  <c r="E1738" i="8"/>
  <c r="E1138" i="8"/>
  <c r="E4288" i="8"/>
  <c r="E988" i="8"/>
  <c r="E3088" i="8"/>
  <c r="E2938" i="8"/>
  <c r="E388" i="8"/>
  <c r="E3838" i="8"/>
  <c r="E688" i="8"/>
  <c r="E1888" i="8"/>
  <c r="E4138" i="8"/>
  <c r="E538" i="8"/>
  <c r="E1588" i="8"/>
  <c r="E238" i="8"/>
  <c r="L4286" i="8"/>
  <c r="M4286" i="8" s="1"/>
  <c r="N4286" i="8" s="1"/>
  <c r="L1136" i="8"/>
  <c r="M1136" i="8" s="1"/>
  <c r="N1136" i="8" s="1"/>
  <c r="L2636" i="8"/>
  <c r="M2636" i="8" s="1"/>
  <c r="N2636" i="8" s="1"/>
  <c r="L2486" i="8"/>
  <c r="M2486" i="8" s="1"/>
  <c r="N2486" i="8" s="1"/>
  <c r="L86" i="8"/>
  <c r="M86" i="8" s="1"/>
  <c r="N86" i="8" s="1"/>
  <c r="L3836" i="8"/>
  <c r="M3836" i="8" s="1"/>
  <c r="N3836" i="8" s="1"/>
  <c r="L1286" i="8"/>
  <c r="M1286" i="8" s="1"/>
  <c r="N1286" i="8" s="1"/>
  <c r="L386" i="8"/>
  <c r="M386" i="8" s="1"/>
  <c r="N386" i="8" s="1"/>
  <c r="L236" i="8"/>
  <c r="M236" i="8" s="1"/>
  <c r="N236" i="8" s="1"/>
  <c r="L1586" i="8"/>
  <c r="M1586" i="8" s="1"/>
  <c r="N1586" i="8" s="1"/>
  <c r="L686" i="8"/>
  <c r="M686" i="8" s="1"/>
  <c r="N686" i="8" s="1"/>
  <c r="L536" i="8"/>
  <c r="M536" i="8" s="1"/>
  <c r="N536" i="8" s="1"/>
  <c r="L3386" i="8"/>
  <c r="M3386" i="8" s="1"/>
  <c r="N3386" i="8" s="1"/>
  <c r="L1736" i="8"/>
  <c r="M1736" i="8" s="1"/>
  <c r="N1736" i="8" s="1"/>
  <c r="L1436" i="8"/>
  <c r="M1436" i="8" s="1"/>
  <c r="N1436" i="8" s="1"/>
  <c r="L986" i="8"/>
  <c r="M986" i="8" s="1"/>
  <c r="N986" i="8" s="1"/>
  <c r="L3086" i="8"/>
  <c r="M3086" i="8" s="1"/>
  <c r="N3086" i="8" s="1"/>
  <c r="L1886" i="8"/>
  <c r="M1886" i="8" s="1"/>
  <c r="N1886" i="8" s="1"/>
  <c r="L2936" i="8"/>
  <c r="M2936" i="8" s="1"/>
  <c r="N2936" i="8" s="1"/>
  <c r="L4136" i="8"/>
  <c r="M4136" i="8" s="1"/>
  <c r="N4136" i="8" s="1"/>
  <c r="K3836" i="8"/>
  <c r="K386" i="8"/>
  <c r="K3386" i="8"/>
  <c r="K3086" i="8"/>
  <c r="K2936" i="8"/>
  <c r="K1736" i="8"/>
  <c r="K86" i="8"/>
  <c r="K1136" i="8"/>
  <c r="K1886" i="8"/>
  <c r="K2486" i="8"/>
  <c r="K2636" i="8"/>
  <c r="K1286" i="8"/>
  <c r="K1436" i="8"/>
  <c r="K536" i="8"/>
  <c r="K686" i="8"/>
  <c r="K236" i="8"/>
  <c r="K4286" i="8"/>
  <c r="K4136" i="8"/>
  <c r="K986" i="8"/>
  <c r="K1586" i="8"/>
  <c r="J3386" i="8"/>
  <c r="J986" i="8"/>
  <c r="J2486" i="8"/>
  <c r="J86" i="8"/>
  <c r="J1436" i="8"/>
  <c r="J1286" i="8"/>
  <c r="J4286" i="8"/>
  <c r="J1736" i="8"/>
  <c r="J2636" i="8"/>
  <c r="J3836" i="8"/>
  <c r="J386" i="8"/>
  <c r="J2936" i="8"/>
  <c r="J1886" i="8"/>
  <c r="J4136" i="8"/>
  <c r="J3086" i="8"/>
  <c r="J236" i="8"/>
  <c r="J1586" i="8"/>
  <c r="J686" i="8"/>
  <c r="J536" i="8"/>
  <c r="J1136" i="8"/>
  <c r="E2486" i="8"/>
  <c r="E2636" i="8"/>
  <c r="E986" i="8"/>
  <c r="E1736" i="8"/>
  <c r="E2936" i="8"/>
  <c r="E1136" i="8"/>
  <c r="E3836" i="8"/>
  <c r="E386" i="8"/>
  <c r="E3386" i="8"/>
  <c r="E536" i="8"/>
  <c r="E1586" i="8"/>
  <c r="E4136" i="8"/>
  <c r="E236" i="8"/>
  <c r="E686" i="8"/>
  <c r="E4286" i="8"/>
  <c r="E1286" i="8"/>
  <c r="E1886" i="8"/>
  <c r="E1436" i="8"/>
  <c r="E86" i="8"/>
  <c r="E3086" i="8"/>
  <c r="L4280" i="8"/>
  <c r="M4280" i="8" s="1"/>
  <c r="N4280" i="8" s="1"/>
  <c r="L3830" i="8"/>
  <c r="M3830" i="8" s="1"/>
  <c r="N3830" i="8" s="1"/>
  <c r="L530" i="8"/>
  <c r="M530" i="8" s="1"/>
  <c r="N530" i="8" s="1"/>
  <c r="L1580" i="8"/>
  <c r="M1580" i="8" s="1"/>
  <c r="N1580" i="8" s="1"/>
  <c r="L980" i="8"/>
  <c r="M980" i="8" s="1"/>
  <c r="N980" i="8" s="1"/>
  <c r="L380" i="8"/>
  <c r="M380" i="8" s="1"/>
  <c r="N380" i="8" s="1"/>
  <c r="L3080" i="8"/>
  <c r="M3080" i="8" s="1"/>
  <c r="N3080" i="8" s="1"/>
  <c r="L1280" i="8"/>
  <c r="M1280" i="8" s="1"/>
  <c r="N1280" i="8" s="1"/>
  <c r="L680" i="8"/>
  <c r="M680" i="8" s="1"/>
  <c r="N680" i="8" s="1"/>
  <c r="L2630" i="8"/>
  <c r="M2630" i="8" s="1"/>
  <c r="N2630" i="8" s="1"/>
  <c r="L3380" i="8"/>
  <c r="M3380" i="8" s="1"/>
  <c r="N3380" i="8" s="1"/>
  <c r="L1730" i="8"/>
  <c r="M1730" i="8" s="1"/>
  <c r="N1730" i="8" s="1"/>
  <c r="L1430" i="8"/>
  <c r="M1430" i="8" s="1"/>
  <c r="N1430" i="8" s="1"/>
  <c r="L2480" i="8"/>
  <c r="M2480" i="8" s="1"/>
  <c r="N2480" i="8" s="1"/>
  <c r="L1880" i="8"/>
  <c r="M1880" i="8" s="1"/>
  <c r="N1880" i="8" s="1"/>
  <c r="L2930" i="8"/>
  <c r="M2930" i="8" s="1"/>
  <c r="N2930" i="8" s="1"/>
  <c r="L4130" i="8"/>
  <c r="M4130" i="8" s="1"/>
  <c r="N4130" i="8" s="1"/>
  <c r="L3530" i="8"/>
  <c r="M3530" i="8" s="1"/>
  <c r="N3530" i="8" s="1"/>
  <c r="L230" i="8"/>
  <c r="M230" i="8" s="1"/>
  <c r="N230" i="8" s="1"/>
  <c r="L80" i="8"/>
  <c r="M80" i="8" s="1"/>
  <c r="N80" i="8" s="1"/>
  <c r="K2930" i="8"/>
  <c r="K80" i="8"/>
  <c r="K4130" i="8"/>
  <c r="K530" i="8"/>
  <c r="K2630" i="8"/>
  <c r="K2480" i="8"/>
  <c r="K3380" i="8"/>
  <c r="K3080" i="8"/>
  <c r="K1730" i="8"/>
  <c r="K1430" i="8"/>
  <c r="K380" i="8"/>
  <c r="K3530" i="8"/>
  <c r="K1880" i="8"/>
  <c r="K3830" i="8"/>
  <c r="K1280" i="8"/>
  <c r="K1580" i="8"/>
  <c r="K230" i="8"/>
  <c r="K4280" i="8"/>
  <c r="K980" i="8"/>
  <c r="K680" i="8"/>
  <c r="J1280" i="8"/>
  <c r="J3080" i="8"/>
  <c r="J4280" i="8"/>
  <c r="J1880" i="8"/>
  <c r="J3830" i="8"/>
  <c r="J1430" i="8"/>
  <c r="J3380" i="8"/>
  <c r="J2630" i="8"/>
  <c r="J80" i="8"/>
  <c r="J380" i="8"/>
  <c r="J1730" i="8"/>
  <c r="J980" i="8"/>
  <c r="J680" i="8"/>
  <c r="J2480" i="8"/>
  <c r="J2930" i="8"/>
  <c r="J530" i="8"/>
  <c r="J4130" i="8"/>
  <c r="J230" i="8"/>
  <c r="J3530" i="8"/>
  <c r="J1580" i="8"/>
  <c r="E4280" i="8"/>
  <c r="E3830" i="8"/>
  <c r="E1880" i="8"/>
  <c r="E530" i="8"/>
  <c r="E380" i="8"/>
  <c r="E1430" i="8"/>
  <c r="E230" i="8"/>
  <c r="E3530" i="8"/>
  <c r="E3380" i="8"/>
  <c r="E2630" i="8"/>
  <c r="E1280" i="8"/>
  <c r="E4130" i="8"/>
  <c r="E1580" i="8"/>
  <c r="E3080" i="8"/>
  <c r="E980" i="8"/>
  <c r="E2930" i="8"/>
  <c r="E80" i="8"/>
  <c r="E2480" i="8"/>
  <c r="E680" i="8"/>
  <c r="E1730" i="8"/>
  <c r="L3378" i="8"/>
  <c r="M3378" i="8" s="1"/>
  <c r="N3378" i="8" s="1"/>
  <c r="L1278" i="8"/>
  <c r="M1278" i="8" s="1"/>
  <c r="N1278" i="8" s="1"/>
  <c r="L678" i="8"/>
  <c r="M678" i="8" s="1"/>
  <c r="N678" i="8" s="1"/>
  <c r="L3528" i="8"/>
  <c r="M3528" i="8" s="1"/>
  <c r="N3528" i="8" s="1"/>
  <c r="L1878" i="8"/>
  <c r="M1878" i="8" s="1"/>
  <c r="N1878" i="8" s="1"/>
  <c r="L2478" i="8"/>
  <c r="M2478" i="8" s="1"/>
  <c r="N2478" i="8" s="1"/>
  <c r="L4128" i="8"/>
  <c r="M4128" i="8" s="1"/>
  <c r="N4128" i="8" s="1"/>
  <c r="L1428" i="8"/>
  <c r="M1428" i="8" s="1"/>
  <c r="N1428" i="8" s="1"/>
  <c r="L1578" i="8"/>
  <c r="M1578" i="8" s="1"/>
  <c r="N1578" i="8" s="1"/>
  <c r="L228" i="8"/>
  <c r="M228" i="8" s="1"/>
  <c r="N228" i="8" s="1"/>
  <c r="L3078" i="8"/>
  <c r="M3078" i="8" s="1"/>
  <c r="N3078" i="8" s="1"/>
  <c r="L1728" i="8"/>
  <c r="M1728" i="8" s="1"/>
  <c r="N1728" i="8" s="1"/>
  <c r="L528" i="8"/>
  <c r="M528" i="8" s="1"/>
  <c r="N528" i="8" s="1"/>
  <c r="L4278" i="8"/>
  <c r="M4278" i="8" s="1"/>
  <c r="N4278" i="8" s="1"/>
  <c r="L78" i="8"/>
  <c r="M78" i="8" s="1"/>
  <c r="N78" i="8" s="1"/>
  <c r="L2928" i="8"/>
  <c r="M2928" i="8" s="1"/>
  <c r="N2928" i="8" s="1"/>
  <c r="L3828" i="8"/>
  <c r="M3828" i="8" s="1"/>
  <c r="N3828" i="8" s="1"/>
  <c r="L2628" i="8"/>
  <c r="M2628" i="8" s="1"/>
  <c r="N2628" i="8" s="1"/>
  <c r="L978" i="8"/>
  <c r="M978" i="8" s="1"/>
  <c r="N978" i="8" s="1"/>
  <c r="L378" i="8"/>
  <c r="M378" i="8" s="1"/>
  <c r="N378" i="8" s="1"/>
  <c r="K4128" i="8"/>
  <c r="K1578" i="8"/>
  <c r="K2928" i="8"/>
  <c r="K528" i="8"/>
  <c r="K228" i="8"/>
  <c r="K3828" i="8"/>
  <c r="K978" i="8"/>
  <c r="K1728" i="8"/>
  <c r="K2628" i="8"/>
  <c r="K4278" i="8"/>
  <c r="K2478" i="8"/>
  <c r="K3528" i="8"/>
  <c r="K678" i="8"/>
  <c r="K1278" i="8"/>
  <c r="K1878" i="8"/>
  <c r="K3378" i="8"/>
  <c r="K378" i="8"/>
  <c r="K3078" i="8"/>
  <c r="K1428" i="8"/>
  <c r="K78" i="8"/>
  <c r="J978" i="8"/>
  <c r="J1278" i="8"/>
  <c r="J2928" i="8"/>
  <c r="J2628" i="8"/>
  <c r="J678" i="8"/>
  <c r="J528" i="8"/>
  <c r="J1728" i="8"/>
  <c r="J1578" i="8"/>
  <c r="J4128" i="8"/>
  <c r="J2478" i="8"/>
  <c r="J3828" i="8"/>
  <c r="J3378" i="8"/>
  <c r="J3078" i="8"/>
  <c r="J378" i="8"/>
  <c r="J1878" i="8"/>
  <c r="J3528" i="8"/>
  <c r="J1428" i="8"/>
  <c r="J78" i="8"/>
  <c r="J228" i="8"/>
  <c r="J4278" i="8"/>
  <c r="E1278" i="8"/>
  <c r="E3378" i="8"/>
  <c r="E3828" i="8"/>
  <c r="E1728" i="8"/>
  <c r="E1578" i="8"/>
  <c r="E3078" i="8"/>
  <c r="E1878" i="8"/>
  <c r="E1428" i="8"/>
  <c r="E978" i="8"/>
  <c r="E2628" i="8"/>
  <c r="E3528" i="8"/>
  <c r="E4128" i="8"/>
  <c r="E78" i="8"/>
  <c r="E678" i="8"/>
  <c r="E2928" i="8"/>
  <c r="E378" i="8"/>
  <c r="E228" i="8"/>
  <c r="E528" i="8"/>
  <c r="E2478" i="8"/>
  <c r="E4278" i="8"/>
  <c r="L389" i="8"/>
  <c r="M389" i="8" s="1"/>
  <c r="N389" i="8" s="1"/>
  <c r="L1289" i="8"/>
  <c r="M1289" i="8" s="1"/>
  <c r="N1289" i="8" s="1"/>
  <c r="L3839" i="8"/>
  <c r="M3839" i="8" s="1"/>
  <c r="N3839" i="8" s="1"/>
  <c r="L1739" i="8"/>
  <c r="M1739" i="8" s="1"/>
  <c r="N1739" i="8" s="1"/>
  <c r="L2939" i="8"/>
  <c r="M2939" i="8" s="1"/>
  <c r="N2939" i="8" s="1"/>
  <c r="L239" i="8"/>
  <c r="M239" i="8" s="1"/>
  <c r="N239" i="8" s="1"/>
  <c r="L2639" i="8"/>
  <c r="M2639" i="8" s="1"/>
  <c r="N2639" i="8" s="1"/>
  <c r="L4289" i="8"/>
  <c r="M4289" i="8" s="1"/>
  <c r="N4289" i="8" s="1"/>
  <c r="L3089" i="8"/>
  <c r="M3089" i="8" s="1"/>
  <c r="N3089" i="8" s="1"/>
  <c r="L3389" i="8"/>
  <c r="M3389" i="8" s="1"/>
  <c r="N3389" i="8" s="1"/>
  <c r="L989" i="8"/>
  <c r="M989" i="8" s="1"/>
  <c r="N989" i="8" s="1"/>
  <c r="L2339" i="8"/>
  <c r="M2339" i="8" s="1"/>
  <c r="N2339" i="8" s="1"/>
  <c r="L1889" i="8"/>
  <c r="M1889" i="8" s="1"/>
  <c r="N1889" i="8" s="1"/>
  <c r="L4139" i="8"/>
  <c r="M4139" i="8" s="1"/>
  <c r="N4139" i="8" s="1"/>
  <c r="L2489" i="8"/>
  <c r="M2489" i="8" s="1"/>
  <c r="N2489" i="8" s="1"/>
  <c r="L1589" i="8"/>
  <c r="M1589" i="8" s="1"/>
  <c r="N1589" i="8" s="1"/>
  <c r="L1139" i="8"/>
  <c r="M1139" i="8" s="1"/>
  <c r="N1139" i="8" s="1"/>
  <c r="L89" i="8"/>
  <c r="M89" i="8" s="1"/>
  <c r="N89" i="8" s="1"/>
  <c r="L539" i="8"/>
  <c r="M539" i="8" s="1"/>
  <c r="N539" i="8" s="1"/>
  <c r="L1439" i="8"/>
  <c r="M1439" i="8" s="1"/>
  <c r="N1439" i="8" s="1"/>
  <c r="L689" i="8"/>
  <c r="M689" i="8" s="1"/>
  <c r="N689" i="8" s="1"/>
  <c r="K989" i="8"/>
  <c r="K1139" i="8"/>
  <c r="K689" i="8"/>
  <c r="K1739" i="8"/>
  <c r="K4139" i="8"/>
  <c r="K2939" i="8"/>
  <c r="K2639" i="8"/>
  <c r="K3389" i="8"/>
  <c r="K2339" i="8"/>
  <c r="K1889" i="8"/>
  <c r="K389" i="8"/>
  <c r="K3839" i="8"/>
  <c r="K1439" i="8"/>
  <c r="K4289" i="8"/>
  <c r="K539" i="8"/>
  <c r="K89" i="8"/>
  <c r="K239" i="8"/>
  <c r="K1589" i="8"/>
  <c r="K3089" i="8"/>
  <c r="K1289" i="8"/>
  <c r="K2489" i="8"/>
  <c r="J539" i="8"/>
  <c r="J689" i="8"/>
  <c r="J2339" i="8"/>
  <c r="J1589" i="8"/>
  <c r="J3839" i="8"/>
  <c r="J389" i="8"/>
  <c r="J989" i="8"/>
  <c r="J4139" i="8"/>
  <c r="J4289" i="8"/>
  <c r="J1139" i="8"/>
  <c r="J2939" i="8"/>
  <c r="J239" i="8"/>
  <c r="J89" i="8"/>
  <c r="J3389" i="8"/>
  <c r="J3089" i="8"/>
  <c r="J2489" i="8"/>
  <c r="J1439" i="8"/>
  <c r="J1289" i="8"/>
  <c r="J2639" i="8"/>
  <c r="J1739" i="8"/>
  <c r="J1889" i="8"/>
  <c r="E89" i="8"/>
  <c r="E2639" i="8"/>
  <c r="E2939" i="8"/>
  <c r="E4139" i="8"/>
  <c r="E4289" i="8"/>
  <c r="E989" i="8"/>
  <c r="E1439" i="8"/>
  <c r="E539" i="8"/>
  <c r="E3089" i="8"/>
  <c r="E1589" i="8"/>
  <c r="E3839" i="8"/>
  <c r="E1739" i="8"/>
  <c r="E1139" i="8"/>
  <c r="E1889" i="8"/>
  <c r="E3389" i="8"/>
  <c r="E239" i="8"/>
  <c r="E689" i="8"/>
  <c r="E389" i="8"/>
  <c r="E2339" i="8"/>
  <c r="E2489" i="8"/>
  <c r="E1289" i="8"/>
  <c r="L2641" i="8"/>
  <c r="M2641" i="8" s="1"/>
  <c r="N2641" i="8" s="1"/>
  <c r="L991" i="8"/>
  <c r="M991" i="8" s="1"/>
  <c r="N991" i="8" s="1"/>
  <c r="L2491" i="8"/>
  <c r="M2491" i="8" s="1"/>
  <c r="N2491" i="8" s="1"/>
  <c r="L1591" i="8"/>
  <c r="M1591" i="8" s="1"/>
  <c r="N1591" i="8" s="1"/>
  <c r="L391" i="8"/>
  <c r="M391" i="8" s="1"/>
  <c r="N391" i="8" s="1"/>
  <c r="L3391" i="8"/>
  <c r="M3391" i="8" s="1"/>
  <c r="N3391" i="8" s="1"/>
  <c r="L4141" i="8"/>
  <c r="M4141" i="8" s="1"/>
  <c r="N4141" i="8" s="1"/>
  <c r="L4291" i="8"/>
  <c r="M4291" i="8" s="1"/>
  <c r="N4291" i="8" s="1"/>
  <c r="L1741" i="8"/>
  <c r="M1741" i="8" s="1"/>
  <c r="N1741" i="8" s="1"/>
  <c r="L91" i="8"/>
  <c r="M91" i="8" s="1"/>
  <c r="N91" i="8" s="1"/>
  <c r="L1441" i="8"/>
  <c r="M1441" i="8" s="1"/>
  <c r="N1441" i="8" s="1"/>
  <c r="L2941" i="8"/>
  <c r="M2941" i="8" s="1"/>
  <c r="N2941" i="8" s="1"/>
  <c r="L1141" i="8"/>
  <c r="M1141" i="8" s="1"/>
  <c r="N1141" i="8" s="1"/>
  <c r="L3091" i="8"/>
  <c r="M3091" i="8" s="1"/>
  <c r="N3091" i="8" s="1"/>
  <c r="L541" i="8"/>
  <c r="M541" i="8" s="1"/>
  <c r="N541" i="8" s="1"/>
  <c r="L1891" i="8"/>
  <c r="M1891" i="8" s="1"/>
  <c r="N1891" i="8" s="1"/>
  <c r="L3841" i="8"/>
  <c r="M3841" i="8" s="1"/>
  <c r="N3841" i="8" s="1"/>
  <c r="L1291" i="8"/>
  <c r="M1291" i="8" s="1"/>
  <c r="N1291" i="8" s="1"/>
  <c r="L691" i="8"/>
  <c r="M691" i="8" s="1"/>
  <c r="N691" i="8" s="1"/>
  <c r="L2341" i="8"/>
  <c r="M2341" i="8" s="1"/>
  <c r="N2341" i="8" s="1"/>
  <c r="L241" i="8"/>
  <c r="M241" i="8" s="1"/>
  <c r="N241" i="8" s="1"/>
  <c r="K3391" i="8"/>
  <c r="K2941" i="8"/>
  <c r="K691" i="8"/>
  <c r="K391" i="8"/>
  <c r="K3841" i="8"/>
  <c r="K91" i="8"/>
  <c r="K1891" i="8"/>
  <c r="K991" i="8"/>
  <c r="K4291" i="8"/>
  <c r="K2341" i="8"/>
  <c r="K1591" i="8"/>
  <c r="K1441" i="8"/>
  <c r="K541" i="8"/>
  <c r="K3091" i="8"/>
  <c r="K1291" i="8"/>
  <c r="K4141" i="8"/>
  <c r="K2641" i="8"/>
  <c r="K1141" i="8"/>
  <c r="K241" i="8"/>
  <c r="K2491" i="8"/>
  <c r="K1741" i="8"/>
  <c r="J1441" i="8"/>
  <c r="J3391" i="8"/>
  <c r="J3091" i="8"/>
  <c r="J91" i="8"/>
  <c r="J991" i="8"/>
  <c r="J1891" i="8"/>
  <c r="J4141" i="8"/>
  <c r="J541" i="8"/>
  <c r="J391" i="8"/>
  <c r="J2341" i="8"/>
  <c r="J4291" i="8"/>
  <c r="J691" i="8"/>
  <c r="J2491" i="8"/>
  <c r="J3841" i="8"/>
  <c r="J1591" i="8"/>
  <c r="J241" i="8"/>
  <c r="J2941" i="8"/>
  <c r="J1141" i="8"/>
  <c r="J1291" i="8"/>
  <c r="J1741" i="8"/>
  <c r="J2641" i="8"/>
  <c r="E2641" i="8"/>
  <c r="E391" i="8"/>
  <c r="E2341" i="8"/>
  <c r="E4141" i="8"/>
  <c r="E2941" i="8"/>
  <c r="E691" i="8"/>
  <c r="E1741" i="8"/>
  <c r="E541" i="8"/>
  <c r="E91" i="8"/>
  <c r="E2491" i="8"/>
  <c r="E4291" i="8"/>
  <c r="E1291" i="8"/>
  <c r="E241" i="8"/>
  <c r="E3841" i="8"/>
  <c r="E3391" i="8"/>
  <c r="E1891" i="8"/>
  <c r="E991" i="8"/>
  <c r="E1141" i="8"/>
  <c r="E1591" i="8"/>
  <c r="E3091" i="8"/>
  <c r="E1441" i="8"/>
  <c r="L2485" i="8"/>
  <c r="M2485" i="8" s="1"/>
  <c r="N2485" i="8" s="1"/>
  <c r="L2635" i="8"/>
  <c r="M2635" i="8" s="1"/>
  <c r="N2635" i="8" s="1"/>
  <c r="L2935" i="8"/>
  <c r="M2935" i="8" s="1"/>
  <c r="N2935" i="8" s="1"/>
  <c r="L235" i="8"/>
  <c r="M235" i="8" s="1"/>
  <c r="N235" i="8" s="1"/>
  <c r="L685" i="8"/>
  <c r="M685" i="8" s="1"/>
  <c r="N685" i="8" s="1"/>
  <c r="L4285" i="8"/>
  <c r="M4285" i="8" s="1"/>
  <c r="N4285" i="8" s="1"/>
  <c r="L3385" i="8"/>
  <c r="M3385" i="8" s="1"/>
  <c r="N3385" i="8" s="1"/>
  <c r="L4135" i="8"/>
  <c r="M4135" i="8" s="1"/>
  <c r="N4135" i="8" s="1"/>
  <c r="L385" i="8"/>
  <c r="M385" i="8" s="1"/>
  <c r="N385" i="8" s="1"/>
  <c r="L85" i="8"/>
  <c r="M85" i="8" s="1"/>
  <c r="N85" i="8" s="1"/>
  <c r="L2335" i="8"/>
  <c r="M2335" i="8" s="1"/>
  <c r="N2335" i="8" s="1"/>
  <c r="L985" i="8"/>
  <c r="M985" i="8" s="1"/>
  <c r="N985" i="8" s="1"/>
  <c r="L1285" i="8"/>
  <c r="M1285" i="8" s="1"/>
  <c r="N1285" i="8" s="1"/>
  <c r="L3535" i="8"/>
  <c r="M3535" i="8" s="1"/>
  <c r="N3535" i="8" s="1"/>
  <c r="L1435" i="8"/>
  <c r="M1435" i="8" s="1"/>
  <c r="N1435" i="8" s="1"/>
  <c r="L3835" i="8"/>
  <c r="M3835" i="8" s="1"/>
  <c r="N3835" i="8" s="1"/>
  <c r="L1885" i="8"/>
  <c r="M1885" i="8" s="1"/>
  <c r="N1885" i="8" s="1"/>
  <c r="L3085" i="8"/>
  <c r="M3085" i="8" s="1"/>
  <c r="N3085" i="8" s="1"/>
  <c r="L1585" i="8"/>
  <c r="M1585" i="8" s="1"/>
  <c r="N1585" i="8" s="1"/>
  <c r="L535" i="8"/>
  <c r="M535" i="8" s="1"/>
  <c r="N535" i="8" s="1"/>
  <c r="L1135" i="8"/>
  <c r="M1135" i="8" s="1"/>
  <c r="N1135" i="8" s="1"/>
  <c r="L1735" i="8"/>
  <c r="M1735" i="8" s="1"/>
  <c r="N1735" i="8" s="1"/>
  <c r="K2485" i="8"/>
  <c r="K1135" i="8"/>
  <c r="K3835" i="8"/>
  <c r="K1735" i="8"/>
  <c r="K2635" i="8"/>
  <c r="K3385" i="8"/>
  <c r="K1885" i="8"/>
  <c r="K3535" i="8"/>
  <c r="K3085" i="8"/>
  <c r="K2935" i="8"/>
  <c r="K1285" i="8"/>
  <c r="K985" i="8"/>
  <c r="K4285" i="8"/>
  <c r="K235" i="8"/>
  <c r="K385" i="8"/>
  <c r="K85" i="8"/>
  <c r="K2335" i="8"/>
  <c r="K1435" i="8"/>
  <c r="K1585" i="8"/>
  <c r="K685" i="8"/>
  <c r="K4135" i="8"/>
  <c r="K535" i="8"/>
  <c r="J2485" i="8"/>
  <c r="J4285" i="8"/>
  <c r="J3385" i="8"/>
  <c r="J3535" i="8"/>
  <c r="J985" i="8"/>
  <c r="J1435" i="8"/>
  <c r="J3085" i="8"/>
  <c r="J2635" i="8"/>
  <c r="J1735" i="8"/>
  <c r="J235" i="8"/>
  <c r="J4135" i="8"/>
  <c r="J1585" i="8"/>
  <c r="J1135" i="8"/>
  <c r="J385" i="8"/>
  <c r="J3835" i="8"/>
  <c r="J2335" i="8"/>
  <c r="J1285" i="8"/>
  <c r="J85" i="8"/>
  <c r="J1885" i="8"/>
  <c r="J2935" i="8"/>
  <c r="J685" i="8"/>
  <c r="J535" i="8"/>
  <c r="E2485" i="8"/>
  <c r="E685" i="8"/>
  <c r="E3385" i="8"/>
  <c r="E235" i="8"/>
  <c r="E3535" i="8"/>
  <c r="E3085" i="8"/>
  <c r="E1435" i="8"/>
  <c r="E1285" i="8"/>
  <c r="E4285" i="8"/>
  <c r="E1735" i="8"/>
  <c r="E1585" i="8"/>
  <c r="E85" i="8"/>
  <c r="E535" i="8"/>
  <c r="E985" i="8"/>
  <c r="E1885" i="8"/>
  <c r="E2335" i="8"/>
  <c r="E2635" i="8"/>
  <c r="E2935" i="8"/>
  <c r="E385" i="8"/>
  <c r="E3835" i="8"/>
  <c r="E4135" i="8"/>
  <c r="E1135" i="8"/>
  <c r="L1279" i="8"/>
  <c r="M1279" i="8" s="1"/>
  <c r="N1279" i="8" s="1"/>
  <c r="L2629" i="8"/>
  <c r="M2629" i="8" s="1"/>
  <c r="N2629" i="8" s="1"/>
  <c r="L3079" i="8"/>
  <c r="M3079" i="8" s="1"/>
  <c r="N3079" i="8" s="1"/>
  <c r="L1729" i="8"/>
  <c r="M1729" i="8" s="1"/>
  <c r="N1729" i="8" s="1"/>
  <c r="L529" i="8"/>
  <c r="M529" i="8" s="1"/>
  <c r="N529" i="8" s="1"/>
  <c r="L4279" i="8"/>
  <c r="M4279" i="8" s="1"/>
  <c r="N4279" i="8" s="1"/>
  <c r="L1429" i="8"/>
  <c r="M1429" i="8" s="1"/>
  <c r="N1429" i="8" s="1"/>
  <c r="L79" i="8"/>
  <c r="M79" i="8" s="1"/>
  <c r="N79" i="8" s="1"/>
  <c r="L1129" i="8"/>
  <c r="M1129" i="8" s="1"/>
  <c r="N1129" i="8" s="1"/>
  <c r="L2929" i="8"/>
  <c r="M2929" i="8" s="1"/>
  <c r="N2929" i="8" s="1"/>
  <c r="L379" i="8"/>
  <c r="M379" i="8" s="1"/>
  <c r="N379" i="8" s="1"/>
  <c r="L1579" i="8"/>
  <c r="M1579" i="8" s="1"/>
  <c r="N1579" i="8" s="1"/>
  <c r="L3829" i="8"/>
  <c r="M3829" i="8" s="1"/>
  <c r="N3829" i="8" s="1"/>
  <c r="L979" i="8"/>
  <c r="M979" i="8" s="1"/>
  <c r="N979" i="8" s="1"/>
  <c r="L3529" i="8"/>
  <c r="M3529" i="8" s="1"/>
  <c r="N3529" i="8" s="1"/>
  <c r="L2479" i="8"/>
  <c r="M2479" i="8" s="1"/>
  <c r="N2479" i="8" s="1"/>
  <c r="L3379" i="8"/>
  <c r="M3379" i="8" s="1"/>
  <c r="N3379" i="8" s="1"/>
  <c r="L4129" i="8"/>
  <c r="M4129" i="8" s="1"/>
  <c r="N4129" i="8" s="1"/>
  <c r="L229" i="8"/>
  <c r="M229" i="8" s="1"/>
  <c r="N229" i="8" s="1"/>
  <c r="L1879" i="8"/>
  <c r="M1879" i="8" s="1"/>
  <c r="N1879" i="8" s="1"/>
  <c r="L679" i="8"/>
  <c r="M679" i="8" s="1"/>
  <c r="N679" i="8" s="1"/>
  <c r="K1729" i="8"/>
  <c r="K1429" i="8"/>
  <c r="K2929" i="8"/>
  <c r="K3529" i="8"/>
  <c r="K4129" i="8"/>
  <c r="K979" i="8"/>
  <c r="K3379" i="8"/>
  <c r="K3829" i="8"/>
  <c r="K1279" i="8"/>
  <c r="K2479" i="8"/>
  <c r="K1129" i="8"/>
  <c r="K1579" i="8"/>
  <c r="K2629" i="8"/>
  <c r="K379" i="8"/>
  <c r="K1879" i="8"/>
  <c r="K3079" i="8"/>
  <c r="K679" i="8"/>
  <c r="K529" i="8"/>
  <c r="K4279" i="8"/>
  <c r="K79" i="8"/>
  <c r="K229" i="8"/>
  <c r="J3529" i="8"/>
  <c r="J1729" i="8"/>
  <c r="J1279" i="8"/>
  <c r="J979" i="8"/>
  <c r="J3379" i="8"/>
  <c r="J2629" i="8"/>
  <c r="J4129" i="8"/>
  <c r="J679" i="8"/>
  <c r="J1129" i="8"/>
  <c r="J2479" i="8"/>
  <c r="J79" i="8"/>
  <c r="J3079" i="8"/>
  <c r="J3829" i="8"/>
  <c r="J229" i="8"/>
  <c r="J379" i="8"/>
  <c r="J1879" i="8"/>
  <c r="J4279" i="8"/>
  <c r="J1579" i="8"/>
  <c r="J2929" i="8"/>
  <c r="J529" i="8"/>
  <c r="J1429" i="8"/>
  <c r="E3079" i="8"/>
  <c r="E3379" i="8"/>
  <c r="E1279" i="8"/>
  <c r="E529" i="8"/>
  <c r="E1129" i="8"/>
  <c r="E2929" i="8"/>
  <c r="E979" i="8"/>
  <c r="E3529" i="8"/>
  <c r="E1879" i="8"/>
  <c r="E679" i="8"/>
  <c r="E229" i="8"/>
  <c r="E79" i="8"/>
  <c r="E4129" i="8"/>
  <c r="E379" i="8"/>
  <c r="E1429" i="8"/>
  <c r="E1729" i="8"/>
  <c r="E3829" i="8"/>
  <c r="E2479" i="8"/>
  <c r="E1579" i="8"/>
  <c r="E2629" i="8"/>
  <c r="E4279" i="8"/>
  <c r="L382" i="8"/>
  <c r="M382" i="8" s="1"/>
  <c r="N382" i="8" s="1"/>
  <c r="L1132" i="8"/>
  <c r="M1132" i="8" s="1"/>
  <c r="N1132" i="8" s="1"/>
  <c r="L82" i="8"/>
  <c r="M82" i="8" s="1"/>
  <c r="N82" i="8" s="1"/>
  <c r="L4132" i="8"/>
  <c r="M4132" i="8" s="1"/>
  <c r="N4132" i="8" s="1"/>
  <c r="L3832" i="8"/>
  <c r="M3832" i="8" s="1"/>
  <c r="N3832" i="8" s="1"/>
  <c r="L232" i="8"/>
  <c r="M232" i="8" s="1"/>
  <c r="N232" i="8" s="1"/>
  <c r="L3082" i="8"/>
  <c r="M3082" i="8" s="1"/>
  <c r="N3082" i="8" s="1"/>
  <c r="L1432" i="8"/>
  <c r="M1432" i="8" s="1"/>
  <c r="N1432" i="8" s="1"/>
  <c r="L1732" i="8"/>
  <c r="M1732" i="8" s="1"/>
  <c r="N1732" i="8" s="1"/>
  <c r="L4282" i="8"/>
  <c r="M4282" i="8" s="1"/>
  <c r="N4282" i="8" s="1"/>
  <c r="L2932" i="8"/>
  <c r="M2932" i="8" s="1"/>
  <c r="N2932" i="8" s="1"/>
  <c r="L1282" i="8"/>
  <c r="M1282" i="8" s="1"/>
  <c r="N1282" i="8" s="1"/>
  <c r="L1882" i="8"/>
  <c r="M1882" i="8" s="1"/>
  <c r="N1882" i="8" s="1"/>
  <c r="L3382" i="8"/>
  <c r="M3382" i="8" s="1"/>
  <c r="N3382" i="8" s="1"/>
  <c r="L2332" i="8"/>
  <c r="M2332" i="8" s="1"/>
  <c r="N2332" i="8" s="1"/>
  <c r="L3532" i="8"/>
  <c r="M3532" i="8" s="1"/>
  <c r="N3532" i="8" s="1"/>
  <c r="L982" i="8"/>
  <c r="M982" i="8" s="1"/>
  <c r="N982" i="8" s="1"/>
  <c r="L532" i="8"/>
  <c r="M532" i="8" s="1"/>
  <c r="N532" i="8" s="1"/>
  <c r="L2632" i="8"/>
  <c r="M2632" i="8" s="1"/>
  <c r="N2632" i="8" s="1"/>
  <c r="L1582" i="8"/>
  <c r="M1582" i="8" s="1"/>
  <c r="N1582" i="8" s="1"/>
  <c r="L2482" i="8"/>
  <c r="M2482" i="8" s="1"/>
  <c r="N2482" i="8" s="1"/>
  <c r="L682" i="8"/>
  <c r="M682" i="8" s="1"/>
  <c r="N682" i="8" s="1"/>
  <c r="K2932" i="8"/>
  <c r="K232" i="8"/>
  <c r="K4282" i="8"/>
  <c r="K1582" i="8"/>
  <c r="K4132" i="8"/>
  <c r="K1882" i="8"/>
  <c r="K3082" i="8"/>
  <c r="K982" i="8"/>
  <c r="K1732" i="8"/>
  <c r="K1132" i="8"/>
  <c r="K82" i="8"/>
  <c r="K1282" i="8"/>
  <c r="K3532" i="8"/>
  <c r="K682" i="8"/>
  <c r="K2482" i="8"/>
  <c r="K1432" i="8"/>
  <c r="K2332" i="8"/>
  <c r="K2632" i="8"/>
  <c r="K3832" i="8"/>
  <c r="K382" i="8"/>
  <c r="K532" i="8"/>
  <c r="K3382" i="8"/>
  <c r="J3082" i="8"/>
  <c r="J1582" i="8"/>
  <c r="J982" i="8"/>
  <c r="J1882" i="8"/>
  <c r="J1432" i="8"/>
  <c r="J532" i="8"/>
  <c r="J82" i="8"/>
  <c r="J2932" i="8"/>
  <c r="J2632" i="8"/>
  <c r="J232" i="8"/>
  <c r="J2482" i="8"/>
  <c r="J4282" i="8"/>
  <c r="J3382" i="8"/>
  <c r="J3532" i="8"/>
  <c r="J2332" i="8"/>
  <c r="J1282" i="8"/>
  <c r="J1732" i="8"/>
  <c r="J382" i="8"/>
  <c r="J682" i="8"/>
  <c r="J3832" i="8"/>
  <c r="J4132" i="8"/>
  <c r="J1132" i="8"/>
  <c r="E1732" i="8"/>
  <c r="E82" i="8"/>
  <c r="E1882" i="8"/>
  <c r="E3082" i="8"/>
  <c r="E2632" i="8"/>
  <c r="E1282" i="8"/>
  <c r="E1432" i="8"/>
  <c r="E232" i="8"/>
  <c r="E4282" i="8"/>
  <c r="E3832" i="8"/>
  <c r="E682" i="8"/>
  <c r="E2482" i="8"/>
  <c r="E2332" i="8"/>
  <c r="E382" i="8"/>
  <c r="E982" i="8"/>
  <c r="E4132" i="8"/>
  <c r="E3382" i="8"/>
  <c r="E1582" i="8"/>
  <c r="E2932" i="8"/>
  <c r="E532" i="8"/>
  <c r="E3532" i="8"/>
  <c r="E1132" i="8"/>
  <c r="L84" i="8"/>
  <c r="M84" i="8" s="1"/>
  <c r="N84" i="8" s="1"/>
  <c r="L2934" i="8"/>
  <c r="M2934" i="8" s="1"/>
  <c r="N2934" i="8" s="1"/>
  <c r="L2484" i="8"/>
  <c r="M2484" i="8" s="1"/>
  <c r="N2484" i="8" s="1"/>
  <c r="L1584" i="8"/>
  <c r="M1584" i="8" s="1"/>
  <c r="N1584" i="8" s="1"/>
  <c r="L4134" i="8"/>
  <c r="M4134" i="8" s="1"/>
  <c r="N4134" i="8" s="1"/>
  <c r="L3534" i="8"/>
  <c r="M3534" i="8" s="1"/>
  <c r="N3534" i="8" s="1"/>
  <c r="L1884" i="8"/>
  <c r="M1884" i="8" s="1"/>
  <c r="N1884" i="8" s="1"/>
  <c r="L3384" i="8"/>
  <c r="M3384" i="8" s="1"/>
  <c r="N3384" i="8" s="1"/>
  <c r="L1434" i="8"/>
  <c r="M1434" i="8" s="1"/>
  <c r="N1434" i="8" s="1"/>
  <c r="L2634" i="8"/>
  <c r="M2634" i="8" s="1"/>
  <c r="N2634" i="8" s="1"/>
  <c r="L984" i="8"/>
  <c r="M984" i="8" s="1"/>
  <c r="N984" i="8" s="1"/>
  <c r="L1734" i="8"/>
  <c r="M1734" i="8" s="1"/>
  <c r="N1734" i="8" s="1"/>
  <c r="L3084" i="8"/>
  <c r="M3084" i="8" s="1"/>
  <c r="N3084" i="8" s="1"/>
  <c r="L534" i="8"/>
  <c r="M534" i="8" s="1"/>
  <c r="N534" i="8" s="1"/>
  <c r="L2334" i="8"/>
  <c r="M2334" i="8" s="1"/>
  <c r="N2334" i="8" s="1"/>
  <c r="L384" i="8"/>
  <c r="M384" i="8" s="1"/>
  <c r="N384" i="8" s="1"/>
  <c r="L1134" i="8"/>
  <c r="M1134" i="8" s="1"/>
  <c r="N1134" i="8" s="1"/>
  <c r="L4284" i="8"/>
  <c r="M4284" i="8" s="1"/>
  <c r="N4284" i="8" s="1"/>
  <c r="L684" i="8"/>
  <c r="M684" i="8" s="1"/>
  <c r="N684" i="8" s="1"/>
  <c r="L234" i="8"/>
  <c r="M234" i="8" s="1"/>
  <c r="N234" i="8" s="1"/>
  <c r="L3834" i="8"/>
  <c r="M3834" i="8" s="1"/>
  <c r="N3834" i="8" s="1"/>
  <c r="L1284" i="8"/>
  <c r="M1284" i="8" s="1"/>
  <c r="N1284" i="8" s="1"/>
  <c r="K2634" i="8"/>
  <c r="K2484" i="8"/>
  <c r="K1134" i="8"/>
  <c r="K2934" i="8"/>
  <c r="K4284" i="8"/>
  <c r="K3834" i="8"/>
  <c r="K984" i="8"/>
  <c r="K3384" i="8"/>
  <c r="K1284" i="8"/>
  <c r="K384" i="8"/>
  <c r="K1434" i="8"/>
  <c r="K234" i="8"/>
  <c r="K684" i="8"/>
  <c r="K3084" i="8"/>
  <c r="K3534" i="8"/>
  <c r="K1884" i="8"/>
  <c r="K2334" i="8"/>
  <c r="K534" i="8"/>
  <c r="K4134" i="8"/>
  <c r="K1584" i="8"/>
  <c r="K1734" i="8"/>
  <c r="K84" i="8"/>
  <c r="J2484" i="8"/>
  <c r="J1434" i="8"/>
  <c r="J2934" i="8"/>
  <c r="J234" i="8"/>
  <c r="J2334" i="8"/>
  <c r="J1134" i="8"/>
  <c r="J1734" i="8"/>
  <c r="J3384" i="8"/>
  <c r="J384" i="8"/>
  <c r="J4134" i="8"/>
  <c r="J3534" i="8"/>
  <c r="J534" i="8"/>
  <c r="J684" i="8"/>
  <c r="J1584" i="8"/>
  <c r="J2634" i="8"/>
  <c r="J84" i="8"/>
  <c r="J3834" i="8"/>
  <c r="J3084" i="8"/>
  <c r="J1284" i="8"/>
  <c r="J1884" i="8"/>
  <c r="J984" i="8"/>
  <c r="J4284" i="8"/>
  <c r="E2484" i="8"/>
  <c r="E3534" i="8"/>
  <c r="E1584" i="8"/>
  <c r="E3384" i="8"/>
  <c r="E2634" i="8"/>
  <c r="E234" i="8"/>
  <c r="E3834" i="8"/>
  <c r="E1134" i="8"/>
  <c r="E3084" i="8"/>
  <c r="E4134" i="8"/>
  <c r="E1734" i="8"/>
  <c r="E2934" i="8"/>
  <c r="E1284" i="8"/>
  <c r="E684" i="8"/>
  <c r="E84" i="8"/>
  <c r="E534" i="8"/>
  <c r="E1884" i="8"/>
  <c r="E984" i="8"/>
  <c r="E384" i="8"/>
  <c r="E2334" i="8"/>
  <c r="E1434" i="8"/>
  <c r="E4284" i="8"/>
  <c r="L1431" i="8"/>
  <c r="M1431" i="8" s="1"/>
  <c r="N1431" i="8" s="1"/>
  <c r="L2481" i="8"/>
  <c r="M2481" i="8" s="1"/>
  <c r="N2481" i="8" s="1"/>
  <c r="L231" i="8"/>
  <c r="M231" i="8" s="1"/>
  <c r="N231" i="8" s="1"/>
  <c r="L4281" i="8"/>
  <c r="M4281" i="8" s="1"/>
  <c r="N4281" i="8" s="1"/>
  <c r="L531" i="8"/>
  <c r="M531" i="8" s="1"/>
  <c r="N531" i="8" s="1"/>
  <c r="L3531" i="8"/>
  <c r="M3531" i="8" s="1"/>
  <c r="N3531" i="8" s="1"/>
  <c r="L1131" i="8"/>
  <c r="M1131" i="8" s="1"/>
  <c r="N1131" i="8" s="1"/>
  <c r="L1731" i="8"/>
  <c r="M1731" i="8" s="1"/>
  <c r="N1731" i="8" s="1"/>
  <c r="L2331" i="8"/>
  <c r="M2331" i="8" s="1"/>
  <c r="L3831" i="8"/>
  <c r="M3831" i="8" s="1"/>
  <c r="N3831" i="8" s="1"/>
  <c r="L1281" i="8"/>
  <c r="M1281" i="8" s="1"/>
  <c r="N1281" i="8" s="1"/>
  <c r="L3381" i="8"/>
  <c r="M3381" i="8" s="1"/>
  <c r="N3381" i="8" s="1"/>
  <c r="L2931" i="8"/>
  <c r="M2931" i="8" s="1"/>
  <c r="N2931" i="8" s="1"/>
  <c r="L1881" i="8"/>
  <c r="M1881" i="8" s="1"/>
  <c r="N1881" i="8" s="1"/>
  <c r="L4131" i="8"/>
  <c r="M4131" i="8" s="1"/>
  <c r="N4131" i="8" s="1"/>
  <c r="L2631" i="8"/>
  <c r="M2631" i="8" s="1"/>
  <c r="N2631" i="8" s="1"/>
  <c r="L1581" i="8"/>
  <c r="M1581" i="8" s="1"/>
  <c r="N1581" i="8" s="1"/>
  <c r="L3081" i="8"/>
  <c r="M3081" i="8" s="1"/>
  <c r="N3081" i="8" s="1"/>
  <c r="L681" i="8"/>
  <c r="M681" i="8" s="1"/>
  <c r="N681" i="8" s="1"/>
  <c r="L981" i="8"/>
  <c r="M981" i="8" s="1"/>
  <c r="N981" i="8" s="1"/>
  <c r="L81" i="8"/>
  <c r="M81" i="8" s="1"/>
  <c r="N81" i="8" s="1"/>
  <c r="L381" i="8"/>
  <c r="M381" i="8" s="1"/>
  <c r="N381" i="8" s="1"/>
  <c r="K2481" i="8"/>
  <c r="K81" i="8"/>
  <c r="K231" i="8"/>
  <c r="K2631" i="8"/>
  <c r="K1431" i="8"/>
  <c r="K531" i="8"/>
  <c r="K381" i="8"/>
  <c r="K3081" i="8"/>
  <c r="K1881" i="8"/>
  <c r="K3381" i="8"/>
  <c r="K3531" i="8"/>
  <c r="K2931" i="8"/>
  <c r="K981" i="8"/>
  <c r="K4281" i="8"/>
  <c r="K3831" i="8"/>
  <c r="K4131" i="8"/>
  <c r="K1281" i="8"/>
  <c r="K681" i="8"/>
  <c r="K1581" i="8"/>
  <c r="K1131" i="8"/>
  <c r="K1731" i="8"/>
  <c r="K2331" i="8"/>
  <c r="J2931" i="8"/>
  <c r="J3531" i="8"/>
  <c r="J4281" i="8"/>
  <c r="J531" i="8"/>
  <c r="J1281" i="8"/>
  <c r="J3381" i="8"/>
  <c r="J1881" i="8"/>
  <c r="J4131" i="8"/>
  <c r="J1581" i="8"/>
  <c r="J81" i="8"/>
  <c r="J231" i="8"/>
  <c r="J3081" i="8"/>
  <c r="J681" i="8"/>
  <c r="J2331" i="8"/>
  <c r="J1431" i="8"/>
  <c r="J1731" i="8"/>
  <c r="J2631" i="8"/>
  <c r="J1131" i="8"/>
  <c r="J3831" i="8"/>
  <c r="J981" i="8"/>
  <c r="J2481" i="8"/>
  <c r="J381" i="8"/>
  <c r="E3531" i="8"/>
  <c r="E1281" i="8"/>
  <c r="E1881" i="8"/>
  <c r="E531" i="8"/>
  <c r="E4131" i="8"/>
  <c r="E4281" i="8"/>
  <c r="E681" i="8"/>
  <c r="E981" i="8"/>
  <c r="E81" i="8"/>
  <c r="E1581" i="8"/>
  <c r="E2631" i="8"/>
  <c r="E381" i="8"/>
  <c r="E2331" i="8"/>
  <c r="E3081" i="8"/>
  <c r="E3381" i="8"/>
  <c r="E231" i="8"/>
  <c r="E1431" i="8"/>
  <c r="E2481" i="8"/>
  <c r="E1731" i="8"/>
  <c r="E3831" i="8"/>
  <c r="E1131" i="8"/>
  <c r="E2931" i="8"/>
  <c r="L1877" i="8"/>
  <c r="M1877" i="8" s="1"/>
  <c r="L4277" i="8"/>
  <c r="M4277" i="8" s="1"/>
  <c r="L1277" i="8"/>
  <c r="M1277" i="8" s="1"/>
  <c r="L3527" i="8"/>
  <c r="M3527" i="8" s="1"/>
  <c r="L2927" i="8"/>
  <c r="M2927" i="8" s="1"/>
  <c r="L977" i="8"/>
  <c r="M977" i="8" s="1"/>
  <c r="L377" i="8"/>
  <c r="M377" i="8" s="1"/>
  <c r="L3377" i="8"/>
  <c r="M3377" i="8" s="1"/>
  <c r="L2477" i="8"/>
  <c r="M2477" i="8" s="1"/>
  <c r="L677" i="8"/>
  <c r="M677" i="8" s="1"/>
  <c r="L527" i="8"/>
  <c r="M527" i="8" s="1"/>
  <c r="L1427" i="8"/>
  <c r="M1427" i="8" s="1"/>
  <c r="L4127" i="8"/>
  <c r="M4127" i="8" s="1"/>
  <c r="L77" i="8"/>
  <c r="M77" i="8" s="1"/>
  <c r="L3077" i="8"/>
  <c r="M3077" i="8" s="1"/>
  <c r="L3827" i="8"/>
  <c r="M3827" i="8" s="1"/>
  <c r="L227" i="8"/>
  <c r="M227" i="8" s="1"/>
  <c r="L1127" i="8"/>
  <c r="M1127" i="8" s="1"/>
  <c r="L1727" i="8"/>
  <c r="M1727" i="8" s="1"/>
  <c r="L2627" i="8"/>
  <c r="M2627" i="8" s="1"/>
  <c r="L1577" i="8"/>
  <c r="M1577" i="8" s="1"/>
  <c r="K2627" i="8"/>
  <c r="K1877" i="8"/>
  <c r="K1277" i="8"/>
  <c r="K1427" i="8"/>
  <c r="K4277" i="8"/>
  <c r="K3827" i="8"/>
  <c r="K4127" i="8"/>
  <c r="K227" i="8"/>
  <c r="K1127" i="8"/>
  <c r="K3377" i="8"/>
  <c r="K2477" i="8"/>
  <c r="K2927" i="8"/>
  <c r="K3527" i="8"/>
  <c r="K1577" i="8"/>
  <c r="K77" i="8"/>
  <c r="K677" i="8"/>
  <c r="K377" i="8"/>
  <c r="K527" i="8"/>
  <c r="K1727" i="8"/>
  <c r="K977" i="8"/>
  <c r="K3077" i="8"/>
  <c r="J1277" i="8"/>
  <c r="J4127" i="8"/>
  <c r="J2927" i="8"/>
  <c r="J1127" i="8"/>
  <c r="J3527" i="8"/>
  <c r="J1727" i="8"/>
  <c r="J1427" i="8"/>
  <c r="J377" i="8"/>
  <c r="J1577" i="8"/>
  <c r="J2477" i="8"/>
  <c r="J2627" i="8"/>
  <c r="J3827" i="8"/>
  <c r="J227" i="8"/>
  <c r="J527" i="8"/>
  <c r="J4277" i="8"/>
  <c r="J3377" i="8"/>
  <c r="J677" i="8"/>
  <c r="J3077" i="8"/>
  <c r="J977" i="8"/>
  <c r="J1877" i="8"/>
  <c r="J77" i="8"/>
  <c r="E527" i="8"/>
  <c r="E2477" i="8"/>
  <c r="E4277" i="8"/>
  <c r="E1427" i="8"/>
  <c r="E3827" i="8"/>
  <c r="E1127" i="8"/>
  <c r="E2627" i="8"/>
  <c r="E677" i="8"/>
  <c r="E3077" i="8"/>
  <c r="E2927" i="8"/>
  <c r="E1727" i="8"/>
  <c r="E977" i="8"/>
  <c r="E4127" i="8"/>
  <c r="E1577" i="8"/>
  <c r="E1277" i="8"/>
  <c r="E227" i="8"/>
  <c r="E377" i="8"/>
  <c r="E3377" i="8"/>
  <c r="E1877" i="8"/>
  <c r="E3527" i="8"/>
  <c r="E77" i="8"/>
  <c r="L1140" i="8"/>
  <c r="M1140" i="8" s="1"/>
  <c r="N1140" i="8" s="1"/>
  <c r="L990" i="8"/>
  <c r="M990" i="8" s="1"/>
  <c r="N990" i="8" s="1"/>
  <c r="L240" i="8"/>
  <c r="M240" i="8" s="1"/>
  <c r="N240" i="8" s="1"/>
  <c r="L3090" i="8"/>
  <c r="M3090" i="8" s="1"/>
  <c r="N3090" i="8" s="1"/>
  <c r="L390" i="8"/>
  <c r="M390" i="8" s="1"/>
  <c r="N390" i="8" s="1"/>
  <c r="L90" i="8"/>
  <c r="M90" i="8" s="1"/>
  <c r="N90" i="8" s="1"/>
  <c r="L4140" i="8"/>
  <c r="M4140" i="8" s="1"/>
  <c r="N4140" i="8" s="1"/>
  <c r="L1290" i="8"/>
  <c r="M1290" i="8" s="1"/>
  <c r="N1290" i="8" s="1"/>
  <c r="L2940" i="8"/>
  <c r="M2940" i="8" s="1"/>
  <c r="N2940" i="8" s="1"/>
  <c r="L1590" i="8"/>
  <c r="M1590" i="8" s="1"/>
  <c r="N1590" i="8" s="1"/>
  <c r="L2340" i="8"/>
  <c r="M2340" i="8" s="1"/>
  <c r="N2340" i="8" s="1"/>
  <c r="L2490" i="8"/>
  <c r="M2490" i="8" s="1"/>
  <c r="N2490" i="8" s="1"/>
  <c r="L3390" i="8"/>
  <c r="M3390" i="8" s="1"/>
  <c r="N3390" i="8" s="1"/>
  <c r="L1890" i="8"/>
  <c r="M1890" i="8" s="1"/>
  <c r="N1890" i="8" s="1"/>
  <c r="L690" i="8"/>
  <c r="M690" i="8" s="1"/>
  <c r="N690" i="8" s="1"/>
  <c r="L1740" i="8"/>
  <c r="M1740" i="8" s="1"/>
  <c r="N1740" i="8" s="1"/>
  <c r="L1440" i="8"/>
  <c r="M1440" i="8" s="1"/>
  <c r="N1440" i="8" s="1"/>
  <c r="L3840" i="8"/>
  <c r="M3840" i="8" s="1"/>
  <c r="N3840" i="8" s="1"/>
  <c r="L4290" i="8"/>
  <c r="M4290" i="8" s="1"/>
  <c r="N4290" i="8" s="1"/>
  <c r="L2640" i="8"/>
  <c r="M2640" i="8" s="1"/>
  <c r="N2640" i="8" s="1"/>
  <c r="L540" i="8"/>
  <c r="M540" i="8" s="1"/>
  <c r="N540" i="8" s="1"/>
  <c r="K4290" i="8"/>
  <c r="K1140" i="8"/>
  <c r="K1440" i="8"/>
  <c r="K1290" i="8"/>
  <c r="K2640" i="8"/>
  <c r="K990" i="8"/>
  <c r="K1740" i="8"/>
  <c r="K1590" i="8"/>
  <c r="K540" i="8"/>
  <c r="K90" i="8"/>
  <c r="K2340" i="8"/>
  <c r="K2490" i="8"/>
  <c r="K2940" i="8"/>
  <c r="K3090" i="8"/>
  <c r="K4140" i="8"/>
  <c r="K3840" i="8"/>
  <c r="K3390" i="8"/>
  <c r="K390" i="8"/>
  <c r="K240" i="8"/>
  <c r="K690" i="8"/>
  <c r="K1890" i="8"/>
  <c r="J1290" i="8"/>
  <c r="J2490" i="8"/>
  <c r="J2340" i="8"/>
  <c r="J390" i="8"/>
  <c r="J1890" i="8"/>
  <c r="J1590" i="8"/>
  <c r="J1440" i="8"/>
  <c r="J3390" i="8"/>
  <c r="J3840" i="8"/>
  <c r="J1140" i="8"/>
  <c r="J90" i="8"/>
  <c r="J3090" i="8"/>
  <c r="J1740" i="8"/>
  <c r="J4290" i="8"/>
  <c r="J4140" i="8"/>
  <c r="J2640" i="8"/>
  <c r="J690" i="8"/>
  <c r="J240" i="8"/>
  <c r="J2940" i="8"/>
  <c r="J540" i="8"/>
  <c r="J990" i="8"/>
  <c r="E1590" i="8"/>
  <c r="E390" i="8"/>
  <c r="E4140" i="8"/>
  <c r="E2940" i="8"/>
  <c r="E3840" i="8"/>
  <c r="E240" i="8"/>
  <c r="E2340" i="8"/>
  <c r="E1890" i="8"/>
  <c r="E690" i="8"/>
  <c r="E1140" i="8"/>
  <c r="E3390" i="8"/>
  <c r="E90" i="8"/>
  <c r="E4290" i="8"/>
  <c r="E540" i="8"/>
  <c r="E2490" i="8"/>
  <c r="E990" i="8"/>
  <c r="E1740" i="8"/>
  <c r="E1290" i="8"/>
  <c r="E3090" i="8"/>
  <c r="E1440" i="8"/>
  <c r="E2640" i="8"/>
  <c r="L1133" i="8"/>
  <c r="M1133" i="8" s="1"/>
  <c r="N1133" i="8" s="1"/>
  <c r="L4283" i="8"/>
  <c r="M4283" i="8" s="1"/>
  <c r="N4283" i="8" s="1"/>
  <c r="L4133" i="8"/>
  <c r="M4133" i="8" s="1"/>
  <c r="N4133" i="8" s="1"/>
  <c r="L83" i="8"/>
  <c r="M83" i="8" s="1"/>
  <c r="N83" i="8" s="1"/>
  <c r="L683" i="8"/>
  <c r="M683" i="8" s="1"/>
  <c r="N683" i="8" s="1"/>
  <c r="L383" i="8"/>
  <c r="M383" i="8" s="1"/>
  <c r="N383" i="8" s="1"/>
  <c r="L533" i="8"/>
  <c r="M533" i="8" s="1"/>
  <c r="N533" i="8" s="1"/>
  <c r="L2333" i="8"/>
  <c r="M2333" i="8" s="1"/>
  <c r="N2333" i="8" s="1"/>
  <c r="L2933" i="8"/>
  <c r="M2933" i="8" s="1"/>
  <c r="N2933" i="8" s="1"/>
  <c r="L3833" i="8"/>
  <c r="M3833" i="8" s="1"/>
  <c r="N3833" i="8" s="1"/>
  <c r="L2483" i="8"/>
  <c r="M2483" i="8" s="1"/>
  <c r="N2483" i="8" s="1"/>
  <c r="L2633" i="8"/>
  <c r="M2633" i="8" s="1"/>
  <c r="N2633" i="8" s="1"/>
  <c r="L3533" i="8"/>
  <c r="M3533" i="8" s="1"/>
  <c r="N3533" i="8" s="1"/>
  <c r="L983" i="8"/>
  <c r="M983" i="8" s="1"/>
  <c r="N983" i="8" s="1"/>
  <c r="L1733" i="8"/>
  <c r="M1733" i="8" s="1"/>
  <c r="N1733" i="8" s="1"/>
  <c r="L1283" i="8"/>
  <c r="M1283" i="8" s="1"/>
  <c r="N1283" i="8" s="1"/>
  <c r="L1433" i="8"/>
  <c r="M1433" i="8" s="1"/>
  <c r="N1433" i="8" s="1"/>
  <c r="L3083" i="8"/>
  <c r="M3083" i="8" s="1"/>
  <c r="N3083" i="8" s="1"/>
  <c r="L1883" i="8"/>
  <c r="M1883" i="8" s="1"/>
  <c r="N1883" i="8" s="1"/>
  <c r="L3383" i="8"/>
  <c r="M3383" i="8" s="1"/>
  <c r="N3383" i="8" s="1"/>
  <c r="L233" i="8"/>
  <c r="M233" i="8" s="1"/>
  <c r="N233" i="8" s="1"/>
  <c r="L1583" i="8"/>
  <c r="M1583" i="8" s="1"/>
  <c r="N1583" i="8" s="1"/>
  <c r="K983" i="8"/>
  <c r="K1883" i="8"/>
  <c r="K3383" i="8"/>
  <c r="K533" i="8"/>
  <c r="K4283" i="8"/>
  <c r="K383" i="8"/>
  <c r="K83" i="8"/>
  <c r="K1583" i="8"/>
  <c r="K3533" i="8"/>
  <c r="K3083" i="8"/>
  <c r="K2333" i="8"/>
  <c r="K2933" i="8"/>
  <c r="K4133" i="8"/>
  <c r="K3833" i="8"/>
  <c r="K2633" i="8"/>
  <c r="K1733" i="8"/>
  <c r="K1283" i="8"/>
  <c r="K1433" i="8"/>
  <c r="K683" i="8"/>
  <c r="K233" i="8"/>
  <c r="K1133" i="8"/>
  <c r="K2483" i="8"/>
  <c r="J683" i="8"/>
  <c r="J3833" i="8"/>
  <c r="J2333" i="8"/>
  <c r="J3083" i="8"/>
  <c r="J233" i="8"/>
  <c r="J383" i="8"/>
  <c r="J3383" i="8"/>
  <c r="J1133" i="8"/>
  <c r="J983" i="8"/>
  <c r="J1883" i="8"/>
  <c r="J1583" i="8"/>
  <c r="J1733" i="8"/>
  <c r="J533" i="8"/>
  <c r="J4283" i="8"/>
  <c r="J83" i="8"/>
  <c r="J2633" i="8"/>
  <c r="J3533" i="8"/>
  <c r="J1283" i="8"/>
  <c r="J1433" i="8"/>
  <c r="J2933" i="8"/>
  <c r="J4133" i="8"/>
  <c r="J2483" i="8"/>
  <c r="E3533" i="8"/>
  <c r="E3383" i="8"/>
  <c r="E3083" i="8"/>
  <c r="E3833" i="8"/>
  <c r="E383" i="8"/>
  <c r="E233" i="8"/>
  <c r="E983" i="8"/>
  <c r="E1433" i="8"/>
  <c r="E1133" i="8"/>
  <c r="E4283" i="8"/>
  <c r="E1733" i="8"/>
  <c r="E1883" i="8"/>
  <c r="E2333" i="8"/>
  <c r="E4133" i="8"/>
  <c r="E2633" i="8"/>
  <c r="E533" i="8"/>
  <c r="E1583" i="8"/>
  <c r="E2933" i="8"/>
  <c r="E83" i="8"/>
  <c r="E1283" i="8"/>
  <c r="E683" i="8"/>
  <c r="E2483" i="8"/>
  <c r="L1152" i="8"/>
  <c r="M1152" i="8" s="1"/>
  <c r="N1152" i="8" s="1"/>
  <c r="L402" i="8"/>
  <c r="M402" i="8" s="1"/>
  <c r="N402" i="8" s="1"/>
  <c r="L252" i="8"/>
  <c r="M252" i="8" s="1"/>
  <c r="N252" i="8" s="1"/>
  <c r="L2352" i="8"/>
  <c r="M2352" i="8" s="1"/>
  <c r="N2352" i="8" s="1"/>
  <c r="L3102" i="8"/>
  <c r="M3102" i="8" s="1"/>
  <c r="N3102" i="8" s="1"/>
  <c r="L1452" i="8"/>
  <c r="M1452" i="8" s="1"/>
  <c r="N1452" i="8" s="1"/>
  <c r="L1002" i="8"/>
  <c r="M1002" i="8" s="1"/>
  <c r="N1002" i="8" s="1"/>
  <c r="L4302" i="8"/>
  <c r="M4302" i="8" s="1"/>
  <c r="N4302" i="8" s="1"/>
  <c r="L2952" i="8"/>
  <c r="M2952" i="8" s="1"/>
  <c r="N2952" i="8" s="1"/>
  <c r="L1752" i="8"/>
  <c r="M1752" i="8" s="1"/>
  <c r="N1752" i="8" s="1"/>
  <c r="L3852" i="8"/>
  <c r="M3852" i="8" s="1"/>
  <c r="N3852" i="8" s="1"/>
  <c r="L552" i="8"/>
  <c r="M552" i="8" s="1"/>
  <c r="N552" i="8" s="1"/>
  <c r="L2502" i="8"/>
  <c r="M2502" i="8" s="1"/>
  <c r="N2502" i="8" s="1"/>
  <c r="L1602" i="8"/>
  <c r="M1602" i="8" s="1"/>
  <c r="N1602" i="8" s="1"/>
  <c r="L2652" i="8"/>
  <c r="M2652" i="8" s="1"/>
  <c r="N2652" i="8" s="1"/>
  <c r="L1302" i="8"/>
  <c r="M1302" i="8" s="1"/>
  <c r="N1302" i="8" s="1"/>
  <c r="L1902" i="8"/>
  <c r="M1902" i="8" s="1"/>
  <c r="N1902" i="8" s="1"/>
  <c r="L102" i="8"/>
  <c r="M102" i="8" s="1"/>
  <c r="N102" i="8" s="1"/>
  <c r="L3402" i="8"/>
  <c r="M3402" i="8" s="1"/>
  <c r="N3402" i="8" s="1"/>
  <c r="L4152" i="8"/>
  <c r="M4152" i="8" s="1"/>
  <c r="N4152" i="8" s="1"/>
  <c r="L702" i="8"/>
  <c r="M702" i="8" s="1"/>
  <c r="N702" i="8" s="1"/>
  <c r="K102" i="8"/>
  <c r="K1002" i="8"/>
  <c r="K3102" i="8"/>
  <c r="K2352" i="8"/>
  <c r="K702" i="8"/>
  <c r="K252" i="8"/>
  <c r="K4152" i="8"/>
  <c r="K1902" i="8"/>
  <c r="K4302" i="8"/>
  <c r="K2652" i="8"/>
  <c r="K3852" i="8"/>
  <c r="K3402" i="8"/>
  <c r="K552" i="8"/>
  <c r="K2952" i="8"/>
  <c r="K1452" i="8"/>
  <c r="K1302" i="8"/>
  <c r="K1152" i="8"/>
  <c r="K1752" i="8"/>
  <c r="K1602" i="8"/>
  <c r="K402" i="8"/>
  <c r="K2502" i="8"/>
  <c r="J2652" i="8"/>
  <c r="J3852" i="8"/>
  <c r="J2952" i="8"/>
  <c r="J4302" i="8"/>
  <c r="J102" i="8"/>
  <c r="J552" i="8"/>
  <c r="J1602" i="8"/>
  <c r="J1302" i="8"/>
  <c r="J3102" i="8"/>
  <c r="J1452" i="8"/>
  <c r="J702" i="8"/>
  <c r="J1152" i="8"/>
  <c r="J2502" i="8"/>
  <c r="J1002" i="8"/>
  <c r="J1752" i="8"/>
  <c r="J4152" i="8"/>
  <c r="J2352" i="8"/>
  <c r="J3402" i="8"/>
  <c r="J1902" i="8"/>
  <c r="J252" i="8"/>
  <c r="J402" i="8"/>
  <c r="E3102" i="8"/>
  <c r="E1152" i="8"/>
  <c r="E3852" i="8"/>
  <c r="E1452" i="8"/>
  <c r="E4302" i="8"/>
  <c r="E3402" i="8"/>
  <c r="E402" i="8"/>
  <c r="E2952" i="8"/>
  <c r="E1002" i="8"/>
  <c r="E1602" i="8"/>
  <c r="E2652" i="8"/>
  <c r="E4152" i="8"/>
  <c r="E702" i="8"/>
  <c r="E2502" i="8"/>
  <c r="E1752" i="8"/>
  <c r="E1302" i="8"/>
  <c r="E552" i="8"/>
  <c r="E102" i="8"/>
  <c r="E252" i="8"/>
  <c r="E1902" i="8"/>
  <c r="E2352" i="8"/>
  <c r="L1303" i="8"/>
  <c r="M1303" i="8" s="1"/>
  <c r="N1303" i="8" s="1"/>
  <c r="L703" i="8"/>
  <c r="M703" i="8" s="1"/>
  <c r="N703" i="8" s="1"/>
  <c r="L2503" i="8"/>
  <c r="M2503" i="8" s="1"/>
  <c r="N2503" i="8" s="1"/>
  <c r="L1003" i="8"/>
  <c r="M1003" i="8" s="1"/>
  <c r="N1003" i="8" s="1"/>
  <c r="L3103" i="8"/>
  <c r="M3103" i="8" s="1"/>
  <c r="N3103" i="8" s="1"/>
  <c r="L553" i="8"/>
  <c r="M553" i="8" s="1"/>
  <c r="N553" i="8" s="1"/>
  <c r="L1153" i="8"/>
  <c r="M1153" i="8" s="1"/>
  <c r="N1153" i="8" s="1"/>
  <c r="L1603" i="8"/>
  <c r="M1603" i="8" s="1"/>
  <c r="N1603" i="8" s="1"/>
  <c r="L403" i="8"/>
  <c r="M403" i="8" s="1"/>
  <c r="N403" i="8" s="1"/>
  <c r="L2953" i="8"/>
  <c r="M2953" i="8" s="1"/>
  <c r="N2953" i="8" s="1"/>
  <c r="L103" i="8"/>
  <c r="M103" i="8" s="1"/>
  <c r="N103" i="8" s="1"/>
  <c r="L3853" i="8"/>
  <c r="M3853" i="8" s="1"/>
  <c r="N3853" i="8" s="1"/>
  <c r="L1453" i="8"/>
  <c r="M1453" i="8" s="1"/>
  <c r="N1453" i="8" s="1"/>
  <c r="L2653" i="8"/>
  <c r="M2653" i="8" s="1"/>
  <c r="N2653" i="8" s="1"/>
  <c r="L1753" i="8"/>
  <c r="M1753" i="8" s="1"/>
  <c r="N1753" i="8" s="1"/>
  <c r="L253" i="8"/>
  <c r="M253" i="8" s="1"/>
  <c r="N253" i="8" s="1"/>
  <c r="L3403" i="8"/>
  <c r="M3403" i="8" s="1"/>
  <c r="N3403" i="8" s="1"/>
  <c r="L4153" i="8"/>
  <c r="M4153" i="8" s="1"/>
  <c r="N4153" i="8" s="1"/>
  <c r="L4303" i="8"/>
  <c r="M4303" i="8" s="1"/>
  <c r="N4303" i="8" s="1"/>
  <c r="L1903" i="8"/>
  <c r="M1903" i="8" s="1"/>
  <c r="N1903" i="8" s="1"/>
  <c r="L2353" i="8"/>
  <c r="M2353" i="8" s="1"/>
  <c r="N2353" i="8" s="1"/>
  <c r="K3853" i="8"/>
  <c r="K1753" i="8"/>
  <c r="K3103" i="8"/>
  <c r="K1003" i="8"/>
  <c r="K1903" i="8"/>
  <c r="K1303" i="8"/>
  <c r="K1453" i="8"/>
  <c r="K3403" i="8"/>
  <c r="K4303" i="8"/>
  <c r="K1603" i="8"/>
  <c r="K403" i="8"/>
  <c r="K103" i="8"/>
  <c r="K703" i="8"/>
  <c r="K2503" i="8"/>
  <c r="K2953" i="8"/>
  <c r="K2353" i="8"/>
  <c r="K2653" i="8"/>
  <c r="K1153" i="8"/>
  <c r="K4153" i="8"/>
  <c r="K553" i="8"/>
  <c r="K253" i="8"/>
  <c r="J103" i="8"/>
  <c r="J703" i="8"/>
  <c r="J2653" i="8"/>
  <c r="J1903" i="8"/>
  <c r="J253" i="8"/>
  <c r="J1153" i="8"/>
  <c r="J1753" i="8"/>
  <c r="J1603" i="8"/>
  <c r="J403" i="8"/>
  <c r="J3103" i="8"/>
  <c r="J3853" i="8"/>
  <c r="J2503" i="8"/>
  <c r="J2353" i="8"/>
  <c r="J1003" i="8"/>
  <c r="J4153" i="8"/>
  <c r="J553" i="8"/>
  <c r="J1453" i="8"/>
  <c r="J1303" i="8"/>
  <c r="J3403" i="8"/>
  <c r="J2953" i="8"/>
  <c r="J4303" i="8"/>
  <c r="E3853" i="8"/>
  <c r="E403" i="8"/>
  <c r="E4303" i="8"/>
  <c r="E103" i="8"/>
  <c r="E1453" i="8"/>
  <c r="E1003" i="8"/>
  <c r="E253" i="8"/>
  <c r="E3103" i="8"/>
  <c r="E2353" i="8"/>
  <c r="E3403" i="8"/>
  <c r="E4153" i="8"/>
  <c r="E1153" i="8"/>
  <c r="E553" i="8"/>
  <c r="E1603" i="8"/>
  <c r="E1903" i="8"/>
  <c r="E1303" i="8"/>
  <c r="E1753" i="8"/>
  <c r="E2503" i="8"/>
  <c r="E2953" i="8"/>
  <c r="E2653" i="8"/>
  <c r="E703" i="8"/>
  <c r="L1301" i="8"/>
  <c r="M1301" i="8" s="1"/>
  <c r="N1301" i="8" s="1"/>
  <c r="L551" i="8"/>
  <c r="M551" i="8" s="1"/>
  <c r="N551" i="8" s="1"/>
  <c r="L101" i="8"/>
  <c r="M101" i="8" s="1"/>
  <c r="N101" i="8" s="1"/>
  <c r="L1151" i="8"/>
  <c r="M1151" i="8" s="1"/>
  <c r="N1151" i="8" s="1"/>
  <c r="L1451" i="8"/>
  <c r="M1451" i="8" s="1"/>
  <c r="N1451" i="8" s="1"/>
  <c r="L1001" i="8"/>
  <c r="M1001" i="8" s="1"/>
  <c r="N1001" i="8" s="1"/>
  <c r="L4301" i="8"/>
  <c r="M4301" i="8" s="1"/>
  <c r="N4301" i="8" s="1"/>
  <c r="L1601" i="8"/>
  <c r="M1601" i="8" s="1"/>
  <c r="N1601" i="8" s="1"/>
  <c r="L701" i="8"/>
  <c r="M701" i="8" s="1"/>
  <c r="N701" i="8" s="1"/>
  <c r="L3101" i="8"/>
  <c r="M3101" i="8" s="1"/>
  <c r="N3101" i="8" s="1"/>
  <c r="L2651" i="8"/>
  <c r="M2651" i="8" s="1"/>
  <c r="N2651" i="8" s="1"/>
  <c r="L2501" i="8"/>
  <c r="M2501" i="8" s="1"/>
  <c r="N2501" i="8" s="1"/>
  <c r="L3851" i="8"/>
  <c r="M3851" i="8" s="1"/>
  <c r="N3851" i="8" s="1"/>
  <c r="L2351" i="8"/>
  <c r="M2351" i="8" s="1"/>
  <c r="N2351" i="8" s="1"/>
  <c r="L2951" i="8"/>
  <c r="M2951" i="8" s="1"/>
  <c r="N2951" i="8" s="1"/>
  <c r="L1751" i="8"/>
  <c r="M1751" i="8" s="1"/>
  <c r="N1751" i="8" s="1"/>
  <c r="L251" i="8"/>
  <c r="M251" i="8" s="1"/>
  <c r="N251" i="8" s="1"/>
  <c r="L3401" i="8"/>
  <c r="M3401" i="8" s="1"/>
  <c r="N3401" i="8" s="1"/>
  <c r="L4151" i="8"/>
  <c r="M4151" i="8" s="1"/>
  <c r="N4151" i="8" s="1"/>
  <c r="L401" i="8"/>
  <c r="M401" i="8" s="1"/>
  <c r="N401" i="8" s="1"/>
  <c r="L1901" i="8"/>
  <c r="M1901" i="8" s="1"/>
  <c r="N1901" i="8" s="1"/>
  <c r="K251" i="8"/>
  <c r="K1151" i="8"/>
  <c r="K1601" i="8"/>
  <c r="K4151" i="8"/>
  <c r="K3401" i="8"/>
  <c r="K1901" i="8"/>
  <c r="K1451" i="8"/>
  <c r="K1001" i="8"/>
  <c r="K3851" i="8"/>
  <c r="K3101" i="8"/>
  <c r="K2501" i="8"/>
  <c r="K101" i="8"/>
  <c r="K2351" i="8"/>
  <c r="K2951" i="8"/>
  <c r="K701" i="8"/>
  <c r="K1751" i="8"/>
  <c r="K4301" i="8"/>
  <c r="K1301" i="8"/>
  <c r="K2651" i="8"/>
  <c r="K551" i="8"/>
  <c r="K401" i="8"/>
  <c r="J251" i="8"/>
  <c r="J4151" i="8"/>
  <c r="J2951" i="8"/>
  <c r="J3851" i="8"/>
  <c r="J2651" i="8"/>
  <c r="J1001" i="8"/>
  <c r="J1751" i="8"/>
  <c r="J551" i="8"/>
  <c r="J101" i="8"/>
  <c r="J3401" i="8"/>
  <c r="J1601" i="8"/>
  <c r="J2501" i="8"/>
  <c r="J1901" i="8"/>
  <c r="J701" i="8"/>
  <c r="J1151" i="8"/>
  <c r="J3101" i="8"/>
  <c r="J1301" i="8"/>
  <c r="J401" i="8"/>
  <c r="J4301" i="8"/>
  <c r="J1451" i="8"/>
  <c r="J2351" i="8"/>
  <c r="E3101" i="8"/>
  <c r="E2951" i="8"/>
  <c r="E1601" i="8"/>
  <c r="E4301" i="8"/>
  <c r="E1451" i="8"/>
  <c r="E1901" i="8"/>
  <c r="E2501" i="8"/>
  <c r="E2351" i="8"/>
  <c r="E1001" i="8"/>
  <c r="E251" i="8"/>
  <c r="E3401" i="8"/>
  <c r="E401" i="8"/>
  <c r="E1151" i="8"/>
  <c r="E3851" i="8"/>
  <c r="E2651" i="8"/>
  <c r="E1751" i="8"/>
  <c r="E701" i="8"/>
  <c r="E4151" i="8"/>
  <c r="E1301" i="8"/>
  <c r="E101" i="8"/>
  <c r="E551" i="8"/>
  <c r="L3395" i="8"/>
  <c r="M3395" i="8" s="1"/>
  <c r="N3395" i="8" s="1"/>
  <c r="L395" i="8"/>
  <c r="M395" i="8" s="1"/>
  <c r="N395" i="8" s="1"/>
  <c r="L4145" i="8"/>
  <c r="M4145" i="8" s="1"/>
  <c r="N4145" i="8" s="1"/>
  <c r="L3095" i="8"/>
  <c r="M3095" i="8" s="1"/>
  <c r="N3095" i="8" s="1"/>
  <c r="L2645" i="8"/>
  <c r="M2645" i="8" s="1"/>
  <c r="N2645" i="8" s="1"/>
  <c r="L1445" i="8"/>
  <c r="M1445" i="8" s="1"/>
  <c r="N1445" i="8" s="1"/>
  <c r="L2495" i="8"/>
  <c r="M2495" i="8" s="1"/>
  <c r="N2495" i="8" s="1"/>
  <c r="L3845" i="8"/>
  <c r="M3845" i="8" s="1"/>
  <c r="N3845" i="8" s="1"/>
  <c r="L1145" i="8"/>
  <c r="M1145" i="8" s="1"/>
  <c r="N1145" i="8" s="1"/>
  <c r="L2345" i="8"/>
  <c r="M2345" i="8" s="1"/>
  <c r="N2345" i="8" s="1"/>
  <c r="L995" i="8"/>
  <c r="M995" i="8" s="1"/>
  <c r="N995" i="8" s="1"/>
  <c r="L95" i="8"/>
  <c r="M95" i="8" s="1"/>
  <c r="N95" i="8" s="1"/>
  <c r="L1895" i="8"/>
  <c r="M1895" i="8" s="1"/>
  <c r="N1895" i="8" s="1"/>
  <c r="L1595" i="8"/>
  <c r="M1595" i="8" s="1"/>
  <c r="N1595" i="8" s="1"/>
  <c r="L2945" i="8"/>
  <c r="M2945" i="8" s="1"/>
  <c r="N2945" i="8" s="1"/>
  <c r="L245" i="8"/>
  <c r="M245" i="8" s="1"/>
  <c r="N245" i="8" s="1"/>
  <c r="L1295" i="8"/>
  <c r="M1295" i="8" s="1"/>
  <c r="N1295" i="8" s="1"/>
  <c r="L545" i="8"/>
  <c r="M545" i="8" s="1"/>
  <c r="N545" i="8" s="1"/>
  <c r="L4295" i="8"/>
  <c r="M4295" i="8" s="1"/>
  <c r="N4295" i="8" s="1"/>
  <c r="L1745" i="8"/>
  <c r="M1745" i="8" s="1"/>
  <c r="N1745" i="8" s="1"/>
  <c r="L695" i="8"/>
  <c r="M695" i="8" s="1"/>
  <c r="N695" i="8" s="1"/>
  <c r="K695" i="8"/>
  <c r="K245" i="8"/>
  <c r="K1895" i="8"/>
  <c r="K3845" i="8"/>
  <c r="K2945" i="8"/>
  <c r="K1445" i="8"/>
  <c r="K2495" i="8"/>
  <c r="K3095" i="8"/>
  <c r="K3395" i="8"/>
  <c r="K2645" i="8"/>
  <c r="K1145" i="8"/>
  <c r="K395" i="8"/>
  <c r="K1745" i="8"/>
  <c r="K2345" i="8"/>
  <c r="K4145" i="8"/>
  <c r="K4295" i="8"/>
  <c r="K95" i="8"/>
  <c r="K995" i="8"/>
  <c r="K545" i="8"/>
  <c r="K1595" i="8"/>
  <c r="K1295" i="8"/>
  <c r="J4145" i="8"/>
  <c r="J3845" i="8"/>
  <c r="J2945" i="8"/>
  <c r="J3395" i="8"/>
  <c r="J395" i="8"/>
  <c r="J2495" i="8"/>
  <c r="J245" i="8"/>
  <c r="J2645" i="8"/>
  <c r="J1145" i="8"/>
  <c r="J1895" i="8"/>
  <c r="J95" i="8"/>
  <c r="J2345" i="8"/>
  <c r="J695" i="8"/>
  <c r="J4295" i="8"/>
  <c r="J545" i="8"/>
  <c r="J1595" i="8"/>
  <c r="J1745" i="8"/>
  <c r="J1295" i="8"/>
  <c r="J3095" i="8"/>
  <c r="J995" i="8"/>
  <c r="J1445" i="8"/>
  <c r="E1745" i="8"/>
  <c r="E1595" i="8"/>
  <c r="E395" i="8"/>
  <c r="E3395" i="8"/>
  <c r="E3095" i="8"/>
  <c r="E2345" i="8"/>
  <c r="E545" i="8"/>
  <c r="E2645" i="8"/>
  <c r="E2945" i="8"/>
  <c r="E1145" i="8"/>
  <c r="E95" i="8"/>
  <c r="E995" i="8"/>
  <c r="E2495" i="8"/>
  <c r="E1295" i="8"/>
  <c r="E3845" i="8"/>
  <c r="E245" i="8"/>
  <c r="E695" i="8"/>
  <c r="E4145" i="8"/>
  <c r="E1895" i="8"/>
  <c r="E4295" i="8"/>
  <c r="E1445" i="8"/>
  <c r="L3843" i="8"/>
  <c r="M3843" i="8" s="1"/>
  <c r="N3843" i="8" s="1"/>
  <c r="L543" i="8"/>
  <c r="M543" i="8" s="1"/>
  <c r="N543" i="8" s="1"/>
  <c r="L243" i="8"/>
  <c r="M243" i="8" s="1"/>
  <c r="N243" i="8" s="1"/>
  <c r="L1593" i="8"/>
  <c r="M1593" i="8" s="1"/>
  <c r="N1593" i="8" s="1"/>
  <c r="L1293" i="8"/>
  <c r="M1293" i="8" s="1"/>
  <c r="N1293" i="8" s="1"/>
  <c r="L2493" i="8"/>
  <c r="M2493" i="8" s="1"/>
  <c r="N2493" i="8" s="1"/>
  <c r="L693" i="8"/>
  <c r="M693" i="8" s="1"/>
  <c r="N693" i="8" s="1"/>
  <c r="L2943" i="8"/>
  <c r="M2943" i="8" s="1"/>
  <c r="N2943" i="8" s="1"/>
  <c r="L393" i="8"/>
  <c r="M393" i="8" s="1"/>
  <c r="N393" i="8" s="1"/>
  <c r="L993" i="8"/>
  <c r="M993" i="8" s="1"/>
  <c r="N993" i="8" s="1"/>
  <c r="L3093" i="8"/>
  <c r="M3093" i="8" s="1"/>
  <c r="N3093" i="8" s="1"/>
  <c r="L4293" i="8"/>
  <c r="M4293" i="8" s="1"/>
  <c r="N4293" i="8" s="1"/>
  <c r="L1743" i="8"/>
  <c r="M1743" i="8" s="1"/>
  <c r="N1743" i="8" s="1"/>
  <c r="L1443" i="8"/>
  <c r="M1443" i="8" s="1"/>
  <c r="N1443" i="8" s="1"/>
  <c r="L4143" i="8"/>
  <c r="M4143" i="8" s="1"/>
  <c r="N4143" i="8" s="1"/>
  <c r="L3393" i="8"/>
  <c r="M3393" i="8" s="1"/>
  <c r="N3393" i="8" s="1"/>
  <c r="L1893" i="8"/>
  <c r="M1893" i="8" s="1"/>
  <c r="N1893" i="8" s="1"/>
  <c r="L2643" i="8"/>
  <c r="M2643" i="8" s="1"/>
  <c r="N2643" i="8" s="1"/>
  <c r="L93" i="8"/>
  <c r="M93" i="8" s="1"/>
  <c r="N93" i="8" s="1"/>
  <c r="L2343" i="8"/>
  <c r="M2343" i="8" s="1"/>
  <c r="N2343" i="8" s="1"/>
  <c r="L1143" i="8"/>
  <c r="M1143" i="8" s="1"/>
  <c r="N1143" i="8" s="1"/>
  <c r="K1443" i="8"/>
  <c r="K2943" i="8"/>
  <c r="K1293" i="8"/>
  <c r="K1893" i="8"/>
  <c r="K543" i="8"/>
  <c r="K3393" i="8"/>
  <c r="K993" i="8"/>
  <c r="K2643" i="8"/>
  <c r="K4143" i="8"/>
  <c r="K93" i="8"/>
  <c r="K2343" i="8"/>
  <c r="K1743" i="8"/>
  <c r="K1593" i="8"/>
  <c r="K693" i="8"/>
  <c r="K393" i="8"/>
  <c r="K1143" i="8"/>
  <c r="K4293" i="8"/>
  <c r="K243" i="8"/>
  <c r="K3843" i="8"/>
  <c r="K3093" i="8"/>
  <c r="K2493" i="8"/>
  <c r="J1593" i="8"/>
  <c r="J1143" i="8"/>
  <c r="J543" i="8"/>
  <c r="J3393" i="8"/>
  <c r="J1743" i="8"/>
  <c r="J393" i="8"/>
  <c r="J1443" i="8"/>
  <c r="J2643" i="8"/>
  <c r="J243" i="8"/>
  <c r="J993" i="8"/>
  <c r="J4143" i="8"/>
  <c r="J693" i="8"/>
  <c r="J1293" i="8"/>
  <c r="J93" i="8"/>
  <c r="J4293" i="8"/>
  <c r="J3843" i="8"/>
  <c r="J2343" i="8"/>
  <c r="J2493" i="8"/>
  <c r="J1893" i="8"/>
  <c r="J2943" i="8"/>
  <c r="J3093" i="8"/>
  <c r="E243" i="8"/>
  <c r="E2343" i="8"/>
  <c r="E4293" i="8"/>
  <c r="E1143" i="8"/>
  <c r="E693" i="8"/>
  <c r="E543" i="8"/>
  <c r="E3393" i="8"/>
  <c r="E393" i="8"/>
  <c r="E1743" i="8"/>
  <c r="E4143" i="8"/>
  <c r="E1593" i="8"/>
  <c r="E93" i="8"/>
  <c r="E2493" i="8"/>
  <c r="E1443" i="8"/>
  <c r="E993" i="8"/>
  <c r="E3843" i="8"/>
  <c r="E3093" i="8"/>
  <c r="E2643" i="8"/>
  <c r="E2943" i="8"/>
  <c r="E1893" i="8"/>
  <c r="E1293" i="8"/>
  <c r="L2504" i="8"/>
  <c r="M2504" i="8" s="1"/>
  <c r="N2504" i="8" s="1"/>
  <c r="L554" i="8"/>
  <c r="M554" i="8" s="1"/>
  <c r="N554" i="8" s="1"/>
  <c r="L4304" i="8"/>
  <c r="M4304" i="8" s="1"/>
  <c r="N4304" i="8" s="1"/>
  <c r="L1004" i="8"/>
  <c r="M1004" i="8" s="1"/>
  <c r="N1004" i="8" s="1"/>
  <c r="L1754" i="8"/>
  <c r="M1754" i="8" s="1"/>
  <c r="N1754" i="8" s="1"/>
  <c r="L104" i="8"/>
  <c r="M104" i="8" s="1"/>
  <c r="N104" i="8" s="1"/>
  <c r="L1604" i="8"/>
  <c r="M1604" i="8" s="1"/>
  <c r="N1604" i="8" s="1"/>
  <c r="L1904" i="8"/>
  <c r="M1904" i="8" s="1"/>
  <c r="N1904" i="8" s="1"/>
  <c r="L2654" i="8"/>
  <c r="M2654" i="8" s="1"/>
  <c r="N2654" i="8" s="1"/>
  <c r="L1454" i="8"/>
  <c r="M1454" i="8" s="1"/>
  <c r="N1454" i="8" s="1"/>
  <c r="L3404" i="8"/>
  <c r="M3404" i="8" s="1"/>
  <c r="N3404" i="8" s="1"/>
  <c r="L1154" i="8"/>
  <c r="M1154" i="8" s="1"/>
  <c r="N1154" i="8" s="1"/>
  <c r="L404" i="8"/>
  <c r="M404" i="8" s="1"/>
  <c r="N404" i="8" s="1"/>
  <c r="L3854" i="8"/>
  <c r="M3854" i="8" s="1"/>
  <c r="N3854" i="8" s="1"/>
  <c r="L2954" i="8"/>
  <c r="M2954" i="8" s="1"/>
  <c r="N2954" i="8" s="1"/>
  <c r="L254" i="8"/>
  <c r="M254" i="8" s="1"/>
  <c r="N254" i="8" s="1"/>
  <c r="L1304" i="8"/>
  <c r="M1304" i="8" s="1"/>
  <c r="N1304" i="8" s="1"/>
  <c r="L2354" i="8"/>
  <c r="M2354" i="8" s="1"/>
  <c r="N2354" i="8" s="1"/>
  <c r="L4154" i="8"/>
  <c r="M4154" i="8" s="1"/>
  <c r="N4154" i="8" s="1"/>
  <c r="L3104" i="8"/>
  <c r="M3104" i="8" s="1"/>
  <c r="N3104" i="8" s="1"/>
  <c r="K2654" i="8"/>
  <c r="K404" i="8"/>
  <c r="K254" i="8"/>
  <c r="K104" i="8"/>
  <c r="K1904" i="8"/>
  <c r="K4304" i="8"/>
  <c r="K1304" i="8"/>
  <c r="K2954" i="8"/>
  <c r="K1754" i="8"/>
  <c r="K1004" i="8"/>
  <c r="K3854" i="8"/>
  <c r="K554" i="8"/>
  <c r="K2354" i="8"/>
  <c r="K3404" i="8"/>
  <c r="K4154" i="8"/>
  <c r="K2504" i="8"/>
  <c r="K1154" i="8"/>
  <c r="K1454" i="8"/>
  <c r="K1604" i="8"/>
  <c r="K3104" i="8"/>
  <c r="J3404" i="8"/>
  <c r="J1904" i="8"/>
  <c r="J104" i="8"/>
  <c r="J4304" i="8"/>
  <c r="J4154" i="8"/>
  <c r="J1754" i="8"/>
  <c r="J3104" i="8"/>
  <c r="J404" i="8"/>
  <c r="J1004" i="8"/>
  <c r="J554" i="8"/>
  <c r="J3854" i="8"/>
  <c r="J1154" i="8"/>
  <c r="J254" i="8"/>
  <c r="J2654" i="8"/>
  <c r="J1604" i="8"/>
  <c r="J1454" i="8"/>
  <c r="J2354" i="8"/>
  <c r="J1304" i="8"/>
  <c r="J2954" i="8"/>
  <c r="J2504" i="8"/>
  <c r="E104" i="8"/>
  <c r="E4154" i="8"/>
  <c r="E254" i="8"/>
  <c r="E2354" i="8"/>
  <c r="E3854" i="8"/>
  <c r="E404" i="8"/>
  <c r="E1454" i="8"/>
  <c r="E2504" i="8"/>
  <c r="E2954" i="8"/>
  <c r="E1604" i="8"/>
  <c r="E554" i="8"/>
  <c r="E3404" i="8"/>
  <c r="E1904" i="8"/>
  <c r="E2654" i="8"/>
  <c r="E1004" i="8"/>
  <c r="E1304" i="8"/>
  <c r="E1154" i="8"/>
  <c r="E4304" i="8"/>
  <c r="E1754" i="8"/>
  <c r="E3104" i="8"/>
  <c r="L2356" i="8"/>
  <c r="M2356" i="8" s="1"/>
  <c r="N2356" i="8" s="1"/>
  <c r="L1906" i="8"/>
  <c r="M1906" i="8" s="1"/>
  <c r="N1906" i="8" s="1"/>
  <c r="L1606" i="8"/>
  <c r="M1606" i="8" s="1"/>
  <c r="N1606" i="8" s="1"/>
  <c r="L4156" i="8"/>
  <c r="M4156" i="8" s="1"/>
  <c r="N4156" i="8" s="1"/>
  <c r="L1006" i="8"/>
  <c r="M1006" i="8" s="1"/>
  <c r="N1006" i="8" s="1"/>
  <c r="L4306" i="8"/>
  <c r="M4306" i="8" s="1"/>
  <c r="N4306" i="8" s="1"/>
  <c r="L3856" i="8"/>
  <c r="M3856" i="8" s="1"/>
  <c r="N3856" i="8" s="1"/>
  <c r="L256" i="8"/>
  <c r="M256" i="8" s="1"/>
  <c r="N256" i="8" s="1"/>
  <c r="L1756" i="8"/>
  <c r="M1756" i="8" s="1"/>
  <c r="N1756" i="8" s="1"/>
  <c r="L1456" i="8"/>
  <c r="M1456" i="8" s="1"/>
  <c r="N1456" i="8" s="1"/>
  <c r="L1156" i="8"/>
  <c r="M1156" i="8" s="1"/>
  <c r="N1156" i="8" s="1"/>
  <c r="L106" i="8"/>
  <c r="M106" i="8" s="1"/>
  <c r="N106" i="8" s="1"/>
  <c r="L1306" i="8"/>
  <c r="M1306" i="8" s="1"/>
  <c r="N1306" i="8" s="1"/>
  <c r="L3106" i="8"/>
  <c r="M3106" i="8" s="1"/>
  <c r="N3106" i="8" s="1"/>
  <c r="L3406" i="8"/>
  <c r="M3406" i="8" s="1"/>
  <c r="N3406" i="8" s="1"/>
  <c r="L556" i="8"/>
  <c r="M556" i="8" s="1"/>
  <c r="N556" i="8" s="1"/>
  <c r="L406" i="8"/>
  <c r="M406" i="8" s="1"/>
  <c r="N406" i="8" s="1"/>
  <c r="L2956" i="8"/>
  <c r="M2956" i="8" s="1"/>
  <c r="N2956" i="8" s="1"/>
  <c r="L2656" i="8"/>
  <c r="M2656" i="8" s="1"/>
  <c r="N2656" i="8" s="1"/>
  <c r="L2506" i="8"/>
  <c r="M2506" i="8" s="1"/>
  <c r="N2506" i="8" s="1"/>
  <c r="K2356" i="8"/>
  <c r="K3406" i="8"/>
  <c r="K1306" i="8"/>
  <c r="K4156" i="8"/>
  <c r="K1606" i="8"/>
  <c r="K3856" i="8"/>
  <c r="K1006" i="8"/>
  <c r="K1756" i="8"/>
  <c r="K1156" i="8"/>
  <c r="K2956" i="8"/>
  <c r="K106" i="8"/>
  <c r="K1906" i="8"/>
  <c r="K2656" i="8"/>
  <c r="K1456" i="8"/>
  <c r="K4306" i="8"/>
  <c r="K256" i="8"/>
  <c r="K2506" i="8"/>
  <c r="K3106" i="8"/>
  <c r="K406" i="8"/>
  <c r="K556" i="8"/>
  <c r="J2356" i="8"/>
  <c r="J406" i="8"/>
  <c r="J556" i="8"/>
  <c r="J4156" i="8"/>
  <c r="J106" i="8"/>
  <c r="J3856" i="8"/>
  <c r="J2656" i="8"/>
  <c r="J2956" i="8"/>
  <c r="J2506" i="8"/>
  <c r="J1906" i="8"/>
  <c r="J3106" i="8"/>
  <c r="J1156" i="8"/>
  <c r="J3406" i="8"/>
  <c r="J256" i="8"/>
  <c r="J1606" i="8"/>
  <c r="J1306" i="8"/>
  <c r="J1456" i="8"/>
  <c r="J4306" i="8"/>
  <c r="J1006" i="8"/>
  <c r="J1756" i="8"/>
  <c r="E406" i="8"/>
  <c r="E2356" i="8"/>
  <c r="E2656" i="8"/>
  <c r="E556" i="8"/>
  <c r="E4306" i="8"/>
  <c r="E3856" i="8"/>
  <c r="E1306" i="8"/>
  <c r="E4156" i="8"/>
  <c r="E1606" i="8"/>
  <c r="E1156" i="8"/>
  <c r="E2956" i="8"/>
  <c r="E1756" i="8"/>
  <c r="E1006" i="8"/>
  <c r="E106" i="8"/>
  <c r="E1906" i="8"/>
  <c r="E256" i="8"/>
  <c r="E3406" i="8"/>
  <c r="E2506" i="8"/>
  <c r="E1456" i="8"/>
  <c r="E3106" i="8"/>
  <c r="L1750" i="8"/>
  <c r="M1750" i="8" s="1"/>
  <c r="N1750" i="8" s="1"/>
  <c r="L1900" i="8"/>
  <c r="M1900" i="8" s="1"/>
  <c r="N1900" i="8" s="1"/>
  <c r="L1000" i="8"/>
  <c r="M1000" i="8" s="1"/>
  <c r="N1000" i="8" s="1"/>
  <c r="L3100" i="8"/>
  <c r="M3100" i="8" s="1"/>
  <c r="N3100" i="8" s="1"/>
  <c r="L250" i="8"/>
  <c r="M250" i="8" s="1"/>
  <c r="N250" i="8" s="1"/>
  <c r="L400" i="8"/>
  <c r="M400" i="8" s="1"/>
  <c r="N400" i="8" s="1"/>
  <c r="L700" i="8"/>
  <c r="M700" i="8" s="1"/>
  <c r="N700" i="8" s="1"/>
  <c r="L2650" i="8"/>
  <c r="M2650" i="8" s="1"/>
  <c r="N2650" i="8" s="1"/>
  <c r="L100" i="8"/>
  <c r="M100" i="8" s="1"/>
  <c r="N100" i="8" s="1"/>
  <c r="L3850" i="8"/>
  <c r="M3850" i="8" s="1"/>
  <c r="N3850" i="8" s="1"/>
  <c r="L1150" i="8"/>
  <c r="M1150" i="8" s="1"/>
  <c r="N1150" i="8" s="1"/>
  <c r="L1600" i="8"/>
  <c r="M1600" i="8" s="1"/>
  <c r="N1600" i="8" s="1"/>
  <c r="L2350" i="8"/>
  <c r="M2350" i="8" s="1"/>
  <c r="N2350" i="8" s="1"/>
  <c r="L3400" i="8"/>
  <c r="M3400" i="8" s="1"/>
  <c r="N3400" i="8" s="1"/>
  <c r="L550" i="8"/>
  <c r="M550" i="8" s="1"/>
  <c r="N550" i="8" s="1"/>
  <c r="L2950" i="8"/>
  <c r="M2950" i="8" s="1"/>
  <c r="N2950" i="8" s="1"/>
  <c r="L1300" i="8"/>
  <c r="M1300" i="8" s="1"/>
  <c r="N1300" i="8" s="1"/>
  <c r="L2500" i="8"/>
  <c r="M2500" i="8" s="1"/>
  <c r="N2500" i="8" s="1"/>
  <c r="L1450" i="8"/>
  <c r="M1450" i="8" s="1"/>
  <c r="N1450" i="8" s="1"/>
  <c r="L4300" i="8"/>
  <c r="M4300" i="8" s="1"/>
  <c r="N4300" i="8" s="1"/>
  <c r="L4150" i="8"/>
  <c r="M4150" i="8" s="1"/>
  <c r="N4150" i="8" s="1"/>
  <c r="K2950" i="8"/>
  <c r="K1000" i="8"/>
  <c r="K2500" i="8"/>
  <c r="K3850" i="8"/>
  <c r="K250" i="8"/>
  <c r="K1300" i="8"/>
  <c r="K400" i="8"/>
  <c r="K1450" i="8"/>
  <c r="K100" i="8"/>
  <c r="K2650" i="8"/>
  <c r="K550" i="8"/>
  <c r="K1600" i="8"/>
  <c r="K3100" i="8"/>
  <c r="K3400" i="8"/>
  <c r="K1900" i="8"/>
  <c r="K1150" i="8"/>
  <c r="K700" i="8"/>
  <c r="K2350" i="8"/>
  <c r="K4300" i="8"/>
  <c r="K1750" i="8"/>
  <c r="K4150" i="8"/>
  <c r="J700" i="8"/>
  <c r="J1150" i="8"/>
  <c r="J1750" i="8"/>
  <c r="J3400" i="8"/>
  <c r="J1450" i="8"/>
  <c r="J550" i="8"/>
  <c r="J1300" i="8"/>
  <c r="J2500" i="8"/>
  <c r="J2950" i="8"/>
  <c r="J1900" i="8"/>
  <c r="J1000" i="8"/>
  <c r="J3100" i="8"/>
  <c r="J2650" i="8"/>
  <c r="J4150" i="8"/>
  <c r="J2350" i="8"/>
  <c r="J400" i="8"/>
  <c r="J250" i="8"/>
  <c r="J1600" i="8"/>
  <c r="J3850" i="8"/>
  <c r="J4300" i="8"/>
  <c r="J100" i="8"/>
  <c r="E1750" i="8"/>
  <c r="E1450" i="8"/>
  <c r="E1300" i="8"/>
  <c r="E3400" i="8"/>
  <c r="E2950" i="8"/>
  <c r="E2650" i="8"/>
  <c r="E2500" i="8"/>
  <c r="E1150" i="8"/>
  <c r="E4300" i="8"/>
  <c r="E4150" i="8"/>
  <c r="E1900" i="8"/>
  <c r="E3100" i="8"/>
  <c r="E3850" i="8"/>
  <c r="E700" i="8"/>
  <c r="E1600" i="8"/>
  <c r="E400" i="8"/>
  <c r="E100" i="8"/>
  <c r="E250" i="8"/>
  <c r="E550" i="8"/>
  <c r="E2350" i="8"/>
  <c r="E1000" i="8"/>
  <c r="L244" i="8"/>
  <c r="M244" i="8" s="1"/>
  <c r="N244" i="8" s="1"/>
  <c r="L694" i="8"/>
  <c r="M694" i="8" s="1"/>
  <c r="N694" i="8" s="1"/>
  <c r="L4144" i="8"/>
  <c r="M4144" i="8" s="1"/>
  <c r="N4144" i="8" s="1"/>
  <c r="L2344" i="8"/>
  <c r="M2344" i="8" s="1"/>
  <c r="N2344" i="8" s="1"/>
  <c r="L1744" i="8"/>
  <c r="M1744" i="8" s="1"/>
  <c r="N1744" i="8" s="1"/>
  <c r="L1444" i="8"/>
  <c r="M1444" i="8" s="1"/>
  <c r="N1444" i="8" s="1"/>
  <c r="L994" i="8"/>
  <c r="M994" i="8" s="1"/>
  <c r="N994" i="8" s="1"/>
  <c r="L2494" i="8"/>
  <c r="M2494" i="8" s="1"/>
  <c r="N2494" i="8" s="1"/>
  <c r="L2644" i="8"/>
  <c r="M2644" i="8" s="1"/>
  <c r="N2644" i="8" s="1"/>
  <c r="L3094" i="8"/>
  <c r="M3094" i="8" s="1"/>
  <c r="N3094" i="8" s="1"/>
  <c r="L1294" i="8"/>
  <c r="M1294" i="8" s="1"/>
  <c r="N1294" i="8" s="1"/>
  <c r="L544" i="8"/>
  <c r="M544" i="8" s="1"/>
  <c r="N544" i="8" s="1"/>
  <c r="L4294" i="8"/>
  <c r="M4294" i="8" s="1"/>
  <c r="N4294" i="8" s="1"/>
  <c r="L2944" i="8"/>
  <c r="M2944" i="8" s="1"/>
  <c r="N2944" i="8" s="1"/>
  <c r="L394" i="8"/>
  <c r="M394" i="8" s="1"/>
  <c r="N394" i="8" s="1"/>
  <c r="L1894" i="8"/>
  <c r="M1894" i="8" s="1"/>
  <c r="N1894" i="8" s="1"/>
  <c r="L3844" i="8"/>
  <c r="M3844" i="8" s="1"/>
  <c r="N3844" i="8" s="1"/>
  <c r="L94" i="8"/>
  <c r="M94" i="8" s="1"/>
  <c r="N94" i="8" s="1"/>
  <c r="L1594" i="8"/>
  <c r="M1594" i="8" s="1"/>
  <c r="N1594" i="8" s="1"/>
  <c r="L3394" i="8"/>
  <c r="M3394" i="8" s="1"/>
  <c r="N3394" i="8" s="1"/>
  <c r="L1144" i="8"/>
  <c r="M1144" i="8" s="1"/>
  <c r="N1144" i="8" s="1"/>
  <c r="K694" i="8"/>
  <c r="K1144" i="8"/>
  <c r="K1594" i="8"/>
  <c r="K1894" i="8"/>
  <c r="K994" i="8"/>
  <c r="K3394" i="8"/>
  <c r="K94" i="8"/>
  <c r="K4294" i="8"/>
  <c r="K2644" i="8"/>
  <c r="K244" i="8"/>
  <c r="K1744" i="8"/>
  <c r="K1294" i="8"/>
  <c r="K394" i="8"/>
  <c r="K2944" i="8"/>
  <c r="K4144" i="8"/>
  <c r="K2344" i="8"/>
  <c r="K3094" i="8"/>
  <c r="K2494" i="8"/>
  <c r="K1444" i="8"/>
  <c r="K3844" i="8"/>
  <c r="K544" i="8"/>
  <c r="J2944" i="8"/>
  <c r="J3844" i="8"/>
  <c r="J3394" i="8"/>
  <c r="J1894" i="8"/>
  <c r="J1594" i="8"/>
  <c r="J4294" i="8"/>
  <c r="J394" i="8"/>
  <c r="J2344" i="8"/>
  <c r="J244" i="8"/>
  <c r="J1444" i="8"/>
  <c r="J94" i="8"/>
  <c r="J2644" i="8"/>
  <c r="J1144" i="8"/>
  <c r="J1294" i="8"/>
  <c r="J4144" i="8"/>
  <c r="J1744" i="8"/>
  <c r="J994" i="8"/>
  <c r="J694" i="8"/>
  <c r="J3094" i="8"/>
  <c r="J2494" i="8"/>
  <c r="J544" i="8"/>
  <c r="E1894" i="8"/>
  <c r="E1594" i="8"/>
  <c r="E2344" i="8"/>
  <c r="E2944" i="8"/>
  <c r="E4144" i="8"/>
  <c r="E1444" i="8"/>
  <c r="E1744" i="8"/>
  <c r="E4294" i="8"/>
  <c r="E994" i="8"/>
  <c r="E244" i="8"/>
  <c r="E394" i="8"/>
  <c r="E1294" i="8"/>
  <c r="E2644" i="8"/>
  <c r="E3844" i="8"/>
  <c r="E1144" i="8"/>
  <c r="E544" i="8"/>
  <c r="E694" i="8"/>
  <c r="E2494" i="8"/>
  <c r="E3394" i="8"/>
  <c r="E3094" i="8"/>
  <c r="E94" i="8"/>
  <c r="L1447" i="8"/>
  <c r="M1447" i="8" s="1"/>
  <c r="N1447" i="8" s="1"/>
  <c r="L2347" i="8"/>
  <c r="M2347" i="8" s="1"/>
  <c r="N2347" i="8" s="1"/>
  <c r="L1597" i="8"/>
  <c r="M1597" i="8" s="1"/>
  <c r="N1597" i="8" s="1"/>
  <c r="L397" i="8"/>
  <c r="M397" i="8" s="1"/>
  <c r="N397" i="8" s="1"/>
  <c r="L3097" i="8"/>
  <c r="M3097" i="8" s="1"/>
  <c r="N3097" i="8" s="1"/>
  <c r="L1897" i="8"/>
  <c r="M1897" i="8" s="1"/>
  <c r="N1897" i="8" s="1"/>
  <c r="L3847" i="8"/>
  <c r="M3847" i="8" s="1"/>
  <c r="N3847" i="8" s="1"/>
  <c r="L547" i="8"/>
  <c r="M547" i="8" s="1"/>
  <c r="N547" i="8" s="1"/>
  <c r="L697" i="8"/>
  <c r="M697" i="8" s="1"/>
  <c r="N697" i="8" s="1"/>
  <c r="L2947" i="8"/>
  <c r="M2947" i="8" s="1"/>
  <c r="N2947" i="8" s="1"/>
  <c r="L1297" i="8"/>
  <c r="M1297" i="8" s="1"/>
  <c r="N1297" i="8" s="1"/>
  <c r="L3397" i="8"/>
  <c r="M3397" i="8" s="1"/>
  <c r="N3397" i="8" s="1"/>
  <c r="L2497" i="8"/>
  <c r="M2497" i="8" s="1"/>
  <c r="N2497" i="8" s="1"/>
  <c r="L97" i="8"/>
  <c r="M97" i="8" s="1"/>
  <c r="N97" i="8" s="1"/>
  <c r="L1147" i="8"/>
  <c r="M1147" i="8" s="1"/>
  <c r="N1147" i="8" s="1"/>
  <c r="L2647" i="8"/>
  <c r="M2647" i="8" s="1"/>
  <c r="N2647" i="8" s="1"/>
  <c r="L1747" i="8"/>
  <c r="M1747" i="8" s="1"/>
  <c r="N1747" i="8" s="1"/>
  <c r="L4147" i="8"/>
  <c r="M4147" i="8" s="1"/>
  <c r="N4147" i="8" s="1"/>
  <c r="L997" i="8"/>
  <c r="M997" i="8" s="1"/>
  <c r="N997" i="8" s="1"/>
  <c r="L247" i="8"/>
  <c r="M247" i="8" s="1"/>
  <c r="N247" i="8" s="1"/>
  <c r="L4297" i="8"/>
  <c r="M4297" i="8" s="1"/>
  <c r="N4297" i="8" s="1"/>
  <c r="K1147" i="8"/>
  <c r="K4297" i="8"/>
  <c r="K397" i="8"/>
  <c r="K4147" i="8"/>
  <c r="K247" i="8"/>
  <c r="K2347" i="8"/>
  <c r="K2497" i="8"/>
  <c r="K3397" i="8"/>
  <c r="K1297" i="8"/>
  <c r="K1597" i="8"/>
  <c r="K1447" i="8"/>
  <c r="K2647" i="8"/>
  <c r="K1897" i="8"/>
  <c r="K1747" i="8"/>
  <c r="K2947" i="8"/>
  <c r="K997" i="8"/>
  <c r="K697" i="8"/>
  <c r="K3097" i="8"/>
  <c r="K3847" i="8"/>
  <c r="K547" i="8"/>
  <c r="K97" i="8"/>
  <c r="J397" i="8"/>
  <c r="J697" i="8"/>
  <c r="J1897" i="8"/>
  <c r="J2647" i="8"/>
  <c r="J247" i="8"/>
  <c r="J1747" i="8"/>
  <c r="J1147" i="8"/>
  <c r="J997" i="8"/>
  <c r="J3097" i="8"/>
  <c r="J1597" i="8"/>
  <c r="J4297" i="8"/>
  <c r="J3397" i="8"/>
  <c r="J547" i="8"/>
  <c r="J3847" i="8"/>
  <c r="J4147" i="8"/>
  <c r="J1447" i="8"/>
  <c r="J2947" i="8"/>
  <c r="J2497" i="8"/>
  <c r="J1297" i="8"/>
  <c r="J2347" i="8"/>
  <c r="J97" i="8"/>
  <c r="E4147" i="8"/>
  <c r="E3847" i="8"/>
  <c r="E1747" i="8"/>
  <c r="E697" i="8"/>
  <c r="E3097" i="8"/>
  <c r="E997" i="8"/>
  <c r="E2947" i="8"/>
  <c r="E1897" i="8"/>
  <c r="E247" i="8"/>
  <c r="E1447" i="8"/>
  <c r="E2647" i="8"/>
  <c r="E397" i="8"/>
  <c r="E4297" i="8"/>
  <c r="E2497" i="8"/>
  <c r="E1597" i="8"/>
  <c r="E2347" i="8"/>
  <c r="E3397" i="8"/>
  <c r="E1297" i="8"/>
  <c r="E1147" i="8"/>
  <c r="E547" i="8"/>
  <c r="E97" i="8"/>
  <c r="L549" i="8"/>
  <c r="M549" i="8" s="1"/>
  <c r="N549" i="8" s="1"/>
  <c r="L699" i="8"/>
  <c r="M699" i="8" s="1"/>
  <c r="N699" i="8" s="1"/>
  <c r="L399" i="8"/>
  <c r="M399" i="8" s="1"/>
  <c r="N399" i="8" s="1"/>
  <c r="L1149" i="8"/>
  <c r="M1149" i="8" s="1"/>
  <c r="N1149" i="8" s="1"/>
  <c r="L2949" i="8"/>
  <c r="M2949" i="8" s="1"/>
  <c r="N2949" i="8" s="1"/>
  <c r="L3849" i="8"/>
  <c r="M3849" i="8" s="1"/>
  <c r="N3849" i="8" s="1"/>
  <c r="L1599" i="8"/>
  <c r="M1599" i="8" s="1"/>
  <c r="N1599" i="8" s="1"/>
  <c r="L2649" i="8"/>
  <c r="M2649" i="8" s="1"/>
  <c r="N2649" i="8" s="1"/>
  <c r="L1899" i="8"/>
  <c r="M1899" i="8" s="1"/>
  <c r="N1899" i="8" s="1"/>
  <c r="L1449" i="8"/>
  <c r="M1449" i="8" s="1"/>
  <c r="N1449" i="8" s="1"/>
  <c r="L2499" i="8"/>
  <c r="M2499" i="8" s="1"/>
  <c r="N2499" i="8" s="1"/>
  <c r="L1749" i="8"/>
  <c r="M1749" i="8" s="1"/>
  <c r="N1749" i="8" s="1"/>
  <c r="L3099" i="8"/>
  <c r="M3099" i="8" s="1"/>
  <c r="N3099" i="8" s="1"/>
  <c r="L1299" i="8"/>
  <c r="M1299" i="8" s="1"/>
  <c r="N1299" i="8" s="1"/>
  <c r="L3399" i="8"/>
  <c r="M3399" i="8" s="1"/>
  <c r="N3399" i="8" s="1"/>
  <c r="L2349" i="8"/>
  <c r="M2349" i="8" s="1"/>
  <c r="N2349" i="8" s="1"/>
  <c r="L999" i="8"/>
  <c r="M999" i="8" s="1"/>
  <c r="N999" i="8" s="1"/>
  <c r="L4149" i="8"/>
  <c r="M4149" i="8" s="1"/>
  <c r="N4149" i="8" s="1"/>
  <c r="L99" i="8"/>
  <c r="M99" i="8" s="1"/>
  <c r="N99" i="8" s="1"/>
  <c r="L249" i="8"/>
  <c r="M249" i="8" s="1"/>
  <c r="N249" i="8" s="1"/>
  <c r="L4299" i="8"/>
  <c r="M4299" i="8" s="1"/>
  <c r="N4299" i="8" s="1"/>
  <c r="K1299" i="8"/>
  <c r="K2949" i="8"/>
  <c r="K1149" i="8"/>
  <c r="K399" i="8"/>
  <c r="K1899" i="8"/>
  <c r="K4149" i="8"/>
  <c r="K249" i="8"/>
  <c r="K3849" i="8"/>
  <c r="K3099" i="8"/>
  <c r="K1599" i="8"/>
  <c r="K999" i="8"/>
  <c r="K4299" i="8"/>
  <c r="K2499" i="8"/>
  <c r="K549" i="8"/>
  <c r="K1449" i="8"/>
  <c r="K1749" i="8"/>
  <c r="K2649" i="8"/>
  <c r="K99" i="8"/>
  <c r="K2349" i="8"/>
  <c r="K699" i="8"/>
  <c r="K3399" i="8"/>
  <c r="J3099" i="8"/>
  <c r="J2949" i="8"/>
  <c r="J3399" i="8"/>
  <c r="J4149" i="8"/>
  <c r="J549" i="8"/>
  <c r="J2499" i="8"/>
  <c r="J1899" i="8"/>
  <c r="J1299" i="8"/>
  <c r="J399" i="8"/>
  <c r="J1149" i="8"/>
  <c r="J1749" i="8"/>
  <c r="J1599" i="8"/>
  <c r="J99" i="8"/>
  <c r="J3849" i="8"/>
  <c r="J2349" i="8"/>
  <c r="J2649" i="8"/>
  <c r="J1449" i="8"/>
  <c r="J699" i="8"/>
  <c r="J4299" i="8"/>
  <c r="J249" i="8"/>
  <c r="J999" i="8"/>
  <c r="E549" i="8"/>
  <c r="E1899" i="8"/>
  <c r="E2349" i="8"/>
  <c r="E249" i="8"/>
  <c r="E699" i="8"/>
  <c r="E2499" i="8"/>
  <c r="E1749" i="8"/>
  <c r="E399" i="8"/>
  <c r="E1299" i="8"/>
  <c r="E4149" i="8"/>
  <c r="E999" i="8"/>
  <c r="E2949" i="8"/>
  <c r="E1599" i="8"/>
  <c r="E3399" i="8"/>
  <c r="E2649" i="8"/>
  <c r="E99" i="8"/>
  <c r="E1449" i="8"/>
  <c r="E3099" i="8"/>
  <c r="E1149" i="8"/>
  <c r="E4299" i="8"/>
  <c r="E3849" i="8"/>
  <c r="L246" i="8"/>
  <c r="M246" i="8" s="1"/>
  <c r="N246" i="8" s="1"/>
  <c r="L2346" i="8"/>
  <c r="M2346" i="8" s="1"/>
  <c r="N2346" i="8" s="1"/>
  <c r="L3846" i="8"/>
  <c r="M3846" i="8" s="1"/>
  <c r="N3846" i="8" s="1"/>
  <c r="L1296" i="8"/>
  <c r="M1296" i="8" s="1"/>
  <c r="N1296" i="8" s="1"/>
  <c r="L1446" i="8"/>
  <c r="M1446" i="8" s="1"/>
  <c r="N1446" i="8" s="1"/>
  <c r="L4146" i="8"/>
  <c r="M4146" i="8" s="1"/>
  <c r="N4146" i="8" s="1"/>
  <c r="L3396" i="8"/>
  <c r="M3396" i="8" s="1"/>
  <c r="N3396" i="8" s="1"/>
  <c r="L96" i="8"/>
  <c r="M96" i="8" s="1"/>
  <c r="N96" i="8" s="1"/>
  <c r="L546" i="8"/>
  <c r="M546" i="8" s="1"/>
  <c r="N546" i="8" s="1"/>
  <c r="L996" i="8"/>
  <c r="M996" i="8" s="1"/>
  <c r="N996" i="8" s="1"/>
  <c r="L2946" i="8"/>
  <c r="M2946" i="8" s="1"/>
  <c r="N2946" i="8" s="1"/>
  <c r="L1146" i="8"/>
  <c r="M1146" i="8" s="1"/>
  <c r="N1146" i="8" s="1"/>
  <c r="L1896" i="8"/>
  <c r="M1896" i="8" s="1"/>
  <c r="N1896" i="8" s="1"/>
  <c r="L3096" i="8"/>
  <c r="M3096" i="8" s="1"/>
  <c r="N3096" i="8" s="1"/>
  <c r="L4296" i="8"/>
  <c r="M4296" i="8" s="1"/>
  <c r="N4296" i="8" s="1"/>
  <c r="L396" i="8"/>
  <c r="M396" i="8" s="1"/>
  <c r="N396" i="8" s="1"/>
  <c r="L1746" i="8"/>
  <c r="M1746" i="8" s="1"/>
  <c r="N1746" i="8" s="1"/>
  <c r="L2496" i="8"/>
  <c r="M2496" i="8" s="1"/>
  <c r="N2496" i="8" s="1"/>
  <c r="L2646" i="8"/>
  <c r="M2646" i="8" s="1"/>
  <c r="N2646" i="8" s="1"/>
  <c r="L696" i="8"/>
  <c r="M696" i="8" s="1"/>
  <c r="N696" i="8" s="1"/>
  <c r="L1596" i="8"/>
  <c r="M1596" i="8" s="1"/>
  <c r="N1596" i="8" s="1"/>
  <c r="K4146" i="8"/>
  <c r="K246" i="8"/>
  <c r="K2946" i="8"/>
  <c r="K2346" i="8"/>
  <c r="K1446" i="8"/>
  <c r="K546" i="8"/>
  <c r="K3096" i="8"/>
  <c r="K96" i="8"/>
  <c r="K1896" i="8"/>
  <c r="K996" i="8"/>
  <c r="K1296" i="8"/>
  <c r="K3396" i="8"/>
  <c r="K1146" i="8"/>
  <c r="K1746" i="8"/>
  <c r="K396" i="8"/>
  <c r="K2646" i="8"/>
  <c r="K3846" i="8"/>
  <c r="K1596" i="8"/>
  <c r="K2496" i="8"/>
  <c r="K4296" i="8"/>
  <c r="K696" i="8"/>
  <c r="J246" i="8"/>
  <c r="J2646" i="8"/>
  <c r="J3096" i="8"/>
  <c r="J2946" i="8"/>
  <c r="J1896" i="8"/>
  <c r="J1446" i="8"/>
  <c r="J4146" i="8"/>
  <c r="J3846" i="8"/>
  <c r="J1596" i="8"/>
  <c r="J1146" i="8"/>
  <c r="J546" i="8"/>
  <c r="J996" i="8"/>
  <c r="J1746" i="8"/>
  <c r="J4296" i="8"/>
  <c r="J1296" i="8"/>
  <c r="J2496" i="8"/>
  <c r="J3396" i="8"/>
  <c r="J396" i="8"/>
  <c r="J696" i="8"/>
  <c r="J96" i="8"/>
  <c r="J2346" i="8"/>
  <c r="E1896" i="8"/>
  <c r="E1296" i="8"/>
  <c r="E4296" i="8"/>
  <c r="E1146" i="8"/>
  <c r="E1446" i="8"/>
  <c r="E2946" i="8"/>
  <c r="E3846" i="8"/>
  <c r="E2646" i="8"/>
  <c r="E696" i="8"/>
  <c r="E996" i="8"/>
  <c r="E1746" i="8"/>
  <c r="E2346" i="8"/>
  <c r="E246" i="8"/>
  <c r="E96" i="8"/>
  <c r="E1596" i="8"/>
  <c r="E3396" i="8"/>
  <c r="E396" i="8"/>
  <c r="E4146" i="8"/>
  <c r="E2496" i="8"/>
  <c r="E3096" i="8"/>
  <c r="E546" i="8"/>
  <c r="L2492" i="8"/>
  <c r="M2492" i="8" s="1"/>
  <c r="L3392" i="8"/>
  <c r="M3392" i="8" s="1"/>
  <c r="L1292" i="8"/>
  <c r="M1292" i="8" s="1"/>
  <c r="L1142" i="8"/>
  <c r="M1142" i="8" s="1"/>
  <c r="L4292" i="8"/>
  <c r="M4292" i="8" s="1"/>
  <c r="L2642" i="8"/>
  <c r="M2642" i="8" s="1"/>
  <c r="L242" i="8"/>
  <c r="M242" i="8" s="1"/>
  <c r="L4142" i="8"/>
  <c r="M4142" i="8" s="1"/>
  <c r="L92" i="8"/>
  <c r="M92" i="8" s="1"/>
  <c r="L3092" i="8"/>
  <c r="M3092" i="8" s="1"/>
  <c r="L3842" i="8"/>
  <c r="M3842" i="8" s="1"/>
  <c r="L992" i="8"/>
  <c r="M992" i="8" s="1"/>
  <c r="L1742" i="8"/>
  <c r="M1742" i="8" s="1"/>
  <c r="L1592" i="8"/>
  <c r="M1592" i="8" s="1"/>
  <c r="L692" i="8"/>
  <c r="M692" i="8" s="1"/>
  <c r="L1442" i="8"/>
  <c r="M1442" i="8" s="1"/>
  <c r="L542" i="8"/>
  <c r="M542" i="8" s="1"/>
  <c r="L1892" i="8"/>
  <c r="M1892" i="8" s="1"/>
  <c r="L2942" i="8"/>
  <c r="M2942" i="8" s="1"/>
  <c r="L2342" i="8"/>
  <c r="M2342" i="8" s="1"/>
  <c r="L392" i="8"/>
  <c r="M392" i="8" s="1"/>
  <c r="K1292" i="8"/>
  <c r="K692" i="8"/>
  <c r="K392" i="8"/>
  <c r="K92" i="8"/>
  <c r="K2492" i="8"/>
  <c r="K1442" i="8"/>
  <c r="K4142" i="8"/>
  <c r="K992" i="8"/>
  <c r="K1742" i="8"/>
  <c r="K3392" i="8"/>
  <c r="K2642" i="8"/>
  <c r="K2942" i="8"/>
  <c r="K1892" i="8"/>
  <c r="K542" i="8"/>
  <c r="K4292" i="8"/>
  <c r="K242" i="8"/>
  <c r="K3842" i="8"/>
  <c r="K1592" i="8"/>
  <c r="K1142" i="8"/>
  <c r="K2342" i="8"/>
  <c r="K3092" i="8"/>
  <c r="J1442" i="8"/>
  <c r="J2942" i="8"/>
  <c r="J1142" i="8"/>
  <c r="J542" i="8"/>
  <c r="J92" i="8"/>
  <c r="J4142" i="8"/>
  <c r="J4292" i="8"/>
  <c r="J2642" i="8"/>
  <c r="J2342" i="8"/>
  <c r="J1742" i="8"/>
  <c r="J1892" i="8"/>
  <c r="J3092" i="8"/>
  <c r="J2492" i="8"/>
  <c r="J1592" i="8"/>
  <c r="J992" i="8"/>
  <c r="J3392" i="8"/>
  <c r="J242" i="8"/>
  <c r="J392" i="8"/>
  <c r="J3842" i="8"/>
  <c r="J692" i="8"/>
  <c r="J1292" i="8"/>
  <c r="E992" i="8"/>
  <c r="E2642" i="8"/>
  <c r="E3092" i="8"/>
  <c r="E2342" i="8"/>
  <c r="E2492" i="8"/>
  <c r="E4142" i="8"/>
  <c r="E1892" i="8"/>
  <c r="E242" i="8"/>
  <c r="E92" i="8"/>
  <c r="E542" i="8"/>
  <c r="E4292" i="8"/>
  <c r="E3842" i="8"/>
  <c r="E392" i="8"/>
  <c r="E2942" i="8"/>
  <c r="E1742" i="8"/>
  <c r="E1292" i="8"/>
  <c r="E1142" i="8"/>
  <c r="E3392" i="8"/>
  <c r="E1442" i="8"/>
  <c r="E692" i="8"/>
  <c r="E1592" i="8"/>
  <c r="L405" i="8"/>
  <c r="M405" i="8" s="1"/>
  <c r="N405" i="8" s="1"/>
  <c r="L2655" i="8"/>
  <c r="M2655" i="8" s="1"/>
  <c r="N2655" i="8" s="1"/>
  <c r="L2205" i="8"/>
  <c r="M2205" i="8" s="1"/>
  <c r="L555" i="8"/>
  <c r="M555" i="8" s="1"/>
  <c r="N555" i="8" s="1"/>
  <c r="L2955" i="8"/>
  <c r="M2955" i="8" s="1"/>
  <c r="N2955" i="8" s="1"/>
  <c r="L3855" i="8"/>
  <c r="M3855" i="8" s="1"/>
  <c r="N3855" i="8" s="1"/>
  <c r="L255" i="8"/>
  <c r="M255" i="8" s="1"/>
  <c r="N255" i="8" s="1"/>
  <c r="L3405" i="8"/>
  <c r="M3405" i="8" s="1"/>
  <c r="N3405" i="8" s="1"/>
  <c r="L2355" i="8"/>
  <c r="M2355" i="8" s="1"/>
  <c r="N2355" i="8" s="1"/>
  <c r="L4305" i="8"/>
  <c r="M4305" i="8" s="1"/>
  <c r="N4305" i="8" s="1"/>
  <c r="L1155" i="8"/>
  <c r="M1155" i="8" s="1"/>
  <c r="N1155" i="8" s="1"/>
  <c r="L1455" i="8"/>
  <c r="M1455" i="8" s="1"/>
  <c r="N1455" i="8" s="1"/>
  <c r="L1005" i="8"/>
  <c r="M1005" i="8" s="1"/>
  <c r="N1005" i="8" s="1"/>
  <c r="L1305" i="8"/>
  <c r="M1305" i="8" s="1"/>
  <c r="N1305" i="8" s="1"/>
  <c r="L3105" i="8"/>
  <c r="M3105" i="8" s="1"/>
  <c r="N3105" i="8" s="1"/>
  <c r="L105" i="8"/>
  <c r="M105" i="8" s="1"/>
  <c r="N105" i="8" s="1"/>
  <c r="L1755" i="8"/>
  <c r="M1755" i="8" s="1"/>
  <c r="N1755" i="8" s="1"/>
  <c r="L2505" i="8"/>
  <c r="M2505" i="8" s="1"/>
  <c r="N2505" i="8" s="1"/>
  <c r="L1605" i="8"/>
  <c r="M1605" i="8" s="1"/>
  <c r="N1605" i="8" s="1"/>
  <c r="L1905" i="8"/>
  <c r="M1905" i="8" s="1"/>
  <c r="N1905" i="8" s="1"/>
  <c r="L4155" i="8"/>
  <c r="M4155" i="8" s="1"/>
  <c r="N4155" i="8" s="1"/>
  <c r="K2955" i="8"/>
  <c r="K105" i="8"/>
  <c r="K1755" i="8"/>
  <c r="K1305" i="8"/>
  <c r="K3405" i="8"/>
  <c r="K1005" i="8"/>
  <c r="K2505" i="8"/>
  <c r="K1455" i="8"/>
  <c r="K255" i="8"/>
  <c r="K1905" i="8"/>
  <c r="K1605" i="8"/>
  <c r="K4155" i="8"/>
  <c r="K555" i="8"/>
  <c r="K2205" i="8"/>
  <c r="K1155" i="8"/>
  <c r="K2355" i="8"/>
  <c r="K2655" i="8"/>
  <c r="K3105" i="8"/>
  <c r="K4305" i="8"/>
  <c r="K3855" i="8"/>
  <c r="K405" i="8"/>
  <c r="J3105" i="8"/>
  <c r="J1305" i="8"/>
  <c r="J4155" i="8"/>
  <c r="J105" i="8"/>
  <c r="J2955" i="8"/>
  <c r="J405" i="8"/>
  <c r="J1605" i="8"/>
  <c r="J1155" i="8"/>
  <c r="J1755" i="8"/>
  <c r="J1455" i="8"/>
  <c r="J2505" i="8"/>
  <c r="J3405" i="8"/>
  <c r="J1905" i="8"/>
  <c r="J2655" i="8"/>
  <c r="J3855" i="8"/>
  <c r="J4305" i="8"/>
  <c r="J2355" i="8"/>
  <c r="J555" i="8"/>
  <c r="J1005" i="8"/>
  <c r="J2205" i="8"/>
  <c r="J255" i="8"/>
  <c r="E3105" i="8"/>
  <c r="E555" i="8"/>
  <c r="E1455" i="8"/>
  <c r="E1305" i="8"/>
  <c r="E2355" i="8"/>
  <c r="E2505" i="8"/>
  <c r="E405" i="8"/>
  <c r="E1755" i="8"/>
  <c r="E2955" i="8"/>
  <c r="E1905" i="8"/>
  <c r="E4305" i="8"/>
  <c r="E3405" i="8"/>
  <c r="E1155" i="8"/>
  <c r="E1005" i="8"/>
  <c r="E105" i="8"/>
  <c r="E4155" i="8"/>
  <c r="E3855" i="8"/>
  <c r="E2205" i="8"/>
  <c r="E1605" i="8"/>
  <c r="E2655" i="8"/>
  <c r="E255" i="8"/>
  <c r="L1748" i="8"/>
  <c r="M1748" i="8" s="1"/>
  <c r="N1748" i="8" s="1"/>
  <c r="L1898" i="8"/>
  <c r="M1898" i="8" s="1"/>
  <c r="N1898" i="8" s="1"/>
  <c r="L3098" i="8"/>
  <c r="M3098" i="8" s="1"/>
  <c r="N3098" i="8" s="1"/>
  <c r="L548" i="8"/>
  <c r="M548" i="8" s="1"/>
  <c r="N548" i="8" s="1"/>
  <c r="L2348" i="8"/>
  <c r="M2348" i="8" s="1"/>
  <c r="N2348" i="8" s="1"/>
  <c r="L4148" i="8"/>
  <c r="M4148" i="8" s="1"/>
  <c r="N4148" i="8" s="1"/>
  <c r="L3848" i="8"/>
  <c r="M3848" i="8" s="1"/>
  <c r="N3848" i="8" s="1"/>
  <c r="L1598" i="8"/>
  <c r="M1598" i="8" s="1"/>
  <c r="N1598" i="8" s="1"/>
  <c r="L2498" i="8"/>
  <c r="M2498" i="8" s="1"/>
  <c r="N2498" i="8" s="1"/>
  <c r="L3398" i="8"/>
  <c r="M3398" i="8" s="1"/>
  <c r="N3398" i="8" s="1"/>
  <c r="L248" i="8"/>
  <c r="M248" i="8" s="1"/>
  <c r="N248" i="8" s="1"/>
  <c r="L1448" i="8"/>
  <c r="M1448" i="8" s="1"/>
  <c r="N1448" i="8" s="1"/>
  <c r="L98" i="8"/>
  <c r="M98" i="8" s="1"/>
  <c r="N98" i="8" s="1"/>
  <c r="L698" i="8"/>
  <c r="M698" i="8" s="1"/>
  <c r="N698" i="8" s="1"/>
  <c r="L398" i="8"/>
  <c r="M398" i="8" s="1"/>
  <c r="N398" i="8" s="1"/>
  <c r="L2948" i="8"/>
  <c r="M2948" i="8" s="1"/>
  <c r="N2948" i="8" s="1"/>
  <c r="L998" i="8"/>
  <c r="M998" i="8" s="1"/>
  <c r="N998" i="8" s="1"/>
  <c r="L1148" i="8"/>
  <c r="M1148" i="8" s="1"/>
  <c r="N1148" i="8" s="1"/>
  <c r="L1298" i="8"/>
  <c r="M1298" i="8" s="1"/>
  <c r="N1298" i="8" s="1"/>
  <c r="L2648" i="8"/>
  <c r="M2648" i="8" s="1"/>
  <c r="N2648" i="8" s="1"/>
  <c r="L4298" i="8"/>
  <c r="M4298" i="8" s="1"/>
  <c r="N4298" i="8" s="1"/>
  <c r="K1448" i="8"/>
  <c r="K1148" i="8"/>
  <c r="K398" i="8"/>
  <c r="K998" i="8"/>
  <c r="K1598" i="8"/>
  <c r="K2648" i="8"/>
  <c r="K3848" i="8"/>
  <c r="K2348" i="8"/>
  <c r="K3398" i="8"/>
  <c r="K4148" i="8"/>
  <c r="K4298" i="8"/>
  <c r="K698" i="8"/>
  <c r="K2948" i="8"/>
  <c r="K98" i="8"/>
  <c r="K548" i="8"/>
  <c r="K3098" i="8"/>
  <c r="K1298" i="8"/>
  <c r="K248" i="8"/>
  <c r="K1898" i="8"/>
  <c r="K1748" i="8"/>
  <c r="K2498" i="8"/>
  <c r="J1148" i="8"/>
  <c r="J1298" i="8"/>
  <c r="J3848" i="8"/>
  <c r="J1598" i="8"/>
  <c r="J398" i="8"/>
  <c r="J2498" i="8"/>
  <c r="J3398" i="8"/>
  <c r="J2348" i="8"/>
  <c r="J1448" i="8"/>
  <c r="J1898" i="8"/>
  <c r="J248" i="8"/>
  <c r="J2648" i="8"/>
  <c r="J2948" i="8"/>
  <c r="J98" i="8"/>
  <c r="J698" i="8"/>
  <c r="J3098" i="8"/>
  <c r="J4148" i="8"/>
  <c r="J4298" i="8"/>
  <c r="J548" i="8"/>
  <c r="J1748" i="8"/>
  <c r="J998" i="8"/>
  <c r="E1148" i="8"/>
  <c r="E1448" i="8"/>
  <c r="E4298" i="8"/>
  <c r="E398" i="8"/>
  <c r="E98" i="8"/>
  <c r="E2348" i="8"/>
  <c r="E698" i="8"/>
  <c r="E998" i="8"/>
  <c r="E3398" i="8"/>
  <c r="E2498" i="8"/>
  <c r="E1298" i="8"/>
  <c r="E1748" i="8"/>
  <c r="E2648" i="8"/>
  <c r="E248" i="8"/>
  <c r="E3098" i="8"/>
  <c r="E4148" i="8"/>
  <c r="E1598" i="8"/>
  <c r="E1898" i="8"/>
  <c r="E2948" i="8"/>
  <c r="E548" i="8"/>
  <c r="E3848" i="8"/>
  <c r="L2322" i="8"/>
  <c r="M2322" i="8" s="1"/>
  <c r="N2322" i="8" s="1"/>
  <c r="L1872" i="8"/>
  <c r="M1872" i="8" s="1"/>
  <c r="N1872" i="8" s="1"/>
  <c r="L1272" i="8"/>
  <c r="M1272" i="8" s="1"/>
  <c r="N1272" i="8" s="1"/>
  <c r="L3372" i="8"/>
  <c r="M3372" i="8" s="1"/>
  <c r="N3372" i="8" s="1"/>
  <c r="L1572" i="8"/>
  <c r="M1572" i="8" s="1"/>
  <c r="N1572" i="8" s="1"/>
  <c r="L72" i="8"/>
  <c r="M72" i="8" s="1"/>
  <c r="N72" i="8" s="1"/>
  <c r="L222" i="8"/>
  <c r="M222" i="8" s="1"/>
  <c r="N222" i="8" s="1"/>
  <c r="L1422" i="8"/>
  <c r="M1422" i="8" s="1"/>
  <c r="N1422" i="8" s="1"/>
  <c r="L2472" i="8"/>
  <c r="M2472" i="8" s="1"/>
  <c r="N2472" i="8" s="1"/>
  <c r="L2622" i="8"/>
  <c r="M2622" i="8" s="1"/>
  <c r="N2622" i="8" s="1"/>
  <c r="L4122" i="8"/>
  <c r="M4122" i="8" s="1"/>
  <c r="N4122" i="8" s="1"/>
  <c r="L2922" i="8"/>
  <c r="M2922" i="8" s="1"/>
  <c r="N2922" i="8" s="1"/>
  <c r="L3072" i="8"/>
  <c r="M3072" i="8" s="1"/>
  <c r="N3072" i="8" s="1"/>
  <c r="L522" i="8"/>
  <c r="M522" i="8" s="1"/>
  <c r="N522" i="8" s="1"/>
  <c r="L4272" i="8"/>
  <c r="M4272" i="8" s="1"/>
  <c r="N4272" i="8" s="1"/>
  <c r="L672" i="8"/>
  <c r="M672" i="8" s="1"/>
  <c r="N672" i="8" s="1"/>
  <c r="L372" i="8"/>
  <c r="M372" i="8" s="1"/>
  <c r="N372" i="8" s="1"/>
  <c r="L972" i="8"/>
  <c r="M972" i="8" s="1"/>
  <c r="N972" i="8" s="1"/>
  <c r="L1722" i="8"/>
  <c r="M1722" i="8" s="1"/>
  <c r="N1722" i="8" s="1"/>
  <c r="L3822" i="8"/>
  <c r="M3822" i="8" s="1"/>
  <c r="N3822" i="8" s="1"/>
  <c r="L1122" i="8"/>
  <c r="M1122" i="8" s="1"/>
  <c r="N1122" i="8" s="1"/>
  <c r="L3522" i="8"/>
  <c r="M3522" i="8" s="1"/>
  <c r="N3522" i="8" s="1"/>
  <c r="K1122" i="8"/>
  <c r="K222" i="8"/>
  <c r="K2922" i="8"/>
  <c r="K1572" i="8"/>
  <c r="K1722" i="8"/>
  <c r="K2622" i="8"/>
  <c r="K3822" i="8"/>
  <c r="K672" i="8"/>
  <c r="K972" i="8"/>
  <c r="K72" i="8"/>
  <c r="K372" i="8"/>
  <c r="K1872" i="8"/>
  <c r="K3072" i="8"/>
  <c r="K3372" i="8"/>
  <c r="K1272" i="8"/>
  <c r="K3522" i="8"/>
  <c r="K2322" i="8"/>
  <c r="K1422" i="8"/>
  <c r="K522" i="8"/>
  <c r="K2472" i="8"/>
  <c r="K4122" i="8"/>
  <c r="K4272" i="8"/>
  <c r="J1872" i="8"/>
  <c r="J972" i="8"/>
  <c r="J3372" i="8"/>
  <c r="J672" i="8"/>
  <c r="J3822" i="8"/>
  <c r="J4122" i="8"/>
  <c r="J2622" i="8"/>
  <c r="J1272" i="8"/>
  <c r="J1422" i="8"/>
  <c r="J1572" i="8"/>
  <c r="J222" i="8"/>
  <c r="J1722" i="8"/>
  <c r="J4272" i="8"/>
  <c r="J72" i="8"/>
  <c r="J3522" i="8"/>
  <c r="J2922" i="8"/>
  <c r="J3072" i="8"/>
  <c r="J522" i="8"/>
  <c r="J2472" i="8"/>
  <c r="J372" i="8"/>
  <c r="J1122" i="8"/>
  <c r="J2322" i="8"/>
  <c r="E372" i="8"/>
  <c r="E3822" i="8"/>
  <c r="E2922" i="8"/>
  <c r="E672" i="8"/>
  <c r="E2622" i="8"/>
  <c r="E3072" i="8"/>
  <c r="E2322" i="8"/>
  <c r="E4272" i="8"/>
  <c r="E4122" i="8"/>
  <c r="E222" i="8"/>
  <c r="E3522" i="8"/>
  <c r="E522" i="8"/>
  <c r="E1122" i="8"/>
  <c r="E72" i="8"/>
  <c r="E1872" i="8"/>
  <c r="E1272" i="8"/>
  <c r="E3372" i="8"/>
  <c r="E1572" i="8"/>
  <c r="E2472" i="8"/>
  <c r="E972" i="8"/>
  <c r="E1422" i="8"/>
  <c r="E1722" i="8"/>
  <c r="L523" i="8"/>
  <c r="M523" i="8" s="1"/>
  <c r="N523" i="8" s="1"/>
  <c r="L2623" i="8"/>
  <c r="M2623" i="8" s="1"/>
  <c r="N2623" i="8" s="1"/>
  <c r="L4273" i="8"/>
  <c r="M4273" i="8" s="1"/>
  <c r="N4273" i="8" s="1"/>
  <c r="L3823" i="8"/>
  <c r="M3823" i="8" s="1"/>
  <c r="N3823" i="8" s="1"/>
  <c r="L3523" i="8"/>
  <c r="M3523" i="8" s="1"/>
  <c r="N3523" i="8" s="1"/>
  <c r="L223" i="8"/>
  <c r="M223" i="8" s="1"/>
  <c r="N223" i="8" s="1"/>
  <c r="L2473" i="8"/>
  <c r="M2473" i="8" s="1"/>
  <c r="N2473" i="8" s="1"/>
  <c r="L1273" i="8"/>
  <c r="M1273" i="8" s="1"/>
  <c r="N1273" i="8" s="1"/>
  <c r="L1873" i="8"/>
  <c r="M1873" i="8" s="1"/>
  <c r="N1873" i="8" s="1"/>
  <c r="L1723" i="8"/>
  <c r="M1723" i="8" s="1"/>
  <c r="N1723" i="8" s="1"/>
  <c r="L3373" i="8"/>
  <c r="M3373" i="8" s="1"/>
  <c r="N3373" i="8" s="1"/>
  <c r="L973" i="8"/>
  <c r="M973" i="8" s="1"/>
  <c r="N973" i="8" s="1"/>
  <c r="L673" i="8"/>
  <c r="M673" i="8" s="1"/>
  <c r="N673" i="8" s="1"/>
  <c r="L1123" i="8"/>
  <c r="M1123" i="8" s="1"/>
  <c r="N1123" i="8" s="1"/>
  <c r="L1423" i="8"/>
  <c r="M1423" i="8" s="1"/>
  <c r="N1423" i="8" s="1"/>
  <c r="L2323" i="8"/>
  <c r="M2323" i="8" s="1"/>
  <c r="N2323" i="8" s="1"/>
  <c r="L73" i="8"/>
  <c r="M73" i="8" s="1"/>
  <c r="N73" i="8" s="1"/>
  <c r="L373" i="8"/>
  <c r="M373" i="8" s="1"/>
  <c r="N373" i="8" s="1"/>
  <c r="L1573" i="8"/>
  <c r="M1573" i="8" s="1"/>
  <c r="N1573" i="8" s="1"/>
  <c r="L2923" i="8"/>
  <c r="M2923" i="8" s="1"/>
  <c r="N2923" i="8" s="1"/>
  <c r="L3073" i="8"/>
  <c r="M3073" i="8" s="1"/>
  <c r="N3073" i="8" s="1"/>
  <c r="L4123" i="8"/>
  <c r="M4123" i="8" s="1"/>
  <c r="N4123" i="8" s="1"/>
  <c r="K2623" i="8"/>
  <c r="K3373" i="8"/>
  <c r="K1873" i="8"/>
  <c r="K3823" i="8"/>
  <c r="K1723" i="8"/>
  <c r="K2923" i="8"/>
  <c r="K1123" i="8"/>
  <c r="K3073" i="8"/>
  <c r="K523" i="8"/>
  <c r="K1273" i="8"/>
  <c r="K2473" i="8"/>
  <c r="K223" i="8"/>
  <c r="K1423" i="8"/>
  <c r="K73" i="8"/>
  <c r="K4273" i="8"/>
  <c r="K373" i="8"/>
  <c r="K2323" i="8"/>
  <c r="K673" i="8"/>
  <c r="K1573" i="8"/>
  <c r="K4123" i="8"/>
  <c r="K3523" i="8"/>
  <c r="K973" i="8"/>
  <c r="J3523" i="8"/>
  <c r="J973" i="8"/>
  <c r="J1273" i="8"/>
  <c r="J73" i="8"/>
  <c r="J2623" i="8"/>
  <c r="J1873" i="8"/>
  <c r="J4123" i="8"/>
  <c r="J3373" i="8"/>
  <c r="J1123" i="8"/>
  <c r="J1573" i="8"/>
  <c r="J1423" i="8"/>
  <c r="J3823" i="8"/>
  <c r="J523" i="8"/>
  <c r="J2323" i="8"/>
  <c r="J2473" i="8"/>
  <c r="J673" i="8"/>
  <c r="J223" i="8"/>
  <c r="J1723" i="8"/>
  <c r="J373" i="8"/>
  <c r="J2923" i="8"/>
  <c r="J4273" i="8"/>
  <c r="J3073" i="8"/>
  <c r="E1123" i="8"/>
  <c r="E3523" i="8"/>
  <c r="E1273" i="8"/>
  <c r="E673" i="8"/>
  <c r="E523" i="8"/>
  <c r="E2473" i="8"/>
  <c r="E3373" i="8"/>
  <c r="E1573" i="8"/>
  <c r="E223" i="8"/>
  <c r="E4123" i="8"/>
  <c r="E2323" i="8"/>
  <c r="E2623" i="8"/>
  <c r="E2923" i="8"/>
  <c r="E3823" i="8"/>
  <c r="E73" i="8"/>
  <c r="E1873" i="8"/>
  <c r="E973" i="8"/>
  <c r="E4273" i="8"/>
  <c r="E3073" i="8"/>
  <c r="E1423" i="8"/>
  <c r="E373" i="8"/>
  <c r="E1723" i="8"/>
  <c r="L3821" i="8"/>
  <c r="M3821" i="8" s="1"/>
  <c r="N3821" i="8" s="1"/>
  <c r="L1721" i="8"/>
  <c r="M1721" i="8" s="1"/>
  <c r="N1721" i="8" s="1"/>
  <c r="L4121" i="8"/>
  <c r="M4121" i="8" s="1"/>
  <c r="N4121" i="8" s="1"/>
  <c r="L2321" i="8"/>
  <c r="M2321" i="8" s="1"/>
  <c r="N2321" i="8" s="1"/>
  <c r="L2621" i="8"/>
  <c r="M2621" i="8" s="1"/>
  <c r="N2621" i="8" s="1"/>
  <c r="L671" i="8"/>
  <c r="M671" i="8" s="1"/>
  <c r="N671" i="8" s="1"/>
  <c r="L3371" i="8"/>
  <c r="M3371" i="8" s="1"/>
  <c r="N3371" i="8" s="1"/>
  <c r="L4271" i="8"/>
  <c r="M4271" i="8" s="1"/>
  <c r="N4271" i="8" s="1"/>
  <c r="L1121" i="8"/>
  <c r="M1121" i="8" s="1"/>
  <c r="N1121" i="8" s="1"/>
  <c r="L1871" i="8"/>
  <c r="M1871" i="8" s="1"/>
  <c r="N1871" i="8" s="1"/>
  <c r="L371" i="8"/>
  <c r="M371" i="8" s="1"/>
  <c r="N371" i="8" s="1"/>
  <c r="L971" i="8"/>
  <c r="M971" i="8" s="1"/>
  <c r="N971" i="8" s="1"/>
  <c r="L2921" i="8"/>
  <c r="M2921" i="8" s="1"/>
  <c r="N2921" i="8" s="1"/>
  <c r="L3071" i="8"/>
  <c r="M3071" i="8" s="1"/>
  <c r="N3071" i="8" s="1"/>
  <c r="L521" i="8"/>
  <c r="M521" i="8" s="1"/>
  <c r="N521" i="8" s="1"/>
  <c r="L1271" i="8"/>
  <c r="M1271" i="8" s="1"/>
  <c r="N1271" i="8" s="1"/>
  <c r="L71" i="8"/>
  <c r="M71" i="8" s="1"/>
  <c r="N71" i="8" s="1"/>
  <c r="L1421" i="8"/>
  <c r="M1421" i="8" s="1"/>
  <c r="N1421" i="8" s="1"/>
  <c r="L1571" i="8"/>
  <c r="M1571" i="8" s="1"/>
  <c r="N1571" i="8" s="1"/>
  <c r="L2471" i="8"/>
  <c r="M2471" i="8" s="1"/>
  <c r="N2471" i="8" s="1"/>
  <c r="L221" i="8"/>
  <c r="M221" i="8" s="1"/>
  <c r="N221" i="8" s="1"/>
  <c r="L3521" i="8"/>
  <c r="M3521" i="8" s="1"/>
  <c r="N3521" i="8" s="1"/>
  <c r="K1121" i="8"/>
  <c r="K1871" i="8"/>
  <c r="K3371" i="8"/>
  <c r="K1721" i="8"/>
  <c r="K3071" i="8"/>
  <c r="K2621" i="8"/>
  <c r="K371" i="8"/>
  <c r="K521" i="8"/>
  <c r="K971" i="8"/>
  <c r="K4271" i="8"/>
  <c r="K1421" i="8"/>
  <c r="K671" i="8"/>
  <c r="K2321" i="8"/>
  <c r="K71" i="8"/>
  <c r="K221" i="8"/>
  <c r="K2471" i="8"/>
  <c r="K2921" i="8"/>
  <c r="K1571" i="8"/>
  <c r="K3821" i="8"/>
  <c r="K1271" i="8"/>
  <c r="K4121" i="8"/>
  <c r="K3521" i="8"/>
  <c r="J3071" i="8"/>
  <c r="J3821" i="8"/>
  <c r="J671" i="8"/>
  <c r="J3371" i="8"/>
  <c r="J1271" i="8"/>
  <c r="J1121" i="8"/>
  <c r="J221" i="8"/>
  <c r="J521" i="8"/>
  <c r="J1421" i="8"/>
  <c r="J371" i="8"/>
  <c r="J1721" i="8"/>
  <c r="J4121" i="8"/>
  <c r="J71" i="8"/>
  <c r="J1871" i="8"/>
  <c r="J2321" i="8"/>
  <c r="J971" i="8"/>
  <c r="J2921" i="8"/>
  <c r="J4271" i="8"/>
  <c r="J1571" i="8"/>
  <c r="J2621" i="8"/>
  <c r="J3521" i="8"/>
  <c r="J2471" i="8"/>
  <c r="E1721" i="8"/>
  <c r="E1121" i="8"/>
  <c r="E3821" i="8"/>
  <c r="E1871" i="8"/>
  <c r="E221" i="8"/>
  <c r="E1271" i="8"/>
  <c r="E2621" i="8"/>
  <c r="E2471" i="8"/>
  <c r="E3371" i="8"/>
  <c r="E521" i="8"/>
  <c r="E3521" i="8"/>
  <c r="E4121" i="8"/>
  <c r="E2921" i="8"/>
  <c r="E371" i="8"/>
  <c r="E1421" i="8"/>
  <c r="E671" i="8"/>
  <c r="E2321" i="8"/>
  <c r="E4271" i="8"/>
  <c r="E1571" i="8"/>
  <c r="E71" i="8"/>
  <c r="E971" i="8"/>
  <c r="E3071" i="8"/>
  <c r="L1565" i="8"/>
  <c r="M1565" i="8" s="1"/>
  <c r="N1565" i="8" s="1"/>
  <c r="L1715" i="8"/>
  <c r="M1715" i="8" s="1"/>
  <c r="N1715" i="8" s="1"/>
  <c r="L2915" i="8"/>
  <c r="M2915" i="8" s="1"/>
  <c r="N2915" i="8" s="1"/>
  <c r="L65" i="8"/>
  <c r="M65" i="8" s="1"/>
  <c r="N65" i="8" s="1"/>
  <c r="L2315" i="8"/>
  <c r="M2315" i="8" s="1"/>
  <c r="N2315" i="8" s="1"/>
  <c r="L4265" i="8"/>
  <c r="M4265" i="8" s="1"/>
  <c r="N4265" i="8" s="1"/>
  <c r="L1865" i="8"/>
  <c r="M1865" i="8" s="1"/>
  <c r="N1865" i="8" s="1"/>
  <c r="L3365" i="8"/>
  <c r="M3365" i="8" s="1"/>
  <c r="N3365" i="8" s="1"/>
  <c r="L3065" i="8"/>
  <c r="M3065" i="8" s="1"/>
  <c r="N3065" i="8" s="1"/>
  <c r="L3515" i="8"/>
  <c r="M3515" i="8" s="1"/>
  <c r="N3515" i="8" s="1"/>
  <c r="L665" i="8"/>
  <c r="M665" i="8" s="1"/>
  <c r="N665" i="8" s="1"/>
  <c r="L965" i="8"/>
  <c r="M965" i="8" s="1"/>
  <c r="N965" i="8" s="1"/>
  <c r="L2615" i="8"/>
  <c r="M2615" i="8" s="1"/>
  <c r="N2615" i="8" s="1"/>
  <c r="L1265" i="8"/>
  <c r="M1265" i="8" s="1"/>
  <c r="N1265" i="8" s="1"/>
  <c r="L4115" i="8"/>
  <c r="M4115" i="8" s="1"/>
  <c r="N4115" i="8" s="1"/>
  <c r="L515" i="8"/>
  <c r="M515" i="8" s="1"/>
  <c r="N515" i="8" s="1"/>
  <c r="L365" i="8"/>
  <c r="M365" i="8" s="1"/>
  <c r="N365" i="8" s="1"/>
  <c r="L3815" i="8"/>
  <c r="M3815" i="8" s="1"/>
  <c r="N3815" i="8" s="1"/>
  <c r="L1115" i="8"/>
  <c r="M1115" i="8" s="1"/>
  <c r="N1115" i="8" s="1"/>
  <c r="L1415" i="8"/>
  <c r="M1415" i="8" s="1"/>
  <c r="N1415" i="8" s="1"/>
  <c r="L215" i="8"/>
  <c r="M215" i="8" s="1"/>
  <c r="N215" i="8" s="1"/>
  <c r="L2465" i="8"/>
  <c r="M2465" i="8" s="1"/>
  <c r="N2465" i="8" s="1"/>
  <c r="K3365" i="8"/>
  <c r="K2915" i="8"/>
  <c r="K2315" i="8"/>
  <c r="K965" i="8"/>
  <c r="K215" i="8"/>
  <c r="K1265" i="8"/>
  <c r="K1565" i="8"/>
  <c r="K3515" i="8"/>
  <c r="K65" i="8"/>
  <c r="K1865" i="8"/>
  <c r="K3065" i="8"/>
  <c r="K365" i="8"/>
  <c r="K665" i="8"/>
  <c r="K4265" i="8"/>
  <c r="K1115" i="8"/>
  <c r="K4115" i="8"/>
  <c r="K1415" i="8"/>
  <c r="K3815" i="8"/>
  <c r="K2465" i="8"/>
  <c r="K1715" i="8"/>
  <c r="K2615" i="8"/>
  <c r="K515" i="8"/>
  <c r="J2315" i="8"/>
  <c r="J3515" i="8"/>
  <c r="J1565" i="8"/>
  <c r="J665" i="8"/>
  <c r="J1715" i="8"/>
  <c r="J1265" i="8"/>
  <c r="J2915" i="8"/>
  <c r="J365" i="8"/>
  <c r="J2465" i="8"/>
  <c r="J3815" i="8"/>
  <c r="J3065" i="8"/>
  <c r="J215" i="8"/>
  <c r="J1865" i="8"/>
  <c r="J1415" i="8"/>
  <c r="J65" i="8"/>
  <c r="J2615" i="8"/>
  <c r="J515" i="8"/>
  <c r="J1115" i="8"/>
  <c r="J4265" i="8"/>
  <c r="J965" i="8"/>
  <c r="J4115" i="8"/>
  <c r="J3365" i="8"/>
  <c r="E965" i="8"/>
  <c r="E3065" i="8"/>
  <c r="E1715" i="8"/>
  <c r="E1415" i="8"/>
  <c r="E2615" i="8"/>
  <c r="E65" i="8"/>
  <c r="E1865" i="8"/>
  <c r="E365" i="8"/>
  <c r="E1115" i="8"/>
  <c r="E4265" i="8"/>
  <c r="E2915" i="8"/>
  <c r="E215" i="8"/>
  <c r="E515" i="8"/>
  <c r="E3815" i="8"/>
  <c r="E1265" i="8"/>
  <c r="E2465" i="8"/>
  <c r="E3365" i="8"/>
  <c r="E665" i="8"/>
  <c r="E4115" i="8"/>
  <c r="E1565" i="8"/>
  <c r="E3515" i="8"/>
  <c r="E2315" i="8"/>
  <c r="L2613" i="8"/>
  <c r="M2613" i="8" s="1"/>
  <c r="N2613" i="8" s="1"/>
  <c r="L3063" i="8"/>
  <c r="M3063" i="8" s="1"/>
  <c r="N3063" i="8" s="1"/>
  <c r="L1263" i="8"/>
  <c r="M1263" i="8" s="1"/>
  <c r="N1263" i="8" s="1"/>
  <c r="L2313" i="8"/>
  <c r="M2313" i="8" s="1"/>
  <c r="N2313" i="8" s="1"/>
  <c r="L2913" i="8"/>
  <c r="M2913" i="8" s="1"/>
  <c r="N2913" i="8" s="1"/>
  <c r="L3513" i="8"/>
  <c r="M3513" i="8" s="1"/>
  <c r="N3513" i="8" s="1"/>
  <c r="L963" i="8"/>
  <c r="M963" i="8" s="1"/>
  <c r="N963" i="8" s="1"/>
  <c r="L63" i="8"/>
  <c r="M63" i="8" s="1"/>
  <c r="N63" i="8" s="1"/>
  <c r="L1113" i="8"/>
  <c r="M1113" i="8" s="1"/>
  <c r="N1113" i="8" s="1"/>
  <c r="L4263" i="8"/>
  <c r="M4263" i="8" s="1"/>
  <c r="N4263" i="8" s="1"/>
  <c r="L1713" i="8"/>
  <c r="M1713" i="8" s="1"/>
  <c r="N1713" i="8" s="1"/>
  <c r="L513" i="8"/>
  <c r="M513" i="8" s="1"/>
  <c r="N513" i="8" s="1"/>
  <c r="L663" i="8"/>
  <c r="M663" i="8" s="1"/>
  <c r="N663" i="8" s="1"/>
  <c r="L4113" i="8"/>
  <c r="M4113" i="8" s="1"/>
  <c r="N4113" i="8" s="1"/>
  <c r="L1863" i="8"/>
  <c r="M1863" i="8" s="1"/>
  <c r="N1863" i="8" s="1"/>
  <c r="L3363" i="8"/>
  <c r="M3363" i="8" s="1"/>
  <c r="N3363" i="8" s="1"/>
  <c r="L3813" i="8"/>
  <c r="M3813" i="8" s="1"/>
  <c r="N3813" i="8" s="1"/>
  <c r="L1563" i="8"/>
  <c r="M1563" i="8" s="1"/>
  <c r="N1563" i="8" s="1"/>
  <c r="L213" i="8"/>
  <c r="M213" i="8" s="1"/>
  <c r="N213" i="8" s="1"/>
  <c r="L363" i="8"/>
  <c r="M363" i="8" s="1"/>
  <c r="N363" i="8" s="1"/>
  <c r="L1413" i="8"/>
  <c r="M1413" i="8" s="1"/>
  <c r="N1413" i="8" s="1"/>
  <c r="L2463" i="8"/>
  <c r="M2463" i="8" s="1"/>
  <c r="N2463" i="8" s="1"/>
  <c r="K3513" i="8"/>
  <c r="K1413" i="8"/>
  <c r="K963" i="8"/>
  <c r="K663" i="8"/>
  <c r="K4263" i="8"/>
  <c r="K4113" i="8"/>
  <c r="K513" i="8"/>
  <c r="K3063" i="8"/>
  <c r="K3363" i="8"/>
  <c r="K363" i="8"/>
  <c r="K2463" i="8"/>
  <c r="K3813" i="8"/>
  <c r="K63" i="8"/>
  <c r="K213" i="8"/>
  <c r="K2613" i="8"/>
  <c r="K1863" i="8"/>
  <c r="K1713" i="8"/>
  <c r="K2313" i="8"/>
  <c r="K1563" i="8"/>
  <c r="K1263" i="8"/>
  <c r="K1113" i="8"/>
  <c r="K2913" i="8"/>
  <c r="J1563" i="8"/>
  <c r="J1113" i="8"/>
  <c r="J1263" i="8"/>
  <c r="J4263" i="8"/>
  <c r="J3363" i="8"/>
  <c r="J2913" i="8"/>
  <c r="J663" i="8"/>
  <c r="J4113" i="8"/>
  <c r="J1863" i="8"/>
  <c r="J3063" i="8"/>
  <c r="J2463" i="8"/>
  <c r="J2613" i="8"/>
  <c r="J3513" i="8"/>
  <c r="J963" i="8"/>
  <c r="J1413" i="8"/>
  <c r="J513" i="8"/>
  <c r="J1713" i="8"/>
  <c r="J363" i="8"/>
  <c r="J63" i="8"/>
  <c r="J213" i="8"/>
  <c r="J2313" i="8"/>
  <c r="J3813" i="8"/>
  <c r="E1563" i="8"/>
  <c r="E663" i="8"/>
  <c r="E963" i="8"/>
  <c r="E2463" i="8"/>
  <c r="E1863" i="8"/>
  <c r="E2313" i="8"/>
  <c r="E4263" i="8"/>
  <c r="E4113" i="8"/>
  <c r="E213" i="8"/>
  <c r="E1713" i="8"/>
  <c r="E2913" i="8"/>
  <c r="E63" i="8"/>
  <c r="E1413" i="8"/>
  <c r="E363" i="8"/>
  <c r="E2613" i="8"/>
  <c r="E513" i="8"/>
  <c r="E1263" i="8"/>
  <c r="E3513" i="8"/>
  <c r="E3063" i="8"/>
  <c r="E3813" i="8"/>
  <c r="E1113" i="8"/>
  <c r="E3363" i="8"/>
  <c r="L2624" i="8"/>
  <c r="M2624" i="8" s="1"/>
  <c r="N2624" i="8" s="1"/>
  <c r="L1124" i="8"/>
  <c r="M1124" i="8" s="1"/>
  <c r="N1124" i="8" s="1"/>
  <c r="L1274" i="8"/>
  <c r="M1274" i="8" s="1"/>
  <c r="N1274" i="8" s="1"/>
  <c r="L3374" i="8"/>
  <c r="M3374" i="8" s="1"/>
  <c r="N3374" i="8" s="1"/>
  <c r="L1574" i="8"/>
  <c r="M1574" i="8" s="1"/>
  <c r="N1574" i="8" s="1"/>
  <c r="L2924" i="8"/>
  <c r="M2924" i="8" s="1"/>
  <c r="N2924" i="8" s="1"/>
  <c r="L3074" i="8"/>
  <c r="M3074" i="8" s="1"/>
  <c r="N3074" i="8" s="1"/>
  <c r="L4274" i="8"/>
  <c r="M4274" i="8" s="1"/>
  <c r="N4274" i="8" s="1"/>
  <c r="L524" i="8"/>
  <c r="M524" i="8" s="1"/>
  <c r="N524" i="8" s="1"/>
  <c r="L3824" i="8"/>
  <c r="M3824" i="8" s="1"/>
  <c r="N3824" i="8" s="1"/>
  <c r="L1724" i="8"/>
  <c r="M1724" i="8" s="1"/>
  <c r="N1724" i="8" s="1"/>
  <c r="L74" i="8"/>
  <c r="M74" i="8" s="1"/>
  <c r="N74" i="8" s="1"/>
  <c r="L3524" i="8"/>
  <c r="M3524" i="8" s="1"/>
  <c r="N3524" i="8" s="1"/>
  <c r="L4124" i="8"/>
  <c r="M4124" i="8" s="1"/>
  <c r="N4124" i="8" s="1"/>
  <c r="L674" i="8"/>
  <c r="M674" i="8" s="1"/>
  <c r="N674" i="8" s="1"/>
  <c r="L1874" i="8"/>
  <c r="M1874" i="8" s="1"/>
  <c r="N1874" i="8" s="1"/>
  <c r="L2474" i="8"/>
  <c r="M2474" i="8" s="1"/>
  <c r="N2474" i="8" s="1"/>
  <c r="L974" i="8"/>
  <c r="M974" i="8" s="1"/>
  <c r="N974" i="8" s="1"/>
  <c r="L224" i="8"/>
  <c r="M224" i="8" s="1"/>
  <c r="N224" i="8" s="1"/>
  <c r="L2324" i="8"/>
  <c r="M2324" i="8" s="1"/>
  <c r="N2324" i="8" s="1"/>
  <c r="L1424" i="8"/>
  <c r="M1424" i="8" s="1"/>
  <c r="N1424" i="8" s="1"/>
  <c r="L374" i="8"/>
  <c r="M374" i="8" s="1"/>
  <c r="N374" i="8" s="1"/>
  <c r="K674" i="8"/>
  <c r="K3524" i="8"/>
  <c r="K1274" i="8"/>
  <c r="K4274" i="8"/>
  <c r="K524" i="8"/>
  <c r="K2924" i="8"/>
  <c r="K1724" i="8"/>
  <c r="K4124" i="8"/>
  <c r="K74" i="8"/>
  <c r="K2624" i="8"/>
  <c r="K1424" i="8"/>
  <c r="K374" i="8"/>
  <c r="K224" i="8"/>
  <c r="K974" i="8"/>
  <c r="K1574" i="8"/>
  <c r="K3074" i="8"/>
  <c r="K2324" i="8"/>
  <c r="K1874" i="8"/>
  <c r="K2474" i="8"/>
  <c r="K3374" i="8"/>
  <c r="K1124" i="8"/>
  <c r="K3824" i="8"/>
  <c r="J1124" i="8"/>
  <c r="J1424" i="8"/>
  <c r="J3524" i="8"/>
  <c r="J74" i="8"/>
  <c r="J974" i="8"/>
  <c r="J3374" i="8"/>
  <c r="J1724" i="8"/>
  <c r="J3824" i="8"/>
  <c r="J224" i="8"/>
  <c r="J374" i="8"/>
  <c r="J2924" i="8"/>
  <c r="J2474" i="8"/>
  <c r="J1274" i="8"/>
  <c r="J524" i="8"/>
  <c r="J2624" i="8"/>
  <c r="J3074" i="8"/>
  <c r="J2324" i="8"/>
  <c r="J1574" i="8"/>
  <c r="J4274" i="8"/>
  <c r="J1874" i="8"/>
  <c r="J4124" i="8"/>
  <c r="J674" i="8"/>
  <c r="E974" i="8"/>
  <c r="E2924" i="8"/>
  <c r="E3374" i="8"/>
  <c r="E2474" i="8"/>
  <c r="E3524" i="8"/>
  <c r="E1124" i="8"/>
  <c r="E1724" i="8"/>
  <c r="E3824" i="8"/>
  <c r="E524" i="8"/>
  <c r="E1274" i="8"/>
  <c r="E2624" i="8"/>
  <c r="E4124" i="8"/>
  <c r="E2324" i="8"/>
  <c r="E74" i="8"/>
  <c r="E374" i="8"/>
  <c r="E1424" i="8"/>
  <c r="E1574" i="8"/>
  <c r="E224" i="8"/>
  <c r="E4274" i="8"/>
  <c r="E3074" i="8"/>
  <c r="E674" i="8"/>
  <c r="E1874" i="8"/>
  <c r="L526" i="8"/>
  <c r="M526" i="8" s="1"/>
  <c r="N526" i="8" s="1"/>
  <c r="L3826" i="8"/>
  <c r="M3826" i="8" s="1"/>
  <c r="N3826" i="8" s="1"/>
  <c r="L1276" i="8"/>
  <c r="M1276" i="8" s="1"/>
  <c r="N1276" i="8" s="1"/>
  <c r="L226" i="8"/>
  <c r="M226" i="8" s="1"/>
  <c r="N226" i="8" s="1"/>
  <c r="L676" i="8"/>
  <c r="M676" i="8" s="1"/>
  <c r="N676" i="8" s="1"/>
  <c r="L76" i="8"/>
  <c r="M76" i="8" s="1"/>
  <c r="N76" i="8" s="1"/>
  <c r="L3076" i="8"/>
  <c r="M3076" i="8" s="1"/>
  <c r="N3076" i="8" s="1"/>
  <c r="L976" i="8"/>
  <c r="M976" i="8" s="1"/>
  <c r="N976" i="8" s="1"/>
  <c r="L1126" i="8"/>
  <c r="M1126" i="8" s="1"/>
  <c r="N1126" i="8" s="1"/>
  <c r="L2326" i="8"/>
  <c r="M2326" i="8" s="1"/>
  <c r="N2326" i="8" s="1"/>
  <c r="L2926" i="8"/>
  <c r="M2926" i="8" s="1"/>
  <c r="N2926" i="8" s="1"/>
  <c r="L1726" i="8"/>
  <c r="M1726" i="8" s="1"/>
  <c r="N1726" i="8" s="1"/>
  <c r="L2626" i="8"/>
  <c r="M2626" i="8" s="1"/>
  <c r="N2626" i="8" s="1"/>
  <c r="L3526" i="8"/>
  <c r="M3526" i="8" s="1"/>
  <c r="N3526" i="8" s="1"/>
  <c r="L1876" i="8"/>
  <c r="M1876" i="8" s="1"/>
  <c r="N1876" i="8" s="1"/>
  <c r="L3376" i="8"/>
  <c r="M3376" i="8" s="1"/>
  <c r="N3376" i="8" s="1"/>
  <c r="L2476" i="8"/>
  <c r="M2476" i="8" s="1"/>
  <c r="N2476" i="8" s="1"/>
  <c r="L4276" i="8"/>
  <c r="M4276" i="8" s="1"/>
  <c r="N4276" i="8" s="1"/>
  <c r="L1426" i="8"/>
  <c r="M1426" i="8" s="1"/>
  <c r="N1426" i="8" s="1"/>
  <c r="L1576" i="8"/>
  <c r="M1576" i="8" s="1"/>
  <c r="N1576" i="8" s="1"/>
  <c r="L376" i="8"/>
  <c r="M376" i="8" s="1"/>
  <c r="N376" i="8" s="1"/>
  <c r="L4126" i="8"/>
  <c r="M4126" i="8" s="1"/>
  <c r="N4126" i="8" s="1"/>
  <c r="K4276" i="8"/>
  <c r="K3826" i="8"/>
  <c r="K676" i="8"/>
  <c r="K2926" i="8"/>
  <c r="K376" i="8"/>
  <c r="K976" i="8"/>
  <c r="K1276" i="8"/>
  <c r="K2326" i="8"/>
  <c r="K1126" i="8"/>
  <c r="K2476" i="8"/>
  <c r="K1726" i="8"/>
  <c r="K4126" i="8"/>
  <c r="K526" i="8"/>
  <c r="K3376" i="8"/>
  <c r="K1426" i="8"/>
  <c r="K76" i="8"/>
  <c r="K226" i="8"/>
  <c r="K3526" i="8"/>
  <c r="K1876" i="8"/>
  <c r="K1576" i="8"/>
  <c r="K2626" i="8"/>
  <c r="K3076" i="8"/>
  <c r="J3826" i="8"/>
  <c r="J3526" i="8"/>
  <c r="J1276" i="8"/>
  <c r="J2326" i="8"/>
  <c r="J1726" i="8"/>
  <c r="J2626" i="8"/>
  <c r="J2926" i="8"/>
  <c r="J4276" i="8"/>
  <c r="J1576" i="8"/>
  <c r="J3376" i="8"/>
  <c r="J2476" i="8"/>
  <c r="J3076" i="8"/>
  <c r="J4126" i="8"/>
  <c r="J1126" i="8"/>
  <c r="J676" i="8"/>
  <c r="J376" i="8"/>
  <c r="J76" i="8"/>
  <c r="J1426" i="8"/>
  <c r="J1876" i="8"/>
  <c r="J526" i="8"/>
  <c r="J976" i="8"/>
  <c r="J226" i="8"/>
  <c r="E1126" i="8"/>
  <c r="E3826" i="8"/>
  <c r="E676" i="8"/>
  <c r="E1276" i="8"/>
  <c r="E3076" i="8"/>
  <c r="E1576" i="8"/>
  <c r="E226" i="8"/>
  <c r="E4126" i="8"/>
  <c r="E376" i="8"/>
  <c r="E2476" i="8"/>
  <c r="E3376" i="8"/>
  <c r="E3526" i="8"/>
  <c r="E2926" i="8"/>
  <c r="E2626" i="8"/>
  <c r="E76" i="8"/>
  <c r="E2326" i="8"/>
  <c r="E1726" i="8"/>
  <c r="E1426" i="8"/>
  <c r="E1876" i="8"/>
  <c r="E526" i="8"/>
  <c r="E4276" i="8"/>
  <c r="E976" i="8"/>
  <c r="L2320" i="8"/>
  <c r="M2320" i="8" s="1"/>
  <c r="N2320" i="8" s="1"/>
  <c r="L3520" i="8"/>
  <c r="M3520" i="8" s="1"/>
  <c r="N3520" i="8" s="1"/>
  <c r="L1720" i="8"/>
  <c r="M1720" i="8" s="1"/>
  <c r="N1720" i="8" s="1"/>
  <c r="L1420" i="8"/>
  <c r="M1420" i="8" s="1"/>
  <c r="N1420" i="8" s="1"/>
  <c r="L2920" i="8"/>
  <c r="M2920" i="8" s="1"/>
  <c r="N2920" i="8" s="1"/>
  <c r="L1270" i="8"/>
  <c r="M1270" i="8" s="1"/>
  <c r="N1270" i="8" s="1"/>
  <c r="L3370" i="8"/>
  <c r="M3370" i="8" s="1"/>
  <c r="N3370" i="8" s="1"/>
  <c r="L970" i="8"/>
  <c r="M970" i="8" s="1"/>
  <c r="N970" i="8" s="1"/>
  <c r="L3820" i="8"/>
  <c r="M3820" i="8" s="1"/>
  <c r="N3820" i="8" s="1"/>
  <c r="L70" i="8"/>
  <c r="M70" i="8" s="1"/>
  <c r="N70" i="8" s="1"/>
  <c r="L220" i="8"/>
  <c r="M220" i="8" s="1"/>
  <c r="N220" i="8" s="1"/>
  <c r="L4120" i="8"/>
  <c r="M4120" i="8" s="1"/>
  <c r="N4120" i="8" s="1"/>
  <c r="L370" i="8"/>
  <c r="M370" i="8" s="1"/>
  <c r="N370" i="8" s="1"/>
  <c r="L2470" i="8"/>
  <c r="M2470" i="8" s="1"/>
  <c r="N2470" i="8" s="1"/>
  <c r="L4270" i="8"/>
  <c r="M4270" i="8" s="1"/>
  <c r="N4270" i="8" s="1"/>
  <c r="L520" i="8"/>
  <c r="M520" i="8" s="1"/>
  <c r="N520" i="8" s="1"/>
  <c r="L1120" i="8"/>
  <c r="M1120" i="8" s="1"/>
  <c r="N1120" i="8" s="1"/>
  <c r="L1870" i="8"/>
  <c r="M1870" i="8" s="1"/>
  <c r="N1870" i="8" s="1"/>
  <c r="L2620" i="8"/>
  <c r="M2620" i="8" s="1"/>
  <c r="N2620" i="8" s="1"/>
  <c r="L1570" i="8"/>
  <c r="M1570" i="8" s="1"/>
  <c r="N1570" i="8" s="1"/>
  <c r="L3070" i="8"/>
  <c r="M3070" i="8" s="1"/>
  <c r="N3070" i="8" s="1"/>
  <c r="L670" i="8"/>
  <c r="M670" i="8" s="1"/>
  <c r="N670" i="8" s="1"/>
  <c r="K2920" i="8"/>
  <c r="K4270" i="8"/>
  <c r="K3520" i="8"/>
  <c r="K970" i="8"/>
  <c r="K1120" i="8"/>
  <c r="K520" i="8"/>
  <c r="K3070" i="8"/>
  <c r="K4120" i="8"/>
  <c r="K70" i="8"/>
  <c r="K3820" i="8"/>
  <c r="K1870" i="8"/>
  <c r="K220" i="8"/>
  <c r="K2470" i="8"/>
  <c r="K1420" i="8"/>
  <c r="K1270" i="8"/>
  <c r="K1720" i="8"/>
  <c r="K670" i="8"/>
  <c r="K2620" i="8"/>
  <c r="K1570" i="8"/>
  <c r="K3370" i="8"/>
  <c r="K370" i="8"/>
  <c r="K2320" i="8"/>
  <c r="J1270" i="8"/>
  <c r="J2470" i="8"/>
  <c r="J1570" i="8"/>
  <c r="J3070" i="8"/>
  <c r="J520" i="8"/>
  <c r="J2920" i="8"/>
  <c r="J970" i="8"/>
  <c r="J4270" i="8"/>
  <c r="J3520" i="8"/>
  <c r="J670" i="8"/>
  <c r="J3820" i="8"/>
  <c r="J1720" i="8"/>
  <c r="J70" i="8"/>
  <c r="J3370" i="8"/>
  <c r="J2620" i="8"/>
  <c r="J220" i="8"/>
  <c r="J1870" i="8"/>
  <c r="J1420" i="8"/>
  <c r="J370" i="8"/>
  <c r="J1120" i="8"/>
  <c r="J4120" i="8"/>
  <c r="J2320" i="8"/>
  <c r="E3520" i="8"/>
  <c r="E2470" i="8"/>
  <c r="E1570" i="8"/>
  <c r="E670" i="8"/>
  <c r="E4120" i="8"/>
  <c r="E3070" i="8"/>
  <c r="E370" i="8"/>
  <c r="E1420" i="8"/>
  <c r="E1720" i="8"/>
  <c r="E1870" i="8"/>
  <c r="E2620" i="8"/>
  <c r="E2920" i="8"/>
  <c r="E4270" i="8"/>
  <c r="E520" i="8"/>
  <c r="E220" i="8"/>
  <c r="E3370" i="8"/>
  <c r="E970" i="8"/>
  <c r="E70" i="8"/>
  <c r="E1270" i="8"/>
  <c r="E3820" i="8"/>
  <c r="E1120" i="8"/>
  <c r="E2320" i="8"/>
  <c r="L2914" i="8"/>
  <c r="M2914" i="8" s="1"/>
  <c r="N2914" i="8" s="1"/>
  <c r="L1564" i="8"/>
  <c r="M1564" i="8" s="1"/>
  <c r="N1564" i="8" s="1"/>
  <c r="L2314" i="8"/>
  <c r="M2314" i="8" s="1"/>
  <c r="N2314" i="8" s="1"/>
  <c r="L514" i="8"/>
  <c r="M514" i="8" s="1"/>
  <c r="N514" i="8" s="1"/>
  <c r="L3364" i="8"/>
  <c r="M3364" i="8" s="1"/>
  <c r="N3364" i="8" s="1"/>
  <c r="L4114" i="8"/>
  <c r="M4114" i="8" s="1"/>
  <c r="N4114" i="8" s="1"/>
  <c r="L3814" i="8"/>
  <c r="M3814" i="8" s="1"/>
  <c r="N3814" i="8" s="1"/>
  <c r="L1264" i="8"/>
  <c r="M1264" i="8" s="1"/>
  <c r="N1264" i="8" s="1"/>
  <c r="L3514" i="8"/>
  <c r="M3514" i="8" s="1"/>
  <c r="N3514" i="8" s="1"/>
  <c r="L1114" i="8"/>
  <c r="M1114" i="8" s="1"/>
  <c r="N1114" i="8" s="1"/>
  <c r="L64" i="8"/>
  <c r="M64" i="8" s="1"/>
  <c r="N64" i="8" s="1"/>
  <c r="L1714" i="8"/>
  <c r="M1714" i="8" s="1"/>
  <c r="N1714" i="8" s="1"/>
  <c r="L3064" i="8"/>
  <c r="M3064" i="8" s="1"/>
  <c r="N3064" i="8" s="1"/>
  <c r="L364" i="8"/>
  <c r="M364" i="8" s="1"/>
  <c r="N364" i="8" s="1"/>
  <c r="L2464" i="8"/>
  <c r="M2464" i="8" s="1"/>
  <c r="N2464" i="8" s="1"/>
  <c r="L1864" i="8"/>
  <c r="M1864" i="8" s="1"/>
  <c r="N1864" i="8" s="1"/>
  <c r="L664" i="8"/>
  <c r="M664" i="8" s="1"/>
  <c r="N664" i="8" s="1"/>
  <c r="L214" i="8"/>
  <c r="M214" i="8" s="1"/>
  <c r="N214" i="8" s="1"/>
  <c r="L1414" i="8"/>
  <c r="M1414" i="8" s="1"/>
  <c r="N1414" i="8" s="1"/>
  <c r="L964" i="8"/>
  <c r="M964" i="8" s="1"/>
  <c r="N964" i="8" s="1"/>
  <c r="L2614" i="8"/>
  <c r="M2614" i="8" s="1"/>
  <c r="N2614" i="8" s="1"/>
  <c r="L4264" i="8"/>
  <c r="M4264" i="8" s="1"/>
  <c r="N4264" i="8" s="1"/>
  <c r="K214" i="8"/>
  <c r="K4264" i="8"/>
  <c r="K2914" i="8"/>
  <c r="K1414" i="8"/>
  <c r="K1264" i="8"/>
  <c r="K664" i="8"/>
  <c r="K1864" i="8"/>
  <c r="K3814" i="8"/>
  <c r="K4114" i="8"/>
  <c r="K64" i="8"/>
  <c r="K1714" i="8"/>
  <c r="K514" i="8"/>
  <c r="K1114" i="8"/>
  <c r="K2314" i="8"/>
  <c r="K2614" i="8"/>
  <c r="K1564" i="8"/>
  <c r="K364" i="8"/>
  <c r="K2464" i="8"/>
  <c r="K3064" i="8"/>
  <c r="K3364" i="8"/>
  <c r="K3514" i="8"/>
  <c r="K964" i="8"/>
  <c r="J364" i="8"/>
  <c r="J64" i="8"/>
  <c r="J2914" i="8"/>
  <c r="J3814" i="8"/>
  <c r="J964" i="8"/>
  <c r="J2464" i="8"/>
  <c r="J3514" i="8"/>
  <c r="J664" i="8"/>
  <c r="J2614" i="8"/>
  <c r="J1264" i="8"/>
  <c r="J1714" i="8"/>
  <c r="J3364" i="8"/>
  <c r="J4264" i="8"/>
  <c r="J3064" i="8"/>
  <c r="J1114" i="8"/>
  <c r="J2314" i="8"/>
  <c r="J1564" i="8"/>
  <c r="J514" i="8"/>
  <c r="J1414" i="8"/>
  <c r="J1864" i="8"/>
  <c r="J214" i="8"/>
  <c r="J4114" i="8"/>
  <c r="E1864" i="8"/>
  <c r="E514" i="8"/>
  <c r="E214" i="8"/>
  <c r="E2314" i="8"/>
  <c r="E64" i="8"/>
  <c r="E3064" i="8"/>
  <c r="E3514" i="8"/>
  <c r="E3814" i="8"/>
  <c r="E1414" i="8"/>
  <c r="E1714" i="8"/>
  <c r="E2614" i="8"/>
  <c r="E2464" i="8"/>
  <c r="E1114" i="8"/>
  <c r="E1564" i="8"/>
  <c r="E3364" i="8"/>
  <c r="E2914" i="8"/>
  <c r="E664" i="8"/>
  <c r="E364" i="8"/>
  <c r="E1264" i="8"/>
  <c r="E4114" i="8"/>
  <c r="E964" i="8"/>
  <c r="E4264" i="8"/>
  <c r="L1267" i="8"/>
  <c r="M1267" i="8" s="1"/>
  <c r="N1267" i="8" s="1"/>
  <c r="L3817" i="8"/>
  <c r="M3817" i="8" s="1"/>
  <c r="N3817" i="8" s="1"/>
  <c r="L517" i="8"/>
  <c r="M517" i="8" s="1"/>
  <c r="N517" i="8" s="1"/>
  <c r="L2617" i="8"/>
  <c r="M2617" i="8" s="1"/>
  <c r="N2617" i="8" s="1"/>
  <c r="L3367" i="8"/>
  <c r="M3367" i="8" s="1"/>
  <c r="N3367" i="8" s="1"/>
  <c r="L2317" i="8"/>
  <c r="M2317" i="8" s="1"/>
  <c r="N2317" i="8" s="1"/>
  <c r="L367" i="8"/>
  <c r="M367" i="8" s="1"/>
  <c r="N367" i="8" s="1"/>
  <c r="L1867" i="8"/>
  <c r="M1867" i="8" s="1"/>
  <c r="N1867" i="8" s="1"/>
  <c r="L4267" i="8"/>
  <c r="M4267" i="8" s="1"/>
  <c r="N4267" i="8" s="1"/>
  <c r="L67" i="8"/>
  <c r="M67" i="8" s="1"/>
  <c r="N67" i="8" s="1"/>
  <c r="L2917" i="8"/>
  <c r="M2917" i="8" s="1"/>
  <c r="N2917" i="8" s="1"/>
  <c r="L1417" i="8"/>
  <c r="M1417" i="8" s="1"/>
  <c r="N1417" i="8" s="1"/>
  <c r="L1117" i="8"/>
  <c r="M1117" i="8" s="1"/>
  <c r="N1117" i="8" s="1"/>
  <c r="L1717" i="8"/>
  <c r="M1717" i="8" s="1"/>
  <c r="N1717" i="8" s="1"/>
  <c r="L217" i="8"/>
  <c r="M217" i="8" s="1"/>
  <c r="N217" i="8" s="1"/>
  <c r="L1567" i="8"/>
  <c r="M1567" i="8" s="1"/>
  <c r="N1567" i="8" s="1"/>
  <c r="L2467" i="8"/>
  <c r="M2467" i="8" s="1"/>
  <c r="N2467" i="8" s="1"/>
  <c r="L3517" i="8"/>
  <c r="M3517" i="8" s="1"/>
  <c r="N3517" i="8" s="1"/>
  <c r="L667" i="8"/>
  <c r="M667" i="8" s="1"/>
  <c r="N667" i="8" s="1"/>
  <c r="L3067" i="8"/>
  <c r="M3067" i="8" s="1"/>
  <c r="N3067" i="8" s="1"/>
  <c r="L967" i="8"/>
  <c r="M967" i="8" s="1"/>
  <c r="N967" i="8" s="1"/>
  <c r="L4117" i="8"/>
  <c r="M4117" i="8" s="1"/>
  <c r="N4117" i="8" s="1"/>
  <c r="K67" i="8"/>
  <c r="K367" i="8"/>
  <c r="K517" i="8"/>
  <c r="K3517" i="8"/>
  <c r="K2467" i="8"/>
  <c r="K1117" i="8"/>
  <c r="K1567" i="8"/>
  <c r="K3067" i="8"/>
  <c r="K2917" i="8"/>
  <c r="K1417" i="8"/>
  <c r="K2317" i="8"/>
  <c r="K1867" i="8"/>
  <c r="K3817" i="8"/>
  <c r="K4267" i="8"/>
  <c r="K667" i="8"/>
  <c r="K2617" i="8"/>
  <c r="K217" i="8"/>
  <c r="K3367" i="8"/>
  <c r="K967" i="8"/>
  <c r="K4117" i="8"/>
  <c r="K1717" i="8"/>
  <c r="K1267" i="8"/>
  <c r="J3517" i="8"/>
  <c r="J4267" i="8"/>
  <c r="J3367" i="8"/>
  <c r="J67" i="8"/>
  <c r="J2917" i="8"/>
  <c r="J4117" i="8"/>
  <c r="J3817" i="8"/>
  <c r="J967" i="8"/>
  <c r="J2617" i="8"/>
  <c r="J1717" i="8"/>
  <c r="J217" i="8"/>
  <c r="J3067" i="8"/>
  <c r="J1867" i="8"/>
  <c r="J1417" i="8"/>
  <c r="J2467" i="8"/>
  <c r="J1267" i="8"/>
  <c r="J1117" i="8"/>
  <c r="J1567" i="8"/>
  <c r="J667" i="8"/>
  <c r="J367" i="8"/>
  <c r="J517" i="8"/>
  <c r="J2317" i="8"/>
  <c r="E1117" i="8"/>
  <c r="E3067" i="8"/>
  <c r="E4117" i="8"/>
  <c r="E1867" i="8"/>
  <c r="E967" i="8"/>
  <c r="E367" i="8"/>
  <c r="E2467" i="8"/>
  <c r="E3367" i="8"/>
  <c r="E4267" i="8"/>
  <c r="E2617" i="8"/>
  <c r="E3817" i="8"/>
  <c r="E217" i="8"/>
  <c r="E2317" i="8"/>
  <c r="E517" i="8"/>
  <c r="E67" i="8"/>
  <c r="E667" i="8"/>
  <c r="E1417" i="8"/>
  <c r="E3517" i="8"/>
  <c r="E2917" i="8"/>
  <c r="E1717" i="8"/>
  <c r="E1267" i="8"/>
  <c r="E1567" i="8"/>
  <c r="L2619" i="8"/>
  <c r="M2619" i="8" s="1"/>
  <c r="N2619" i="8" s="1"/>
  <c r="L1719" i="8"/>
  <c r="M1719" i="8" s="1"/>
  <c r="N1719" i="8" s="1"/>
  <c r="L3519" i="8"/>
  <c r="M3519" i="8" s="1"/>
  <c r="N3519" i="8" s="1"/>
  <c r="L69" i="8"/>
  <c r="M69" i="8" s="1"/>
  <c r="N69" i="8" s="1"/>
  <c r="L3819" i="8"/>
  <c r="M3819" i="8" s="1"/>
  <c r="N3819" i="8" s="1"/>
  <c r="L1419" i="8"/>
  <c r="M1419" i="8" s="1"/>
  <c r="N1419" i="8" s="1"/>
  <c r="L3369" i="8"/>
  <c r="M3369" i="8" s="1"/>
  <c r="N3369" i="8" s="1"/>
  <c r="L4119" i="8"/>
  <c r="M4119" i="8" s="1"/>
  <c r="N4119" i="8" s="1"/>
  <c r="L3069" i="8"/>
  <c r="M3069" i="8" s="1"/>
  <c r="N3069" i="8" s="1"/>
  <c r="L1869" i="8"/>
  <c r="M1869" i="8" s="1"/>
  <c r="N1869" i="8" s="1"/>
  <c r="L2469" i="8"/>
  <c r="M2469" i="8" s="1"/>
  <c r="N2469" i="8" s="1"/>
  <c r="L369" i="8"/>
  <c r="M369" i="8" s="1"/>
  <c r="N369" i="8" s="1"/>
  <c r="L2919" i="8"/>
  <c r="M2919" i="8" s="1"/>
  <c r="N2919" i="8" s="1"/>
  <c r="L1269" i="8"/>
  <c r="M1269" i="8" s="1"/>
  <c r="N1269" i="8" s="1"/>
  <c r="L4269" i="8"/>
  <c r="M4269" i="8" s="1"/>
  <c r="N4269" i="8" s="1"/>
  <c r="L969" i="8"/>
  <c r="M969" i="8" s="1"/>
  <c r="N969" i="8" s="1"/>
  <c r="L1119" i="8"/>
  <c r="M1119" i="8" s="1"/>
  <c r="N1119" i="8" s="1"/>
  <c r="L219" i="8"/>
  <c r="M219" i="8" s="1"/>
  <c r="N219" i="8" s="1"/>
  <c r="L2319" i="8"/>
  <c r="M2319" i="8" s="1"/>
  <c r="N2319" i="8" s="1"/>
  <c r="L669" i="8"/>
  <c r="M669" i="8" s="1"/>
  <c r="N669" i="8" s="1"/>
  <c r="L1569" i="8"/>
  <c r="M1569" i="8" s="1"/>
  <c r="N1569" i="8" s="1"/>
  <c r="L519" i="8"/>
  <c r="M519" i="8" s="1"/>
  <c r="N519" i="8" s="1"/>
  <c r="K3369" i="8"/>
  <c r="K519" i="8"/>
  <c r="K3819" i="8"/>
  <c r="K2619" i="8"/>
  <c r="K1419" i="8"/>
  <c r="K2319" i="8"/>
  <c r="K1719" i="8"/>
  <c r="K3069" i="8"/>
  <c r="K2919" i="8"/>
  <c r="K69" i="8"/>
  <c r="K1869" i="8"/>
  <c r="K4119" i="8"/>
  <c r="K3519" i="8"/>
  <c r="K669" i="8"/>
  <c r="K1569" i="8"/>
  <c r="K219" i="8"/>
  <c r="K1269" i="8"/>
  <c r="K4269" i="8"/>
  <c r="K369" i="8"/>
  <c r="K2469" i="8"/>
  <c r="K969" i="8"/>
  <c r="K1119" i="8"/>
  <c r="J1719" i="8"/>
  <c r="J3819" i="8"/>
  <c r="J1869" i="8"/>
  <c r="J3069" i="8"/>
  <c r="J4119" i="8"/>
  <c r="J219" i="8"/>
  <c r="J2319" i="8"/>
  <c r="J1269" i="8"/>
  <c r="J1569" i="8"/>
  <c r="J519" i="8"/>
  <c r="J3519" i="8"/>
  <c r="J669" i="8"/>
  <c r="J2469" i="8"/>
  <c r="J2619" i="8"/>
  <c r="J2919" i="8"/>
  <c r="J369" i="8"/>
  <c r="J969" i="8"/>
  <c r="J69" i="8"/>
  <c r="J1119" i="8"/>
  <c r="J3369" i="8"/>
  <c r="J1419" i="8"/>
  <c r="J4269" i="8"/>
  <c r="E219" i="8"/>
  <c r="E519" i="8"/>
  <c r="E3369" i="8"/>
  <c r="E1119" i="8"/>
  <c r="E2469" i="8"/>
  <c r="E69" i="8"/>
  <c r="E969" i="8"/>
  <c r="E2919" i="8"/>
  <c r="E3069" i="8"/>
  <c r="E3819" i="8"/>
  <c r="E1869" i="8"/>
  <c r="E369" i="8"/>
  <c r="E669" i="8"/>
  <c r="E2319" i="8"/>
  <c r="E4269" i="8"/>
  <c r="E1419" i="8"/>
  <c r="E1719" i="8"/>
  <c r="E4119" i="8"/>
  <c r="E1269" i="8"/>
  <c r="E3519" i="8"/>
  <c r="E1569" i="8"/>
  <c r="E2619" i="8"/>
  <c r="L666" i="8"/>
  <c r="M666" i="8" s="1"/>
  <c r="N666" i="8" s="1"/>
  <c r="L366" i="8"/>
  <c r="M366" i="8" s="1"/>
  <c r="N366" i="8" s="1"/>
  <c r="L1566" i="8"/>
  <c r="M1566" i="8" s="1"/>
  <c r="N1566" i="8" s="1"/>
  <c r="L4266" i="8"/>
  <c r="M4266" i="8" s="1"/>
  <c r="N4266" i="8" s="1"/>
  <c r="L2316" i="8"/>
  <c r="M2316" i="8" s="1"/>
  <c r="N2316" i="8" s="1"/>
  <c r="L3366" i="8"/>
  <c r="M3366" i="8" s="1"/>
  <c r="N3366" i="8" s="1"/>
  <c r="L1416" i="8"/>
  <c r="M1416" i="8" s="1"/>
  <c r="N1416" i="8" s="1"/>
  <c r="L2916" i="8"/>
  <c r="M2916" i="8" s="1"/>
  <c r="N2916" i="8" s="1"/>
  <c r="L2616" i="8"/>
  <c r="M2616" i="8" s="1"/>
  <c r="N2616" i="8" s="1"/>
  <c r="L3816" i="8"/>
  <c r="M3816" i="8" s="1"/>
  <c r="N3816" i="8" s="1"/>
  <c r="L2466" i="8"/>
  <c r="M2466" i="8" s="1"/>
  <c r="N2466" i="8" s="1"/>
  <c r="L1866" i="8"/>
  <c r="M1866" i="8" s="1"/>
  <c r="N1866" i="8" s="1"/>
  <c r="L3516" i="8"/>
  <c r="M3516" i="8" s="1"/>
  <c r="N3516" i="8" s="1"/>
  <c r="L516" i="8"/>
  <c r="M516" i="8" s="1"/>
  <c r="N516" i="8" s="1"/>
  <c r="L966" i="8"/>
  <c r="M966" i="8" s="1"/>
  <c r="N966" i="8" s="1"/>
  <c r="L66" i="8"/>
  <c r="M66" i="8" s="1"/>
  <c r="N66" i="8" s="1"/>
  <c r="L3066" i="8"/>
  <c r="M3066" i="8" s="1"/>
  <c r="N3066" i="8" s="1"/>
  <c r="L216" i="8"/>
  <c r="M216" i="8" s="1"/>
  <c r="N216" i="8" s="1"/>
  <c r="L4116" i="8"/>
  <c r="M4116" i="8" s="1"/>
  <c r="N4116" i="8" s="1"/>
  <c r="L1716" i="8"/>
  <c r="M1716" i="8" s="1"/>
  <c r="N1716" i="8" s="1"/>
  <c r="L1266" i="8"/>
  <c r="M1266" i="8" s="1"/>
  <c r="N1266" i="8" s="1"/>
  <c r="L1116" i="8"/>
  <c r="M1116" i="8" s="1"/>
  <c r="N1116" i="8" s="1"/>
  <c r="K366" i="8"/>
  <c r="K2916" i="8"/>
  <c r="K3366" i="8"/>
  <c r="K1866" i="8"/>
  <c r="K66" i="8"/>
  <c r="K4116" i="8"/>
  <c r="K3816" i="8"/>
  <c r="K216" i="8"/>
  <c r="K1716" i="8"/>
  <c r="K1266" i="8"/>
  <c r="K2616" i="8"/>
  <c r="K2316" i="8"/>
  <c r="K666" i="8"/>
  <c r="K2466" i="8"/>
  <c r="K1566" i="8"/>
  <c r="K3516" i="8"/>
  <c r="K3066" i="8"/>
  <c r="K966" i="8"/>
  <c r="K1416" i="8"/>
  <c r="K516" i="8"/>
  <c r="K1116" i="8"/>
  <c r="K4266" i="8"/>
  <c r="J66" i="8"/>
  <c r="J1716" i="8"/>
  <c r="J2616" i="8"/>
  <c r="J3066" i="8"/>
  <c r="J666" i="8"/>
  <c r="J2316" i="8"/>
  <c r="J1116" i="8"/>
  <c r="J4116" i="8"/>
  <c r="J516" i="8"/>
  <c r="J1566" i="8"/>
  <c r="J3816" i="8"/>
  <c r="J3366" i="8"/>
  <c r="J966" i="8"/>
  <c r="J1266" i="8"/>
  <c r="J2466" i="8"/>
  <c r="J1416" i="8"/>
  <c r="J3516" i="8"/>
  <c r="J4266" i="8"/>
  <c r="J216" i="8"/>
  <c r="J1866" i="8"/>
  <c r="J366" i="8"/>
  <c r="J2916" i="8"/>
  <c r="E966" i="8"/>
  <c r="E1566" i="8"/>
  <c r="E3816" i="8"/>
  <c r="E516" i="8"/>
  <c r="E3516" i="8"/>
  <c r="E2316" i="8"/>
  <c r="E216" i="8"/>
  <c r="E4116" i="8"/>
  <c r="E4266" i="8"/>
  <c r="E1416" i="8"/>
  <c r="E1866" i="8"/>
  <c r="E2916" i="8"/>
  <c r="E1116" i="8"/>
  <c r="E666" i="8"/>
  <c r="E3366" i="8"/>
  <c r="E3066" i="8"/>
  <c r="E366" i="8"/>
  <c r="E2466" i="8"/>
  <c r="E1716" i="8"/>
  <c r="E1266" i="8"/>
  <c r="E2616" i="8"/>
  <c r="E66" i="8"/>
  <c r="L3812" i="8"/>
  <c r="M3812" i="8" s="1"/>
  <c r="L662" i="8"/>
  <c r="M662" i="8" s="1"/>
  <c r="L2462" i="8"/>
  <c r="M2462" i="8" s="1"/>
  <c r="L962" i="8"/>
  <c r="M962" i="8" s="1"/>
  <c r="L1562" i="8"/>
  <c r="M1562" i="8" s="1"/>
  <c r="L2312" i="8"/>
  <c r="M2312" i="8" s="1"/>
  <c r="L1262" i="8"/>
  <c r="M1262" i="8" s="1"/>
  <c r="L3512" i="8"/>
  <c r="M3512" i="8" s="1"/>
  <c r="L512" i="8"/>
  <c r="M512" i="8" s="1"/>
  <c r="L212" i="8"/>
  <c r="M212" i="8" s="1"/>
  <c r="L1712" i="8"/>
  <c r="M1712" i="8" s="1"/>
  <c r="L62" i="8"/>
  <c r="M62" i="8" s="1"/>
  <c r="L3362" i="8"/>
  <c r="M3362" i="8" s="1"/>
  <c r="L1862" i="8"/>
  <c r="M1862" i="8" s="1"/>
  <c r="L1412" i="8"/>
  <c r="M1412" i="8" s="1"/>
  <c r="L4112" i="8"/>
  <c r="M4112" i="8" s="1"/>
  <c r="L362" i="8"/>
  <c r="M362" i="8" s="1"/>
  <c r="L3062" i="8"/>
  <c r="M3062" i="8" s="1"/>
  <c r="L2612" i="8"/>
  <c r="M2612" i="8" s="1"/>
  <c r="L4262" i="8"/>
  <c r="M4262" i="8" s="1"/>
  <c r="L1112" i="8"/>
  <c r="M1112" i="8" s="1"/>
  <c r="L2912" i="8"/>
  <c r="M2912" i="8" s="1"/>
  <c r="K3362" i="8"/>
  <c r="K662" i="8"/>
  <c r="K3062" i="8"/>
  <c r="K2312" i="8"/>
  <c r="K62" i="8"/>
  <c r="K1112" i="8"/>
  <c r="K2912" i="8"/>
  <c r="K362" i="8"/>
  <c r="K212" i="8"/>
  <c r="K4262" i="8"/>
  <c r="K1712" i="8"/>
  <c r="K1862" i="8"/>
  <c r="K4112" i="8"/>
  <c r="K1262" i="8"/>
  <c r="K2462" i="8"/>
  <c r="K2612" i="8"/>
  <c r="K1412" i="8"/>
  <c r="K512" i="8"/>
  <c r="K962" i="8"/>
  <c r="K1562" i="8"/>
  <c r="K3512" i="8"/>
  <c r="K3812" i="8"/>
  <c r="J3512" i="8"/>
  <c r="J3062" i="8"/>
  <c r="J1712" i="8"/>
  <c r="J4262" i="8"/>
  <c r="J62" i="8"/>
  <c r="J212" i="8"/>
  <c r="J1262" i="8"/>
  <c r="J362" i="8"/>
  <c r="J2462" i="8"/>
  <c r="J2612" i="8"/>
  <c r="J1862" i="8"/>
  <c r="J512" i="8"/>
  <c r="J1412" i="8"/>
  <c r="J1112" i="8"/>
  <c r="J3362" i="8"/>
  <c r="J2312" i="8"/>
  <c r="J2912" i="8"/>
  <c r="J4112" i="8"/>
  <c r="J1562" i="8"/>
  <c r="J962" i="8"/>
  <c r="J3812" i="8"/>
  <c r="J662" i="8"/>
  <c r="E3062" i="8"/>
  <c r="E2462" i="8"/>
  <c r="E2312" i="8"/>
  <c r="E1712" i="8"/>
  <c r="E62" i="8"/>
  <c r="E1862" i="8"/>
  <c r="E962" i="8"/>
  <c r="E1412" i="8"/>
  <c r="E362" i="8"/>
  <c r="E212" i="8"/>
  <c r="E2612" i="8"/>
  <c r="E1112" i="8"/>
  <c r="E3362" i="8"/>
  <c r="E4262" i="8"/>
  <c r="E2912" i="8"/>
  <c r="E1562" i="8"/>
  <c r="E512" i="8"/>
  <c r="E4112" i="8"/>
  <c r="E662" i="8"/>
  <c r="E1262" i="8"/>
  <c r="E3512" i="8"/>
  <c r="E3812" i="8"/>
  <c r="L2325" i="8"/>
  <c r="M2325" i="8" s="1"/>
  <c r="N2325" i="8" s="1"/>
  <c r="L3825" i="8"/>
  <c r="M3825" i="8" s="1"/>
  <c r="N3825" i="8" s="1"/>
  <c r="L1275" i="8"/>
  <c r="M1275" i="8" s="1"/>
  <c r="N1275" i="8" s="1"/>
  <c r="L1725" i="8"/>
  <c r="M1725" i="8" s="1"/>
  <c r="N1725" i="8" s="1"/>
  <c r="L3525" i="8"/>
  <c r="M3525" i="8" s="1"/>
  <c r="N3525" i="8" s="1"/>
  <c r="L2625" i="8"/>
  <c r="M2625" i="8" s="1"/>
  <c r="N2625" i="8" s="1"/>
  <c r="L675" i="8"/>
  <c r="M675" i="8" s="1"/>
  <c r="N675" i="8" s="1"/>
  <c r="L1575" i="8"/>
  <c r="M1575" i="8" s="1"/>
  <c r="N1575" i="8" s="1"/>
  <c r="L3075" i="8"/>
  <c r="M3075" i="8" s="1"/>
  <c r="N3075" i="8" s="1"/>
  <c r="L2475" i="8"/>
  <c r="M2475" i="8" s="1"/>
  <c r="N2475" i="8" s="1"/>
  <c r="L2925" i="8"/>
  <c r="M2925" i="8" s="1"/>
  <c r="N2925" i="8" s="1"/>
  <c r="L225" i="8"/>
  <c r="M225" i="8" s="1"/>
  <c r="N225" i="8" s="1"/>
  <c r="L4275" i="8"/>
  <c r="M4275" i="8" s="1"/>
  <c r="N4275" i="8" s="1"/>
  <c r="L375" i="8"/>
  <c r="M375" i="8" s="1"/>
  <c r="N375" i="8" s="1"/>
  <c r="L1875" i="8"/>
  <c r="M1875" i="8" s="1"/>
  <c r="N1875" i="8" s="1"/>
  <c r="L1425" i="8"/>
  <c r="M1425" i="8" s="1"/>
  <c r="N1425" i="8" s="1"/>
  <c r="L3375" i="8"/>
  <c r="M3375" i="8" s="1"/>
  <c r="N3375" i="8" s="1"/>
  <c r="L975" i="8"/>
  <c r="M975" i="8" s="1"/>
  <c r="N975" i="8" s="1"/>
  <c r="L1125" i="8"/>
  <c r="M1125" i="8" s="1"/>
  <c r="N1125" i="8" s="1"/>
  <c r="L75" i="8"/>
  <c r="M75" i="8" s="1"/>
  <c r="N75" i="8" s="1"/>
  <c r="L525" i="8"/>
  <c r="M525" i="8" s="1"/>
  <c r="N525" i="8" s="1"/>
  <c r="L4125" i="8"/>
  <c r="M4125" i="8" s="1"/>
  <c r="N4125" i="8" s="1"/>
  <c r="K3375" i="8"/>
  <c r="K1725" i="8"/>
  <c r="K3525" i="8"/>
  <c r="K375" i="8"/>
  <c r="K75" i="8"/>
  <c r="K2625" i="8"/>
  <c r="K1125" i="8"/>
  <c r="K4125" i="8"/>
  <c r="K3075" i="8"/>
  <c r="K2325" i="8"/>
  <c r="K2475" i="8"/>
  <c r="K1875" i="8"/>
  <c r="K1425" i="8"/>
  <c r="K1575" i="8"/>
  <c r="K675" i="8"/>
  <c r="K225" i="8"/>
  <c r="K975" i="8"/>
  <c r="K1275" i="8"/>
  <c r="K3825" i="8"/>
  <c r="K2925" i="8"/>
  <c r="K4275" i="8"/>
  <c r="K525" i="8"/>
  <c r="J975" i="8"/>
  <c r="J1125" i="8"/>
  <c r="J525" i="8"/>
  <c r="J375" i="8"/>
  <c r="J675" i="8"/>
  <c r="J1575" i="8"/>
  <c r="J1425" i="8"/>
  <c r="J225" i="8"/>
  <c r="J4125" i="8"/>
  <c r="J1725" i="8"/>
  <c r="J3075" i="8"/>
  <c r="J1875" i="8"/>
  <c r="J2625" i="8"/>
  <c r="J75" i="8"/>
  <c r="J2325" i="8"/>
  <c r="J2925" i="8"/>
  <c r="J2475" i="8"/>
  <c r="J4275" i="8"/>
  <c r="J1275" i="8"/>
  <c r="J3525" i="8"/>
  <c r="J3375" i="8"/>
  <c r="J3825" i="8"/>
  <c r="E1875" i="8"/>
  <c r="E4125" i="8"/>
  <c r="E1725" i="8"/>
  <c r="E2475" i="8"/>
  <c r="E225" i="8"/>
  <c r="E4275" i="8"/>
  <c r="E975" i="8"/>
  <c r="E1575" i="8"/>
  <c r="E75" i="8"/>
  <c r="E675" i="8"/>
  <c r="E1425" i="8"/>
  <c r="E525" i="8"/>
  <c r="E1275" i="8"/>
  <c r="E2325" i="8"/>
  <c r="E2925" i="8"/>
  <c r="E3375" i="8"/>
  <c r="E3075" i="8"/>
  <c r="E3825" i="8"/>
  <c r="E3525" i="8"/>
  <c r="E2625" i="8"/>
  <c r="E1125" i="8"/>
  <c r="E375" i="8"/>
  <c r="L1268" i="8"/>
  <c r="M1268" i="8" s="1"/>
  <c r="N1268" i="8" s="1"/>
  <c r="L1118" i="8"/>
  <c r="M1118" i="8" s="1"/>
  <c r="N1118" i="8" s="1"/>
  <c r="L2918" i="8"/>
  <c r="M2918" i="8" s="1"/>
  <c r="N2918" i="8" s="1"/>
  <c r="L2618" i="8"/>
  <c r="M2618" i="8" s="1"/>
  <c r="N2618" i="8" s="1"/>
  <c r="L2318" i="8"/>
  <c r="M2318" i="8" s="1"/>
  <c r="N2318" i="8" s="1"/>
  <c r="L4118" i="8"/>
  <c r="M4118" i="8" s="1"/>
  <c r="N4118" i="8" s="1"/>
  <c r="L3818" i="8"/>
  <c r="M3818" i="8" s="1"/>
  <c r="N3818" i="8" s="1"/>
  <c r="L3368" i="8"/>
  <c r="M3368" i="8" s="1"/>
  <c r="N3368" i="8" s="1"/>
  <c r="L1418" i="8"/>
  <c r="M1418" i="8" s="1"/>
  <c r="N1418" i="8" s="1"/>
  <c r="L2468" i="8"/>
  <c r="M2468" i="8" s="1"/>
  <c r="N2468" i="8" s="1"/>
  <c r="L968" i="8"/>
  <c r="M968" i="8" s="1"/>
  <c r="N968" i="8" s="1"/>
  <c r="L68" i="8"/>
  <c r="M68" i="8" s="1"/>
  <c r="N68" i="8" s="1"/>
  <c r="L1868" i="8"/>
  <c r="M1868" i="8" s="1"/>
  <c r="N1868" i="8" s="1"/>
  <c r="L218" i="8"/>
  <c r="M218" i="8" s="1"/>
  <c r="N218" i="8" s="1"/>
  <c r="L1568" i="8"/>
  <c r="M1568" i="8" s="1"/>
  <c r="N1568" i="8" s="1"/>
  <c r="L3518" i="8"/>
  <c r="M3518" i="8" s="1"/>
  <c r="N3518" i="8" s="1"/>
  <c r="L1718" i="8"/>
  <c r="M1718" i="8" s="1"/>
  <c r="N1718" i="8" s="1"/>
  <c r="L668" i="8"/>
  <c r="M668" i="8" s="1"/>
  <c r="N668" i="8" s="1"/>
  <c r="L4268" i="8"/>
  <c r="M4268" i="8" s="1"/>
  <c r="N4268" i="8" s="1"/>
  <c r="L368" i="8"/>
  <c r="M368" i="8" s="1"/>
  <c r="N368" i="8" s="1"/>
  <c r="L3068" i="8"/>
  <c r="M3068" i="8" s="1"/>
  <c r="N3068" i="8" s="1"/>
  <c r="L518" i="8"/>
  <c r="M518" i="8" s="1"/>
  <c r="N518" i="8" s="1"/>
  <c r="K2918" i="8"/>
  <c r="K668" i="8"/>
  <c r="K1868" i="8"/>
  <c r="K68" i="8"/>
  <c r="K3818" i="8"/>
  <c r="K4118" i="8"/>
  <c r="K3068" i="8"/>
  <c r="K1268" i="8"/>
  <c r="K3368" i="8"/>
  <c r="K2318" i="8"/>
  <c r="K368" i="8"/>
  <c r="K968" i="8"/>
  <c r="K4268" i="8"/>
  <c r="K218" i="8"/>
  <c r="K1568" i="8"/>
  <c r="K518" i="8"/>
  <c r="K1718" i="8"/>
  <c r="K1418" i="8"/>
  <c r="K3518" i="8"/>
  <c r="K2468" i="8"/>
  <c r="K1118" i="8"/>
  <c r="K2618" i="8"/>
  <c r="J2318" i="8"/>
  <c r="J3518" i="8"/>
  <c r="J968" i="8"/>
  <c r="J518" i="8"/>
  <c r="J1418" i="8"/>
  <c r="J3068" i="8"/>
  <c r="J4118" i="8"/>
  <c r="J3368" i="8"/>
  <c r="J668" i="8"/>
  <c r="J218" i="8"/>
  <c r="J3818" i="8"/>
  <c r="J2468" i="8"/>
  <c r="J368" i="8"/>
  <c r="J1568" i="8"/>
  <c r="J68" i="8"/>
  <c r="J2918" i="8"/>
  <c r="J2618" i="8"/>
  <c r="J1118" i="8"/>
  <c r="J1718" i="8"/>
  <c r="J1868" i="8"/>
  <c r="J4268" i="8"/>
  <c r="J1268" i="8"/>
  <c r="E968" i="8"/>
  <c r="E2468" i="8"/>
  <c r="E1268" i="8"/>
  <c r="E2618" i="8"/>
  <c r="E218" i="8"/>
  <c r="E368" i="8"/>
  <c r="E4268" i="8"/>
  <c r="E2918" i="8"/>
  <c r="E2318" i="8"/>
  <c r="E3068" i="8"/>
  <c r="E3518" i="8"/>
  <c r="E3368" i="8"/>
  <c r="E4118" i="8"/>
  <c r="E518" i="8"/>
  <c r="E1118" i="8"/>
  <c r="E68" i="8"/>
  <c r="E1868" i="8"/>
  <c r="E668" i="8"/>
  <c r="E1568" i="8"/>
  <c r="E1418" i="8"/>
  <c r="E1718" i="8"/>
  <c r="E3818" i="8"/>
  <c r="L3867" i="8"/>
  <c r="M3867" i="8" s="1"/>
  <c r="N3867" i="8" s="1"/>
  <c r="L1017" i="8"/>
  <c r="M1017" i="8" s="1"/>
  <c r="N1017" i="8" s="1"/>
  <c r="L1617" i="8"/>
  <c r="M1617" i="8" s="1"/>
  <c r="N1617" i="8" s="1"/>
  <c r="L3417" i="8"/>
  <c r="M3417" i="8" s="1"/>
  <c r="N3417" i="8" s="1"/>
  <c r="L3717" i="8"/>
  <c r="M3717" i="8" s="1"/>
  <c r="N3717" i="8" s="1"/>
  <c r="L2367" i="8"/>
  <c r="M2367" i="8" s="1"/>
  <c r="N2367" i="8" s="1"/>
  <c r="L2217" i="8"/>
  <c r="M2217" i="8" s="1"/>
  <c r="L567" i="8"/>
  <c r="M567" i="8" s="1"/>
  <c r="N567" i="8" s="1"/>
  <c r="L4317" i="8"/>
  <c r="M4317" i="8" s="1"/>
  <c r="N4317" i="8" s="1"/>
  <c r="L3267" i="8"/>
  <c r="M3267" i="8" s="1"/>
  <c r="N3267" i="8" s="1"/>
  <c r="L1467" i="8"/>
  <c r="M1467" i="8" s="1"/>
  <c r="N1467" i="8" s="1"/>
  <c r="L267" i="8"/>
  <c r="M267" i="8" s="1"/>
  <c r="N267" i="8" s="1"/>
  <c r="L1317" i="8"/>
  <c r="M1317" i="8" s="1"/>
  <c r="N1317" i="8" s="1"/>
  <c r="L1767" i="8"/>
  <c r="M1767" i="8" s="1"/>
  <c r="N1767" i="8" s="1"/>
  <c r="L117" i="8"/>
  <c r="M117" i="8" s="1"/>
  <c r="N117" i="8" s="1"/>
  <c r="L2967" i="8"/>
  <c r="M2967" i="8" s="1"/>
  <c r="N2967" i="8" s="1"/>
  <c r="L2517" i="8"/>
  <c r="M2517" i="8" s="1"/>
  <c r="N2517" i="8" s="1"/>
  <c r="L4167" i="8"/>
  <c r="M4167" i="8" s="1"/>
  <c r="N4167" i="8" s="1"/>
  <c r="L1167" i="8"/>
  <c r="M1167" i="8" s="1"/>
  <c r="N1167" i="8" s="1"/>
  <c r="L2667" i="8"/>
  <c r="M2667" i="8" s="1"/>
  <c r="N2667" i="8" s="1"/>
  <c r="L3117" i="8"/>
  <c r="M3117" i="8" s="1"/>
  <c r="N3117" i="8" s="1"/>
  <c r="L417" i="8"/>
  <c r="M417" i="8" s="1"/>
  <c r="N417" i="8" s="1"/>
  <c r="K567" i="8"/>
  <c r="K1017" i="8"/>
  <c r="K3867" i="8"/>
  <c r="K4167" i="8"/>
  <c r="K3417" i="8"/>
  <c r="K1617" i="8"/>
  <c r="K2967" i="8"/>
  <c r="K1917" i="8"/>
  <c r="K2667" i="8"/>
  <c r="K117" i="8"/>
  <c r="K1167" i="8"/>
  <c r="K1317" i="8"/>
  <c r="K417" i="8"/>
  <c r="K3267" i="8"/>
  <c r="K2367" i="8"/>
  <c r="K1767" i="8"/>
  <c r="K1467" i="8"/>
  <c r="K2217" i="8"/>
  <c r="K2517" i="8"/>
  <c r="K267" i="8"/>
  <c r="K3117" i="8"/>
  <c r="K3717" i="8"/>
  <c r="K4317" i="8"/>
  <c r="J2967" i="8"/>
  <c r="J3417" i="8"/>
  <c r="J3867" i="8"/>
  <c r="J1917" i="8"/>
  <c r="J1017" i="8"/>
  <c r="J1767" i="8"/>
  <c r="J1467" i="8"/>
  <c r="J2217" i="8"/>
  <c r="J1617" i="8"/>
  <c r="J4317" i="8"/>
  <c r="J567" i="8"/>
  <c r="J267" i="8"/>
  <c r="J2517" i="8"/>
  <c r="J3267" i="8"/>
  <c r="J417" i="8"/>
  <c r="J1317" i="8"/>
  <c r="J1167" i="8"/>
  <c r="J2667" i="8"/>
  <c r="J3117" i="8"/>
  <c r="J117" i="8"/>
  <c r="J4167" i="8"/>
  <c r="J2367" i="8"/>
  <c r="J3717" i="8"/>
  <c r="E2667" i="8"/>
  <c r="E4167" i="8"/>
  <c r="E1317" i="8"/>
  <c r="E1617" i="8"/>
  <c r="E117" i="8"/>
  <c r="E2967" i="8"/>
  <c r="E1017" i="8"/>
  <c r="E1467" i="8"/>
  <c r="E417" i="8"/>
  <c r="E2517" i="8"/>
  <c r="E1167" i="8"/>
  <c r="E1767" i="8"/>
  <c r="E3717" i="8"/>
  <c r="E4317" i="8"/>
  <c r="E3417" i="8"/>
  <c r="E567" i="8"/>
  <c r="E3867" i="8"/>
  <c r="E3117" i="8"/>
  <c r="E1917" i="8"/>
  <c r="E3267" i="8"/>
  <c r="E2367" i="8"/>
  <c r="E2217" i="8"/>
  <c r="E267" i="8"/>
  <c r="L3868" i="8"/>
  <c r="M3868" i="8" s="1"/>
  <c r="N3868" i="8" s="1"/>
  <c r="L4168" i="8"/>
  <c r="M4168" i="8" s="1"/>
  <c r="N4168" i="8" s="1"/>
  <c r="L1618" i="8"/>
  <c r="M1618" i="8" s="1"/>
  <c r="N1618" i="8" s="1"/>
  <c r="L1468" i="8"/>
  <c r="M1468" i="8" s="1"/>
  <c r="N1468" i="8" s="1"/>
  <c r="L568" i="8"/>
  <c r="M568" i="8" s="1"/>
  <c r="N568" i="8" s="1"/>
  <c r="L2368" i="8"/>
  <c r="M2368" i="8" s="1"/>
  <c r="N2368" i="8" s="1"/>
  <c r="L2668" i="8"/>
  <c r="M2668" i="8" s="1"/>
  <c r="N2668" i="8" s="1"/>
  <c r="L3268" i="8"/>
  <c r="M3268" i="8" s="1"/>
  <c r="N3268" i="8" s="1"/>
  <c r="L418" i="8"/>
  <c r="M418" i="8" s="1"/>
  <c r="N418" i="8" s="1"/>
  <c r="L118" i="8"/>
  <c r="M118" i="8" s="1"/>
  <c r="N118" i="8" s="1"/>
  <c r="L2518" i="8"/>
  <c r="M2518" i="8" s="1"/>
  <c r="N2518" i="8" s="1"/>
  <c r="L3118" i="8"/>
  <c r="M3118" i="8" s="1"/>
  <c r="N3118" i="8" s="1"/>
  <c r="L2218" i="8"/>
  <c r="M2218" i="8" s="1"/>
  <c r="L3718" i="8"/>
  <c r="M3718" i="8" s="1"/>
  <c r="N3718" i="8" s="1"/>
  <c r="L2968" i="8"/>
  <c r="M2968" i="8" s="1"/>
  <c r="N2968" i="8" s="1"/>
  <c r="L1168" i="8"/>
  <c r="M1168" i="8" s="1"/>
  <c r="N1168" i="8" s="1"/>
  <c r="L268" i="8"/>
  <c r="M268" i="8" s="1"/>
  <c r="N268" i="8" s="1"/>
  <c r="L1318" i="8"/>
  <c r="M1318" i="8" s="1"/>
  <c r="N1318" i="8" s="1"/>
  <c r="L1768" i="8"/>
  <c r="M1768" i="8" s="1"/>
  <c r="N1768" i="8" s="1"/>
  <c r="L4318" i="8"/>
  <c r="M4318" i="8" s="1"/>
  <c r="N4318" i="8" s="1"/>
  <c r="L3418" i="8"/>
  <c r="M3418" i="8" s="1"/>
  <c r="N3418" i="8" s="1"/>
  <c r="L1018" i="8"/>
  <c r="M1018" i="8" s="1"/>
  <c r="N1018" i="8" s="1"/>
  <c r="K3418" i="8"/>
  <c r="K118" i="8"/>
  <c r="K3268" i="8"/>
  <c r="K1318" i="8"/>
  <c r="K2518" i="8"/>
  <c r="K1618" i="8"/>
  <c r="K2668" i="8"/>
  <c r="K3868" i="8"/>
  <c r="K3718" i="8"/>
  <c r="K4318" i="8"/>
  <c r="K2968" i="8"/>
  <c r="K268" i="8"/>
  <c r="K1018" i="8"/>
  <c r="K2218" i="8"/>
  <c r="K1768" i="8"/>
  <c r="K3118" i="8"/>
  <c r="K4168" i="8"/>
  <c r="K418" i="8"/>
  <c r="K2368" i="8"/>
  <c r="K1168" i="8"/>
  <c r="K1468" i="8"/>
  <c r="K568" i="8"/>
  <c r="J118" i="8"/>
  <c r="J1468" i="8"/>
  <c r="J1168" i="8"/>
  <c r="J1768" i="8"/>
  <c r="J2668" i="8"/>
  <c r="J3268" i="8"/>
  <c r="J3418" i="8"/>
  <c r="J4318" i="8"/>
  <c r="J3868" i="8"/>
  <c r="J1618" i="8"/>
  <c r="J2218" i="8"/>
  <c r="J3718" i="8"/>
  <c r="J2368" i="8"/>
  <c r="J3118" i="8"/>
  <c r="J4168" i="8"/>
  <c r="J1318" i="8"/>
  <c r="J2968" i="8"/>
  <c r="J568" i="8"/>
  <c r="J418" i="8"/>
  <c r="J1018" i="8"/>
  <c r="J2518" i="8"/>
  <c r="J268" i="8"/>
  <c r="E1768" i="8"/>
  <c r="E4168" i="8"/>
  <c r="E1168" i="8"/>
  <c r="E2968" i="8"/>
  <c r="E2668" i="8"/>
  <c r="E568" i="8"/>
  <c r="E1468" i="8"/>
  <c r="E2218" i="8"/>
  <c r="E2368" i="8"/>
  <c r="E3418" i="8"/>
  <c r="E1018" i="8"/>
  <c r="E3868" i="8"/>
  <c r="E3118" i="8"/>
  <c r="E118" i="8"/>
  <c r="E3268" i="8"/>
  <c r="E2518" i="8"/>
  <c r="E3718" i="8"/>
  <c r="E1618" i="8"/>
  <c r="E4318" i="8"/>
  <c r="E268" i="8"/>
  <c r="E1318" i="8"/>
  <c r="E418" i="8"/>
  <c r="L3116" i="8"/>
  <c r="M3116" i="8" s="1"/>
  <c r="N3116" i="8" s="1"/>
  <c r="L2516" i="8"/>
  <c r="M2516" i="8" s="1"/>
  <c r="N2516" i="8" s="1"/>
  <c r="L3716" i="8"/>
  <c r="M3716" i="8" s="1"/>
  <c r="N3716" i="8" s="1"/>
  <c r="L266" i="8"/>
  <c r="M266" i="8" s="1"/>
  <c r="N266" i="8" s="1"/>
  <c r="L1016" i="8"/>
  <c r="M1016" i="8" s="1"/>
  <c r="N1016" i="8" s="1"/>
  <c r="L2966" i="8"/>
  <c r="M2966" i="8" s="1"/>
  <c r="N2966" i="8" s="1"/>
  <c r="L4316" i="8"/>
  <c r="M4316" i="8" s="1"/>
  <c r="N4316" i="8" s="1"/>
  <c r="L3416" i="8"/>
  <c r="M3416" i="8" s="1"/>
  <c r="N3416" i="8" s="1"/>
  <c r="L1466" i="8"/>
  <c r="M1466" i="8" s="1"/>
  <c r="N1466" i="8" s="1"/>
  <c r="L2666" i="8"/>
  <c r="M2666" i="8" s="1"/>
  <c r="N2666" i="8" s="1"/>
  <c r="L2366" i="8"/>
  <c r="M2366" i="8" s="1"/>
  <c r="N2366" i="8" s="1"/>
  <c r="L3266" i="8"/>
  <c r="M3266" i="8" s="1"/>
  <c r="N3266" i="8" s="1"/>
  <c r="L1916" i="8"/>
  <c r="M1916" i="8" s="1"/>
  <c r="N1916" i="8" s="1"/>
  <c r="L416" i="8"/>
  <c r="M416" i="8" s="1"/>
  <c r="N416" i="8" s="1"/>
  <c r="L1316" i="8"/>
  <c r="M1316" i="8" s="1"/>
  <c r="N1316" i="8" s="1"/>
  <c r="L116" i="8"/>
  <c r="M116" i="8" s="1"/>
  <c r="N116" i="8" s="1"/>
  <c r="L4166" i="8"/>
  <c r="M4166" i="8" s="1"/>
  <c r="N4166" i="8" s="1"/>
  <c r="L2216" i="8"/>
  <c r="M2216" i="8" s="1"/>
  <c r="L566" i="8"/>
  <c r="M566" i="8" s="1"/>
  <c r="N566" i="8" s="1"/>
  <c r="L1166" i="8"/>
  <c r="M1166" i="8" s="1"/>
  <c r="N1166" i="8" s="1"/>
  <c r="L1766" i="8"/>
  <c r="M1766" i="8" s="1"/>
  <c r="N1766" i="8" s="1"/>
  <c r="L3866" i="8"/>
  <c r="M3866" i="8" s="1"/>
  <c r="N3866" i="8" s="1"/>
  <c r="L1616" i="8"/>
  <c r="M1616" i="8" s="1"/>
  <c r="N1616" i="8" s="1"/>
  <c r="K416" i="8"/>
  <c r="K1766" i="8"/>
  <c r="K4316" i="8"/>
  <c r="K4166" i="8"/>
  <c r="K266" i="8"/>
  <c r="K1166" i="8"/>
  <c r="K1016" i="8"/>
  <c r="K3416" i="8"/>
  <c r="K3266" i="8"/>
  <c r="K3716" i="8"/>
  <c r="K1616" i="8"/>
  <c r="K1916" i="8"/>
  <c r="K3866" i="8"/>
  <c r="K1316" i="8"/>
  <c r="K566" i="8"/>
  <c r="K2216" i="8"/>
  <c r="K1466" i="8"/>
  <c r="K2666" i="8"/>
  <c r="K2516" i="8"/>
  <c r="K2366" i="8"/>
  <c r="K2966" i="8"/>
  <c r="K116" i="8"/>
  <c r="K3116" i="8"/>
  <c r="J3416" i="8"/>
  <c r="J3266" i="8"/>
  <c r="J566" i="8"/>
  <c r="J2366" i="8"/>
  <c r="J416" i="8"/>
  <c r="J3866" i="8"/>
  <c r="J116" i="8"/>
  <c r="J3116" i="8"/>
  <c r="J1916" i="8"/>
  <c r="J2966" i="8"/>
  <c r="J1466" i="8"/>
  <c r="J4316" i="8"/>
  <c r="J3716" i="8"/>
  <c r="J1316" i="8"/>
  <c r="J1016" i="8"/>
  <c r="J1166" i="8"/>
  <c r="J4166" i="8"/>
  <c r="J2666" i="8"/>
  <c r="J266" i="8"/>
  <c r="J2516" i="8"/>
  <c r="J2216" i="8"/>
  <c r="J1616" i="8"/>
  <c r="J1766" i="8"/>
  <c r="E3866" i="8"/>
  <c r="E1466" i="8"/>
  <c r="E3116" i="8"/>
  <c r="E2216" i="8"/>
  <c r="E266" i="8"/>
  <c r="E3416" i="8"/>
  <c r="E3716" i="8"/>
  <c r="E1766" i="8"/>
  <c r="E3266" i="8"/>
  <c r="E116" i="8"/>
  <c r="E1166" i="8"/>
  <c r="E2966" i="8"/>
  <c r="E4166" i="8"/>
  <c r="E1016" i="8"/>
  <c r="E2366" i="8"/>
  <c r="E4316" i="8"/>
  <c r="E1916" i="8"/>
  <c r="E2666" i="8"/>
  <c r="E1316" i="8"/>
  <c r="E566" i="8"/>
  <c r="E1616" i="8"/>
  <c r="E416" i="8"/>
  <c r="E2516" i="8"/>
  <c r="L2510" i="8"/>
  <c r="M2510" i="8" s="1"/>
  <c r="N2510" i="8" s="1"/>
  <c r="L3710" i="8"/>
  <c r="M3710" i="8" s="1"/>
  <c r="N3710" i="8" s="1"/>
  <c r="L3410" i="8"/>
  <c r="M3410" i="8" s="1"/>
  <c r="N3410" i="8" s="1"/>
  <c r="L560" i="8"/>
  <c r="M560" i="8" s="1"/>
  <c r="N560" i="8" s="1"/>
  <c r="L1160" i="8"/>
  <c r="M1160" i="8" s="1"/>
  <c r="N1160" i="8" s="1"/>
  <c r="L2660" i="8"/>
  <c r="M2660" i="8" s="1"/>
  <c r="N2660" i="8" s="1"/>
  <c r="L1910" i="8"/>
  <c r="M1910" i="8" s="1"/>
  <c r="N1910" i="8" s="1"/>
  <c r="L2960" i="8"/>
  <c r="M2960" i="8" s="1"/>
  <c r="N2960" i="8" s="1"/>
  <c r="L260" i="8"/>
  <c r="M260" i="8" s="1"/>
  <c r="N260" i="8" s="1"/>
  <c r="L3110" i="8"/>
  <c r="M3110" i="8" s="1"/>
  <c r="N3110" i="8" s="1"/>
  <c r="L4160" i="8"/>
  <c r="M4160" i="8" s="1"/>
  <c r="N4160" i="8" s="1"/>
  <c r="L1610" i="8"/>
  <c r="M1610" i="8" s="1"/>
  <c r="N1610" i="8" s="1"/>
  <c r="L410" i="8"/>
  <c r="M410" i="8" s="1"/>
  <c r="N410" i="8" s="1"/>
  <c r="L1010" i="8"/>
  <c r="M1010" i="8" s="1"/>
  <c r="N1010" i="8" s="1"/>
  <c r="L2360" i="8"/>
  <c r="M2360" i="8" s="1"/>
  <c r="N2360" i="8" s="1"/>
  <c r="L110" i="8"/>
  <c r="M110" i="8" s="1"/>
  <c r="N110" i="8" s="1"/>
  <c r="L2210" i="8"/>
  <c r="M2210" i="8" s="1"/>
  <c r="L1760" i="8"/>
  <c r="M1760" i="8" s="1"/>
  <c r="N1760" i="8" s="1"/>
  <c r="L1310" i="8"/>
  <c r="M1310" i="8" s="1"/>
  <c r="N1310" i="8" s="1"/>
  <c r="L1460" i="8"/>
  <c r="M1460" i="8" s="1"/>
  <c r="N1460" i="8" s="1"/>
  <c r="L3860" i="8"/>
  <c r="M3860" i="8" s="1"/>
  <c r="N3860" i="8" s="1"/>
  <c r="L4310" i="8"/>
  <c r="M4310" i="8" s="1"/>
  <c r="N4310" i="8" s="1"/>
  <c r="K260" i="8"/>
  <c r="K2510" i="8"/>
  <c r="K1910" i="8"/>
  <c r="K3410" i="8"/>
  <c r="K1310" i="8"/>
  <c r="K3860" i="8"/>
  <c r="K1460" i="8"/>
  <c r="K4310" i="8"/>
  <c r="K560" i="8"/>
  <c r="K3710" i="8"/>
  <c r="K1610" i="8"/>
  <c r="K2210" i="8"/>
  <c r="K1760" i="8"/>
  <c r="K410" i="8"/>
  <c r="K1160" i="8"/>
  <c r="K4160" i="8"/>
  <c r="K1010" i="8"/>
  <c r="K3110" i="8"/>
  <c r="K110" i="8"/>
  <c r="K2360" i="8"/>
  <c r="K2960" i="8"/>
  <c r="K2660" i="8"/>
  <c r="J3110" i="8"/>
  <c r="J3860" i="8"/>
  <c r="J110" i="8"/>
  <c r="J2210" i="8"/>
  <c r="J560" i="8"/>
  <c r="J1010" i="8"/>
  <c r="J410" i="8"/>
  <c r="J1760" i="8"/>
  <c r="J260" i="8"/>
  <c r="J1160" i="8"/>
  <c r="J1310" i="8"/>
  <c r="J3710" i="8"/>
  <c r="J2360" i="8"/>
  <c r="J4310" i="8"/>
  <c r="J1910" i="8"/>
  <c r="J2510" i="8"/>
  <c r="J1460" i="8"/>
  <c r="J1610" i="8"/>
  <c r="J2660" i="8"/>
  <c r="J3410" i="8"/>
  <c r="J4160" i="8"/>
  <c r="J2960" i="8"/>
  <c r="E2360" i="8"/>
  <c r="E110" i="8"/>
  <c r="E3710" i="8"/>
  <c r="E1460" i="8"/>
  <c r="E2210" i="8"/>
  <c r="E1760" i="8"/>
  <c r="E1310" i="8"/>
  <c r="E3410" i="8"/>
  <c r="E1610" i="8"/>
  <c r="E3110" i="8"/>
  <c r="E2510" i="8"/>
  <c r="E2660" i="8"/>
  <c r="E260" i="8"/>
  <c r="E4310" i="8"/>
  <c r="E2960" i="8"/>
  <c r="E3860" i="8"/>
  <c r="E4160" i="8"/>
  <c r="E1010" i="8"/>
  <c r="E560" i="8"/>
  <c r="E410" i="8"/>
  <c r="E1160" i="8"/>
  <c r="E1910" i="8"/>
  <c r="L1158" i="8"/>
  <c r="M1158" i="8" s="1"/>
  <c r="N1158" i="8" s="1"/>
  <c r="L2208" i="8"/>
  <c r="M2208" i="8" s="1"/>
  <c r="L1758" i="8"/>
  <c r="M1758" i="8" s="1"/>
  <c r="N1758" i="8" s="1"/>
  <c r="L4158" i="8"/>
  <c r="M4158" i="8" s="1"/>
  <c r="N4158" i="8" s="1"/>
  <c r="L108" i="8"/>
  <c r="M108" i="8" s="1"/>
  <c r="N108" i="8" s="1"/>
  <c r="L1308" i="8"/>
  <c r="M1308" i="8" s="1"/>
  <c r="N1308" i="8" s="1"/>
  <c r="L2958" i="8"/>
  <c r="M2958" i="8" s="1"/>
  <c r="N2958" i="8" s="1"/>
  <c r="L1458" i="8"/>
  <c r="M1458" i="8" s="1"/>
  <c r="N1458" i="8" s="1"/>
  <c r="L258" i="8"/>
  <c r="M258" i="8" s="1"/>
  <c r="N258" i="8" s="1"/>
  <c r="L408" i="8"/>
  <c r="M408" i="8" s="1"/>
  <c r="N408" i="8" s="1"/>
  <c r="L558" i="8"/>
  <c r="M558" i="8" s="1"/>
  <c r="N558" i="8" s="1"/>
  <c r="L1008" i="8"/>
  <c r="M1008" i="8" s="1"/>
  <c r="N1008" i="8" s="1"/>
  <c r="L3858" i="8"/>
  <c r="M3858" i="8" s="1"/>
  <c r="N3858" i="8" s="1"/>
  <c r="L1608" i="8"/>
  <c r="M1608" i="8" s="1"/>
  <c r="N1608" i="8" s="1"/>
  <c r="L2658" i="8"/>
  <c r="M2658" i="8" s="1"/>
  <c r="N2658" i="8" s="1"/>
  <c r="L2508" i="8"/>
  <c r="M2508" i="8" s="1"/>
  <c r="N2508" i="8" s="1"/>
  <c r="L3108" i="8"/>
  <c r="M3108" i="8" s="1"/>
  <c r="N3108" i="8" s="1"/>
  <c r="L2358" i="8"/>
  <c r="M2358" i="8" s="1"/>
  <c r="N2358" i="8" s="1"/>
  <c r="L3408" i="8"/>
  <c r="M3408" i="8" s="1"/>
  <c r="N3408" i="8" s="1"/>
  <c r="L3708" i="8"/>
  <c r="M3708" i="8" s="1"/>
  <c r="N3708" i="8" s="1"/>
  <c r="L4308" i="8"/>
  <c r="M4308" i="8" s="1"/>
  <c r="N4308" i="8" s="1"/>
  <c r="L1908" i="8"/>
  <c r="M1908" i="8" s="1"/>
  <c r="N1908" i="8" s="1"/>
  <c r="K1158" i="8"/>
  <c r="K408" i="8"/>
  <c r="K2958" i="8"/>
  <c r="K1308" i="8"/>
  <c r="K258" i="8"/>
  <c r="K3858" i="8"/>
  <c r="K2358" i="8"/>
  <c r="K3408" i="8"/>
  <c r="K4158" i="8"/>
  <c r="K3708" i="8"/>
  <c r="K4308" i="8"/>
  <c r="K2208" i="8"/>
  <c r="K1008" i="8"/>
  <c r="K108" i="8"/>
  <c r="K2508" i="8"/>
  <c r="K1458" i="8"/>
  <c r="K3108" i="8"/>
  <c r="K558" i="8"/>
  <c r="K1608" i="8"/>
  <c r="K1908" i="8"/>
  <c r="K1758" i="8"/>
  <c r="K2658" i="8"/>
  <c r="J2358" i="8"/>
  <c r="J1308" i="8"/>
  <c r="J408" i="8"/>
  <c r="J3858" i="8"/>
  <c r="J3108" i="8"/>
  <c r="J1008" i="8"/>
  <c r="J3408" i="8"/>
  <c r="J1458" i="8"/>
  <c r="J558" i="8"/>
  <c r="J1158" i="8"/>
  <c r="J258" i="8"/>
  <c r="J3708" i="8"/>
  <c r="J2658" i="8"/>
  <c r="J4308" i="8"/>
  <c r="J2508" i="8"/>
  <c r="J1608" i="8"/>
  <c r="J2958" i="8"/>
  <c r="J1758" i="8"/>
  <c r="J1908" i="8"/>
  <c r="J108" i="8"/>
  <c r="J4158" i="8"/>
  <c r="J2208" i="8"/>
  <c r="E3708" i="8"/>
  <c r="E2358" i="8"/>
  <c r="E258" i="8"/>
  <c r="E2208" i="8"/>
  <c r="E1458" i="8"/>
  <c r="E408" i="8"/>
  <c r="E1758" i="8"/>
  <c r="E2658" i="8"/>
  <c r="E3408" i="8"/>
  <c r="E1008" i="8"/>
  <c r="E4158" i="8"/>
  <c r="E108" i="8"/>
  <c r="E3108" i="8"/>
  <c r="E3858" i="8"/>
  <c r="E1908" i="8"/>
  <c r="E1308" i="8"/>
  <c r="E558" i="8"/>
  <c r="E1158" i="8"/>
  <c r="E4308" i="8"/>
  <c r="E2958" i="8"/>
  <c r="E2508" i="8"/>
  <c r="E1608" i="8"/>
  <c r="L119" i="8"/>
  <c r="M119" i="8" s="1"/>
  <c r="N119" i="8" s="1"/>
  <c r="L1019" i="8"/>
  <c r="M1019" i="8" s="1"/>
  <c r="N1019" i="8" s="1"/>
  <c r="L3719" i="8"/>
  <c r="M3719" i="8" s="1"/>
  <c r="N3719" i="8" s="1"/>
  <c r="L2519" i="8"/>
  <c r="M2519" i="8" s="1"/>
  <c r="N2519" i="8" s="1"/>
  <c r="L2369" i="8"/>
  <c r="M2369" i="8" s="1"/>
  <c r="N2369" i="8" s="1"/>
  <c r="L269" i="8"/>
  <c r="M269" i="8" s="1"/>
  <c r="N269" i="8" s="1"/>
  <c r="L1619" i="8"/>
  <c r="M1619" i="8" s="1"/>
  <c r="N1619" i="8" s="1"/>
  <c r="L1769" i="8"/>
  <c r="M1769" i="8" s="1"/>
  <c r="N1769" i="8" s="1"/>
  <c r="L1319" i="8"/>
  <c r="M1319" i="8" s="1"/>
  <c r="N1319" i="8" s="1"/>
  <c r="L4169" i="8"/>
  <c r="M4169" i="8" s="1"/>
  <c r="N4169" i="8" s="1"/>
  <c r="L1469" i="8"/>
  <c r="M1469" i="8" s="1"/>
  <c r="N1469" i="8" s="1"/>
  <c r="L2969" i="8"/>
  <c r="M2969" i="8" s="1"/>
  <c r="N2969" i="8" s="1"/>
  <c r="L3119" i="8"/>
  <c r="M3119" i="8" s="1"/>
  <c r="N3119" i="8" s="1"/>
  <c r="L3269" i="8"/>
  <c r="M3269" i="8" s="1"/>
  <c r="N3269" i="8" s="1"/>
  <c r="L1169" i="8"/>
  <c r="M1169" i="8" s="1"/>
  <c r="N1169" i="8" s="1"/>
  <c r="L2219" i="8"/>
  <c r="M2219" i="8" s="1"/>
  <c r="L3869" i="8"/>
  <c r="M3869" i="8" s="1"/>
  <c r="N3869" i="8" s="1"/>
  <c r="L3419" i="8"/>
  <c r="M3419" i="8" s="1"/>
  <c r="N3419" i="8" s="1"/>
  <c r="L4319" i="8"/>
  <c r="M4319" i="8" s="1"/>
  <c r="N4319" i="8" s="1"/>
  <c r="L419" i="8"/>
  <c r="M419" i="8" s="1"/>
  <c r="N419" i="8" s="1"/>
  <c r="L569" i="8"/>
  <c r="M569" i="8" s="1"/>
  <c r="N569" i="8" s="1"/>
  <c r="L2669" i="8"/>
  <c r="M2669" i="8" s="1"/>
  <c r="N2669" i="8" s="1"/>
  <c r="K119" i="8"/>
  <c r="K2669" i="8"/>
  <c r="K1169" i="8"/>
  <c r="K3119" i="8"/>
  <c r="K1469" i="8"/>
  <c r="K4319" i="8"/>
  <c r="K2219" i="8"/>
  <c r="K1619" i="8"/>
  <c r="K269" i="8"/>
  <c r="K3269" i="8"/>
  <c r="K419" i="8"/>
  <c r="K2969" i="8"/>
  <c r="K3419" i="8"/>
  <c r="K2519" i="8"/>
  <c r="K3719" i="8"/>
  <c r="K2369" i="8"/>
  <c r="K3869" i="8"/>
  <c r="K4169" i="8"/>
  <c r="K569" i="8"/>
  <c r="K1769" i="8"/>
  <c r="K1319" i="8"/>
  <c r="K1019" i="8"/>
  <c r="J1619" i="8"/>
  <c r="J419" i="8"/>
  <c r="J2669" i="8"/>
  <c r="J2519" i="8"/>
  <c r="J3119" i="8"/>
  <c r="J3419" i="8"/>
  <c r="J4319" i="8"/>
  <c r="J1169" i="8"/>
  <c r="J2969" i="8"/>
  <c r="J3269" i="8"/>
  <c r="J2369" i="8"/>
  <c r="J569" i="8"/>
  <c r="J3869" i="8"/>
  <c r="J3719" i="8"/>
  <c r="J2219" i="8"/>
  <c r="J1769" i="8"/>
  <c r="J4169" i="8"/>
  <c r="J269" i="8"/>
  <c r="J1469" i="8"/>
  <c r="J1019" i="8"/>
  <c r="J119" i="8"/>
  <c r="J1319" i="8"/>
  <c r="E419" i="8"/>
  <c r="E569" i="8"/>
  <c r="E3419" i="8"/>
  <c r="E2519" i="8"/>
  <c r="E1169" i="8"/>
  <c r="E3269" i="8"/>
  <c r="E3719" i="8"/>
  <c r="E269" i="8"/>
  <c r="E2969" i="8"/>
  <c r="E2369" i="8"/>
  <c r="E2669" i="8"/>
  <c r="E4169" i="8"/>
  <c r="E1469" i="8"/>
  <c r="E1619" i="8"/>
  <c r="E1319" i="8"/>
  <c r="E1019" i="8"/>
  <c r="E1769" i="8"/>
  <c r="E3869" i="8"/>
  <c r="E4319" i="8"/>
  <c r="E119" i="8"/>
  <c r="E2219" i="8"/>
  <c r="E3119" i="8"/>
  <c r="L3421" i="8"/>
  <c r="M3421" i="8" s="1"/>
  <c r="N3421" i="8" s="1"/>
  <c r="L1771" i="8"/>
  <c r="M1771" i="8" s="1"/>
  <c r="N1771" i="8" s="1"/>
  <c r="L3121" i="8"/>
  <c r="M3121" i="8" s="1"/>
  <c r="N3121" i="8" s="1"/>
  <c r="L2671" i="8"/>
  <c r="M2671" i="8" s="1"/>
  <c r="N2671" i="8" s="1"/>
  <c r="L2221" i="8"/>
  <c r="M2221" i="8" s="1"/>
  <c r="L3271" i="8"/>
  <c r="M3271" i="8" s="1"/>
  <c r="N3271" i="8" s="1"/>
  <c r="L1321" i="8"/>
  <c r="M1321" i="8" s="1"/>
  <c r="N1321" i="8" s="1"/>
  <c r="L121" i="8"/>
  <c r="M121" i="8" s="1"/>
  <c r="N121" i="8" s="1"/>
  <c r="L4321" i="8"/>
  <c r="M4321" i="8" s="1"/>
  <c r="N4321" i="8" s="1"/>
  <c r="L3871" i="8"/>
  <c r="M3871" i="8" s="1"/>
  <c r="N3871" i="8" s="1"/>
  <c r="L571" i="8"/>
  <c r="M571" i="8" s="1"/>
  <c r="N571" i="8" s="1"/>
  <c r="L421" i="8"/>
  <c r="M421" i="8" s="1"/>
  <c r="N421" i="8" s="1"/>
  <c r="L2371" i="8"/>
  <c r="M2371" i="8" s="1"/>
  <c r="N2371" i="8" s="1"/>
  <c r="L1021" i="8"/>
  <c r="M1021" i="8" s="1"/>
  <c r="N1021" i="8" s="1"/>
  <c r="L1621" i="8"/>
  <c r="M1621" i="8" s="1"/>
  <c r="N1621" i="8" s="1"/>
  <c r="L3721" i="8"/>
  <c r="M3721" i="8" s="1"/>
  <c r="N3721" i="8" s="1"/>
  <c r="L1171" i="8"/>
  <c r="M1171" i="8" s="1"/>
  <c r="N1171" i="8" s="1"/>
  <c r="L271" i="8"/>
  <c r="M271" i="8" s="1"/>
  <c r="N271" i="8" s="1"/>
  <c r="L4171" i="8"/>
  <c r="M4171" i="8" s="1"/>
  <c r="N4171" i="8" s="1"/>
  <c r="L2971" i="8"/>
  <c r="M2971" i="8" s="1"/>
  <c r="N2971" i="8" s="1"/>
  <c r="L1471" i="8"/>
  <c r="M1471" i="8" s="1"/>
  <c r="N1471" i="8" s="1"/>
  <c r="L2521" i="8"/>
  <c r="M2521" i="8" s="1"/>
  <c r="N2521" i="8" s="1"/>
  <c r="K4171" i="8"/>
  <c r="K2671" i="8"/>
  <c r="K571" i="8"/>
  <c r="K3271" i="8"/>
  <c r="K1771" i="8"/>
  <c r="K421" i="8"/>
  <c r="K271" i="8"/>
  <c r="K1021" i="8"/>
  <c r="K121" i="8"/>
  <c r="K2971" i="8"/>
  <c r="K3871" i="8"/>
  <c r="K2221" i="8"/>
  <c r="K3121" i="8"/>
  <c r="K1471" i="8"/>
  <c r="K2371" i="8"/>
  <c r="K1171" i="8"/>
  <c r="K3721" i="8"/>
  <c r="K3421" i="8"/>
  <c r="K4321" i="8"/>
  <c r="K1621" i="8"/>
  <c r="K1321" i="8"/>
  <c r="K2521" i="8"/>
  <c r="J3121" i="8"/>
  <c r="J3421" i="8"/>
  <c r="J4321" i="8"/>
  <c r="J571" i="8"/>
  <c r="J2971" i="8"/>
  <c r="J2671" i="8"/>
  <c r="J421" i="8"/>
  <c r="J2371" i="8"/>
  <c r="J4171" i="8"/>
  <c r="J3271" i="8"/>
  <c r="J3721" i="8"/>
  <c r="J3871" i="8"/>
  <c r="J1471" i="8"/>
  <c r="J121" i="8"/>
  <c r="J1321" i="8"/>
  <c r="J271" i="8"/>
  <c r="J2221" i="8"/>
  <c r="J1621" i="8"/>
  <c r="J1771" i="8"/>
  <c r="J1171" i="8"/>
  <c r="J1021" i="8"/>
  <c r="J2521" i="8"/>
  <c r="E4321" i="8"/>
  <c r="E3721" i="8"/>
  <c r="E1171" i="8"/>
  <c r="E2971" i="8"/>
  <c r="E3121" i="8"/>
  <c r="E1471" i="8"/>
  <c r="E571" i="8"/>
  <c r="E3421" i="8"/>
  <c r="E3271" i="8"/>
  <c r="E271" i="8"/>
  <c r="E421" i="8"/>
  <c r="E1621" i="8"/>
  <c r="E2671" i="8"/>
  <c r="E2221" i="8"/>
  <c r="E121" i="8"/>
  <c r="E1021" i="8"/>
  <c r="E2521" i="8"/>
  <c r="E1771" i="8"/>
  <c r="E3871" i="8"/>
  <c r="E2371" i="8"/>
  <c r="E1321" i="8"/>
  <c r="E4171" i="8"/>
  <c r="L1465" i="8"/>
  <c r="M1465" i="8" s="1"/>
  <c r="N1465" i="8" s="1"/>
  <c r="L3115" i="8"/>
  <c r="M3115" i="8" s="1"/>
  <c r="N3115" i="8" s="1"/>
  <c r="L565" i="8"/>
  <c r="M565" i="8" s="1"/>
  <c r="N565" i="8" s="1"/>
  <c r="L3715" i="8"/>
  <c r="M3715" i="8" s="1"/>
  <c r="N3715" i="8" s="1"/>
  <c r="L1765" i="8"/>
  <c r="M1765" i="8" s="1"/>
  <c r="N1765" i="8" s="1"/>
  <c r="L3415" i="8"/>
  <c r="M3415" i="8" s="1"/>
  <c r="N3415" i="8" s="1"/>
  <c r="L1315" i="8"/>
  <c r="M1315" i="8" s="1"/>
  <c r="N1315" i="8" s="1"/>
  <c r="L1615" i="8"/>
  <c r="M1615" i="8" s="1"/>
  <c r="N1615" i="8" s="1"/>
  <c r="L2515" i="8"/>
  <c r="M2515" i="8" s="1"/>
  <c r="N2515" i="8" s="1"/>
  <c r="L2665" i="8"/>
  <c r="M2665" i="8" s="1"/>
  <c r="N2665" i="8" s="1"/>
  <c r="L265" i="8"/>
  <c r="M265" i="8" s="1"/>
  <c r="N265" i="8" s="1"/>
  <c r="L1165" i="8"/>
  <c r="M1165" i="8" s="1"/>
  <c r="N1165" i="8" s="1"/>
  <c r="L2365" i="8"/>
  <c r="M2365" i="8" s="1"/>
  <c r="N2365" i="8" s="1"/>
  <c r="L2215" i="8"/>
  <c r="M2215" i="8" s="1"/>
  <c r="L1915" i="8"/>
  <c r="M1915" i="8" s="1"/>
  <c r="N1915" i="8" s="1"/>
  <c r="L115" i="8"/>
  <c r="M115" i="8" s="1"/>
  <c r="N115" i="8" s="1"/>
  <c r="L2965" i="8"/>
  <c r="M2965" i="8" s="1"/>
  <c r="N2965" i="8" s="1"/>
  <c r="L3265" i="8"/>
  <c r="M3265" i="8" s="1"/>
  <c r="N3265" i="8" s="1"/>
  <c r="L415" i="8"/>
  <c r="M415" i="8" s="1"/>
  <c r="N415" i="8" s="1"/>
  <c r="L1015" i="8"/>
  <c r="M1015" i="8" s="1"/>
  <c r="N1015" i="8" s="1"/>
  <c r="L4165" i="8"/>
  <c r="M4165" i="8" s="1"/>
  <c r="N4165" i="8" s="1"/>
  <c r="L4315" i="8"/>
  <c r="M4315" i="8" s="1"/>
  <c r="N4315" i="8" s="1"/>
  <c r="L3865" i="8"/>
  <c r="M3865" i="8" s="1"/>
  <c r="N3865" i="8" s="1"/>
  <c r="K3115" i="8"/>
  <c r="K4165" i="8"/>
  <c r="K2515" i="8"/>
  <c r="K3715" i="8"/>
  <c r="K3415" i="8"/>
  <c r="K2665" i="8"/>
  <c r="K2365" i="8"/>
  <c r="K2215" i="8"/>
  <c r="K4315" i="8"/>
  <c r="K1615" i="8"/>
  <c r="K2965" i="8"/>
  <c r="K1315" i="8"/>
  <c r="K115" i="8"/>
  <c r="K1165" i="8"/>
  <c r="K1015" i="8"/>
  <c r="K1915" i="8"/>
  <c r="K265" i="8"/>
  <c r="K565" i="8"/>
  <c r="K1765" i="8"/>
  <c r="K415" i="8"/>
  <c r="K1465" i="8"/>
  <c r="K3265" i="8"/>
  <c r="K3865" i="8"/>
  <c r="J2515" i="8"/>
  <c r="J1015" i="8"/>
  <c r="J115" i="8"/>
  <c r="J2365" i="8"/>
  <c r="J415" i="8"/>
  <c r="J1615" i="8"/>
  <c r="J3415" i="8"/>
  <c r="J2965" i="8"/>
  <c r="J1165" i="8"/>
  <c r="J2665" i="8"/>
  <c r="J1465" i="8"/>
  <c r="J1765" i="8"/>
  <c r="J3265" i="8"/>
  <c r="J1915" i="8"/>
  <c r="J2215" i="8"/>
  <c r="J4165" i="8"/>
  <c r="J1315" i="8"/>
  <c r="J3715" i="8"/>
  <c r="J4315" i="8"/>
  <c r="J3115" i="8"/>
  <c r="J3865" i="8"/>
  <c r="J565" i="8"/>
  <c r="J265" i="8"/>
  <c r="E3715" i="8"/>
  <c r="E1015" i="8"/>
  <c r="E1315" i="8"/>
  <c r="E1915" i="8"/>
  <c r="E2365" i="8"/>
  <c r="E1615" i="8"/>
  <c r="E2665" i="8"/>
  <c r="E1165" i="8"/>
  <c r="E3415" i="8"/>
  <c r="E3265" i="8"/>
  <c r="E3115" i="8"/>
  <c r="E4315" i="8"/>
  <c r="E4165" i="8"/>
  <c r="E565" i="8"/>
  <c r="E2515" i="8"/>
  <c r="E1465" i="8"/>
  <c r="E1765" i="8"/>
  <c r="E3865" i="8"/>
  <c r="E115" i="8"/>
  <c r="E265" i="8"/>
  <c r="E415" i="8"/>
  <c r="E2215" i="8"/>
  <c r="E2965" i="8"/>
  <c r="L3409" i="8"/>
  <c r="M3409" i="8" s="1"/>
  <c r="N3409" i="8" s="1"/>
  <c r="L3709" i="8"/>
  <c r="M3709" i="8" s="1"/>
  <c r="N3709" i="8" s="1"/>
  <c r="L1009" i="8"/>
  <c r="M1009" i="8" s="1"/>
  <c r="N1009" i="8" s="1"/>
  <c r="L109" i="8"/>
  <c r="M109" i="8" s="1"/>
  <c r="N109" i="8" s="1"/>
  <c r="L3259" i="8"/>
  <c r="M3259" i="8" s="1"/>
  <c r="N3259" i="8" s="1"/>
  <c r="L4309" i="8"/>
  <c r="M4309" i="8" s="1"/>
  <c r="N4309" i="8" s="1"/>
  <c r="L4159" i="8"/>
  <c r="M4159" i="8" s="1"/>
  <c r="N4159" i="8" s="1"/>
  <c r="L559" i="8"/>
  <c r="M559" i="8" s="1"/>
  <c r="N559" i="8" s="1"/>
  <c r="L2359" i="8"/>
  <c r="M2359" i="8" s="1"/>
  <c r="N2359" i="8" s="1"/>
  <c r="L1309" i="8"/>
  <c r="M1309" i="8" s="1"/>
  <c r="N1309" i="8" s="1"/>
  <c r="L2509" i="8"/>
  <c r="M2509" i="8" s="1"/>
  <c r="N2509" i="8" s="1"/>
  <c r="L3109" i="8"/>
  <c r="M3109" i="8" s="1"/>
  <c r="N3109" i="8" s="1"/>
  <c r="L1609" i="8"/>
  <c r="M1609" i="8" s="1"/>
  <c r="N1609" i="8" s="1"/>
  <c r="L1159" i="8"/>
  <c r="M1159" i="8" s="1"/>
  <c r="N1159" i="8" s="1"/>
  <c r="L3859" i="8"/>
  <c r="M3859" i="8" s="1"/>
  <c r="N3859" i="8" s="1"/>
  <c r="L2659" i="8"/>
  <c r="M2659" i="8" s="1"/>
  <c r="N2659" i="8" s="1"/>
  <c r="L409" i="8"/>
  <c r="M409" i="8" s="1"/>
  <c r="N409" i="8" s="1"/>
  <c r="L2209" i="8"/>
  <c r="M2209" i="8" s="1"/>
  <c r="L1759" i="8"/>
  <c r="M1759" i="8" s="1"/>
  <c r="N1759" i="8" s="1"/>
  <c r="L2959" i="8"/>
  <c r="M2959" i="8" s="1"/>
  <c r="N2959" i="8" s="1"/>
  <c r="L1459" i="8"/>
  <c r="M1459" i="8" s="1"/>
  <c r="N1459" i="8" s="1"/>
  <c r="L259" i="8"/>
  <c r="M259" i="8" s="1"/>
  <c r="N259" i="8" s="1"/>
  <c r="L1909" i="8"/>
  <c r="M1909" i="8" s="1"/>
  <c r="N1909" i="8" s="1"/>
  <c r="K1459" i="8"/>
  <c r="K1609" i="8"/>
  <c r="K1309" i="8"/>
  <c r="K3259" i="8"/>
  <c r="K4309" i="8"/>
  <c r="K4159" i="8"/>
  <c r="K109" i="8"/>
  <c r="K2509" i="8"/>
  <c r="K1009" i="8"/>
  <c r="K2659" i="8"/>
  <c r="K2959" i="8"/>
  <c r="K3859" i="8"/>
  <c r="K3409" i="8"/>
  <c r="K2359" i="8"/>
  <c r="K409" i="8"/>
  <c r="K559" i="8"/>
  <c r="K1759" i="8"/>
  <c r="K3709" i="8"/>
  <c r="K3109" i="8"/>
  <c r="K259" i="8"/>
  <c r="K1159" i="8"/>
  <c r="K2209" i="8"/>
  <c r="K1909" i="8"/>
  <c r="J3709" i="8"/>
  <c r="J1309" i="8"/>
  <c r="J109" i="8"/>
  <c r="J1009" i="8"/>
  <c r="J2509" i="8"/>
  <c r="J409" i="8"/>
  <c r="J3109" i="8"/>
  <c r="J2359" i="8"/>
  <c r="J2959" i="8"/>
  <c r="J1159" i="8"/>
  <c r="J4159" i="8"/>
  <c r="J2209" i="8"/>
  <c r="J4309" i="8"/>
  <c r="J2659" i="8"/>
  <c r="J559" i="8"/>
  <c r="J3259" i="8"/>
  <c r="J3859" i="8"/>
  <c r="J1759" i="8"/>
  <c r="J259" i="8"/>
  <c r="J1909" i="8"/>
  <c r="J1609" i="8"/>
  <c r="J1459" i="8"/>
  <c r="J3409" i="8"/>
  <c r="E2359" i="8"/>
  <c r="E1009" i="8"/>
  <c r="E3259" i="8"/>
  <c r="E1459" i="8"/>
  <c r="E1309" i="8"/>
  <c r="E1759" i="8"/>
  <c r="E109" i="8"/>
  <c r="E3109" i="8"/>
  <c r="E1609" i="8"/>
  <c r="E2209" i="8"/>
  <c r="E4309" i="8"/>
  <c r="E3409" i="8"/>
  <c r="E2509" i="8"/>
  <c r="E3709" i="8"/>
  <c r="E3859" i="8"/>
  <c r="E4159" i="8"/>
  <c r="E259" i="8"/>
  <c r="E1909" i="8"/>
  <c r="E559" i="8"/>
  <c r="E1159" i="8"/>
  <c r="E409" i="8"/>
  <c r="E2959" i="8"/>
  <c r="E2659" i="8"/>
  <c r="L562" i="8"/>
  <c r="M562" i="8" s="1"/>
  <c r="N562" i="8" s="1"/>
  <c r="L2512" i="8"/>
  <c r="M2512" i="8" s="1"/>
  <c r="N2512" i="8" s="1"/>
  <c r="L1612" i="8"/>
  <c r="M1612" i="8" s="1"/>
  <c r="N1612" i="8" s="1"/>
  <c r="L4312" i="8"/>
  <c r="M4312" i="8" s="1"/>
  <c r="N4312" i="8" s="1"/>
  <c r="L3112" i="8"/>
  <c r="M3112" i="8" s="1"/>
  <c r="N3112" i="8" s="1"/>
  <c r="L1312" i="8"/>
  <c r="M1312" i="8" s="1"/>
  <c r="N1312" i="8" s="1"/>
  <c r="L1762" i="8"/>
  <c r="M1762" i="8" s="1"/>
  <c r="N1762" i="8" s="1"/>
  <c r="L1462" i="8"/>
  <c r="M1462" i="8" s="1"/>
  <c r="N1462" i="8" s="1"/>
  <c r="L3412" i="8"/>
  <c r="M3412" i="8" s="1"/>
  <c r="N3412" i="8" s="1"/>
  <c r="L1012" i="8"/>
  <c r="M1012" i="8" s="1"/>
  <c r="N1012" i="8" s="1"/>
  <c r="L4162" i="8"/>
  <c r="M4162" i="8" s="1"/>
  <c r="N4162" i="8" s="1"/>
  <c r="L262" i="8"/>
  <c r="M262" i="8" s="1"/>
  <c r="N262" i="8" s="1"/>
  <c r="L2212" i="8"/>
  <c r="M2212" i="8" s="1"/>
  <c r="L2362" i="8"/>
  <c r="M2362" i="8" s="1"/>
  <c r="N2362" i="8" s="1"/>
  <c r="L3712" i="8"/>
  <c r="M3712" i="8" s="1"/>
  <c r="N3712" i="8" s="1"/>
  <c r="L1912" i="8"/>
  <c r="M1912" i="8" s="1"/>
  <c r="N1912" i="8" s="1"/>
  <c r="L3862" i="8"/>
  <c r="M3862" i="8" s="1"/>
  <c r="N3862" i="8" s="1"/>
  <c r="L2962" i="8"/>
  <c r="M2962" i="8" s="1"/>
  <c r="N2962" i="8" s="1"/>
  <c r="L1162" i="8"/>
  <c r="M1162" i="8" s="1"/>
  <c r="N1162" i="8" s="1"/>
  <c r="L112" i="8"/>
  <c r="M112" i="8" s="1"/>
  <c r="N112" i="8" s="1"/>
  <c r="L2662" i="8"/>
  <c r="M2662" i="8" s="1"/>
  <c r="N2662" i="8" s="1"/>
  <c r="L412" i="8"/>
  <c r="M412" i="8" s="1"/>
  <c r="N412" i="8" s="1"/>
  <c r="L3262" i="8"/>
  <c r="M3262" i="8" s="1"/>
  <c r="N3262" i="8" s="1"/>
  <c r="K4312" i="8"/>
  <c r="K1462" i="8"/>
  <c r="K1762" i="8"/>
  <c r="K2212" i="8"/>
  <c r="K2962" i="8"/>
  <c r="K3112" i="8"/>
  <c r="K562" i="8"/>
  <c r="K2362" i="8"/>
  <c r="K3712" i="8"/>
  <c r="K3412" i="8"/>
  <c r="K1012" i="8"/>
  <c r="K1312" i="8"/>
  <c r="K112" i="8"/>
  <c r="K3262" i="8"/>
  <c r="K1612" i="8"/>
  <c r="K3862" i="8"/>
  <c r="K412" i="8"/>
  <c r="K2662" i="8"/>
  <c r="K262" i="8"/>
  <c r="K4162" i="8"/>
  <c r="K1162" i="8"/>
  <c r="K2512" i="8"/>
  <c r="K1912" i="8"/>
  <c r="J4162" i="8"/>
  <c r="J412" i="8"/>
  <c r="J562" i="8"/>
  <c r="J112" i="8"/>
  <c r="J2662" i="8"/>
  <c r="J3262" i="8"/>
  <c r="J2362" i="8"/>
  <c r="J1312" i="8"/>
  <c r="J3112" i="8"/>
  <c r="J1162" i="8"/>
  <c r="J2962" i="8"/>
  <c r="J262" i="8"/>
  <c r="J1762" i="8"/>
  <c r="J3712" i="8"/>
  <c r="J1612" i="8"/>
  <c r="J2212" i="8"/>
  <c r="J1012" i="8"/>
  <c r="J2512" i="8"/>
  <c r="J3412" i="8"/>
  <c r="J4312" i="8"/>
  <c r="J1462" i="8"/>
  <c r="J1912" i="8"/>
  <c r="J3862" i="8"/>
  <c r="E1762" i="8"/>
  <c r="E4162" i="8"/>
  <c r="E3262" i="8"/>
  <c r="E412" i="8"/>
  <c r="E262" i="8"/>
  <c r="E4312" i="8"/>
  <c r="E2212" i="8"/>
  <c r="E112" i="8"/>
  <c r="E3862" i="8"/>
  <c r="E3112" i="8"/>
  <c r="E2362" i="8"/>
  <c r="E3412" i="8"/>
  <c r="E2662" i="8"/>
  <c r="E3712" i="8"/>
  <c r="E2962" i="8"/>
  <c r="E1012" i="8"/>
  <c r="E1462" i="8"/>
  <c r="E1162" i="8"/>
  <c r="E562" i="8"/>
  <c r="E1912" i="8"/>
  <c r="E1312" i="8"/>
  <c r="E1612" i="8"/>
  <c r="E2512" i="8"/>
  <c r="L3264" i="8"/>
  <c r="M3264" i="8" s="1"/>
  <c r="N3264" i="8" s="1"/>
  <c r="L114" i="8"/>
  <c r="M114" i="8" s="1"/>
  <c r="N114" i="8" s="1"/>
  <c r="L1464" i="8"/>
  <c r="M1464" i="8" s="1"/>
  <c r="N1464" i="8" s="1"/>
  <c r="L2514" i="8"/>
  <c r="M2514" i="8" s="1"/>
  <c r="N2514" i="8" s="1"/>
  <c r="L3714" i="8"/>
  <c r="M3714" i="8" s="1"/>
  <c r="N3714" i="8" s="1"/>
  <c r="L4314" i="8"/>
  <c r="M4314" i="8" s="1"/>
  <c r="N4314" i="8" s="1"/>
  <c r="L3414" i="8"/>
  <c r="M3414" i="8" s="1"/>
  <c r="N3414" i="8" s="1"/>
  <c r="L564" i="8"/>
  <c r="M564" i="8" s="1"/>
  <c r="N564" i="8" s="1"/>
  <c r="L4164" i="8"/>
  <c r="M4164" i="8" s="1"/>
  <c r="N4164" i="8" s="1"/>
  <c r="L1014" i="8"/>
  <c r="M1014" i="8" s="1"/>
  <c r="N1014" i="8" s="1"/>
  <c r="L3114" i="8"/>
  <c r="M3114" i="8" s="1"/>
  <c r="N3114" i="8" s="1"/>
  <c r="L1914" i="8"/>
  <c r="M1914" i="8" s="1"/>
  <c r="N1914" i="8" s="1"/>
  <c r="L2214" i="8"/>
  <c r="M2214" i="8" s="1"/>
  <c r="L1314" i="8"/>
  <c r="M1314" i="8" s="1"/>
  <c r="N1314" i="8" s="1"/>
  <c r="L1764" i="8"/>
  <c r="M1764" i="8" s="1"/>
  <c r="N1764" i="8" s="1"/>
  <c r="L2364" i="8"/>
  <c r="M2364" i="8" s="1"/>
  <c r="N2364" i="8" s="1"/>
  <c r="L1614" i="8"/>
  <c r="M1614" i="8" s="1"/>
  <c r="N1614" i="8" s="1"/>
  <c r="L264" i="8"/>
  <c r="M264" i="8" s="1"/>
  <c r="N264" i="8" s="1"/>
  <c r="L414" i="8"/>
  <c r="M414" i="8" s="1"/>
  <c r="N414" i="8" s="1"/>
  <c r="L2964" i="8"/>
  <c r="M2964" i="8" s="1"/>
  <c r="N2964" i="8" s="1"/>
  <c r="L3864" i="8"/>
  <c r="M3864" i="8" s="1"/>
  <c r="N3864" i="8" s="1"/>
  <c r="L1164" i="8"/>
  <c r="M1164" i="8" s="1"/>
  <c r="N1164" i="8" s="1"/>
  <c r="L2664" i="8"/>
  <c r="M2664" i="8" s="1"/>
  <c r="N2664" i="8" s="1"/>
  <c r="K1314" i="8"/>
  <c r="K1614" i="8"/>
  <c r="K3114" i="8"/>
  <c r="K2214" i="8"/>
  <c r="K3714" i="8"/>
  <c r="K1164" i="8"/>
  <c r="K264" i="8"/>
  <c r="K4164" i="8"/>
  <c r="K4314" i="8"/>
  <c r="K1014" i="8"/>
  <c r="K3264" i="8"/>
  <c r="K1464" i="8"/>
  <c r="K114" i="8"/>
  <c r="K2514" i="8"/>
  <c r="K564" i="8"/>
  <c r="K3414" i="8"/>
  <c r="K1764" i="8"/>
  <c r="K2364" i="8"/>
  <c r="K3864" i="8"/>
  <c r="K2964" i="8"/>
  <c r="K414" i="8"/>
  <c r="K2664" i="8"/>
  <c r="K1914" i="8"/>
  <c r="J2664" i="8"/>
  <c r="J2214" i="8"/>
  <c r="J4314" i="8"/>
  <c r="J1614" i="8"/>
  <c r="J1014" i="8"/>
  <c r="J1464" i="8"/>
  <c r="J114" i="8"/>
  <c r="J3714" i="8"/>
  <c r="J1914" i="8"/>
  <c r="J1314" i="8"/>
  <c r="J1164" i="8"/>
  <c r="J2514" i="8"/>
  <c r="J3864" i="8"/>
  <c r="J564" i="8"/>
  <c r="J2364" i="8"/>
  <c r="J3414" i="8"/>
  <c r="J1764" i="8"/>
  <c r="J4164" i="8"/>
  <c r="J3264" i="8"/>
  <c r="J264" i="8"/>
  <c r="J3114" i="8"/>
  <c r="J414" i="8"/>
  <c r="J2964" i="8"/>
  <c r="E3114" i="8"/>
  <c r="E1764" i="8"/>
  <c r="E3864" i="8"/>
  <c r="E3264" i="8"/>
  <c r="E1914" i="8"/>
  <c r="E414" i="8"/>
  <c r="E2214" i="8"/>
  <c r="E4314" i="8"/>
  <c r="E3414" i="8"/>
  <c r="E564" i="8"/>
  <c r="E1014" i="8"/>
  <c r="E2364" i="8"/>
  <c r="E2964" i="8"/>
  <c r="E1314" i="8"/>
  <c r="E2664" i="8"/>
  <c r="E1164" i="8"/>
  <c r="E264" i="8"/>
  <c r="E4164" i="8"/>
  <c r="E114" i="8"/>
  <c r="E3714" i="8"/>
  <c r="E1464" i="8"/>
  <c r="E1614" i="8"/>
  <c r="E2514" i="8"/>
  <c r="L3111" i="8"/>
  <c r="M3111" i="8" s="1"/>
  <c r="N3111" i="8" s="1"/>
  <c r="L561" i="8"/>
  <c r="M561" i="8" s="1"/>
  <c r="N561" i="8" s="1"/>
  <c r="L2361" i="8"/>
  <c r="M2361" i="8" s="1"/>
  <c r="N2361" i="8" s="1"/>
  <c r="L2511" i="8"/>
  <c r="M2511" i="8" s="1"/>
  <c r="N2511" i="8" s="1"/>
  <c r="L1911" i="8"/>
  <c r="M1911" i="8" s="1"/>
  <c r="N1911" i="8" s="1"/>
  <c r="L4311" i="8"/>
  <c r="M4311" i="8" s="1"/>
  <c r="N4311" i="8" s="1"/>
  <c r="L2661" i="8"/>
  <c r="M2661" i="8" s="1"/>
  <c r="N2661" i="8" s="1"/>
  <c r="L1761" i="8"/>
  <c r="M1761" i="8" s="1"/>
  <c r="N1761" i="8" s="1"/>
  <c r="L3861" i="8"/>
  <c r="M3861" i="8" s="1"/>
  <c r="N3861" i="8" s="1"/>
  <c r="L411" i="8"/>
  <c r="M411" i="8" s="1"/>
  <c r="N411" i="8" s="1"/>
  <c r="L3261" i="8"/>
  <c r="M3261" i="8" s="1"/>
  <c r="N3261" i="8" s="1"/>
  <c r="L111" i="8"/>
  <c r="M111" i="8" s="1"/>
  <c r="N111" i="8" s="1"/>
  <c r="L1461" i="8"/>
  <c r="M1461" i="8" s="1"/>
  <c r="N1461" i="8" s="1"/>
  <c r="L261" i="8"/>
  <c r="M261" i="8" s="1"/>
  <c r="N261" i="8" s="1"/>
  <c r="L3711" i="8"/>
  <c r="M3711" i="8" s="1"/>
  <c r="N3711" i="8" s="1"/>
  <c r="L1311" i="8"/>
  <c r="M1311" i="8" s="1"/>
  <c r="N1311" i="8" s="1"/>
  <c r="L1161" i="8"/>
  <c r="M1161" i="8" s="1"/>
  <c r="N1161" i="8" s="1"/>
  <c r="L4161" i="8"/>
  <c r="M4161" i="8" s="1"/>
  <c r="N4161" i="8" s="1"/>
  <c r="L1011" i="8"/>
  <c r="M1011" i="8" s="1"/>
  <c r="N1011" i="8" s="1"/>
  <c r="L2211" i="8"/>
  <c r="M2211" i="8" s="1"/>
  <c r="L1611" i="8"/>
  <c r="M1611" i="8" s="1"/>
  <c r="N1611" i="8" s="1"/>
  <c r="L2961" i="8"/>
  <c r="M2961" i="8" s="1"/>
  <c r="N2961" i="8" s="1"/>
  <c r="L3411" i="8"/>
  <c r="M3411" i="8" s="1"/>
  <c r="N3411" i="8" s="1"/>
  <c r="K3411" i="8"/>
  <c r="K1461" i="8"/>
  <c r="K2961" i="8"/>
  <c r="K111" i="8"/>
  <c r="K3261" i="8"/>
  <c r="K2361" i="8"/>
  <c r="K561" i="8"/>
  <c r="K2211" i="8"/>
  <c r="K1161" i="8"/>
  <c r="K411" i="8"/>
  <c r="K4161" i="8"/>
  <c r="K2661" i="8"/>
  <c r="K3711" i="8"/>
  <c r="K1761" i="8"/>
  <c r="K3861" i="8"/>
  <c r="K4311" i="8"/>
  <c r="K1611" i="8"/>
  <c r="K1011" i="8"/>
  <c r="K3111" i="8"/>
  <c r="K1311" i="8"/>
  <c r="K261" i="8"/>
  <c r="K2511" i="8"/>
  <c r="K1911" i="8"/>
  <c r="J411" i="8"/>
  <c r="J3411" i="8"/>
  <c r="J1161" i="8"/>
  <c r="J1311" i="8"/>
  <c r="J2961" i="8"/>
  <c r="J3711" i="8"/>
  <c r="J2211" i="8"/>
  <c r="J1461" i="8"/>
  <c r="J261" i="8"/>
  <c r="J1761" i="8"/>
  <c r="J3261" i="8"/>
  <c r="J4311" i="8"/>
  <c r="J1911" i="8"/>
  <c r="J4161" i="8"/>
  <c r="J2661" i="8"/>
  <c r="J2511" i="8"/>
  <c r="J111" i="8"/>
  <c r="J3111" i="8"/>
  <c r="J2361" i="8"/>
  <c r="J561" i="8"/>
  <c r="J1611" i="8"/>
  <c r="J1011" i="8"/>
  <c r="J3861" i="8"/>
  <c r="E3411" i="8"/>
  <c r="E1311" i="8"/>
  <c r="E3711" i="8"/>
  <c r="E2211" i="8"/>
  <c r="E1761" i="8"/>
  <c r="E1161" i="8"/>
  <c r="E4311" i="8"/>
  <c r="E2511" i="8"/>
  <c r="E3111" i="8"/>
  <c r="E1911" i="8"/>
  <c r="E411" i="8"/>
  <c r="E1461" i="8"/>
  <c r="E111" i="8"/>
  <c r="E4161" i="8"/>
  <c r="E2961" i="8"/>
  <c r="E1611" i="8"/>
  <c r="E261" i="8"/>
  <c r="E2361" i="8"/>
  <c r="E3261" i="8"/>
  <c r="E561" i="8"/>
  <c r="E1011" i="8"/>
  <c r="E2661" i="8"/>
  <c r="E3861" i="8"/>
  <c r="L3407" i="8"/>
  <c r="M3407" i="8" s="1"/>
  <c r="L1607" i="8"/>
  <c r="M1607" i="8" s="1"/>
  <c r="L4307" i="8"/>
  <c r="M4307" i="8" s="1"/>
  <c r="L107" i="8"/>
  <c r="M107" i="8" s="1"/>
  <c r="L3107" i="8"/>
  <c r="M3107" i="8" s="1"/>
  <c r="L1457" i="8"/>
  <c r="M1457" i="8" s="1"/>
  <c r="L1757" i="8"/>
  <c r="M1757" i="8" s="1"/>
  <c r="L2657" i="8"/>
  <c r="M2657" i="8" s="1"/>
  <c r="L2207" i="8"/>
  <c r="M2207" i="8" s="1"/>
  <c r="G379" i="10" s="1"/>
  <c r="L2357" i="8"/>
  <c r="M2357" i="8" s="1"/>
  <c r="L557" i="8"/>
  <c r="M557" i="8" s="1"/>
  <c r="L4157" i="8"/>
  <c r="M4157" i="8" s="1"/>
  <c r="L1007" i="8"/>
  <c r="M1007" i="8" s="1"/>
  <c r="L407" i="8"/>
  <c r="M407" i="8" s="1"/>
  <c r="L1307" i="8"/>
  <c r="M1307" i="8" s="1"/>
  <c r="L3857" i="8"/>
  <c r="M3857" i="8" s="1"/>
  <c r="L2957" i="8"/>
  <c r="M2957" i="8" s="1"/>
  <c r="L1157" i="8"/>
  <c r="M1157" i="8" s="1"/>
  <c r="L257" i="8"/>
  <c r="M257" i="8" s="1"/>
  <c r="L1907" i="8"/>
  <c r="M1907" i="8" s="1"/>
  <c r="L3257" i="8"/>
  <c r="M3257" i="8" s="1"/>
  <c r="L3707" i="8"/>
  <c r="M3707" i="8" s="1"/>
  <c r="L2507" i="8"/>
  <c r="M2507" i="8" s="1"/>
  <c r="K2957" i="8"/>
  <c r="K4157" i="8"/>
  <c r="K1157" i="8"/>
  <c r="K1007" i="8"/>
  <c r="K3857" i="8"/>
  <c r="K3707" i="8"/>
  <c r="K557" i="8"/>
  <c r="K3407" i="8"/>
  <c r="K1907" i="8"/>
  <c r="K407" i="8"/>
  <c r="K3257" i="8"/>
  <c r="K1757" i="8"/>
  <c r="K4307" i="8"/>
  <c r="K107" i="8"/>
  <c r="K2357" i="8"/>
  <c r="K257" i="8"/>
  <c r="K2507" i="8"/>
  <c r="K3107" i="8"/>
  <c r="K2207" i="8"/>
  <c r="K2657" i="8"/>
  <c r="K1607" i="8"/>
  <c r="K1457" i="8"/>
  <c r="K1307" i="8"/>
  <c r="J4157" i="8"/>
  <c r="J2207" i="8"/>
  <c r="J1907" i="8"/>
  <c r="J3857" i="8"/>
  <c r="J1607" i="8"/>
  <c r="J1157" i="8"/>
  <c r="J4307" i="8"/>
  <c r="J407" i="8"/>
  <c r="J2957" i="8"/>
  <c r="J3107" i="8"/>
  <c r="J107" i="8"/>
  <c r="J2507" i="8"/>
  <c r="J257" i="8"/>
  <c r="J3407" i="8"/>
  <c r="J1457" i="8"/>
  <c r="J2657" i="8"/>
  <c r="J1007" i="8"/>
  <c r="J3257" i="8"/>
  <c r="J2357" i="8"/>
  <c r="J3707" i="8"/>
  <c r="J557" i="8"/>
  <c r="J1307" i="8"/>
  <c r="J1757" i="8"/>
  <c r="E4157" i="8"/>
  <c r="E2357" i="8"/>
  <c r="E3857" i="8"/>
  <c r="E3707" i="8"/>
  <c r="E1157" i="8"/>
  <c r="E557" i="8"/>
  <c r="E1607" i="8"/>
  <c r="E1907" i="8"/>
  <c r="E1307" i="8"/>
  <c r="E2657" i="8"/>
  <c r="E2207" i="8"/>
  <c r="E2507" i="8"/>
  <c r="E3407" i="8"/>
  <c r="E407" i="8"/>
  <c r="E107" i="8"/>
  <c r="E1457" i="8"/>
  <c r="E2957" i="8"/>
  <c r="E4307" i="8"/>
  <c r="E257" i="8"/>
  <c r="E3257" i="8"/>
  <c r="E3107" i="8"/>
  <c r="E1757" i="8"/>
  <c r="E1007" i="8"/>
  <c r="L1770" i="8"/>
  <c r="M1770" i="8" s="1"/>
  <c r="N1770" i="8" s="1"/>
  <c r="L3720" i="8"/>
  <c r="M3720" i="8" s="1"/>
  <c r="N3720" i="8" s="1"/>
  <c r="L2220" i="8"/>
  <c r="M2220" i="8" s="1"/>
  <c r="N2220" i="8" s="1"/>
  <c r="L1020" i="8"/>
  <c r="M1020" i="8" s="1"/>
  <c r="N1020" i="8" s="1"/>
  <c r="L2370" i="8"/>
  <c r="M2370" i="8" s="1"/>
  <c r="N2370" i="8" s="1"/>
  <c r="L420" i="8"/>
  <c r="M420" i="8" s="1"/>
  <c r="N420" i="8" s="1"/>
  <c r="L3120" i="8"/>
  <c r="M3120" i="8" s="1"/>
  <c r="N3120" i="8" s="1"/>
  <c r="L570" i="8"/>
  <c r="M570" i="8" s="1"/>
  <c r="N570" i="8" s="1"/>
  <c r="L3270" i="8"/>
  <c r="M3270" i="8" s="1"/>
  <c r="N3270" i="8" s="1"/>
  <c r="L3870" i="8"/>
  <c r="M3870" i="8" s="1"/>
  <c r="N3870" i="8" s="1"/>
  <c r="L1620" i="8"/>
  <c r="M1620" i="8" s="1"/>
  <c r="N1620" i="8" s="1"/>
  <c r="L2970" i="8"/>
  <c r="M2970" i="8" s="1"/>
  <c r="N2970" i="8" s="1"/>
  <c r="L2670" i="8"/>
  <c r="M2670" i="8" s="1"/>
  <c r="N2670" i="8" s="1"/>
  <c r="L2520" i="8"/>
  <c r="M2520" i="8" s="1"/>
  <c r="N2520" i="8" s="1"/>
  <c r="L1170" i="8"/>
  <c r="M1170" i="8" s="1"/>
  <c r="N1170" i="8" s="1"/>
  <c r="L4170" i="8"/>
  <c r="M4170" i="8" s="1"/>
  <c r="N4170" i="8" s="1"/>
  <c r="L3420" i="8"/>
  <c r="M3420" i="8" s="1"/>
  <c r="N3420" i="8" s="1"/>
  <c r="L1470" i="8"/>
  <c r="M1470" i="8" s="1"/>
  <c r="N1470" i="8" s="1"/>
  <c r="L120" i="8"/>
  <c r="M120" i="8" s="1"/>
  <c r="N120" i="8" s="1"/>
  <c r="L4320" i="8"/>
  <c r="M4320" i="8" s="1"/>
  <c r="N4320" i="8" s="1"/>
  <c r="L1320" i="8"/>
  <c r="M1320" i="8" s="1"/>
  <c r="N1320" i="8" s="1"/>
  <c r="L270" i="8"/>
  <c r="M270" i="8" s="1"/>
  <c r="N270" i="8" s="1"/>
  <c r="K1770" i="8"/>
  <c r="K1620" i="8"/>
  <c r="K2520" i="8"/>
  <c r="K1170" i="8"/>
  <c r="K570" i="8"/>
  <c r="K3870" i="8"/>
  <c r="K3720" i="8"/>
  <c r="K1020" i="8"/>
  <c r="K420" i="8"/>
  <c r="K4320" i="8"/>
  <c r="K120" i="8"/>
  <c r="K2220" i="8"/>
  <c r="K3120" i="8"/>
  <c r="K2370" i="8"/>
  <c r="K3420" i="8"/>
  <c r="K3270" i="8"/>
  <c r="K1320" i="8"/>
  <c r="K270" i="8"/>
  <c r="K2970" i="8"/>
  <c r="K2670" i="8"/>
  <c r="K4170" i="8"/>
  <c r="K1470" i="8"/>
  <c r="J4320" i="8"/>
  <c r="J1320" i="8"/>
  <c r="J3270" i="8"/>
  <c r="J1770" i="8"/>
  <c r="J2670" i="8"/>
  <c r="J420" i="8"/>
  <c r="J270" i="8"/>
  <c r="J1170" i="8"/>
  <c r="J3420" i="8"/>
  <c r="J3870" i="8"/>
  <c r="J3720" i="8"/>
  <c r="J2970" i="8"/>
  <c r="J1620" i="8"/>
  <c r="J570" i="8"/>
  <c r="J120" i="8"/>
  <c r="J3120" i="8"/>
  <c r="J2370" i="8"/>
  <c r="J1020" i="8"/>
  <c r="J1470" i="8"/>
  <c r="J4170" i="8"/>
  <c r="J2220" i="8"/>
  <c r="J2520" i="8"/>
  <c r="E2970" i="8"/>
  <c r="E1770" i="8"/>
  <c r="E1620" i="8"/>
  <c r="E270" i="8"/>
  <c r="E4170" i="8"/>
  <c r="E1320" i="8"/>
  <c r="E420" i="8"/>
  <c r="E3120" i="8"/>
  <c r="E2220" i="8"/>
  <c r="E2370" i="8"/>
  <c r="E570" i="8"/>
  <c r="E3870" i="8"/>
  <c r="E3420" i="8"/>
  <c r="E2670" i="8"/>
  <c r="E4320" i="8"/>
  <c r="E120" i="8"/>
  <c r="E1020" i="8"/>
  <c r="E3270" i="8"/>
  <c r="E3720" i="8"/>
  <c r="E1470" i="8"/>
  <c r="E2520" i="8"/>
  <c r="E1170" i="8"/>
  <c r="L2963" i="8"/>
  <c r="M2963" i="8" s="1"/>
  <c r="N2963" i="8" s="1"/>
  <c r="L563" i="8"/>
  <c r="M563" i="8" s="1"/>
  <c r="N563" i="8" s="1"/>
  <c r="L1313" i="8"/>
  <c r="M1313" i="8" s="1"/>
  <c r="N1313" i="8" s="1"/>
  <c r="L1163" i="8"/>
  <c r="M1163" i="8" s="1"/>
  <c r="N1163" i="8" s="1"/>
  <c r="L263" i="8"/>
  <c r="M263" i="8" s="1"/>
  <c r="N263" i="8" s="1"/>
  <c r="L3263" i="8"/>
  <c r="M3263" i="8" s="1"/>
  <c r="N3263" i="8" s="1"/>
  <c r="L3713" i="8"/>
  <c r="M3713" i="8" s="1"/>
  <c r="N3713" i="8" s="1"/>
  <c r="L4313" i="8"/>
  <c r="M4313" i="8" s="1"/>
  <c r="N4313" i="8" s="1"/>
  <c r="L2363" i="8"/>
  <c r="M2363" i="8" s="1"/>
  <c r="N2363" i="8" s="1"/>
  <c r="L1913" i="8"/>
  <c r="M1913" i="8" s="1"/>
  <c r="N1913" i="8" s="1"/>
  <c r="L3413" i="8"/>
  <c r="M3413" i="8" s="1"/>
  <c r="N3413" i="8" s="1"/>
  <c r="L2213" i="8"/>
  <c r="M2213" i="8" s="1"/>
  <c r="L1613" i="8"/>
  <c r="M1613" i="8" s="1"/>
  <c r="N1613" i="8" s="1"/>
  <c r="L4163" i="8"/>
  <c r="M4163" i="8" s="1"/>
  <c r="N4163" i="8" s="1"/>
  <c r="L1013" i="8"/>
  <c r="M1013" i="8" s="1"/>
  <c r="N1013" i="8" s="1"/>
  <c r="L3113" i="8"/>
  <c r="M3113" i="8" s="1"/>
  <c r="N3113" i="8" s="1"/>
  <c r="L3863" i="8"/>
  <c r="M3863" i="8" s="1"/>
  <c r="N3863" i="8" s="1"/>
  <c r="L1463" i="8"/>
  <c r="M1463" i="8" s="1"/>
  <c r="N1463" i="8" s="1"/>
  <c r="L2513" i="8"/>
  <c r="M2513" i="8" s="1"/>
  <c r="N2513" i="8" s="1"/>
  <c r="L413" i="8"/>
  <c r="M413" i="8" s="1"/>
  <c r="N413" i="8" s="1"/>
  <c r="L113" i="8"/>
  <c r="M113" i="8" s="1"/>
  <c r="N113" i="8" s="1"/>
  <c r="L2663" i="8"/>
  <c r="M2663" i="8" s="1"/>
  <c r="N2663" i="8" s="1"/>
  <c r="L1763" i="8"/>
  <c r="M1763" i="8" s="1"/>
  <c r="N1763" i="8" s="1"/>
  <c r="K1163" i="8"/>
  <c r="K1013" i="8"/>
  <c r="K1313" i="8"/>
  <c r="K263" i="8"/>
  <c r="K2963" i="8"/>
  <c r="K3713" i="8"/>
  <c r="K2363" i="8"/>
  <c r="K3263" i="8"/>
  <c r="K2513" i="8"/>
  <c r="K1613" i="8"/>
  <c r="K413" i="8"/>
  <c r="K113" i="8"/>
  <c r="K3413" i="8"/>
  <c r="K563" i="8"/>
  <c r="K4163" i="8"/>
  <c r="K1463" i="8"/>
  <c r="K3113" i="8"/>
  <c r="K3863" i="8"/>
  <c r="K2663" i="8"/>
  <c r="K1763" i="8"/>
  <c r="K2213" i="8"/>
  <c r="K1913" i="8"/>
  <c r="K4313" i="8"/>
  <c r="J2963" i="8"/>
  <c r="J1613" i="8"/>
  <c r="J2213" i="8"/>
  <c r="J3713" i="8"/>
  <c r="J3113" i="8"/>
  <c r="J1463" i="8"/>
  <c r="J1013" i="8"/>
  <c r="J413" i="8"/>
  <c r="J113" i="8"/>
  <c r="J1913" i="8"/>
  <c r="J1763" i="8"/>
  <c r="J3263" i="8"/>
  <c r="J2663" i="8"/>
  <c r="J4163" i="8"/>
  <c r="J3413" i="8"/>
  <c r="J4313" i="8"/>
  <c r="J563" i="8"/>
  <c r="J2513" i="8"/>
  <c r="J3863" i="8"/>
  <c r="J2363" i="8"/>
  <c r="J263" i="8"/>
  <c r="J1163" i="8"/>
  <c r="J1313" i="8"/>
  <c r="E2663" i="8"/>
  <c r="E4313" i="8"/>
  <c r="E3863" i="8"/>
  <c r="E1313" i="8"/>
  <c r="E113" i="8"/>
  <c r="E1763" i="8"/>
  <c r="E1463" i="8"/>
  <c r="E1163" i="8"/>
  <c r="E263" i="8"/>
  <c r="E563" i="8"/>
  <c r="E4163" i="8"/>
  <c r="E2963" i="8"/>
  <c r="E2213" i="8"/>
  <c r="E1613" i="8"/>
  <c r="E1913" i="8"/>
  <c r="E2363" i="8"/>
  <c r="E2513" i="8"/>
  <c r="E3113" i="8"/>
  <c r="E3413" i="8"/>
  <c r="E3713" i="8"/>
  <c r="E413" i="8"/>
  <c r="E1013" i="8"/>
  <c r="E3263" i="8"/>
  <c r="L327" i="8"/>
  <c r="M327" i="8" s="1"/>
  <c r="N327" i="8" s="1"/>
  <c r="L3027" i="8"/>
  <c r="M3027" i="8" s="1"/>
  <c r="N3027" i="8" s="1"/>
  <c r="L2427" i="8"/>
  <c r="M2427" i="8" s="1"/>
  <c r="N2427" i="8" s="1"/>
  <c r="L1527" i="8"/>
  <c r="M1527" i="8" s="1"/>
  <c r="N1527" i="8" s="1"/>
  <c r="L27" i="8"/>
  <c r="M27" i="8" s="1"/>
  <c r="N27" i="8" s="1"/>
  <c r="L927" i="8"/>
  <c r="M927" i="8" s="1"/>
  <c r="N927" i="8" s="1"/>
  <c r="L2577" i="8"/>
  <c r="M2577" i="8" s="1"/>
  <c r="N2577" i="8" s="1"/>
  <c r="L1077" i="8"/>
  <c r="M1077" i="8" s="1"/>
  <c r="N1077" i="8" s="1"/>
  <c r="L177" i="8"/>
  <c r="M177" i="8" s="1"/>
  <c r="N177" i="8" s="1"/>
  <c r="L4227" i="8"/>
  <c r="M4227" i="8" s="1"/>
  <c r="N4227" i="8" s="1"/>
  <c r="L3327" i="8"/>
  <c r="M3327" i="8" s="1"/>
  <c r="N3327" i="8" s="1"/>
  <c r="L3927" i="8"/>
  <c r="M3927" i="8" s="1"/>
  <c r="N3927" i="8" s="1"/>
  <c r="L3777" i="8"/>
  <c r="M3777" i="8" s="1"/>
  <c r="N3777" i="8" s="1"/>
  <c r="L627" i="8"/>
  <c r="M627" i="8" s="1"/>
  <c r="N627" i="8" s="1"/>
  <c r="L1677" i="8"/>
  <c r="M1677" i="8" s="1"/>
  <c r="N1677" i="8" s="1"/>
  <c r="L3477" i="8"/>
  <c r="M3477" i="8" s="1"/>
  <c r="N3477" i="8" s="1"/>
  <c r="L1827" i="8"/>
  <c r="M1827" i="8" s="1"/>
  <c r="N1827" i="8" s="1"/>
  <c r="L1377" i="8"/>
  <c r="M1377" i="8" s="1"/>
  <c r="N1377" i="8" s="1"/>
  <c r="L1227" i="8"/>
  <c r="M1227" i="8" s="1"/>
  <c r="N1227" i="8" s="1"/>
  <c r="L2277" i="8"/>
  <c r="M2277" i="8" s="1"/>
  <c r="N2277" i="8" s="1"/>
  <c r="L4077" i="8"/>
  <c r="M4077" i="8" s="1"/>
  <c r="N4077" i="8" s="1"/>
  <c r="L477" i="8"/>
  <c r="M477" i="8" s="1"/>
  <c r="N477" i="8" s="1"/>
  <c r="K1077" i="8"/>
  <c r="K3777" i="8"/>
  <c r="K27" i="8"/>
  <c r="K1227" i="8"/>
  <c r="K177" i="8"/>
  <c r="K327" i="8"/>
  <c r="K3327" i="8"/>
  <c r="K4227" i="8"/>
  <c r="K1377" i="8"/>
  <c r="K627" i="8"/>
  <c r="K4077" i="8"/>
  <c r="K3027" i="8"/>
  <c r="K2577" i="8"/>
  <c r="K2277" i="8"/>
  <c r="K1527" i="8"/>
  <c r="K3477" i="8"/>
  <c r="K3927" i="8"/>
  <c r="K1827" i="8"/>
  <c r="K2427" i="8"/>
  <c r="K927" i="8"/>
  <c r="K1677" i="8"/>
  <c r="K477" i="8"/>
  <c r="J3777" i="8"/>
  <c r="J1077" i="8"/>
  <c r="J3327" i="8"/>
  <c r="J1227" i="8"/>
  <c r="J1377" i="8"/>
  <c r="J477" i="8"/>
  <c r="J3927" i="8"/>
  <c r="J27" i="8"/>
  <c r="J2427" i="8"/>
  <c r="J177" i="8"/>
  <c r="J927" i="8"/>
  <c r="J1827" i="8"/>
  <c r="J2277" i="8"/>
  <c r="J2577" i="8"/>
  <c r="J627" i="8"/>
  <c r="J1527" i="8"/>
  <c r="J327" i="8"/>
  <c r="J3477" i="8"/>
  <c r="J1677" i="8"/>
  <c r="J4227" i="8"/>
  <c r="J3027" i="8"/>
  <c r="J4077" i="8"/>
  <c r="E3327" i="8"/>
  <c r="E3027" i="8"/>
  <c r="E27" i="8"/>
  <c r="E3477" i="8"/>
  <c r="E1527" i="8"/>
  <c r="E1827" i="8"/>
  <c r="E2277" i="8"/>
  <c r="E627" i="8"/>
  <c r="E1227" i="8"/>
  <c r="E3927" i="8"/>
  <c r="E1377" i="8"/>
  <c r="E3777" i="8"/>
  <c r="E1677" i="8"/>
  <c r="E1077" i="8"/>
  <c r="E477" i="8"/>
  <c r="E4227" i="8"/>
  <c r="E327" i="8"/>
  <c r="E927" i="8"/>
  <c r="E2577" i="8"/>
  <c r="E2427" i="8"/>
  <c r="E177" i="8"/>
  <c r="E4077" i="8"/>
  <c r="L3928" i="8"/>
  <c r="M3928" i="8" s="1"/>
  <c r="N3928" i="8" s="1"/>
  <c r="L3478" i="8"/>
  <c r="M3478" i="8" s="1"/>
  <c r="N3478" i="8" s="1"/>
  <c r="L178" i="8"/>
  <c r="M178" i="8" s="1"/>
  <c r="N178" i="8" s="1"/>
  <c r="L2428" i="8"/>
  <c r="M2428" i="8" s="1"/>
  <c r="N2428" i="8" s="1"/>
  <c r="L1528" i="8"/>
  <c r="M1528" i="8" s="1"/>
  <c r="N1528" i="8" s="1"/>
  <c r="L628" i="8"/>
  <c r="M628" i="8" s="1"/>
  <c r="N628" i="8" s="1"/>
  <c r="L4228" i="8"/>
  <c r="M4228" i="8" s="1"/>
  <c r="N4228" i="8" s="1"/>
  <c r="L1378" i="8"/>
  <c r="M1378" i="8" s="1"/>
  <c r="N1378" i="8" s="1"/>
  <c r="L1228" i="8"/>
  <c r="M1228" i="8" s="1"/>
  <c r="N1228" i="8" s="1"/>
  <c r="L28" i="8"/>
  <c r="M28" i="8" s="1"/>
  <c r="N28" i="8" s="1"/>
  <c r="L4078" i="8"/>
  <c r="M4078" i="8" s="1"/>
  <c r="N4078" i="8" s="1"/>
  <c r="L2578" i="8"/>
  <c r="M2578" i="8" s="1"/>
  <c r="N2578" i="8" s="1"/>
  <c r="L928" i="8"/>
  <c r="M928" i="8" s="1"/>
  <c r="N928" i="8" s="1"/>
  <c r="L1828" i="8"/>
  <c r="M1828" i="8" s="1"/>
  <c r="N1828" i="8" s="1"/>
  <c r="L1678" i="8"/>
  <c r="M1678" i="8" s="1"/>
  <c r="N1678" i="8" s="1"/>
  <c r="L2278" i="8"/>
  <c r="M2278" i="8" s="1"/>
  <c r="N2278" i="8" s="1"/>
  <c r="L478" i="8"/>
  <c r="M478" i="8" s="1"/>
  <c r="N478" i="8" s="1"/>
  <c r="L3028" i="8"/>
  <c r="M3028" i="8" s="1"/>
  <c r="N3028" i="8" s="1"/>
  <c r="L3778" i="8"/>
  <c r="M3778" i="8" s="1"/>
  <c r="N3778" i="8" s="1"/>
  <c r="L3328" i="8"/>
  <c r="M3328" i="8" s="1"/>
  <c r="N3328" i="8" s="1"/>
  <c r="L1078" i="8"/>
  <c r="M1078" i="8" s="1"/>
  <c r="N1078" i="8" s="1"/>
  <c r="L328" i="8"/>
  <c r="M328" i="8" s="1"/>
  <c r="N328" i="8" s="1"/>
  <c r="K3478" i="8"/>
  <c r="K1528" i="8"/>
  <c r="K628" i="8"/>
  <c r="K2578" i="8"/>
  <c r="K478" i="8"/>
  <c r="K3928" i="8"/>
  <c r="K4078" i="8"/>
  <c r="K3328" i="8"/>
  <c r="K3028" i="8"/>
  <c r="K178" i="8"/>
  <c r="K1228" i="8"/>
  <c r="K1078" i="8"/>
  <c r="K28" i="8"/>
  <c r="K4228" i="8"/>
  <c r="K2278" i="8"/>
  <c r="K1378" i="8"/>
  <c r="K1828" i="8"/>
  <c r="K928" i="8"/>
  <c r="K1678" i="8"/>
  <c r="K328" i="8"/>
  <c r="K2428" i="8"/>
  <c r="K3778" i="8"/>
  <c r="J328" i="8"/>
  <c r="J2578" i="8"/>
  <c r="J2428" i="8"/>
  <c r="J1528" i="8"/>
  <c r="J1078" i="8"/>
  <c r="J1828" i="8"/>
  <c r="J628" i="8"/>
  <c r="J3478" i="8"/>
  <c r="J28" i="8"/>
  <c r="J1228" i="8"/>
  <c r="J3928" i="8"/>
  <c r="J4228" i="8"/>
  <c r="J2278" i="8"/>
  <c r="J1378" i="8"/>
  <c r="J1678" i="8"/>
  <c r="J178" i="8"/>
  <c r="J3778" i="8"/>
  <c r="J928" i="8"/>
  <c r="J3028" i="8"/>
  <c r="J478" i="8"/>
  <c r="J4078" i="8"/>
  <c r="J3328" i="8"/>
  <c r="E1228" i="8"/>
  <c r="E4078" i="8"/>
  <c r="E3778" i="8"/>
  <c r="E3928" i="8"/>
  <c r="E2428" i="8"/>
  <c r="E3028" i="8"/>
  <c r="E1828" i="8"/>
  <c r="E178" i="8"/>
  <c r="E1378" i="8"/>
  <c r="E1078" i="8"/>
  <c r="E328" i="8"/>
  <c r="E1678" i="8"/>
  <c r="E1528" i="8"/>
  <c r="E3478" i="8"/>
  <c r="E478" i="8"/>
  <c r="E3328" i="8"/>
  <c r="E2278" i="8"/>
  <c r="E4228" i="8"/>
  <c r="E2578" i="8"/>
  <c r="E628" i="8"/>
  <c r="E928" i="8"/>
  <c r="E28" i="8"/>
  <c r="L1076" i="8"/>
  <c r="M1076" i="8" s="1"/>
  <c r="N1076" i="8" s="1"/>
  <c r="L3326" i="8"/>
  <c r="M3326" i="8" s="1"/>
  <c r="N3326" i="8" s="1"/>
  <c r="L26" i="8"/>
  <c r="M26" i="8" s="1"/>
  <c r="N26" i="8" s="1"/>
  <c r="L4076" i="8"/>
  <c r="M4076" i="8" s="1"/>
  <c r="N4076" i="8" s="1"/>
  <c r="L2726" i="8"/>
  <c r="M2726" i="8" s="1"/>
  <c r="N2726" i="8" s="1"/>
  <c r="L926" i="8"/>
  <c r="M926" i="8" s="1"/>
  <c r="N926" i="8" s="1"/>
  <c r="L3476" i="8"/>
  <c r="M3476" i="8" s="1"/>
  <c r="N3476" i="8" s="1"/>
  <c r="L476" i="8"/>
  <c r="M476" i="8" s="1"/>
  <c r="N476" i="8" s="1"/>
  <c r="L1526" i="8"/>
  <c r="M1526" i="8" s="1"/>
  <c r="N1526" i="8" s="1"/>
  <c r="L3026" i="8"/>
  <c r="M3026" i="8" s="1"/>
  <c r="N3026" i="8" s="1"/>
  <c r="L4226" i="8"/>
  <c r="M4226" i="8" s="1"/>
  <c r="N4226" i="8" s="1"/>
  <c r="L326" i="8"/>
  <c r="M326" i="8" s="1"/>
  <c r="N326" i="8" s="1"/>
  <c r="L1826" i="8"/>
  <c r="M1826" i="8" s="1"/>
  <c r="N1826" i="8" s="1"/>
  <c r="L2426" i="8"/>
  <c r="M2426" i="8" s="1"/>
  <c r="N2426" i="8" s="1"/>
  <c r="L3926" i="8"/>
  <c r="M3926" i="8" s="1"/>
  <c r="N3926" i="8" s="1"/>
  <c r="L1376" i="8"/>
  <c r="M1376" i="8" s="1"/>
  <c r="N1376" i="8" s="1"/>
  <c r="L3776" i="8"/>
  <c r="M3776" i="8" s="1"/>
  <c r="N3776" i="8" s="1"/>
  <c r="L626" i="8"/>
  <c r="M626" i="8" s="1"/>
  <c r="N626" i="8" s="1"/>
  <c r="L1676" i="8"/>
  <c r="M1676" i="8" s="1"/>
  <c r="N1676" i="8" s="1"/>
  <c r="L2276" i="8"/>
  <c r="M2276" i="8" s="1"/>
  <c r="N2276" i="8" s="1"/>
  <c r="L2576" i="8"/>
  <c r="M2576" i="8" s="1"/>
  <c r="N2576" i="8" s="1"/>
  <c r="L1226" i="8"/>
  <c r="M1226" i="8" s="1"/>
  <c r="N1226" i="8" s="1"/>
  <c r="L176" i="8"/>
  <c r="M176" i="8" s="1"/>
  <c r="N176" i="8" s="1"/>
  <c r="K2726" i="8"/>
  <c r="K176" i="8"/>
  <c r="K3326" i="8"/>
  <c r="K1526" i="8"/>
  <c r="K3476" i="8"/>
  <c r="K1826" i="8"/>
  <c r="K326" i="8"/>
  <c r="K1076" i="8"/>
  <c r="K3026" i="8"/>
  <c r="K626" i="8"/>
  <c r="K2276" i="8"/>
  <c r="K4226" i="8"/>
  <c r="K1226" i="8"/>
  <c r="K3926" i="8"/>
  <c r="K1676" i="8"/>
  <c r="K926" i="8"/>
  <c r="K1376" i="8"/>
  <c r="K3776" i="8"/>
  <c r="K4076" i="8"/>
  <c r="K2426" i="8"/>
  <c r="K26" i="8"/>
  <c r="K2576" i="8"/>
  <c r="K476" i="8"/>
  <c r="J4226" i="8"/>
  <c r="J3326" i="8"/>
  <c r="J1826" i="8"/>
  <c r="J926" i="8"/>
  <c r="J3926" i="8"/>
  <c r="J626" i="8"/>
  <c r="J1676" i="8"/>
  <c r="J1076" i="8"/>
  <c r="J326" i="8"/>
  <c r="J3476" i="8"/>
  <c r="J2576" i="8"/>
  <c r="J476" i="8"/>
  <c r="J176" i="8"/>
  <c r="J3026" i="8"/>
  <c r="J1526" i="8"/>
  <c r="J1376" i="8"/>
  <c r="J1226" i="8"/>
  <c r="J2726" i="8"/>
  <c r="J2276" i="8"/>
  <c r="J4076" i="8"/>
  <c r="J26" i="8"/>
  <c r="J3776" i="8"/>
  <c r="J2426" i="8"/>
  <c r="E326" i="8"/>
  <c r="E2726" i="8"/>
  <c r="E3776" i="8"/>
  <c r="E26" i="8"/>
  <c r="E4076" i="8"/>
  <c r="E3326" i="8"/>
  <c r="E3476" i="8"/>
  <c r="E2576" i="8"/>
  <c r="E1526" i="8"/>
  <c r="E926" i="8"/>
  <c r="E476" i="8"/>
  <c r="E2426" i="8"/>
  <c r="E1226" i="8"/>
  <c r="E1076" i="8"/>
  <c r="E3026" i="8"/>
  <c r="E1676" i="8"/>
  <c r="E176" i="8"/>
  <c r="E4226" i="8"/>
  <c r="E3926" i="8"/>
  <c r="E626" i="8"/>
  <c r="E1826" i="8"/>
  <c r="E2276" i="8"/>
  <c r="E1376" i="8"/>
  <c r="L1670" i="8"/>
  <c r="M1670" i="8" s="1"/>
  <c r="N1670" i="8" s="1"/>
  <c r="L1820" i="8"/>
  <c r="M1820" i="8" s="1"/>
  <c r="N1820" i="8" s="1"/>
  <c r="L3770" i="8"/>
  <c r="M3770" i="8" s="1"/>
  <c r="N3770" i="8" s="1"/>
  <c r="L2270" i="8"/>
  <c r="M2270" i="8" s="1"/>
  <c r="N2270" i="8" s="1"/>
  <c r="L170" i="8"/>
  <c r="M170" i="8" s="1"/>
  <c r="N170" i="8" s="1"/>
  <c r="L1520" i="8"/>
  <c r="M1520" i="8" s="1"/>
  <c r="N1520" i="8" s="1"/>
  <c r="L3020" i="8"/>
  <c r="M3020" i="8" s="1"/>
  <c r="N3020" i="8" s="1"/>
  <c r="L920" i="8"/>
  <c r="M920" i="8" s="1"/>
  <c r="N920" i="8" s="1"/>
  <c r="L320" i="8"/>
  <c r="M320" i="8" s="1"/>
  <c r="N320" i="8" s="1"/>
  <c r="L20" i="8"/>
  <c r="M20" i="8" s="1"/>
  <c r="N20" i="8" s="1"/>
  <c r="L1220" i="8"/>
  <c r="M1220" i="8" s="1"/>
  <c r="N1220" i="8" s="1"/>
  <c r="L3920" i="8"/>
  <c r="M3920" i="8" s="1"/>
  <c r="N3920" i="8" s="1"/>
  <c r="L4070" i="8"/>
  <c r="M4070" i="8" s="1"/>
  <c r="N4070" i="8" s="1"/>
  <c r="L1370" i="8"/>
  <c r="M1370" i="8" s="1"/>
  <c r="N1370" i="8" s="1"/>
  <c r="L3470" i="8"/>
  <c r="M3470" i="8" s="1"/>
  <c r="N3470" i="8" s="1"/>
  <c r="L470" i="8"/>
  <c r="M470" i="8" s="1"/>
  <c r="N470" i="8" s="1"/>
  <c r="L3320" i="8"/>
  <c r="M3320" i="8" s="1"/>
  <c r="N3320" i="8" s="1"/>
  <c r="L4220" i="8"/>
  <c r="M4220" i="8" s="1"/>
  <c r="N4220" i="8" s="1"/>
  <c r="L620" i="8"/>
  <c r="M620" i="8" s="1"/>
  <c r="N620" i="8" s="1"/>
  <c r="L1070" i="8"/>
  <c r="M1070" i="8" s="1"/>
  <c r="N1070" i="8" s="1"/>
  <c r="L2720" i="8"/>
  <c r="M2720" i="8" s="1"/>
  <c r="N2720" i="8" s="1"/>
  <c r="L2570" i="8"/>
  <c r="M2570" i="8" s="1"/>
  <c r="N2570" i="8" s="1"/>
  <c r="L2420" i="8"/>
  <c r="M2420" i="8" s="1"/>
  <c r="N2420" i="8" s="1"/>
  <c r="K1070" i="8"/>
  <c r="K2270" i="8"/>
  <c r="K170" i="8"/>
  <c r="K3920" i="8"/>
  <c r="K920" i="8"/>
  <c r="K320" i="8"/>
  <c r="K1670" i="8"/>
  <c r="K4220" i="8"/>
  <c r="K3020" i="8"/>
  <c r="K4070" i="8"/>
  <c r="K3320" i="8"/>
  <c r="K620" i="8"/>
  <c r="K1220" i="8"/>
  <c r="K3770" i="8"/>
  <c r="K1820" i="8"/>
  <c r="K2720" i="8"/>
  <c r="K1370" i="8"/>
  <c r="K3470" i="8"/>
  <c r="K470" i="8"/>
  <c r="K1520" i="8"/>
  <c r="K2570" i="8"/>
  <c r="K20" i="8"/>
  <c r="K2420" i="8"/>
  <c r="J1820" i="8"/>
  <c r="J2270" i="8"/>
  <c r="J20" i="8"/>
  <c r="J2420" i="8"/>
  <c r="J320" i="8"/>
  <c r="J1220" i="8"/>
  <c r="J920" i="8"/>
  <c r="J2570" i="8"/>
  <c r="J470" i="8"/>
  <c r="J3320" i="8"/>
  <c r="J3470" i="8"/>
  <c r="J620" i="8"/>
  <c r="J1520" i="8"/>
  <c r="J4070" i="8"/>
  <c r="J4220" i="8"/>
  <c r="J3020" i="8"/>
  <c r="J2720" i="8"/>
  <c r="J3920" i="8"/>
  <c r="J170" i="8"/>
  <c r="J1070" i="8"/>
  <c r="J1370" i="8"/>
  <c r="J1670" i="8"/>
  <c r="J3770" i="8"/>
  <c r="E2270" i="8"/>
  <c r="E3470" i="8"/>
  <c r="E920" i="8"/>
  <c r="E320" i="8"/>
  <c r="E3020" i="8"/>
  <c r="E3320" i="8"/>
  <c r="E2570" i="8"/>
  <c r="E3920" i="8"/>
  <c r="E2720" i="8"/>
  <c r="E1520" i="8"/>
  <c r="E620" i="8"/>
  <c r="E1820" i="8"/>
  <c r="E3770" i="8"/>
  <c r="E4220" i="8"/>
  <c r="E1370" i="8"/>
  <c r="E470" i="8"/>
  <c r="E170" i="8"/>
  <c r="E2420" i="8"/>
  <c r="E20" i="8"/>
  <c r="E1670" i="8"/>
  <c r="E4070" i="8"/>
  <c r="E1220" i="8"/>
  <c r="E1070" i="8"/>
  <c r="L1368" i="8"/>
  <c r="M1368" i="8" s="1"/>
  <c r="N1368" i="8" s="1"/>
  <c r="L1068" i="8"/>
  <c r="M1068" i="8" s="1"/>
  <c r="N1068" i="8" s="1"/>
  <c r="L2418" i="8"/>
  <c r="M2418" i="8" s="1"/>
  <c r="N2418" i="8" s="1"/>
  <c r="L318" i="8"/>
  <c r="M318" i="8" s="1"/>
  <c r="N318" i="8" s="1"/>
  <c r="L4068" i="8"/>
  <c r="M4068" i="8" s="1"/>
  <c r="N4068" i="8" s="1"/>
  <c r="L1818" i="8"/>
  <c r="M1818" i="8" s="1"/>
  <c r="N1818" i="8" s="1"/>
  <c r="L2718" i="8"/>
  <c r="M2718" i="8" s="1"/>
  <c r="N2718" i="8" s="1"/>
  <c r="L1668" i="8"/>
  <c r="M1668" i="8" s="1"/>
  <c r="N1668" i="8" s="1"/>
  <c r="L3918" i="8"/>
  <c r="M3918" i="8" s="1"/>
  <c r="N3918" i="8" s="1"/>
  <c r="L168" i="8"/>
  <c r="M168" i="8" s="1"/>
  <c r="N168" i="8" s="1"/>
  <c r="L3318" i="8"/>
  <c r="M3318" i="8" s="1"/>
  <c r="N3318" i="8" s="1"/>
  <c r="L468" i="8"/>
  <c r="M468" i="8" s="1"/>
  <c r="N468" i="8" s="1"/>
  <c r="L3768" i="8"/>
  <c r="M3768" i="8" s="1"/>
  <c r="N3768" i="8" s="1"/>
  <c r="L618" i="8"/>
  <c r="M618" i="8" s="1"/>
  <c r="N618" i="8" s="1"/>
  <c r="L918" i="8"/>
  <c r="M918" i="8" s="1"/>
  <c r="N918" i="8" s="1"/>
  <c r="L18" i="8"/>
  <c r="M18" i="8" s="1"/>
  <c r="N18" i="8" s="1"/>
  <c r="L1518" i="8"/>
  <c r="M1518" i="8" s="1"/>
  <c r="N1518" i="8" s="1"/>
  <c r="L3468" i="8"/>
  <c r="M3468" i="8" s="1"/>
  <c r="N3468" i="8" s="1"/>
  <c r="L3018" i="8"/>
  <c r="M3018" i="8" s="1"/>
  <c r="N3018" i="8" s="1"/>
  <c r="L2268" i="8"/>
  <c r="M2268" i="8" s="1"/>
  <c r="N2268" i="8" s="1"/>
  <c r="L4218" i="8"/>
  <c r="M4218" i="8" s="1"/>
  <c r="N4218" i="8" s="1"/>
  <c r="L2568" i="8"/>
  <c r="M2568" i="8" s="1"/>
  <c r="N2568" i="8" s="1"/>
  <c r="L1218" i="8"/>
  <c r="M1218" i="8" s="1"/>
  <c r="N1218" i="8" s="1"/>
  <c r="K918" i="8"/>
  <c r="K1068" i="8"/>
  <c r="K18" i="8"/>
  <c r="K3018" i="8"/>
  <c r="K468" i="8"/>
  <c r="K3918" i="8"/>
  <c r="K1818" i="8"/>
  <c r="K3768" i="8"/>
  <c r="K2268" i="8"/>
  <c r="K1668" i="8"/>
  <c r="K168" i="8"/>
  <c r="K618" i="8"/>
  <c r="K1218" i="8"/>
  <c r="K2568" i="8"/>
  <c r="K2418" i="8"/>
  <c r="K318" i="8"/>
  <c r="K1518" i="8"/>
  <c r="K2718" i="8"/>
  <c r="K3468" i="8"/>
  <c r="K3318" i="8"/>
  <c r="K4218" i="8"/>
  <c r="K1368" i="8"/>
  <c r="K4068" i="8"/>
  <c r="J1368" i="8"/>
  <c r="J1818" i="8"/>
  <c r="J168" i="8"/>
  <c r="J3468" i="8"/>
  <c r="J2418" i="8"/>
  <c r="J2568" i="8"/>
  <c r="J2268" i="8"/>
  <c r="J3018" i="8"/>
  <c r="J1668" i="8"/>
  <c r="J3918" i="8"/>
  <c r="J4068" i="8"/>
  <c r="J318" i="8"/>
  <c r="J1068" i="8"/>
  <c r="J2718" i="8"/>
  <c r="J3318" i="8"/>
  <c r="J618" i="8"/>
  <c r="J1518" i="8"/>
  <c r="J918" i="8"/>
  <c r="J468" i="8"/>
  <c r="J1218" i="8"/>
  <c r="J3768" i="8"/>
  <c r="J4218" i="8"/>
  <c r="J18" i="8"/>
  <c r="E2418" i="8"/>
  <c r="E3768" i="8"/>
  <c r="E2268" i="8"/>
  <c r="E3018" i="8"/>
  <c r="E1818" i="8"/>
  <c r="E168" i="8"/>
  <c r="E3468" i="8"/>
  <c r="E468" i="8"/>
  <c r="E4218" i="8"/>
  <c r="E2718" i="8"/>
  <c r="E918" i="8"/>
  <c r="E1068" i="8"/>
  <c r="E4068" i="8"/>
  <c r="E1368" i="8"/>
  <c r="E1218" i="8"/>
  <c r="E618" i="8"/>
  <c r="E3918" i="8"/>
  <c r="E2568" i="8"/>
  <c r="E1668" i="8"/>
  <c r="E3318" i="8"/>
  <c r="E1518" i="8"/>
  <c r="E18" i="8"/>
  <c r="E318" i="8"/>
  <c r="L2429" i="8"/>
  <c r="M2429" i="8" s="1"/>
  <c r="N2429" i="8" s="1"/>
  <c r="L2579" i="8"/>
  <c r="M2579" i="8" s="1"/>
  <c r="N2579" i="8" s="1"/>
  <c r="L4079" i="8"/>
  <c r="M4079" i="8" s="1"/>
  <c r="N4079" i="8" s="1"/>
  <c r="L3329" i="8"/>
  <c r="M3329" i="8" s="1"/>
  <c r="N3329" i="8" s="1"/>
  <c r="L3029" i="8"/>
  <c r="M3029" i="8" s="1"/>
  <c r="N3029" i="8" s="1"/>
  <c r="L629" i="8"/>
  <c r="M629" i="8" s="1"/>
  <c r="N629" i="8" s="1"/>
  <c r="L1529" i="8"/>
  <c r="M1529" i="8" s="1"/>
  <c r="N1529" i="8" s="1"/>
  <c r="L3779" i="8"/>
  <c r="M3779" i="8" s="1"/>
  <c r="N3779" i="8" s="1"/>
  <c r="L929" i="8"/>
  <c r="M929" i="8" s="1"/>
  <c r="N929" i="8" s="1"/>
  <c r="L2279" i="8"/>
  <c r="M2279" i="8" s="1"/>
  <c r="N2279" i="8" s="1"/>
  <c r="L4229" i="8"/>
  <c r="M4229" i="8" s="1"/>
  <c r="N4229" i="8" s="1"/>
  <c r="L1679" i="8"/>
  <c r="M1679" i="8" s="1"/>
  <c r="N1679" i="8" s="1"/>
  <c r="L1829" i="8"/>
  <c r="M1829" i="8" s="1"/>
  <c r="N1829" i="8" s="1"/>
  <c r="L3929" i="8"/>
  <c r="M3929" i="8" s="1"/>
  <c r="N3929" i="8" s="1"/>
  <c r="L1379" i="8"/>
  <c r="M1379" i="8" s="1"/>
  <c r="N1379" i="8" s="1"/>
  <c r="L3479" i="8"/>
  <c r="M3479" i="8" s="1"/>
  <c r="N3479" i="8" s="1"/>
  <c r="L479" i="8"/>
  <c r="M479" i="8" s="1"/>
  <c r="N479" i="8" s="1"/>
  <c r="L329" i="8"/>
  <c r="M329" i="8" s="1"/>
  <c r="N329" i="8" s="1"/>
  <c r="L1079" i="8"/>
  <c r="M1079" i="8" s="1"/>
  <c r="N1079" i="8" s="1"/>
  <c r="L1229" i="8"/>
  <c r="M1229" i="8" s="1"/>
  <c r="N1229" i="8" s="1"/>
  <c r="L179" i="8"/>
  <c r="M179" i="8" s="1"/>
  <c r="N179" i="8" s="1"/>
  <c r="L29" i="8"/>
  <c r="M29" i="8" s="1"/>
  <c r="N29" i="8" s="1"/>
  <c r="K4229" i="8"/>
  <c r="K479" i="8"/>
  <c r="K1679" i="8"/>
  <c r="K629" i="8"/>
  <c r="K1079" i="8"/>
  <c r="K2579" i="8"/>
  <c r="K4079" i="8"/>
  <c r="K1529" i="8"/>
  <c r="K2429" i="8"/>
  <c r="K3029" i="8"/>
  <c r="K29" i="8"/>
  <c r="K929" i="8"/>
  <c r="K2279" i="8"/>
  <c r="K3929" i="8"/>
  <c r="K3779" i="8"/>
  <c r="K3329" i="8"/>
  <c r="K1229" i="8"/>
  <c r="K179" i="8"/>
  <c r="K329" i="8"/>
  <c r="K1829" i="8"/>
  <c r="K1379" i="8"/>
  <c r="K3479" i="8"/>
  <c r="J4229" i="8"/>
  <c r="J629" i="8"/>
  <c r="J1679" i="8"/>
  <c r="J2579" i="8"/>
  <c r="J4079" i="8"/>
  <c r="J2429" i="8"/>
  <c r="J1529" i="8"/>
  <c r="J1379" i="8"/>
  <c r="J29" i="8"/>
  <c r="J1079" i="8"/>
  <c r="J479" i="8"/>
  <c r="J3329" i="8"/>
  <c r="J329" i="8"/>
  <c r="J3929" i="8"/>
  <c r="J179" i="8"/>
  <c r="J1829" i="8"/>
  <c r="J1229" i="8"/>
  <c r="J3779" i="8"/>
  <c r="J3479" i="8"/>
  <c r="J2279" i="8"/>
  <c r="J3029" i="8"/>
  <c r="J929" i="8"/>
  <c r="E3029" i="8"/>
  <c r="E1379" i="8"/>
  <c r="E1529" i="8"/>
  <c r="E1679" i="8"/>
  <c r="E329" i="8"/>
  <c r="E629" i="8"/>
  <c r="E4079" i="8"/>
  <c r="E3929" i="8"/>
  <c r="E479" i="8"/>
  <c r="E929" i="8"/>
  <c r="E3479" i="8"/>
  <c r="E1079" i="8"/>
  <c r="E29" i="8"/>
  <c r="E2429" i="8"/>
  <c r="E2279" i="8"/>
  <c r="E2579" i="8"/>
  <c r="E4229" i="8"/>
  <c r="E3329" i="8"/>
  <c r="E1229" i="8"/>
  <c r="E1829" i="8"/>
  <c r="E3779" i="8"/>
  <c r="E179" i="8"/>
  <c r="L631" i="8"/>
  <c r="M631" i="8" s="1"/>
  <c r="N631" i="8" s="1"/>
  <c r="L3931" i="8"/>
  <c r="M3931" i="8" s="1"/>
  <c r="N3931" i="8" s="1"/>
  <c r="L1381" i="8"/>
  <c r="M1381" i="8" s="1"/>
  <c r="N1381" i="8" s="1"/>
  <c r="L1081" i="8"/>
  <c r="M1081" i="8" s="1"/>
  <c r="N1081" i="8" s="1"/>
  <c r="L3031" i="8"/>
  <c r="M3031" i="8" s="1"/>
  <c r="N3031" i="8" s="1"/>
  <c r="L481" i="8"/>
  <c r="M481" i="8" s="1"/>
  <c r="N481" i="8" s="1"/>
  <c r="L1681" i="8"/>
  <c r="M1681" i="8" s="1"/>
  <c r="N1681" i="8" s="1"/>
  <c r="L2581" i="8"/>
  <c r="M2581" i="8" s="1"/>
  <c r="N2581" i="8" s="1"/>
  <c r="L2281" i="8"/>
  <c r="M2281" i="8" s="1"/>
  <c r="N2281" i="8" s="1"/>
  <c r="L1231" i="8"/>
  <c r="M1231" i="8" s="1"/>
  <c r="N1231" i="8" s="1"/>
  <c r="L31" i="8"/>
  <c r="M31" i="8" s="1"/>
  <c r="N31" i="8" s="1"/>
  <c r="L931" i="8"/>
  <c r="M931" i="8" s="1"/>
  <c r="N931" i="8" s="1"/>
  <c r="L4081" i="8"/>
  <c r="M4081" i="8" s="1"/>
  <c r="N4081" i="8" s="1"/>
  <c r="L3481" i="8"/>
  <c r="M3481" i="8" s="1"/>
  <c r="N3481" i="8" s="1"/>
  <c r="L181" i="8"/>
  <c r="M181" i="8" s="1"/>
  <c r="N181" i="8" s="1"/>
  <c r="L4231" i="8"/>
  <c r="M4231" i="8" s="1"/>
  <c r="N4231" i="8" s="1"/>
  <c r="L2431" i="8"/>
  <c r="M2431" i="8" s="1"/>
  <c r="N2431" i="8" s="1"/>
  <c r="L3781" i="8"/>
  <c r="M3781" i="8" s="1"/>
  <c r="N3781" i="8" s="1"/>
  <c r="L3331" i="8"/>
  <c r="M3331" i="8" s="1"/>
  <c r="N3331" i="8" s="1"/>
  <c r="L1831" i="8"/>
  <c r="M1831" i="8" s="1"/>
  <c r="N1831" i="8" s="1"/>
  <c r="L1531" i="8"/>
  <c r="M1531" i="8" s="1"/>
  <c r="N1531" i="8" s="1"/>
  <c r="L331" i="8"/>
  <c r="M331" i="8" s="1"/>
  <c r="N331" i="8" s="1"/>
  <c r="K3931" i="8"/>
  <c r="K631" i="8"/>
  <c r="K2581" i="8"/>
  <c r="K1531" i="8"/>
  <c r="K4231" i="8"/>
  <c r="K1081" i="8"/>
  <c r="K2431" i="8"/>
  <c r="K1381" i="8"/>
  <c r="K1831" i="8"/>
  <c r="K3481" i="8"/>
  <c r="K331" i="8"/>
  <c r="K3031" i="8"/>
  <c r="K31" i="8"/>
  <c r="K4081" i="8"/>
  <c r="K1681" i="8"/>
  <c r="K181" i="8"/>
  <c r="K931" i="8"/>
  <c r="K2281" i="8"/>
  <c r="K3331" i="8"/>
  <c r="K1231" i="8"/>
  <c r="K3781" i="8"/>
  <c r="K481" i="8"/>
  <c r="J4231" i="8"/>
  <c r="J1381" i="8"/>
  <c r="J1681" i="8"/>
  <c r="J3781" i="8"/>
  <c r="J181" i="8"/>
  <c r="J3031" i="8"/>
  <c r="J3331" i="8"/>
  <c r="J4081" i="8"/>
  <c r="J331" i="8"/>
  <c r="J481" i="8"/>
  <c r="J3931" i="8"/>
  <c r="J2581" i="8"/>
  <c r="J2431" i="8"/>
  <c r="J631" i="8"/>
  <c r="J2281" i="8"/>
  <c r="J31" i="8"/>
  <c r="J931" i="8"/>
  <c r="J1831" i="8"/>
  <c r="J1531" i="8"/>
  <c r="J1081" i="8"/>
  <c r="J3481" i="8"/>
  <c r="J1231" i="8"/>
  <c r="E4081" i="8"/>
  <c r="E4231" i="8"/>
  <c r="E3331" i="8"/>
  <c r="E181" i="8"/>
  <c r="E2281" i="8"/>
  <c r="E481" i="8"/>
  <c r="E3781" i="8"/>
  <c r="E1081" i="8"/>
  <c r="E1681" i="8"/>
  <c r="E631" i="8"/>
  <c r="E1381" i="8"/>
  <c r="E2431" i="8"/>
  <c r="E2581" i="8"/>
  <c r="E3481" i="8"/>
  <c r="E3931" i="8"/>
  <c r="E1831" i="8"/>
  <c r="E31" i="8"/>
  <c r="E931" i="8"/>
  <c r="E1531" i="8"/>
  <c r="E1231" i="8"/>
  <c r="E331" i="8"/>
  <c r="E3031" i="8"/>
  <c r="L1225" i="8"/>
  <c r="M1225" i="8" s="1"/>
  <c r="N1225" i="8" s="1"/>
  <c r="L325" i="8"/>
  <c r="M325" i="8" s="1"/>
  <c r="N325" i="8" s="1"/>
  <c r="L3025" i="8"/>
  <c r="M3025" i="8" s="1"/>
  <c r="N3025" i="8" s="1"/>
  <c r="L3475" i="8"/>
  <c r="M3475" i="8" s="1"/>
  <c r="N3475" i="8" s="1"/>
  <c r="L475" i="8"/>
  <c r="M475" i="8" s="1"/>
  <c r="N475" i="8" s="1"/>
  <c r="L1075" i="8"/>
  <c r="M1075" i="8" s="1"/>
  <c r="N1075" i="8" s="1"/>
  <c r="L25" i="8"/>
  <c r="M25" i="8" s="1"/>
  <c r="N25" i="8" s="1"/>
  <c r="L3775" i="8"/>
  <c r="M3775" i="8" s="1"/>
  <c r="N3775" i="8" s="1"/>
  <c r="L3325" i="8"/>
  <c r="M3325" i="8" s="1"/>
  <c r="N3325" i="8" s="1"/>
  <c r="L1375" i="8"/>
  <c r="M1375" i="8" s="1"/>
  <c r="N1375" i="8" s="1"/>
  <c r="L2275" i="8"/>
  <c r="M2275" i="8" s="1"/>
  <c r="N2275" i="8" s="1"/>
  <c r="L3925" i="8"/>
  <c r="M3925" i="8" s="1"/>
  <c r="N3925" i="8" s="1"/>
  <c r="L625" i="8"/>
  <c r="M625" i="8" s="1"/>
  <c r="N625" i="8" s="1"/>
  <c r="L925" i="8"/>
  <c r="M925" i="8" s="1"/>
  <c r="N925" i="8" s="1"/>
  <c r="L2725" i="8"/>
  <c r="M2725" i="8" s="1"/>
  <c r="N2725" i="8" s="1"/>
  <c r="L2575" i="8"/>
  <c r="M2575" i="8" s="1"/>
  <c r="N2575" i="8" s="1"/>
  <c r="L2425" i="8"/>
  <c r="M2425" i="8" s="1"/>
  <c r="N2425" i="8" s="1"/>
  <c r="L1525" i="8"/>
  <c r="M1525" i="8" s="1"/>
  <c r="N1525" i="8" s="1"/>
  <c r="L4075" i="8"/>
  <c r="M4075" i="8" s="1"/>
  <c r="N4075" i="8" s="1"/>
  <c r="L1825" i="8"/>
  <c r="M1825" i="8" s="1"/>
  <c r="N1825" i="8" s="1"/>
  <c r="L4225" i="8"/>
  <c r="M4225" i="8" s="1"/>
  <c r="N4225" i="8" s="1"/>
  <c r="L1675" i="8"/>
  <c r="M1675" i="8" s="1"/>
  <c r="N1675" i="8" s="1"/>
  <c r="L175" i="8"/>
  <c r="M175" i="8" s="1"/>
  <c r="N175" i="8" s="1"/>
  <c r="K25" i="8"/>
  <c r="K2425" i="8"/>
  <c r="K3775" i="8"/>
  <c r="K1525" i="8"/>
  <c r="K3325" i="8"/>
  <c r="K2275" i="8"/>
  <c r="K1225" i="8"/>
  <c r="K3025" i="8"/>
  <c r="K4225" i="8"/>
  <c r="K2725" i="8"/>
  <c r="K1825" i="8"/>
  <c r="K4075" i="8"/>
  <c r="K1375" i="8"/>
  <c r="K625" i="8"/>
  <c r="K1075" i="8"/>
  <c r="K175" i="8"/>
  <c r="K1675" i="8"/>
  <c r="K325" i="8"/>
  <c r="K3925" i="8"/>
  <c r="K475" i="8"/>
  <c r="K2575" i="8"/>
  <c r="K925" i="8"/>
  <c r="K3475" i="8"/>
  <c r="J3025" i="8"/>
  <c r="J25" i="8"/>
  <c r="J1075" i="8"/>
  <c r="J3775" i="8"/>
  <c r="J1825" i="8"/>
  <c r="J4225" i="8"/>
  <c r="J1525" i="8"/>
  <c r="J625" i="8"/>
  <c r="J1675" i="8"/>
  <c r="J4075" i="8"/>
  <c r="J325" i="8"/>
  <c r="J2575" i="8"/>
  <c r="J2425" i="8"/>
  <c r="J2275" i="8"/>
  <c r="J3925" i="8"/>
  <c r="J1375" i="8"/>
  <c r="J925" i="8"/>
  <c r="J175" i="8"/>
  <c r="J1225" i="8"/>
  <c r="J3325" i="8"/>
  <c r="J475" i="8"/>
  <c r="J3475" i="8"/>
  <c r="J2725" i="8"/>
  <c r="E25" i="8"/>
  <c r="E3025" i="8"/>
  <c r="E1375" i="8"/>
  <c r="E3775" i="8"/>
  <c r="E625" i="8"/>
  <c r="E2275" i="8"/>
  <c r="E1825" i="8"/>
  <c r="E1675" i="8"/>
  <c r="E175" i="8"/>
  <c r="E1525" i="8"/>
  <c r="E3475" i="8"/>
  <c r="E4075" i="8"/>
  <c r="E3325" i="8"/>
  <c r="E2575" i="8"/>
  <c r="E475" i="8"/>
  <c r="E1075" i="8"/>
  <c r="E325" i="8"/>
  <c r="E3925" i="8"/>
  <c r="E1225" i="8"/>
  <c r="E4225" i="8"/>
  <c r="E925" i="8"/>
  <c r="E2725" i="8"/>
  <c r="E2425" i="8"/>
  <c r="L3769" i="8"/>
  <c r="M3769" i="8" s="1"/>
  <c r="N3769" i="8" s="1"/>
  <c r="L1369" i="8"/>
  <c r="M1369" i="8" s="1"/>
  <c r="N1369" i="8" s="1"/>
  <c r="L1219" i="8"/>
  <c r="M1219" i="8" s="1"/>
  <c r="N1219" i="8" s="1"/>
  <c r="L1519" i="8"/>
  <c r="M1519" i="8" s="1"/>
  <c r="N1519" i="8" s="1"/>
  <c r="L619" i="8"/>
  <c r="M619" i="8" s="1"/>
  <c r="N619" i="8" s="1"/>
  <c r="L919" i="8"/>
  <c r="M919" i="8" s="1"/>
  <c r="N919" i="8" s="1"/>
  <c r="L3019" i="8"/>
  <c r="M3019" i="8" s="1"/>
  <c r="N3019" i="8" s="1"/>
  <c r="L2719" i="8"/>
  <c r="M2719" i="8" s="1"/>
  <c r="N2719" i="8" s="1"/>
  <c r="L1069" i="8"/>
  <c r="M1069" i="8" s="1"/>
  <c r="N1069" i="8" s="1"/>
  <c r="L319" i="8"/>
  <c r="M319" i="8" s="1"/>
  <c r="N319" i="8" s="1"/>
  <c r="L3469" i="8"/>
  <c r="M3469" i="8" s="1"/>
  <c r="N3469" i="8" s="1"/>
  <c r="L3319" i="8"/>
  <c r="M3319" i="8" s="1"/>
  <c r="N3319" i="8" s="1"/>
  <c r="L4219" i="8"/>
  <c r="M4219" i="8" s="1"/>
  <c r="N4219" i="8" s="1"/>
  <c r="L169" i="8"/>
  <c r="M169" i="8" s="1"/>
  <c r="N169" i="8" s="1"/>
  <c r="L1819" i="8"/>
  <c r="M1819" i="8" s="1"/>
  <c r="N1819" i="8" s="1"/>
  <c r="L2269" i="8"/>
  <c r="M2269" i="8" s="1"/>
  <c r="N2269" i="8" s="1"/>
  <c r="L4069" i="8"/>
  <c r="M4069" i="8" s="1"/>
  <c r="N4069" i="8" s="1"/>
  <c r="L469" i="8"/>
  <c r="M469" i="8" s="1"/>
  <c r="N469" i="8" s="1"/>
  <c r="L3919" i="8"/>
  <c r="M3919" i="8" s="1"/>
  <c r="N3919" i="8" s="1"/>
  <c r="L2569" i="8"/>
  <c r="M2569" i="8" s="1"/>
  <c r="N2569" i="8" s="1"/>
  <c r="L2419" i="8"/>
  <c r="M2419" i="8" s="1"/>
  <c r="N2419" i="8" s="1"/>
  <c r="L1669" i="8"/>
  <c r="M1669" i="8" s="1"/>
  <c r="N1669" i="8" s="1"/>
  <c r="L19" i="8"/>
  <c r="M19" i="8" s="1"/>
  <c r="N19" i="8" s="1"/>
  <c r="K3769" i="8"/>
  <c r="K2719" i="8"/>
  <c r="K1519" i="8"/>
  <c r="K319" i="8"/>
  <c r="K2269" i="8"/>
  <c r="K619" i="8"/>
  <c r="K2569" i="8"/>
  <c r="K19" i="8"/>
  <c r="K1069" i="8"/>
  <c r="K469" i="8"/>
  <c r="K169" i="8"/>
  <c r="K2419" i="8"/>
  <c r="K1819" i="8"/>
  <c r="K1669" i="8"/>
  <c r="K3319" i="8"/>
  <c r="K919" i="8"/>
  <c r="K3019" i="8"/>
  <c r="K3469" i="8"/>
  <c r="K1369" i="8"/>
  <c r="K3919" i="8"/>
  <c r="K4219" i="8"/>
  <c r="K1219" i="8"/>
  <c r="K4069" i="8"/>
  <c r="J3019" i="8"/>
  <c r="J3319" i="8"/>
  <c r="J169" i="8"/>
  <c r="J2569" i="8"/>
  <c r="J3769" i="8"/>
  <c r="J1219" i="8"/>
  <c r="J319" i="8"/>
  <c r="J3469" i="8"/>
  <c r="J4069" i="8"/>
  <c r="J1369" i="8"/>
  <c r="J4219" i="8"/>
  <c r="J1519" i="8"/>
  <c r="J1069" i="8"/>
  <c r="J1669" i="8"/>
  <c r="J3919" i="8"/>
  <c r="J19" i="8"/>
  <c r="J619" i="8"/>
  <c r="J2719" i="8"/>
  <c r="J469" i="8"/>
  <c r="J2419" i="8"/>
  <c r="J1819" i="8"/>
  <c r="J919" i="8"/>
  <c r="J2269" i="8"/>
  <c r="E1219" i="8"/>
  <c r="E3919" i="8"/>
  <c r="E619" i="8"/>
  <c r="E1369" i="8"/>
  <c r="E1069" i="8"/>
  <c r="E319" i="8"/>
  <c r="E3769" i="8"/>
  <c r="E19" i="8"/>
  <c r="E2719" i="8"/>
  <c r="E4219" i="8"/>
  <c r="E2269" i="8"/>
  <c r="E1669" i="8"/>
  <c r="E2419" i="8"/>
  <c r="E3469" i="8"/>
  <c r="E2569" i="8"/>
  <c r="E919" i="8"/>
  <c r="E1519" i="8"/>
  <c r="E3319" i="8"/>
  <c r="E3019" i="8"/>
  <c r="E169" i="8"/>
  <c r="E1819" i="8"/>
  <c r="E469" i="8"/>
  <c r="E4069" i="8"/>
  <c r="L1372" i="8"/>
  <c r="M1372" i="8" s="1"/>
  <c r="N1372" i="8" s="1"/>
  <c r="L1072" i="8"/>
  <c r="M1072" i="8" s="1"/>
  <c r="N1072" i="8" s="1"/>
  <c r="L2722" i="8"/>
  <c r="M2722" i="8" s="1"/>
  <c r="N2722" i="8" s="1"/>
  <c r="L3772" i="8"/>
  <c r="M3772" i="8" s="1"/>
  <c r="N3772" i="8" s="1"/>
  <c r="L4072" i="8"/>
  <c r="M4072" i="8" s="1"/>
  <c r="N4072" i="8" s="1"/>
  <c r="L3922" i="8"/>
  <c r="M3922" i="8" s="1"/>
  <c r="N3922" i="8" s="1"/>
  <c r="L1672" i="8"/>
  <c r="M1672" i="8" s="1"/>
  <c r="N1672" i="8" s="1"/>
  <c r="L472" i="8"/>
  <c r="M472" i="8" s="1"/>
  <c r="N472" i="8" s="1"/>
  <c r="L3472" i="8"/>
  <c r="M3472" i="8" s="1"/>
  <c r="N3472" i="8" s="1"/>
  <c r="L4222" i="8"/>
  <c r="M4222" i="8" s="1"/>
  <c r="N4222" i="8" s="1"/>
  <c r="L2422" i="8"/>
  <c r="M2422" i="8" s="1"/>
  <c r="N2422" i="8" s="1"/>
  <c r="L3322" i="8"/>
  <c r="M3322" i="8" s="1"/>
  <c r="N3322" i="8" s="1"/>
  <c r="L922" i="8"/>
  <c r="M922" i="8" s="1"/>
  <c r="N922" i="8" s="1"/>
  <c r="L1522" i="8"/>
  <c r="M1522" i="8" s="1"/>
  <c r="N1522" i="8" s="1"/>
  <c r="L622" i="8"/>
  <c r="M622" i="8" s="1"/>
  <c r="N622" i="8" s="1"/>
  <c r="L1222" i="8"/>
  <c r="M1222" i="8" s="1"/>
  <c r="N1222" i="8" s="1"/>
  <c r="L2572" i="8"/>
  <c r="M2572" i="8" s="1"/>
  <c r="N2572" i="8" s="1"/>
  <c r="L22" i="8"/>
  <c r="M22" i="8" s="1"/>
  <c r="N22" i="8" s="1"/>
  <c r="L322" i="8"/>
  <c r="M322" i="8" s="1"/>
  <c r="N322" i="8" s="1"/>
  <c r="L2272" i="8"/>
  <c r="M2272" i="8" s="1"/>
  <c r="N2272" i="8" s="1"/>
  <c r="L3022" i="8"/>
  <c r="M3022" i="8" s="1"/>
  <c r="N3022" i="8" s="1"/>
  <c r="L1822" i="8"/>
  <c r="M1822" i="8" s="1"/>
  <c r="N1822" i="8" s="1"/>
  <c r="L172" i="8"/>
  <c r="M172" i="8" s="1"/>
  <c r="N172" i="8" s="1"/>
  <c r="K2722" i="8"/>
  <c r="K1822" i="8"/>
  <c r="K4222" i="8"/>
  <c r="K22" i="8"/>
  <c r="K3322" i="8"/>
  <c r="K622" i="8"/>
  <c r="K3922" i="8"/>
  <c r="K3472" i="8"/>
  <c r="K2422" i="8"/>
  <c r="K172" i="8"/>
  <c r="K1522" i="8"/>
  <c r="K1072" i="8"/>
  <c r="K322" i="8"/>
  <c r="K1222" i="8"/>
  <c r="K2572" i="8"/>
  <c r="K2272" i="8"/>
  <c r="K4072" i="8"/>
  <c r="K1372" i="8"/>
  <c r="K472" i="8"/>
  <c r="K3022" i="8"/>
  <c r="K922" i="8"/>
  <c r="K3772" i="8"/>
  <c r="K1672" i="8"/>
  <c r="J1822" i="8"/>
  <c r="J3772" i="8"/>
  <c r="J172" i="8"/>
  <c r="J2572" i="8"/>
  <c r="J3322" i="8"/>
  <c r="J2422" i="8"/>
  <c r="J2722" i="8"/>
  <c r="J2272" i="8"/>
  <c r="J1522" i="8"/>
  <c r="J3472" i="8"/>
  <c r="J1372" i="8"/>
  <c r="J4222" i="8"/>
  <c r="J4072" i="8"/>
  <c r="J1222" i="8"/>
  <c r="J622" i="8"/>
  <c r="J922" i="8"/>
  <c r="J3022" i="8"/>
  <c r="J3922" i="8"/>
  <c r="J1072" i="8"/>
  <c r="J322" i="8"/>
  <c r="J1672" i="8"/>
  <c r="J22" i="8"/>
  <c r="J472" i="8"/>
  <c r="E172" i="8"/>
  <c r="E2722" i="8"/>
  <c r="E2272" i="8"/>
  <c r="E472" i="8"/>
  <c r="E3922" i="8"/>
  <c r="E3472" i="8"/>
  <c r="E1072" i="8"/>
  <c r="E4072" i="8"/>
  <c r="E3772" i="8"/>
  <c r="E4222" i="8"/>
  <c r="E922" i="8"/>
  <c r="E2572" i="8"/>
  <c r="E1222" i="8"/>
  <c r="E1822" i="8"/>
  <c r="E3022" i="8"/>
  <c r="E1672" i="8"/>
  <c r="E322" i="8"/>
  <c r="E22" i="8"/>
  <c r="E1372" i="8"/>
  <c r="E2422" i="8"/>
  <c r="E622" i="8"/>
  <c r="E3322" i="8"/>
  <c r="E1522" i="8"/>
  <c r="L3024" i="8"/>
  <c r="M3024" i="8" s="1"/>
  <c r="N3024" i="8" s="1"/>
  <c r="L474" i="8"/>
  <c r="M474" i="8" s="1"/>
  <c r="N474" i="8" s="1"/>
  <c r="L3924" i="8"/>
  <c r="M3924" i="8" s="1"/>
  <c r="N3924" i="8" s="1"/>
  <c r="L1524" i="8"/>
  <c r="M1524" i="8" s="1"/>
  <c r="N1524" i="8" s="1"/>
  <c r="L3774" i="8"/>
  <c r="M3774" i="8" s="1"/>
  <c r="N3774" i="8" s="1"/>
  <c r="L2724" i="8"/>
  <c r="M2724" i="8" s="1"/>
  <c r="N2724" i="8" s="1"/>
  <c r="L1074" i="8"/>
  <c r="M1074" i="8" s="1"/>
  <c r="N1074" i="8" s="1"/>
  <c r="L924" i="8"/>
  <c r="M924" i="8" s="1"/>
  <c r="N924" i="8" s="1"/>
  <c r="L3474" i="8"/>
  <c r="M3474" i="8" s="1"/>
  <c r="N3474" i="8" s="1"/>
  <c r="L4224" i="8"/>
  <c r="M4224" i="8" s="1"/>
  <c r="N4224" i="8" s="1"/>
  <c r="L1374" i="8"/>
  <c r="M1374" i="8" s="1"/>
  <c r="N1374" i="8" s="1"/>
  <c r="L174" i="8"/>
  <c r="M174" i="8" s="1"/>
  <c r="N174" i="8" s="1"/>
  <c r="L1224" i="8"/>
  <c r="M1224" i="8" s="1"/>
  <c r="N1224" i="8" s="1"/>
  <c r="L3324" i="8"/>
  <c r="M3324" i="8" s="1"/>
  <c r="N3324" i="8" s="1"/>
  <c r="L1674" i="8"/>
  <c r="M1674" i="8" s="1"/>
  <c r="N1674" i="8" s="1"/>
  <c r="L2424" i="8"/>
  <c r="M2424" i="8" s="1"/>
  <c r="N2424" i="8" s="1"/>
  <c r="L624" i="8"/>
  <c r="M624" i="8" s="1"/>
  <c r="N624" i="8" s="1"/>
  <c r="L24" i="8"/>
  <c r="M24" i="8" s="1"/>
  <c r="N24" i="8" s="1"/>
  <c r="L2574" i="8"/>
  <c r="M2574" i="8" s="1"/>
  <c r="N2574" i="8" s="1"/>
  <c r="L4074" i="8"/>
  <c r="M4074" i="8" s="1"/>
  <c r="N4074" i="8" s="1"/>
  <c r="L1824" i="8"/>
  <c r="M1824" i="8" s="1"/>
  <c r="N1824" i="8" s="1"/>
  <c r="L2274" i="8"/>
  <c r="M2274" i="8" s="1"/>
  <c r="N2274" i="8" s="1"/>
  <c r="L324" i="8"/>
  <c r="M324" i="8" s="1"/>
  <c r="N324" i="8" s="1"/>
  <c r="K4224" i="8"/>
  <c r="K1374" i="8"/>
  <c r="K1524" i="8"/>
  <c r="K3474" i="8"/>
  <c r="K3774" i="8"/>
  <c r="K2274" i="8"/>
  <c r="K624" i="8"/>
  <c r="K1674" i="8"/>
  <c r="K1824" i="8"/>
  <c r="K3324" i="8"/>
  <c r="K474" i="8"/>
  <c r="K3924" i="8"/>
  <c r="K24" i="8"/>
  <c r="K1074" i="8"/>
  <c r="K2424" i="8"/>
  <c r="K924" i="8"/>
  <c r="K174" i="8"/>
  <c r="K1224" i="8"/>
  <c r="K3024" i="8"/>
  <c r="K4074" i="8"/>
  <c r="K324" i="8"/>
  <c r="K2574" i="8"/>
  <c r="K2724" i="8"/>
  <c r="J2724" i="8"/>
  <c r="J1224" i="8"/>
  <c r="J2574" i="8"/>
  <c r="J624" i="8"/>
  <c r="J1374" i="8"/>
  <c r="J474" i="8"/>
  <c r="J3324" i="8"/>
  <c r="J1524" i="8"/>
  <c r="J2424" i="8"/>
  <c r="J4074" i="8"/>
  <c r="J3474" i="8"/>
  <c r="J24" i="8"/>
  <c r="J2274" i="8"/>
  <c r="J924" i="8"/>
  <c r="J1824" i="8"/>
  <c r="J3024" i="8"/>
  <c r="J3774" i="8"/>
  <c r="J174" i="8"/>
  <c r="J324" i="8"/>
  <c r="J1674" i="8"/>
  <c r="J3924" i="8"/>
  <c r="J1074" i="8"/>
  <c r="J4224" i="8"/>
  <c r="E1824" i="8"/>
  <c r="E2274" i="8"/>
  <c r="E2724" i="8"/>
  <c r="E2424" i="8"/>
  <c r="E24" i="8"/>
  <c r="E1074" i="8"/>
  <c r="E3924" i="8"/>
  <c r="E3774" i="8"/>
  <c r="E924" i="8"/>
  <c r="E1674" i="8"/>
  <c r="E624" i="8"/>
  <c r="E1374" i="8"/>
  <c r="E174" i="8"/>
  <c r="E4224" i="8"/>
  <c r="E3324" i="8"/>
  <c r="E3474" i="8"/>
  <c r="E2574" i="8"/>
  <c r="E324" i="8"/>
  <c r="E474" i="8"/>
  <c r="E1224" i="8"/>
  <c r="E1524" i="8"/>
  <c r="E4074" i="8"/>
  <c r="E3024" i="8"/>
  <c r="L1371" i="8"/>
  <c r="M1371" i="8" s="1"/>
  <c r="N1371" i="8" s="1"/>
  <c r="L4221" i="8"/>
  <c r="M4221" i="8" s="1"/>
  <c r="N4221" i="8" s="1"/>
  <c r="L2271" i="8"/>
  <c r="M2271" i="8" s="1"/>
  <c r="N2271" i="8" s="1"/>
  <c r="L1071" i="8"/>
  <c r="M1071" i="8" s="1"/>
  <c r="N1071" i="8" s="1"/>
  <c r="L3471" i="8"/>
  <c r="M3471" i="8" s="1"/>
  <c r="N3471" i="8" s="1"/>
  <c r="L2721" i="8"/>
  <c r="M2721" i="8" s="1"/>
  <c r="N2721" i="8" s="1"/>
  <c r="L1521" i="8"/>
  <c r="M1521" i="8" s="1"/>
  <c r="N1521" i="8" s="1"/>
  <c r="L321" i="8"/>
  <c r="M321" i="8" s="1"/>
  <c r="N321" i="8" s="1"/>
  <c r="L1221" i="8"/>
  <c r="M1221" i="8" s="1"/>
  <c r="N1221" i="8" s="1"/>
  <c r="L1821" i="8"/>
  <c r="M1821" i="8" s="1"/>
  <c r="N1821" i="8" s="1"/>
  <c r="L471" i="8"/>
  <c r="M471" i="8" s="1"/>
  <c r="N471" i="8" s="1"/>
  <c r="L21" i="8"/>
  <c r="M21" i="8" s="1"/>
  <c r="N21" i="8" s="1"/>
  <c r="L4071" i="8"/>
  <c r="M4071" i="8" s="1"/>
  <c r="N4071" i="8" s="1"/>
  <c r="L621" i="8"/>
  <c r="M621" i="8" s="1"/>
  <c r="N621" i="8" s="1"/>
  <c r="L3021" i="8"/>
  <c r="M3021" i="8" s="1"/>
  <c r="N3021" i="8" s="1"/>
  <c r="L3321" i="8"/>
  <c r="M3321" i="8" s="1"/>
  <c r="N3321" i="8" s="1"/>
  <c r="L171" i="8"/>
  <c r="M171" i="8" s="1"/>
  <c r="N171" i="8" s="1"/>
  <c r="L1671" i="8"/>
  <c r="M1671" i="8" s="1"/>
  <c r="N1671" i="8" s="1"/>
  <c r="L3921" i="8"/>
  <c r="M3921" i="8" s="1"/>
  <c r="N3921" i="8" s="1"/>
  <c r="L3771" i="8"/>
  <c r="M3771" i="8" s="1"/>
  <c r="N3771" i="8" s="1"/>
  <c r="L2421" i="8"/>
  <c r="M2421" i="8" s="1"/>
  <c r="N2421" i="8" s="1"/>
  <c r="L2571" i="8"/>
  <c r="M2571" i="8" s="1"/>
  <c r="N2571" i="8" s="1"/>
  <c r="L921" i="8"/>
  <c r="M921" i="8" s="1"/>
  <c r="N921" i="8" s="1"/>
  <c r="K3321" i="8"/>
  <c r="K321" i="8"/>
  <c r="K471" i="8"/>
  <c r="K1071" i="8"/>
  <c r="K3771" i="8"/>
  <c r="K1221" i="8"/>
  <c r="K21" i="8"/>
  <c r="K921" i="8"/>
  <c r="K3021" i="8"/>
  <c r="K621" i="8"/>
  <c r="K1371" i="8"/>
  <c r="K3921" i="8"/>
  <c r="K2271" i="8"/>
  <c r="K1671" i="8"/>
  <c r="K1821" i="8"/>
  <c r="K4071" i="8"/>
  <c r="K1521" i="8"/>
  <c r="K2421" i="8"/>
  <c r="K171" i="8"/>
  <c r="K2571" i="8"/>
  <c r="K2721" i="8"/>
  <c r="K4221" i="8"/>
  <c r="K3471" i="8"/>
  <c r="J4071" i="8"/>
  <c r="J3471" i="8"/>
  <c r="J2721" i="8"/>
  <c r="J3921" i="8"/>
  <c r="J921" i="8"/>
  <c r="J1521" i="8"/>
  <c r="J4221" i="8"/>
  <c r="J21" i="8"/>
  <c r="J171" i="8"/>
  <c r="J1071" i="8"/>
  <c r="J1371" i="8"/>
  <c r="J3321" i="8"/>
  <c r="J3021" i="8"/>
  <c r="J1671" i="8"/>
  <c r="J621" i="8"/>
  <c r="J2571" i="8"/>
  <c r="J2421" i="8"/>
  <c r="J1221" i="8"/>
  <c r="J2271" i="8"/>
  <c r="J321" i="8"/>
  <c r="J3771" i="8"/>
  <c r="J1821" i="8"/>
  <c r="J471" i="8"/>
  <c r="E1671" i="8"/>
  <c r="E921" i="8"/>
  <c r="E1221" i="8"/>
  <c r="E171" i="8"/>
  <c r="E4221" i="8"/>
  <c r="E2271" i="8"/>
  <c r="E3771" i="8"/>
  <c r="E3321" i="8"/>
  <c r="E1821" i="8"/>
  <c r="E2571" i="8"/>
  <c r="E2721" i="8"/>
  <c r="E2421" i="8"/>
  <c r="E1071" i="8"/>
  <c r="E621" i="8"/>
  <c r="E1371" i="8"/>
  <c r="E3021" i="8"/>
  <c r="E471" i="8"/>
  <c r="E321" i="8"/>
  <c r="E21" i="8"/>
  <c r="E3921" i="8"/>
  <c r="E1521" i="8"/>
  <c r="E3471" i="8"/>
  <c r="E4071" i="8"/>
  <c r="L917" i="8"/>
  <c r="M917" i="8" s="1"/>
  <c r="L3317" i="8"/>
  <c r="M3317" i="8" s="1"/>
  <c r="L2567" i="8"/>
  <c r="M2567" i="8" s="1"/>
  <c r="L3017" i="8"/>
  <c r="M3017" i="8" s="1"/>
  <c r="L1667" i="8"/>
  <c r="M1667" i="8" s="1"/>
  <c r="L1217" i="8"/>
  <c r="M1217" i="8" s="1"/>
  <c r="L2417" i="8"/>
  <c r="M2417" i="8" s="1"/>
  <c r="L17" i="8"/>
  <c r="M17" i="8" s="1"/>
  <c r="L467" i="8"/>
  <c r="M467" i="8" s="1"/>
  <c r="L3917" i="8"/>
  <c r="M3917" i="8" s="1"/>
  <c r="L1517" i="8"/>
  <c r="M1517" i="8" s="1"/>
  <c r="L617" i="8"/>
  <c r="M617" i="8" s="1"/>
  <c r="L2717" i="8"/>
  <c r="M2717" i="8" s="1"/>
  <c r="L4217" i="8"/>
  <c r="M4217" i="8" s="1"/>
  <c r="L1817" i="8"/>
  <c r="M1817" i="8" s="1"/>
  <c r="L3767" i="8"/>
  <c r="M3767" i="8" s="1"/>
  <c r="L2267" i="8"/>
  <c r="M2267" i="8" s="1"/>
  <c r="L317" i="8"/>
  <c r="M317" i="8" s="1"/>
  <c r="L3467" i="8"/>
  <c r="M3467" i="8" s="1"/>
  <c r="L1067" i="8"/>
  <c r="M1067" i="8" s="1"/>
  <c r="L167" i="8"/>
  <c r="M167" i="8" s="1"/>
  <c r="L4067" i="8"/>
  <c r="M4067" i="8" s="1"/>
  <c r="L1367" i="8"/>
  <c r="M1367" i="8" s="1"/>
  <c r="K1217" i="8"/>
  <c r="K3767" i="8"/>
  <c r="K1067" i="8"/>
  <c r="K2717" i="8"/>
  <c r="K1817" i="8"/>
  <c r="K1517" i="8"/>
  <c r="K4067" i="8"/>
  <c r="K17" i="8"/>
  <c r="K317" i="8"/>
  <c r="K467" i="8"/>
  <c r="K2567" i="8"/>
  <c r="K167" i="8"/>
  <c r="K3017" i="8"/>
  <c r="K617" i="8"/>
  <c r="K1367" i="8"/>
  <c r="K2417" i="8"/>
  <c r="K3467" i="8"/>
  <c r="K3317" i="8"/>
  <c r="K2267" i="8"/>
  <c r="K917" i="8"/>
  <c r="K3917" i="8"/>
  <c r="K1667" i="8"/>
  <c r="K4217" i="8"/>
  <c r="J617" i="8"/>
  <c r="J317" i="8"/>
  <c r="J1517" i="8"/>
  <c r="J167" i="8"/>
  <c r="J2717" i="8"/>
  <c r="J4067" i="8"/>
  <c r="J4217" i="8"/>
  <c r="J17" i="8"/>
  <c r="J3767" i="8"/>
  <c r="J2567" i="8"/>
  <c r="J2267" i="8"/>
  <c r="J467" i="8"/>
  <c r="J3467" i="8"/>
  <c r="J1367" i="8"/>
  <c r="J1817" i="8"/>
  <c r="J917" i="8"/>
  <c r="J1217" i="8"/>
  <c r="J3017" i="8"/>
  <c r="J1667" i="8"/>
  <c r="J2417" i="8"/>
  <c r="J3917" i="8"/>
  <c r="J3317" i="8"/>
  <c r="J1067" i="8"/>
  <c r="E167" i="8"/>
  <c r="E2717" i="8"/>
  <c r="E3017" i="8"/>
  <c r="E917" i="8"/>
  <c r="E1667" i="8"/>
  <c r="E1067" i="8"/>
  <c r="E3317" i="8"/>
  <c r="E1367" i="8"/>
  <c r="E1517" i="8"/>
  <c r="E617" i="8"/>
  <c r="E3767" i="8"/>
  <c r="E4217" i="8"/>
  <c r="E2267" i="8"/>
  <c r="E3917" i="8"/>
  <c r="E1217" i="8"/>
  <c r="E4067" i="8"/>
  <c r="E2567" i="8"/>
  <c r="E317" i="8"/>
  <c r="E17" i="8"/>
  <c r="E1817" i="8"/>
  <c r="E2417" i="8"/>
  <c r="E3467" i="8"/>
  <c r="E467" i="8"/>
  <c r="L180" i="8"/>
  <c r="M180" i="8" s="1"/>
  <c r="N180" i="8" s="1"/>
  <c r="L30" i="8"/>
  <c r="M30" i="8" s="1"/>
  <c r="N30" i="8" s="1"/>
  <c r="L1380" i="8"/>
  <c r="M1380" i="8" s="1"/>
  <c r="N1380" i="8" s="1"/>
  <c r="L4080" i="8"/>
  <c r="M4080" i="8" s="1"/>
  <c r="N4080" i="8" s="1"/>
  <c r="L1830" i="8"/>
  <c r="M1830" i="8" s="1"/>
  <c r="N1830" i="8" s="1"/>
  <c r="L630" i="8"/>
  <c r="M630" i="8" s="1"/>
  <c r="N630" i="8" s="1"/>
  <c r="L3930" i="8"/>
  <c r="M3930" i="8" s="1"/>
  <c r="N3930" i="8" s="1"/>
  <c r="L1230" i="8"/>
  <c r="M1230" i="8" s="1"/>
  <c r="N1230" i="8" s="1"/>
  <c r="L3480" i="8"/>
  <c r="M3480" i="8" s="1"/>
  <c r="N3480" i="8" s="1"/>
  <c r="L3030" i="8"/>
  <c r="M3030" i="8" s="1"/>
  <c r="N3030" i="8" s="1"/>
  <c r="L3780" i="8"/>
  <c r="M3780" i="8" s="1"/>
  <c r="N3780" i="8" s="1"/>
  <c r="L1530" i="8"/>
  <c r="M1530" i="8" s="1"/>
  <c r="N1530" i="8" s="1"/>
  <c r="L480" i="8"/>
  <c r="M480" i="8" s="1"/>
  <c r="N480" i="8" s="1"/>
  <c r="L2430" i="8"/>
  <c r="M2430" i="8" s="1"/>
  <c r="N2430" i="8" s="1"/>
  <c r="L330" i="8"/>
  <c r="M330" i="8" s="1"/>
  <c r="N330" i="8" s="1"/>
  <c r="L930" i="8"/>
  <c r="M930" i="8" s="1"/>
  <c r="N930" i="8" s="1"/>
  <c r="L2280" i="8"/>
  <c r="M2280" i="8" s="1"/>
  <c r="N2280" i="8" s="1"/>
  <c r="L3330" i="8"/>
  <c r="M3330" i="8" s="1"/>
  <c r="N3330" i="8" s="1"/>
  <c r="L1680" i="8"/>
  <c r="M1680" i="8" s="1"/>
  <c r="N1680" i="8" s="1"/>
  <c r="L2580" i="8"/>
  <c r="M2580" i="8" s="1"/>
  <c r="N2580" i="8" s="1"/>
  <c r="L4230" i="8"/>
  <c r="M4230" i="8" s="1"/>
  <c r="N4230" i="8" s="1"/>
  <c r="L1080" i="8"/>
  <c r="M1080" i="8" s="1"/>
  <c r="N1080" i="8" s="1"/>
  <c r="K1530" i="8"/>
  <c r="K1380" i="8"/>
  <c r="K3480" i="8"/>
  <c r="K1830" i="8"/>
  <c r="K4080" i="8"/>
  <c r="K480" i="8"/>
  <c r="K1230" i="8"/>
  <c r="K1080" i="8"/>
  <c r="K930" i="8"/>
  <c r="K3330" i="8"/>
  <c r="K2430" i="8"/>
  <c r="K180" i="8"/>
  <c r="K330" i="8"/>
  <c r="K4230" i="8"/>
  <c r="K1680" i="8"/>
  <c r="K30" i="8"/>
  <c r="K3780" i="8"/>
  <c r="K630" i="8"/>
  <c r="K3930" i="8"/>
  <c r="K2280" i="8"/>
  <c r="K3030" i="8"/>
  <c r="K2580" i="8"/>
  <c r="J4080" i="8"/>
  <c r="J3330" i="8"/>
  <c r="J1080" i="8"/>
  <c r="J1830" i="8"/>
  <c r="J2280" i="8"/>
  <c r="J2580" i="8"/>
  <c r="J630" i="8"/>
  <c r="J1680" i="8"/>
  <c r="J3480" i="8"/>
  <c r="J1230" i="8"/>
  <c r="J1530" i="8"/>
  <c r="J930" i="8"/>
  <c r="J4230" i="8"/>
  <c r="J330" i="8"/>
  <c r="J480" i="8"/>
  <c r="J3780" i="8"/>
  <c r="J3030" i="8"/>
  <c r="J2430" i="8"/>
  <c r="J30" i="8"/>
  <c r="J180" i="8"/>
  <c r="J1380" i="8"/>
  <c r="J3930" i="8"/>
  <c r="E1380" i="8"/>
  <c r="E2280" i="8"/>
  <c r="E2430" i="8"/>
  <c r="E180" i="8"/>
  <c r="E480" i="8"/>
  <c r="E2580" i="8"/>
  <c r="E30" i="8"/>
  <c r="E3780" i="8"/>
  <c r="E1680" i="8"/>
  <c r="E1530" i="8"/>
  <c r="E3330" i="8"/>
  <c r="E930" i="8"/>
  <c r="E330" i="8"/>
  <c r="E3030" i="8"/>
  <c r="E3480" i="8"/>
  <c r="E4230" i="8"/>
  <c r="E1830" i="8"/>
  <c r="E630" i="8"/>
  <c r="E3930" i="8"/>
  <c r="E1080" i="8"/>
  <c r="E4080" i="8"/>
  <c r="E1230" i="8"/>
  <c r="L1373" i="8"/>
  <c r="M1373" i="8" s="1"/>
  <c r="N1373" i="8" s="1"/>
  <c r="L2273" i="8"/>
  <c r="M2273" i="8" s="1"/>
  <c r="N2273" i="8" s="1"/>
  <c r="L923" i="8"/>
  <c r="M923" i="8" s="1"/>
  <c r="N923" i="8" s="1"/>
  <c r="L1673" i="8"/>
  <c r="M1673" i="8" s="1"/>
  <c r="N1673" i="8" s="1"/>
  <c r="L3023" i="8"/>
  <c r="M3023" i="8" s="1"/>
  <c r="N3023" i="8" s="1"/>
  <c r="L2573" i="8"/>
  <c r="M2573" i="8" s="1"/>
  <c r="N2573" i="8" s="1"/>
  <c r="L1073" i="8"/>
  <c r="M1073" i="8" s="1"/>
  <c r="N1073" i="8" s="1"/>
  <c r="L623" i="8"/>
  <c r="M623" i="8" s="1"/>
  <c r="N623" i="8" s="1"/>
  <c r="L4223" i="8"/>
  <c r="M4223" i="8" s="1"/>
  <c r="N4223" i="8" s="1"/>
  <c r="L1223" i="8"/>
  <c r="M1223" i="8" s="1"/>
  <c r="N1223" i="8" s="1"/>
  <c r="L3473" i="8"/>
  <c r="M3473" i="8" s="1"/>
  <c r="N3473" i="8" s="1"/>
  <c r="L3773" i="8"/>
  <c r="M3773" i="8" s="1"/>
  <c r="N3773" i="8" s="1"/>
  <c r="L173" i="8"/>
  <c r="M173" i="8" s="1"/>
  <c r="N173" i="8" s="1"/>
  <c r="L1823" i="8"/>
  <c r="M1823" i="8" s="1"/>
  <c r="N1823" i="8" s="1"/>
  <c r="L2723" i="8"/>
  <c r="M2723" i="8" s="1"/>
  <c r="N2723" i="8" s="1"/>
  <c r="L1523" i="8"/>
  <c r="M1523" i="8" s="1"/>
  <c r="N1523" i="8" s="1"/>
  <c r="L2423" i="8"/>
  <c r="M2423" i="8" s="1"/>
  <c r="N2423" i="8" s="1"/>
  <c r="L3923" i="8"/>
  <c r="M3923" i="8" s="1"/>
  <c r="N3923" i="8" s="1"/>
  <c r="L473" i="8"/>
  <c r="M473" i="8" s="1"/>
  <c r="N473" i="8" s="1"/>
  <c r="L3323" i="8"/>
  <c r="M3323" i="8" s="1"/>
  <c r="N3323" i="8" s="1"/>
  <c r="L323" i="8"/>
  <c r="M323" i="8" s="1"/>
  <c r="N323" i="8" s="1"/>
  <c r="L23" i="8"/>
  <c r="M23" i="8" s="1"/>
  <c r="N23" i="8" s="1"/>
  <c r="L4073" i="8"/>
  <c r="M4073" i="8" s="1"/>
  <c r="N4073" i="8" s="1"/>
  <c r="K1823" i="8"/>
  <c r="K2273" i="8"/>
  <c r="K3323" i="8"/>
  <c r="K623" i="8"/>
  <c r="K1073" i="8"/>
  <c r="K3023" i="8"/>
  <c r="K923" i="8"/>
  <c r="K2723" i="8"/>
  <c r="K323" i="8"/>
  <c r="K473" i="8"/>
  <c r="K1673" i="8"/>
  <c r="K3773" i="8"/>
  <c r="K23" i="8"/>
  <c r="K1523" i="8"/>
  <c r="K4223" i="8"/>
  <c r="K3923" i="8"/>
  <c r="K1223" i="8"/>
  <c r="K4073" i="8"/>
  <c r="K173" i="8"/>
  <c r="K1373" i="8"/>
  <c r="K3473" i="8"/>
  <c r="K2423" i="8"/>
  <c r="K2573" i="8"/>
  <c r="J623" i="8"/>
  <c r="J4223" i="8"/>
  <c r="J323" i="8"/>
  <c r="J23" i="8"/>
  <c r="J1073" i="8"/>
  <c r="J473" i="8"/>
  <c r="J1823" i="8"/>
  <c r="J173" i="8"/>
  <c r="J3923" i="8"/>
  <c r="J3773" i="8"/>
  <c r="J2723" i="8"/>
  <c r="J1523" i="8"/>
  <c r="J2273" i="8"/>
  <c r="J4073" i="8"/>
  <c r="J3473" i="8"/>
  <c r="J1223" i="8"/>
  <c r="J1373" i="8"/>
  <c r="J2573" i="8"/>
  <c r="J2423" i="8"/>
  <c r="J1673" i="8"/>
  <c r="J3023" i="8"/>
  <c r="J923" i="8"/>
  <c r="J3323" i="8"/>
  <c r="E2723" i="8"/>
  <c r="E1373" i="8"/>
  <c r="E1823" i="8"/>
  <c r="E2273" i="8"/>
  <c r="E173" i="8"/>
  <c r="E2423" i="8"/>
  <c r="E323" i="8"/>
  <c r="E4073" i="8"/>
  <c r="E1523" i="8"/>
  <c r="E3923" i="8"/>
  <c r="E1223" i="8"/>
  <c r="E923" i="8"/>
  <c r="E3473" i="8"/>
  <c r="E473" i="8"/>
  <c r="E23" i="8"/>
  <c r="E3323" i="8"/>
  <c r="E1673" i="8"/>
  <c r="E3023" i="8"/>
  <c r="E3773" i="8"/>
  <c r="E623" i="8"/>
  <c r="E1073" i="8"/>
  <c r="E2573" i="8"/>
  <c r="E4223" i="8"/>
  <c r="L42" i="8"/>
  <c r="M42" i="8" s="1"/>
  <c r="N42" i="8" s="1"/>
  <c r="L642" i="8"/>
  <c r="M642" i="8" s="1"/>
  <c r="N642" i="8" s="1"/>
  <c r="L1542" i="8"/>
  <c r="M1542" i="8" s="1"/>
  <c r="N1542" i="8" s="1"/>
  <c r="L1242" i="8"/>
  <c r="M1242" i="8" s="1"/>
  <c r="N1242" i="8" s="1"/>
  <c r="L192" i="8"/>
  <c r="M192" i="8" s="1"/>
  <c r="N192" i="8" s="1"/>
  <c r="L4242" i="8"/>
  <c r="M4242" i="8" s="1"/>
  <c r="N4242" i="8" s="1"/>
  <c r="L3492" i="8"/>
  <c r="M3492" i="8" s="1"/>
  <c r="N3492" i="8" s="1"/>
  <c r="L2292" i="8"/>
  <c r="M2292" i="8" s="1"/>
  <c r="N2292" i="8" s="1"/>
  <c r="L1692" i="8"/>
  <c r="M1692" i="8" s="1"/>
  <c r="N1692" i="8" s="1"/>
  <c r="L2592" i="8"/>
  <c r="M2592" i="8" s="1"/>
  <c r="N2592" i="8" s="1"/>
  <c r="L3042" i="8"/>
  <c r="M3042" i="8" s="1"/>
  <c r="N3042" i="8" s="1"/>
  <c r="L3342" i="8"/>
  <c r="M3342" i="8" s="1"/>
  <c r="N3342" i="8" s="1"/>
  <c r="L1392" i="8"/>
  <c r="M1392" i="8" s="1"/>
  <c r="N1392" i="8" s="1"/>
  <c r="L342" i="8"/>
  <c r="M342" i="8" s="1"/>
  <c r="N342" i="8" s="1"/>
  <c r="L492" i="8"/>
  <c r="M492" i="8" s="1"/>
  <c r="N492" i="8" s="1"/>
  <c r="L4092" i="8"/>
  <c r="M4092" i="8" s="1"/>
  <c r="N4092" i="8" s="1"/>
  <c r="L1092" i="8"/>
  <c r="M1092" i="8" s="1"/>
  <c r="N1092" i="8" s="1"/>
  <c r="L942" i="8"/>
  <c r="M942" i="8" s="1"/>
  <c r="N942" i="8" s="1"/>
  <c r="L1842" i="8"/>
  <c r="M1842" i="8" s="1"/>
  <c r="N1842" i="8" s="1"/>
  <c r="L2442" i="8"/>
  <c r="M2442" i="8" s="1"/>
  <c r="N2442" i="8" s="1"/>
  <c r="L3792" i="8"/>
  <c r="M3792" i="8" s="1"/>
  <c r="N3792" i="8" s="1"/>
  <c r="K1542" i="8"/>
  <c r="K492" i="8"/>
  <c r="K3342" i="8"/>
  <c r="K342" i="8"/>
  <c r="K2292" i="8"/>
  <c r="K4242" i="8"/>
  <c r="K1692" i="8"/>
  <c r="K192" i="8"/>
  <c r="K4092" i="8"/>
  <c r="K3792" i="8"/>
  <c r="K942" i="8"/>
  <c r="K2592" i="8"/>
  <c r="K3492" i="8"/>
  <c r="K1842" i="8"/>
  <c r="K1392" i="8"/>
  <c r="K642" i="8"/>
  <c r="K42" i="8"/>
  <c r="K1242" i="8"/>
  <c r="K3042" i="8"/>
  <c r="K2442" i="8"/>
  <c r="K1092" i="8"/>
  <c r="J1542" i="8"/>
  <c r="J3492" i="8"/>
  <c r="J1392" i="8"/>
  <c r="J192" i="8"/>
  <c r="J1842" i="8"/>
  <c r="J1242" i="8"/>
  <c r="J3042" i="8"/>
  <c r="J3792" i="8"/>
  <c r="J3342" i="8"/>
  <c r="J4242" i="8"/>
  <c r="J42" i="8"/>
  <c r="J1092" i="8"/>
  <c r="J342" i="8"/>
  <c r="J642" i="8"/>
  <c r="J2592" i="8"/>
  <c r="J2442" i="8"/>
  <c r="J492" i="8"/>
  <c r="J2292" i="8"/>
  <c r="J4092" i="8"/>
  <c r="J1692" i="8"/>
  <c r="J942" i="8"/>
  <c r="E1692" i="8"/>
  <c r="E2292" i="8"/>
  <c r="E42" i="8"/>
  <c r="E1842" i="8"/>
  <c r="E4092" i="8"/>
  <c r="E3492" i="8"/>
  <c r="E3342" i="8"/>
  <c r="E1542" i="8"/>
  <c r="E3042" i="8"/>
  <c r="E4242" i="8"/>
  <c r="E642" i="8"/>
  <c r="E1092" i="8"/>
  <c r="E192" i="8"/>
  <c r="E2592" i="8"/>
  <c r="E1242" i="8"/>
  <c r="E2442" i="8"/>
  <c r="E942" i="8"/>
  <c r="E342" i="8"/>
  <c r="E1392" i="8"/>
  <c r="E3792" i="8"/>
  <c r="E492" i="8"/>
  <c r="L493" i="8"/>
  <c r="M493" i="8" s="1"/>
  <c r="N493" i="8" s="1"/>
  <c r="L1243" i="8"/>
  <c r="M1243" i="8" s="1"/>
  <c r="N1243" i="8" s="1"/>
  <c r="L643" i="8"/>
  <c r="M643" i="8" s="1"/>
  <c r="N643" i="8" s="1"/>
  <c r="L2593" i="8"/>
  <c r="M2593" i="8" s="1"/>
  <c r="N2593" i="8" s="1"/>
  <c r="L4093" i="8"/>
  <c r="M4093" i="8" s="1"/>
  <c r="N4093" i="8" s="1"/>
  <c r="L3493" i="8"/>
  <c r="M3493" i="8" s="1"/>
  <c r="N3493" i="8" s="1"/>
  <c r="L1543" i="8"/>
  <c r="M1543" i="8" s="1"/>
  <c r="N1543" i="8" s="1"/>
  <c r="L3343" i="8"/>
  <c r="M3343" i="8" s="1"/>
  <c r="N3343" i="8" s="1"/>
  <c r="L1843" i="8"/>
  <c r="M1843" i="8" s="1"/>
  <c r="N1843" i="8" s="1"/>
  <c r="L2293" i="8"/>
  <c r="M2293" i="8" s="1"/>
  <c r="N2293" i="8" s="1"/>
  <c r="L1393" i="8"/>
  <c r="M1393" i="8" s="1"/>
  <c r="N1393" i="8" s="1"/>
  <c r="L3043" i="8"/>
  <c r="M3043" i="8" s="1"/>
  <c r="N3043" i="8" s="1"/>
  <c r="L1093" i="8"/>
  <c r="M1093" i="8" s="1"/>
  <c r="N1093" i="8" s="1"/>
  <c r="L2443" i="8"/>
  <c r="M2443" i="8" s="1"/>
  <c r="N2443" i="8" s="1"/>
  <c r="L3793" i="8"/>
  <c r="M3793" i="8" s="1"/>
  <c r="N3793" i="8" s="1"/>
  <c r="L943" i="8"/>
  <c r="M943" i="8" s="1"/>
  <c r="N943" i="8" s="1"/>
  <c r="L1693" i="8"/>
  <c r="M1693" i="8" s="1"/>
  <c r="N1693" i="8" s="1"/>
  <c r="L193" i="8"/>
  <c r="M193" i="8" s="1"/>
  <c r="N193" i="8" s="1"/>
  <c r="L343" i="8"/>
  <c r="M343" i="8" s="1"/>
  <c r="N343" i="8" s="1"/>
  <c r="L43" i="8"/>
  <c r="M43" i="8" s="1"/>
  <c r="N43" i="8" s="1"/>
  <c r="L4243" i="8"/>
  <c r="M4243" i="8" s="1"/>
  <c r="N4243" i="8" s="1"/>
  <c r="K643" i="8"/>
  <c r="K4093" i="8"/>
  <c r="K1543" i="8"/>
  <c r="K2443" i="8"/>
  <c r="K3343" i="8"/>
  <c r="K943" i="8"/>
  <c r="K2593" i="8"/>
  <c r="K343" i="8"/>
  <c r="K1693" i="8"/>
  <c r="K3493" i="8"/>
  <c r="K43" i="8"/>
  <c r="K193" i="8"/>
  <c r="K3043" i="8"/>
  <c r="K3793" i="8"/>
  <c r="K1393" i="8"/>
  <c r="K1093" i="8"/>
  <c r="K2293" i="8"/>
  <c r="K1243" i="8"/>
  <c r="K493" i="8"/>
  <c r="K1843" i="8"/>
  <c r="K4243" i="8"/>
  <c r="J3493" i="8"/>
  <c r="J43" i="8"/>
  <c r="J3793" i="8"/>
  <c r="J1243" i="8"/>
  <c r="J1093" i="8"/>
  <c r="J3043" i="8"/>
  <c r="J1543" i="8"/>
  <c r="J493" i="8"/>
  <c r="J1843" i="8"/>
  <c r="J343" i="8"/>
  <c r="J943" i="8"/>
  <c r="J1393" i="8"/>
  <c r="J4243" i="8"/>
  <c r="J1693" i="8"/>
  <c r="J2443" i="8"/>
  <c r="J2293" i="8"/>
  <c r="J3343" i="8"/>
  <c r="J4093" i="8"/>
  <c r="J2593" i="8"/>
  <c r="J643" i="8"/>
  <c r="J193" i="8"/>
  <c r="E1543" i="8"/>
  <c r="E2593" i="8"/>
  <c r="E43" i="8"/>
  <c r="E2293" i="8"/>
  <c r="E1093" i="8"/>
  <c r="E3493" i="8"/>
  <c r="E4243" i="8"/>
  <c r="E1243" i="8"/>
  <c r="E1393" i="8"/>
  <c r="E3043" i="8"/>
  <c r="E1843" i="8"/>
  <c r="E493" i="8"/>
  <c r="E643" i="8"/>
  <c r="E193" i="8"/>
  <c r="E4093" i="8"/>
  <c r="E943" i="8"/>
  <c r="E1693" i="8"/>
  <c r="E2443" i="8"/>
  <c r="E3793" i="8"/>
  <c r="E343" i="8"/>
  <c r="E3343" i="8"/>
  <c r="L341" i="8"/>
  <c r="M341" i="8" s="1"/>
  <c r="N341" i="8" s="1"/>
  <c r="L1241" i="8"/>
  <c r="M1241" i="8" s="1"/>
  <c r="N1241" i="8" s="1"/>
  <c r="L2291" i="8"/>
  <c r="M2291" i="8" s="1"/>
  <c r="N2291" i="8" s="1"/>
  <c r="L3491" i="8"/>
  <c r="M3491" i="8" s="1"/>
  <c r="N3491" i="8" s="1"/>
  <c r="L2441" i="8"/>
  <c r="M2441" i="8" s="1"/>
  <c r="N2441" i="8" s="1"/>
  <c r="L1391" i="8"/>
  <c r="M1391" i="8" s="1"/>
  <c r="N1391" i="8" s="1"/>
  <c r="L3041" i="8"/>
  <c r="M3041" i="8" s="1"/>
  <c r="N3041" i="8" s="1"/>
  <c r="L3791" i="8"/>
  <c r="M3791" i="8" s="1"/>
  <c r="N3791" i="8" s="1"/>
  <c r="L491" i="8"/>
  <c r="M491" i="8" s="1"/>
  <c r="N491" i="8" s="1"/>
  <c r="L941" i="8"/>
  <c r="M941" i="8" s="1"/>
  <c r="N941" i="8" s="1"/>
  <c r="L1841" i="8"/>
  <c r="M1841" i="8" s="1"/>
  <c r="N1841" i="8" s="1"/>
  <c r="L41" i="8"/>
  <c r="M41" i="8" s="1"/>
  <c r="N41" i="8" s="1"/>
  <c r="L2591" i="8"/>
  <c r="M2591" i="8" s="1"/>
  <c r="N2591" i="8" s="1"/>
  <c r="L1541" i="8"/>
  <c r="M1541" i="8" s="1"/>
  <c r="N1541" i="8" s="1"/>
  <c r="L4091" i="8"/>
  <c r="M4091" i="8" s="1"/>
  <c r="N4091" i="8" s="1"/>
  <c r="L1091" i="8"/>
  <c r="M1091" i="8" s="1"/>
  <c r="N1091" i="8" s="1"/>
  <c r="L641" i="8"/>
  <c r="M641" i="8" s="1"/>
  <c r="N641" i="8" s="1"/>
  <c r="L191" i="8"/>
  <c r="M191" i="8" s="1"/>
  <c r="N191" i="8" s="1"/>
  <c r="L4241" i="8"/>
  <c r="M4241" i="8" s="1"/>
  <c r="N4241" i="8" s="1"/>
  <c r="L1691" i="8"/>
  <c r="M1691" i="8" s="1"/>
  <c r="N1691" i="8" s="1"/>
  <c r="L3341" i="8"/>
  <c r="M3341" i="8" s="1"/>
  <c r="N3341" i="8" s="1"/>
  <c r="K41" i="8"/>
  <c r="K1841" i="8"/>
  <c r="K941" i="8"/>
  <c r="K4091" i="8"/>
  <c r="K1541" i="8"/>
  <c r="K491" i="8"/>
  <c r="K1391" i="8"/>
  <c r="K1091" i="8"/>
  <c r="K4241" i="8"/>
  <c r="K641" i="8"/>
  <c r="K2591" i="8"/>
  <c r="K1691" i="8"/>
  <c r="K3341" i="8"/>
  <c r="K3791" i="8"/>
  <c r="K191" i="8"/>
  <c r="K341" i="8"/>
  <c r="K2441" i="8"/>
  <c r="K1241" i="8"/>
  <c r="K3041" i="8"/>
  <c r="K2291" i="8"/>
  <c r="K3491" i="8"/>
  <c r="J4091" i="8"/>
  <c r="J641" i="8"/>
  <c r="J941" i="8"/>
  <c r="J1841" i="8"/>
  <c r="J491" i="8"/>
  <c r="J2441" i="8"/>
  <c r="J4241" i="8"/>
  <c r="J1241" i="8"/>
  <c r="J1091" i="8"/>
  <c r="J3491" i="8"/>
  <c r="J2591" i="8"/>
  <c r="J1691" i="8"/>
  <c r="J191" i="8"/>
  <c r="J3041" i="8"/>
  <c r="J3341" i="8"/>
  <c r="J3791" i="8"/>
  <c r="J1391" i="8"/>
  <c r="J341" i="8"/>
  <c r="J41" i="8"/>
  <c r="J2291" i="8"/>
  <c r="J1541" i="8"/>
  <c r="E1841" i="8"/>
  <c r="E41" i="8"/>
  <c r="E491" i="8"/>
  <c r="E941" i="8"/>
  <c r="E1691" i="8"/>
  <c r="E3791" i="8"/>
  <c r="E3491" i="8"/>
  <c r="E341" i="8"/>
  <c r="E1241" i="8"/>
  <c r="E2291" i="8"/>
  <c r="E2441" i="8"/>
  <c r="E1391" i="8"/>
  <c r="E3341" i="8"/>
  <c r="E4091" i="8"/>
  <c r="E2591" i="8"/>
  <c r="E1091" i="8"/>
  <c r="E3041" i="8"/>
  <c r="E1541" i="8"/>
  <c r="E191" i="8"/>
  <c r="E641" i="8"/>
  <c r="E4241" i="8"/>
  <c r="L2585" i="8"/>
  <c r="M2585" i="8" s="1"/>
  <c r="N2585" i="8" s="1"/>
  <c r="L35" i="8"/>
  <c r="M35" i="8" s="1"/>
  <c r="N35" i="8" s="1"/>
  <c r="L2285" i="8"/>
  <c r="M2285" i="8" s="1"/>
  <c r="N2285" i="8" s="1"/>
  <c r="L635" i="8"/>
  <c r="M635" i="8" s="1"/>
  <c r="N635" i="8" s="1"/>
  <c r="L1835" i="8"/>
  <c r="M1835" i="8" s="1"/>
  <c r="N1835" i="8" s="1"/>
  <c r="L3785" i="8"/>
  <c r="M3785" i="8" s="1"/>
  <c r="N3785" i="8" s="1"/>
  <c r="L3035" i="8"/>
  <c r="M3035" i="8" s="1"/>
  <c r="N3035" i="8" s="1"/>
  <c r="L4235" i="8"/>
  <c r="M4235" i="8" s="1"/>
  <c r="N4235" i="8" s="1"/>
  <c r="L335" i="8"/>
  <c r="M335" i="8" s="1"/>
  <c r="N335" i="8" s="1"/>
  <c r="L1085" i="8"/>
  <c r="M1085" i="8" s="1"/>
  <c r="N1085" i="8" s="1"/>
  <c r="L4085" i="8"/>
  <c r="M4085" i="8" s="1"/>
  <c r="N4085" i="8" s="1"/>
  <c r="L3485" i="8"/>
  <c r="M3485" i="8" s="1"/>
  <c r="N3485" i="8" s="1"/>
  <c r="L3935" i="8"/>
  <c r="M3935" i="8" s="1"/>
  <c r="N3935" i="8" s="1"/>
  <c r="L1535" i="8"/>
  <c r="M1535" i="8" s="1"/>
  <c r="N1535" i="8" s="1"/>
  <c r="L2435" i="8"/>
  <c r="M2435" i="8" s="1"/>
  <c r="N2435" i="8" s="1"/>
  <c r="L1235" i="8"/>
  <c r="M1235" i="8" s="1"/>
  <c r="N1235" i="8" s="1"/>
  <c r="L185" i="8"/>
  <c r="M185" i="8" s="1"/>
  <c r="N185" i="8" s="1"/>
  <c r="L3335" i="8"/>
  <c r="M3335" i="8" s="1"/>
  <c r="N3335" i="8" s="1"/>
  <c r="L485" i="8"/>
  <c r="M485" i="8" s="1"/>
  <c r="N485" i="8" s="1"/>
  <c r="L1685" i="8"/>
  <c r="M1685" i="8" s="1"/>
  <c r="N1685" i="8" s="1"/>
  <c r="L1385" i="8"/>
  <c r="M1385" i="8" s="1"/>
  <c r="N1385" i="8" s="1"/>
  <c r="L935" i="8"/>
  <c r="M935" i="8" s="1"/>
  <c r="N935" i="8" s="1"/>
  <c r="K1085" i="8"/>
  <c r="K1685" i="8"/>
  <c r="K4085" i="8"/>
  <c r="K1835" i="8"/>
  <c r="K335" i="8"/>
  <c r="K35" i="8"/>
  <c r="K3335" i="8"/>
  <c r="K1535" i="8"/>
  <c r="K1235" i="8"/>
  <c r="K3035" i="8"/>
  <c r="K2585" i="8"/>
  <c r="K185" i="8"/>
  <c r="K1385" i="8"/>
  <c r="K2285" i="8"/>
  <c r="K3935" i="8"/>
  <c r="K635" i="8"/>
  <c r="K2435" i="8"/>
  <c r="K3785" i="8"/>
  <c r="K485" i="8"/>
  <c r="K4235" i="8"/>
  <c r="K3485" i="8"/>
  <c r="K935" i="8"/>
  <c r="J1085" i="8"/>
  <c r="J1385" i="8"/>
  <c r="J4085" i="8"/>
  <c r="J2285" i="8"/>
  <c r="J335" i="8"/>
  <c r="J185" i="8"/>
  <c r="J3485" i="8"/>
  <c r="J1235" i="8"/>
  <c r="J935" i="8"/>
  <c r="J35" i="8"/>
  <c r="J1835" i="8"/>
  <c r="J4235" i="8"/>
  <c r="J3035" i="8"/>
  <c r="J3335" i="8"/>
  <c r="J485" i="8"/>
  <c r="J1685" i="8"/>
  <c r="J635" i="8"/>
  <c r="J1535" i="8"/>
  <c r="J3935" i="8"/>
  <c r="J2585" i="8"/>
  <c r="J2435" i="8"/>
  <c r="J3785" i="8"/>
  <c r="E3485" i="8"/>
  <c r="E4085" i="8"/>
  <c r="E4235" i="8"/>
  <c r="E635" i="8"/>
  <c r="E185" i="8"/>
  <c r="E2285" i="8"/>
  <c r="E935" i="8"/>
  <c r="E1235" i="8"/>
  <c r="E2585" i="8"/>
  <c r="E2435" i="8"/>
  <c r="E35" i="8"/>
  <c r="E1685" i="8"/>
  <c r="E3035" i="8"/>
  <c r="E1385" i="8"/>
  <c r="E3785" i="8"/>
  <c r="E1535" i="8"/>
  <c r="E1835" i="8"/>
  <c r="E3935" i="8"/>
  <c r="E1085" i="8"/>
  <c r="E485" i="8"/>
  <c r="E3335" i="8"/>
  <c r="E335" i="8"/>
  <c r="L1083" i="8"/>
  <c r="M1083" i="8" s="1"/>
  <c r="N1083" i="8" s="1"/>
  <c r="L3933" i="8"/>
  <c r="M3933" i="8" s="1"/>
  <c r="N3933" i="8" s="1"/>
  <c r="L1683" i="8"/>
  <c r="M1683" i="8" s="1"/>
  <c r="N1683" i="8" s="1"/>
  <c r="L4233" i="8"/>
  <c r="M4233" i="8" s="1"/>
  <c r="N4233" i="8" s="1"/>
  <c r="L3033" i="8"/>
  <c r="M3033" i="8" s="1"/>
  <c r="N3033" i="8" s="1"/>
  <c r="L3483" i="8"/>
  <c r="M3483" i="8" s="1"/>
  <c r="N3483" i="8" s="1"/>
  <c r="L2283" i="8"/>
  <c r="M2283" i="8" s="1"/>
  <c r="N2283" i="8" s="1"/>
  <c r="L1233" i="8"/>
  <c r="M1233" i="8" s="1"/>
  <c r="N1233" i="8" s="1"/>
  <c r="L633" i="8"/>
  <c r="M633" i="8" s="1"/>
  <c r="N633" i="8" s="1"/>
  <c r="L933" i="8"/>
  <c r="M933" i="8" s="1"/>
  <c r="N933" i="8" s="1"/>
  <c r="L483" i="8"/>
  <c r="M483" i="8" s="1"/>
  <c r="N483" i="8" s="1"/>
  <c r="L3783" i="8"/>
  <c r="M3783" i="8" s="1"/>
  <c r="N3783" i="8" s="1"/>
  <c r="L2433" i="8"/>
  <c r="M2433" i="8" s="1"/>
  <c r="N2433" i="8" s="1"/>
  <c r="L183" i="8"/>
  <c r="M183" i="8" s="1"/>
  <c r="N183" i="8" s="1"/>
  <c r="L1383" i="8"/>
  <c r="M1383" i="8" s="1"/>
  <c r="N1383" i="8" s="1"/>
  <c r="L3333" i="8"/>
  <c r="M3333" i="8" s="1"/>
  <c r="N3333" i="8" s="1"/>
  <c r="L1833" i="8"/>
  <c r="M1833" i="8" s="1"/>
  <c r="N1833" i="8" s="1"/>
  <c r="L33" i="8"/>
  <c r="M33" i="8" s="1"/>
  <c r="N33" i="8" s="1"/>
  <c r="L1533" i="8"/>
  <c r="M1533" i="8" s="1"/>
  <c r="N1533" i="8" s="1"/>
  <c r="L4083" i="8"/>
  <c r="M4083" i="8" s="1"/>
  <c r="N4083" i="8" s="1"/>
  <c r="L2583" i="8"/>
  <c r="M2583" i="8" s="1"/>
  <c r="N2583" i="8" s="1"/>
  <c r="L333" i="8"/>
  <c r="M333" i="8" s="1"/>
  <c r="N333" i="8" s="1"/>
  <c r="K183" i="8"/>
  <c r="K3783" i="8"/>
  <c r="K4233" i="8"/>
  <c r="K4083" i="8"/>
  <c r="K483" i="8"/>
  <c r="K333" i="8"/>
  <c r="K933" i="8"/>
  <c r="K633" i="8"/>
  <c r="K2583" i="8"/>
  <c r="K1233" i="8"/>
  <c r="K1533" i="8"/>
  <c r="K2283" i="8"/>
  <c r="K3933" i="8"/>
  <c r="K3333" i="8"/>
  <c r="K1833" i="8"/>
  <c r="K33" i="8"/>
  <c r="K3033" i="8"/>
  <c r="K2433" i="8"/>
  <c r="K1383" i="8"/>
  <c r="K3483" i="8"/>
  <c r="K1083" i="8"/>
  <c r="K1683" i="8"/>
  <c r="J933" i="8"/>
  <c r="J1533" i="8"/>
  <c r="J633" i="8"/>
  <c r="J2583" i="8"/>
  <c r="J3783" i="8"/>
  <c r="J1683" i="8"/>
  <c r="J4233" i="8"/>
  <c r="J183" i="8"/>
  <c r="J2283" i="8"/>
  <c r="J483" i="8"/>
  <c r="J1833" i="8"/>
  <c r="J3033" i="8"/>
  <c r="J3933" i="8"/>
  <c r="J333" i="8"/>
  <c r="J1383" i="8"/>
  <c r="J2433" i="8"/>
  <c r="J3483" i="8"/>
  <c r="J3333" i="8"/>
  <c r="J4083" i="8"/>
  <c r="J1233" i="8"/>
  <c r="J33" i="8"/>
  <c r="J1083" i="8"/>
  <c r="E633" i="8"/>
  <c r="E1833" i="8"/>
  <c r="E33" i="8"/>
  <c r="E3033" i="8"/>
  <c r="E933" i="8"/>
  <c r="E3483" i="8"/>
  <c r="E4233" i="8"/>
  <c r="E1233" i="8"/>
  <c r="E1683" i="8"/>
  <c r="E483" i="8"/>
  <c r="E2283" i="8"/>
  <c r="E333" i="8"/>
  <c r="E3933" i="8"/>
  <c r="E2433" i="8"/>
  <c r="E3783" i="8"/>
  <c r="E1533" i="8"/>
  <c r="E1083" i="8"/>
  <c r="E3333" i="8"/>
  <c r="E183" i="8"/>
  <c r="E1383" i="8"/>
  <c r="E2583" i="8"/>
  <c r="E4083" i="8"/>
  <c r="L2444" i="8"/>
  <c r="M2444" i="8" s="1"/>
  <c r="N2444" i="8" s="1"/>
  <c r="L944" i="8"/>
  <c r="M944" i="8" s="1"/>
  <c r="N944" i="8" s="1"/>
  <c r="L1544" i="8"/>
  <c r="M1544" i="8" s="1"/>
  <c r="N1544" i="8" s="1"/>
  <c r="L2594" i="8"/>
  <c r="M2594" i="8" s="1"/>
  <c r="N2594" i="8" s="1"/>
  <c r="L644" i="8"/>
  <c r="M644" i="8" s="1"/>
  <c r="N644" i="8" s="1"/>
  <c r="L4094" i="8"/>
  <c r="M4094" i="8" s="1"/>
  <c r="N4094" i="8" s="1"/>
  <c r="L1094" i="8"/>
  <c r="M1094" i="8" s="1"/>
  <c r="N1094" i="8" s="1"/>
  <c r="L1844" i="8"/>
  <c r="M1844" i="8" s="1"/>
  <c r="N1844" i="8" s="1"/>
  <c r="L194" i="8"/>
  <c r="M194" i="8" s="1"/>
  <c r="N194" i="8" s="1"/>
  <c r="L3044" i="8"/>
  <c r="M3044" i="8" s="1"/>
  <c r="N3044" i="8" s="1"/>
  <c r="L1694" i="8"/>
  <c r="M1694" i="8" s="1"/>
  <c r="N1694" i="8" s="1"/>
  <c r="L494" i="8"/>
  <c r="M494" i="8" s="1"/>
  <c r="N494" i="8" s="1"/>
  <c r="L3494" i="8"/>
  <c r="M3494" i="8" s="1"/>
  <c r="N3494" i="8" s="1"/>
  <c r="L1394" i="8"/>
  <c r="M1394" i="8" s="1"/>
  <c r="N1394" i="8" s="1"/>
  <c r="L1244" i="8"/>
  <c r="M1244" i="8" s="1"/>
  <c r="N1244" i="8" s="1"/>
  <c r="L344" i="8"/>
  <c r="M344" i="8" s="1"/>
  <c r="N344" i="8" s="1"/>
  <c r="L4244" i="8"/>
  <c r="M4244" i="8" s="1"/>
  <c r="N4244" i="8" s="1"/>
  <c r="L44" i="8"/>
  <c r="M44" i="8" s="1"/>
  <c r="N44" i="8" s="1"/>
  <c r="L2294" i="8"/>
  <c r="M2294" i="8" s="1"/>
  <c r="N2294" i="8" s="1"/>
  <c r="L3794" i="8"/>
  <c r="M3794" i="8" s="1"/>
  <c r="N3794" i="8" s="1"/>
  <c r="L3344" i="8"/>
  <c r="M3344" i="8" s="1"/>
  <c r="N3344" i="8" s="1"/>
  <c r="K2594" i="8"/>
  <c r="K944" i="8"/>
  <c r="K2444" i="8"/>
  <c r="K2294" i="8"/>
  <c r="K494" i="8"/>
  <c r="K1694" i="8"/>
  <c r="K4094" i="8"/>
  <c r="K44" i="8"/>
  <c r="K1244" i="8"/>
  <c r="K1394" i="8"/>
  <c r="K344" i="8"/>
  <c r="K644" i="8"/>
  <c r="K3494" i="8"/>
  <c r="K3044" i="8"/>
  <c r="K4244" i="8"/>
  <c r="K1094" i="8"/>
  <c r="K3344" i="8"/>
  <c r="K1544" i="8"/>
  <c r="K1844" i="8"/>
  <c r="K194" i="8"/>
  <c r="K3794" i="8"/>
  <c r="J644" i="8"/>
  <c r="J3494" i="8"/>
  <c r="J44" i="8"/>
  <c r="J494" i="8"/>
  <c r="J3344" i="8"/>
  <c r="J3044" i="8"/>
  <c r="J1244" i="8"/>
  <c r="J2294" i="8"/>
  <c r="J3794" i="8"/>
  <c r="J2444" i="8"/>
  <c r="J1394" i="8"/>
  <c r="J344" i="8"/>
  <c r="J1544" i="8"/>
  <c r="J1094" i="8"/>
  <c r="J194" i="8"/>
  <c r="J4244" i="8"/>
  <c r="J2594" i="8"/>
  <c r="J1844" i="8"/>
  <c r="J944" i="8"/>
  <c r="J4094" i="8"/>
  <c r="J1694" i="8"/>
  <c r="E1094" i="8"/>
  <c r="E494" i="8"/>
  <c r="E4094" i="8"/>
  <c r="E1394" i="8"/>
  <c r="E44" i="8"/>
  <c r="E1844" i="8"/>
  <c r="E1244" i="8"/>
  <c r="E644" i="8"/>
  <c r="E3344" i="8"/>
  <c r="E3044" i="8"/>
  <c r="E944" i="8"/>
  <c r="E2594" i="8"/>
  <c r="E2294" i="8"/>
  <c r="E2444" i="8"/>
  <c r="E194" i="8"/>
  <c r="E1694" i="8"/>
  <c r="E3794" i="8"/>
  <c r="E3494" i="8"/>
  <c r="E344" i="8"/>
  <c r="E1544" i="8"/>
  <c r="E4244" i="8"/>
  <c r="L646" i="8"/>
  <c r="M646" i="8" s="1"/>
  <c r="N646" i="8" s="1"/>
  <c r="L3346" i="8"/>
  <c r="M3346" i="8" s="1"/>
  <c r="N3346" i="8" s="1"/>
  <c r="L1396" i="8"/>
  <c r="M1396" i="8" s="1"/>
  <c r="N1396" i="8" s="1"/>
  <c r="L3046" i="8"/>
  <c r="M3046" i="8" s="1"/>
  <c r="N3046" i="8" s="1"/>
  <c r="L2296" i="8"/>
  <c r="M2296" i="8" s="1"/>
  <c r="N2296" i="8" s="1"/>
  <c r="L4096" i="8"/>
  <c r="M4096" i="8" s="1"/>
  <c r="N4096" i="8" s="1"/>
  <c r="L1546" i="8"/>
  <c r="M1546" i="8" s="1"/>
  <c r="N1546" i="8" s="1"/>
  <c r="L3496" i="8"/>
  <c r="M3496" i="8" s="1"/>
  <c r="N3496" i="8" s="1"/>
  <c r="L1096" i="8"/>
  <c r="M1096" i="8" s="1"/>
  <c r="N1096" i="8" s="1"/>
  <c r="L346" i="8"/>
  <c r="M346" i="8" s="1"/>
  <c r="N346" i="8" s="1"/>
  <c r="L1846" i="8"/>
  <c r="M1846" i="8" s="1"/>
  <c r="N1846" i="8" s="1"/>
  <c r="L4246" i="8"/>
  <c r="M4246" i="8" s="1"/>
  <c r="N4246" i="8" s="1"/>
  <c r="L946" i="8"/>
  <c r="M946" i="8" s="1"/>
  <c r="N946" i="8" s="1"/>
  <c r="L2596" i="8"/>
  <c r="M2596" i="8" s="1"/>
  <c r="N2596" i="8" s="1"/>
  <c r="L1246" i="8"/>
  <c r="M1246" i="8" s="1"/>
  <c r="N1246" i="8" s="1"/>
  <c r="L1696" i="8"/>
  <c r="M1696" i="8" s="1"/>
  <c r="N1696" i="8" s="1"/>
  <c r="L3796" i="8"/>
  <c r="M3796" i="8" s="1"/>
  <c r="N3796" i="8" s="1"/>
  <c r="L2446" i="8"/>
  <c r="M2446" i="8" s="1"/>
  <c r="N2446" i="8" s="1"/>
  <c r="L46" i="8"/>
  <c r="M46" i="8" s="1"/>
  <c r="N46" i="8" s="1"/>
  <c r="L196" i="8"/>
  <c r="M196" i="8" s="1"/>
  <c r="N196" i="8" s="1"/>
  <c r="L496" i="8"/>
  <c r="M496" i="8" s="1"/>
  <c r="N496" i="8" s="1"/>
  <c r="K1246" i="8"/>
  <c r="K4096" i="8"/>
  <c r="K2596" i="8"/>
  <c r="K1096" i="8"/>
  <c r="K646" i="8"/>
  <c r="K3796" i="8"/>
  <c r="K3346" i="8"/>
  <c r="K3046" i="8"/>
  <c r="K1396" i="8"/>
  <c r="K346" i="8"/>
  <c r="K2446" i="8"/>
  <c r="K1696" i="8"/>
  <c r="K496" i="8"/>
  <c r="K46" i="8"/>
  <c r="K946" i="8"/>
  <c r="K4246" i="8"/>
  <c r="K1846" i="8"/>
  <c r="K196" i="8"/>
  <c r="K2296" i="8"/>
  <c r="K1546" i="8"/>
  <c r="K3496" i="8"/>
  <c r="J2596" i="8"/>
  <c r="J1096" i="8"/>
  <c r="J3346" i="8"/>
  <c r="J196" i="8"/>
  <c r="J1396" i="8"/>
  <c r="J1246" i="8"/>
  <c r="J1696" i="8"/>
  <c r="J2446" i="8"/>
  <c r="J46" i="8"/>
  <c r="J2296" i="8"/>
  <c r="J1846" i="8"/>
  <c r="J3496" i="8"/>
  <c r="J496" i="8"/>
  <c r="J3046" i="8"/>
  <c r="J1546" i="8"/>
  <c r="J646" i="8"/>
  <c r="J3796" i="8"/>
  <c r="J346" i="8"/>
  <c r="J946" i="8"/>
  <c r="J4246" i="8"/>
  <c r="J4096" i="8"/>
  <c r="E1096" i="8"/>
  <c r="E1396" i="8"/>
  <c r="E3346" i="8"/>
  <c r="E2296" i="8"/>
  <c r="E196" i="8"/>
  <c r="E4246" i="8"/>
  <c r="E1546" i="8"/>
  <c r="E496" i="8"/>
  <c r="E3796" i="8"/>
  <c r="E2596" i="8"/>
  <c r="E1246" i="8"/>
  <c r="E1846" i="8"/>
  <c r="E946" i="8"/>
  <c r="E4096" i="8"/>
  <c r="E646" i="8"/>
  <c r="E2446" i="8"/>
  <c r="E1696" i="8"/>
  <c r="E346" i="8"/>
  <c r="E3496" i="8"/>
  <c r="E46" i="8"/>
  <c r="E3046" i="8"/>
  <c r="L4090" i="8"/>
  <c r="M4090" i="8" s="1"/>
  <c r="N4090" i="8" s="1"/>
  <c r="L3790" i="8"/>
  <c r="M3790" i="8" s="1"/>
  <c r="N3790" i="8" s="1"/>
  <c r="L40" i="8"/>
  <c r="M40" i="8" s="1"/>
  <c r="N40" i="8" s="1"/>
  <c r="L1090" i="8"/>
  <c r="M1090" i="8" s="1"/>
  <c r="N1090" i="8" s="1"/>
  <c r="L190" i="8"/>
  <c r="M190" i="8" s="1"/>
  <c r="N190" i="8" s="1"/>
  <c r="L1240" i="8"/>
  <c r="M1240" i="8" s="1"/>
  <c r="N1240" i="8" s="1"/>
  <c r="L940" i="8"/>
  <c r="M940" i="8" s="1"/>
  <c r="N940" i="8" s="1"/>
  <c r="L1540" i="8"/>
  <c r="M1540" i="8" s="1"/>
  <c r="N1540" i="8" s="1"/>
  <c r="L2590" i="8"/>
  <c r="M2590" i="8" s="1"/>
  <c r="N2590" i="8" s="1"/>
  <c r="L2440" i="8"/>
  <c r="M2440" i="8" s="1"/>
  <c r="N2440" i="8" s="1"/>
  <c r="L3490" i="8"/>
  <c r="M3490" i="8" s="1"/>
  <c r="N3490" i="8" s="1"/>
  <c r="L2290" i="8"/>
  <c r="M2290" i="8" s="1"/>
  <c r="N2290" i="8" s="1"/>
  <c r="L4240" i="8"/>
  <c r="M4240" i="8" s="1"/>
  <c r="N4240" i="8" s="1"/>
  <c r="L1690" i="8"/>
  <c r="M1690" i="8" s="1"/>
  <c r="N1690" i="8" s="1"/>
  <c r="L490" i="8"/>
  <c r="M490" i="8" s="1"/>
  <c r="N490" i="8" s="1"/>
  <c r="L1840" i="8"/>
  <c r="M1840" i="8" s="1"/>
  <c r="N1840" i="8" s="1"/>
  <c r="L3040" i="8"/>
  <c r="M3040" i="8" s="1"/>
  <c r="N3040" i="8" s="1"/>
  <c r="L3340" i="8"/>
  <c r="M3340" i="8" s="1"/>
  <c r="N3340" i="8" s="1"/>
  <c r="L640" i="8"/>
  <c r="M640" i="8" s="1"/>
  <c r="N640" i="8" s="1"/>
  <c r="L1390" i="8"/>
  <c r="M1390" i="8" s="1"/>
  <c r="N1390" i="8" s="1"/>
  <c r="L340" i="8"/>
  <c r="M340" i="8" s="1"/>
  <c r="N340" i="8" s="1"/>
  <c r="K1240" i="8"/>
  <c r="K3040" i="8"/>
  <c r="K1390" i="8"/>
  <c r="K3340" i="8"/>
  <c r="K640" i="8"/>
  <c r="K1840" i="8"/>
  <c r="K3790" i="8"/>
  <c r="K490" i="8"/>
  <c r="K2290" i="8"/>
  <c r="K1690" i="8"/>
  <c r="K3490" i="8"/>
  <c r="K1090" i="8"/>
  <c r="K4240" i="8"/>
  <c r="K2440" i="8"/>
  <c r="K2590" i="8"/>
  <c r="K1540" i="8"/>
  <c r="K940" i="8"/>
  <c r="K4090" i="8"/>
  <c r="K190" i="8"/>
  <c r="K40" i="8"/>
  <c r="K340" i="8"/>
  <c r="J1540" i="8"/>
  <c r="J1090" i="8"/>
  <c r="J190" i="8"/>
  <c r="J490" i="8"/>
  <c r="J3940" i="8"/>
  <c r="J3790" i="8"/>
  <c r="J1690" i="8"/>
  <c r="J3340" i="8"/>
  <c r="J2440" i="8"/>
  <c r="J4090" i="8"/>
  <c r="J2590" i="8"/>
  <c r="J3040" i="8"/>
  <c r="J940" i="8"/>
  <c r="J40" i="8"/>
  <c r="J4240" i="8"/>
  <c r="J1840" i="8"/>
  <c r="J1240" i="8"/>
  <c r="J2290" i="8"/>
  <c r="J3490" i="8"/>
  <c r="J1390" i="8"/>
  <c r="J640" i="8"/>
  <c r="J340" i="8"/>
  <c r="E640" i="8"/>
  <c r="E1690" i="8"/>
  <c r="E190" i="8"/>
  <c r="E1540" i="8"/>
  <c r="E2290" i="8"/>
  <c r="E4090" i="8"/>
  <c r="E3040" i="8"/>
  <c r="E3790" i="8"/>
  <c r="E3340" i="8"/>
  <c r="E490" i="8"/>
  <c r="E3940" i="8"/>
  <c r="E3490" i="8"/>
  <c r="E2440" i="8"/>
  <c r="E1090" i="8"/>
  <c r="E1840" i="8"/>
  <c r="E1240" i="8"/>
  <c r="E2590" i="8"/>
  <c r="E40" i="8"/>
  <c r="E4240" i="8"/>
  <c r="E940" i="8"/>
  <c r="E1390" i="8"/>
  <c r="E340" i="8"/>
  <c r="L1084" i="8"/>
  <c r="M1084" i="8" s="1"/>
  <c r="N1084" i="8" s="1"/>
  <c r="L1384" i="8"/>
  <c r="M1384" i="8" s="1"/>
  <c r="N1384" i="8" s="1"/>
  <c r="L3334" i="8"/>
  <c r="M3334" i="8" s="1"/>
  <c r="N3334" i="8" s="1"/>
  <c r="L334" i="8"/>
  <c r="M334" i="8" s="1"/>
  <c r="N334" i="8" s="1"/>
  <c r="L2584" i="8"/>
  <c r="M2584" i="8" s="1"/>
  <c r="N2584" i="8" s="1"/>
  <c r="L3934" i="8"/>
  <c r="M3934" i="8" s="1"/>
  <c r="N3934" i="8" s="1"/>
  <c r="L1534" i="8"/>
  <c r="M1534" i="8" s="1"/>
  <c r="N1534" i="8" s="1"/>
  <c r="L34" i="8"/>
  <c r="M34" i="8" s="1"/>
  <c r="N34" i="8" s="1"/>
  <c r="L1684" i="8"/>
  <c r="M1684" i="8" s="1"/>
  <c r="N1684" i="8" s="1"/>
  <c r="L3484" i="8"/>
  <c r="M3484" i="8" s="1"/>
  <c r="N3484" i="8" s="1"/>
  <c r="L1834" i="8"/>
  <c r="M1834" i="8" s="1"/>
  <c r="N1834" i="8" s="1"/>
  <c r="L2434" i="8"/>
  <c r="M2434" i="8" s="1"/>
  <c r="N2434" i="8" s="1"/>
  <c r="L934" i="8"/>
  <c r="M934" i="8" s="1"/>
  <c r="N934" i="8" s="1"/>
  <c r="L4234" i="8"/>
  <c r="M4234" i="8" s="1"/>
  <c r="N4234" i="8" s="1"/>
  <c r="L484" i="8"/>
  <c r="M484" i="8" s="1"/>
  <c r="N484" i="8" s="1"/>
  <c r="L634" i="8"/>
  <c r="M634" i="8" s="1"/>
  <c r="N634" i="8" s="1"/>
  <c r="L3784" i="8"/>
  <c r="M3784" i="8" s="1"/>
  <c r="N3784" i="8" s="1"/>
  <c r="L4084" i="8"/>
  <c r="M4084" i="8" s="1"/>
  <c r="N4084" i="8" s="1"/>
  <c r="L1234" i="8"/>
  <c r="M1234" i="8" s="1"/>
  <c r="N1234" i="8" s="1"/>
  <c r="L184" i="8"/>
  <c r="M184" i="8" s="1"/>
  <c r="N184" i="8" s="1"/>
  <c r="L3034" i="8"/>
  <c r="M3034" i="8" s="1"/>
  <c r="N3034" i="8" s="1"/>
  <c r="L2284" i="8"/>
  <c r="M2284" i="8" s="1"/>
  <c r="N2284" i="8" s="1"/>
  <c r="K3784" i="8"/>
  <c r="K1834" i="8"/>
  <c r="K2584" i="8"/>
  <c r="K484" i="8"/>
  <c r="K2284" i="8"/>
  <c r="K934" i="8"/>
  <c r="K634" i="8"/>
  <c r="K1534" i="8"/>
  <c r="K3934" i="8"/>
  <c r="K4234" i="8"/>
  <c r="K3484" i="8"/>
  <c r="K1684" i="8"/>
  <c r="K34" i="8"/>
  <c r="K4084" i="8"/>
  <c r="K1234" i="8"/>
  <c r="K334" i="8"/>
  <c r="K3034" i="8"/>
  <c r="K2434" i="8"/>
  <c r="K184" i="8"/>
  <c r="K3334" i="8"/>
  <c r="K1084" i="8"/>
  <c r="K1384" i="8"/>
  <c r="J2434" i="8"/>
  <c r="J2584" i="8"/>
  <c r="J1834" i="8"/>
  <c r="J4234" i="8"/>
  <c r="J1534" i="8"/>
  <c r="J1234" i="8"/>
  <c r="J1084" i="8"/>
  <c r="J1684" i="8"/>
  <c r="J34" i="8"/>
  <c r="J184" i="8"/>
  <c r="J634" i="8"/>
  <c r="J4084" i="8"/>
  <c r="J934" i="8"/>
  <c r="J3784" i="8"/>
  <c r="J1384" i="8"/>
  <c r="J2284" i="8"/>
  <c r="J3334" i="8"/>
  <c r="J334" i="8"/>
  <c r="J484" i="8"/>
  <c r="J3934" i="8"/>
  <c r="J3484" i="8"/>
  <c r="J3034" i="8"/>
  <c r="E4084" i="8"/>
  <c r="E2284" i="8"/>
  <c r="E2434" i="8"/>
  <c r="E1084" i="8"/>
  <c r="E1234" i="8"/>
  <c r="E484" i="8"/>
  <c r="E2584" i="8"/>
  <c r="E634" i="8"/>
  <c r="E1834" i="8"/>
  <c r="E1384" i="8"/>
  <c r="E184" i="8"/>
  <c r="E3484" i="8"/>
  <c r="E3334" i="8"/>
  <c r="E934" i="8"/>
  <c r="E4234" i="8"/>
  <c r="E1534" i="8"/>
  <c r="E3034" i="8"/>
  <c r="E3784" i="8"/>
  <c r="E1684" i="8"/>
  <c r="E334" i="8"/>
  <c r="E3934" i="8"/>
  <c r="E34" i="8"/>
  <c r="L4237" i="8"/>
  <c r="M4237" i="8" s="1"/>
  <c r="N4237" i="8" s="1"/>
  <c r="L1687" i="8"/>
  <c r="M1687" i="8" s="1"/>
  <c r="N1687" i="8" s="1"/>
  <c r="L1537" i="8"/>
  <c r="M1537" i="8" s="1"/>
  <c r="N1537" i="8" s="1"/>
  <c r="L1837" i="8"/>
  <c r="M1837" i="8" s="1"/>
  <c r="N1837" i="8" s="1"/>
  <c r="L4087" i="8"/>
  <c r="M4087" i="8" s="1"/>
  <c r="N4087" i="8" s="1"/>
  <c r="L1237" i="8"/>
  <c r="M1237" i="8" s="1"/>
  <c r="N1237" i="8" s="1"/>
  <c r="L937" i="8"/>
  <c r="M937" i="8" s="1"/>
  <c r="N937" i="8" s="1"/>
  <c r="L2437" i="8"/>
  <c r="M2437" i="8" s="1"/>
  <c r="N2437" i="8" s="1"/>
  <c r="L3937" i="8"/>
  <c r="M3937" i="8" s="1"/>
  <c r="N3937" i="8" s="1"/>
  <c r="L3787" i="8"/>
  <c r="M3787" i="8" s="1"/>
  <c r="N3787" i="8" s="1"/>
  <c r="L2587" i="8"/>
  <c r="M2587" i="8" s="1"/>
  <c r="N2587" i="8" s="1"/>
  <c r="L37" i="8"/>
  <c r="M37" i="8" s="1"/>
  <c r="N37" i="8" s="1"/>
  <c r="L637" i="8"/>
  <c r="M637" i="8" s="1"/>
  <c r="N637" i="8" s="1"/>
  <c r="L3337" i="8"/>
  <c r="M3337" i="8" s="1"/>
  <c r="N3337" i="8" s="1"/>
  <c r="L487" i="8"/>
  <c r="M487" i="8" s="1"/>
  <c r="N487" i="8" s="1"/>
  <c r="L2287" i="8"/>
  <c r="M2287" i="8" s="1"/>
  <c r="N2287" i="8" s="1"/>
  <c r="L3037" i="8"/>
  <c r="M3037" i="8" s="1"/>
  <c r="N3037" i="8" s="1"/>
  <c r="L337" i="8"/>
  <c r="M337" i="8" s="1"/>
  <c r="N337" i="8" s="1"/>
  <c r="L187" i="8"/>
  <c r="M187" i="8" s="1"/>
  <c r="N187" i="8" s="1"/>
  <c r="L1387" i="8"/>
  <c r="M1387" i="8" s="1"/>
  <c r="N1387" i="8" s="1"/>
  <c r="L3487" i="8"/>
  <c r="M3487" i="8" s="1"/>
  <c r="N3487" i="8" s="1"/>
  <c r="L1087" i="8"/>
  <c r="M1087" i="8" s="1"/>
  <c r="N1087" i="8" s="1"/>
  <c r="K3937" i="8"/>
  <c r="K3487" i="8"/>
  <c r="K1837" i="8"/>
  <c r="K337" i="8"/>
  <c r="K3037" i="8"/>
  <c r="K187" i="8"/>
  <c r="K487" i="8"/>
  <c r="K2437" i="8"/>
  <c r="K637" i="8"/>
  <c r="K3787" i="8"/>
  <c r="K937" i="8"/>
  <c r="K1387" i="8"/>
  <c r="K1687" i="8"/>
  <c r="K4087" i="8"/>
  <c r="K4237" i="8"/>
  <c r="K1537" i="8"/>
  <c r="K37" i="8"/>
  <c r="K1087" i="8"/>
  <c r="K2287" i="8"/>
  <c r="K3337" i="8"/>
  <c r="K1237" i="8"/>
  <c r="K2587" i="8"/>
  <c r="J4237" i="8"/>
  <c r="J637" i="8"/>
  <c r="J4087" i="8"/>
  <c r="J1837" i="8"/>
  <c r="J2587" i="8"/>
  <c r="J3037" i="8"/>
  <c r="J1687" i="8"/>
  <c r="J3337" i="8"/>
  <c r="J37" i="8"/>
  <c r="J1237" i="8"/>
  <c r="J337" i="8"/>
  <c r="J2437" i="8"/>
  <c r="J1087" i="8"/>
  <c r="J2287" i="8"/>
  <c r="J3787" i="8"/>
  <c r="J187" i="8"/>
  <c r="J937" i="8"/>
  <c r="J1537" i="8"/>
  <c r="J487" i="8"/>
  <c r="J3487" i="8"/>
  <c r="J1387" i="8"/>
  <c r="J3937" i="8"/>
  <c r="E1237" i="8"/>
  <c r="E3037" i="8"/>
  <c r="E4087" i="8"/>
  <c r="E37" i="8"/>
  <c r="E1837" i="8"/>
  <c r="E1687" i="8"/>
  <c r="E4237" i="8"/>
  <c r="E637" i="8"/>
  <c r="E1087" i="8"/>
  <c r="E2587" i="8"/>
  <c r="E937" i="8"/>
  <c r="E3937" i="8"/>
  <c r="E337" i="8"/>
  <c r="E187" i="8"/>
  <c r="E1387" i="8"/>
  <c r="E1537" i="8"/>
  <c r="E2437" i="8"/>
  <c r="E3787" i="8"/>
  <c r="E3487" i="8"/>
  <c r="E3337" i="8"/>
  <c r="E2287" i="8"/>
  <c r="E487" i="8"/>
  <c r="L3339" i="8"/>
  <c r="M3339" i="8" s="1"/>
  <c r="N3339" i="8" s="1"/>
  <c r="L339" i="8"/>
  <c r="M339" i="8" s="1"/>
  <c r="N339" i="8" s="1"/>
  <c r="L1839" i="8"/>
  <c r="M1839" i="8" s="1"/>
  <c r="N1839" i="8" s="1"/>
  <c r="L2439" i="8"/>
  <c r="M2439" i="8" s="1"/>
  <c r="N2439" i="8" s="1"/>
  <c r="L3789" i="8"/>
  <c r="M3789" i="8" s="1"/>
  <c r="N3789" i="8" s="1"/>
  <c r="L1089" i="8"/>
  <c r="M1089" i="8" s="1"/>
  <c r="N1089" i="8" s="1"/>
  <c r="L3039" i="8"/>
  <c r="M3039" i="8" s="1"/>
  <c r="N3039" i="8" s="1"/>
  <c r="L1239" i="8"/>
  <c r="M1239" i="8" s="1"/>
  <c r="N1239" i="8" s="1"/>
  <c r="L3489" i="8"/>
  <c r="M3489" i="8" s="1"/>
  <c r="N3489" i="8" s="1"/>
  <c r="L489" i="8"/>
  <c r="M489" i="8" s="1"/>
  <c r="N489" i="8" s="1"/>
  <c r="L189" i="8"/>
  <c r="M189" i="8" s="1"/>
  <c r="N189" i="8" s="1"/>
  <c r="L1389" i="8"/>
  <c r="M1389" i="8" s="1"/>
  <c r="N1389" i="8" s="1"/>
  <c r="L1539" i="8"/>
  <c r="M1539" i="8" s="1"/>
  <c r="N1539" i="8" s="1"/>
  <c r="L639" i="8"/>
  <c r="M639" i="8" s="1"/>
  <c r="N639" i="8" s="1"/>
  <c r="L939" i="8"/>
  <c r="M939" i="8" s="1"/>
  <c r="N939" i="8" s="1"/>
  <c r="L1689" i="8"/>
  <c r="M1689" i="8" s="1"/>
  <c r="N1689" i="8" s="1"/>
  <c r="L2589" i="8"/>
  <c r="M2589" i="8" s="1"/>
  <c r="N2589" i="8" s="1"/>
  <c r="L4239" i="8"/>
  <c r="M4239" i="8" s="1"/>
  <c r="N4239" i="8" s="1"/>
  <c r="L4089" i="8"/>
  <c r="M4089" i="8" s="1"/>
  <c r="N4089" i="8" s="1"/>
  <c r="L39" i="8"/>
  <c r="M39" i="8" s="1"/>
  <c r="N39" i="8" s="1"/>
  <c r="L2289" i="8"/>
  <c r="M2289" i="8" s="1"/>
  <c r="N2289" i="8" s="1"/>
  <c r="L3939" i="8"/>
  <c r="M3939" i="8" s="1"/>
  <c r="N3939" i="8" s="1"/>
  <c r="K1089" i="8"/>
  <c r="K339" i="8"/>
  <c r="K1689" i="8"/>
  <c r="K189" i="8"/>
  <c r="K4239" i="8"/>
  <c r="K3339" i="8"/>
  <c r="K1239" i="8"/>
  <c r="K639" i="8"/>
  <c r="K39" i="8"/>
  <c r="K2289" i="8"/>
  <c r="K2589" i="8"/>
  <c r="K3489" i="8"/>
  <c r="K1839" i="8"/>
  <c r="K2439" i="8"/>
  <c r="K939" i="8"/>
  <c r="K3939" i="8"/>
  <c r="K3039" i="8"/>
  <c r="K1539" i="8"/>
  <c r="K3789" i="8"/>
  <c r="K1389" i="8"/>
  <c r="K489" i="8"/>
  <c r="K4089" i="8"/>
  <c r="J1839" i="8"/>
  <c r="J1389" i="8"/>
  <c r="J4239" i="8"/>
  <c r="J3789" i="8"/>
  <c r="J939" i="8"/>
  <c r="J2439" i="8"/>
  <c r="J189" i="8"/>
  <c r="J339" i="8"/>
  <c r="J39" i="8"/>
  <c r="J3039" i="8"/>
  <c r="J2589" i="8"/>
  <c r="J1089" i="8"/>
  <c r="J3939" i="8"/>
  <c r="J1539" i="8"/>
  <c r="J3489" i="8"/>
  <c r="J489" i="8"/>
  <c r="J4089" i="8"/>
  <c r="J3339" i="8"/>
  <c r="J639" i="8"/>
  <c r="J1239" i="8"/>
  <c r="J1689" i="8"/>
  <c r="J2289" i="8"/>
  <c r="E1839" i="8"/>
  <c r="E2589" i="8"/>
  <c r="E189" i="8"/>
  <c r="E2439" i="8"/>
  <c r="E3039" i="8"/>
  <c r="E639" i="8"/>
  <c r="E489" i="8"/>
  <c r="E1689" i="8"/>
  <c r="E3489" i="8"/>
  <c r="E4239" i="8"/>
  <c r="E1539" i="8"/>
  <c r="E3789" i="8"/>
  <c r="E3939" i="8"/>
  <c r="E3339" i="8"/>
  <c r="E2289" i="8"/>
  <c r="E39" i="8"/>
  <c r="E4089" i="8"/>
  <c r="E1389" i="8"/>
  <c r="E939" i="8"/>
  <c r="E1089" i="8"/>
  <c r="E1239" i="8"/>
  <c r="E339" i="8"/>
  <c r="L1836" i="8"/>
  <c r="M1836" i="8" s="1"/>
  <c r="N1836" i="8" s="1"/>
  <c r="L4236" i="8"/>
  <c r="M4236" i="8" s="1"/>
  <c r="N4236" i="8" s="1"/>
  <c r="L1686" i="8"/>
  <c r="M1686" i="8" s="1"/>
  <c r="N1686" i="8" s="1"/>
  <c r="L3486" i="8"/>
  <c r="M3486" i="8" s="1"/>
  <c r="N3486" i="8" s="1"/>
  <c r="L4086" i="8"/>
  <c r="M4086" i="8" s="1"/>
  <c r="N4086" i="8" s="1"/>
  <c r="L1086" i="8"/>
  <c r="M1086" i="8" s="1"/>
  <c r="N1086" i="8" s="1"/>
  <c r="L1386" i="8"/>
  <c r="M1386" i="8" s="1"/>
  <c r="N1386" i="8" s="1"/>
  <c r="L636" i="8"/>
  <c r="M636" i="8" s="1"/>
  <c r="N636" i="8" s="1"/>
  <c r="L2436" i="8"/>
  <c r="M2436" i="8" s="1"/>
  <c r="N2436" i="8" s="1"/>
  <c r="L2286" i="8"/>
  <c r="M2286" i="8" s="1"/>
  <c r="N2286" i="8" s="1"/>
  <c r="L2586" i="8"/>
  <c r="M2586" i="8" s="1"/>
  <c r="N2586" i="8" s="1"/>
  <c r="L3036" i="8"/>
  <c r="M3036" i="8" s="1"/>
  <c r="N3036" i="8" s="1"/>
  <c r="L936" i="8"/>
  <c r="M936" i="8" s="1"/>
  <c r="N936" i="8" s="1"/>
  <c r="L3336" i="8"/>
  <c r="M3336" i="8" s="1"/>
  <c r="N3336" i="8" s="1"/>
  <c r="L3936" i="8"/>
  <c r="M3936" i="8" s="1"/>
  <c r="N3936" i="8" s="1"/>
  <c r="L36" i="8"/>
  <c r="M36" i="8" s="1"/>
  <c r="N36" i="8" s="1"/>
  <c r="L486" i="8"/>
  <c r="M486" i="8" s="1"/>
  <c r="N486" i="8" s="1"/>
  <c r="L186" i="8"/>
  <c r="M186" i="8" s="1"/>
  <c r="N186" i="8" s="1"/>
  <c r="L1536" i="8"/>
  <c r="M1536" i="8" s="1"/>
  <c r="N1536" i="8" s="1"/>
  <c r="L3786" i="8"/>
  <c r="M3786" i="8" s="1"/>
  <c r="N3786" i="8" s="1"/>
  <c r="L1236" i="8"/>
  <c r="M1236" i="8" s="1"/>
  <c r="N1236" i="8" s="1"/>
  <c r="L336" i="8"/>
  <c r="M336" i="8" s="1"/>
  <c r="N336" i="8" s="1"/>
  <c r="K1836" i="8"/>
  <c r="K2436" i="8"/>
  <c r="K36" i="8"/>
  <c r="K3036" i="8"/>
  <c r="K4236" i="8"/>
  <c r="K2586" i="8"/>
  <c r="K336" i="8"/>
  <c r="K1086" i="8"/>
  <c r="K1236" i="8"/>
  <c r="K486" i="8"/>
  <c r="K1386" i="8"/>
  <c r="K4086" i="8"/>
  <c r="K3936" i="8"/>
  <c r="K1686" i="8"/>
  <c r="K1536" i="8"/>
  <c r="K3486" i="8"/>
  <c r="K3336" i="8"/>
  <c r="K2286" i="8"/>
  <c r="K186" i="8"/>
  <c r="K636" i="8"/>
  <c r="K936" i="8"/>
  <c r="K3786" i="8"/>
  <c r="J1836" i="8"/>
  <c r="J3336" i="8"/>
  <c r="J3786" i="8"/>
  <c r="J3036" i="8"/>
  <c r="J4086" i="8"/>
  <c r="J636" i="8"/>
  <c r="J336" i="8"/>
  <c r="J1236" i="8"/>
  <c r="J486" i="8"/>
  <c r="J1386" i="8"/>
  <c r="J3936" i="8"/>
  <c r="J3486" i="8"/>
  <c r="J186" i="8"/>
  <c r="J4236" i="8"/>
  <c r="J2286" i="8"/>
  <c r="J2586" i="8"/>
  <c r="J1536" i="8"/>
  <c r="J1686" i="8"/>
  <c r="J936" i="8"/>
  <c r="J1086" i="8"/>
  <c r="J2436" i="8"/>
  <c r="J36" i="8"/>
  <c r="E1536" i="8"/>
  <c r="E1686" i="8"/>
  <c r="E3936" i="8"/>
  <c r="E4236" i="8"/>
  <c r="E336" i="8"/>
  <c r="E2286" i="8"/>
  <c r="E3336" i="8"/>
  <c r="E3036" i="8"/>
  <c r="E4086" i="8"/>
  <c r="E486" i="8"/>
  <c r="E1236" i="8"/>
  <c r="E1836" i="8"/>
  <c r="E2586" i="8"/>
  <c r="E186" i="8"/>
  <c r="E936" i="8"/>
  <c r="E636" i="8"/>
  <c r="E1086" i="8"/>
  <c r="E1386" i="8"/>
  <c r="E2436" i="8"/>
  <c r="E3486" i="8"/>
  <c r="E36" i="8"/>
  <c r="E3786" i="8"/>
  <c r="L3482" i="8"/>
  <c r="M3482" i="8" s="1"/>
  <c r="L482" i="8"/>
  <c r="M482" i="8" s="1"/>
  <c r="L332" i="8"/>
  <c r="M332" i="8" s="1"/>
  <c r="L1682" i="8"/>
  <c r="M1682" i="8" s="1"/>
  <c r="L4232" i="8"/>
  <c r="M4232" i="8" s="1"/>
  <c r="L1532" i="8"/>
  <c r="M1532" i="8" s="1"/>
  <c r="L932" i="8"/>
  <c r="M932" i="8" s="1"/>
  <c r="L3782" i="8"/>
  <c r="M3782" i="8" s="1"/>
  <c r="L3932" i="8"/>
  <c r="M3932" i="8" s="1"/>
  <c r="L4082" i="8"/>
  <c r="M4082" i="8" s="1"/>
  <c r="L632" i="8"/>
  <c r="M632" i="8" s="1"/>
  <c r="L1382" i="8"/>
  <c r="M1382" i="8" s="1"/>
  <c r="L1832" i="8"/>
  <c r="M1832" i="8" s="1"/>
  <c r="L1232" i="8"/>
  <c r="M1232" i="8" s="1"/>
  <c r="L3332" i="8"/>
  <c r="M3332" i="8" s="1"/>
  <c r="L182" i="8"/>
  <c r="M182" i="8" s="1"/>
  <c r="L3032" i="8"/>
  <c r="M3032" i="8" s="1"/>
  <c r="L2432" i="8"/>
  <c r="M2432" i="8" s="1"/>
  <c r="L1082" i="8"/>
  <c r="M1082" i="8" s="1"/>
  <c r="L32" i="8"/>
  <c r="M32" i="8" s="1"/>
  <c r="L2282" i="8"/>
  <c r="M2282" i="8" s="1"/>
  <c r="L2582" i="8"/>
  <c r="M2582" i="8" s="1"/>
  <c r="K1082" i="8"/>
  <c r="K482" i="8"/>
  <c r="K2282" i="8"/>
  <c r="K332" i="8"/>
  <c r="K4082" i="8"/>
  <c r="K632" i="8"/>
  <c r="K182" i="8"/>
  <c r="K2582" i="8"/>
  <c r="K1532" i="8"/>
  <c r="K1232" i="8"/>
  <c r="K932" i="8"/>
  <c r="K3482" i="8"/>
  <c r="K1682" i="8"/>
  <c r="K3332" i="8"/>
  <c r="K4232" i="8"/>
  <c r="K2432" i="8"/>
  <c r="K3932" i="8"/>
  <c r="K1382" i="8"/>
  <c r="K32" i="8"/>
  <c r="K1832" i="8"/>
  <c r="K3032" i="8"/>
  <c r="K3782" i="8"/>
  <c r="J4082" i="8"/>
  <c r="J632" i="8"/>
  <c r="J1082" i="8"/>
  <c r="J3482" i="8"/>
  <c r="J2282" i="8"/>
  <c r="J332" i="8"/>
  <c r="J482" i="8"/>
  <c r="J4232" i="8"/>
  <c r="J1382" i="8"/>
  <c r="J182" i="8"/>
  <c r="J932" i="8"/>
  <c r="J3032" i="8"/>
  <c r="J3332" i="8"/>
  <c r="J1232" i="8"/>
  <c r="J1532" i="8"/>
  <c r="J32" i="8"/>
  <c r="J3782" i="8"/>
  <c r="J2582" i="8"/>
  <c r="J1682" i="8"/>
  <c r="J1832" i="8"/>
  <c r="J2432" i="8"/>
  <c r="J3932" i="8"/>
  <c r="E1532" i="8"/>
  <c r="E932" i="8"/>
  <c r="E1832" i="8"/>
  <c r="E2432" i="8"/>
  <c r="E2582" i="8"/>
  <c r="E1382" i="8"/>
  <c r="E2282" i="8"/>
  <c r="E1232" i="8"/>
  <c r="E482" i="8"/>
  <c r="E4082" i="8"/>
  <c r="E32" i="8"/>
  <c r="E3932" i="8"/>
  <c r="E3782" i="8"/>
  <c r="E4232" i="8"/>
  <c r="E3032" i="8"/>
  <c r="E632" i="8"/>
  <c r="E3332" i="8"/>
  <c r="E332" i="8"/>
  <c r="E1682" i="8"/>
  <c r="E1082" i="8"/>
  <c r="E3482" i="8"/>
  <c r="E182" i="8"/>
  <c r="L4245" i="8"/>
  <c r="M4245" i="8" s="1"/>
  <c r="N4245" i="8" s="1"/>
  <c r="L3345" i="8"/>
  <c r="M3345" i="8" s="1"/>
  <c r="N3345" i="8" s="1"/>
  <c r="L1845" i="8"/>
  <c r="M1845" i="8" s="1"/>
  <c r="N1845" i="8" s="1"/>
  <c r="L945" i="8"/>
  <c r="M945" i="8" s="1"/>
  <c r="N945" i="8" s="1"/>
  <c r="L4095" i="8"/>
  <c r="M4095" i="8" s="1"/>
  <c r="N4095" i="8" s="1"/>
  <c r="L495" i="8"/>
  <c r="M495" i="8" s="1"/>
  <c r="N495" i="8" s="1"/>
  <c r="L3495" i="8"/>
  <c r="M3495" i="8" s="1"/>
  <c r="N3495" i="8" s="1"/>
  <c r="L1245" i="8"/>
  <c r="M1245" i="8" s="1"/>
  <c r="N1245" i="8" s="1"/>
  <c r="L1695" i="8"/>
  <c r="M1695" i="8" s="1"/>
  <c r="N1695" i="8" s="1"/>
  <c r="L1395" i="8"/>
  <c r="M1395" i="8" s="1"/>
  <c r="N1395" i="8" s="1"/>
  <c r="L195" i="8"/>
  <c r="M195" i="8" s="1"/>
  <c r="N195" i="8" s="1"/>
  <c r="L3795" i="8"/>
  <c r="M3795" i="8" s="1"/>
  <c r="N3795" i="8" s="1"/>
  <c r="L645" i="8"/>
  <c r="M645" i="8" s="1"/>
  <c r="N645" i="8" s="1"/>
  <c r="L2445" i="8"/>
  <c r="M2445" i="8" s="1"/>
  <c r="N2445" i="8" s="1"/>
  <c r="L345" i="8"/>
  <c r="M345" i="8" s="1"/>
  <c r="N345" i="8" s="1"/>
  <c r="L2295" i="8"/>
  <c r="M2295" i="8" s="1"/>
  <c r="N2295" i="8" s="1"/>
  <c r="L3045" i="8"/>
  <c r="M3045" i="8" s="1"/>
  <c r="N3045" i="8" s="1"/>
  <c r="L45" i="8"/>
  <c r="M45" i="8" s="1"/>
  <c r="N45" i="8" s="1"/>
  <c r="L2595" i="8"/>
  <c r="M2595" i="8" s="1"/>
  <c r="N2595" i="8" s="1"/>
  <c r="L1095" i="8"/>
  <c r="M1095" i="8" s="1"/>
  <c r="N1095" i="8" s="1"/>
  <c r="L1545" i="8"/>
  <c r="M1545" i="8" s="1"/>
  <c r="N1545" i="8" s="1"/>
  <c r="K1845" i="8"/>
  <c r="K1245" i="8"/>
  <c r="K4245" i="8"/>
  <c r="K45" i="8"/>
  <c r="K645" i="8"/>
  <c r="K2295" i="8"/>
  <c r="K4095" i="8"/>
  <c r="K195" i="8"/>
  <c r="K3795" i="8"/>
  <c r="K3495" i="8"/>
  <c r="K2445" i="8"/>
  <c r="K3345" i="8"/>
  <c r="K345" i="8"/>
  <c r="K3045" i="8"/>
  <c r="K1095" i="8"/>
  <c r="K1695" i="8"/>
  <c r="K2595" i="8"/>
  <c r="K1395" i="8"/>
  <c r="K945" i="8"/>
  <c r="K495" i="8"/>
  <c r="K1545" i="8"/>
  <c r="J645" i="8"/>
  <c r="J2295" i="8"/>
  <c r="J45" i="8"/>
  <c r="J1095" i="8"/>
  <c r="J3045" i="8"/>
  <c r="J1845" i="8"/>
  <c r="J195" i="8"/>
  <c r="J3345" i="8"/>
  <c r="J1545" i="8"/>
  <c r="J1395" i="8"/>
  <c r="J3495" i="8"/>
  <c r="J3795" i="8"/>
  <c r="J4095" i="8"/>
  <c r="J1695" i="8"/>
  <c r="J945" i="8"/>
  <c r="J4245" i="8"/>
  <c r="J345" i="8"/>
  <c r="J2595" i="8"/>
  <c r="J495" i="8"/>
  <c r="J2445" i="8"/>
  <c r="J1245" i="8"/>
  <c r="E195" i="8"/>
  <c r="E3345" i="8"/>
  <c r="E1845" i="8"/>
  <c r="E1245" i="8"/>
  <c r="E3795" i="8"/>
  <c r="E3495" i="8"/>
  <c r="E4095" i="8"/>
  <c r="E945" i="8"/>
  <c r="E3045" i="8"/>
  <c r="E2295" i="8"/>
  <c r="E1695" i="8"/>
  <c r="E495" i="8"/>
  <c r="E645" i="8"/>
  <c r="E4245" i="8"/>
  <c r="E1545" i="8"/>
  <c r="E2445" i="8"/>
  <c r="E345" i="8"/>
  <c r="E1395" i="8"/>
  <c r="E2595" i="8"/>
  <c r="E1095" i="8"/>
  <c r="E45" i="8"/>
  <c r="L3338" i="8"/>
  <c r="M3338" i="8" s="1"/>
  <c r="N3338" i="8" s="1"/>
  <c r="L3938" i="8"/>
  <c r="M3938" i="8" s="1"/>
  <c r="N3938" i="8" s="1"/>
  <c r="L488" i="8"/>
  <c r="M488" i="8" s="1"/>
  <c r="N488" i="8" s="1"/>
  <c r="L938" i="8"/>
  <c r="M938" i="8" s="1"/>
  <c r="N938" i="8" s="1"/>
  <c r="L38" i="8"/>
  <c r="M38" i="8" s="1"/>
  <c r="N38" i="8" s="1"/>
  <c r="L3488" i="8"/>
  <c r="M3488" i="8" s="1"/>
  <c r="N3488" i="8" s="1"/>
  <c r="L4088" i="8"/>
  <c r="M4088" i="8" s="1"/>
  <c r="N4088" i="8" s="1"/>
  <c r="L1088" i="8"/>
  <c r="M1088" i="8" s="1"/>
  <c r="N1088" i="8" s="1"/>
  <c r="L1538" i="8"/>
  <c r="M1538" i="8" s="1"/>
  <c r="N1538" i="8" s="1"/>
  <c r="L3038" i="8"/>
  <c r="M3038" i="8" s="1"/>
  <c r="N3038" i="8" s="1"/>
  <c r="L2288" i="8"/>
  <c r="M2288" i="8" s="1"/>
  <c r="N2288" i="8" s="1"/>
  <c r="L1688" i="8"/>
  <c r="M1688" i="8" s="1"/>
  <c r="N1688" i="8" s="1"/>
  <c r="L3788" i="8"/>
  <c r="M3788" i="8" s="1"/>
  <c r="N3788" i="8" s="1"/>
  <c r="L1388" i="8"/>
  <c r="M1388" i="8" s="1"/>
  <c r="N1388" i="8" s="1"/>
  <c r="L338" i="8"/>
  <c r="M338" i="8" s="1"/>
  <c r="N338" i="8" s="1"/>
  <c r="L2588" i="8"/>
  <c r="M2588" i="8" s="1"/>
  <c r="N2588" i="8" s="1"/>
  <c r="L1238" i="8"/>
  <c r="M1238" i="8" s="1"/>
  <c r="N1238" i="8" s="1"/>
  <c r="L188" i="8"/>
  <c r="M188" i="8" s="1"/>
  <c r="N188" i="8" s="1"/>
  <c r="L1838" i="8"/>
  <c r="M1838" i="8" s="1"/>
  <c r="N1838" i="8" s="1"/>
  <c r="L2438" i="8"/>
  <c r="M2438" i="8" s="1"/>
  <c r="N2438" i="8" s="1"/>
  <c r="L4238" i="8"/>
  <c r="M4238" i="8" s="1"/>
  <c r="N4238" i="8" s="1"/>
  <c r="L638" i="8"/>
  <c r="M638" i="8" s="1"/>
  <c r="N638" i="8" s="1"/>
  <c r="K638" i="8"/>
  <c r="K1088" i="8"/>
  <c r="K1538" i="8"/>
  <c r="K2288" i="8"/>
  <c r="K4088" i="8"/>
  <c r="K1238" i="8"/>
  <c r="K488" i="8"/>
  <c r="K3338" i="8"/>
  <c r="K2588" i="8"/>
  <c r="K4238" i="8"/>
  <c r="K3788" i="8"/>
  <c r="K1688" i="8"/>
  <c r="K3038" i="8"/>
  <c r="K3938" i="8"/>
  <c r="K1838" i="8"/>
  <c r="K3488" i="8"/>
  <c r="K188" i="8"/>
  <c r="K1388" i="8"/>
  <c r="K938" i="8"/>
  <c r="K38" i="8"/>
  <c r="K2438" i="8"/>
  <c r="K338" i="8"/>
  <c r="J1688" i="8"/>
  <c r="J2438" i="8"/>
  <c r="J338" i="8"/>
  <c r="J638" i="8"/>
  <c r="J2588" i="8"/>
  <c r="J1388" i="8"/>
  <c r="J938" i="8"/>
  <c r="J1538" i="8"/>
  <c r="J3488" i="8"/>
  <c r="J4088" i="8"/>
  <c r="J1088" i="8"/>
  <c r="J1838" i="8"/>
  <c r="J2288" i="8"/>
  <c r="J1238" i="8"/>
  <c r="J3338" i="8"/>
  <c r="J3938" i="8"/>
  <c r="J38" i="8"/>
  <c r="J488" i="8"/>
  <c r="J4238" i="8"/>
  <c r="J3788" i="8"/>
  <c r="J3038" i="8"/>
  <c r="J188" i="8"/>
  <c r="E938" i="8"/>
  <c r="E3338" i="8"/>
  <c r="E38" i="8"/>
  <c r="E338" i="8"/>
  <c r="E1688" i="8"/>
  <c r="E1238" i="8"/>
  <c r="E1538" i="8"/>
  <c r="E488" i="8"/>
  <c r="E638" i="8"/>
  <c r="E2288" i="8"/>
  <c r="E2438" i="8"/>
  <c r="E1838" i="8"/>
  <c r="E4238" i="8"/>
  <c r="E3938" i="8"/>
  <c r="E3788" i="8"/>
  <c r="E3488" i="8"/>
  <c r="E1088" i="8"/>
  <c r="E3038" i="8"/>
  <c r="E4088" i="8"/>
  <c r="E188" i="8"/>
  <c r="E2588" i="8"/>
  <c r="E1388" i="8"/>
  <c r="L1062" i="8"/>
  <c r="M1062" i="8" s="1"/>
  <c r="L1812" i="8"/>
  <c r="M1812" i="8" s="1"/>
  <c r="L162" i="8"/>
  <c r="M162" i="8" s="1"/>
  <c r="L12" i="8"/>
  <c r="M12" i="8" s="1"/>
  <c r="L312" i="8"/>
  <c r="M312" i="8" s="1"/>
  <c r="L3912" i="8"/>
  <c r="M3912" i="8" s="1"/>
  <c r="L3762" i="8"/>
  <c r="M3762" i="8" s="1"/>
  <c r="L4212" i="8"/>
  <c r="M4212" i="8" s="1"/>
  <c r="L1662" i="8"/>
  <c r="M1662" i="8" s="1"/>
  <c r="L2562" i="8"/>
  <c r="M2562" i="8" s="1"/>
  <c r="L4062" i="8"/>
  <c r="M4062" i="8" s="1"/>
  <c r="L1212" i="8"/>
  <c r="M1212" i="8" s="1"/>
  <c r="L3012" i="8"/>
  <c r="M3012" i="8" s="1"/>
  <c r="L2712" i="8"/>
  <c r="M2712" i="8" s="1"/>
  <c r="L912" i="8"/>
  <c r="M912" i="8" s="1"/>
  <c r="L1362" i="8"/>
  <c r="M1362" i="8" s="1"/>
  <c r="L612" i="8"/>
  <c r="M612" i="8" s="1"/>
  <c r="L1512" i="8"/>
  <c r="M1512" i="8" s="1"/>
  <c r="L3462" i="8"/>
  <c r="M3462" i="8" s="1"/>
  <c r="L2262" i="8"/>
  <c r="M2262" i="8" s="1"/>
  <c r="L2412" i="8"/>
  <c r="M2412" i="8" s="1"/>
  <c r="L462" i="8"/>
  <c r="M462" i="8" s="1"/>
  <c r="L3312" i="8"/>
  <c r="M3312" i="8" s="1"/>
  <c r="K162" i="8"/>
  <c r="K12" i="8"/>
  <c r="K3462" i="8"/>
  <c r="K2712" i="8"/>
  <c r="K312" i="8"/>
  <c r="K2562" i="8"/>
  <c r="K1062" i="8"/>
  <c r="K2262" i="8"/>
  <c r="K1512" i="8"/>
  <c r="K1812" i="8"/>
  <c r="K3012" i="8"/>
  <c r="K912" i="8"/>
  <c r="K1662" i="8"/>
  <c r="K612" i="8"/>
  <c r="K3762" i="8"/>
  <c r="K4212" i="8"/>
  <c r="K3312" i="8"/>
  <c r="K1362" i="8"/>
  <c r="K462" i="8"/>
  <c r="K1212" i="8"/>
  <c r="K3912" i="8"/>
  <c r="K4062" i="8"/>
  <c r="K2412" i="8"/>
  <c r="J912" i="8"/>
  <c r="J1662" i="8"/>
  <c r="J1212" i="8"/>
  <c r="J312" i="8"/>
  <c r="J162" i="8"/>
  <c r="J462" i="8"/>
  <c r="J1362" i="8"/>
  <c r="J3912" i="8"/>
  <c r="J2262" i="8"/>
  <c r="J4062" i="8"/>
  <c r="J4212" i="8"/>
  <c r="J3462" i="8"/>
  <c r="J1812" i="8"/>
  <c r="J3762" i="8"/>
  <c r="J612" i="8"/>
  <c r="J1062" i="8"/>
  <c r="J2412" i="8"/>
  <c r="J3312" i="8"/>
  <c r="J1512" i="8"/>
  <c r="J3012" i="8"/>
  <c r="J12" i="8"/>
  <c r="J2562" i="8"/>
  <c r="J2712" i="8"/>
  <c r="E462" i="8"/>
  <c r="E912" i="8"/>
  <c r="E2562" i="8"/>
  <c r="E312" i="8"/>
  <c r="E3762" i="8"/>
  <c r="E1812" i="8"/>
  <c r="E1362" i="8"/>
  <c r="E3312" i="8"/>
  <c r="E4212" i="8"/>
  <c r="E1062" i="8"/>
  <c r="E2262" i="8"/>
  <c r="E1212" i="8"/>
  <c r="E3462" i="8"/>
  <c r="E2412" i="8"/>
  <c r="E612" i="8"/>
  <c r="E1662" i="8"/>
  <c r="E2712" i="8"/>
  <c r="E4062" i="8"/>
  <c r="E3912" i="8"/>
  <c r="E1512" i="8"/>
  <c r="E12" i="8"/>
  <c r="E3012" i="8"/>
  <c r="E162" i="8"/>
  <c r="L1363" i="8"/>
  <c r="M1363" i="8" s="1"/>
  <c r="L2263" i="8"/>
  <c r="M2263" i="8" s="1"/>
  <c r="L4213" i="8"/>
  <c r="M4213" i="8" s="1"/>
  <c r="L3763" i="8"/>
  <c r="M3763" i="8" s="1"/>
  <c r="L913" i="8"/>
  <c r="M913" i="8" s="1"/>
  <c r="L1813" i="8"/>
  <c r="M1813" i="8" s="1"/>
  <c r="L13" i="8"/>
  <c r="M13" i="8" s="1"/>
  <c r="L3463" i="8"/>
  <c r="M3463" i="8" s="1"/>
  <c r="L1663" i="8"/>
  <c r="M1663" i="8" s="1"/>
  <c r="L163" i="8"/>
  <c r="M163" i="8" s="1"/>
  <c r="L1213" i="8"/>
  <c r="M1213" i="8" s="1"/>
  <c r="L3013" i="8"/>
  <c r="M3013" i="8" s="1"/>
  <c r="L2563" i="8"/>
  <c r="M2563" i="8" s="1"/>
  <c r="L463" i="8"/>
  <c r="M463" i="8" s="1"/>
  <c r="L3913" i="8"/>
  <c r="M3913" i="8" s="1"/>
  <c r="L2713" i="8"/>
  <c r="M2713" i="8" s="1"/>
  <c r="L1513" i="8"/>
  <c r="M1513" i="8" s="1"/>
  <c r="L3313" i="8"/>
  <c r="M3313" i="8" s="1"/>
  <c r="L1063" i="8"/>
  <c r="M1063" i="8" s="1"/>
  <c r="L4063" i="8"/>
  <c r="M4063" i="8" s="1"/>
  <c r="L2413" i="8"/>
  <c r="M2413" i="8" s="1"/>
  <c r="L313" i="8"/>
  <c r="M313" i="8" s="1"/>
  <c r="L613" i="8"/>
  <c r="M613" i="8" s="1"/>
  <c r="K1213" i="8"/>
  <c r="K913" i="8"/>
  <c r="K1663" i="8"/>
  <c r="K1513" i="8"/>
  <c r="K1813" i="8"/>
  <c r="K2263" i="8"/>
  <c r="K1363" i="8"/>
  <c r="K3763" i="8"/>
  <c r="K3313" i="8"/>
  <c r="K3913" i="8"/>
  <c r="K463" i="8"/>
  <c r="K2563" i="8"/>
  <c r="K313" i="8"/>
  <c r="K3013" i="8"/>
  <c r="K2413" i="8"/>
  <c r="K163" i="8"/>
  <c r="K13" i="8"/>
  <c r="K3463" i="8"/>
  <c r="K4063" i="8"/>
  <c r="K4213" i="8"/>
  <c r="K613" i="8"/>
  <c r="K2713" i="8"/>
  <c r="K1063" i="8"/>
  <c r="J1513" i="8"/>
  <c r="J613" i="8"/>
  <c r="J3913" i="8"/>
  <c r="J3463" i="8"/>
  <c r="J1213" i="8"/>
  <c r="J2263" i="8"/>
  <c r="J163" i="8"/>
  <c r="J1663" i="8"/>
  <c r="J2563" i="8"/>
  <c r="J3313" i="8"/>
  <c r="J2413" i="8"/>
  <c r="J463" i="8"/>
  <c r="J1063" i="8"/>
  <c r="J2713" i="8"/>
  <c r="J13" i="8"/>
  <c r="J1363" i="8"/>
  <c r="J4063" i="8"/>
  <c r="J3763" i="8"/>
  <c r="J913" i="8"/>
  <c r="J1813" i="8"/>
  <c r="J4213" i="8"/>
  <c r="J3013" i="8"/>
  <c r="J313" i="8"/>
  <c r="E3313" i="8"/>
  <c r="E613" i="8"/>
  <c r="E2713" i="8"/>
  <c r="E1213" i="8"/>
  <c r="E1513" i="8"/>
  <c r="E1363" i="8"/>
  <c r="E2413" i="8"/>
  <c r="E313" i="8"/>
  <c r="E1663" i="8"/>
  <c r="E2563" i="8"/>
  <c r="E3913" i="8"/>
  <c r="E2263" i="8"/>
  <c r="E1813" i="8"/>
  <c r="E4063" i="8"/>
  <c r="E463" i="8"/>
  <c r="E3463" i="8"/>
  <c r="E163" i="8"/>
  <c r="E3013" i="8"/>
  <c r="E4213" i="8"/>
  <c r="E3763" i="8"/>
  <c r="E13" i="8"/>
  <c r="E1063" i="8"/>
  <c r="E913" i="8"/>
  <c r="L2261" i="8"/>
  <c r="M2261" i="8" s="1"/>
  <c r="L161" i="8"/>
  <c r="M161" i="8" s="1"/>
  <c r="L4061" i="8"/>
  <c r="M4061" i="8" s="1"/>
  <c r="L611" i="8"/>
  <c r="M611" i="8" s="1"/>
  <c r="L1511" i="8"/>
  <c r="M1511" i="8" s="1"/>
  <c r="L1061" i="8"/>
  <c r="M1061" i="8" s="1"/>
  <c r="L911" i="8"/>
  <c r="M911" i="8" s="1"/>
  <c r="L1811" i="8"/>
  <c r="M1811" i="8" s="1"/>
  <c r="L2561" i="8"/>
  <c r="M2561" i="8" s="1"/>
  <c r="L1361" i="8"/>
  <c r="M1361" i="8" s="1"/>
  <c r="L3311" i="8"/>
  <c r="M3311" i="8" s="1"/>
  <c r="L1211" i="8"/>
  <c r="M1211" i="8" s="1"/>
  <c r="L311" i="8"/>
  <c r="M311" i="8" s="1"/>
  <c r="L3761" i="8"/>
  <c r="M3761" i="8" s="1"/>
  <c r="L461" i="8"/>
  <c r="M461" i="8" s="1"/>
  <c r="L3911" i="8"/>
  <c r="M3911" i="8" s="1"/>
  <c r="L3011" i="8"/>
  <c r="M3011" i="8" s="1"/>
  <c r="L1661" i="8"/>
  <c r="M1661" i="8" s="1"/>
  <c r="L2411" i="8"/>
  <c r="M2411" i="8" s="1"/>
  <c r="L4211" i="8"/>
  <c r="M4211" i="8" s="1"/>
  <c r="L2711" i="8"/>
  <c r="M2711" i="8" s="1"/>
  <c r="L3461" i="8"/>
  <c r="M3461" i="8" s="1"/>
  <c r="L11" i="8"/>
  <c r="M11" i="8" s="1"/>
  <c r="K1811" i="8"/>
  <c r="K3011" i="8"/>
  <c r="K1661" i="8"/>
  <c r="K2561" i="8"/>
  <c r="K1211" i="8"/>
  <c r="K3911" i="8"/>
  <c r="K2411" i="8"/>
  <c r="K911" i="8"/>
  <c r="K161" i="8"/>
  <c r="K461" i="8"/>
  <c r="K1361" i="8"/>
  <c r="K2261" i="8"/>
  <c r="K4211" i="8"/>
  <c r="K2711" i="8"/>
  <c r="K611" i="8"/>
  <c r="K11" i="8"/>
  <c r="K3761" i="8"/>
  <c r="K3311" i="8"/>
  <c r="K1511" i="8"/>
  <c r="K1061" i="8"/>
  <c r="K311" i="8"/>
  <c r="K4061" i="8"/>
  <c r="K3461" i="8"/>
  <c r="J3911" i="8"/>
  <c r="J1811" i="8"/>
  <c r="J3461" i="8"/>
  <c r="J4061" i="8"/>
  <c r="J1511" i="8"/>
  <c r="J611" i="8"/>
  <c r="J2561" i="8"/>
  <c r="J3761" i="8"/>
  <c r="J461" i="8"/>
  <c r="J3011" i="8"/>
  <c r="J11" i="8"/>
  <c r="J1211" i="8"/>
  <c r="J1361" i="8"/>
  <c r="J2261" i="8"/>
  <c r="J2411" i="8"/>
  <c r="J4211" i="8"/>
  <c r="J1061" i="8"/>
  <c r="J161" i="8"/>
  <c r="J1661" i="8"/>
  <c r="J2711" i="8"/>
  <c r="J3311" i="8"/>
  <c r="J911" i="8"/>
  <c r="J311" i="8"/>
  <c r="E1811" i="8"/>
  <c r="E4061" i="8"/>
  <c r="E3911" i="8"/>
  <c r="E1511" i="8"/>
  <c r="E461" i="8"/>
  <c r="E2261" i="8"/>
  <c r="E2411" i="8"/>
  <c r="E911" i="8"/>
  <c r="E161" i="8"/>
  <c r="E2561" i="8"/>
  <c r="E4211" i="8"/>
  <c r="E1361" i="8"/>
  <c r="E1061" i="8"/>
  <c r="E3311" i="8"/>
  <c r="E311" i="8"/>
  <c r="E1661" i="8"/>
  <c r="E3761" i="8"/>
  <c r="E611" i="8"/>
  <c r="E1211" i="8"/>
  <c r="E2711" i="8"/>
  <c r="E11" i="8"/>
  <c r="E3461" i="8"/>
  <c r="E3011" i="8"/>
  <c r="L2255" i="8"/>
  <c r="M2255" i="8" s="1"/>
  <c r="L4055" i="8"/>
  <c r="M4055" i="8" s="1"/>
  <c r="L3455" i="8"/>
  <c r="M3455" i="8" s="1"/>
  <c r="L605" i="8"/>
  <c r="M605" i="8" s="1"/>
  <c r="L3755" i="8"/>
  <c r="M3755" i="8" s="1"/>
  <c r="L4205" i="8"/>
  <c r="M4205" i="8" s="1"/>
  <c r="L1355" i="8"/>
  <c r="M1355" i="8" s="1"/>
  <c r="L3005" i="8"/>
  <c r="M3005" i="8" s="1"/>
  <c r="L905" i="8"/>
  <c r="M905" i="8" s="1"/>
  <c r="L455" i="8"/>
  <c r="M455" i="8" s="1"/>
  <c r="L305" i="8"/>
  <c r="M305" i="8" s="1"/>
  <c r="L5" i="8"/>
  <c r="M5" i="8" s="1"/>
  <c r="L3305" i="8"/>
  <c r="M3305" i="8" s="1"/>
  <c r="L2405" i="8"/>
  <c r="M2405" i="8" s="1"/>
  <c r="L1655" i="8"/>
  <c r="M1655" i="8" s="1"/>
  <c r="L1805" i="8"/>
  <c r="M1805" i="8" s="1"/>
  <c r="L2555" i="8"/>
  <c r="M2555" i="8" s="1"/>
  <c r="L2705" i="8"/>
  <c r="M2705" i="8" s="1"/>
  <c r="L155" i="8"/>
  <c r="M155" i="8" s="1"/>
  <c r="L3905" i="8"/>
  <c r="M3905" i="8" s="1"/>
  <c r="L1205" i="8"/>
  <c r="M1205" i="8" s="1"/>
  <c r="L1505" i="8"/>
  <c r="M1505" i="8" s="1"/>
  <c r="L1055" i="8"/>
  <c r="M1055" i="8" s="1"/>
  <c r="K455" i="8"/>
  <c r="K3455" i="8"/>
  <c r="K1205" i="8"/>
  <c r="K2405" i="8"/>
  <c r="K3305" i="8"/>
  <c r="K155" i="8"/>
  <c r="K905" i="8"/>
  <c r="K1655" i="8"/>
  <c r="K4055" i="8"/>
  <c r="K305" i="8"/>
  <c r="K1805" i="8"/>
  <c r="K3905" i="8"/>
  <c r="K2705" i="8"/>
  <c r="K2255" i="8"/>
  <c r="K1055" i="8"/>
  <c r="K2555" i="8"/>
  <c r="K1505" i="8"/>
  <c r="K1355" i="8"/>
  <c r="K3755" i="8"/>
  <c r="K3005" i="8"/>
  <c r="K5" i="8"/>
  <c r="K605" i="8"/>
  <c r="K4205" i="8"/>
  <c r="J3755" i="8"/>
  <c r="J3305" i="8"/>
  <c r="J3905" i="8"/>
  <c r="J905" i="8"/>
  <c r="J155" i="8"/>
  <c r="J305" i="8"/>
  <c r="J3455" i="8"/>
  <c r="J455" i="8"/>
  <c r="J5" i="8"/>
  <c r="J1055" i="8"/>
  <c r="J2255" i="8"/>
  <c r="J1355" i="8"/>
  <c r="J2705" i="8"/>
  <c r="J4055" i="8"/>
  <c r="J2405" i="8"/>
  <c r="J1205" i="8"/>
  <c r="J2555" i="8"/>
  <c r="J1655" i="8"/>
  <c r="J605" i="8"/>
  <c r="J1505" i="8"/>
  <c r="J4205" i="8"/>
  <c r="J3005" i="8"/>
  <c r="J1805" i="8"/>
  <c r="E4205" i="8"/>
  <c r="E4055" i="8"/>
  <c r="E3455" i="8"/>
  <c r="E3305" i="8"/>
  <c r="E1205" i="8"/>
  <c r="E2705" i="8"/>
  <c r="E905" i="8"/>
  <c r="E5" i="8"/>
  <c r="E455" i="8"/>
  <c r="E1055" i="8"/>
  <c r="E2405" i="8"/>
  <c r="E605" i="8"/>
  <c r="E3005" i="8"/>
  <c r="E1355" i="8"/>
  <c r="E2555" i="8"/>
  <c r="E3755" i="8"/>
  <c r="E1805" i="8"/>
  <c r="E2255" i="8"/>
  <c r="E155" i="8"/>
  <c r="E1655" i="8"/>
  <c r="E1505" i="8"/>
  <c r="E305" i="8"/>
  <c r="E3905" i="8"/>
  <c r="L3" i="8"/>
  <c r="M3" i="8" s="1"/>
  <c r="L3303" i="8"/>
  <c r="M3303" i="8" s="1"/>
  <c r="L1203" i="8"/>
  <c r="M1203" i="8" s="1"/>
  <c r="L2253" i="8"/>
  <c r="M2253" i="8" s="1"/>
  <c r="L2403" i="8"/>
  <c r="M2403" i="8" s="1"/>
  <c r="L1803" i="8"/>
  <c r="M1803" i="8" s="1"/>
  <c r="L1353" i="8"/>
  <c r="M1353" i="8" s="1"/>
  <c r="L1503" i="8"/>
  <c r="M1503" i="8" s="1"/>
  <c r="L2703" i="8"/>
  <c r="M2703" i="8" s="1"/>
  <c r="L2553" i="8"/>
  <c r="M2553" i="8" s="1"/>
  <c r="L1053" i="8"/>
  <c r="M1053" i="8" s="1"/>
  <c r="L3903" i="8"/>
  <c r="M3903" i="8" s="1"/>
  <c r="L3003" i="8"/>
  <c r="M3003" i="8" s="1"/>
  <c r="L3753" i="8"/>
  <c r="M3753" i="8" s="1"/>
  <c r="L4053" i="8"/>
  <c r="M4053" i="8" s="1"/>
  <c r="L153" i="8"/>
  <c r="M153" i="8" s="1"/>
  <c r="L3453" i="8"/>
  <c r="M3453" i="8" s="1"/>
  <c r="L1653" i="8"/>
  <c r="M1653" i="8" s="1"/>
  <c r="L4203" i="8"/>
  <c r="M4203" i="8" s="1"/>
  <c r="L903" i="8"/>
  <c r="M903" i="8" s="1"/>
  <c r="L303" i="8"/>
  <c r="M303" i="8" s="1"/>
  <c r="L453" i="8"/>
  <c r="M453" i="8" s="1"/>
  <c r="L603" i="8"/>
  <c r="M603" i="8" s="1"/>
  <c r="K4053" i="8"/>
  <c r="K2403" i="8"/>
  <c r="K3753" i="8"/>
  <c r="K1503" i="8"/>
  <c r="K2703" i="8"/>
  <c r="K3903" i="8"/>
  <c r="K3453" i="8"/>
  <c r="K303" i="8"/>
  <c r="K3" i="8"/>
  <c r="K1053" i="8"/>
  <c r="K1653" i="8"/>
  <c r="K453" i="8"/>
  <c r="K2253" i="8"/>
  <c r="K153" i="8"/>
  <c r="K3003" i="8"/>
  <c r="K603" i="8"/>
  <c r="K3303" i="8"/>
  <c r="K1353" i="8"/>
  <c r="K4203" i="8"/>
  <c r="K1203" i="8"/>
  <c r="K1803" i="8"/>
  <c r="K903" i="8"/>
  <c r="K2553" i="8"/>
  <c r="J3" i="8"/>
  <c r="J603" i="8"/>
  <c r="J1053" i="8"/>
  <c r="J303" i="8"/>
  <c r="J2553" i="8"/>
  <c r="J453" i="8"/>
  <c r="J3453" i="8"/>
  <c r="J2703" i="8"/>
  <c r="J3753" i="8"/>
  <c r="J3903" i="8"/>
  <c r="J153" i="8"/>
  <c r="J4203" i="8"/>
  <c r="J1353" i="8"/>
  <c r="J1653" i="8"/>
  <c r="J1503" i="8"/>
  <c r="J3003" i="8"/>
  <c r="J1803" i="8"/>
  <c r="J3303" i="8"/>
  <c r="J2403" i="8"/>
  <c r="J4053" i="8"/>
  <c r="J2253" i="8"/>
  <c r="J1203" i="8"/>
  <c r="J903" i="8"/>
  <c r="E1803" i="8"/>
  <c r="E1353" i="8"/>
  <c r="E2253" i="8"/>
  <c r="E2403" i="8"/>
  <c r="E453" i="8"/>
  <c r="E3753" i="8"/>
  <c r="E903" i="8"/>
  <c r="E2703" i="8"/>
  <c r="E2553" i="8"/>
  <c r="E4053" i="8"/>
  <c r="E3903" i="8"/>
  <c r="E3303" i="8"/>
  <c r="E303" i="8"/>
  <c r="E1653" i="8"/>
  <c r="E1053" i="8"/>
  <c r="E4203" i="8"/>
  <c r="E603" i="8"/>
  <c r="E3003" i="8"/>
  <c r="E3453" i="8"/>
  <c r="E1503" i="8"/>
  <c r="E153" i="8"/>
  <c r="E1203" i="8"/>
  <c r="E3" i="8"/>
  <c r="L3464" i="8"/>
  <c r="M3464" i="8" s="1"/>
  <c r="L2414" i="8"/>
  <c r="M2414" i="8" s="1"/>
  <c r="L1814" i="8"/>
  <c r="M1814" i="8" s="1"/>
  <c r="L2714" i="8"/>
  <c r="M2714" i="8" s="1"/>
  <c r="L3914" i="8"/>
  <c r="M3914" i="8" s="1"/>
  <c r="L4214" i="8"/>
  <c r="M4214" i="8" s="1"/>
  <c r="L464" i="8"/>
  <c r="M464" i="8" s="1"/>
  <c r="L164" i="8"/>
  <c r="M164" i="8" s="1"/>
  <c r="L3014" i="8"/>
  <c r="M3014" i="8" s="1"/>
  <c r="L614" i="8"/>
  <c r="M614" i="8" s="1"/>
  <c r="L1364" i="8"/>
  <c r="M1364" i="8" s="1"/>
  <c r="L1664" i="8"/>
  <c r="M1664" i="8" s="1"/>
  <c r="L3314" i="8"/>
  <c r="M3314" i="8" s="1"/>
  <c r="L2564" i="8"/>
  <c r="M2564" i="8" s="1"/>
  <c r="L1514" i="8"/>
  <c r="M1514" i="8" s="1"/>
  <c r="L914" i="8"/>
  <c r="M914" i="8" s="1"/>
  <c r="L314" i="8"/>
  <c r="M314" i="8" s="1"/>
  <c r="L14" i="8"/>
  <c r="M14" i="8" s="1"/>
  <c r="L2264" i="8"/>
  <c r="M2264" i="8" s="1"/>
  <c r="L3764" i="8"/>
  <c r="M3764" i="8" s="1"/>
  <c r="L1214" i="8"/>
  <c r="M1214" i="8" s="1"/>
  <c r="L4064" i="8"/>
  <c r="M4064" i="8" s="1"/>
  <c r="L1064" i="8"/>
  <c r="M1064" i="8" s="1"/>
  <c r="K614" i="8"/>
  <c r="K1364" i="8"/>
  <c r="K3914" i="8"/>
  <c r="K4064" i="8"/>
  <c r="K3764" i="8"/>
  <c r="K2564" i="8"/>
  <c r="K3314" i="8"/>
  <c r="K1664" i="8"/>
  <c r="K464" i="8"/>
  <c r="K4214" i="8"/>
  <c r="K2414" i="8"/>
  <c r="K164" i="8"/>
  <c r="K3014" i="8"/>
  <c r="K14" i="8"/>
  <c r="K314" i="8"/>
  <c r="K1214" i="8"/>
  <c r="K1814" i="8"/>
  <c r="K1514" i="8"/>
  <c r="K3464" i="8"/>
  <c r="K914" i="8"/>
  <c r="K2714" i="8"/>
  <c r="K2264" i="8"/>
  <c r="K1064" i="8"/>
  <c r="J1514" i="8"/>
  <c r="J4214" i="8"/>
  <c r="J3464" i="8"/>
  <c r="J1214" i="8"/>
  <c r="J1814" i="8"/>
  <c r="J3014" i="8"/>
  <c r="J1364" i="8"/>
  <c r="J2414" i="8"/>
  <c r="J4064" i="8"/>
  <c r="J614" i="8"/>
  <c r="J464" i="8"/>
  <c r="J2714" i="8"/>
  <c r="J1064" i="8"/>
  <c r="J3914" i="8"/>
  <c r="J2564" i="8"/>
  <c r="J1664" i="8"/>
  <c r="J2264" i="8"/>
  <c r="J314" i="8"/>
  <c r="J164" i="8"/>
  <c r="J914" i="8"/>
  <c r="J14" i="8"/>
  <c r="J3314" i="8"/>
  <c r="J3764" i="8"/>
  <c r="E4214" i="8"/>
  <c r="E14" i="8"/>
  <c r="E1664" i="8"/>
  <c r="E164" i="8"/>
  <c r="E464" i="8"/>
  <c r="E3914" i="8"/>
  <c r="E2264" i="8"/>
  <c r="E314" i="8"/>
  <c r="E3314" i="8"/>
  <c r="E914" i="8"/>
  <c r="E2564" i="8"/>
  <c r="E4064" i="8"/>
  <c r="E3014" i="8"/>
  <c r="E1364" i="8"/>
  <c r="E3464" i="8"/>
  <c r="E614" i="8"/>
  <c r="E2714" i="8"/>
  <c r="E1814" i="8"/>
  <c r="E1064" i="8"/>
  <c r="E1214" i="8"/>
  <c r="E3764" i="8"/>
  <c r="E2414" i="8"/>
  <c r="E1514" i="8"/>
  <c r="L166" i="8"/>
  <c r="M166" i="8" s="1"/>
  <c r="L1066" i="8"/>
  <c r="M1066" i="8" s="1"/>
  <c r="L16" i="8"/>
  <c r="M16" i="8" s="1"/>
  <c r="L3916" i="8"/>
  <c r="M3916" i="8" s="1"/>
  <c r="L316" i="8"/>
  <c r="M316" i="8" s="1"/>
  <c r="L3016" i="8"/>
  <c r="M3016" i="8" s="1"/>
  <c r="L1666" i="8"/>
  <c r="M1666" i="8" s="1"/>
  <c r="L3466" i="8"/>
  <c r="M3466" i="8" s="1"/>
  <c r="L2266" i="8"/>
  <c r="M2266" i="8" s="1"/>
  <c r="L4066" i="8"/>
  <c r="M4066" i="8" s="1"/>
  <c r="L616" i="8"/>
  <c r="M616" i="8" s="1"/>
  <c r="L1516" i="8"/>
  <c r="M1516" i="8" s="1"/>
  <c r="L1216" i="8"/>
  <c r="M1216" i="8" s="1"/>
  <c r="L2716" i="8"/>
  <c r="M2716" i="8" s="1"/>
  <c r="L2416" i="8"/>
  <c r="M2416" i="8" s="1"/>
  <c r="L466" i="8"/>
  <c r="M466" i="8" s="1"/>
  <c r="L2566" i="8"/>
  <c r="M2566" i="8" s="1"/>
  <c r="L4216" i="8"/>
  <c r="M4216" i="8" s="1"/>
  <c r="L3316" i="8"/>
  <c r="M3316" i="8" s="1"/>
  <c r="L1816" i="8"/>
  <c r="M1816" i="8" s="1"/>
  <c r="L916" i="8"/>
  <c r="M916" i="8" s="1"/>
  <c r="L3766" i="8"/>
  <c r="M3766" i="8" s="1"/>
  <c r="L1366" i="8"/>
  <c r="M1366" i="8" s="1"/>
  <c r="K16" i="8"/>
  <c r="K3316" i="8"/>
  <c r="K1366" i="8"/>
  <c r="K2416" i="8"/>
  <c r="K2566" i="8"/>
  <c r="K916" i="8"/>
  <c r="K166" i="8"/>
  <c r="K3916" i="8"/>
  <c r="K616" i="8"/>
  <c r="K1666" i="8"/>
  <c r="K2716" i="8"/>
  <c r="K316" i="8"/>
  <c r="K3766" i="8"/>
  <c r="K2266" i="8"/>
  <c r="K3016" i="8"/>
  <c r="K466" i="8"/>
  <c r="K1516" i="8"/>
  <c r="K1066" i="8"/>
  <c r="K1816" i="8"/>
  <c r="K3466" i="8"/>
  <c r="K1216" i="8"/>
  <c r="K4216" i="8"/>
  <c r="K4066" i="8"/>
  <c r="J616" i="8"/>
  <c r="J916" i="8"/>
  <c r="J16" i="8"/>
  <c r="J3466" i="8"/>
  <c r="J4216" i="8"/>
  <c r="J1366" i="8"/>
  <c r="J2716" i="8"/>
  <c r="J2416" i="8"/>
  <c r="J3016" i="8"/>
  <c r="J2566" i="8"/>
  <c r="J1066" i="8"/>
  <c r="J1516" i="8"/>
  <c r="J1666" i="8"/>
  <c r="J3316" i="8"/>
  <c r="J3916" i="8"/>
  <c r="J3766" i="8"/>
  <c r="J1216" i="8"/>
  <c r="J316" i="8"/>
  <c r="J1816" i="8"/>
  <c r="J466" i="8"/>
  <c r="J166" i="8"/>
  <c r="J4066" i="8"/>
  <c r="J2266" i="8"/>
  <c r="E316" i="8"/>
  <c r="E4066" i="8"/>
  <c r="E3916" i="8"/>
  <c r="E1216" i="8"/>
  <c r="E1516" i="8"/>
  <c r="E2416" i="8"/>
  <c r="E2566" i="8"/>
  <c r="E2716" i="8"/>
  <c r="E2266" i="8"/>
  <c r="E166" i="8"/>
  <c r="E1366" i="8"/>
  <c r="E4216" i="8"/>
  <c r="E3466" i="8"/>
  <c r="E1666" i="8"/>
  <c r="E916" i="8"/>
  <c r="E3316" i="8"/>
  <c r="E466" i="8"/>
  <c r="E16" i="8"/>
  <c r="E3766" i="8"/>
  <c r="E1066" i="8"/>
  <c r="E3016" i="8"/>
  <c r="E1816" i="8"/>
  <c r="E616" i="8"/>
  <c r="L2710" i="8"/>
  <c r="M2710" i="8" s="1"/>
  <c r="L3760" i="8"/>
  <c r="M3760" i="8" s="1"/>
  <c r="L1060" i="8"/>
  <c r="M1060" i="8" s="1"/>
  <c r="L2260" i="8"/>
  <c r="M2260" i="8" s="1"/>
  <c r="L310" i="8"/>
  <c r="M310" i="8" s="1"/>
  <c r="L1810" i="8"/>
  <c r="M1810" i="8" s="1"/>
  <c r="L1360" i="8"/>
  <c r="M1360" i="8" s="1"/>
  <c r="L3910" i="8"/>
  <c r="M3910" i="8" s="1"/>
  <c r="L1210" i="8"/>
  <c r="M1210" i="8" s="1"/>
  <c r="L10" i="8"/>
  <c r="M10" i="8" s="1"/>
  <c r="L910" i="8"/>
  <c r="M910" i="8" s="1"/>
  <c r="L610" i="8"/>
  <c r="M610" i="8" s="1"/>
  <c r="L4060" i="8"/>
  <c r="M4060" i="8" s="1"/>
  <c r="L1510" i="8"/>
  <c r="M1510" i="8" s="1"/>
  <c r="L4210" i="8"/>
  <c r="M4210" i="8" s="1"/>
  <c r="L1660" i="8"/>
  <c r="M1660" i="8" s="1"/>
  <c r="L160" i="8"/>
  <c r="M160" i="8" s="1"/>
  <c r="L2410" i="8"/>
  <c r="M2410" i="8" s="1"/>
  <c r="L2560" i="8"/>
  <c r="M2560" i="8" s="1"/>
  <c r="L3310" i="8"/>
  <c r="M3310" i="8" s="1"/>
  <c r="L3460" i="8"/>
  <c r="M3460" i="8" s="1"/>
  <c r="L3010" i="8"/>
  <c r="M3010" i="8" s="1"/>
  <c r="L460" i="8"/>
  <c r="M460" i="8" s="1"/>
  <c r="K1060" i="8"/>
  <c r="K1660" i="8"/>
  <c r="K3310" i="8"/>
  <c r="K1210" i="8"/>
  <c r="K3760" i="8"/>
  <c r="K2560" i="8"/>
  <c r="K3910" i="8"/>
  <c r="K4210" i="8"/>
  <c r="K3010" i="8"/>
  <c r="K1810" i="8"/>
  <c r="K1360" i="8"/>
  <c r="K2710" i="8"/>
  <c r="K2410" i="8"/>
  <c r="K610" i="8"/>
  <c r="K910" i="8"/>
  <c r="K10" i="8"/>
  <c r="K3460" i="8"/>
  <c r="K4060" i="8"/>
  <c r="K310" i="8"/>
  <c r="K2260" i="8"/>
  <c r="K1510" i="8"/>
  <c r="K160" i="8"/>
  <c r="K460" i="8"/>
  <c r="J3460" i="8"/>
  <c r="J4210" i="8"/>
  <c r="J1210" i="8"/>
  <c r="J2710" i="8"/>
  <c r="J10" i="8"/>
  <c r="J1510" i="8"/>
  <c r="J3010" i="8"/>
  <c r="J310" i="8"/>
  <c r="J4060" i="8"/>
  <c r="J2260" i="8"/>
  <c r="J2410" i="8"/>
  <c r="J1810" i="8"/>
  <c r="J610" i="8"/>
  <c r="J1060" i="8"/>
  <c r="J3310" i="8"/>
  <c r="J3760" i="8"/>
  <c r="J3910" i="8"/>
  <c r="J1660" i="8"/>
  <c r="J1360" i="8"/>
  <c r="J2560" i="8"/>
  <c r="J910" i="8"/>
  <c r="J460" i="8"/>
  <c r="J160" i="8"/>
  <c r="E610" i="8"/>
  <c r="E10" i="8"/>
  <c r="E460" i="8"/>
  <c r="E1210" i="8"/>
  <c r="E2710" i="8"/>
  <c r="E2560" i="8"/>
  <c r="E3910" i="8"/>
  <c r="E1660" i="8"/>
  <c r="E1060" i="8"/>
  <c r="E3460" i="8"/>
  <c r="E160" i="8"/>
  <c r="E1810" i="8"/>
  <c r="E4060" i="8"/>
  <c r="E910" i="8"/>
  <c r="E3010" i="8"/>
  <c r="E2410" i="8"/>
  <c r="E1360" i="8"/>
  <c r="E1510" i="8"/>
  <c r="E310" i="8"/>
  <c r="E3310" i="8"/>
  <c r="E3760" i="8"/>
  <c r="E4210" i="8"/>
  <c r="E2260" i="8"/>
  <c r="L2704" i="8"/>
  <c r="M2704" i="8" s="1"/>
  <c r="L3304" i="8"/>
  <c r="M3304" i="8" s="1"/>
  <c r="L2554" i="8"/>
  <c r="M2554" i="8" s="1"/>
  <c r="L154" i="8"/>
  <c r="M154" i="8" s="1"/>
  <c r="L3754" i="8"/>
  <c r="M3754" i="8" s="1"/>
  <c r="L4054" i="8"/>
  <c r="M4054" i="8" s="1"/>
  <c r="L304" i="8"/>
  <c r="M304" i="8" s="1"/>
  <c r="L1204" i="8"/>
  <c r="M1204" i="8" s="1"/>
  <c r="L2254" i="8"/>
  <c r="M2254" i="8" s="1"/>
  <c r="L454" i="8"/>
  <c r="M454" i="8" s="1"/>
  <c r="L3004" i="8"/>
  <c r="M3004" i="8" s="1"/>
  <c r="L1654" i="8"/>
  <c r="M1654" i="8" s="1"/>
  <c r="L4" i="8"/>
  <c r="M4" i="8" s="1"/>
  <c r="L4204" i="8"/>
  <c r="M4204" i="8" s="1"/>
  <c r="L1054" i="8"/>
  <c r="M1054" i="8" s="1"/>
  <c r="L604" i="8"/>
  <c r="M604" i="8" s="1"/>
  <c r="L3454" i="8"/>
  <c r="M3454" i="8" s="1"/>
  <c r="L1504" i="8"/>
  <c r="M1504" i="8" s="1"/>
  <c r="L904" i="8"/>
  <c r="M904" i="8" s="1"/>
  <c r="L1804" i="8"/>
  <c r="M1804" i="8" s="1"/>
  <c r="L2404" i="8"/>
  <c r="M2404" i="8" s="1"/>
  <c r="L3904" i="8"/>
  <c r="M3904" i="8" s="1"/>
  <c r="L1354" i="8"/>
  <c r="M1354" i="8" s="1"/>
  <c r="K2554" i="8"/>
  <c r="K1204" i="8"/>
  <c r="K454" i="8"/>
  <c r="K3754" i="8"/>
  <c r="K1354" i="8"/>
  <c r="K1504" i="8"/>
  <c r="K3904" i="8"/>
  <c r="K3304" i="8"/>
  <c r="K3004" i="8"/>
  <c r="K304" i="8"/>
  <c r="K3454" i="8"/>
  <c r="K2704" i="8"/>
  <c r="K4" i="8"/>
  <c r="K904" i="8"/>
  <c r="K2404" i="8"/>
  <c r="K1054" i="8"/>
  <c r="K4204" i="8"/>
  <c r="K604" i="8"/>
  <c r="K1804" i="8"/>
  <c r="K1654" i="8"/>
  <c r="K2254" i="8"/>
  <c r="K154" i="8"/>
  <c r="K4054" i="8"/>
  <c r="J604" i="8"/>
  <c r="J2704" i="8"/>
  <c r="J3004" i="8"/>
  <c r="J1654" i="8"/>
  <c r="J3454" i="8"/>
  <c r="J2254" i="8"/>
  <c r="J4204" i="8"/>
  <c r="J3904" i="8"/>
  <c r="J1054" i="8"/>
  <c r="J1354" i="8"/>
  <c r="J1504" i="8"/>
  <c r="J904" i="8"/>
  <c r="J304" i="8"/>
  <c r="J4" i="8"/>
  <c r="J1204" i="8"/>
  <c r="J2554" i="8"/>
  <c r="J154" i="8"/>
  <c r="J4054" i="8"/>
  <c r="J1804" i="8"/>
  <c r="J3304" i="8"/>
  <c r="J454" i="8"/>
  <c r="J3754" i="8"/>
  <c r="J2404" i="8"/>
  <c r="E3754" i="8"/>
  <c r="E3454" i="8"/>
  <c r="E3304" i="8"/>
  <c r="E4054" i="8"/>
  <c r="E2404" i="8"/>
  <c r="E1804" i="8"/>
  <c r="E2254" i="8"/>
  <c r="E3004" i="8"/>
  <c r="E1354" i="8"/>
  <c r="E1204" i="8"/>
  <c r="E154" i="8"/>
  <c r="E4" i="8"/>
  <c r="E1054" i="8"/>
  <c r="E1654" i="8"/>
  <c r="E4204" i="8"/>
  <c r="E904" i="8"/>
  <c r="E454" i="8"/>
  <c r="E2554" i="8"/>
  <c r="E3904" i="8"/>
  <c r="E304" i="8"/>
  <c r="E1504" i="8"/>
  <c r="E2704" i="8"/>
  <c r="E604" i="8"/>
  <c r="L3907" i="8"/>
  <c r="M3907" i="8" s="1"/>
  <c r="L1657" i="8"/>
  <c r="M1657" i="8" s="1"/>
  <c r="L3757" i="8"/>
  <c r="M3757" i="8" s="1"/>
  <c r="L1507" i="8"/>
  <c r="M1507" i="8" s="1"/>
  <c r="L907" i="8"/>
  <c r="M907" i="8" s="1"/>
  <c r="L3007" i="8"/>
  <c r="M3007" i="8" s="1"/>
  <c r="L1057" i="8"/>
  <c r="M1057" i="8" s="1"/>
  <c r="L1357" i="8"/>
  <c r="M1357" i="8" s="1"/>
  <c r="L607" i="8"/>
  <c r="M607" i="8" s="1"/>
  <c r="L4207" i="8"/>
  <c r="M4207" i="8" s="1"/>
  <c r="L1207" i="8"/>
  <c r="M1207" i="8" s="1"/>
  <c r="L2257" i="8"/>
  <c r="M2257" i="8" s="1"/>
  <c r="L307" i="8"/>
  <c r="M307" i="8" s="1"/>
  <c r="L3307" i="8"/>
  <c r="M3307" i="8" s="1"/>
  <c r="L1807" i="8"/>
  <c r="M1807" i="8" s="1"/>
  <c r="L157" i="8"/>
  <c r="M157" i="8" s="1"/>
  <c r="L4057" i="8"/>
  <c r="M4057" i="8" s="1"/>
  <c r="L2407" i="8"/>
  <c r="M2407" i="8" s="1"/>
  <c r="L457" i="8"/>
  <c r="M457" i="8" s="1"/>
  <c r="L7" i="8"/>
  <c r="M7" i="8" s="1"/>
  <c r="L2557" i="8"/>
  <c r="M2557" i="8" s="1"/>
  <c r="L2707" i="8"/>
  <c r="M2707" i="8" s="1"/>
  <c r="L3457" i="8"/>
  <c r="M3457" i="8" s="1"/>
  <c r="K1807" i="8"/>
  <c r="K1357" i="8"/>
  <c r="K3907" i="8"/>
  <c r="K607" i="8"/>
  <c r="K2407" i="8"/>
  <c r="K3757" i="8"/>
  <c r="K3307" i="8"/>
  <c r="K7" i="8"/>
  <c r="K3007" i="8"/>
  <c r="K157" i="8"/>
  <c r="K1207" i="8"/>
  <c r="K2707" i="8"/>
  <c r="K4057" i="8"/>
  <c r="K1657" i="8"/>
  <c r="K1057" i="8"/>
  <c r="K4207" i="8"/>
  <c r="K307" i="8"/>
  <c r="K2257" i="8"/>
  <c r="K457" i="8"/>
  <c r="K1507" i="8"/>
  <c r="K3457" i="8"/>
  <c r="K907" i="8"/>
  <c r="K2557" i="8"/>
  <c r="J1207" i="8"/>
  <c r="J607" i="8"/>
  <c r="J3907" i="8"/>
  <c r="J3757" i="8"/>
  <c r="J2707" i="8"/>
  <c r="J2557" i="8"/>
  <c r="J157" i="8"/>
  <c r="J3457" i="8"/>
  <c r="J1807" i="8"/>
  <c r="J4207" i="8"/>
  <c r="J1357" i="8"/>
  <c r="J4057" i="8"/>
  <c r="J3307" i="8"/>
  <c r="J307" i="8"/>
  <c r="J2407" i="8"/>
  <c r="J2257" i="8"/>
  <c r="J1057" i="8"/>
  <c r="J1507" i="8"/>
  <c r="J3007" i="8"/>
  <c r="J907" i="8"/>
  <c r="J457" i="8"/>
  <c r="J1657" i="8"/>
  <c r="J7" i="8"/>
  <c r="E3307" i="8"/>
  <c r="E1057" i="8"/>
  <c r="E907" i="8"/>
  <c r="E3757" i="8"/>
  <c r="E157" i="8"/>
  <c r="E1657" i="8"/>
  <c r="E307" i="8"/>
  <c r="E1807" i="8"/>
  <c r="E2257" i="8"/>
  <c r="E3457" i="8"/>
  <c r="E1207" i="8"/>
  <c r="E2557" i="8"/>
  <c r="E1357" i="8"/>
  <c r="E1507" i="8"/>
  <c r="E2707" i="8"/>
  <c r="E7" i="8"/>
  <c r="E2407" i="8"/>
  <c r="E607" i="8"/>
  <c r="E3007" i="8"/>
  <c r="E4207" i="8"/>
  <c r="E4057" i="8"/>
  <c r="E3907" i="8"/>
  <c r="E457" i="8"/>
  <c r="L3909" i="8"/>
  <c r="M3909" i="8" s="1"/>
  <c r="L1059" i="8"/>
  <c r="M1059" i="8" s="1"/>
  <c r="L4209" i="8"/>
  <c r="M4209" i="8" s="1"/>
  <c r="L459" i="8"/>
  <c r="M459" i="8" s="1"/>
  <c r="L609" i="8"/>
  <c r="M609" i="8" s="1"/>
  <c r="L1809" i="8"/>
  <c r="M1809" i="8" s="1"/>
  <c r="L3309" i="8"/>
  <c r="M3309" i="8" s="1"/>
  <c r="L2409" i="8"/>
  <c r="M2409" i="8" s="1"/>
  <c r="L1509" i="8"/>
  <c r="M1509" i="8" s="1"/>
  <c r="L3759" i="8"/>
  <c r="M3759" i="8" s="1"/>
  <c r="L909" i="8"/>
  <c r="M909" i="8" s="1"/>
  <c r="L159" i="8"/>
  <c r="M159" i="8" s="1"/>
  <c r="L2559" i="8"/>
  <c r="M2559" i="8" s="1"/>
  <c r="L3459" i="8"/>
  <c r="M3459" i="8" s="1"/>
  <c r="L2709" i="8"/>
  <c r="M2709" i="8" s="1"/>
  <c r="L1209" i="8"/>
  <c r="M1209" i="8" s="1"/>
  <c r="L9" i="8"/>
  <c r="M9" i="8" s="1"/>
  <c r="L2259" i="8"/>
  <c r="M2259" i="8" s="1"/>
  <c r="L1359" i="8"/>
  <c r="M1359" i="8" s="1"/>
  <c r="L309" i="8"/>
  <c r="M309" i="8" s="1"/>
  <c r="L4059" i="8"/>
  <c r="M4059" i="8" s="1"/>
  <c r="L3009" i="8"/>
  <c r="M3009" i="8" s="1"/>
  <c r="L1659" i="8"/>
  <c r="M1659" i="8" s="1"/>
  <c r="K159" i="8"/>
  <c r="K3759" i="8"/>
  <c r="K909" i="8"/>
  <c r="K1359" i="8"/>
  <c r="K3009" i="8"/>
  <c r="K2259" i="8"/>
  <c r="K3459" i="8"/>
  <c r="K2709" i="8"/>
  <c r="K2409" i="8"/>
  <c r="K3909" i="8"/>
  <c r="K4059" i="8"/>
  <c r="K459" i="8"/>
  <c r="K2559" i="8"/>
  <c r="K1659" i="8"/>
  <c r="K309" i="8"/>
  <c r="K3309" i="8"/>
  <c r="K4209" i="8"/>
  <c r="K1509" i="8"/>
  <c r="K1809" i="8"/>
  <c r="K9" i="8"/>
  <c r="K609" i="8"/>
  <c r="K1209" i="8"/>
  <c r="K1059" i="8"/>
  <c r="J1359" i="8"/>
  <c r="J4059" i="8"/>
  <c r="J909" i="8"/>
  <c r="J2259" i="8"/>
  <c r="J309" i="8"/>
  <c r="J4209" i="8"/>
  <c r="J1509" i="8"/>
  <c r="J3459" i="8"/>
  <c r="J1659" i="8"/>
  <c r="J3909" i="8"/>
  <c r="J2709" i="8"/>
  <c r="J3759" i="8"/>
  <c r="J1059" i="8"/>
  <c r="J3009" i="8"/>
  <c r="J3309" i="8"/>
  <c r="J609" i="8"/>
  <c r="J159" i="8"/>
  <c r="J1209" i="8"/>
  <c r="J1809" i="8"/>
  <c r="J459" i="8"/>
  <c r="J9" i="8"/>
  <c r="J2409" i="8"/>
  <c r="J2559" i="8"/>
  <c r="E159" i="8"/>
  <c r="E2559" i="8"/>
  <c r="E3759" i="8"/>
  <c r="E2409" i="8"/>
  <c r="E459" i="8"/>
  <c r="E3459" i="8"/>
  <c r="E9" i="8"/>
  <c r="E3909" i="8"/>
  <c r="E4059" i="8"/>
  <c r="E1059" i="8"/>
  <c r="E1359" i="8"/>
  <c r="E1509" i="8"/>
  <c r="E1659" i="8"/>
  <c r="E3009" i="8"/>
  <c r="E2709" i="8"/>
  <c r="E609" i="8"/>
  <c r="E4209" i="8"/>
  <c r="E2259" i="8"/>
  <c r="E909" i="8"/>
  <c r="E3309" i="8"/>
  <c r="E1809" i="8"/>
  <c r="E309" i="8"/>
  <c r="E1209" i="8"/>
  <c r="L1056" i="8"/>
  <c r="M1056" i="8" s="1"/>
  <c r="L1656" i="8"/>
  <c r="M1656" i="8" s="1"/>
  <c r="L906" i="8"/>
  <c r="M906" i="8" s="1"/>
  <c r="L156" i="8"/>
  <c r="M156" i="8" s="1"/>
  <c r="L3006" i="8"/>
  <c r="M3006" i="8" s="1"/>
  <c r="L2706" i="8"/>
  <c r="M2706" i="8" s="1"/>
  <c r="L1806" i="8"/>
  <c r="M1806" i="8" s="1"/>
  <c r="L1356" i="8"/>
  <c r="M1356" i="8" s="1"/>
  <c r="L2406" i="8"/>
  <c r="M2406" i="8" s="1"/>
  <c r="L456" i="8"/>
  <c r="M456" i="8" s="1"/>
  <c r="L306" i="8"/>
  <c r="M306" i="8" s="1"/>
  <c r="L2556" i="8"/>
  <c r="M2556" i="8" s="1"/>
  <c r="L2256" i="8"/>
  <c r="M2256" i="8" s="1"/>
  <c r="L1206" i="8"/>
  <c r="M1206" i="8" s="1"/>
  <c r="L3906" i="8"/>
  <c r="M3906" i="8" s="1"/>
  <c r="L3456" i="8"/>
  <c r="M3456" i="8" s="1"/>
  <c r="L606" i="8"/>
  <c r="M606" i="8" s="1"/>
  <c r="L1506" i="8"/>
  <c r="M1506" i="8" s="1"/>
  <c r="L4206" i="8"/>
  <c r="M4206" i="8" s="1"/>
  <c r="L6" i="8"/>
  <c r="M6" i="8" s="1"/>
  <c r="L3306" i="8"/>
  <c r="M3306" i="8" s="1"/>
  <c r="L3756" i="8"/>
  <c r="M3756" i="8" s="1"/>
  <c r="L4056" i="8"/>
  <c r="M4056" i="8" s="1"/>
  <c r="K2556" i="8"/>
  <c r="K3006" i="8"/>
  <c r="K156" i="8"/>
  <c r="K3906" i="8"/>
  <c r="K4056" i="8"/>
  <c r="K2256" i="8"/>
  <c r="K3456" i="8"/>
  <c r="K606" i="8"/>
  <c r="K456" i="8"/>
  <c r="K2406" i="8"/>
  <c r="K4206" i="8"/>
  <c r="K1506" i="8"/>
  <c r="K306" i="8"/>
  <c r="K1656" i="8"/>
  <c r="K906" i="8"/>
  <c r="K1056" i="8"/>
  <c r="K3306" i="8"/>
  <c r="K1806" i="8"/>
  <c r="K1356" i="8"/>
  <c r="K6" i="8"/>
  <c r="K3756" i="8"/>
  <c r="K1206" i="8"/>
  <c r="K2706" i="8"/>
  <c r="J6" i="8"/>
  <c r="J3906" i="8"/>
  <c r="J2706" i="8"/>
  <c r="J1356" i="8"/>
  <c r="J156" i="8"/>
  <c r="J3306" i="8"/>
  <c r="J1656" i="8"/>
  <c r="J3456" i="8"/>
  <c r="J2406" i="8"/>
  <c r="J2556" i="8"/>
  <c r="J2256" i="8"/>
  <c r="J4056" i="8"/>
  <c r="J3006" i="8"/>
  <c r="J1806" i="8"/>
  <c r="J306" i="8"/>
  <c r="J1206" i="8"/>
  <c r="J456" i="8"/>
  <c r="J3756" i="8"/>
  <c r="J606" i="8"/>
  <c r="J4206" i="8"/>
  <c r="J1056" i="8"/>
  <c r="J906" i="8"/>
  <c r="J1506" i="8"/>
  <c r="E2406" i="8"/>
  <c r="E1356" i="8"/>
  <c r="E1806" i="8"/>
  <c r="E156" i="8"/>
  <c r="E1656" i="8"/>
  <c r="E1506" i="8"/>
  <c r="E4056" i="8"/>
  <c r="E1206" i="8"/>
  <c r="E6" i="8"/>
  <c r="E3756" i="8"/>
  <c r="E306" i="8"/>
  <c r="E456" i="8"/>
  <c r="E3006" i="8"/>
  <c r="E906" i="8"/>
  <c r="E2256" i="8"/>
  <c r="E1056" i="8"/>
  <c r="E2556" i="8"/>
  <c r="E2706" i="8"/>
  <c r="E606" i="8"/>
  <c r="E3456" i="8"/>
  <c r="E3306" i="8"/>
  <c r="E3906" i="8"/>
  <c r="E4206" i="8"/>
  <c r="L602" i="8"/>
  <c r="M602" i="8" s="1"/>
  <c r="L2702" i="8"/>
  <c r="M2702" i="8" s="1"/>
  <c r="L152" i="8"/>
  <c r="M152" i="8" s="1"/>
  <c r="L4052" i="8"/>
  <c r="M4052" i="8" s="1"/>
  <c r="L3302" i="8"/>
  <c r="M3302" i="8" s="1"/>
  <c r="L1502" i="8"/>
  <c r="M1502" i="8" s="1"/>
  <c r="L1352" i="8"/>
  <c r="M1352" i="8" s="1"/>
  <c r="L2552" i="8"/>
  <c r="M2552" i="8" s="1"/>
  <c r="L3452" i="8"/>
  <c r="M3452" i="8" s="1"/>
  <c r="L902" i="8"/>
  <c r="M902" i="8" s="1"/>
  <c r="L3752" i="8"/>
  <c r="M3752" i="8" s="1"/>
  <c r="L4202" i="8"/>
  <c r="M4202" i="8" s="1"/>
  <c r="L2252" i="8"/>
  <c r="M2252" i="8" s="1"/>
  <c r="L2402" i="8"/>
  <c r="M2402" i="8" s="1"/>
  <c r="L1202" i="8"/>
  <c r="M1202" i="8" s="1"/>
  <c r="L2" i="8"/>
  <c r="M2" i="8" s="1"/>
  <c r="L1052" i="8"/>
  <c r="M1052" i="8" s="1"/>
  <c r="L3002" i="8"/>
  <c r="M3002" i="8" s="1"/>
  <c r="L1652" i="8"/>
  <c r="M1652" i="8" s="1"/>
  <c r="L3902" i="8"/>
  <c r="M3902" i="8" s="1"/>
  <c r="L302" i="8"/>
  <c r="M302" i="8" s="1"/>
  <c r="L452" i="8"/>
  <c r="M452" i="8" s="1"/>
  <c r="L1802" i="8"/>
  <c r="M1802" i="8" s="1"/>
  <c r="K152" i="8"/>
  <c r="K2" i="8"/>
  <c r="K2252" i="8"/>
  <c r="K1652" i="8"/>
  <c r="K1352" i="8"/>
  <c r="K2402" i="8"/>
  <c r="K1502" i="8"/>
  <c r="K1202" i="8"/>
  <c r="K902" i="8"/>
  <c r="K3902" i="8"/>
  <c r="K3302" i="8"/>
  <c r="K2552" i="8"/>
  <c r="K3452" i="8"/>
  <c r="K2702" i="8"/>
  <c r="K1052" i="8"/>
  <c r="K4202" i="8"/>
  <c r="K302" i="8"/>
  <c r="K602" i="8"/>
  <c r="K1802" i="8"/>
  <c r="K452" i="8"/>
  <c r="K4052" i="8"/>
  <c r="K3752" i="8"/>
  <c r="K3002" i="8"/>
  <c r="J152" i="8"/>
  <c r="J1502" i="8"/>
  <c r="J3752" i="8"/>
  <c r="J2" i="8"/>
  <c r="J1052" i="8"/>
  <c r="J302" i="8"/>
  <c r="J2402" i="8"/>
  <c r="J2702" i="8"/>
  <c r="J4202" i="8"/>
  <c r="J3452" i="8"/>
  <c r="J2252" i="8"/>
  <c r="J3902" i="8"/>
  <c r="J3002" i="8"/>
  <c r="J1202" i="8"/>
  <c r="J4052" i="8"/>
  <c r="J1802" i="8"/>
  <c r="J1352" i="8"/>
  <c r="J1652" i="8"/>
  <c r="J452" i="8"/>
  <c r="J3302" i="8"/>
  <c r="J902" i="8"/>
  <c r="J2552" i="8"/>
  <c r="J602" i="8"/>
  <c r="E2702" i="8"/>
  <c r="E1352" i="8"/>
  <c r="E1202" i="8"/>
  <c r="E1052" i="8"/>
  <c r="E3452" i="8"/>
  <c r="E3752" i="8"/>
  <c r="E602" i="8"/>
  <c r="E452" i="8"/>
  <c r="E3302" i="8"/>
  <c r="E1652" i="8"/>
  <c r="E302" i="8"/>
  <c r="E152" i="8"/>
  <c r="E3002" i="8"/>
  <c r="E4052" i="8"/>
  <c r="E2552" i="8"/>
  <c r="E3902" i="8"/>
  <c r="E2402" i="8"/>
  <c r="E2" i="8"/>
  <c r="E2252" i="8"/>
  <c r="E1802" i="8"/>
  <c r="E4202" i="8"/>
  <c r="E902" i="8"/>
  <c r="E1502" i="8"/>
  <c r="L915" i="8"/>
  <c r="M915" i="8" s="1"/>
  <c r="L615" i="8"/>
  <c r="M615" i="8" s="1"/>
  <c r="L1215" i="8"/>
  <c r="M1215" i="8" s="1"/>
  <c r="L15" i="8"/>
  <c r="M15" i="8" s="1"/>
  <c r="L1065" i="8"/>
  <c r="M1065" i="8" s="1"/>
  <c r="L2415" i="8"/>
  <c r="M2415" i="8" s="1"/>
  <c r="L2715" i="8"/>
  <c r="M2715" i="8" s="1"/>
  <c r="L1365" i="8"/>
  <c r="M1365" i="8" s="1"/>
  <c r="L1815" i="8"/>
  <c r="M1815" i="8" s="1"/>
  <c r="L3315" i="8"/>
  <c r="M3315" i="8" s="1"/>
  <c r="L315" i="8"/>
  <c r="M315" i="8" s="1"/>
  <c r="L1665" i="8"/>
  <c r="M1665" i="8" s="1"/>
  <c r="L165" i="8"/>
  <c r="M165" i="8" s="1"/>
  <c r="L465" i="8"/>
  <c r="M465" i="8" s="1"/>
  <c r="L3465" i="8"/>
  <c r="M3465" i="8" s="1"/>
  <c r="L2565" i="8"/>
  <c r="M2565" i="8" s="1"/>
  <c r="L1515" i="8"/>
  <c r="M1515" i="8" s="1"/>
  <c r="L4065" i="8"/>
  <c r="M4065" i="8" s="1"/>
  <c r="L3015" i="8"/>
  <c r="M3015" i="8" s="1"/>
  <c r="L3915" i="8"/>
  <c r="M3915" i="8" s="1"/>
  <c r="L2265" i="8"/>
  <c r="M2265" i="8" s="1"/>
  <c r="L3765" i="8"/>
  <c r="M3765" i="8" s="1"/>
  <c r="L4215" i="8"/>
  <c r="M4215" i="8" s="1"/>
  <c r="K15" i="8"/>
  <c r="K1065" i="8"/>
  <c r="K615" i="8"/>
  <c r="K1665" i="8"/>
  <c r="K2715" i="8"/>
  <c r="K465" i="8"/>
  <c r="K4215" i="8"/>
  <c r="K2565" i="8"/>
  <c r="K1515" i="8"/>
  <c r="K915" i="8"/>
  <c r="K1815" i="8"/>
  <c r="K1215" i="8"/>
  <c r="K3465" i="8"/>
  <c r="K1365" i="8"/>
  <c r="K3765" i="8"/>
  <c r="K2415" i="8"/>
  <c r="K3315" i="8"/>
  <c r="K3915" i="8"/>
  <c r="K165" i="8"/>
  <c r="K4065" i="8"/>
  <c r="K3015" i="8"/>
  <c r="K315" i="8"/>
  <c r="K2265" i="8"/>
  <c r="J615" i="8"/>
  <c r="J165" i="8"/>
  <c r="J4065" i="8"/>
  <c r="J1215" i="8"/>
  <c r="J3015" i="8"/>
  <c r="J1815" i="8"/>
  <c r="J315" i="8"/>
  <c r="J3765" i="8"/>
  <c r="J3915" i="8"/>
  <c r="J4215" i="8"/>
  <c r="J2415" i="8"/>
  <c r="J1365" i="8"/>
  <c r="J15" i="8"/>
  <c r="J2565" i="8"/>
  <c r="J2265" i="8"/>
  <c r="J2715" i="8"/>
  <c r="J3465" i="8"/>
  <c r="J1515" i="8"/>
  <c r="J465" i="8"/>
  <c r="J1665" i="8"/>
  <c r="J915" i="8"/>
  <c r="J3315" i="8"/>
  <c r="J1065" i="8"/>
  <c r="E3915" i="8"/>
  <c r="E615" i="8"/>
  <c r="E315" i="8"/>
  <c r="E1365" i="8"/>
  <c r="E4215" i="8"/>
  <c r="E3765" i="8"/>
  <c r="E2415" i="8"/>
  <c r="E3465" i="8"/>
  <c r="E915" i="8"/>
  <c r="E4065" i="8"/>
  <c r="E3015" i="8"/>
  <c r="E15" i="8"/>
  <c r="E1515" i="8"/>
  <c r="E2565" i="8"/>
  <c r="E2715" i="8"/>
  <c r="E1215" i="8"/>
  <c r="E1665" i="8"/>
  <c r="E165" i="8"/>
  <c r="E2265" i="8"/>
  <c r="E465" i="8"/>
  <c r="E3315" i="8"/>
  <c r="E1815" i="8"/>
  <c r="E1065" i="8"/>
  <c r="L8" i="8"/>
  <c r="M8" i="8" s="1"/>
  <c r="L1508" i="8"/>
  <c r="M1508" i="8" s="1"/>
  <c r="L1808" i="8"/>
  <c r="M1808" i="8" s="1"/>
  <c r="L1058" i="8"/>
  <c r="M1058" i="8" s="1"/>
  <c r="L3458" i="8"/>
  <c r="M3458" i="8" s="1"/>
  <c r="L2258" i="8"/>
  <c r="M2258" i="8" s="1"/>
  <c r="L2558" i="8"/>
  <c r="M2558" i="8" s="1"/>
  <c r="L1358" i="8"/>
  <c r="M1358" i="8" s="1"/>
  <c r="L458" i="8"/>
  <c r="M458" i="8" s="1"/>
  <c r="L3758" i="8"/>
  <c r="M3758" i="8" s="1"/>
  <c r="L3908" i="8"/>
  <c r="M3908" i="8" s="1"/>
  <c r="L4208" i="8"/>
  <c r="M4208" i="8" s="1"/>
  <c r="L3008" i="8"/>
  <c r="M3008" i="8" s="1"/>
  <c r="L608" i="8"/>
  <c r="M608" i="8" s="1"/>
  <c r="L908" i="8"/>
  <c r="M908" i="8" s="1"/>
  <c r="L1208" i="8"/>
  <c r="M1208" i="8" s="1"/>
  <c r="L2708" i="8"/>
  <c r="M2708" i="8" s="1"/>
  <c r="L4058" i="8"/>
  <c r="M4058" i="8" s="1"/>
  <c r="L1658" i="8"/>
  <c r="M1658" i="8" s="1"/>
  <c r="L3308" i="8"/>
  <c r="M3308" i="8" s="1"/>
  <c r="L308" i="8"/>
  <c r="M308" i="8" s="1"/>
  <c r="L158" i="8"/>
  <c r="M158" i="8" s="1"/>
  <c r="L2408" i="8"/>
  <c r="M2408" i="8" s="1"/>
  <c r="K4208" i="8"/>
  <c r="K1058" i="8"/>
  <c r="K908" i="8"/>
  <c r="K308" i="8"/>
  <c r="K1508" i="8"/>
  <c r="K2558" i="8"/>
  <c r="K1358" i="8"/>
  <c r="K1658" i="8"/>
  <c r="K3008" i="8"/>
  <c r="K4058" i="8"/>
  <c r="K3908" i="8"/>
  <c r="K8" i="8"/>
  <c r="K608" i="8"/>
  <c r="K2408" i="8"/>
  <c r="K1808" i="8"/>
  <c r="K3758" i="8"/>
  <c r="K2708" i="8"/>
  <c r="K458" i="8"/>
  <c r="K158" i="8"/>
  <c r="K1208" i="8"/>
  <c r="K3458" i="8"/>
  <c r="K2258" i="8"/>
  <c r="K3308" i="8"/>
  <c r="J158" i="8"/>
  <c r="J1358" i="8"/>
  <c r="J4058" i="8"/>
  <c r="J3758" i="8"/>
  <c r="J3458" i="8"/>
  <c r="J2258" i="8"/>
  <c r="J1658" i="8"/>
  <c r="J3308" i="8"/>
  <c r="J458" i="8"/>
  <c r="J8" i="8"/>
  <c r="J908" i="8"/>
  <c r="J308" i="8"/>
  <c r="J3008" i="8"/>
  <c r="J1208" i="8"/>
  <c r="J1508" i="8"/>
  <c r="J2408" i="8"/>
  <c r="J3908" i="8"/>
  <c r="J1058" i="8"/>
  <c r="J1808" i="8"/>
  <c r="J608" i="8"/>
  <c r="J4208" i="8"/>
  <c r="J2558" i="8"/>
  <c r="J2708" i="8"/>
  <c r="E3308" i="8"/>
  <c r="E3758" i="8"/>
  <c r="E4058" i="8"/>
  <c r="E3008" i="8"/>
  <c r="E3458" i="8"/>
  <c r="E2258" i="8"/>
  <c r="E308" i="8"/>
  <c r="E2408" i="8"/>
  <c r="E158" i="8"/>
  <c r="E608" i="8"/>
  <c r="E1208" i="8"/>
  <c r="E1808" i="8"/>
  <c r="E1508" i="8"/>
  <c r="E1358" i="8"/>
  <c r="E2558" i="8"/>
  <c r="E1058" i="8"/>
  <c r="E3908" i="8"/>
  <c r="E1658" i="8"/>
  <c r="E4208" i="8"/>
  <c r="E908" i="8"/>
  <c r="E458" i="8"/>
  <c r="E8" i="8"/>
  <c r="E2708" i="8"/>
  <c r="L3507" i="8"/>
  <c r="M3507" i="8" s="1"/>
  <c r="N3507" i="8" s="1"/>
  <c r="L1857" i="8"/>
  <c r="M1857" i="8" s="1"/>
  <c r="N1857" i="8" s="1"/>
  <c r="L1707" i="8"/>
  <c r="M1707" i="8" s="1"/>
  <c r="N1707" i="8" s="1"/>
  <c r="L3057" i="8"/>
  <c r="M3057" i="8" s="1"/>
  <c r="N3057" i="8" s="1"/>
  <c r="L357" i="8"/>
  <c r="M357" i="8" s="1"/>
  <c r="N357" i="8" s="1"/>
  <c r="L507" i="8"/>
  <c r="M507" i="8" s="1"/>
  <c r="N507" i="8" s="1"/>
  <c r="L2907" i="8"/>
  <c r="M2907" i="8" s="1"/>
  <c r="N2907" i="8" s="1"/>
  <c r="L4257" i="8"/>
  <c r="M4257" i="8" s="1"/>
  <c r="N4257" i="8" s="1"/>
  <c r="L1407" i="8"/>
  <c r="M1407" i="8" s="1"/>
  <c r="N1407" i="8" s="1"/>
  <c r="L1557" i="8"/>
  <c r="M1557" i="8" s="1"/>
  <c r="N1557" i="8" s="1"/>
  <c r="L207" i="8"/>
  <c r="M207" i="8" s="1"/>
  <c r="N207" i="8" s="1"/>
  <c r="L657" i="8"/>
  <c r="M657" i="8" s="1"/>
  <c r="N657" i="8" s="1"/>
  <c r="L57" i="8"/>
  <c r="M57" i="8" s="1"/>
  <c r="N57" i="8" s="1"/>
  <c r="L2457" i="8"/>
  <c r="M2457" i="8" s="1"/>
  <c r="N2457" i="8" s="1"/>
  <c r="L2607" i="8"/>
  <c r="M2607" i="8" s="1"/>
  <c r="N2607" i="8" s="1"/>
  <c r="L1107" i="8"/>
  <c r="M1107" i="8" s="1"/>
  <c r="N1107" i="8" s="1"/>
  <c r="L2307" i="8"/>
  <c r="M2307" i="8" s="1"/>
  <c r="N2307" i="8" s="1"/>
  <c r="L957" i="8"/>
  <c r="M957" i="8" s="1"/>
  <c r="N957" i="8" s="1"/>
  <c r="L4107" i="8"/>
  <c r="M4107" i="8" s="1"/>
  <c r="N4107" i="8" s="1"/>
  <c r="L3357" i="8"/>
  <c r="M3357" i="8" s="1"/>
  <c r="N3357" i="8" s="1"/>
  <c r="L1257" i="8"/>
  <c r="M1257" i="8" s="1"/>
  <c r="N1257" i="8" s="1"/>
  <c r="L3807" i="8"/>
  <c r="M3807" i="8" s="1"/>
  <c r="N3807" i="8" s="1"/>
  <c r="K3807" i="8"/>
  <c r="K1257" i="8"/>
  <c r="K4257" i="8"/>
  <c r="K1107" i="8"/>
  <c r="K357" i="8"/>
  <c r="K2307" i="8"/>
  <c r="K3057" i="8"/>
  <c r="K657" i="8"/>
  <c r="K507" i="8"/>
  <c r="K3357" i="8"/>
  <c r="K57" i="8"/>
  <c r="K1857" i="8"/>
  <c r="K2457" i="8"/>
  <c r="K1707" i="8"/>
  <c r="K2907" i="8"/>
  <c r="K207" i="8"/>
  <c r="K3507" i="8"/>
  <c r="K4107" i="8"/>
  <c r="K957" i="8"/>
  <c r="K1557" i="8"/>
  <c r="K2607" i="8"/>
  <c r="K1407" i="8"/>
  <c r="J2907" i="8"/>
  <c r="J2307" i="8"/>
  <c r="J4257" i="8"/>
  <c r="J357" i="8"/>
  <c r="J4107" i="8"/>
  <c r="J1857" i="8"/>
  <c r="J957" i="8"/>
  <c r="J2607" i="8"/>
  <c r="J1257" i="8"/>
  <c r="J3807" i="8"/>
  <c r="J657" i="8"/>
  <c r="J1407" i="8"/>
  <c r="J1707" i="8"/>
  <c r="J3057" i="8"/>
  <c r="J2457" i="8"/>
  <c r="J3357" i="8"/>
  <c r="J1107" i="8"/>
  <c r="J1557" i="8"/>
  <c r="J207" i="8"/>
  <c r="J507" i="8"/>
  <c r="J57" i="8"/>
  <c r="J3507" i="8"/>
  <c r="E2307" i="8"/>
  <c r="E657" i="8"/>
  <c r="E4107" i="8"/>
  <c r="E1107" i="8"/>
  <c r="E3807" i="8"/>
  <c r="E57" i="8"/>
  <c r="E1707" i="8"/>
  <c r="E3507" i="8"/>
  <c r="E3357" i="8"/>
  <c r="E3057" i="8"/>
  <c r="E1257" i="8"/>
  <c r="E207" i="8"/>
  <c r="E1407" i="8"/>
  <c r="E507" i="8"/>
  <c r="E2607" i="8"/>
  <c r="E2457" i="8"/>
  <c r="E4257" i="8"/>
  <c r="E357" i="8"/>
  <c r="E2907" i="8"/>
  <c r="E957" i="8"/>
  <c r="E1857" i="8"/>
  <c r="E1557" i="8"/>
  <c r="L3808" i="8"/>
  <c r="M3808" i="8" s="1"/>
  <c r="N3808" i="8" s="1"/>
  <c r="L1108" i="8"/>
  <c r="M1108" i="8" s="1"/>
  <c r="N1108" i="8" s="1"/>
  <c r="L958" i="8"/>
  <c r="M958" i="8" s="1"/>
  <c r="N958" i="8" s="1"/>
  <c r="L3058" i="8"/>
  <c r="M3058" i="8" s="1"/>
  <c r="N3058" i="8" s="1"/>
  <c r="L58" i="8"/>
  <c r="M58" i="8" s="1"/>
  <c r="N58" i="8" s="1"/>
  <c r="L1858" i="8"/>
  <c r="M1858" i="8" s="1"/>
  <c r="N1858" i="8" s="1"/>
  <c r="L1408" i="8"/>
  <c r="M1408" i="8" s="1"/>
  <c r="N1408" i="8" s="1"/>
  <c r="L2908" i="8"/>
  <c r="M2908" i="8" s="1"/>
  <c r="N2908" i="8" s="1"/>
  <c r="L2308" i="8"/>
  <c r="M2308" i="8" s="1"/>
  <c r="N2308" i="8" s="1"/>
  <c r="L658" i="8"/>
  <c r="M658" i="8" s="1"/>
  <c r="N658" i="8" s="1"/>
  <c r="L3358" i="8"/>
  <c r="M3358" i="8" s="1"/>
  <c r="N3358" i="8" s="1"/>
  <c r="L4108" i="8"/>
  <c r="M4108" i="8" s="1"/>
  <c r="N4108" i="8" s="1"/>
  <c r="L358" i="8"/>
  <c r="M358" i="8" s="1"/>
  <c r="N358" i="8" s="1"/>
  <c r="L508" i="8"/>
  <c r="M508" i="8" s="1"/>
  <c r="N508" i="8" s="1"/>
  <c r="L1258" i="8"/>
  <c r="M1258" i="8" s="1"/>
  <c r="N1258" i="8" s="1"/>
  <c r="L4258" i="8"/>
  <c r="M4258" i="8" s="1"/>
  <c r="N4258" i="8" s="1"/>
  <c r="L2608" i="8"/>
  <c r="M2608" i="8" s="1"/>
  <c r="N2608" i="8" s="1"/>
  <c r="L2458" i="8"/>
  <c r="M2458" i="8" s="1"/>
  <c r="N2458" i="8" s="1"/>
  <c r="L1708" i="8"/>
  <c r="M1708" i="8" s="1"/>
  <c r="N1708" i="8" s="1"/>
  <c r="L208" i="8"/>
  <c r="M208" i="8" s="1"/>
  <c r="N208" i="8" s="1"/>
  <c r="L1558" i="8"/>
  <c r="M1558" i="8" s="1"/>
  <c r="N1558" i="8" s="1"/>
  <c r="L3508" i="8"/>
  <c r="M3508" i="8" s="1"/>
  <c r="N3508" i="8" s="1"/>
  <c r="K1558" i="8"/>
  <c r="K2458" i="8"/>
  <c r="K3508" i="8"/>
  <c r="K3808" i="8"/>
  <c r="K2908" i="8"/>
  <c r="K3058" i="8"/>
  <c r="K4108" i="8"/>
  <c r="K958" i="8"/>
  <c r="K1708" i="8"/>
  <c r="K2608" i="8"/>
  <c r="K4258" i="8"/>
  <c r="K1408" i="8"/>
  <c r="K358" i="8"/>
  <c r="K3358" i="8"/>
  <c r="K1258" i="8"/>
  <c r="K208" i="8"/>
  <c r="K658" i="8"/>
  <c r="K1108" i="8"/>
  <c r="K2308" i="8"/>
  <c r="K508" i="8"/>
  <c r="K58" i="8"/>
  <c r="K1858" i="8"/>
  <c r="J1558" i="8"/>
  <c r="J4258" i="8"/>
  <c r="J1858" i="8"/>
  <c r="J2458" i="8"/>
  <c r="J508" i="8"/>
  <c r="J958" i="8"/>
  <c r="J658" i="8"/>
  <c r="J1258" i="8"/>
  <c r="J358" i="8"/>
  <c r="J1408" i="8"/>
  <c r="J208" i="8"/>
  <c r="J2908" i="8"/>
  <c r="J1708" i="8"/>
  <c r="J3508" i="8"/>
  <c r="J58" i="8"/>
  <c r="J3058" i="8"/>
  <c r="J1108" i="8"/>
  <c r="J2608" i="8"/>
  <c r="J3358" i="8"/>
  <c r="J3808" i="8"/>
  <c r="J2308" i="8"/>
  <c r="J4108" i="8"/>
  <c r="E1558" i="8"/>
  <c r="E1258" i="8"/>
  <c r="E1108" i="8"/>
  <c r="E2458" i="8"/>
  <c r="E958" i="8"/>
  <c r="E358" i="8"/>
  <c r="E2908" i="8"/>
  <c r="E3358" i="8"/>
  <c r="E2608" i="8"/>
  <c r="E58" i="8"/>
  <c r="E1708" i="8"/>
  <c r="E4258" i="8"/>
  <c r="E1408" i="8"/>
  <c r="E508" i="8"/>
  <c r="E3058" i="8"/>
  <c r="E1858" i="8"/>
  <c r="E3508" i="8"/>
  <c r="E208" i="8"/>
  <c r="E3808" i="8"/>
  <c r="E658" i="8"/>
  <c r="E2308" i="8"/>
  <c r="E4108" i="8"/>
  <c r="L56" i="8"/>
  <c r="M56" i="8" s="1"/>
  <c r="N56" i="8" s="1"/>
  <c r="L1556" i="8"/>
  <c r="M1556" i="8" s="1"/>
  <c r="N1556" i="8" s="1"/>
  <c r="L1856" i="8"/>
  <c r="M1856" i="8" s="1"/>
  <c r="N1856" i="8" s="1"/>
  <c r="L1706" i="8"/>
  <c r="M1706" i="8" s="1"/>
  <c r="N1706" i="8" s="1"/>
  <c r="L3506" i="8"/>
  <c r="M3506" i="8" s="1"/>
  <c r="N3506" i="8" s="1"/>
  <c r="L2906" i="8"/>
  <c r="M2906" i="8" s="1"/>
  <c r="N2906" i="8" s="1"/>
  <c r="L1406" i="8"/>
  <c r="M1406" i="8" s="1"/>
  <c r="N1406" i="8" s="1"/>
  <c r="L656" i="8"/>
  <c r="M656" i="8" s="1"/>
  <c r="N656" i="8" s="1"/>
  <c r="L3056" i="8"/>
  <c r="M3056" i="8" s="1"/>
  <c r="N3056" i="8" s="1"/>
  <c r="L1106" i="8"/>
  <c r="M1106" i="8" s="1"/>
  <c r="N1106" i="8" s="1"/>
  <c r="L3806" i="8"/>
  <c r="M3806" i="8" s="1"/>
  <c r="N3806" i="8" s="1"/>
  <c r="L356" i="8"/>
  <c r="M356" i="8" s="1"/>
  <c r="N356" i="8" s="1"/>
  <c r="L4106" i="8"/>
  <c r="M4106" i="8" s="1"/>
  <c r="N4106" i="8" s="1"/>
  <c r="L206" i="8"/>
  <c r="M206" i="8" s="1"/>
  <c r="N206" i="8" s="1"/>
  <c r="L2456" i="8"/>
  <c r="M2456" i="8" s="1"/>
  <c r="N2456" i="8" s="1"/>
  <c r="L956" i="8"/>
  <c r="M956" i="8" s="1"/>
  <c r="N956" i="8" s="1"/>
  <c r="L2306" i="8"/>
  <c r="M2306" i="8" s="1"/>
  <c r="N2306" i="8" s="1"/>
  <c r="L4256" i="8"/>
  <c r="M4256" i="8" s="1"/>
  <c r="N4256" i="8" s="1"/>
  <c r="L3356" i="8"/>
  <c r="M3356" i="8" s="1"/>
  <c r="N3356" i="8" s="1"/>
  <c r="L2606" i="8"/>
  <c r="M2606" i="8" s="1"/>
  <c r="N2606" i="8" s="1"/>
  <c r="L506" i="8"/>
  <c r="M506" i="8" s="1"/>
  <c r="N506" i="8" s="1"/>
  <c r="L1256" i="8"/>
  <c r="M1256" i="8" s="1"/>
  <c r="N1256" i="8" s="1"/>
  <c r="K2456" i="8"/>
  <c r="K4256" i="8"/>
  <c r="K1256" i="8"/>
  <c r="K3806" i="8"/>
  <c r="K1106" i="8"/>
  <c r="K356" i="8"/>
  <c r="K1706" i="8"/>
  <c r="K1856" i="8"/>
  <c r="K1556" i="8"/>
  <c r="K56" i="8"/>
  <c r="K206" i="8"/>
  <c r="K1406" i="8"/>
  <c r="K2306" i="8"/>
  <c r="K656" i="8"/>
  <c r="K506" i="8"/>
  <c r="K3056" i="8"/>
  <c r="K956" i="8"/>
  <c r="K2906" i="8"/>
  <c r="K2606" i="8"/>
  <c r="K3506" i="8"/>
  <c r="K4106" i="8"/>
  <c r="K3356" i="8"/>
  <c r="J3806" i="8"/>
  <c r="J956" i="8"/>
  <c r="J1106" i="8"/>
  <c r="J656" i="8"/>
  <c r="J2306" i="8"/>
  <c r="J4256" i="8"/>
  <c r="J1556" i="8"/>
  <c r="J1406" i="8"/>
  <c r="J3506" i="8"/>
  <c r="J356" i="8"/>
  <c r="J506" i="8"/>
  <c r="J1706" i="8"/>
  <c r="J2606" i="8"/>
  <c r="J2456" i="8"/>
  <c r="J1856" i="8"/>
  <c r="J56" i="8"/>
  <c r="J3056" i="8"/>
  <c r="J3356" i="8"/>
  <c r="J2906" i="8"/>
  <c r="J4106" i="8"/>
  <c r="J1256" i="8"/>
  <c r="J206" i="8"/>
  <c r="E3506" i="8"/>
  <c r="E3806" i="8"/>
  <c r="E356" i="8"/>
  <c r="E56" i="8"/>
  <c r="E956" i="8"/>
  <c r="E1556" i="8"/>
  <c r="E1406" i="8"/>
  <c r="E2606" i="8"/>
  <c r="E1856" i="8"/>
  <c r="E4256" i="8"/>
  <c r="E2456" i="8"/>
  <c r="E506" i="8"/>
  <c r="E1706" i="8"/>
  <c r="E1106" i="8"/>
  <c r="E2306" i="8"/>
  <c r="E4106" i="8"/>
  <c r="E3356" i="8"/>
  <c r="E206" i="8"/>
  <c r="E3056" i="8"/>
  <c r="E1256" i="8"/>
  <c r="E2906" i="8"/>
  <c r="E656" i="8"/>
  <c r="L3050" i="8"/>
  <c r="M3050" i="8" s="1"/>
  <c r="N3050" i="8" s="1"/>
  <c r="L2450" i="8"/>
  <c r="M2450" i="8" s="1"/>
  <c r="N2450" i="8" s="1"/>
  <c r="L2600" i="8"/>
  <c r="M2600" i="8" s="1"/>
  <c r="N2600" i="8" s="1"/>
  <c r="L3500" i="8"/>
  <c r="M3500" i="8" s="1"/>
  <c r="N3500" i="8" s="1"/>
  <c r="L1550" i="8"/>
  <c r="M1550" i="8" s="1"/>
  <c r="N1550" i="8" s="1"/>
  <c r="L2300" i="8"/>
  <c r="M2300" i="8" s="1"/>
  <c r="N2300" i="8" s="1"/>
  <c r="L1700" i="8"/>
  <c r="M1700" i="8" s="1"/>
  <c r="N1700" i="8" s="1"/>
  <c r="L1250" i="8"/>
  <c r="M1250" i="8" s="1"/>
  <c r="N1250" i="8" s="1"/>
  <c r="L1850" i="8"/>
  <c r="M1850" i="8" s="1"/>
  <c r="N1850" i="8" s="1"/>
  <c r="L50" i="8"/>
  <c r="M50" i="8" s="1"/>
  <c r="N50" i="8" s="1"/>
  <c r="L3800" i="8"/>
  <c r="M3800" i="8" s="1"/>
  <c r="N3800" i="8" s="1"/>
  <c r="L3350" i="8"/>
  <c r="M3350" i="8" s="1"/>
  <c r="N3350" i="8" s="1"/>
  <c r="L2900" i="8"/>
  <c r="M2900" i="8" s="1"/>
  <c r="N2900" i="8" s="1"/>
  <c r="L4250" i="8"/>
  <c r="M4250" i="8" s="1"/>
  <c r="N4250" i="8" s="1"/>
  <c r="L200" i="8"/>
  <c r="M200" i="8" s="1"/>
  <c r="N200" i="8" s="1"/>
  <c r="L500" i="8"/>
  <c r="M500" i="8" s="1"/>
  <c r="N500" i="8" s="1"/>
  <c r="L650" i="8"/>
  <c r="M650" i="8" s="1"/>
  <c r="N650" i="8" s="1"/>
  <c r="L1100" i="8"/>
  <c r="M1100" i="8" s="1"/>
  <c r="N1100" i="8" s="1"/>
  <c r="L350" i="8"/>
  <c r="M350" i="8" s="1"/>
  <c r="N350" i="8" s="1"/>
  <c r="L4100" i="8"/>
  <c r="M4100" i="8" s="1"/>
  <c r="N4100" i="8" s="1"/>
  <c r="L950" i="8"/>
  <c r="M950" i="8" s="1"/>
  <c r="N950" i="8" s="1"/>
  <c r="L1400" i="8"/>
  <c r="M1400" i="8" s="1"/>
  <c r="N1400" i="8" s="1"/>
  <c r="K1700" i="8"/>
  <c r="K3350" i="8"/>
  <c r="K3800" i="8"/>
  <c r="K3500" i="8"/>
  <c r="K2600" i="8"/>
  <c r="K500" i="8"/>
  <c r="K4250" i="8"/>
  <c r="K200" i="8"/>
  <c r="K350" i="8"/>
  <c r="K950" i="8"/>
  <c r="K2300" i="8"/>
  <c r="K1250" i="8"/>
  <c r="K1850" i="8"/>
  <c r="K2900" i="8"/>
  <c r="K1100" i="8"/>
  <c r="K2450" i="8"/>
  <c r="K650" i="8"/>
  <c r="K50" i="8"/>
  <c r="K4100" i="8"/>
  <c r="K1550" i="8"/>
  <c r="K3050" i="8"/>
  <c r="K1400" i="8"/>
  <c r="J1250" i="8"/>
  <c r="J3500" i="8"/>
  <c r="J3800" i="8"/>
  <c r="J1100" i="8"/>
  <c r="J3050" i="8"/>
  <c r="J950" i="8"/>
  <c r="J650" i="8"/>
  <c r="J1400" i="8"/>
  <c r="J200" i="8"/>
  <c r="J50" i="8"/>
  <c r="J2300" i="8"/>
  <c r="J4250" i="8"/>
  <c r="J4100" i="8"/>
  <c r="J2450" i="8"/>
  <c r="J1550" i="8"/>
  <c r="J3350" i="8"/>
  <c r="J1700" i="8"/>
  <c r="J2900" i="8"/>
  <c r="J2600" i="8"/>
  <c r="J350" i="8"/>
  <c r="J1850" i="8"/>
  <c r="J500" i="8"/>
  <c r="E950" i="8"/>
  <c r="E3050" i="8"/>
  <c r="E3350" i="8"/>
  <c r="E3500" i="8"/>
  <c r="E2900" i="8"/>
  <c r="E650" i="8"/>
  <c r="E4100" i="8"/>
  <c r="E3800" i="8"/>
  <c r="E1550" i="8"/>
  <c r="E1250" i="8"/>
  <c r="E500" i="8"/>
  <c r="E350" i="8"/>
  <c r="E200" i="8"/>
  <c r="E4250" i="8"/>
  <c r="E1400" i="8"/>
  <c r="E1700" i="8"/>
  <c r="E2300" i="8"/>
  <c r="E1100" i="8"/>
  <c r="E1850" i="8"/>
  <c r="E50" i="8"/>
  <c r="E2450" i="8"/>
  <c r="E2600" i="8"/>
  <c r="L48" i="8"/>
  <c r="M48" i="8" s="1"/>
  <c r="N48" i="8" s="1"/>
  <c r="L348" i="8"/>
  <c r="M348" i="8" s="1"/>
  <c r="N348" i="8" s="1"/>
  <c r="L1848" i="8"/>
  <c r="M1848" i="8" s="1"/>
  <c r="N1848" i="8" s="1"/>
  <c r="L2298" i="8"/>
  <c r="M2298" i="8" s="1"/>
  <c r="N2298" i="8" s="1"/>
  <c r="L2898" i="8"/>
  <c r="M2898" i="8" s="1"/>
  <c r="N2898" i="8" s="1"/>
  <c r="L1098" i="8"/>
  <c r="M1098" i="8" s="1"/>
  <c r="N1098" i="8" s="1"/>
  <c r="L2598" i="8"/>
  <c r="M2598" i="8" s="1"/>
  <c r="N2598" i="8" s="1"/>
  <c r="L1398" i="8"/>
  <c r="M1398" i="8" s="1"/>
  <c r="N1398" i="8" s="1"/>
  <c r="L2448" i="8"/>
  <c r="M2448" i="8" s="1"/>
  <c r="N2448" i="8" s="1"/>
  <c r="L1248" i="8"/>
  <c r="M1248" i="8" s="1"/>
  <c r="N1248" i="8" s="1"/>
  <c r="L3048" i="8"/>
  <c r="M3048" i="8" s="1"/>
  <c r="N3048" i="8" s="1"/>
  <c r="L4098" i="8"/>
  <c r="M4098" i="8" s="1"/>
  <c r="N4098" i="8" s="1"/>
  <c r="L3498" i="8"/>
  <c r="M3498" i="8" s="1"/>
  <c r="N3498" i="8" s="1"/>
  <c r="L498" i="8"/>
  <c r="M498" i="8" s="1"/>
  <c r="N498" i="8" s="1"/>
  <c r="L648" i="8"/>
  <c r="M648" i="8" s="1"/>
  <c r="N648" i="8" s="1"/>
  <c r="L1548" i="8"/>
  <c r="M1548" i="8" s="1"/>
  <c r="N1548" i="8" s="1"/>
  <c r="L198" i="8"/>
  <c r="M198" i="8" s="1"/>
  <c r="N198" i="8" s="1"/>
  <c r="L3348" i="8"/>
  <c r="M3348" i="8" s="1"/>
  <c r="N3348" i="8" s="1"/>
  <c r="L948" i="8"/>
  <c r="M948" i="8" s="1"/>
  <c r="N948" i="8" s="1"/>
  <c r="L1698" i="8"/>
  <c r="M1698" i="8" s="1"/>
  <c r="N1698" i="8" s="1"/>
  <c r="L4248" i="8"/>
  <c r="M4248" i="8" s="1"/>
  <c r="N4248" i="8" s="1"/>
  <c r="L3798" i="8"/>
  <c r="M3798" i="8" s="1"/>
  <c r="N3798" i="8" s="1"/>
  <c r="K2448" i="8"/>
  <c r="K1548" i="8"/>
  <c r="K1848" i="8"/>
  <c r="K4098" i="8"/>
  <c r="K2298" i="8"/>
  <c r="K198" i="8"/>
  <c r="K498" i="8"/>
  <c r="K1398" i="8"/>
  <c r="K948" i="8"/>
  <c r="K3048" i="8"/>
  <c r="K3348" i="8"/>
  <c r="K3498" i="8"/>
  <c r="K648" i="8"/>
  <c r="K2598" i="8"/>
  <c r="K3798" i="8"/>
  <c r="K48" i="8"/>
  <c r="K1248" i="8"/>
  <c r="K1098" i="8"/>
  <c r="K4248" i="8"/>
  <c r="K1698" i="8"/>
  <c r="K2898" i="8"/>
  <c r="K348" i="8"/>
  <c r="J1548" i="8"/>
  <c r="J348" i="8"/>
  <c r="J1698" i="8"/>
  <c r="J1248" i="8"/>
  <c r="J2298" i="8"/>
  <c r="J498" i="8"/>
  <c r="J1098" i="8"/>
  <c r="J3798" i="8"/>
  <c r="J3348" i="8"/>
  <c r="J1848" i="8"/>
  <c r="J3048" i="8"/>
  <c r="J48" i="8"/>
  <c r="J948" i="8"/>
  <c r="J2898" i="8"/>
  <c r="J4098" i="8"/>
  <c r="J2598" i="8"/>
  <c r="J648" i="8"/>
  <c r="J4248" i="8"/>
  <c r="J3498" i="8"/>
  <c r="J198" i="8"/>
  <c r="J1398" i="8"/>
  <c r="J2448" i="8"/>
  <c r="E3348" i="8"/>
  <c r="E3798" i="8"/>
  <c r="E48" i="8"/>
  <c r="E1398" i="8"/>
  <c r="E1698" i="8"/>
  <c r="E1548" i="8"/>
  <c r="E3498" i="8"/>
  <c r="E648" i="8"/>
  <c r="E2448" i="8"/>
  <c r="E348" i="8"/>
  <c r="E1248" i="8"/>
  <c r="E2598" i="8"/>
  <c r="E3048" i="8"/>
  <c r="E498" i="8"/>
  <c r="E4248" i="8"/>
  <c r="E948" i="8"/>
  <c r="E4098" i="8"/>
  <c r="E1098" i="8"/>
  <c r="E2898" i="8"/>
  <c r="E1848" i="8"/>
  <c r="E198" i="8"/>
  <c r="E2298" i="8"/>
  <c r="L1259" i="8"/>
  <c r="M1259" i="8" s="1"/>
  <c r="N1259" i="8" s="1"/>
  <c r="L509" i="8"/>
  <c r="M509" i="8" s="1"/>
  <c r="N509" i="8" s="1"/>
  <c r="L2609" i="8"/>
  <c r="M2609" i="8" s="1"/>
  <c r="N2609" i="8" s="1"/>
  <c r="L4259" i="8"/>
  <c r="M4259" i="8" s="1"/>
  <c r="N4259" i="8" s="1"/>
  <c r="L2459" i="8"/>
  <c r="M2459" i="8" s="1"/>
  <c r="N2459" i="8" s="1"/>
  <c r="L4109" i="8"/>
  <c r="M4109" i="8" s="1"/>
  <c r="N4109" i="8" s="1"/>
  <c r="L3509" i="8"/>
  <c r="M3509" i="8" s="1"/>
  <c r="N3509" i="8" s="1"/>
  <c r="L3809" i="8"/>
  <c r="M3809" i="8" s="1"/>
  <c r="N3809" i="8" s="1"/>
  <c r="L959" i="8"/>
  <c r="M959" i="8" s="1"/>
  <c r="N959" i="8" s="1"/>
  <c r="L3059" i="8"/>
  <c r="M3059" i="8" s="1"/>
  <c r="N3059" i="8" s="1"/>
  <c r="L1409" i="8"/>
  <c r="M1409" i="8" s="1"/>
  <c r="N1409" i="8" s="1"/>
  <c r="L1859" i="8"/>
  <c r="M1859" i="8" s="1"/>
  <c r="N1859" i="8" s="1"/>
  <c r="L1109" i="8"/>
  <c r="M1109" i="8" s="1"/>
  <c r="N1109" i="8" s="1"/>
  <c r="L659" i="8"/>
  <c r="M659" i="8" s="1"/>
  <c r="N659" i="8" s="1"/>
  <c r="L59" i="8"/>
  <c r="M59" i="8" s="1"/>
  <c r="N59" i="8" s="1"/>
  <c r="L2909" i="8"/>
  <c r="M2909" i="8" s="1"/>
  <c r="N2909" i="8" s="1"/>
  <c r="L1709" i="8"/>
  <c r="M1709" i="8" s="1"/>
  <c r="N1709" i="8" s="1"/>
  <c r="L209" i="8"/>
  <c r="M209" i="8" s="1"/>
  <c r="N209" i="8" s="1"/>
  <c r="L2309" i="8"/>
  <c r="M2309" i="8" s="1"/>
  <c r="N2309" i="8" s="1"/>
  <c r="L1559" i="8"/>
  <c r="M1559" i="8" s="1"/>
  <c r="N1559" i="8" s="1"/>
  <c r="L3359" i="8"/>
  <c r="M3359" i="8" s="1"/>
  <c r="N3359" i="8" s="1"/>
  <c r="L359" i="8"/>
  <c r="M359" i="8" s="1"/>
  <c r="N359" i="8" s="1"/>
  <c r="K3809" i="8"/>
  <c r="K209" i="8"/>
  <c r="K3059" i="8"/>
  <c r="K2309" i="8"/>
  <c r="K2909" i="8"/>
  <c r="K1859" i="8"/>
  <c r="K1709" i="8"/>
  <c r="K1559" i="8"/>
  <c r="K1109" i="8"/>
  <c r="K2459" i="8"/>
  <c r="K959" i="8"/>
  <c r="K4109" i="8"/>
  <c r="K1409" i="8"/>
  <c r="K509" i="8"/>
  <c r="K659" i="8"/>
  <c r="K2609" i="8"/>
  <c r="K4259" i="8"/>
  <c r="K3509" i="8"/>
  <c r="K59" i="8"/>
  <c r="K3359" i="8"/>
  <c r="K359" i="8"/>
  <c r="K1259" i="8"/>
  <c r="J59" i="8"/>
  <c r="J1709" i="8"/>
  <c r="J4109" i="8"/>
  <c r="J3809" i="8"/>
  <c r="J1559" i="8"/>
  <c r="J2459" i="8"/>
  <c r="J959" i="8"/>
  <c r="J659" i="8"/>
  <c r="J2609" i="8"/>
  <c r="J3509" i="8"/>
  <c r="J1409" i="8"/>
  <c r="J2909" i="8"/>
  <c r="J209" i="8"/>
  <c r="J2309" i="8"/>
  <c r="J1259" i="8"/>
  <c r="J359" i="8"/>
  <c r="J3059" i="8"/>
  <c r="J509" i="8"/>
  <c r="J3359" i="8"/>
  <c r="J1109" i="8"/>
  <c r="J1859" i="8"/>
  <c r="J4259" i="8"/>
  <c r="E59" i="8"/>
  <c r="E4259" i="8"/>
  <c r="E3809" i="8"/>
  <c r="E659" i="8"/>
  <c r="E1859" i="8"/>
  <c r="E1409" i="8"/>
  <c r="E2909" i="8"/>
  <c r="E1559" i="8"/>
  <c r="E2309" i="8"/>
  <c r="E959" i="8"/>
  <c r="E1259" i="8"/>
  <c r="E3059" i="8"/>
  <c r="E209" i="8"/>
  <c r="E359" i="8"/>
  <c r="E1109" i="8"/>
  <c r="E3359" i="8"/>
  <c r="E2459" i="8"/>
  <c r="E509" i="8"/>
  <c r="E4109" i="8"/>
  <c r="E1709" i="8"/>
  <c r="E2609" i="8"/>
  <c r="E3509" i="8"/>
  <c r="L1411" i="8"/>
  <c r="M1411" i="8" s="1"/>
  <c r="N1411" i="8" s="1"/>
  <c r="L1261" i="8"/>
  <c r="M1261" i="8" s="1"/>
  <c r="N1261" i="8" s="1"/>
  <c r="L1111" i="8"/>
  <c r="M1111" i="8" s="1"/>
  <c r="N1111" i="8" s="1"/>
  <c r="L4111" i="8"/>
  <c r="M4111" i="8" s="1"/>
  <c r="N4111" i="8" s="1"/>
  <c r="L3511" i="8"/>
  <c r="M3511" i="8" s="1"/>
  <c r="N3511" i="8" s="1"/>
  <c r="L3361" i="8"/>
  <c r="M3361" i="8" s="1"/>
  <c r="N3361" i="8" s="1"/>
  <c r="L1861" i="8"/>
  <c r="M1861" i="8" s="1"/>
  <c r="N1861" i="8" s="1"/>
  <c r="L211" i="8"/>
  <c r="M211" i="8" s="1"/>
  <c r="N211" i="8" s="1"/>
  <c r="L1711" i="8"/>
  <c r="M1711" i="8" s="1"/>
  <c r="N1711" i="8" s="1"/>
  <c r="L661" i="8"/>
  <c r="M661" i="8" s="1"/>
  <c r="N661" i="8" s="1"/>
  <c r="L2311" i="8"/>
  <c r="M2311" i="8" s="1"/>
  <c r="N2311" i="8" s="1"/>
  <c r="L2611" i="8"/>
  <c r="M2611" i="8" s="1"/>
  <c r="N2611" i="8" s="1"/>
  <c r="L511" i="8"/>
  <c r="M511" i="8" s="1"/>
  <c r="N511" i="8" s="1"/>
  <c r="L4261" i="8"/>
  <c r="M4261" i="8" s="1"/>
  <c r="N4261" i="8" s="1"/>
  <c r="L2461" i="8"/>
  <c r="M2461" i="8" s="1"/>
  <c r="N2461" i="8" s="1"/>
  <c r="L361" i="8"/>
  <c r="M361" i="8" s="1"/>
  <c r="N361" i="8" s="1"/>
  <c r="L61" i="8"/>
  <c r="M61" i="8" s="1"/>
  <c r="N61" i="8" s="1"/>
  <c r="L3061" i="8"/>
  <c r="M3061" i="8" s="1"/>
  <c r="N3061" i="8" s="1"/>
  <c r="L1561" i="8"/>
  <c r="M1561" i="8" s="1"/>
  <c r="N1561" i="8" s="1"/>
  <c r="L2911" i="8"/>
  <c r="M2911" i="8" s="1"/>
  <c r="N2911" i="8" s="1"/>
  <c r="L961" i="8"/>
  <c r="M961" i="8" s="1"/>
  <c r="N961" i="8" s="1"/>
  <c r="L3811" i="8"/>
  <c r="M3811" i="8" s="1"/>
  <c r="N3811" i="8" s="1"/>
  <c r="K3361" i="8"/>
  <c r="K4111" i="8"/>
  <c r="K2911" i="8"/>
  <c r="K1711" i="8"/>
  <c r="K3061" i="8"/>
  <c r="K1411" i="8"/>
  <c r="K3811" i="8"/>
  <c r="K1111" i="8"/>
  <c r="K61" i="8"/>
  <c r="K211" i="8"/>
  <c r="K961" i="8"/>
  <c r="K1561" i="8"/>
  <c r="K2461" i="8"/>
  <c r="K4261" i="8"/>
  <c r="K2611" i="8"/>
  <c r="K661" i="8"/>
  <c r="K361" i="8"/>
  <c r="K511" i="8"/>
  <c r="K3511" i="8"/>
  <c r="K1261" i="8"/>
  <c r="K1861" i="8"/>
  <c r="K2311" i="8"/>
  <c r="J4261" i="8"/>
  <c r="J361" i="8"/>
  <c r="J2461" i="8"/>
  <c r="J1411" i="8"/>
  <c r="J3811" i="8"/>
  <c r="J1861" i="8"/>
  <c r="J961" i="8"/>
  <c r="J2911" i="8"/>
  <c r="J661" i="8"/>
  <c r="J511" i="8"/>
  <c r="J1261" i="8"/>
  <c r="J3061" i="8"/>
  <c r="J4111" i="8"/>
  <c r="J1111" i="8"/>
  <c r="J1711" i="8"/>
  <c r="J1561" i="8"/>
  <c r="J211" i="8"/>
  <c r="J3511" i="8"/>
  <c r="J2611" i="8"/>
  <c r="J2311" i="8"/>
  <c r="J3361" i="8"/>
  <c r="J61" i="8"/>
  <c r="E1111" i="8"/>
  <c r="E511" i="8"/>
  <c r="E2911" i="8"/>
  <c r="E1711" i="8"/>
  <c r="E1861" i="8"/>
  <c r="E4111" i="8"/>
  <c r="E1561" i="8"/>
  <c r="E3811" i="8"/>
  <c r="E1411" i="8"/>
  <c r="E4261" i="8"/>
  <c r="E61" i="8"/>
  <c r="E1261" i="8"/>
  <c r="E361" i="8"/>
  <c r="E211" i="8"/>
  <c r="E2611" i="8"/>
  <c r="E3511" i="8"/>
  <c r="E2461" i="8"/>
  <c r="E961" i="8"/>
  <c r="E3061" i="8"/>
  <c r="E661" i="8"/>
  <c r="E3361" i="8"/>
  <c r="E2311" i="8"/>
  <c r="L2905" i="8"/>
  <c r="M2905" i="8" s="1"/>
  <c r="N2905" i="8" s="1"/>
  <c r="L1105" i="8"/>
  <c r="M1105" i="8" s="1"/>
  <c r="N1105" i="8" s="1"/>
  <c r="L3055" i="8"/>
  <c r="M3055" i="8" s="1"/>
  <c r="N3055" i="8" s="1"/>
  <c r="L1855" i="8"/>
  <c r="M1855" i="8" s="1"/>
  <c r="N1855" i="8" s="1"/>
  <c r="L2605" i="8"/>
  <c r="M2605" i="8" s="1"/>
  <c r="N2605" i="8" s="1"/>
  <c r="L1255" i="8"/>
  <c r="M1255" i="8" s="1"/>
  <c r="N1255" i="8" s="1"/>
  <c r="L3805" i="8"/>
  <c r="M3805" i="8" s="1"/>
  <c r="N3805" i="8" s="1"/>
  <c r="L3355" i="8"/>
  <c r="M3355" i="8" s="1"/>
  <c r="N3355" i="8" s="1"/>
  <c r="L1405" i="8"/>
  <c r="M1405" i="8" s="1"/>
  <c r="N1405" i="8" s="1"/>
  <c r="L205" i="8"/>
  <c r="M205" i="8" s="1"/>
  <c r="N205" i="8" s="1"/>
  <c r="L3505" i="8"/>
  <c r="M3505" i="8" s="1"/>
  <c r="N3505" i="8" s="1"/>
  <c r="L1705" i="8"/>
  <c r="M1705" i="8" s="1"/>
  <c r="N1705" i="8" s="1"/>
  <c r="L2455" i="8"/>
  <c r="M2455" i="8" s="1"/>
  <c r="N2455" i="8" s="1"/>
  <c r="L4255" i="8"/>
  <c r="M4255" i="8" s="1"/>
  <c r="N4255" i="8" s="1"/>
  <c r="L655" i="8"/>
  <c r="M655" i="8" s="1"/>
  <c r="N655" i="8" s="1"/>
  <c r="L355" i="8"/>
  <c r="M355" i="8" s="1"/>
  <c r="N355" i="8" s="1"/>
  <c r="L4105" i="8"/>
  <c r="M4105" i="8" s="1"/>
  <c r="N4105" i="8" s="1"/>
  <c r="L505" i="8"/>
  <c r="M505" i="8" s="1"/>
  <c r="N505" i="8" s="1"/>
  <c r="L1555" i="8"/>
  <c r="M1555" i="8" s="1"/>
  <c r="N1555" i="8" s="1"/>
  <c r="L2305" i="8"/>
  <c r="M2305" i="8" s="1"/>
  <c r="N2305" i="8" s="1"/>
  <c r="L55" i="8"/>
  <c r="M55" i="8" s="1"/>
  <c r="N55" i="8" s="1"/>
  <c r="L955" i="8"/>
  <c r="M955" i="8" s="1"/>
  <c r="N955" i="8" s="1"/>
  <c r="K1705" i="8"/>
  <c r="K4255" i="8"/>
  <c r="K55" i="8"/>
  <c r="K3805" i="8"/>
  <c r="K3055" i="8"/>
  <c r="K1405" i="8"/>
  <c r="K2605" i="8"/>
  <c r="K4105" i="8"/>
  <c r="K655" i="8"/>
  <c r="K205" i="8"/>
  <c r="K3505" i="8"/>
  <c r="K2905" i="8"/>
  <c r="K1855" i="8"/>
  <c r="K2305" i="8"/>
  <c r="K955" i="8"/>
  <c r="K1105" i="8"/>
  <c r="K1555" i="8"/>
  <c r="K505" i="8"/>
  <c r="K2455" i="8"/>
  <c r="K1255" i="8"/>
  <c r="K355" i="8"/>
  <c r="K3355" i="8"/>
  <c r="J3055" i="8"/>
  <c r="J205" i="8"/>
  <c r="J1405" i="8"/>
  <c r="J3805" i="8"/>
  <c r="J355" i="8"/>
  <c r="J2605" i="8"/>
  <c r="J2455" i="8"/>
  <c r="J1705" i="8"/>
  <c r="J2305" i="8"/>
  <c r="J505" i="8"/>
  <c r="J1555" i="8"/>
  <c r="J955" i="8"/>
  <c r="J1255" i="8"/>
  <c r="J2905" i="8"/>
  <c r="J3505" i="8"/>
  <c r="J1855" i="8"/>
  <c r="J4255" i="8"/>
  <c r="J1105" i="8"/>
  <c r="J655" i="8"/>
  <c r="J3355" i="8"/>
  <c r="J4105" i="8"/>
  <c r="J55" i="8"/>
  <c r="E205" i="8"/>
  <c r="E1405" i="8"/>
  <c r="E355" i="8"/>
  <c r="E1705" i="8"/>
  <c r="E3805" i="8"/>
  <c r="E3505" i="8"/>
  <c r="E2455" i="8"/>
  <c r="E4105" i="8"/>
  <c r="E1105" i="8"/>
  <c r="E1555" i="8"/>
  <c r="E955" i="8"/>
  <c r="E1855" i="8"/>
  <c r="E505" i="8"/>
  <c r="E3355" i="8"/>
  <c r="E4255" i="8"/>
  <c r="E2605" i="8"/>
  <c r="E2905" i="8"/>
  <c r="E55" i="8"/>
  <c r="E3055" i="8"/>
  <c r="E2305" i="8"/>
  <c r="E1255" i="8"/>
  <c r="E655" i="8"/>
  <c r="L3799" i="8"/>
  <c r="M3799" i="8" s="1"/>
  <c r="N3799" i="8" s="1"/>
  <c r="L499" i="8"/>
  <c r="M499" i="8" s="1"/>
  <c r="N499" i="8" s="1"/>
  <c r="L1849" i="8"/>
  <c r="M1849" i="8" s="1"/>
  <c r="N1849" i="8" s="1"/>
  <c r="L949" i="8"/>
  <c r="M949" i="8" s="1"/>
  <c r="N949" i="8" s="1"/>
  <c r="L2449" i="8"/>
  <c r="M2449" i="8" s="1"/>
  <c r="N2449" i="8" s="1"/>
  <c r="L4099" i="8"/>
  <c r="M4099" i="8" s="1"/>
  <c r="N4099" i="8" s="1"/>
  <c r="L649" i="8"/>
  <c r="M649" i="8" s="1"/>
  <c r="N649" i="8" s="1"/>
  <c r="L49" i="8"/>
  <c r="M49" i="8" s="1"/>
  <c r="N49" i="8" s="1"/>
  <c r="L2599" i="8"/>
  <c r="M2599" i="8" s="1"/>
  <c r="N2599" i="8" s="1"/>
  <c r="L3499" i="8"/>
  <c r="M3499" i="8" s="1"/>
  <c r="N3499" i="8" s="1"/>
  <c r="L3349" i="8"/>
  <c r="M3349" i="8" s="1"/>
  <c r="N3349" i="8" s="1"/>
  <c r="L1399" i="8"/>
  <c r="M1399" i="8" s="1"/>
  <c r="N1399" i="8" s="1"/>
  <c r="L2299" i="8"/>
  <c r="M2299" i="8" s="1"/>
  <c r="N2299" i="8" s="1"/>
  <c r="L1699" i="8"/>
  <c r="M1699" i="8" s="1"/>
  <c r="N1699" i="8" s="1"/>
  <c r="L349" i="8"/>
  <c r="M349" i="8" s="1"/>
  <c r="N349" i="8" s="1"/>
  <c r="L1549" i="8"/>
  <c r="M1549" i="8" s="1"/>
  <c r="N1549" i="8" s="1"/>
  <c r="L4249" i="8"/>
  <c r="M4249" i="8" s="1"/>
  <c r="N4249" i="8" s="1"/>
  <c r="L1249" i="8"/>
  <c r="M1249" i="8" s="1"/>
  <c r="N1249" i="8" s="1"/>
  <c r="L3049" i="8"/>
  <c r="M3049" i="8" s="1"/>
  <c r="N3049" i="8" s="1"/>
  <c r="L1099" i="8"/>
  <c r="M1099" i="8" s="1"/>
  <c r="N1099" i="8" s="1"/>
  <c r="L2899" i="8"/>
  <c r="M2899" i="8" s="1"/>
  <c r="N2899" i="8" s="1"/>
  <c r="L199" i="8"/>
  <c r="M199" i="8" s="1"/>
  <c r="N199" i="8" s="1"/>
  <c r="K3799" i="8"/>
  <c r="K3499" i="8"/>
  <c r="K499" i="8"/>
  <c r="K949" i="8"/>
  <c r="K2299" i="8"/>
  <c r="K1849" i="8"/>
  <c r="K649" i="8"/>
  <c r="K2449" i="8"/>
  <c r="K1249" i="8"/>
  <c r="K1549" i="8"/>
  <c r="K2599" i="8"/>
  <c r="K3349" i="8"/>
  <c r="K1699" i="8"/>
  <c r="K49" i="8"/>
  <c r="K1099" i="8"/>
  <c r="K4249" i="8"/>
  <c r="K199" i="8"/>
  <c r="K1399" i="8"/>
  <c r="K349" i="8"/>
  <c r="K2899" i="8"/>
  <c r="K4099" i="8"/>
  <c r="K3049" i="8"/>
  <c r="J1699" i="8"/>
  <c r="J499" i="8"/>
  <c r="J1849" i="8"/>
  <c r="J649" i="8"/>
  <c r="J2449" i="8"/>
  <c r="J1249" i="8"/>
  <c r="J49" i="8"/>
  <c r="J3499" i="8"/>
  <c r="J1399" i="8"/>
  <c r="J2599" i="8"/>
  <c r="J3799" i="8"/>
  <c r="J949" i="8"/>
  <c r="J2899" i="8"/>
  <c r="J1099" i="8"/>
  <c r="J349" i="8"/>
  <c r="J2299" i="8"/>
  <c r="J3349" i="8"/>
  <c r="J3049" i="8"/>
  <c r="J1549" i="8"/>
  <c r="J4099" i="8"/>
  <c r="J4249" i="8"/>
  <c r="J199" i="8"/>
  <c r="E2299" i="8"/>
  <c r="E649" i="8"/>
  <c r="E49" i="8"/>
  <c r="E2599" i="8"/>
  <c r="E1699" i="8"/>
  <c r="E1249" i="8"/>
  <c r="E3499" i="8"/>
  <c r="E1849" i="8"/>
  <c r="E4249" i="8"/>
  <c r="E3349" i="8"/>
  <c r="E349" i="8"/>
  <c r="E949" i="8"/>
  <c r="E3049" i="8"/>
  <c r="E3799" i="8"/>
  <c r="E1099" i="8"/>
  <c r="E1549" i="8"/>
  <c r="E4099" i="8"/>
  <c r="E2449" i="8"/>
  <c r="E1399" i="8"/>
  <c r="E2899" i="8"/>
  <c r="E499" i="8"/>
  <c r="E199" i="8"/>
  <c r="L52" i="8"/>
  <c r="M52" i="8" s="1"/>
  <c r="N52" i="8" s="1"/>
  <c r="L2302" i="8"/>
  <c r="M2302" i="8" s="1"/>
  <c r="N2302" i="8" s="1"/>
  <c r="L1852" i="8"/>
  <c r="M1852" i="8" s="1"/>
  <c r="N1852" i="8" s="1"/>
  <c r="L352" i="8"/>
  <c r="M352" i="8" s="1"/>
  <c r="N352" i="8" s="1"/>
  <c r="L2602" i="8"/>
  <c r="M2602" i="8" s="1"/>
  <c r="N2602" i="8" s="1"/>
  <c r="L1252" i="8"/>
  <c r="M1252" i="8" s="1"/>
  <c r="N1252" i="8" s="1"/>
  <c r="L4102" i="8"/>
  <c r="M4102" i="8" s="1"/>
  <c r="N4102" i="8" s="1"/>
  <c r="L3502" i="8"/>
  <c r="M3502" i="8" s="1"/>
  <c r="N3502" i="8" s="1"/>
  <c r="L952" i="8"/>
  <c r="M952" i="8" s="1"/>
  <c r="N952" i="8" s="1"/>
  <c r="L2452" i="8"/>
  <c r="M2452" i="8" s="1"/>
  <c r="N2452" i="8" s="1"/>
  <c r="L3802" i="8"/>
  <c r="M3802" i="8" s="1"/>
  <c r="N3802" i="8" s="1"/>
  <c r="L1702" i="8"/>
  <c r="M1702" i="8" s="1"/>
  <c r="N1702" i="8" s="1"/>
  <c r="L502" i="8"/>
  <c r="M502" i="8" s="1"/>
  <c r="N502" i="8" s="1"/>
  <c r="L1102" i="8"/>
  <c r="M1102" i="8" s="1"/>
  <c r="N1102" i="8" s="1"/>
  <c r="L202" i="8"/>
  <c r="M202" i="8" s="1"/>
  <c r="N202" i="8" s="1"/>
  <c r="L2902" i="8"/>
  <c r="M2902" i="8" s="1"/>
  <c r="N2902" i="8" s="1"/>
  <c r="L1552" i="8"/>
  <c r="M1552" i="8" s="1"/>
  <c r="N1552" i="8" s="1"/>
  <c r="L4252" i="8"/>
  <c r="M4252" i="8" s="1"/>
  <c r="N4252" i="8" s="1"/>
  <c r="L1402" i="8"/>
  <c r="M1402" i="8" s="1"/>
  <c r="N1402" i="8" s="1"/>
  <c r="L3352" i="8"/>
  <c r="M3352" i="8" s="1"/>
  <c r="N3352" i="8" s="1"/>
  <c r="L3052" i="8"/>
  <c r="M3052" i="8" s="1"/>
  <c r="N3052" i="8" s="1"/>
  <c r="L652" i="8"/>
  <c r="M652" i="8" s="1"/>
  <c r="N652" i="8" s="1"/>
  <c r="K3802" i="8"/>
  <c r="K3352" i="8"/>
  <c r="K2302" i="8"/>
  <c r="K2452" i="8"/>
  <c r="K52" i="8"/>
  <c r="K652" i="8"/>
  <c r="K1102" i="8"/>
  <c r="K1852" i="8"/>
  <c r="K952" i="8"/>
  <c r="K4102" i="8"/>
  <c r="K4252" i="8"/>
  <c r="K1552" i="8"/>
  <c r="K1402" i="8"/>
  <c r="K1252" i="8"/>
  <c r="K502" i="8"/>
  <c r="K2602" i="8"/>
  <c r="K2902" i="8"/>
  <c r="K352" i="8"/>
  <c r="K3052" i="8"/>
  <c r="K1702" i="8"/>
  <c r="K3502" i="8"/>
  <c r="K202" i="8"/>
  <c r="J2902" i="8"/>
  <c r="J1252" i="8"/>
  <c r="J4252" i="8"/>
  <c r="J1552" i="8"/>
  <c r="J502" i="8"/>
  <c r="J3502" i="8"/>
  <c r="J1852" i="8"/>
  <c r="J2302" i="8"/>
  <c r="J1402" i="8"/>
  <c r="J1102" i="8"/>
  <c r="J52" i="8"/>
  <c r="J2602" i="8"/>
  <c r="J952" i="8"/>
  <c r="J2452" i="8"/>
  <c r="J352" i="8"/>
  <c r="J3352" i="8"/>
  <c r="J3802" i="8"/>
  <c r="J652" i="8"/>
  <c r="J1702" i="8"/>
  <c r="J3052" i="8"/>
  <c r="J4102" i="8"/>
  <c r="J202" i="8"/>
  <c r="E1552" i="8"/>
  <c r="E4252" i="8"/>
  <c r="E1402" i="8"/>
  <c r="E952" i="8"/>
  <c r="E1252" i="8"/>
  <c r="E352" i="8"/>
  <c r="E652" i="8"/>
  <c r="E2602" i="8"/>
  <c r="E4102" i="8"/>
  <c r="E1102" i="8"/>
  <c r="E3352" i="8"/>
  <c r="E2302" i="8"/>
  <c r="E502" i="8"/>
  <c r="E3502" i="8"/>
  <c r="E2452" i="8"/>
  <c r="E3052" i="8"/>
  <c r="E52" i="8"/>
  <c r="E202" i="8"/>
  <c r="E1852" i="8"/>
  <c r="E1702" i="8"/>
  <c r="E2902" i="8"/>
  <c r="E3802" i="8"/>
  <c r="L954" i="8"/>
  <c r="M954" i="8" s="1"/>
  <c r="N954" i="8" s="1"/>
  <c r="L1254" i="8"/>
  <c r="M1254" i="8" s="1"/>
  <c r="N1254" i="8" s="1"/>
  <c r="L1854" i="8"/>
  <c r="M1854" i="8" s="1"/>
  <c r="N1854" i="8" s="1"/>
  <c r="L54" i="8"/>
  <c r="M54" i="8" s="1"/>
  <c r="N54" i="8" s="1"/>
  <c r="L1404" i="8"/>
  <c r="M1404" i="8" s="1"/>
  <c r="N1404" i="8" s="1"/>
  <c r="L2304" i="8"/>
  <c r="M2304" i="8" s="1"/>
  <c r="N2304" i="8" s="1"/>
  <c r="L1554" i="8"/>
  <c r="M1554" i="8" s="1"/>
  <c r="N1554" i="8" s="1"/>
  <c r="L4254" i="8"/>
  <c r="M4254" i="8" s="1"/>
  <c r="N4254" i="8" s="1"/>
  <c r="L654" i="8"/>
  <c r="M654" i="8" s="1"/>
  <c r="N654" i="8" s="1"/>
  <c r="L3504" i="8"/>
  <c r="M3504" i="8" s="1"/>
  <c r="N3504" i="8" s="1"/>
  <c r="L2454" i="8"/>
  <c r="M2454" i="8" s="1"/>
  <c r="N2454" i="8" s="1"/>
  <c r="L504" i="8"/>
  <c r="M504" i="8" s="1"/>
  <c r="N504" i="8" s="1"/>
  <c r="L3054" i="8"/>
  <c r="M3054" i="8" s="1"/>
  <c r="N3054" i="8" s="1"/>
  <c r="L354" i="8"/>
  <c r="M354" i="8" s="1"/>
  <c r="N354" i="8" s="1"/>
  <c r="L2604" i="8"/>
  <c r="M2604" i="8" s="1"/>
  <c r="N2604" i="8" s="1"/>
  <c r="L4104" i="8"/>
  <c r="M4104" i="8" s="1"/>
  <c r="N4104" i="8" s="1"/>
  <c r="L3354" i="8"/>
  <c r="M3354" i="8" s="1"/>
  <c r="N3354" i="8" s="1"/>
  <c r="L3804" i="8"/>
  <c r="M3804" i="8" s="1"/>
  <c r="N3804" i="8" s="1"/>
  <c r="L2904" i="8"/>
  <c r="M2904" i="8" s="1"/>
  <c r="N2904" i="8" s="1"/>
  <c r="L1704" i="8"/>
  <c r="M1704" i="8" s="1"/>
  <c r="N1704" i="8" s="1"/>
  <c r="L204" i="8"/>
  <c r="M204" i="8" s="1"/>
  <c r="N204" i="8" s="1"/>
  <c r="L1104" i="8"/>
  <c r="M1104" i="8" s="1"/>
  <c r="N1104" i="8" s="1"/>
  <c r="K3504" i="8"/>
  <c r="K3804" i="8"/>
  <c r="K2454" i="8"/>
  <c r="K2604" i="8"/>
  <c r="K3354" i="8"/>
  <c r="K654" i="8"/>
  <c r="K1854" i="8"/>
  <c r="K354" i="8"/>
  <c r="K1104" i="8"/>
  <c r="K1404" i="8"/>
  <c r="K4254" i="8"/>
  <c r="K204" i="8"/>
  <c r="K54" i="8"/>
  <c r="K1704" i="8"/>
  <c r="K2304" i="8"/>
  <c r="K4104" i="8"/>
  <c r="K1254" i="8"/>
  <c r="K1554" i="8"/>
  <c r="K954" i="8"/>
  <c r="K3054" i="8"/>
  <c r="K2904" i="8"/>
  <c r="K504" i="8"/>
  <c r="J2454" i="8"/>
  <c r="J1254" i="8"/>
  <c r="J1854" i="8"/>
  <c r="J1704" i="8"/>
  <c r="J2304" i="8"/>
  <c r="J354" i="8"/>
  <c r="J3504" i="8"/>
  <c r="J504" i="8"/>
  <c r="J954" i="8"/>
  <c r="J1104" i="8"/>
  <c r="J2904" i="8"/>
  <c r="J3804" i="8"/>
  <c r="J4104" i="8"/>
  <c r="J4254" i="8"/>
  <c r="J1554" i="8"/>
  <c r="J2604" i="8"/>
  <c r="J204" i="8"/>
  <c r="J54" i="8"/>
  <c r="J3054" i="8"/>
  <c r="J654" i="8"/>
  <c r="J3354" i="8"/>
  <c r="J1404" i="8"/>
  <c r="E2304" i="8"/>
  <c r="E504" i="8"/>
  <c r="E204" i="8"/>
  <c r="E1104" i="8"/>
  <c r="E1854" i="8"/>
  <c r="E2904" i="8"/>
  <c r="E54" i="8"/>
  <c r="E3504" i="8"/>
  <c r="E3054" i="8"/>
  <c r="E354" i="8"/>
  <c r="E3354" i="8"/>
  <c r="E1704" i="8"/>
  <c r="E4104" i="8"/>
  <c r="E954" i="8"/>
  <c r="E654" i="8"/>
  <c r="E2604" i="8"/>
  <c r="E1254" i="8"/>
  <c r="E1404" i="8"/>
  <c r="E4254" i="8"/>
  <c r="E2454" i="8"/>
  <c r="E3804" i="8"/>
  <c r="E1554" i="8"/>
  <c r="L3351" i="8"/>
  <c r="M3351" i="8" s="1"/>
  <c r="N3351" i="8" s="1"/>
  <c r="L201" i="8"/>
  <c r="M201" i="8" s="1"/>
  <c r="N201" i="8" s="1"/>
  <c r="L1251" i="8"/>
  <c r="M1251" i="8" s="1"/>
  <c r="N1251" i="8" s="1"/>
  <c r="L951" i="8"/>
  <c r="M951" i="8" s="1"/>
  <c r="N951" i="8" s="1"/>
  <c r="L1101" i="8"/>
  <c r="M1101" i="8" s="1"/>
  <c r="N1101" i="8" s="1"/>
  <c r="L51" i="8"/>
  <c r="M51" i="8" s="1"/>
  <c r="N51" i="8" s="1"/>
  <c r="L351" i="8"/>
  <c r="M351" i="8" s="1"/>
  <c r="N351" i="8" s="1"/>
  <c r="L4251" i="8"/>
  <c r="M4251" i="8" s="1"/>
  <c r="N4251" i="8" s="1"/>
  <c r="L1401" i="8"/>
  <c r="M1401" i="8" s="1"/>
  <c r="N1401" i="8" s="1"/>
  <c r="L2451" i="8"/>
  <c r="M2451" i="8" s="1"/>
  <c r="N2451" i="8" s="1"/>
  <c r="L3501" i="8"/>
  <c r="M3501" i="8" s="1"/>
  <c r="N3501" i="8" s="1"/>
  <c r="L2301" i="8"/>
  <c r="M2301" i="8" s="1"/>
  <c r="N2301" i="8" s="1"/>
  <c r="L2901" i="8"/>
  <c r="M2901" i="8" s="1"/>
  <c r="N2901" i="8" s="1"/>
  <c r="L2601" i="8"/>
  <c r="M2601" i="8" s="1"/>
  <c r="N2601" i="8" s="1"/>
  <c r="L3801" i="8"/>
  <c r="M3801" i="8" s="1"/>
  <c r="N3801" i="8" s="1"/>
  <c r="L3051" i="8"/>
  <c r="M3051" i="8" s="1"/>
  <c r="N3051" i="8" s="1"/>
  <c r="L4101" i="8"/>
  <c r="M4101" i="8" s="1"/>
  <c r="N4101" i="8" s="1"/>
  <c r="L501" i="8"/>
  <c r="M501" i="8" s="1"/>
  <c r="N501" i="8" s="1"/>
  <c r="L1851" i="8"/>
  <c r="M1851" i="8" s="1"/>
  <c r="N1851" i="8" s="1"/>
  <c r="L1701" i="8"/>
  <c r="M1701" i="8" s="1"/>
  <c r="N1701" i="8" s="1"/>
  <c r="L651" i="8"/>
  <c r="M651" i="8" s="1"/>
  <c r="N651" i="8" s="1"/>
  <c r="L1551" i="8"/>
  <c r="M1551" i="8" s="1"/>
  <c r="N1551" i="8" s="1"/>
  <c r="K2601" i="8"/>
  <c r="K1401" i="8"/>
  <c r="K2451" i="8"/>
  <c r="K651" i="8"/>
  <c r="K3351" i="8"/>
  <c r="K1851" i="8"/>
  <c r="K2901" i="8"/>
  <c r="K1251" i="8"/>
  <c r="K3051" i="8"/>
  <c r="K4251" i="8"/>
  <c r="K1701" i="8"/>
  <c r="K501" i="8"/>
  <c r="K51" i="8"/>
  <c r="K3801" i="8"/>
  <c r="K951" i="8"/>
  <c r="K3501" i="8"/>
  <c r="K1551" i="8"/>
  <c r="K201" i="8"/>
  <c r="K351" i="8"/>
  <c r="K1101" i="8"/>
  <c r="K2301" i="8"/>
  <c r="K4101" i="8"/>
  <c r="J51" i="8"/>
  <c r="J2451" i="8"/>
  <c r="J2601" i="8"/>
  <c r="J2301" i="8"/>
  <c r="J4101" i="8"/>
  <c r="J1251" i="8"/>
  <c r="J3801" i="8"/>
  <c r="J3351" i="8"/>
  <c r="J201" i="8"/>
  <c r="J351" i="8"/>
  <c r="J2901" i="8"/>
  <c r="J3501" i="8"/>
  <c r="J951" i="8"/>
  <c r="J651" i="8"/>
  <c r="J1851" i="8"/>
  <c r="J1551" i="8"/>
  <c r="J501" i="8"/>
  <c r="J1101" i="8"/>
  <c r="J1701" i="8"/>
  <c r="J3051" i="8"/>
  <c r="J1401" i="8"/>
  <c r="J4251" i="8"/>
  <c r="E951" i="8"/>
  <c r="E3051" i="8"/>
  <c r="E3351" i="8"/>
  <c r="E4101" i="8"/>
  <c r="E1401" i="8"/>
  <c r="E2301" i="8"/>
  <c r="E501" i="8"/>
  <c r="E1551" i="8"/>
  <c r="E2601" i="8"/>
  <c r="E651" i="8"/>
  <c r="E3501" i="8"/>
  <c r="E201" i="8"/>
  <c r="E351" i="8"/>
  <c r="E1701" i="8"/>
  <c r="E1251" i="8"/>
  <c r="E1851" i="8"/>
  <c r="E1101" i="8"/>
  <c r="E2451" i="8"/>
  <c r="E51" i="8"/>
  <c r="E3801" i="8"/>
  <c r="E2901" i="8"/>
  <c r="E4251" i="8"/>
  <c r="L4247" i="8"/>
  <c r="M4247" i="8" s="1"/>
  <c r="L47" i="8"/>
  <c r="M47" i="8" s="1"/>
  <c r="L497" i="8"/>
  <c r="M497" i="8" s="1"/>
  <c r="L4097" i="8"/>
  <c r="M4097" i="8" s="1"/>
  <c r="L647" i="8"/>
  <c r="M647" i="8" s="1"/>
  <c r="L947" i="8"/>
  <c r="M947" i="8" s="1"/>
  <c r="L3497" i="8"/>
  <c r="M3497" i="8" s="1"/>
  <c r="L3797" i="8"/>
  <c r="M3797" i="8" s="1"/>
  <c r="L2297" i="8"/>
  <c r="M2297" i="8" s="1"/>
  <c r="L2597" i="8"/>
  <c r="M2597" i="8" s="1"/>
  <c r="L197" i="8"/>
  <c r="M197" i="8" s="1"/>
  <c r="L347" i="8"/>
  <c r="M347" i="8" s="1"/>
  <c r="L3047" i="8"/>
  <c r="M3047" i="8" s="1"/>
  <c r="L1097" i="8"/>
  <c r="M1097" i="8" s="1"/>
  <c r="L1397" i="8"/>
  <c r="M1397" i="8" s="1"/>
  <c r="L1247" i="8"/>
  <c r="M1247" i="8" s="1"/>
  <c r="L1547" i="8"/>
  <c r="M1547" i="8" s="1"/>
  <c r="L3347" i="8"/>
  <c r="M3347" i="8" s="1"/>
  <c r="L1847" i="8"/>
  <c r="M1847" i="8" s="1"/>
  <c r="L2447" i="8"/>
  <c r="M2447" i="8" s="1"/>
  <c r="L1697" i="8"/>
  <c r="M1697" i="8" s="1"/>
  <c r="K1397" i="8"/>
  <c r="K4097" i="8"/>
  <c r="K2447" i="8"/>
  <c r="K1697" i="8"/>
  <c r="K47" i="8"/>
  <c r="K947" i="8"/>
  <c r="K3047" i="8"/>
  <c r="K4247" i="8"/>
  <c r="K3347" i="8"/>
  <c r="K197" i="8"/>
  <c r="K1247" i="8"/>
  <c r="K1097" i="8"/>
  <c r="K3497" i="8"/>
  <c r="K1847" i="8"/>
  <c r="K347" i="8"/>
  <c r="K647" i="8"/>
  <c r="K2297" i="8"/>
  <c r="K1547" i="8"/>
  <c r="K497" i="8"/>
  <c r="K3797" i="8"/>
  <c r="K2597" i="8"/>
  <c r="J1697" i="8"/>
  <c r="J1097" i="8"/>
  <c r="J2447" i="8"/>
  <c r="J497" i="8"/>
  <c r="J2297" i="8"/>
  <c r="J3347" i="8"/>
  <c r="J4247" i="8"/>
  <c r="J47" i="8"/>
  <c r="J347" i="8"/>
  <c r="J3047" i="8"/>
  <c r="J1247" i="8"/>
  <c r="J2597" i="8"/>
  <c r="J1397" i="8"/>
  <c r="J1847" i="8"/>
  <c r="J197" i="8"/>
  <c r="J3797" i="8"/>
  <c r="J647" i="8"/>
  <c r="J1547" i="8"/>
  <c r="J4097" i="8"/>
  <c r="J3497" i="8"/>
  <c r="J947" i="8"/>
  <c r="E1697" i="8"/>
  <c r="E1547" i="8"/>
  <c r="E647" i="8"/>
  <c r="E1247" i="8"/>
  <c r="E3047" i="8"/>
  <c r="E3797" i="8"/>
  <c r="E1097" i="8"/>
  <c r="E2447" i="8"/>
  <c r="E3347" i="8"/>
  <c r="E1397" i="8"/>
  <c r="E4097" i="8"/>
  <c r="E47" i="8"/>
  <c r="E1847" i="8"/>
  <c r="E4247" i="8"/>
  <c r="E947" i="8"/>
  <c r="E197" i="8"/>
  <c r="E347" i="8"/>
  <c r="E3497" i="8"/>
  <c r="E2597" i="8"/>
  <c r="E2297" i="8"/>
  <c r="E497" i="8"/>
  <c r="L3510" i="8"/>
  <c r="M3510" i="8" s="1"/>
  <c r="N3510" i="8" s="1"/>
  <c r="L210" i="8"/>
  <c r="M210" i="8" s="1"/>
  <c r="N210" i="8" s="1"/>
  <c r="L2610" i="8"/>
  <c r="M2610" i="8" s="1"/>
  <c r="N2610" i="8" s="1"/>
  <c r="L1410" i="8"/>
  <c r="M1410" i="8" s="1"/>
  <c r="N1410" i="8" s="1"/>
  <c r="L510" i="8"/>
  <c r="M510" i="8" s="1"/>
  <c r="N510" i="8" s="1"/>
  <c r="L3360" i="8"/>
  <c r="M3360" i="8" s="1"/>
  <c r="N3360" i="8" s="1"/>
  <c r="L660" i="8"/>
  <c r="M660" i="8" s="1"/>
  <c r="N660" i="8" s="1"/>
  <c r="L1560" i="8"/>
  <c r="M1560" i="8" s="1"/>
  <c r="N1560" i="8" s="1"/>
  <c r="L2910" i="8"/>
  <c r="M2910" i="8" s="1"/>
  <c r="N2910" i="8" s="1"/>
  <c r="L360" i="8"/>
  <c r="M360" i="8" s="1"/>
  <c r="N360" i="8" s="1"/>
  <c r="L2460" i="8"/>
  <c r="M2460" i="8" s="1"/>
  <c r="N2460" i="8" s="1"/>
  <c r="L3060" i="8"/>
  <c r="M3060" i="8" s="1"/>
  <c r="N3060" i="8" s="1"/>
  <c r="L2310" i="8"/>
  <c r="M2310" i="8" s="1"/>
  <c r="N2310" i="8" s="1"/>
  <c r="L4260" i="8"/>
  <c r="M4260" i="8" s="1"/>
  <c r="N4260" i="8" s="1"/>
  <c r="L1110" i="8"/>
  <c r="M1110" i="8" s="1"/>
  <c r="N1110" i="8" s="1"/>
  <c r="L3810" i="8"/>
  <c r="M3810" i="8" s="1"/>
  <c r="N3810" i="8" s="1"/>
  <c r="L1860" i="8"/>
  <c r="M1860" i="8" s="1"/>
  <c r="N1860" i="8" s="1"/>
  <c r="L1710" i="8"/>
  <c r="M1710" i="8" s="1"/>
  <c r="N1710" i="8" s="1"/>
  <c r="L1260" i="8"/>
  <c r="M1260" i="8" s="1"/>
  <c r="N1260" i="8" s="1"/>
  <c r="L60" i="8"/>
  <c r="M60" i="8" s="1"/>
  <c r="N60" i="8" s="1"/>
  <c r="L960" i="8"/>
  <c r="M960" i="8" s="1"/>
  <c r="N960" i="8" s="1"/>
  <c r="L4110" i="8"/>
  <c r="M4110" i="8" s="1"/>
  <c r="N4110" i="8" s="1"/>
  <c r="K1860" i="8"/>
  <c r="K4260" i="8"/>
  <c r="K1110" i="8"/>
  <c r="K2460" i="8"/>
  <c r="K1260" i="8"/>
  <c r="K2610" i="8"/>
  <c r="K210" i="8"/>
  <c r="K510" i="8"/>
  <c r="K1410" i="8"/>
  <c r="K3510" i="8"/>
  <c r="K2310" i="8"/>
  <c r="K1560" i="8"/>
  <c r="K360" i="8"/>
  <c r="K3360" i="8"/>
  <c r="K1710" i="8"/>
  <c r="K3810" i="8"/>
  <c r="K960" i="8"/>
  <c r="K3060" i="8"/>
  <c r="K2910" i="8"/>
  <c r="K660" i="8"/>
  <c r="K4110" i="8"/>
  <c r="K60" i="8"/>
  <c r="J2460" i="8"/>
  <c r="J360" i="8"/>
  <c r="J4110" i="8"/>
  <c r="J2910" i="8"/>
  <c r="J4260" i="8"/>
  <c r="J960" i="8"/>
  <c r="J2310" i="8"/>
  <c r="J210" i="8"/>
  <c r="J3810" i="8"/>
  <c r="J60" i="8"/>
  <c r="J1410" i="8"/>
  <c r="J1260" i="8"/>
  <c r="J1860" i="8"/>
  <c r="J1710" i="8"/>
  <c r="J1110" i="8"/>
  <c r="J1560" i="8"/>
  <c r="J3060" i="8"/>
  <c r="J3360" i="8"/>
  <c r="J660" i="8"/>
  <c r="J510" i="8"/>
  <c r="J2610" i="8"/>
  <c r="J3510" i="8"/>
  <c r="E2310" i="8"/>
  <c r="E960" i="8"/>
  <c r="E3810" i="8"/>
  <c r="E660" i="8"/>
  <c r="E2460" i="8"/>
  <c r="E510" i="8"/>
  <c r="E3360" i="8"/>
  <c r="E1110" i="8"/>
  <c r="E1710" i="8"/>
  <c r="E1860" i="8"/>
  <c r="E2610" i="8"/>
  <c r="E2910" i="8"/>
  <c r="E210" i="8"/>
  <c r="E1260" i="8"/>
  <c r="E3060" i="8"/>
  <c r="E4110" i="8"/>
  <c r="E4260" i="8"/>
  <c r="E60" i="8"/>
  <c r="E1410" i="8"/>
  <c r="E1560" i="8"/>
  <c r="E360" i="8"/>
  <c r="E3510" i="8"/>
  <c r="L3503" i="8"/>
  <c r="M3503" i="8" s="1"/>
  <c r="N3503" i="8" s="1"/>
  <c r="L4253" i="8"/>
  <c r="M4253" i="8" s="1"/>
  <c r="N4253" i="8" s="1"/>
  <c r="L503" i="8"/>
  <c r="M503" i="8" s="1"/>
  <c r="N503" i="8" s="1"/>
  <c r="L3353" i="8"/>
  <c r="M3353" i="8" s="1"/>
  <c r="N3353" i="8" s="1"/>
  <c r="L4103" i="8"/>
  <c r="M4103" i="8" s="1"/>
  <c r="N4103" i="8" s="1"/>
  <c r="L1403" i="8"/>
  <c r="M1403" i="8" s="1"/>
  <c r="N1403" i="8" s="1"/>
  <c r="L653" i="8"/>
  <c r="M653" i="8" s="1"/>
  <c r="N653" i="8" s="1"/>
  <c r="L2303" i="8"/>
  <c r="M2303" i="8" s="1"/>
  <c r="N2303" i="8" s="1"/>
  <c r="L1253" i="8"/>
  <c r="M1253" i="8" s="1"/>
  <c r="N1253" i="8" s="1"/>
  <c r="L53" i="8"/>
  <c r="M53" i="8" s="1"/>
  <c r="N53" i="8" s="1"/>
  <c r="L953" i="8"/>
  <c r="M953" i="8" s="1"/>
  <c r="N953" i="8" s="1"/>
  <c r="L3803" i="8"/>
  <c r="M3803" i="8" s="1"/>
  <c r="N3803" i="8" s="1"/>
  <c r="L1103" i="8"/>
  <c r="M1103" i="8" s="1"/>
  <c r="N1103" i="8" s="1"/>
  <c r="L1703" i="8"/>
  <c r="M1703" i="8" s="1"/>
  <c r="N1703" i="8" s="1"/>
  <c r="L203" i="8"/>
  <c r="M203" i="8" s="1"/>
  <c r="N203" i="8" s="1"/>
  <c r="L2603" i="8"/>
  <c r="M2603" i="8" s="1"/>
  <c r="N2603" i="8" s="1"/>
  <c r="L3053" i="8"/>
  <c r="M3053" i="8" s="1"/>
  <c r="N3053" i="8" s="1"/>
  <c r="L353" i="8"/>
  <c r="M353" i="8" s="1"/>
  <c r="N353" i="8" s="1"/>
  <c r="L1553" i="8"/>
  <c r="M1553" i="8" s="1"/>
  <c r="N1553" i="8" s="1"/>
  <c r="L2903" i="8"/>
  <c r="M2903" i="8" s="1"/>
  <c r="N2903" i="8" s="1"/>
  <c r="L1853" i="8"/>
  <c r="M1853" i="8" s="1"/>
  <c r="N1853" i="8" s="1"/>
  <c r="L2453" i="8"/>
  <c r="M2453" i="8" s="1"/>
  <c r="N2453" i="8" s="1"/>
  <c r="K1253" i="8"/>
  <c r="K4103" i="8"/>
  <c r="K1403" i="8"/>
  <c r="K2303" i="8"/>
  <c r="K503" i="8"/>
  <c r="K3053" i="8"/>
  <c r="K653" i="8"/>
  <c r="K2453" i="8"/>
  <c r="K3353" i="8"/>
  <c r="K353" i="8"/>
  <c r="K2903" i="8"/>
  <c r="K1853" i="8"/>
  <c r="K1703" i="8"/>
  <c r="K3803" i="8"/>
  <c r="K2603" i="8"/>
  <c r="K4253" i="8"/>
  <c r="K203" i="8"/>
  <c r="K3503" i="8"/>
  <c r="K1553" i="8"/>
  <c r="K1103" i="8"/>
  <c r="K953" i="8"/>
  <c r="K53" i="8"/>
  <c r="J2303" i="8"/>
  <c r="J2903" i="8"/>
  <c r="J1253" i="8"/>
  <c r="J953" i="8"/>
  <c r="J4253" i="8"/>
  <c r="J2453" i="8"/>
  <c r="J1403" i="8"/>
  <c r="J3803" i="8"/>
  <c r="J203" i="8"/>
  <c r="J2603" i="8"/>
  <c r="J353" i="8"/>
  <c r="J1103" i="8"/>
  <c r="J3503" i="8"/>
  <c r="J53" i="8"/>
  <c r="J1853" i="8"/>
  <c r="J3353" i="8"/>
  <c r="J1553" i="8"/>
  <c r="J653" i="8"/>
  <c r="J3053" i="8"/>
  <c r="J1703" i="8"/>
  <c r="J503" i="8"/>
  <c r="J4103" i="8"/>
  <c r="E953" i="8"/>
  <c r="E2903" i="8"/>
  <c r="E1253" i="8"/>
  <c r="E1703" i="8"/>
  <c r="E353" i="8"/>
  <c r="E2303" i="8"/>
  <c r="E4253" i="8"/>
  <c r="E653" i="8"/>
  <c r="E1853" i="8"/>
  <c r="E1403" i="8"/>
  <c r="E203" i="8"/>
  <c r="E503" i="8"/>
  <c r="E53" i="8"/>
  <c r="E3803" i="8"/>
  <c r="E1103" i="8"/>
  <c r="E1553" i="8"/>
  <c r="E3353" i="8"/>
  <c r="E4103" i="8"/>
  <c r="E3053" i="8"/>
  <c r="E2603" i="8"/>
  <c r="E3503" i="8"/>
  <c r="E2453" i="8"/>
  <c r="L3732" i="8"/>
  <c r="M3732" i="8" s="1"/>
  <c r="N3732" i="8" s="1"/>
  <c r="L1332" i="8"/>
  <c r="M1332" i="8" s="1"/>
  <c r="N1332" i="8" s="1"/>
  <c r="L582" i="8"/>
  <c r="M582" i="8" s="1"/>
  <c r="N582" i="8" s="1"/>
  <c r="L2232" i="8"/>
  <c r="M2232" i="8" s="1"/>
  <c r="N2232" i="8" s="1"/>
  <c r="L432" i="8"/>
  <c r="M432" i="8" s="1"/>
  <c r="N432" i="8" s="1"/>
  <c r="L2982" i="8"/>
  <c r="M2982" i="8" s="1"/>
  <c r="N2982" i="8" s="1"/>
  <c r="L2682" i="8"/>
  <c r="M2682" i="8" s="1"/>
  <c r="N2682" i="8" s="1"/>
  <c r="L4332" i="8"/>
  <c r="M4332" i="8" s="1"/>
  <c r="N4332" i="8" s="1"/>
  <c r="L1482" i="8"/>
  <c r="M1482" i="8" s="1"/>
  <c r="N1482" i="8" s="1"/>
  <c r="L282" i="8"/>
  <c r="M282" i="8" s="1"/>
  <c r="N282" i="8" s="1"/>
  <c r="L1782" i="8"/>
  <c r="M1782" i="8" s="1"/>
  <c r="N1782" i="8" s="1"/>
  <c r="L1182" i="8"/>
  <c r="M1182" i="8" s="1"/>
  <c r="N1182" i="8" s="1"/>
  <c r="L2532" i="8"/>
  <c r="M2532" i="8" s="1"/>
  <c r="N2532" i="8" s="1"/>
  <c r="L882" i="8"/>
  <c r="M882" i="8" s="1"/>
  <c r="L3882" i="8"/>
  <c r="M3882" i="8" s="1"/>
  <c r="N3882" i="8" s="1"/>
  <c r="L1032" i="8"/>
  <c r="M1032" i="8" s="1"/>
  <c r="N1032" i="8" s="1"/>
  <c r="L2382" i="8"/>
  <c r="M2382" i="8" s="1"/>
  <c r="N2382" i="8" s="1"/>
  <c r="L132" i="8"/>
  <c r="M132" i="8" s="1"/>
  <c r="N132" i="8" s="1"/>
  <c r="L4182" i="8"/>
  <c r="M4182" i="8" s="1"/>
  <c r="N4182" i="8" s="1"/>
  <c r="L3282" i="8"/>
  <c r="M3282" i="8" s="1"/>
  <c r="N3282" i="8" s="1"/>
  <c r="L1632" i="8"/>
  <c r="M1632" i="8" s="1"/>
  <c r="N1632" i="8" s="1"/>
  <c r="L4032" i="8"/>
  <c r="M4032" i="8" s="1"/>
  <c r="N4032" i="8" s="1"/>
  <c r="L3432" i="8"/>
  <c r="M3432" i="8" s="1"/>
  <c r="N3432" i="8" s="1"/>
  <c r="K132" i="8"/>
  <c r="K4332" i="8"/>
  <c r="K432" i="8"/>
  <c r="K4032" i="8"/>
  <c r="K1182" i="8"/>
  <c r="K2532" i="8"/>
  <c r="K3882" i="8"/>
  <c r="K282" i="8"/>
  <c r="K3732" i="8"/>
  <c r="K1482" i="8"/>
  <c r="K2232" i="8"/>
  <c r="K582" i="8"/>
  <c r="K1032" i="8"/>
  <c r="K1782" i="8"/>
  <c r="K2382" i="8"/>
  <c r="K2682" i="8"/>
  <c r="K1632" i="8"/>
  <c r="K882" i="8"/>
  <c r="K3432" i="8"/>
  <c r="K3282" i="8"/>
  <c r="K4182" i="8"/>
  <c r="K2982" i="8"/>
  <c r="K1332" i="8"/>
  <c r="J3882" i="8"/>
  <c r="J1182" i="8"/>
  <c r="J2382" i="8"/>
  <c r="J1032" i="8"/>
  <c r="J4032" i="8"/>
  <c r="J2682" i="8"/>
  <c r="J1482" i="8"/>
  <c r="J282" i="8"/>
  <c r="J882" i="8"/>
  <c r="J4332" i="8"/>
  <c r="J2232" i="8"/>
  <c r="J3282" i="8"/>
  <c r="J432" i="8"/>
  <c r="J4182" i="8"/>
  <c r="J3432" i="8"/>
  <c r="J1332" i="8"/>
  <c r="J1632" i="8"/>
  <c r="J1782" i="8"/>
  <c r="J132" i="8"/>
  <c r="J2532" i="8"/>
  <c r="J3732" i="8"/>
  <c r="J2982" i="8"/>
  <c r="J582" i="8"/>
  <c r="E582" i="8"/>
  <c r="E4332" i="8"/>
  <c r="E1182" i="8"/>
  <c r="E4032" i="8"/>
  <c r="E3882" i="8"/>
  <c r="E2382" i="8"/>
  <c r="E2232" i="8"/>
  <c r="E132" i="8"/>
  <c r="E282" i="8"/>
  <c r="E432" i="8"/>
  <c r="E3732" i="8"/>
  <c r="E2532" i="8"/>
  <c r="E1032" i="8"/>
  <c r="E882" i="8"/>
  <c r="E1332" i="8"/>
  <c r="E1482" i="8"/>
  <c r="E1632" i="8"/>
  <c r="E1782" i="8"/>
  <c r="E2682" i="8"/>
  <c r="E3432" i="8"/>
  <c r="E2982" i="8"/>
  <c r="E4182" i="8"/>
  <c r="E3282" i="8"/>
  <c r="L133" i="8"/>
  <c r="M133" i="8" s="1"/>
  <c r="N133" i="8" s="1"/>
  <c r="L2683" i="8"/>
  <c r="M2683" i="8" s="1"/>
  <c r="N2683" i="8" s="1"/>
  <c r="L4333" i="8"/>
  <c r="M4333" i="8" s="1"/>
  <c r="N4333" i="8" s="1"/>
  <c r="L2983" i="8"/>
  <c r="M2983" i="8" s="1"/>
  <c r="N2983" i="8" s="1"/>
  <c r="L1033" i="8"/>
  <c r="M1033" i="8" s="1"/>
  <c r="N1033" i="8" s="1"/>
  <c r="L3733" i="8"/>
  <c r="M3733" i="8" s="1"/>
  <c r="N3733" i="8" s="1"/>
  <c r="L3883" i="8"/>
  <c r="M3883" i="8" s="1"/>
  <c r="N3883" i="8" s="1"/>
  <c r="L2383" i="8"/>
  <c r="M2383" i="8" s="1"/>
  <c r="N2383" i="8" s="1"/>
  <c r="L1633" i="8"/>
  <c r="M1633" i="8" s="1"/>
  <c r="N1633" i="8" s="1"/>
  <c r="L4033" i="8"/>
  <c r="M4033" i="8" s="1"/>
  <c r="N4033" i="8" s="1"/>
  <c r="L433" i="8"/>
  <c r="M433" i="8" s="1"/>
  <c r="N433" i="8" s="1"/>
  <c r="L3283" i="8"/>
  <c r="M3283" i="8" s="1"/>
  <c r="N3283" i="8" s="1"/>
  <c r="L1183" i="8"/>
  <c r="M1183" i="8" s="1"/>
  <c r="N1183" i="8" s="1"/>
  <c r="L3433" i="8"/>
  <c r="M3433" i="8" s="1"/>
  <c r="N3433" i="8" s="1"/>
  <c r="L1483" i="8"/>
  <c r="M1483" i="8" s="1"/>
  <c r="N1483" i="8" s="1"/>
  <c r="L283" i="8"/>
  <c r="M283" i="8" s="1"/>
  <c r="N283" i="8" s="1"/>
  <c r="L2233" i="8"/>
  <c r="M2233" i="8" s="1"/>
  <c r="N2233" i="8" s="1"/>
  <c r="L1333" i="8"/>
  <c r="M1333" i="8" s="1"/>
  <c r="N1333" i="8" s="1"/>
  <c r="L1783" i="8"/>
  <c r="M1783" i="8" s="1"/>
  <c r="N1783" i="8" s="1"/>
  <c r="L883" i="8"/>
  <c r="M883" i="8" s="1"/>
  <c r="L2533" i="8"/>
  <c r="M2533" i="8" s="1"/>
  <c r="N2533" i="8" s="1"/>
  <c r="L583" i="8"/>
  <c r="M583" i="8" s="1"/>
  <c r="N583" i="8" s="1"/>
  <c r="L4183" i="8"/>
  <c r="M4183" i="8" s="1"/>
  <c r="N4183" i="8" s="1"/>
  <c r="K2983" i="8"/>
  <c r="K133" i="8"/>
  <c r="K3883" i="8"/>
  <c r="K583" i="8"/>
  <c r="K1033" i="8"/>
  <c r="K3283" i="8"/>
  <c r="K1633" i="8"/>
  <c r="K1783" i="8"/>
  <c r="K4033" i="8"/>
  <c r="K4183" i="8"/>
  <c r="K283" i="8"/>
  <c r="K3733" i="8"/>
  <c r="K433" i="8"/>
  <c r="K3433" i="8"/>
  <c r="K4333" i="8"/>
  <c r="K1183" i="8"/>
  <c r="K2233" i="8"/>
  <c r="K1483" i="8"/>
  <c r="K883" i="8"/>
  <c r="K1333" i="8"/>
  <c r="K2383" i="8"/>
  <c r="K2533" i="8"/>
  <c r="K2683" i="8"/>
  <c r="J3733" i="8"/>
  <c r="J583" i="8"/>
  <c r="J133" i="8"/>
  <c r="J1783" i="8"/>
  <c r="J1483" i="8"/>
  <c r="J2233" i="8"/>
  <c r="J1033" i="8"/>
  <c r="J1333" i="8"/>
  <c r="J283" i="8"/>
  <c r="J3883" i="8"/>
  <c r="J4183" i="8"/>
  <c r="J2383" i="8"/>
  <c r="J3433" i="8"/>
  <c r="J2683" i="8"/>
  <c r="J4033" i="8"/>
  <c r="J4333" i="8"/>
  <c r="J2983" i="8"/>
  <c r="J1633" i="8"/>
  <c r="J1183" i="8"/>
  <c r="J3283" i="8"/>
  <c r="J433" i="8"/>
  <c r="J883" i="8"/>
  <c r="J2533" i="8"/>
  <c r="E583" i="8"/>
  <c r="E1033" i="8"/>
  <c r="E283" i="8"/>
  <c r="E3433" i="8"/>
  <c r="E4183" i="8"/>
  <c r="E1483" i="8"/>
  <c r="E3283" i="8"/>
  <c r="E1633" i="8"/>
  <c r="E2383" i="8"/>
  <c r="E4333" i="8"/>
  <c r="E3883" i="8"/>
  <c r="E4033" i="8"/>
  <c r="E433" i="8"/>
  <c r="E1183" i="8"/>
  <c r="E2983" i="8"/>
  <c r="E1783" i="8"/>
  <c r="E133" i="8"/>
  <c r="E3733" i="8"/>
  <c r="E883" i="8"/>
  <c r="E1333" i="8"/>
  <c r="E2533" i="8"/>
  <c r="E2233" i="8"/>
  <c r="E2683" i="8"/>
  <c r="L1031" i="8"/>
  <c r="M1031" i="8" s="1"/>
  <c r="N1031" i="8" s="1"/>
  <c r="L2531" i="8"/>
  <c r="M2531" i="8" s="1"/>
  <c r="N2531" i="8" s="1"/>
  <c r="L881" i="8"/>
  <c r="M881" i="8" s="1"/>
  <c r="L2981" i="8"/>
  <c r="M2981" i="8" s="1"/>
  <c r="N2981" i="8" s="1"/>
  <c r="L131" i="8"/>
  <c r="M131" i="8" s="1"/>
  <c r="N131" i="8" s="1"/>
  <c r="L431" i="8"/>
  <c r="M431" i="8" s="1"/>
  <c r="N431" i="8" s="1"/>
  <c r="L3431" i="8"/>
  <c r="M3431" i="8" s="1"/>
  <c r="N3431" i="8" s="1"/>
  <c r="L3881" i="8"/>
  <c r="M3881" i="8" s="1"/>
  <c r="N3881" i="8" s="1"/>
  <c r="L3731" i="8"/>
  <c r="M3731" i="8" s="1"/>
  <c r="N3731" i="8" s="1"/>
  <c r="L4331" i="8"/>
  <c r="M4331" i="8" s="1"/>
  <c r="N4331" i="8" s="1"/>
  <c r="L3281" i="8"/>
  <c r="M3281" i="8" s="1"/>
  <c r="N3281" i="8" s="1"/>
  <c r="L281" i="8"/>
  <c r="M281" i="8" s="1"/>
  <c r="N281" i="8" s="1"/>
  <c r="L1781" i="8"/>
  <c r="M1781" i="8" s="1"/>
  <c r="N1781" i="8" s="1"/>
  <c r="L1481" i="8"/>
  <c r="M1481" i="8" s="1"/>
  <c r="N1481" i="8" s="1"/>
  <c r="L1331" i="8"/>
  <c r="M1331" i="8" s="1"/>
  <c r="N1331" i="8" s="1"/>
  <c r="L2681" i="8"/>
  <c r="M2681" i="8" s="1"/>
  <c r="N2681" i="8" s="1"/>
  <c r="L581" i="8"/>
  <c r="M581" i="8" s="1"/>
  <c r="N581" i="8" s="1"/>
  <c r="L2231" i="8"/>
  <c r="M2231" i="8" s="1"/>
  <c r="N2231" i="8" s="1"/>
  <c r="L1631" i="8"/>
  <c r="M1631" i="8" s="1"/>
  <c r="N1631" i="8" s="1"/>
  <c r="L4031" i="8"/>
  <c r="M4031" i="8" s="1"/>
  <c r="N4031" i="8" s="1"/>
  <c r="L1181" i="8"/>
  <c r="M1181" i="8" s="1"/>
  <c r="N1181" i="8" s="1"/>
  <c r="L4181" i="8"/>
  <c r="M4181" i="8" s="1"/>
  <c r="N4181" i="8" s="1"/>
  <c r="L2381" i="8"/>
  <c r="M2381" i="8" s="1"/>
  <c r="N2381" i="8" s="1"/>
  <c r="K1031" i="8"/>
  <c r="K2531" i="8"/>
  <c r="K4181" i="8"/>
  <c r="K2681" i="8"/>
  <c r="K2381" i="8"/>
  <c r="K131" i="8"/>
  <c r="K581" i="8"/>
  <c r="K3881" i="8"/>
  <c r="K1181" i="8"/>
  <c r="K1781" i="8"/>
  <c r="K1331" i="8"/>
  <c r="K1631" i="8"/>
  <c r="K2981" i="8"/>
  <c r="K3731" i="8"/>
  <c r="K2231" i="8"/>
  <c r="K1481" i="8"/>
  <c r="K4331" i="8"/>
  <c r="K881" i="8"/>
  <c r="K431" i="8"/>
  <c r="K3281" i="8"/>
  <c r="K4031" i="8"/>
  <c r="K281" i="8"/>
  <c r="K3431" i="8"/>
  <c r="J1031" i="8"/>
  <c r="J281" i="8"/>
  <c r="J1481" i="8"/>
  <c r="J4331" i="8"/>
  <c r="J431" i="8"/>
  <c r="J1331" i="8"/>
  <c r="J4031" i="8"/>
  <c r="J1181" i="8"/>
  <c r="J2981" i="8"/>
  <c r="J3731" i="8"/>
  <c r="J581" i="8"/>
  <c r="J2231" i="8"/>
  <c r="J3281" i="8"/>
  <c r="J1631" i="8"/>
  <c r="J881" i="8"/>
  <c r="J2381" i="8"/>
  <c r="J1781" i="8"/>
  <c r="J3881" i="8"/>
  <c r="J2531" i="8"/>
  <c r="J131" i="8"/>
  <c r="J2681" i="8"/>
  <c r="J4181" i="8"/>
  <c r="J3431" i="8"/>
  <c r="E1031" i="8"/>
  <c r="E1181" i="8"/>
  <c r="E1331" i="8"/>
  <c r="E3881" i="8"/>
  <c r="E3281" i="8"/>
  <c r="E2531" i="8"/>
  <c r="E4031" i="8"/>
  <c r="E881" i="8"/>
  <c r="E4331" i="8"/>
  <c r="E2381" i="8"/>
  <c r="E431" i="8"/>
  <c r="E2981" i="8"/>
  <c r="E2231" i="8"/>
  <c r="E281" i="8"/>
  <c r="E2681" i="8"/>
  <c r="E1781" i="8"/>
  <c r="E1481" i="8"/>
  <c r="E4181" i="8"/>
  <c r="E1631" i="8"/>
  <c r="E3131" i="8"/>
  <c r="E581" i="8"/>
  <c r="E3731" i="8"/>
  <c r="E131" i="8"/>
  <c r="E3431" i="8"/>
  <c r="L4325" i="8"/>
  <c r="M4325" i="8" s="1"/>
  <c r="N4325" i="8" s="1"/>
  <c r="L3275" i="8"/>
  <c r="M3275" i="8" s="1"/>
  <c r="N3275" i="8" s="1"/>
  <c r="L275" i="8"/>
  <c r="M275" i="8" s="1"/>
  <c r="N275" i="8" s="1"/>
  <c r="L4175" i="8"/>
  <c r="M4175" i="8" s="1"/>
  <c r="N4175" i="8" s="1"/>
  <c r="L4025" i="8"/>
  <c r="M4025" i="8" s="1"/>
  <c r="N4025" i="8" s="1"/>
  <c r="L2975" i="8"/>
  <c r="M2975" i="8" s="1"/>
  <c r="N2975" i="8" s="1"/>
  <c r="L2375" i="8"/>
  <c r="M2375" i="8" s="1"/>
  <c r="N2375" i="8" s="1"/>
  <c r="L2675" i="8"/>
  <c r="M2675" i="8" s="1"/>
  <c r="N2675" i="8" s="1"/>
  <c r="L1325" i="8"/>
  <c r="M1325" i="8" s="1"/>
  <c r="N1325" i="8" s="1"/>
  <c r="L875" i="8"/>
  <c r="M875" i="8" s="1"/>
  <c r="L3725" i="8"/>
  <c r="M3725" i="8" s="1"/>
  <c r="N3725" i="8" s="1"/>
  <c r="L1475" i="8"/>
  <c r="M1475" i="8" s="1"/>
  <c r="N1475" i="8" s="1"/>
  <c r="L1625" i="8"/>
  <c r="M1625" i="8" s="1"/>
  <c r="N1625" i="8" s="1"/>
  <c r="L425" i="8"/>
  <c r="M425" i="8" s="1"/>
  <c r="N425" i="8" s="1"/>
  <c r="L125" i="8"/>
  <c r="M125" i="8" s="1"/>
  <c r="N125" i="8" s="1"/>
  <c r="L575" i="8"/>
  <c r="M575" i="8" s="1"/>
  <c r="N575" i="8" s="1"/>
  <c r="L1775" i="8"/>
  <c r="M1775" i="8" s="1"/>
  <c r="N1775" i="8" s="1"/>
  <c r="L3875" i="8"/>
  <c r="M3875" i="8" s="1"/>
  <c r="N3875" i="8" s="1"/>
  <c r="L1175" i="8"/>
  <c r="M1175" i="8" s="1"/>
  <c r="N1175" i="8" s="1"/>
  <c r="L2525" i="8"/>
  <c r="M2525" i="8" s="1"/>
  <c r="N2525" i="8" s="1"/>
  <c r="L2225" i="8"/>
  <c r="M2225" i="8" s="1"/>
  <c r="N2225" i="8" s="1"/>
  <c r="L1025" i="8"/>
  <c r="M1025" i="8" s="1"/>
  <c r="N1025" i="8" s="1"/>
  <c r="L3125" i="8"/>
  <c r="M3125" i="8" s="1"/>
  <c r="N3125" i="8" s="1"/>
  <c r="L3425" i="8"/>
  <c r="M3425" i="8" s="1"/>
  <c r="N3425" i="8" s="1"/>
  <c r="K1325" i="8"/>
  <c r="K2375" i="8"/>
  <c r="K3125" i="8"/>
  <c r="K1175" i="8"/>
  <c r="K3275" i="8"/>
  <c r="K575" i="8"/>
  <c r="K3725" i="8"/>
  <c r="K2525" i="8"/>
  <c r="K1475" i="8"/>
  <c r="K1025" i="8"/>
  <c r="K2225" i="8"/>
  <c r="K3425" i="8"/>
  <c r="K425" i="8"/>
  <c r="K875" i="8"/>
  <c r="K1625" i="8"/>
  <c r="K3875" i="8"/>
  <c r="K4325" i="8"/>
  <c r="K1775" i="8"/>
  <c r="K2975" i="8"/>
  <c r="K4025" i="8"/>
  <c r="K2675" i="8"/>
  <c r="K125" i="8"/>
  <c r="K4175" i="8"/>
  <c r="K275" i="8"/>
  <c r="J1775" i="8"/>
  <c r="J125" i="8"/>
  <c r="J275" i="8"/>
  <c r="J4325" i="8"/>
  <c r="J3725" i="8"/>
  <c r="J4175" i="8"/>
  <c r="J4025" i="8"/>
  <c r="J1475" i="8"/>
  <c r="J2375" i="8"/>
  <c r="J1025" i="8"/>
  <c r="J875" i="8"/>
  <c r="J425" i="8"/>
  <c r="J2525" i="8"/>
  <c r="J2675" i="8"/>
  <c r="J575" i="8"/>
  <c r="J2975" i="8"/>
  <c r="J2225" i="8"/>
  <c r="J1325" i="8"/>
  <c r="J3125" i="8"/>
  <c r="J1625" i="8"/>
  <c r="J3425" i="8"/>
  <c r="J3875" i="8"/>
  <c r="J3275" i="8"/>
  <c r="J1175" i="8"/>
  <c r="E1325" i="8"/>
  <c r="E3725" i="8"/>
  <c r="E275" i="8"/>
  <c r="E2525" i="8"/>
  <c r="E4175" i="8"/>
  <c r="E2675" i="8"/>
  <c r="E1025" i="8"/>
  <c r="E425" i="8"/>
  <c r="E3125" i="8"/>
  <c r="E4025" i="8"/>
  <c r="E125" i="8"/>
  <c r="E575" i="8"/>
  <c r="E1475" i="8"/>
  <c r="E1175" i="8"/>
  <c r="E3425" i="8"/>
  <c r="E875" i="8"/>
  <c r="E1625" i="8"/>
  <c r="E3875" i="8"/>
  <c r="E2225" i="8"/>
  <c r="E3275" i="8"/>
  <c r="E2975" i="8"/>
  <c r="E2375" i="8"/>
  <c r="E1775" i="8"/>
  <c r="E4325" i="8"/>
  <c r="L123" i="8"/>
  <c r="M123" i="8" s="1"/>
  <c r="N123" i="8" s="1"/>
  <c r="L4023" i="8"/>
  <c r="M4023" i="8" s="1"/>
  <c r="N4023" i="8" s="1"/>
  <c r="L3873" i="8"/>
  <c r="M3873" i="8" s="1"/>
  <c r="N3873" i="8" s="1"/>
  <c r="L2673" i="8"/>
  <c r="M2673" i="8" s="1"/>
  <c r="N2673" i="8" s="1"/>
  <c r="L1173" i="8"/>
  <c r="M1173" i="8" s="1"/>
  <c r="N1173" i="8" s="1"/>
  <c r="L1023" i="8"/>
  <c r="M1023" i="8" s="1"/>
  <c r="N1023" i="8" s="1"/>
  <c r="L573" i="8"/>
  <c r="M573" i="8" s="1"/>
  <c r="N573" i="8" s="1"/>
  <c r="L873" i="8"/>
  <c r="M873" i="8" s="1"/>
  <c r="L2973" i="8"/>
  <c r="M2973" i="8" s="1"/>
  <c r="N2973" i="8" s="1"/>
  <c r="L4323" i="8"/>
  <c r="M4323" i="8" s="1"/>
  <c r="N4323" i="8" s="1"/>
  <c r="L3423" i="8"/>
  <c r="M3423" i="8" s="1"/>
  <c r="N3423" i="8" s="1"/>
  <c r="L1623" i="8"/>
  <c r="M1623" i="8" s="1"/>
  <c r="N1623" i="8" s="1"/>
  <c r="L4173" i="8"/>
  <c r="M4173" i="8" s="1"/>
  <c r="N4173" i="8" s="1"/>
  <c r="L2523" i="8"/>
  <c r="M2523" i="8" s="1"/>
  <c r="N2523" i="8" s="1"/>
  <c r="L2223" i="8"/>
  <c r="M2223" i="8" s="1"/>
  <c r="N2223" i="8" s="1"/>
  <c r="L1773" i="8"/>
  <c r="M1773" i="8" s="1"/>
  <c r="N1773" i="8" s="1"/>
  <c r="L2373" i="8"/>
  <c r="M2373" i="8" s="1"/>
  <c r="N2373" i="8" s="1"/>
  <c r="L273" i="8"/>
  <c r="M273" i="8" s="1"/>
  <c r="N273" i="8" s="1"/>
  <c r="L1473" i="8"/>
  <c r="M1473" i="8" s="1"/>
  <c r="N1473" i="8" s="1"/>
  <c r="L423" i="8"/>
  <c r="M423" i="8" s="1"/>
  <c r="N423" i="8" s="1"/>
  <c r="L1323" i="8"/>
  <c r="M1323" i="8" s="1"/>
  <c r="N1323" i="8" s="1"/>
  <c r="L3723" i="8"/>
  <c r="M3723" i="8" s="1"/>
  <c r="N3723" i="8" s="1"/>
  <c r="L3273" i="8"/>
  <c r="M3273" i="8" s="1"/>
  <c r="N3273" i="8" s="1"/>
  <c r="L3123" i="8"/>
  <c r="M3123" i="8" s="1"/>
  <c r="N3123" i="8" s="1"/>
  <c r="K873" i="8"/>
  <c r="K1023" i="8"/>
  <c r="K2373" i="8"/>
  <c r="K423" i="8"/>
  <c r="K2673" i="8"/>
  <c r="K1323" i="8"/>
  <c r="K1773" i="8"/>
  <c r="K3123" i="8"/>
  <c r="K573" i="8"/>
  <c r="K2223" i="8"/>
  <c r="K123" i="8"/>
  <c r="K2523" i="8"/>
  <c r="K1173" i="8"/>
  <c r="K3273" i="8"/>
  <c r="K3873" i="8"/>
  <c r="K4323" i="8"/>
  <c r="K2973" i="8"/>
  <c r="K3423" i="8"/>
  <c r="K1623" i="8"/>
  <c r="K3723" i="8"/>
  <c r="K4023" i="8"/>
  <c r="K4173" i="8"/>
  <c r="K273" i="8"/>
  <c r="K1473" i="8"/>
  <c r="J1023" i="8"/>
  <c r="J423" i="8"/>
  <c r="J3273" i="8"/>
  <c r="J4173" i="8"/>
  <c r="J123" i="8"/>
  <c r="J4323" i="8"/>
  <c r="J3123" i="8"/>
  <c r="J2523" i="8"/>
  <c r="J573" i="8"/>
  <c r="J2973" i="8"/>
  <c r="J3873" i="8"/>
  <c r="J873" i="8"/>
  <c r="J1323" i="8"/>
  <c r="J1173" i="8"/>
  <c r="J273" i="8"/>
  <c r="J3723" i="8"/>
  <c r="J2373" i="8"/>
  <c r="J4023" i="8"/>
  <c r="J3423" i="8"/>
  <c r="J1623" i="8"/>
  <c r="J2673" i="8"/>
  <c r="J2223" i="8"/>
  <c r="J1773" i="8"/>
  <c r="J1473" i="8"/>
  <c r="E2223" i="8"/>
  <c r="E123" i="8"/>
  <c r="E2523" i="8"/>
  <c r="E1473" i="8"/>
  <c r="E1623" i="8"/>
  <c r="E573" i="8"/>
  <c r="E3273" i="8"/>
  <c r="E3873" i="8"/>
  <c r="E1323" i="8"/>
  <c r="E3723" i="8"/>
  <c r="E2673" i="8"/>
  <c r="E3423" i="8"/>
  <c r="E1773" i="8"/>
  <c r="E273" i="8"/>
  <c r="E2373" i="8"/>
  <c r="E1173" i="8"/>
  <c r="E1023" i="8"/>
  <c r="E423" i="8"/>
  <c r="E4323" i="8"/>
  <c r="E4173" i="8"/>
  <c r="E873" i="8"/>
  <c r="E2973" i="8"/>
  <c r="E4023" i="8"/>
  <c r="E3123" i="8"/>
  <c r="L4184" i="8"/>
  <c r="M4184" i="8" s="1"/>
  <c r="N4184" i="8" s="1"/>
  <c r="L3434" i="8"/>
  <c r="M3434" i="8" s="1"/>
  <c r="N3434" i="8" s="1"/>
  <c r="L584" i="8"/>
  <c r="M584" i="8" s="1"/>
  <c r="N584" i="8" s="1"/>
  <c r="L1334" i="8"/>
  <c r="M1334" i="8" s="1"/>
  <c r="N1334" i="8" s="1"/>
  <c r="L2384" i="8"/>
  <c r="M2384" i="8" s="1"/>
  <c r="N2384" i="8" s="1"/>
  <c r="L3884" i="8"/>
  <c r="M3884" i="8" s="1"/>
  <c r="N3884" i="8" s="1"/>
  <c r="L2234" i="8"/>
  <c r="M2234" i="8" s="1"/>
  <c r="N2234" i="8" s="1"/>
  <c r="L1184" i="8"/>
  <c r="M1184" i="8" s="1"/>
  <c r="N1184" i="8" s="1"/>
  <c r="L434" i="8"/>
  <c r="M434" i="8" s="1"/>
  <c r="N434" i="8" s="1"/>
  <c r="L1484" i="8"/>
  <c r="M1484" i="8" s="1"/>
  <c r="N1484" i="8" s="1"/>
  <c r="L284" i="8"/>
  <c r="M284" i="8" s="1"/>
  <c r="N284" i="8" s="1"/>
  <c r="L2684" i="8"/>
  <c r="M2684" i="8" s="1"/>
  <c r="N2684" i="8" s="1"/>
  <c r="L1634" i="8"/>
  <c r="M1634" i="8" s="1"/>
  <c r="N1634" i="8" s="1"/>
  <c r="L2534" i="8"/>
  <c r="M2534" i="8" s="1"/>
  <c r="N2534" i="8" s="1"/>
  <c r="L4034" i="8"/>
  <c r="M4034" i="8" s="1"/>
  <c r="N4034" i="8" s="1"/>
  <c r="L4334" i="8"/>
  <c r="M4334" i="8" s="1"/>
  <c r="N4334" i="8" s="1"/>
  <c r="L1784" i="8"/>
  <c r="M1784" i="8" s="1"/>
  <c r="N1784" i="8" s="1"/>
  <c r="L3284" i="8"/>
  <c r="M3284" i="8" s="1"/>
  <c r="N3284" i="8" s="1"/>
  <c r="L3734" i="8"/>
  <c r="M3734" i="8" s="1"/>
  <c r="N3734" i="8" s="1"/>
  <c r="L134" i="8"/>
  <c r="M134" i="8" s="1"/>
  <c r="N134" i="8" s="1"/>
  <c r="L1034" i="8"/>
  <c r="M1034" i="8" s="1"/>
  <c r="N1034" i="8" s="1"/>
  <c r="L2984" i="8"/>
  <c r="M2984" i="8" s="1"/>
  <c r="N2984" i="8" s="1"/>
  <c r="L884" i="8"/>
  <c r="M884" i="8" s="1"/>
  <c r="K4034" i="8"/>
  <c r="K584" i="8"/>
  <c r="K1784" i="8"/>
  <c r="K434" i="8"/>
  <c r="K1334" i="8"/>
  <c r="K1484" i="8"/>
  <c r="K2234" i="8"/>
  <c r="K4184" i="8"/>
  <c r="K1634" i="8"/>
  <c r="K2534" i="8"/>
  <c r="K1034" i="8"/>
  <c r="K3884" i="8"/>
  <c r="K884" i="8"/>
  <c r="K2684" i="8"/>
  <c r="K3734" i="8"/>
  <c r="K4334" i="8"/>
  <c r="K134" i="8"/>
  <c r="K2984" i="8"/>
  <c r="K1184" i="8"/>
  <c r="K2384" i="8"/>
  <c r="K3434" i="8"/>
  <c r="K3284" i="8"/>
  <c r="K284" i="8"/>
  <c r="J134" i="8"/>
  <c r="J434" i="8"/>
  <c r="J1034" i="8"/>
  <c r="J2384" i="8"/>
  <c r="J2234" i="8"/>
  <c r="J4184" i="8"/>
  <c r="J3734" i="8"/>
  <c r="J1634" i="8"/>
  <c r="J2684" i="8"/>
  <c r="J1484" i="8"/>
  <c r="J3884" i="8"/>
  <c r="J4334" i="8"/>
  <c r="J1784" i="8"/>
  <c r="J4034" i="8"/>
  <c r="J2534" i="8"/>
  <c r="J3434" i="8"/>
  <c r="J2984" i="8"/>
  <c r="J1184" i="8"/>
  <c r="J1334" i="8"/>
  <c r="J3284" i="8"/>
  <c r="J884" i="8"/>
  <c r="J584" i="8"/>
  <c r="J284" i="8"/>
  <c r="E2234" i="8"/>
  <c r="E584" i="8"/>
  <c r="E1484" i="8"/>
  <c r="E1334" i="8"/>
  <c r="E2384" i="8"/>
  <c r="E434" i="8"/>
  <c r="E4334" i="8"/>
  <c r="E284" i="8"/>
  <c r="E1634" i="8"/>
  <c r="E1784" i="8"/>
  <c r="E2534" i="8"/>
  <c r="E3434" i="8"/>
  <c r="E1184" i="8"/>
  <c r="E2984" i="8"/>
  <c r="E4034" i="8"/>
  <c r="E4184" i="8"/>
  <c r="E3734" i="8"/>
  <c r="E884" i="8"/>
  <c r="E2684" i="8"/>
  <c r="E3284" i="8"/>
  <c r="E3884" i="8"/>
  <c r="E134" i="8"/>
  <c r="E1034" i="8"/>
  <c r="L436" i="8"/>
  <c r="M436" i="8" s="1"/>
  <c r="N436" i="8" s="1"/>
  <c r="L3286" i="8"/>
  <c r="M3286" i="8" s="1"/>
  <c r="N3286" i="8" s="1"/>
  <c r="L1336" i="8"/>
  <c r="M1336" i="8" s="1"/>
  <c r="N1336" i="8" s="1"/>
  <c r="L286" i="8"/>
  <c r="M286" i="8" s="1"/>
  <c r="N286" i="8" s="1"/>
  <c r="L2386" i="8"/>
  <c r="M2386" i="8" s="1"/>
  <c r="N2386" i="8" s="1"/>
  <c r="L1186" i="8"/>
  <c r="M1186" i="8" s="1"/>
  <c r="N1186" i="8" s="1"/>
  <c r="L1786" i="8"/>
  <c r="M1786" i="8" s="1"/>
  <c r="N1786" i="8" s="1"/>
  <c r="L4336" i="8"/>
  <c r="M4336" i="8" s="1"/>
  <c r="N4336" i="8" s="1"/>
  <c r="L4036" i="8"/>
  <c r="M4036" i="8" s="1"/>
  <c r="N4036" i="8" s="1"/>
  <c r="L1486" i="8"/>
  <c r="M1486" i="8" s="1"/>
  <c r="N1486" i="8" s="1"/>
  <c r="L586" i="8"/>
  <c r="M586" i="8" s="1"/>
  <c r="N586" i="8" s="1"/>
  <c r="L1636" i="8"/>
  <c r="M1636" i="8" s="1"/>
  <c r="N1636" i="8" s="1"/>
  <c r="L2536" i="8"/>
  <c r="M2536" i="8" s="1"/>
  <c r="N2536" i="8" s="1"/>
  <c r="L4186" i="8"/>
  <c r="M4186" i="8" s="1"/>
  <c r="N4186" i="8" s="1"/>
  <c r="L136" i="8"/>
  <c r="M136" i="8" s="1"/>
  <c r="N136" i="8" s="1"/>
  <c r="L886" i="8"/>
  <c r="M886" i="8" s="1"/>
  <c r="L3436" i="8"/>
  <c r="M3436" i="8" s="1"/>
  <c r="N3436" i="8" s="1"/>
  <c r="L3736" i="8"/>
  <c r="M3736" i="8" s="1"/>
  <c r="N3736" i="8" s="1"/>
  <c r="L1036" i="8"/>
  <c r="M1036" i="8" s="1"/>
  <c r="N1036" i="8" s="1"/>
  <c r="L2986" i="8"/>
  <c r="M2986" i="8" s="1"/>
  <c r="N2986" i="8" s="1"/>
  <c r="L3886" i="8"/>
  <c r="M3886" i="8" s="1"/>
  <c r="N3886" i="8" s="1"/>
  <c r="L2686" i="8"/>
  <c r="M2686" i="8" s="1"/>
  <c r="N2686" i="8" s="1"/>
  <c r="L2236" i="8"/>
  <c r="M2236" i="8" s="1"/>
  <c r="N2236" i="8" s="1"/>
  <c r="K4336" i="8"/>
  <c r="K3736" i="8"/>
  <c r="K886" i="8"/>
  <c r="K136" i="8"/>
  <c r="K436" i="8"/>
  <c r="K1486" i="8"/>
  <c r="K586" i="8"/>
  <c r="K4186" i="8"/>
  <c r="K2536" i="8"/>
  <c r="K1036" i="8"/>
  <c r="K1786" i="8"/>
  <c r="K286" i="8"/>
  <c r="K3436" i="8"/>
  <c r="K1336" i="8"/>
  <c r="K1636" i="8"/>
  <c r="K4036" i="8"/>
  <c r="K2386" i="8"/>
  <c r="K2986" i="8"/>
  <c r="K2686" i="8"/>
  <c r="K3286" i="8"/>
  <c r="K3886" i="8"/>
  <c r="K1186" i="8"/>
  <c r="K2236" i="8"/>
  <c r="J1036" i="8"/>
  <c r="J586" i="8"/>
  <c r="J2986" i="8"/>
  <c r="J136" i="8"/>
  <c r="J4186" i="8"/>
  <c r="J886" i="8"/>
  <c r="J3286" i="8"/>
  <c r="J1486" i="8"/>
  <c r="J2686" i="8"/>
  <c r="J4036" i="8"/>
  <c r="J4336" i="8"/>
  <c r="J2386" i="8"/>
  <c r="J436" i="8"/>
  <c r="J2236" i="8"/>
  <c r="J1786" i="8"/>
  <c r="J286" i="8"/>
  <c r="J1186" i="8"/>
  <c r="J3736" i="8"/>
  <c r="J2536" i="8"/>
  <c r="J3886" i="8"/>
  <c r="J3436" i="8"/>
  <c r="J1636" i="8"/>
  <c r="J1336" i="8"/>
  <c r="E2986" i="8"/>
  <c r="E1486" i="8"/>
  <c r="E4186" i="8"/>
  <c r="E136" i="8"/>
  <c r="E3736" i="8"/>
  <c r="E286" i="8"/>
  <c r="E436" i="8"/>
  <c r="E4036" i="8"/>
  <c r="E1786" i="8"/>
  <c r="E1186" i="8"/>
  <c r="E2536" i="8"/>
  <c r="E1036" i="8"/>
  <c r="E2686" i="8"/>
  <c r="E2386" i="8"/>
  <c r="E1636" i="8"/>
  <c r="E3286" i="8"/>
  <c r="E4336" i="8"/>
  <c r="E2236" i="8"/>
  <c r="E1336" i="8"/>
  <c r="E886" i="8"/>
  <c r="E586" i="8"/>
  <c r="E3886" i="8"/>
  <c r="E3436" i="8"/>
  <c r="L2230" i="8"/>
  <c r="M2230" i="8" s="1"/>
  <c r="N2230" i="8" s="1"/>
  <c r="L580" i="8"/>
  <c r="M580" i="8" s="1"/>
  <c r="N580" i="8" s="1"/>
  <c r="L2380" i="8"/>
  <c r="M2380" i="8" s="1"/>
  <c r="N2380" i="8" s="1"/>
  <c r="L3730" i="8"/>
  <c r="M3730" i="8" s="1"/>
  <c r="N3730" i="8" s="1"/>
  <c r="L4030" i="8"/>
  <c r="M4030" i="8" s="1"/>
  <c r="N4030" i="8" s="1"/>
  <c r="L2980" i="8"/>
  <c r="M2980" i="8" s="1"/>
  <c r="N2980" i="8" s="1"/>
  <c r="L3430" i="8"/>
  <c r="M3430" i="8" s="1"/>
  <c r="N3430" i="8" s="1"/>
  <c r="L1030" i="8"/>
  <c r="M1030" i="8" s="1"/>
  <c r="N1030" i="8" s="1"/>
  <c r="L3130" i="8"/>
  <c r="M3130" i="8" s="1"/>
  <c r="N3130" i="8" s="1"/>
  <c r="L1780" i="8"/>
  <c r="M1780" i="8" s="1"/>
  <c r="N1780" i="8" s="1"/>
  <c r="L3880" i="8"/>
  <c r="M3880" i="8" s="1"/>
  <c r="N3880" i="8" s="1"/>
  <c r="L2680" i="8"/>
  <c r="M2680" i="8" s="1"/>
  <c r="N2680" i="8" s="1"/>
  <c r="L4330" i="8"/>
  <c r="M4330" i="8" s="1"/>
  <c r="N4330" i="8" s="1"/>
  <c r="L1480" i="8"/>
  <c r="M1480" i="8" s="1"/>
  <c r="N1480" i="8" s="1"/>
  <c r="L1330" i="8"/>
  <c r="M1330" i="8" s="1"/>
  <c r="N1330" i="8" s="1"/>
  <c r="L1180" i="8"/>
  <c r="M1180" i="8" s="1"/>
  <c r="N1180" i="8" s="1"/>
  <c r="L130" i="8"/>
  <c r="M130" i="8" s="1"/>
  <c r="N130" i="8" s="1"/>
  <c r="L1630" i="8"/>
  <c r="M1630" i="8" s="1"/>
  <c r="N1630" i="8" s="1"/>
  <c r="L3280" i="8"/>
  <c r="M3280" i="8" s="1"/>
  <c r="N3280" i="8" s="1"/>
  <c r="L280" i="8"/>
  <c r="M280" i="8" s="1"/>
  <c r="N280" i="8" s="1"/>
  <c r="L2530" i="8"/>
  <c r="M2530" i="8" s="1"/>
  <c r="N2530" i="8" s="1"/>
  <c r="L4180" i="8"/>
  <c r="M4180" i="8" s="1"/>
  <c r="N4180" i="8" s="1"/>
  <c r="L880" i="8"/>
  <c r="M880" i="8" s="1"/>
  <c r="L430" i="8"/>
  <c r="M430" i="8" s="1"/>
  <c r="N430" i="8" s="1"/>
  <c r="K1030" i="8"/>
  <c r="K430" i="8"/>
  <c r="K280" i="8"/>
  <c r="K2680" i="8"/>
  <c r="K4180" i="8"/>
  <c r="K1780" i="8"/>
  <c r="K3730" i="8"/>
  <c r="K580" i="8"/>
  <c r="K2980" i="8"/>
  <c r="K2230" i="8"/>
  <c r="K4330" i="8"/>
  <c r="K4030" i="8"/>
  <c r="K1630" i="8"/>
  <c r="K2530" i="8"/>
  <c r="K130" i="8"/>
  <c r="K3880" i="8"/>
  <c r="K1480" i="8"/>
  <c r="K880" i="8"/>
  <c r="K3130" i="8"/>
  <c r="K2380" i="8"/>
  <c r="K1330" i="8"/>
  <c r="K1180" i="8"/>
  <c r="K3280" i="8"/>
  <c r="K3430" i="8"/>
  <c r="J1030" i="8"/>
  <c r="J880" i="8"/>
  <c r="J3280" i="8"/>
  <c r="J1180" i="8"/>
  <c r="J4030" i="8"/>
  <c r="J130" i="8"/>
  <c r="J1630" i="8"/>
  <c r="J3730" i="8"/>
  <c r="J4330" i="8"/>
  <c r="J1480" i="8"/>
  <c r="J3130" i="8"/>
  <c r="J2380" i="8"/>
  <c r="J2230" i="8"/>
  <c r="J2680" i="8"/>
  <c r="J4180" i="8"/>
  <c r="J3880" i="8"/>
  <c r="J2530" i="8"/>
  <c r="J280" i="8"/>
  <c r="J1330" i="8"/>
  <c r="J1780" i="8"/>
  <c r="J430" i="8"/>
  <c r="J3430" i="8"/>
  <c r="J580" i="8"/>
  <c r="J2980" i="8"/>
  <c r="E1030" i="8"/>
  <c r="E1330" i="8"/>
  <c r="E3880" i="8"/>
  <c r="E4180" i="8"/>
  <c r="E3730" i="8"/>
  <c r="E1180" i="8"/>
  <c r="E280" i="8"/>
  <c r="E130" i="8"/>
  <c r="E2230" i="8"/>
  <c r="E1780" i="8"/>
  <c r="E1630" i="8"/>
  <c r="E430" i="8"/>
  <c r="E2380" i="8"/>
  <c r="E1480" i="8"/>
  <c r="E580" i="8"/>
  <c r="E3130" i="8"/>
  <c r="E4330" i="8"/>
  <c r="E3280" i="8"/>
  <c r="E880" i="8"/>
  <c r="E2980" i="8"/>
  <c r="E2530" i="8"/>
  <c r="E3430" i="8"/>
  <c r="E4030" i="8"/>
  <c r="E2680" i="8"/>
  <c r="L2224" i="8"/>
  <c r="M2224" i="8" s="1"/>
  <c r="N2224" i="8" s="1"/>
  <c r="L124" i="8"/>
  <c r="M124" i="8" s="1"/>
  <c r="N124" i="8" s="1"/>
  <c r="L3424" i="8"/>
  <c r="M3424" i="8" s="1"/>
  <c r="N3424" i="8" s="1"/>
  <c r="L3874" i="8"/>
  <c r="M3874" i="8" s="1"/>
  <c r="N3874" i="8" s="1"/>
  <c r="L3724" i="8"/>
  <c r="M3724" i="8" s="1"/>
  <c r="N3724" i="8" s="1"/>
  <c r="L3124" i="8"/>
  <c r="M3124" i="8" s="1"/>
  <c r="N3124" i="8" s="1"/>
  <c r="L4024" i="8"/>
  <c r="M4024" i="8" s="1"/>
  <c r="N4024" i="8" s="1"/>
  <c r="L3274" i="8"/>
  <c r="M3274" i="8" s="1"/>
  <c r="N3274" i="8" s="1"/>
  <c r="L874" i="8"/>
  <c r="M874" i="8" s="1"/>
  <c r="L2524" i="8"/>
  <c r="M2524" i="8" s="1"/>
  <c r="N2524" i="8" s="1"/>
  <c r="L1474" i="8"/>
  <c r="M1474" i="8" s="1"/>
  <c r="N1474" i="8" s="1"/>
  <c r="L2974" i="8"/>
  <c r="M2974" i="8" s="1"/>
  <c r="N2974" i="8" s="1"/>
  <c r="L4174" i="8"/>
  <c r="M4174" i="8" s="1"/>
  <c r="N4174" i="8" s="1"/>
  <c r="L1624" i="8"/>
  <c r="M1624" i="8" s="1"/>
  <c r="N1624" i="8" s="1"/>
  <c r="L1174" i="8"/>
  <c r="M1174" i="8" s="1"/>
  <c r="N1174" i="8" s="1"/>
  <c r="L4324" i="8"/>
  <c r="M4324" i="8" s="1"/>
  <c r="N4324" i="8" s="1"/>
  <c r="L1324" i="8"/>
  <c r="M1324" i="8" s="1"/>
  <c r="N1324" i="8" s="1"/>
  <c r="L274" i="8"/>
  <c r="M274" i="8" s="1"/>
  <c r="N274" i="8" s="1"/>
  <c r="L2374" i="8"/>
  <c r="M2374" i="8" s="1"/>
  <c r="N2374" i="8" s="1"/>
  <c r="L424" i="8"/>
  <c r="M424" i="8" s="1"/>
  <c r="N424" i="8" s="1"/>
  <c r="L2674" i="8"/>
  <c r="M2674" i="8" s="1"/>
  <c r="N2674" i="8" s="1"/>
  <c r="L1024" i="8"/>
  <c r="M1024" i="8" s="1"/>
  <c r="N1024" i="8" s="1"/>
  <c r="L574" i="8"/>
  <c r="M574" i="8" s="1"/>
  <c r="N574" i="8" s="1"/>
  <c r="L1774" i="8"/>
  <c r="M1774" i="8" s="1"/>
  <c r="N1774" i="8" s="1"/>
  <c r="K3724" i="8"/>
  <c r="K3874" i="8"/>
  <c r="K3274" i="8"/>
  <c r="K424" i="8"/>
  <c r="K4024" i="8"/>
  <c r="K124" i="8"/>
  <c r="K4174" i="8"/>
  <c r="K1024" i="8"/>
  <c r="K3124" i="8"/>
  <c r="K2674" i="8"/>
  <c r="K574" i="8"/>
  <c r="K1174" i="8"/>
  <c r="K874" i="8"/>
  <c r="K2224" i="8"/>
  <c r="K1774" i="8"/>
  <c r="K2974" i="8"/>
  <c r="K2524" i="8"/>
  <c r="K1324" i="8"/>
  <c r="K274" i="8"/>
  <c r="K4324" i="8"/>
  <c r="K1474" i="8"/>
  <c r="K2374" i="8"/>
  <c r="K3424" i="8"/>
  <c r="K1624" i="8"/>
  <c r="J124" i="8"/>
  <c r="J2374" i="8"/>
  <c r="J2224" i="8"/>
  <c r="J4324" i="8"/>
  <c r="J3124" i="8"/>
  <c r="J2524" i="8"/>
  <c r="J1774" i="8"/>
  <c r="J1024" i="8"/>
  <c r="J874" i="8"/>
  <c r="J4174" i="8"/>
  <c r="J4024" i="8"/>
  <c r="J3724" i="8"/>
  <c r="J3424" i="8"/>
  <c r="J1324" i="8"/>
  <c r="J1174" i="8"/>
  <c r="J1474" i="8"/>
  <c r="J424" i="8"/>
  <c r="J1624" i="8"/>
  <c r="J2974" i="8"/>
  <c r="J3874" i="8"/>
  <c r="J3274" i="8"/>
  <c r="J574" i="8"/>
  <c r="J2674" i="8"/>
  <c r="J274" i="8"/>
  <c r="E1174" i="8"/>
  <c r="E1624" i="8"/>
  <c r="E2524" i="8"/>
  <c r="E3724" i="8"/>
  <c r="E1024" i="8"/>
  <c r="E2674" i="8"/>
  <c r="E4174" i="8"/>
  <c r="E424" i="8"/>
  <c r="E2374" i="8"/>
  <c r="E1474" i="8"/>
  <c r="E574" i="8"/>
  <c r="E3424" i="8"/>
  <c r="E124" i="8"/>
  <c r="E1774" i="8"/>
  <c r="E3874" i="8"/>
  <c r="E4324" i="8"/>
  <c r="E3124" i="8"/>
  <c r="E2974" i="8"/>
  <c r="E3274" i="8"/>
  <c r="E1324" i="8"/>
  <c r="E4024" i="8"/>
  <c r="E874" i="8"/>
  <c r="E2224" i="8"/>
  <c r="E274" i="8"/>
  <c r="L1027" i="8"/>
  <c r="M1027" i="8" s="1"/>
  <c r="N1027" i="8" s="1"/>
  <c r="L3727" i="8"/>
  <c r="M3727" i="8" s="1"/>
  <c r="N3727" i="8" s="1"/>
  <c r="L4327" i="8"/>
  <c r="M4327" i="8" s="1"/>
  <c r="N4327" i="8" s="1"/>
  <c r="L3127" i="8"/>
  <c r="M3127" i="8" s="1"/>
  <c r="N3127" i="8" s="1"/>
  <c r="L3277" i="8"/>
  <c r="M3277" i="8" s="1"/>
  <c r="N3277" i="8" s="1"/>
  <c r="L1327" i="8"/>
  <c r="M1327" i="8" s="1"/>
  <c r="N1327" i="8" s="1"/>
  <c r="L4177" i="8"/>
  <c r="M4177" i="8" s="1"/>
  <c r="N4177" i="8" s="1"/>
  <c r="L2227" i="8"/>
  <c r="M2227" i="8" s="1"/>
  <c r="N2227" i="8" s="1"/>
  <c r="L2377" i="8"/>
  <c r="M2377" i="8" s="1"/>
  <c r="N2377" i="8" s="1"/>
  <c r="L1627" i="8"/>
  <c r="M1627" i="8" s="1"/>
  <c r="N1627" i="8" s="1"/>
  <c r="L2677" i="8"/>
  <c r="M2677" i="8" s="1"/>
  <c r="N2677" i="8" s="1"/>
  <c r="L1777" i="8"/>
  <c r="M1777" i="8" s="1"/>
  <c r="N1777" i="8" s="1"/>
  <c r="L277" i="8"/>
  <c r="M277" i="8" s="1"/>
  <c r="N277" i="8" s="1"/>
  <c r="L3427" i="8"/>
  <c r="M3427" i="8" s="1"/>
  <c r="N3427" i="8" s="1"/>
  <c r="L4027" i="8"/>
  <c r="M4027" i="8" s="1"/>
  <c r="N4027" i="8" s="1"/>
  <c r="L427" i="8"/>
  <c r="M427" i="8" s="1"/>
  <c r="N427" i="8" s="1"/>
  <c r="L1477" i="8"/>
  <c r="M1477" i="8" s="1"/>
  <c r="N1477" i="8" s="1"/>
  <c r="L3877" i="8"/>
  <c r="M3877" i="8" s="1"/>
  <c r="N3877" i="8" s="1"/>
  <c r="L2527" i="8"/>
  <c r="M2527" i="8" s="1"/>
  <c r="N2527" i="8" s="1"/>
  <c r="L577" i="8"/>
  <c r="M577" i="8" s="1"/>
  <c r="N577" i="8" s="1"/>
  <c r="L877" i="8"/>
  <c r="M877" i="8" s="1"/>
  <c r="L127" i="8"/>
  <c r="M127" i="8" s="1"/>
  <c r="N127" i="8" s="1"/>
  <c r="L2977" i="8"/>
  <c r="M2977" i="8" s="1"/>
  <c r="N2977" i="8" s="1"/>
  <c r="L1177" i="8"/>
  <c r="M1177" i="8" s="1"/>
  <c r="N1177" i="8" s="1"/>
  <c r="K1027" i="8"/>
  <c r="K127" i="8"/>
  <c r="K3877" i="8"/>
  <c r="K1327" i="8"/>
  <c r="K4027" i="8"/>
  <c r="K2677" i="8"/>
  <c r="K1627" i="8"/>
  <c r="K2527" i="8"/>
  <c r="K277" i="8"/>
  <c r="K1477" i="8"/>
  <c r="K3127" i="8"/>
  <c r="K3277" i="8"/>
  <c r="K577" i="8"/>
  <c r="K4177" i="8"/>
  <c r="K877" i="8"/>
  <c r="K3427" i="8"/>
  <c r="K1777" i="8"/>
  <c r="K2377" i="8"/>
  <c r="K2977" i="8"/>
  <c r="K3727" i="8"/>
  <c r="K1177" i="8"/>
  <c r="K427" i="8"/>
  <c r="K4327" i="8"/>
  <c r="K2227" i="8"/>
  <c r="J2977" i="8"/>
  <c r="J3877" i="8"/>
  <c r="J1777" i="8"/>
  <c r="J1627" i="8"/>
  <c r="J1027" i="8"/>
  <c r="J4327" i="8"/>
  <c r="J427" i="8"/>
  <c r="J2227" i="8"/>
  <c r="J2527" i="8"/>
  <c r="J3727" i="8"/>
  <c r="J3427" i="8"/>
  <c r="J577" i="8"/>
  <c r="J1177" i="8"/>
  <c r="J3127" i="8"/>
  <c r="J4177" i="8"/>
  <c r="J1327" i="8"/>
  <c r="J2677" i="8"/>
  <c r="J277" i="8"/>
  <c r="J1477" i="8"/>
  <c r="J2377" i="8"/>
  <c r="J3277" i="8"/>
  <c r="J127" i="8"/>
  <c r="J4027" i="8"/>
  <c r="J877" i="8"/>
  <c r="E1327" i="8"/>
  <c r="E2977" i="8"/>
  <c r="E3127" i="8"/>
  <c r="E4177" i="8"/>
  <c r="E1027" i="8"/>
  <c r="E2227" i="8"/>
  <c r="E1777" i="8"/>
  <c r="E1177" i="8"/>
  <c r="E2527" i="8"/>
  <c r="E3727" i="8"/>
  <c r="E2377" i="8"/>
  <c r="E4027" i="8"/>
  <c r="E1477" i="8"/>
  <c r="E877" i="8"/>
  <c r="E2677" i="8"/>
  <c r="E427" i="8"/>
  <c r="E1627" i="8"/>
  <c r="E127" i="8"/>
  <c r="E3277" i="8"/>
  <c r="E4327" i="8"/>
  <c r="E277" i="8"/>
  <c r="E577" i="8"/>
  <c r="E3877" i="8"/>
  <c r="E3427" i="8"/>
  <c r="L1029" i="8"/>
  <c r="M1029" i="8" s="1"/>
  <c r="N1029" i="8" s="1"/>
  <c r="L2679" i="8"/>
  <c r="M2679" i="8" s="1"/>
  <c r="N2679" i="8" s="1"/>
  <c r="L1629" i="8"/>
  <c r="M1629" i="8" s="1"/>
  <c r="N1629" i="8" s="1"/>
  <c r="L3129" i="8"/>
  <c r="M3129" i="8" s="1"/>
  <c r="N3129" i="8" s="1"/>
  <c r="L3429" i="8"/>
  <c r="M3429" i="8" s="1"/>
  <c r="N3429" i="8" s="1"/>
  <c r="L4179" i="8"/>
  <c r="M4179" i="8" s="1"/>
  <c r="N4179" i="8" s="1"/>
  <c r="L3279" i="8"/>
  <c r="M3279" i="8" s="1"/>
  <c r="N3279" i="8" s="1"/>
  <c r="L1479" i="8"/>
  <c r="M1479" i="8" s="1"/>
  <c r="N1479" i="8" s="1"/>
  <c r="L129" i="8"/>
  <c r="M129" i="8" s="1"/>
  <c r="N129" i="8" s="1"/>
  <c r="L579" i="8"/>
  <c r="M579" i="8" s="1"/>
  <c r="N579" i="8" s="1"/>
  <c r="L429" i="8"/>
  <c r="M429" i="8" s="1"/>
  <c r="N429" i="8" s="1"/>
  <c r="L2529" i="8"/>
  <c r="M2529" i="8" s="1"/>
  <c r="N2529" i="8" s="1"/>
  <c r="L2379" i="8"/>
  <c r="M2379" i="8" s="1"/>
  <c r="N2379" i="8" s="1"/>
  <c r="L4329" i="8"/>
  <c r="M4329" i="8" s="1"/>
  <c r="N4329" i="8" s="1"/>
  <c r="L2229" i="8"/>
  <c r="M2229" i="8" s="1"/>
  <c r="N2229" i="8" s="1"/>
  <c r="L1179" i="8"/>
  <c r="M1179" i="8" s="1"/>
  <c r="N1179" i="8" s="1"/>
  <c r="L879" i="8"/>
  <c r="M879" i="8" s="1"/>
  <c r="L3879" i="8"/>
  <c r="M3879" i="8" s="1"/>
  <c r="N3879" i="8" s="1"/>
  <c r="L279" i="8"/>
  <c r="M279" i="8" s="1"/>
  <c r="N279" i="8" s="1"/>
  <c r="L3729" i="8"/>
  <c r="M3729" i="8" s="1"/>
  <c r="N3729" i="8" s="1"/>
  <c r="L2979" i="8"/>
  <c r="M2979" i="8" s="1"/>
  <c r="N2979" i="8" s="1"/>
  <c r="L4029" i="8"/>
  <c r="M4029" i="8" s="1"/>
  <c r="N4029" i="8" s="1"/>
  <c r="L1779" i="8"/>
  <c r="M1779" i="8" s="1"/>
  <c r="N1779" i="8" s="1"/>
  <c r="L1329" i="8"/>
  <c r="M1329" i="8" s="1"/>
  <c r="N1329" i="8" s="1"/>
  <c r="K1029" i="8"/>
  <c r="K579" i="8"/>
  <c r="K3279" i="8"/>
  <c r="K1479" i="8"/>
  <c r="K879" i="8"/>
  <c r="K429" i="8"/>
  <c r="K1779" i="8"/>
  <c r="K2379" i="8"/>
  <c r="K129" i="8"/>
  <c r="K279" i="8"/>
  <c r="K2679" i="8"/>
  <c r="K3879" i="8"/>
  <c r="K2979" i="8"/>
  <c r="K1329" i="8"/>
  <c r="K1179" i="8"/>
  <c r="K4179" i="8"/>
  <c r="K3729" i="8"/>
  <c r="K4329" i="8"/>
  <c r="K2229" i="8"/>
  <c r="K3429" i="8"/>
  <c r="K4029" i="8"/>
  <c r="K2529" i="8"/>
  <c r="K3129" i="8"/>
  <c r="K1629" i="8"/>
  <c r="J1029" i="8"/>
  <c r="J2529" i="8"/>
  <c r="J1329" i="8"/>
  <c r="J1479" i="8"/>
  <c r="J2979" i="8"/>
  <c r="J3729" i="8"/>
  <c r="J4329" i="8"/>
  <c r="J3879" i="8"/>
  <c r="J1629" i="8"/>
  <c r="J279" i="8"/>
  <c r="J429" i="8"/>
  <c r="J2679" i="8"/>
  <c r="J2229" i="8"/>
  <c r="J879" i="8"/>
  <c r="J579" i="8"/>
  <c r="J4179" i="8"/>
  <c r="J1179" i="8"/>
  <c r="J3129" i="8"/>
  <c r="J3429" i="8"/>
  <c r="J3279" i="8"/>
  <c r="J4029" i="8"/>
  <c r="J129" i="8"/>
  <c r="J1779" i="8"/>
  <c r="J2379" i="8"/>
  <c r="E129" i="8"/>
  <c r="E4029" i="8"/>
  <c r="E879" i="8"/>
  <c r="E2979" i="8"/>
  <c r="E4329" i="8"/>
  <c r="E279" i="8"/>
  <c r="E2229" i="8"/>
  <c r="E3729" i="8"/>
  <c r="E2379" i="8"/>
  <c r="E1179" i="8"/>
  <c r="E579" i="8"/>
  <c r="E3279" i="8"/>
  <c r="E2679" i="8"/>
  <c r="E1779" i="8"/>
  <c r="E1479" i="8"/>
  <c r="E2529" i="8"/>
  <c r="E3429" i="8"/>
  <c r="E429" i="8"/>
  <c r="E3129" i="8"/>
  <c r="E3879" i="8"/>
  <c r="E1329" i="8"/>
  <c r="E4179" i="8"/>
  <c r="E1029" i="8"/>
  <c r="E1629" i="8"/>
  <c r="L1026" i="8"/>
  <c r="M1026" i="8" s="1"/>
  <c r="N1026" i="8" s="1"/>
  <c r="L4176" i="8"/>
  <c r="M4176" i="8" s="1"/>
  <c r="N4176" i="8" s="1"/>
  <c r="L2676" i="8"/>
  <c r="M2676" i="8" s="1"/>
  <c r="N2676" i="8" s="1"/>
  <c r="L276" i="8"/>
  <c r="M276" i="8" s="1"/>
  <c r="N276" i="8" s="1"/>
  <c r="L3876" i="8"/>
  <c r="M3876" i="8" s="1"/>
  <c r="N3876" i="8" s="1"/>
  <c r="L876" i="8"/>
  <c r="M876" i="8" s="1"/>
  <c r="L1626" i="8"/>
  <c r="M1626" i="8" s="1"/>
  <c r="N1626" i="8" s="1"/>
  <c r="L2976" i="8"/>
  <c r="M2976" i="8" s="1"/>
  <c r="N2976" i="8" s="1"/>
  <c r="L2226" i="8"/>
  <c r="M2226" i="8" s="1"/>
  <c r="N2226" i="8" s="1"/>
  <c r="L4026" i="8"/>
  <c r="M4026" i="8" s="1"/>
  <c r="N4026" i="8" s="1"/>
  <c r="L2526" i="8"/>
  <c r="M2526" i="8" s="1"/>
  <c r="N2526" i="8" s="1"/>
  <c r="L126" i="8"/>
  <c r="M126" i="8" s="1"/>
  <c r="N126" i="8" s="1"/>
  <c r="L3276" i="8"/>
  <c r="M3276" i="8" s="1"/>
  <c r="N3276" i="8" s="1"/>
  <c r="L3726" i="8"/>
  <c r="M3726" i="8" s="1"/>
  <c r="N3726" i="8" s="1"/>
  <c r="L3426" i="8"/>
  <c r="M3426" i="8" s="1"/>
  <c r="N3426" i="8" s="1"/>
  <c r="L576" i="8"/>
  <c r="M576" i="8" s="1"/>
  <c r="N576" i="8" s="1"/>
  <c r="L1176" i="8"/>
  <c r="M1176" i="8" s="1"/>
  <c r="N1176" i="8" s="1"/>
  <c r="L4326" i="8"/>
  <c r="M4326" i="8" s="1"/>
  <c r="N4326" i="8" s="1"/>
  <c r="L1776" i="8"/>
  <c r="M1776" i="8" s="1"/>
  <c r="N1776" i="8" s="1"/>
  <c r="L2376" i="8"/>
  <c r="M2376" i="8" s="1"/>
  <c r="N2376" i="8" s="1"/>
  <c r="L3126" i="8"/>
  <c r="M3126" i="8" s="1"/>
  <c r="N3126" i="8" s="1"/>
  <c r="L1476" i="8"/>
  <c r="M1476" i="8" s="1"/>
  <c r="N1476" i="8" s="1"/>
  <c r="L426" i="8"/>
  <c r="M426" i="8" s="1"/>
  <c r="N426" i="8" s="1"/>
  <c r="L1326" i="8"/>
  <c r="M1326" i="8" s="1"/>
  <c r="N1326" i="8" s="1"/>
  <c r="K1026" i="8"/>
  <c r="K2226" i="8"/>
  <c r="K1626" i="8"/>
  <c r="K2976" i="8"/>
  <c r="K4026" i="8"/>
  <c r="K1326" i="8"/>
  <c r="K126" i="8"/>
  <c r="K4176" i="8"/>
  <c r="K3126" i="8"/>
  <c r="K3726" i="8"/>
  <c r="K3276" i="8"/>
  <c r="K2526" i="8"/>
  <c r="K3426" i="8"/>
  <c r="K3876" i="8"/>
  <c r="K4326" i="8"/>
  <c r="K876" i="8"/>
  <c r="K1776" i="8"/>
  <c r="K276" i="8"/>
  <c r="K1176" i="8"/>
  <c r="K426" i="8"/>
  <c r="K1476" i="8"/>
  <c r="K2676" i="8"/>
  <c r="K2376" i="8"/>
  <c r="K576" i="8"/>
  <c r="J1026" i="8"/>
  <c r="J2676" i="8"/>
  <c r="J3426" i="8"/>
  <c r="J1326" i="8"/>
  <c r="J4176" i="8"/>
  <c r="J576" i="8"/>
  <c r="J126" i="8"/>
  <c r="J2526" i="8"/>
  <c r="J3876" i="8"/>
  <c r="J1776" i="8"/>
  <c r="J1476" i="8"/>
  <c r="J1626" i="8"/>
  <c r="J4026" i="8"/>
  <c r="J1176" i="8"/>
  <c r="J2226" i="8"/>
  <c r="J3276" i="8"/>
  <c r="J4326" i="8"/>
  <c r="J3126" i="8"/>
  <c r="J2976" i="8"/>
  <c r="J2376" i="8"/>
  <c r="J876" i="8"/>
  <c r="J276" i="8"/>
  <c r="J426" i="8"/>
  <c r="J3726" i="8"/>
  <c r="E1026" i="8"/>
  <c r="E426" i="8"/>
  <c r="E4026" i="8"/>
  <c r="E2376" i="8"/>
  <c r="E876" i="8"/>
  <c r="E4176" i="8"/>
  <c r="E1326" i="8"/>
  <c r="E2676" i="8"/>
  <c r="E3276" i="8"/>
  <c r="E576" i="8"/>
  <c r="E1776" i="8"/>
  <c r="E126" i="8"/>
  <c r="E1176" i="8"/>
  <c r="E2526" i="8"/>
  <c r="E4326" i="8"/>
  <c r="E3726" i="8"/>
  <c r="E2226" i="8"/>
  <c r="E1626" i="8"/>
  <c r="E2976" i="8"/>
  <c r="E3426" i="8"/>
  <c r="E3126" i="8"/>
  <c r="E276" i="8"/>
  <c r="E1476" i="8"/>
  <c r="E3876" i="8"/>
  <c r="L1022" i="8"/>
  <c r="M1022" i="8" s="1"/>
  <c r="L4172" i="8"/>
  <c r="M4172" i="8" s="1"/>
  <c r="L3122" i="8"/>
  <c r="M3122" i="8" s="1"/>
  <c r="L1472" i="8"/>
  <c r="M1472" i="8" s="1"/>
  <c r="L1172" i="8"/>
  <c r="M1172" i="8" s="1"/>
  <c r="L3272" i="8"/>
  <c r="M3272" i="8" s="1"/>
  <c r="L3872" i="8"/>
  <c r="M3872" i="8" s="1"/>
  <c r="L1772" i="8"/>
  <c r="M1772" i="8" s="1"/>
  <c r="L3422" i="8"/>
  <c r="M3422" i="8" s="1"/>
  <c r="L872" i="8"/>
  <c r="M872" i="8" s="1"/>
  <c r="G79" i="10" s="1"/>
  <c r="L2222" i="8"/>
  <c r="M2222" i="8" s="1"/>
  <c r="L272" i="8"/>
  <c r="M272" i="8" s="1"/>
  <c r="L4022" i="8"/>
  <c r="M4022" i="8" s="1"/>
  <c r="L2372" i="8"/>
  <c r="M2372" i="8" s="1"/>
  <c r="L3722" i="8"/>
  <c r="M3722" i="8" s="1"/>
  <c r="L2672" i="8"/>
  <c r="M2672" i="8" s="1"/>
  <c r="L1622" i="8"/>
  <c r="M1622" i="8" s="1"/>
  <c r="L422" i="8"/>
  <c r="M422" i="8" s="1"/>
  <c r="L2972" i="8"/>
  <c r="M2972" i="8" s="1"/>
  <c r="L122" i="8"/>
  <c r="M122" i="8" s="1"/>
  <c r="L4322" i="8"/>
  <c r="M4322" i="8" s="1"/>
  <c r="L572" i="8"/>
  <c r="M572" i="8" s="1"/>
  <c r="L2522" i="8"/>
  <c r="M2522" i="8" s="1"/>
  <c r="L1322" i="8"/>
  <c r="M1322" i="8" s="1"/>
  <c r="K1022" i="8"/>
  <c r="K3422" i="8"/>
  <c r="K3272" i="8"/>
  <c r="K3872" i="8"/>
  <c r="K272" i="8"/>
  <c r="K1772" i="8"/>
  <c r="K1322" i="8"/>
  <c r="K3122" i="8"/>
  <c r="K2672" i="8"/>
  <c r="K4022" i="8"/>
  <c r="K2522" i="8"/>
  <c r="K3722" i="8"/>
  <c r="K2222" i="8"/>
  <c r="K4322" i="8"/>
  <c r="K1622" i="8"/>
  <c r="K1172" i="8"/>
  <c r="K1472" i="8"/>
  <c r="K2972" i="8"/>
  <c r="K422" i="8"/>
  <c r="K4172" i="8"/>
  <c r="K872" i="8"/>
  <c r="K2372" i="8"/>
  <c r="K572" i="8"/>
  <c r="K122" i="8"/>
  <c r="J2372" i="8"/>
  <c r="J872" i="8"/>
  <c r="J3722" i="8"/>
  <c r="J2222" i="8"/>
  <c r="J422" i="8"/>
  <c r="J2672" i="8"/>
  <c r="J1022" i="8"/>
  <c r="J1772" i="8"/>
  <c r="J272" i="8"/>
  <c r="J3872" i="8"/>
  <c r="J2522" i="8"/>
  <c r="J122" i="8"/>
  <c r="J1322" i="8"/>
  <c r="J4022" i="8"/>
  <c r="J4172" i="8"/>
  <c r="J1472" i="8"/>
  <c r="J1172" i="8"/>
  <c r="J3422" i="8"/>
  <c r="J1622" i="8"/>
  <c r="J3122" i="8"/>
  <c r="J2972" i="8"/>
  <c r="J4322" i="8"/>
  <c r="J572" i="8"/>
  <c r="J3272" i="8"/>
  <c r="E3122" i="8"/>
  <c r="E4172" i="8"/>
  <c r="E572" i="8"/>
  <c r="E3422" i="8"/>
  <c r="E1322" i="8"/>
  <c r="E2222" i="8"/>
  <c r="E2972" i="8"/>
  <c r="E4022" i="8"/>
  <c r="E3272" i="8"/>
  <c r="E2372" i="8"/>
  <c r="E422" i="8"/>
  <c r="E122" i="8"/>
  <c r="E3872" i="8"/>
  <c r="E1472" i="8"/>
  <c r="E2672" i="8"/>
  <c r="E1172" i="8"/>
  <c r="E872" i="8"/>
  <c r="E2522" i="8"/>
  <c r="E1622" i="8"/>
  <c r="E272" i="8"/>
  <c r="E4322" i="8"/>
  <c r="E1772" i="8"/>
  <c r="E1022" i="8"/>
  <c r="E3722" i="8"/>
  <c r="L3885" i="8"/>
  <c r="M3885" i="8" s="1"/>
  <c r="N3885" i="8" s="1"/>
  <c r="L1485" i="8"/>
  <c r="M1485" i="8" s="1"/>
  <c r="N1485" i="8" s="1"/>
  <c r="L585" i="8"/>
  <c r="M585" i="8" s="1"/>
  <c r="N585" i="8" s="1"/>
  <c r="L4185" i="8"/>
  <c r="M4185" i="8" s="1"/>
  <c r="N4185" i="8" s="1"/>
  <c r="L2535" i="8"/>
  <c r="M2535" i="8" s="1"/>
  <c r="N2535" i="8" s="1"/>
  <c r="L2685" i="8"/>
  <c r="M2685" i="8" s="1"/>
  <c r="N2685" i="8" s="1"/>
  <c r="L885" i="8"/>
  <c r="M885" i="8" s="1"/>
  <c r="L435" i="8"/>
  <c r="M435" i="8" s="1"/>
  <c r="N435" i="8" s="1"/>
  <c r="L1035" i="8"/>
  <c r="M1035" i="8" s="1"/>
  <c r="N1035" i="8" s="1"/>
  <c r="L1635" i="8"/>
  <c r="M1635" i="8" s="1"/>
  <c r="N1635" i="8" s="1"/>
  <c r="L2985" i="8"/>
  <c r="M2985" i="8" s="1"/>
  <c r="N2985" i="8" s="1"/>
  <c r="L4035" i="8"/>
  <c r="M4035" i="8" s="1"/>
  <c r="N4035" i="8" s="1"/>
  <c r="L4335" i="8"/>
  <c r="M4335" i="8" s="1"/>
  <c r="N4335" i="8" s="1"/>
  <c r="L1335" i="8"/>
  <c r="M1335" i="8" s="1"/>
  <c r="N1335" i="8" s="1"/>
  <c r="L135" i="8"/>
  <c r="M135" i="8" s="1"/>
  <c r="N135" i="8" s="1"/>
  <c r="L285" i="8"/>
  <c r="M285" i="8" s="1"/>
  <c r="N285" i="8" s="1"/>
  <c r="L3735" i="8"/>
  <c r="M3735" i="8" s="1"/>
  <c r="N3735" i="8" s="1"/>
  <c r="L1785" i="8"/>
  <c r="M1785" i="8" s="1"/>
  <c r="N1785" i="8" s="1"/>
  <c r="L3435" i="8"/>
  <c r="M3435" i="8" s="1"/>
  <c r="N3435" i="8" s="1"/>
  <c r="L1185" i="8"/>
  <c r="M1185" i="8" s="1"/>
  <c r="N1185" i="8" s="1"/>
  <c r="L2235" i="8"/>
  <c r="M2235" i="8" s="1"/>
  <c r="N2235" i="8" s="1"/>
  <c r="L3285" i="8"/>
  <c r="M3285" i="8" s="1"/>
  <c r="N3285" i="8" s="1"/>
  <c r="L2385" i="8"/>
  <c r="M2385" i="8" s="1"/>
  <c r="N2385" i="8" s="1"/>
  <c r="K135" i="8"/>
  <c r="K4335" i="8"/>
  <c r="K3885" i="8"/>
  <c r="K1035" i="8"/>
  <c r="K2235" i="8"/>
  <c r="K585" i="8"/>
  <c r="K1185" i="8"/>
  <c r="K435" i="8"/>
  <c r="K1635" i="8"/>
  <c r="K3735" i="8"/>
  <c r="K2385" i="8"/>
  <c r="K1335" i="8"/>
  <c r="K885" i="8"/>
  <c r="K2535" i="8"/>
  <c r="K3285" i="8"/>
  <c r="K4035" i="8"/>
  <c r="K3435" i="8"/>
  <c r="K2685" i="8"/>
  <c r="K2985" i="8"/>
  <c r="K4185" i="8"/>
  <c r="K285" i="8"/>
  <c r="K1485" i="8"/>
  <c r="K1785" i="8"/>
  <c r="J4035" i="8"/>
  <c r="J1335" i="8"/>
  <c r="J1785" i="8"/>
  <c r="J2685" i="8"/>
  <c r="J2385" i="8"/>
  <c r="J1485" i="8"/>
  <c r="J3285" i="8"/>
  <c r="J1635" i="8"/>
  <c r="J135" i="8"/>
  <c r="J4185" i="8"/>
  <c r="J435" i="8"/>
  <c r="J285" i="8"/>
  <c r="J885" i="8"/>
  <c r="J1035" i="8"/>
  <c r="J3435" i="8"/>
  <c r="J2985" i="8"/>
  <c r="J2235" i="8"/>
  <c r="J3735" i="8"/>
  <c r="J585" i="8"/>
  <c r="J4335" i="8"/>
  <c r="J3885" i="8"/>
  <c r="J2535" i="8"/>
  <c r="J1185" i="8"/>
  <c r="E3285" i="8"/>
  <c r="E1635" i="8"/>
  <c r="E3435" i="8"/>
  <c r="E1335" i="8"/>
  <c r="E135" i="8"/>
  <c r="E1485" i="8"/>
  <c r="E1785" i="8"/>
  <c r="E4035" i="8"/>
  <c r="E3885" i="8"/>
  <c r="E2985" i="8"/>
  <c r="E585" i="8"/>
  <c r="E2385" i="8"/>
  <c r="E435" i="8"/>
  <c r="E2235" i="8"/>
  <c r="E4335" i="8"/>
  <c r="E3735" i="8"/>
  <c r="E1035" i="8"/>
  <c r="E4185" i="8"/>
  <c r="E2535" i="8"/>
  <c r="E285" i="8"/>
  <c r="E885" i="8"/>
  <c r="E2685" i="8"/>
  <c r="E1185" i="8"/>
  <c r="L3878" i="8"/>
  <c r="M3878" i="8" s="1"/>
  <c r="N3878" i="8" s="1"/>
  <c r="L578" i="8"/>
  <c r="M578" i="8" s="1"/>
  <c r="N578" i="8" s="1"/>
  <c r="L1778" i="8"/>
  <c r="M1778" i="8" s="1"/>
  <c r="N1778" i="8" s="1"/>
  <c r="L1328" i="8"/>
  <c r="M1328" i="8" s="1"/>
  <c r="N1328" i="8" s="1"/>
  <c r="L2678" i="8"/>
  <c r="M2678" i="8" s="1"/>
  <c r="N2678" i="8" s="1"/>
  <c r="L4028" i="8"/>
  <c r="M4028" i="8" s="1"/>
  <c r="N4028" i="8" s="1"/>
  <c r="L3728" i="8"/>
  <c r="M3728" i="8" s="1"/>
  <c r="N3728" i="8" s="1"/>
  <c r="L3278" i="8"/>
  <c r="M3278" i="8" s="1"/>
  <c r="N3278" i="8" s="1"/>
  <c r="L4178" i="8"/>
  <c r="M4178" i="8" s="1"/>
  <c r="N4178" i="8" s="1"/>
  <c r="L3128" i="8"/>
  <c r="M3128" i="8" s="1"/>
  <c r="N3128" i="8" s="1"/>
  <c r="L2228" i="8"/>
  <c r="M2228" i="8" s="1"/>
  <c r="N2228" i="8" s="1"/>
  <c r="L1028" i="8"/>
  <c r="M1028" i="8" s="1"/>
  <c r="N1028" i="8" s="1"/>
  <c r="L3428" i="8"/>
  <c r="M3428" i="8" s="1"/>
  <c r="N3428" i="8" s="1"/>
  <c r="L2528" i="8"/>
  <c r="M2528" i="8" s="1"/>
  <c r="N2528" i="8" s="1"/>
  <c r="L278" i="8"/>
  <c r="M278" i="8" s="1"/>
  <c r="N278" i="8" s="1"/>
  <c r="L1178" i="8"/>
  <c r="M1178" i="8" s="1"/>
  <c r="N1178" i="8" s="1"/>
  <c r="L2978" i="8"/>
  <c r="M2978" i="8" s="1"/>
  <c r="N2978" i="8" s="1"/>
  <c r="L1478" i="8"/>
  <c r="M1478" i="8" s="1"/>
  <c r="N1478" i="8" s="1"/>
  <c r="L878" i="8"/>
  <c r="M878" i="8" s="1"/>
  <c r="N878" i="8" s="1"/>
  <c r="L428" i="8"/>
  <c r="M428" i="8" s="1"/>
  <c r="N428" i="8" s="1"/>
  <c r="L4328" i="8"/>
  <c r="M4328" i="8" s="1"/>
  <c r="N4328" i="8" s="1"/>
  <c r="L2378" i="8"/>
  <c r="M2378" i="8" s="1"/>
  <c r="N2378" i="8" s="1"/>
  <c r="L128" i="8"/>
  <c r="M128" i="8" s="1"/>
  <c r="N128" i="8" s="1"/>
  <c r="L1628" i="8"/>
  <c r="M1628" i="8" s="1"/>
  <c r="N1628" i="8" s="1"/>
  <c r="K4328" i="8"/>
  <c r="K3878" i="8"/>
  <c r="K3278" i="8"/>
  <c r="K1628" i="8"/>
  <c r="K1478" i="8"/>
  <c r="K878" i="8"/>
  <c r="K278" i="8"/>
  <c r="K128" i="8"/>
  <c r="K2228" i="8"/>
  <c r="K2528" i="8"/>
  <c r="K3128" i="8"/>
  <c r="K2678" i="8"/>
  <c r="K1778" i="8"/>
  <c r="K4178" i="8"/>
  <c r="K3728" i="8"/>
  <c r="K2378" i="8"/>
  <c r="K428" i="8"/>
  <c r="K1178" i="8"/>
  <c r="K3428" i="8"/>
  <c r="K1028" i="8"/>
  <c r="K1328" i="8"/>
  <c r="K4028" i="8"/>
  <c r="K578" i="8"/>
  <c r="K2978" i="8"/>
  <c r="J2528" i="8"/>
  <c r="J1028" i="8"/>
  <c r="J1178" i="8"/>
  <c r="J3728" i="8"/>
  <c r="J3278" i="8"/>
  <c r="J3428" i="8"/>
  <c r="J4178" i="8"/>
  <c r="J4028" i="8"/>
  <c r="J2378" i="8"/>
  <c r="J2978" i="8"/>
  <c r="J3128" i="8"/>
  <c r="J128" i="8"/>
  <c r="J2228" i="8"/>
  <c r="J3878" i="8"/>
  <c r="J578" i="8"/>
  <c r="J278" i="8"/>
  <c r="J4328" i="8"/>
  <c r="J2678" i="8"/>
  <c r="J1328" i="8"/>
  <c r="J1628" i="8"/>
  <c r="J878" i="8"/>
  <c r="J1778" i="8"/>
  <c r="J1478" i="8"/>
  <c r="J428" i="8"/>
  <c r="E878" i="8"/>
  <c r="E578" i="8"/>
  <c r="E4328" i="8"/>
  <c r="E3428" i="8"/>
  <c r="E2678" i="8"/>
  <c r="E3278" i="8"/>
  <c r="E2978" i="8"/>
  <c r="E278" i="8"/>
  <c r="E1478" i="8"/>
  <c r="E3878" i="8"/>
  <c r="E128" i="8"/>
  <c r="E2528" i="8"/>
  <c r="E4028" i="8"/>
  <c r="E1628" i="8"/>
  <c r="E3128" i="8"/>
  <c r="E2228" i="8"/>
  <c r="E4178" i="8"/>
  <c r="E1178" i="8"/>
  <c r="E3728" i="8"/>
  <c r="E1028" i="8"/>
  <c r="E428" i="8"/>
  <c r="E1328" i="8"/>
  <c r="E1778" i="8"/>
  <c r="E2378" i="8"/>
  <c r="L1197" i="8"/>
  <c r="M1197" i="8" s="1"/>
  <c r="N1197" i="8" s="1"/>
  <c r="L2697" i="8"/>
  <c r="M2697" i="8" s="1"/>
  <c r="N2697" i="8" s="1"/>
  <c r="L4047" i="8"/>
  <c r="M4047" i="8" s="1"/>
  <c r="N4047" i="8" s="1"/>
  <c r="L1347" i="8"/>
  <c r="M1347" i="8" s="1"/>
  <c r="N1347" i="8" s="1"/>
  <c r="L3447" i="8"/>
  <c r="M3447" i="8" s="1"/>
  <c r="N3447" i="8" s="1"/>
  <c r="L1797" i="8"/>
  <c r="M1797" i="8" s="1"/>
  <c r="N1797" i="8" s="1"/>
  <c r="L4347" i="8"/>
  <c r="M4347" i="8" s="1"/>
  <c r="N4347" i="8" s="1"/>
  <c r="L2547" i="8"/>
  <c r="M2547" i="8" s="1"/>
  <c r="N2547" i="8" s="1"/>
  <c r="L897" i="8"/>
  <c r="M897" i="8" s="1"/>
  <c r="N897" i="8" s="1"/>
  <c r="L4197" i="8"/>
  <c r="M4197" i="8" s="1"/>
  <c r="N4197" i="8" s="1"/>
  <c r="L447" i="8"/>
  <c r="M447" i="8" s="1"/>
  <c r="N447" i="8" s="1"/>
  <c r="L3747" i="8"/>
  <c r="M3747" i="8" s="1"/>
  <c r="N3747" i="8" s="1"/>
  <c r="L2997" i="8"/>
  <c r="M2997" i="8" s="1"/>
  <c r="N2997" i="8" s="1"/>
  <c r="L3297" i="8"/>
  <c r="M3297" i="8" s="1"/>
  <c r="N3297" i="8" s="1"/>
  <c r="L1647" i="8"/>
  <c r="M1647" i="8" s="1"/>
  <c r="N1647" i="8" s="1"/>
  <c r="L297" i="8"/>
  <c r="M297" i="8" s="1"/>
  <c r="N297" i="8" s="1"/>
  <c r="L1497" i="8"/>
  <c r="M1497" i="8" s="1"/>
  <c r="N1497" i="8" s="1"/>
  <c r="L597" i="8"/>
  <c r="M597" i="8" s="1"/>
  <c r="N597" i="8" s="1"/>
  <c r="L2247" i="8"/>
  <c r="M2247" i="8" s="1"/>
  <c r="N2247" i="8" s="1"/>
  <c r="L1047" i="8"/>
  <c r="M1047" i="8" s="1"/>
  <c r="N1047" i="8" s="1"/>
  <c r="L2397" i="8"/>
  <c r="M2397" i="8" s="1"/>
  <c r="N2397" i="8" s="1"/>
  <c r="L3897" i="8"/>
  <c r="M3897" i="8" s="1"/>
  <c r="N3897" i="8" s="1"/>
  <c r="L147" i="8"/>
  <c r="M147" i="8" s="1"/>
  <c r="N147" i="8" s="1"/>
  <c r="K147" i="8"/>
  <c r="K1047" i="8"/>
  <c r="K4197" i="8"/>
  <c r="K4347" i="8"/>
  <c r="K1197" i="8"/>
  <c r="K3747" i="8"/>
  <c r="K447" i="8"/>
  <c r="K1647" i="8"/>
  <c r="K3897" i="8"/>
  <c r="K597" i="8"/>
  <c r="K2547" i="8"/>
  <c r="K897" i="8"/>
  <c r="K297" i="8"/>
  <c r="K3297" i="8"/>
  <c r="K4047" i="8"/>
  <c r="K3447" i="8"/>
  <c r="K1347" i="8"/>
  <c r="K1797" i="8"/>
  <c r="K1497" i="8"/>
  <c r="K2697" i="8"/>
  <c r="K2397" i="8"/>
  <c r="K2247" i="8"/>
  <c r="K2997" i="8"/>
  <c r="J4047" i="8"/>
  <c r="J447" i="8"/>
  <c r="J2247" i="8"/>
  <c r="J1647" i="8"/>
  <c r="J897" i="8"/>
  <c r="J1347" i="8"/>
  <c r="J597" i="8"/>
  <c r="J3897" i="8"/>
  <c r="J2697" i="8"/>
  <c r="J3447" i="8"/>
  <c r="J297" i="8"/>
  <c r="J3747" i="8"/>
  <c r="J4347" i="8"/>
  <c r="J147" i="8"/>
  <c r="J2997" i="8"/>
  <c r="J1197" i="8"/>
  <c r="J2397" i="8"/>
  <c r="J4197" i="8"/>
  <c r="J1497" i="8"/>
  <c r="J1047" i="8"/>
  <c r="J3297" i="8"/>
  <c r="J2547" i="8"/>
  <c r="J1797" i="8"/>
  <c r="E3747" i="8"/>
  <c r="E4047" i="8"/>
  <c r="E4197" i="8"/>
  <c r="E3897" i="8"/>
  <c r="E2247" i="8"/>
  <c r="E2397" i="8"/>
  <c r="E147" i="8"/>
  <c r="E3297" i="8"/>
  <c r="E1647" i="8"/>
  <c r="E1197" i="8"/>
  <c r="E4347" i="8"/>
  <c r="E1497" i="8"/>
  <c r="E1047" i="8"/>
  <c r="E2697" i="8"/>
  <c r="E1797" i="8"/>
  <c r="E297" i="8"/>
  <c r="E3447" i="8"/>
  <c r="E1347" i="8"/>
  <c r="E447" i="8"/>
  <c r="E897" i="8"/>
  <c r="E2547" i="8"/>
  <c r="E597" i="8"/>
  <c r="E2997" i="8"/>
  <c r="L3448" i="8"/>
  <c r="M3448" i="8" s="1"/>
  <c r="N3448" i="8" s="1"/>
  <c r="L3898" i="8"/>
  <c r="M3898" i="8" s="1"/>
  <c r="N3898" i="8" s="1"/>
  <c r="L1198" i="8"/>
  <c r="M1198" i="8" s="1"/>
  <c r="N1198" i="8" s="1"/>
  <c r="L2998" i="8"/>
  <c r="M2998" i="8" s="1"/>
  <c r="N2998" i="8" s="1"/>
  <c r="L298" i="8"/>
  <c r="M298" i="8" s="1"/>
  <c r="N298" i="8" s="1"/>
  <c r="L2248" i="8"/>
  <c r="M2248" i="8" s="1"/>
  <c r="N2248" i="8" s="1"/>
  <c r="L3298" i="8"/>
  <c r="M3298" i="8" s="1"/>
  <c r="N3298" i="8" s="1"/>
  <c r="L1798" i="8"/>
  <c r="M1798" i="8" s="1"/>
  <c r="N1798" i="8" s="1"/>
  <c r="L1048" i="8"/>
  <c r="M1048" i="8" s="1"/>
  <c r="N1048" i="8" s="1"/>
  <c r="L1348" i="8"/>
  <c r="M1348" i="8" s="1"/>
  <c r="N1348" i="8" s="1"/>
  <c r="L4198" i="8"/>
  <c r="M4198" i="8" s="1"/>
  <c r="N4198" i="8" s="1"/>
  <c r="L148" i="8"/>
  <c r="M148" i="8" s="1"/>
  <c r="N148" i="8" s="1"/>
  <c r="L1648" i="8"/>
  <c r="M1648" i="8" s="1"/>
  <c r="N1648" i="8" s="1"/>
  <c r="L2548" i="8"/>
  <c r="M2548" i="8" s="1"/>
  <c r="N2548" i="8" s="1"/>
  <c r="L598" i="8"/>
  <c r="M598" i="8" s="1"/>
  <c r="N598" i="8" s="1"/>
  <c r="L3748" i="8"/>
  <c r="M3748" i="8" s="1"/>
  <c r="N3748" i="8" s="1"/>
  <c r="L4048" i="8"/>
  <c r="M4048" i="8" s="1"/>
  <c r="N4048" i="8" s="1"/>
  <c r="L4348" i="8"/>
  <c r="M4348" i="8" s="1"/>
  <c r="N4348" i="8" s="1"/>
  <c r="L1498" i="8"/>
  <c r="M1498" i="8" s="1"/>
  <c r="N1498" i="8" s="1"/>
  <c r="L898" i="8"/>
  <c r="M898" i="8" s="1"/>
  <c r="N898" i="8" s="1"/>
  <c r="L448" i="8"/>
  <c r="M448" i="8" s="1"/>
  <c r="N448" i="8" s="1"/>
  <c r="L2398" i="8"/>
  <c r="M2398" i="8" s="1"/>
  <c r="N2398" i="8" s="1"/>
  <c r="L2698" i="8"/>
  <c r="M2698" i="8" s="1"/>
  <c r="N2698" i="8" s="1"/>
  <c r="K1648" i="8"/>
  <c r="K2398" i="8"/>
  <c r="K3298" i="8"/>
  <c r="K2548" i="8"/>
  <c r="K3898" i="8"/>
  <c r="K2698" i="8"/>
  <c r="K4198" i="8"/>
  <c r="K1348" i="8"/>
  <c r="K4048" i="8"/>
  <c r="K1498" i="8"/>
  <c r="K2998" i="8"/>
  <c r="K598" i="8"/>
  <c r="K4348" i="8"/>
  <c r="K1798" i="8"/>
  <c r="K898" i="8"/>
  <c r="K298" i="8"/>
  <c r="K1048" i="8"/>
  <c r="K3448" i="8"/>
  <c r="K2248" i="8"/>
  <c r="K1198" i="8"/>
  <c r="K148" i="8"/>
  <c r="K3748" i="8"/>
  <c r="K448" i="8"/>
  <c r="J2698" i="8"/>
  <c r="J3748" i="8"/>
  <c r="J2998" i="8"/>
  <c r="J3298" i="8"/>
  <c r="J4198" i="8"/>
  <c r="J1798" i="8"/>
  <c r="J2548" i="8"/>
  <c r="J598" i="8"/>
  <c r="J4348" i="8"/>
  <c r="J898" i="8"/>
  <c r="J3448" i="8"/>
  <c r="J2398" i="8"/>
  <c r="J298" i="8"/>
  <c r="J148" i="8"/>
  <c r="J4048" i="8"/>
  <c r="J1498" i="8"/>
  <c r="J1648" i="8"/>
  <c r="J448" i="8"/>
  <c r="J1348" i="8"/>
  <c r="J1048" i="8"/>
  <c r="J3898" i="8"/>
  <c r="J2248" i="8"/>
  <c r="J1198" i="8"/>
  <c r="E4048" i="8"/>
  <c r="E1798" i="8"/>
  <c r="E4198" i="8"/>
  <c r="E1198" i="8"/>
  <c r="E4348" i="8"/>
  <c r="E2698" i="8"/>
  <c r="E2398" i="8"/>
  <c r="E2998" i="8"/>
  <c r="E3898" i="8"/>
  <c r="E298" i="8"/>
  <c r="E1348" i="8"/>
  <c r="E3448" i="8"/>
  <c r="E1498" i="8"/>
  <c r="E598" i="8"/>
  <c r="E3748" i="8"/>
  <c r="E2248" i="8"/>
  <c r="E3298" i="8"/>
  <c r="E448" i="8"/>
  <c r="E1048" i="8"/>
  <c r="E1648" i="8"/>
  <c r="E898" i="8"/>
  <c r="E148" i="8"/>
  <c r="E2548" i="8"/>
  <c r="L596" i="8"/>
  <c r="M596" i="8" s="1"/>
  <c r="N596" i="8" s="1"/>
  <c r="L1196" i="8"/>
  <c r="M1196" i="8" s="1"/>
  <c r="N1196" i="8" s="1"/>
  <c r="L896" i="8"/>
  <c r="M896" i="8" s="1"/>
  <c r="N896" i="8" s="1"/>
  <c r="L1646" i="8"/>
  <c r="M1646" i="8" s="1"/>
  <c r="N1646" i="8" s="1"/>
  <c r="L1496" i="8"/>
  <c r="M1496" i="8" s="1"/>
  <c r="N1496" i="8" s="1"/>
  <c r="L146" i="8"/>
  <c r="M146" i="8" s="1"/>
  <c r="N146" i="8" s="1"/>
  <c r="L4046" i="8"/>
  <c r="M4046" i="8" s="1"/>
  <c r="N4046" i="8" s="1"/>
  <c r="L2546" i="8"/>
  <c r="M2546" i="8" s="1"/>
  <c r="N2546" i="8" s="1"/>
  <c r="L296" i="8"/>
  <c r="M296" i="8" s="1"/>
  <c r="N296" i="8" s="1"/>
  <c r="L2996" i="8"/>
  <c r="M2996" i="8" s="1"/>
  <c r="N2996" i="8" s="1"/>
  <c r="L446" i="8"/>
  <c r="M446" i="8" s="1"/>
  <c r="N446" i="8" s="1"/>
  <c r="L3446" i="8"/>
  <c r="M3446" i="8" s="1"/>
  <c r="N3446" i="8" s="1"/>
  <c r="L3296" i="8"/>
  <c r="M3296" i="8" s="1"/>
  <c r="N3296" i="8" s="1"/>
  <c r="L1346" i="8"/>
  <c r="M1346" i="8" s="1"/>
  <c r="N1346" i="8" s="1"/>
  <c r="L3746" i="8"/>
  <c r="M3746" i="8" s="1"/>
  <c r="N3746" i="8" s="1"/>
  <c r="L4346" i="8"/>
  <c r="M4346" i="8" s="1"/>
  <c r="N4346" i="8" s="1"/>
  <c r="L2696" i="8"/>
  <c r="M2696" i="8" s="1"/>
  <c r="N2696" i="8" s="1"/>
  <c r="L2396" i="8"/>
  <c r="M2396" i="8" s="1"/>
  <c r="N2396" i="8" s="1"/>
  <c r="L3896" i="8"/>
  <c r="M3896" i="8" s="1"/>
  <c r="N3896" i="8" s="1"/>
  <c r="L4196" i="8"/>
  <c r="M4196" i="8" s="1"/>
  <c r="N4196" i="8" s="1"/>
  <c r="L1796" i="8"/>
  <c r="M1796" i="8" s="1"/>
  <c r="N1796" i="8" s="1"/>
  <c r="L2246" i="8"/>
  <c r="M2246" i="8" s="1"/>
  <c r="N2246" i="8" s="1"/>
  <c r="L1046" i="8"/>
  <c r="M1046" i="8" s="1"/>
  <c r="N1046" i="8" s="1"/>
  <c r="K2996" i="8"/>
  <c r="K3296" i="8"/>
  <c r="K2696" i="8"/>
  <c r="K2546" i="8"/>
  <c r="K4346" i="8"/>
  <c r="K1496" i="8"/>
  <c r="K4196" i="8"/>
  <c r="K3446" i="8"/>
  <c r="K4046" i="8"/>
  <c r="K3896" i="8"/>
  <c r="K896" i="8"/>
  <c r="K1346" i="8"/>
  <c r="K1646" i="8"/>
  <c r="K146" i="8"/>
  <c r="K446" i="8"/>
  <c r="K1796" i="8"/>
  <c r="K2246" i="8"/>
  <c r="K1196" i="8"/>
  <c r="K2396" i="8"/>
  <c r="K596" i="8"/>
  <c r="K296" i="8"/>
  <c r="K3746" i="8"/>
  <c r="K1046" i="8"/>
  <c r="J1646" i="8"/>
  <c r="J2546" i="8"/>
  <c r="J146" i="8"/>
  <c r="J4196" i="8"/>
  <c r="J4046" i="8"/>
  <c r="J3896" i="8"/>
  <c r="J446" i="8"/>
  <c r="J2246" i="8"/>
  <c r="J1496" i="8"/>
  <c r="J2696" i="8"/>
  <c r="J2396" i="8"/>
  <c r="J896" i="8"/>
  <c r="J3446" i="8"/>
  <c r="J1346" i="8"/>
  <c r="J3746" i="8"/>
  <c r="J1796" i="8"/>
  <c r="J1196" i="8"/>
  <c r="J2996" i="8"/>
  <c r="J3296" i="8"/>
  <c r="J296" i="8"/>
  <c r="J596" i="8"/>
  <c r="J4346" i="8"/>
  <c r="J1046" i="8"/>
  <c r="E2396" i="8"/>
  <c r="E146" i="8"/>
  <c r="E3746" i="8"/>
  <c r="E1646" i="8"/>
  <c r="E1346" i="8"/>
  <c r="E4046" i="8"/>
  <c r="E446" i="8"/>
  <c r="E4196" i="8"/>
  <c r="E3896" i="8"/>
  <c r="E1196" i="8"/>
  <c r="E3446" i="8"/>
  <c r="E2546" i="8"/>
  <c r="E2246" i="8"/>
  <c r="E2996" i="8"/>
  <c r="E1796" i="8"/>
  <c r="E896" i="8"/>
  <c r="E596" i="8"/>
  <c r="E296" i="8"/>
  <c r="E3296" i="8"/>
  <c r="E2696" i="8"/>
  <c r="E1496" i="8"/>
  <c r="E4346" i="8"/>
  <c r="E1046" i="8"/>
  <c r="L3740" i="8"/>
  <c r="M3740" i="8" s="1"/>
  <c r="N3740" i="8" s="1"/>
  <c r="L4040" i="8"/>
  <c r="M4040" i="8" s="1"/>
  <c r="N4040" i="8" s="1"/>
  <c r="L290" i="8"/>
  <c r="M290" i="8" s="1"/>
  <c r="N290" i="8" s="1"/>
  <c r="L2990" i="8"/>
  <c r="M2990" i="8" s="1"/>
  <c r="N2990" i="8" s="1"/>
  <c r="L4190" i="8"/>
  <c r="M4190" i="8" s="1"/>
  <c r="N4190" i="8" s="1"/>
  <c r="L2540" i="8"/>
  <c r="M2540" i="8" s="1"/>
  <c r="N2540" i="8" s="1"/>
  <c r="L140" i="8"/>
  <c r="M140" i="8" s="1"/>
  <c r="N140" i="8" s="1"/>
  <c r="L1340" i="8"/>
  <c r="M1340" i="8" s="1"/>
  <c r="N1340" i="8" s="1"/>
  <c r="L3890" i="8"/>
  <c r="M3890" i="8" s="1"/>
  <c r="N3890" i="8" s="1"/>
  <c r="L1490" i="8"/>
  <c r="M1490" i="8" s="1"/>
  <c r="N1490" i="8" s="1"/>
  <c r="L590" i="8"/>
  <c r="M590" i="8" s="1"/>
  <c r="N590" i="8" s="1"/>
  <c r="L890" i="8"/>
  <c r="M890" i="8" s="1"/>
  <c r="N890" i="8" s="1"/>
  <c r="L3440" i="8"/>
  <c r="M3440" i="8" s="1"/>
  <c r="N3440" i="8" s="1"/>
  <c r="L2240" i="8"/>
  <c r="M2240" i="8" s="1"/>
  <c r="N2240" i="8" s="1"/>
  <c r="L3290" i="8"/>
  <c r="M3290" i="8" s="1"/>
  <c r="N3290" i="8" s="1"/>
  <c r="L1190" i="8"/>
  <c r="M1190" i="8" s="1"/>
  <c r="N1190" i="8" s="1"/>
  <c r="L2390" i="8"/>
  <c r="M2390" i="8" s="1"/>
  <c r="N2390" i="8" s="1"/>
  <c r="L4340" i="8"/>
  <c r="M4340" i="8" s="1"/>
  <c r="N4340" i="8" s="1"/>
  <c r="L1640" i="8"/>
  <c r="M1640" i="8" s="1"/>
  <c r="N1640" i="8" s="1"/>
  <c r="L440" i="8"/>
  <c r="M440" i="8" s="1"/>
  <c r="N440" i="8" s="1"/>
  <c r="L1040" i="8"/>
  <c r="M1040" i="8" s="1"/>
  <c r="N1040" i="8" s="1"/>
  <c r="L2690" i="8"/>
  <c r="M2690" i="8" s="1"/>
  <c r="N2690" i="8" s="1"/>
  <c r="L1790" i="8"/>
  <c r="M1790" i="8" s="1"/>
  <c r="N1790" i="8" s="1"/>
  <c r="K1340" i="8"/>
  <c r="K4340" i="8"/>
  <c r="K2390" i="8"/>
  <c r="K140" i="8"/>
  <c r="K1190" i="8"/>
  <c r="K3890" i="8"/>
  <c r="K3290" i="8"/>
  <c r="K1490" i="8"/>
  <c r="K290" i="8"/>
  <c r="K1790" i="8"/>
  <c r="K3740" i="8"/>
  <c r="K2240" i="8"/>
  <c r="K440" i="8"/>
  <c r="K1040" i="8"/>
  <c r="K2540" i="8"/>
  <c r="K2990" i="8"/>
  <c r="K3440" i="8"/>
  <c r="K4040" i="8"/>
  <c r="K4190" i="8"/>
  <c r="K2690" i="8"/>
  <c r="K1640" i="8"/>
  <c r="K890" i="8"/>
  <c r="K590" i="8"/>
  <c r="J3440" i="8"/>
  <c r="J2990" i="8"/>
  <c r="J140" i="8"/>
  <c r="J1340" i="8"/>
  <c r="J3740" i="8"/>
  <c r="J1490" i="8"/>
  <c r="J2390" i="8"/>
  <c r="J4040" i="8"/>
  <c r="J590" i="8"/>
  <c r="J4190" i="8"/>
  <c r="J290" i="8"/>
  <c r="J1790" i="8"/>
  <c r="J890" i="8"/>
  <c r="J2240" i="8"/>
  <c r="J3890" i="8"/>
  <c r="J1640" i="8"/>
  <c r="J2690" i="8"/>
  <c r="J1190" i="8"/>
  <c r="J440" i="8"/>
  <c r="J4340" i="8"/>
  <c r="J2540" i="8"/>
  <c r="J3290" i="8"/>
  <c r="J1040" i="8"/>
  <c r="E1490" i="8"/>
  <c r="E2240" i="8"/>
  <c r="E2540" i="8"/>
  <c r="E1790" i="8"/>
  <c r="E2990" i="8"/>
  <c r="E440" i="8"/>
  <c r="E1340" i="8"/>
  <c r="E890" i="8"/>
  <c r="E3290" i="8"/>
  <c r="E2390" i="8"/>
  <c r="E2690" i="8"/>
  <c r="E3890" i="8"/>
  <c r="E4340" i="8"/>
  <c r="E1640" i="8"/>
  <c r="E3440" i="8"/>
  <c r="E1190" i="8"/>
  <c r="E590" i="8"/>
  <c r="E3740" i="8"/>
  <c r="E4040" i="8"/>
  <c r="E4190" i="8"/>
  <c r="E290" i="8"/>
  <c r="E140" i="8"/>
  <c r="E1040" i="8"/>
  <c r="L1638" i="8"/>
  <c r="M1638" i="8" s="1"/>
  <c r="N1638" i="8" s="1"/>
  <c r="L4188" i="8"/>
  <c r="M4188" i="8" s="1"/>
  <c r="N4188" i="8" s="1"/>
  <c r="L4338" i="8"/>
  <c r="M4338" i="8" s="1"/>
  <c r="N4338" i="8" s="1"/>
  <c r="L4038" i="8"/>
  <c r="M4038" i="8" s="1"/>
  <c r="N4038" i="8" s="1"/>
  <c r="L588" i="8"/>
  <c r="M588" i="8" s="1"/>
  <c r="N588" i="8" s="1"/>
  <c r="L888" i="8"/>
  <c r="M888" i="8" s="1"/>
  <c r="N888" i="8" s="1"/>
  <c r="L438" i="8"/>
  <c r="M438" i="8" s="1"/>
  <c r="N438" i="8" s="1"/>
  <c r="L138" i="8"/>
  <c r="M138" i="8" s="1"/>
  <c r="N138" i="8" s="1"/>
  <c r="L3738" i="8"/>
  <c r="M3738" i="8" s="1"/>
  <c r="N3738" i="8" s="1"/>
  <c r="L2538" i="8"/>
  <c r="M2538" i="8" s="1"/>
  <c r="N2538" i="8" s="1"/>
  <c r="L1188" i="8"/>
  <c r="M1188" i="8" s="1"/>
  <c r="N1188" i="8" s="1"/>
  <c r="L1488" i="8"/>
  <c r="M1488" i="8" s="1"/>
  <c r="N1488" i="8" s="1"/>
  <c r="L3888" i="8"/>
  <c r="M3888" i="8" s="1"/>
  <c r="N3888" i="8" s="1"/>
  <c r="L3288" i="8"/>
  <c r="M3288" i="8" s="1"/>
  <c r="N3288" i="8" s="1"/>
  <c r="L1788" i="8"/>
  <c r="M1788" i="8" s="1"/>
  <c r="N1788" i="8" s="1"/>
  <c r="L2238" i="8"/>
  <c r="M2238" i="8" s="1"/>
  <c r="N2238" i="8" s="1"/>
  <c r="L2688" i="8"/>
  <c r="M2688" i="8" s="1"/>
  <c r="N2688" i="8" s="1"/>
  <c r="L3438" i="8"/>
  <c r="M3438" i="8" s="1"/>
  <c r="N3438" i="8" s="1"/>
  <c r="L2988" i="8"/>
  <c r="M2988" i="8" s="1"/>
  <c r="N2988" i="8" s="1"/>
  <c r="L288" i="8"/>
  <c r="M288" i="8" s="1"/>
  <c r="N288" i="8" s="1"/>
  <c r="L2388" i="8"/>
  <c r="M2388" i="8" s="1"/>
  <c r="N2388" i="8" s="1"/>
  <c r="L1338" i="8"/>
  <c r="M1338" i="8" s="1"/>
  <c r="N1338" i="8" s="1"/>
  <c r="L1038" i="8"/>
  <c r="M1038" i="8" s="1"/>
  <c r="N1038" i="8" s="1"/>
  <c r="K4188" i="8"/>
  <c r="K2238" i="8"/>
  <c r="K888" i="8"/>
  <c r="K4338" i="8"/>
  <c r="K2538" i="8"/>
  <c r="K1338" i="8"/>
  <c r="K4038" i="8"/>
  <c r="K288" i="8"/>
  <c r="K3438" i="8"/>
  <c r="K1788" i="8"/>
  <c r="K1488" i="8"/>
  <c r="K2688" i="8"/>
  <c r="K3738" i="8"/>
  <c r="K3288" i="8"/>
  <c r="K1188" i="8"/>
  <c r="K2988" i="8"/>
  <c r="K438" i="8"/>
  <c r="K1638" i="8"/>
  <c r="K588" i="8"/>
  <c r="K138" i="8"/>
  <c r="K3888" i="8"/>
  <c r="K2388" i="8"/>
  <c r="K1038" i="8"/>
  <c r="J2988" i="8"/>
  <c r="J2688" i="8"/>
  <c r="J3738" i="8"/>
  <c r="J2238" i="8"/>
  <c r="J1788" i="8"/>
  <c r="J4338" i="8"/>
  <c r="J3288" i="8"/>
  <c r="J2388" i="8"/>
  <c r="J588" i="8"/>
  <c r="J1638" i="8"/>
  <c r="J3438" i="8"/>
  <c r="J1338" i="8"/>
  <c r="J4188" i="8"/>
  <c r="J1038" i="8"/>
  <c r="J288" i="8"/>
  <c r="J3888" i="8"/>
  <c r="J138" i="8"/>
  <c r="J4038" i="8"/>
  <c r="J888" i="8"/>
  <c r="J2538" i="8"/>
  <c r="J438" i="8"/>
  <c r="J1488" i="8"/>
  <c r="J1188" i="8"/>
  <c r="E1788" i="8"/>
  <c r="E138" i="8"/>
  <c r="E1488" i="8"/>
  <c r="E2988" i="8"/>
  <c r="E438" i="8"/>
  <c r="E1188" i="8"/>
  <c r="E1638" i="8"/>
  <c r="E3738" i="8"/>
  <c r="E2688" i="8"/>
  <c r="E288" i="8"/>
  <c r="E3438" i="8"/>
  <c r="E4188" i="8"/>
  <c r="E588" i="8"/>
  <c r="E1338" i="8"/>
  <c r="E4038" i="8"/>
  <c r="E2388" i="8"/>
  <c r="E3888" i="8"/>
  <c r="E2238" i="8"/>
  <c r="E3288" i="8"/>
  <c r="E2538" i="8"/>
  <c r="E4338" i="8"/>
  <c r="E1038" i="8"/>
  <c r="E888" i="8"/>
  <c r="L2549" i="8"/>
  <c r="M2549" i="8" s="1"/>
  <c r="N2549" i="8" s="1"/>
  <c r="L1799" i="8"/>
  <c r="M1799" i="8" s="1"/>
  <c r="N1799" i="8" s="1"/>
  <c r="L3449" i="8"/>
  <c r="M3449" i="8" s="1"/>
  <c r="N3449" i="8" s="1"/>
  <c r="L599" i="8"/>
  <c r="M599" i="8" s="1"/>
  <c r="N599" i="8" s="1"/>
  <c r="L1049" i="8"/>
  <c r="M1049" i="8" s="1"/>
  <c r="N1049" i="8" s="1"/>
  <c r="L3299" i="8"/>
  <c r="M3299" i="8" s="1"/>
  <c r="N3299" i="8" s="1"/>
  <c r="L449" i="8"/>
  <c r="M449" i="8" s="1"/>
  <c r="N449" i="8" s="1"/>
  <c r="L2399" i="8"/>
  <c r="M2399" i="8" s="1"/>
  <c r="N2399" i="8" s="1"/>
  <c r="L4349" i="8"/>
  <c r="M4349" i="8" s="1"/>
  <c r="N4349" i="8" s="1"/>
  <c r="L4199" i="8"/>
  <c r="M4199" i="8" s="1"/>
  <c r="N4199" i="8" s="1"/>
  <c r="L1349" i="8"/>
  <c r="M1349" i="8" s="1"/>
  <c r="N1349" i="8" s="1"/>
  <c r="L2999" i="8"/>
  <c r="M2999" i="8" s="1"/>
  <c r="N2999" i="8" s="1"/>
  <c r="L3749" i="8"/>
  <c r="M3749" i="8" s="1"/>
  <c r="N3749" i="8" s="1"/>
  <c r="L899" i="8"/>
  <c r="M899" i="8" s="1"/>
  <c r="N899" i="8" s="1"/>
  <c r="L2249" i="8"/>
  <c r="M2249" i="8" s="1"/>
  <c r="N2249" i="8" s="1"/>
  <c r="L149" i="8"/>
  <c r="M149" i="8" s="1"/>
  <c r="N149" i="8" s="1"/>
  <c r="L1199" i="8"/>
  <c r="M1199" i="8" s="1"/>
  <c r="N1199" i="8" s="1"/>
  <c r="L3899" i="8"/>
  <c r="M3899" i="8" s="1"/>
  <c r="N3899" i="8" s="1"/>
  <c r="L4049" i="8"/>
  <c r="M4049" i="8" s="1"/>
  <c r="N4049" i="8" s="1"/>
  <c r="L2699" i="8"/>
  <c r="M2699" i="8" s="1"/>
  <c r="N2699" i="8" s="1"/>
  <c r="L299" i="8"/>
  <c r="M299" i="8" s="1"/>
  <c r="N299" i="8" s="1"/>
  <c r="L1649" i="8"/>
  <c r="M1649" i="8" s="1"/>
  <c r="N1649" i="8" s="1"/>
  <c r="L1499" i="8"/>
  <c r="M1499" i="8" s="1"/>
  <c r="N1499" i="8" s="1"/>
  <c r="K2399" i="8"/>
  <c r="K2249" i="8"/>
  <c r="K1799" i="8"/>
  <c r="K599" i="8"/>
  <c r="K449" i="8"/>
  <c r="K299" i="8"/>
  <c r="K1199" i="8"/>
  <c r="K2699" i="8"/>
  <c r="K149" i="8"/>
  <c r="K4199" i="8"/>
  <c r="K4049" i="8"/>
  <c r="K4349" i="8"/>
  <c r="K3899" i="8"/>
  <c r="K899" i="8"/>
  <c r="K3299" i="8"/>
  <c r="K2999" i="8"/>
  <c r="K3749" i="8"/>
  <c r="K1499" i="8"/>
  <c r="K3449" i="8"/>
  <c r="K2549" i="8"/>
  <c r="K1649" i="8"/>
  <c r="K1049" i="8"/>
  <c r="K1349" i="8"/>
  <c r="J2549" i="8"/>
  <c r="J3749" i="8"/>
  <c r="J3449" i="8"/>
  <c r="J1199" i="8"/>
  <c r="J1349" i="8"/>
  <c r="J1799" i="8"/>
  <c r="J1499" i="8"/>
  <c r="J1049" i="8"/>
  <c r="J3899" i="8"/>
  <c r="J4049" i="8"/>
  <c r="J2399" i="8"/>
  <c r="J299" i="8"/>
  <c r="J3299" i="8"/>
  <c r="J149" i="8"/>
  <c r="J2999" i="8"/>
  <c r="J2249" i="8"/>
  <c r="J2699" i="8"/>
  <c r="J899" i="8"/>
  <c r="J449" i="8"/>
  <c r="J599" i="8"/>
  <c r="J4199" i="8"/>
  <c r="J4349" i="8"/>
  <c r="J1649" i="8"/>
  <c r="E4199" i="8"/>
  <c r="E1049" i="8"/>
  <c r="E3749" i="8"/>
  <c r="E4049" i="8"/>
  <c r="E1499" i="8"/>
  <c r="E1799" i="8"/>
  <c r="E599" i="8"/>
  <c r="E299" i="8"/>
  <c r="E2699" i="8"/>
  <c r="E2999" i="8"/>
  <c r="E2249" i="8"/>
  <c r="E149" i="8"/>
  <c r="E3449" i="8"/>
  <c r="E4349" i="8"/>
  <c r="E899" i="8"/>
  <c r="E1649" i="8"/>
  <c r="E2399" i="8"/>
  <c r="E1199" i="8"/>
  <c r="E2549" i="8"/>
  <c r="E3899" i="8"/>
  <c r="E1349" i="8"/>
  <c r="E3299" i="8"/>
  <c r="E449" i="8"/>
  <c r="L3451" i="8"/>
  <c r="M3451" i="8" s="1"/>
  <c r="N3451" i="8" s="1"/>
  <c r="L2701" i="8"/>
  <c r="M2701" i="8" s="1"/>
  <c r="N2701" i="8" s="1"/>
  <c r="L601" i="8"/>
  <c r="M601" i="8" s="1"/>
  <c r="N601" i="8" s="1"/>
  <c r="L4051" i="8"/>
  <c r="M4051" i="8" s="1"/>
  <c r="N4051" i="8" s="1"/>
  <c r="L4351" i="8"/>
  <c r="M4351" i="8" s="1"/>
  <c r="N4351" i="8" s="1"/>
  <c r="L3901" i="8"/>
  <c r="M3901" i="8" s="1"/>
  <c r="N3901" i="8" s="1"/>
  <c r="L1501" i="8"/>
  <c r="M1501" i="8" s="1"/>
  <c r="N1501" i="8" s="1"/>
  <c r="L451" i="8"/>
  <c r="M451" i="8" s="1"/>
  <c r="N451" i="8" s="1"/>
  <c r="L2551" i="8"/>
  <c r="M2551" i="8" s="1"/>
  <c r="N2551" i="8" s="1"/>
  <c r="L2251" i="8"/>
  <c r="M2251" i="8" s="1"/>
  <c r="N2251" i="8" s="1"/>
  <c r="L3001" i="8"/>
  <c r="M3001" i="8" s="1"/>
  <c r="N3001" i="8" s="1"/>
  <c r="L901" i="8"/>
  <c r="M901" i="8" s="1"/>
  <c r="N901" i="8" s="1"/>
  <c r="L1201" i="8"/>
  <c r="M1201" i="8" s="1"/>
  <c r="N1201" i="8" s="1"/>
  <c r="L1351" i="8"/>
  <c r="M1351" i="8" s="1"/>
  <c r="N1351" i="8" s="1"/>
  <c r="L301" i="8"/>
  <c r="M301" i="8" s="1"/>
  <c r="N301" i="8" s="1"/>
  <c r="L3301" i="8"/>
  <c r="M3301" i="8" s="1"/>
  <c r="N3301" i="8" s="1"/>
  <c r="L2401" i="8"/>
  <c r="M2401" i="8" s="1"/>
  <c r="N2401" i="8" s="1"/>
  <c r="L151" i="8"/>
  <c r="M151" i="8" s="1"/>
  <c r="N151" i="8" s="1"/>
  <c r="L4201" i="8"/>
  <c r="M4201" i="8" s="1"/>
  <c r="N4201" i="8" s="1"/>
  <c r="L1801" i="8"/>
  <c r="M1801" i="8" s="1"/>
  <c r="N1801" i="8" s="1"/>
  <c r="L1051" i="8"/>
  <c r="M1051" i="8" s="1"/>
  <c r="N1051" i="8" s="1"/>
  <c r="L1651" i="8"/>
  <c r="M1651" i="8" s="1"/>
  <c r="N1651" i="8" s="1"/>
  <c r="L3751" i="8"/>
  <c r="M3751" i="8" s="1"/>
  <c r="N3751" i="8" s="1"/>
  <c r="K901" i="8"/>
  <c r="K3901" i="8"/>
  <c r="K4351" i="8"/>
  <c r="K451" i="8"/>
  <c r="K1351" i="8"/>
  <c r="K151" i="8"/>
  <c r="K2251" i="8"/>
  <c r="K3751" i="8"/>
  <c r="K1201" i="8"/>
  <c r="K1651" i="8"/>
  <c r="K2701" i="8"/>
  <c r="K4051" i="8"/>
  <c r="K4201" i="8"/>
  <c r="K2401" i="8"/>
  <c r="K601" i="8"/>
  <c r="K3001" i="8"/>
  <c r="K1801" i="8"/>
  <c r="K2551" i="8"/>
  <c r="K301" i="8"/>
  <c r="K1501" i="8"/>
  <c r="K1051" i="8"/>
  <c r="K3301" i="8"/>
  <c r="K3451" i="8"/>
  <c r="J4201" i="8"/>
  <c r="J1801" i="8"/>
  <c r="J1651" i="8"/>
  <c r="J451" i="8"/>
  <c r="J3751" i="8"/>
  <c r="J301" i="8"/>
  <c r="J1351" i="8"/>
  <c r="J3001" i="8"/>
  <c r="J2251" i="8"/>
  <c r="J2401" i="8"/>
  <c r="J1201" i="8"/>
  <c r="J2551" i="8"/>
  <c r="J2701" i="8"/>
  <c r="J3451" i="8"/>
  <c r="J3901" i="8"/>
  <c r="J3301" i="8"/>
  <c r="J601" i="8"/>
  <c r="J4051" i="8"/>
  <c r="J4351" i="8"/>
  <c r="J151" i="8"/>
  <c r="J1051" i="8"/>
  <c r="J901" i="8"/>
  <c r="J1501" i="8"/>
  <c r="E451" i="8"/>
  <c r="E2701" i="8"/>
  <c r="E3451" i="8"/>
  <c r="E1501" i="8"/>
  <c r="E1651" i="8"/>
  <c r="E3901" i="8"/>
  <c r="E1201" i="8"/>
  <c r="E2251" i="8"/>
  <c r="E4201" i="8"/>
  <c r="E151" i="8"/>
  <c r="E4351" i="8"/>
  <c r="E4051" i="8"/>
  <c r="E1801" i="8"/>
  <c r="E3301" i="8"/>
  <c r="E1051" i="8"/>
  <c r="E301" i="8"/>
  <c r="E1351" i="8"/>
  <c r="E3751" i="8"/>
  <c r="E3001" i="8"/>
  <c r="E601" i="8"/>
  <c r="E2401" i="8"/>
  <c r="E901" i="8"/>
  <c r="E2551" i="8"/>
  <c r="L2545" i="8"/>
  <c r="M2545" i="8" s="1"/>
  <c r="N2545" i="8" s="1"/>
  <c r="L2395" i="8"/>
  <c r="M2395" i="8" s="1"/>
  <c r="N2395" i="8" s="1"/>
  <c r="L2995" i="8"/>
  <c r="M2995" i="8" s="1"/>
  <c r="N2995" i="8" s="1"/>
  <c r="L3295" i="8"/>
  <c r="M3295" i="8" s="1"/>
  <c r="N3295" i="8" s="1"/>
  <c r="L595" i="8"/>
  <c r="M595" i="8" s="1"/>
  <c r="N595" i="8" s="1"/>
  <c r="L3745" i="8"/>
  <c r="M3745" i="8" s="1"/>
  <c r="N3745" i="8" s="1"/>
  <c r="L4045" i="8"/>
  <c r="M4045" i="8" s="1"/>
  <c r="N4045" i="8" s="1"/>
  <c r="L3895" i="8"/>
  <c r="M3895" i="8" s="1"/>
  <c r="N3895" i="8" s="1"/>
  <c r="L445" i="8"/>
  <c r="M445" i="8" s="1"/>
  <c r="N445" i="8" s="1"/>
  <c r="L895" i="8"/>
  <c r="M895" i="8" s="1"/>
  <c r="N895" i="8" s="1"/>
  <c r="L3445" i="8"/>
  <c r="M3445" i="8" s="1"/>
  <c r="N3445" i="8" s="1"/>
  <c r="L1045" i="8"/>
  <c r="M1045" i="8" s="1"/>
  <c r="N1045" i="8" s="1"/>
  <c r="L1795" i="8"/>
  <c r="M1795" i="8" s="1"/>
  <c r="N1795" i="8" s="1"/>
  <c r="L1345" i="8"/>
  <c r="M1345" i="8" s="1"/>
  <c r="N1345" i="8" s="1"/>
  <c r="L145" i="8"/>
  <c r="M145" i="8" s="1"/>
  <c r="N145" i="8" s="1"/>
  <c r="L1645" i="8"/>
  <c r="M1645" i="8" s="1"/>
  <c r="N1645" i="8" s="1"/>
  <c r="L4345" i="8"/>
  <c r="M4345" i="8" s="1"/>
  <c r="N4345" i="8" s="1"/>
  <c r="L295" i="8"/>
  <c r="M295" i="8" s="1"/>
  <c r="N295" i="8" s="1"/>
  <c r="L2695" i="8"/>
  <c r="M2695" i="8" s="1"/>
  <c r="N2695" i="8" s="1"/>
  <c r="L1195" i="8"/>
  <c r="M1195" i="8" s="1"/>
  <c r="N1195" i="8" s="1"/>
  <c r="L4195" i="8"/>
  <c r="M4195" i="8" s="1"/>
  <c r="N4195" i="8" s="1"/>
  <c r="L2245" i="8"/>
  <c r="M2245" i="8" s="1"/>
  <c r="N2245" i="8" s="1"/>
  <c r="L1495" i="8"/>
  <c r="M1495" i="8" s="1"/>
  <c r="N1495" i="8" s="1"/>
  <c r="K2545" i="8"/>
  <c r="K2695" i="8"/>
  <c r="K2995" i="8"/>
  <c r="K4195" i="8"/>
  <c r="K445" i="8"/>
  <c r="K4345" i="8"/>
  <c r="K145" i="8"/>
  <c r="K3445" i="8"/>
  <c r="K1645" i="8"/>
  <c r="K3895" i="8"/>
  <c r="K1345" i="8"/>
  <c r="K595" i="8"/>
  <c r="K4045" i="8"/>
  <c r="K1795" i="8"/>
  <c r="K1045" i="8"/>
  <c r="K1195" i="8"/>
  <c r="K895" i="8"/>
  <c r="K3745" i="8"/>
  <c r="K2395" i="8"/>
  <c r="K295" i="8"/>
  <c r="K2245" i="8"/>
  <c r="K1495" i="8"/>
  <c r="K3295" i="8"/>
  <c r="J2545" i="8"/>
  <c r="J2995" i="8"/>
  <c r="J4195" i="8"/>
  <c r="J3445" i="8"/>
  <c r="J1345" i="8"/>
  <c r="J595" i="8"/>
  <c r="J1495" i="8"/>
  <c r="J3745" i="8"/>
  <c r="J295" i="8"/>
  <c r="J1195" i="8"/>
  <c r="J4345" i="8"/>
  <c r="J445" i="8"/>
  <c r="J4045" i="8"/>
  <c r="J2245" i="8"/>
  <c r="J1645" i="8"/>
  <c r="J2695" i="8"/>
  <c r="J2395" i="8"/>
  <c r="J145" i="8"/>
  <c r="J895" i="8"/>
  <c r="J3295" i="8"/>
  <c r="J3895" i="8"/>
  <c r="J1045" i="8"/>
  <c r="J1795" i="8"/>
  <c r="E3445" i="8"/>
  <c r="E2995" i="8"/>
  <c r="E4345" i="8"/>
  <c r="E895" i="8"/>
  <c r="E145" i="8"/>
  <c r="E4195" i="8"/>
  <c r="E3745" i="8"/>
  <c r="E2245" i="8"/>
  <c r="E445" i="8"/>
  <c r="E2545" i="8"/>
  <c r="E4045" i="8"/>
  <c r="E1495" i="8"/>
  <c r="E3895" i="8"/>
  <c r="E1045" i="8"/>
  <c r="E1795" i="8"/>
  <c r="E1645" i="8"/>
  <c r="E295" i="8"/>
  <c r="E1195" i="8"/>
  <c r="E3295" i="8"/>
  <c r="E595" i="8"/>
  <c r="E2395" i="8"/>
  <c r="E2695" i="8"/>
  <c r="E1345" i="8"/>
  <c r="L4039" i="8"/>
  <c r="M4039" i="8" s="1"/>
  <c r="N4039" i="8" s="1"/>
  <c r="L4189" i="8"/>
  <c r="M4189" i="8" s="1"/>
  <c r="N4189" i="8" s="1"/>
  <c r="L3739" i="8"/>
  <c r="M3739" i="8" s="1"/>
  <c r="N3739" i="8" s="1"/>
  <c r="L2689" i="8"/>
  <c r="M2689" i="8" s="1"/>
  <c r="N2689" i="8" s="1"/>
  <c r="L439" i="8"/>
  <c r="M439" i="8" s="1"/>
  <c r="N439" i="8" s="1"/>
  <c r="L4339" i="8"/>
  <c r="M4339" i="8" s="1"/>
  <c r="N4339" i="8" s="1"/>
  <c r="L3289" i="8"/>
  <c r="M3289" i="8" s="1"/>
  <c r="N3289" i="8" s="1"/>
  <c r="L1339" i="8"/>
  <c r="M1339" i="8" s="1"/>
  <c r="N1339" i="8" s="1"/>
  <c r="L2539" i="8"/>
  <c r="M2539" i="8" s="1"/>
  <c r="N2539" i="8" s="1"/>
  <c r="L2239" i="8"/>
  <c r="M2239" i="8" s="1"/>
  <c r="N2239" i="8" s="1"/>
  <c r="L2389" i="8"/>
  <c r="M2389" i="8" s="1"/>
  <c r="N2389" i="8" s="1"/>
  <c r="L139" i="8"/>
  <c r="M139" i="8" s="1"/>
  <c r="N139" i="8" s="1"/>
  <c r="L1789" i="8"/>
  <c r="M1789" i="8" s="1"/>
  <c r="N1789" i="8" s="1"/>
  <c r="L3439" i="8"/>
  <c r="M3439" i="8" s="1"/>
  <c r="N3439" i="8" s="1"/>
  <c r="L3889" i="8"/>
  <c r="M3889" i="8" s="1"/>
  <c r="N3889" i="8" s="1"/>
  <c r="L889" i="8"/>
  <c r="M889" i="8" s="1"/>
  <c r="N889" i="8" s="1"/>
  <c r="L1039" i="8"/>
  <c r="M1039" i="8" s="1"/>
  <c r="N1039" i="8" s="1"/>
  <c r="L1489" i="8"/>
  <c r="M1489" i="8" s="1"/>
  <c r="N1489" i="8" s="1"/>
  <c r="L1189" i="8"/>
  <c r="M1189" i="8" s="1"/>
  <c r="N1189" i="8" s="1"/>
  <c r="L2989" i="8"/>
  <c r="M2989" i="8" s="1"/>
  <c r="N2989" i="8" s="1"/>
  <c r="L1639" i="8"/>
  <c r="M1639" i="8" s="1"/>
  <c r="N1639" i="8" s="1"/>
  <c r="L589" i="8"/>
  <c r="M589" i="8" s="1"/>
  <c r="N589" i="8" s="1"/>
  <c r="L289" i="8"/>
  <c r="M289" i="8" s="1"/>
  <c r="N289" i="8" s="1"/>
  <c r="K889" i="8"/>
  <c r="K139" i="8"/>
  <c r="K4339" i="8"/>
  <c r="K2989" i="8"/>
  <c r="K2539" i="8"/>
  <c r="K289" i="8"/>
  <c r="K1339" i="8"/>
  <c r="K1639" i="8"/>
  <c r="K1189" i="8"/>
  <c r="K1489" i="8"/>
  <c r="K3289" i="8"/>
  <c r="K3889" i="8"/>
  <c r="K2239" i="8"/>
  <c r="K3439" i="8"/>
  <c r="K1789" i="8"/>
  <c r="K2689" i="8"/>
  <c r="K589" i="8"/>
  <c r="K1039" i="8"/>
  <c r="K439" i="8"/>
  <c r="K4039" i="8"/>
  <c r="K3739" i="8"/>
  <c r="K2389" i="8"/>
  <c r="K4189" i="8"/>
  <c r="J2539" i="8"/>
  <c r="J1339" i="8"/>
  <c r="J4339" i="8"/>
  <c r="J1639" i="8"/>
  <c r="J4039" i="8"/>
  <c r="J2239" i="8"/>
  <c r="J2689" i="8"/>
  <c r="J289" i="8"/>
  <c r="J589" i="8"/>
  <c r="J3439" i="8"/>
  <c r="J889" i="8"/>
  <c r="J1489" i="8"/>
  <c r="J3889" i="8"/>
  <c r="J1039" i="8"/>
  <c r="J2989" i="8"/>
  <c r="J3289" i="8"/>
  <c r="J1789" i="8"/>
  <c r="J4189" i="8"/>
  <c r="J3739" i="8"/>
  <c r="J139" i="8"/>
  <c r="J2389" i="8"/>
  <c r="J1189" i="8"/>
  <c r="J439" i="8"/>
  <c r="E2989" i="8"/>
  <c r="E2689" i="8"/>
  <c r="E1489" i="8"/>
  <c r="E2539" i="8"/>
  <c r="E1189" i="8"/>
  <c r="E889" i="8"/>
  <c r="E139" i="8"/>
  <c r="E3889" i="8"/>
  <c r="E2389" i="8"/>
  <c r="E1339" i="8"/>
  <c r="E4189" i="8"/>
  <c r="E4039" i="8"/>
  <c r="E289" i="8"/>
  <c r="E1039" i="8"/>
  <c r="E3439" i="8"/>
  <c r="E4339" i="8"/>
  <c r="E1789" i="8"/>
  <c r="E3739" i="8"/>
  <c r="E3289" i="8"/>
  <c r="E439" i="8"/>
  <c r="E1639" i="8"/>
  <c r="E2239" i="8"/>
  <c r="E589" i="8"/>
  <c r="L1342" i="8"/>
  <c r="M1342" i="8" s="1"/>
  <c r="N1342" i="8" s="1"/>
  <c r="L892" i="8"/>
  <c r="M892" i="8" s="1"/>
  <c r="N892" i="8" s="1"/>
  <c r="L292" i="8"/>
  <c r="M292" i="8" s="1"/>
  <c r="N292" i="8" s="1"/>
  <c r="L4042" i="8"/>
  <c r="M4042" i="8" s="1"/>
  <c r="N4042" i="8" s="1"/>
  <c r="L2392" i="8"/>
  <c r="M2392" i="8" s="1"/>
  <c r="N2392" i="8" s="1"/>
  <c r="L3742" i="8"/>
  <c r="M3742" i="8" s="1"/>
  <c r="N3742" i="8" s="1"/>
  <c r="L4192" i="8"/>
  <c r="M4192" i="8" s="1"/>
  <c r="N4192" i="8" s="1"/>
  <c r="L1492" i="8"/>
  <c r="M1492" i="8" s="1"/>
  <c r="N1492" i="8" s="1"/>
  <c r="L1042" i="8"/>
  <c r="M1042" i="8" s="1"/>
  <c r="N1042" i="8" s="1"/>
  <c r="L1642" i="8"/>
  <c r="M1642" i="8" s="1"/>
  <c r="N1642" i="8" s="1"/>
  <c r="L442" i="8"/>
  <c r="M442" i="8" s="1"/>
  <c r="N442" i="8" s="1"/>
  <c r="L1192" i="8"/>
  <c r="M1192" i="8" s="1"/>
  <c r="N1192" i="8" s="1"/>
  <c r="L142" i="8"/>
  <c r="M142" i="8" s="1"/>
  <c r="N142" i="8" s="1"/>
  <c r="L2242" i="8"/>
  <c r="M2242" i="8" s="1"/>
  <c r="N2242" i="8" s="1"/>
  <c r="L4342" i="8"/>
  <c r="M4342" i="8" s="1"/>
  <c r="N4342" i="8" s="1"/>
  <c r="L1792" i="8"/>
  <c r="M1792" i="8" s="1"/>
  <c r="N1792" i="8" s="1"/>
  <c r="L3892" i="8"/>
  <c r="M3892" i="8" s="1"/>
  <c r="N3892" i="8" s="1"/>
  <c r="L2692" i="8"/>
  <c r="M2692" i="8" s="1"/>
  <c r="N2692" i="8" s="1"/>
  <c r="L2992" i="8"/>
  <c r="M2992" i="8" s="1"/>
  <c r="N2992" i="8" s="1"/>
  <c r="L2542" i="8"/>
  <c r="M2542" i="8" s="1"/>
  <c r="N2542" i="8" s="1"/>
  <c r="L592" i="8"/>
  <c r="M592" i="8" s="1"/>
  <c r="N592" i="8" s="1"/>
  <c r="L3292" i="8"/>
  <c r="M3292" i="8" s="1"/>
  <c r="N3292" i="8" s="1"/>
  <c r="L3442" i="8"/>
  <c r="M3442" i="8" s="1"/>
  <c r="N3442" i="8" s="1"/>
  <c r="K292" i="8"/>
  <c r="K4042" i="8"/>
  <c r="K1192" i="8"/>
  <c r="K1642" i="8"/>
  <c r="K4342" i="8"/>
  <c r="K2242" i="8"/>
  <c r="K442" i="8"/>
  <c r="K3892" i="8"/>
  <c r="K2542" i="8"/>
  <c r="K3442" i="8"/>
  <c r="K4192" i="8"/>
  <c r="K892" i="8"/>
  <c r="K142" i="8"/>
  <c r="K2692" i="8"/>
  <c r="K1792" i="8"/>
  <c r="K1492" i="8"/>
  <c r="K3742" i="8"/>
  <c r="K1042" i="8"/>
  <c r="K592" i="8"/>
  <c r="K1342" i="8"/>
  <c r="K2392" i="8"/>
  <c r="K2992" i="8"/>
  <c r="K3292" i="8"/>
  <c r="J2392" i="8"/>
  <c r="J4192" i="8"/>
  <c r="J142" i="8"/>
  <c r="J1342" i="8"/>
  <c r="J4042" i="8"/>
  <c r="J892" i="8"/>
  <c r="J2242" i="8"/>
  <c r="J1792" i="8"/>
  <c r="J292" i="8"/>
  <c r="J3742" i="8"/>
  <c r="J2542" i="8"/>
  <c r="J2692" i="8"/>
  <c r="J442" i="8"/>
  <c r="J4342" i="8"/>
  <c r="J1642" i="8"/>
  <c r="J3442" i="8"/>
  <c r="J3892" i="8"/>
  <c r="J1192" i="8"/>
  <c r="J3292" i="8"/>
  <c r="J1042" i="8"/>
  <c r="J1492" i="8"/>
  <c r="J2992" i="8"/>
  <c r="J592" i="8"/>
  <c r="E3442" i="8"/>
  <c r="E1192" i="8"/>
  <c r="E442" i="8"/>
  <c r="E1042" i="8"/>
  <c r="E1492" i="8"/>
  <c r="E3292" i="8"/>
  <c r="E4042" i="8"/>
  <c r="E2242" i="8"/>
  <c r="E142" i="8"/>
  <c r="E892" i="8"/>
  <c r="E2542" i="8"/>
  <c r="E292" i="8"/>
  <c r="E4192" i="8"/>
  <c r="E1792" i="8"/>
  <c r="E3742" i="8"/>
  <c r="E1342" i="8"/>
  <c r="E1642" i="8"/>
  <c r="E2392" i="8"/>
  <c r="E4342" i="8"/>
  <c r="E2992" i="8"/>
  <c r="E2692" i="8"/>
  <c r="E3892" i="8"/>
  <c r="E592" i="8"/>
  <c r="L3444" i="8"/>
  <c r="M3444" i="8" s="1"/>
  <c r="N3444" i="8" s="1"/>
  <c r="L1644" i="8"/>
  <c r="M1644" i="8" s="1"/>
  <c r="N1644" i="8" s="1"/>
  <c r="L594" i="8"/>
  <c r="M594" i="8" s="1"/>
  <c r="N594" i="8" s="1"/>
  <c r="L2394" i="8"/>
  <c r="M2394" i="8" s="1"/>
  <c r="N2394" i="8" s="1"/>
  <c r="L1194" i="8"/>
  <c r="M1194" i="8" s="1"/>
  <c r="N1194" i="8" s="1"/>
  <c r="L4344" i="8"/>
  <c r="M4344" i="8" s="1"/>
  <c r="N4344" i="8" s="1"/>
  <c r="L2994" i="8"/>
  <c r="M2994" i="8" s="1"/>
  <c r="N2994" i="8" s="1"/>
  <c r="L294" i="8"/>
  <c r="M294" i="8" s="1"/>
  <c r="N294" i="8" s="1"/>
  <c r="L4044" i="8"/>
  <c r="M4044" i="8" s="1"/>
  <c r="N4044" i="8" s="1"/>
  <c r="L2694" i="8"/>
  <c r="M2694" i="8" s="1"/>
  <c r="N2694" i="8" s="1"/>
  <c r="L1494" i="8"/>
  <c r="M1494" i="8" s="1"/>
  <c r="N1494" i="8" s="1"/>
  <c r="L1794" i="8"/>
  <c r="M1794" i="8" s="1"/>
  <c r="N1794" i="8" s="1"/>
  <c r="L4194" i="8"/>
  <c r="M4194" i="8" s="1"/>
  <c r="N4194" i="8" s="1"/>
  <c r="L894" i="8"/>
  <c r="M894" i="8" s="1"/>
  <c r="N894" i="8" s="1"/>
  <c r="L1044" i="8"/>
  <c r="M1044" i="8" s="1"/>
  <c r="N1044" i="8" s="1"/>
  <c r="L3294" i="8"/>
  <c r="M3294" i="8" s="1"/>
  <c r="N3294" i="8" s="1"/>
  <c r="L2244" i="8"/>
  <c r="M2244" i="8" s="1"/>
  <c r="N2244" i="8" s="1"/>
  <c r="L2544" i="8"/>
  <c r="M2544" i="8" s="1"/>
  <c r="N2544" i="8" s="1"/>
  <c r="L3744" i="8"/>
  <c r="M3744" i="8" s="1"/>
  <c r="N3744" i="8" s="1"/>
  <c r="L444" i="8"/>
  <c r="M444" i="8" s="1"/>
  <c r="N444" i="8" s="1"/>
  <c r="L1344" i="8"/>
  <c r="M1344" i="8" s="1"/>
  <c r="N1344" i="8" s="1"/>
  <c r="L144" i="8"/>
  <c r="M144" i="8" s="1"/>
  <c r="N144" i="8" s="1"/>
  <c r="L3894" i="8"/>
  <c r="M3894" i="8" s="1"/>
  <c r="N3894" i="8" s="1"/>
  <c r="K294" i="8"/>
  <c r="K1494" i="8"/>
  <c r="K2244" i="8"/>
  <c r="K3744" i="8"/>
  <c r="K2394" i="8"/>
  <c r="K1794" i="8"/>
  <c r="K1044" i="8"/>
  <c r="K2544" i="8"/>
  <c r="K3294" i="8"/>
  <c r="K144" i="8"/>
  <c r="K1644" i="8"/>
  <c r="K4044" i="8"/>
  <c r="K444" i="8"/>
  <c r="K1344" i="8"/>
  <c r="K4344" i="8"/>
  <c r="K4194" i="8"/>
  <c r="K3444" i="8"/>
  <c r="K1194" i="8"/>
  <c r="K2694" i="8"/>
  <c r="K2994" i="8"/>
  <c r="K594" i="8"/>
  <c r="K894" i="8"/>
  <c r="K3894" i="8"/>
  <c r="J1344" i="8"/>
  <c r="J2244" i="8"/>
  <c r="J144" i="8"/>
  <c r="J4044" i="8"/>
  <c r="J894" i="8"/>
  <c r="J4344" i="8"/>
  <c r="J4194" i="8"/>
  <c r="J294" i="8"/>
  <c r="J3294" i="8"/>
  <c r="J2994" i="8"/>
  <c r="J444" i="8"/>
  <c r="J594" i="8"/>
  <c r="J1044" i="8"/>
  <c r="J2694" i="8"/>
  <c r="J1194" i="8"/>
  <c r="J3444" i="8"/>
  <c r="J2544" i="8"/>
  <c r="J1794" i="8"/>
  <c r="J3744" i="8"/>
  <c r="J2394" i="8"/>
  <c r="J3894" i="8"/>
  <c r="J1644" i="8"/>
  <c r="J1494" i="8"/>
  <c r="E3294" i="8"/>
  <c r="E2544" i="8"/>
  <c r="E4344" i="8"/>
  <c r="E2694" i="8"/>
  <c r="E1044" i="8"/>
  <c r="E3744" i="8"/>
  <c r="E3444" i="8"/>
  <c r="E444" i="8"/>
  <c r="E894" i="8"/>
  <c r="E4044" i="8"/>
  <c r="E1494" i="8"/>
  <c r="E2394" i="8"/>
  <c r="E2994" i="8"/>
  <c r="E4194" i="8"/>
  <c r="E294" i="8"/>
  <c r="E1794" i="8"/>
  <c r="E1344" i="8"/>
  <c r="E1644" i="8"/>
  <c r="E2244" i="8"/>
  <c r="E1194" i="8"/>
  <c r="E594" i="8"/>
  <c r="E3894" i="8"/>
  <c r="E144" i="8"/>
  <c r="L1191" i="8"/>
  <c r="M1191" i="8" s="1"/>
  <c r="N1191" i="8" s="1"/>
  <c r="L291" i="8"/>
  <c r="M291" i="8" s="1"/>
  <c r="N291" i="8" s="1"/>
  <c r="L3291" i="8"/>
  <c r="M3291" i="8" s="1"/>
  <c r="N3291" i="8" s="1"/>
  <c r="L1791" i="8"/>
  <c r="M1791" i="8" s="1"/>
  <c r="N1791" i="8" s="1"/>
  <c r="L3741" i="8"/>
  <c r="M3741" i="8" s="1"/>
  <c r="N3741" i="8" s="1"/>
  <c r="L4191" i="8"/>
  <c r="M4191" i="8" s="1"/>
  <c r="N4191" i="8" s="1"/>
  <c r="L2541" i="8"/>
  <c r="M2541" i="8" s="1"/>
  <c r="N2541" i="8" s="1"/>
  <c r="L1341" i="8"/>
  <c r="M1341" i="8" s="1"/>
  <c r="N1341" i="8" s="1"/>
  <c r="L4341" i="8"/>
  <c r="M4341" i="8" s="1"/>
  <c r="N4341" i="8" s="1"/>
  <c r="L891" i="8"/>
  <c r="M891" i="8" s="1"/>
  <c r="N891" i="8" s="1"/>
  <c r="L2241" i="8"/>
  <c r="M2241" i="8" s="1"/>
  <c r="N2241" i="8" s="1"/>
  <c r="L3441" i="8"/>
  <c r="M3441" i="8" s="1"/>
  <c r="N3441" i="8" s="1"/>
  <c r="L2691" i="8"/>
  <c r="M2691" i="8" s="1"/>
  <c r="N2691" i="8" s="1"/>
  <c r="L4041" i="8"/>
  <c r="M4041" i="8" s="1"/>
  <c r="N4041" i="8" s="1"/>
  <c r="L591" i="8"/>
  <c r="M591" i="8" s="1"/>
  <c r="N591" i="8" s="1"/>
  <c r="L141" i="8"/>
  <c r="M141" i="8" s="1"/>
  <c r="N141" i="8" s="1"/>
  <c r="L441" i="8"/>
  <c r="M441" i="8" s="1"/>
  <c r="N441" i="8" s="1"/>
  <c r="L2391" i="8"/>
  <c r="M2391" i="8" s="1"/>
  <c r="N2391" i="8" s="1"/>
  <c r="L3891" i="8"/>
  <c r="M3891" i="8" s="1"/>
  <c r="N3891" i="8" s="1"/>
  <c r="L1641" i="8"/>
  <c r="M1641" i="8" s="1"/>
  <c r="N1641" i="8" s="1"/>
  <c r="L2991" i="8"/>
  <c r="M2991" i="8" s="1"/>
  <c r="N2991" i="8" s="1"/>
  <c r="L1491" i="8"/>
  <c r="M1491" i="8" s="1"/>
  <c r="N1491" i="8" s="1"/>
  <c r="L1041" i="8"/>
  <c r="M1041" i="8" s="1"/>
  <c r="N1041" i="8" s="1"/>
  <c r="K1191" i="8"/>
  <c r="K441" i="8"/>
  <c r="K2541" i="8"/>
  <c r="K2691" i="8"/>
  <c r="K291" i="8"/>
  <c r="K891" i="8"/>
  <c r="K1041" i="8"/>
  <c r="K3891" i="8"/>
  <c r="K3291" i="8"/>
  <c r="K3441" i="8"/>
  <c r="K1791" i="8"/>
  <c r="K141" i="8"/>
  <c r="K3741" i="8"/>
  <c r="K4041" i="8"/>
  <c r="K591" i="8"/>
  <c r="K2991" i="8"/>
  <c r="K1491" i="8"/>
  <c r="K1641" i="8"/>
  <c r="K4341" i="8"/>
  <c r="K1341" i="8"/>
  <c r="K4191" i="8"/>
  <c r="K2241" i="8"/>
  <c r="K2391" i="8"/>
  <c r="J4191" i="8"/>
  <c r="J2391" i="8"/>
  <c r="J1491" i="8"/>
  <c r="J3291" i="8"/>
  <c r="J1041" i="8"/>
  <c r="J1791" i="8"/>
  <c r="J1191" i="8"/>
  <c r="J141" i="8"/>
  <c r="J891" i="8"/>
  <c r="J591" i="8"/>
  <c r="J291" i="8"/>
  <c r="J1641" i="8"/>
  <c r="J3891" i="8"/>
  <c r="J441" i="8"/>
  <c r="J2691" i="8"/>
  <c r="J1341" i="8"/>
  <c r="J2241" i="8"/>
  <c r="J3741" i="8"/>
  <c r="J4041" i="8"/>
  <c r="J3441" i="8"/>
  <c r="J2991" i="8"/>
  <c r="J2541" i="8"/>
  <c r="J4341" i="8"/>
  <c r="E591" i="8"/>
  <c r="E1641" i="8"/>
  <c r="E141" i="8"/>
  <c r="E2391" i="8"/>
  <c r="E2691" i="8"/>
  <c r="E2241" i="8"/>
  <c r="E4341" i="8"/>
  <c r="E4041" i="8"/>
  <c r="E291" i="8"/>
  <c r="E441" i="8"/>
  <c r="E3291" i="8"/>
  <c r="E1491" i="8"/>
  <c r="E3441" i="8"/>
  <c r="E4191" i="8"/>
  <c r="E3741" i="8"/>
  <c r="E3891" i="8"/>
  <c r="E2991" i="8"/>
  <c r="E1041" i="8"/>
  <c r="E1791" i="8"/>
  <c r="E891" i="8"/>
  <c r="E2541" i="8"/>
  <c r="E1341" i="8"/>
  <c r="E1191" i="8"/>
  <c r="L287" i="8"/>
  <c r="M287" i="8" s="1"/>
  <c r="L2237" i="8"/>
  <c r="M2237" i="8" s="1"/>
  <c r="L437" i="8"/>
  <c r="M437" i="8" s="1"/>
  <c r="L1187" i="8"/>
  <c r="M1187" i="8" s="1"/>
  <c r="L2387" i="8"/>
  <c r="M2387" i="8" s="1"/>
  <c r="L3737" i="8"/>
  <c r="M3737" i="8" s="1"/>
  <c r="L2537" i="8"/>
  <c r="M2537" i="8" s="1"/>
  <c r="L1787" i="8"/>
  <c r="M1787" i="8" s="1"/>
  <c r="L3887" i="8"/>
  <c r="M3887" i="8" s="1"/>
  <c r="L2987" i="8"/>
  <c r="M2987" i="8" s="1"/>
  <c r="L587" i="8"/>
  <c r="M587" i="8" s="1"/>
  <c r="L4037" i="8"/>
  <c r="M4037" i="8" s="1"/>
  <c r="L137" i="8"/>
  <c r="M137" i="8" s="1"/>
  <c r="L1337" i="8"/>
  <c r="M1337" i="8" s="1"/>
  <c r="L4187" i="8"/>
  <c r="M4187" i="8" s="1"/>
  <c r="L1637" i="8"/>
  <c r="M1637" i="8" s="1"/>
  <c r="L887" i="8"/>
  <c r="M887" i="8" s="1"/>
  <c r="L2687" i="8"/>
  <c r="M2687" i="8" s="1"/>
  <c r="L4337" i="8"/>
  <c r="M4337" i="8" s="1"/>
  <c r="L1487" i="8"/>
  <c r="M1487" i="8" s="1"/>
  <c r="L1037" i="8"/>
  <c r="M1037" i="8" s="1"/>
  <c r="L3287" i="8"/>
  <c r="M3287" i="8" s="1"/>
  <c r="L3437" i="8"/>
  <c r="M3437" i="8" s="1"/>
  <c r="K3287" i="8"/>
  <c r="K2537" i="8"/>
  <c r="K287" i="8"/>
  <c r="K437" i="8"/>
  <c r="K2987" i="8"/>
  <c r="K4337" i="8"/>
  <c r="K587" i="8"/>
  <c r="K887" i="8"/>
  <c r="K3887" i="8"/>
  <c r="K2687" i="8"/>
  <c r="K1637" i="8"/>
  <c r="K1487" i="8"/>
  <c r="K2387" i="8"/>
  <c r="K2237" i="8"/>
  <c r="K1337" i="8"/>
  <c r="K1187" i="8"/>
  <c r="K137" i="8"/>
  <c r="K1037" i="8"/>
  <c r="K4037" i="8"/>
  <c r="K4187" i="8"/>
  <c r="K3437" i="8"/>
  <c r="K3737" i="8"/>
  <c r="K1787" i="8"/>
  <c r="J3287" i="8"/>
  <c r="J2987" i="8"/>
  <c r="J437" i="8"/>
  <c r="J287" i="8"/>
  <c r="J3737" i="8"/>
  <c r="J1187" i="8"/>
  <c r="J2687" i="8"/>
  <c r="J3437" i="8"/>
  <c r="J2537" i="8"/>
  <c r="J887" i="8"/>
  <c r="J2237" i="8"/>
  <c r="J4187" i="8"/>
  <c r="J2387" i="8"/>
  <c r="J137" i="8"/>
  <c r="J3887" i="8"/>
  <c r="J4337" i="8"/>
  <c r="J1487" i="8"/>
  <c r="J1037" i="8"/>
  <c r="J1637" i="8"/>
  <c r="J1787" i="8"/>
  <c r="J1337" i="8"/>
  <c r="J4037" i="8"/>
  <c r="J587" i="8"/>
  <c r="E437" i="8"/>
  <c r="E1337" i="8"/>
  <c r="E2687" i="8"/>
  <c r="E287" i="8"/>
  <c r="E2537" i="8"/>
  <c r="E4187" i="8"/>
  <c r="E3737" i="8"/>
  <c r="E137" i="8"/>
  <c r="E3887" i="8"/>
  <c r="E1037" i="8"/>
  <c r="E2987" i="8"/>
  <c r="E4037" i="8"/>
  <c r="E2387" i="8"/>
  <c r="E587" i="8"/>
  <c r="E3287" i="8"/>
  <c r="E887" i="8"/>
  <c r="E4337" i="8"/>
  <c r="E1187" i="8"/>
  <c r="E3437" i="8"/>
  <c r="E1487" i="8"/>
  <c r="E1787" i="8"/>
  <c r="E1637" i="8"/>
  <c r="E2237" i="8"/>
  <c r="L3900" i="8"/>
  <c r="M3900" i="8" s="1"/>
  <c r="N3900" i="8" s="1"/>
  <c r="L4050" i="8"/>
  <c r="M4050" i="8" s="1"/>
  <c r="N4050" i="8" s="1"/>
  <c r="L2700" i="8"/>
  <c r="M2700" i="8" s="1"/>
  <c r="N2700" i="8" s="1"/>
  <c r="L1050" i="8"/>
  <c r="M1050" i="8" s="1"/>
  <c r="N1050" i="8" s="1"/>
  <c r="L3750" i="8"/>
  <c r="M3750" i="8" s="1"/>
  <c r="N3750" i="8" s="1"/>
  <c r="L3450" i="8"/>
  <c r="M3450" i="8" s="1"/>
  <c r="N3450" i="8" s="1"/>
  <c r="L150" i="8"/>
  <c r="M150" i="8" s="1"/>
  <c r="N150" i="8" s="1"/>
  <c r="L900" i="8"/>
  <c r="M900" i="8" s="1"/>
  <c r="N900" i="8" s="1"/>
  <c r="L1650" i="8"/>
  <c r="M1650" i="8" s="1"/>
  <c r="N1650" i="8" s="1"/>
  <c r="L2400" i="8"/>
  <c r="M2400" i="8" s="1"/>
  <c r="N2400" i="8" s="1"/>
  <c r="L3000" i="8"/>
  <c r="M3000" i="8" s="1"/>
  <c r="N3000" i="8" s="1"/>
  <c r="L600" i="8"/>
  <c r="M600" i="8" s="1"/>
  <c r="N600" i="8" s="1"/>
  <c r="L300" i="8"/>
  <c r="M300" i="8" s="1"/>
  <c r="N300" i="8" s="1"/>
  <c r="L1500" i="8"/>
  <c r="M1500" i="8" s="1"/>
  <c r="N1500" i="8" s="1"/>
  <c r="L4200" i="8"/>
  <c r="M4200" i="8" s="1"/>
  <c r="N4200" i="8" s="1"/>
  <c r="L1200" i="8"/>
  <c r="M1200" i="8" s="1"/>
  <c r="N1200" i="8" s="1"/>
  <c r="L450" i="8"/>
  <c r="M450" i="8" s="1"/>
  <c r="N450" i="8" s="1"/>
  <c r="L4350" i="8"/>
  <c r="M4350" i="8" s="1"/>
  <c r="N4350" i="8" s="1"/>
  <c r="L2250" i="8"/>
  <c r="M2250" i="8" s="1"/>
  <c r="N2250" i="8" s="1"/>
  <c r="L1350" i="8"/>
  <c r="M1350" i="8" s="1"/>
  <c r="N1350" i="8" s="1"/>
  <c r="L1800" i="8"/>
  <c r="M1800" i="8" s="1"/>
  <c r="N1800" i="8" s="1"/>
  <c r="L2550" i="8"/>
  <c r="M2550" i="8" s="1"/>
  <c r="N2550" i="8" s="1"/>
  <c r="L3300" i="8"/>
  <c r="M3300" i="8" s="1"/>
  <c r="N3300" i="8" s="1"/>
  <c r="K1650" i="8"/>
  <c r="K2400" i="8"/>
  <c r="K3000" i="8"/>
  <c r="K3300" i="8"/>
  <c r="K3750" i="8"/>
  <c r="K150" i="8"/>
  <c r="K2250" i="8"/>
  <c r="K4050" i="8"/>
  <c r="K4350" i="8"/>
  <c r="K2550" i="8"/>
  <c r="K1050" i="8"/>
  <c r="K3900" i="8"/>
  <c r="K900" i="8"/>
  <c r="K450" i="8"/>
  <c r="K4200" i="8"/>
  <c r="K1800" i="8"/>
  <c r="K1500" i="8"/>
  <c r="K300" i="8"/>
  <c r="K1200" i="8"/>
  <c r="K2700" i="8"/>
  <c r="K3450" i="8"/>
  <c r="K1350" i="8"/>
  <c r="K600" i="8"/>
  <c r="J900" i="8"/>
  <c r="J3900" i="8"/>
  <c r="J2250" i="8"/>
  <c r="J1050" i="8"/>
  <c r="J1800" i="8"/>
  <c r="J3450" i="8"/>
  <c r="J450" i="8"/>
  <c r="J600" i="8"/>
  <c r="J1500" i="8"/>
  <c r="J1350" i="8"/>
  <c r="J3750" i="8"/>
  <c r="J150" i="8"/>
  <c r="J4200" i="8"/>
  <c r="J4050" i="8"/>
  <c r="J300" i="8"/>
  <c r="J1200" i="8"/>
  <c r="J3000" i="8"/>
  <c r="J4350" i="8"/>
  <c r="J3300" i="8"/>
  <c r="J2550" i="8"/>
  <c r="J1650" i="8"/>
  <c r="J2700" i="8"/>
  <c r="J2400" i="8"/>
  <c r="E4350" i="8"/>
  <c r="E1200" i="8"/>
  <c r="E900" i="8"/>
  <c r="E2550" i="8"/>
  <c r="E1050" i="8"/>
  <c r="E3900" i="8"/>
  <c r="E4050" i="8"/>
  <c r="E3000" i="8"/>
  <c r="E300" i="8"/>
  <c r="E1350" i="8"/>
  <c r="E450" i="8"/>
  <c r="E4200" i="8"/>
  <c r="E2250" i="8"/>
  <c r="E3750" i="8"/>
  <c r="E3300" i="8"/>
  <c r="E3450" i="8"/>
  <c r="E150" i="8"/>
  <c r="E1800" i="8"/>
  <c r="E1500" i="8"/>
  <c r="E600" i="8"/>
  <c r="E1650" i="8"/>
  <c r="E2400" i="8"/>
  <c r="E2700" i="8"/>
  <c r="L893" i="8"/>
  <c r="M893" i="8" s="1"/>
  <c r="L4343" i="8"/>
  <c r="M4343" i="8" s="1"/>
  <c r="N4343" i="8" s="1"/>
  <c r="L1343" i="8"/>
  <c r="M1343" i="8" s="1"/>
  <c r="N1343" i="8" s="1"/>
  <c r="L1643" i="8"/>
  <c r="M1643" i="8" s="1"/>
  <c r="N1643" i="8" s="1"/>
  <c r="L2543" i="8"/>
  <c r="M2543" i="8" s="1"/>
  <c r="N2543" i="8" s="1"/>
  <c r="L1793" i="8"/>
  <c r="M1793" i="8" s="1"/>
  <c r="N1793" i="8" s="1"/>
  <c r="L4043" i="8"/>
  <c r="M4043" i="8" s="1"/>
  <c r="N4043" i="8" s="1"/>
  <c r="L3743" i="8"/>
  <c r="M3743" i="8" s="1"/>
  <c r="N3743" i="8" s="1"/>
  <c r="L3443" i="8"/>
  <c r="M3443" i="8" s="1"/>
  <c r="N3443" i="8" s="1"/>
  <c r="L4193" i="8"/>
  <c r="M4193" i="8" s="1"/>
  <c r="N4193" i="8" s="1"/>
  <c r="L1493" i="8"/>
  <c r="M1493" i="8" s="1"/>
  <c r="N1493" i="8" s="1"/>
  <c r="L1193" i="8"/>
  <c r="M1193" i="8" s="1"/>
  <c r="N1193" i="8" s="1"/>
  <c r="L293" i="8"/>
  <c r="M293" i="8" s="1"/>
  <c r="N293" i="8" s="1"/>
  <c r="L443" i="8"/>
  <c r="M443" i="8" s="1"/>
  <c r="N443" i="8" s="1"/>
  <c r="L3893" i="8"/>
  <c r="M3893" i="8" s="1"/>
  <c r="N3893" i="8" s="1"/>
  <c r="L2393" i="8"/>
  <c r="M2393" i="8" s="1"/>
  <c r="N2393" i="8" s="1"/>
  <c r="L2693" i="8"/>
  <c r="M2693" i="8" s="1"/>
  <c r="N2693" i="8" s="1"/>
  <c r="L3293" i="8"/>
  <c r="M3293" i="8" s="1"/>
  <c r="N3293" i="8" s="1"/>
  <c r="L2243" i="8"/>
  <c r="M2243" i="8" s="1"/>
  <c r="N2243" i="8" s="1"/>
  <c r="L1043" i="8"/>
  <c r="M1043" i="8" s="1"/>
  <c r="N1043" i="8" s="1"/>
  <c r="L2993" i="8"/>
  <c r="M2993" i="8" s="1"/>
  <c r="N2993" i="8" s="1"/>
  <c r="L143" i="8"/>
  <c r="M143" i="8" s="1"/>
  <c r="N143" i="8" s="1"/>
  <c r="L593" i="8"/>
  <c r="M593" i="8" s="1"/>
  <c r="N593" i="8" s="1"/>
  <c r="K443" i="8"/>
  <c r="K893" i="8"/>
  <c r="K1343" i="8"/>
  <c r="K1493" i="8"/>
  <c r="K4343" i="8"/>
  <c r="K3293" i="8"/>
  <c r="K1793" i="8"/>
  <c r="K1043" i="8"/>
  <c r="K2393" i="8"/>
  <c r="K2243" i="8"/>
  <c r="K2993" i="8"/>
  <c r="K1643" i="8"/>
  <c r="K2543" i="8"/>
  <c r="K143" i="8"/>
  <c r="K593" i="8"/>
  <c r="K3893" i="8"/>
  <c r="K4043" i="8"/>
  <c r="K1193" i="8"/>
  <c r="K4193" i="8"/>
  <c r="K293" i="8"/>
  <c r="K3743" i="8"/>
  <c r="K3443" i="8"/>
  <c r="K2693" i="8"/>
  <c r="J443" i="8"/>
  <c r="J293" i="8"/>
  <c r="J1493" i="8"/>
  <c r="J3293" i="8"/>
  <c r="J593" i="8"/>
  <c r="J2393" i="8"/>
  <c r="J1643" i="8"/>
  <c r="J3893" i="8"/>
  <c r="J4343" i="8"/>
  <c r="J893" i="8"/>
  <c r="J3743" i="8"/>
  <c r="J4193" i="8"/>
  <c r="J2243" i="8"/>
  <c r="J3443" i="8"/>
  <c r="J2693" i="8"/>
  <c r="J143" i="8"/>
  <c r="J1193" i="8"/>
  <c r="J1793" i="8"/>
  <c r="J1043" i="8"/>
  <c r="J2993" i="8"/>
  <c r="J2543" i="8"/>
  <c r="J4043" i="8"/>
  <c r="J1343" i="8"/>
  <c r="E443" i="8"/>
  <c r="E3293" i="8"/>
  <c r="E593" i="8"/>
  <c r="E3893" i="8"/>
  <c r="E2393" i="8"/>
  <c r="E1643" i="8"/>
  <c r="E4193" i="8"/>
  <c r="E1193" i="8"/>
  <c r="E2693" i="8"/>
  <c r="E1793" i="8"/>
  <c r="E1043" i="8"/>
  <c r="E2543" i="8"/>
  <c r="E893" i="8"/>
  <c r="E3743" i="8"/>
  <c r="E4043" i="8"/>
  <c r="E2243" i="8"/>
  <c r="E1493" i="8"/>
  <c r="E293" i="8"/>
  <c r="E2993" i="8"/>
  <c r="E1343" i="8"/>
  <c r="E4343" i="8"/>
  <c r="E3443" i="8"/>
  <c r="E143" i="8"/>
  <c r="E180" i="12"/>
  <c r="E106" i="12"/>
  <c r="E88" i="12"/>
  <c r="E50" i="12"/>
  <c r="E30" i="12"/>
  <c r="E207" i="12"/>
  <c r="E8" i="12"/>
  <c r="H2650" i="11" l="1"/>
  <c r="R2650" i="11" s="1"/>
  <c r="H2665" i="11"/>
  <c r="R2665" i="11" s="1"/>
  <c r="H2680" i="11"/>
  <c r="R2680" i="11" s="1"/>
  <c r="H2695" i="11"/>
  <c r="R2695" i="11" s="1"/>
  <c r="H2710" i="11"/>
  <c r="R2710" i="11" s="1"/>
  <c r="H2725" i="11"/>
  <c r="R2725" i="11" s="1"/>
  <c r="H2740" i="11"/>
  <c r="R2740" i="11" s="1"/>
  <c r="H2755" i="11"/>
  <c r="R2755" i="11" s="1"/>
  <c r="H2785" i="11"/>
  <c r="R2785" i="11" s="1"/>
  <c r="H2800" i="11"/>
  <c r="R2800" i="11" s="1"/>
  <c r="H2770" i="11"/>
  <c r="R2770" i="11" s="1"/>
  <c r="G2650" i="11"/>
  <c r="Q2650" i="11" s="1"/>
  <c r="G2665" i="11"/>
  <c r="Q2665" i="11" s="1"/>
  <c r="G2680" i="11"/>
  <c r="Q2680" i="11" s="1"/>
  <c r="G2695" i="11"/>
  <c r="Q2695" i="11" s="1"/>
  <c r="G2710" i="11"/>
  <c r="Q2710" i="11" s="1"/>
  <c r="G2725" i="11"/>
  <c r="Q2725" i="11" s="1"/>
  <c r="G2740" i="11"/>
  <c r="Q2740" i="11" s="1"/>
  <c r="G2755" i="11"/>
  <c r="Q2755" i="11" s="1"/>
  <c r="G2785" i="11"/>
  <c r="Q2785" i="11" s="1"/>
  <c r="G2800" i="11"/>
  <c r="Q2800" i="11" s="1"/>
  <c r="G2770" i="11"/>
  <c r="Q2770" i="11" s="1"/>
  <c r="H2643" i="11"/>
  <c r="R2643" i="11" s="1"/>
  <c r="H2658" i="11"/>
  <c r="R2658" i="11" s="1"/>
  <c r="H2673" i="11"/>
  <c r="R2673" i="11" s="1"/>
  <c r="H2688" i="11"/>
  <c r="R2688" i="11" s="1"/>
  <c r="H2703" i="11"/>
  <c r="R2703" i="11" s="1"/>
  <c r="H2718" i="11"/>
  <c r="R2718" i="11" s="1"/>
  <c r="H2733" i="11"/>
  <c r="R2733" i="11" s="1"/>
  <c r="H2748" i="11"/>
  <c r="R2748" i="11" s="1"/>
  <c r="H2763" i="11"/>
  <c r="R2763" i="11" s="1"/>
  <c r="H2778" i="11"/>
  <c r="R2778" i="11" s="1"/>
  <c r="H2793" i="11"/>
  <c r="R2793" i="11" s="1"/>
  <c r="G2643" i="11"/>
  <c r="Q2643" i="11" s="1"/>
  <c r="G2658" i="11"/>
  <c r="Q2658" i="11" s="1"/>
  <c r="G2673" i="11"/>
  <c r="Q2673" i="11" s="1"/>
  <c r="G2688" i="11"/>
  <c r="Q2688" i="11" s="1"/>
  <c r="G2703" i="11"/>
  <c r="Q2703" i="11" s="1"/>
  <c r="G2718" i="11"/>
  <c r="Q2718" i="11" s="1"/>
  <c r="G2733" i="11"/>
  <c r="Q2733" i="11" s="1"/>
  <c r="G2748" i="11"/>
  <c r="Q2748" i="11" s="1"/>
  <c r="G2763" i="11"/>
  <c r="Q2763" i="11" s="1"/>
  <c r="G2778" i="11"/>
  <c r="Q2778" i="11" s="1"/>
  <c r="G2793" i="11"/>
  <c r="Q2793" i="11" s="1"/>
  <c r="H2651" i="11"/>
  <c r="R2651" i="11" s="1"/>
  <c r="H2666" i="11"/>
  <c r="R2666" i="11" s="1"/>
  <c r="H2681" i="11"/>
  <c r="R2681" i="11" s="1"/>
  <c r="H2696" i="11"/>
  <c r="R2696" i="11" s="1"/>
  <c r="H2711" i="11"/>
  <c r="R2711" i="11" s="1"/>
  <c r="H2726" i="11"/>
  <c r="R2726" i="11" s="1"/>
  <c r="H2741" i="11"/>
  <c r="R2741" i="11" s="1"/>
  <c r="H2756" i="11"/>
  <c r="R2756" i="11" s="1"/>
  <c r="H2771" i="11"/>
  <c r="R2771" i="11" s="1"/>
  <c r="H2786" i="11"/>
  <c r="R2786" i="11" s="1"/>
  <c r="H2801" i="11"/>
  <c r="R2801" i="11" s="1"/>
  <c r="G2651" i="11"/>
  <c r="Q2651" i="11" s="1"/>
  <c r="G2666" i="11"/>
  <c r="Q2666" i="11" s="1"/>
  <c r="G2681" i="11"/>
  <c r="Q2681" i="11" s="1"/>
  <c r="G2696" i="11"/>
  <c r="Q2696" i="11" s="1"/>
  <c r="G2711" i="11"/>
  <c r="Q2711" i="11" s="1"/>
  <c r="G2726" i="11"/>
  <c r="Q2726" i="11" s="1"/>
  <c r="G2741" i="11"/>
  <c r="Q2741" i="11" s="1"/>
  <c r="G2756" i="11"/>
  <c r="Q2756" i="11" s="1"/>
  <c r="G2771" i="11"/>
  <c r="Q2771" i="11" s="1"/>
  <c r="G2786" i="11"/>
  <c r="Q2786" i="11" s="1"/>
  <c r="G2801" i="11"/>
  <c r="Q2801" i="11" s="1"/>
  <c r="H2655" i="11"/>
  <c r="R2655" i="11" s="1"/>
  <c r="H2670" i="11"/>
  <c r="R2670" i="11" s="1"/>
  <c r="H2685" i="11"/>
  <c r="R2685" i="11" s="1"/>
  <c r="H2700" i="11"/>
  <c r="R2700" i="11" s="1"/>
  <c r="H2715" i="11"/>
  <c r="R2715" i="11" s="1"/>
  <c r="H2730" i="11"/>
  <c r="R2730" i="11" s="1"/>
  <c r="H2745" i="11"/>
  <c r="R2745" i="11" s="1"/>
  <c r="H2760" i="11"/>
  <c r="R2760" i="11" s="1"/>
  <c r="H2775" i="11"/>
  <c r="R2775" i="11" s="1"/>
  <c r="H2790" i="11"/>
  <c r="R2790" i="11" s="1"/>
  <c r="H2805" i="11"/>
  <c r="R2805" i="11" s="1"/>
  <c r="G2655" i="11"/>
  <c r="Q2655" i="11" s="1"/>
  <c r="G2670" i="11"/>
  <c r="Q2670" i="11" s="1"/>
  <c r="G2685" i="11"/>
  <c r="Q2685" i="11" s="1"/>
  <c r="G2700" i="11"/>
  <c r="Q2700" i="11" s="1"/>
  <c r="G2715" i="11"/>
  <c r="Q2715" i="11" s="1"/>
  <c r="G2730" i="11"/>
  <c r="Q2730" i="11" s="1"/>
  <c r="G2745" i="11"/>
  <c r="Q2745" i="11" s="1"/>
  <c r="G2760" i="11"/>
  <c r="Q2760" i="11" s="1"/>
  <c r="G2775" i="11"/>
  <c r="Q2775" i="11" s="1"/>
  <c r="G2790" i="11"/>
  <c r="Q2790" i="11" s="1"/>
  <c r="G2805" i="11"/>
  <c r="Q2805" i="11" s="1"/>
  <c r="H2656" i="11"/>
  <c r="R2656" i="11" s="1"/>
  <c r="H2671" i="11"/>
  <c r="R2671" i="11" s="1"/>
  <c r="H2686" i="11"/>
  <c r="R2686" i="11" s="1"/>
  <c r="H2701" i="11"/>
  <c r="R2701" i="11" s="1"/>
  <c r="H2716" i="11"/>
  <c r="R2716" i="11" s="1"/>
  <c r="H2731" i="11"/>
  <c r="R2731" i="11" s="1"/>
  <c r="H2746" i="11"/>
  <c r="R2746" i="11" s="1"/>
  <c r="H2761" i="11"/>
  <c r="R2761" i="11" s="1"/>
  <c r="H2776" i="11"/>
  <c r="R2776" i="11" s="1"/>
  <c r="H2791" i="11"/>
  <c r="R2791" i="11" s="1"/>
  <c r="H2806" i="11"/>
  <c r="R2806" i="11" s="1"/>
  <c r="G2656" i="11"/>
  <c r="Q2656" i="11" s="1"/>
  <c r="G2671" i="11"/>
  <c r="Q2671" i="11" s="1"/>
  <c r="G2686" i="11"/>
  <c r="Q2686" i="11" s="1"/>
  <c r="G2701" i="11"/>
  <c r="Q2701" i="11" s="1"/>
  <c r="G2716" i="11"/>
  <c r="Q2716" i="11" s="1"/>
  <c r="G2731" i="11"/>
  <c r="Q2731" i="11" s="1"/>
  <c r="G2746" i="11"/>
  <c r="Q2746" i="11" s="1"/>
  <c r="G2761" i="11"/>
  <c r="Q2761" i="11" s="1"/>
  <c r="G2776" i="11"/>
  <c r="Q2776" i="11" s="1"/>
  <c r="G2791" i="11"/>
  <c r="Q2791" i="11" s="1"/>
  <c r="G2806" i="11"/>
  <c r="Q2806" i="11" s="1"/>
  <c r="H2654" i="11"/>
  <c r="R2654" i="11" s="1"/>
  <c r="H2669" i="11"/>
  <c r="R2669" i="11" s="1"/>
  <c r="H2684" i="11"/>
  <c r="R2684" i="11" s="1"/>
  <c r="H2699" i="11"/>
  <c r="R2699" i="11" s="1"/>
  <c r="H2714" i="11"/>
  <c r="R2714" i="11" s="1"/>
  <c r="H2729" i="11"/>
  <c r="R2729" i="11" s="1"/>
  <c r="H2744" i="11"/>
  <c r="R2744" i="11" s="1"/>
  <c r="H2759" i="11"/>
  <c r="R2759" i="11" s="1"/>
  <c r="H2774" i="11"/>
  <c r="R2774" i="11" s="1"/>
  <c r="H2789" i="11"/>
  <c r="R2789" i="11" s="1"/>
  <c r="H2804" i="11"/>
  <c r="R2804" i="11" s="1"/>
  <c r="G2654" i="11"/>
  <c r="Q2654" i="11" s="1"/>
  <c r="G2669" i="11"/>
  <c r="Q2669" i="11" s="1"/>
  <c r="G2684" i="11"/>
  <c r="Q2684" i="11" s="1"/>
  <c r="G2699" i="11"/>
  <c r="Q2699" i="11" s="1"/>
  <c r="G2714" i="11"/>
  <c r="Q2714" i="11" s="1"/>
  <c r="G2729" i="11"/>
  <c r="Q2729" i="11" s="1"/>
  <c r="G2744" i="11"/>
  <c r="Q2744" i="11" s="1"/>
  <c r="G2759" i="11"/>
  <c r="Q2759" i="11" s="1"/>
  <c r="G2774" i="11"/>
  <c r="Q2774" i="11" s="1"/>
  <c r="G2789" i="11"/>
  <c r="Q2789" i="11" s="1"/>
  <c r="G2804" i="11"/>
  <c r="Q2804" i="11" s="1"/>
  <c r="H2649" i="11"/>
  <c r="R2649" i="11" s="1"/>
  <c r="H2664" i="11"/>
  <c r="R2664" i="11" s="1"/>
  <c r="H2679" i="11"/>
  <c r="R2679" i="11" s="1"/>
  <c r="H2694" i="11"/>
  <c r="R2694" i="11" s="1"/>
  <c r="H2709" i="11"/>
  <c r="R2709" i="11" s="1"/>
  <c r="H2724" i="11"/>
  <c r="R2724" i="11" s="1"/>
  <c r="H2739" i="11"/>
  <c r="R2739" i="11" s="1"/>
  <c r="H2754" i="11"/>
  <c r="R2754" i="11" s="1"/>
  <c r="H2784" i="11"/>
  <c r="R2784" i="11" s="1"/>
  <c r="H2799" i="11"/>
  <c r="R2799" i="11" s="1"/>
  <c r="H2769" i="11"/>
  <c r="R2769" i="11" s="1"/>
  <c r="G2649" i="11"/>
  <c r="Q2649" i="11" s="1"/>
  <c r="G2664" i="11"/>
  <c r="Q2664" i="11" s="1"/>
  <c r="G2679" i="11"/>
  <c r="Q2679" i="11" s="1"/>
  <c r="G2694" i="11"/>
  <c r="Q2694" i="11" s="1"/>
  <c r="G2709" i="11"/>
  <c r="Q2709" i="11" s="1"/>
  <c r="G2724" i="11"/>
  <c r="Q2724" i="11" s="1"/>
  <c r="G2739" i="11"/>
  <c r="Q2739" i="11" s="1"/>
  <c r="G2754" i="11"/>
  <c r="Q2754" i="11" s="1"/>
  <c r="G2784" i="11"/>
  <c r="Q2784" i="11" s="1"/>
  <c r="G2799" i="11"/>
  <c r="Q2799" i="11" s="1"/>
  <c r="G2769" i="11"/>
  <c r="Q2769" i="11" s="1"/>
  <c r="H2646" i="11"/>
  <c r="R2646" i="11" s="1"/>
  <c r="H2661" i="11"/>
  <c r="R2661" i="11" s="1"/>
  <c r="H2676" i="11"/>
  <c r="R2676" i="11" s="1"/>
  <c r="H2691" i="11"/>
  <c r="R2691" i="11" s="1"/>
  <c r="H2706" i="11"/>
  <c r="R2706" i="11" s="1"/>
  <c r="H2721" i="11"/>
  <c r="R2721" i="11" s="1"/>
  <c r="H2736" i="11"/>
  <c r="R2736" i="11" s="1"/>
  <c r="H2751" i="11"/>
  <c r="R2751" i="11" s="1"/>
  <c r="H2781" i="11"/>
  <c r="R2781" i="11" s="1"/>
  <c r="H2796" i="11"/>
  <c r="R2796" i="11" s="1"/>
  <c r="H2766" i="11"/>
  <c r="R2766" i="11" s="1"/>
  <c r="G2646" i="11"/>
  <c r="Q2646" i="11" s="1"/>
  <c r="G2661" i="11"/>
  <c r="Q2661" i="11" s="1"/>
  <c r="G2676" i="11"/>
  <c r="Q2676" i="11" s="1"/>
  <c r="G2691" i="11"/>
  <c r="Q2691" i="11" s="1"/>
  <c r="G2706" i="11"/>
  <c r="Q2706" i="11" s="1"/>
  <c r="G2721" i="11"/>
  <c r="Q2721" i="11" s="1"/>
  <c r="G2736" i="11"/>
  <c r="Q2736" i="11" s="1"/>
  <c r="G2751" i="11"/>
  <c r="Q2751" i="11" s="1"/>
  <c r="G2781" i="11"/>
  <c r="Q2781" i="11" s="1"/>
  <c r="G2796" i="11"/>
  <c r="Q2796" i="11" s="1"/>
  <c r="G2766" i="11"/>
  <c r="Q2766" i="11" s="1"/>
  <c r="H2642" i="11"/>
  <c r="R2642" i="11" s="1"/>
  <c r="H2657" i="11"/>
  <c r="R2657" i="11" s="1"/>
  <c r="H2672" i="11"/>
  <c r="R2672" i="11" s="1"/>
  <c r="H2687" i="11"/>
  <c r="R2687" i="11" s="1"/>
  <c r="H2702" i="11"/>
  <c r="R2702" i="11" s="1"/>
  <c r="H2717" i="11"/>
  <c r="R2717" i="11" s="1"/>
  <c r="H2732" i="11"/>
  <c r="R2732" i="11" s="1"/>
  <c r="H2747" i="11"/>
  <c r="R2747" i="11" s="1"/>
  <c r="H2762" i="11"/>
  <c r="R2762" i="11" s="1"/>
  <c r="H2777" i="11"/>
  <c r="R2777" i="11" s="1"/>
  <c r="H2792" i="11"/>
  <c r="R2792" i="11" s="1"/>
  <c r="G2642" i="11"/>
  <c r="Q2642" i="11" s="1"/>
  <c r="G2657" i="11"/>
  <c r="Q2657" i="11" s="1"/>
  <c r="G2672" i="11"/>
  <c r="Q2672" i="11" s="1"/>
  <c r="G2687" i="11"/>
  <c r="Q2687" i="11" s="1"/>
  <c r="G2702" i="11"/>
  <c r="Q2702" i="11" s="1"/>
  <c r="G2717" i="11"/>
  <c r="Q2717" i="11" s="1"/>
  <c r="G2732" i="11"/>
  <c r="Q2732" i="11" s="1"/>
  <c r="G2747" i="11"/>
  <c r="Q2747" i="11" s="1"/>
  <c r="G2762" i="11"/>
  <c r="Q2762" i="11" s="1"/>
  <c r="G2777" i="11"/>
  <c r="Q2777" i="11" s="1"/>
  <c r="G2792" i="11"/>
  <c r="Q2792" i="11" s="1"/>
  <c r="E18" i="13"/>
  <c r="H2647" i="11"/>
  <c r="R2647" i="11" s="1"/>
  <c r="H2662" i="11"/>
  <c r="R2662" i="11" s="1"/>
  <c r="H2677" i="11"/>
  <c r="R2677" i="11" s="1"/>
  <c r="H2692" i="11"/>
  <c r="R2692" i="11" s="1"/>
  <c r="H2707" i="11"/>
  <c r="R2707" i="11" s="1"/>
  <c r="H2722" i="11"/>
  <c r="R2722" i="11" s="1"/>
  <c r="H2737" i="11"/>
  <c r="R2737" i="11" s="1"/>
  <c r="H2752" i="11"/>
  <c r="R2752" i="11" s="1"/>
  <c r="H2782" i="11"/>
  <c r="R2782" i="11" s="1"/>
  <c r="H2797" i="11"/>
  <c r="R2797" i="11" s="1"/>
  <c r="H2767" i="11"/>
  <c r="R2767" i="11" s="1"/>
  <c r="G2647" i="11"/>
  <c r="Q2647" i="11" s="1"/>
  <c r="G2662" i="11"/>
  <c r="Q2662" i="11" s="1"/>
  <c r="G2677" i="11"/>
  <c r="Q2677" i="11" s="1"/>
  <c r="G2692" i="11"/>
  <c r="Q2692" i="11" s="1"/>
  <c r="G2707" i="11"/>
  <c r="Q2707" i="11" s="1"/>
  <c r="G2722" i="11"/>
  <c r="Q2722" i="11" s="1"/>
  <c r="G2737" i="11"/>
  <c r="Q2737" i="11" s="1"/>
  <c r="G2752" i="11"/>
  <c r="Q2752" i="11" s="1"/>
  <c r="G2782" i="11"/>
  <c r="Q2782" i="11" s="1"/>
  <c r="G2797" i="11"/>
  <c r="Q2797" i="11" s="1"/>
  <c r="G2767" i="11"/>
  <c r="Q2767" i="11" s="1"/>
  <c r="H2645" i="11"/>
  <c r="R2645" i="11" s="1"/>
  <c r="H2660" i="11"/>
  <c r="R2660" i="11" s="1"/>
  <c r="H2675" i="11"/>
  <c r="R2675" i="11" s="1"/>
  <c r="H2690" i="11"/>
  <c r="R2690" i="11" s="1"/>
  <c r="H2705" i="11"/>
  <c r="R2705" i="11" s="1"/>
  <c r="H2720" i="11"/>
  <c r="R2720" i="11" s="1"/>
  <c r="H2735" i="11"/>
  <c r="R2735" i="11" s="1"/>
  <c r="H2750" i="11"/>
  <c r="R2750" i="11" s="1"/>
  <c r="H2780" i="11"/>
  <c r="R2780" i="11" s="1"/>
  <c r="H2795" i="11"/>
  <c r="R2795" i="11" s="1"/>
  <c r="H2765" i="11"/>
  <c r="R2765" i="11" s="1"/>
  <c r="G2645" i="11"/>
  <c r="Q2645" i="11" s="1"/>
  <c r="G2660" i="11"/>
  <c r="Q2660" i="11" s="1"/>
  <c r="G2675" i="11"/>
  <c r="Q2675" i="11" s="1"/>
  <c r="G2690" i="11"/>
  <c r="Q2690" i="11" s="1"/>
  <c r="G2705" i="11"/>
  <c r="Q2705" i="11" s="1"/>
  <c r="G2720" i="11"/>
  <c r="Q2720" i="11" s="1"/>
  <c r="G2735" i="11"/>
  <c r="Q2735" i="11" s="1"/>
  <c r="G2750" i="11"/>
  <c r="Q2750" i="11" s="1"/>
  <c r="G2780" i="11"/>
  <c r="Q2780" i="11" s="1"/>
  <c r="G2795" i="11"/>
  <c r="Q2795" i="11" s="1"/>
  <c r="G2765" i="11"/>
  <c r="Q2765" i="11" s="1"/>
  <c r="H2653" i="11"/>
  <c r="R2653" i="11" s="1"/>
  <c r="H2668" i="11"/>
  <c r="R2668" i="11" s="1"/>
  <c r="H2683" i="11"/>
  <c r="R2683" i="11" s="1"/>
  <c r="H2698" i="11"/>
  <c r="R2698" i="11" s="1"/>
  <c r="H2713" i="11"/>
  <c r="R2713" i="11" s="1"/>
  <c r="H2728" i="11"/>
  <c r="R2728" i="11" s="1"/>
  <c r="H2743" i="11"/>
  <c r="R2743" i="11" s="1"/>
  <c r="H2758" i="11"/>
  <c r="R2758" i="11" s="1"/>
  <c r="H2773" i="11"/>
  <c r="R2773" i="11" s="1"/>
  <c r="H2788" i="11"/>
  <c r="R2788" i="11" s="1"/>
  <c r="H2803" i="11"/>
  <c r="R2803" i="11" s="1"/>
  <c r="G2653" i="11"/>
  <c r="Q2653" i="11" s="1"/>
  <c r="G2668" i="11"/>
  <c r="Q2668" i="11" s="1"/>
  <c r="G2683" i="11"/>
  <c r="Q2683" i="11" s="1"/>
  <c r="G2698" i="11"/>
  <c r="Q2698" i="11" s="1"/>
  <c r="G2713" i="11"/>
  <c r="Q2713" i="11" s="1"/>
  <c r="G2728" i="11"/>
  <c r="Q2728" i="11" s="1"/>
  <c r="G2743" i="11"/>
  <c r="Q2743" i="11" s="1"/>
  <c r="G2758" i="11"/>
  <c r="Q2758" i="11" s="1"/>
  <c r="G2773" i="11"/>
  <c r="Q2773" i="11" s="1"/>
  <c r="G2788" i="11"/>
  <c r="Q2788" i="11" s="1"/>
  <c r="G2803" i="11"/>
  <c r="Q2803" i="11" s="1"/>
  <c r="H2648" i="11"/>
  <c r="R2648" i="11" s="1"/>
  <c r="H2663" i="11"/>
  <c r="R2663" i="11" s="1"/>
  <c r="H2678" i="11"/>
  <c r="R2678" i="11" s="1"/>
  <c r="H2693" i="11"/>
  <c r="R2693" i="11" s="1"/>
  <c r="H2708" i="11"/>
  <c r="R2708" i="11" s="1"/>
  <c r="H2723" i="11"/>
  <c r="R2723" i="11" s="1"/>
  <c r="H2738" i="11"/>
  <c r="R2738" i="11" s="1"/>
  <c r="H2753" i="11"/>
  <c r="R2753" i="11" s="1"/>
  <c r="H2783" i="11"/>
  <c r="R2783" i="11" s="1"/>
  <c r="H2798" i="11"/>
  <c r="R2798" i="11" s="1"/>
  <c r="H2768" i="11"/>
  <c r="R2768" i="11" s="1"/>
  <c r="G2648" i="11"/>
  <c r="Q2648" i="11" s="1"/>
  <c r="G2663" i="11"/>
  <c r="Q2663" i="11" s="1"/>
  <c r="G2678" i="11"/>
  <c r="Q2678" i="11" s="1"/>
  <c r="G2693" i="11"/>
  <c r="Q2693" i="11" s="1"/>
  <c r="G2708" i="11"/>
  <c r="Q2708" i="11" s="1"/>
  <c r="G2723" i="11"/>
  <c r="Q2723" i="11" s="1"/>
  <c r="G2738" i="11"/>
  <c r="Q2738" i="11" s="1"/>
  <c r="G2753" i="11"/>
  <c r="Q2753" i="11" s="1"/>
  <c r="G2783" i="11"/>
  <c r="Q2783" i="11" s="1"/>
  <c r="G2798" i="11"/>
  <c r="Q2798" i="11" s="1"/>
  <c r="G2768" i="11"/>
  <c r="Q2768" i="11" s="1"/>
  <c r="H2652" i="11"/>
  <c r="R2652" i="11" s="1"/>
  <c r="H2667" i="11"/>
  <c r="R2667" i="11" s="1"/>
  <c r="H2682" i="11"/>
  <c r="R2682" i="11" s="1"/>
  <c r="H2697" i="11"/>
  <c r="R2697" i="11" s="1"/>
  <c r="H2712" i="11"/>
  <c r="R2712" i="11" s="1"/>
  <c r="H2727" i="11"/>
  <c r="R2727" i="11" s="1"/>
  <c r="H2742" i="11"/>
  <c r="R2742" i="11" s="1"/>
  <c r="H2757" i="11"/>
  <c r="R2757" i="11" s="1"/>
  <c r="H2772" i="11"/>
  <c r="R2772" i="11" s="1"/>
  <c r="H2787" i="11"/>
  <c r="R2787" i="11" s="1"/>
  <c r="H2802" i="11"/>
  <c r="R2802" i="11" s="1"/>
  <c r="G2652" i="11"/>
  <c r="Q2652" i="11" s="1"/>
  <c r="G2667" i="11"/>
  <c r="Q2667" i="11" s="1"/>
  <c r="G2682" i="11"/>
  <c r="Q2682" i="11" s="1"/>
  <c r="G2697" i="11"/>
  <c r="Q2697" i="11" s="1"/>
  <c r="G2712" i="11"/>
  <c r="Q2712" i="11" s="1"/>
  <c r="G2727" i="11"/>
  <c r="Q2727" i="11" s="1"/>
  <c r="G2742" i="11"/>
  <c r="Q2742" i="11" s="1"/>
  <c r="G2757" i="11"/>
  <c r="Q2757" i="11" s="1"/>
  <c r="G2772" i="11"/>
  <c r="Q2772" i="11" s="1"/>
  <c r="G2787" i="11"/>
  <c r="Q2787" i="11" s="1"/>
  <c r="G2802" i="11"/>
  <c r="Q2802" i="11" s="1"/>
  <c r="H165" i="9"/>
  <c r="G2644" i="11"/>
  <c r="Q2644" i="11" s="1"/>
  <c r="G2659" i="11"/>
  <c r="Q2659" i="11" s="1"/>
  <c r="G2674" i="11"/>
  <c r="Q2674" i="11" s="1"/>
  <c r="G2689" i="11"/>
  <c r="Q2689" i="11" s="1"/>
  <c r="G2704" i="11"/>
  <c r="Q2704" i="11" s="1"/>
  <c r="G2719" i="11"/>
  <c r="Q2719" i="11" s="1"/>
  <c r="G2734" i="11"/>
  <c r="Q2734" i="11" s="1"/>
  <c r="G2749" i="11"/>
  <c r="Q2749" i="11" s="1"/>
  <c r="G2764" i="11"/>
  <c r="Q2764" i="11" s="1"/>
  <c r="G2779" i="11"/>
  <c r="Q2779" i="11" s="1"/>
  <c r="G2794" i="11"/>
  <c r="Q2794" i="11" s="1"/>
  <c r="H2170" i="11"/>
  <c r="R2170" i="11" s="1"/>
  <c r="H2200" i="11"/>
  <c r="R2200" i="11" s="1"/>
  <c r="H2215" i="11"/>
  <c r="R2215" i="11" s="1"/>
  <c r="H2290" i="11"/>
  <c r="R2290" i="11" s="1"/>
  <c r="H2305" i="11"/>
  <c r="R2305" i="11" s="1"/>
  <c r="H2185" i="11"/>
  <c r="R2185" i="11" s="1"/>
  <c r="H2230" i="11"/>
  <c r="R2230" i="11" s="1"/>
  <c r="H2245" i="11"/>
  <c r="R2245" i="11" s="1"/>
  <c r="H2260" i="11"/>
  <c r="R2260" i="11" s="1"/>
  <c r="H2275" i="11"/>
  <c r="R2275" i="11" s="1"/>
  <c r="H2155" i="11"/>
  <c r="R2155" i="11" s="1"/>
  <c r="G2200" i="11"/>
  <c r="Q2200" i="11" s="1"/>
  <c r="G2215" i="11"/>
  <c r="Q2215" i="11" s="1"/>
  <c r="G2230" i="11"/>
  <c r="Q2230" i="11" s="1"/>
  <c r="G2245" i="11"/>
  <c r="Q2245" i="11" s="1"/>
  <c r="G2260" i="11"/>
  <c r="Q2260" i="11" s="1"/>
  <c r="G2275" i="11"/>
  <c r="Q2275" i="11" s="1"/>
  <c r="G2290" i="11"/>
  <c r="Q2290" i="11" s="1"/>
  <c r="G2305" i="11"/>
  <c r="Q2305" i="11" s="1"/>
  <c r="G2170" i="11"/>
  <c r="Q2170" i="11" s="1"/>
  <c r="G2185" i="11"/>
  <c r="Q2185" i="11" s="1"/>
  <c r="G2155" i="11"/>
  <c r="Q2155" i="11" s="1"/>
  <c r="H2178" i="11"/>
  <c r="R2178" i="11" s="1"/>
  <c r="H2193" i="11"/>
  <c r="R2193" i="11" s="1"/>
  <c r="H2208" i="11"/>
  <c r="R2208" i="11" s="1"/>
  <c r="H2253" i="11"/>
  <c r="R2253" i="11" s="1"/>
  <c r="H2298" i="11"/>
  <c r="R2298" i="11" s="1"/>
  <c r="H2223" i="11"/>
  <c r="R2223" i="11" s="1"/>
  <c r="H2238" i="11"/>
  <c r="R2238" i="11" s="1"/>
  <c r="H2268" i="11"/>
  <c r="R2268" i="11" s="1"/>
  <c r="H2283" i="11"/>
  <c r="R2283" i="11" s="1"/>
  <c r="H2148" i="11"/>
  <c r="R2148" i="11" s="1"/>
  <c r="H2163" i="11"/>
  <c r="R2163" i="11" s="1"/>
  <c r="G2148" i="11"/>
  <c r="Q2148" i="11" s="1"/>
  <c r="G2223" i="11"/>
  <c r="Q2223" i="11" s="1"/>
  <c r="G2268" i="11"/>
  <c r="Q2268" i="11" s="1"/>
  <c r="G2298" i="11"/>
  <c r="Q2298" i="11" s="1"/>
  <c r="G2163" i="11"/>
  <c r="Q2163" i="11" s="1"/>
  <c r="G2178" i="11"/>
  <c r="Q2178" i="11" s="1"/>
  <c r="G2193" i="11"/>
  <c r="Q2193" i="11" s="1"/>
  <c r="G2208" i="11"/>
  <c r="Q2208" i="11" s="1"/>
  <c r="G2238" i="11"/>
  <c r="Q2238" i="11" s="1"/>
  <c r="G2253" i="11"/>
  <c r="Q2253" i="11" s="1"/>
  <c r="G2283" i="11"/>
  <c r="Q2283" i="11" s="1"/>
  <c r="H2231" i="11"/>
  <c r="R2231" i="11" s="1"/>
  <c r="H2276" i="11"/>
  <c r="R2276" i="11" s="1"/>
  <c r="H2291" i="11"/>
  <c r="R2291" i="11" s="1"/>
  <c r="H2306" i="11"/>
  <c r="R2306" i="11" s="1"/>
  <c r="H2171" i="11"/>
  <c r="R2171" i="11" s="1"/>
  <c r="H2186" i="11"/>
  <c r="R2186" i="11" s="1"/>
  <c r="H2201" i="11"/>
  <c r="R2201" i="11" s="1"/>
  <c r="H2216" i="11"/>
  <c r="R2216" i="11" s="1"/>
  <c r="H2246" i="11"/>
  <c r="R2246" i="11" s="1"/>
  <c r="H2261" i="11"/>
  <c r="R2261" i="11" s="1"/>
  <c r="H2156" i="11"/>
  <c r="R2156" i="11" s="1"/>
  <c r="G2186" i="11"/>
  <c r="Q2186" i="11" s="1"/>
  <c r="G2201" i="11"/>
  <c r="Q2201" i="11" s="1"/>
  <c r="G2216" i="11"/>
  <c r="Q2216" i="11" s="1"/>
  <c r="G2291" i="11"/>
  <c r="Q2291" i="11" s="1"/>
  <c r="G2306" i="11"/>
  <c r="Q2306" i="11" s="1"/>
  <c r="G2171" i="11"/>
  <c r="Q2171" i="11" s="1"/>
  <c r="G2231" i="11"/>
  <c r="Q2231" i="11" s="1"/>
  <c r="G2246" i="11"/>
  <c r="Q2246" i="11" s="1"/>
  <c r="G2261" i="11"/>
  <c r="Q2261" i="11" s="1"/>
  <c r="G2276" i="11"/>
  <c r="Q2276" i="11" s="1"/>
  <c r="G2156" i="11"/>
  <c r="Q2156" i="11" s="1"/>
  <c r="H2175" i="11"/>
  <c r="R2175" i="11" s="1"/>
  <c r="H2190" i="11"/>
  <c r="R2190" i="11" s="1"/>
  <c r="H2205" i="11"/>
  <c r="R2205" i="11" s="1"/>
  <c r="H2220" i="11"/>
  <c r="R2220" i="11" s="1"/>
  <c r="H2250" i="11"/>
  <c r="R2250" i="11" s="1"/>
  <c r="H2265" i="11"/>
  <c r="R2265" i="11" s="1"/>
  <c r="H2280" i="11"/>
  <c r="R2280" i="11" s="1"/>
  <c r="H2295" i="11"/>
  <c r="R2295" i="11" s="1"/>
  <c r="H2310" i="11"/>
  <c r="R2310" i="11" s="1"/>
  <c r="H2235" i="11"/>
  <c r="R2235" i="11" s="1"/>
  <c r="H2160" i="11"/>
  <c r="R2160" i="11" s="1"/>
  <c r="G2190" i="11"/>
  <c r="Q2190" i="11" s="1"/>
  <c r="G2220" i="11"/>
  <c r="Q2220" i="11" s="1"/>
  <c r="G2235" i="11"/>
  <c r="Q2235" i="11" s="1"/>
  <c r="G2250" i="11"/>
  <c r="Q2250" i="11" s="1"/>
  <c r="G2295" i="11"/>
  <c r="Q2295" i="11" s="1"/>
  <c r="G2310" i="11"/>
  <c r="Q2310" i="11" s="1"/>
  <c r="G2175" i="11"/>
  <c r="Q2175" i="11" s="1"/>
  <c r="G2205" i="11"/>
  <c r="Q2205" i="11" s="1"/>
  <c r="G2265" i="11"/>
  <c r="Q2265" i="11" s="1"/>
  <c r="G2280" i="11"/>
  <c r="Q2280" i="11" s="1"/>
  <c r="G2160" i="11"/>
  <c r="Q2160" i="11" s="1"/>
  <c r="H2176" i="11"/>
  <c r="R2176" i="11" s="1"/>
  <c r="H2221" i="11"/>
  <c r="R2221" i="11" s="1"/>
  <c r="H2236" i="11"/>
  <c r="R2236" i="11" s="1"/>
  <c r="H2251" i="11"/>
  <c r="R2251" i="11" s="1"/>
  <c r="H2266" i="11"/>
  <c r="R2266" i="11" s="1"/>
  <c r="H2296" i="11"/>
  <c r="R2296" i="11" s="1"/>
  <c r="H2311" i="11"/>
  <c r="R2311" i="11" s="1"/>
  <c r="H2191" i="11"/>
  <c r="R2191" i="11" s="1"/>
  <c r="H2206" i="11"/>
  <c r="R2206" i="11" s="1"/>
  <c r="H2281" i="11"/>
  <c r="R2281" i="11" s="1"/>
  <c r="H2161" i="11"/>
  <c r="R2161" i="11" s="1"/>
  <c r="G2206" i="11"/>
  <c r="Q2206" i="11" s="1"/>
  <c r="G2221" i="11"/>
  <c r="Q2221" i="11" s="1"/>
  <c r="G2266" i="11"/>
  <c r="Q2266" i="11" s="1"/>
  <c r="G2281" i="11"/>
  <c r="Q2281" i="11" s="1"/>
  <c r="G2296" i="11"/>
  <c r="Q2296" i="11" s="1"/>
  <c r="G2311" i="11"/>
  <c r="Q2311" i="11" s="1"/>
  <c r="G2176" i="11"/>
  <c r="Q2176" i="11" s="1"/>
  <c r="G2191" i="11"/>
  <c r="Q2191" i="11" s="1"/>
  <c r="G2236" i="11"/>
  <c r="Q2236" i="11" s="1"/>
  <c r="G2251" i="11"/>
  <c r="Q2251" i="11" s="1"/>
  <c r="G2161" i="11"/>
  <c r="Q2161" i="11" s="1"/>
  <c r="H2174" i="11"/>
  <c r="R2174" i="11" s="1"/>
  <c r="H2204" i="11"/>
  <c r="R2204" i="11" s="1"/>
  <c r="H2234" i="11"/>
  <c r="R2234" i="11" s="1"/>
  <c r="H2264" i="11"/>
  <c r="R2264" i="11" s="1"/>
  <c r="H2279" i="11"/>
  <c r="R2279" i="11" s="1"/>
  <c r="H2294" i="11"/>
  <c r="R2294" i="11" s="1"/>
  <c r="H2309" i="11"/>
  <c r="R2309" i="11" s="1"/>
  <c r="H2189" i="11"/>
  <c r="R2189" i="11" s="1"/>
  <c r="H2219" i="11"/>
  <c r="R2219" i="11" s="1"/>
  <c r="H2249" i="11"/>
  <c r="R2249" i="11" s="1"/>
  <c r="H2159" i="11"/>
  <c r="R2159" i="11" s="1"/>
  <c r="G2159" i="11"/>
  <c r="Q2159" i="11" s="1"/>
  <c r="G2219" i="11"/>
  <c r="Q2219" i="11" s="1"/>
  <c r="G2249" i="11"/>
  <c r="Q2249" i="11" s="1"/>
  <c r="G2279" i="11"/>
  <c r="Q2279" i="11" s="1"/>
  <c r="G2294" i="11"/>
  <c r="Q2294" i="11" s="1"/>
  <c r="G2309" i="11"/>
  <c r="Q2309" i="11" s="1"/>
  <c r="G2174" i="11"/>
  <c r="Q2174" i="11" s="1"/>
  <c r="G2189" i="11"/>
  <c r="Q2189" i="11" s="1"/>
  <c r="G2204" i="11"/>
  <c r="Q2204" i="11" s="1"/>
  <c r="G2234" i="11"/>
  <c r="Q2234" i="11" s="1"/>
  <c r="G2264" i="11"/>
  <c r="Q2264" i="11" s="1"/>
  <c r="H2169" i="11"/>
  <c r="R2169" i="11" s="1"/>
  <c r="H2199" i="11"/>
  <c r="R2199" i="11" s="1"/>
  <c r="H2259" i="11"/>
  <c r="R2259" i="11" s="1"/>
  <c r="H2289" i="11"/>
  <c r="R2289" i="11" s="1"/>
  <c r="H2304" i="11"/>
  <c r="R2304" i="11" s="1"/>
  <c r="H2184" i="11"/>
  <c r="R2184" i="11" s="1"/>
  <c r="H2214" i="11"/>
  <c r="R2214" i="11" s="1"/>
  <c r="H2229" i="11"/>
  <c r="R2229" i="11" s="1"/>
  <c r="H2244" i="11"/>
  <c r="R2244" i="11" s="1"/>
  <c r="H2274" i="11"/>
  <c r="R2274" i="11" s="1"/>
  <c r="H2154" i="11"/>
  <c r="R2154" i="11" s="1"/>
  <c r="G2214" i="11"/>
  <c r="Q2214" i="11" s="1"/>
  <c r="G2229" i="11"/>
  <c r="Q2229" i="11" s="1"/>
  <c r="G2244" i="11"/>
  <c r="Q2244" i="11" s="1"/>
  <c r="G2274" i="11"/>
  <c r="Q2274" i="11" s="1"/>
  <c r="G2289" i="11"/>
  <c r="Q2289" i="11" s="1"/>
  <c r="G2304" i="11"/>
  <c r="Q2304" i="11" s="1"/>
  <c r="G2169" i="11"/>
  <c r="Q2169" i="11" s="1"/>
  <c r="G2184" i="11"/>
  <c r="Q2184" i="11" s="1"/>
  <c r="G2199" i="11"/>
  <c r="Q2199" i="11" s="1"/>
  <c r="G2259" i="11"/>
  <c r="Q2259" i="11" s="1"/>
  <c r="G2154" i="11"/>
  <c r="Q2154" i="11" s="1"/>
  <c r="H2196" i="11"/>
  <c r="R2196" i="11" s="1"/>
  <c r="H2211" i="11"/>
  <c r="R2211" i="11" s="1"/>
  <c r="H2241" i="11"/>
  <c r="R2241" i="11" s="1"/>
  <c r="H2271" i="11"/>
  <c r="R2271" i="11" s="1"/>
  <c r="H2301" i="11"/>
  <c r="R2301" i="11" s="1"/>
  <c r="H2181" i="11"/>
  <c r="R2181" i="11" s="1"/>
  <c r="H2226" i="11"/>
  <c r="R2226" i="11" s="1"/>
  <c r="H2256" i="11"/>
  <c r="R2256" i="11" s="1"/>
  <c r="H2286" i="11"/>
  <c r="R2286" i="11" s="1"/>
  <c r="H2166" i="11"/>
  <c r="R2166" i="11" s="1"/>
  <c r="H2151" i="11"/>
  <c r="R2151" i="11" s="1"/>
  <c r="G2256" i="11"/>
  <c r="Q2256" i="11" s="1"/>
  <c r="G2301" i="11"/>
  <c r="Q2301" i="11" s="1"/>
  <c r="G2166" i="11"/>
  <c r="Q2166" i="11" s="1"/>
  <c r="G2181" i="11"/>
  <c r="Q2181" i="11" s="1"/>
  <c r="G2196" i="11"/>
  <c r="Q2196" i="11" s="1"/>
  <c r="G2211" i="11"/>
  <c r="Q2211" i="11" s="1"/>
  <c r="G2226" i="11"/>
  <c r="Q2226" i="11" s="1"/>
  <c r="G2241" i="11"/>
  <c r="Q2241" i="11" s="1"/>
  <c r="G2271" i="11"/>
  <c r="Q2271" i="11" s="1"/>
  <c r="G2286" i="11"/>
  <c r="Q2286" i="11" s="1"/>
  <c r="G2151" i="11"/>
  <c r="Q2151" i="11" s="1"/>
  <c r="H2252" i="11"/>
  <c r="R2252" i="11" s="1"/>
  <c r="H2267" i="11"/>
  <c r="R2267" i="11" s="1"/>
  <c r="H2282" i="11"/>
  <c r="R2282" i="11" s="1"/>
  <c r="H2297" i="11"/>
  <c r="R2297" i="11" s="1"/>
  <c r="H2177" i="11"/>
  <c r="R2177" i="11" s="1"/>
  <c r="H2192" i="11"/>
  <c r="R2192" i="11" s="1"/>
  <c r="H2207" i="11"/>
  <c r="R2207" i="11" s="1"/>
  <c r="H2222" i="11"/>
  <c r="R2222" i="11" s="1"/>
  <c r="H2237" i="11"/>
  <c r="R2237" i="11" s="1"/>
  <c r="H2147" i="11"/>
  <c r="R2147" i="11" s="1"/>
  <c r="H2162" i="11"/>
  <c r="R2162" i="11" s="1"/>
  <c r="G2177" i="11"/>
  <c r="Q2177" i="11" s="1"/>
  <c r="G2192" i="11"/>
  <c r="Q2192" i="11" s="1"/>
  <c r="G2207" i="11"/>
  <c r="Q2207" i="11" s="1"/>
  <c r="G2222" i="11"/>
  <c r="Q2222" i="11" s="1"/>
  <c r="G2237" i="11"/>
  <c r="Q2237" i="11" s="1"/>
  <c r="G2267" i="11"/>
  <c r="Q2267" i="11" s="1"/>
  <c r="G2297" i="11"/>
  <c r="Q2297" i="11" s="1"/>
  <c r="G2252" i="11"/>
  <c r="Q2252" i="11" s="1"/>
  <c r="G2282" i="11"/>
  <c r="Q2282" i="11" s="1"/>
  <c r="G2147" i="11"/>
  <c r="Q2147" i="11" s="1"/>
  <c r="G2162" i="11"/>
  <c r="Q2162" i="11" s="1"/>
  <c r="F146" i="12" s="1"/>
  <c r="E15" i="13"/>
  <c r="H2182" i="11"/>
  <c r="R2182" i="11" s="1"/>
  <c r="H2212" i="11"/>
  <c r="R2212" i="11" s="1"/>
  <c r="H2242" i="11"/>
  <c r="R2242" i="11" s="1"/>
  <c r="H2272" i="11"/>
  <c r="R2272" i="11" s="1"/>
  <c r="H2287" i="11"/>
  <c r="R2287" i="11" s="1"/>
  <c r="H2302" i="11"/>
  <c r="R2302" i="11" s="1"/>
  <c r="H2197" i="11"/>
  <c r="R2197" i="11" s="1"/>
  <c r="H2227" i="11"/>
  <c r="R2227" i="11" s="1"/>
  <c r="H2257" i="11"/>
  <c r="R2257" i="11" s="1"/>
  <c r="H2152" i="11"/>
  <c r="R2152" i="11" s="1"/>
  <c r="H2167" i="11"/>
  <c r="R2167" i="11" s="1"/>
  <c r="G2197" i="11"/>
  <c r="Q2197" i="11" s="1"/>
  <c r="G2227" i="11"/>
  <c r="Q2227" i="11" s="1"/>
  <c r="G2257" i="11"/>
  <c r="Q2257" i="11" s="1"/>
  <c r="G2272" i="11"/>
  <c r="Q2272" i="11" s="1"/>
  <c r="G2287" i="11"/>
  <c r="Q2287" i="11" s="1"/>
  <c r="G2302" i="11"/>
  <c r="Q2302" i="11" s="1"/>
  <c r="G2152" i="11"/>
  <c r="Q2152" i="11" s="1"/>
  <c r="G2182" i="11"/>
  <c r="Q2182" i="11" s="1"/>
  <c r="G2212" i="11"/>
  <c r="Q2212" i="11" s="1"/>
  <c r="G2242" i="11"/>
  <c r="Q2242" i="11" s="1"/>
  <c r="G2167" i="11"/>
  <c r="Q2167" i="11" s="1"/>
  <c r="H2210" i="11"/>
  <c r="R2210" i="11" s="1"/>
  <c r="H2270" i="11"/>
  <c r="R2270" i="11" s="1"/>
  <c r="H2300" i="11"/>
  <c r="R2300" i="11" s="1"/>
  <c r="H2180" i="11"/>
  <c r="R2180" i="11" s="1"/>
  <c r="H2195" i="11"/>
  <c r="R2195" i="11" s="1"/>
  <c r="H2225" i="11"/>
  <c r="R2225" i="11" s="1"/>
  <c r="H2240" i="11"/>
  <c r="R2240" i="11" s="1"/>
  <c r="H2255" i="11"/>
  <c r="R2255" i="11" s="1"/>
  <c r="H2285" i="11"/>
  <c r="R2285" i="11" s="1"/>
  <c r="H2165" i="11"/>
  <c r="R2165" i="11" s="1"/>
  <c r="H2150" i="11"/>
  <c r="R2150" i="11" s="1"/>
  <c r="G2240" i="11"/>
  <c r="Q2240" i="11" s="1"/>
  <c r="G2255" i="11"/>
  <c r="Q2255" i="11" s="1"/>
  <c r="G2285" i="11"/>
  <c r="Q2285" i="11" s="1"/>
  <c r="G2300" i="11"/>
  <c r="Q2300" i="11" s="1"/>
  <c r="G2180" i="11"/>
  <c r="Q2180" i="11" s="1"/>
  <c r="G2195" i="11"/>
  <c r="Q2195" i="11" s="1"/>
  <c r="G2210" i="11"/>
  <c r="Q2210" i="11" s="1"/>
  <c r="G2225" i="11"/>
  <c r="Q2225" i="11" s="1"/>
  <c r="G2270" i="11"/>
  <c r="Q2270" i="11" s="1"/>
  <c r="G2150" i="11"/>
  <c r="Q2150" i="11" s="1"/>
  <c r="G2165" i="11"/>
  <c r="Q2165" i="11" s="1"/>
  <c r="H2188" i="11"/>
  <c r="R2188" i="11" s="1"/>
  <c r="H2218" i="11"/>
  <c r="R2218" i="11" s="1"/>
  <c r="H2233" i="11"/>
  <c r="R2233" i="11" s="1"/>
  <c r="H2248" i="11"/>
  <c r="R2248" i="11" s="1"/>
  <c r="H2263" i="11"/>
  <c r="R2263" i="11" s="1"/>
  <c r="H2278" i="11"/>
  <c r="R2278" i="11" s="1"/>
  <c r="H2293" i="11"/>
  <c r="R2293" i="11" s="1"/>
  <c r="H2308" i="11"/>
  <c r="R2308" i="11" s="1"/>
  <c r="H2173" i="11"/>
  <c r="R2173" i="11" s="1"/>
  <c r="H2203" i="11"/>
  <c r="R2203" i="11" s="1"/>
  <c r="H2158" i="11"/>
  <c r="R2158" i="11" s="1"/>
  <c r="G2173" i="11"/>
  <c r="Q2173" i="11" s="1"/>
  <c r="G2203" i="11"/>
  <c r="Q2203" i="11" s="1"/>
  <c r="G2233" i="11"/>
  <c r="Q2233" i="11" s="1"/>
  <c r="G2248" i="11"/>
  <c r="Q2248" i="11" s="1"/>
  <c r="G2293" i="11"/>
  <c r="Q2293" i="11" s="1"/>
  <c r="G2308" i="11"/>
  <c r="Q2308" i="11" s="1"/>
  <c r="G2188" i="11"/>
  <c r="Q2188" i="11" s="1"/>
  <c r="G2218" i="11"/>
  <c r="Q2218" i="11" s="1"/>
  <c r="G2263" i="11"/>
  <c r="Q2263" i="11" s="1"/>
  <c r="G2278" i="11"/>
  <c r="Q2278" i="11" s="1"/>
  <c r="G2158" i="11"/>
  <c r="Q2158" i="11" s="1"/>
  <c r="H2198" i="11"/>
  <c r="R2198" i="11" s="1"/>
  <c r="H2213" i="11"/>
  <c r="R2213" i="11" s="1"/>
  <c r="H2273" i="11"/>
  <c r="R2273" i="11" s="1"/>
  <c r="H2288" i="11"/>
  <c r="R2288" i="11" s="1"/>
  <c r="H2303" i="11"/>
  <c r="R2303" i="11" s="1"/>
  <c r="H2183" i="11"/>
  <c r="R2183" i="11" s="1"/>
  <c r="H2228" i="11"/>
  <c r="R2228" i="11" s="1"/>
  <c r="H2243" i="11"/>
  <c r="R2243" i="11" s="1"/>
  <c r="H2258" i="11"/>
  <c r="R2258" i="11" s="1"/>
  <c r="H2168" i="11"/>
  <c r="R2168" i="11" s="1"/>
  <c r="H2153" i="11"/>
  <c r="R2153" i="11" s="1"/>
  <c r="G2183" i="11"/>
  <c r="Q2183" i="11" s="1"/>
  <c r="G2213" i="11"/>
  <c r="Q2213" i="11" s="1"/>
  <c r="G2228" i="11"/>
  <c r="Q2228" i="11" s="1"/>
  <c r="G2288" i="11"/>
  <c r="Q2288" i="11" s="1"/>
  <c r="G2303" i="11"/>
  <c r="Q2303" i="11" s="1"/>
  <c r="G2198" i="11"/>
  <c r="Q2198" i="11" s="1"/>
  <c r="G2243" i="11"/>
  <c r="Q2243" i="11" s="1"/>
  <c r="G2258" i="11"/>
  <c r="Q2258" i="11" s="1"/>
  <c r="G2273" i="11"/>
  <c r="Q2273" i="11" s="1"/>
  <c r="G2153" i="11"/>
  <c r="Q2153" i="11" s="1"/>
  <c r="G2168" i="11"/>
  <c r="Q2168" i="11" s="1"/>
  <c r="H2172" i="11"/>
  <c r="R2172" i="11" s="1"/>
  <c r="H2202" i="11"/>
  <c r="R2202" i="11" s="1"/>
  <c r="H2217" i="11"/>
  <c r="R2217" i="11" s="1"/>
  <c r="H2247" i="11"/>
  <c r="R2247" i="11" s="1"/>
  <c r="H2292" i="11"/>
  <c r="R2292" i="11" s="1"/>
  <c r="H2307" i="11"/>
  <c r="R2307" i="11" s="1"/>
  <c r="H2187" i="11"/>
  <c r="R2187" i="11" s="1"/>
  <c r="H2232" i="11"/>
  <c r="R2232" i="11" s="1"/>
  <c r="H2262" i="11"/>
  <c r="R2262" i="11" s="1"/>
  <c r="H2277" i="11"/>
  <c r="R2277" i="11" s="1"/>
  <c r="H2157" i="11"/>
  <c r="R2157" i="11" s="1"/>
  <c r="G2157" i="11"/>
  <c r="Q2157" i="11" s="1"/>
  <c r="G2172" i="11"/>
  <c r="Q2172" i="11" s="1"/>
  <c r="G2187" i="11"/>
  <c r="Q2187" i="11" s="1"/>
  <c r="G2232" i="11"/>
  <c r="Q2232" i="11" s="1"/>
  <c r="G2262" i="11"/>
  <c r="Q2262" i="11" s="1"/>
  <c r="G2292" i="11"/>
  <c r="Q2292" i="11" s="1"/>
  <c r="G2307" i="11"/>
  <c r="Q2307" i="11" s="1"/>
  <c r="G2202" i="11"/>
  <c r="Q2202" i="11" s="1"/>
  <c r="G2217" i="11"/>
  <c r="Q2217" i="11" s="1"/>
  <c r="G2247" i="11"/>
  <c r="Q2247" i="11" s="1"/>
  <c r="G2277" i="11"/>
  <c r="Q2277" i="11" s="1"/>
  <c r="H135" i="9"/>
  <c r="G2239" i="11"/>
  <c r="Q2239" i="11" s="1"/>
  <c r="G2254" i="11"/>
  <c r="Q2254" i="11" s="1"/>
  <c r="G2269" i="11"/>
  <c r="Q2269" i="11" s="1"/>
  <c r="G2284" i="11"/>
  <c r="Q2284" i="11" s="1"/>
  <c r="G2299" i="11"/>
  <c r="Q2299" i="11" s="1"/>
  <c r="G2179" i="11"/>
  <c r="Q2179" i="11" s="1"/>
  <c r="G2194" i="11"/>
  <c r="Q2194" i="11" s="1"/>
  <c r="G2209" i="11"/>
  <c r="Q2209" i="11" s="1"/>
  <c r="G2224" i="11"/>
  <c r="Q2224" i="11" s="1"/>
  <c r="G2164" i="11"/>
  <c r="Q2164" i="11" s="1"/>
  <c r="G2149" i="11"/>
  <c r="Q2149" i="11" s="1"/>
  <c r="H1885" i="11"/>
  <c r="R1885" i="11" s="1"/>
  <c r="H1900" i="11"/>
  <c r="R1900" i="11" s="1"/>
  <c r="H1915" i="11"/>
  <c r="R1915" i="11" s="1"/>
  <c r="H1930" i="11"/>
  <c r="R1930" i="11" s="1"/>
  <c r="H1945" i="11"/>
  <c r="R1945" i="11" s="1"/>
  <c r="H1960" i="11"/>
  <c r="R1960" i="11" s="1"/>
  <c r="H1975" i="11"/>
  <c r="R1975" i="11" s="1"/>
  <c r="H1825" i="11"/>
  <c r="R1825" i="11" s="1"/>
  <c r="H1840" i="11"/>
  <c r="R1840" i="11" s="1"/>
  <c r="H1870" i="11"/>
  <c r="R1870" i="11" s="1"/>
  <c r="H1855" i="11"/>
  <c r="R1855" i="11" s="1"/>
  <c r="G1885" i="11"/>
  <c r="Q1885" i="11" s="1"/>
  <c r="G1900" i="11"/>
  <c r="Q1900" i="11" s="1"/>
  <c r="G1915" i="11"/>
  <c r="Q1915" i="11" s="1"/>
  <c r="G1930" i="11"/>
  <c r="Q1930" i="11" s="1"/>
  <c r="G1945" i="11"/>
  <c r="Q1945" i="11" s="1"/>
  <c r="G1960" i="11"/>
  <c r="Q1960" i="11" s="1"/>
  <c r="G1975" i="11"/>
  <c r="Q1975" i="11" s="1"/>
  <c r="G1870" i="11"/>
  <c r="Q1870" i="11" s="1"/>
  <c r="G1825" i="11"/>
  <c r="Q1825" i="11" s="1"/>
  <c r="G1840" i="11"/>
  <c r="Q1840" i="11" s="1"/>
  <c r="G1855" i="11"/>
  <c r="Q1855" i="11" s="1"/>
  <c r="H1818" i="11"/>
  <c r="R1818" i="11" s="1"/>
  <c r="H1878" i="11"/>
  <c r="R1878" i="11" s="1"/>
  <c r="H1893" i="11"/>
  <c r="R1893" i="11" s="1"/>
  <c r="H1908" i="11"/>
  <c r="R1908" i="11" s="1"/>
  <c r="H1923" i="11"/>
  <c r="R1923" i="11" s="1"/>
  <c r="H1938" i="11"/>
  <c r="R1938" i="11" s="1"/>
  <c r="H1953" i="11"/>
  <c r="R1953" i="11" s="1"/>
  <c r="H1968" i="11"/>
  <c r="R1968" i="11" s="1"/>
  <c r="H1848" i="11"/>
  <c r="R1848" i="11" s="1"/>
  <c r="H1863" i="11"/>
  <c r="R1863" i="11" s="1"/>
  <c r="H1833" i="11"/>
  <c r="R1833" i="11" s="1"/>
  <c r="G1818" i="11"/>
  <c r="Q1818" i="11" s="1"/>
  <c r="G1833" i="11"/>
  <c r="Q1833" i="11" s="1"/>
  <c r="G1878" i="11"/>
  <c r="Q1878" i="11" s="1"/>
  <c r="G1893" i="11"/>
  <c r="Q1893" i="11" s="1"/>
  <c r="G1908" i="11"/>
  <c r="Q1908" i="11" s="1"/>
  <c r="G1923" i="11"/>
  <c r="Q1923" i="11" s="1"/>
  <c r="G1938" i="11"/>
  <c r="Q1938" i="11" s="1"/>
  <c r="G1953" i="11"/>
  <c r="Q1953" i="11" s="1"/>
  <c r="G1968" i="11"/>
  <c r="Q1968" i="11" s="1"/>
  <c r="G1848" i="11"/>
  <c r="Q1848" i="11" s="1"/>
  <c r="G1863" i="11"/>
  <c r="Q1863" i="11" s="1"/>
  <c r="H1871" i="11"/>
  <c r="R1871" i="11" s="1"/>
  <c r="H1886" i="11"/>
  <c r="R1886" i="11" s="1"/>
  <c r="H1901" i="11"/>
  <c r="R1901" i="11" s="1"/>
  <c r="H1916" i="11"/>
  <c r="R1916" i="11" s="1"/>
  <c r="H1931" i="11"/>
  <c r="R1931" i="11" s="1"/>
  <c r="H1946" i="11"/>
  <c r="R1946" i="11" s="1"/>
  <c r="H1961" i="11"/>
  <c r="R1961" i="11" s="1"/>
  <c r="H1976" i="11"/>
  <c r="R1976" i="11" s="1"/>
  <c r="H1841" i="11"/>
  <c r="R1841" i="11" s="1"/>
  <c r="H1856" i="11"/>
  <c r="R1856" i="11" s="1"/>
  <c r="H1826" i="11"/>
  <c r="R1826" i="11" s="1"/>
  <c r="G1871" i="11"/>
  <c r="Q1871" i="11" s="1"/>
  <c r="G1886" i="11"/>
  <c r="Q1886" i="11" s="1"/>
  <c r="G1901" i="11"/>
  <c r="Q1901" i="11" s="1"/>
  <c r="G1916" i="11"/>
  <c r="Q1916" i="11" s="1"/>
  <c r="G1931" i="11"/>
  <c r="Q1931" i="11" s="1"/>
  <c r="G1946" i="11"/>
  <c r="Q1946" i="11" s="1"/>
  <c r="G1961" i="11"/>
  <c r="Q1961" i="11" s="1"/>
  <c r="G1976" i="11"/>
  <c r="Q1976" i="11" s="1"/>
  <c r="G1826" i="11"/>
  <c r="Q1826" i="11" s="1"/>
  <c r="G1841" i="11"/>
  <c r="Q1841" i="11" s="1"/>
  <c r="G1856" i="11"/>
  <c r="Q1856" i="11" s="1"/>
  <c r="H1875" i="11"/>
  <c r="R1875" i="11" s="1"/>
  <c r="H1890" i="11"/>
  <c r="R1890" i="11" s="1"/>
  <c r="H1905" i="11"/>
  <c r="R1905" i="11" s="1"/>
  <c r="H1920" i="11"/>
  <c r="R1920" i="11" s="1"/>
  <c r="H1935" i="11"/>
  <c r="R1935" i="11" s="1"/>
  <c r="H1950" i="11"/>
  <c r="R1950" i="11" s="1"/>
  <c r="H1965" i="11"/>
  <c r="R1965" i="11" s="1"/>
  <c r="H1980" i="11"/>
  <c r="R1980" i="11" s="1"/>
  <c r="H1845" i="11"/>
  <c r="R1845" i="11" s="1"/>
  <c r="H1830" i="11"/>
  <c r="R1830" i="11" s="1"/>
  <c r="H1860" i="11"/>
  <c r="R1860" i="11" s="1"/>
  <c r="G1875" i="11"/>
  <c r="Q1875" i="11" s="1"/>
  <c r="G1890" i="11"/>
  <c r="Q1890" i="11" s="1"/>
  <c r="G1905" i="11"/>
  <c r="Q1905" i="11" s="1"/>
  <c r="G1920" i="11"/>
  <c r="Q1920" i="11" s="1"/>
  <c r="G1935" i="11"/>
  <c r="Q1935" i="11" s="1"/>
  <c r="G1950" i="11"/>
  <c r="Q1950" i="11" s="1"/>
  <c r="G1965" i="11"/>
  <c r="Q1965" i="11" s="1"/>
  <c r="G1980" i="11"/>
  <c r="Q1980" i="11" s="1"/>
  <c r="G1845" i="11"/>
  <c r="Q1845" i="11" s="1"/>
  <c r="G1830" i="11"/>
  <c r="Q1830" i="11" s="1"/>
  <c r="G1860" i="11"/>
  <c r="Q1860" i="11" s="1"/>
  <c r="G1876" i="11"/>
  <c r="Q1876" i="11" s="1"/>
  <c r="G1891" i="11"/>
  <c r="Q1891" i="11" s="1"/>
  <c r="G1906" i="11"/>
  <c r="Q1906" i="11" s="1"/>
  <c r="G1921" i="11"/>
  <c r="Q1921" i="11" s="1"/>
  <c r="G1936" i="11"/>
  <c r="Q1936" i="11" s="1"/>
  <c r="G1951" i="11"/>
  <c r="Q1951" i="11" s="1"/>
  <c r="G1966" i="11"/>
  <c r="Q1966" i="11" s="1"/>
  <c r="G1981" i="11"/>
  <c r="Q1981" i="11" s="1"/>
  <c r="G1831" i="11"/>
  <c r="Q1831" i="11" s="1"/>
  <c r="G1846" i="11"/>
  <c r="Q1846" i="11" s="1"/>
  <c r="G1861" i="11"/>
  <c r="Q1861" i="11" s="1"/>
  <c r="H1831" i="11"/>
  <c r="R1831" i="11" s="1"/>
  <c r="H1876" i="11"/>
  <c r="R1876" i="11" s="1"/>
  <c r="H1891" i="11"/>
  <c r="R1891" i="11" s="1"/>
  <c r="H1906" i="11"/>
  <c r="R1906" i="11" s="1"/>
  <c r="H1921" i="11"/>
  <c r="R1921" i="11" s="1"/>
  <c r="H1936" i="11"/>
  <c r="R1936" i="11" s="1"/>
  <c r="H1951" i="11"/>
  <c r="R1951" i="11" s="1"/>
  <c r="H1966" i="11"/>
  <c r="R1966" i="11" s="1"/>
  <c r="H1981" i="11"/>
  <c r="R1981" i="11" s="1"/>
  <c r="H1861" i="11"/>
  <c r="R1861" i="11" s="1"/>
  <c r="H1846" i="11"/>
  <c r="R1846" i="11" s="1"/>
  <c r="H1874" i="11"/>
  <c r="R1874" i="11" s="1"/>
  <c r="H1889" i="11"/>
  <c r="R1889" i="11" s="1"/>
  <c r="H1904" i="11"/>
  <c r="R1904" i="11" s="1"/>
  <c r="H1919" i="11"/>
  <c r="R1919" i="11" s="1"/>
  <c r="H1934" i="11"/>
  <c r="R1934" i="11" s="1"/>
  <c r="H1949" i="11"/>
  <c r="R1949" i="11" s="1"/>
  <c r="H1964" i="11"/>
  <c r="R1964" i="11" s="1"/>
  <c r="H1979" i="11"/>
  <c r="R1979" i="11" s="1"/>
  <c r="H1859" i="11"/>
  <c r="R1859" i="11" s="1"/>
  <c r="H1829" i="11"/>
  <c r="R1829" i="11" s="1"/>
  <c r="H1844" i="11"/>
  <c r="R1844" i="11" s="1"/>
  <c r="G1859" i="11"/>
  <c r="Q1859" i="11" s="1"/>
  <c r="G1874" i="11"/>
  <c r="Q1874" i="11" s="1"/>
  <c r="G1889" i="11"/>
  <c r="Q1889" i="11" s="1"/>
  <c r="G1904" i="11"/>
  <c r="Q1904" i="11" s="1"/>
  <c r="G1919" i="11"/>
  <c r="Q1919" i="11" s="1"/>
  <c r="G1934" i="11"/>
  <c r="Q1934" i="11" s="1"/>
  <c r="G1949" i="11"/>
  <c r="Q1949" i="11" s="1"/>
  <c r="G1964" i="11"/>
  <c r="Q1964" i="11" s="1"/>
  <c r="G1979" i="11"/>
  <c r="Q1979" i="11" s="1"/>
  <c r="G1829" i="11"/>
  <c r="Q1829" i="11" s="1"/>
  <c r="G1844" i="11"/>
  <c r="Q1844" i="11" s="1"/>
  <c r="H1884" i="11"/>
  <c r="R1884" i="11" s="1"/>
  <c r="H1899" i="11"/>
  <c r="R1899" i="11" s="1"/>
  <c r="H1914" i="11"/>
  <c r="R1914" i="11" s="1"/>
  <c r="H1929" i="11"/>
  <c r="R1929" i="11" s="1"/>
  <c r="H1944" i="11"/>
  <c r="R1944" i="11" s="1"/>
  <c r="H1959" i="11"/>
  <c r="R1959" i="11" s="1"/>
  <c r="H1974" i="11"/>
  <c r="R1974" i="11" s="1"/>
  <c r="H1824" i="11"/>
  <c r="R1824" i="11" s="1"/>
  <c r="H1854" i="11"/>
  <c r="R1854" i="11" s="1"/>
  <c r="H1869" i="11"/>
  <c r="R1869" i="11" s="1"/>
  <c r="H1839" i="11"/>
  <c r="R1839" i="11" s="1"/>
  <c r="G1884" i="11"/>
  <c r="Q1884" i="11" s="1"/>
  <c r="G1899" i="11"/>
  <c r="Q1899" i="11" s="1"/>
  <c r="G1914" i="11"/>
  <c r="Q1914" i="11" s="1"/>
  <c r="G1929" i="11"/>
  <c r="Q1929" i="11" s="1"/>
  <c r="G1944" i="11"/>
  <c r="Q1944" i="11" s="1"/>
  <c r="G1959" i="11"/>
  <c r="Q1959" i="11" s="1"/>
  <c r="G1974" i="11"/>
  <c r="Q1974" i="11" s="1"/>
  <c r="G1839" i="11"/>
  <c r="Q1839" i="11" s="1"/>
  <c r="G1824" i="11"/>
  <c r="Q1824" i="11" s="1"/>
  <c r="G1869" i="11"/>
  <c r="Q1869" i="11" s="1"/>
  <c r="G1854" i="11"/>
  <c r="Q1854" i="11" s="1"/>
  <c r="H1836" i="11"/>
  <c r="R1836" i="11" s="1"/>
  <c r="H1866" i="11"/>
  <c r="R1866" i="11" s="1"/>
  <c r="H1881" i="11"/>
  <c r="R1881" i="11" s="1"/>
  <c r="H1896" i="11"/>
  <c r="R1896" i="11" s="1"/>
  <c r="H1911" i="11"/>
  <c r="R1911" i="11" s="1"/>
  <c r="H1926" i="11"/>
  <c r="R1926" i="11" s="1"/>
  <c r="H1941" i="11"/>
  <c r="R1941" i="11" s="1"/>
  <c r="H1956" i="11"/>
  <c r="R1956" i="11" s="1"/>
  <c r="H1971" i="11"/>
  <c r="R1971" i="11" s="1"/>
  <c r="H1821" i="11"/>
  <c r="R1821" i="11" s="1"/>
  <c r="H1851" i="11"/>
  <c r="R1851" i="11" s="1"/>
  <c r="G1821" i="11"/>
  <c r="Q1821" i="11" s="1"/>
  <c r="G1881" i="11"/>
  <c r="Q1881" i="11" s="1"/>
  <c r="G1896" i="11"/>
  <c r="Q1896" i="11" s="1"/>
  <c r="G1911" i="11"/>
  <c r="Q1911" i="11" s="1"/>
  <c r="G1926" i="11"/>
  <c r="Q1926" i="11" s="1"/>
  <c r="G1941" i="11"/>
  <c r="Q1941" i="11" s="1"/>
  <c r="G1956" i="11"/>
  <c r="Q1956" i="11" s="1"/>
  <c r="G1971" i="11"/>
  <c r="Q1971" i="11" s="1"/>
  <c r="G1866" i="11"/>
  <c r="Q1866" i="11" s="1"/>
  <c r="G1836" i="11"/>
  <c r="Q1836" i="11" s="1"/>
  <c r="G1851" i="11"/>
  <c r="Q1851" i="11" s="1"/>
  <c r="H1817" i="11"/>
  <c r="R1817" i="11" s="1"/>
  <c r="H1877" i="11"/>
  <c r="R1877" i="11" s="1"/>
  <c r="H1892" i="11"/>
  <c r="R1892" i="11" s="1"/>
  <c r="H1907" i="11"/>
  <c r="R1907" i="11" s="1"/>
  <c r="H1922" i="11"/>
  <c r="R1922" i="11" s="1"/>
  <c r="H1937" i="11"/>
  <c r="R1937" i="11" s="1"/>
  <c r="H1952" i="11"/>
  <c r="R1952" i="11" s="1"/>
  <c r="H1967" i="11"/>
  <c r="R1967" i="11" s="1"/>
  <c r="H1832" i="11"/>
  <c r="R1832" i="11" s="1"/>
  <c r="H1862" i="11"/>
  <c r="R1862" i="11" s="1"/>
  <c r="H1847" i="11"/>
  <c r="R1847" i="11" s="1"/>
  <c r="G1817" i="11"/>
  <c r="Q1817" i="11" s="1"/>
  <c r="F123" i="12" s="1"/>
  <c r="G1877" i="11"/>
  <c r="Q1877" i="11" s="1"/>
  <c r="F127" i="12" s="1"/>
  <c r="G1892" i="11"/>
  <c r="Q1892" i="11" s="1"/>
  <c r="F128" i="12" s="1"/>
  <c r="G1907" i="11"/>
  <c r="Q1907" i="11" s="1"/>
  <c r="F129" i="12" s="1"/>
  <c r="G1922" i="11"/>
  <c r="Q1922" i="11" s="1"/>
  <c r="F130" i="12" s="1"/>
  <c r="G1937" i="11"/>
  <c r="Q1937" i="11" s="1"/>
  <c r="F131" i="12" s="1"/>
  <c r="G1952" i="11"/>
  <c r="Q1952" i="11" s="1"/>
  <c r="F132" i="12" s="1"/>
  <c r="G1967" i="11"/>
  <c r="Q1967" i="11" s="1"/>
  <c r="F133" i="12" s="1"/>
  <c r="G1862" i="11"/>
  <c r="Q1862" i="11" s="1"/>
  <c r="F126" i="12" s="1"/>
  <c r="E13" i="13"/>
  <c r="G1847" i="11"/>
  <c r="Q1847" i="11" s="1"/>
  <c r="F125" i="12" s="1"/>
  <c r="G1832" i="11"/>
  <c r="Q1832" i="11" s="1"/>
  <c r="F124" i="12" s="1"/>
  <c r="H1852" i="11"/>
  <c r="R1852" i="11" s="1"/>
  <c r="H1882" i="11"/>
  <c r="R1882" i="11" s="1"/>
  <c r="H1897" i="11"/>
  <c r="R1897" i="11" s="1"/>
  <c r="H1912" i="11"/>
  <c r="R1912" i="11" s="1"/>
  <c r="H1927" i="11"/>
  <c r="R1927" i="11" s="1"/>
  <c r="H1942" i="11"/>
  <c r="R1942" i="11" s="1"/>
  <c r="H1957" i="11"/>
  <c r="R1957" i="11" s="1"/>
  <c r="H1972" i="11"/>
  <c r="R1972" i="11" s="1"/>
  <c r="H1822" i="11"/>
  <c r="R1822" i="11" s="1"/>
  <c r="H1837" i="11"/>
  <c r="R1837" i="11" s="1"/>
  <c r="H1867" i="11"/>
  <c r="R1867" i="11" s="1"/>
  <c r="G1837" i="11"/>
  <c r="Q1837" i="11" s="1"/>
  <c r="G1882" i="11"/>
  <c r="Q1882" i="11" s="1"/>
  <c r="G1897" i="11"/>
  <c r="Q1897" i="11" s="1"/>
  <c r="G1912" i="11"/>
  <c r="Q1912" i="11" s="1"/>
  <c r="G1927" i="11"/>
  <c r="Q1927" i="11" s="1"/>
  <c r="G1942" i="11"/>
  <c r="Q1942" i="11" s="1"/>
  <c r="G1957" i="11"/>
  <c r="Q1957" i="11" s="1"/>
  <c r="G1972" i="11"/>
  <c r="Q1972" i="11" s="1"/>
  <c r="G1867" i="11"/>
  <c r="Q1867" i="11" s="1"/>
  <c r="G1852" i="11"/>
  <c r="Q1852" i="11" s="1"/>
  <c r="G1822" i="11"/>
  <c r="Q1822" i="11" s="1"/>
  <c r="H1820" i="11"/>
  <c r="R1820" i="11" s="1"/>
  <c r="H1880" i="11"/>
  <c r="R1880" i="11" s="1"/>
  <c r="H1895" i="11"/>
  <c r="R1895" i="11" s="1"/>
  <c r="H1910" i="11"/>
  <c r="R1910" i="11" s="1"/>
  <c r="H1925" i="11"/>
  <c r="R1925" i="11" s="1"/>
  <c r="H1940" i="11"/>
  <c r="R1940" i="11" s="1"/>
  <c r="H1955" i="11"/>
  <c r="R1955" i="11" s="1"/>
  <c r="H1970" i="11"/>
  <c r="R1970" i="11" s="1"/>
  <c r="H1850" i="11"/>
  <c r="R1850" i="11" s="1"/>
  <c r="H1865" i="11"/>
  <c r="R1865" i="11" s="1"/>
  <c r="H1835" i="11"/>
  <c r="R1835" i="11" s="1"/>
  <c r="G1820" i="11"/>
  <c r="Q1820" i="11" s="1"/>
  <c r="G1880" i="11"/>
  <c r="Q1880" i="11" s="1"/>
  <c r="G1895" i="11"/>
  <c r="Q1895" i="11" s="1"/>
  <c r="G1910" i="11"/>
  <c r="Q1910" i="11" s="1"/>
  <c r="G1925" i="11"/>
  <c r="Q1925" i="11" s="1"/>
  <c r="G1940" i="11"/>
  <c r="Q1940" i="11" s="1"/>
  <c r="G1955" i="11"/>
  <c r="Q1955" i="11" s="1"/>
  <c r="G1970" i="11"/>
  <c r="Q1970" i="11" s="1"/>
  <c r="G1850" i="11"/>
  <c r="Q1850" i="11" s="1"/>
  <c r="G1865" i="11"/>
  <c r="Q1865" i="11" s="1"/>
  <c r="G1835" i="11"/>
  <c r="Q1835" i="11" s="1"/>
  <c r="H1873" i="11"/>
  <c r="R1873" i="11" s="1"/>
  <c r="H1888" i="11"/>
  <c r="R1888" i="11" s="1"/>
  <c r="H1903" i="11"/>
  <c r="R1903" i="11" s="1"/>
  <c r="H1918" i="11"/>
  <c r="R1918" i="11" s="1"/>
  <c r="H1933" i="11"/>
  <c r="R1933" i="11" s="1"/>
  <c r="H1948" i="11"/>
  <c r="R1948" i="11" s="1"/>
  <c r="H1963" i="11"/>
  <c r="R1963" i="11" s="1"/>
  <c r="H1978" i="11"/>
  <c r="R1978" i="11" s="1"/>
  <c r="H1828" i="11"/>
  <c r="R1828" i="11" s="1"/>
  <c r="H1843" i="11"/>
  <c r="R1843" i="11" s="1"/>
  <c r="H1858" i="11"/>
  <c r="R1858" i="11" s="1"/>
  <c r="G1858" i="11"/>
  <c r="Q1858" i="11" s="1"/>
  <c r="G1873" i="11"/>
  <c r="Q1873" i="11" s="1"/>
  <c r="G1888" i="11"/>
  <c r="Q1888" i="11" s="1"/>
  <c r="G1903" i="11"/>
  <c r="Q1903" i="11" s="1"/>
  <c r="G1918" i="11"/>
  <c r="Q1918" i="11" s="1"/>
  <c r="G1933" i="11"/>
  <c r="Q1933" i="11" s="1"/>
  <c r="G1948" i="11"/>
  <c r="Q1948" i="11" s="1"/>
  <c r="G1963" i="11"/>
  <c r="Q1963" i="11" s="1"/>
  <c r="G1978" i="11"/>
  <c r="Q1978" i="11" s="1"/>
  <c r="G1843" i="11"/>
  <c r="Q1843" i="11" s="1"/>
  <c r="G1828" i="11"/>
  <c r="Q1828" i="11" s="1"/>
  <c r="H1883" i="11"/>
  <c r="R1883" i="11" s="1"/>
  <c r="H1898" i="11"/>
  <c r="R1898" i="11" s="1"/>
  <c r="H1913" i="11"/>
  <c r="R1913" i="11" s="1"/>
  <c r="H1928" i="11"/>
  <c r="R1928" i="11" s="1"/>
  <c r="H1943" i="11"/>
  <c r="R1943" i="11" s="1"/>
  <c r="H1958" i="11"/>
  <c r="R1958" i="11" s="1"/>
  <c r="H1973" i="11"/>
  <c r="R1973" i="11" s="1"/>
  <c r="H1868" i="11"/>
  <c r="R1868" i="11" s="1"/>
  <c r="H1823" i="11"/>
  <c r="R1823" i="11" s="1"/>
  <c r="H1838" i="11"/>
  <c r="R1838" i="11" s="1"/>
  <c r="H1853" i="11"/>
  <c r="R1853" i="11" s="1"/>
  <c r="G1838" i="11"/>
  <c r="Q1838" i="11" s="1"/>
  <c r="G1868" i="11"/>
  <c r="Q1868" i="11" s="1"/>
  <c r="G1883" i="11"/>
  <c r="Q1883" i="11" s="1"/>
  <c r="G1898" i="11"/>
  <c r="Q1898" i="11" s="1"/>
  <c r="G1913" i="11"/>
  <c r="Q1913" i="11" s="1"/>
  <c r="G1928" i="11"/>
  <c r="Q1928" i="11" s="1"/>
  <c r="G1943" i="11"/>
  <c r="Q1943" i="11" s="1"/>
  <c r="G1958" i="11"/>
  <c r="Q1958" i="11" s="1"/>
  <c r="G1973" i="11"/>
  <c r="Q1973" i="11" s="1"/>
  <c r="G1823" i="11"/>
  <c r="Q1823" i="11" s="1"/>
  <c r="G1853" i="11"/>
  <c r="Q1853" i="11" s="1"/>
  <c r="H1872" i="11"/>
  <c r="R1872" i="11" s="1"/>
  <c r="H1887" i="11"/>
  <c r="R1887" i="11" s="1"/>
  <c r="H1902" i="11"/>
  <c r="R1902" i="11" s="1"/>
  <c r="H1917" i="11"/>
  <c r="R1917" i="11" s="1"/>
  <c r="H1932" i="11"/>
  <c r="R1932" i="11" s="1"/>
  <c r="H1947" i="11"/>
  <c r="R1947" i="11" s="1"/>
  <c r="H1962" i="11"/>
  <c r="R1962" i="11" s="1"/>
  <c r="H1977" i="11"/>
  <c r="R1977" i="11" s="1"/>
  <c r="H1857" i="11"/>
  <c r="R1857" i="11" s="1"/>
  <c r="H1827" i="11"/>
  <c r="R1827" i="11" s="1"/>
  <c r="H1842" i="11"/>
  <c r="R1842" i="11" s="1"/>
  <c r="G1872" i="11"/>
  <c r="Q1872" i="11" s="1"/>
  <c r="G1887" i="11"/>
  <c r="Q1887" i="11" s="1"/>
  <c r="G1902" i="11"/>
  <c r="Q1902" i="11" s="1"/>
  <c r="G1917" i="11"/>
  <c r="Q1917" i="11" s="1"/>
  <c r="G1932" i="11"/>
  <c r="Q1932" i="11" s="1"/>
  <c r="G1947" i="11"/>
  <c r="Q1947" i="11" s="1"/>
  <c r="G1962" i="11"/>
  <c r="Q1962" i="11" s="1"/>
  <c r="G1977" i="11"/>
  <c r="Q1977" i="11" s="1"/>
  <c r="G1857" i="11"/>
  <c r="Q1857" i="11" s="1"/>
  <c r="G1827" i="11"/>
  <c r="Q1827" i="11" s="1"/>
  <c r="G1842" i="11"/>
  <c r="Q1842" i="11" s="1"/>
  <c r="H115" i="9"/>
  <c r="G1819" i="11"/>
  <c r="Q1819" i="11" s="1"/>
  <c r="G1864" i="11"/>
  <c r="Q1864" i="11" s="1"/>
  <c r="G1879" i="11"/>
  <c r="Q1879" i="11" s="1"/>
  <c r="G1894" i="11"/>
  <c r="Q1894" i="11" s="1"/>
  <c r="G1909" i="11"/>
  <c r="Q1909" i="11" s="1"/>
  <c r="G1924" i="11"/>
  <c r="Q1924" i="11" s="1"/>
  <c r="G1939" i="11"/>
  <c r="Q1939" i="11" s="1"/>
  <c r="G1954" i="11"/>
  <c r="Q1954" i="11" s="1"/>
  <c r="G1969" i="11"/>
  <c r="Q1969" i="11" s="1"/>
  <c r="G1834" i="11"/>
  <c r="Q1834" i="11" s="1"/>
  <c r="G1849" i="11"/>
  <c r="Q1849" i="11" s="1"/>
  <c r="G4129" i="11"/>
  <c r="Q4129" i="11" s="1"/>
  <c r="G4144" i="11"/>
  <c r="Q4144" i="11" s="1"/>
  <c r="G4159" i="11"/>
  <c r="Q4159" i="11" s="1"/>
  <c r="G4174" i="11"/>
  <c r="Q4174" i="11" s="1"/>
  <c r="G4189" i="11"/>
  <c r="Q4189" i="11" s="1"/>
  <c r="G4204" i="11"/>
  <c r="Q4204" i="11" s="1"/>
  <c r="G4219" i="11"/>
  <c r="Q4219" i="11" s="1"/>
  <c r="G4234" i="11"/>
  <c r="Q4234" i="11" s="1"/>
  <c r="G4249" i="11"/>
  <c r="Q4249" i="11" s="1"/>
  <c r="G4264" i="11"/>
  <c r="Q4264" i="11" s="1"/>
  <c r="G4279" i="11"/>
  <c r="Q4279" i="11" s="1"/>
  <c r="H255" i="9"/>
  <c r="G3970" i="11"/>
  <c r="Q3970" i="11" s="1"/>
  <c r="G3985" i="11"/>
  <c r="Q3985" i="11" s="1"/>
  <c r="G4000" i="11"/>
  <c r="Q4000" i="11" s="1"/>
  <c r="G4015" i="11"/>
  <c r="Q4015" i="11" s="1"/>
  <c r="G4030" i="11"/>
  <c r="Q4030" i="11" s="1"/>
  <c r="G4045" i="11"/>
  <c r="Q4045" i="11" s="1"/>
  <c r="G4060" i="11"/>
  <c r="Q4060" i="11" s="1"/>
  <c r="G4075" i="11"/>
  <c r="Q4075" i="11" s="1"/>
  <c r="G4090" i="11"/>
  <c r="Q4090" i="11" s="1"/>
  <c r="G4105" i="11"/>
  <c r="Q4105" i="11" s="1"/>
  <c r="G4120" i="11"/>
  <c r="Q4120" i="11" s="1"/>
  <c r="H3970" i="11"/>
  <c r="R3970" i="11" s="1"/>
  <c r="H3985" i="11"/>
  <c r="R3985" i="11" s="1"/>
  <c r="H4000" i="11"/>
  <c r="R4000" i="11" s="1"/>
  <c r="H4015" i="11"/>
  <c r="R4015" i="11" s="1"/>
  <c r="H4030" i="11"/>
  <c r="R4030" i="11" s="1"/>
  <c r="H4045" i="11"/>
  <c r="R4045" i="11" s="1"/>
  <c r="H4060" i="11"/>
  <c r="R4060" i="11" s="1"/>
  <c r="H4075" i="11"/>
  <c r="R4075" i="11" s="1"/>
  <c r="H4090" i="11"/>
  <c r="R4090" i="11" s="1"/>
  <c r="H4105" i="11"/>
  <c r="R4105" i="11" s="1"/>
  <c r="H4120" i="11"/>
  <c r="R4120" i="11" s="1"/>
  <c r="H3963" i="11"/>
  <c r="R3963" i="11" s="1"/>
  <c r="H3978" i="11"/>
  <c r="R3978" i="11" s="1"/>
  <c r="H3993" i="11"/>
  <c r="R3993" i="11" s="1"/>
  <c r="H4008" i="11"/>
  <c r="R4008" i="11" s="1"/>
  <c r="H4023" i="11"/>
  <c r="R4023" i="11" s="1"/>
  <c r="H4038" i="11"/>
  <c r="R4038" i="11" s="1"/>
  <c r="H4053" i="11"/>
  <c r="R4053" i="11" s="1"/>
  <c r="H4068" i="11"/>
  <c r="R4068" i="11" s="1"/>
  <c r="H4083" i="11"/>
  <c r="R4083" i="11" s="1"/>
  <c r="H4098" i="11"/>
  <c r="R4098" i="11" s="1"/>
  <c r="H4113" i="11"/>
  <c r="R4113" i="11" s="1"/>
  <c r="G3963" i="11"/>
  <c r="Q3963" i="11" s="1"/>
  <c r="G3978" i="11"/>
  <c r="Q3978" i="11" s="1"/>
  <c r="G3993" i="11"/>
  <c r="Q3993" i="11" s="1"/>
  <c r="G4008" i="11"/>
  <c r="Q4008" i="11" s="1"/>
  <c r="G4023" i="11"/>
  <c r="Q4023" i="11" s="1"/>
  <c r="G4038" i="11"/>
  <c r="Q4038" i="11" s="1"/>
  <c r="G4053" i="11"/>
  <c r="Q4053" i="11" s="1"/>
  <c r="G4068" i="11"/>
  <c r="Q4068" i="11" s="1"/>
  <c r="G4083" i="11"/>
  <c r="Q4083" i="11" s="1"/>
  <c r="G4098" i="11"/>
  <c r="Q4098" i="11" s="1"/>
  <c r="G4113" i="11"/>
  <c r="Q4113" i="11" s="1"/>
  <c r="H3971" i="11"/>
  <c r="R3971" i="11" s="1"/>
  <c r="H3986" i="11"/>
  <c r="R3986" i="11" s="1"/>
  <c r="H4001" i="11"/>
  <c r="R4001" i="11" s="1"/>
  <c r="H4016" i="11"/>
  <c r="R4016" i="11" s="1"/>
  <c r="H4031" i="11"/>
  <c r="R4031" i="11" s="1"/>
  <c r="H4046" i="11"/>
  <c r="R4046" i="11" s="1"/>
  <c r="H4061" i="11"/>
  <c r="R4061" i="11" s="1"/>
  <c r="H4076" i="11"/>
  <c r="R4076" i="11" s="1"/>
  <c r="H4091" i="11"/>
  <c r="R4091" i="11" s="1"/>
  <c r="H4106" i="11"/>
  <c r="R4106" i="11" s="1"/>
  <c r="H4121" i="11"/>
  <c r="R4121" i="11" s="1"/>
  <c r="G3971" i="11"/>
  <c r="Q3971" i="11" s="1"/>
  <c r="G3986" i="11"/>
  <c r="Q3986" i="11" s="1"/>
  <c r="G4001" i="11"/>
  <c r="Q4001" i="11" s="1"/>
  <c r="G4016" i="11"/>
  <c r="Q4016" i="11" s="1"/>
  <c r="G4031" i="11"/>
  <c r="Q4031" i="11" s="1"/>
  <c r="G4046" i="11"/>
  <c r="Q4046" i="11" s="1"/>
  <c r="G4061" i="11"/>
  <c r="Q4061" i="11" s="1"/>
  <c r="G4076" i="11"/>
  <c r="Q4076" i="11" s="1"/>
  <c r="G4091" i="11"/>
  <c r="Q4091" i="11" s="1"/>
  <c r="G4106" i="11"/>
  <c r="Q4106" i="11" s="1"/>
  <c r="G4121" i="11"/>
  <c r="Q4121" i="11" s="1"/>
  <c r="H3975" i="11"/>
  <c r="R3975" i="11" s="1"/>
  <c r="H3990" i="11"/>
  <c r="R3990" i="11" s="1"/>
  <c r="H4005" i="11"/>
  <c r="R4005" i="11" s="1"/>
  <c r="H4020" i="11"/>
  <c r="R4020" i="11" s="1"/>
  <c r="H4035" i="11"/>
  <c r="R4035" i="11" s="1"/>
  <c r="H4050" i="11"/>
  <c r="R4050" i="11" s="1"/>
  <c r="H4065" i="11"/>
  <c r="R4065" i="11" s="1"/>
  <c r="H4080" i="11"/>
  <c r="R4080" i="11" s="1"/>
  <c r="H4095" i="11"/>
  <c r="R4095" i="11" s="1"/>
  <c r="H4110" i="11"/>
  <c r="R4110" i="11" s="1"/>
  <c r="H4125" i="11"/>
  <c r="R4125" i="11" s="1"/>
  <c r="G3975" i="11"/>
  <c r="Q3975" i="11" s="1"/>
  <c r="G3990" i="11"/>
  <c r="Q3990" i="11" s="1"/>
  <c r="G4005" i="11"/>
  <c r="Q4005" i="11" s="1"/>
  <c r="G4020" i="11"/>
  <c r="Q4020" i="11" s="1"/>
  <c r="G4035" i="11"/>
  <c r="Q4035" i="11" s="1"/>
  <c r="G4050" i="11"/>
  <c r="Q4050" i="11" s="1"/>
  <c r="G4065" i="11"/>
  <c r="Q4065" i="11" s="1"/>
  <c r="G4080" i="11"/>
  <c r="Q4080" i="11" s="1"/>
  <c r="G4095" i="11"/>
  <c r="Q4095" i="11" s="1"/>
  <c r="G4110" i="11"/>
  <c r="Q4110" i="11" s="1"/>
  <c r="G4125" i="11"/>
  <c r="Q4125" i="11" s="1"/>
  <c r="H3976" i="11"/>
  <c r="R3976" i="11" s="1"/>
  <c r="H3991" i="11"/>
  <c r="R3991" i="11" s="1"/>
  <c r="H4006" i="11"/>
  <c r="R4006" i="11" s="1"/>
  <c r="H4021" i="11"/>
  <c r="R4021" i="11" s="1"/>
  <c r="H4036" i="11"/>
  <c r="R4036" i="11" s="1"/>
  <c r="H4051" i="11"/>
  <c r="R4051" i="11" s="1"/>
  <c r="H4066" i="11"/>
  <c r="R4066" i="11" s="1"/>
  <c r="H4081" i="11"/>
  <c r="R4081" i="11" s="1"/>
  <c r="H4096" i="11"/>
  <c r="R4096" i="11" s="1"/>
  <c r="H4111" i="11"/>
  <c r="R4111" i="11" s="1"/>
  <c r="H4126" i="11"/>
  <c r="R4126" i="11" s="1"/>
  <c r="G3976" i="11"/>
  <c r="Q3976" i="11" s="1"/>
  <c r="G3991" i="11"/>
  <c r="Q3991" i="11" s="1"/>
  <c r="G4006" i="11"/>
  <c r="Q4006" i="11" s="1"/>
  <c r="G4021" i="11"/>
  <c r="Q4021" i="11" s="1"/>
  <c r="G4036" i="11"/>
  <c r="Q4036" i="11" s="1"/>
  <c r="G4051" i="11"/>
  <c r="Q4051" i="11" s="1"/>
  <c r="G4066" i="11"/>
  <c r="Q4066" i="11" s="1"/>
  <c r="G4081" i="11"/>
  <c r="Q4081" i="11" s="1"/>
  <c r="G4096" i="11"/>
  <c r="Q4096" i="11" s="1"/>
  <c r="G4111" i="11"/>
  <c r="Q4111" i="11" s="1"/>
  <c r="G4126" i="11"/>
  <c r="Q4126" i="11" s="1"/>
  <c r="H3974" i="11"/>
  <c r="R3974" i="11" s="1"/>
  <c r="H3989" i="11"/>
  <c r="R3989" i="11" s="1"/>
  <c r="H4004" i="11"/>
  <c r="R4004" i="11" s="1"/>
  <c r="H4019" i="11"/>
  <c r="R4019" i="11" s="1"/>
  <c r="H4034" i="11"/>
  <c r="R4034" i="11" s="1"/>
  <c r="H4049" i="11"/>
  <c r="R4049" i="11" s="1"/>
  <c r="H4064" i="11"/>
  <c r="R4064" i="11" s="1"/>
  <c r="H4079" i="11"/>
  <c r="R4079" i="11" s="1"/>
  <c r="H4094" i="11"/>
  <c r="R4094" i="11" s="1"/>
  <c r="H4109" i="11"/>
  <c r="R4109" i="11" s="1"/>
  <c r="H4124" i="11"/>
  <c r="R4124" i="11" s="1"/>
  <c r="G3974" i="11"/>
  <c r="Q3974" i="11" s="1"/>
  <c r="G3989" i="11"/>
  <c r="Q3989" i="11" s="1"/>
  <c r="G4004" i="11"/>
  <c r="Q4004" i="11" s="1"/>
  <c r="G4019" i="11"/>
  <c r="Q4019" i="11" s="1"/>
  <c r="G4034" i="11"/>
  <c r="Q4034" i="11" s="1"/>
  <c r="G4049" i="11"/>
  <c r="Q4049" i="11" s="1"/>
  <c r="G4064" i="11"/>
  <c r="Q4064" i="11" s="1"/>
  <c r="G4079" i="11"/>
  <c r="Q4079" i="11" s="1"/>
  <c r="G4094" i="11"/>
  <c r="Q4094" i="11" s="1"/>
  <c r="G4109" i="11"/>
  <c r="Q4109" i="11" s="1"/>
  <c r="G4124" i="11"/>
  <c r="Q4124" i="11" s="1"/>
  <c r="G3969" i="11"/>
  <c r="Q3969" i="11" s="1"/>
  <c r="G3984" i="11"/>
  <c r="Q3984" i="11" s="1"/>
  <c r="G3999" i="11"/>
  <c r="Q3999" i="11" s="1"/>
  <c r="G4014" i="11"/>
  <c r="Q4014" i="11" s="1"/>
  <c r="G4029" i="11"/>
  <c r="Q4029" i="11" s="1"/>
  <c r="G4044" i="11"/>
  <c r="Q4044" i="11" s="1"/>
  <c r="G4059" i="11"/>
  <c r="Q4059" i="11" s="1"/>
  <c r="G4074" i="11"/>
  <c r="Q4074" i="11" s="1"/>
  <c r="G4089" i="11"/>
  <c r="Q4089" i="11" s="1"/>
  <c r="G4104" i="11"/>
  <c r="Q4104" i="11" s="1"/>
  <c r="G4119" i="11"/>
  <c r="Q4119" i="11" s="1"/>
  <c r="H3969" i="11"/>
  <c r="R3969" i="11" s="1"/>
  <c r="H3984" i="11"/>
  <c r="R3984" i="11" s="1"/>
  <c r="H3999" i="11"/>
  <c r="R3999" i="11" s="1"/>
  <c r="H4014" i="11"/>
  <c r="R4014" i="11" s="1"/>
  <c r="H4029" i="11"/>
  <c r="R4029" i="11" s="1"/>
  <c r="H4044" i="11"/>
  <c r="R4044" i="11" s="1"/>
  <c r="H4059" i="11"/>
  <c r="R4059" i="11" s="1"/>
  <c r="H4074" i="11"/>
  <c r="R4074" i="11" s="1"/>
  <c r="H4089" i="11"/>
  <c r="R4089" i="11" s="1"/>
  <c r="H4104" i="11"/>
  <c r="R4104" i="11" s="1"/>
  <c r="H4119" i="11"/>
  <c r="R4119" i="11" s="1"/>
  <c r="H3966" i="11"/>
  <c r="R3966" i="11" s="1"/>
  <c r="H3981" i="11"/>
  <c r="R3981" i="11" s="1"/>
  <c r="H3996" i="11"/>
  <c r="R3996" i="11" s="1"/>
  <c r="H4011" i="11"/>
  <c r="R4011" i="11" s="1"/>
  <c r="H4026" i="11"/>
  <c r="R4026" i="11" s="1"/>
  <c r="H4041" i="11"/>
  <c r="R4041" i="11" s="1"/>
  <c r="H4056" i="11"/>
  <c r="R4056" i="11" s="1"/>
  <c r="H4071" i="11"/>
  <c r="R4071" i="11" s="1"/>
  <c r="H4086" i="11"/>
  <c r="R4086" i="11" s="1"/>
  <c r="H4101" i="11"/>
  <c r="R4101" i="11" s="1"/>
  <c r="H4116" i="11"/>
  <c r="R4116" i="11" s="1"/>
  <c r="G3966" i="11"/>
  <c r="Q3966" i="11" s="1"/>
  <c r="G3981" i="11"/>
  <c r="Q3981" i="11" s="1"/>
  <c r="G3996" i="11"/>
  <c r="Q3996" i="11" s="1"/>
  <c r="G4011" i="11"/>
  <c r="Q4011" i="11" s="1"/>
  <c r="G4026" i="11"/>
  <c r="Q4026" i="11" s="1"/>
  <c r="G4041" i="11"/>
  <c r="Q4041" i="11" s="1"/>
  <c r="G4056" i="11"/>
  <c r="Q4056" i="11" s="1"/>
  <c r="G4071" i="11"/>
  <c r="Q4071" i="11" s="1"/>
  <c r="G4086" i="11"/>
  <c r="Q4086" i="11" s="1"/>
  <c r="G4101" i="11"/>
  <c r="Q4101" i="11" s="1"/>
  <c r="G4116" i="11"/>
  <c r="Q4116" i="11" s="1"/>
  <c r="H3962" i="11"/>
  <c r="R3962" i="11" s="1"/>
  <c r="H3977" i="11"/>
  <c r="R3977" i="11" s="1"/>
  <c r="H3992" i="11"/>
  <c r="R3992" i="11" s="1"/>
  <c r="H4007" i="11"/>
  <c r="R4007" i="11" s="1"/>
  <c r="H4022" i="11"/>
  <c r="R4022" i="11" s="1"/>
  <c r="H4037" i="11"/>
  <c r="R4037" i="11" s="1"/>
  <c r="H4052" i="11"/>
  <c r="R4052" i="11" s="1"/>
  <c r="H4067" i="11"/>
  <c r="R4067" i="11" s="1"/>
  <c r="H4082" i="11"/>
  <c r="R4082" i="11" s="1"/>
  <c r="H4097" i="11"/>
  <c r="R4097" i="11" s="1"/>
  <c r="H4112" i="11"/>
  <c r="R4112" i="11" s="1"/>
  <c r="G3962" i="11"/>
  <c r="Q3962" i="11" s="1"/>
  <c r="G3977" i="11"/>
  <c r="Q3977" i="11" s="1"/>
  <c r="G3992" i="11"/>
  <c r="Q3992" i="11" s="1"/>
  <c r="G4007" i="11"/>
  <c r="Q4007" i="11" s="1"/>
  <c r="G4022" i="11"/>
  <c r="Q4022" i="11" s="1"/>
  <c r="G4037" i="11"/>
  <c r="Q4037" i="11" s="1"/>
  <c r="G4052" i="11"/>
  <c r="Q4052" i="11" s="1"/>
  <c r="G4067" i="11"/>
  <c r="Q4067" i="11" s="1"/>
  <c r="G4082" i="11"/>
  <c r="Q4082" i="11" s="1"/>
  <c r="G4097" i="11"/>
  <c r="Q4097" i="11" s="1"/>
  <c r="G4112" i="11"/>
  <c r="Q4112" i="11" s="1"/>
  <c r="E26" i="13"/>
  <c r="H3967" i="11"/>
  <c r="R3967" i="11" s="1"/>
  <c r="H3982" i="11"/>
  <c r="R3982" i="11" s="1"/>
  <c r="H3997" i="11"/>
  <c r="R3997" i="11" s="1"/>
  <c r="H4012" i="11"/>
  <c r="R4012" i="11" s="1"/>
  <c r="H4027" i="11"/>
  <c r="R4027" i="11" s="1"/>
  <c r="H4042" i="11"/>
  <c r="R4042" i="11" s="1"/>
  <c r="H4057" i="11"/>
  <c r="R4057" i="11" s="1"/>
  <c r="H4072" i="11"/>
  <c r="R4072" i="11" s="1"/>
  <c r="H4087" i="11"/>
  <c r="R4087" i="11" s="1"/>
  <c r="H4102" i="11"/>
  <c r="R4102" i="11" s="1"/>
  <c r="H4117" i="11"/>
  <c r="R4117" i="11" s="1"/>
  <c r="G3967" i="11"/>
  <c r="Q3967" i="11" s="1"/>
  <c r="G3982" i="11"/>
  <c r="Q3982" i="11" s="1"/>
  <c r="G3997" i="11"/>
  <c r="Q3997" i="11" s="1"/>
  <c r="G4012" i="11"/>
  <c r="Q4012" i="11" s="1"/>
  <c r="G4027" i="11"/>
  <c r="Q4027" i="11" s="1"/>
  <c r="G4042" i="11"/>
  <c r="Q4042" i="11" s="1"/>
  <c r="G4057" i="11"/>
  <c r="Q4057" i="11" s="1"/>
  <c r="G4072" i="11"/>
  <c r="Q4072" i="11" s="1"/>
  <c r="G4087" i="11"/>
  <c r="Q4087" i="11" s="1"/>
  <c r="G4102" i="11"/>
  <c r="Q4102" i="11" s="1"/>
  <c r="G4117" i="11"/>
  <c r="Q4117" i="11" s="1"/>
  <c r="H3965" i="11"/>
  <c r="R3965" i="11" s="1"/>
  <c r="H3980" i="11"/>
  <c r="R3980" i="11" s="1"/>
  <c r="H3995" i="11"/>
  <c r="R3995" i="11" s="1"/>
  <c r="H4010" i="11"/>
  <c r="R4010" i="11" s="1"/>
  <c r="H4025" i="11"/>
  <c r="R4025" i="11" s="1"/>
  <c r="H4040" i="11"/>
  <c r="R4040" i="11" s="1"/>
  <c r="H4055" i="11"/>
  <c r="R4055" i="11" s="1"/>
  <c r="H4070" i="11"/>
  <c r="R4070" i="11" s="1"/>
  <c r="H4085" i="11"/>
  <c r="R4085" i="11" s="1"/>
  <c r="H4100" i="11"/>
  <c r="R4100" i="11" s="1"/>
  <c r="H4115" i="11"/>
  <c r="R4115" i="11" s="1"/>
  <c r="G3965" i="11"/>
  <c r="Q3965" i="11" s="1"/>
  <c r="G3980" i="11"/>
  <c r="Q3980" i="11" s="1"/>
  <c r="G3995" i="11"/>
  <c r="Q3995" i="11" s="1"/>
  <c r="G4010" i="11"/>
  <c r="Q4010" i="11" s="1"/>
  <c r="G4025" i="11"/>
  <c r="Q4025" i="11" s="1"/>
  <c r="G4040" i="11"/>
  <c r="Q4040" i="11" s="1"/>
  <c r="G4055" i="11"/>
  <c r="Q4055" i="11" s="1"/>
  <c r="G4070" i="11"/>
  <c r="Q4070" i="11" s="1"/>
  <c r="G4085" i="11"/>
  <c r="Q4085" i="11" s="1"/>
  <c r="G4100" i="11"/>
  <c r="Q4100" i="11" s="1"/>
  <c r="G4115" i="11"/>
  <c r="Q4115" i="11" s="1"/>
  <c r="H3973" i="11"/>
  <c r="R3973" i="11" s="1"/>
  <c r="H3988" i="11"/>
  <c r="R3988" i="11" s="1"/>
  <c r="H4003" i="11"/>
  <c r="R4003" i="11" s="1"/>
  <c r="H4018" i="11"/>
  <c r="R4018" i="11" s="1"/>
  <c r="H4033" i="11"/>
  <c r="R4033" i="11" s="1"/>
  <c r="H4048" i="11"/>
  <c r="R4048" i="11" s="1"/>
  <c r="H4063" i="11"/>
  <c r="R4063" i="11" s="1"/>
  <c r="H4078" i="11"/>
  <c r="R4078" i="11" s="1"/>
  <c r="H4093" i="11"/>
  <c r="R4093" i="11" s="1"/>
  <c r="H4108" i="11"/>
  <c r="R4108" i="11" s="1"/>
  <c r="H4123" i="11"/>
  <c r="R4123" i="11" s="1"/>
  <c r="G3973" i="11"/>
  <c r="Q3973" i="11" s="1"/>
  <c r="G3988" i="11"/>
  <c r="Q3988" i="11" s="1"/>
  <c r="G4003" i="11"/>
  <c r="Q4003" i="11" s="1"/>
  <c r="G4018" i="11"/>
  <c r="Q4018" i="11" s="1"/>
  <c r="G4033" i="11"/>
  <c r="Q4033" i="11" s="1"/>
  <c r="G4048" i="11"/>
  <c r="Q4048" i="11" s="1"/>
  <c r="G4063" i="11"/>
  <c r="Q4063" i="11" s="1"/>
  <c r="G4078" i="11"/>
  <c r="Q4078" i="11" s="1"/>
  <c r="G4093" i="11"/>
  <c r="Q4093" i="11" s="1"/>
  <c r="G4108" i="11"/>
  <c r="Q4108" i="11" s="1"/>
  <c r="G4123" i="11"/>
  <c r="Q4123" i="11" s="1"/>
  <c r="H3968" i="11"/>
  <c r="R3968" i="11" s="1"/>
  <c r="H3983" i="11"/>
  <c r="R3983" i="11" s="1"/>
  <c r="H3998" i="11"/>
  <c r="R3998" i="11" s="1"/>
  <c r="H4013" i="11"/>
  <c r="R4013" i="11" s="1"/>
  <c r="H4028" i="11"/>
  <c r="R4028" i="11" s="1"/>
  <c r="H4043" i="11"/>
  <c r="R4043" i="11" s="1"/>
  <c r="H4058" i="11"/>
  <c r="R4058" i="11" s="1"/>
  <c r="H4073" i="11"/>
  <c r="R4073" i="11" s="1"/>
  <c r="H4088" i="11"/>
  <c r="R4088" i="11" s="1"/>
  <c r="H4103" i="11"/>
  <c r="R4103" i="11" s="1"/>
  <c r="H4118" i="11"/>
  <c r="R4118" i="11" s="1"/>
  <c r="G3968" i="11"/>
  <c r="Q3968" i="11" s="1"/>
  <c r="G3983" i="11"/>
  <c r="Q3983" i="11" s="1"/>
  <c r="G3998" i="11"/>
  <c r="Q3998" i="11" s="1"/>
  <c r="G4013" i="11"/>
  <c r="Q4013" i="11" s="1"/>
  <c r="G4028" i="11"/>
  <c r="Q4028" i="11" s="1"/>
  <c r="G4043" i="11"/>
  <c r="Q4043" i="11" s="1"/>
  <c r="G4058" i="11"/>
  <c r="Q4058" i="11" s="1"/>
  <c r="G4073" i="11"/>
  <c r="Q4073" i="11" s="1"/>
  <c r="G4088" i="11"/>
  <c r="Q4088" i="11" s="1"/>
  <c r="G4103" i="11"/>
  <c r="Q4103" i="11" s="1"/>
  <c r="G4118" i="11"/>
  <c r="Q4118" i="11" s="1"/>
  <c r="H3972" i="11"/>
  <c r="R3972" i="11" s="1"/>
  <c r="H3987" i="11"/>
  <c r="R3987" i="11" s="1"/>
  <c r="H4002" i="11"/>
  <c r="R4002" i="11" s="1"/>
  <c r="H4017" i="11"/>
  <c r="R4017" i="11" s="1"/>
  <c r="H4032" i="11"/>
  <c r="R4032" i="11" s="1"/>
  <c r="H4047" i="11"/>
  <c r="R4047" i="11" s="1"/>
  <c r="H4062" i="11"/>
  <c r="R4062" i="11" s="1"/>
  <c r="H4077" i="11"/>
  <c r="R4077" i="11" s="1"/>
  <c r="H4092" i="11"/>
  <c r="R4092" i="11" s="1"/>
  <c r="H4107" i="11"/>
  <c r="R4107" i="11" s="1"/>
  <c r="H4122" i="11"/>
  <c r="R4122" i="11" s="1"/>
  <c r="G3972" i="11"/>
  <c r="Q3972" i="11" s="1"/>
  <c r="G3987" i="11"/>
  <c r="Q3987" i="11" s="1"/>
  <c r="G4002" i="11"/>
  <c r="Q4002" i="11" s="1"/>
  <c r="G4017" i="11"/>
  <c r="Q4017" i="11" s="1"/>
  <c r="G4032" i="11"/>
  <c r="Q4032" i="11" s="1"/>
  <c r="G4047" i="11"/>
  <c r="Q4047" i="11" s="1"/>
  <c r="G4062" i="11"/>
  <c r="Q4062" i="11" s="1"/>
  <c r="G4077" i="11"/>
  <c r="Q4077" i="11" s="1"/>
  <c r="G4092" i="11"/>
  <c r="Q4092" i="11" s="1"/>
  <c r="G4107" i="11"/>
  <c r="Q4107" i="11" s="1"/>
  <c r="G4122" i="11"/>
  <c r="Q4122" i="11" s="1"/>
  <c r="G3964" i="11"/>
  <c r="Q3964" i="11" s="1"/>
  <c r="G3979" i="11"/>
  <c r="Q3979" i="11" s="1"/>
  <c r="G3994" i="11"/>
  <c r="Q3994" i="11" s="1"/>
  <c r="G4009" i="11"/>
  <c r="Q4009" i="11" s="1"/>
  <c r="G4024" i="11"/>
  <c r="Q4024" i="11" s="1"/>
  <c r="G4039" i="11"/>
  <c r="Q4039" i="11" s="1"/>
  <c r="G4054" i="11"/>
  <c r="Q4054" i="11" s="1"/>
  <c r="G4069" i="11"/>
  <c r="Q4069" i="11" s="1"/>
  <c r="G4084" i="11"/>
  <c r="Q4084" i="11" s="1"/>
  <c r="G4099" i="11"/>
  <c r="Q4099" i="11" s="1"/>
  <c r="G4114" i="11"/>
  <c r="Q4114" i="11" s="1"/>
  <c r="H364" i="10"/>
  <c r="H245" i="9"/>
  <c r="H55" i="9"/>
  <c r="G829" i="11"/>
  <c r="Q829" i="11" s="1"/>
  <c r="G844" i="11"/>
  <c r="Q844" i="11" s="1"/>
  <c r="G859" i="11"/>
  <c r="Q859" i="11" s="1"/>
  <c r="G874" i="11"/>
  <c r="Q874" i="11" s="1"/>
  <c r="G949" i="11"/>
  <c r="Q949" i="11" s="1"/>
  <c r="G964" i="11"/>
  <c r="Q964" i="11" s="1"/>
  <c r="G979" i="11"/>
  <c r="Q979" i="11" s="1"/>
  <c r="G904" i="11"/>
  <c r="Q904" i="11" s="1"/>
  <c r="G919" i="11"/>
  <c r="Q919" i="11" s="1"/>
  <c r="G889" i="11"/>
  <c r="Q889" i="11" s="1"/>
  <c r="G934" i="11"/>
  <c r="Q934" i="11" s="1"/>
  <c r="G241" i="9"/>
  <c r="N1877" i="8"/>
  <c r="H241" i="9" s="1"/>
  <c r="G221" i="9"/>
  <c r="N4277" i="8"/>
  <c r="H221" i="9" s="1"/>
  <c r="N1277" i="8"/>
  <c r="H91" i="9" s="1"/>
  <c r="G91" i="9"/>
  <c r="G161" i="9"/>
  <c r="N3527" i="8"/>
  <c r="H161" i="9" s="1"/>
  <c r="G121" i="9"/>
  <c r="N2927" i="8"/>
  <c r="H121" i="9" s="1"/>
  <c r="G71" i="9"/>
  <c r="N977" i="8"/>
  <c r="H71" i="9" s="1"/>
  <c r="G31" i="9"/>
  <c r="N377" i="8"/>
  <c r="H31" i="9" s="1"/>
  <c r="G151" i="9"/>
  <c r="N3377" i="8"/>
  <c r="H151" i="9" s="1"/>
  <c r="G281" i="9"/>
  <c r="N2477" i="8"/>
  <c r="H281" i="9" s="1"/>
  <c r="G51" i="9"/>
  <c r="N677" i="8"/>
  <c r="H51" i="9" s="1"/>
  <c r="G41" i="9"/>
  <c r="N527" i="8"/>
  <c r="H41" i="9" s="1"/>
  <c r="G101" i="9"/>
  <c r="N1427" i="8"/>
  <c r="H101" i="9" s="1"/>
  <c r="G201" i="9"/>
  <c r="N4127" i="8"/>
  <c r="H201" i="9" s="1"/>
  <c r="G11" i="9"/>
  <c r="N77" i="8"/>
  <c r="H11" i="9" s="1"/>
  <c r="G131" i="9"/>
  <c r="N3077" i="8"/>
  <c r="H131" i="9" s="1"/>
  <c r="G181" i="9"/>
  <c r="N3827" i="8"/>
  <c r="H181" i="9" s="1"/>
  <c r="G21" i="9"/>
  <c r="N227" i="8"/>
  <c r="H21" i="9" s="1"/>
  <c r="G81" i="9"/>
  <c r="N1127" i="8"/>
  <c r="H81" i="9" s="1"/>
  <c r="G231" i="9"/>
  <c r="N1727" i="8"/>
  <c r="H231" i="9" s="1"/>
  <c r="G291" i="9"/>
  <c r="N2627" i="8"/>
  <c r="H291" i="9" s="1"/>
  <c r="G211" i="9"/>
  <c r="N1577" i="8"/>
  <c r="H211" i="9" s="1"/>
  <c r="G280" i="9"/>
  <c r="N2492" i="8"/>
  <c r="H280" i="9" s="1"/>
  <c r="G150" i="9"/>
  <c r="N3392" i="8"/>
  <c r="H150" i="9" s="1"/>
  <c r="G90" i="9"/>
  <c r="N1292" i="8"/>
  <c r="H90" i="9" s="1"/>
  <c r="G80" i="9"/>
  <c r="N1142" i="8"/>
  <c r="H80" i="9" s="1"/>
  <c r="G220" i="9"/>
  <c r="N4292" i="8"/>
  <c r="H220" i="9" s="1"/>
  <c r="G290" i="9"/>
  <c r="N2642" i="8"/>
  <c r="H290" i="9" s="1"/>
  <c r="G20" i="9"/>
  <c r="N242" i="8"/>
  <c r="H20" i="9" s="1"/>
  <c r="G200" i="9"/>
  <c r="N4142" i="8"/>
  <c r="H200" i="9" s="1"/>
  <c r="G10" i="9"/>
  <c r="N92" i="8"/>
  <c r="H10" i="9" s="1"/>
  <c r="G130" i="9"/>
  <c r="N3092" i="8"/>
  <c r="H130" i="9" s="1"/>
  <c r="G180" i="9"/>
  <c r="N3842" i="8"/>
  <c r="H180" i="9" s="1"/>
  <c r="G70" i="9"/>
  <c r="N992" i="8"/>
  <c r="H70" i="9" s="1"/>
  <c r="G230" i="9"/>
  <c r="N1742" i="8"/>
  <c r="H230" i="9" s="1"/>
  <c r="G210" i="9"/>
  <c r="N1592" i="8"/>
  <c r="H210" i="9" s="1"/>
  <c r="G50" i="9"/>
  <c r="N692" i="8"/>
  <c r="H50" i="9" s="1"/>
  <c r="G100" i="9"/>
  <c r="N1442" i="8"/>
  <c r="H100" i="9" s="1"/>
  <c r="G40" i="9"/>
  <c r="N542" i="8"/>
  <c r="H40" i="9" s="1"/>
  <c r="G240" i="9"/>
  <c r="N1892" i="8"/>
  <c r="H240" i="9" s="1"/>
  <c r="G120" i="9"/>
  <c r="N2942" i="8"/>
  <c r="H120" i="9" s="1"/>
  <c r="G270" i="9"/>
  <c r="N2342" i="8"/>
  <c r="H270" i="9" s="1"/>
  <c r="G30" i="9"/>
  <c r="N392" i="8"/>
  <c r="H30" i="9" s="1"/>
  <c r="G179" i="9"/>
  <c r="N3812" i="8"/>
  <c r="H179" i="9" s="1"/>
  <c r="G49" i="9"/>
  <c r="N662" i="8"/>
  <c r="H49" i="9" s="1"/>
  <c r="G279" i="9"/>
  <c r="N2462" i="8"/>
  <c r="H279" i="9" s="1"/>
  <c r="G69" i="9"/>
  <c r="N962" i="8"/>
  <c r="H69" i="9" s="1"/>
  <c r="G209" i="9"/>
  <c r="N1562" i="8"/>
  <c r="H209" i="9" s="1"/>
  <c r="G269" i="9"/>
  <c r="N2312" i="8"/>
  <c r="H269" i="9" s="1"/>
  <c r="G89" i="9"/>
  <c r="N1262" i="8"/>
  <c r="H89" i="9" s="1"/>
  <c r="G159" i="9"/>
  <c r="N3512" i="8"/>
  <c r="H159" i="9" s="1"/>
  <c r="G39" i="9"/>
  <c r="N512" i="8"/>
  <c r="H39" i="9" s="1"/>
  <c r="G19" i="9"/>
  <c r="N212" i="8"/>
  <c r="H19" i="9" s="1"/>
  <c r="G229" i="9"/>
  <c r="N1712" i="8"/>
  <c r="H229" i="9" s="1"/>
  <c r="G9" i="9"/>
  <c r="N62" i="8"/>
  <c r="H9" i="9" s="1"/>
  <c r="G149" i="9"/>
  <c r="N3362" i="8"/>
  <c r="H149" i="9" s="1"/>
  <c r="G239" i="9"/>
  <c r="N1862" i="8"/>
  <c r="H239" i="9" s="1"/>
  <c r="G99" i="9"/>
  <c r="N1412" i="8"/>
  <c r="H99" i="9" s="1"/>
  <c r="G199" i="9"/>
  <c r="N4112" i="8"/>
  <c r="H199" i="9" s="1"/>
  <c r="G29" i="9"/>
  <c r="N362" i="8"/>
  <c r="H29" i="9" s="1"/>
  <c r="G129" i="9"/>
  <c r="N3062" i="8"/>
  <c r="H129" i="9" s="1"/>
  <c r="G289" i="9"/>
  <c r="N2612" i="8"/>
  <c r="H289" i="9" s="1"/>
  <c r="G219" i="9"/>
  <c r="N4262" i="8"/>
  <c r="H219" i="9" s="1"/>
  <c r="G79" i="9"/>
  <c r="N1112" i="8"/>
  <c r="H79" i="9" s="1"/>
  <c r="G119" i="9"/>
  <c r="N2912" i="8"/>
  <c r="G148" i="9"/>
  <c r="N3407" i="8"/>
  <c r="H148" i="9" s="1"/>
  <c r="G208" i="9"/>
  <c r="N1607" i="8"/>
  <c r="H208" i="9" s="1"/>
  <c r="G218" i="9"/>
  <c r="N4307" i="8"/>
  <c r="H218" i="9" s="1"/>
  <c r="G8" i="9"/>
  <c r="N107" i="8"/>
  <c r="H8" i="9" s="1"/>
  <c r="G128" i="9"/>
  <c r="N3107" i="8"/>
  <c r="H128" i="9" s="1"/>
  <c r="G98" i="9"/>
  <c r="N1457" i="8"/>
  <c r="H98" i="9" s="1"/>
  <c r="G228" i="9"/>
  <c r="N1757" i="8"/>
  <c r="H228" i="9" s="1"/>
  <c r="G288" i="9"/>
  <c r="N2657" i="8"/>
  <c r="H288" i="9" s="1"/>
  <c r="G258" i="9"/>
  <c r="N2207" i="8"/>
  <c r="G268" i="9"/>
  <c r="N2357" i="8"/>
  <c r="H268" i="9" s="1"/>
  <c r="G38" i="9"/>
  <c r="N557" i="8"/>
  <c r="H38" i="9" s="1"/>
  <c r="G198" i="9"/>
  <c r="N4157" i="8"/>
  <c r="H198" i="9" s="1"/>
  <c r="G68" i="9"/>
  <c r="N1007" i="8"/>
  <c r="H68" i="9" s="1"/>
  <c r="G28" i="9"/>
  <c r="N407" i="8"/>
  <c r="H28" i="9" s="1"/>
  <c r="G88" i="9"/>
  <c r="N1307" i="8"/>
  <c r="H88" i="9" s="1"/>
  <c r="G178" i="9"/>
  <c r="N3857" i="8"/>
  <c r="H178" i="9" s="1"/>
  <c r="G118" i="9"/>
  <c r="N2957" i="8"/>
  <c r="H118" i="9" s="1"/>
  <c r="G78" i="9"/>
  <c r="N1157" i="8"/>
  <c r="H78" i="9" s="1"/>
  <c r="G18" i="9"/>
  <c r="N257" i="8"/>
  <c r="H18" i="9" s="1"/>
  <c r="G238" i="9"/>
  <c r="N1907" i="8"/>
  <c r="H238" i="9" s="1"/>
  <c r="G138" i="9"/>
  <c r="N3257" i="8"/>
  <c r="G168" i="9"/>
  <c r="N3707" i="8"/>
  <c r="G278" i="9"/>
  <c r="N2507" i="8"/>
  <c r="H278" i="9" s="1"/>
  <c r="G67" i="9"/>
  <c r="N917" i="8"/>
  <c r="H67" i="9" s="1"/>
  <c r="G147" i="9"/>
  <c r="N3317" i="8"/>
  <c r="H147" i="9" s="1"/>
  <c r="G287" i="9"/>
  <c r="N2567" i="8"/>
  <c r="H287" i="9" s="1"/>
  <c r="G127" i="9"/>
  <c r="N3017" i="8"/>
  <c r="H127" i="9" s="1"/>
  <c r="G227" i="9"/>
  <c r="N1667" i="8"/>
  <c r="H227" i="9" s="1"/>
  <c r="G87" i="9"/>
  <c r="N1217" i="8"/>
  <c r="H87" i="9" s="1"/>
  <c r="G277" i="9"/>
  <c r="N2417" i="8"/>
  <c r="H277" i="9" s="1"/>
  <c r="G7" i="9"/>
  <c r="N17" i="8"/>
  <c r="H7" i="9" s="1"/>
  <c r="G37" i="9"/>
  <c r="N467" i="8"/>
  <c r="H37" i="9" s="1"/>
  <c r="G187" i="9"/>
  <c r="N3917" i="8"/>
  <c r="H187" i="9" s="1"/>
  <c r="G207" i="9"/>
  <c r="N1517" i="8"/>
  <c r="H207" i="9" s="1"/>
  <c r="G47" i="9"/>
  <c r="N617" i="8"/>
  <c r="H47" i="9" s="1"/>
  <c r="G107" i="9"/>
  <c r="N2717" i="8"/>
  <c r="H107" i="9" s="1"/>
  <c r="G217" i="9"/>
  <c r="N4217" i="8"/>
  <c r="H217" i="9" s="1"/>
  <c r="G237" i="9"/>
  <c r="N1817" i="8"/>
  <c r="H237" i="9" s="1"/>
  <c r="G177" i="9"/>
  <c r="N3767" i="8"/>
  <c r="H177" i="9" s="1"/>
  <c r="G267" i="9"/>
  <c r="N2267" i="8"/>
  <c r="H267" i="9" s="1"/>
  <c r="G27" i="9"/>
  <c r="N317" i="8"/>
  <c r="H27" i="9" s="1"/>
  <c r="G157" i="9"/>
  <c r="N3467" i="8"/>
  <c r="H157" i="9" s="1"/>
  <c r="G77" i="9"/>
  <c r="N1067" i="8"/>
  <c r="H77" i="9" s="1"/>
  <c r="G17" i="9"/>
  <c r="N167" i="8"/>
  <c r="H17" i="9" s="1"/>
  <c r="N4067" i="8"/>
  <c r="H197" i="9" s="1"/>
  <c r="G197" i="9"/>
  <c r="G97" i="9"/>
  <c r="N1367" i="8"/>
  <c r="H97" i="9" s="1"/>
  <c r="G156" i="9"/>
  <c r="N3482" i="8"/>
  <c r="H156" i="9" s="1"/>
  <c r="G36" i="9"/>
  <c r="N482" i="8"/>
  <c r="H36" i="9" s="1"/>
  <c r="G26" i="9"/>
  <c r="N332" i="8"/>
  <c r="H26" i="9" s="1"/>
  <c r="G226" i="9"/>
  <c r="N1682" i="8"/>
  <c r="H226" i="9" s="1"/>
  <c r="G216" i="9"/>
  <c r="N4232" i="8"/>
  <c r="H216" i="9" s="1"/>
  <c r="G206" i="9"/>
  <c r="N1532" i="8"/>
  <c r="H206" i="9" s="1"/>
  <c r="G66" i="9"/>
  <c r="N932" i="8"/>
  <c r="H66" i="9" s="1"/>
  <c r="G176" i="9"/>
  <c r="N3782" i="8"/>
  <c r="H176" i="9" s="1"/>
  <c r="G186" i="9"/>
  <c r="N3932" i="8"/>
  <c r="H186" i="9" s="1"/>
  <c r="G196" i="9"/>
  <c r="N4082" i="8"/>
  <c r="H196" i="9" s="1"/>
  <c r="G46" i="9"/>
  <c r="N632" i="8"/>
  <c r="H46" i="9" s="1"/>
  <c r="G96" i="9"/>
  <c r="N1382" i="8"/>
  <c r="H96" i="9" s="1"/>
  <c r="G236" i="9"/>
  <c r="N1832" i="8"/>
  <c r="H236" i="9" s="1"/>
  <c r="G86" i="9"/>
  <c r="N1232" i="8"/>
  <c r="H86" i="9" s="1"/>
  <c r="G146" i="9"/>
  <c r="N3332" i="8"/>
  <c r="H146" i="9" s="1"/>
  <c r="G16" i="9"/>
  <c r="N182" i="8"/>
  <c r="H16" i="9" s="1"/>
  <c r="G126" i="9"/>
  <c r="N3032" i="8"/>
  <c r="H126" i="9" s="1"/>
  <c r="G276" i="9"/>
  <c r="N2432" i="8"/>
  <c r="H276" i="9" s="1"/>
  <c r="G76" i="9"/>
  <c r="N1082" i="8"/>
  <c r="H76" i="9" s="1"/>
  <c r="G6" i="9"/>
  <c r="N32" i="8"/>
  <c r="H6" i="9" s="1"/>
  <c r="G266" i="9"/>
  <c r="N2282" i="8"/>
  <c r="H266" i="9" s="1"/>
  <c r="G286" i="9"/>
  <c r="N2582" i="8"/>
  <c r="H286" i="9" s="1"/>
  <c r="G121" i="10"/>
  <c r="N1062" i="8"/>
  <c r="H121" i="10" s="1"/>
  <c r="G361" i="10"/>
  <c r="N1812" i="8"/>
  <c r="H361" i="10" s="1"/>
  <c r="G31" i="10"/>
  <c r="N162" i="8"/>
  <c r="H31" i="10" s="1"/>
  <c r="G16" i="10"/>
  <c r="N12" i="8"/>
  <c r="H16" i="10" s="1"/>
  <c r="G46" i="10"/>
  <c r="N312" i="8"/>
  <c r="H46" i="10" s="1"/>
  <c r="G286" i="10"/>
  <c r="N3912" i="8"/>
  <c r="H286" i="10" s="1"/>
  <c r="G271" i="10"/>
  <c r="N3762" i="8"/>
  <c r="H271" i="10" s="1"/>
  <c r="G331" i="10"/>
  <c r="N4212" i="8"/>
  <c r="H331" i="10" s="1"/>
  <c r="G346" i="10"/>
  <c r="N1662" i="8"/>
  <c r="H346" i="10" s="1"/>
  <c r="G436" i="10"/>
  <c r="N2562" i="8"/>
  <c r="H436" i="10" s="1"/>
  <c r="N4062" i="8"/>
  <c r="H301" i="10" s="1"/>
  <c r="G301" i="10"/>
  <c r="G136" i="10"/>
  <c r="N1212" i="8"/>
  <c r="H136" i="10" s="1"/>
  <c r="G196" i="10"/>
  <c r="N3012" i="8"/>
  <c r="H196" i="10" s="1"/>
  <c r="G166" i="10"/>
  <c r="N2712" i="8"/>
  <c r="H166" i="10" s="1"/>
  <c r="G106" i="10"/>
  <c r="N912" i="8"/>
  <c r="H106" i="10" s="1"/>
  <c r="G151" i="10"/>
  <c r="N1362" i="8"/>
  <c r="H151" i="10" s="1"/>
  <c r="G76" i="10"/>
  <c r="N612" i="8"/>
  <c r="H76" i="10" s="1"/>
  <c r="G316" i="10"/>
  <c r="N1512" i="8"/>
  <c r="H316" i="10" s="1"/>
  <c r="G241" i="10"/>
  <c r="N3462" i="8"/>
  <c r="H241" i="10" s="1"/>
  <c r="G406" i="10"/>
  <c r="N2262" i="8"/>
  <c r="H406" i="10" s="1"/>
  <c r="G421" i="10"/>
  <c r="N2412" i="8"/>
  <c r="H421" i="10" s="1"/>
  <c r="G61" i="10"/>
  <c r="N462" i="8"/>
  <c r="H61" i="10" s="1"/>
  <c r="G226" i="10"/>
  <c r="N3312" i="8"/>
  <c r="H226" i="10" s="1"/>
  <c r="G150" i="10"/>
  <c r="N1363" i="8"/>
  <c r="H150" i="10" s="1"/>
  <c r="G405" i="10"/>
  <c r="N2263" i="8"/>
  <c r="H405" i="10" s="1"/>
  <c r="G330" i="10"/>
  <c r="N4213" i="8"/>
  <c r="H330" i="10" s="1"/>
  <c r="G270" i="10"/>
  <c r="N3763" i="8"/>
  <c r="H270" i="10" s="1"/>
  <c r="G105" i="10"/>
  <c r="N913" i="8"/>
  <c r="H105" i="10" s="1"/>
  <c r="G360" i="10"/>
  <c r="N1813" i="8"/>
  <c r="H360" i="10" s="1"/>
  <c r="G15" i="10"/>
  <c r="N13" i="8"/>
  <c r="H15" i="10" s="1"/>
  <c r="G240" i="10"/>
  <c r="N3463" i="8"/>
  <c r="H240" i="10" s="1"/>
  <c r="G345" i="10"/>
  <c r="N1663" i="8"/>
  <c r="H345" i="10" s="1"/>
  <c r="G30" i="10"/>
  <c r="N163" i="8"/>
  <c r="H30" i="10" s="1"/>
  <c r="G135" i="10"/>
  <c r="N1213" i="8"/>
  <c r="H135" i="10" s="1"/>
  <c r="G195" i="10"/>
  <c r="N3013" i="8"/>
  <c r="H195" i="10" s="1"/>
  <c r="G435" i="10"/>
  <c r="N2563" i="8"/>
  <c r="H435" i="10" s="1"/>
  <c r="G60" i="10"/>
  <c r="N463" i="8"/>
  <c r="H60" i="10" s="1"/>
  <c r="G285" i="10"/>
  <c r="N3913" i="8"/>
  <c r="H285" i="10" s="1"/>
  <c r="G165" i="10"/>
  <c r="N2713" i="8"/>
  <c r="H165" i="10" s="1"/>
  <c r="G315" i="10"/>
  <c r="N1513" i="8"/>
  <c r="H315" i="10" s="1"/>
  <c r="G225" i="10"/>
  <c r="N3313" i="8"/>
  <c r="H225" i="10" s="1"/>
  <c r="G120" i="10"/>
  <c r="N1063" i="8"/>
  <c r="H120" i="10" s="1"/>
  <c r="G300" i="10"/>
  <c r="N4063" i="8"/>
  <c r="H300" i="10" s="1"/>
  <c r="G420" i="10"/>
  <c r="N2413" i="8"/>
  <c r="H420" i="10" s="1"/>
  <c r="G45" i="10"/>
  <c r="N313" i="8"/>
  <c r="H45" i="10" s="1"/>
  <c r="G75" i="10"/>
  <c r="N613" i="8"/>
  <c r="H75" i="10" s="1"/>
  <c r="G404" i="10"/>
  <c r="N2261" i="8"/>
  <c r="H404" i="10" s="1"/>
  <c r="G29" i="10"/>
  <c r="N161" i="8"/>
  <c r="H29" i="10" s="1"/>
  <c r="G299" i="10"/>
  <c r="N4061" i="8"/>
  <c r="H299" i="10" s="1"/>
  <c r="G74" i="10"/>
  <c r="N611" i="8"/>
  <c r="H74" i="10" s="1"/>
  <c r="G314" i="10"/>
  <c r="N1511" i="8"/>
  <c r="H314" i="10" s="1"/>
  <c r="G119" i="10"/>
  <c r="N1061" i="8"/>
  <c r="H119" i="10" s="1"/>
  <c r="G104" i="10"/>
  <c r="N911" i="8"/>
  <c r="H104" i="10" s="1"/>
  <c r="G359" i="10"/>
  <c r="N1811" i="8"/>
  <c r="H359" i="10" s="1"/>
  <c r="G434" i="10"/>
  <c r="N2561" i="8"/>
  <c r="H434" i="10" s="1"/>
  <c r="G149" i="10"/>
  <c r="N1361" i="8"/>
  <c r="H149" i="10" s="1"/>
  <c r="G224" i="10"/>
  <c r="N3311" i="8"/>
  <c r="H224" i="10" s="1"/>
  <c r="N1211" i="8"/>
  <c r="H134" i="10" s="1"/>
  <c r="G134" i="10"/>
  <c r="G44" i="10"/>
  <c r="N311" i="8"/>
  <c r="H44" i="10" s="1"/>
  <c r="G269" i="10"/>
  <c r="N3761" i="8"/>
  <c r="H269" i="10" s="1"/>
  <c r="G59" i="10"/>
  <c r="N461" i="8"/>
  <c r="H59" i="10" s="1"/>
  <c r="G284" i="10"/>
  <c r="N3911" i="8"/>
  <c r="H284" i="10" s="1"/>
  <c r="G194" i="10"/>
  <c r="N3011" i="8"/>
  <c r="H194" i="10" s="1"/>
  <c r="G344" i="10"/>
  <c r="N1661" i="8"/>
  <c r="H344" i="10" s="1"/>
  <c r="G419" i="10"/>
  <c r="N2411" i="8"/>
  <c r="H419" i="10" s="1"/>
  <c r="G329" i="10"/>
  <c r="N4211" i="8"/>
  <c r="H329" i="10" s="1"/>
  <c r="G164" i="10"/>
  <c r="N2711" i="8"/>
  <c r="H164" i="10" s="1"/>
  <c r="G239" i="10"/>
  <c r="N3461" i="8"/>
  <c r="H239" i="10" s="1"/>
  <c r="N11" i="8"/>
  <c r="H14" i="10" s="1"/>
  <c r="G14" i="10"/>
  <c r="G403" i="10"/>
  <c r="N2255" i="8"/>
  <c r="H403" i="10" s="1"/>
  <c r="G298" i="10"/>
  <c r="N4055" i="8"/>
  <c r="H298" i="10" s="1"/>
  <c r="G238" i="10"/>
  <c r="N3455" i="8"/>
  <c r="H238" i="10" s="1"/>
  <c r="G73" i="10"/>
  <c r="N605" i="8"/>
  <c r="H73" i="10" s="1"/>
  <c r="G268" i="10"/>
  <c r="N3755" i="8"/>
  <c r="H268" i="10" s="1"/>
  <c r="G328" i="10"/>
  <c r="N4205" i="8"/>
  <c r="H328" i="10" s="1"/>
  <c r="G148" i="10"/>
  <c r="N1355" i="8"/>
  <c r="H148" i="10" s="1"/>
  <c r="G193" i="10"/>
  <c r="N3005" i="8"/>
  <c r="H193" i="10" s="1"/>
  <c r="G103" i="10"/>
  <c r="N905" i="8"/>
  <c r="H103" i="10" s="1"/>
  <c r="G58" i="10"/>
  <c r="N455" i="8"/>
  <c r="H58" i="10" s="1"/>
  <c r="G43" i="10"/>
  <c r="N305" i="8"/>
  <c r="H43" i="10" s="1"/>
  <c r="N5" i="8"/>
  <c r="H13" i="10" s="1"/>
  <c r="G13" i="10"/>
  <c r="G223" i="10"/>
  <c r="N3305" i="8"/>
  <c r="H223" i="10" s="1"/>
  <c r="G418" i="10"/>
  <c r="N2405" i="8"/>
  <c r="H418" i="10" s="1"/>
  <c r="G343" i="10"/>
  <c r="N1655" i="8"/>
  <c r="H343" i="10" s="1"/>
  <c r="G358" i="10"/>
  <c r="N1805" i="8"/>
  <c r="H358" i="10" s="1"/>
  <c r="G433" i="10"/>
  <c r="N2555" i="8"/>
  <c r="H433" i="10" s="1"/>
  <c r="G163" i="10"/>
  <c r="N2705" i="8"/>
  <c r="H163" i="10" s="1"/>
  <c r="G28" i="10"/>
  <c r="N155" i="8"/>
  <c r="H28" i="10" s="1"/>
  <c r="G283" i="10"/>
  <c r="N3905" i="8"/>
  <c r="H283" i="10" s="1"/>
  <c r="G133" i="10"/>
  <c r="N1205" i="8"/>
  <c r="H133" i="10" s="1"/>
  <c r="G313" i="10"/>
  <c r="N1505" i="8"/>
  <c r="H313" i="10" s="1"/>
  <c r="G118" i="10"/>
  <c r="N1055" i="8"/>
  <c r="H118" i="10" s="1"/>
  <c r="G12" i="10"/>
  <c r="N3" i="8"/>
  <c r="H12" i="10" s="1"/>
  <c r="G222" i="10"/>
  <c r="N3303" i="8"/>
  <c r="H222" i="10" s="1"/>
  <c r="G132" i="10"/>
  <c r="N1203" i="8"/>
  <c r="H132" i="10" s="1"/>
  <c r="G402" i="10"/>
  <c r="N2253" i="8"/>
  <c r="H402" i="10" s="1"/>
  <c r="G417" i="10"/>
  <c r="N2403" i="8"/>
  <c r="H417" i="10" s="1"/>
  <c r="G357" i="10"/>
  <c r="N1803" i="8"/>
  <c r="H357" i="10" s="1"/>
  <c r="G147" i="10"/>
  <c r="N1353" i="8"/>
  <c r="H147" i="10" s="1"/>
  <c r="G312" i="10"/>
  <c r="N1503" i="8"/>
  <c r="H312" i="10" s="1"/>
  <c r="G162" i="10"/>
  <c r="N2703" i="8"/>
  <c r="H162" i="10" s="1"/>
  <c r="G432" i="10"/>
  <c r="N2553" i="8"/>
  <c r="H432" i="10" s="1"/>
  <c r="G117" i="10"/>
  <c r="N1053" i="8"/>
  <c r="H117" i="10" s="1"/>
  <c r="G282" i="10"/>
  <c r="N3903" i="8"/>
  <c r="H282" i="10" s="1"/>
  <c r="G192" i="10"/>
  <c r="N3003" i="8"/>
  <c r="H192" i="10" s="1"/>
  <c r="G267" i="10"/>
  <c r="N3753" i="8"/>
  <c r="H267" i="10" s="1"/>
  <c r="N4053" i="8"/>
  <c r="H297" i="10" s="1"/>
  <c r="G297" i="10"/>
  <c r="G27" i="10"/>
  <c r="N153" i="8"/>
  <c r="H27" i="10" s="1"/>
  <c r="G237" i="10"/>
  <c r="N3453" i="8"/>
  <c r="H237" i="10" s="1"/>
  <c r="G342" i="10"/>
  <c r="N1653" i="8"/>
  <c r="H342" i="10" s="1"/>
  <c r="G327" i="10"/>
  <c r="N4203" i="8"/>
  <c r="H327" i="10" s="1"/>
  <c r="G102" i="10"/>
  <c r="N903" i="8"/>
  <c r="H102" i="10" s="1"/>
  <c r="G42" i="10"/>
  <c r="N303" i="8"/>
  <c r="H42" i="10" s="1"/>
  <c r="G57" i="10"/>
  <c r="N453" i="8"/>
  <c r="H57" i="10" s="1"/>
  <c r="G72" i="10"/>
  <c r="N603" i="8"/>
  <c r="H72" i="10" s="1"/>
  <c r="G236" i="10"/>
  <c r="N3464" i="8"/>
  <c r="H236" i="10" s="1"/>
  <c r="G416" i="10"/>
  <c r="N2414" i="8"/>
  <c r="H416" i="10" s="1"/>
  <c r="G356" i="10"/>
  <c r="N1814" i="8"/>
  <c r="H356" i="10" s="1"/>
  <c r="G161" i="10"/>
  <c r="N2714" i="8"/>
  <c r="H161" i="10" s="1"/>
  <c r="G281" i="10"/>
  <c r="N3914" i="8"/>
  <c r="H281" i="10" s="1"/>
  <c r="G326" i="10"/>
  <c r="N4214" i="8"/>
  <c r="H326" i="10" s="1"/>
  <c r="G56" i="10"/>
  <c r="N464" i="8"/>
  <c r="H56" i="10" s="1"/>
  <c r="G26" i="10"/>
  <c r="N164" i="8"/>
  <c r="H26" i="10" s="1"/>
  <c r="G191" i="10"/>
  <c r="N3014" i="8"/>
  <c r="H191" i="10" s="1"/>
  <c r="G71" i="10"/>
  <c r="N614" i="8"/>
  <c r="H71" i="10" s="1"/>
  <c r="G146" i="10"/>
  <c r="N1364" i="8"/>
  <c r="H146" i="10" s="1"/>
  <c r="G341" i="10"/>
  <c r="N1664" i="8"/>
  <c r="H341" i="10" s="1"/>
  <c r="G221" i="10"/>
  <c r="N3314" i="8"/>
  <c r="H221" i="10" s="1"/>
  <c r="G431" i="10"/>
  <c r="N2564" i="8"/>
  <c r="H431" i="10" s="1"/>
  <c r="G311" i="10"/>
  <c r="N1514" i="8"/>
  <c r="H311" i="10" s="1"/>
  <c r="G101" i="10"/>
  <c r="N914" i="8"/>
  <c r="H101" i="10" s="1"/>
  <c r="G41" i="10"/>
  <c r="N314" i="8"/>
  <c r="H41" i="10" s="1"/>
  <c r="G11" i="10"/>
  <c r="N14" i="8"/>
  <c r="H11" i="10" s="1"/>
  <c r="G401" i="10"/>
  <c r="N2264" i="8"/>
  <c r="H401" i="10" s="1"/>
  <c r="G266" i="10"/>
  <c r="N3764" i="8"/>
  <c r="H266" i="10" s="1"/>
  <c r="G131" i="10"/>
  <c r="N1214" i="8"/>
  <c r="H131" i="10" s="1"/>
  <c r="G296" i="10"/>
  <c r="N4064" i="8"/>
  <c r="H296" i="10" s="1"/>
  <c r="G116" i="10"/>
  <c r="N1064" i="8"/>
  <c r="H116" i="10" s="1"/>
  <c r="G25" i="10"/>
  <c r="N166" i="8"/>
  <c r="H25" i="10" s="1"/>
  <c r="G115" i="10"/>
  <c r="N1066" i="8"/>
  <c r="H115" i="10" s="1"/>
  <c r="N16" i="8"/>
  <c r="H10" i="10" s="1"/>
  <c r="G10" i="10"/>
  <c r="G280" i="10"/>
  <c r="N3916" i="8"/>
  <c r="H280" i="10" s="1"/>
  <c r="G40" i="10"/>
  <c r="N316" i="8"/>
  <c r="H40" i="10" s="1"/>
  <c r="G190" i="10"/>
  <c r="N3016" i="8"/>
  <c r="H190" i="10" s="1"/>
  <c r="G340" i="10"/>
  <c r="N1666" i="8"/>
  <c r="H340" i="10" s="1"/>
  <c r="G235" i="10"/>
  <c r="N3466" i="8"/>
  <c r="H235" i="10" s="1"/>
  <c r="G400" i="10"/>
  <c r="N2266" i="8"/>
  <c r="H400" i="10" s="1"/>
  <c r="G295" i="10"/>
  <c r="N4066" i="8"/>
  <c r="H295" i="10" s="1"/>
  <c r="G70" i="10"/>
  <c r="N616" i="8"/>
  <c r="H70" i="10" s="1"/>
  <c r="G310" i="10"/>
  <c r="N1516" i="8"/>
  <c r="H310" i="10" s="1"/>
  <c r="G130" i="10"/>
  <c r="N1216" i="8"/>
  <c r="H130" i="10" s="1"/>
  <c r="G160" i="10"/>
  <c r="N2716" i="8"/>
  <c r="H160" i="10" s="1"/>
  <c r="G415" i="10"/>
  <c r="N2416" i="8"/>
  <c r="H415" i="10" s="1"/>
  <c r="G55" i="10"/>
  <c r="N466" i="8"/>
  <c r="H55" i="10" s="1"/>
  <c r="G430" i="10"/>
  <c r="N2566" i="8"/>
  <c r="H430" i="10" s="1"/>
  <c r="G325" i="10"/>
  <c r="N4216" i="8"/>
  <c r="H325" i="10" s="1"/>
  <c r="G220" i="10"/>
  <c r="N3316" i="8"/>
  <c r="H220" i="10" s="1"/>
  <c r="G355" i="10"/>
  <c r="N1816" i="8"/>
  <c r="H355" i="10" s="1"/>
  <c r="G100" i="10"/>
  <c r="N916" i="8"/>
  <c r="H100" i="10" s="1"/>
  <c r="G265" i="10"/>
  <c r="N3766" i="8"/>
  <c r="H265" i="10" s="1"/>
  <c r="G145" i="10"/>
  <c r="N1366" i="8"/>
  <c r="H145" i="10" s="1"/>
  <c r="G159" i="10"/>
  <c r="N2710" i="8"/>
  <c r="H159" i="10" s="1"/>
  <c r="G264" i="10"/>
  <c r="N3760" i="8"/>
  <c r="H264" i="10" s="1"/>
  <c r="G114" i="10"/>
  <c r="N1060" i="8"/>
  <c r="H114" i="10" s="1"/>
  <c r="G399" i="10"/>
  <c r="N2260" i="8"/>
  <c r="H399" i="10" s="1"/>
  <c r="G39" i="10"/>
  <c r="N310" i="8"/>
  <c r="H39" i="10" s="1"/>
  <c r="G354" i="10"/>
  <c r="N1810" i="8"/>
  <c r="H354" i="10" s="1"/>
  <c r="G144" i="10"/>
  <c r="N1360" i="8"/>
  <c r="H144" i="10" s="1"/>
  <c r="G279" i="10"/>
  <c r="N3910" i="8"/>
  <c r="H279" i="10" s="1"/>
  <c r="N1210" i="8"/>
  <c r="H129" i="10" s="1"/>
  <c r="G129" i="10"/>
  <c r="G9" i="10"/>
  <c r="N10" i="8"/>
  <c r="H9" i="10" s="1"/>
  <c r="G99" i="10"/>
  <c r="N910" i="8"/>
  <c r="H99" i="10" s="1"/>
  <c r="G69" i="10"/>
  <c r="N610" i="8"/>
  <c r="H69" i="10" s="1"/>
  <c r="G294" i="10"/>
  <c r="N4060" i="8"/>
  <c r="H294" i="10" s="1"/>
  <c r="G309" i="10"/>
  <c r="N1510" i="8"/>
  <c r="H309" i="10" s="1"/>
  <c r="G324" i="10"/>
  <c r="N4210" i="8"/>
  <c r="H324" i="10" s="1"/>
  <c r="G339" i="10"/>
  <c r="N1660" i="8"/>
  <c r="H339" i="10" s="1"/>
  <c r="G24" i="10"/>
  <c r="N160" i="8"/>
  <c r="H24" i="10" s="1"/>
  <c r="G414" i="10"/>
  <c r="N2410" i="8"/>
  <c r="H414" i="10" s="1"/>
  <c r="G429" i="10"/>
  <c r="N2560" i="8"/>
  <c r="H429" i="10" s="1"/>
  <c r="G219" i="10"/>
  <c r="N3310" i="8"/>
  <c r="H219" i="10" s="1"/>
  <c r="G234" i="10"/>
  <c r="N3460" i="8"/>
  <c r="H234" i="10" s="1"/>
  <c r="G189" i="10"/>
  <c r="N3010" i="8"/>
  <c r="H189" i="10" s="1"/>
  <c r="G54" i="10"/>
  <c r="N460" i="8"/>
  <c r="H54" i="10" s="1"/>
  <c r="G158" i="10"/>
  <c r="N2704" i="8"/>
  <c r="H158" i="10" s="1"/>
  <c r="G218" i="10"/>
  <c r="N3304" i="8"/>
  <c r="H218" i="10" s="1"/>
  <c r="G428" i="10"/>
  <c r="N2554" i="8"/>
  <c r="H428" i="10" s="1"/>
  <c r="G23" i="10"/>
  <c r="N154" i="8"/>
  <c r="H23" i="10" s="1"/>
  <c r="G263" i="10"/>
  <c r="N3754" i="8"/>
  <c r="H263" i="10" s="1"/>
  <c r="N4054" i="8"/>
  <c r="H293" i="10" s="1"/>
  <c r="G293" i="10"/>
  <c r="G38" i="10"/>
  <c r="N304" i="8"/>
  <c r="H38" i="10" s="1"/>
  <c r="G128" i="10"/>
  <c r="N1204" i="8"/>
  <c r="H128" i="10" s="1"/>
  <c r="G398" i="10"/>
  <c r="N2254" i="8"/>
  <c r="H398" i="10" s="1"/>
  <c r="G53" i="10"/>
  <c r="N454" i="8"/>
  <c r="H53" i="10" s="1"/>
  <c r="G188" i="10"/>
  <c r="N3004" i="8"/>
  <c r="H188" i="10" s="1"/>
  <c r="G338" i="10"/>
  <c r="N1654" i="8"/>
  <c r="H338" i="10" s="1"/>
  <c r="N4" i="8"/>
  <c r="H8" i="10" s="1"/>
  <c r="G8" i="10"/>
  <c r="G323" i="10"/>
  <c r="N4204" i="8"/>
  <c r="H323" i="10" s="1"/>
  <c r="G113" i="10"/>
  <c r="N1054" i="8"/>
  <c r="H113" i="10" s="1"/>
  <c r="G68" i="10"/>
  <c r="N604" i="8"/>
  <c r="H68" i="10" s="1"/>
  <c r="G233" i="10"/>
  <c r="N3454" i="8"/>
  <c r="H233" i="10" s="1"/>
  <c r="G308" i="10"/>
  <c r="N1504" i="8"/>
  <c r="H308" i="10" s="1"/>
  <c r="G98" i="10"/>
  <c r="N904" i="8"/>
  <c r="H98" i="10" s="1"/>
  <c r="G353" i="10"/>
  <c r="N1804" i="8"/>
  <c r="H353" i="10" s="1"/>
  <c r="G413" i="10"/>
  <c r="N2404" i="8"/>
  <c r="H413" i="10" s="1"/>
  <c r="G278" i="10"/>
  <c r="N3904" i="8"/>
  <c r="H278" i="10" s="1"/>
  <c r="G143" i="10"/>
  <c r="N1354" i="8"/>
  <c r="H143" i="10" s="1"/>
  <c r="G277" i="10"/>
  <c r="N3907" i="8"/>
  <c r="H277" i="10" s="1"/>
  <c r="G337" i="10"/>
  <c r="N1657" i="8"/>
  <c r="H337" i="10" s="1"/>
  <c r="G262" i="10"/>
  <c r="N3757" i="8"/>
  <c r="H262" i="10" s="1"/>
  <c r="G307" i="10"/>
  <c r="N1507" i="8"/>
  <c r="H307" i="10" s="1"/>
  <c r="G97" i="10"/>
  <c r="N907" i="8"/>
  <c r="H97" i="10" s="1"/>
  <c r="G187" i="10"/>
  <c r="N3007" i="8"/>
  <c r="H187" i="10" s="1"/>
  <c r="G112" i="10"/>
  <c r="N1057" i="8"/>
  <c r="H112" i="10" s="1"/>
  <c r="G142" i="10"/>
  <c r="N1357" i="8"/>
  <c r="H142" i="10" s="1"/>
  <c r="G67" i="10"/>
  <c r="N607" i="8"/>
  <c r="H67" i="10" s="1"/>
  <c r="G322" i="10"/>
  <c r="N4207" i="8"/>
  <c r="H322" i="10" s="1"/>
  <c r="G127" i="10"/>
  <c r="N1207" i="8"/>
  <c r="H127" i="10" s="1"/>
  <c r="G397" i="10"/>
  <c r="N2257" i="8"/>
  <c r="H397" i="10" s="1"/>
  <c r="G37" i="10"/>
  <c r="N307" i="8"/>
  <c r="H37" i="10" s="1"/>
  <c r="G217" i="10"/>
  <c r="N3307" i="8"/>
  <c r="H217" i="10" s="1"/>
  <c r="G352" i="10"/>
  <c r="N1807" i="8"/>
  <c r="H352" i="10" s="1"/>
  <c r="G22" i="10"/>
  <c r="N157" i="8"/>
  <c r="H22" i="10" s="1"/>
  <c r="G292" i="10"/>
  <c r="N4057" i="8"/>
  <c r="H292" i="10" s="1"/>
  <c r="G412" i="10"/>
  <c r="N2407" i="8"/>
  <c r="H412" i="10" s="1"/>
  <c r="G52" i="10"/>
  <c r="N457" i="8"/>
  <c r="H52" i="10" s="1"/>
  <c r="N7" i="8"/>
  <c r="H7" i="10" s="1"/>
  <c r="G7" i="10"/>
  <c r="G427" i="10"/>
  <c r="N2557" i="8"/>
  <c r="H427" i="10" s="1"/>
  <c r="G157" i="10"/>
  <c r="N2707" i="8"/>
  <c r="H157" i="10" s="1"/>
  <c r="G232" i="10"/>
  <c r="N3457" i="8"/>
  <c r="H232" i="10" s="1"/>
  <c r="G276" i="10"/>
  <c r="N3909" i="8"/>
  <c r="H276" i="10" s="1"/>
  <c r="G111" i="10"/>
  <c r="N1059" i="8"/>
  <c r="H111" i="10" s="1"/>
  <c r="G321" i="10"/>
  <c r="N4209" i="8"/>
  <c r="H321" i="10" s="1"/>
  <c r="G51" i="10"/>
  <c r="N459" i="8"/>
  <c r="H51" i="10" s="1"/>
  <c r="G66" i="10"/>
  <c r="N609" i="8"/>
  <c r="H66" i="10" s="1"/>
  <c r="G351" i="10"/>
  <c r="N1809" i="8"/>
  <c r="H351" i="10" s="1"/>
  <c r="G216" i="10"/>
  <c r="N3309" i="8"/>
  <c r="H216" i="10" s="1"/>
  <c r="G411" i="10"/>
  <c r="N2409" i="8"/>
  <c r="H411" i="10" s="1"/>
  <c r="G306" i="10"/>
  <c r="N1509" i="8"/>
  <c r="H306" i="10" s="1"/>
  <c r="G261" i="10"/>
  <c r="N3759" i="8"/>
  <c r="H261" i="10" s="1"/>
  <c r="G96" i="10"/>
  <c r="N909" i="8"/>
  <c r="H96" i="10" s="1"/>
  <c r="G21" i="10"/>
  <c r="N159" i="8"/>
  <c r="H21" i="10" s="1"/>
  <c r="G426" i="10"/>
  <c r="N2559" i="8"/>
  <c r="H426" i="10" s="1"/>
  <c r="G231" i="10"/>
  <c r="N3459" i="8"/>
  <c r="H231" i="10" s="1"/>
  <c r="G156" i="10"/>
  <c r="N2709" i="8"/>
  <c r="H156" i="10" s="1"/>
  <c r="G126" i="10"/>
  <c r="N1209" i="8"/>
  <c r="H126" i="10" s="1"/>
  <c r="N9" i="8"/>
  <c r="H6" i="10" s="1"/>
  <c r="G6" i="10"/>
  <c r="G396" i="10"/>
  <c r="N2259" i="8"/>
  <c r="H396" i="10" s="1"/>
  <c r="G141" i="10"/>
  <c r="N1359" i="8"/>
  <c r="H141" i="10" s="1"/>
  <c r="G36" i="10"/>
  <c r="N309" i="8"/>
  <c r="H36" i="10" s="1"/>
  <c r="N4059" i="8"/>
  <c r="H291" i="10" s="1"/>
  <c r="G291" i="10"/>
  <c r="G186" i="10"/>
  <c r="N3009" i="8"/>
  <c r="H186" i="10" s="1"/>
  <c r="G336" i="10"/>
  <c r="N1659" i="8"/>
  <c r="H336" i="10" s="1"/>
  <c r="G110" i="10"/>
  <c r="N1056" i="8"/>
  <c r="H110" i="10" s="1"/>
  <c r="G335" i="10"/>
  <c r="N1656" i="8"/>
  <c r="H335" i="10" s="1"/>
  <c r="G95" i="10"/>
  <c r="N906" i="8"/>
  <c r="H95" i="10" s="1"/>
  <c r="G20" i="10"/>
  <c r="N156" i="8"/>
  <c r="H20" i="10" s="1"/>
  <c r="G185" i="10"/>
  <c r="N3006" i="8"/>
  <c r="H185" i="10" s="1"/>
  <c r="G155" i="10"/>
  <c r="N2706" i="8"/>
  <c r="H155" i="10" s="1"/>
  <c r="G350" i="10"/>
  <c r="N1806" i="8"/>
  <c r="H350" i="10" s="1"/>
  <c r="G140" i="10"/>
  <c r="N1356" i="8"/>
  <c r="H140" i="10" s="1"/>
  <c r="G410" i="10"/>
  <c r="N2406" i="8"/>
  <c r="H410" i="10" s="1"/>
  <c r="G50" i="10"/>
  <c r="N456" i="8"/>
  <c r="H50" i="10" s="1"/>
  <c r="G35" i="10"/>
  <c r="N306" i="8"/>
  <c r="H35" i="10" s="1"/>
  <c r="G425" i="10"/>
  <c r="N2556" i="8"/>
  <c r="H425" i="10" s="1"/>
  <c r="G395" i="10"/>
  <c r="N2256" i="8"/>
  <c r="H395" i="10" s="1"/>
  <c r="G125" i="10"/>
  <c r="N1206" i="8"/>
  <c r="H125" i="10" s="1"/>
  <c r="G275" i="10"/>
  <c r="N3906" i="8"/>
  <c r="H275" i="10" s="1"/>
  <c r="G230" i="10"/>
  <c r="N3456" i="8"/>
  <c r="H230" i="10" s="1"/>
  <c r="G65" i="10"/>
  <c r="N606" i="8"/>
  <c r="H65" i="10" s="1"/>
  <c r="G305" i="10"/>
  <c r="N1506" i="8"/>
  <c r="H305" i="10" s="1"/>
  <c r="G320" i="10"/>
  <c r="N4206" i="8"/>
  <c r="H320" i="10" s="1"/>
  <c r="N6" i="8"/>
  <c r="H5" i="10" s="1"/>
  <c r="G5" i="10"/>
  <c r="G215" i="10"/>
  <c r="N3306" i="8"/>
  <c r="H215" i="10" s="1"/>
  <c r="G260" i="10"/>
  <c r="N3756" i="8"/>
  <c r="H260" i="10" s="1"/>
  <c r="G290" i="10"/>
  <c r="N4056" i="8"/>
  <c r="H290" i="10" s="1"/>
  <c r="G64" i="10"/>
  <c r="G45" i="9"/>
  <c r="C6" i="13" s="1"/>
  <c r="N602" i="8"/>
  <c r="G154" i="10"/>
  <c r="G105" i="9"/>
  <c r="C12" i="13" s="1"/>
  <c r="N2702" i="8"/>
  <c r="G19" i="10"/>
  <c r="G15" i="9"/>
  <c r="N152" i="8"/>
  <c r="G289" i="10"/>
  <c r="G195" i="9"/>
  <c r="N4052" i="8"/>
  <c r="G214" i="10"/>
  <c r="G145" i="9"/>
  <c r="N3302" i="8"/>
  <c r="G304" i="10"/>
  <c r="G205" i="9"/>
  <c r="N1502" i="8"/>
  <c r="G139" i="10"/>
  <c r="G95" i="9"/>
  <c r="N1352" i="8"/>
  <c r="G424" i="10"/>
  <c r="G285" i="9"/>
  <c r="N2552" i="8"/>
  <c r="G229" i="10"/>
  <c r="G155" i="9"/>
  <c r="C17" i="13" s="1"/>
  <c r="N3452" i="8"/>
  <c r="G94" i="10"/>
  <c r="G65" i="9"/>
  <c r="N902" i="8"/>
  <c r="G259" i="10"/>
  <c r="G175" i="9"/>
  <c r="N3752" i="8"/>
  <c r="G319" i="10"/>
  <c r="G215" i="9"/>
  <c r="N4202" i="8"/>
  <c r="G394" i="10"/>
  <c r="G265" i="9"/>
  <c r="N2252" i="8"/>
  <c r="G409" i="10"/>
  <c r="G275" i="9"/>
  <c r="N2402" i="8"/>
  <c r="G124" i="10"/>
  <c r="G85" i="9"/>
  <c r="N1202" i="8"/>
  <c r="N2" i="8"/>
  <c r="G4" i="10"/>
  <c r="G5" i="9"/>
  <c r="G109" i="10"/>
  <c r="G75" i="9"/>
  <c r="N1052" i="8"/>
  <c r="G184" i="10"/>
  <c r="G125" i="9"/>
  <c r="N3002" i="8"/>
  <c r="G334" i="10"/>
  <c r="G225" i="9"/>
  <c r="N1652" i="8"/>
  <c r="G274" i="10"/>
  <c r="G185" i="9"/>
  <c r="N3902" i="8"/>
  <c r="G34" i="10"/>
  <c r="G25" i="9"/>
  <c r="N302" i="8"/>
  <c r="G49" i="10"/>
  <c r="G35" i="9"/>
  <c r="N452" i="8"/>
  <c r="G349" i="10"/>
  <c r="G235" i="9"/>
  <c r="C25" i="13" s="1"/>
  <c r="N1802" i="8"/>
  <c r="G93" i="10"/>
  <c r="N915" i="8"/>
  <c r="H93" i="10" s="1"/>
  <c r="G63" i="10"/>
  <c r="N615" i="8"/>
  <c r="H63" i="10" s="1"/>
  <c r="G123" i="10"/>
  <c r="N1215" i="8"/>
  <c r="H123" i="10" s="1"/>
  <c r="G3" i="10"/>
  <c r="N15" i="8"/>
  <c r="G108" i="10"/>
  <c r="N1065" i="8"/>
  <c r="H108" i="10" s="1"/>
  <c r="G408" i="10"/>
  <c r="N2415" i="8"/>
  <c r="H408" i="10" s="1"/>
  <c r="G153" i="10"/>
  <c r="N2715" i="8"/>
  <c r="H153" i="10" s="1"/>
  <c r="G138" i="10"/>
  <c r="N1365" i="8"/>
  <c r="H138" i="10" s="1"/>
  <c r="G348" i="10"/>
  <c r="N1815" i="8"/>
  <c r="H348" i="10" s="1"/>
  <c r="G213" i="10"/>
  <c r="N3315" i="8"/>
  <c r="H213" i="10" s="1"/>
  <c r="G33" i="10"/>
  <c r="N315" i="8"/>
  <c r="H33" i="10" s="1"/>
  <c r="G333" i="10"/>
  <c r="N1665" i="8"/>
  <c r="H333" i="10" s="1"/>
  <c r="G18" i="10"/>
  <c r="N165" i="8"/>
  <c r="H18" i="10" s="1"/>
  <c r="G48" i="10"/>
  <c r="N465" i="8"/>
  <c r="H48" i="10" s="1"/>
  <c r="G228" i="10"/>
  <c r="N3465" i="8"/>
  <c r="H228" i="10" s="1"/>
  <c r="G423" i="10"/>
  <c r="N2565" i="8"/>
  <c r="H423" i="10" s="1"/>
  <c r="G303" i="10"/>
  <c r="N1515" i="8"/>
  <c r="H303" i="10" s="1"/>
  <c r="G288" i="10"/>
  <c r="N4065" i="8"/>
  <c r="H288" i="10" s="1"/>
  <c r="G183" i="10"/>
  <c r="N3015" i="8"/>
  <c r="H183" i="10" s="1"/>
  <c r="G273" i="10"/>
  <c r="N3915" i="8"/>
  <c r="H273" i="10" s="1"/>
  <c r="G393" i="10"/>
  <c r="N2265" i="8"/>
  <c r="H393" i="10" s="1"/>
  <c r="G258" i="10"/>
  <c r="N3765" i="8"/>
  <c r="H258" i="10" s="1"/>
  <c r="G318" i="10"/>
  <c r="N4215" i="8"/>
  <c r="H318" i="10" s="1"/>
  <c r="N8" i="8"/>
  <c r="H2" i="10" s="1"/>
  <c r="G2" i="10"/>
  <c r="G302" i="10"/>
  <c r="N1508" i="8"/>
  <c r="H302" i="10" s="1"/>
  <c r="G347" i="10"/>
  <c r="N1808" i="8"/>
  <c r="H347" i="10" s="1"/>
  <c r="G107" i="10"/>
  <c r="N1058" i="8"/>
  <c r="H107" i="10" s="1"/>
  <c r="G227" i="10"/>
  <c r="N3458" i="8"/>
  <c r="H227" i="10" s="1"/>
  <c r="G392" i="10"/>
  <c r="N2258" i="8"/>
  <c r="H392" i="10" s="1"/>
  <c r="G422" i="10"/>
  <c r="N2558" i="8"/>
  <c r="H422" i="10" s="1"/>
  <c r="G137" i="10"/>
  <c r="N1358" i="8"/>
  <c r="H137" i="10" s="1"/>
  <c r="G47" i="10"/>
  <c r="N458" i="8"/>
  <c r="H47" i="10" s="1"/>
  <c r="G257" i="10"/>
  <c r="N3758" i="8"/>
  <c r="H257" i="10" s="1"/>
  <c r="G272" i="10"/>
  <c r="N3908" i="8"/>
  <c r="H272" i="10" s="1"/>
  <c r="G317" i="10"/>
  <c r="N4208" i="8"/>
  <c r="H317" i="10" s="1"/>
  <c r="G182" i="10"/>
  <c r="N3008" i="8"/>
  <c r="H182" i="10" s="1"/>
  <c r="G62" i="10"/>
  <c r="N608" i="8"/>
  <c r="H62" i="10" s="1"/>
  <c r="G92" i="10"/>
  <c r="N908" i="8"/>
  <c r="H92" i="10" s="1"/>
  <c r="G122" i="10"/>
  <c r="N1208" i="8"/>
  <c r="H122" i="10" s="1"/>
  <c r="G152" i="10"/>
  <c r="N2708" i="8"/>
  <c r="H152" i="10" s="1"/>
  <c r="G287" i="10"/>
  <c r="N4058" i="8"/>
  <c r="H287" i="10" s="1"/>
  <c r="G332" i="10"/>
  <c r="N1658" i="8"/>
  <c r="H332" i="10" s="1"/>
  <c r="G212" i="10"/>
  <c r="N3308" i="8"/>
  <c r="H212" i="10" s="1"/>
  <c r="G32" i="10"/>
  <c r="N308" i="8"/>
  <c r="H32" i="10" s="1"/>
  <c r="G17" i="10"/>
  <c r="N158" i="8"/>
  <c r="H17" i="10" s="1"/>
  <c r="G407" i="10"/>
  <c r="N2408" i="8"/>
  <c r="H407" i="10" s="1"/>
  <c r="G214" i="9"/>
  <c r="N4247" i="8"/>
  <c r="H214" i="9" s="1"/>
  <c r="G4" i="9"/>
  <c r="N47" i="8"/>
  <c r="H4" i="9" s="1"/>
  <c r="G34" i="9"/>
  <c r="N497" i="8"/>
  <c r="H34" i="9" s="1"/>
  <c r="G194" i="9"/>
  <c r="N4097" i="8"/>
  <c r="H194" i="9" s="1"/>
  <c r="G44" i="9"/>
  <c r="N647" i="8"/>
  <c r="H44" i="9" s="1"/>
  <c r="G64" i="9"/>
  <c r="N947" i="8"/>
  <c r="H64" i="9" s="1"/>
  <c r="G154" i="9"/>
  <c r="N3497" i="8"/>
  <c r="H154" i="9" s="1"/>
  <c r="G174" i="9"/>
  <c r="N3797" i="8"/>
  <c r="H174" i="9" s="1"/>
  <c r="G264" i="9"/>
  <c r="N2297" i="8"/>
  <c r="H264" i="9" s="1"/>
  <c r="G284" i="9"/>
  <c r="N2597" i="8"/>
  <c r="H284" i="9" s="1"/>
  <c r="G14" i="9"/>
  <c r="N197" i="8"/>
  <c r="H14" i="9" s="1"/>
  <c r="G24" i="9"/>
  <c r="N347" i="8"/>
  <c r="H24" i="9" s="1"/>
  <c r="G124" i="9"/>
  <c r="N3047" i="8"/>
  <c r="H124" i="9" s="1"/>
  <c r="G74" i="9"/>
  <c r="N1097" i="8"/>
  <c r="H74" i="9" s="1"/>
  <c r="G94" i="9"/>
  <c r="N1397" i="8"/>
  <c r="H94" i="9" s="1"/>
  <c r="G84" i="9"/>
  <c r="N1247" i="8"/>
  <c r="H84" i="9" s="1"/>
  <c r="G204" i="9"/>
  <c r="N1547" i="8"/>
  <c r="H204" i="9" s="1"/>
  <c r="G144" i="9"/>
  <c r="N3347" i="8"/>
  <c r="H144" i="9" s="1"/>
  <c r="G234" i="9"/>
  <c r="N1847" i="8"/>
  <c r="H234" i="9" s="1"/>
  <c r="G274" i="9"/>
  <c r="N2447" i="8"/>
  <c r="H274" i="9" s="1"/>
  <c r="G224" i="9"/>
  <c r="N1697" i="8"/>
  <c r="H224" i="9" s="1"/>
  <c r="G63" i="9"/>
  <c r="N1022" i="8"/>
  <c r="H63" i="9" s="1"/>
  <c r="G193" i="9"/>
  <c r="N4172" i="8"/>
  <c r="H193" i="9" s="1"/>
  <c r="G123" i="9"/>
  <c r="N3122" i="8"/>
  <c r="H123" i="9" s="1"/>
  <c r="G93" i="9"/>
  <c r="N1472" i="8"/>
  <c r="H93" i="9" s="1"/>
  <c r="G73" i="9"/>
  <c r="N1172" i="8"/>
  <c r="H73" i="9" s="1"/>
  <c r="G133" i="9"/>
  <c r="N3272" i="8"/>
  <c r="H133" i="9" s="1"/>
  <c r="G173" i="9"/>
  <c r="N3872" i="8"/>
  <c r="H173" i="9" s="1"/>
  <c r="G223" i="9"/>
  <c r="N1772" i="8"/>
  <c r="H223" i="9" s="1"/>
  <c r="G143" i="9"/>
  <c r="N3422" i="8"/>
  <c r="H143" i="9" s="1"/>
  <c r="G53" i="9"/>
  <c r="N872" i="8"/>
  <c r="G253" i="9"/>
  <c r="N2222" i="8"/>
  <c r="H253" i="9" s="1"/>
  <c r="G13" i="9"/>
  <c r="N272" i="8"/>
  <c r="H13" i="9" s="1"/>
  <c r="G183" i="9"/>
  <c r="N4022" i="8"/>
  <c r="H183" i="9" s="1"/>
  <c r="G263" i="9"/>
  <c r="N2372" i="8"/>
  <c r="H263" i="9" s="1"/>
  <c r="G163" i="9"/>
  <c r="N3722" i="8"/>
  <c r="H163" i="9" s="1"/>
  <c r="G283" i="9"/>
  <c r="N2672" i="8"/>
  <c r="H283" i="9" s="1"/>
  <c r="G203" i="9"/>
  <c r="N1622" i="8"/>
  <c r="H203" i="9" s="1"/>
  <c r="G23" i="9"/>
  <c r="N422" i="8"/>
  <c r="H23" i="9" s="1"/>
  <c r="G113" i="9"/>
  <c r="N2972" i="8"/>
  <c r="H113" i="9" s="1"/>
  <c r="G3" i="9"/>
  <c r="N122" i="8"/>
  <c r="H3" i="9" s="1"/>
  <c r="G213" i="9"/>
  <c r="N4322" i="8"/>
  <c r="H213" i="9" s="1"/>
  <c r="G33" i="9"/>
  <c r="N572" i="8"/>
  <c r="H33" i="9" s="1"/>
  <c r="G273" i="9"/>
  <c r="N2522" i="8"/>
  <c r="H273" i="9" s="1"/>
  <c r="G83" i="9"/>
  <c r="N1322" i="8"/>
  <c r="H83" i="9" s="1"/>
  <c r="G12" i="9"/>
  <c r="N287" i="8"/>
  <c r="H12" i="9" s="1"/>
  <c r="G252" i="9"/>
  <c r="N2237" i="8"/>
  <c r="H252" i="9" s="1"/>
  <c r="G22" i="9"/>
  <c r="N437" i="8"/>
  <c r="H22" i="9" s="1"/>
  <c r="N1187" i="8"/>
  <c r="H72" i="9" s="1"/>
  <c r="G72" i="9"/>
  <c r="G262" i="9"/>
  <c r="N2387" i="8"/>
  <c r="H262" i="9" s="1"/>
  <c r="G162" i="9"/>
  <c r="C18" i="13" s="1"/>
  <c r="N3737" i="8"/>
  <c r="H162" i="9" s="1"/>
  <c r="G272" i="9"/>
  <c r="N2537" i="8"/>
  <c r="H272" i="9" s="1"/>
  <c r="G222" i="9"/>
  <c r="N1787" i="8"/>
  <c r="H222" i="9" s="1"/>
  <c r="G172" i="9"/>
  <c r="N3887" i="8"/>
  <c r="H172" i="9" s="1"/>
  <c r="G112" i="9"/>
  <c r="C13" i="13" s="1"/>
  <c r="S13" i="13" s="1"/>
  <c r="N2987" i="8"/>
  <c r="H112" i="9" s="1"/>
  <c r="G32" i="9"/>
  <c r="N587" i="8"/>
  <c r="H32" i="9" s="1"/>
  <c r="G182" i="9"/>
  <c r="N4037" i="8"/>
  <c r="H182" i="9" s="1"/>
  <c r="G2" i="9"/>
  <c r="N137" i="8"/>
  <c r="G82" i="9"/>
  <c r="N1337" i="8"/>
  <c r="H82" i="9" s="1"/>
  <c r="G192" i="9"/>
  <c r="N4187" i="8"/>
  <c r="H192" i="9" s="1"/>
  <c r="G202" i="9"/>
  <c r="N1637" i="8"/>
  <c r="H202" i="9" s="1"/>
  <c r="N887" i="8"/>
  <c r="H52" i="9" s="1"/>
  <c r="G52" i="9"/>
  <c r="C7" i="13" s="1"/>
  <c r="G282" i="9"/>
  <c r="N2687" i="8"/>
  <c r="H282" i="9" s="1"/>
  <c r="G212" i="9"/>
  <c r="N4337" i="8"/>
  <c r="H212" i="9" s="1"/>
  <c r="G92" i="9"/>
  <c r="N1487" i="8"/>
  <c r="H92" i="9" s="1"/>
  <c r="G62" i="9"/>
  <c r="N1037" i="8"/>
  <c r="H62" i="9" s="1"/>
  <c r="G132" i="9"/>
  <c r="C15" i="13" s="1"/>
  <c r="S15" i="13" s="1"/>
  <c r="N3287" i="8"/>
  <c r="H132" i="9" s="1"/>
  <c r="G142" i="9"/>
  <c r="N3437" i="8"/>
  <c r="H142" i="9" s="1"/>
  <c r="E294" i="12"/>
  <c r="E297" i="12"/>
  <c r="E293" i="12"/>
  <c r="E292" i="12"/>
  <c r="E279" i="12"/>
  <c r="E286" i="12"/>
  <c r="E281" i="12"/>
  <c r="E285" i="12"/>
  <c r="E287" i="12"/>
  <c r="E282" i="12"/>
  <c r="E277" i="12"/>
  <c r="E280" i="12"/>
  <c r="E283" i="12"/>
  <c r="E278" i="12"/>
  <c r="E284" i="12"/>
  <c r="E268" i="12"/>
  <c r="E276" i="12"/>
  <c r="E269" i="12"/>
  <c r="E270" i="12"/>
  <c r="E275" i="12"/>
  <c r="E267" i="12"/>
  <c r="E274" i="12"/>
  <c r="E266" i="12"/>
  <c r="E271" i="12"/>
  <c r="E272" i="12"/>
  <c r="E273" i="12"/>
  <c r="E263" i="12"/>
  <c r="E262" i="12"/>
  <c r="E260" i="12"/>
  <c r="E258" i="12"/>
  <c r="E264" i="12"/>
  <c r="E256" i="12"/>
  <c r="E255" i="12"/>
  <c r="E261" i="12"/>
  <c r="E265" i="12"/>
  <c r="E257" i="12"/>
  <c r="E259" i="12"/>
  <c r="E243" i="12"/>
  <c r="E242" i="12"/>
  <c r="E240" i="12"/>
  <c r="E241" i="12"/>
  <c r="E236" i="12"/>
  <c r="E238" i="12"/>
  <c r="E239" i="12"/>
  <c r="E233" i="12"/>
  <c r="E235" i="12"/>
  <c r="E237" i="12"/>
  <c r="E234" i="12"/>
  <c r="E227" i="12"/>
  <c r="E230" i="12"/>
  <c r="E232" i="12"/>
  <c r="E228" i="12"/>
  <c r="E224" i="12"/>
  <c r="E225" i="12"/>
  <c r="E223" i="12"/>
  <c r="E231" i="12"/>
  <c r="E226" i="12"/>
  <c r="E229" i="12"/>
  <c r="E222" i="12"/>
  <c r="E35" i="12"/>
  <c r="E36" i="12"/>
  <c r="E38" i="12"/>
  <c r="E37" i="12"/>
  <c r="C26" i="13"/>
  <c r="S26" i="13" s="1"/>
  <c r="N2331" i="8"/>
  <c r="G271" i="9"/>
  <c r="N2205" i="8"/>
  <c r="G260" i="9"/>
  <c r="G378" i="10"/>
  <c r="N2217" i="8"/>
  <c r="H391" i="10" s="1"/>
  <c r="G391" i="10"/>
  <c r="N2218" i="8"/>
  <c r="H390" i="10" s="1"/>
  <c r="G390" i="10"/>
  <c r="N2216" i="8"/>
  <c r="H389" i="10" s="1"/>
  <c r="G389" i="10"/>
  <c r="N2210" i="8"/>
  <c r="H388" i="10" s="1"/>
  <c r="G388" i="10"/>
  <c r="N2208" i="8"/>
  <c r="H387" i="10" s="1"/>
  <c r="G387" i="10"/>
  <c r="N2219" i="8"/>
  <c r="H386" i="10" s="1"/>
  <c r="G386" i="10"/>
  <c r="N2221" i="8"/>
  <c r="H385" i="10" s="1"/>
  <c r="G385" i="10"/>
  <c r="N2215" i="8"/>
  <c r="H384" i="10" s="1"/>
  <c r="G384" i="10"/>
  <c r="N2209" i="8"/>
  <c r="H383" i="10" s="1"/>
  <c r="G383" i="10"/>
  <c r="N2212" i="8"/>
  <c r="H382" i="10" s="1"/>
  <c r="G382" i="10"/>
  <c r="N2214" i="8"/>
  <c r="H381" i="10" s="1"/>
  <c r="G381" i="10"/>
  <c r="N2211" i="8"/>
  <c r="H380" i="10" s="1"/>
  <c r="G380" i="10"/>
  <c r="N2213" i="8"/>
  <c r="H377" i="10" s="1"/>
  <c r="G377" i="10"/>
  <c r="N882" i="8"/>
  <c r="H91" i="10" s="1"/>
  <c r="G91" i="10"/>
  <c r="N883" i="8"/>
  <c r="H90" i="10" s="1"/>
  <c r="G90" i="10"/>
  <c r="N881" i="8"/>
  <c r="H89" i="10" s="1"/>
  <c r="G89" i="10"/>
  <c r="N875" i="8"/>
  <c r="H88" i="10" s="1"/>
  <c r="G88" i="10"/>
  <c r="N873" i="8"/>
  <c r="H87" i="10" s="1"/>
  <c r="G87" i="10"/>
  <c r="N884" i="8"/>
  <c r="H86" i="10" s="1"/>
  <c r="G86" i="10"/>
  <c r="N886" i="8"/>
  <c r="H85" i="10" s="1"/>
  <c r="G85" i="10"/>
  <c r="N880" i="8"/>
  <c r="H84" i="10" s="1"/>
  <c r="G84" i="10"/>
  <c r="N874" i="8"/>
  <c r="H83" i="10" s="1"/>
  <c r="G83" i="10"/>
  <c r="N877" i="8"/>
  <c r="H82" i="10" s="1"/>
  <c r="G82" i="10"/>
  <c r="N879" i="8"/>
  <c r="H81" i="10" s="1"/>
  <c r="G81" i="10"/>
  <c r="N876" i="8"/>
  <c r="H80" i="10" s="1"/>
  <c r="G80" i="10"/>
  <c r="N885" i="8"/>
  <c r="H78" i="10" s="1"/>
  <c r="G78" i="10"/>
  <c r="N893" i="8"/>
  <c r="H77" i="10" s="1"/>
  <c r="G77" i="10"/>
  <c r="H3964" i="11" l="1"/>
  <c r="R3964" i="11" s="1"/>
  <c r="G266" i="12" s="1"/>
  <c r="H3979" i="11"/>
  <c r="R3979" i="11" s="1"/>
  <c r="G267" i="12" s="1"/>
  <c r="H3994" i="11"/>
  <c r="R3994" i="11" s="1"/>
  <c r="G268" i="12" s="1"/>
  <c r="H4009" i="11"/>
  <c r="R4009" i="11" s="1"/>
  <c r="G269" i="12" s="1"/>
  <c r="H4024" i="11"/>
  <c r="R4024" i="11" s="1"/>
  <c r="G270" i="12" s="1"/>
  <c r="H4039" i="11"/>
  <c r="R4039" i="11" s="1"/>
  <c r="G271" i="12" s="1"/>
  <c r="H4054" i="11"/>
  <c r="R4054" i="11" s="1"/>
  <c r="G272" i="12" s="1"/>
  <c r="H4069" i="11"/>
  <c r="R4069" i="11" s="1"/>
  <c r="G273" i="12" s="1"/>
  <c r="H4084" i="11"/>
  <c r="R4084" i="11" s="1"/>
  <c r="G274" i="12" s="1"/>
  <c r="H4099" i="11"/>
  <c r="R4099" i="11" s="1"/>
  <c r="G275" i="12" s="1"/>
  <c r="H4114" i="11"/>
  <c r="R4114" i="11" s="1"/>
  <c r="G276" i="12" s="1"/>
  <c r="G1171" i="11"/>
  <c r="Q1171" i="11" s="1"/>
  <c r="G1186" i="11"/>
  <c r="Q1186" i="11" s="1"/>
  <c r="G1216" i="11"/>
  <c r="Q1216" i="11" s="1"/>
  <c r="G1231" i="11"/>
  <c r="Q1231" i="11" s="1"/>
  <c r="G1246" i="11"/>
  <c r="Q1246" i="11" s="1"/>
  <c r="G1261" i="11"/>
  <c r="Q1261" i="11" s="1"/>
  <c r="G1276" i="11"/>
  <c r="Q1276" i="11" s="1"/>
  <c r="G1291" i="11"/>
  <c r="Q1291" i="11" s="1"/>
  <c r="G1306" i="11"/>
  <c r="Q1306" i="11" s="1"/>
  <c r="G1321" i="11"/>
  <c r="Q1321" i="11" s="1"/>
  <c r="G1201" i="11"/>
  <c r="Q1201" i="11" s="1"/>
  <c r="H1171" i="11"/>
  <c r="R1171" i="11" s="1"/>
  <c r="H1186" i="11"/>
  <c r="R1186" i="11" s="1"/>
  <c r="H1231" i="11"/>
  <c r="R1231" i="11" s="1"/>
  <c r="H1246" i="11"/>
  <c r="R1246" i="11" s="1"/>
  <c r="H1261" i="11"/>
  <c r="R1261" i="11" s="1"/>
  <c r="H1276" i="11"/>
  <c r="R1276" i="11" s="1"/>
  <c r="H1291" i="11"/>
  <c r="R1291" i="11" s="1"/>
  <c r="H1306" i="11"/>
  <c r="R1306" i="11" s="1"/>
  <c r="H1321" i="11"/>
  <c r="R1321" i="11" s="1"/>
  <c r="H1201" i="11"/>
  <c r="R1201" i="11" s="1"/>
  <c r="H1216" i="11"/>
  <c r="R1216" i="11" s="1"/>
  <c r="G3811" i="11"/>
  <c r="Q3811" i="11" s="1"/>
  <c r="G3826" i="11"/>
  <c r="Q3826" i="11" s="1"/>
  <c r="G3841" i="11"/>
  <c r="Q3841" i="11" s="1"/>
  <c r="G3856" i="11"/>
  <c r="Q3856" i="11" s="1"/>
  <c r="G3871" i="11"/>
  <c r="Q3871" i="11" s="1"/>
  <c r="G3886" i="11"/>
  <c r="Q3886" i="11" s="1"/>
  <c r="G3901" i="11"/>
  <c r="Q3901" i="11" s="1"/>
  <c r="G3916" i="11"/>
  <c r="Q3916" i="11" s="1"/>
  <c r="G3931" i="11"/>
  <c r="Q3931" i="11" s="1"/>
  <c r="G3946" i="11"/>
  <c r="Q3946" i="11" s="1"/>
  <c r="G3961" i="11"/>
  <c r="Q3961" i="11" s="1"/>
  <c r="H3811" i="11"/>
  <c r="R3811" i="11" s="1"/>
  <c r="H3826" i="11"/>
  <c r="R3826" i="11" s="1"/>
  <c r="H3841" i="11"/>
  <c r="R3841" i="11" s="1"/>
  <c r="H3856" i="11"/>
  <c r="R3856" i="11" s="1"/>
  <c r="H3871" i="11"/>
  <c r="R3871" i="11" s="1"/>
  <c r="H3886" i="11"/>
  <c r="R3886" i="11" s="1"/>
  <c r="H3901" i="11"/>
  <c r="R3901" i="11" s="1"/>
  <c r="H3916" i="11"/>
  <c r="R3916" i="11" s="1"/>
  <c r="H3931" i="11"/>
  <c r="R3931" i="11" s="1"/>
  <c r="H3946" i="11"/>
  <c r="R3946" i="11" s="1"/>
  <c r="H3961" i="11"/>
  <c r="R3961" i="11" s="1"/>
  <c r="G181" i="11"/>
  <c r="Q181" i="11" s="1"/>
  <c r="G196" i="11"/>
  <c r="Q196" i="11" s="1"/>
  <c r="G211" i="11"/>
  <c r="Q211" i="11" s="1"/>
  <c r="G226" i="11"/>
  <c r="Q226" i="11" s="1"/>
  <c r="G241" i="11"/>
  <c r="Q241" i="11" s="1"/>
  <c r="G256" i="11"/>
  <c r="Q256" i="11" s="1"/>
  <c r="G271" i="11"/>
  <c r="Q271" i="11" s="1"/>
  <c r="G286" i="11"/>
  <c r="Q286" i="11" s="1"/>
  <c r="G301" i="11"/>
  <c r="Q301" i="11" s="1"/>
  <c r="G316" i="11"/>
  <c r="Q316" i="11" s="1"/>
  <c r="G331" i="11"/>
  <c r="Q331" i="11" s="1"/>
  <c r="H181" i="11"/>
  <c r="R181" i="11" s="1"/>
  <c r="H196" i="11"/>
  <c r="R196" i="11" s="1"/>
  <c r="H211" i="11"/>
  <c r="R211" i="11" s="1"/>
  <c r="H226" i="11"/>
  <c r="R226" i="11" s="1"/>
  <c r="H241" i="11"/>
  <c r="R241" i="11" s="1"/>
  <c r="H256" i="11"/>
  <c r="R256" i="11" s="1"/>
  <c r="H271" i="11"/>
  <c r="R271" i="11" s="1"/>
  <c r="H286" i="11"/>
  <c r="R286" i="11" s="1"/>
  <c r="H301" i="11"/>
  <c r="R301" i="11" s="1"/>
  <c r="H316" i="11"/>
  <c r="R316" i="11" s="1"/>
  <c r="H331" i="11"/>
  <c r="R331" i="11" s="1"/>
  <c r="G31" i="11"/>
  <c r="Q31" i="11" s="1"/>
  <c r="G46" i="11"/>
  <c r="Q46" i="11" s="1"/>
  <c r="G61" i="11"/>
  <c r="Q61" i="11" s="1"/>
  <c r="G76" i="11"/>
  <c r="Q76" i="11" s="1"/>
  <c r="G91" i="11"/>
  <c r="Q91" i="11" s="1"/>
  <c r="G106" i="11"/>
  <c r="Q106" i="11" s="1"/>
  <c r="G121" i="11"/>
  <c r="Q121" i="11" s="1"/>
  <c r="G136" i="11"/>
  <c r="Q136" i="11" s="1"/>
  <c r="G151" i="11"/>
  <c r="Q151" i="11" s="1"/>
  <c r="G166" i="11"/>
  <c r="Q166" i="11" s="1"/>
  <c r="G16" i="11"/>
  <c r="Q16" i="11" s="1"/>
  <c r="H31" i="11"/>
  <c r="R31" i="11" s="1"/>
  <c r="H46" i="11"/>
  <c r="R46" i="11" s="1"/>
  <c r="H61" i="11"/>
  <c r="R61" i="11" s="1"/>
  <c r="H76" i="11"/>
  <c r="R76" i="11" s="1"/>
  <c r="H91" i="11"/>
  <c r="R91" i="11" s="1"/>
  <c r="H106" i="11"/>
  <c r="R106" i="11" s="1"/>
  <c r="H121" i="11"/>
  <c r="R121" i="11" s="1"/>
  <c r="H136" i="11"/>
  <c r="R136" i="11" s="1"/>
  <c r="H151" i="11"/>
  <c r="R151" i="11" s="1"/>
  <c r="H166" i="11"/>
  <c r="R166" i="11" s="1"/>
  <c r="H16" i="11"/>
  <c r="R16" i="11" s="1"/>
  <c r="G346" i="11"/>
  <c r="Q346" i="11" s="1"/>
  <c r="G361" i="11"/>
  <c r="Q361" i="11" s="1"/>
  <c r="G376" i="11"/>
  <c r="Q376" i="11" s="1"/>
  <c r="G391" i="11"/>
  <c r="Q391" i="11" s="1"/>
  <c r="G406" i="11"/>
  <c r="Q406" i="11" s="1"/>
  <c r="G421" i="11"/>
  <c r="Q421" i="11" s="1"/>
  <c r="G436" i="11"/>
  <c r="Q436" i="11" s="1"/>
  <c r="G451" i="11"/>
  <c r="Q451" i="11" s="1"/>
  <c r="G466" i="11"/>
  <c r="Q466" i="11" s="1"/>
  <c r="G481" i="11"/>
  <c r="Q481" i="11" s="1"/>
  <c r="G496" i="11"/>
  <c r="Q496" i="11" s="1"/>
  <c r="H346" i="11"/>
  <c r="R346" i="11" s="1"/>
  <c r="H361" i="11"/>
  <c r="R361" i="11" s="1"/>
  <c r="H376" i="11"/>
  <c r="R376" i="11" s="1"/>
  <c r="H391" i="11"/>
  <c r="R391" i="11" s="1"/>
  <c r="H406" i="11"/>
  <c r="R406" i="11" s="1"/>
  <c r="H421" i="11"/>
  <c r="R421" i="11" s="1"/>
  <c r="H436" i="11"/>
  <c r="R436" i="11" s="1"/>
  <c r="H451" i="11"/>
  <c r="R451" i="11" s="1"/>
  <c r="H466" i="11"/>
  <c r="R466" i="11" s="1"/>
  <c r="H481" i="11"/>
  <c r="R481" i="11" s="1"/>
  <c r="H496" i="11"/>
  <c r="R496" i="11" s="1"/>
  <c r="G2986" i="11"/>
  <c r="Q2986" i="11" s="1"/>
  <c r="G3001" i="11"/>
  <c r="Q3001" i="11" s="1"/>
  <c r="G3016" i="11"/>
  <c r="Q3016" i="11" s="1"/>
  <c r="G3031" i="11"/>
  <c r="Q3031" i="11" s="1"/>
  <c r="G3046" i="11"/>
  <c r="Q3046" i="11" s="1"/>
  <c r="G3061" i="11"/>
  <c r="Q3061" i="11" s="1"/>
  <c r="G3076" i="11"/>
  <c r="Q3076" i="11" s="1"/>
  <c r="G3091" i="11"/>
  <c r="Q3091" i="11" s="1"/>
  <c r="G3136" i="11"/>
  <c r="Q3136" i="11" s="1"/>
  <c r="G3106" i="11"/>
  <c r="Q3106" i="11" s="1"/>
  <c r="G3121" i="11"/>
  <c r="Q3121" i="11" s="1"/>
  <c r="H2986" i="11"/>
  <c r="R2986" i="11" s="1"/>
  <c r="H3001" i="11"/>
  <c r="R3001" i="11" s="1"/>
  <c r="H3016" i="11"/>
  <c r="R3016" i="11" s="1"/>
  <c r="H3031" i="11"/>
  <c r="R3031" i="11" s="1"/>
  <c r="H3046" i="11"/>
  <c r="R3046" i="11" s="1"/>
  <c r="H3061" i="11"/>
  <c r="R3061" i="11" s="1"/>
  <c r="H3076" i="11"/>
  <c r="R3076" i="11" s="1"/>
  <c r="H3121" i="11"/>
  <c r="R3121" i="11" s="1"/>
  <c r="H3136" i="11"/>
  <c r="R3136" i="11" s="1"/>
  <c r="H3106" i="11"/>
  <c r="R3106" i="11" s="1"/>
  <c r="H3091" i="11"/>
  <c r="R3091" i="11" s="1"/>
  <c r="G2821" i="11"/>
  <c r="Q2821" i="11" s="1"/>
  <c r="G2836" i="11"/>
  <c r="Q2836" i="11" s="1"/>
  <c r="G2851" i="11"/>
  <c r="Q2851" i="11" s="1"/>
  <c r="G2866" i="11"/>
  <c r="Q2866" i="11" s="1"/>
  <c r="G2881" i="11"/>
  <c r="Q2881" i="11" s="1"/>
  <c r="G2896" i="11"/>
  <c r="Q2896" i="11" s="1"/>
  <c r="G2911" i="11"/>
  <c r="Q2911" i="11" s="1"/>
  <c r="G2926" i="11"/>
  <c r="Q2926" i="11" s="1"/>
  <c r="G2941" i="11"/>
  <c r="Q2941" i="11" s="1"/>
  <c r="G2956" i="11"/>
  <c r="Q2956" i="11" s="1"/>
  <c r="G2971" i="11"/>
  <c r="Q2971" i="11" s="1"/>
  <c r="H2821" i="11"/>
  <c r="R2821" i="11" s="1"/>
  <c r="H2836" i="11"/>
  <c r="R2836" i="11" s="1"/>
  <c r="H2851" i="11"/>
  <c r="R2851" i="11" s="1"/>
  <c r="H2866" i="11"/>
  <c r="R2866" i="11" s="1"/>
  <c r="H2881" i="11"/>
  <c r="R2881" i="11" s="1"/>
  <c r="H2896" i="11"/>
  <c r="R2896" i="11" s="1"/>
  <c r="H2911" i="11"/>
  <c r="R2911" i="11" s="1"/>
  <c r="H2926" i="11"/>
  <c r="R2926" i="11" s="1"/>
  <c r="H2941" i="11"/>
  <c r="R2941" i="11" s="1"/>
  <c r="H2956" i="11"/>
  <c r="R2956" i="11" s="1"/>
  <c r="H2971" i="11"/>
  <c r="R2971" i="11" s="1"/>
  <c r="G3481" i="11"/>
  <c r="Q3481" i="11" s="1"/>
  <c r="G3541" i="11"/>
  <c r="Q3541" i="11" s="1"/>
  <c r="G3631" i="11"/>
  <c r="Q3631" i="11" s="1"/>
  <c r="G3496" i="11"/>
  <c r="Q3496" i="11" s="1"/>
  <c r="G3511" i="11"/>
  <c r="Q3511" i="11" s="1"/>
  <c r="G3526" i="11"/>
  <c r="Q3526" i="11" s="1"/>
  <c r="G3556" i="11"/>
  <c r="Q3556" i="11" s="1"/>
  <c r="G3571" i="11"/>
  <c r="Q3571" i="11" s="1"/>
  <c r="G3586" i="11"/>
  <c r="Q3586" i="11" s="1"/>
  <c r="G3601" i="11"/>
  <c r="Q3601" i="11" s="1"/>
  <c r="G3616" i="11"/>
  <c r="Q3616" i="11" s="1"/>
  <c r="H3481" i="11"/>
  <c r="R3481" i="11" s="1"/>
  <c r="H3496" i="11"/>
  <c r="R3496" i="11" s="1"/>
  <c r="H3511" i="11"/>
  <c r="R3511" i="11" s="1"/>
  <c r="H3556" i="11"/>
  <c r="R3556" i="11" s="1"/>
  <c r="H3571" i="11"/>
  <c r="R3571" i="11" s="1"/>
  <c r="H3601" i="11"/>
  <c r="R3601" i="11" s="1"/>
  <c r="H3631" i="11"/>
  <c r="R3631" i="11" s="1"/>
  <c r="H3526" i="11"/>
  <c r="R3526" i="11" s="1"/>
  <c r="H3541" i="11"/>
  <c r="R3541" i="11" s="1"/>
  <c r="H3586" i="11"/>
  <c r="R3586" i="11" s="1"/>
  <c r="H3616" i="11"/>
  <c r="R3616" i="11" s="1"/>
  <c r="G3646" i="11"/>
  <c r="Q3646" i="11" s="1"/>
  <c r="G3661" i="11"/>
  <c r="Q3661" i="11" s="1"/>
  <c r="G3676" i="11"/>
  <c r="Q3676" i="11" s="1"/>
  <c r="G3691" i="11"/>
  <c r="Q3691" i="11" s="1"/>
  <c r="G3706" i="11"/>
  <c r="Q3706" i="11" s="1"/>
  <c r="G3721" i="11"/>
  <c r="Q3721" i="11" s="1"/>
  <c r="G3736" i="11"/>
  <c r="Q3736" i="11" s="1"/>
  <c r="G3751" i="11"/>
  <c r="Q3751" i="11" s="1"/>
  <c r="G3766" i="11"/>
  <c r="Q3766" i="11" s="1"/>
  <c r="G3781" i="11"/>
  <c r="Q3781" i="11" s="1"/>
  <c r="G3796" i="11"/>
  <c r="Q3796" i="11" s="1"/>
  <c r="H3646" i="11"/>
  <c r="R3646" i="11" s="1"/>
  <c r="H3661" i="11"/>
  <c r="R3661" i="11" s="1"/>
  <c r="H3676" i="11"/>
  <c r="R3676" i="11" s="1"/>
  <c r="H3691" i="11"/>
  <c r="R3691" i="11" s="1"/>
  <c r="H3706" i="11"/>
  <c r="R3706" i="11" s="1"/>
  <c r="H3721" i="11"/>
  <c r="R3721" i="11" s="1"/>
  <c r="H3736" i="11"/>
  <c r="R3736" i="11" s="1"/>
  <c r="H3751" i="11"/>
  <c r="R3751" i="11" s="1"/>
  <c r="H3766" i="11"/>
  <c r="R3766" i="11" s="1"/>
  <c r="H3781" i="11"/>
  <c r="R3781" i="11" s="1"/>
  <c r="H3796" i="11"/>
  <c r="R3796" i="11" s="1"/>
  <c r="G4636" i="11"/>
  <c r="Q4636" i="11" s="1"/>
  <c r="G4651" i="11"/>
  <c r="Q4651" i="11" s="1"/>
  <c r="G4666" i="11"/>
  <c r="Q4666" i="11" s="1"/>
  <c r="G4681" i="11"/>
  <c r="Q4681" i="11" s="1"/>
  <c r="G4696" i="11"/>
  <c r="Q4696" i="11" s="1"/>
  <c r="G4711" i="11"/>
  <c r="Q4711" i="11" s="1"/>
  <c r="G4726" i="11"/>
  <c r="Q4726" i="11" s="1"/>
  <c r="G4741" i="11"/>
  <c r="Q4741" i="11" s="1"/>
  <c r="G4756" i="11"/>
  <c r="Q4756" i="11" s="1"/>
  <c r="G4771" i="11"/>
  <c r="Q4771" i="11" s="1"/>
  <c r="G4786" i="11"/>
  <c r="Q4786" i="11" s="1"/>
  <c r="H4636" i="11"/>
  <c r="R4636" i="11" s="1"/>
  <c r="H4651" i="11"/>
  <c r="R4651" i="11" s="1"/>
  <c r="H4666" i="11"/>
  <c r="R4666" i="11" s="1"/>
  <c r="H4681" i="11"/>
  <c r="R4681" i="11" s="1"/>
  <c r="H4696" i="11"/>
  <c r="R4696" i="11" s="1"/>
  <c r="H4711" i="11"/>
  <c r="R4711" i="11" s="1"/>
  <c r="H4726" i="11"/>
  <c r="R4726" i="11" s="1"/>
  <c r="H4741" i="11"/>
  <c r="R4741" i="11" s="1"/>
  <c r="H4756" i="11"/>
  <c r="R4756" i="11" s="1"/>
  <c r="H4771" i="11"/>
  <c r="R4771" i="11" s="1"/>
  <c r="H4786" i="11"/>
  <c r="R4786" i="11" s="1"/>
  <c r="H3241" i="11"/>
  <c r="R3241" i="11" s="1"/>
  <c r="H3286" i="11"/>
  <c r="R3286" i="11" s="1"/>
  <c r="H3301" i="11"/>
  <c r="R3301" i="11" s="1"/>
  <c r="H3151" i="11"/>
  <c r="R3151" i="11" s="1"/>
  <c r="H3271" i="11"/>
  <c r="R3271" i="11" s="1"/>
  <c r="H3196" i="11"/>
  <c r="R3196" i="11" s="1"/>
  <c r="H3211" i="11"/>
  <c r="R3211" i="11" s="1"/>
  <c r="H3226" i="11"/>
  <c r="R3226" i="11" s="1"/>
  <c r="H3181" i="11"/>
  <c r="R3181" i="11" s="1"/>
  <c r="H3256" i="11"/>
  <c r="R3256" i="11" s="1"/>
  <c r="H3166" i="11"/>
  <c r="R3166" i="11" s="1"/>
  <c r="G3241" i="11"/>
  <c r="Q3241" i="11" s="1"/>
  <c r="G3286" i="11"/>
  <c r="Q3286" i="11" s="1"/>
  <c r="G3301" i="11"/>
  <c r="Q3301" i="11" s="1"/>
  <c r="G3256" i="11"/>
  <c r="Q3256" i="11" s="1"/>
  <c r="G3271" i="11"/>
  <c r="Q3271" i="11" s="1"/>
  <c r="G3166" i="11"/>
  <c r="Q3166" i="11" s="1"/>
  <c r="G3181" i="11"/>
  <c r="Q3181" i="11" s="1"/>
  <c r="G3226" i="11"/>
  <c r="Q3226" i="11" s="1"/>
  <c r="G3151" i="11"/>
  <c r="Q3151" i="11" s="1"/>
  <c r="G3196" i="11"/>
  <c r="Q3196" i="11" s="1"/>
  <c r="G3211" i="11"/>
  <c r="Q3211" i="11" s="1"/>
  <c r="G1336" i="11"/>
  <c r="Q1336" i="11" s="1"/>
  <c r="G1351" i="11"/>
  <c r="Q1351" i="11" s="1"/>
  <c r="G1366" i="11"/>
  <c r="Q1366" i="11" s="1"/>
  <c r="G1381" i="11"/>
  <c r="Q1381" i="11" s="1"/>
  <c r="G1396" i="11"/>
  <c r="Q1396" i="11" s="1"/>
  <c r="G1411" i="11"/>
  <c r="Q1411" i="11" s="1"/>
  <c r="G1426" i="11"/>
  <c r="Q1426" i="11" s="1"/>
  <c r="G1441" i="11"/>
  <c r="Q1441" i="11" s="1"/>
  <c r="G1456" i="11"/>
  <c r="Q1456" i="11" s="1"/>
  <c r="G1471" i="11"/>
  <c r="Q1471" i="11" s="1"/>
  <c r="G1486" i="11"/>
  <c r="Q1486" i="11" s="1"/>
  <c r="H1336" i="11"/>
  <c r="R1336" i="11" s="1"/>
  <c r="H1351" i="11"/>
  <c r="R1351" i="11" s="1"/>
  <c r="H1366" i="11"/>
  <c r="R1366" i="11" s="1"/>
  <c r="H1381" i="11"/>
  <c r="R1381" i="11" s="1"/>
  <c r="H1396" i="11"/>
  <c r="R1396" i="11" s="1"/>
  <c r="H1411" i="11"/>
  <c r="R1411" i="11" s="1"/>
  <c r="H1426" i="11"/>
  <c r="R1426" i="11" s="1"/>
  <c r="H1441" i="11"/>
  <c r="R1441" i="11" s="1"/>
  <c r="H1456" i="11"/>
  <c r="R1456" i="11" s="1"/>
  <c r="H1471" i="11"/>
  <c r="R1471" i="11" s="1"/>
  <c r="H1486" i="11"/>
  <c r="R1486" i="11" s="1"/>
  <c r="G1996" i="11"/>
  <c r="Q1996" i="11" s="1"/>
  <c r="G2011" i="11"/>
  <c r="Q2011" i="11" s="1"/>
  <c r="G2026" i="11"/>
  <c r="Q2026" i="11" s="1"/>
  <c r="G2041" i="11"/>
  <c r="Q2041" i="11" s="1"/>
  <c r="G2056" i="11"/>
  <c r="Q2056" i="11" s="1"/>
  <c r="G2071" i="11"/>
  <c r="Q2071" i="11" s="1"/>
  <c r="G2086" i="11"/>
  <c r="Q2086" i="11" s="1"/>
  <c r="G2101" i="11"/>
  <c r="Q2101" i="11" s="1"/>
  <c r="G2116" i="11"/>
  <c r="Q2116" i="11" s="1"/>
  <c r="G2131" i="11"/>
  <c r="Q2131" i="11" s="1"/>
  <c r="G2146" i="11"/>
  <c r="Q2146" i="11" s="1"/>
  <c r="H1996" i="11"/>
  <c r="R1996" i="11" s="1"/>
  <c r="H2011" i="11"/>
  <c r="R2011" i="11" s="1"/>
  <c r="H2026" i="11"/>
  <c r="R2026" i="11" s="1"/>
  <c r="H2041" i="11"/>
  <c r="R2041" i="11" s="1"/>
  <c r="H2056" i="11"/>
  <c r="R2056" i="11" s="1"/>
  <c r="H2071" i="11"/>
  <c r="R2071" i="11" s="1"/>
  <c r="H2086" i="11"/>
  <c r="R2086" i="11" s="1"/>
  <c r="H2101" i="11"/>
  <c r="R2101" i="11" s="1"/>
  <c r="H2116" i="11"/>
  <c r="R2116" i="11" s="1"/>
  <c r="H2131" i="11"/>
  <c r="R2131" i="11" s="1"/>
  <c r="H2146" i="11"/>
  <c r="R2146" i="11" s="1"/>
  <c r="G1666" i="11"/>
  <c r="Q1666" i="11" s="1"/>
  <c r="G1681" i="11"/>
  <c r="Q1681" i="11" s="1"/>
  <c r="G1696" i="11"/>
  <c r="Q1696" i="11" s="1"/>
  <c r="G1711" i="11"/>
  <c r="Q1711" i="11" s="1"/>
  <c r="G1726" i="11"/>
  <c r="Q1726" i="11" s="1"/>
  <c r="G1741" i="11"/>
  <c r="Q1741" i="11" s="1"/>
  <c r="G1756" i="11"/>
  <c r="Q1756" i="11" s="1"/>
  <c r="G1771" i="11"/>
  <c r="Q1771" i="11" s="1"/>
  <c r="G1786" i="11"/>
  <c r="Q1786" i="11" s="1"/>
  <c r="G1801" i="11"/>
  <c r="Q1801" i="11" s="1"/>
  <c r="G1816" i="11"/>
  <c r="Q1816" i="11" s="1"/>
  <c r="H1666" i="11"/>
  <c r="R1666" i="11" s="1"/>
  <c r="H1681" i="11"/>
  <c r="R1681" i="11" s="1"/>
  <c r="H1696" i="11"/>
  <c r="R1696" i="11" s="1"/>
  <c r="H1711" i="11"/>
  <c r="R1711" i="11" s="1"/>
  <c r="H1726" i="11"/>
  <c r="R1726" i="11" s="1"/>
  <c r="H1741" i="11"/>
  <c r="R1741" i="11" s="1"/>
  <c r="H1756" i="11"/>
  <c r="R1756" i="11" s="1"/>
  <c r="H1771" i="11"/>
  <c r="R1771" i="11" s="1"/>
  <c r="H1786" i="11"/>
  <c r="R1786" i="11" s="1"/>
  <c r="H1801" i="11"/>
  <c r="R1801" i="11" s="1"/>
  <c r="H1816" i="11"/>
  <c r="R1816" i="11" s="1"/>
  <c r="G1006" i="11"/>
  <c r="Q1006" i="11" s="1"/>
  <c r="G1021" i="11"/>
  <c r="Q1021" i="11" s="1"/>
  <c r="G1036" i="11"/>
  <c r="Q1036" i="11" s="1"/>
  <c r="G1051" i="11"/>
  <c r="Q1051" i="11" s="1"/>
  <c r="G1066" i="11"/>
  <c r="Q1066" i="11" s="1"/>
  <c r="G1081" i="11"/>
  <c r="Q1081" i="11" s="1"/>
  <c r="G1096" i="11"/>
  <c r="Q1096" i="11" s="1"/>
  <c r="G1111" i="11"/>
  <c r="Q1111" i="11" s="1"/>
  <c r="G1126" i="11"/>
  <c r="Q1126" i="11" s="1"/>
  <c r="G1141" i="11"/>
  <c r="Q1141" i="11" s="1"/>
  <c r="G1156" i="11"/>
  <c r="Q1156" i="11" s="1"/>
  <c r="H1006" i="11"/>
  <c r="R1006" i="11" s="1"/>
  <c r="H1021" i="11"/>
  <c r="R1021" i="11" s="1"/>
  <c r="H1036" i="11"/>
  <c r="R1036" i="11" s="1"/>
  <c r="H1051" i="11"/>
  <c r="R1051" i="11" s="1"/>
  <c r="H1066" i="11"/>
  <c r="R1066" i="11" s="1"/>
  <c r="H1081" i="11"/>
  <c r="R1081" i="11" s="1"/>
  <c r="H1096" i="11"/>
  <c r="R1096" i="11" s="1"/>
  <c r="H1111" i="11"/>
  <c r="R1111" i="11" s="1"/>
  <c r="H1126" i="11"/>
  <c r="R1126" i="11" s="1"/>
  <c r="H1141" i="11"/>
  <c r="R1141" i="11" s="1"/>
  <c r="H1156" i="11"/>
  <c r="R1156" i="11" s="1"/>
  <c r="G1501" i="11"/>
  <c r="Q1501" i="11" s="1"/>
  <c r="G1516" i="11"/>
  <c r="Q1516" i="11" s="1"/>
  <c r="G1591" i="11"/>
  <c r="Q1591" i="11" s="1"/>
  <c r="G1606" i="11"/>
  <c r="Q1606" i="11" s="1"/>
  <c r="G1621" i="11"/>
  <c r="Q1621" i="11" s="1"/>
  <c r="G1636" i="11"/>
  <c r="Q1636" i="11" s="1"/>
  <c r="G1651" i="11"/>
  <c r="Q1651" i="11" s="1"/>
  <c r="G1561" i="11"/>
  <c r="Q1561" i="11" s="1"/>
  <c r="G1531" i="11"/>
  <c r="Q1531" i="11" s="1"/>
  <c r="G1576" i="11"/>
  <c r="Q1576" i="11" s="1"/>
  <c r="G1546" i="11"/>
  <c r="Q1546" i="11" s="1"/>
  <c r="H1501" i="11"/>
  <c r="R1501" i="11" s="1"/>
  <c r="H1591" i="11"/>
  <c r="R1591" i="11" s="1"/>
  <c r="H1606" i="11"/>
  <c r="R1606" i="11" s="1"/>
  <c r="H1621" i="11"/>
  <c r="R1621" i="11" s="1"/>
  <c r="H1636" i="11"/>
  <c r="R1636" i="11" s="1"/>
  <c r="H1651" i="11"/>
  <c r="R1651" i="11" s="1"/>
  <c r="H1561" i="11"/>
  <c r="R1561" i="11" s="1"/>
  <c r="H1531" i="11"/>
  <c r="R1531" i="11" s="1"/>
  <c r="H1576" i="11"/>
  <c r="R1576" i="11" s="1"/>
  <c r="H1516" i="11"/>
  <c r="R1516" i="11" s="1"/>
  <c r="H1546" i="11"/>
  <c r="R1546" i="11" s="1"/>
  <c r="G721" i="11"/>
  <c r="Q721" i="11" s="1"/>
  <c r="G736" i="11"/>
  <c r="Q736" i="11" s="1"/>
  <c r="G751" i="11"/>
  <c r="Q751" i="11" s="1"/>
  <c r="G766" i="11"/>
  <c r="Q766" i="11" s="1"/>
  <c r="G781" i="11"/>
  <c r="Q781" i="11" s="1"/>
  <c r="G796" i="11"/>
  <c r="Q796" i="11" s="1"/>
  <c r="G811" i="11"/>
  <c r="Q811" i="11" s="1"/>
  <c r="G826" i="11"/>
  <c r="Q826" i="11" s="1"/>
  <c r="G706" i="11"/>
  <c r="Q706" i="11" s="1"/>
  <c r="G691" i="11"/>
  <c r="Q691" i="11" s="1"/>
  <c r="G676" i="11"/>
  <c r="Q676" i="11" s="1"/>
  <c r="H721" i="11"/>
  <c r="R721" i="11" s="1"/>
  <c r="H736" i="11"/>
  <c r="R736" i="11" s="1"/>
  <c r="H751" i="11"/>
  <c r="R751" i="11" s="1"/>
  <c r="H766" i="11"/>
  <c r="R766" i="11" s="1"/>
  <c r="H781" i="11"/>
  <c r="R781" i="11" s="1"/>
  <c r="H796" i="11"/>
  <c r="R796" i="11" s="1"/>
  <c r="H811" i="11"/>
  <c r="R811" i="11" s="1"/>
  <c r="H826" i="11"/>
  <c r="R826" i="11" s="1"/>
  <c r="H676" i="11"/>
  <c r="R676" i="11" s="1"/>
  <c r="H691" i="11"/>
  <c r="R691" i="11" s="1"/>
  <c r="H706" i="11"/>
  <c r="R706" i="11" s="1"/>
  <c r="G3316" i="11"/>
  <c r="Q3316" i="11" s="1"/>
  <c r="G3331" i="11"/>
  <c r="Q3331" i="11" s="1"/>
  <c r="G3346" i="11"/>
  <c r="Q3346" i="11" s="1"/>
  <c r="G3361" i="11"/>
  <c r="Q3361" i="11" s="1"/>
  <c r="G3376" i="11"/>
  <c r="Q3376" i="11" s="1"/>
  <c r="G3391" i="11"/>
  <c r="Q3391" i="11" s="1"/>
  <c r="G3406" i="11"/>
  <c r="Q3406" i="11" s="1"/>
  <c r="G3466" i="11"/>
  <c r="Q3466" i="11" s="1"/>
  <c r="G3451" i="11"/>
  <c r="Q3451" i="11" s="1"/>
  <c r="G3421" i="11"/>
  <c r="Q3421" i="11" s="1"/>
  <c r="G3436" i="11"/>
  <c r="Q3436" i="11" s="1"/>
  <c r="H3316" i="11"/>
  <c r="R3316" i="11" s="1"/>
  <c r="H3331" i="11"/>
  <c r="R3331" i="11" s="1"/>
  <c r="H3346" i="11"/>
  <c r="R3346" i="11" s="1"/>
  <c r="H3361" i="11"/>
  <c r="R3361" i="11" s="1"/>
  <c r="H3376" i="11"/>
  <c r="R3376" i="11" s="1"/>
  <c r="H3391" i="11"/>
  <c r="R3391" i="11" s="1"/>
  <c r="H3451" i="11"/>
  <c r="R3451" i="11" s="1"/>
  <c r="H3466" i="11"/>
  <c r="R3466" i="11" s="1"/>
  <c r="H3406" i="11"/>
  <c r="R3406" i="11" s="1"/>
  <c r="H3421" i="11"/>
  <c r="R3421" i="11" s="1"/>
  <c r="H3436" i="11"/>
  <c r="R3436" i="11" s="1"/>
  <c r="G2491" i="11"/>
  <c r="Q2491" i="11" s="1"/>
  <c r="G2506" i="11"/>
  <c r="Q2506" i="11" s="1"/>
  <c r="G2521" i="11"/>
  <c r="Q2521" i="11" s="1"/>
  <c r="G2536" i="11"/>
  <c r="Q2536" i="11" s="1"/>
  <c r="G2551" i="11"/>
  <c r="Q2551" i="11" s="1"/>
  <c r="G2566" i="11"/>
  <c r="Q2566" i="11" s="1"/>
  <c r="G2581" i="11"/>
  <c r="Q2581" i="11" s="1"/>
  <c r="G2596" i="11"/>
  <c r="Q2596" i="11" s="1"/>
  <c r="G2611" i="11"/>
  <c r="Q2611" i="11" s="1"/>
  <c r="G2626" i="11"/>
  <c r="Q2626" i="11" s="1"/>
  <c r="G2641" i="11"/>
  <c r="Q2641" i="11" s="1"/>
  <c r="H2491" i="11"/>
  <c r="R2491" i="11" s="1"/>
  <c r="H2506" i="11"/>
  <c r="R2506" i="11" s="1"/>
  <c r="H2521" i="11"/>
  <c r="R2521" i="11" s="1"/>
  <c r="H2536" i="11"/>
  <c r="R2536" i="11" s="1"/>
  <c r="H2551" i="11"/>
  <c r="R2551" i="11" s="1"/>
  <c r="H2566" i="11"/>
  <c r="R2566" i="11" s="1"/>
  <c r="H2581" i="11"/>
  <c r="R2581" i="11" s="1"/>
  <c r="H2596" i="11"/>
  <c r="R2596" i="11" s="1"/>
  <c r="H2611" i="11"/>
  <c r="R2611" i="11" s="1"/>
  <c r="H2626" i="11"/>
  <c r="R2626" i="11" s="1"/>
  <c r="H2641" i="11"/>
  <c r="R2641" i="11" s="1"/>
  <c r="G4306" i="11"/>
  <c r="Q4306" i="11" s="1"/>
  <c r="G4321" i="11"/>
  <c r="Q4321" i="11" s="1"/>
  <c r="G4336" i="11"/>
  <c r="Q4336" i="11" s="1"/>
  <c r="G4351" i="11"/>
  <c r="Q4351" i="11" s="1"/>
  <c r="G4426" i="11"/>
  <c r="Q4426" i="11" s="1"/>
  <c r="G4366" i="11"/>
  <c r="Q4366" i="11" s="1"/>
  <c r="G4381" i="11"/>
  <c r="Q4381" i="11" s="1"/>
  <c r="G4396" i="11"/>
  <c r="Q4396" i="11" s="1"/>
  <c r="G4411" i="11"/>
  <c r="Q4411" i="11" s="1"/>
  <c r="G4441" i="11"/>
  <c r="Q4441" i="11" s="1"/>
  <c r="G4456" i="11"/>
  <c r="Q4456" i="11" s="1"/>
  <c r="H4306" i="11"/>
  <c r="R4306" i="11" s="1"/>
  <c r="H4321" i="11"/>
  <c r="R4321" i="11" s="1"/>
  <c r="H4336" i="11"/>
  <c r="R4336" i="11" s="1"/>
  <c r="H4396" i="11"/>
  <c r="R4396" i="11" s="1"/>
  <c r="H4441" i="11"/>
  <c r="R4441" i="11" s="1"/>
  <c r="H4351" i="11"/>
  <c r="R4351" i="11" s="1"/>
  <c r="H4366" i="11"/>
  <c r="R4366" i="11" s="1"/>
  <c r="H4381" i="11"/>
  <c r="R4381" i="11" s="1"/>
  <c r="H4411" i="11"/>
  <c r="R4411" i="11" s="1"/>
  <c r="H4426" i="11"/>
  <c r="R4426" i="11" s="1"/>
  <c r="H4456" i="11"/>
  <c r="R4456" i="11" s="1"/>
  <c r="G4501" i="11"/>
  <c r="Q4501" i="11" s="1"/>
  <c r="G4516" i="11"/>
  <c r="Q4516" i="11" s="1"/>
  <c r="G4531" i="11"/>
  <c r="Q4531" i="11" s="1"/>
  <c r="G4546" i="11"/>
  <c r="Q4546" i="11" s="1"/>
  <c r="G4561" i="11"/>
  <c r="Q4561" i="11" s="1"/>
  <c r="G4576" i="11"/>
  <c r="Q4576" i="11" s="1"/>
  <c r="G4591" i="11"/>
  <c r="Q4591" i="11" s="1"/>
  <c r="G4606" i="11"/>
  <c r="Q4606" i="11" s="1"/>
  <c r="G4621" i="11"/>
  <c r="Q4621" i="11" s="1"/>
  <c r="G4471" i="11"/>
  <c r="Q4471" i="11" s="1"/>
  <c r="G4486" i="11"/>
  <c r="Q4486" i="11" s="1"/>
  <c r="H4486" i="11"/>
  <c r="R4486" i="11" s="1"/>
  <c r="H4501" i="11"/>
  <c r="R4501" i="11" s="1"/>
  <c r="H4516" i="11"/>
  <c r="R4516" i="11" s="1"/>
  <c r="H4531" i="11"/>
  <c r="R4531" i="11" s="1"/>
  <c r="H4546" i="11"/>
  <c r="R4546" i="11" s="1"/>
  <c r="H4561" i="11"/>
  <c r="R4561" i="11" s="1"/>
  <c r="H4576" i="11"/>
  <c r="R4576" i="11" s="1"/>
  <c r="H4591" i="11"/>
  <c r="R4591" i="11" s="1"/>
  <c r="H4606" i="11"/>
  <c r="R4606" i="11" s="1"/>
  <c r="H4621" i="11"/>
  <c r="R4621" i="11" s="1"/>
  <c r="H4471" i="11"/>
  <c r="R4471" i="11" s="1"/>
  <c r="G586" i="11"/>
  <c r="Q586" i="11" s="1"/>
  <c r="G616" i="11"/>
  <c r="Q616" i="11" s="1"/>
  <c r="G511" i="11"/>
  <c r="Q511" i="11" s="1"/>
  <c r="G526" i="11"/>
  <c r="Q526" i="11" s="1"/>
  <c r="G541" i="11"/>
  <c r="Q541" i="11" s="1"/>
  <c r="G556" i="11"/>
  <c r="Q556" i="11" s="1"/>
  <c r="G661" i="11"/>
  <c r="Q661" i="11" s="1"/>
  <c r="G631" i="11"/>
  <c r="Q631" i="11" s="1"/>
  <c r="G646" i="11"/>
  <c r="Q646" i="11" s="1"/>
  <c r="G601" i="11"/>
  <c r="Q601" i="11" s="1"/>
  <c r="G571" i="11"/>
  <c r="Q571" i="11" s="1"/>
  <c r="H511" i="11"/>
  <c r="R511" i="11" s="1"/>
  <c r="H526" i="11"/>
  <c r="R526" i="11" s="1"/>
  <c r="H541" i="11"/>
  <c r="R541" i="11" s="1"/>
  <c r="H556" i="11"/>
  <c r="R556" i="11" s="1"/>
  <c r="H616" i="11"/>
  <c r="R616" i="11" s="1"/>
  <c r="H571" i="11"/>
  <c r="R571" i="11" s="1"/>
  <c r="H646" i="11"/>
  <c r="R646" i="11" s="1"/>
  <c r="H661" i="11"/>
  <c r="R661" i="11" s="1"/>
  <c r="H601" i="11"/>
  <c r="R601" i="11" s="1"/>
  <c r="H631" i="11"/>
  <c r="R631" i="11" s="1"/>
  <c r="H586" i="11"/>
  <c r="R586" i="11" s="1"/>
  <c r="G2326" i="11"/>
  <c r="Q2326" i="11" s="1"/>
  <c r="G2341" i="11"/>
  <c r="Q2341" i="11" s="1"/>
  <c r="G2356" i="11"/>
  <c r="Q2356" i="11" s="1"/>
  <c r="G2371" i="11"/>
  <c r="Q2371" i="11" s="1"/>
  <c r="G2386" i="11"/>
  <c r="Q2386" i="11" s="1"/>
  <c r="G2401" i="11"/>
  <c r="Q2401" i="11" s="1"/>
  <c r="G2416" i="11"/>
  <c r="Q2416" i="11" s="1"/>
  <c r="G2431" i="11"/>
  <c r="Q2431" i="11" s="1"/>
  <c r="G2446" i="11"/>
  <c r="Q2446" i="11" s="1"/>
  <c r="G2461" i="11"/>
  <c r="Q2461" i="11" s="1"/>
  <c r="G2476" i="11"/>
  <c r="Q2476" i="11" s="1"/>
  <c r="H2326" i="11"/>
  <c r="R2326" i="11" s="1"/>
  <c r="H2341" i="11"/>
  <c r="R2341" i="11" s="1"/>
  <c r="H2356" i="11"/>
  <c r="R2356" i="11" s="1"/>
  <c r="H2371" i="11"/>
  <c r="R2371" i="11" s="1"/>
  <c r="H2386" i="11"/>
  <c r="R2386" i="11" s="1"/>
  <c r="H2401" i="11"/>
  <c r="R2401" i="11" s="1"/>
  <c r="H2416" i="11"/>
  <c r="R2416" i="11" s="1"/>
  <c r="H2431" i="11"/>
  <c r="R2431" i="11" s="1"/>
  <c r="H2446" i="11"/>
  <c r="R2446" i="11" s="1"/>
  <c r="H2461" i="11"/>
  <c r="R2461" i="11" s="1"/>
  <c r="H2476" i="11"/>
  <c r="R2476" i="11" s="1"/>
  <c r="G1500" i="11"/>
  <c r="Q1500" i="11" s="1"/>
  <c r="G1545" i="11"/>
  <c r="Q1545" i="11" s="1"/>
  <c r="G1590" i="11"/>
  <c r="Q1590" i="11" s="1"/>
  <c r="G1605" i="11"/>
  <c r="Q1605" i="11" s="1"/>
  <c r="G1620" i="11"/>
  <c r="Q1620" i="11" s="1"/>
  <c r="G1635" i="11"/>
  <c r="Q1635" i="11" s="1"/>
  <c r="G1650" i="11"/>
  <c r="Q1650" i="11" s="1"/>
  <c r="G1560" i="11"/>
  <c r="Q1560" i="11" s="1"/>
  <c r="G1530" i="11"/>
  <c r="Q1530" i="11" s="1"/>
  <c r="G1575" i="11"/>
  <c r="Q1575" i="11" s="1"/>
  <c r="G1515" i="11"/>
  <c r="Q1515" i="11" s="1"/>
  <c r="H1500" i="11"/>
  <c r="R1500" i="11" s="1"/>
  <c r="H1590" i="11"/>
  <c r="R1590" i="11" s="1"/>
  <c r="H1605" i="11"/>
  <c r="R1605" i="11" s="1"/>
  <c r="H1620" i="11"/>
  <c r="R1620" i="11" s="1"/>
  <c r="H1635" i="11"/>
  <c r="R1635" i="11" s="1"/>
  <c r="H1650" i="11"/>
  <c r="R1650" i="11" s="1"/>
  <c r="H1560" i="11"/>
  <c r="R1560" i="11" s="1"/>
  <c r="H1575" i="11"/>
  <c r="R1575" i="11" s="1"/>
  <c r="H1530" i="11"/>
  <c r="R1530" i="11" s="1"/>
  <c r="H1515" i="11"/>
  <c r="R1515" i="11" s="1"/>
  <c r="H1545" i="11"/>
  <c r="R1545" i="11" s="1"/>
  <c r="G4305" i="11"/>
  <c r="Q4305" i="11" s="1"/>
  <c r="G4320" i="11"/>
  <c r="Q4320" i="11" s="1"/>
  <c r="G4335" i="11"/>
  <c r="Q4335" i="11" s="1"/>
  <c r="G4395" i="11"/>
  <c r="Q4395" i="11" s="1"/>
  <c r="G4410" i="11"/>
  <c r="Q4410" i="11" s="1"/>
  <c r="G4350" i="11"/>
  <c r="Q4350" i="11" s="1"/>
  <c r="G4365" i="11"/>
  <c r="Q4365" i="11" s="1"/>
  <c r="G4380" i="11"/>
  <c r="Q4380" i="11" s="1"/>
  <c r="G4425" i="11"/>
  <c r="Q4425" i="11" s="1"/>
  <c r="G4440" i="11"/>
  <c r="Q4440" i="11" s="1"/>
  <c r="G4455" i="11"/>
  <c r="Q4455" i="11" s="1"/>
  <c r="H4305" i="11"/>
  <c r="R4305" i="11" s="1"/>
  <c r="H4320" i="11"/>
  <c r="R4320" i="11" s="1"/>
  <c r="H4335" i="11"/>
  <c r="R4335" i="11" s="1"/>
  <c r="H4365" i="11"/>
  <c r="R4365" i="11" s="1"/>
  <c r="H4380" i="11"/>
  <c r="R4380" i="11" s="1"/>
  <c r="H4350" i="11"/>
  <c r="R4350" i="11" s="1"/>
  <c r="H4395" i="11"/>
  <c r="R4395" i="11" s="1"/>
  <c r="H4410" i="11"/>
  <c r="R4410" i="11" s="1"/>
  <c r="H4425" i="11"/>
  <c r="R4425" i="11" s="1"/>
  <c r="H4440" i="11"/>
  <c r="R4440" i="11" s="1"/>
  <c r="H4455" i="11"/>
  <c r="R4455" i="11" s="1"/>
  <c r="G3495" i="11"/>
  <c r="Q3495" i="11" s="1"/>
  <c r="G3510" i="11"/>
  <c r="Q3510" i="11" s="1"/>
  <c r="G3540" i="11"/>
  <c r="Q3540" i="11" s="1"/>
  <c r="G3555" i="11"/>
  <c r="Q3555" i="11" s="1"/>
  <c r="G3585" i="11"/>
  <c r="Q3585" i="11" s="1"/>
  <c r="G3615" i="11"/>
  <c r="Q3615" i="11" s="1"/>
  <c r="G3630" i="11"/>
  <c r="Q3630" i="11" s="1"/>
  <c r="G3480" i="11"/>
  <c r="Q3480" i="11" s="1"/>
  <c r="G3525" i="11"/>
  <c r="Q3525" i="11" s="1"/>
  <c r="G3570" i="11"/>
  <c r="Q3570" i="11" s="1"/>
  <c r="G3600" i="11"/>
  <c r="Q3600" i="11" s="1"/>
  <c r="H3480" i="11"/>
  <c r="R3480" i="11" s="1"/>
  <c r="H3570" i="11"/>
  <c r="R3570" i="11" s="1"/>
  <c r="H3495" i="11"/>
  <c r="R3495" i="11" s="1"/>
  <c r="H3510" i="11"/>
  <c r="R3510" i="11" s="1"/>
  <c r="H3525" i="11"/>
  <c r="R3525" i="11" s="1"/>
  <c r="H3540" i="11"/>
  <c r="R3540" i="11" s="1"/>
  <c r="H3555" i="11"/>
  <c r="R3555" i="11" s="1"/>
  <c r="H3585" i="11"/>
  <c r="R3585" i="11" s="1"/>
  <c r="H3600" i="11"/>
  <c r="R3600" i="11" s="1"/>
  <c r="H3615" i="11"/>
  <c r="R3615" i="11" s="1"/>
  <c r="H3630" i="11"/>
  <c r="R3630" i="11" s="1"/>
  <c r="G2820" i="11"/>
  <c r="Q2820" i="11" s="1"/>
  <c r="G2835" i="11"/>
  <c r="Q2835" i="11" s="1"/>
  <c r="G2850" i="11"/>
  <c r="Q2850" i="11" s="1"/>
  <c r="G2865" i="11"/>
  <c r="Q2865" i="11" s="1"/>
  <c r="G2880" i="11"/>
  <c r="Q2880" i="11" s="1"/>
  <c r="G2895" i="11"/>
  <c r="Q2895" i="11" s="1"/>
  <c r="G2910" i="11"/>
  <c r="Q2910" i="11" s="1"/>
  <c r="G2925" i="11"/>
  <c r="Q2925" i="11" s="1"/>
  <c r="G2940" i="11"/>
  <c r="Q2940" i="11" s="1"/>
  <c r="G2955" i="11"/>
  <c r="Q2955" i="11" s="1"/>
  <c r="G2970" i="11"/>
  <c r="Q2970" i="11" s="1"/>
  <c r="H2820" i="11"/>
  <c r="R2820" i="11" s="1"/>
  <c r="H2835" i="11"/>
  <c r="R2835" i="11" s="1"/>
  <c r="H2850" i="11"/>
  <c r="R2850" i="11" s="1"/>
  <c r="H2865" i="11"/>
  <c r="R2865" i="11" s="1"/>
  <c r="H2880" i="11"/>
  <c r="R2880" i="11" s="1"/>
  <c r="H2895" i="11"/>
  <c r="R2895" i="11" s="1"/>
  <c r="H2910" i="11"/>
  <c r="R2910" i="11" s="1"/>
  <c r="H2925" i="11"/>
  <c r="R2925" i="11" s="1"/>
  <c r="H2940" i="11"/>
  <c r="R2940" i="11" s="1"/>
  <c r="H2955" i="11"/>
  <c r="R2955" i="11" s="1"/>
  <c r="H2970" i="11"/>
  <c r="R2970" i="11" s="1"/>
  <c r="G1005" i="11"/>
  <c r="Q1005" i="11" s="1"/>
  <c r="G1020" i="11"/>
  <c r="Q1020" i="11" s="1"/>
  <c r="G1035" i="11"/>
  <c r="Q1035" i="11" s="1"/>
  <c r="G1050" i="11"/>
  <c r="Q1050" i="11" s="1"/>
  <c r="G1065" i="11"/>
  <c r="Q1065" i="11" s="1"/>
  <c r="G1080" i="11"/>
  <c r="Q1080" i="11" s="1"/>
  <c r="G1095" i="11"/>
  <c r="Q1095" i="11" s="1"/>
  <c r="G1110" i="11"/>
  <c r="Q1110" i="11" s="1"/>
  <c r="G1125" i="11"/>
  <c r="Q1125" i="11" s="1"/>
  <c r="G1140" i="11"/>
  <c r="Q1140" i="11" s="1"/>
  <c r="G1155" i="11"/>
  <c r="Q1155" i="11" s="1"/>
  <c r="H1005" i="11"/>
  <c r="R1005" i="11" s="1"/>
  <c r="H1020" i="11"/>
  <c r="R1020" i="11" s="1"/>
  <c r="H1035" i="11"/>
  <c r="R1035" i="11" s="1"/>
  <c r="H1050" i="11"/>
  <c r="R1050" i="11" s="1"/>
  <c r="H1065" i="11"/>
  <c r="R1065" i="11" s="1"/>
  <c r="H1080" i="11"/>
  <c r="R1080" i="11" s="1"/>
  <c r="H1095" i="11"/>
  <c r="R1095" i="11" s="1"/>
  <c r="H1110" i="11"/>
  <c r="R1110" i="11" s="1"/>
  <c r="H1125" i="11"/>
  <c r="R1125" i="11" s="1"/>
  <c r="H1140" i="11"/>
  <c r="R1140" i="11" s="1"/>
  <c r="H1155" i="11"/>
  <c r="R1155" i="11" s="1"/>
  <c r="G3810" i="11"/>
  <c r="Q3810" i="11" s="1"/>
  <c r="G3825" i="11"/>
  <c r="Q3825" i="11" s="1"/>
  <c r="G3840" i="11"/>
  <c r="Q3840" i="11" s="1"/>
  <c r="G3855" i="11"/>
  <c r="Q3855" i="11" s="1"/>
  <c r="G3870" i="11"/>
  <c r="Q3870" i="11" s="1"/>
  <c r="G3885" i="11"/>
  <c r="Q3885" i="11" s="1"/>
  <c r="G3900" i="11"/>
  <c r="Q3900" i="11" s="1"/>
  <c r="G3915" i="11"/>
  <c r="Q3915" i="11" s="1"/>
  <c r="G3930" i="11"/>
  <c r="Q3930" i="11" s="1"/>
  <c r="G3945" i="11"/>
  <c r="Q3945" i="11" s="1"/>
  <c r="G3960" i="11"/>
  <c r="Q3960" i="11" s="1"/>
  <c r="H3810" i="11"/>
  <c r="R3810" i="11" s="1"/>
  <c r="H3825" i="11"/>
  <c r="R3825" i="11" s="1"/>
  <c r="H3840" i="11"/>
  <c r="R3840" i="11" s="1"/>
  <c r="H3855" i="11"/>
  <c r="R3855" i="11" s="1"/>
  <c r="H3870" i="11"/>
  <c r="R3870" i="11" s="1"/>
  <c r="H3885" i="11"/>
  <c r="R3885" i="11" s="1"/>
  <c r="H3900" i="11"/>
  <c r="R3900" i="11" s="1"/>
  <c r="H3915" i="11"/>
  <c r="R3915" i="11" s="1"/>
  <c r="H3930" i="11"/>
  <c r="R3930" i="11" s="1"/>
  <c r="H3945" i="11"/>
  <c r="R3945" i="11" s="1"/>
  <c r="H3960" i="11"/>
  <c r="R3960" i="11" s="1"/>
  <c r="G15" i="11"/>
  <c r="Q15" i="11" s="1"/>
  <c r="G30" i="11"/>
  <c r="Q30" i="11" s="1"/>
  <c r="G45" i="11"/>
  <c r="Q45" i="11" s="1"/>
  <c r="G60" i="11"/>
  <c r="Q60" i="11" s="1"/>
  <c r="G75" i="11"/>
  <c r="Q75" i="11" s="1"/>
  <c r="G90" i="11"/>
  <c r="Q90" i="11" s="1"/>
  <c r="G105" i="11"/>
  <c r="Q105" i="11" s="1"/>
  <c r="G120" i="11"/>
  <c r="Q120" i="11" s="1"/>
  <c r="G135" i="11"/>
  <c r="Q135" i="11" s="1"/>
  <c r="G150" i="11"/>
  <c r="Q150" i="11" s="1"/>
  <c r="G165" i="11"/>
  <c r="Q165" i="11" s="1"/>
  <c r="H15" i="11"/>
  <c r="R15" i="11" s="1"/>
  <c r="H30" i="11"/>
  <c r="R30" i="11" s="1"/>
  <c r="H45" i="11"/>
  <c r="R45" i="11" s="1"/>
  <c r="H60" i="11"/>
  <c r="R60" i="11" s="1"/>
  <c r="H75" i="11"/>
  <c r="R75" i="11" s="1"/>
  <c r="H90" i="11"/>
  <c r="R90" i="11" s="1"/>
  <c r="H105" i="11"/>
  <c r="R105" i="11" s="1"/>
  <c r="H120" i="11"/>
  <c r="R120" i="11" s="1"/>
  <c r="H135" i="11"/>
  <c r="R135" i="11" s="1"/>
  <c r="H150" i="11"/>
  <c r="R150" i="11" s="1"/>
  <c r="H165" i="11"/>
  <c r="R165" i="11" s="1"/>
  <c r="G2490" i="11"/>
  <c r="Q2490" i="11" s="1"/>
  <c r="G2505" i="11"/>
  <c r="Q2505" i="11" s="1"/>
  <c r="G2520" i="11"/>
  <c r="Q2520" i="11" s="1"/>
  <c r="G2535" i="11"/>
  <c r="Q2535" i="11" s="1"/>
  <c r="G2550" i="11"/>
  <c r="Q2550" i="11" s="1"/>
  <c r="G2565" i="11"/>
  <c r="Q2565" i="11" s="1"/>
  <c r="G2580" i="11"/>
  <c r="Q2580" i="11" s="1"/>
  <c r="G2595" i="11"/>
  <c r="Q2595" i="11" s="1"/>
  <c r="G2610" i="11"/>
  <c r="Q2610" i="11" s="1"/>
  <c r="G2625" i="11"/>
  <c r="Q2625" i="11" s="1"/>
  <c r="G2640" i="11"/>
  <c r="Q2640" i="11" s="1"/>
  <c r="H2490" i="11"/>
  <c r="R2490" i="11" s="1"/>
  <c r="H2505" i="11"/>
  <c r="R2505" i="11" s="1"/>
  <c r="H2520" i="11"/>
  <c r="R2520" i="11" s="1"/>
  <c r="H2535" i="11"/>
  <c r="R2535" i="11" s="1"/>
  <c r="H2550" i="11"/>
  <c r="R2550" i="11" s="1"/>
  <c r="H2565" i="11"/>
  <c r="R2565" i="11" s="1"/>
  <c r="H2580" i="11"/>
  <c r="R2580" i="11" s="1"/>
  <c r="H2595" i="11"/>
  <c r="R2595" i="11" s="1"/>
  <c r="H2610" i="11"/>
  <c r="R2610" i="11" s="1"/>
  <c r="H2625" i="11"/>
  <c r="R2625" i="11" s="1"/>
  <c r="H2640" i="11"/>
  <c r="R2640" i="11" s="1"/>
  <c r="G3645" i="11"/>
  <c r="Q3645" i="11" s="1"/>
  <c r="G3660" i="11"/>
  <c r="Q3660" i="11" s="1"/>
  <c r="G3675" i="11"/>
  <c r="Q3675" i="11" s="1"/>
  <c r="G3690" i="11"/>
  <c r="Q3690" i="11" s="1"/>
  <c r="G3705" i="11"/>
  <c r="Q3705" i="11" s="1"/>
  <c r="G3720" i="11"/>
  <c r="Q3720" i="11" s="1"/>
  <c r="G3735" i="11"/>
  <c r="Q3735" i="11" s="1"/>
  <c r="G3750" i="11"/>
  <c r="Q3750" i="11" s="1"/>
  <c r="G3765" i="11"/>
  <c r="Q3765" i="11" s="1"/>
  <c r="G3780" i="11"/>
  <c r="Q3780" i="11" s="1"/>
  <c r="G3795" i="11"/>
  <c r="Q3795" i="11" s="1"/>
  <c r="H3645" i="11"/>
  <c r="R3645" i="11" s="1"/>
  <c r="H3660" i="11"/>
  <c r="R3660" i="11" s="1"/>
  <c r="H3675" i="11"/>
  <c r="R3675" i="11" s="1"/>
  <c r="H3690" i="11"/>
  <c r="R3690" i="11" s="1"/>
  <c r="H3705" i="11"/>
  <c r="R3705" i="11" s="1"/>
  <c r="H3720" i="11"/>
  <c r="R3720" i="11" s="1"/>
  <c r="H3735" i="11"/>
  <c r="R3735" i="11" s="1"/>
  <c r="H3750" i="11"/>
  <c r="R3750" i="11" s="1"/>
  <c r="H3765" i="11"/>
  <c r="R3765" i="11" s="1"/>
  <c r="H3780" i="11"/>
  <c r="R3780" i="11" s="1"/>
  <c r="H3795" i="11"/>
  <c r="R3795" i="11" s="1"/>
  <c r="G180" i="11"/>
  <c r="Q180" i="11" s="1"/>
  <c r="G195" i="11"/>
  <c r="Q195" i="11" s="1"/>
  <c r="G210" i="11"/>
  <c r="Q210" i="11" s="1"/>
  <c r="G225" i="11"/>
  <c r="Q225" i="11" s="1"/>
  <c r="G240" i="11"/>
  <c r="Q240" i="11" s="1"/>
  <c r="G255" i="11"/>
  <c r="Q255" i="11" s="1"/>
  <c r="G270" i="11"/>
  <c r="Q270" i="11" s="1"/>
  <c r="G285" i="11"/>
  <c r="Q285" i="11" s="1"/>
  <c r="G300" i="11"/>
  <c r="Q300" i="11" s="1"/>
  <c r="G315" i="11"/>
  <c r="Q315" i="11" s="1"/>
  <c r="G330" i="11"/>
  <c r="Q330" i="11" s="1"/>
  <c r="H180" i="11"/>
  <c r="R180" i="11" s="1"/>
  <c r="H195" i="11"/>
  <c r="R195" i="11" s="1"/>
  <c r="H210" i="11"/>
  <c r="R210" i="11" s="1"/>
  <c r="H225" i="11"/>
  <c r="R225" i="11" s="1"/>
  <c r="H240" i="11"/>
  <c r="R240" i="11" s="1"/>
  <c r="H255" i="11"/>
  <c r="R255" i="11" s="1"/>
  <c r="H270" i="11"/>
  <c r="R270" i="11" s="1"/>
  <c r="H285" i="11"/>
  <c r="R285" i="11" s="1"/>
  <c r="H300" i="11"/>
  <c r="R300" i="11" s="1"/>
  <c r="H315" i="11"/>
  <c r="R315" i="11" s="1"/>
  <c r="H330" i="11"/>
  <c r="R330" i="11" s="1"/>
  <c r="G1335" i="11"/>
  <c r="Q1335" i="11" s="1"/>
  <c r="G1350" i="11"/>
  <c r="Q1350" i="11" s="1"/>
  <c r="G1365" i="11"/>
  <c r="Q1365" i="11" s="1"/>
  <c r="G1380" i="11"/>
  <c r="Q1380" i="11" s="1"/>
  <c r="G1395" i="11"/>
  <c r="Q1395" i="11" s="1"/>
  <c r="G1410" i="11"/>
  <c r="Q1410" i="11" s="1"/>
  <c r="G1425" i="11"/>
  <c r="Q1425" i="11" s="1"/>
  <c r="G1440" i="11"/>
  <c r="Q1440" i="11" s="1"/>
  <c r="G1455" i="11"/>
  <c r="Q1455" i="11" s="1"/>
  <c r="G1470" i="11"/>
  <c r="Q1470" i="11" s="1"/>
  <c r="G1485" i="11"/>
  <c r="Q1485" i="11" s="1"/>
  <c r="H1335" i="11"/>
  <c r="R1335" i="11" s="1"/>
  <c r="H1350" i="11"/>
  <c r="R1350" i="11" s="1"/>
  <c r="H1365" i="11"/>
  <c r="R1365" i="11" s="1"/>
  <c r="H1380" i="11"/>
  <c r="R1380" i="11" s="1"/>
  <c r="H1395" i="11"/>
  <c r="R1395" i="11" s="1"/>
  <c r="H1410" i="11"/>
  <c r="R1410" i="11" s="1"/>
  <c r="H1425" i="11"/>
  <c r="R1425" i="11" s="1"/>
  <c r="H1440" i="11"/>
  <c r="R1440" i="11" s="1"/>
  <c r="H1455" i="11"/>
  <c r="R1455" i="11" s="1"/>
  <c r="H1470" i="11"/>
  <c r="R1470" i="11" s="1"/>
  <c r="H1485" i="11"/>
  <c r="R1485" i="11" s="1"/>
  <c r="G1995" i="11"/>
  <c r="Q1995" i="11" s="1"/>
  <c r="G2010" i="11"/>
  <c r="Q2010" i="11" s="1"/>
  <c r="G2025" i="11"/>
  <c r="Q2025" i="11" s="1"/>
  <c r="G2040" i="11"/>
  <c r="Q2040" i="11" s="1"/>
  <c r="G2055" i="11"/>
  <c r="Q2055" i="11" s="1"/>
  <c r="G2070" i="11"/>
  <c r="Q2070" i="11" s="1"/>
  <c r="G2085" i="11"/>
  <c r="Q2085" i="11" s="1"/>
  <c r="G2100" i="11"/>
  <c r="Q2100" i="11" s="1"/>
  <c r="G2115" i="11"/>
  <c r="Q2115" i="11" s="1"/>
  <c r="G2130" i="11"/>
  <c r="Q2130" i="11" s="1"/>
  <c r="G2145" i="11"/>
  <c r="Q2145" i="11" s="1"/>
  <c r="H1995" i="11"/>
  <c r="R1995" i="11" s="1"/>
  <c r="H2010" i="11"/>
  <c r="R2010" i="11" s="1"/>
  <c r="H2025" i="11"/>
  <c r="R2025" i="11" s="1"/>
  <c r="H2040" i="11"/>
  <c r="R2040" i="11" s="1"/>
  <c r="H2055" i="11"/>
  <c r="R2055" i="11" s="1"/>
  <c r="H2070" i="11"/>
  <c r="R2070" i="11" s="1"/>
  <c r="H2085" i="11"/>
  <c r="R2085" i="11" s="1"/>
  <c r="H2100" i="11"/>
  <c r="R2100" i="11" s="1"/>
  <c r="H2115" i="11"/>
  <c r="R2115" i="11" s="1"/>
  <c r="H2130" i="11"/>
  <c r="R2130" i="11" s="1"/>
  <c r="H2145" i="11"/>
  <c r="R2145" i="11" s="1"/>
  <c r="G4635" i="11"/>
  <c r="Q4635" i="11" s="1"/>
  <c r="G4650" i="11"/>
  <c r="Q4650" i="11" s="1"/>
  <c r="G4665" i="11"/>
  <c r="Q4665" i="11" s="1"/>
  <c r="G4680" i="11"/>
  <c r="Q4680" i="11" s="1"/>
  <c r="G4695" i="11"/>
  <c r="Q4695" i="11" s="1"/>
  <c r="G4710" i="11"/>
  <c r="Q4710" i="11" s="1"/>
  <c r="G4725" i="11"/>
  <c r="Q4725" i="11" s="1"/>
  <c r="G4740" i="11"/>
  <c r="Q4740" i="11" s="1"/>
  <c r="G4755" i="11"/>
  <c r="Q4755" i="11" s="1"/>
  <c r="G4770" i="11"/>
  <c r="Q4770" i="11" s="1"/>
  <c r="G4785" i="11"/>
  <c r="Q4785" i="11" s="1"/>
  <c r="H4635" i="11"/>
  <c r="R4635" i="11" s="1"/>
  <c r="H4650" i="11"/>
  <c r="R4650" i="11" s="1"/>
  <c r="H4665" i="11"/>
  <c r="R4665" i="11" s="1"/>
  <c r="H4680" i="11"/>
  <c r="R4680" i="11" s="1"/>
  <c r="H4695" i="11"/>
  <c r="R4695" i="11" s="1"/>
  <c r="H4710" i="11"/>
  <c r="R4710" i="11" s="1"/>
  <c r="H4725" i="11"/>
  <c r="R4725" i="11" s="1"/>
  <c r="H4740" i="11"/>
  <c r="R4740" i="11" s="1"/>
  <c r="H4755" i="11"/>
  <c r="R4755" i="11" s="1"/>
  <c r="H4770" i="11"/>
  <c r="R4770" i="11" s="1"/>
  <c r="H4785" i="11"/>
  <c r="R4785" i="11" s="1"/>
  <c r="G600" i="11"/>
  <c r="Q600" i="11" s="1"/>
  <c r="G510" i="11"/>
  <c r="Q510" i="11" s="1"/>
  <c r="G525" i="11"/>
  <c r="Q525" i="11" s="1"/>
  <c r="G540" i="11"/>
  <c r="Q540" i="11" s="1"/>
  <c r="G555" i="11"/>
  <c r="Q555" i="11" s="1"/>
  <c r="G660" i="11"/>
  <c r="Q660" i="11" s="1"/>
  <c r="G570" i="11"/>
  <c r="Q570" i="11" s="1"/>
  <c r="G645" i="11"/>
  <c r="Q645" i="11" s="1"/>
  <c r="G615" i="11"/>
  <c r="Q615" i="11" s="1"/>
  <c r="G630" i="11"/>
  <c r="Q630" i="11" s="1"/>
  <c r="G585" i="11"/>
  <c r="Q585" i="11" s="1"/>
  <c r="H510" i="11"/>
  <c r="R510" i="11" s="1"/>
  <c r="H525" i="11"/>
  <c r="R525" i="11" s="1"/>
  <c r="H540" i="11"/>
  <c r="R540" i="11" s="1"/>
  <c r="H555" i="11"/>
  <c r="R555" i="11" s="1"/>
  <c r="H645" i="11"/>
  <c r="R645" i="11" s="1"/>
  <c r="H630" i="11"/>
  <c r="R630" i="11" s="1"/>
  <c r="H570" i="11"/>
  <c r="R570" i="11" s="1"/>
  <c r="H585" i="11"/>
  <c r="R585" i="11" s="1"/>
  <c r="H660" i="11"/>
  <c r="R660" i="11" s="1"/>
  <c r="H615" i="11"/>
  <c r="R615" i="11" s="1"/>
  <c r="H600" i="11"/>
  <c r="R600" i="11" s="1"/>
  <c r="G2985" i="11"/>
  <c r="Q2985" i="11" s="1"/>
  <c r="G3000" i="11"/>
  <c r="Q3000" i="11" s="1"/>
  <c r="G3015" i="11"/>
  <c r="Q3015" i="11" s="1"/>
  <c r="G3030" i="11"/>
  <c r="Q3030" i="11" s="1"/>
  <c r="G3045" i="11"/>
  <c r="Q3045" i="11" s="1"/>
  <c r="G3060" i="11"/>
  <c r="Q3060" i="11" s="1"/>
  <c r="G3075" i="11"/>
  <c r="Q3075" i="11" s="1"/>
  <c r="G3105" i="11"/>
  <c r="Q3105" i="11" s="1"/>
  <c r="G3120" i="11"/>
  <c r="Q3120" i="11" s="1"/>
  <c r="G3135" i="11"/>
  <c r="Q3135" i="11" s="1"/>
  <c r="G3090" i="11"/>
  <c r="Q3090" i="11" s="1"/>
  <c r="H2985" i="11"/>
  <c r="R2985" i="11" s="1"/>
  <c r="H3000" i="11"/>
  <c r="R3000" i="11" s="1"/>
  <c r="H3015" i="11"/>
  <c r="R3015" i="11" s="1"/>
  <c r="H3030" i="11"/>
  <c r="R3030" i="11" s="1"/>
  <c r="H3045" i="11"/>
  <c r="R3045" i="11" s="1"/>
  <c r="H3060" i="11"/>
  <c r="R3060" i="11" s="1"/>
  <c r="H3075" i="11"/>
  <c r="R3075" i="11" s="1"/>
  <c r="H3090" i="11"/>
  <c r="R3090" i="11" s="1"/>
  <c r="H3105" i="11"/>
  <c r="R3105" i="11" s="1"/>
  <c r="H3120" i="11"/>
  <c r="R3120" i="11" s="1"/>
  <c r="H3135" i="11"/>
  <c r="R3135" i="11" s="1"/>
  <c r="G1665" i="11"/>
  <c r="Q1665" i="11" s="1"/>
  <c r="G1680" i="11"/>
  <c r="Q1680" i="11" s="1"/>
  <c r="G1695" i="11"/>
  <c r="Q1695" i="11" s="1"/>
  <c r="G1710" i="11"/>
  <c r="Q1710" i="11" s="1"/>
  <c r="G1725" i="11"/>
  <c r="Q1725" i="11" s="1"/>
  <c r="G1740" i="11"/>
  <c r="Q1740" i="11" s="1"/>
  <c r="G1755" i="11"/>
  <c r="Q1755" i="11" s="1"/>
  <c r="G1770" i="11"/>
  <c r="Q1770" i="11" s="1"/>
  <c r="G1785" i="11"/>
  <c r="Q1785" i="11" s="1"/>
  <c r="G1800" i="11"/>
  <c r="Q1800" i="11" s="1"/>
  <c r="G1815" i="11"/>
  <c r="Q1815" i="11" s="1"/>
  <c r="H1665" i="11"/>
  <c r="R1665" i="11" s="1"/>
  <c r="H1680" i="11"/>
  <c r="R1680" i="11" s="1"/>
  <c r="H1695" i="11"/>
  <c r="R1695" i="11" s="1"/>
  <c r="H1710" i="11"/>
  <c r="R1710" i="11" s="1"/>
  <c r="H1725" i="11"/>
  <c r="R1725" i="11" s="1"/>
  <c r="H1740" i="11"/>
  <c r="R1740" i="11" s="1"/>
  <c r="H1755" i="11"/>
  <c r="R1755" i="11" s="1"/>
  <c r="H1770" i="11"/>
  <c r="R1770" i="11" s="1"/>
  <c r="H1785" i="11"/>
  <c r="R1785" i="11" s="1"/>
  <c r="H1800" i="11"/>
  <c r="R1800" i="11" s="1"/>
  <c r="H1815" i="11"/>
  <c r="R1815" i="11" s="1"/>
  <c r="G3315" i="11"/>
  <c r="Q3315" i="11" s="1"/>
  <c r="G3330" i="11"/>
  <c r="Q3330" i="11" s="1"/>
  <c r="G3345" i="11"/>
  <c r="Q3345" i="11" s="1"/>
  <c r="G3360" i="11"/>
  <c r="Q3360" i="11" s="1"/>
  <c r="G3375" i="11"/>
  <c r="Q3375" i="11" s="1"/>
  <c r="G3390" i="11"/>
  <c r="Q3390" i="11" s="1"/>
  <c r="G3450" i="11"/>
  <c r="Q3450" i="11" s="1"/>
  <c r="G3465" i="11"/>
  <c r="Q3465" i="11" s="1"/>
  <c r="G3420" i="11"/>
  <c r="Q3420" i="11" s="1"/>
  <c r="G3405" i="11"/>
  <c r="Q3405" i="11" s="1"/>
  <c r="G3435" i="11"/>
  <c r="Q3435" i="11" s="1"/>
  <c r="H3315" i="11"/>
  <c r="R3315" i="11" s="1"/>
  <c r="H3330" i="11"/>
  <c r="R3330" i="11" s="1"/>
  <c r="H3345" i="11"/>
  <c r="R3345" i="11" s="1"/>
  <c r="H3360" i="11"/>
  <c r="R3360" i="11" s="1"/>
  <c r="H3375" i="11"/>
  <c r="R3375" i="11" s="1"/>
  <c r="H3390" i="11"/>
  <c r="R3390" i="11" s="1"/>
  <c r="H3405" i="11"/>
  <c r="R3405" i="11" s="1"/>
  <c r="H3450" i="11"/>
  <c r="R3450" i="11" s="1"/>
  <c r="H3465" i="11"/>
  <c r="R3465" i="11" s="1"/>
  <c r="H3435" i="11"/>
  <c r="R3435" i="11" s="1"/>
  <c r="H3420" i="11"/>
  <c r="R3420" i="11" s="1"/>
  <c r="G2325" i="11"/>
  <c r="Q2325" i="11" s="1"/>
  <c r="G2340" i="11"/>
  <c r="Q2340" i="11" s="1"/>
  <c r="G2355" i="11"/>
  <c r="Q2355" i="11" s="1"/>
  <c r="G2370" i="11"/>
  <c r="Q2370" i="11" s="1"/>
  <c r="G2385" i="11"/>
  <c r="Q2385" i="11" s="1"/>
  <c r="G2400" i="11"/>
  <c r="Q2400" i="11" s="1"/>
  <c r="G2415" i="11"/>
  <c r="Q2415" i="11" s="1"/>
  <c r="G2430" i="11"/>
  <c r="Q2430" i="11" s="1"/>
  <c r="G2445" i="11"/>
  <c r="Q2445" i="11" s="1"/>
  <c r="G2460" i="11"/>
  <c r="Q2460" i="11" s="1"/>
  <c r="G2475" i="11"/>
  <c r="Q2475" i="11" s="1"/>
  <c r="H2325" i="11"/>
  <c r="R2325" i="11" s="1"/>
  <c r="H2340" i="11"/>
  <c r="R2340" i="11" s="1"/>
  <c r="H2355" i="11"/>
  <c r="R2355" i="11" s="1"/>
  <c r="H2370" i="11"/>
  <c r="R2370" i="11" s="1"/>
  <c r="H2385" i="11"/>
  <c r="R2385" i="11" s="1"/>
  <c r="H2400" i="11"/>
  <c r="R2400" i="11" s="1"/>
  <c r="H2415" i="11"/>
  <c r="R2415" i="11" s="1"/>
  <c r="H2430" i="11"/>
  <c r="R2430" i="11" s="1"/>
  <c r="H2445" i="11"/>
  <c r="R2445" i="11" s="1"/>
  <c r="H2460" i="11"/>
  <c r="R2460" i="11" s="1"/>
  <c r="H2475" i="11"/>
  <c r="R2475" i="11" s="1"/>
  <c r="G1170" i="11"/>
  <c r="Q1170" i="11" s="1"/>
  <c r="G1185" i="11"/>
  <c r="Q1185" i="11" s="1"/>
  <c r="G1215" i="11"/>
  <c r="Q1215" i="11" s="1"/>
  <c r="G1230" i="11"/>
  <c r="Q1230" i="11" s="1"/>
  <c r="G1245" i="11"/>
  <c r="Q1245" i="11" s="1"/>
  <c r="G1260" i="11"/>
  <c r="Q1260" i="11" s="1"/>
  <c r="G1275" i="11"/>
  <c r="Q1275" i="11" s="1"/>
  <c r="G1290" i="11"/>
  <c r="Q1290" i="11" s="1"/>
  <c r="G1305" i="11"/>
  <c r="Q1305" i="11" s="1"/>
  <c r="G1320" i="11"/>
  <c r="Q1320" i="11" s="1"/>
  <c r="G1200" i="11"/>
  <c r="Q1200" i="11" s="1"/>
  <c r="H1170" i="11"/>
  <c r="R1170" i="11" s="1"/>
  <c r="H1185" i="11"/>
  <c r="R1185" i="11" s="1"/>
  <c r="H1230" i="11"/>
  <c r="R1230" i="11" s="1"/>
  <c r="H1245" i="11"/>
  <c r="R1245" i="11" s="1"/>
  <c r="H1260" i="11"/>
  <c r="R1260" i="11" s="1"/>
  <c r="H1275" i="11"/>
  <c r="R1275" i="11" s="1"/>
  <c r="H1290" i="11"/>
  <c r="R1290" i="11" s="1"/>
  <c r="H1305" i="11"/>
  <c r="R1305" i="11" s="1"/>
  <c r="H1320" i="11"/>
  <c r="R1320" i="11" s="1"/>
  <c r="H1200" i="11"/>
  <c r="R1200" i="11" s="1"/>
  <c r="H1215" i="11"/>
  <c r="R1215" i="11" s="1"/>
  <c r="G3195" i="11"/>
  <c r="Q3195" i="11" s="1"/>
  <c r="G3255" i="11"/>
  <c r="Q3255" i="11" s="1"/>
  <c r="G3285" i="11"/>
  <c r="Q3285" i="11" s="1"/>
  <c r="G3300" i="11"/>
  <c r="Q3300" i="11" s="1"/>
  <c r="G3150" i="11"/>
  <c r="Q3150" i="11" s="1"/>
  <c r="G3225" i="11"/>
  <c r="Q3225" i="11" s="1"/>
  <c r="G3270" i="11"/>
  <c r="Q3270" i="11" s="1"/>
  <c r="G3240" i="11"/>
  <c r="Q3240" i="11" s="1"/>
  <c r="G3165" i="11"/>
  <c r="Q3165" i="11" s="1"/>
  <c r="G3180" i="11"/>
  <c r="Q3180" i="11" s="1"/>
  <c r="G3210" i="11"/>
  <c r="Q3210" i="11" s="1"/>
  <c r="H3285" i="11"/>
  <c r="R3285" i="11" s="1"/>
  <c r="H3300" i="11"/>
  <c r="R3300" i="11" s="1"/>
  <c r="H3165" i="11"/>
  <c r="R3165" i="11" s="1"/>
  <c r="H3240" i="11"/>
  <c r="R3240" i="11" s="1"/>
  <c r="H3180" i="11"/>
  <c r="R3180" i="11" s="1"/>
  <c r="H3270" i="11"/>
  <c r="R3270" i="11" s="1"/>
  <c r="H3150" i="11"/>
  <c r="R3150" i="11" s="1"/>
  <c r="H3195" i="11"/>
  <c r="R3195" i="11" s="1"/>
  <c r="H3210" i="11"/>
  <c r="R3210" i="11" s="1"/>
  <c r="H3225" i="11"/>
  <c r="R3225" i="11" s="1"/>
  <c r="H3255" i="11"/>
  <c r="R3255" i="11" s="1"/>
  <c r="G4485" i="11"/>
  <c r="Q4485" i="11" s="1"/>
  <c r="G4500" i="11"/>
  <c r="Q4500" i="11" s="1"/>
  <c r="G4515" i="11"/>
  <c r="Q4515" i="11" s="1"/>
  <c r="G4530" i="11"/>
  <c r="Q4530" i="11" s="1"/>
  <c r="G4545" i="11"/>
  <c r="Q4545" i="11" s="1"/>
  <c r="G4560" i="11"/>
  <c r="Q4560" i="11" s="1"/>
  <c r="G4575" i="11"/>
  <c r="Q4575" i="11" s="1"/>
  <c r="G4590" i="11"/>
  <c r="Q4590" i="11" s="1"/>
  <c r="G4605" i="11"/>
  <c r="Q4605" i="11" s="1"/>
  <c r="G4620" i="11"/>
  <c r="Q4620" i="11" s="1"/>
  <c r="G4470" i="11"/>
  <c r="Q4470" i="11" s="1"/>
  <c r="H4500" i="11"/>
  <c r="R4500" i="11" s="1"/>
  <c r="H4515" i="11"/>
  <c r="R4515" i="11" s="1"/>
  <c r="H4530" i="11"/>
  <c r="R4530" i="11" s="1"/>
  <c r="H4545" i="11"/>
  <c r="R4545" i="11" s="1"/>
  <c r="H4560" i="11"/>
  <c r="R4560" i="11" s="1"/>
  <c r="H4575" i="11"/>
  <c r="R4575" i="11" s="1"/>
  <c r="H4590" i="11"/>
  <c r="R4590" i="11" s="1"/>
  <c r="H4605" i="11"/>
  <c r="R4605" i="11" s="1"/>
  <c r="H4620" i="11"/>
  <c r="R4620" i="11" s="1"/>
  <c r="H4470" i="11"/>
  <c r="R4470" i="11" s="1"/>
  <c r="H4485" i="11"/>
  <c r="R4485" i="11" s="1"/>
  <c r="G345" i="11"/>
  <c r="Q345" i="11" s="1"/>
  <c r="G360" i="11"/>
  <c r="Q360" i="11" s="1"/>
  <c r="G375" i="11"/>
  <c r="Q375" i="11" s="1"/>
  <c r="G390" i="11"/>
  <c r="Q390" i="11" s="1"/>
  <c r="G405" i="11"/>
  <c r="Q405" i="11" s="1"/>
  <c r="G420" i="11"/>
  <c r="Q420" i="11" s="1"/>
  <c r="G435" i="11"/>
  <c r="Q435" i="11" s="1"/>
  <c r="G450" i="11"/>
  <c r="Q450" i="11" s="1"/>
  <c r="G465" i="11"/>
  <c r="Q465" i="11" s="1"/>
  <c r="G480" i="11"/>
  <c r="Q480" i="11" s="1"/>
  <c r="G495" i="11"/>
  <c r="Q495" i="11" s="1"/>
  <c r="H345" i="11"/>
  <c r="R345" i="11" s="1"/>
  <c r="H360" i="11"/>
  <c r="R360" i="11" s="1"/>
  <c r="H375" i="11"/>
  <c r="R375" i="11" s="1"/>
  <c r="H390" i="11"/>
  <c r="R390" i="11" s="1"/>
  <c r="H405" i="11"/>
  <c r="R405" i="11" s="1"/>
  <c r="H420" i="11"/>
  <c r="R420" i="11" s="1"/>
  <c r="H435" i="11"/>
  <c r="R435" i="11" s="1"/>
  <c r="H450" i="11"/>
  <c r="R450" i="11" s="1"/>
  <c r="H465" i="11"/>
  <c r="R465" i="11" s="1"/>
  <c r="H480" i="11"/>
  <c r="R480" i="11" s="1"/>
  <c r="H495" i="11"/>
  <c r="R495" i="11" s="1"/>
  <c r="G720" i="11"/>
  <c r="Q720" i="11" s="1"/>
  <c r="G735" i="11"/>
  <c r="Q735" i="11" s="1"/>
  <c r="G750" i="11"/>
  <c r="Q750" i="11" s="1"/>
  <c r="G765" i="11"/>
  <c r="Q765" i="11" s="1"/>
  <c r="G780" i="11"/>
  <c r="Q780" i="11" s="1"/>
  <c r="G795" i="11"/>
  <c r="Q795" i="11" s="1"/>
  <c r="G810" i="11"/>
  <c r="Q810" i="11" s="1"/>
  <c r="G825" i="11"/>
  <c r="Q825" i="11" s="1"/>
  <c r="G675" i="11"/>
  <c r="Q675" i="11" s="1"/>
  <c r="G690" i="11"/>
  <c r="Q690" i="11" s="1"/>
  <c r="G705" i="11"/>
  <c r="Q705" i="11" s="1"/>
  <c r="H720" i="11"/>
  <c r="R720" i="11" s="1"/>
  <c r="H735" i="11"/>
  <c r="R735" i="11" s="1"/>
  <c r="H750" i="11"/>
  <c r="R750" i="11" s="1"/>
  <c r="H765" i="11"/>
  <c r="R765" i="11" s="1"/>
  <c r="H780" i="11"/>
  <c r="R780" i="11" s="1"/>
  <c r="H795" i="11"/>
  <c r="R795" i="11" s="1"/>
  <c r="H810" i="11"/>
  <c r="R810" i="11" s="1"/>
  <c r="H825" i="11"/>
  <c r="R825" i="11" s="1"/>
  <c r="H690" i="11"/>
  <c r="R690" i="11" s="1"/>
  <c r="H705" i="11"/>
  <c r="R705" i="11" s="1"/>
  <c r="H675" i="11"/>
  <c r="R675" i="11" s="1"/>
  <c r="G4304" i="11"/>
  <c r="Q4304" i="11" s="1"/>
  <c r="G4319" i="11"/>
  <c r="Q4319" i="11" s="1"/>
  <c r="G4334" i="11"/>
  <c r="Q4334" i="11" s="1"/>
  <c r="G4364" i="11"/>
  <c r="Q4364" i="11" s="1"/>
  <c r="G4379" i="11"/>
  <c r="Q4379" i="11" s="1"/>
  <c r="G4394" i="11"/>
  <c r="Q4394" i="11" s="1"/>
  <c r="G4424" i="11"/>
  <c r="Q4424" i="11" s="1"/>
  <c r="G4439" i="11"/>
  <c r="Q4439" i="11" s="1"/>
  <c r="G4349" i="11"/>
  <c r="Q4349" i="11" s="1"/>
  <c r="G4409" i="11"/>
  <c r="Q4409" i="11" s="1"/>
  <c r="G4454" i="11"/>
  <c r="Q4454" i="11" s="1"/>
  <c r="H4304" i="11"/>
  <c r="R4304" i="11" s="1"/>
  <c r="H4319" i="11"/>
  <c r="R4319" i="11" s="1"/>
  <c r="H4334" i="11"/>
  <c r="R4334" i="11" s="1"/>
  <c r="H4349" i="11"/>
  <c r="R4349" i="11" s="1"/>
  <c r="H4364" i="11"/>
  <c r="R4364" i="11" s="1"/>
  <c r="H4379" i="11"/>
  <c r="R4379" i="11" s="1"/>
  <c r="H4394" i="11"/>
  <c r="R4394" i="11" s="1"/>
  <c r="H4409" i="11"/>
  <c r="R4409" i="11" s="1"/>
  <c r="H4424" i="11"/>
  <c r="R4424" i="11" s="1"/>
  <c r="H4439" i="11"/>
  <c r="R4439" i="11" s="1"/>
  <c r="H4454" i="11"/>
  <c r="R4454" i="11" s="1"/>
  <c r="G179" i="11"/>
  <c r="Q179" i="11" s="1"/>
  <c r="G194" i="11"/>
  <c r="Q194" i="11" s="1"/>
  <c r="G209" i="11"/>
  <c r="Q209" i="11" s="1"/>
  <c r="G224" i="11"/>
  <c r="Q224" i="11" s="1"/>
  <c r="G239" i="11"/>
  <c r="Q239" i="11" s="1"/>
  <c r="G254" i="11"/>
  <c r="Q254" i="11" s="1"/>
  <c r="G269" i="11"/>
  <c r="Q269" i="11" s="1"/>
  <c r="G284" i="11"/>
  <c r="Q284" i="11" s="1"/>
  <c r="G299" i="11"/>
  <c r="Q299" i="11" s="1"/>
  <c r="G314" i="11"/>
  <c r="Q314" i="11" s="1"/>
  <c r="G329" i="11"/>
  <c r="Q329" i="11" s="1"/>
  <c r="H179" i="11"/>
  <c r="R179" i="11" s="1"/>
  <c r="H194" i="11"/>
  <c r="R194" i="11" s="1"/>
  <c r="H209" i="11"/>
  <c r="R209" i="11" s="1"/>
  <c r="H224" i="11"/>
  <c r="R224" i="11" s="1"/>
  <c r="H239" i="11"/>
  <c r="R239" i="11" s="1"/>
  <c r="H254" i="11"/>
  <c r="R254" i="11" s="1"/>
  <c r="H269" i="11"/>
  <c r="R269" i="11" s="1"/>
  <c r="H284" i="11"/>
  <c r="R284" i="11" s="1"/>
  <c r="H299" i="11"/>
  <c r="R299" i="11" s="1"/>
  <c r="H314" i="11"/>
  <c r="R314" i="11" s="1"/>
  <c r="H329" i="11"/>
  <c r="R329" i="11" s="1"/>
  <c r="G3239" i="11"/>
  <c r="Q3239" i="11" s="1"/>
  <c r="G3284" i="11"/>
  <c r="Q3284" i="11" s="1"/>
  <c r="G3299" i="11"/>
  <c r="Q3299" i="11" s="1"/>
  <c r="G3194" i="11"/>
  <c r="Q3194" i="11" s="1"/>
  <c r="G3209" i="11"/>
  <c r="Q3209" i="11" s="1"/>
  <c r="G3269" i="11"/>
  <c r="Q3269" i="11" s="1"/>
  <c r="G3149" i="11"/>
  <c r="Q3149" i="11" s="1"/>
  <c r="G3164" i="11"/>
  <c r="Q3164" i="11" s="1"/>
  <c r="G3179" i="11"/>
  <c r="Q3179" i="11" s="1"/>
  <c r="G3224" i="11"/>
  <c r="Q3224" i="11" s="1"/>
  <c r="G3254" i="11"/>
  <c r="Q3254" i="11" s="1"/>
  <c r="H3269" i="11"/>
  <c r="R3269" i="11" s="1"/>
  <c r="H3284" i="11"/>
  <c r="R3284" i="11" s="1"/>
  <c r="H3299" i="11"/>
  <c r="R3299" i="11" s="1"/>
  <c r="H3149" i="11"/>
  <c r="R3149" i="11" s="1"/>
  <c r="H3164" i="11"/>
  <c r="R3164" i="11" s="1"/>
  <c r="H3209" i="11"/>
  <c r="R3209" i="11" s="1"/>
  <c r="H3179" i="11"/>
  <c r="R3179" i="11" s="1"/>
  <c r="H3194" i="11"/>
  <c r="R3194" i="11" s="1"/>
  <c r="H3224" i="11"/>
  <c r="R3224" i="11" s="1"/>
  <c r="H3254" i="11"/>
  <c r="R3254" i="11" s="1"/>
  <c r="H3239" i="11"/>
  <c r="R3239" i="11" s="1"/>
  <c r="G719" i="11"/>
  <c r="Q719" i="11" s="1"/>
  <c r="G734" i="11"/>
  <c r="Q734" i="11" s="1"/>
  <c r="G749" i="11"/>
  <c r="Q749" i="11" s="1"/>
  <c r="G764" i="11"/>
  <c r="Q764" i="11" s="1"/>
  <c r="G779" i="11"/>
  <c r="Q779" i="11" s="1"/>
  <c r="G794" i="11"/>
  <c r="Q794" i="11" s="1"/>
  <c r="G809" i="11"/>
  <c r="Q809" i="11" s="1"/>
  <c r="G824" i="11"/>
  <c r="Q824" i="11" s="1"/>
  <c r="G704" i="11"/>
  <c r="Q704" i="11" s="1"/>
  <c r="G674" i="11"/>
  <c r="Q674" i="11" s="1"/>
  <c r="G689" i="11"/>
  <c r="Q689" i="11" s="1"/>
  <c r="H719" i="11"/>
  <c r="R719" i="11" s="1"/>
  <c r="H734" i="11"/>
  <c r="R734" i="11" s="1"/>
  <c r="H749" i="11"/>
  <c r="R749" i="11" s="1"/>
  <c r="H764" i="11"/>
  <c r="R764" i="11" s="1"/>
  <c r="H779" i="11"/>
  <c r="R779" i="11" s="1"/>
  <c r="H794" i="11"/>
  <c r="R794" i="11" s="1"/>
  <c r="H809" i="11"/>
  <c r="R809" i="11" s="1"/>
  <c r="H824" i="11"/>
  <c r="R824" i="11" s="1"/>
  <c r="H689" i="11"/>
  <c r="R689" i="11" s="1"/>
  <c r="H704" i="11"/>
  <c r="R704" i="11" s="1"/>
  <c r="H674" i="11"/>
  <c r="R674" i="11" s="1"/>
  <c r="G3314" i="11"/>
  <c r="Q3314" i="11" s="1"/>
  <c r="G3329" i="11"/>
  <c r="Q3329" i="11" s="1"/>
  <c r="G3344" i="11"/>
  <c r="Q3344" i="11" s="1"/>
  <c r="G3359" i="11"/>
  <c r="Q3359" i="11" s="1"/>
  <c r="G3374" i="11"/>
  <c r="Q3374" i="11" s="1"/>
  <c r="G3389" i="11"/>
  <c r="Q3389" i="11" s="1"/>
  <c r="G3404" i="11"/>
  <c r="Q3404" i="11" s="1"/>
  <c r="G3449" i="11"/>
  <c r="Q3449" i="11" s="1"/>
  <c r="G3464" i="11"/>
  <c r="Q3464" i="11" s="1"/>
  <c r="G3419" i="11"/>
  <c r="Q3419" i="11" s="1"/>
  <c r="G3434" i="11"/>
  <c r="Q3434" i="11" s="1"/>
  <c r="H3314" i="11"/>
  <c r="R3314" i="11" s="1"/>
  <c r="H3329" i="11"/>
  <c r="R3329" i="11" s="1"/>
  <c r="H3344" i="11"/>
  <c r="R3344" i="11" s="1"/>
  <c r="H3359" i="11"/>
  <c r="R3359" i="11" s="1"/>
  <c r="H3374" i="11"/>
  <c r="R3374" i="11" s="1"/>
  <c r="H3389" i="11"/>
  <c r="R3389" i="11" s="1"/>
  <c r="H3434" i="11"/>
  <c r="R3434" i="11" s="1"/>
  <c r="H3464" i="11"/>
  <c r="R3464" i="11" s="1"/>
  <c r="H3449" i="11"/>
  <c r="R3449" i="11" s="1"/>
  <c r="H3404" i="11"/>
  <c r="R3404" i="11" s="1"/>
  <c r="H3419" i="11"/>
  <c r="R3419" i="11" s="1"/>
  <c r="G1169" i="11"/>
  <c r="Q1169" i="11" s="1"/>
  <c r="G1184" i="11"/>
  <c r="Q1184" i="11" s="1"/>
  <c r="G1229" i="11"/>
  <c r="Q1229" i="11" s="1"/>
  <c r="G1244" i="11"/>
  <c r="Q1244" i="11" s="1"/>
  <c r="G1259" i="11"/>
  <c r="Q1259" i="11" s="1"/>
  <c r="G1274" i="11"/>
  <c r="Q1274" i="11" s="1"/>
  <c r="G1289" i="11"/>
  <c r="Q1289" i="11" s="1"/>
  <c r="G1304" i="11"/>
  <c r="Q1304" i="11" s="1"/>
  <c r="G1319" i="11"/>
  <c r="Q1319" i="11" s="1"/>
  <c r="G1199" i="11"/>
  <c r="Q1199" i="11" s="1"/>
  <c r="G1214" i="11"/>
  <c r="Q1214" i="11" s="1"/>
  <c r="H1169" i="11"/>
  <c r="R1169" i="11" s="1"/>
  <c r="H1184" i="11"/>
  <c r="R1184" i="11" s="1"/>
  <c r="H1229" i="11"/>
  <c r="R1229" i="11" s="1"/>
  <c r="H1244" i="11"/>
  <c r="R1244" i="11" s="1"/>
  <c r="H1259" i="11"/>
  <c r="R1259" i="11" s="1"/>
  <c r="H1274" i="11"/>
  <c r="R1274" i="11" s="1"/>
  <c r="H1289" i="11"/>
  <c r="R1289" i="11" s="1"/>
  <c r="H1304" i="11"/>
  <c r="R1304" i="11" s="1"/>
  <c r="H1319" i="11"/>
  <c r="R1319" i="11" s="1"/>
  <c r="H1214" i="11"/>
  <c r="R1214" i="11" s="1"/>
  <c r="H1199" i="11"/>
  <c r="R1199" i="11" s="1"/>
  <c r="G1004" i="11"/>
  <c r="Q1004" i="11" s="1"/>
  <c r="G1019" i="11"/>
  <c r="Q1019" i="11" s="1"/>
  <c r="G1034" i="11"/>
  <c r="Q1034" i="11" s="1"/>
  <c r="G1049" i="11"/>
  <c r="Q1049" i="11" s="1"/>
  <c r="G1064" i="11"/>
  <c r="Q1064" i="11" s="1"/>
  <c r="G1079" i="11"/>
  <c r="Q1079" i="11" s="1"/>
  <c r="G1094" i="11"/>
  <c r="Q1094" i="11" s="1"/>
  <c r="G1109" i="11"/>
  <c r="Q1109" i="11" s="1"/>
  <c r="G1124" i="11"/>
  <c r="Q1124" i="11" s="1"/>
  <c r="G1139" i="11"/>
  <c r="Q1139" i="11" s="1"/>
  <c r="G1154" i="11"/>
  <c r="Q1154" i="11" s="1"/>
  <c r="H1004" i="11"/>
  <c r="R1004" i="11" s="1"/>
  <c r="H1019" i="11"/>
  <c r="R1019" i="11" s="1"/>
  <c r="H1034" i="11"/>
  <c r="R1034" i="11" s="1"/>
  <c r="H1049" i="11"/>
  <c r="R1049" i="11" s="1"/>
  <c r="H1064" i="11"/>
  <c r="R1064" i="11" s="1"/>
  <c r="H1079" i="11"/>
  <c r="R1079" i="11" s="1"/>
  <c r="H1094" i="11"/>
  <c r="R1094" i="11" s="1"/>
  <c r="H1109" i="11"/>
  <c r="R1109" i="11" s="1"/>
  <c r="H1124" i="11"/>
  <c r="R1124" i="11" s="1"/>
  <c r="H1139" i="11"/>
  <c r="R1139" i="11" s="1"/>
  <c r="H1154" i="11"/>
  <c r="R1154" i="11" s="1"/>
  <c r="G3809" i="11"/>
  <c r="Q3809" i="11" s="1"/>
  <c r="G3824" i="11"/>
  <c r="Q3824" i="11" s="1"/>
  <c r="G3839" i="11"/>
  <c r="Q3839" i="11" s="1"/>
  <c r="G3854" i="11"/>
  <c r="Q3854" i="11" s="1"/>
  <c r="G3869" i="11"/>
  <c r="Q3869" i="11" s="1"/>
  <c r="G3884" i="11"/>
  <c r="Q3884" i="11" s="1"/>
  <c r="G3899" i="11"/>
  <c r="Q3899" i="11" s="1"/>
  <c r="G3914" i="11"/>
  <c r="Q3914" i="11" s="1"/>
  <c r="G3929" i="11"/>
  <c r="Q3929" i="11" s="1"/>
  <c r="G3944" i="11"/>
  <c r="Q3944" i="11" s="1"/>
  <c r="G3959" i="11"/>
  <c r="Q3959" i="11" s="1"/>
  <c r="H3809" i="11"/>
  <c r="R3809" i="11" s="1"/>
  <c r="H3824" i="11"/>
  <c r="R3824" i="11" s="1"/>
  <c r="H3839" i="11"/>
  <c r="R3839" i="11" s="1"/>
  <c r="H3854" i="11"/>
  <c r="R3854" i="11" s="1"/>
  <c r="H3869" i="11"/>
  <c r="R3869" i="11" s="1"/>
  <c r="H3884" i="11"/>
  <c r="R3884" i="11" s="1"/>
  <c r="H3899" i="11"/>
  <c r="R3899" i="11" s="1"/>
  <c r="H3914" i="11"/>
  <c r="R3914" i="11" s="1"/>
  <c r="H3929" i="11"/>
  <c r="R3929" i="11" s="1"/>
  <c r="H3944" i="11"/>
  <c r="R3944" i="11" s="1"/>
  <c r="H3959" i="11"/>
  <c r="R3959" i="11" s="1"/>
  <c r="G4634" i="11"/>
  <c r="Q4634" i="11" s="1"/>
  <c r="G4649" i="11"/>
  <c r="Q4649" i="11" s="1"/>
  <c r="G4664" i="11"/>
  <c r="Q4664" i="11" s="1"/>
  <c r="G4679" i="11"/>
  <c r="Q4679" i="11" s="1"/>
  <c r="G4694" i="11"/>
  <c r="Q4694" i="11" s="1"/>
  <c r="G4709" i="11"/>
  <c r="Q4709" i="11" s="1"/>
  <c r="G4724" i="11"/>
  <c r="Q4724" i="11" s="1"/>
  <c r="G4739" i="11"/>
  <c r="Q4739" i="11" s="1"/>
  <c r="G4754" i="11"/>
  <c r="Q4754" i="11" s="1"/>
  <c r="G4769" i="11"/>
  <c r="Q4769" i="11" s="1"/>
  <c r="G4784" i="11"/>
  <c r="Q4784" i="11" s="1"/>
  <c r="H4634" i="11"/>
  <c r="R4634" i="11" s="1"/>
  <c r="H4649" i="11"/>
  <c r="R4649" i="11" s="1"/>
  <c r="H4664" i="11"/>
  <c r="R4664" i="11" s="1"/>
  <c r="H4679" i="11"/>
  <c r="R4679" i="11" s="1"/>
  <c r="H4694" i="11"/>
  <c r="R4694" i="11" s="1"/>
  <c r="H4709" i="11"/>
  <c r="R4709" i="11" s="1"/>
  <c r="H4724" i="11"/>
  <c r="R4724" i="11" s="1"/>
  <c r="H4739" i="11"/>
  <c r="R4739" i="11" s="1"/>
  <c r="H4754" i="11"/>
  <c r="R4754" i="11" s="1"/>
  <c r="H4769" i="11"/>
  <c r="R4769" i="11" s="1"/>
  <c r="H4784" i="11"/>
  <c r="R4784" i="11" s="1"/>
  <c r="G1499" i="11"/>
  <c r="Q1499" i="11" s="1"/>
  <c r="G1589" i="11"/>
  <c r="Q1589" i="11" s="1"/>
  <c r="G1604" i="11"/>
  <c r="Q1604" i="11" s="1"/>
  <c r="G1619" i="11"/>
  <c r="Q1619" i="11" s="1"/>
  <c r="G1634" i="11"/>
  <c r="Q1634" i="11" s="1"/>
  <c r="G1649" i="11"/>
  <c r="Q1649" i="11" s="1"/>
  <c r="G1544" i="11"/>
  <c r="Q1544" i="11" s="1"/>
  <c r="G1529" i="11"/>
  <c r="Q1529" i="11" s="1"/>
  <c r="G1559" i="11"/>
  <c r="Q1559" i="11" s="1"/>
  <c r="G1574" i="11"/>
  <c r="Q1574" i="11" s="1"/>
  <c r="G1514" i="11"/>
  <c r="Q1514" i="11" s="1"/>
  <c r="H1499" i="11"/>
  <c r="R1499" i="11" s="1"/>
  <c r="H1559" i="11"/>
  <c r="R1559" i="11" s="1"/>
  <c r="H1589" i="11"/>
  <c r="R1589" i="11" s="1"/>
  <c r="H1604" i="11"/>
  <c r="R1604" i="11" s="1"/>
  <c r="H1619" i="11"/>
  <c r="R1619" i="11" s="1"/>
  <c r="H1634" i="11"/>
  <c r="R1634" i="11" s="1"/>
  <c r="H1649" i="11"/>
  <c r="R1649" i="11" s="1"/>
  <c r="H1514" i="11"/>
  <c r="R1514" i="11" s="1"/>
  <c r="H1574" i="11"/>
  <c r="R1574" i="11" s="1"/>
  <c r="H1544" i="11"/>
  <c r="R1544" i="11" s="1"/>
  <c r="H1529" i="11"/>
  <c r="R1529" i="11" s="1"/>
  <c r="G2324" i="11"/>
  <c r="Q2324" i="11" s="1"/>
  <c r="G2339" i="11"/>
  <c r="Q2339" i="11" s="1"/>
  <c r="G2354" i="11"/>
  <c r="Q2354" i="11" s="1"/>
  <c r="G2369" i="11"/>
  <c r="Q2369" i="11" s="1"/>
  <c r="G2384" i="11"/>
  <c r="Q2384" i="11" s="1"/>
  <c r="G2399" i="11"/>
  <c r="Q2399" i="11" s="1"/>
  <c r="G2414" i="11"/>
  <c r="Q2414" i="11" s="1"/>
  <c r="G2429" i="11"/>
  <c r="Q2429" i="11" s="1"/>
  <c r="G2444" i="11"/>
  <c r="Q2444" i="11" s="1"/>
  <c r="G2459" i="11"/>
  <c r="Q2459" i="11" s="1"/>
  <c r="G2474" i="11"/>
  <c r="Q2474" i="11" s="1"/>
  <c r="H2324" i="11"/>
  <c r="R2324" i="11" s="1"/>
  <c r="H2339" i="11"/>
  <c r="R2339" i="11" s="1"/>
  <c r="H2354" i="11"/>
  <c r="R2354" i="11" s="1"/>
  <c r="H2369" i="11"/>
  <c r="R2369" i="11" s="1"/>
  <c r="H2384" i="11"/>
  <c r="R2384" i="11" s="1"/>
  <c r="H2399" i="11"/>
  <c r="R2399" i="11" s="1"/>
  <c r="H2414" i="11"/>
  <c r="R2414" i="11" s="1"/>
  <c r="H2429" i="11"/>
  <c r="R2429" i="11" s="1"/>
  <c r="H2444" i="11"/>
  <c r="R2444" i="11" s="1"/>
  <c r="H2459" i="11"/>
  <c r="R2459" i="11" s="1"/>
  <c r="H2474" i="11"/>
  <c r="R2474" i="11" s="1"/>
  <c r="H1334" i="11"/>
  <c r="R1334" i="11" s="1"/>
  <c r="H1349" i="11"/>
  <c r="R1349" i="11" s="1"/>
  <c r="H1364" i="11"/>
  <c r="R1364" i="11" s="1"/>
  <c r="H1379" i="11"/>
  <c r="R1379" i="11" s="1"/>
  <c r="H1394" i="11"/>
  <c r="R1394" i="11" s="1"/>
  <c r="H1409" i="11"/>
  <c r="R1409" i="11" s="1"/>
  <c r="H1424" i="11"/>
  <c r="R1424" i="11" s="1"/>
  <c r="H1439" i="11"/>
  <c r="R1439" i="11" s="1"/>
  <c r="H1454" i="11"/>
  <c r="R1454" i="11" s="1"/>
  <c r="H1469" i="11"/>
  <c r="R1469" i="11" s="1"/>
  <c r="H1484" i="11"/>
  <c r="R1484" i="11" s="1"/>
  <c r="G1334" i="11"/>
  <c r="Q1334" i="11" s="1"/>
  <c r="G1349" i="11"/>
  <c r="Q1349" i="11" s="1"/>
  <c r="G1364" i="11"/>
  <c r="Q1364" i="11" s="1"/>
  <c r="G1379" i="11"/>
  <c r="Q1379" i="11" s="1"/>
  <c r="G1394" i="11"/>
  <c r="Q1394" i="11" s="1"/>
  <c r="G1409" i="11"/>
  <c r="Q1409" i="11" s="1"/>
  <c r="G1424" i="11"/>
  <c r="Q1424" i="11" s="1"/>
  <c r="G1439" i="11"/>
  <c r="Q1439" i="11" s="1"/>
  <c r="G1454" i="11"/>
  <c r="Q1454" i="11" s="1"/>
  <c r="G1469" i="11"/>
  <c r="Q1469" i="11" s="1"/>
  <c r="G1484" i="11"/>
  <c r="Q1484" i="11" s="1"/>
  <c r="G344" i="11"/>
  <c r="Q344" i="11" s="1"/>
  <c r="G359" i="11"/>
  <c r="Q359" i="11" s="1"/>
  <c r="G374" i="11"/>
  <c r="Q374" i="11" s="1"/>
  <c r="G389" i="11"/>
  <c r="Q389" i="11" s="1"/>
  <c r="G404" i="11"/>
  <c r="Q404" i="11" s="1"/>
  <c r="G419" i="11"/>
  <c r="Q419" i="11" s="1"/>
  <c r="G434" i="11"/>
  <c r="Q434" i="11" s="1"/>
  <c r="G449" i="11"/>
  <c r="Q449" i="11" s="1"/>
  <c r="G464" i="11"/>
  <c r="Q464" i="11" s="1"/>
  <c r="G479" i="11"/>
  <c r="Q479" i="11" s="1"/>
  <c r="G494" i="11"/>
  <c r="Q494" i="11" s="1"/>
  <c r="H344" i="11"/>
  <c r="R344" i="11" s="1"/>
  <c r="H359" i="11"/>
  <c r="R359" i="11" s="1"/>
  <c r="H374" i="11"/>
  <c r="R374" i="11" s="1"/>
  <c r="H389" i="11"/>
  <c r="R389" i="11" s="1"/>
  <c r="H404" i="11"/>
  <c r="R404" i="11" s="1"/>
  <c r="H419" i="11"/>
  <c r="R419" i="11" s="1"/>
  <c r="H434" i="11"/>
  <c r="R434" i="11" s="1"/>
  <c r="H449" i="11"/>
  <c r="R449" i="11" s="1"/>
  <c r="H464" i="11"/>
  <c r="R464" i="11" s="1"/>
  <c r="H479" i="11"/>
  <c r="R479" i="11" s="1"/>
  <c r="H494" i="11"/>
  <c r="R494" i="11" s="1"/>
  <c r="G2819" i="11"/>
  <c r="Q2819" i="11" s="1"/>
  <c r="G2834" i="11"/>
  <c r="Q2834" i="11" s="1"/>
  <c r="G2849" i="11"/>
  <c r="Q2849" i="11" s="1"/>
  <c r="G2864" i="11"/>
  <c r="Q2864" i="11" s="1"/>
  <c r="G2879" i="11"/>
  <c r="Q2879" i="11" s="1"/>
  <c r="G2894" i="11"/>
  <c r="Q2894" i="11" s="1"/>
  <c r="G2909" i="11"/>
  <c r="Q2909" i="11" s="1"/>
  <c r="G2924" i="11"/>
  <c r="Q2924" i="11" s="1"/>
  <c r="G2939" i="11"/>
  <c r="Q2939" i="11" s="1"/>
  <c r="G2954" i="11"/>
  <c r="Q2954" i="11" s="1"/>
  <c r="G2969" i="11"/>
  <c r="Q2969" i="11" s="1"/>
  <c r="H2819" i="11"/>
  <c r="R2819" i="11" s="1"/>
  <c r="H2834" i="11"/>
  <c r="R2834" i="11" s="1"/>
  <c r="H2849" i="11"/>
  <c r="R2849" i="11" s="1"/>
  <c r="H2864" i="11"/>
  <c r="R2864" i="11" s="1"/>
  <c r="H2879" i="11"/>
  <c r="R2879" i="11" s="1"/>
  <c r="H2894" i="11"/>
  <c r="R2894" i="11" s="1"/>
  <c r="H2909" i="11"/>
  <c r="R2909" i="11" s="1"/>
  <c r="H2924" i="11"/>
  <c r="R2924" i="11" s="1"/>
  <c r="H2939" i="11"/>
  <c r="R2939" i="11" s="1"/>
  <c r="H2954" i="11"/>
  <c r="R2954" i="11" s="1"/>
  <c r="H2969" i="11"/>
  <c r="R2969" i="11" s="1"/>
  <c r="G509" i="11"/>
  <c r="Q509" i="11" s="1"/>
  <c r="G524" i="11"/>
  <c r="Q524" i="11" s="1"/>
  <c r="G539" i="11"/>
  <c r="Q539" i="11" s="1"/>
  <c r="G554" i="11"/>
  <c r="Q554" i="11" s="1"/>
  <c r="G644" i="11"/>
  <c r="Q644" i="11" s="1"/>
  <c r="G569" i="11"/>
  <c r="Q569" i="11" s="1"/>
  <c r="G659" i="11"/>
  <c r="Q659" i="11" s="1"/>
  <c r="G599" i="11"/>
  <c r="Q599" i="11" s="1"/>
  <c r="G629" i="11"/>
  <c r="Q629" i="11" s="1"/>
  <c r="G614" i="11"/>
  <c r="Q614" i="11" s="1"/>
  <c r="G584" i="11"/>
  <c r="Q584" i="11" s="1"/>
  <c r="H584" i="11"/>
  <c r="R584" i="11" s="1"/>
  <c r="H509" i="11"/>
  <c r="R509" i="11" s="1"/>
  <c r="H524" i="11"/>
  <c r="R524" i="11" s="1"/>
  <c r="H539" i="11"/>
  <c r="R539" i="11" s="1"/>
  <c r="H554" i="11"/>
  <c r="R554" i="11" s="1"/>
  <c r="H629" i="11"/>
  <c r="R629" i="11" s="1"/>
  <c r="H569" i="11"/>
  <c r="R569" i="11" s="1"/>
  <c r="H644" i="11"/>
  <c r="R644" i="11" s="1"/>
  <c r="H599" i="11"/>
  <c r="R599" i="11" s="1"/>
  <c r="H659" i="11"/>
  <c r="R659" i="11" s="1"/>
  <c r="H614" i="11"/>
  <c r="R614" i="11" s="1"/>
  <c r="G2984" i="11"/>
  <c r="Q2984" i="11" s="1"/>
  <c r="G2999" i="11"/>
  <c r="Q2999" i="11" s="1"/>
  <c r="G3014" i="11"/>
  <c r="Q3014" i="11" s="1"/>
  <c r="G3029" i="11"/>
  <c r="Q3029" i="11" s="1"/>
  <c r="G3044" i="11"/>
  <c r="Q3044" i="11" s="1"/>
  <c r="G3059" i="11"/>
  <c r="Q3059" i="11" s="1"/>
  <c r="G3074" i="11"/>
  <c r="Q3074" i="11" s="1"/>
  <c r="G3089" i="11"/>
  <c r="Q3089" i="11" s="1"/>
  <c r="G3104" i="11"/>
  <c r="Q3104" i="11" s="1"/>
  <c r="G3134" i="11"/>
  <c r="Q3134" i="11" s="1"/>
  <c r="G3119" i="11"/>
  <c r="Q3119" i="11" s="1"/>
  <c r="H2984" i="11"/>
  <c r="R2984" i="11" s="1"/>
  <c r="H2999" i="11"/>
  <c r="R2999" i="11" s="1"/>
  <c r="H3014" i="11"/>
  <c r="R3014" i="11" s="1"/>
  <c r="H3029" i="11"/>
  <c r="R3029" i="11" s="1"/>
  <c r="H3044" i="11"/>
  <c r="R3044" i="11" s="1"/>
  <c r="H3059" i="11"/>
  <c r="R3059" i="11" s="1"/>
  <c r="H3074" i="11"/>
  <c r="R3074" i="11" s="1"/>
  <c r="H3089" i="11"/>
  <c r="R3089" i="11" s="1"/>
  <c r="H3104" i="11"/>
  <c r="R3104" i="11" s="1"/>
  <c r="H3134" i="11"/>
  <c r="R3134" i="11" s="1"/>
  <c r="H3119" i="11"/>
  <c r="R3119" i="11" s="1"/>
  <c r="G1994" i="11"/>
  <c r="Q1994" i="11" s="1"/>
  <c r="G2009" i="11"/>
  <c r="Q2009" i="11" s="1"/>
  <c r="G2024" i="11"/>
  <c r="Q2024" i="11" s="1"/>
  <c r="G2039" i="11"/>
  <c r="Q2039" i="11" s="1"/>
  <c r="G2054" i="11"/>
  <c r="Q2054" i="11" s="1"/>
  <c r="G2069" i="11"/>
  <c r="Q2069" i="11" s="1"/>
  <c r="G2084" i="11"/>
  <c r="Q2084" i="11" s="1"/>
  <c r="G2099" i="11"/>
  <c r="Q2099" i="11" s="1"/>
  <c r="G2114" i="11"/>
  <c r="Q2114" i="11" s="1"/>
  <c r="G2129" i="11"/>
  <c r="Q2129" i="11" s="1"/>
  <c r="G2144" i="11"/>
  <c r="Q2144" i="11" s="1"/>
  <c r="H1994" i="11"/>
  <c r="R1994" i="11" s="1"/>
  <c r="H2009" i="11"/>
  <c r="R2009" i="11" s="1"/>
  <c r="H2024" i="11"/>
  <c r="R2024" i="11" s="1"/>
  <c r="H2039" i="11"/>
  <c r="R2039" i="11" s="1"/>
  <c r="H2054" i="11"/>
  <c r="R2054" i="11" s="1"/>
  <c r="H2069" i="11"/>
  <c r="R2069" i="11" s="1"/>
  <c r="H2084" i="11"/>
  <c r="R2084" i="11" s="1"/>
  <c r="H2099" i="11"/>
  <c r="R2099" i="11" s="1"/>
  <c r="H2114" i="11"/>
  <c r="R2114" i="11" s="1"/>
  <c r="H2129" i="11"/>
  <c r="R2129" i="11" s="1"/>
  <c r="H2144" i="11"/>
  <c r="R2144" i="11" s="1"/>
  <c r="G3644" i="11"/>
  <c r="Q3644" i="11" s="1"/>
  <c r="G3659" i="11"/>
  <c r="Q3659" i="11" s="1"/>
  <c r="G3674" i="11"/>
  <c r="Q3674" i="11" s="1"/>
  <c r="G3689" i="11"/>
  <c r="Q3689" i="11" s="1"/>
  <c r="G3704" i="11"/>
  <c r="Q3704" i="11" s="1"/>
  <c r="G3719" i="11"/>
  <c r="Q3719" i="11" s="1"/>
  <c r="G3734" i="11"/>
  <c r="Q3734" i="11" s="1"/>
  <c r="G3749" i="11"/>
  <c r="Q3749" i="11" s="1"/>
  <c r="G3764" i="11"/>
  <c r="Q3764" i="11" s="1"/>
  <c r="G3779" i="11"/>
  <c r="Q3779" i="11" s="1"/>
  <c r="G3794" i="11"/>
  <c r="Q3794" i="11" s="1"/>
  <c r="H3644" i="11"/>
  <c r="R3644" i="11" s="1"/>
  <c r="H3659" i="11"/>
  <c r="R3659" i="11" s="1"/>
  <c r="H3674" i="11"/>
  <c r="R3674" i="11" s="1"/>
  <c r="H3689" i="11"/>
  <c r="R3689" i="11" s="1"/>
  <c r="H3704" i="11"/>
  <c r="R3704" i="11" s="1"/>
  <c r="H3719" i="11"/>
  <c r="R3719" i="11" s="1"/>
  <c r="H3734" i="11"/>
  <c r="R3734" i="11" s="1"/>
  <c r="H3749" i="11"/>
  <c r="R3749" i="11" s="1"/>
  <c r="H3764" i="11"/>
  <c r="R3764" i="11" s="1"/>
  <c r="H3779" i="11"/>
  <c r="R3779" i="11" s="1"/>
  <c r="H3794" i="11"/>
  <c r="R3794" i="11" s="1"/>
  <c r="G4499" i="11"/>
  <c r="Q4499" i="11" s="1"/>
  <c r="G4514" i="11"/>
  <c r="Q4514" i="11" s="1"/>
  <c r="G4529" i="11"/>
  <c r="Q4529" i="11" s="1"/>
  <c r="G4544" i="11"/>
  <c r="Q4544" i="11" s="1"/>
  <c r="G4559" i="11"/>
  <c r="Q4559" i="11" s="1"/>
  <c r="G4574" i="11"/>
  <c r="Q4574" i="11" s="1"/>
  <c r="G4589" i="11"/>
  <c r="Q4589" i="11" s="1"/>
  <c r="G4604" i="11"/>
  <c r="Q4604" i="11" s="1"/>
  <c r="G4619" i="11"/>
  <c r="Q4619" i="11" s="1"/>
  <c r="G4469" i="11"/>
  <c r="Q4469" i="11" s="1"/>
  <c r="G4484" i="11"/>
  <c r="Q4484" i="11" s="1"/>
  <c r="H4484" i="11"/>
  <c r="R4484" i="11" s="1"/>
  <c r="H4499" i="11"/>
  <c r="R4499" i="11" s="1"/>
  <c r="H4514" i="11"/>
  <c r="R4514" i="11" s="1"/>
  <c r="H4529" i="11"/>
  <c r="R4529" i="11" s="1"/>
  <c r="H4544" i="11"/>
  <c r="R4544" i="11" s="1"/>
  <c r="H4559" i="11"/>
  <c r="R4559" i="11" s="1"/>
  <c r="H4574" i="11"/>
  <c r="R4574" i="11" s="1"/>
  <c r="H4589" i="11"/>
  <c r="R4589" i="11" s="1"/>
  <c r="H4604" i="11"/>
  <c r="R4604" i="11" s="1"/>
  <c r="H4619" i="11"/>
  <c r="R4619" i="11" s="1"/>
  <c r="H4469" i="11"/>
  <c r="R4469" i="11" s="1"/>
  <c r="G3509" i="11"/>
  <c r="Q3509" i="11" s="1"/>
  <c r="G3539" i="11"/>
  <c r="Q3539" i="11" s="1"/>
  <c r="G3554" i="11"/>
  <c r="Q3554" i="11" s="1"/>
  <c r="G3569" i="11"/>
  <c r="Q3569" i="11" s="1"/>
  <c r="G3584" i="11"/>
  <c r="Q3584" i="11" s="1"/>
  <c r="G3614" i="11"/>
  <c r="Q3614" i="11" s="1"/>
  <c r="G3479" i="11"/>
  <c r="Q3479" i="11" s="1"/>
  <c r="G3494" i="11"/>
  <c r="Q3494" i="11" s="1"/>
  <c r="G3524" i="11"/>
  <c r="Q3524" i="11" s="1"/>
  <c r="G3599" i="11"/>
  <c r="Q3599" i="11" s="1"/>
  <c r="G3629" i="11"/>
  <c r="Q3629" i="11" s="1"/>
  <c r="H3479" i="11"/>
  <c r="R3479" i="11" s="1"/>
  <c r="H3584" i="11"/>
  <c r="R3584" i="11" s="1"/>
  <c r="H3599" i="11"/>
  <c r="R3599" i="11" s="1"/>
  <c r="H3629" i="11"/>
  <c r="R3629" i="11" s="1"/>
  <c r="H3494" i="11"/>
  <c r="R3494" i="11" s="1"/>
  <c r="H3509" i="11"/>
  <c r="R3509" i="11" s="1"/>
  <c r="H3524" i="11"/>
  <c r="R3524" i="11" s="1"/>
  <c r="H3539" i="11"/>
  <c r="R3539" i="11" s="1"/>
  <c r="H3554" i="11"/>
  <c r="R3554" i="11" s="1"/>
  <c r="H3569" i="11"/>
  <c r="R3569" i="11" s="1"/>
  <c r="H3614" i="11"/>
  <c r="R3614" i="11" s="1"/>
  <c r="G1664" i="11"/>
  <c r="Q1664" i="11" s="1"/>
  <c r="G1679" i="11"/>
  <c r="Q1679" i="11" s="1"/>
  <c r="G1694" i="11"/>
  <c r="Q1694" i="11" s="1"/>
  <c r="G1709" i="11"/>
  <c r="Q1709" i="11" s="1"/>
  <c r="G1724" i="11"/>
  <c r="Q1724" i="11" s="1"/>
  <c r="G1739" i="11"/>
  <c r="Q1739" i="11" s="1"/>
  <c r="G1754" i="11"/>
  <c r="Q1754" i="11" s="1"/>
  <c r="G1769" i="11"/>
  <c r="Q1769" i="11" s="1"/>
  <c r="G1784" i="11"/>
  <c r="Q1784" i="11" s="1"/>
  <c r="G1799" i="11"/>
  <c r="Q1799" i="11" s="1"/>
  <c r="G1814" i="11"/>
  <c r="Q1814" i="11" s="1"/>
  <c r="H1664" i="11"/>
  <c r="R1664" i="11" s="1"/>
  <c r="H1679" i="11"/>
  <c r="R1679" i="11" s="1"/>
  <c r="H1694" i="11"/>
  <c r="R1694" i="11" s="1"/>
  <c r="H1709" i="11"/>
  <c r="R1709" i="11" s="1"/>
  <c r="H1724" i="11"/>
  <c r="R1724" i="11" s="1"/>
  <c r="H1739" i="11"/>
  <c r="R1739" i="11" s="1"/>
  <c r="H1754" i="11"/>
  <c r="R1754" i="11" s="1"/>
  <c r="H1769" i="11"/>
  <c r="R1769" i="11" s="1"/>
  <c r="H1784" i="11"/>
  <c r="R1784" i="11" s="1"/>
  <c r="H1799" i="11"/>
  <c r="R1799" i="11" s="1"/>
  <c r="H1814" i="11"/>
  <c r="R1814" i="11" s="1"/>
  <c r="G2489" i="11"/>
  <c r="Q2489" i="11" s="1"/>
  <c r="G2504" i="11"/>
  <c r="Q2504" i="11" s="1"/>
  <c r="G2519" i="11"/>
  <c r="Q2519" i="11" s="1"/>
  <c r="G2534" i="11"/>
  <c r="Q2534" i="11" s="1"/>
  <c r="G2549" i="11"/>
  <c r="Q2549" i="11" s="1"/>
  <c r="G2564" i="11"/>
  <c r="Q2564" i="11" s="1"/>
  <c r="G2579" i="11"/>
  <c r="Q2579" i="11" s="1"/>
  <c r="G2594" i="11"/>
  <c r="Q2594" i="11" s="1"/>
  <c r="G2609" i="11"/>
  <c r="Q2609" i="11" s="1"/>
  <c r="G2624" i="11"/>
  <c r="Q2624" i="11" s="1"/>
  <c r="G2639" i="11"/>
  <c r="Q2639" i="11" s="1"/>
  <c r="H2489" i="11"/>
  <c r="R2489" i="11" s="1"/>
  <c r="H2504" i="11"/>
  <c r="R2504" i="11" s="1"/>
  <c r="H2519" i="11"/>
  <c r="R2519" i="11" s="1"/>
  <c r="H2534" i="11"/>
  <c r="R2534" i="11" s="1"/>
  <c r="H2549" i="11"/>
  <c r="R2549" i="11" s="1"/>
  <c r="H2564" i="11"/>
  <c r="R2564" i="11" s="1"/>
  <c r="H2579" i="11"/>
  <c r="R2579" i="11" s="1"/>
  <c r="H2594" i="11"/>
  <c r="R2594" i="11" s="1"/>
  <c r="H2609" i="11"/>
  <c r="R2609" i="11" s="1"/>
  <c r="H2624" i="11"/>
  <c r="R2624" i="11" s="1"/>
  <c r="H2639" i="11"/>
  <c r="R2639" i="11" s="1"/>
  <c r="H14" i="11"/>
  <c r="R14" i="11" s="1"/>
  <c r="H29" i="11"/>
  <c r="R29" i="11" s="1"/>
  <c r="H44" i="11"/>
  <c r="R44" i="11" s="1"/>
  <c r="H59" i="11"/>
  <c r="R59" i="11" s="1"/>
  <c r="H74" i="11"/>
  <c r="R74" i="11" s="1"/>
  <c r="H89" i="11"/>
  <c r="R89" i="11" s="1"/>
  <c r="H104" i="11"/>
  <c r="R104" i="11" s="1"/>
  <c r="H119" i="11"/>
  <c r="R119" i="11" s="1"/>
  <c r="H134" i="11"/>
  <c r="R134" i="11" s="1"/>
  <c r="H149" i="11"/>
  <c r="R149" i="11" s="1"/>
  <c r="H164" i="11"/>
  <c r="R164" i="11" s="1"/>
  <c r="G29" i="11"/>
  <c r="Q29" i="11" s="1"/>
  <c r="G44" i="11"/>
  <c r="Q44" i="11" s="1"/>
  <c r="G59" i="11"/>
  <c r="Q59" i="11" s="1"/>
  <c r="G74" i="11"/>
  <c r="Q74" i="11" s="1"/>
  <c r="G89" i="11"/>
  <c r="Q89" i="11" s="1"/>
  <c r="G104" i="11"/>
  <c r="Q104" i="11" s="1"/>
  <c r="G119" i="11"/>
  <c r="Q119" i="11" s="1"/>
  <c r="G134" i="11"/>
  <c r="Q134" i="11" s="1"/>
  <c r="G149" i="11"/>
  <c r="Q149" i="11" s="1"/>
  <c r="G164" i="11"/>
  <c r="Q164" i="11" s="1"/>
  <c r="G14" i="11"/>
  <c r="Q14" i="11" s="1"/>
  <c r="G4303" i="11"/>
  <c r="Q4303" i="11" s="1"/>
  <c r="G4318" i="11"/>
  <c r="Q4318" i="11" s="1"/>
  <c r="G4333" i="11"/>
  <c r="Q4333" i="11" s="1"/>
  <c r="G4348" i="11"/>
  <c r="Q4348" i="11" s="1"/>
  <c r="G4363" i="11"/>
  <c r="Q4363" i="11" s="1"/>
  <c r="G4393" i="11"/>
  <c r="Q4393" i="11" s="1"/>
  <c r="G4438" i="11"/>
  <c r="Q4438" i="11" s="1"/>
  <c r="G4378" i="11"/>
  <c r="Q4378" i="11" s="1"/>
  <c r="G4408" i="11"/>
  <c r="Q4408" i="11" s="1"/>
  <c r="G4423" i="11"/>
  <c r="Q4423" i="11" s="1"/>
  <c r="G4453" i="11"/>
  <c r="Q4453" i="11" s="1"/>
  <c r="H4303" i="11"/>
  <c r="R4303" i="11" s="1"/>
  <c r="H4318" i="11"/>
  <c r="R4318" i="11" s="1"/>
  <c r="H4333" i="11"/>
  <c r="R4333" i="11" s="1"/>
  <c r="H4378" i="11"/>
  <c r="R4378" i="11" s="1"/>
  <c r="H4393" i="11"/>
  <c r="R4393" i="11" s="1"/>
  <c r="H4408" i="11"/>
  <c r="R4408" i="11" s="1"/>
  <c r="H4423" i="11"/>
  <c r="R4423" i="11" s="1"/>
  <c r="H4348" i="11"/>
  <c r="R4348" i="11" s="1"/>
  <c r="H4363" i="11"/>
  <c r="R4363" i="11" s="1"/>
  <c r="H4438" i="11"/>
  <c r="R4438" i="11" s="1"/>
  <c r="H4453" i="11"/>
  <c r="R4453" i="11" s="1"/>
  <c r="G3223" i="11"/>
  <c r="Q3223" i="11" s="1"/>
  <c r="G3268" i="11"/>
  <c r="Q3268" i="11" s="1"/>
  <c r="G3283" i="11"/>
  <c r="Q3283" i="11" s="1"/>
  <c r="G3298" i="11"/>
  <c r="Q3298" i="11" s="1"/>
  <c r="G3238" i="11"/>
  <c r="Q3238" i="11" s="1"/>
  <c r="G3148" i="11"/>
  <c r="Q3148" i="11" s="1"/>
  <c r="G3193" i="11"/>
  <c r="Q3193" i="11" s="1"/>
  <c r="G3253" i="11"/>
  <c r="Q3253" i="11" s="1"/>
  <c r="G3178" i="11"/>
  <c r="Q3178" i="11" s="1"/>
  <c r="G3208" i="11"/>
  <c r="Q3208" i="11" s="1"/>
  <c r="G3163" i="11"/>
  <c r="Q3163" i="11" s="1"/>
  <c r="H3283" i="11"/>
  <c r="R3283" i="11" s="1"/>
  <c r="H3298" i="11"/>
  <c r="R3298" i="11" s="1"/>
  <c r="H3193" i="11"/>
  <c r="R3193" i="11" s="1"/>
  <c r="H3253" i="11"/>
  <c r="R3253" i="11" s="1"/>
  <c r="H3163" i="11"/>
  <c r="R3163" i="11" s="1"/>
  <c r="H3148" i="11"/>
  <c r="R3148" i="11" s="1"/>
  <c r="H3208" i="11"/>
  <c r="R3208" i="11" s="1"/>
  <c r="H3223" i="11"/>
  <c r="R3223" i="11" s="1"/>
  <c r="H3268" i="11"/>
  <c r="R3268" i="11" s="1"/>
  <c r="H3178" i="11"/>
  <c r="R3178" i="11" s="1"/>
  <c r="H3238" i="11"/>
  <c r="R3238" i="11" s="1"/>
  <c r="G2488" i="11"/>
  <c r="Q2488" i="11" s="1"/>
  <c r="G2503" i="11"/>
  <c r="Q2503" i="11" s="1"/>
  <c r="G2518" i="11"/>
  <c r="Q2518" i="11" s="1"/>
  <c r="G2533" i="11"/>
  <c r="Q2533" i="11" s="1"/>
  <c r="G2548" i="11"/>
  <c r="Q2548" i="11" s="1"/>
  <c r="G2563" i="11"/>
  <c r="Q2563" i="11" s="1"/>
  <c r="G2578" i="11"/>
  <c r="Q2578" i="11" s="1"/>
  <c r="G2593" i="11"/>
  <c r="Q2593" i="11" s="1"/>
  <c r="G2608" i="11"/>
  <c r="Q2608" i="11" s="1"/>
  <c r="G2623" i="11"/>
  <c r="Q2623" i="11" s="1"/>
  <c r="G2638" i="11"/>
  <c r="Q2638" i="11" s="1"/>
  <c r="H2488" i="11"/>
  <c r="R2488" i="11" s="1"/>
  <c r="H2503" i="11"/>
  <c r="R2503" i="11" s="1"/>
  <c r="H2518" i="11"/>
  <c r="R2518" i="11" s="1"/>
  <c r="H2533" i="11"/>
  <c r="R2533" i="11" s="1"/>
  <c r="H2548" i="11"/>
  <c r="R2548" i="11" s="1"/>
  <c r="H2563" i="11"/>
  <c r="R2563" i="11" s="1"/>
  <c r="H2578" i="11"/>
  <c r="R2578" i="11" s="1"/>
  <c r="H2593" i="11"/>
  <c r="R2593" i="11" s="1"/>
  <c r="H2608" i="11"/>
  <c r="R2608" i="11" s="1"/>
  <c r="H2623" i="11"/>
  <c r="R2623" i="11" s="1"/>
  <c r="H2638" i="11"/>
  <c r="R2638" i="11" s="1"/>
  <c r="G718" i="11"/>
  <c r="Q718" i="11" s="1"/>
  <c r="G733" i="11"/>
  <c r="Q733" i="11" s="1"/>
  <c r="G748" i="11"/>
  <c r="Q748" i="11" s="1"/>
  <c r="G763" i="11"/>
  <c r="Q763" i="11" s="1"/>
  <c r="G778" i="11"/>
  <c r="Q778" i="11" s="1"/>
  <c r="G793" i="11"/>
  <c r="Q793" i="11" s="1"/>
  <c r="G808" i="11"/>
  <c r="Q808" i="11" s="1"/>
  <c r="G823" i="11"/>
  <c r="Q823" i="11" s="1"/>
  <c r="G703" i="11"/>
  <c r="Q703" i="11" s="1"/>
  <c r="G673" i="11"/>
  <c r="Q673" i="11" s="1"/>
  <c r="G688" i="11"/>
  <c r="Q688" i="11" s="1"/>
  <c r="H718" i="11"/>
  <c r="R718" i="11" s="1"/>
  <c r="H733" i="11"/>
  <c r="R733" i="11" s="1"/>
  <c r="H748" i="11"/>
  <c r="R748" i="11" s="1"/>
  <c r="H763" i="11"/>
  <c r="R763" i="11" s="1"/>
  <c r="H778" i="11"/>
  <c r="R778" i="11" s="1"/>
  <c r="H793" i="11"/>
  <c r="R793" i="11" s="1"/>
  <c r="H808" i="11"/>
  <c r="R808" i="11" s="1"/>
  <c r="H823" i="11"/>
  <c r="R823" i="11" s="1"/>
  <c r="H673" i="11"/>
  <c r="R673" i="11" s="1"/>
  <c r="H703" i="11"/>
  <c r="R703" i="11" s="1"/>
  <c r="H688" i="11"/>
  <c r="R688" i="11" s="1"/>
  <c r="G2818" i="11"/>
  <c r="Q2818" i="11" s="1"/>
  <c r="G2833" i="11"/>
  <c r="Q2833" i="11" s="1"/>
  <c r="G2848" i="11"/>
  <c r="Q2848" i="11" s="1"/>
  <c r="G2863" i="11"/>
  <c r="Q2863" i="11" s="1"/>
  <c r="G2878" i="11"/>
  <c r="Q2878" i="11" s="1"/>
  <c r="G2893" i="11"/>
  <c r="Q2893" i="11" s="1"/>
  <c r="G2908" i="11"/>
  <c r="Q2908" i="11" s="1"/>
  <c r="G2923" i="11"/>
  <c r="Q2923" i="11" s="1"/>
  <c r="G2938" i="11"/>
  <c r="Q2938" i="11" s="1"/>
  <c r="G2953" i="11"/>
  <c r="Q2953" i="11" s="1"/>
  <c r="G2968" i="11"/>
  <c r="Q2968" i="11" s="1"/>
  <c r="H2818" i="11"/>
  <c r="R2818" i="11" s="1"/>
  <c r="H2833" i="11"/>
  <c r="R2833" i="11" s="1"/>
  <c r="H2848" i="11"/>
  <c r="R2848" i="11" s="1"/>
  <c r="H2863" i="11"/>
  <c r="R2863" i="11" s="1"/>
  <c r="H2878" i="11"/>
  <c r="R2878" i="11" s="1"/>
  <c r="H2893" i="11"/>
  <c r="R2893" i="11" s="1"/>
  <c r="H2908" i="11"/>
  <c r="R2908" i="11" s="1"/>
  <c r="H2923" i="11"/>
  <c r="R2923" i="11" s="1"/>
  <c r="H2938" i="11"/>
  <c r="R2938" i="11" s="1"/>
  <c r="H2953" i="11"/>
  <c r="R2953" i="11" s="1"/>
  <c r="H2968" i="11"/>
  <c r="R2968" i="11" s="1"/>
  <c r="G3493" i="11"/>
  <c r="Q3493" i="11" s="1"/>
  <c r="G3538" i="11"/>
  <c r="Q3538" i="11" s="1"/>
  <c r="G3553" i="11"/>
  <c r="Q3553" i="11" s="1"/>
  <c r="G3583" i="11"/>
  <c r="Q3583" i="11" s="1"/>
  <c r="G3598" i="11"/>
  <c r="Q3598" i="11" s="1"/>
  <c r="G3613" i="11"/>
  <c r="Q3613" i="11" s="1"/>
  <c r="G3628" i="11"/>
  <c r="Q3628" i="11" s="1"/>
  <c r="G3478" i="11"/>
  <c r="Q3478" i="11" s="1"/>
  <c r="G3508" i="11"/>
  <c r="Q3508" i="11" s="1"/>
  <c r="G3523" i="11"/>
  <c r="Q3523" i="11" s="1"/>
  <c r="G3568" i="11"/>
  <c r="Q3568" i="11" s="1"/>
  <c r="H3478" i="11"/>
  <c r="R3478" i="11" s="1"/>
  <c r="H3628" i="11"/>
  <c r="R3628" i="11" s="1"/>
  <c r="H3493" i="11"/>
  <c r="R3493" i="11" s="1"/>
  <c r="H3508" i="11"/>
  <c r="R3508" i="11" s="1"/>
  <c r="H3523" i="11"/>
  <c r="R3523" i="11" s="1"/>
  <c r="H3538" i="11"/>
  <c r="R3538" i="11" s="1"/>
  <c r="H3553" i="11"/>
  <c r="R3553" i="11" s="1"/>
  <c r="H3568" i="11"/>
  <c r="R3568" i="11" s="1"/>
  <c r="H3583" i="11"/>
  <c r="R3583" i="11" s="1"/>
  <c r="H3598" i="11"/>
  <c r="R3598" i="11" s="1"/>
  <c r="H3613" i="11"/>
  <c r="R3613" i="11" s="1"/>
  <c r="G1498" i="11"/>
  <c r="Q1498" i="11" s="1"/>
  <c r="G1588" i="11"/>
  <c r="Q1588" i="11" s="1"/>
  <c r="G1603" i="11"/>
  <c r="Q1603" i="11" s="1"/>
  <c r="G1618" i="11"/>
  <c r="Q1618" i="11" s="1"/>
  <c r="G1633" i="11"/>
  <c r="Q1633" i="11" s="1"/>
  <c r="G1648" i="11"/>
  <c r="Q1648" i="11" s="1"/>
  <c r="G1543" i="11"/>
  <c r="Q1543" i="11" s="1"/>
  <c r="G1573" i="11"/>
  <c r="Q1573" i="11" s="1"/>
  <c r="G1513" i="11"/>
  <c r="Q1513" i="11" s="1"/>
  <c r="G1558" i="11"/>
  <c r="Q1558" i="11" s="1"/>
  <c r="G1528" i="11"/>
  <c r="Q1528" i="11" s="1"/>
  <c r="H1498" i="11"/>
  <c r="R1498" i="11" s="1"/>
  <c r="H1588" i="11"/>
  <c r="R1588" i="11" s="1"/>
  <c r="H1603" i="11"/>
  <c r="R1603" i="11" s="1"/>
  <c r="H1618" i="11"/>
  <c r="R1618" i="11" s="1"/>
  <c r="H1633" i="11"/>
  <c r="R1633" i="11" s="1"/>
  <c r="H1648" i="11"/>
  <c r="R1648" i="11" s="1"/>
  <c r="H1513" i="11"/>
  <c r="R1513" i="11" s="1"/>
  <c r="H1573" i="11"/>
  <c r="R1573" i="11" s="1"/>
  <c r="H1558" i="11"/>
  <c r="R1558" i="11" s="1"/>
  <c r="H1543" i="11"/>
  <c r="R1543" i="11" s="1"/>
  <c r="H1528" i="11"/>
  <c r="R1528" i="11" s="1"/>
  <c r="G1993" i="11"/>
  <c r="Q1993" i="11" s="1"/>
  <c r="G2008" i="11"/>
  <c r="Q2008" i="11" s="1"/>
  <c r="G2023" i="11"/>
  <c r="Q2023" i="11" s="1"/>
  <c r="G2038" i="11"/>
  <c r="Q2038" i="11" s="1"/>
  <c r="G2053" i="11"/>
  <c r="Q2053" i="11" s="1"/>
  <c r="G2068" i="11"/>
  <c r="Q2068" i="11" s="1"/>
  <c r="G2083" i="11"/>
  <c r="Q2083" i="11" s="1"/>
  <c r="G2098" i="11"/>
  <c r="Q2098" i="11" s="1"/>
  <c r="G2113" i="11"/>
  <c r="Q2113" i="11" s="1"/>
  <c r="G2128" i="11"/>
  <c r="Q2128" i="11" s="1"/>
  <c r="G2143" i="11"/>
  <c r="Q2143" i="11" s="1"/>
  <c r="H1993" i="11"/>
  <c r="R1993" i="11" s="1"/>
  <c r="H2008" i="11"/>
  <c r="R2008" i="11" s="1"/>
  <c r="H2023" i="11"/>
  <c r="R2023" i="11" s="1"/>
  <c r="H2038" i="11"/>
  <c r="R2038" i="11" s="1"/>
  <c r="H2053" i="11"/>
  <c r="R2053" i="11" s="1"/>
  <c r="H2068" i="11"/>
  <c r="R2068" i="11" s="1"/>
  <c r="H2083" i="11"/>
  <c r="R2083" i="11" s="1"/>
  <c r="H2098" i="11"/>
  <c r="R2098" i="11" s="1"/>
  <c r="H2113" i="11"/>
  <c r="R2113" i="11" s="1"/>
  <c r="H2128" i="11"/>
  <c r="R2128" i="11" s="1"/>
  <c r="H2143" i="11"/>
  <c r="R2143" i="11" s="1"/>
  <c r="G1003" i="11"/>
  <c r="Q1003" i="11" s="1"/>
  <c r="G1018" i="11"/>
  <c r="Q1018" i="11" s="1"/>
  <c r="G1033" i="11"/>
  <c r="Q1033" i="11" s="1"/>
  <c r="G1048" i="11"/>
  <c r="Q1048" i="11" s="1"/>
  <c r="G1063" i="11"/>
  <c r="Q1063" i="11" s="1"/>
  <c r="G1078" i="11"/>
  <c r="Q1078" i="11" s="1"/>
  <c r="G1093" i="11"/>
  <c r="Q1093" i="11" s="1"/>
  <c r="G1108" i="11"/>
  <c r="Q1108" i="11" s="1"/>
  <c r="G1123" i="11"/>
  <c r="Q1123" i="11" s="1"/>
  <c r="G1138" i="11"/>
  <c r="Q1138" i="11" s="1"/>
  <c r="G1153" i="11"/>
  <c r="Q1153" i="11" s="1"/>
  <c r="H1003" i="11"/>
  <c r="R1003" i="11" s="1"/>
  <c r="H1018" i="11"/>
  <c r="R1018" i="11" s="1"/>
  <c r="H1033" i="11"/>
  <c r="R1033" i="11" s="1"/>
  <c r="H1048" i="11"/>
  <c r="R1048" i="11" s="1"/>
  <c r="H1063" i="11"/>
  <c r="R1063" i="11" s="1"/>
  <c r="H1078" i="11"/>
  <c r="R1078" i="11" s="1"/>
  <c r="H1093" i="11"/>
  <c r="R1093" i="11" s="1"/>
  <c r="H1108" i="11"/>
  <c r="R1108" i="11" s="1"/>
  <c r="H1123" i="11"/>
  <c r="R1123" i="11" s="1"/>
  <c r="H1138" i="11"/>
  <c r="R1138" i="11" s="1"/>
  <c r="H1153" i="11"/>
  <c r="R1153" i="11" s="1"/>
  <c r="G583" i="11"/>
  <c r="Q583" i="11" s="1"/>
  <c r="G508" i="11"/>
  <c r="Q508" i="11" s="1"/>
  <c r="G523" i="11"/>
  <c r="Q523" i="11" s="1"/>
  <c r="G538" i="11"/>
  <c r="Q538" i="11" s="1"/>
  <c r="G553" i="11"/>
  <c r="Q553" i="11" s="1"/>
  <c r="G628" i="11"/>
  <c r="Q628" i="11" s="1"/>
  <c r="G658" i="11"/>
  <c r="Q658" i="11" s="1"/>
  <c r="G568" i="11"/>
  <c r="Q568" i="11" s="1"/>
  <c r="G643" i="11"/>
  <c r="Q643" i="11" s="1"/>
  <c r="G613" i="11"/>
  <c r="Q613" i="11" s="1"/>
  <c r="G598" i="11"/>
  <c r="Q598" i="11" s="1"/>
  <c r="H568" i="11"/>
  <c r="R568" i="11" s="1"/>
  <c r="H508" i="11"/>
  <c r="R508" i="11" s="1"/>
  <c r="H523" i="11"/>
  <c r="R523" i="11" s="1"/>
  <c r="H538" i="11"/>
  <c r="R538" i="11" s="1"/>
  <c r="H553" i="11"/>
  <c r="R553" i="11" s="1"/>
  <c r="H643" i="11"/>
  <c r="R643" i="11" s="1"/>
  <c r="H628" i="11"/>
  <c r="R628" i="11" s="1"/>
  <c r="H658" i="11"/>
  <c r="R658" i="11" s="1"/>
  <c r="H583" i="11"/>
  <c r="R583" i="11" s="1"/>
  <c r="H598" i="11"/>
  <c r="R598" i="11" s="1"/>
  <c r="H613" i="11"/>
  <c r="R613" i="11" s="1"/>
  <c r="G343" i="11"/>
  <c r="Q343" i="11" s="1"/>
  <c r="G358" i="11"/>
  <c r="Q358" i="11" s="1"/>
  <c r="G373" i="11"/>
  <c r="Q373" i="11" s="1"/>
  <c r="G388" i="11"/>
  <c r="Q388" i="11" s="1"/>
  <c r="G403" i="11"/>
  <c r="Q403" i="11" s="1"/>
  <c r="G418" i="11"/>
  <c r="Q418" i="11" s="1"/>
  <c r="G433" i="11"/>
  <c r="Q433" i="11" s="1"/>
  <c r="G448" i="11"/>
  <c r="Q448" i="11" s="1"/>
  <c r="G463" i="11"/>
  <c r="Q463" i="11" s="1"/>
  <c r="G478" i="11"/>
  <c r="Q478" i="11" s="1"/>
  <c r="G493" i="11"/>
  <c r="Q493" i="11" s="1"/>
  <c r="H343" i="11"/>
  <c r="R343" i="11" s="1"/>
  <c r="H358" i="11"/>
  <c r="R358" i="11" s="1"/>
  <c r="H373" i="11"/>
  <c r="R373" i="11" s="1"/>
  <c r="H388" i="11"/>
  <c r="R388" i="11" s="1"/>
  <c r="H403" i="11"/>
  <c r="R403" i="11" s="1"/>
  <c r="H418" i="11"/>
  <c r="R418" i="11" s="1"/>
  <c r="H433" i="11"/>
  <c r="R433" i="11" s="1"/>
  <c r="H448" i="11"/>
  <c r="R448" i="11" s="1"/>
  <c r="H463" i="11"/>
  <c r="R463" i="11" s="1"/>
  <c r="H478" i="11"/>
  <c r="R478" i="11" s="1"/>
  <c r="H493" i="11"/>
  <c r="R493" i="11" s="1"/>
  <c r="H28" i="11"/>
  <c r="R28" i="11" s="1"/>
  <c r="H43" i="11"/>
  <c r="R43" i="11" s="1"/>
  <c r="H58" i="11"/>
  <c r="R58" i="11" s="1"/>
  <c r="H73" i="11"/>
  <c r="R73" i="11" s="1"/>
  <c r="H88" i="11"/>
  <c r="R88" i="11" s="1"/>
  <c r="H103" i="11"/>
  <c r="R103" i="11" s="1"/>
  <c r="H118" i="11"/>
  <c r="R118" i="11" s="1"/>
  <c r="H133" i="11"/>
  <c r="R133" i="11" s="1"/>
  <c r="H148" i="11"/>
  <c r="R148" i="11" s="1"/>
  <c r="H163" i="11"/>
  <c r="R163" i="11" s="1"/>
  <c r="H13" i="11"/>
  <c r="R13" i="11" s="1"/>
  <c r="G28" i="11"/>
  <c r="Q28" i="11" s="1"/>
  <c r="G43" i="11"/>
  <c r="Q43" i="11" s="1"/>
  <c r="G58" i="11"/>
  <c r="Q58" i="11" s="1"/>
  <c r="G73" i="11"/>
  <c r="Q73" i="11" s="1"/>
  <c r="G88" i="11"/>
  <c r="Q88" i="11" s="1"/>
  <c r="G103" i="11"/>
  <c r="Q103" i="11" s="1"/>
  <c r="G118" i="11"/>
  <c r="Q118" i="11" s="1"/>
  <c r="G133" i="11"/>
  <c r="Q133" i="11" s="1"/>
  <c r="G148" i="11"/>
  <c r="Q148" i="11" s="1"/>
  <c r="G163" i="11"/>
  <c r="Q163" i="11" s="1"/>
  <c r="G13" i="11"/>
  <c r="Q13" i="11" s="1"/>
  <c r="G2323" i="11"/>
  <c r="Q2323" i="11" s="1"/>
  <c r="G2338" i="11"/>
  <c r="Q2338" i="11" s="1"/>
  <c r="G2353" i="11"/>
  <c r="Q2353" i="11" s="1"/>
  <c r="G2368" i="11"/>
  <c r="Q2368" i="11" s="1"/>
  <c r="G2383" i="11"/>
  <c r="Q2383" i="11" s="1"/>
  <c r="G2398" i="11"/>
  <c r="Q2398" i="11" s="1"/>
  <c r="G2413" i="11"/>
  <c r="Q2413" i="11" s="1"/>
  <c r="G2428" i="11"/>
  <c r="Q2428" i="11" s="1"/>
  <c r="G2443" i="11"/>
  <c r="Q2443" i="11" s="1"/>
  <c r="G2458" i="11"/>
  <c r="Q2458" i="11" s="1"/>
  <c r="G2473" i="11"/>
  <c r="Q2473" i="11" s="1"/>
  <c r="H2323" i="11"/>
  <c r="R2323" i="11" s="1"/>
  <c r="H2338" i="11"/>
  <c r="R2338" i="11" s="1"/>
  <c r="H2353" i="11"/>
  <c r="R2353" i="11" s="1"/>
  <c r="H2368" i="11"/>
  <c r="R2368" i="11" s="1"/>
  <c r="H2383" i="11"/>
  <c r="R2383" i="11" s="1"/>
  <c r="H2398" i="11"/>
  <c r="R2398" i="11" s="1"/>
  <c r="H2413" i="11"/>
  <c r="R2413" i="11" s="1"/>
  <c r="H2428" i="11"/>
  <c r="R2428" i="11" s="1"/>
  <c r="H2443" i="11"/>
  <c r="R2443" i="11" s="1"/>
  <c r="H2458" i="11"/>
  <c r="R2458" i="11" s="1"/>
  <c r="H2473" i="11"/>
  <c r="R2473" i="11" s="1"/>
  <c r="G4468" i="11"/>
  <c r="Q4468" i="11" s="1"/>
  <c r="G4483" i="11"/>
  <c r="Q4483" i="11" s="1"/>
  <c r="G4498" i="11"/>
  <c r="Q4498" i="11" s="1"/>
  <c r="G4513" i="11"/>
  <c r="Q4513" i="11" s="1"/>
  <c r="G4528" i="11"/>
  <c r="Q4528" i="11" s="1"/>
  <c r="G4543" i="11"/>
  <c r="Q4543" i="11" s="1"/>
  <c r="G4558" i="11"/>
  <c r="Q4558" i="11" s="1"/>
  <c r="G4573" i="11"/>
  <c r="Q4573" i="11" s="1"/>
  <c r="G4588" i="11"/>
  <c r="Q4588" i="11" s="1"/>
  <c r="G4603" i="11"/>
  <c r="Q4603" i="11" s="1"/>
  <c r="G4618" i="11"/>
  <c r="Q4618" i="11" s="1"/>
  <c r="H4468" i="11"/>
  <c r="R4468" i="11" s="1"/>
  <c r="H4498" i="11"/>
  <c r="R4498" i="11" s="1"/>
  <c r="H4513" i="11"/>
  <c r="R4513" i="11" s="1"/>
  <c r="H4528" i="11"/>
  <c r="R4528" i="11" s="1"/>
  <c r="H4543" i="11"/>
  <c r="R4543" i="11" s="1"/>
  <c r="H4558" i="11"/>
  <c r="R4558" i="11" s="1"/>
  <c r="H4573" i="11"/>
  <c r="R4573" i="11" s="1"/>
  <c r="H4588" i="11"/>
  <c r="R4588" i="11" s="1"/>
  <c r="H4603" i="11"/>
  <c r="R4603" i="11" s="1"/>
  <c r="H4618" i="11"/>
  <c r="R4618" i="11" s="1"/>
  <c r="H4483" i="11"/>
  <c r="R4483" i="11" s="1"/>
  <c r="G3643" i="11"/>
  <c r="Q3643" i="11" s="1"/>
  <c r="G3658" i="11"/>
  <c r="Q3658" i="11" s="1"/>
  <c r="G3673" i="11"/>
  <c r="Q3673" i="11" s="1"/>
  <c r="G3688" i="11"/>
  <c r="Q3688" i="11" s="1"/>
  <c r="G3703" i="11"/>
  <c r="Q3703" i="11" s="1"/>
  <c r="G3718" i="11"/>
  <c r="Q3718" i="11" s="1"/>
  <c r="G3733" i="11"/>
  <c r="Q3733" i="11" s="1"/>
  <c r="G3748" i="11"/>
  <c r="Q3748" i="11" s="1"/>
  <c r="G3763" i="11"/>
  <c r="Q3763" i="11" s="1"/>
  <c r="G3778" i="11"/>
  <c r="Q3778" i="11" s="1"/>
  <c r="G3793" i="11"/>
  <c r="Q3793" i="11" s="1"/>
  <c r="H3643" i="11"/>
  <c r="R3643" i="11" s="1"/>
  <c r="H3658" i="11"/>
  <c r="R3658" i="11" s="1"/>
  <c r="H3673" i="11"/>
  <c r="R3673" i="11" s="1"/>
  <c r="H3688" i="11"/>
  <c r="R3688" i="11" s="1"/>
  <c r="H3703" i="11"/>
  <c r="R3703" i="11" s="1"/>
  <c r="H3718" i="11"/>
  <c r="R3718" i="11" s="1"/>
  <c r="H3733" i="11"/>
  <c r="R3733" i="11" s="1"/>
  <c r="H3748" i="11"/>
  <c r="R3748" i="11" s="1"/>
  <c r="H3763" i="11"/>
  <c r="R3763" i="11" s="1"/>
  <c r="H3778" i="11"/>
  <c r="R3778" i="11" s="1"/>
  <c r="H3793" i="11"/>
  <c r="R3793" i="11" s="1"/>
  <c r="G3808" i="11"/>
  <c r="Q3808" i="11" s="1"/>
  <c r="G3823" i="11"/>
  <c r="Q3823" i="11" s="1"/>
  <c r="G3838" i="11"/>
  <c r="Q3838" i="11" s="1"/>
  <c r="G3853" i="11"/>
  <c r="Q3853" i="11" s="1"/>
  <c r="G3868" i="11"/>
  <c r="Q3868" i="11" s="1"/>
  <c r="G3883" i="11"/>
  <c r="Q3883" i="11" s="1"/>
  <c r="G3898" i="11"/>
  <c r="Q3898" i="11" s="1"/>
  <c r="G3913" i="11"/>
  <c r="Q3913" i="11" s="1"/>
  <c r="G3928" i="11"/>
  <c r="Q3928" i="11" s="1"/>
  <c r="G3943" i="11"/>
  <c r="Q3943" i="11" s="1"/>
  <c r="G3958" i="11"/>
  <c r="Q3958" i="11" s="1"/>
  <c r="H3808" i="11"/>
  <c r="R3808" i="11" s="1"/>
  <c r="H3823" i="11"/>
  <c r="R3823" i="11" s="1"/>
  <c r="H3838" i="11"/>
  <c r="R3838" i="11" s="1"/>
  <c r="H3853" i="11"/>
  <c r="R3853" i="11" s="1"/>
  <c r="H3868" i="11"/>
  <c r="R3868" i="11" s="1"/>
  <c r="H3883" i="11"/>
  <c r="R3883" i="11" s="1"/>
  <c r="H3898" i="11"/>
  <c r="R3898" i="11" s="1"/>
  <c r="H3913" i="11"/>
  <c r="R3913" i="11" s="1"/>
  <c r="H3928" i="11"/>
  <c r="R3928" i="11" s="1"/>
  <c r="H3943" i="11"/>
  <c r="R3943" i="11" s="1"/>
  <c r="H3958" i="11"/>
  <c r="R3958" i="11" s="1"/>
  <c r="G4633" i="11"/>
  <c r="Q4633" i="11" s="1"/>
  <c r="G4648" i="11"/>
  <c r="Q4648" i="11" s="1"/>
  <c r="G4663" i="11"/>
  <c r="Q4663" i="11" s="1"/>
  <c r="G4678" i="11"/>
  <c r="Q4678" i="11" s="1"/>
  <c r="G4693" i="11"/>
  <c r="Q4693" i="11" s="1"/>
  <c r="G4708" i="11"/>
  <c r="Q4708" i="11" s="1"/>
  <c r="G4723" i="11"/>
  <c r="Q4723" i="11" s="1"/>
  <c r="G4738" i="11"/>
  <c r="Q4738" i="11" s="1"/>
  <c r="G4753" i="11"/>
  <c r="Q4753" i="11" s="1"/>
  <c r="G4768" i="11"/>
  <c r="Q4768" i="11" s="1"/>
  <c r="G4783" i="11"/>
  <c r="Q4783" i="11" s="1"/>
  <c r="H4633" i="11"/>
  <c r="R4633" i="11" s="1"/>
  <c r="H4648" i="11"/>
  <c r="R4648" i="11" s="1"/>
  <c r="H4663" i="11"/>
  <c r="R4663" i="11" s="1"/>
  <c r="H4678" i="11"/>
  <c r="R4678" i="11" s="1"/>
  <c r="H4693" i="11"/>
  <c r="R4693" i="11" s="1"/>
  <c r="H4708" i="11"/>
  <c r="R4708" i="11" s="1"/>
  <c r="H4723" i="11"/>
  <c r="R4723" i="11" s="1"/>
  <c r="H4738" i="11"/>
  <c r="R4738" i="11" s="1"/>
  <c r="H4753" i="11"/>
  <c r="R4753" i="11" s="1"/>
  <c r="H4768" i="11"/>
  <c r="R4768" i="11" s="1"/>
  <c r="H4783" i="11"/>
  <c r="R4783" i="11" s="1"/>
  <c r="G1663" i="11"/>
  <c r="Q1663" i="11" s="1"/>
  <c r="G1678" i="11"/>
  <c r="Q1678" i="11" s="1"/>
  <c r="G1693" i="11"/>
  <c r="Q1693" i="11" s="1"/>
  <c r="G1708" i="11"/>
  <c r="Q1708" i="11" s="1"/>
  <c r="G1723" i="11"/>
  <c r="Q1723" i="11" s="1"/>
  <c r="G1738" i="11"/>
  <c r="Q1738" i="11" s="1"/>
  <c r="G1753" i="11"/>
  <c r="Q1753" i="11" s="1"/>
  <c r="G1768" i="11"/>
  <c r="Q1768" i="11" s="1"/>
  <c r="G1783" i="11"/>
  <c r="Q1783" i="11" s="1"/>
  <c r="G1798" i="11"/>
  <c r="Q1798" i="11" s="1"/>
  <c r="G1813" i="11"/>
  <c r="Q1813" i="11" s="1"/>
  <c r="H1663" i="11"/>
  <c r="R1663" i="11" s="1"/>
  <c r="H1678" i="11"/>
  <c r="R1678" i="11" s="1"/>
  <c r="H1693" i="11"/>
  <c r="R1693" i="11" s="1"/>
  <c r="H1708" i="11"/>
  <c r="R1708" i="11" s="1"/>
  <c r="H1723" i="11"/>
  <c r="R1723" i="11" s="1"/>
  <c r="H1738" i="11"/>
  <c r="R1738" i="11" s="1"/>
  <c r="H1753" i="11"/>
  <c r="R1753" i="11" s="1"/>
  <c r="H1768" i="11"/>
  <c r="R1768" i="11" s="1"/>
  <c r="H1783" i="11"/>
  <c r="R1783" i="11" s="1"/>
  <c r="H1798" i="11"/>
  <c r="R1798" i="11" s="1"/>
  <c r="H1813" i="11"/>
  <c r="R1813" i="11" s="1"/>
  <c r="G178" i="11"/>
  <c r="Q178" i="11" s="1"/>
  <c r="G193" i="11"/>
  <c r="Q193" i="11" s="1"/>
  <c r="G208" i="11"/>
  <c r="Q208" i="11" s="1"/>
  <c r="G223" i="11"/>
  <c r="Q223" i="11" s="1"/>
  <c r="G238" i="11"/>
  <c r="Q238" i="11" s="1"/>
  <c r="G253" i="11"/>
  <c r="Q253" i="11" s="1"/>
  <c r="G268" i="11"/>
  <c r="Q268" i="11" s="1"/>
  <c r="G283" i="11"/>
  <c r="Q283" i="11" s="1"/>
  <c r="G298" i="11"/>
  <c r="Q298" i="11" s="1"/>
  <c r="G313" i="11"/>
  <c r="Q313" i="11" s="1"/>
  <c r="G328" i="11"/>
  <c r="Q328" i="11" s="1"/>
  <c r="H178" i="11"/>
  <c r="R178" i="11" s="1"/>
  <c r="H193" i="11"/>
  <c r="R193" i="11" s="1"/>
  <c r="H208" i="11"/>
  <c r="R208" i="11" s="1"/>
  <c r="H223" i="11"/>
  <c r="R223" i="11" s="1"/>
  <c r="H238" i="11"/>
  <c r="R238" i="11" s="1"/>
  <c r="H253" i="11"/>
  <c r="R253" i="11" s="1"/>
  <c r="H268" i="11"/>
  <c r="R268" i="11" s="1"/>
  <c r="H283" i="11"/>
  <c r="R283" i="11" s="1"/>
  <c r="H298" i="11"/>
  <c r="R298" i="11" s="1"/>
  <c r="H313" i="11"/>
  <c r="R313" i="11" s="1"/>
  <c r="H328" i="11"/>
  <c r="R328" i="11" s="1"/>
  <c r="G2983" i="11"/>
  <c r="Q2983" i="11" s="1"/>
  <c r="G2998" i="11"/>
  <c r="Q2998" i="11" s="1"/>
  <c r="G3013" i="11"/>
  <c r="Q3013" i="11" s="1"/>
  <c r="G3028" i="11"/>
  <c r="Q3028" i="11" s="1"/>
  <c r="G3043" i="11"/>
  <c r="Q3043" i="11" s="1"/>
  <c r="G3058" i="11"/>
  <c r="Q3058" i="11" s="1"/>
  <c r="G3073" i="11"/>
  <c r="Q3073" i="11" s="1"/>
  <c r="G3133" i="11"/>
  <c r="Q3133" i="11" s="1"/>
  <c r="G3088" i="11"/>
  <c r="Q3088" i="11" s="1"/>
  <c r="G3103" i="11"/>
  <c r="Q3103" i="11" s="1"/>
  <c r="G3118" i="11"/>
  <c r="Q3118" i="11" s="1"/>
  <c r="H2983" i="11"/>
  <c r="R2983" i="11" s="1"/>
  <c r="H2998" i="11"/>
  <c r="R2998" i="11" s="1"/>
  <c r="H3013" i="11"/>
  <c r="R3013" i="11" s="1"/>
  <c r="H3028" i="11"/>
  <c r="R3028" i="11" s="1"/>
  <c r="H3043" i="11"/>
  <c r="R3043" i="11" s="1"/>
  <c r="H3058" i="11"/>
  <c r="R3058" i="11" s="1"/>
  <c r="H3073" i="11"/>
  <c r="R3073" i="11" s="1"/>
  <c r="H3088" i="11"/>
  <c r="R3088" i="11" s="1"/>
  <c r="H3133" i="11"/>
  <c r="R3133" i="11" s="1"/>
  <c r="H3103" i="11"/>
  <c r="R3103" i="11" s="1"/>
  <c r="H3118" i="11"/>
  <c r="R3118" i="11" s="1"/>
  <c r="G1333" i="11"/>
  <c r="Q1333" i="11" s="1"/>
  <c r="G1348" i="11"/>
  <c r="Q1348" i="11" s="1"/>
  <c r="G1363" i="11"/>
  <c r="Q1363" i="11" s="1"/>
  <c r="G1378" i="11"/>
  <c r="Q1378" i="11" s="1"/>
  <c r="G1393" i="11"/>
  <c r="Q1393" i="11" s="1"/>
  <c r="G1408" i="11"/>
  <c r="Q1408" i="11" s="1"/>
  <c r="G1423" i="11"/>
  <c r="Q1423" i="11" s="1"/>
  <c r="G1438" i="11"/>
  <c r="Q1438" i="11" s="1"/>
  <c r="G1453" i="11"/>
  <c r="Q1453" i="11" s="1"/>
  <c r="G1468" i="11"/>
  <c r="Q1468" i="11" s="1"/>
  <c r="G1483" i="11"/>
  <c r="Q1483" i="11" s="1"/>
  <c r="H1333" i="11"/>
  <c r="R1333" i="11" s="1"/>
  <c r="H1348" i="11"/>
  <c r="R1348" i="11" s="1"/>
  <c r="H1363" i="11"/>
  <c r="R1363" i="11" s="1"/>
  <c r="H1378" i="11"/>
  <c r="R1378" i="11" s="1"/>
  <c r="H1393" i="11"/>
  <c r="R1393" i="11" s="1"/>
  <c r="H1408" i="11"/>
  <c r="R1408" i="11" s="1"/>
  <c r="H1423" i="11"/>
  <c r="R1423" i="11" s="1"/>
  <c r="H1438" i="11"/>
  <c r="R1438" i="11" s="1"/>
  <c r="H1453" i="11"/>
  <c r="R1453" i="11" s="1"/>
  <c r="H1468" i="11"/>
  <c r="R1468" i="11" s="1"/>
  <c r="H1483" i="11"/>
  <c r="R1483" i="11" s="1"/>
  <c r="G3313" i="11"/>
  <c r="Q3313" i="11" s="1"/>
  <c r="G3328" i="11"/>
  <c r="Q3328" i="11" s="1"/>
  <c r="G3343" i="11"/>
  <c r="Q3343" i="11" s="1"/>
  <c r="G3358" i="11"/>
  <c r="Q3358" i="11" s="1"/>
  <c r="G3373" i="11"/>
  <c r="Q3373" i="11" s="1"/>
  <c r="G3388" i="11"/>
  <c r="Q3388" i="11" s="1"/>
  <c r="G3418" i="11"/>
  <c r="Q3418" i="11" s="1"/>
  <c r="G3448" i="11"/>
  <c r="Q3448" i="11" s="1"/>
  <c r="G3463" i="11"/>
  <c r="Q3463" i="11" s="1"/>
  <c r="G3403" i="11"/>
  <c r="Q3403" i="11" s="1"/>
  <c r="G3433" i="11"/>
  <c r="Q3433" i="11" s="1"/>
  <c r="H3313" i="11"/>
  <c r="R3313" i="11" s="1"/>
  <c r="H3328" i="11"/>
  <c r="R3328" i="11" s="1"/>
  <c r="H3343" i="11"/>
  <c r="R3343" i="11" s="1"/>
  <c r="H3358" i="11"/>
  <c r="R3358" i="11" s="1"/>
  <c r="H3373" i="11"/>
  <c r="R3373" i="11" s="1"/>
  <c r="H3388" i="11"/>
  <c r="R3388" i="11" s="1"/>
  <c r="H3463" i="11"/>
  <c r="R3463" i="11" s="1"/>
  <c r="H3433" i="11"/>
  <c r="R3433" i="11" s="1"/>
  <c r="H3418" i="11"/>
  <c r="R3418" i="11" s="1"/>
  <c r="H3448" i="11"/>
  <c r="R3448" i="11" s="1"/>
  <c r="H3403" i="11"/>
  <c r="R3403" i="11" s="1"/>
  <c r="G1168" i="11"/>
  <c r="Q1168" i="11" s="1"/>
  <c r="G1183" i="11"/>
  <c r="Q1183" i="11" s="1"/>
  <c r="G1198" i="11"/>
  <c r="Q1198" i="11" s="1"/>
  <c r="G1228" i="11"/>
  <c r="Q1228" i="11" s="1"/>
  <c r="G1243" i="11"/>
  <c r="Q1243" i="11" s="1"/>
  <c r="G1258" i="11"/>
  <c r="Q1258" i="11" s="1"/>
  <c r="G1273" i="11"/>
  <c r="Q1273" i="11" s="1"/>
  <c r="G1288" i="11"/>
  <c r="Q1288" i="11" s="1"/>
  <c r="G1303" i="11"/>
  <c r="Q1303" i="11" s="1"/>
  <c r="G1318" i="11"/>
  <c r="Q1318" i="11" s="1"/>
  <c r="G1213" i="11"/>
  <c r="Q1213" i="11" s="1"/>
  <c r="H1168" i="11"/>
  <c r="R1168" i="11" s="1"/>
  <c r="H1183" i="11"/>
  <c r="R1183" i="11" s="1"/>
  <c r="H1228" i="11"/>
  <c r="R1228" i="11" s="1"/>
  <c r="H1243" i="11"/>
  <c r="R1243" i="11" s="1"/>
  <c r="H1258" i="11"/>
  <c r="R1258" i="11" s="1"/>
  <c r="H1273" i="11"/>
  <c r="R1273" i="11" s="1"/>
  <c r="H1288" i="11"/>
  <c r="R1288" i="11" s="1"/>
  <c r="H1303" i="11"/>
  <c r="R1303" i="11" s="1"/>
  <c r="H1318" i="11"/>
  <c r="R1318" i="11" s="1"/>
  <c r="H1213" i="11"/>
  <c r="R1213" i="11" s="1"/>
  <c r="H1198" i="11"/>
  <c r="R1198" i="11" s="1"/>
  <c r="G12" i="11"/>
  <c r="Q12" i="11" s="1"/>
  <c r="G27" i="11"/>
  <c r="Q27" i="11" s="1"/>
  <c r="G42" i="11"/>
  <c r="Q42" i="11" s="1"/>
  <c r="G57" i="11"/>
  <c r="Q57" i="11" s="1"/>
  <c r="G72" i="11"/>
  <c r="Q72" i="11" s="1"/>
  <c r="G87" i="11"/>
  <c r="Q87" i="11" s="1"/>
  <c r="G102" i="11"/>
  <c r="Q102" i="11" s="1"/>
  <c r="G117" i="11"/>
  <c r="Q117" i="11" s="1"/>
  <c r="G132" i="11"/>
  <c r="Q132" i="11" s="1"/>
  <c r="G147" i="11"/>
  <c r="Q147" i="11" s="1"/>
  <c r="G162" i="11"/>
  <c r="Q162" i="11" s="1"/>
  <c r="H27" i="11"/>
  <c r="R27" i="11" s="1"/>
  <c r="H42" i="11"/>
  <c r="R42" i="11" s="1"/>
  <c r="H57" i="11"/>
  <c r="R57" i="11" s="1"/>
  <c r="H72" i="11"/>
  <c r="R72" i="11" s="1"/>
  <c r="H87" i="11"/>
  <c r="R87" i="11" s="1"/>
  <c r="H102" i="11"/>
  <c r="R102" i="11" s="1"/>
  <c r="H117" i="11"/>
  <c r="R117" i="11" s="1"/>
  <c r="H132" i="11"/>
  <c r="R132" i="11" s="1"/>
  <c r="H147" i="11"/>
  <c r="R147" i="11" s="1"/>
  <c r="H162" i="11"/>
  <c r="R162" i="11" s="1"/>
  <c r="H12" i="11"/>
  <c r="R12" i="11" s="1"/>
  <c r="G2322" i="11"/>
  <c r="Q2322" i="11" s="1"/>
  <c r="G2337" i="11"/>
  <c r="Q2337" i="11" s="1"/>
  <c r="G2352" i="11"/>
  <c r="Q2352" i="11" s="1"/>
  <c r="G2367" i="11"/>
  <c r="Q2367" i="11" s="1"/>
  <c r="G2382" i="11"/>
  <c r="Q2382" i="11" s="1"/>
  <c r="G2397" i="11"/>
  <c r="Q2397" i="11" s="1"/>
  <c r="G2412" i="11"/>
  <c r="Q2412" i="11" s="1"/>
  <c r="G2427" i="11"/>
  <c r="Q2427" i="11" s="1"/>
  <c r="G2442" i="11"/>
  <c r="Q2442" i="11" s="1"/>
  <c r="G2457" i="11"/>
  <c r="Q2457" i="11" s="1"/>
  <c r="G2472" i="11"/>
  <c r="Q2472" i="11" s="1"/>
  <c r="H2322" i="11"/>
  <c r="R2322" i="11" s="1"/>
  <c r="H2337" i="11"/>
  <c r="R2337" i="11" s="1"/>
  <c r="H2352" i="11"/>
  <c r="R2352" i="11" s="1"/>
  <c r="H2367" i="11"/>
  <c r="R2367" i="11" s="1"/>
  <c r="H2382" i="11"/>
  <c r="R2382" i="11" s="1"/>
  <c r="H2397" i="11"/>
  <c r="R2397" i="11" s="1"/>
  <c r="H2412" i="11"/>
  <c r="R2412" i="11" s="1"/>
  <c r="H2427" i="11"/>
  <c r="R2427" i="11" s="1"/>
  <c r="H2442" i="11"/>
  <c r="R2442" i="11" s="1"/>
  <c r="H2457" i="11"/>
  <c r="R2457" i="11" s="1"/>
  <c r="H2472" i="11"/>
  <c r="R2472" i="11" s="1"/>
  <c r="G1332" i="11"/>
  <c r="Q1332" i="11" s="1"/>
  <c r="G1347" i="11"/>
  <c r="Q1347" i="11" s="1"/>
  <c r="G1362" i="11"/>
  <c r="Q1362" i="11" s="1"/>
  <c r="G1377" i="11"/>
  <c r="Q1377" i="11" s="1"/>
  <c r="G1392" i="11"/>
  <c r="Q1392" i="11" s="1"/>
  <c r="G1407" i="11"/>
  <c r="Q1407" i="11" s="1"/>
  <c r="G1422" i="11"/>
  <c r="Q1422" i="11" s="1"/>
  <c r="G1437" i="11"/>
  <c r="Q1437" i="11" s="1"/>
  <c r="G1452" i="11"/>
  <c r="Q1452" i="11" s="1"/>
  <c r="G1467" i="11"/>
  <c r="Q1467" i="11" s="1"/>
  <c r="G1482" i="11"/>
  <c r="Q1482" i="11" s="1"/>
  <c r="H1332" i="11"/>
  <c r="R1332" i="11" s="1"/>
  <c r="H1347" i="11"/>
  <c r="R1347" i="11" s="1"/>
  <c r="H1362" i="11"/>
  <c r="R1362" i="11" s="1"/>
  <c r="H1377" i="11"/>
  <c r="R1377" i="11" s="1"/>
  <c r="H1392" i="11"/>
  <c r="R1392" i="11" s="1"/>
  <c r="H1407" i="11"/>
  <c r="R1407" i="11" s="1"/>
  <c r="H1422" i="11"/>
  <c r="R1422" i="11" s="1"/>
  <c r="H1437" i="11"/>
  <c r="R1437" i="11" s="1"/>
  <c r="H1452" i="11"/>
  <c r="R1452" i="11" s="1"/>
  <c r="H1467" i="11"/>
  <c r="R1467" i="11" s="1"/>
  <c r="H1482" i="11"/>
  <c r="R1482" i="11" s="1"/>
  <c r="G4302" i="11"/>
  <c r="Q4302" i="11" s="1"/>
  <c r="G4317" i="11"/>
  <c r="Q4317" i="11" s="1"/>
  <c r="G4332" i="11"/>
  <c r="Q4332" i="11" s="1"/>
  <c r="G4377" i="11"/>
  <c r="Q4377" i="11" s="1"/>
  <c r="G4407" i="11"/>
  <c r="Q4407" i="11" s="1"/>
  <c r="G4437" i="11"/>
  <c r="Q4437" i="11" s="1"/>
  <c r="G4347" i="11"/>
  <c r="Q4347" i="11" s="1"/>
  <c r="G4362" i="11"/>
  <c r="Q4362" i="11" s="1"/>
  <c r="G4392" i="11"/>
  <c r="Q4392" i="11" s="1"/>
  <c r="G4422" i="11"/>
  <c r="Q4422" i="11" s="1"/>
  <c r="G4452" i="11"/>
  <c r="Q4452" i="11" s="1"/>
  <c r="H4302" i="11"/>
  <c r="R4302" i="11" s="1"/>
  <c r="H4317" i="11"/>
  <c r="R4317" i="11" s="1"/>
  <c r="H4332" i="11"/>
  <c r="R4332" i="11" s="1"/>
  <c r="H4347" i="11"/>
  <c r="R4347" i="11" s="1"/>
  <c r="H4392" i="11"/>
  <c r="R4392" i="11" s="1"/>
  <c r="H4422" i="11"/>
  <c r="R4422" i="11" s="1"/>
  <c r="H4362" i="11"/>
  <c r="R4362" i="11" s="1"/>
  <c r="H4377" i="11"/>
  <c r="R4377" i="11" s="1"/>
  <c r="H4407" i="11"/>
  <c r="R4407" i="11" s="1"/>
  <c r="H4437" i="11"/>
  <c r="R4437" i="11" s="1"/>
  <c r="H4452" i="11"/>
  <c r="R4452" i="11" s="1"/>
  <c r="G4482" i="11"/>
  <c r="Q4482" i="11" s="1"/>
  <c r="G4497" i="11"/>
  <c r="Q4497" i="11" s="1"/>
  <c r="G4512" i="11"/>
  <c r="Q4512" i="11" s="1"/>
  <c r="G4527" i="11"/>
  <c r="Q4527" i="11" s="1"/>
  <c r="G4542" i="11"/>
  <c r="Q4542" i="11" s="1"/>
  <c r="G4557" i="11"/>
  <c r="Q4557" i="11" s="1"/>
  <c r="G4572" i="11"/>
  <c r="Q4572" i="11" s="1"/>
  <c r="G4587" i="11"/>
  <c r="Q4587" i="11" s="1"/>
  <c r="G4602" i="11"/>
  <c r="Q4602" i="11" s="1"/>
  <c r="G4617" i="11"/>
  <c r="Q4617" i="11" s="1"/>
  <c r="G4467" i="11"/>
  <c r="Q4467" i="11" s="1"/>
  <c r="H4497" i="11"/>
  <c r="R4497" i="11" s="1"/>
  <c r="H4512" i="11"/>
  <c r="R4512" i="11" s="1"/>
  <c r="H4527" i="11"/>
  <c r="R4527" i="11" s="1"/>
  <c r="H4542" i="11"/>
  <c r="R4542" i="11" s="1"/>
  <c r="H4557" i="11"/>
  <c r="R4557" i="11" s="1"/>
  <c r="H4572" i="11"/>
  <c r="R4572" i="11" s="1"/>
  <c r="H4587" i="11"/>
  <c r="R4587" i="11" s="1"/>
  <c r="H4602" i="11"/>
  <c r="R4602" i="11" s="1"/>
  <c r="H4617" i="11"/>
  <c r="R4617" i="11" s="1"/>
  <c r="H4467" i="11"/>
  <c r="R4467" i="11" s="1"/>
  <c r="H4482" i="11"/>
  <c r="R4482" i="11" s="1"/>
  <c r="G3807" i="11"/>
  <c r="Q3807" i="11" s="1"/>
  <c r="G3822" i="11"/>
  <c r="Q3822" i="11" s="1"/>
  <c r="G3837" i="11"/>
  <c r="Q3837" i="11" s="1"/>
  <c r="G3852" i="11"/>
  <c r="Q3852" i="11" s="1"/>
  <c r="G3867" i="11"/>
  <c r="Q3867" i="11" s="1"/>
  <c r="G3882" i="11"/>
  <c r="Q3882" i="11" s="1"/>
  <c r="G3897" i="11"/>
  <c r="Q3897" i="11" s="1"/>
  <c r="G3912" i="11"/>
  <c r="Q3912" i="11" s="1"/>
  <c r="G3927" i="11"/>
  <c r="Q3927" i="11" s="1"/>
  <c r="G3942" i="11"/>
  <c r="Q3942" i="11" s="1"/>
  <c r="G3957" i="11"/>
  <c r="Q3957" i="11" s="1"/>
  <c r="H3807" i="11"/>
  <c r="R3807" i="11" s="1"/>
  <c r="H3822" i="11"/>
  <c r="R3822" i="11" s="1"/>
  <c r="H3837" i="11"/>
  <c r="R3837" i="11" s="1"/>
  <c r="H3852" i="11"/>
  <c r="R3852" i="11" s="1"/>
  <c r="H3867" i="11"/>
  <c r="R3867" i="11" s="1"/>
  <c r="H3882" i="11"/>
  <c r="R3882" i="11" s="1"/>
  <c r="H3897" i="11"/>
  <c r="R3897" i="11" s="1"/>
  <c r="H3912" i="11"/>
  <c r="R3912" i="11" s="1"/>
  <c r="H3927" i="11"/>
  <c r="R3927" i="11" s="1"/>
  <c r="H3942" i="11"/>
  <c r="R3942" i="11" s="1"/>
  <c r="H3957" i="11"/>
  <c r="R3957" i="11" s="1"/>
  <c r="G1497" i="11"/>
  <c r="Q1497" i="11" s="1"/>
  <c r="G1512" i="11"/>
  <c r="Q1512" i="11" s="1"/>
  <c r="G1542" i="11"/>
  <c r="Q1542" i="11" s="1"/>
  <c r="G1587" i="11"/>
  <c r="Q1587" i="11" s="1"/>
  <c r="G1602" i="11"/>
  <c r="Q1602" i="11" s="1"/>
  <c r="G1617" i="11"/>
  <c r="Q1617" i="11" s="1"/>
  <c r="G1632" i="11"/>
  <c r="Q1632" i="11" s="1"/>
  <c r="G1647" i="11"/>
  <c r="Q1647" i="11" s="1"/>
  <c r="G1572" i="11"/>
  <c r="Q1572" i="11" s="1"/>
  <c r="G1557" i="11"/>
  <c r="Q1557" i="11" s="1"/>
  <c r="G1527" i="11"/>
  <c r="Q1527" i="11" s="1"/>
  <c r="H1497" i="11"/>
  <c r="R1497" i="11" s="1"/>
  <c r="H1527" i="11"/>
  <c r="R1527" i="11" s="1"/>
  <c r="H1587" i="11"/>
  <c r="R1587" i="11" s="1"/>
  <c r="H1602" i="11"/>
  <c r="R1602" i="11" s="1"/>
  <c r="H1617" i="11"/>
  <c r="R1617" i="11" s="1"/>
  <c r="H1632" i="11"/>
  <c r="R1632" i="11" s="1"/>
  <c r="H1647" i="11"/>
  <c r="R1647" i="11" s="1"/>
  <c r="H1557" i="11"/>
  <c r="R1557" i="11" s="1"/>
  <c r="H1512" i="11"/>
  <c r="R1512" i="11" s="1"/>
  <c r="H1572" i="11"/>
  <c r="R1572" i="11" s="1"/>
  <c r="H1542" i="11"/>
  <c r="R1542" i="11" s="1"/>
  <c r="G3312" i="11"/>
  <c r="Q3312" i="11" s="1"/>
  <c r="G3327" i="11"/>
  <c r="Q3327" i="11" s="1"/>
  <c r="G3342" i="11"/>
  <c r="Q3342" i="11" s="1"/>
  <c r="G3357" i="11"/>
  <c r="Q3357" i="11" s="1"/>
  <c r="G3372" i="11"/>
  <c r="Q3372" i="11" s="1"/>
  <c r="G3387" i="11"/>
  <c r="Q3387" i="11" s="1"/>
  <c r="G3402" i="11"/>
  <c r="Q3402" i="11" s="1"/>
  <c r="G3447" i="11"/>
  <c r="Q3447" i="11" s="1"/>
  <c r="G3462" i="11"/>
  <c r="Q3462" i="11" s="1"/>
  <c r="G3417" i="11"/>
  <c r="Q3417" i="11" s="1"/>
  <c r="G3432" i="11"/>
  <c r="Q3432" i="11" s="1"/>
  <c r="H3312" i="11"/>
  <c r="R3312" i="11" s="1"/>
  <c r="H3327" i="11"/>
  <c r="R3327" i="11" s="1"/>
  <c r="H3342" i="11"/>
  <c r="R3342" i="11" s="1"/>
  <c r="H3357" i="11"/>
  <c r="R3357" i="11" s="1"/>
  <c r="H3372" i="11"/>
  <c r="R3372" i="11" s="1"/>
  <c r="H3387" i="11"/>
  <c r="R3387" i="11" s="1"/>
  <c r="H3462" i="11"/>
  <c r="R3462" i="11" s="1"/>
  <c r="H3447" i="11"/>
  <c r="R3447" i="11" s="1"/>
  <c r="H3402" i="11"/>
  <c r="R3402" i="11" s="1"/>
  <c r="H3417" i="11"/>
  <c r="R3417" i="11" s="1"/>
  <c r="H3432" i="11"/>
  <c r="R3432" i="11" s="1"/>
  <c r="G1662" i="11"/>
  <c r="Q1662" i="11" s="1"/>
  <c r="G1677" i="11"/>
  <c r="Q1677" i="11" s="1"/>
  <c r="G1692" i="11"/>
  <c r="Q1692" i="11" s="1"/>
  <c r="G1707" i="11"/>
  <c r="Q1707" i="11" s="1"/>
  <c r="G1722" i="11"/>
  <c r="Q1722" i="11" s="1"/>
  <c r="G1737" i="11"/>
  <c r="Q1737" i="11" s="1"/>
  <c r="G1752" i="11"/>
  <c r="Q1752" i="11" s="1"/>
  <c r="G1767" i="11"/>
  <c r="Q1767" i="11" s="1"/>
  <c r="G1782" i="11"/>
  <c r="Q1782" i="11" s="1"/>
  <c r="G1797" i="11"/>
  <c r="Q1797" i="11" s="1"/>
  <c r="G1812" i="11"/>
  <c r="Q1812" i="11" s="1"/>
  <c r="H1662" i="11"/>
  <c r="R1662" i="11" s="1"/>
  <c r="H1677" i="11"/>
  <c r="R1677" i="11" s="1"/>
  <c r="H1692" i="11"/>
  <c r="R1692" i="11" s="1"/>
  <c r="H1707" i="11"/>
  <c r="R1707" i="11" s="1"/>
  <c r="H1722" i="11"/>
  <c r="R1722" i="11" s="1"/>
  <c r="H1737" i="11"/>
  <c r="R1737" i="11" s="1"/>
  <c r="H1752" i="11"/>
  <c r="R1752" i="11" s="1"/>
  <c r="H1767" i="11"/>
  <c r="R1767" i="11" s="1"/>
  <c r="H1782" i="11"/>
  <c r="R1782" i="11" s="1"/>
  <c r="H1797" i="11"/>
  <c r="R1797" i="11" s="1"/>
  <c r="H1812" i="11"/>
  <c r="R1812" i="11" s="1"/>
  <c r="G4632" i="11"/>
  <c r="Q4632" i="11" s="1"/>
  <c r="G4647" i="11"/>
  <c r="Q4647" i="11" s="1"/>
  <c r="G4662" i="11"/>
  <c r="Q4662" i="11" s="1"/>
  <c r="G4677" i="11"/>
  <c r="Q4677" i="11" s="1"/>
  <c r="G4692" i="11"/>
  <c r="Q4692" i="11" s="1"/>
  <c r="G4707" i="11"/>
  <c r="Q4707" i="11" s="1"/>
  <c r="G4722" i="11"/>
  <c r="Q4722" i="11" s="1"/>
  <c r="G4737" i="11"/>
  <c r="Q4737" i="11" s="1"/>
  <c r="G4752" i="11"/>
  <c r="Q4752" i="11" s="1"/>
  <c r="G4767" i="11"/>
  <c r="Q4767" i="11" s="1"/>
  <c r="G4782" i="11"/>
  <c r="Q4782" i="11" s="1"/>
  <c r="H4632" i="11"/>
  <c r="R4632" i="11" s="1"/>
  <c r="H4647" i="11"/>
  <c r="R4647" i="11" s="1"/>
  <c r="H4662" i="11"/>
  <c r="R4662" i="11" s="1"/>
  <c r="H4677" i="11"/>
  <c r="R4677" i="11" s="1"/>
  <c r="H4692" i="11"/>
  <c r="R4692" i="11" s="1"/>
  <c r="H4707" i="11"/>
  <c r="R4707" i="11" s="1"/>
  <c r="H4722" i="11"/>
  <c r="R4722" i="11" s="1"/>
  <c r="H4737" i="11"/>
  <c r="R4737" i="11" s="1"/>
  <c r="H4752" i="11"/>
  <c r="R4752" i="11" s="1"/>
  <c r="H4767" i="11"/>
  <c r="R4767" i="11" s="1"/>
  <c r="H4782" i="11"/>
  <c r="R4782" i="11" s="1"/>
  <c r="G1167" i="11"/>
  <c r="Q1167" i="11" s="1"/>
  <c r="G1182" i="11"/>
  <c r="Q1182" i="11" s="1"/>
  <c r="G1242" i="11"/>
  <c r="Q1242" i="11" s="1"/>
  <c r="G1257" i="11"/>
  <c r="Q1257" i="11" s="1"/>
  <c r="G1272" i="11"/>
  <c r="Q1272" i="11" s="1"/>
  <c r="G1287" i="11"/>
  <c r="Q1287" i="11" s="1"/>
  <c r="G1302" i="11"/>
  <c r="Q1302" i="11" s="1"/>
  <c r="G1317" i="11"/>
  <c r="Q1317" i="11" s="1"/>
  <c r="G1212" i="11"/>
  <c r="Q1212" i="11" s="1"/>
  <c r="G1227" i="11"/>
  <c r="Q1227" i="11" s="1"/>
  <c r="G1197" i="11"/>
  <c r="Q1197" i="11" s="1"/>
  <c r="H1167" i="11"/>
  <c r="R1167" i="11" s="1"/>
  <c r="H1182" i="11"/>
  <c r="R1182" i="11" s="1"/>
  <c r="H1242" i="11"/>
  <c r="R1242" i="11" s="1"/>
  <c r="H1257" i="11"/>
  <c r="R1257" i="11" s="1"/>
  <c r="H1272" i="11"/>
  <c r="R1272" i="11" s="1"/>
  <c r="H1287" i="11"/>
  <c r="R1287" i="11" s="1"/>
  <c r="H1302" i="11"/>
  <c r="R1302" i="11" s="1"/>
  <c r="H1317" i="11"/>
  <c r="R1317" i="11" s="1"/>
  <c r="H1197" i="11"/>
  <c r="R1197" i="11" s="1"/>
  <c r="H1212" i="11"/>
  <c r="R1212" i="11" s="1"/>
  <c r="H1227" i="11"/>
  <c r="R1227" i="11" s="1"/>
  <c r="G2982" i="11"/>
  <c r="Q2982" i="11" s="1"/>
  <c r="G2997" i="11"/>
  <c r="Q2997" i="11" s="1"/>
  <c r="G3012" i="11"/>
  <c r="Q3012" i="11" s="1"/>
  <c r="G3027" i="11"/>
  <c r="Q3027" i="11" s="1"/>
  <c r="G3042" i="11"/>
  <c r="Q3042" i="11" s="1"/>
  <c r="G3057" i="11"/>
  <c r="Q3057" i="11" s="1"/>
  <c r="G3072" i="11"/>
  <c r="Q3072" i="11" s="1"/>
  <c r="G3117" i="11"/>
  <c r="Q3117" i="11" s="1"/>
  <c r="G3102" i="11"/>
  <c r="Q3102" i="11" s="1"/>
  <c r="G3132" i="11"/>
  <c r="Q3132" i="11" s="1"/>
  <c r="G3087" i="11"/>
  <c r="Q3087" i="11" s="1"/>
  <c r="H2982" i="11"/>
  <c r="R2982" i="11" s="1"/>
  <c r="H2997" i="11"/>
  <c r="R2997" i="11" s="1"/>
  <c r="H3012" i="11"/>
  <c r="R3012" i="11" s="1"/>
  <c r="H3027" i="11"/>
  <c r="R3027" i="11" s="1"/>
  <c r="H3042" i="11"/>
  <c r="R3042" i="11" s="1"/>
  <c r="H3057" i="11"/>
  <c r="R3057" i="11" s="1"/>
  <c r="H3072" i="11"/>
  <c r="R3072" i="11" s="1"/>
  <c r="H3087" i="11"/>
  <c r="R3087" i="11" s="1"/>
  <c r="H3102" i="11"/>
  <c r="R3102" i="11" s="1"/>
  <c r="H3132" i="11"/>
  <c r="R3132" i="11" s="1"/>
  <c r="H3117" i="11"/>
  <c r="R3117" i="11" s="1"/>
  <c r="G1992" i="11"/>
  <c r="Q1992" i="11" s="1"/>
  <c r="G2007" i="11"/>
  <c r="Q2007" i="11" s="1"/>
  <c r="G2022" i="11"/>
  <c r="Q2022" i="11" s="1"/>
  <c r="G2037" i="11"/>
  <c r="Q2037" i="11" s="1"/>
  <c r="G2052" i="11"/>
  <c r="Q2052" i="11" s="1"/>
  <c r="G2067" i="11"/>
  <c r="Q2067" i="11" s="1"/>
  <c r="G2082" i="11"/>
  <c r="Q2082" i="11" s="1"/>
  <c r="G2097" i="11"/>
  <c r="Q2097" i="11" s="1"/>
  <c r="G2112" i="11"/>
  <c r="Q2112" i="11" s="1"/>
  <c r="G2127" i="11"/>
  <c r="Q2127" i="11" s="1"/>
  <c r="G2142" i="11"/>
  <c r="Q2142" i="11" s="1"/>
  <c r="H1992" i="11"/>
  <c r="R1992" i="11" s="1"/>
  <c r="H2007" i="11"/>
  <c r="R2007" i="11" s="1"/>
  <c r="H2022" i="11"/>
  <c r="R2022" i="11" s="1"/>
  <c r="H2037" i="11"/>
  <c r="R2037" i="11" s="1"/>
  <c r="H2052" i="11"/>
  <c r="R2052" i="11" s="1"/>
  <c r="H2067" i="11"/>
  <c r="R2067" i="11" s="1"/>
  <c r="H2082" i="11"/>
  <c r="R2082" i="11" s="1"/>
  <c r="H2097" i="11"/>
  <c r="R2097" i="11" s="1"/>
  <c r="H2112" i="11"/>
  <c r="R2112" i="11" s="1"/>
  <c r="H2127" i="11"/>
  <c r="R2127" i="11" s="1"/>
  <c r="H2142" i="11"/>
  <c r="R2142" i="11" s="1"/>
  <c r="G2817" i="11"/>
  <c r="Q2817" i="11" s="1"/>
  <c r="G2832" i="11"/>
  <c r="Q2832" i="11" s="1"/>
  <c r="G2847" i="11"/>
  <c r="Q2847" i="11" s="1"/>
  <c r="G2862" i="11"/>
  <c r="Q2862" i="11" s="1"/>
  <c r="G2877" i="11"/>
  <c r="Q2877" i="11" s="1"/>
  <c r="G2892" i="11"/>
  <c r="Q2892" i="11" s="1"/>
  <c r="G2907" i="11"/>
  <c r="Q2907" i="11" s="1"/>
  <c r="G2922" i="11"/>
  <c r="Q2922" i="11" s="1"/>
  <c r="G2937" i="11"/>
  <c r="Q2937" i="11" s="1"/>
  <c r="G2952" i="11"/>
  <c r="Q2952" i="11" s="1"/>
  <c r="G2967" i="11"/>
  <c r="Q2967" i="11" s="1"/>
  <c r="H2817" i="11"/>
  <c r="R2817" i="11" s="1"/>
  <c r="H2832" i="11"/>
  <c r="R2832" i="11" s="1"/>
  <c r="H2847" i="11"/>
  <c r="R2847" i="11" s="1"/>
  <c r="H2862" i="11"/>
  <c r="R2862" i="11" s="1"/>
  <c r="H2877" i="11"/>
  <c r="R2877" i="11" s="1"/>
  <c r="H2892" i="11"/>
  <c r="R2892" i="11" s="1"/>
  <c r="H2907" i="11"/>
  <c r="R2907" i="11" s="1"/>
  <c r="H2922" i="11"/>
  <c r="R2922" i="11" s="1"/>
  <c r="H2937" i="11"/>
  <c r="R2937" i="11" s="1"/>
  <c r="H2952" i="11"/>
  <c r="R2952" i="11" s="1"/>
  <c r="H2967" i="11"/>
  <c r="R2967" i="11" s="1"/>
  <c r="H3207" i="11"/>
  <c r="R3207" i="11" s="1"/>
  <c r="H3252" i="11"/>
  <c r="R3252" i="11" s="1"/>
  <c r="H3267" i="11"/>
  <c r="R3267" i="11" s="1"/>
  <c r="H3282" i="11"/>
  <c r="R3282" i="11" s="1"/>
  <c r="H3297" i="11"/>
  <c r="R3297" i="11" s="1"/>
  <c r="H3147" i="11"/>
  <c r="R3147" i="11" s="1"/>
  <c r="H3177" i="11"/>
  <c r="R3177" i="11" s="1"/>
  <c r="H3192" i="11"/>
  <c r="R3192" i="11" s="1"/>
  <c r="H3222" i="11"/>
  <c r="R3222" i="11" s="1"/>
  <c r="H3162" i="11"/>
  <c r="R3162" i="11" s="1"/>
  <c r="H3237" i="11"/>
  <c r="R3237" i="11" s="1"/>
  <c r="G3282" i="11"/>
  <c r="Q3282" i="11" s="1"/>
  <c r="G3297" i="11"/>
  <c r="Q3297" i="11" s="1"/>
  <c r="G3177" i="11"/>
  <c r="Q3177" i="11" s="1"/>
  <c r="G3192" i="11"/>
  <c r="Q3192" i="11" s="1"/>
  <c r="G3237" i="11"/>
  <c r="Q3237" i="11" s="1"/>
  <c r="G3252" i="11"/>
  <c r="Q3252" i="11" s="1"/>
  <c r="G3162" i="11"/>
  <c r="Q3162" i="11" s="1"/>
  <c r="G3267" i="11"/>
  <c r="Q3267" i="11" s="1"/>
  <c r="G3147" i="11"/>
  <c r="Q3147" i="11" s="1"/>
  <c r="G3207" i="11"/>
  <c r="Q3207" i="11" s="1"/>
  <c r="G3222" i="11"/>
  <c r="Q3222" i="11" s="1"/>
  <c r="G177" i="11"/>
  <c r="Q177" i="11" s="1"/>
  <c r="G192" i="11"/>
  <c r="Q192" i="11" s="1"/>
  <c r="G207" i="11"/>
  <c r="Q207" i="11" s="1"/>
  <c r="G222" i="11"/>
  <c r="Q222" i="11" s="1"/>
  <c r="G237" i="11"/>
  <c r="Q237" i="11" s="1"/>
  <c r="G252" i="11"/>
  <c r="Q252" i="11" s="1"/>
  <c r="G267" i="11"/>
  <c r="Q267" i="11" s="1"/>
  <c r="G282" i="11"/>
  <c r="Q282" i="11" s="1"/>
  <c r="G297" i="11"/>
  <c r="Q297" i="11" s="1"/>
  <c r="G312" i="11"/>
  <c r="Q312" i="11" s="1"/>
  <c r="G327" i="11"/>
  <c r="Q327" i="11" s="1"/>
  <c r="H177" i="11"/>
  <c r="R177" i="11" s="1"/>
  <c r="H192" i="11"/>
  <c r="R192" i="11" s="1"/>
  <c r="H207" i="11"/>
  <c r="R207" i="11" s="1"/>
  <c r="H222" i="11"/>
  <c r="R222" i="11" s="1"/>
  <c r="H237" i="11"/>
  <c r="R237" i="11" s="1"/>
  <c r="H252" i="11"/>
  <c r="R252" i="11" s="1"/>
  <c r="H267" i="11"/>
  <c r="R267" i="11" s="1"/>
  <c r="H282" i="11"/>
  <c r="R282" i="11" s="1"/>
  <c r="H297" i="11"/>
  <c r="R297" i="11" s="1"/>
  <c r="H312" i="11"/>
  <c r="R312" i="11" s="1"/>
  <c r="H327" i="11"/>
  <c r="R327" i="11" s="1"/>
  <c r="G2487" i="11"/>
  <c r="Q2487" i="11" s="1"/>
  <c r="G2502" i="11"/>
  <c r="Q2502" i="11" s="1"/>
  <c r="G2517" i="11"/>
  <c r="Q2517" i="11" s="1"/>
  <c r="G2532" i="11"/>
  <c r="Q2532" i="11" s="1"/>
  <c r="G2547" i="11"/>
  <c r="Q2547" i="11" s="1"/>
  <c r="G2562" i="11"/>
  <c r="Q2562" i="11" s="1"/>
  <c r="G2577" i="11"/>
  <c r="Q2577" i="11" s="1"/>
  <c r="G2592" i="11"/>
  <c r="Q2592" i="11" s="1"/>
  <c r="G2607" i="11"/>
  <c r="Q2607" i="11" s="1"/>
  <c r="G2622" i="11"/>
  <c r="Q2622" i="11" s="1"/>
  <c r="G2637" i="11"/>
  <c r="Q2637" i="11" s="1"/>
  <c r="H2487" i="11"/>
  <c r="R2487" i="11" s="1"/>
  <c r="H2502" i="11"/>
  <c r="R2502" i="11" s="1"/>
  <c r="H2517" i="11"/>
  <c r="R2517" i="11" s="1"/>
  <c r="H2532" i="11"/>
  <c r="R2532" i="11" s="1"/>
  <c r="H2547" i="11"/>
  <c r="R2547" i="11" s="1"/>
  <c r="H2562" i="11"/>
  <c r="R2562" i="11" s="1"/>
  <c r="H2577" i="11"/>
  <c r="R2577" i="11" s="1"/>
  <c r="H2592" i="11"/>
  <c r="R2592" i="11" s="1"/>
  <c r="H2607" i="11"/>
  <c r="R2607" i="11" s="1"/>
  <c r="H2622" i="11"/>
  <c r="R2622" i="11" s="1"/>
  <c r="H2637" i="11"/>
  <c r="R2637" i="11" s="1"/>
  <c r="G3642" i="11"/>
  <c r="Q3642" i="11" s="1"/>
  <c r="G3657" i="11"/>
  <c r="Q3657" i="11" s="1"/>
  <c r="G3672" i="11"/>
  <c r="Q3672" i="11" s="1"/>
  <c r="G3687" i="11"/>
  <c r="Q3687" i="11" s="1"/>
  <c r="G3702" i="11"/>
  <c r="Q3702" i="11" s="1"/>
  <c r="G3717" i="11"/>
  <c r="Q3717" i="11" s="1"/>
  <c r="G3732" i="11"/>
  <c r="Q3732" i="11" s="1"/>
  <c r="G3747" i="11"/>
  <c r="Q3747" i="11" s="1"/>
  <c r="G3762" i="11"/>
  <c r="Q3762" i="11" s="1"/>
  <c r="G3777" i="11"/>
  <c r="Q3777" i="11" s="1"/>
  <c r="G3792" i="11"/>
  <c r="Q3792" i="11" s="1"/>
  <c r="H3642" i="11"/>
  <c r="R3642" i="11" s="1"/>
  <c r="H3657" i="11"/>
  <c r="R3657" i="11" s="1"/>
  <c r="H3672" i="11"/>
  <c r="R3672" i="11" s="1"/>
  <c r="H3687" i="11"/>
  <c r="R3687" i="11" s="1"/>
  <c r="H3702" i="11"/>
  <c r="R3702" i="11" s="1"/>
  <c r="H3717" i="11"/>
  <c r="R3717" i="11" s="1"/>
  <c r="H3732" i="11"/>
  <c r="R3732" i="11" s="1"/>
  <c r="H3747" i="11"/>
  <c r="R3747" i="11" s="1"/>
  <c r="H3762" i="11"/>
  <c r="R3762" i="11" s="1"/>
  <c r="H3777" i="11"/>
  <c r="R3777" i="11" s="1"/>
  <c r="H3792" i="11"/>
  <c r="R3792" i="11" s="1"/>
  <c r="G3492" i="11"/>
  <c r="Q3492" i="11" s="1"/>
  <c r="G3537" i="11"/>
  <c r="Q3537" i="11" s="1"/>
  <c r="G3552" i="11"/>
  <c r="Q3552" i="11" s="1"/>
  <c r="G3567" i="11"/>
  <c r="Q3567" i="11" s="1"/>
  <c r="G3582" i="11"/>
  <c r="Q3582" i="11" s="1"/>
  <c r="G3597" i="11"/>
  <c r="Q3597" i="11" s="1"/>
  <c r="G3627" i="11"/>
  <c r="Q3627" i="11" s="1"/>
  <c r="G3477" i="11"/>
  <c r="Q3477" i="11" s="1"/>
  <c r="G3507" i="11"/>
  <c r="Q3507" i="11" s="1"/>
  <c r="G3522" i="11"/>
  <c r="Q3522" i="11" s="1"/>
  <c r="G3612" i="11"/>
  <c r="Q3612" i="11" s="1"/>
  <c r="H3477" i="11"/>
  <c r="R3477" i="11" s="1"/>
  <c r="H3537" i="11"/>
  <c r="R3537" i="11" s="1"/>
  <c r="H3612" i="11"/>
  <c r="R3612" i="11" s="1"/>
  <c r="H3492" i="11"/>
  <c r="R3492" i="11" s="1"/>
  <c r="H3507" i="11"/>
  <c r="R3507" i="11" s="1"/>
  <c r="H3522" i="11"/>
  <c r="R3522" i="11" s="1"/>
  <c r="H3552" i="11"/>
  <c r="R3552" i="11" s="1"/>
  <c r="H3567" i="11"/>
  <c r="R3567" i="11" s="1"/>
  <c r="H3582" i="11"/>
  <c r="R3582" i="11" s="1"/>
  <c r="H3597" i="11"/>
  <c r="R3597" i="11" s="1"/>
  <c r="H3627" i="11"/>
  <c r="R3627" i="11" s="1"/>
  <c r="G1002" i="11"/>
  <c r="Q1002" i="11" s="1"/>
  <c r="G1017" i="11"/>
  <c r="Q1017" i="11" s="1"/>
  <c r="G1032" i="11"/>
  <c r="Q1032" i="11" s="1"/>
  <c r="G1047" i="11"/>
  <c r="Q1047" i="11" s="1"/>
  <c r="G1062" i="11"/>
  <c r="Q1062" i="11" s="1"/>
  <c r="G1077" i="11"/>
  <c r="Q1077" i="11" s="1"/>
  <c r="G1092" i="11"/>
  <c r="Q1092" i="11" s="1"/>
  <c r="G1107" i="11"/>
  <c r="Q1107" i="11" s="1"/>
  <c r="G1122" i="11"/>
  <c r="Q1122" i="11" s="1"/>
  <c r="G1137" i="11"/>
  <c r="Q1137" i="11" s="1"/>
  <c r="G1152" i="11"/>
  <c r="Q1152" i="11" s="1"/>
  <c r="H1002" i="11"/>
  <c r="R1002" i="11" s="1"/>
  <c r="H1017" i="11"/>
  <c r="R1017" i="11" s="1"/>
  <c r="H1032" i="11"/>
  <c r="R1032" i="11" s="1"/>
  <c r="H1047" i="11"/>
  <c r="R1047" i="11" s="1"/>
  <c r="H1062" i="11"/>
  <c r="R1062" i="11" s="1"/>
  <c r="H1077" i="11"/>
  <c r="R1077" i="11" s="1"/>
  <c r="H1092" i="11"/>
  <c r="R1092" i="11" s="1"/>
  <c r="H1107" i="11"/>
  <c r="R1107" i="11" s="1"/>
  <c r="H1122" i="11"/>
  <c r="R1122" i="11" s="1"/>
  <c r="H1137" i="11"/>
  <c r="R1137" i="11" s="1"/>
  <c r="H1152" i="11"/>
  <c r="R1152" i="11" s="1"/>
  <c r="G342" i="11"/>
  <c r="Q342" i="11" s="1"/>
  <c r="G357" i="11"/>
  <c r="Q357" i="11" s="1"/>
  <c r="G372" i="11"/>
  <c r="Q372" i="11" s="1"/>
  <c r="G387" i="11"/>
  <c r="Q387" i="11" s="1"/>
  <c r="G402" i="11"/>
  <c r="Q402" i="11" s="1"/>
  <c r="G417" i="11"/>
  <c r="Q417" i="11" s="1"/>
  <c r="G432" i="11"/>
  <c r="Q432" i="11" s="1"/>
  <c r="G447" i="11"/>
  <c r="Q447" i="11" s="1"/>
  <c r="G462" i="11"/>
  <c r="Q462" i="11" s="1"/>
  <c r="G477" i="11"/>
  <c r="Q477" i="11" s="1"/>
  <c r="G492" i="11"/>
  <c r="Q492" i="11" s="1"/>
  <c r="H342" i="11"/>
  <c r="R342" i="11" s="1"/>
  <c r="H357" i="11"/>
  <c r="R357" i="11" s="1"/>
  <c r="H372" i="11"/>
  <c r="R372" i="11" s="1"/>
  <c r="H387" i="11"/>
  <c r="R387" i="11" s="1"/>
  <c r="H402" i="11"/>
  <c r="R402" i="11" s="1"/>
  <c r="H417" i="11"/>
  <c r="R417" i="11" s="1"/>
  <c r="H432" i="11"/>
  <c r="R432" i="11" s="1"/>
  <c r="H447" i="11"/>
  <c r="R447" i="11" s="1"/>
  <c r="H462" i="11"/>
  <c r="R462" i="11" s="1"/>
  <c r="H477" i="11"/>
  <c r="R477" i="11" s="1"/>
  <c r="H492" i="11"/>
  <c r="R492" i="11" s="1"/>
  <c r="G567" i="11"/>
  <c r="Q567" i="11" s="1"/>
  <c r="G507" i="11"/>
  <c r="Q507" i="11" s="1"/>
  <c r="G522" i="11"/>
  <c r="Q522" i="11" s="1"/>
  <c r="G537" i="11"/>
  <c r="Q537" i="11" s="1"/>
  <c r="G552" i="11"/>
  <c r="Q552" i="11" s="1"/>
  <c r="G627" i="11"/>
  <c r="Q627" i="11" s="1"/>
  <c r="G582" i="11"/>
  <c r="Q582" i="11" s="1"/>
  <c r="G597" i="11"/>
  <c r="Q597" i="11" s="1"/>
  <c r="G612" i="11"/>
  <c r="Q612" i="11" s="1"/>
  <c r="G657" i="11"/>
  <c r="Q657" i="11" s="1"/>
  <c r="G642" i="11"/>
  <c r="Q642" i="11" s="1"/>
  <c r="H612" i="11"/>
  <c r="R612" i="11" s="1"/>
  <c r="H507" i="11"/>
  <c r="R507" i="11" s="1"/>
  <c r="H522" i="11"/>
  <c r="R522" i="11" s="1"/>
  <c r="H537" i="11"/>
  <c r="R537" i="11" s="1"/>
  <c r="H552" i="11"/>
  <c r="R552" i="11" s="1"/>
  <c r="H642" i="11"/>
  <c r="R642" i="11" s="1"/>
  <c r="H657" i="11"/>
  <c r="R657" i="11" s="1"/>
  <c r="H582" i="11"/>
  <c r="R582" i="11" s="1"/>
  <c r="H597" i="11"/>
  <c r="R597" i="11" s="1"/>
  <c r="H627" i="11"/>
  <c r="R627" i="11" s="1"/>
  <c r="H567" i="11"/>
  <c r="R567" i="11" s="1"/>
  <c r="G717" i="11"/>
  <c r="Q717" i="11" s="1"/>
  <c r="G732" i="11"/>
  <c r="Q732" i="11" s="1"/>
  <c r="G747" i="11"/>
  <c r="Q747" i="11" s="1"/>
  <c r="G762" i="11"/>
  <c r="Q762" i="11" s="1"/>
  <c r="G777" i="11"/>
  <c r="Q777" i="11" s="1"/>
  <c r="G792" i="11"/>
  <c r="Q792" i="11" s="1"/>
  <c r="G807" i="11"/>
  <c r="Q807" i="11" s="1"/>
  <c r="G822" i="11"/>
  <c r="Q822" i="11" s="1"/>
  <c r="G672" i="11"/>
  <c r="Q672" i="11" s="1"/>
  <c r="G702" i="11"/>
  <c r="Q702" i="11" s="1"/>
  <c r="G687" i="11"/>
  <c r="Q687" i="11" s="1"/>
  <c r="H717" i="11"/>
  <c r="R717" i="11" s="1"/>
  <c r="H732" i="11"/>
  <c r="R732" i="11" s="1"/>
  <c r="H747" i="11"/>
  <c r="R747" i="11" s="1"/>
  <c r="H762" i="11"/>
  <c r="R762" i="11" s="1"/>
  <c r="H777" i="11"/>
  <c r="R777" i="11" s="1"/>
  <c r="H792" i="11"/>
  <c r="R792" i="11" s="1"/>
  <c r="H807" i="11"/>
  <c r="R807" i="11" s="1"/>
  <c r="H822" i="11"/>
  <c r="R822" i="11" s="1"/>
  <c r="H687" i="11"/>
  <c r="R687" i="11" s="1"/>
  <c r="H672" i="11"/>
  <c r="R672" i="11" s="1"/>
  <c r="H702" i="11"/>
  <c r="R702" i="11" s="1"/>
  <c r="G2486" i="11"/>
  <c r="Q2486" i="11" s="1"/>
  <c r="G2501" i="11"/>
  <c r="Q2501" i="11" s="1"/>
  <c r="G2516" i="11"/>
  <c r="Q2516" i="11" s="1"/>
  <c r="G2531" i="11"/>
  <c r="Q2531" i="11" s="1"/>
  <c r="G2546" i="11"/>
  <c r="Q2546" i="11" s="1"/>
  <c r="G2561" i="11"/>
  <c r="Q2561" i="11" s="1"/>
  <c r="G2576" i="11"/>
  <c r="Q2576" i="11" s="1"/>
  <c r="G2591" i="11"/>
  <c r="Q2591" i="11" s="1"/>
  <c r="G2606" i="11"/>
  <c r="Q2606" i="11" s="1"/>
  <c r="G2621" i="11"/>
  <c r="Q2621" i="11" s="1"/>
  <c r="G2636" i="11"/>
  <c r="Q2636" i="11" s="1"/>
  <c r="H2486" i="11"/>
  <c r="R2486" i="11" s="1"/>
  <c r="H2501" i="11"/>
  <c r="R2501" i="11" s="1"/>
  <c r="H2516" i="11"/>
  <c r="R2516" i="11" s="1"/>
  <c r="H2531" i="11"/>
  <c r="R2531" i="11" s="1"/>
  <c r="H2546" i="11"/>
  <c r="R2546" i="11" s="1"/>
  <c r="H2561" i="11"/>
  <c r="R2561" i="11" s="1"/>
  <c r="H2576" i="11"/>
  <c r="R2576" i="11" s="1"/>
  <c r="H2591" i="11"/>
  <c r="R2591" i="11" s="1"/>
  <c r="H2606" i="11"/>
  <c r="R2606" i="11" s="1"/>
  <c r="H2621" i="11"/>
  <c r="R2621" i="11" s="1"/>
  <c r="H2636" i="11"/>
  <c r="R2636" i="11" s="1"/>
  <c r="G4466" i="11"/>
  <c r="Q4466" i="11" s="1"/>
  <c r="G4496" i="11"/>
  <c r="Q4496" i="11" s="1"/>
  <c r="G4511" i="11"/>
  <c r="Q4511" i="11" s="1"/>
  <c r="G4526" i="11"/>
  <c r="Q4526" i="11" s="1"/>
  <c r="G4541" i="11"/>
  <c r="Q4541" i="11" s="1"/>
  <c r="G4556" i="11"/>
  <c r="Q4556" i="11" s="1"/>
  <c r="G4571" i="11"/>
  <c r="Q4571" i="11" s="1"/>
  <c r="G4586" i="11"/>
  <c r="Q4586" i="11" s="1"/>
  <c r="G4601" i="11"/>
  <c r="Q4601" i="11" s="1"/>
  <c r="G4616" i="11"/>
  <c r="Q4616" i="11" s="1"/>
  <c r="G4481" i="11"/>
  <c r="Q4481" i="11" s="1"/>
  <c r="H4466" i="11"/>
  <c r="R4466" i="11" s="1"/>
  <c r="H4481" i="11"/>
  <c r="R4481" i="11" s="1"/>
  <c r="H4496" i="11"/>
  <c r="R4496" i="11" s="1"/>
  <c r="H4511" i="11"/>
  <c r="R4511" i="11" s="1"/>
  <c r="H4526" i="11"/>
  <c r="R4526" i="11" s="1"/>
  <c r="H4541" i="11"/>
  <c r="R4541" i="11" s="1"/>
  <c r="H4556" i="11"/>
  <c r="R4556" i="11" s="1"/>
  <c r="H4571" i="11"/>
  <c r="R4571" i="11" s="1"/>
  <c r="H4586" i="11"/>
  <c r="R4586" i="11" s="1"/>
  <c r="H4601" i="11"/>
  <c r="R4601" i="11" s="1"/>
  <c r="H4616" i="11"/>
  <c r="R4616" i="11" s="1"/>
  <c r="G3806" i="11"/>
  <c r="Q3806" i="11" s="1"/>
  <c r="G3821" i="11"/>
  <c r="Q3821" i="11" s="1"/>
  <c r="G3836" i="11"/>
  <c r="Q3836" i="11" s="1"/>
  <c r="G3851" i="11"/>
  <c r="Q3851" i="11" s="1"/>
  <c r="G3866" i="11"/>
  <c r="Q3866" i="11" s="1"/>
  <c r="G3881" i="11"/>
  <c r="Q3881" i="11" s="1"/>
  <c r="G3896" i="11"/>
  <c r="Q3896" i="11" s="1"/>
  <c r="G3911" i="11"/>
  <c r="Q3911" i="11" s="1"/>
  <c r="G3926" i="11"/>
  <c r="Q3926" i="11" s="1"/>
  <c r="G3941" i="11"/>
  <c r="Q3941" i="11" s="1"/>
  <c r="G3956" i="11"/>
  <c r="Q3956" i="11" s="1"/>
  <c r="H3806" i="11"/>
  <c r="R3806" i="11" s="1"/>
  <c r="H3821" i="11"/>
  <c r="R3821" i="11" s="1"/>
  <c r="H3836" i="11"/>
  <c r="R3836" i="11" s="1"/>
  <c r="H3851" i="11"/>
  <c r="R3851" i="11" s="1"/>
  <c r="H3866" i="11"/>
  <c r="R3866" i="11" s="1"/>
  <c r="H3881" i="11"/>
  <c r="R3881" i="11" s="1"/>
  <c r="H3896" i="11"/>
  <c r="R3896" i="11" s="1"/>
  <c r="H3911" i="11"/>
  <c r="R3911" i="11" s="1"/>
  <c r="H3926" i="11"/>
  <c r="R3926" i="11" s="1"/>
  <c r="H3941" i="11"/>
  <c r="R3941" i="11" s="1"/>
  <c r="H3956" i="11"/>
  <c r="R3956" i="11" s="1"/>
  <c r="G1661" i="11"/>
  <c r="Q1661" i="11" s="1"/>
  <c r="G1676" i="11"/>
  <c r="Q1676" i="11" s="1"/>
  <c r="G1691" i="11"/>
  <c r="Q1691" i="11" s="1"/>
  <c r="G1706" i="11"/>
  <c r="Q1706" i="11" s="1"/>
  <c r="G1721" i="11"/>
  <c r="Q1721" i="11" s="1"/>
  <c r="G1736" i="11"/>
  <c r="Q1736" i="11" s="1"/>
  <c r="G1751" i="11"/>
  <c r="Q1751" i="11" s="1"/>
  <c r="G1766" i="11"/>
  <c r="Q1766" i="11" s="1"/>
  <c r="G1781" i="11"/>
  <c r="Q1781" i="11" s="1"/>
  <c r="G1796" i="11"/>
  <c r="Q1796" i="11" s="1"/>
  <c r="G1811" i="11"/>
  <c r="Q1811" i="11" s="1"/>
  <c r="H1661" i="11"/>
  <c r="R1661" i="11" s="1"/>
  <c r="H1676" i="11"/>
  <c r="R1676" i="11" s="1"/>
  <c r="H1691" i="11"/>
  <c r="R1691" i="11" s="1"/>
  <c r="H1706" i="11"/>
  <c r="R1706" i="11" s="1"/>
  <c r="H1721" i="11"/>
  <c r="R1721" i="11" s="1"/>
  <c r="H1736" i="11"/>
  <c r="R1736" i="11" s="1"/>
  <c r="H1751" i="11"/>
  <c r="R1751" i="11" s="1"/>
  <c r="H1766" i="11"/>
  <c r="R1766" i="11" s="1"/>
  <c r="H1781" i="11"/>
  <c r="R1781" i="11" s="1"/>
  <c r="H1796" i="11"/>
  <c r="R1796" i="11" s="1"/>
  <c r="H1811" i="11"/>
  <c r="R1811" i="11" s="1"/>
  <c r="G2981" i="11"/>
  <c r="Q2981" i="11" s="1"/>
  <c r="G2996" i="11"/>
  <c r="Q2996" i="11" s="1"/>
  <c r="G3011" i="11"/>
  <c r="Q3011" i="11" s="1"/>
  <c r="G3026" i="11"/>
  <c r="Q3026" i="11" s="1"/>
  <c r="G3041" i="11"/>
  <c r="Q3041" i="11" s="1"/>
  <c r="G3056" i="11"/>
  <c r="Q3056" i="11" s="1"/>
  <c r="G3071" i="11"/>
  <c r="Q3071" i="11" s="1"/>
  <c r="G3116" i="11"/>
  <c r="Q3116" i="11" s="1"/>
  <c r="G3131" i="11"/>
  <c r="Q3131" i="11" s="1"/>
  <c r="G3086" i="11"/>
  <c r="Q3086" i="11" s="1"/>
  <c r="G3101" i="11"/>
  <c r="Q3101" i="11" s="1"/>
  <c r="H2981" i="11"/>
  <c r="R2981" i="11" s="1"/>
  <c r="H2996" i="11"/>
  <c r="R2996" i="11" s="1"/>
  <c r="H3011" i="11"/>
  <c r="R3011" i="11" s="1"/>
  <c r="H3026" i="11"/>
  <c r="R3026" i="11" s="1"/>
  <c r="H3041" i="11"/>
  <c r="R3041" i="11" s="1"/>
  <c r="H3056" i="11"/>
  <c r="R3056" i="11" s="1"/>
  <c r="H3071" i="11"/>
  <c r="R3071" i="11" s="1"/>
  <c r="H3131" i="11"/>
  <c r="R3131" i="11" s="1"/>
  <c r="H3086" i="11"/>
  <c r="R3086" i="11" s="1"/>
  <c r="H3101" i="11"/>
  <c r="R3101" i="11" s="1"/>
  <c r="H3116" i="11"/>
  <c r="R3116" i="11" s="1"/>
  <c r="G3476" i="11"/>
  <c r="Q3476" i="11" s="1"/>
  <c r="G3491" i="11"/>
  <c r="Q3491" i="11" s="1"/>
  <c r="G3536" i="11"/>
  <c r="Q3536" i="11" s="1"/>
  <c r="G3551" i="11"/>
  <c r="Q3551" i="11" s="1"/>
  <c r="G3566" i="11"/>
  <c r="Q3566" i="11" s="1"/>
  <c r="G3596" i="11"/>
  <c r="Q3596" i="11" s="1"/>
  <c r="G3506" i="11"/>
  <c r="Q3506" i="11" s="1"/>
  <c r="G3521" i="11"/>
  <c r="Q3521" i="11" s="1"/>
  <c r="G3581" i="11"/>
  <c r="Q3581" i="11" s="1"/>
  <c r="G3611" i="11"/>
  <c r="Q3611" i="11" s="1"/>
  <c r="G3626" i="11"/>
  <c r="Q3626" i="11" s="1"/>
  <c r="H3491" i="11"/>
  <c r="R3491" i="11" s="1"/>
  <c r="H3536" i="11"/>
  <c r="R3536" i="11" s="1"/>
  <c r="H3581" i="11"/>
  <c r="R3581" i="11" s="1"/>
  <c r="H3611" i="11"/>
  <c r="R3611" i="11" s="1"/>
  <c r="H3476" i="11"/>
  <c r="R3476" i="11" s="1"/>
  <c r="H3506" i="11"/>
  <c r="R3506" i="11" s="1"/>
  <c r="H3521" i="11"/>
  <c r="R3521" i="11" s="1"/>
  <c r="H3551" i="11"/>
  <c r="R3551" i="11" s="1"/>
  <c r="H3566" i="11"/>
  <c r="R3566" i="11" s="1"/>
  <c r="H3596" i="11"/>
  <c r="R3596" i="11" s="1"/>
  <c r="H3626" i="11"/>
  <c r="R3626" i="11" s="1"/>
  <c r="G506" i="11"/>
  <c r="Q506" i="11" s="1"/>
  <c r="G521" i="11"/>
  <c r="Q521" i="11" s="1"/>
  <c r="G536" i="11"/>
  <c r="Q536" i="11" s="1"/>
  <c r="G551" i="11"/>
  <c r="Q551" i="11" s="1"/>
  <c r="G656" i="11"/>
  <c r="Q656" i="11" s="1"/>
  <c r="G581" i="11"/>
  <c r="Q581" i="11" s="1"/>
  <c r="G626" i="11"/>
  <c r="Q626" i="11" s="1"/>
  <c r="G641" i="11"/>
  <c r="Q641" i="11" s="1"/>
  <c r="G596" i="11"/>
  <c r="Q596" i="11" s="1"/>
  <c r="G611" i="11"/>
  <c r="Q611" i="11" s="1"/>
  <c r="G566" i="11"/>
  <c r="Q566" i="11" s="1"/>
  <c r="H506" i="11"/>
  <c r="R506" i="11" s="1"/>
  <c r="H521" i="11"/>
  <c r="R521" i="11" s="1"/>
  <c r="H536" i="11"/>
  <c r="R536" i="11" s="1"/>
  <c r="H551" i="11"/>
  <c r="R551" i="11" s="1"/>
  <c r="H641" i="11"/>
  <c r="R641" i="11" s="1"/>
  <c r="H566" i="11"/>
  <c r="R566" i="11" s="1"/>
  <c r="H596" i="11"/>
  <c r="R596" i="11" s="1"/>
  <c r="H656" i="11"/>
  <c r="R656" i="11" s="1"/>
  <c r="H611" i="11"/>
  <c r="R611" i="11" s="1"/>
  <c r="H626" i="11"/>
  <c r="R626" i="11" s="1"/>
  <c r="H581" i="11"/>
  <c r="R581" i="11" s="1"/>
  <c r="G176" i="11"/>
  <c r="Q176" i="11" s="1"/>
  <c r="G191" i="11"/>
  <c r="Q191" i="11" s="1"/>
  <c r="G206" i="11"/>
  <c r="Q206" i="11" s="1"/>
  <c r="G221" i="11"/>
  <c r="Q221" i="11" s="1"/>
  <c r="G236" i="11"/>
  <c r="Q236" i="11" s="1"/>
  <c r="G251" i="11"/>
  <c r="Q251" i="11" s="1"/>
  <c r="G266" i="11"/>
  <c r="Q266" i="11" s="1"/>
  <c r="G281" i="11"/>
  <c r="Q281" i="11" s="1"/>
  <c r="G296" i="11"/>
  <c r="Q296" i="11" s="1"/>
  <c r="G311" i="11"/>
  <c r="Q311" i="11" s="1"/>
  <c r="G326" i="11"/>
  <c r="Q326" i="11" s="1"/>
  <c r="H176" i="11"/>
  <c r="R176" i="11" s="1"/>
  <c r="H191" i="11"/>
  <c r="R191" i="11" s="1"/>
  <c r="H206" i="11"/>
  <c r="R206" i="11" s="1"/>
  <c r="H221" i="11"/>
  <c r="R221" i="11" s="1"/>
  <c r="H236" i="11"/>
  <c r="R236" i="11" s="1"/>
  <c r="H251" i="11"/>
  <c r="R251" i="11" s="1"/>
  <c r="H266" i="11"/>
  <c r="R266" i="11" s="1"/>
  <c r="H281" i="11"/>
  <c r="R281" i="11" s="1"/>
  <c r="H296" i="11"/>
  <c r="R296" i="11" s="1"/>
  <c r="H311" i="11"/>
  <c r="R311" i="11" s="1"/>
  <c r="H326" i="11"/>
  <c r="R326" i="11" s="1"/>
  <c r="G1991" i="11"/>
  <c r="Q1991" i="11" s="1"/>
  <c r="G2006" i="11"/>
  <c r="Q2006" i="11" s="1"/>
  <c r="G2021" i="11"/>
  <c r="Q2021" i="11" s="1"/>
  <c r="G2036" i="11"/>
  <c r="Q2036" i="11" s="1"/>
  <c r="G2051" i="11"/>
  <c r="Q2051" i="11" s="1"/>
  <c r="G2066" i="11"/>
  <c r="Q2066" i="11" s="1"/>
  <c r="G2081" i="11"/>
  <c r="Q2081" i="11" s="1"/>
  <c r="G2096" i="11"/>
  <c r="Q2096" i="11" s="1"/>
  <c r="G2111" i="11"/>
  <c r="Q2111" i="11" s="1"/>
  <c r="G2126" i="11"/>
  <c r="Q2126" i="11" s="1"/>
  <c r="G2141" i="11"/>
  <c r="Q2141" i="11" s="1"/>
  <c r="H1991" i="11"/>
  <c r="R1991" i="11" s="1"/>
  <c r="H2006" i="11"/>
  <c r="R2006" i="11" s="1"/>
  <c r="H2021" i="11"/>
  <c r="R2021" i="11" s="1"/>
  <c r="H2036" i="11"/>
  <c r="R2036" i="11" s="1"/>
  <c r="H2051" i="11"/>
  <c r="R2051" i="11" s="1"/>
  <c r="H2066" i="11"/>
  <c r="R2066" i="11" s="1"/>
  <c r="H2081" i="11"/>
  <c r="R2081" i="11" s="1"/>
  <c r="H2096" i="11"/>
  <c r="R2096" i="11" s="1"/>
  <c r="H2111" i="11"/>
  <c r="R2111" i="11" s="1"/>
  <c r="H2126" i="11"/>
  <c r="R2126" i="11" s="1"/>
  <c r="H2141" i="11"/>
  <c r="R2141" i="11" s="1"/>
  <c r="G731" i="11"/>
  <c r="Q731" i="11" s="1"/>
  <c r="G746" i="11"/>
  <c r="Q746" i="11" s="1"/>
  <c r="G761" i="11"/>
  <c r="Q761" i="11" s="1"/>
  <c r="G776" i="11"/>
  <c r="Q776" i="11" s="1"/>
  <c r="G791" i="11"/>
  <c r="Q791" i="11" s="1"/>
  <c r="G806" i="11"/>
  <c r="Q806" i="11" s="1"/>
  <c r="G821" i="11"/>
  <c r="Q821" i="11" s="1"/>
  <c r="G671" i="11"/>
  <c r="Q671" i="11" s="1"/>
  <c r="G686" i="11"/>
  <c r="Q686" i="11" s="1"/>
  <c r="G701" i="11"/>
  <c r="Q701" i="11" s="1"/>
  <c r="G716" i="11"/>
  <c r="Q716" i="11" s="1"/>
  <c r="H731" i="11"/>
  <c r="R731" i="11" s="1"/>
  <c r="H746" i="11"/>
  <c r="R746" i="11" s="1"/>
  <c r="H761" i="11"/>
  <c r="R761" i="11" s="1"/>
  <c r="H776" i="11"/>
  <c r="R776" i="11" s="1"/>
  <c r="H791" i="11"/>
  <c r="R791" i="11" s="1"/>
  <c r="H806" i="11"/>
  <c r="R806" i="11" s="1"/>
  <c r="H821" i="11"/>
  <c r="R821" i="11" s="1"/>
  <c r="H701" i="11"/>
  <c r="R701" i="11" s="1"/>
  <c r="H671" i="11"/>
  <c r="R671" i="11" s="1"/>
  <c r="H686" i="11"/>
  <c r="R686" i="11" s="1"/>
  <c r="H716" i="11"/>
  <c r="R716" i="11" s="1"/>
  <c r="G1496" i="11"/>
  <c r="Q1496" i="11" s="1"/>
  <c r="G1586" i="11"/>
  <c r="Q1586" i="11" s="1"/>
  <c r="G1601" i="11"/>
  <c r="Q1601" i="11" s="1"/>
  <c r="G1616" i="11"/>
  <c r="Q1616" i="11" s="1"/>
  <c r="G1631" i="11"/>
  <c r="Q1631" i="11" s="1"/>
  <c r="G1646" i="11"/>
  <c r="Q1646" i="11" s="1"/>
  <c r="G1571" i="11"/>
  <c r="Q1571" i="11" s="1"/>
  <c r="G1526" i="11"/>
  <c r="Q1526" i="11" s="1"/>
  <c r="G1556" i="11"/>
  <c r="Q1556" i="11" s="1"/>
  <c r="G1541" i="11"/>
  <c r="Q1541" i="11" s="1"/>
  <c r="G1511" i="11"/>
  <c r="Q1511" i="11" s="1"/>
  <c r="H1496" i="11"/>
  <c r="R1496" i="11" s="1"/>
  <c r="H1586" i="11"/>
  <c r="R1586" i="11" s="1"/>
  <c r="H1601" i="11"/>
  <c r="R1601" i="11" s="1"/>
  <c r="H1616" i="11"/>
  <c r="R1616" i="11" s="1"/>
  <c r="H1631" i="11"/>
  <c r="R1631" i="11" s="1"/>
  <c r="H1646" i="11"/>
  <c r="R1646" i="11" s="1"/>
  <c r="H1526" i="11"/>
  <c r="R1526" i="11" s="1"/>
  <c r="H1541" i="11"/>
  <c r="R1541" i="11" s="1"/>
  <c r="H1556" i="11"/>
  <c r="R1556" i="11" s="1"/>
  <c r="H1571" i="11"/>
  <c r="R1571" i="11" s="1"/>
  <c r="H1511" i="11"/>
  <c r="R1511" i="11" s="1"/>
  <c r="G3641" i="11"/>
  <c r="Q3641" i="11" s="1"/>
  <c r="G3656" i="11"/>
  <c r="Q3656" i="11" s="1"/>
  <c r="G3671" i="11"/>
  <c r="Q3671" i="11" s="1"/>
  <c r="G3686" i="11"/>
  <c r="Q3686" i="11" s="1"/>
  <c r="G3701" i="11"/>
  <c r="Q3701" i="11" s="1"/>
  <c r="G3716" i="11"/>
  <c r="Q3716" i="11" s="1"/>
  <c r="G3731" i="11"/>
  <c r="Q3731" i="11" s="1"/>
  <c r="G3746" i="11"/>
  <c r="Q3746" i="11" s="1"/>
  <c r="G3761" i="11"/>
  <c r="Q3761" i="11" s="1"/>
  <c r="G3776" i="11"/>
  <c r="Q3776" i="11" s="1"/>
  <c r="G3791" i="11"/>
  <c r="Q3791" i="11" s="1"/>
  <c r="H3641" i="11"/>
  <c r="R3641" i="11" s="1"/>
  <c r="H3656" i="11"/>
  <c r="R3656" i="11" s="1"/>
  <c r="H3671" i="11"/>
  <c r="R3671" i="11" s="1"/>
  <c r="H3686" i="11"/>
  <c r="R3686" i="11" s="1"/>
  <c r="H3701" i="11"/>
  <c r="R3701" i="11" s="1"/>
  <c r="H3716" i="11"/>
  <c r="R3716" i="11" s="1"/>
  <c r="H3731" i="11"/>
  <c r="R3731" i="11" s="1"/>
  <c r="H3746" i="11"/>
  <c r="R3746" i="11" s="1"/>
  <c r="H3761" i="11"/>
  <c r="R3761" i="11" s="1"/>
  <c r="H3776" i="11"/>
  <c r="R3776" i="11" s="1"/>
  <c r="H3791" i="11"/>
  <c r="R3791" i="11" s="1"/>
  <c r="G2321" i="11"/>
  <c r="Q2321" i="11" s="1"/>
  <c r="G2336" i="11"/>
  <c r="Q2336" i="11" s="1"/>
  <c r="G2351" i="11"/>
  <c r="Q2351" i="11" s="1"/>
  <c r="G2366" i="11"/>
  <c r="Q2366" i="11" s="1"/>
  <c r="G2381" i="11"/>
  <c r="Q2381" i="11" s="1"/>
  <c r="G2396" i="11"/>
  <c r="Q2396" i="11" s="1"/>
  <c r="G2411" i="11"/>
  <c r="Q2411" i="11" s="1"/>
  <c r="G2426" i="11"/>
  <c r="Q2426" i="11" s="1"/>
  <c r="G2441" i="11"/>
  <c r="Q2441" i="11" s="1"/>
  <c r="G2456" i="11"/>
  <c r="Q2456" i="11" s="1"/>
  <c r="G2471" i="11"/>
  <c r="Q2471" i="11" s="1"/>
  <c r="H2321" i="11"/>
  <c r="R2321" i="11" s="1"/>
  <c r="H2336" i="11"/>
  <c r="R2336" i="11" s="1"/>
  <c r="H2351" i="11"/>
  <c r="R2351" i="11" s="1"/>
  <c r="H2366" i="11"/>
  <c r="R2366" i="11" s="1"/>
  <c r="H2381" i="11"/>
  <c r="R2381" i="11" s="1"/>
  <c r="H2396" i="11"/>
  <c r="R2396" i="11" s="1"/>
  <c r="H2411" i="11"/>
  <c r="R2411" i="11" s="1"/>
  <c r="H2426" i="11"/>
  <c r="R2426" i="11" s="1"/>
  <c r="H2441" i="11"/>
  <c r="R2441" i="11" s="1"/>
  <c r="H2456" i="11"/>
  <c r="R2456" i="11" s="1"/>
  <c r="H2471" i="11"/>
  <c r="R2471" i="11" s="1"/>
  <c r="G4631" i="11"/>
  <c r="Q4631" i="11" s="1"/>
  <c r="G4646" i="11"/>
  <c r="Q4646" i="11" s="1"/>
  <c r="G4661" i="11"/>
  <c r="Q4661" i="11" s="1"/>
  <c r="G4676" i="11"/>
  <c r="Q4676" i="11" s="1"/>
  <c r="G4691" i="11"/>
  <c r="Q4691" i="11" s="1"/>
  <c r="G4706" i="11"/>
  <c r="Q4706" i="11" s="1"/>
  <c r="G4721" i="11"/>
  <c r="Q4721" i="11" s="1"/>
  <c r="G4736" i="11"/>
  <c r="Q4736" i="11" s="1"/>
  <c r="G4751" i="11"/>
  <c r="Q4751" i="11" s="1"/>
  <c r="G4766" i="11"/>
  <c r="Q4766" i="11" s="1"/>
  <c r="G4781" i="11"/>
  <c r="Q4781" i="11" s="1"/>
  <c r="H4631" i="11"/>
  <c r="R4631" i="11" s="1"/>
  <c r="H4646" i="11"/>
  <c r="R4646" i="11" s="1"/>
  <c r="H4661" i="11"/>
  <c r="R4661" i="11" s="1"/>
  <c r="H4676" i="11"/>
  <c r="R4676" i="11" s="1"/>
  <c r="H4691" i="11"/>
  <c r="R4691" i="11" s="1"/>
  <c r="H4706" i="11"/>
  <c r="R4706" i="11" s="1"/>
  <c r="H4721" i="11"/>
  <c r="R4721" i="11" s="1"/>
  <c r="H4736" i="11"/>
  <c r="R4736" i="11" s="1"/>
  <c r="H4751" i="11"/>
  <c r="R4751" i="11" s="1"/>
  <c r="H4766" i="11"/>
  <c r="R4766" i="11" s="1"/>
  <c r="H4781" i="11"/>
  <c r="R4781" i="11" s="1"/>
  <c r="G3311" i="11"/>
  <c r="Q3311" i="11" s="1"/>
  <c r="G3326" i="11"/>
  <c r="Q3326" i="11" s="1"/>
  <c r="G3341" i="11"/>
  <c r="Q3341" i="11" s="1"/>
  <c r="G3356" i="11"/>
  <c r="Q3356" i="11" s="1"/>
  <c r="G3371" i="11"/>
  <c r="Q3371" i="11" s="1"/>
  <c r="G3386" i="11"/>
  <c r="Q3386" i="11" s="1"/>
  <c r="G3431" i="11"/>
  <c r="Q3431" i="11" s="1"/>
  <c r="G3461" i="11"/>
  <c r="Q3461" i="11" s="1"/>
  <c r="G3446" i="11"/>
  <c r="Q3446" i="11" s="1"/>
  <c r="G3401" i="11"/>
  <c r="Q3401" i="11" s="1"/>
  <c r="G3416" i="11"/>
  <c r="Q3416" i="11" s="1"/>
  <c r="H3311" i="11"/>
  <c r="R3311" i="11" s="1"/>
  <c r="H3326" i="11"/>
  <c r="R3326" i="11" s="1"/>
  <c r="H3341" i="11"/>
  <c r="R3341" i="11" s="1"/>
  <c r="H3356" i="11"/>
  <c r="R3356" i="11" s="1"/>
  <c r="H3371" i="11"/>
  <c r="R3371" i="11" s="1"/>
  <c r="H3386" i="11"/>
  <c r="R3386" i="11" s="1"/>
  <c r="H3461" i="11"/>
  <c r="R3461" i="11" s="1"/>
  <c r="H3401" i="11"/>
  <c r="R3401" i="11" s="1"/>
  <c r="H3431" i="11"/>
  <c r="R3431" i="11" s="1"/>
  <c r="H3446" i="11"/>
  <c r="R3446" i="11" s="1"/>
  <c r="H3416" i="11"/>
  <c r="R3416" i="11" s="1"/>
  <c r="G1001" i="11"/>
  <c r="Q1001" i="11" s="1"/>
  <c r="G1016" i="11"/>
  <c r="Q1016" i="11" s="1"/>
  <c r="G1031" i="11"/>
  <c r="Q1031" i="11" s="1"/>
  <c r="G1046" i="11"/>
  <c r="Q1046" i="11" s="1"/>
  <c r="G1061" i="11"/>
  <c r="Q1061" i="11" s="1"/>
  <c r="G1076" i="11"/>
  <c r="Q1076" i="11" s="1"/>
  <c r="G1091" i="11"/>
  <c r="Q1091" i="11" s="1"/>
  <c r="G1106" i="11"/>
  <c r="Q1106" i="11" s="1"/>
  <c r="G1121" i="11"/>
  <c r="Q1121" i="11" s="1"/>
  <c r="G1136" i="11"/>
  <c r="Q1136" i="11" s="1"/>
  <c r="G1151" i="11"/>
  <c r="Q1151" i="11" s="1"/>
  <c r="H1001" i="11"/>
  <c r="R1001" i="11" s="1"/>
  <c r="H1016" i="11"/>
  <c r="R1016" i="11" s="1"/>
  <c r="H1031" i="11"/>
  <c r="R1031" i="11" s="1"/>
  <c r="H1046" i="11"/>
  <c r="R1046" i="11" s="1"/>
  <c r="H1061" i="11"/>
  <c r="R1061" i="11" s="1"/>
  <c r="H1076" i="11"/>
  <c r="R1076" i="11" s="1"/>
  <c r="H1091" i="11"/>
  <c r="R1091" i="11" s="1"/>
  <c r="H1106" i="11"/>
  <c r="R1106" i="11" s="1"/>
  <c r="H1121" i="11"/>
  <c r="R1121" i="11" s="1"/>
  <c r="H1136" i="11"/>
  <c r="R1136" i="11" s="1"/>
  <c r="H1151" i="11"/>
  <c r="R1151" i="11" s="1"/>
  <c r="G341" i="11"/>
  <c r="Q341" i="11" s="1"/>
  <c r="G356" i="11"/>
  <c r="Q356" i="11" s="1"/>
  <c r="G371" i="11"/>
  <c r="Q371" i="11" s="1"/>
  <c r="G386" i="11"/>
  <c r="Q386" i="11" s="1"/>
  <c r="G401" i="11"/>
  <c r="Q401" i="11" s="1"/>
  <c r="G416" i="11"/>
  <c r="Q416" i="11" s="1"/>
  <c r="G431" i="11"/>
  <c r="Q431" i="11" s="1"/>
  <c r="G446" i="11"/>
  <c r="Q446" i="11" s="1"/>
  <c r="G461" i="11"/>
  <c r="Q461" i="11" s="1"/>
  <c r="G476" i="11"/>
  <c r="Q476" i="11" s="1"/>
  <c r="G491" i="11"/>
  <c r="Q491" i="11" s="1"/>
  <c r="H341" i="11"/>
  <c r="R341" i="11" s="1"/>
  <c r="H356" i="11"/>
  <c r="R356" i="11" s="1"/>
  <c r="H371" i="11"/>
  <c r="R371" i="11" s="1"/>
  <c r="H386" i="11"/>
  <c r="R386" i="11" s="1"/>
  <c r="H401" i="11"/>
  <c r="R401" i="11" s="1"/>
  <c r="H416" i="11"/>
  <c r="R416" i="11" s="1"/>
  <c r="H431" i="11"/>
  <c r="R431" i="11" s="1"/>
  <c r="H446" i="11"/>
  <c r="R446" i="11" s="1"/>
  <c r="H461" i="11"/>
  <c r="R461" i="11" s="1"/>
  <c r="H476" i="11"/>
  <c r="R476" i="11" s="1"/>
  <c r="H491" i="11"/>
  <c r="R491" i="11" s="1"/>
  <c r="G26" i="11"/>
  <c r="Q26" i="11" s="1"/>
  <c r="G41" i="11"/>
  <c r="Q41" i="11" s="1"/>
  <c r="G56" i="11"/>
  <c r="Q56" i="11" s="1"/>
  <c r="G71" i="11"/>
  <c r="Q71" i="11" s="1"/>
  <c r="G86" i="11"/>
  <c r="Q86" i="11" s="1"/>
  <c r="G101" i="11"/>
  <c r="Q101" i="11" s="1"/>
  <c r="G116" i="11"/>
  <c r="Q116" i="11" s="1"/>
  <c r="G131" i="11"/>
  <c r="Q131" i="11" s="1"/>
  <c r="G146" i="11"/>
  <c r="Q146" i="11" s="1"/>
  <c r="G161" i="11"/>
  <c r="Q161" i="11" s="1"/>
  <c r="G11" i="11"/>
  <c r="Q11" i="11" s="1"/>
  <c r="H11" i="11"/>
  <c r="R11" i="11" s="1"/>
  <c r="H26" i="11"/>
  <c r="R26" i="11" s="1"/>
  <c r="H41" i="11"/>
  <c r="R41" i="11" s="1"/>
  <c r="H56" i="11"/>
  <c r="R56" i="11" s="1"/>
  <c r="H71" i="11"/>
  <c r="R71" i="11" s="1"/>
  <c r="H86" i="11"/>
  <c r="R86" i="11" s="1"/>
  <c r="H101" i="11"/>
  <c r="R101" i="11" s="1"/>
  <c r="H116" i="11"/>
  <c r="R116" i="11" s="1"/>
  <c r="H131" i="11"/>
  <c r="R131" i="11" s="1"/>
  <c r="H146" i="11"/>
  <c r="R146" i="11" s="1"/>
  <c r="H161" i="11"/>
  <c r="R161" i="11" s="1"/>
  <c r="G4301" i="11"/>
  <c r="Q4301" i="11" s="1"/>
  <c r="G4316" i="11"/>
  <c r="Q4316" i="11" s="1"/>
  <c r="G4331" i="11"/>
  <c r="Q4331" i="11" s="1"/>
  <c r="G4361" i="11"/>
  <c r="Q4361" i="11" s="1"/>
  <c r="G4376" i="11"/>
  <c r="Q4376" i="11" s="1"/>
  <c r="G4346" i="11"/>
  <c r="Q4346" i="11" s="1"/>
  <c r="G4391" i="11"/>
  <c r="Q4391" i="11" s="1"/>
  <c r="G4406" i="11"/>
  <c r="Q4406" i="11" s="1"/>
  <c r="G4421" i="11"/>
  <c r="Q4421" i="11" s="1"/>
  <c r="G4436" i="11"/>
  <c r="Q4436" i="11" s="1"/>
  <c r="G4451" i="11"/>
  <c r="Q4451" i="11" s="1"/>
  <c r="H4301" i="11"/>
  <c r="R4301" i="11" s="1"/>
  <c r="H4316" i="11"/>
  <c r="R4316" i="11" s="1"/>
  <c r="H4331" i="11"/>
  <c r="R4331" i="11" s="1"/>
  <c r="H4406" i="11"/>
  <c r="R4406" i="11" s="1"/>
  <c r="H4421" i="11"/>
  <c r="R4421" i="11" s="1"/>
  <c r="H4346" i="11"/>
  <c r="R4346" i="11" s="1"/>
  <c r="H4361" i="11"/>
  <c r="R4361" i="11" s="1"/>
  <c r="H4376" i="11"/>
  <c r="R4376" i="11" s="1"/>
  <c r="H4391" i="11"/>
  <c r="R4391" i="11" s="1"/>
  <c r="H4436" i="11"/>
  <c r="R4436" i="11" s="1"/>
  <c r="H4451" i="11"/>
  <c r="R4451" i="11" s="1"/>
  <c r="G2816" i="11"/>
  <c r="Q2816" i="11" s="1"/>
  <c r="G2831" i="11"/>
  <c r="Q2831" i="11" s="1"/>
  <c r="G2846" i="11"/>
  <c r="Q2846" i="11" s="1"/>
  <c r="G2861" i="11"/>
  <c r="Q2861" i="11" s="1"/>
  <c r="G2876" i="11"/>
  <c r="Q2876" i="11" s="1"/>
  <c r="G2891" i="11"/>
  <c r="Q2891" i="11" s="1"/>
  <c r="G2906" i="11"/>
  <c r="Q2906" i="11" s="1"/>
  <c r="G2921" i="11"/>
  <c r="Q2921" i="11" s="1"/>
  <c r="G2936" i="11"/>
  <c r="Q2936" i="11" s="1"/>
  <c r="G2951" i="11"/>
  <c r="Q2951" i="11" s="1"/>
  <c r="G2966" i="11"/>
  <c r="Q2966" i="11" s="1"/>
  <c r="H2816" i="11"/>
  <c r="R2816" i="11" s="1"/>
  <c r="H2831" i="11"/>
  <c r="R2831" i="11" s="1"/>
  <c r="H2846" i="11"/>
  <c r="R2846" i="11" s="1"/>
  <c r="H2861" i="11"/>
  <c r="R2861" i="11" s="1"/>
  <c r="H2876" i="11"/>
  <c r="R2876" i="11" s="1"/>
  <c r="H2891" i="11"/>
  <c r="R2891" i="11" s="1"/>
  <c r="H2906" i="11"/>
  <c r="R2906" i="11" s="1"/>
  <c r="H2921" i="11"/>
  <c r="R2921" i="11" s="1"/>
  <c r="H2936" i="11"/>
  <c r="R2936" i="11" s="1"/>
  <c r="H2951" i="11"/>
  <c r="R2951" i="11" s="1"/>
  <c r="H2966" i="11"/>
  <c r="R2966" i="11" s="1"/>
  <c r="G1331" i="11"/>
  <c r="Q1331" i="11" s="1"/>
  <c r="G1346" i="11"/>
  <c r="Q1346" i="11" s="1"/>
  <c r="G1361" i="11"/>
  <c r="Q1361" i="11" s="1"/>
  <c r="G1376" i="11"/>
  <c r="Q1376" i="11" s="1"/>
  <c r="G1391" i="11"/>
  <c r="Q1391" i="11" s="1"/>
  <c r="G1406" i="11"/>
  <c r="Q1406" i="11" s="1"/>
  <c r="G1421" i="11"/>
  <c r="Q1421" i="11" s="1"/>
  <c r="G1436" i="11"/>
  <c r="Q1436" i="11" s="1"/>
  <c r="G1451" i="11"/>
  <c r="Q1451" i="11" s="1"/>
  <c r="G1466" i="11"/>
  <c r="Q1466" i="11" s="1"/>
  <c r="G1481" i="11"/>
  <c r="Q1481" i="11" s="1"/>
  <c r="H1331" i="11"/>
  <c r="R1331" i="11" s="1"/>
  <c r="H1346" i="11"/>
  <c r="R1346" i="11" s="1"/>
  <c r="H1361" i="11"/>
  <c r="R1361" i="11" s="1"/>
  <c r="H1376" i="11"/>
  <c r="R1376" i="11" s="1"/>
  <c r="H1391" i="11"/>
  <c r="R1391" i="11" s="1"/>
  <c r="H1406" i="11"/>
  <c r="R1406" i="11" s="1"/>
  <c r="H1421" i="11"/>
  <c r="R1421" i="11" s="1"/>
  <c r="H1436" i="11"/>
  <c r="R1436" i="11" s="1"/>
  <c r="H1451" i="11"/>
  <c r="R1451" i="11" s="1"/>
  <c r="H1466" i="11"/>
  <c r="R1466" i="11" s="1"/>
  <c r="H1481" i="11"/>
  <c r="R1481" i="11" s="1"/>
  <c r="G3281" i="11"/>
  <c r="Q3281" i="11" s="1"/>
  <c r="G3296" i="11"/>
  <c r="Q3296" i="11" s="1"/>
  <c r="G3176" i="11"/>
  <c r="Q3176" i="11" s="1"/>
  <c r="G3236" i="11"/>
  <c r="Q3236" i="11" s="1"/>
  <c r="G3251" i="11"/>
  <c r="Q3251" i="11" s="1"/>
  <c r="G3146" i="11"/>
  <c r="Q3146" i="11" s="1"/>
  <c r="G3191" i="11"/>
  <c r="Q3191" i="11" s="1"/>
  <c r="G3161" i="11"/>
  <c r="Q3161" i="11" s="1"/>
  <c r="G3266" i="11"/>
  <c r="Q3266" i="11" s="1"/>
  <c r="G3206" i="11"/>
  <c r="Q3206" i="11" s="1"/>
  <c r="G3221" i="11"/>
  <c r="Q3221" i="11" s="1"/>
  <c r="H3281" i="11"/>
  <c r="R3281" i="11" s="1"/>
  <c r="H3296" i="11"/>
  <c r="R3296" i="11" s="1"/>
  <c r="H3146" i="11"/>
  <c r="R3146" i="11" s="1"/>
  <c r="H3266" i="11"/>
  <c r="R3266" i="11" s="1"/>
  <c r="H3206" i="11"/>
  <c r="R3206" i="11" s="1"/>
  <c r="H3221" i="11"/>
  <c r="R3221" i="11" s="1"/>
  <c r="H3251" i="11"/>
  <c r="R3251" i="11" s="1"/>
  <c r="H3176" i="11"/>
  <c r="R3176" i="11" s="1"/>
  <c r="H3161" i="11"/>
  <c r="R3161" i="11" s="1"/>
  <c r="H3191" i="11"/>
  <c r="R3191" i="11" s="1"/>
  <c r="H3236" i="11"/>
  <c r="R3236" i="11" s="1"/>
  <c r="G1166" i="11"/>
  <c r="Q1166" i="11" s="1"/>
  <c r="G1181" i="11"/>
  <c r="Q1181" i="11" s="1"/>
  <c r="G1241" i="11"/>
  <c r="Q1241" i="11" s="1"/>
  <c r="G1256" i="11"/>
  <c r="Q1256" i="11" s="1"/>
  <c r="G1271" i="11"/>
  <c r="Q1271" i="11" s="1"/>
  <c r="G1286" i="11"/>
  <c r="Q1286" i="11" s="1"/>
  <c r="G1301" i="11"/>
  <c r="Q1301" i="11" s="1"/>
  <c r="G1316" i="11"/>
  <c r="Q1316" i="11" s="1"/>
  <c r="G1196" i="11"/>
  <c r="Q1196" i="11" s="1"/>
  <c r="G1226" i="11"/>
  <c r="Q1226" i="11" s="1"/>
  <c r="G1211" i="11"/>
  <c r="Q1211" i="11" s="1"/>
  <c r="H1166" i="11"/>
  <c r="R1166" i="11" s="1"/>
  <c r="H1181" i="11"/>
  <c r="R1181" i="11" s="1"/>
  <c r="H1241" i="11"/>
  <c r="R1241" i="11" s="1"/>
  <c r="H1256" i="11"/>
  <c r="R1256" i="11" s="1"/>
  <c r="H1271" i="11"/>
  <c r="R1271" i="11" s="1"/>
  <c r="H1286" i="11"/>
  <c r="R1286" i="11" s="1"/>
  <c r="H1301" i="11"/>
  <c r="R1301" i="11" s="1"/>
  <c r="H1316" i="11"/>
  <c r="R1316" i="11" s="1"/>
  <c r="H1211" i="11"/>
  <c r="R1211" i="11" s="1"/>
  <c r="H1196" i="11"/>
  <c r="R1196" i="11" s="1"/>
  <c r="H1226" i="11"/>
  <c r="R1226" i="11" s="1"/>
  <c r="G175" i="11"/>
  <c r="Q175" i="11" s="1"/>
  <c r="G190" i="11"/>
  <c r="Q190" i="11" s="1"/>
  <c r="G205" i="11"/>
  <c r="Q205" i="11" s="1"/>
  <c r="G220" i="11"/>
  <c r="Q220" i="11" s="1"/>
  <c r="G235" i="11"/>
  <c r="Q235" i="11" s="1"/>
  <c r="G250" i="11"/>
  <c r="Q250" i="11" s="1"/>
  <c r="G265" i="11"/>
  <c r="Q265" i="11" s="1"/>
  <c r="G280" i="11"/>
  <c r="Q280" i="11" s="1"/>
  <c r="G295" i="11"/>
  <c r="Q295" i="11" s="1"/>
  <c r="G310" i="11"/>
  <c r="Q310" i="11" s="1"/>
  <c r="G325" i="11"/>
  <c r="Q325" i="11" s="1"/>
  <c r="H175" i="11"/>
  <c r="R175" i="11" s="1"/>
  <c r="H190" i="11"/>
  <c r="R190" i="11" s="1"/>
  <c r="H205" i="11"/>
  <c r="R205" i="11" s="1"/>
  <c r="H220" i="11"/>
  <c r="R220" i="11" s="1"/>
  <c r="H235" i="11"/>
  <c r="R235" i="11" s="1"/>
  <c r="H250" i="11"/>
  <c r="R250" i="11" s="1"/>
  <c r="H265" i="11"/>
  <c r="R265" i="11" s="1"/>
  <c r="H280" i="11"/>
  <c r="R280" i="11" s="1"/>
  <c r="H295" i="11"/>
  <c r="R295" i="11" s="1"/>
  <c r="H310" i="11"/>
  <c r="R310" i="11" s="1"/>
  <c r="H325" i="11"/>
  <c r="R325" i="11" s="1"/>
  <c r="G1165" i="11"/>
  <c r="Q1165" i="11" s="1"/>
  <c r="G1180" i="11"/>
  <c r="Q1180" i="11" s="1"/>
  <c r="G1195" i="11"/>
  <c r="Q1195" i="11" s="1"/>
  <c r="G1240" i="11"/>
  <c r="Q1240" i="11" s="1"/>
  <c r="G1255" i="11"/>
  <c r="Q1255" i="11" s="1"/>
  <c r="G1270" i="11"/>
  <c r="Q1270" i="11" s="1"/>
  <c r="G1285" i="11"/>
  <c r="Q1285" i="11" s="1"/>
  <c r="G1300" i="11"/>
  <c r="Q1300" i="11" s="1"/>
  <c r="G1315" i="11"/>
  <c r="Q1315" i="11" s="1"/>
  <c r="G1225" i="11"/>
  <c r="Q1225" i="11" s="1"/>
  <c r="G1210" i="11"/>
  <c r="Q1210" i="11" s="1"/>
  <c r="H1165" i="11"/>
  <c r="R1165" i="11" s="1"/>
  <c r="H1180" i="11"/>
  <c r="R1180" i="11" s="1"/>
  <c r="H1240" i="11"/>
  <c r="R1240" i="11" s="1"/>
  <c r="H1255" i="11"/>
  <c r="R1255" i="11" s="1"/>
  <c r="H1270" i="11"/>
  <c r="R1270" i="11" s="1"/>
  <c r="H1285" i="11"/>
  <c r="R1285" i="11" s="1"/>
  <c r="H1300" i="11"/>
  <c r="R1300" i="11" s="1"/>
  <c r="H1315" i="11"/>
  <c r="R1315" i="11" s="1"/>
  <c r="H1225" i="11"/>
  <c r="R1225" i="11" s="1"/>
  <c r="H1195" i="11"/>
  <c r="R1195" i="11" s="1"/>
  <c r="H1210" i="11"/>
  <c r="R1210" i="11" s="1"/>
  <c r="H10" i="11"/>
  <c r="R10" i="11" s="1"/>
  <c r="H25" i="11"/>
  <c r="R25" i="11" s="1"/>
  <c r="H40" i="11"/>
  <c r="R40" i="11" s="1"/>
  <c r="H55" i="11"/>
  <c r="R55" i="11" s="1"/>
  <c r="H70" i="11"/>
  <c r="R70" i="11" s="1"/>
  <c r="H85" i="11"/>
  <c r="R85" i="11" s="1"/>
  <c r="H100" i="11"/>
  <c r="R100" i="11" s="1"/>
  <c r="H115" i="11"/>
  <c r="R115" i="11" s="1"/>
  <c r="H130" i="11"/>
  <c r="R130" i="11" s="1"/>
  <c r="H145" i="11"/>
  <c r="R145" i="11" s="1"/>
  <c r="H160" i="11"/>
  <c r="R160" i="11" s="1"/>
  <c r="G10" i="11"/>
  <c r="Q10" i="11" s="1"/>
  <c r="G25" i="11"/>
  <c r="Q25" i="11" s="1"/>
  <c r="G40" i="11"/>
  <c r="Q40" i="11" s="1"/>
  <c r="G55" i="11"/>
  <c r="Q55" i="11" s="1"/>
  <c r="G70" i="11"/>
  <c r="Q70" i="11" s="1"/>
  <c r="G85" i="11"/>
  <c r="Q85" i="11" s="1"/>
  <c r="G100" i="11"/>
  <c r="Q100" i="11" s="1"/>
  <c r="G115" i="11"/>
  <c r="Q115" i="11" s="1"/>
  <c r="G130" i="11"/>
  <c r="Q130" i="11" s="1"/>
  <c r="G145" i="11"/>
  <c r="Q145" i="11" s="1"/>
  <c r="G160" i="11"/>
  <c r="Q160" i="11" s="1"/>
  <c r="G2980" i="11"/>
  <c r="Q2980" i="11" s="1"/>
  <c r="G2995" i="11"/>
  <c r="Q2995" i="11" s="1"/>
  <c r="G3010" i="11"/>
  <c r="Q3010" i="11" s="1"/>
  <c r="G3025" i="11"/>
  <c r="Q3025" i="11" s="1"/>
  <c r="G3040" i="11"/>
  <c r="Q3040" i="11" s="1"/>
  <c r="G3055" i="11"/>
  <c r="Q3055" i="11" s="1"/>
  <c r="G3070" i="11"/>
  <c r="Q3070" i="11" s="1"/>
  <c r="G3085" i="11"/>
  <c r="Q3085" i="11" s="1"/>
  <c r="G3115" i="11"/>
  <c r="Q3115" i="11" s="1"/>
  <c r="G3130" i="11"/>
  <c r="Q3130" i="11" s="1"/>
  <c r="G3100" i="11"/>
  <c r="Q3100" i="11" s="1"/>
  <c r="H2980" i="11"/>
  <c r="R2980" i="11" s="1"/>
  <c r="H2995" i="11"/>
  <c r="R2995" i="11" s="1"/>
  <c r="H3010" i="11"/>
  <c r="R3010" i="11" s="1"/>
  <c r="H3025" i="11"/>
  <c r="R3025" i="11" s="1"/>
  <c r="H3040" i="11"/>
  <c r="R3040" i="11" s="1"/>
  <c r="H3055" i="11"/>
  <c r="R3055" i="11" s="1"/>
  <c r="H3070" i="11"/>
  <c r="R3070" i="11" s="1"/>
  <c r="H3085" i="11"/>
  <c r="R3085" i="11" s="1"/>
  <c r="H3130" i="11"/>
  <c r="R3130" i="11" s="1"/>
  <c r="H3100" i="11"/>
  <c r="R3100" i="11" s="1"/>
  <c r="H3115" i="11"/>
  <c r="R3115" i="11" s="1"/>
  <c r="G340" i="11"/>
  <c r="Q340" i="11" s="1"/>
  <c r="G355" i="11"/>
  <c r="Q355" i="11" s="1"/>
  <c r="G370" i="11"/>
  <c r="Q370" i="11" s="1"/>
  <c r="G385" i="11"/>
  <c r="Q385" i="11" s="1"/>
  <c r="G400" i="11"/>
  <c r="Q400" i="11" s="1"/>
  <c r="G415" i="11"/>
  <c r="Q415" i="11" s="1"/>
  <c r="G430" i="11"/>
  <c r="Q430" i="11" s="1"/>
  <c r="G445" i="11"/>
  <c r="Q445" i="11" s="1"/>
  <c r="G460" i="11"/>
  <c r="Q460" i="11" s="1"/>
  <c r="G475" i="11"/>
  <c r="Q475" i="11" s="1"/>
  <c r="G490" i="11"/>
  <c r="Q490" i="11" s="1"/>
  <c r="H340" i="11"/>
  <c r="R340" i="11" s="1"/>
  <c r="H355" i="11"/>
  <c r="R355" i="11" s="1"/>
  <c r="H370" i="11"/>
  <c r="R370" i="11" s="1"/>
  <c r="H385" i="11"/>
  <c r="R385" i="11" s="1"/>
  <c r="H400" i="11"/>
  <c r="R400" i="11" s="1"/>
  <c r="H415" i="11"/>
  <c r="R415" i="11" s="1"/>
  <c r="H430" i="11"/>
  <c r="R430" i="11" s="1"/>
  <c r="H445" i="11"/>
  <c r="R445" i="11" s="1"/>
  <c r="H460" i="11"/>
  <c r="R460" i="11" s="1"/>
  <c r="H475" i="11"/>
  <c r="R475" i="11" s="1"/>
  <c r="H490" i="11"/>
  <c r="R490" i="11" s="1"/>
  <c r="G1990" i="11"/>
  <c r="Q1990" i="11" s="1"/>
  <c r="G2005" i="11"/>
  <c r="Q2005" i="11" s="1"/>
  <c r="G2020" i="11"/>
  <c r="Q2020" i="11" s="1"/>
  <c r="G2035" i="11"/>
  <c r="Q2035" i="11" s="1"/>
  <c r="G2050" i="11"/>
  <c r="Q2050" i="11" s="1"/>
  <c r="G2065" i="11"/>
  <c r="Q2065" i="11" s="1"/>
  <c r="G2080" i="11"/>
  <c r="Q2080" i="11" s="1"/>
  <c r="G2095" i="11"/>
  <c r="Q2095" i="11" s="1"/>
  <c r="G2110" i="11"/>
  <c r="Q2110" i="11" s="1"/>
  <c r="G2125" i="11"/>
  <c r="Q2125" i="11" s="1"/>
  <c r="G2140" i="11"/>
  <c r="Q2140" i="11" s="1"/>
  <c r="H1990" i="11"/>
  <c r="R1990" i="11" s="1"/>
  <c r="H2005" i="11"/>
  <c r="R2005" i="11" s="1"/>
  <c r="H2020" i="11"/>
  <c r="R2020" i="11" s="1"/>
  <c r="H2035" i="11"/>
  <c r="R2035" i="11" s="1"/>
  <c r="H2050" i="11"/>
  <c r="R2050" i="11" s="1"/>
  <c r="H2065" i="11"/>
  <c r="R2065" i="11" s="1"/>
  <c r="H2080" i="11"/>
  <c r="R2080" i="11" s="1"/>
  <c r="H2095" i="11"/>
  <c r="R2095" i="11" s="1"/>
  <c r="H2110" i="11"/>
  <c r="R2110" i="11" s="1"/>
  <c r="H2125" i="11"/>
  <c r="R2125" i="11" s="1"/>
  <c r="H2140" i="11"/>
  <c r="R2140" i="11" s="1"/>
  <c r="G3640" i="11"/>
  <c r="Q3640" i="11" s="1"/>
  <c r="G3655" i="11"/>
  <c r="Q3655" i="11" s="1"/>
  <c r="G3670" i="11"/>
  <c r="Q3670" i="11" s="1"/>
  <c r="G3685" i="11"/>
  <c r="Q3685" i="11" s="1"/>
  <c r="G3700" i="11"/>
  <c r="Q3700" i="11" s="1"/>
  <c r="G3715" i="11"/>
  <c r="Q3715" i="11" s="1"/>
  <c r="G3730" i="11"/>
  <c r="Q3730" i="11" s="1"/>
  <c r="G3745" i="11"/>
  <c r="Q3745" i="11" s="1"/>
  <c r="G3760" i="11"/>
  <c r="Q3760" i="11" s="1"/>
  <c r="G3775" i="11"/>
  <c r="Q3775" i="11" s="1"/>
  <c r="G3790" i="11"/>
  <c r="Q3790" i="11" s="1"/>
  <c r="H3640" i="11"/>
  <c r="R3640" i="11" s="1"/>
  <c r="H3655" i="11"/>
  <c r="R3655" i="11" s="1"/>
  <c r="H3670" i="11"/>
  <c r="R3670" i="11" s="1"/>
  <c r="H3685" i="11"/>
  <c r="R3685" i="11" s="1"/>
  <c r="H3700" i="11"/>
  <c r="R3700" i="11" s="1"/>
  <c r="H3715" i="11"/>
  <c r="R3715" i="11" s="1"/>
  <c r="H3730" i="11"/>
  <c r="R3730" i="11" s="1"/>
  <c r="H3745" i="11"/>
  <c r="R3745" i="11" s="1"/>
  <c r="H3760" i="11"/>
  <c r="R3760" i="11" s="1"/>
  <c r="H3775" i="11"/>
  <c r="R3775" i="11" s="1"/>
  <c r="H3790" i="11"/>
  <c r="R3790" i="11" s="1"/>
  <c r="G2485" i="11"/>
  <c r="Q2485" i="11" s="1"/>
  <c r="G2500" i="11"/>
  <c r="Q2500" i="11" s="1"/>
  <c r="G2515" i="11"/>
  <c r="Q2515" i="11" s="1"/>
  <c r="G2530" i="11"/>
  <c r="Q2530" i="11" s="1"/>
  <c r="G2545" i="11"/>
  <c r="Q2545" i="11" s="1"/>
  <c r="G2560" i="11"/>
  <c r="Q2560" i="11" s="1"/>
  <c r="G2575" i="11"/>
  <c r="Q2575" i="11" s="1"/>
  <c r="G2590" i="11"/>
  <c r="Q2590" i="11" s="1"/>
  <c r="G2605" i="11"/>
  <c r="Q2605" i="11" s="1"/>
  <c r="G2620" i="11"/>
  <c r="Q2620" i="11" s="1"/>
  <c r="G2635" i="11"/>
  <c r="Q2635" i="11" s="1"/>
  <c r="H2485" i="11"/>
  <c r="R2485" i="11" s="1"/>
  <c r="H2500" i="11"/>
  <c r="R2500" i="11" s="1"/>
  <c r="H2515" i="11"/>
  <c r="R2515" i="11" s="1"/>
  <c r="H2530" i="11"/>
  <c r="R2530" i="11" s="1"/>
  <c r="H2545" i="11"/>
  <c r="R2545" i="11" s="1"/>
  <c r="H2560" i="11"/>
  <c r="R2560" i="11" s="1"/>
  <c r="H2575" i="11"/>
  <c r="R2575" i="11" s="1"/>
  <c r="H2590" i="11"/>
  <c r="R2590" i="11" s="1"/>
  <c r="H2605" i="11"/>
  <c r="R2605" i="11" s="1"/>
  <c r="H2620" i="11"/>
  <c r="R2620" i="11" s="1"/>
  <c r="H2635" i="11"/>
  <c r="R2635" i="11" s="1"/>
  <c r="G4300" i="11"/>
  <c r="Q4300" i="11" s="1"/>
  <c r="G4315" i="11"/>
  <c r="Q4315" i="11" s="1"/>
  <c r="G4330" i="11"/>
  <c r="Q4330" i="11" s="1"/>
  <c r="G4405" i="11"/>
  <c r="Q4405" i="11" s="1"/>
  <c r="G4420" i="11"/>
  <c r="Q4420" i="11" s="1"/>
  <c r="G4345" i="11"/>
  <c r="Q4345" i="11" s="1"/>
  <c r="G4360" i="11"/>
  <c r="Q4360" i="11" s="1"/>
  <c r="G4375" i="11"/>
  <c r="Q4375" i="11" s="1"/>
  <c r="G4390" i="11"/>
  <c r="Q4390" i="11" s="1"/>
  <c r="G4435" i="11"/>
  <c r="Q4435" i="11" s="1"/>
  <c r="G4450" i="11"/>
  <c r="Q4450" i="11" s="1"/>
  <c r="H4300" i="11"/>
  <c r="R4300" i="11" s="1"/>
  <c r="H4315" i="11"/>
  <c r="R4315" i="11" s="1"/>
  <c r="H4330" i="11"/>
  <c r="R4330" i="11" s="1"/>
  <c r="H4345" i="11"/>
  <c r="R4345" i="11" s="1"/>
  <c r="H4360" i="11"/>
  <c r="R4360" i="11" s="1"/>
  <c r="H4375" i="11"/>
  <c r="R4375" i="11" s="1"/>
  <c r="H4390" i="11"/>
  <c r="R4390" i="11" s="1"/>
  <c r="H4435" i="11"/>
  <c r="R4435" i="11" s="1"/>
  <c r="H4405" i="11"/>
  <c r="R4405" i="11" s="1"/>
  <c r="H4420" i="11"/>
  <c r="R4420" i="11" s="1"/>
  <c r="H4450" i="11"/>
  <c r="R4450" i="11" s="1"/>
  <c r="G3280" i="11"/>
  <c r="Q3280" i="11" s="1"/>
  <c r="G3295" i="11"/>
  <c r="Q3295" i="11" s="1"/>
  <c r="G3205" i="11"/>
  <c r="Q3205" i="11" s="1"/>
  <c r="G3220" i="11"/>
  <c r="Q3220" i="11" s="1"/>
  <c r="G3250" i="11"/>
  <c r="Q3250" i="11" s="1"/>
  <c r="G3145" i="11"/>
  <c r="Q3145" i="11" s="1"/>
  <c r="G3160" i="11"/>
  <c r="Q3160" i="11" s="1"/>
  <c r="G3175" i="11"/>
  <c r="Q3175" i="11" s="1"/>
  <c r="G3265" i="11"/>
  <c r="Q3265" i="11" s="1"/>
  <c r="G3190" i="11"/>
  <c r="Q3190" i="11" s="1"/>
  <c r="G3235" i="11"/>
  <c r="Q3235" i="11" s="1"/>
  <c r="H3220" i="11"/>
  <c r="R3220" i="11" s="1"/>
  <c r="H3280" i="11"/>
  <c r="R3280" i="11" s="1"/>
  <c r="H3295" i="11"/>
  <c r="R3295" i="11" s="1"/>
  <c r="H3235" i="11"/>
  <c r="R3235" i="11" s="1"/>
  <c r="H3145" i="11"/>
  <c r="R3145" i="11" s="1"/>
  <c r="H3205" i="11"/>
  <c r="R3205" i="11" s="1"/>
  <c r="H3190" i="11"/>
  <c r="R3190" i="11" s="1"/>
  <c r="H3265" i="11"/>
  <c r="R3265" i="11" s="1"/>
  <c r="H3160" i="11"/>
  <c r="R3160" i="11" s="1"/>
  <c r="H3175" i="11"/>
  <c r="R3175" i="11" s="1"/>
  <c r="H3250" i="11"/>
  <c r="R3250" i="11" s="1"/>
  <c r="G730" i="11"/>
  <c r="Q730" i="11" s="1"/>
  <c r="G745" i="11"/>
  <c r="Q745" i="11" s="1"/>
  <c r="G760" i="11"/>
  <c r="Q760" i="11" s="1"/>
  <c r="G775" i="11"/>
  <c r="Q775" i="11" s="1"/>
  <c r="G790" i="11"/>
  <c r="Q790" i="11" s="1"/>
  <c r="G805" i="11"/>
  <c r="Q805" i="11" s="1"/>
  <c r="G820" i="11"/>
  <c r="Q820" i="11" s="1"/>
  <c r="G685" i="11"/>
  <c r="Q685" i="11" s="1"/>
  <c r="G700" i="11"/>
  <c r="Q700" i="11" s="1"/>
  <c r="G670" i="11"/>
  <c r="Q670" i="11" s="1"/>
  <c r="G715" i="11"/>
  <c r="Q715" i="11" s="1"/>
  <c r="H730" i="11"/>
  <c r="R730" i="11" s="1"/>
  <c r="H745" i="11"/>
  <c r="R745" i="11" s="1"/>
  <c r="H760" i="11"/>
  <c r="R760" i="11" s="1"/>
  <c r="H775" i="11"/>
  <c r="R775" i="11" s="1"/>
  <c r="H790" i="11"/>
  <c r="R790" i="11" s="1"/>
  <c r="H805" i="11"/>
  <c r="R805" i="11" s="1"/>
  <c r="H820" i="11"/>
  <c r="R820" i="11" s="1"/>
  <c r="H715" i="11"/>
  <c r="R715" i="11" s="1"/>
  <c r="H700" i="11"/>
  <c r="R700" i="11" s="1"/>
  <c r="H670" i="11"/>
  <c r="R670" i="11" s="1"/>
  <c r="H685" i="11"/>
  <c r="R685" i="11" s="1"/>
  <c r="G3310" i="11"/>
  <c r="Q3310" i="11" s="1"/>
  <c r="G3325" i="11"/>
  <c r="Q3325" i="11" s="1"/>
  <c r="G3340" i="11"/>
  <c r="Q3340" i="11" s="1"/>
  <c r="G3355" i="11"/>
  <c r="Q3355" i="11" s="1"/>
  <c r="G3370" i="11"/>
  <c r="Q3370" i="11" s="1"/>
  <c r="G3385" i="11"/>
  <c r="Q3385" i="11" s="1"/>
  <c r="G3400" i="11"/>
  <c r="Q3400" i="11" s="1"/>
  <c r="G3415" i="11"/>
  <c r="Q3415" i="11" s="1"/>
  <c r="G3460" i="11"/>
  <c r="Q3460" i="11" s="1"/>
  <c r="G3430" i="11"/>
  <c r="Q3430" i="11" s="1"/>
  <c r="G3445" i="11"/>
  <c r="Q3445" i="11" s="1"/>
  <c r="H3310" i="11"/>
  <c r="R3310" i="11" s="1"/>
  <c r="H3325" i="11"/>
  <c r="R3325" i="11" s="1"/>
  <c r="H3340" i="11"/>
  <c r="R3340" i="11" s="1"/>
  <c r="H3355" i="11"/>
  <c r="R3355" i="11" s="1"/>
  <c r="H3370" i="11"/>
  <c r="R3370" i="11" s="1"/>
  <c r="H3385" i="11"/>
  <c r="R3385" i="11" s="1"/>
  <c r="H3415" i="11"/>
  <c r="R3415" i="11" s="1"/>
  <c r="H3430" i="11"/>
  <c r="R3430" i="11" s="1"/>
  <c r="H3460" i="11"/>
  <c r="R3460" i="11" s="1"/>
  <c r="H3445" i="11"/>
  <c r="R3445" i="11" s="1"/>
  <c r="H3400" i="11"/>
  <c r="R3400" i="11" s="1"/>
  <c r="G1330" i="11"/>
  <c r="Q1330" i="11" s="1"/>
  <c r="G1345" i="11"/>
  <c r="Q1345" i="11" s="1"/>
  <c r="G1360" i="11"/>
  <c r="Q1360" i="11" s="1"/>
  <c r="G1375" i="11"/>
  <c r="Q1375" i="11" s="1"/>
  <c r="G1390" i="11"/>
  <c r="Q1390" i="11" s="1"/>
  <c r="G1405" i="11"/>
  <c r="Q1405" i="11" s="1"/>
  <c r="G1420" i="11"/>
  <c r="Q1420" i="11" s="1"/>
  <c r="G1435" i="11"/>
  <c r="Q1435" i="11" s="1"/>
  <c r="G1450" i="11"/>
  <c r="Q1450" i="11" s="1"/>
  <c r="G1465" i="11"/>
  <c r="Q1465" i="11" s="1"/>
  <c r="G1480" i="11"/>
  <c r="Q1480" i="11" s="1"/>
  <c r="H1330" i="11"/>
  <c r="R1330" i="11" s="1"/>
  <c r="H1345" i="11"/>
  <c r="R1345" i="11" s="1"/>
  <c r="H1360" i="11"/>
  <c r="R1360" i="11" s="1"/>
  <c r="H1375" i="11"/>
  <c r="R1375" i="11" s="1"/>
  <c r="H1390" i="11"/>
  <c r="R1390" i="11" s="1"/>
  <c r="H1405" i="11"/>
  <c r="R1405" i="11" s="1"/>
  <c r="H1420" i="11"/>
  <c r="R1420" i="11" s="1"/>
  <c r="H1435" i="11"/>
  <c r="R1435" i="11" s="1"/>
  <c r="H1450" i="11"/>
  <c r="R1450" i="11" s="1"/>
  <c r="H1465" i="11"/>
  <c r="R1465" i="11" s="1"/>
  <c r="H1480" i="11"/>
  <c r="R1480" i="11" s="1"/>
  <c r="G1660" i="11"/>
  <c r="Q1660" i="11" s="1"/>
  <c r="G1675" i="11"/>
  <c r="Q1675" i="11" s="1"/>
  <c r="G1690" i="11"/>
  <c r="Q1690" i="11" s="1"/>
  <c r="G1705" i="11"/>
  <c r="Q1705" i="11" s="1"/>
  <c r="G1720" i="11"/>
  <c r="Q1720" i="11" s="1"/>
  <c r="G1735" i="11"/>
  <c r="Q1735" i="11" s="1"/>
  <c r="G1750" i="11"/>
  <c r="Q1750" i="11" s="1"/>
  <c r="G1765" i="11"/>
  <c r="Q1765" i="11" s="1"/>
  <c r="G1780" i="11"/>
  <c r="Q1780" i="11" s="1"/>
  <c r="G1795" i="11"/>
  <c r="Q1795" i="11" s="1"/>
  <c r="G1810" i="11"/>
  <c r="Q1810" i="11" s="1"/>
  <c r="H1660" i="11"/>
  <c r="R1660" i="11" s="1"/>
  <c r="H1675" i="11"/>
  <c r="R1675" i="11" s="1"/>
  <c r="H1690" i="11"/>
  <c r="R1690" i="11" s="1"/>
  <c r="H1705" i="11"/>
  <c r="R1705" i="11" s="1"/>
  <c r="H1720" i="11"/>
  <c r="R1720" i="11" s="1"/>
  <c r="H1735" i="11"/>
  <c r="R1735" i="11" s="1"/>
  <c r="H1750" i="11"/>
  <c r="R1750" i="11" s="1"/>
  <c r="H1765" i="11"/>
  <c r="R1765" i="11" s="1"/>
  <c r="H1780" i="11"/>
  <c r="R1780" i="11" s="1"/>
  <c r="H1795" i="11"/>
  <c r="R1795" i="11" s="1"/>
  <c r="H1810" i="11"/>
  <c r="R1810" i="11" s="1"/>
  <c r="G4495" i="11"/>
  <c r="Q4495" i="11" s="1"/>
  <c r="G4510" i="11"/>
  <c r="Q4510" i="11" s="1"/>
  <c r="G4525" i="11"/>
  <c r="Q4525" i="11" s="1"/>
  <c r="G4540" i="11"/>
  <c r="Q4540" i="11" s="1"/>
  <c r="G4555" i="11"/>
  <c r="Q4555" i="11" s="1"/>
  <c r="G4570" i="11"/>
  <c r="Q4570" i="11" s="1"/>
  <c r="G4585" i="11"/>
  <c r="Q4585" i="11" s="1"/>
  <c r="G4600" i="11"/>
  <c r="Q4600" i="11" s="1"/>
  <c r="G4615" i="11"/>
  <c r="Q4615" i="11" s="1"/>
  <c r="G4465" i="11"/>
  <c r="Q4465" i="11" s="1"/>
  <c r="G4480" i="11"/>
  <c r="Q4480" i="11" s="1"/>
  <c r="H4495" i="11"/>
  <c r="R4495" i="11" s="1"/>
  <c r="H4510" i="11"/>
  <c r="R4510" i="11" s="1"/>
  <c r="H4525" i="11"/>
  <c r="R4525" i="11" s="1"/>
  <c r="H4540" i="11"/>
  <c r="R4540" i="11" s="1"/>
  <c r="H4555" i="11"/>
  <c r="R4555" i="11" s="1"/>
  <c r="H4570" i="11"/>
  <c r="R4570" i="11" s="1"/>
  <c r="H4585" i="11"/>
  <c r="R4585" i="11" s="1"/>
  <c r="H4600" i="11"/>
  <c r="R4600" i="11" s="1"/>
  <c r="H4615" i="11"/>
  <c r="R4615" i="11" s="1"/>
  <c r="H4465" i="11"/>
  <c r="R4465" i="11" s="1"/>
  <c r="H4480" i="11"/>
  <c r="R4480" i="11" s="1"/>
  <c r="G595" i="11"/>
  <c r="Q595" i="11" s="1"/>
  <c r="G610" i="11"/>
  <c r="Q610" i="11" s="1"/>
  <c r="G505" i="11"/>
  <c r="Q505" i="11" s="1"/>
  <c r="G520" i="11"/>
  <c r="Q520" i="11" s="1"/>
  <c r="G535" i="11"/>
  <c r="Q535" i="11" s="1"/>
  <c r="G550" i="11"/>
  <c r="Q550" i="11" s="1"/>
  <c r="G625" i="11"/>
  <c r="Q625" i="11" s="1"/>
  <c r="G640" i="11"/>
  <c r="Q640" i="11" s="1"/>
  <c r="G580" i="11"/>
  <c r="Q580" i="11" s="1"/>
  <c r="G655" i="11"/>
  <c r="Q655" i="11" s="1"/>
  <c r="G565" i="11"/>
  <c r="Q565" i="11" s="1"/>
  <c r="H505" i="11"/>
  <c r="R505" i="11" s="1"/>
  <c r="H520" i="11"/>
  <c r="R520" i="11" s="1"/>
  <c r="H535" i="11"/>
  <c r="R535" i="11" s="1"/>
  <c r="H550" i="11"/>
  <c r="R550" i="11" s="1"/>
  <c r="H640" i="11"/>
  <c r="R640" i="11" s="1"/>
  <c r="H625" i="11"/>
  <c r="R625" i="11" s="1"/>
  <c r="H655" i="11"/>
  <c r="R655" i="11" s="1"/>
  <c r="H565" i="11"/>
  <c r="R565" i="11" s="1"/>
  <c r="H610" i="11"/>
  <c r="R610" i="11" s="1"/>
  <c r="H595" i="11"/>
  <c r="R595" i="11" s="1"/>
  <c r="H580" i="11"/>
  <c r="R580" i="11" s="1"/>
  <c r="G4630" i="11"/>
  <c r="Q4630" i="11" s="1"/>
  <c r="G4645" i="11"/>
  <c r="Q4645" i="11" s="1"/>
  <c r="G4660" i="11"/>
  <c r="Q4660" i="11" s="1"/>
  <c r="G4675" i="11"/>
  <c r="Q4675" i="11" s="1"/>
  <c r="G4690" i="11"/>
  <c r="Q4690" i="11" s="1"/>
  <c r="G4705" i="11"/>
  <c r="Q4705" i="11" s="1"/>
  <c r="G4720" i="11"/>
  <c r="Q4720" i="11" s="1"/>
  <c r="G4735" i="11"/>
  <c r="Q4735" i="11" s="1"/>
  <c r="G4750" i="11"/>
  <c r="Q4750" i="11" s="1"/>
  <c r="G4765" i="11"/>
  <c r="Q4765" i="11" s="1"/>
  <c r="G4780" i="11"/>
  <c r="Q4780" i="11" s="1"/>
  <c r="H4630" i="11"/>
  <c r="R4630" i="11" s="1"/>
  <c r="H4645" i="11"/>
  <c r="R4645" i="11" s="1"/>
  <c r="H4660" i="11"/>
  <c r="R4660" i="11" s="1"/>
  <c r="H4675" i="11"/>
  <c r="R4675" i="11" s="1"/>
  <c r="H4690" i="11"/>
  <c r="R4690" i="11" s="1"/>
  <c r="H4705" i="11"/>
  <c r="R4705" i="11" s="1"/>
  <c r="H4720" i="11"/>
  <c r="R4720" i="11" s="1"/>
  <c r="H4735" i="11"/>
  <c r="R4735" i="11" s="1"/>
  <c r="H4750" i="11"/>
  <c r="R4750" i="11" s="1"/>
  <c r="H4765" i="11"/>
  <c r="R4765" i="11" s="1"/>
  <c r="H4780" i="11"/>
  <c r="R4780" i="11" s="1"/>
  <c r="G3475" i="11"/>
  <c r="Q3475" i="11" s="1"/>
  <c r="G3535" i="11"/>
  <c r="Q3535" i="11" s="1"/>
  <c r="G3550" i="11"/>
  <c r="Q3550" i="11" s="1"/>
  <c r="G3565" i="11"/>
  <c r="Q3565" i="11" s="1"/>
  <c r="G3625" i="11"/>
  <c r="Q3625" i="11" s="1"/>
  <c r="G3490" i="11"/>
  <c r="Q3490" i="11" s="1"/>
  <c r="G3505" i="11"/>
  <c r="Q3505" i="11" s="1"/>
  <c r="G3520" i="11"/>
  <c r="Q3520" i="11" s="1"/>
  <c r="G3580" i="11"/>
  <c r="Q3580" i="11" s="1"/>
  <c r="G3595" i="11"/>
  <c r="Q3595" i="11" s="1"/>
  <c r="G3610" i="11"/>
  <c r="Q3610" i="11" s="1"/>
  <c r="H3475" i="11"/>
  <c r="R3475" i="11" s="1"/>
  <c r="H3490" i="11"/>
  <c r="R3490" i="11" s="1"/>
  <c r="H3505" i="11"/>
  <c r="R3505" i="11" s="1"/>
  <c r="H3535" i="11"/>
  <c r="R3535" i="11" s="1"/>
  <c r="H3520" i="11"/>
  <c r="R3520" i="11" s="1"/>
  <c r="H3550" i="11"/>
  <c r="R3550" i="11" s="1"/>
  <c r="H3565" i="11"/>
  <c r="R3565" i="11" s="1"/>
  <c r="H3580" i="11"/>
  <c r="R3580" i="11" s="1"/>
  <c r="H3595" i="11"/>
  <c r="R3595" i="11" s="1"/>
  <c r="H3610" i="11"/>
  <c r="R3610" i="11" s="1"/>
  <c r="H3625" i="11"/>
  <c r="R3625" i="11" s="1"/>
  <c r="G2320" i="11"/>
  <c r="Q2320" i="11" s="1"/>
  <c r="G2335" i="11"/>
  <c r="Q2335" i="11" s="1"/>
  <c r="G2350" i="11"/>
  <c r="Q2350" i="11" s="1"/>
  <c r="G2365" i="11"/>
  <c r="Q2365" i="11" s="1"/>
  <c r="G2380" i="11"/>
  <c r="Q2380" i="11" s="1"/>
  <c r="G2395" i="11"/>
  <c r="Q2395" i="11" s="1"/>
  <c r="G2410" i="11"/>
  <c r="Q2410" i="11" s="1"/>
  <c r="G2425" i="11"/>
  <c r="Q2425" i="11" s="1"/>
  <c r="G2440" i="11"/>
  <c r="Q2440" i="11" s="1"/>
  <c r="G2455" i="11"/>
  <c r="Q2455" i="11" s="1"/>
  <c r="G2470" i="11"/>
  <c r="Q2470" i="11" s="1"/>
  <c r="H2320" i="11"/>
  <c r="R2320" i="11" s="1"/>
  <c r="H2335" i="11"/>
  <c r="R2335" i="11" s="1"/>
  <c r="H2350" i="11"/>
  <c r="R2350" i="11" s="1"/>
  <c r="H2365" i="11"/>
  <c r="R2365" i="11" s="1"/>
  <c r="H2380" i="11"/>
  <c r="R2380" i="11" s="1"/>
  <c r="H2395" i="11"/>
  <c r="R2395" i="11" s="1"/>
  <c r="H2410" i="11"/>
  <c r="R2410" i="11" s="1"/>
  <c r="H2425" i="11"/>
  <c r="R2425" i="11" s="1"/>
  <c r="H2440" i="11"/>
  <c r="R2440" i="11" s="1"/>
  <c r="H2455" i="11"/>
  <c r="R2455" i="11" s="1"/>
  <c r="H2470" i="11"/>
  <c r="R2470" i="11" s="1"/>
  <c r="G3805" i="11"/>
  <c r="Q3805" i="11" s="1"/>
  <c r="G3820" i="11"/>
  <c r="Q3820" i="11" s="1"/>
  <c r="G3835" i="11"/>
  <c r="Q3835" i="11" s="1"/>
  <c r="G3850" i="11"/>
  <c r="Q3850" i="11" s="1"/>
  <c r="G3865" i="11"/>
  <c r="Q3865" i="11" s="1"/>
  <c r="G3880" i="11"/>
  <c r="Q3880" i="11" s="1"/>
  <c r="G3895" i="11"/>
  <c r="Q3895" i="11" s="1"/>
  <c r="G3910" i="11"/>
  <c r="Q3910" i="11" s="1"/>
  <c r="G3925" i="11"/>
  <c r="Q3925" i="11" s="1"/>
  <c r="G3940" i="11"/>
  <c r="Q3940" i="11" s="1"/>
  <c r="G3955" i="11"/>
  <c r="Q3955" i="11" s="1"/>
  <c r="H3805" i="11"/>
  <c r="R3805" i="11" s="1"/>
  <c r="H3820" i="11"/>
  <c r="R3820" i="11" s="1"/>
  <c r="H3835" i="11"/>
  <c r="R3835" i="11" s="1"/>
  <c r="H3850" i="11"/>
  <c r="R3850" i="11" s="1"/>
  <c r="H3865" i="11"/>
  <c r="R3865" i="11" s="1"/>
  <c r="H3880" i="11"/>
  <c r="R3880" i="11" s="1"/>
  <c r="H3895" i="11"/>
  <c r="R3895" i="11" s="1"/>
  <c r="H3910" i="11"/>
  <c r="R3910" i="11" s="1"/>
  <c r="H3925" i="11"/>
  <c r="R3925" i="11" s="1"/>
  <c r="H3940" i="11"/>
  <c r="R3940" i="11" s="1"/>
  <c r="H3955" i="11"/>
  <c r="R3955" i="11" s="1"/>
  <c r="G1000" i="11"/>
  <c r="Q1000" i="11" s="1"/>
  <c r="G1015" i="11"/>
  <c r="Q1015" i="11" s="1"/>
  <c r="G1030" i="11"/>
  <c r="Q1030" i="11" s="1"/>
  <c r="G1045" i="11"/>
  <c r="Q1045" i="11" s="1"/>
  <c r="G1060" i="11"/>
  <c r="Q1060" i="11" s="1"/>
  <c r="G1075" i="11"/>
  <c r="Q1075" i="11" s="1"/>
  <c r="G1090" i="11"/>
  <c r="Q1090" i="11" s="1"/>
  <c r="G1105" i="11"/>
  <c r="Q1105" i="11" s="1"/>
  <c r="G1120" i="11"/>
  <c r="Q1120" i="11" s="1"/>
  <c r="G1135" i="11"/>
  <c r="Q1135" i="11" s="1"/>
  <c r="G1150" i="11"/>
  <c r="Q1150" i="11" s="1"/>
  <c r="H1000" i="11"/>
  <c r="R1000" i="11" s="1"/>
  <c r="H1015" i="11"/>
  <c r="R1015" i="11" s="1"/>
  <c r="H1030" i="11"/>
  <c r="R1030" i="11" s="1"/>
  <c r="H1045" i="11"/>
  <c r="R1045" i="11" s="1"/>
  <c r="H1060" i="11"/>
  <c r="R1060" i="11" s="1"/>
  <c r="H1075" i="11"/>
  <c r="R1075" i="11" s="1"/>
  <c r="H1090" i="11"/>
  <c r="R1090" i="11" s="1"/>
  <c r="H1105" i="11"/>
  <c r="R1105" i="11" s="1"/>
  <c r="H1120" i="11"/>
  <c r="R1120" i="11" s="1"/>
  <c r="H1135" i="11"/>
  <c r="R1135" i="11" s="1"/>
  <c r="H1150" i="11"/>
  <c r="R1150" i="11" s="1"/>
  <c r="G2815" i="11"/>
  <c r="Q2815" i="11" s="1"/>
  <c r="G2830" i="11"/>
  <c r="Q2830" i="11" s="1"/>
  <c r="G2845" i="11"/>
  <c r="Q2845" i="11" s="1"/>
  <c r="G2860" i="11"/>
  <c r="Q2860" i="11" s="1"/>
  <c r="G2875" i="11"/>
  <c r="Q2875" i="11" s="1"/>
  <c r="G2890" i="11"/>
  <c r="Q2890" i="11" s="1"/>
  <c r="G2905" i="11"/>
  <c r="Q2905" i="11" s="1"/>
  <c r="G2920" i="11"/>
  <c r="Q2920" i="11" s="1"/>
  <c r="G2935" i="11"/>
  <c r="Q2935" i="11" s="1"/>
  <c r="G2950" i="11"/>
  <c r="Q2950" i="11" s="1"/>
  <c r="G2965" i="11"/>
  <c r="Q2965" i="11" s="1"/>
  <c r="H2815" i="11"/>
  <c r="R2815" i="11" s="1"/>
  <c r="H2830" i="11"/>
  <c r="R2830" i="11" s="1"/>
  <c r="H2845" i="11"/>
  <c r="R2845" i="11" s="1"/>
  <c r="H2860" i="11"/>
  <c r="R2860" i="11" s="1"/>
  <c r="H2875" i="11"/>
  <c r="R2875" i="11" s="1"/>
  <c r="H2890" i="11"/>
  <c r="R2890" i="11" s="1"/>
  <c r="H2905" i="11"/>
  <c r="R2905" i="11" s="1"/>
  <c r="H2920" i="11"/>
  <c r="R2920" i="11" s="1"/>
  <c r="H2935" i="11"/>
  <c r="R2935" i="11" s="1"/>
  <c r="H2950" i="11"/>
  <c r="R2950" i="11" s="1"/>
  <c r="H2965" i="11"/>
  <c r="R2965" i="11" s="1"/>
  <c r="G1495" i="11"/>
  <c r="Q1495" i="11" s="1"/>
  <c r="G1585" i="11"/>
  <c r="Q1585" i="11" s="1"/>
  <c r="G1600" i="11"/>
  <c r="Q1600" i="11" s="1"/>
  <c r="G1615" i="11"/>
  <c r="Q1615" i="11" s="1"/>
  <c r="G1630" i="11"/>
  <c r="Q1630" i="11" s="1"/>
  <c r="G1645" i="11"/>
  <c r="Q1645" i="11" s="1"/>
  <c r="G1510" i="11"/>
  <c r="Q1510" i="11" s="1"/>
  <c r="G1555" i="11"/>
  <c r="Q1555" i="11" s="1"/>
  <c r="G1525" i="11"/>
  <c r="Q1525" i="11" s="1"/>
  <c r="G1540" i="11"/>
  <c r="Q1540" i="11" s="1"/>
  <c r="G1570" i="11"/>
  <c r="Q1570" i="11" s="1"/>
  <c r="H1495" i="11"/>
  <c r="R1495" i="11" s="1"/>
  <c r="H1585" i="11"/>
  <c r="R1585" i="11" s="1"/>
  <c r="H1600" i="11"/>
  <c r="R1600" i="11" s="1"/>
  <c r="H1615" i="11"/>
  <c r="R1615" i="11" s="1"/>
  <c r="H1630" i="11"/>
  <c r="R1630" i="11" s="1"/>
  <c r="H1645" i="11"/>
  <c r="R1645" i="11" s="1"/>
  <c r="H1570" i="11"/>
  <c r="R1570" i="11" s="1"/>
  <c r="H1555" i="11"/>
  <c r="R1555" i="11" s="1"/>
  <c r="H1510" i="11"/>
  <c r="R1510" i="11" s="1"/>
  <c r="H1525" i="11"/>
  <c r="R1525" i="11" s="1"/>
  <c r="H1540" i="11"/>
  <c r="R1540" i="11" s="1"/>
  <c r="G1659" i="11"/>
  <c r="Q1659" i="11" s="1"/>
  <c r="G1674" i="11"/>
  <c r="Q1674" i="11" s="1"/>
  <c r="G1689" i="11"/>
  <c r="Q1689" i="11" s="1"/>
  <c r="G1704" i="11"/>
  <c r="Q1704" i="11" s="1"/>
  <c r="G1719" i="11"/>
  <c r="Q1719" i="11" s="1"/>
  <c r="G1734" i="11"/>
  <c r="Q1734" i="11" s="1"/>
  <c r="G1749" i="11"/>
  <c r="Q1749" i="11" s="1"/>
  <c r="G1764" i="11"/>
  <c r="Q1764" i="11" s="1"/>
  <c r="G1779" i="11"/>
  <c r="Q1779" i="11" s="1"/>
  <c r="G1794" i="11"/>
  <c r="Q1794" i="11" s="1"/>
  <c r="G1809" i="11"/>
  <c r="Q1809" i="11" s="1"/>
  <c r="H1659" i="11"/>
  <c r="R1659" i="11" s="1"/>
  <c r="H1674" i="11"/>
  <c r="R1674" i="11" s="1"/>
  <c r="H1689" i="11"/>
  <c r="R1689" i="11" s="1"/>
  <c r="H1704" i="11"/>
  <c r="R1704" i="11" s="1"/>
  <c r="H1719" i="11"/>
  <c r="R1719" i="11" s="1"/>
  <c r="H1734" i="11"/>
  <c r="R1734" i="11" s="1"/>
  <c r="H1749" i="11"/>
  <c r="R1749" i="11" s="1"/>
  <c r="H1764" i="11"/>
  <c r="R1764" i="11" s="1"/>
  <c r="H1779" i="11"/>
  <c r="R1779" i="11" s="1"/>
  <c r="H1794" i="11"/>
  <c r="R1794" i="11" s="1"/>
  <c r="H1809" i="11"/>
  <c r="R1809" i="11" s="1"/>
  <c r="G2814" i="11"/>
  <c r="Q2814" i="11" s="1"/>
  <c r="G2829" i="11"/>
  <c r="Q2829" i="11" s="1"/>
  <c r="G2844" i="11"/>
  <c r="Q2844" i="11" s="1"/>
  <c r="G2859" i="11"/>
  <c r="Q2859" i="11" s="1"/>
  <c r="G2874" i="11"/>
  <c r="Q2874" i="11" s="1"/>
  <c r="G2889" i="11"/>
  <c r="Q2889" i="11" s="1"/>
  <c r="G2904" i="11"/>
  <c r="Q2904" i="11" s="1"/>
  <c r="G2919" i="11"/>
  <c r="Q2919" i="11" s="1"/>
  <c r="G2934" i="11"/>
  <c r="Q2934" i="11" s="1"/>
  <c r="G2949" i="11"/>
  <c r="Q2949" i="11" s="1"/>
  <c r="G2964" i="11"/>
  <c r="Q2964" i="11" s="1"/>
  <c r="H2814" i="11"/>
  <c r="R2814" i="11" s="1"/>
  <c r="H2829" i="11"/>
  <c r="R2829" i="11" s="1"/>
  <c r="H2844" i="11"/>
  <c r="R2844" i="11" s="1"/>
  <c r="H2859" i="11"/>
  <c r="R2859" i="11" s="1"/>
  <c r="H2874" i="11"/>
  <c r="R2874" i="11" s="1"/>
  <c r="H2889" i="11"/>
  <c r="R2889" i="11" s="1"/>
  <c r="H2904" i="11"/>
  <c r="R2904" i="11" s="1"/>
  <c r="H2919" i="11"/>
  <c r="R2919" i="11" s="1"/>
  <c r="H2934" i="11"/>
  <c r="R2934" i="11" s="1"/>
  <c r="H2949" i="11"/>
  <c r="R2949" i="11" s="1"/>
  <c r="H2964" i="11"/>
  <c r="R2964" i="11" s="1"/>
  <c r="G1164" i="11"/>
  <c r="Q1164" i="11" s="1"/>
  <c r="G1179" i="11"/>
  <c r="Q1179" i="11" s="1"/>
  <c r="G1239" i="11"/>
  <c r="Q1239" i="11" s="1"/>
  <c r="G1254" i="11"/>
  <c r="Q1254" i="11" s="1"/>
  <c r="G1269" i="11"/>
  <c r="Q1269" i="11" s="1"/>
  <c r="G1284" i="11"/>
  <c r="Q1284" i="11" s="1"/>
  <c r="G1299" i="11"/>
  <c r="Q1299" i="11" s="1"/>
  <c r="G1314" i="11"/>
  <c r="Q1314" i="11" s="1"/>
  <c r="G1224" i="11"/>
  <c r="Q1224" i="11" s="1"/>
  <c r="G1209" i="11"/>
  <c r="Q1209" i="11" s="1"/>
  <c r="G1194" i="11"/>
  <c r="Q1194" i="11" s="1"/>
  <c r="H1164" i="11"/>
  <c r="R1164" i="11" s="1"/>
  <c r="H1179" i="11"/>
  <c r="R1179" i="11" s="1"/>
  <c r="H1194" i="11"/>
  <c r="R1194" i="11" s="1"/>
  <c r="H1239" i="11"/>
  <c r="R1239" i="11" s="1"/>
  <c r="H1254" i="11"/>
  <c r="R1254" i="11" s="1"/>
  <c r="H1269" i="11"/>
  <c r="R1269" i="11" s="1"/>
  <c r="H1284" i="11"/>
  <c r="R1284" i="11" s="1"/>
  <c r="H1299" i="11"/>
  <c r="R1299" i="11" s="1"/>
  <c r="H1314" i="11"/>
  <c r="R1314" i="11" s="1"/>
  <c r="H1209" i="11"/>
  <c r="R1209" i="11" s="1"/>
  <c r="H1224" i="11"/>
  <c r="R1224" i="11" s="1"/>
  <c r="G4299" i="11"/>
  <c r="Q4299" i="11" s="1"/>
  <c r="G4314" i="11"/>
  <c r="Q4314" i="11" s="1"/>
  <c r="G4329" i="11"/>
  <c r="Q4329" i="11" s="1"/>
  <c r="G4344" i="11"/>
  <c r="Q4344" i="11" s="1"/>
  <c r="G4359" i="11"/>
  <c r="Q4359" i="11" s="1"/>
  <c r="G4389" i="11"/>
  <c r="Q4389" i="11" s="1"/>
  <c r="G4404" i="11"/>
  <c r="Q4404" i="11" s="1"/>
  <c r="G4419" i="11"/>
  <c r="Q4419" i="11" s="1"/>
  <c r="G4434" i="11"/>
  <c r="Q4434" i="11" s="1"/>
  <c r="G4374" i="11"/>
  <c r="Q4374" i="11" s="1"/>
  <c r="G4449" i="11"/>
  <c r="Q4449" i="11" s="1"/>
  <c r="H4299" i="11"/>
  <c r="R4299" i="11" s="1"/>
  <c r="H4314" i="11"/>
  <c r="R4314" i="11" s="1"/>
  <c r="H4329" i="11"/>
  <c r="R4329" i="11" s="1"/>
  <c r="H4344" i="11"/>
  <c r="R4344" i="11" s="1"/>
  <c r="H4374" i="11"/>
  <c r="R4374" i="11" s="1"/>
  <c r="H4419" i="11"/>
  <c r="R4419" i="11" s="1"/>
  <c r="H4359" i="11"/>
  <c r="R4359" i="11" s="1"/>
  <c r="H4389" i="11"/>
  <c r="R4389" i="11" s="1"/>
  <c r="H4404" i="11"/>
  <c r="R4404" i="11" s="1"/>
  <c r="H4434" i="11"/>
  <c r="R4434" i="11" s="1"/>
  <c r="H4449" i="11"/>
  <c r="R4449" i="11" s="1"/>
  <c r="G339" i="11"/>
  <c r="Q339" i="11" s="1"/>
  <c r="G354" i="11"/>
  <c r="Q354" i="11" s="1"/>
  <c r="G369" i="11"/>
  <c r="Q369" i="11" s="1"/>
  <c r="G384" i="11"/>
  <c r="Q384" i="11" s="1"/>
  <c r="G399" i="11"/>
  <c r="Q399" i="11" s="1"/>
  <c r="G414" i="11"/>
  <c r="Q414" i="11" s="1"/>
  <c r="G429" i="11"/>
  <c r="Q429" i="11" s="1"/>
  <c r="G444" i="11"/>
  <c r="Q444" i="11" s="1"/>
  <c r="G459" i="11"/>
  <c r="Q459" i="11" s="1"/>
  <c r="G474" i="11"/>
  <c r="Q474" i="11" s="1"/>
  <c r="G489" i="11"/>
  <c r="Q489" i="11" s="1"/>
  <c r="H339" i="11"/>
  <c r="R339" i="11" s="1"/>
  <c r="H354" i="11"/>
  <c r="R354" i="11" s="1"/>
  <c r="H369" i="11"/>
  <c r="R369" i="11" s="1"/>
  <c r="H384" i="11"/>
  <c r="R384" i="11" s="1"/>
  <c r="H399" i="11"/>
  <c r="R399" i="11" s="1"/>
  <c r="H414" i="11"/>
  <c r="R414" i="11" s="1"/>
  <c r="H429" i="11"/>
  <c r="R429" i="11" s="1"/>
  <c r="H444" i="11"/>
  <c r="R444" i="11" s="1"/>
  <c r="H459" i="11"/>
  <c r="R459" i="11" s="1"/>
  <c r="H474" i="11"/>
  <c r="R474" i="11" s="1"/>
  <c r="H489" i="11"/>
  <c r="R489" i="11" s="1"/>
  <c r="G3804" i="11"/>
  <c r="Q3804" i="11" s="1"/>
  <c r="G3819" i="11"/>
  <c r="Q3819" i="11" s="1"/>
  <c r="G3834" i="11"/>
  <c r="Q3834" i="11" s="1"/>
  <c r="G3849" i="11"/>
  <c r="Q3849" i="11" s="1"/>
  <c r="G3864" i="11"/>
  <c r="Q3864" i="11" s="1"/>
  <c r="G3879" i="11"/>
  <c r="Q3879" i="11" s="1"/>
  <c r="G3894" i="11"/>
  <c r="Q3894" i="11" s="1"/>
  <c r="G3909" i="11"/>
  <c r="Q3909" i="11" s="1"/>
  <c r="G3924" i="11"/>
  <c r="Q3924" i="11" s="1"/>
  <c r="G3939" i="11"/>
  <c r="Q3939" i="11" s="1"/>
  <c r="G3954" i="11"/>
  <c r="Q3954" i="11" s="1"/>
  <c r="H3804" i="11"/>
  <c r="R3804" i="11" s="1"/>
  <c r="H3819" i="11"/>
  <c r="R3819" i="11" s="1"/>
  <c r="H3834" i="11"/>
  <c r="R3834" i="11" s="1"/>
  <c r="H3849" i="11"/>
  <c r="R3849" i="11" s="1"/>
  <c r="H3864" i="11"/>
  <c r="R3864" i="11" s="1"/>
  <c r="H3879" i="11"/>
  <c r="R3879" i="11" s="1"/>
  <c r="H3894" i="11"/>
  <c r="R3894" i="11" s="1"/>
  <c r="H3909" i="11"/>
  <c r="R3909" i="11" s="1"/>
  <c r="H3924" i="11"/>
  <c r="R3924" i="11" s="1"/>
  <c r="H3939" i="11"/>
  <c r="R3939" i="11" s="1"/>
  <c r="H3954" i="11"/>
  <c r="R3954" i="11" s="1"/>
  <c r="G1494" i="11"/>
  <c r="Q1494" i="11" s="1"/>
  <c r="G1584" i="11"/>
  <c r="Q1584" i="11" s="1"/>
  <c r="G1599" i="11"/>
  <c r="Q1599" i="11" s="1"/>
  <c r="G1614" i="11"/>
  <c r="Q1614" i="11" s="1"/>
  <c r="G1629" i="11"/>
  <c r="Q1629" i="11" s="1"/>
  <c r="G1644" i="11"/>
  <c r="Q1644" i="11" s="1"/>
  <c r="G1524" i="11"/>
  <c r="Q1524" i="11" s="1"/>
  <c r="G1509" i="11"/>
  <c r="Q1509" i="11" s="1"/>
  <c r="G1554" i="11"/>
  <c r="Q1554" i="11" s="1"/>
  <c r="G1569" i="11"/>
  <c r="Q1569" i="11" s="1"/>
  <c r="G1539" i="11"/>
  <c r="Q1539" i="11" s="1"/>
  <c r="H1494" i="11"/>
  <c r="R1494" i="11" s="1"/>
  <c r="H1584" i="11"/>
  <c r="R1584" i="11" s="1"/>
  <c r="H1599" i="11"/>
  <c r="R1599" i="11" s="1"/>
  <c r="H1614" i="11"/>
  <c r="R1614" i="11" s="1"/>
  <c r="H1629" i="11"/>
  <c r="R1629" i="11" s="1"/>
  <c r="H1644" i="11"/>
  <c r="R1644" i="11" s="1"/>
  <c r="H1554" i="11"/>
  <c r="R1554" i="11" s="1"/>
  <c r="H1539" i="11"/>
  <c r="R1539" i="11" s="1"/>
  <c r="H1569" i="11"/>
  <c r="R1569" i="11" s="1"/>
  <c r="H1524" i="11"/>
  <c r="R1524" i="11" s="1"/>
  <c r="H1509" i="11"/>
  <c r="R1509" i="11" s="1"/>
  <c r="G2979" i="11"/>
  <c r="Q2979" i="11" s="1"/>
  <c r="G2994" i="11"/>
  <c r="Q2994" i="11" s="1"/>
  <c r="G3009" i="11"/>
  <c r="Q3009" i="11" s="1"/>
  <c r="G3024" i="11"/>
  <c r="Q3024" i="11" s="1"/>
  <c r="G3039" i="11"/>
  <c r="Q3039" i="11" s="1"/>
  <c r="G3054" i="11"/>
  <c r="Q3054" i="11" s="1"/>
  <c r="G3069" i="11"/>
  <c r="Q3069" i="11" s="1"/>
  <c r="G3129" i="11"/>
  <c r="Q3129" i="11" s="1"/>
  <c r="G3099" i="11"/>
  <c r="Q3099" i="11" s="1"/>
  <c r="G3084" i="11"/>
  <c r="Q3084" i="11" s="1"/>
  <c r="G3114" i="11"/>
  <c r="Q3114" i="11" s="1"/>
  <c r="H2979" i="11"/>
  <c r="R2979" i="11" s="1"/>
  <c r="H2994" i="11"/>
  <c r="R2994" i="11" s="1"/>
  <c r="H3009" i="11"/>
  <c r="R3009" i="11" s="1"/>
  <c r="H3024" i="11"/>
  <c r="R3024" i="11" s="1"/>
  <c r="H3039" i="11"/>
  <c r="R3039" i="11" s="1"/>
  <c r="H3054" i="11"/>
  <c r="R3054" i="11" s="1"/>
  <c r="H3069" i="11"/>
  <c r="R3069" i="11" s="1"/>
  <c r="H3099" i="11"/>
  <c r="R3099" i="11" s="1"/>
  <c r="H3084" i="11"/>
  <c r="R3084" i="11" s="1"/>
  <c r="H3129" i="11"/>
  <c r="R3129" i="11" s="1"/>
  <c r="H3114" i="11"/>
  <c r="R3114" i="11" s="1"/>
  <c r="H1329" i="11"/>
  <c r="R1329" i="11" s="1"/>
  <c r="H1344" i="11"/>
  <c r="R1344" i="11" s="1"/>
  <c r="H1359" i="11"/>
  <c r="R1359" i="11" s="1"/>
  <c r="H1374" i="11"/>
  <c r="R1374" i="11" s="1"/>
  <c r="H1389" i="11"/>
  <c r="R1389" i="11" s="1"/>
  <c r="H1404" i="11"/>
  <c r="R1404" i="11" s="1"/>
  <c r="H1419" i="11"/>
  <c r="R1419" i="11" s="1"/>
  <c r="H1434" i="11"/>
  <c r="R1434" i="11" s="1"/>
  <c r="H1449" i="11"/>
  <c r="R1449" i="11" s="1"/>
  <c r="H1464" i="11"/>
  <c r="R1464" i="11" s="1"/>
  <c r="H1479" i="11"/>
  <c r="R1479" i="11" s="1"/>
  <c r="G1329" i="11"/>
  <c r="Q1329" i="11" s="1"/>
  <c r="G1344" i="11"/>
  <c r="Q1344" i="11" s="1"/>
  <c r="G1359" i="11"/>
  <c r="Q1359" i="11" s="1"/>
  <c r="G1374" i="11"/>
  <c r="Q1374" i="11" s="1"/>
  <c r="G1389" i="11"/>
  <c r="Q1389" i="11" s="1"/>
  <c r="G1404" i="11"/>
  <c r="Q1404" i="11" s="1"/>
  <c r="G1419" i="11"/>
  <c r="Q1419" i="11" s="1"/>
  <c r="G1434" i="11"/>
  <c r="Q1434" i="11" s="1"/>
  <c r="G1449" i="11"/>
  <c r="Q1449" i="11" s="1"/>
  <c r="G1464" i="11"/>
  <c r="Q1464" i="11" s="1"/>
  <c r="G1479" i="11"/>
  <c r="Q1479" i="11" s="1"/>
  <c r="G9" i="11"/>
  <c r="Q9" i="11" s="1"/>
  <c r="G24" i="11"/>
  <c r="Q24" i="11" s="1"/>
  <c r="G39" i="11"/>
  <c r="Q39" i="11" s="1"/>
  <c r="G54" i="11"/>
  <c r="Q54" i="11" s="1"/>
  <c r="G69" i="11"/>
  <c r="Q69" i="11" s="1"/>
  <c r="G84" i="11"/>
  <c r="Q84" i="11" s="1"/>
  <c r="G99" i="11"/>
  <c r="Q99" i="11" s="1"/>
  <c r="G114" i="11"/>
  <c r="Q114" i="11" s="1"/>
  <c r="G129" i="11"/>
  <c r="Q129" i="11" s="1"/>
  <c r="G144" i="11"/>
  <c r="Q144" i="11" s="1"/>
  <c r="G159" i="11"/>
  <c r="Q159" i="11" s="1"/>
  <c r="H39" i="11"/>
  <c r="R39" i="11" s="1"/>
  <c r="H54" i="11"/>
  <c r="R54" i="11" s="1"/>
  <c r="H69" i="11"/>
  <c r="R69" i="11" s="1"/>
  <c r="H84" i="11"/>
  <c r="R84" i="11" s="1"/>
  <c r="H99" i="11"/>
  <c r="R99" i="11" s="1"/>
  <c r="H114" i="11"/>
  <c r="R114" i="11" s="1"/>
  <c r="H129" i="11"/>
  <c r="R129" i="11" s="1"/>
  <c r="H144" i="11"/>
  <c r="R144" i="11" s="1"/>
  <c r="H159" i="11"/>
  <c r="R159" i="11" s="1"/>
  <c r="H9" i="11"/>
  <c r="R9" i="11" s="1"/>
  <c r="H24" i="11"/>
  <c r="R24" i="11" s="1"/>
  <c r="G999" i="11"/>
  <c r="Q999" i="11" s="1"/>
  <c r="G1014" i="11"/>
  <c r="Q1014" i="11" s="1"/>
  <c r="G1029" i="11"/>
  <c r="Q1029" i="11" s="1"/>
  <c r="G1044" i="11"/>
  <c r="Q1044" i="11" s="1"/>
  <c r="G1059" i="11"/>
  <c r="Q1059" i="11" s="1"/>
  <c r="G1074" i="11"/>
  <c r="Q1074" i="11" s="1"/>
  <c r="G1089" i="11"/>
  <c r="Q1089" i="11" s="1"/>
  <c r="G1104" i="11"/>
  <c r="Q1104" i="11" s="1"/>
  <c r="G1119" i="11"/>
  <c r="Q1119" i="11" s="1"/>
  <c r="G1134" i="11"/>
  <c r="Q1134" i="11" s="1"/>
  <c r="G1149" i="11"/>
  <c r="Q1149" i="11" s="1"/>
  <c r="H999" i="11"/>
  <c r="R999" i="11" s="1"/>
  <c r="H1014" i="11"/>
  <c r="R1014" i="11" s="1"/>
  <c r="H1029" i="11"/>
  <c r="R1029" i="11" s="1"/>
  <c r="H1044" i="11"/>
  <c r="R1044" i="11" s="1"/>
  <c r="H1059" i="11"/>
  <c r="R1059" i="11" s="1"/>
  <c r="H1074" i="11"/>
  <c r="R1074" i="11" s="1"/>
  <c r="H1089" i="11"/>
  <c r="R1089" i="11" s="1"/>
  <c r="H1104" i="11"/>
  <c r="R1104" i="11" s="1"/>
  <c r="H1119" i="11"/>
  <c r="R1119" i="11" s="1"/>
  <c r="H1134" i="11"/>
  <c r="R1134" i="11" s="1"/>
  <c r="H1149" i="11"/>
  <c r="R1149" i="11" s="1"/>
  <c r="G729" i="11"/>
  <c r="Q729" i="11" s="1"/>
  <c r="G744" i="11"/>
  <c r="Q744" i="11" s="1"/>
  <c r="G759" i="11"/>
  <c r="Q759" i="11" s="1"/>
  <c r="G774" i="11"/>
  <c r="Q774" i="11" s="1"/>
  <c r="G789" i="11"/>
  <c r="Q789" i="11" s="1"/>
  <c r="G804" i="11"/>
  <c r="Q804" i="11" s="1"/>
  <c r="G819" i="11"/>
  <c r="Q819" i="11" s="1"/>
  <c r="G669" i="11"/>
  <c r="Q669" i="11" s="1"/>
  <c r="G714" i="11"/>
  <c r="Q714" i="11" s="1"/>
  <c r="G684" i="11"/>
  <c r="Q684" i="11" s="1"/>
  <c r="G699" i="11"/>
  <c r="Q699" i="11" s="1"/>
  <c r="H729" i="11"/>
  <c r="R729" i="11" s="1"/>
  <c r="H744" i="11"/>
  <c r="R744" i="11" s="1"/>
  <c r="H759" i="11"/>
  <c r="R759" i="11" s="1"/>
  <c r="H774" i="11"/>
  <c r="R774" i="11" s="1"/>
  <c r="H789" i="11"/>
  <c r="R789" i="11" s="1"/>
  <c r="H804" i="11"/>
  <c r="R804" i="11" s="1"/>
  <c r="H819" i="11"/>
  <c r="R819" i="11" s="1"/>
  <c r="H684" i="11"/>
  <c r="R684" i="11" s="1"/>
  <c r="H669" i="11"/>
  <c r="R669" i="11" s="1"/>
  <c r="H699" i="11"/>
  <c r="R699" i="11" s="1"/>
  <c r="H714" i="11"/>
  <c r="R714" i="11" s="1"/>
  <c r="G3204" i="11"/>
  <c r="Q3204" i="11" s="1"/>
  <c r="G3234" i="11"/>
  <c r="Q3234" i="11" s="1"/>
  <c r="G3279" i="11"/>
  <c r="Q3279" i="11" s="1"/>
  <c r="G3294" i="11"/>
  <c r="Q3294" i="11" s="1"/>
  <c r="G3174" i="11"/>
  <c r="Q3174" i="11" s="1"/>
  <c r="G3144" i="11"/>
  <c r="Q3144" i="11" s="1"/>
  <c r="G3159" i="11"/>
  <c r="Q3159" i="11" s="1"/>
  <c r="G3249" i="11"/>
  <c r="Q3249" i="11" s="1"/>
  <c r="G3264" i="11"/>
  <c r="Q3264" i="11" s="1"/>
  <c r="G3189" i="11"/>
  <c r="Q3189" i="11" s="1"/>
  <c r="G3219" i="11"/>
  <c r="Q3219" i="11" s="1"/>
  <c r="H3279" i="11"/>
  <c r="R3279" i="11" s="1"/>
  <c r="H3294" i="11"/>
  <c r="R3294" i="11" s="1"/>
  <c r="H3219" i="11"/>
  <c r="R3219" i="11" s="1"/>
  <c r="H3264" i="11"/>
  <c r="R3264" i="11" s="1"/>
  <c r="H3159" i="11"/>
  <c r="R3159" i="11" s="1"/>
  <c r="H3189" i="11"/>
  <c r="R3189" i="11" s="1"/>
  <c r="H3174" i="11"/>
  <c r="R3174" i="11" s="1"/>
  <c r="H3204" i="11"/>
  <c r="R3204" i="11" s="1"/>
  <c r="H3234" i="11"/>
  <c r="R3234" i="11" s="1"/>
  <c r="H3249" i="11"/>
  <c r="R3249" i="11" s="1"/>
  <c r="H3144" i="11"/>
  <c r="R3144" i="11" s="1"/>
  <c r="G3309" i="11"/>
  <c r="Q3309" i="11" s="1"/>
  <c r="G3324" i="11"/>
  <c r="Q3324" i="11" s="1"/>
  <c r="G3339" i="11"/>
  <c r="Q3339" i="11" s="1"/>
  <c r="G3354" i="11"/>
  <c r="Q3354" i="11" s="1"/>
  <c r="G3369" i="11"/>
  <c r="Q3369" i="11" s="1"/>
  <c r="G3384" i="11"/>
  <c r="Q3384" i="11" s="1"/>
  <c r="G3414" i="11"/>
  <c r="Q3414" i="11" s="1"/>
  <c r="G3444" i="11"/>
  <c r="Q3444" i="11" s="1"/>
  <c r="G3459" i="11"/>
  <c r="Q3459" i="11" s="1"/>
  <c r="G3399" i="11"/>
  <c r="Q3399" i="11" s="1"/>
  <c r="G3429" i="11"/>
  <c r="Q3429" i="11" s="1"/>
  <c r="H3309" i="11"/>
  <c r="R3309" i="11" s="1"/>
  <c r="H3324" i="11"/>
  <c r="R3324" i="11" s="1"/>
  <c r="H3339" i="11"/>
  <c r="R3339" i="11" s="1"/>
  <c r="H3354" i="11"/>
  <c r="R3354" i="11" s="1"/>
  <c r="H3369" i="11"/>
  <c r="R3369" i="11" s="1"/>
  <c r="H3384" i="11"/>
  <c r="R3384" i="11" s="1"/>
  <c r="H3429" i="11"/>
  <c r="R3429" i="11" s="1"/>
  <c r="H3459" i="11"/>
  <c r="R3459" i="11" s="1"/>
  <c r="H3414" i="11"/>
  <c r="R3414" i="11" s="1"/>
  <c r="H3399" i="11"/>
  <c r="R3399" i="11" s="1"/>
  <c r="H3444" i="11"/>
  <c r="R3444" i="11" s="1"/>
  <c r="G3519" i="11"/>
  <c r="Q3519" i="11" s="1"/>
  <c r="G3549" i="11"/>
  <c r="Q3549" i="11" s="1"/>
  <c r="G3564" i="11"/>
  <c r="Q3564" i="11" s="1"/>
  <c r="G3474" i="11"/>
  <c r="Q3474" i="11" s="1"/>
  <c r="G3489" i="11"/>
  <c r="Q3489" i="11" s="1"/>
  <c r="G3504" i="11"/>
  <c r="Q3504" i="11" s="1"/>
  <c r="G3534" i="11"/>
  <c r="Q3534" i="11" s="1"/>
  <c r="G3579" i="11"/>
  <c r="Q3579" i="11" s="1"/>
  <c r="G3594" i="11"/>
  <c r="Q3594" i="11" s="1"/>
  <c r="G3609" i="11"/>
  <c r="Q3609" i="11" s="1"/>
  <c r="G3624" i="11"/>
  <c r="Q3624" i="11" s="1"/>
  <c r="H3474" i="11"/>
  <c r="R3474" i="11" s="1"/>
  <c r="H3489" i="11"/>
  <c r="R3489" i="11" s="1"/>
  <c r="H3504" i="11"/>
  <c r="R3504" i="11" s="1"/>
  <c r="H3534" i="11"/>
  <c r="R3534" i="11" s="1"/>
  <c r="H3579" i="11"/>
  <c r="R3579" i="11" s="1"/>
  <c r="H3609" i="11"/>
  <c r="R3609" i="11" s="1"/>
  <c r="H3519" i="11"/>
  <c r="R3519" i="11" s="1"/>
  <c r="H3549" i="11"/>
  <c r="R3549" i="11" s="1"/>
  <c r="H3564" i="11"/>
  <c r="R3564" i="11" s="1"/>
  <c r="H3594" i="11"/>
  <c r="R3594" i="11" s="1"/>
  <c r="H3624" i="11"/>
  <c r="R3624" i="11" s="1"/>
  <c r="G3639" i="11"/>
  <c r="Q3639" i="11" s="1"/>
  <c r="G3654" i="11"/>
  <c r="Q3654" i="11" s="1"/>
  <c r="G3669" i="11"/>
  <c r="Q3669" i="11" s="1"/>
  <c r="G3684" i="11"/>
  <c r="Q3684" i="11" s="1"/>
  <c r="G3699" i="11"/>
  <c r="Q3699" i="11" s="1"/>
  <c r="G3714" i="11"/>
  <c r="Q3714" i="11" s="1"/>
  <c r="G3729" i="11"/>
  <c r="Q3729" i="11" s="1"/>
  <c r="G3744" i="11"/>
  <c r="Q3744" i="11" s="1"/>
  <c r="G3759" i="11"/>
  <c r="Q3759" i="11" s="1"/>
  <c r="G3774" i="11"/>
  <c r="Q3774" i="11" s="1"/>
  <c r="G3789" i="11"/>
  <c r="Q3789" i="11" s="1"/>
  <c r="H3639" i="11"/>
  <c r="R3639" i="11" s="1"/>
  <c r="H3654" i="11"/>
  <c r="R3654" i="11" s="1"/>
  <c r="H3669" i="11"/>
  <c r="R3669" i="11" s="1"/>
  <c r="H3684" i="11"/>
  <c r="R3684" i="11" s="1"/>
  <c r="H3699" i="11"/>
  <c r="R3699" i="11" s="1"/>
  <c r="H3714" i="11"/>
  <c r="R3714" i="11" s="1"/>
  <c r="H3729" i="11"/>
  <c r="R3729" i="11" s="1"/>
  <c r="H3744" i="11"/>
  <c r="R3744" i="11" s="1"/>
  <c r="H3759" i="11"/>
  <c r="R3759" i="11" s="1"/>
  <c r="H3774" i="11"/>
  <c r="R3774" i="11" s="1"/>
  <c r="H3789" i="11"/>
  <c r="R3789" i="11" s="1"/>
  <c r="G174" i="11"/>
  <c r="Q174" i="11" s="1"/>
  <c r="G189" i="11"/>
  <c r="Q189" i="11" s="1"/>
  <c r="G204" i="11"/>
  <c r="Q204" i="11" s="1"/>
  <c r="G219" i="11"/>
  <c r="Q219" i="11" s="1"/>
  <c r="G234" i="11"/>
  <c r="Q234" i="11" s="1"/>
  <c r="G249" i="11"/>
  <c r="Q249" i="11" s="1"/>
  <c r="G264" i="11"/>
  <c r="Q264" i="11" s="1"/>
  <c r="G279" i="11"/>
  <c r="Q279" i="11" s="1"/>
  <c r="G294" i="11"/>
  <c r="Q294" i="11" s="1"/>
  <c r="G309" i="11"/>
  <c r="Q309" i="11" s="1"/>
  <c r="G324" i="11"/>
  <c r="Q324" i="11" s="1"/>
  <c r="H174" i="11"/>
  <c r="R174" i="11" s="1"/>
  <c r="H189" i="11"/>
  <c r="R189" i="11" s="1"/>
  <c r="H204" i="11"/>
  <c r="R204" i="11" s="1"/>
  <c r="H219" i="11"/>
  <c r="R219" i="11" s="1"/>
  <c r="H234" i="11"/>
  <c r="R234" i="11" s="1"/>
  <c r="H249" i="11"/>
  <c r="R249" i="11" s="1"/>
  <c r="H264" i="11"/>
  <c r="R264" i="11" s="1"/>
  <c r="H279" i="11"/>
  <c r="R279" i="11" s="1"/>
  <c r="H294" i="11"/>
  <c r="R294" i="11" s="1"/>
  <c r="H309" i="11"/>
  <c r="R309" i="11" s="1"/>
  <c r="H324" i="11"/>
  <c r="R324" i="11" s="1"/>
  <c r="G4494" i="11"/>
  <c r="Q4494" i="11" s="1"/>
  <c r="G4509" i="11"/>
  <c r="Q4509" i="11" s="1"/>
  <c r="G4524" i="11"/>
  <c r="Q4524" i="11" s="1"/>
  <c r="G4539" i="11"/>
  <c r="Q4539" i="11" s="1"/>
  <c r="G4554" i="11"/>
  <c r="Q4554" i="11" s="1"/>
  <c r="G4569" i="11"/>
  <c r="Q4569" i="11" s="1"/>
  <c r="G4584" i="11"/>
  <c r="Q4584" i="11" s="1"/>
  <c r="G4599" i="11"/>
  <c r="Q4599" i="11" s="1"/>
  <c r="G4614" i="11"/>
  <c r="Q4614" i="11" s="1"/>
  <c r="G4464" i="11"/>
  <c r="Q4464" i="11" s="1"/>
  <c r="G4479" i="11"/>
  <c r="Q4479" i="11" s="1"/>
  <c r="H4494" i="11"/>
  <c r="R4494" i="11" s="1"/>
  <c r="H4509" i="11"/>
  <c r="R4509" i="11" s="1"/>
  <c r="H4524" i="11"/>
  <c r="R4524" i="11" s="1"/>
  <c r="H4539" i="11"/>
  <c r="R4539" i="11" s="1"/>
  <c r="H4554" i="11"/>
  <c r="R4554" i="11" s="1"/>
  <c r="H4569" i="11"/>
  <c r="R4569" i="11" s="1"/>
  <c r="H4584" i="11"/>
  <c r="R4584" i="11" s="1"/>
  <c r="H4599" i="11"/>
  <c r="R4599" i="11" s="1"/>
  <c r="H4614" i="11"/>
  <c r="R4614" i="11" s="1"/>
  <c r="H4464" i="11"/>
  <c r="R4464" i="11" s="1"/>
  <c r="H4479" i="11"/>
  <c r="R4479" i="11" s="1"/>
  <c r="G4629" i="11"/>
  <c r="Q4629" i="11" s="1"/>
  <c r="G4644" i="11"/>
  <c r="Q4644" i="11" s="1"/>
  <c r="G4659" i="11"/>
  <c r="Q4659" i="11" s="1"/>
  <c r="G4674" i="11"/>
  <c r="Q4674" i="11" s="1"/>
  <c r="G4689" i="11"/>
  <c r="Q4689" i="11" s="1"/>
  <c r="G4704" i="11"/>
  <c r="Q4704" i="11" s="1"/>
  <c r="G4719" i="11"/>
  <c r="Q4719" i="11" s="1"/>
  <c r="G4734" i="11"/>
  <c r="Q4734" i="11" s="1"/>
  <c r="G4749" i="11"/>
  <c r="Q4749" i="11" s="1"/>
  <c r="G4764" i="11"/>
  <c r="Q4764" i="11" s="1"/>
  <c r="G4779" i="11"/>
  <c r="Q4779" i="11" s="1"/>
  <c r="H4629" i="11"/>
  <c r="R4629" i="11" s="1"/>
  <c r="H4644" i="11"/>
  <c r="R4644" i="11" s="1"/>
  <c r="H4659" i="11"/>
  <c r="R4659" i="11" s="1"/>
  <c r="H4674" i="11"/>
  <c r="R4674" i="11" s="1"/>
  <c r="H4689" i="11"/>
  <c r="R4689" i="11" s="1"/>
  <c r="H4704" i="11"/>
  <c r="R4704" i="11" s="1"/>
  <c r="H4719" i="11"/>
  <c r="R4719" i="11" s="1"/>
  <c r="H4734" i="11"/>
  <c r="R4734" i="11" s="1"/>
  <c r="H4749" i="11"/>
  <c r="R4749" i="11" s="1"/>
  <c r="H4764" i="11"/>
  <c r="R4764" i="11" s="1"/>
  <c r="H4779" i="11"/>
  <c r="R4779" i="11" s="1"/>
  <c r="G2319" i="11"/>
  <c r="Q2319" i="11" s="1"/>
  <c r="G2334" i="11"/>
  <c r="Q2334" i="11" s="1"/>
  <c r="G2349" i="11"/>
  <c r="Q2349" i="11" s="1"/>
  <c r="G2364" i="11"/>
  <c r="Q2364" i="11" s="1"/>
  <c r="G2379" i="11"/>
  <c r="Q2379" i="11" s="1"/>
  <c r="G2394" i="11"/>
  <c r="Q2394" i="11" s="1"/>
  <c r="G2409" i="11"/>
  <c r="Q2409" i="11" s="1"/>
  <c r="G2424" i="11"/>
  <c r="Q2424" i="11" s="1"/>
  <c r="G2439" i="11"/>
  <c r="Q2439" i="11" s="1"/>
  <c r="G2454" i="11"/>
  <c r="Q2454" i="11" s="1"/>
  <c r="G2469" i="11"/>
  <c r="Q2469" i="11" s="1"/>
  <c r="H2319" i="11"/>
  <c r="R2319" i="11" s="1"/>
  <c r="H2334" i="11"/>
  <c r="R2334" i="11" s="1"/>
  <c r="H2349" i="11"/>
  <c r="R2349" i="11" s="1"/>
  <c r="H2364" i="11"/>
  <c r="R2364" i="11" s="1"/>
  <c r="H2379" i="11"/>
  <c r="R2379" i="11" s="1"/>
  <c r="H2394" i="11"/>
  <c r="R2394" i="11" s="1"/>
  <c r="H2409" i="11"/>
  <c r="R2409" i="11" s="1"/>
  <c r="H2424" i="11"/>
  <c r="R2424" i="11" s="1"/>
  <c r="H2439" i="11"/>
  <c r="R2439" i="11" s="1"/>
  <c r="H2454" i="11"/>
  <c r="R2454" i="11" s="1"/>
  <c r="H2469" i="11"/>
  <c r="R2469" i="11" s="1"/>
  <c r="G2484" i="11"/>
  <c r="Q2484" i="11" s="1"/>
  <c r="G2499" i="11"/>
  <c r="Q2499" i="11" s="1"/>
  <c r="G2514" i="11"/>
  <c r="Q2514" i="11" s="1"/>
  <c r="G2529" i="11"/>
  <c r="Q2529" i="11" s="1"/>
  <c r="G2544" i="11"/>
  <c r="Q2544" i="11" s="1"/>
  <c r="G2559" i="11"/>
  <c r="Q2559" i="11" s="1"/>
  <c r="G2574" i="11"/>
  <c r="Q2574" i="11" s="1"/>
  <c r="G2589" i="11"/>
  <c r="Q2589" i="11" s="1"/>
  <c r="G2604" i="11"/>
  <c r="Q2604" i="11" s="1"/>
  <c r="G2619" i="11"/>
  <c r="Q2619" i="11" s="1"/>
  <c r="G2634" i="11"/>
  <c r="Q2634" i="11" s="1"/>
  <c r="H2484" i="11"/>
  <c r="R2484" i="11" s="1"/>
  <c r="H2499" i="11"/>
  <c r="R2499" i="11" s="1"/>
  <c r="H2514" i="11"/>
  <c r="R2514" i="11" s="1"/>
  <c r="H2529" i="11"/>
  <c r="R2529" i="11" s="1"/>
  <c r="H2544" i="11"/>
  <c r="R2544" i="11" s="1"/>
  <c r="H2559" i="11"/>
  <c r="R2559" i="11" s="1"/>
  <c r="H2574" i="11"/>
  <c r="R2574" i="11" s="1"/>
  <c r="H2589" i="11"/>
  <c r="R2589" i="11" s="1"/>
  <c r="H2604" i="11"/>
  <c r="R2604" i="11" s="1"/>
  <c r="H2619" i="11"/>
  <c r="R2619" i="11" s="1"/>
  <c r="H2634" i="11"/>
  <c r="R2634" i="11" s="1"/>
  <c r="G1989" i="11"/>
  <c r="Q1989" i="11" s="1"/>
  <c r="G2004" i="11"/>
  <c r="Q2004" i="11" s="1"/>
  <c r="G2019" i="11"/>
  <c r="Q2019" i="11" s="1"/>
  <c r="G2034" i="11"/>
  <c r="Q2034" i="11" s="1"/>
  <c r="G2049" i="11"/>
  <c r="Q2049" i="11" s="1"/>
  <c r="G2064" i="11"/>
  <c r="Q2064" i="11" s="1"/>
  <c r="G2079" i="11"/>
  <c r="Q2079" i="11" s="1"/>
  <c r="G2094" i="11"/>
  <c r="Q2094" i="11" s="1"/>
  <c r="G2109" i="11"/>
  <c r="Q2109" i="11" s="1"/>
  <c r="G2124" i="11"/>
  <c r="Q2124" i="11" s="1"/>
  <c r="G2139" i="11"/>
  <c r="Q2139" i="11" s="1"/>
  <c r="H1989" i="11"/>
  <c r="R1989" i="11" s="1"/>
  <c r="H2004" i="11"/>
  <c r="R2004" i="11" s="1"/>
  <c r="H2019" i="11"/>
  <c r="R2019" i="11" s="1"/>
  <c r="H2034" i="11"/>
  <c r="R2034" i="11" s="1"/>
  <c r="H2049" i="11"/>
  <c r="R2049" i="11" s="1"/>
  <c r="H2064" i="11"/>
  <c r="R2064" i="11" s="1"/>
  <c r="H2079" i="11"/>
  <c r="R2079" i="11" s="1"/>
  <c r="H2094" i="11"/>
  <c r="R2094" i="11" s="1"/>
  <c r="H2109" i="11"/>
  <c r="R2109" i="11" s="1"/>
  <c r="H2124" i="11"/>
  <c r="R2124" i="11" s="1"/>
  <c r="H2139" i="11"/>
  <c r="R2139" i="11" s="1"/>
  <c r="G504" i="11"/>
  <c r="Q504" i="11" s="1"/>
  <c r="G519" i="11"/>
  <c r="Q519" i="11" s="1"/>
  <c r="G534" i="11"/>
  <c r="Q534" i="11" s="1"/>
  <c r="G549" i="11"/>
  <c r="Q549" i="11" s="1"/>
  <c r="G594" i="11"/>
  <c r="Q594" i="11" s="1"/>
  <c r="G639" i="11"/>
  <c r="Q639" i="11" s="1"/>
  <c r="G654" i="11"/>
  <c r="Q654" i="11" s="1"/>
  <c r="G624" i="11"/>
  <c r="Q624" i="11" s="1"/>
  <c r="G564" i="11"/>
  <c r="Q564" i="11" s="1"/>
  <c r="G609" i="11"/>
  <c r="Q609" i="11" s="1"/>
  <c r="G579" i="11"/>
  <c r="Q579" i="11" s="1"/>
  <c r="H579" i="11"/>
  <c r="R579" i="11" s="1"/>
  <c r="H504" i="11"/>
  <c r="R504" i="11" s="1"/>
  <c r="H519" i="11"/>
  <c r="R519" i="11" s="1"/>
  <c r="H534" i="11"/>
  <c r="R534" i="11" s="1"/>
  <c r="H549" i="11"/>
  <c r="R549" i="11" s="1"/>
  <c r="H564" i="11"/>
  <c r="R564" i="11" s="1"/>
  <c r="H594" i="11"/>
  <c r="R594" i="11" s="1"/>
  <c r="H624" i="11"/>
  <c r="R624" i="11" s="1"/>
  <c r="H609" i="11"/>
  <c r="R609" i="11" s="1"/>
  <c r="H639" i="11"/>
  <c r="R639" i="11" s="1"/>
  <c r="H654" i="11"/>
  <c r="R654" i="11" s="1"/>
  <c r="G1658" i="11"/>
  <c r="Q1658" i="11" s="1"/>
  <c r="G1673" i="11"/>
  <c r="Q1673" i="11" s="1"/>
  <c r="G1688" i="11"/>
  <c r="Q1688" i="11" s="1"/>
  <c r="G1703" i="11"/>
  <c r="Q1703" i="11" s="1"/>
  <c r="G1718" i="11"/>
  <c r="Q1718" i="11" s="1"/>
  <c r="G1733" i="11"/>
  <c r="Q1733" i="11" s="1"/>
  <c r="G1748" i="11"/>
  <c r="Q1748" i="11" s="1"/>
  <c r="G1763" i="11"/>
  <c r="Q1763" i="11" s="1"/>
  <c r="G1778" i="11"/>
  <c r="Q1778" i="11" s="1"/>
  <c r="G1793" i="11"/>
  <c r="Q1793" i="11" s="1"/>
  <c r="G1808" i="11"/>
  <c r="Q1808" i="11" s="1"/>
  <c r="H1658" i="11"/>
  <c r="R1658" i="11" s="1"/>
  <c r="H1673" i="11"/>
  <c r="R1673" i="11" s="1"/>
  <c r="H1688" i="11"/>
  <c r="R1688" i="11" s="1"/>
  <c r="H1703" i="11"/>
  <c r="R1703" i="11" s="1"/>
  <c r="H1718" i="11"/>
  <c r="R1718" i="11" s="1"/>
  <c r="H1733" i="11"/>
  <c r="R1733" i="11" s="1"/>
  <c r="H1748" i="11"/>
  <c r="R1748" i="11" s="1"/>
  <c r="H1763" i="11"/>
  <c r="R1763" i="11" s="1"/>
  <c r="H1778" i="11"/>
  <c r="R1778" i="11" s="1"/>
  <c r="H1793" i="11"/>
  <c r="R1793" i="11" s="1"/>
  <c r="H1808" i="11"/>
  <c r="R1808" i="11" s="1"/>
  <c r="G2318" i="11"/>
  <c r="Q2318" i="11" s="1"/>
  <c r="G2333" i="11"/>
  <c r="Q2333" i="11" s="1"/>
  <c r="G2348" i="11"/>
  <c r="Q2348" i="11" s="1"/>
  <c r="G2363" i="11"/>
  <c r="Q2363" i="11" s="1"/>
  <c r="G2378" i="11"/>
  <c r="Q2378" i="11" s="1"/>
  <c r="G2393" i="11"/>
  <c r="Q2393" i="11" s="1"/>
  <c r="G2408" i="11"/>
  <c r="Q2408" i="11" s="1"/>
  <c r="G2423" i="11"/>
  <c r="Q2423" i="11" s="1"/>
  <c r="G2438" i="11"/>
  <c r="Q2438" i="11" s="1"/>
  <c r="G2453" i="11"/>
  <c r="Q2453" i="11" s="1"/>
  <c r="G2468" i="11"/>
  <c r="Q2468" i="11" s="1"/>
  <c r="H2318" i="11"/>
  <c r="R2318" i="11" s="1"/>
  <c r="H2333" i="11"/>
  <c r="R2333" i="11" s="1"/>
  <c r="H2348" i="11"/>
  <c r="R2348" i="11" s="1"/>
  <c r="H2363" i="11"/>
  <c r="R2363" i="11" s="1"/>
  <c r="H2378" i="11"/>
  <c r="R2378" i="11" s="1"/>
  <c r="H2393" i="11"/>
  <c r="R2393" i="11" s="1"/>
  <c r="H2408" i="11"/>
  <c r="R2408" i="11" s="1"/>
  <c r="H2423" i="11"/>
  <c r="R2423" i="11" s="1"/>
  <c r="H2438" i="11"/>
  <c r="R2438" i="11" s="1"/>
  <c r="H2453" i="11"/>
  <c r="R2453" i="11" s="1"/>
  <c r="H2468" i="11"/>
  <c r="R2468" i="11" s="1"/>
  <c r="G4628" i="11"/>
  <c r="Q4628" i="11" s="1"/>
  <c r="G4643" i="11"/>
  <c r="Q4643" i="11" s="1"/>
  <c r="G4658" i="11"/>
  <c r="Q4658" i="11" s="1"/>
  <c r="G4673" i="11"/>
  <c r="Q4673" i="11" s="1"/>
  <c r="G4688" i="11"/>
  <c r="Q4688" i="11" s="1"/>
  <c r="G4703" i="11"/>
  <c r="Q4703" i="11" s="1"/>
  <c r="G4718" i="11"/>
  <c r="Q4718" i="11" s="1"/>
  <c r="G4733" i="11"/>
  <c r="Q4733" i="11" s="1"/>
  <c r="G4748" i="11"/>
  <c r="Q4748" i="11" s="1"/>
  <c r="G4763" i="11"/>
  <c r="Q4763" i="11" s="1"/>
  <c r="G4778" i="11"/>
  <c r="Q4778" i="11" s="1"/>
  <c r="H4628" i="11"/>
  <c r="R4628" i="11" s="1"/>
  <c r="H4643" i="11"/>
  <c r="R4643" i="11" s="1"/>
  <c r="H4658" i="11"/>
  <c r="R4658" i="11" s="1"/>
  <c r="H4673" i="11"/>
  <c r="R4673" i="11" s="1"/>
  <c r="H4688" i="11"/>
  <c r="R4688" i="11" s="1"/>
  <c r="H4703" i="11"/>
  <c r="R4703" i="11" s="1"/>
  <c r="H4718" i="11"/>
  <c r="R4718" i="11" s="1"/>
  <c r="H4733" i="11"/>
  <c r="R4733" i="11" s="1"/>
  <c r="H4748" i="11"/>
  <c r="R4748" i="11" s="1"/>
  <c r="H4763" i="11"/>
  <c r="R4763" i="11" s="1"/>
  <c r="H4778" i="11"/>
  <c r="R4778" i="11" s="1"/>
  <c r="G173" i="11"/>
  <c r="Q173" i="11" s="1"/>
  <c r="G188" i="11"/>
  <c r="Q188" i="11" s="1"/>
  <c r="G203" i="11"/>
  <c r="Q203" i="11" s="1"/>
  <c r="G218" i="11"/>
  <c r="Q218" i="11" s="1"/>
  <c r="G233" i="11"/>
  <c r="Q233" i="11" s="1"/>
  <c r="G248" i="11"/>
  <c r="Q248" i="11" s="1"/>
  <c r="G263" i="11"/>
  <c r="Q263" i="11" s="1"/>
  <c r="G278" i="11"/>
  <c r="Q278" i="11" s="1"/>
  <c r="G293" i="11"/>
  <c r="Q293" i="11" s="1"/>
  <c r="G308" i="11"/>
  <c r="Q308" i="11" s="1"/>
  <c r="G323" i="11"/>
  <c r="Q323" i="11" s="1"/>
  <c r="H173" i="11"/>
  <c r="R173" i="11" s="1"/>
  <c r="H188" i="11"/>
  <c r="R188" i="11" s="1"/>
  <c r="H203" i="11"/>
  <c r="R203" i="11" s="1"/>
  <c r="H218" i="11"/>
  <c r="R218" i="11" s="1"/>
  <c r="H233" i="11"/>
  <c r="R233" i="11" s="1"/>
  <c r="H248" i="11"/>
  <c r="R248" i="11" s="1"/>
  <c r="H263" i="11"/>
  <c r="R263" i="11" s="1"/>
  <c r="H278" i="11"/>
  <c r="R278" i="11" s="1"/>
  <c r="H293" i="11"/>
  <c r="R293" i="11" s="1"/>
  <c r="H308" i="11"/>
  <c r="R308" i="11" s="1"/>
  <c r="H323" i="11"/>
  <c r="R323" i="11" s="1"/>
  <c r="G2813" i="11"/>
  <c r="Q2813" i="11" s="1"/>
  <c r="G2828" i="11"/>
  <c r="Q2828" i="11" s="1"/>
  <c r="G2843" i="11"/>
  <c r="Q2843" i="11" s="1"/>
  <c r="G2858" i="11"/>
  <c r="Q2858" i="11" s="1"/>
  <c r="G2873" i="11"/>
  <c r="Q2873" i="11" s="1"/>
  <c r="G2888" i="11"/>
  <c r="Q2888" i="11" s="1"/>
  <c r="G2903" i="11"/>
  <c r="Q2903" i="11" s="1"/>
  <c r="G2918" i="11"/>
  <c r="Q2918" i="11" s="1"/>
  <c r="G2933" i="11"/>
  <c r="Q2933" i="11" s="1"/>
  <c r="G2948" i="11"/>
  <c r="Q2948" i="11" s="1"/>
  <c r="G2963" i="11"/>
  <c r="Q2963" i="11" s="1"/>
  <c r="H2813" i="11"/>
  <c r="R2813" i="11" s="1"/>
  <c r="H2828" i="11"/>
  <c r="R2828" i="11" s="1"/>
  <c r="H2843" i="11"/>
  <c r="R2843" i="11" s="1"/>
  <c r="H2858" i="11"/>
  <c r="R2858" i="11" s="1"/>
  <c r="H2873" i="11"/>
  <c r="R2873" i="11" s="1"/>
  <c r="H2888" i="11"/>
  <c r="R2888" i="11" s="1"/>
  <c r="H2903" i="11"/>
  <c r="R2903" i="11" s="1"/>
  <c r="H2918" i="11"/>
  <c r="R2918" i="11" s="1"/>
  <c r="H2933" i="11"/>
  <c r="R2933" i="11" s="1"/>
  <c r="H2948" i="11"/>
  <c r="R2948" i="11" s="1"/>
  <c r="H2963" i="11"/>
  <c r="R2963" i="11" s="1"/>
  <c r="H3278" i="11"/>
  <c r="R3278" i="11" s="1"/>
  <c r="H3293" i="11"/>
  <c r="R3293" i="11" s="1"/>
  <c r="H3203" i="11"/>
  <c r="R3203" i="11" s="1"/>
  <c r="H3173" i="11"/>
  <c r="R3173" i="11" s="1"/>
  <c r="H3218" i="11"/>
  <c r="R3218" i="11" s="1"/>
  <c r="H3233" i="11"/>
  <c r="R3233" i="11" s="1"/>
  <c r="H3248" i="11"/>
  <c r="R3248" i="11" s="1"/>
  <c r="H3158" i="11"/>
  <c r="R3158" i="11" s="1"/>
  <c r="H3263" i="11"/>
  <c r="R3263" i="11" s="1"/>
  <c r="H3143" i="11"/>
  <c r="R3143" i="11" s="1"/>
  <c r="H3188" i="11"/>
  <c r="R3188" i="11" s="1"/>
  <c r="G3263" i="11"/>
  <c r="Q3263" i="11" s="1"/>
  <c r="G3278" i="11"/>
  <c r="Q3278" i="11" s="1"/>
  <c r="G3293" i="11"/>
  <c r="Q3293" i="11" s="1"/>
  <c r="G3218" i="11"/>
  <c r="Q3218" i="11" s="1"/>
  <c r="G3158" i="11"/>
  <c r="Q3158" i="11" s="1"/>
  <c r="G3173" i="11"/>
  <c r="Q3173" i="11" s="1"/>
  <c r="G3188" i="11"/>
  <c r="Q3188" i="11" s="1"/>
  <c r="G3248" i="11"/>
  <c r="Q3248" i="11" s="1"/>
  <c r="G3143" i="11"/>
  <c r="Q3143" i="11" s="1"/>
  <c r="G3203" i="11"/>
  <c r="Q3203" i="11" s="1"/>
  <c r="G3233" i="11"/>
  <c r="Q3233" i="11" s="1"/>
  <c r="G338" i="11"/>
  <c r="Q338" i="11" s="1"/>
  <c r="G353" i="11"/>
  <c r="Q353" i="11" s="1"/>
  <c r="G368" i="11"/>
  <c r="Q368" i="11" s="1"/>
  <c r="G383" i="11"/>
  <c r="Q383" i="11" s="1"/>
  <c r="G398" i="11"/>
  <c r="Q398" i="11" s="1"/>
  <c r="G413" i="11"/>
  <c r="Q413" i="11" s="1"/>
  <c r="G428" i="11"/>
  <c r="Q428" i="11" s="1"/>
  <c r="G443" i="11"/>
  <c r="Q443" i="11" s="1"/>
  <c r="G458" i="11"/>
  <c r="Q458" i="11" s="1"/>
  <c r="G473" i="11"/>
  <c r="Q473" i="11" s="1"/>
  <c r="G488" i="11"/>
  <c r="Q488" i="11" s="1"/>
  <c r="H338" i="11"/>
  <c r="R338" i="11" s="1"/>
  <c r="H353" i="11"/>
  <c r="R353" i="11" s="1"/>
  <c r="H368" i="11"/>
  <c r="R368" i="11" s="1"/>
  <c r="H383" i="11"/>
  <c r="R383" i="11" s="1"/>
  <c r="H398" i="11"/>
  <c r="R398" i="11" s="1"/>
  <c r="H413" i="11"/>
  <c r="R413" i="11" s="1"/>
  <c r="H428" i="11"/>
  <c r="R428" i="11" s="1"/>
  <c r="H443" i="11"/>
  <c r="R443" i="11" s="1"/>
  <c r="H458" i="11"/>
  <c r="R458" i="11" s="1"/>
  <c r="H473" i="11"/>
  <c r="R473" i="11" s="1"/>
  <c r="H488" i="11"/>
  <c r="R488" i="11" s="1"/>
  <c r="G1328" i="11"/>
  <c r="Q1328" i="11" s="1"/>
  <c r="G1343" i="11"/>
  <c r="Q1343" i="11" s="1"/>
  <c r="G1358" i="11"/>
  <c r="Q1358" i="11" s="1"/>
  <c r="G1373" i="11"/>
  <c r="Q1373" i="11" s="1"/>
  <c r="G1388" i="11"/>
  <c r="Q1388" i="11" s="1"/>
  <c r="G1403" i="11"/>
  <c r="Q1403" i="11" s="1"/>
  <c r="G1418" i="11"/>
  <c r="Q1418" i="11" s="1"/>
  <c r="G1433" i="11"/>
  <c r="Q1433" i="11" s="1"/>
  <c r="G1448" i="11"/>
  <c r="Q1448" i="11" s="1"/>
  <c r="G1463" i="11"/>
  <c r="Q1463" i="11" s="1"/>
  <c r="G1478" i="11"/>
  <c r="Q1478" i="11" s="1"/>
  <c r="H1328" i="11"/>
  <c r="R1328" i="11" s="1"/>
  <c r="H1343" i="11"/>
  <c r="R1343" i="11" s="1"/>
  <c r="H1358" i="11"/>
  <c r="R1358" i="11" s="1"/>
  <c r="H1373" i="11"/>
  <c r="R1373" i="11" s="1"/>
  <c r="H1388" i="11"/>
  <c r="R1388" i="11" s="1"/>
  <c r="H1403" i="11"/>
  <c r="R1403" i="11" s="1"/>
  <c r="H1418" i="11"/>
  <c r="R1418" i="11" s="1"/>
  <c r="H1433" i="11"/>
  <c r="R1433" i="11" s="1"/>
  <c r="H1448" i="11"/>
  <c r="R1448" i="11" s="1"/>
  <c r="H1463" i="11"/>
  <c r="R1463" i="11" s="1"/>
  <c r="H1478" i="11"/>
  <c r="R1478" i="11" s="1"/>
  <c r="G4298" i="11"/>
  <c r="Q4298" i="11" s="1"/>
  <c r="G4313" i="11"/>
  <c r="Q4313" i="11" s="1"/>
  <c r="G4328" i="11"/>
  <c r="Q4328" i="11" s="1"/>
  <c r="G4343" i="11"/>
  <c r="Q4343" i="11" s="1"/>
  <c r="G4358" i="11"/>
  <c r="Q4358" i="11" s="1"/>
  <c r="G4403" i="11"/>
  <c r="Q4403" i="11" s="1"/>
  <c r="G4433" i="11"/>
  <c r="Q4433" i="11" s="1"/>
  <c r="G4373" i="11"/>
  <c r="Q4373" i="11" s="1"/>
  <c r="G4388" i="11"/>
  <c r="Q4388" i="11" s="1"/>
  <c r="G4418" i="11"/>
  <c r="Q4418" i="11" s="1"/>
  <c r="G4448" i="11"/>
  <c r="Q4448" i="11" s="1"/>
  <c r="H4298" i="11"/>
  <c r="R4298" i="11" s="1"/>
  <c r="H4313" i="11"/>
  <c r="R4313" i="11" s="1"/>
  <c r="H4328" i="11"/>
  <c r="R4328" i="11" s="1"/>
  <c r="H4373" i="11"/>
  <c r="R4373" i="11" s="1"/>
  <c r="H4388" i="11"/>
  <c r="R4388" i="11" s="1"/>
  <c r="H4418" i="11"/>
  <c r="R4418" i="11" s="1"/>
  <c r="H4343" i="11"/>
  <c r="R4343" i="11" s="1"/>
  <c r="H4358" i="11"/>
  <c r="R4358" i="11" s="1"/>
  <c r="H4403" i="11"/>
  <c r="R4403" i="11" s="1"/>
  <c r="H4433" i="11"/>
  <c r="R4433" i="11" s="1"/>
  <c r="H4448" i="11"/>
  <c r="R4448" i="11" s="1"/>
  <c r="G503" i="11"/>
  <c r="Q503" i="11" s="1"/>
  <c r="G518" i="11"/>
  <c r="Q518" i="11" s="1"/>
  <c r="G533" i="11"/>
  <c r="Q533" i="11" s="1"/>
  <c r="G548" i="11"/>
  <c r="Q548" i="11" s="1"/>
  <c r="G638" i="11"/>
  <c r="Q638" i="11" s="1"/>
  <c r="G608" i="11"/>
  <c r="Q608" i="11" s="1"/>
  <c r="G653" i="11"/>
  <c r="Q653" i="11" s="1"/>
  <c r="G623" i="11"/>
  <c r="Q623" i="11" s="1"/>
  <c r="G578" i="11"/>
  <c r="Q578" i="11" s="1"/>
  <c r="G593" i="11"/>
  <c r="Q593" i="11" s="1"/>
  <c r="G563" i="11"/>
  <c r="Q563" i="11" s="1"/>
  <c r="H503" i="11"/>
  <c r="R503" i="11" s="1"/>
  <c r="H518" i="11"/>
  <c r="R518" i="11" s="1"/>
  <c r="H533" i="11"/>
  <c r="R533" i="11" s="1"/>
  <c r="H548" i="11"/>
  <c r="R548" i="11" s="1"/>
  <c r="H563" i="11"/>
  <c r="R563" i="11" s="1"/>
  <c r="H593" i="11"/>
  <c r="R593" i="11" s="1"/>
  <c r="H653" i="11"/>
  <c r="R653" i="11" s="1"/>
  <c r="H638" i="11"/>
  <c r="R638" i="11" s="1"/>
  <c r="H623" i="11"/>
  <c r="R623" i="11" s="1"/>
  <c r="H608" i="11"/>
  <c r="R608" i="11" s="1"/>
  <c r="H578" i="11"/>
  <c r="R578" i="11" s="1"/>
  <c r="G1988" i="11"/>
  <c r="Q1988" i="11" s="1"/>
  <c r="G2003" i="11"/>
  <c r="Q2003" i="11" s="1"/>
  <c r="G2018" i="11"/>
  <c r="Q2018" i="11" s="1"/>
  <c r="G2033" i="11"/>
  <c r="Q2033" i="11" s="1"/>
  <c r="G2048" i="11"/>
  <c r="Q2048" i="11" s="1"/>
  <c r="G2063" i="11"/>
  <c r="Q2063" i="11" s="1"/>
  <c r="G2078" i="11"/>
  <c r="Q2078" i="11" s="1"/>
  <c r="G2093" i="11"/>
  <c r="Q2093" i="11" s="1"/>
  <c r="G2108" i="11"/>
  <c r="Q2108" i="11" s="1"/>
  <c r="G2123" i="11"/>
  <c r="Q2123" i="11" s="1"/>
  <c r="G2138" i="11"/>
  <c r="Q2138" i="11" s="1"/>
  <c r="H1988" i="11"/>
  <c r="R1988" i="11" s="1"/>
  <c r="H2003" i="11"/>
  <c r="R2003" i="11" s="1"/>
  <c r="H2018" i="11"/>
  <c r="R2018" i="11" s="1"/>
  <c r="H2033" i="11"/>
  <c r="R2033" i="11" s="1"/>
  <c r="H2048" i="11"/>
  <c r="R2048" i="11" s="1"/>
  <c r="H2063" i="11"/>
  <c r="R2063" i="11" s="1"/>
  <c r="H2078" i="11"/>
  <c r="R2078" i="11" s="1"/>
  <c r="H2093" i="11"/>
  <c r="R2093" i="11" s="1"/>
  <c r="H2108" i="11"/>
  <c r="R2108" i="11" s="1"/>
  <c r="H2123" i="11"/>
  <c r="R2123" i="11" s="1"/>
  <c r="H2138" i="11"/>
  <c r="R2138" i="11" s="1"/>
  <c r="G3638" i="11"/>
  <c r="Q3638" i="11" s="1"/>
  <c r="G3653" i="11"/>
  <c r="Q3653" i="11" s="1"/>
  <c r="G3668" i="11"/>
  <c r="Q3668" i="11" s="1"/>
  <c r="G3683" i="11"/>
  <c r="Q3683" i="11" s="1"/>
  <c r="G3698" i="11"/>
  <c r="Q3698" i="11" s="1"/>
  <c r="G3713" i="11"/>
  <c r="Q3713" i="11" s="1"/>
  <c r="G3728" i="11"/>
  <c r="Q3728" i="11" s="1"/>
  <c r="G3743" i="11"/>
  <c r="Q3743" i="11" s="1"/>
  <c r="G3758" i="11"/>
  <c r="Q3758" i="11" s="1"/>
  <c r="G3773" i="11"/>
  <c r="Q3773" i="11" s="1"/>
  <c r="G3788" i="11"/>
  <c r="Q3788" i="11" s="1"/>
  <c r="H3638" i="11"/>
  <c r="R3638" i="11" s="1"/>
  <c r="H3653" i="11"/>
  <c r="R3653" i="11" s="1"/>
  <c r="H3668" i="11"/>
  <c r="R3668" i="11" s="1"/>
  <c r="H3683" i="11"/>
  <c r="R3683" i="11" s="1"/>
  <c r="H3698" i="11"/>
  <c r="R3698" i="11" s="1"/>
  <c r="H3713" i="11"/>
  <c r="R3713" i="11" s="1"/>
  <c r="H3728" i="11"/>
  <c r="R3728" i="11" s="1"/>
  <c r="H3743" i="11"/>
  <c r="R3743" i="11" s="1"/>
  <c r="H3758" i="11"/>
  <c r="R3758" i="11" s="1"/>
  <c r="H3773" i="11"/>
  <c r="R3773" i="11" s="1"/>
  <c r="H3788" i="11"/>
  <c r="R3788" i="11" s="1"/>
  <c r="H8" i="11"/>
  <c r="R8" i="11" s="1"/>
  <c r="H38" i="11"/>
  <c r="R38" i="11" s="1"/>
  <c r="H53" i="11"/>
  <c r="R53" i="11" s="1"/>
  <c r="H68" i="11"/>
  <c r="R68" i="11" s="1"/>
  <c r="H83" i="11"/>
  <c r="R83" i="11" s="1"/>
  <c r="H98" i="11"/>
  <c r="R98" i="11" s="1"/>
  <c r="H113" i="11"/>
  <c r="R113" i="11" s="1"/>
  <c r="H128" i="11"/>
  <c r="R128" i="11" s="1"/>
  <c r="H143" i="11"/>
  <c r="R143" i="11" s="1"/>
  <c r="H158" i="11"/>
  <c r="R158" i="11" s="1"/>
  <c r="H23" i="11"/>
  <c r="R23" i="11" s="1"/>
  <c r="G38" i="11"/>
  <c r="Q38" i="11" s="1"/>
  <c r="G53" i="11"/>
  <c r="Q53" i="11" s="1"/>
  <c r="G68" i="11"/>
  <c r="Q68" i="11" s="1"/>
  <c r="G83" i="11"/>
  <c r="Q83" i="11" s="1"/>
  <c r="G98" i="11"/>
  <c r="Q98" i="11" s="1"/>
  <c r="G113" i="11"/>
  <c r="Q113" i="11" s="1"/>
  <c r="G128" i="11"/>
  <c r="Q128" i="11" s="1"/>
  <c r="G143" i="11"/>
  <c r="Q143" i="11" s="1"/>
  <c r="G158" i="11"/>
  <c r="Q158" i="11" s="1"/>
  <c r="G8" i="11"/>
  <c r="Q8" i="11" s="1"/>
  <c r="G23" i="11"/>
  <c r="Q23" i="11" s="1"/>
  <c r="G3473" i="11"/>
  <c r="Q3473" i="11" s="1"/>
  <c r="G3488" i="11"/>
  <c r="Q3488" i="11" s="1"/>
  <c r="G3503" i="11"/>
  <c r="Q3503" i="11" s="1"/>
  <c r="G3518" i="11"/>
  <c r="Q3518" i="11" s="1"/>
  <c r="G3533" i="11"/>
  <c r="Q3533" i="11" s="1"/>
  <c r="G3608" i="11"/>
  <c r="Q3608" i="11" s="1"/>
  <c r="G3623" i="11"/>
  <c r="Q3623" i="11" s="1"/>
  <c r="G3548" i="11"/>
  <c r="Q3548" i="11" s="1"/>
  <c r="G3563" i="11"/>
  <c r="Q3563" i="11" s="1"/>
  <c r="G3578" i="11"/>
  <c r="Q3578" i="11" s="1"/>
  <c r="G3593" i="11"/>
  <c r="Q3593" i="11" s="1"/>
  <c r="H3548" i="11"/>
  <c r="R3548" i="11" s="1"/>
  <c r="H3563" i="11"/>
  <c r="R3563" i="11" s="1"/>
  <c r="H3608" i="11"/>
  <c r="R3608" i="11" s="1"/>
  <c r="H3473" i="11"/>
  <c r="R3473" i="11" s="1"/>
  <c r="H3488" i="11"/>
  <c r="R3488" i="11" s="1"/>
  <c r="H3503" i="11"/>
  <c r="R3503" i="11" s="1"/>
  <c r="H3518" i="11"/>
  <c r="R3518" i="11" s="1"/>
  <c r="H3533" i="11"/>
  <c r="R3533" i="11" s="1"/>
  <c r="H3578" i="11"/>
  <c r="R3578" i="11" s="1"/>
  <c r="H3593" i="11"/>
  <c r="R3593" i="11" s="1"/>
  <c r="H3623" i="11"/>
  <c r="R3623" i="11" s="1"/>
  <c r="G1163" i="11"/>
  <c r="Q1163" i="11" s="1"/>
  <c r="G1178" i="11"/>
  <c r="Q1178" i="11" s="1"/>
  <c r="G1238" i="11"/>
  <c r="Q1238" i="11" s="1"/>
  <c r="G1253" i="11"/>
  <c r="Q1253" i="11" s="1"/>
  <c r="G1268" i="11"/>
  <c r="Q1268" i="11" s="1"/>
  <c r="G1283" i="11"/>
  <c r="Q1283" i="11" s="1"/>
  <c r="G1298" i="11"/>
  <c r="Q1298" i="11" s="1"/>
  <c r="G1313" i="11"/>
  <c r="Q1313" i="11" s="1"/>
  <c r="G1223" i="11"/>
  <c r="Q1223" i="11" s="1"/>
  <c r="G1193" i="11"/>
  <c r="Q1193" i="11" s="1"/>
  <c r="G1208" i="11"/>
  <c r="Q1208" i="11" s="1"/>
  <c r="H1163" i="11"/>
  <c r="R1163" i="11" s="1"/>
  <c r="H1178" i="11"/>
  <c r="R1178" i="11" s="1"/>
  <c r="H1193" i="11"/>
  <c r="R1193" i="11" s="1"/>
  <c r="H1238" i="11"/>
  <c r="R1238" i="11" s="1"/>
  <c r="H1253" i="11"/>
  <c r="R1253" i="11" s="1"/>
  <c r="H1268" i="11"/>
  <c r="R1268" i="11" s="1"/>
  <c r="H1283" i="11"/>
  <c r="R1283" i="11" s="1"/>
  <c r="H1298" i="11"/>
  <c r="R1298" i="11" s="1"/>
  <c r="H1313" i="11"/>
  <c r="R1313" i="11" s="1"/>
  <c r="H1223" i="11"/>
  <c r="R1223" i="11" s="1"/>
  <c r="H1208" i="11"/>
  <c r="R1208" i="11" s="1"/>
  <c r="G728" i="11"/>
  <c r="Q728" i="11" s="1"/>
  <c r="G743" i="11"/>
  <c r="Q743" i="11" s="1"/>
  <c r="G758" i="11"/>
  <c r="Q758" i="11" s="1"/>
  <c r="G773" i="11"/>
  <c r="Q773" i="11" s="1"/>
  <c r="G788" i="11"/>
  <c r="Q788" i="11" s="1"/>
  <c r="G803" i="11"/>
  <c r="Q803" i="11" s="1"/>
  <c r="G818" i="11"/>
  <c r="Q818" i="11" s="1"/>
  <c r="G668" i="11"/>
  <c r="Q668" i="11" s="1"/>
  <c r="G683" i="11"/>
  <c r="Q683" i="11" s="1"/>
  <c r="G713" i="11"/>
  <c r="Q713" i="11" s="1"/>
  <c r="G698" i="11"/>
  <c r="Q698" i="11" s="1"/>
  <c r="H728" i="11"/>
  <c r="R728" i="11" s="1"/>
  <c r="H743" i="11"/>
  <c r="R743" i="11" s="1"/>
  <c r="H758" i="11"/>
  <c r="R758" i="11" s="1"/>
  <c r="H773" i="11"/>
  <c r="R773" i="11" s="1"/>
  <c r="H788" i="11"/>
  <c r="R788" i="11" s="1"/>
  <c r="H803" i="11"/>
  <c r="R803" i="11" s="1"/>
  <c r="H818" i="11"/>
  <c r="R818" i="11" s="1"/>
  <c r="H683" i="11"/>
  <c r="R683" i="11" s="1"/>
  <c r="H698" i="11"/>
  <c r="R698" i="11" s="1"/>
  <c r="H713" i="11"/>
  <c r="R713" i="11" s="1"/>
  <c r="H668" i="11"/>
  <c r="R668" i="11" s="1"/>
  <c r="G2483" i="11"/>
  <c r="Q2483" i="11" s="1"/>
  <c r="G2498" i="11"/>
  <c r="Q2498" i="11" s="1"/>
  <c r="G2513" i="11"/>
  <c r="Q2513" i="11" s="1"/>
  <c r="G2528" i="11"/>
  <c r="Q2528" i="11" s="1"/>
  <c r="G2543" i="11"/>
  <c r="Q2543" i="11" s="1"/>
  <c r="G2558" i="11"/>
  <c r="Q2558" i="11" s="1"/>
  <c r="G2573" i="11"/>
  <c r="Q2573" i="11" s="1"/>
  <c r="G2588" i="11"/>
  <c r="Q2588" i="11" s="1"/>
  <c r="G2603" i="11"/>
  <c r="Q2603" i="11" s="1"/>
  <c r="G2618" i="11"/>
  <c r="Q2618" i="11" s="1"/>
  <c r="G2633" i="11"/>
  <c r="Q2633" i="11" s="1"/>
  <c r="H2483" i="11"/>
  <c r="R2483" i="11" s="1"/>
  <c r="H2498" i="11"/>
  <c r="R2498" i="11" s="1"/>
  <c r="H2513" i="11"/>
  <c r="R2513" i="11" s="1"/>
  <c r="H2528" i="11"/>
  <c r="R2528" i="11" s="1"/>
  <c r="H2543" i="11"/>
  <c r="R2543" i="11" s="1"/>
  <c r="H2558" i="11"/>
  <c r="R2558" i="11" s="1"/>
  <c r="H2573" i="11"/>
  <c r="R2573" i="11" s="1"/>
  <c r="H2588" i="11"/>
  <c r="R2588" i="11" s="1"/>
  <c r="H2603" i="11"/>
  <c r="R2603" i="11" s="1"/>
  <c r="H2618" i="11"/>
  <c r="R2618" i="11" s="1"/>
  <c r="H2633" i="11"/>
  <c r="R2633" i="11" s="1"/>
  <c r="G3308" i="11"/>
  <c r="Q3308" i="11" s="1"/>
  <c r="G3323" i="11"/>
  <c r="Q3323" i="11" s="1"/>
  <c r="G3338" i="11"/>
  <c r="Q3338" i="11" s="1"/>
  <c r="G3353" i="11"/>
  <c r="Q3353" i="11" s="1"/>
  <c r="G3368" i="11"/>
  <c r="Q3368" i="11" s="1"/>
  <c r="G3383" i="11"/>
  <c r="Q3383" i="11" s="1"/>
  <c r="G3398" i="11"/>
  <c r="Q3398" i="11" s="1"/>
  <c r="G3428" i="11"/>
  <c r="Q3428" i="11" s="1"/>
  <c r="G3458" i="11"/>
  <c r="Q3458" i="11" s="1"/>
  <c r="G3443" i="11"/>
  <c r="Q3443" i="11" s="1"/>
  <c r="G3413" i="11"/>
  <c r="Q3413" i="11" s="1"/>
  <c r="H3308" i="11"/>
  <c r="R3308" i="11" s="1"/>
  <c r="H3323" i="11"/>
  <c r="R3323" i="11" s="1"/>
  <c r="H3338" i="11"/>
  <c r="R3338" i="11" s="1"/>
  <c r="H3353" i="11"/>
  <c r="R3353" i="11" s="1"/>
  <c r="H3368" i="11"/>
  <c r="R3368" i="11" s="1"/>
  <c r="H3383" i="11"/>
  <c r="R3383" i="11" s="1"/>
  <c r="H3428" i="11"/>
  <c r="R3428" i="11" s="1"/>
  <c r="H3458" i="11"/>
  <c r="R3458" i="11" s="1"/>
  <c r="H3398" i="11"/>
  <c r="R3398" i="11" s="1"/>
  <c r="H3413" i="11"/>
  <c r="R3413" i="11" s="1"/>
  <c r="H3443" i="11"/>
  <c r="R3443" i="11" s="1"/>
  <c r="G998" i="11"/>
  <c r="Q998" i="11" s="1"/>
  <c r="G1013" i="11"/>
  <c r="Q1013" i="11" s="1"/>
  <c r="G1028" i="11"/>
  <c r="Q1028" i="11" s="1"/>
  <c r="G1043" i="11"/>
  <c r="Q1043" i="11" s="1"/>
  <c r="G1058" i="11"/>
  <c r="Q1058" i="11" s="1"/>
  <c r="G1073" i="11"/>
  <c r="Q1073" i="11" s="1"/>
  <c r="G1088" i="11"/>
  <c r="Q1088" i="11" s="1"/>
  <c r="G1103" i="11"/>
  <c r="Q1103" i="11" s="1"/>
  <c r="G1118" i="11"/>
  <c r="Q1118" i="11" s="1"/>
  <c r="G1133" i="11"/>
  <c r="Q1133" i="11" s="1"/>
  <c r="G1148" i="11"/>
  <c r="Q1148" i="11" s="1"/>
  <c r="H998" i="11"/>
  <c r="R998" i="11" s="1"/>
  <c r="H1013" i="11"/>
  <c r="R1013" i="11" s="1"/>
  <c r="H1028" i="11"/>
  <c r="R1028" i="11" s="1"/>
  <c r="H1043" i="11"/>
  <c r="R1043" i="11" s="1"/>
  <c r="H1058" i="11"/>
  <c r="R1058" i="11" s="1"/>
  <c r="H1073" i="11"/>
  <c r="R1073" i="11" s="1"/>
  <c r="H1088" i="11"/>
  <c r="R1088" i="11" s="1"/>
  <c r="H1103" i="11"/>
  <c r="R1103" i="11" s="1"/>
  <c r="H1118" i="11"/>
  <c r="R1118" i="11" s="1"/>
  <c r="H1133" i="11"/>
  <c r="R1133" i="11" s="1"/>
  <c r="H1148" i="11"/>
  <c r="R1148" i="11" s="1"/>
  <c r="G3803" i="11"/>
  <c r="Q3803" i="11" s="1"/>
  <c r="G3818" i="11"/>
  <c r="Q3818" i="11" s="1"/>
  <c r="G3833" i="11"/>
  <c r="Q3833" i="11" s="1"/>
  <c r="G3848" i="11"/>
  <c r="Q3848" i="11" s="1"/>
  <c r="G3863" i="11"/>
  <c r="Q3863" i="11" s="1"/>
  <c r="G3878" i="11"/>
  <c r="Q3878" i="11" s="1"/>
  <c r="G3893" i="11"/>
  <c r="Q3893" i="11" s="1"/>
  <c r="G3908" i="11"/>
  <c r="Q3908" i="11" s="1"/>
  <c r="G3923" i="11"/>
  <c r="Q3923" i="11" s="1"/>
  <c r="G3938" i="11"/>
  <c r="Q3938" i="11" s="1"/>
  <c r="G3953" i="11"/>
  <c r="Q3953" i="11" s="1"/>
  <c r="H3803" i="11"/>
  <c r="R3803" i="11" s="1"/>
  <c r="H3818" i="11"/>
  <c r="R3818" i="11" s="1"/>
  <c r="H3833" i="11"/>
  <c r="R3833" i="11" s="1"/>
  <c r="H3848" i="11"/>
  <c r="R3848" i="11" s="1"/>
  <c r="H3863" i="11"/>
  <c r="R3863" i="11" s="1"/>
  <c r="H3878" i="11"/>
  <c r="R3878" i="11" s="1"/>
  <c r="H3893" i="11"/>
  <c r="R3893" i="11" s="1"/>
  <c r="H3908" i="11"/>
  <c r="R3908" i="11" s="1"/>
  <c r="H3923" i="11"/>
  <c r="R3923" i="11" s="1"/>
  <c r="H3938" i="11"/>
  <c r="R3938" i="11" s="1"/>
  <c r="H3953" i="11"/>
  <c r="R3953" i="11" s="1"/>
  <c r="G4493" i="11"/>
  <c r="Q4493" i="11" s="1"/>
  <c r="G4508" i="11"/>
  <c r="Q4508" i="11" s="1"/>
  <c r="G4523" i="11"/>
  <c r="Q4523" i="11" s="1"/>
  <c r="G4538" i="11"/>
  <c r="Q4538" i="11" s="1"/>
  <c r="G4553" i="11"/>
  <c r="Q4553" i="11" s="1"/>
  <c r="G4568" i="11"/>
  <c r="Q4568" i="11" s="1"/>
  <c r="G4583" i="11"/>
  <c r="Q4583" i="11" s="1"/>
  <c r="G4598" i="11"/>
  <c r="Q4598" i="11" s="1"/>
  <c r="G4613" i="11"/>
  <c r="Q4613" i="11" s="1"/>
  <c r="G4463" i="11"/>
  <c r="Q4463" i="11" s="1"/>
  <c r="G4478" i="11"/>
  <c r="Q4478" i="11" s="1"/>
  <c r="H4478" i="11"/>
  <c r="R4478" i="11" s="1"/>
  <c r="H4493" i="11"/>
  <c r="R4493" i="11" s="1"/>
  <c r="H4508" i="11"/>
  <c r="R4508" i="11" s="1"/>
  <c r="H4523" i="11"/>
  <c r="R4523" i="11" s="1"/>
  <c r="H4538" i="11"/>
  <c r="R4538" i="11" s="1"/>
  <c r="H4553" i="11"/>
  <c r="R4553" i="11" s="1"/>
  <c r="H4568" i="11"/>
  <c r="R4568" i="11" s="1"/>
  <c r="H4583" i="11"/>
  <c r="R4583" i="11" s="1"/>
  <c r="H4598" i="11"/>
  <c r="R4598" i="11" s="1"/>
  <c r="H4613" i="11"/>
  <c r="R4613" i="11" s="1"/>
  <c r="H4463" i="11"/>
  <c r="R4463" i="11" s="1"/>
  <c r="G2978" i="11"/>
  <c r="Q2978" i="11" s="1"/>
  <c r="G2993" i="11"/>
  <c r="Q2993" i="11" s="1"/>
  <c r="G3008" i="11"/>
  <c r="Q3008" i="11" s="1"/>
  <c r="G3023" i="11"/>
  <c r="Q3023" i="11" s="1"/>
  <c r="G3038" i="11"/>
  <c r="Q3038" i="11" s="1"/>
  <c r="G3053" i="11"/>
  <c r="Q3053" i="11" s="1"/>
  <c r="G3068" i="11"/>
  <c r="Q3068" i="11" s="1"/>
  <c r="G3113" i="11"/>
  <c r="Q3113" i="11" s="1"/>
  <c r="G3128" i="11"/>
  <c r="Q3128" i="11" s="1"/>
  <c r="G3083" i="11"/>
  <c r="Q3083" i="11" s="1"/>
  <c r="G3098" i="11"/>
  <c r="Q3098" i="11" s="1"/>
  <c r="H2978" i="11"/>
  <c r="R2978" i="11" s="1"/>
  <c r="H2993" i="11"/>
  <c r="R2993" i="11" s="1"/>
  <c r="H3008" i="11"/>
  <c r="R3008" i="11" s="1"/>
  <c r="H3023" i="11"/>
  <c r="R3023" i="11" s="1"/>
  <c r="H3038" i="11"/>
  <c r="R3038" i="11" s="1"/>
  <c r="H3053" i="11"/>
  <c r="R3053" i="11" s="1"/>
  <c r="H3068" i="11"/>
  <c r="R3068" i="11" s="1"/>
  <c r="H3128" i="11"/>
  <c r="R3128" i="11" s="1"/>
  <c r="H3083" i="11"/>
  <c r="R3083" i="11" s="1"/>
  <c r="H3098" i="11"/>
  <c r="R3098" i="11" s="1"/>
  <c r="H3113" i="11"/>
  <c r="R3113" i="11" s="1"/>
  <c r="G1493" i="11"/>
  <c r="Q1493" i="11" s="1"/>
  <c r="G1583" i="11"/>
  <c r="Q1583" i="11" s="1"/>
  <c r="G1598" i="11"/>
  <c r="Q1598" i="11" s="1"/>
  <c r="G1613" i="11"/>
  <c r="Q1613" i="11" s="1"/>
  <c r="G1628" i="11"/>
  <c r="Q1628" i="11" s="1"/>
  <c r="G1643" i="11"/>
  <c r="Q1643" i="11" s="1"/>
  <c r="G1508" i="11"/>
  <c r="Q1508" i="11" s="1"/>
  <c r="G1538" i="11"/>
  <c r="Q1538" i="11" s="1"/>
  <c r="G1568" i="11"/>
  <c r="Q1568" i="11" s="1"/>
  <c r="G1553" i="11"/>
  <c r="Q1553" i="11" s="1"/>
  <c r="G1523" i="11"/>
  <c r="Q1523" i="11" s="1"/>
  <c r="H1493" i="11"/>
  <c r="R1493" i="11" s="1"/>
  <c r="H1583" i="11"/>
  <c r="R1583" i="11" s="1"/>
  <c r="H1598" i="11"/>
  <c r="R1598" i="11" s="1"/>
  <c r="H1613" i="11"/>
  <c r="R1613" i="11" s="1"/>
  <c r="H1628" i="11"/>
  <c r="R1628" i="11" s="1"/>
  <c r="H1643" i="11"/>
  <c r="R1643" i="11" s="1"/>
  <c r="H1523" i="11"/>
  <c r="R1523" i="11" s="1"/>
  <c r="H1508" i="11"/>
  <c r="R1508" i="11" s="1"/>
  <c r="H1553" i="11"/>
  <c r="R1553" i="11" s="1"/>
  <c r="H1568" i="11"/>
  <c r="R1568" i="11" s="1"/>
  <c r="H1538" i="11"/>
  <c r="R1538" i="11" s="1"/>
  <c r="G2977" i="11"/>
  <c r="Q2977" i="11" s="1"/>
  <c r="G2992" i="11"/>
  <c r="Q2992" i="11" s="1"/>
  <c r="G3007" i="11"/>
  <c r="Q3007" i="11" s="1"/>
  <c r="G3022" i="11"/>
  <c r="Q3022" i="11" s="1"/>
  <c r="G3037" i="11"/>
  <c r="Q3037" i="11" s="1"/>
  <c r="G3052" i="11"/>
  <c r="Q3052" i="11" s="1"/>
  <c r="G3067" i="11"/>
  <c r="Q3067" i="11" s="1"/>
  <c r="G3082" i="11"/>
  <c r="Q3082" i="11" s="1"/>
  <c r="G3112" i="11"/>
  <c r="Q3112" i="11" s="1"/>
  <c r="G3097" i="11"/>
  <c r="Q3097" i="11" s="1"/>
  <c r="G3127" i="11"/>
  <c r="Q3127" i="11" s="1"/>
  <c r="H2977" i="11"/>
  <c r="R2977" i="11" s="1"/>
  <c r="H2992" i="11"/>
  <c r="R2992" i="11" s="1"/>
  <c r="H3007" i="11"/>
  <c r="R3007" i="11" s="1"/>
  <c r="H3022" i="11"/>
  <c r="R3022" i="11" s="1"/>
  <c r="H3037" i="11"/>
  <c r="R3037" i="11" s="1"/>
  <c r="H3052" i="11"/>
  <c r="R3052" i="11" s="1"/>
  <c r="H3067" i="11"/>
  <c r="R3067" i="11" s="1"/>
  <c r="H3127" i="11"/>
  <c r="R3127" i="11" s="1"/>
  <c r="H3082" i="11"/>
  <c r="R3082" i="11" s="1"/>
  <c r="H3097" i="11"/>
  <c r="R3097" i="11" s="1"/>
  <c r="H3112" i="11"/>
  <c r="R3112" i="11" s="1"/>
  <c r="G3637" i="11"/>
  <c r="Q3637" i="11" s="1"/>
  <c r="G3652" i="11"/>
  <c r="Q3652" i="11" s="1"/>
  <c r="G3667" i="11"/>
  <c r="Q3667" i="11" s="1"/>
  <c r="G3682" i="11"/>
  <c r="Q3682" i="11" s="1"/>
  <c r="G3697" i="11"/>
  <c r="Q3697" i="11" s="1"/>
  <c r="G3712" i="11"/>
  <c r="Q3712" i="11" s="1"/>
  <c r="G3727" i="11"/>
  <c r="Q3727" i="11" s="1"/>
  <c r="G3742" i="11"/>
  <c r="Q3742" i="11" s="1"/>
  <c r="G3757" i="11"/>
  <c r="Q3757" i="11" s="1"/>
  <c r="G3772" i="11"/>
  <c r="Q3772" i="11" s="1"/>
  <c r="G3787" i="11"/>
  <c r="Q3787" i="11" s="1"/>
  <c r="H3637" i="11"/>
  <c r="R3637" i="11" s="1"/>
  <c r="H3652" i="11"/>
  <c r="R3652" i="11" s="1"/>
  <c r="H3667" i="11"/>
  <c r="R3667" i="11" s="1"/>
  <c r="H3682" i="11"/>
  <c r="R3682" i="11" s="1"/>
  <c r="H3697" i="11"/>
  <c r="R3697" i="11" s="1"/>
  <c r="H3712" i="11"/>
  <c r="R3712" i="11" s="1"/>
  <c r="H3727" i="11"/>
  <c r="R3727" i="11" s="1"/>
  <c r="H3742" i="11"/>
  <c r="R3742" i="11" s="1"/>
  <c r="H3757" i="11"/>
  <c r="R3757" i="11" s="1"/>
  <c r="H3772" i="11"/>
  <c r="R3772" i="11" s="1"/>
  <c r="H3787" i="11"/>
  <c r="R3787" i="11" s="1"/>
  <c r="G2812" i="11"/>
  <c r="Q2812" i="11" s="1"/>
  <c r="G2827" i="11"/>
  <c r="Q2827" i="11" s="1"/>
  <c r="G2842" i="11"/>
  <c r="Q2842" i="11" s="1"/>
  <c r="G2857" i="11"/>
  <c r="Q2857" i="11" s="1"/>
  <c r="G2872" i="11"/>
  <c r="Q2872" i="11" s="1"/>
  <c r="G2887" i="11"/>
  <c r="Q2887" i="11" s="1"/>
  <c r="G2902" i="11"/>
  <c r="Q2902" i="11" s="1"/>
  <c r="G2917" i="11"/>
  <c r="Q2917" i="11" s="1"/>
  <c r="G2932" i="11"/>
  <c r="Q2932" i="11" s="1"/>
  <c r="G2947" i="11"/>
  <c r="Q2947" i="11" s="1"/>
  <c r="G2962" i="11"/>
  <c r="Q2962" i="11" s="1"/>
  <c r="H2812" i="11"/>
  <c r="R2812" i="11" s="1"/>
  <c r="H2827" i="11"/>
  <c r="R2827" i="11" s="1"/>
  <c r="H2842" i="11"/>
  <c r="R2842" i="11" s="1"/>
  <c r="H2857" i="11"/>
  <c r="R2857" i="11" s="1"/>
  <c r="H2872" i="11"/>
  <c r="R2872" i="11" s="1"/>
  <c r="H2887" i="11"/>
  <c r="R2887" i="11" s="1"/>
  <c r="H2902" i="11"/>
  <c r="R2902" i="11" s="1"/>
  <c r="H2917" i="11"/>
  <c r="R2917" i="11" s="1"/>
  <c r="H2932" i="11"/>
  <c r="R2932" i="11" s="1"/>
  <c r="H2947" i="11"/>
  <c r="R2947" i="11" s="1"/>
  <c r="H2962" i="11"/>
  <c r="R2962" i="11" s="1"/>
  <c r="G3307" i="11"/>
  <c r="Q3307" i="11" s="1"/>
  <c r="G3322" i="11"/>
  <c r="Q3322" i="11" s="1"/>
  <c r="G3337" i="11"/>
  <c r="Q3337" i="11" s="1"/>
  <c r="G3352" i="11"/>
  <c r="Q3352" i="11" s="1"/>
  <c r="G3367" i="11"/>
  <c r="Q3367" i="11" s="1"/>
  <c r="G3382" i="11"/>
  <c r="Q3382" i="11" s="1"/>
  <c r="G3442" i="11"/>
  <c r="Q3442" i="11" s="1"/>
  <c r="G3457" i="11"/>
  <c r="Q3457" i="11" s="1"/>
  <c r="G3397" i="11"/>
  <c r="Q3397" i="11" s="1"/>
  <c r="G3412" i="11"/>
  <c r="Q3412" i="11" s="1"/>
  <c r="G3427" i="11"/>
  <c r="Q3427" i="11" s="1"/>
  <c r="H3307" i="11"/>
  <c r="R3307" i="11" s="1"/>
  <c r="H3322" i="11"/>
  <c r="R3322" i="11" s="1"/>
  <c r="H3337" i="11"/>
  <c r="R3337" i="11" s="1"/>
  <c r="H3352" i="11"/>
  <c r="R3352" i="11" s="1"/>
  <c r="H3367" i="11"/>
  <c r="R3367" i="11" s="1"/>
  <c r="H3382" i="11"/>
  <c r="R3382" i="11" s="1"/>
  <c r="H3457" i="11"/>
  <c r="R3457" i="11" s="1"/>
  <c r="H3412" i="11"/>
  <c r="R3412" i="11" s="1"/>
  <c r="H3397" i="11"/>
  <c r="R3397" i="11" s="1"/>
  <c r="H3427" i="11"/>
  <c r="R3427" i="11" s="1"/>
  <c r="H3442" i="11"/>
  <c r="R3442" i="11" s="1"/>
  <c r="G997" i="11"/>
  <c r="Q997" i="11" s="1"/>
  <c r="G1012" i="11"/>
  <c r="Q1012" i="11" s="1"/>
  <c r="G1027" i="11"/>
  <c r="Q1027" i="11" s="1"/>
  <c r="G1042" i="11"/>
  <c r="Q1042" i="11" s="1"/>
  <c r="G1057" i="11"/>
  <c r="Q1057" i="11" s="1"/>
  <c r="G1072" i="11"/>
  <c r="Q1072" i="11" s="1"/>
  <c r="G1087" i="11"/>
  <c r="Q1087" i="11" s="1"/>
  <c r="G1102" i="11"/>
  <c r="Q1102" i="11" s="1"/>
  <c r="G1117" i="11"/>
  <c r="Q1117" i="11" s="1"/>
  <c r="G1132" i="11"/>
  <c r="Q1132" i="11" s="1"/>
  <c r="G1147" i="11"/>
  <c r="Q1147" i="11" s="1"/>
  <c r="H997" i="11"/>
  <c r="R997" i="11" s="1"/>
  <c r="H1012" i="11"/>
  <c r="R1012" i="11" s="1"/>
  <c r="H1027" i="11"/>
  <c r="R1027" i="11" s="1"/>
  <c r="H1042" i="11"/>
  <c r="R1042" i="11" s="1"/>
  <c r="H1057" i="11"/>
  <c r="R1057" i="11" s="1"/>
  <c r="H1072" i="11"/>
  <c r="R1072" i="11" s="1"/>
  <c r="H1087" i="11"/>
  <c r="R1087" i="11" s="1"/>
  <c r="H1102" i="11"/>
  <c r="R1102" i="11" s="1"/>
  <c r="H1117" i="11"/>
  <c r="R1117" i="11" s="1"/>
  <c r="H1132" i="11"/>
  <c r="R1132" i="11" s="1"/>
  <c r="H1147" i="11"/>
  <c r="R1147" i="11" s="1"/>
  <c r="G1987" i="11"/>
  <c r="Q1987" i="11" s="1"/>
  <c r="G2002" i="11"/>
  <c r="Q2002" i="11" s="1"/>
  <c r="G2017" i="11"/>
  <c r="Q2017" i="11" s="1"/>
  <c r="G2032" i="11"/>
  <c r="Q2032" i="11" s="1"/>
  <c r="G2047" i="11"/>
  <c r="Q2047" i="11" s="1"/>
  <c r="G2062" i="11"/>
  <c r="Q2062" i="11" s="1"/>
  <c r="G2077" i="11"/>
  <c r="Q2077" i="11" s="1"/>
  <c r="G2092" i="11"/>
  <c r="Q2092" i="11" s="1"/>
  <c r="G2107" i="11"/>
  <c r="Q2107" i="11" s="1"/>
  <c r="G2122" i="11"/>
  <c r="Q2122" i="11" s="1"/>
  <c r="G2137" i="11"/>
  <c r="Q2137" i="11" s="1"/>
  <c r="H1987" i="11"/>
  <c r="R1987" i="11" s="1"/>
  <c r="H2002" i="11"/>
  <c r="R2002" i="11" s="1"/>
  <c r="H2017" i="11"/>
  <c r="R2017" i="11" s="1"/>
  <c r="H2032" i="11"/>
  <c r="R2032" i="11" s="1"/>
  <c r="H2047" i="11"/>
  <c r="R2047" i="11" s="1"/>
  <c r="H2062" i="11"/>
  <c r="R2062" i="11" s="1"/>
  <c r="H2077" i="11"/>
  <c r="R2077" i="11" s="1"/>
  <c r="H2092" i="11"/>
  <c r="R2092" i="11" s="1"/>
  <c r="H2107" i="11"/>
  <c r="R2107" i="11" s="1"/>
  <c r="H2122" i="11"/>
  <c r="R2122" i="11" s="1"/>
  <c r="H2137" i="11"/>
  <c r="R2137" i="11" s="1"/>
  <c r="G1162" i="11"/>
  <c r="Q1162" i="11" s="1"/>
  <c r="G1177" i="11"/>
  <c r="Q1177" i="11" s="1"/>
  <c r="G1237" i="11"/>
  <c r="Q1237" i="11" s="1"/>
  <c r="G1252" i="11"/>
  <c r="Q1252" i="11" s="1"/>
  <c r="G1267" i="11"/>
  <c r="Q1267" i="11" s="1"/>
  <c r="G1282" i="11"/>
  <c r="Q1282" i="11" s="1"/>
  <c r="G1297" i="11"/>
  <c r="Q1297" i="11" s="1"/>
  <c r="G1312" i="11"/>
  <c r="Q1312" i="11" s="1"/>
  <c r="G1192" i="11"/>
  <c r="Q1192" i="11" s="1"/>
  <c r="G1222" i="11"/>
  <c r="Q1222" i="11" s="1"/>
  <c r="G1207" i="11"/>
  <c r="Q1207" i="11" s="1"/>
  <c r="H1162" i="11"/>
  <c r="R1162" i="11" s="1"/>
  <c r="H1177" i="11"/>
  <c r="R1177" i="11" s="1"/>
  <c r="H1237" i="11"/>
  <c r="R1237" i="11" s="1"/>
  <c r="H1252" i="11"/>
  <c r="R1252" i="11" s="1"/>
  <c r="H1267" i="11"/>
  <c r="R1267" i="11" s="1"/>
  <c r="H1282" i="11"/>
  <c r="R1282" i="11" s="1"/>
  <c r="H1297" i="11"/>
  <c r="R1297" i="11" s="1"/>
  <c r="H1312" i="11"/>
  <c r="R1312" i="11" s="1"/>
  <c r="H1207" i="11"/>
  <c r="R1207" i="11" s="1"/>
  <c r="H1222" i="11"/>
  <c r="R1222" i="11" s="1"/>
  <c r="H1192" i="11"/>
  <c r="R1192" i="11" s="1"/>
  <c r="G1492" i="11"/>
  <c r="Q1492" i="11" s="1"/>
  <c r="G1552" i="11"/>
  <c r="Q1552" i="11" s="1"/>
  <c r="G1582" i="11"/>
  <c r="Q1582" i="11" s="1"/>
  <c r="G1597" i="11"/>
  <c r="Q1597" i="11" s="1"/>
  <c r="G1612" i="11"/>
  <c r="Q1612" i="11" s="1"/>
  <c r="G1627" i="11"/>
  <c r="Q1627" i="11" s="1"/>
  <c r="G1642" i="11"/>
  <c r="Q1642" i="11" s="1"/>
  <c r="G1507" i="11"/>
  <c r="Q1507" i="11" s="1"/>
  <c r="G1567" i="11"/>
  <c r="Q1567" i="11" s="1"/>
  <c r="G1537" i="11"/>
  <c r="Q1537" i="11" s="1"/>
  <c r="G1522" i="11"/>
  <c r="Q1522" i="11" s="1"/>
  <c r="H1492" i="11"/>
  <c r="R1492" i="11" s="1"/>
  <c r="H1522" i="11"/>
  <c r="R1522" i="11" s="1"/>
  <c r="H1582" i="11"/>
  <c r="R1582" i="11" s="1"/>
  <c r="H1597" i="11"/>
  <c r="R1597" i="11" s="1"/>
  <c r="H1612" i="11"/>
  <c r="R1612" i="11" s="1"/>
  <c r="H1627" i="11"/>
  <c r="R1627" i="11" s="1"/>
  <c r="H1642" i="11"/>
  <c r="R1642" i="11" s="1"/>
  <c r="H1537" i="11"/>
  <c r="R1537" i="11" s="1"/>
  <c r="H1552" i="11"/>
  <c r="R1552" i="11" s="1"/>
  <c r="H1567" i="11"/>
  <c r="R1567" i="11" s="1"/>
  <c r="H1507" i="11"/>
  <c r="R1507" i="11" s="1"/>
  <c r="G727" i="11"/>
  <c r="Q727" i="11" s="1"/>
  <c r="G742" i="11"/>
  <c r="Q742" i="11" s="1"/>
  <c r="G757" i="11"/>
  <c r="Q757" i="11" s="1"/>
  <c r="G772" i="11"/>
  <c r="Q772" i="11" s="1"/>
  <c r="G787" i="11"/>
  <c r="Q787" i="11" s="1"/>
  <c r="G802" i="11"/>
  <c r="Q802" i="11" s="1"/>
  <c r="G817" i="11"/>
  <c r="Q817" i="11" s="1"/>
  <c r="G667" i="11"/>
  <c r="Q667" i="11" s="1"/>
  <c r="G697" i="11"/>
  <c r="Q697" i="11" s="1"/>
  <c r="G712" i="11"/>
  <c r="Q712" i="11" s="1"/>
  <c r="G682" i="11"/>
  <c r="Q682" i="11" s="1"/>
  <c r="H727" i="11"/>
  <c r="R727" i="11" s="1"/>
  <c r="H742" i="11"/>
  <c r="R742" i="11" s="1"/>
  <c r="H757" i="11"/>
  <c r="R757" i="11" s="1"/>
  <c r="H772" i="11"/>
  <c r="R772" i="11" s="1"/>
  <c r="H787" i="11"/>
  <c r="R787" i="11" s="1"/>
  <c r="H802" i="11"/>
  <c r="R802" i="11" s="1"/>
  <c r="H817" i="11"/>
  <c r="R817" i="11" s="1"/>
  <c r="H667" i="11"/>
  <c r="R667" i="11" s="1"/>
  <c r="H697" i="11"/>
  <c r="R697" i="11" s="1"/>
  <c r="H682" i="11"/>
  <c r="R682" i="11" s="1"/>
  <c r="H712" i="11"/>
  <c r="R712" i="11" s="1"/>
  <c r="G3472" i="11"/>
  <c r="Q3472" i="11" s="1"/>
  <c r="G3487" i="11"/>
  <c r="Q3487" i="11" s="1"/>
  <c r="G3502" i="11"/>
  <c r="Q3502" i="11" s="1"/>
  <c r="G3532" i="11"/>
  <c r="Q3532" i="11" s="1"/>
  <c r="G3547" i="11"/>
  <c r="Q3547" i="11" s="1"/>
  <c r="G3622" i="11"/>
  <c r="Q3622" i="11" s="1"/>
  <c r="G3517" i="11"/>
  <c r="Q3517" i="11" s="1"/>
  <c r="G3562" i="11"/>
  <c r="Q3562" i="11" s="1"/>
  <c r="G3577" i="11"/>
  <c r="Q3577" i="11" s="1"/>
  <c r="G3592" i="11"/>
  <c r="Q3592" i="11" s="1"/>
  <c r="G3607" i="11"/>
  <c r="Q3607" i="11" s="1"/>
  <c r="H3517" i="11"/>
  <c r="R3517" i="11" s="1"/>
  <c r="H3532" i="11"/>
  <c r="R3532" i="11" s="1"/>
  <c r="H3562" i="11"/>
  <c r="R3562" i="11" s="1"/>
  <c r="H3577" i="11"/>
  <c r="R3577" i="11" s="1"/>
  <c r="H3592" i="11"/>
  <c r="R3592" i="11" s="1"/>
  <c r="H3607" i="11"/>
  <c r="R3607" i="11" s="1"/>
  <c r="H3472" i="11"/>
  <c r="R3472" i="11" s="1"/>
  <c r="H3487" i="11"/>
  <c r="R3487" i="11" s="1"/>
  <c r="H3502" i="11"/>
  <c r="R3502" i="11" s="1"/>
  <c r="H3547" i="11"/>
  <c r="R3547" i="11" s="1"/>
  <c r="H3622" i="11"/>
  <c r="R3622" i="11" s="1"/>
  <c r="G1327" i="11"/>
  <c r="Q1327" i="11" s="1"/>
  <c r="G1342" i="11"/>
  <c r="Q1342" i="11" s="1"/>
  <c r="G1357" i="11"/>
  <c r="Q1357" i="11" s="1"/>
  <c r="G1372" i="11"/>
  <c r="Q1372" i="11" s="1"/>
  <c r="G1387" i="11"/>
  <c r="Q1387" i="11" s="1"/>
  <c r="G1402" i="11"/>
  <c r="Q1402" i="11" s="1"/>
  <c r="G1417" i="11"/>
  <c r="Q1417" i="11" s="1"/>
  <c r="G1432" i="11"/>
  <c r="Q1432" i="11" s="1"/>
  <c r="G1447" i="11"/>
  <c r="Q1447" i="11" s="1"/>
  <c r="G1462" i="11"/>
  <c r="Q1462" i="11" s="1"/>
  <c r="G1477" i="11"/>
  <c r="Q1477" i="11" s="1"/>
  <c r="H1327" i="11"/>
  <c r="R1327" i="11" s="1"/>
  <c r="H1342" i="11"/>
  <c r="R1342" i="11" s="1"/>
  <c r="H1357" i="11"/>
  <c r="R1357" i="11" s="1"/>
  <c r="H1372" i="11"/>
  <c r="R1372" i="11" s="1"/>
  <c r="H1387" i="11"/>
  <c r="R1387" i="11" s="1"/>
  <c r="H1402" i="11"/>
  <c r="R1402" i="11" s="1"/>
  <c r="H1417" i="11"/>
  <c r="R1417" i="11" s="1"/>
  <c r="H1432" i="11"/>
  <c r="R1432" i="11" s="1"/>
  <c r="H1447" i="11"/>
  <c r="R1447" i="11" s="1"/>
  <c r="H1462" i="11"/>
  <c r="R1462" i="11" s="1"/>
  <c r="H1477" i="11"/>
  <c r="R1477" i="11" s="1"/>
  <c r="G4297" i="11"/>
  <c r="Q4297" i="11" s="1"/>
  <c r="G4312" i="11"/>
  <c r="Q4312" i="11" s="1"/>
  <c r="G4327" i="11"/>
  <c r="Q4327" i="11" s="1"/>
  <c r="G4357" i="11"/>
  <c r="Q4357" i="11" s="1"/>
  <c r="G4372" i="11"/>
  <c r="Q4372" i="11" s="1"/>
  <c r="G4387" i="11"/>
  <c r="Q4387" i="11" s="1"/>
  <c r="G4402" i="11"/>
  <c r="Q4402" i="11" s="1"/>
  <c r="G4432" i="11"/>
  <c r="Q4432" i="11" s="1"/>
  <c r="G4342" i="11"/>
  <c r="Q4342" i="11" s="1"/>
  <c r="G4417" i="11"/>
  <c r="Q4417" i="11" s="1"/>
  <c r="G4447" i="11"/>
  <c r="Q4447" i="11" s="1"/>
  <c r="H4297" i="11"/>
  <c r="R4297" i="11" s="1"/>
  <c r="H4312" i="11"/>
  <c r="R4312" i="11" s="1"/>
  <c r="H4327" i="11"/>
  <c r="R4327" i="11" s="1"/>
  <c r="H4342" i="11"/>
  <c r="R4342" i="11" s="1"/>
  <c r="H4357" i="11"/>
  <c r="R4357" i="11" s="1"/>
  <c r="H4372" i="11"/>
  <c r="R4372" i="11" s="1"/>
  <c r="H4387" i="11"/>
  <c r="R4387" i="11" s="1"/>
  <c r="H4402" i="11"/>
  <c r="R4402" i="11" s="1"/>
  <c r="H4417" i="11"/>
  <c r="R4417" i="11" s="1"/>
  <c r="H4432" i="11"/>
  <c r="R4432" i="11" s="1"/>
  <c r="H4447" i="11"/>
  <c r="R4447" i="11" s="1"/>
  <c r="G337" i="11"/>
  <c r="Q337" i="11" s="1"/>
  <c r="G352" i="11"/>
  <c r="Q352" i="11" s="1"/>
  <c r="G367" i="11"/>
  <c r="Q367" i="11" s="1"/>
  <c r="G382" i="11"/>
  <c r="Q382" i="11" s="1"/>
  <c r="G397" i="11"/>
  <c r="Q397" i="11" s="1"/>
  <c r="G412" i="11"/>
  <c r="Q412" i="11" s="1"/>
  <c r="G427" i="11"/>
  <c r="Q427" i="11" s="1"/>
  <c r="G442" i="11"/>
  <c r="Q442" i="11" s="1"/>
  <c r="G457" i="11"/>
  <c r="Q457" i="11" s="1"/>
  <c r="G472" i="11"/>
  <c r="Q472" i="11" s="1"/>
  <c r="G487" i="11"/>
  <c r="Q487" i="11" s="1"/>
  <c r="H337" i="11"/>
  <c r="R337" i="11" s="1"/>
  <c r="H352" i="11"/>
  <c r="R352" i="11" s="1"/>
  <c r="H367" i="11"/>
  <c r="R367" i="11" s="1"/>
  <c r="H382" i="11"/>
  <c r="R382" i="11" s="1"/>
  <c r="H397" i="11"/>
  <c r="R397" i="11" s="1"/>
  <c r="H412" i="11"/>
  <c r="R412" i="11" s="1"/>
  <c r="H427" i="11"/>
  <c r="R427" i="11" s="1"/>
  <c r="H442" i="11"/>
  <c r="R442" i="11" s="1"/>
  <c r="H457" i="11"/>
  <c r="R457" i="11" s="1"/>
  <c r="H472" i="11"/>
  <c r="R472" i="11" s="1"/>
  <c r="H487" i="11"/>
  <c r="R487" i="11" s="1"/>
  <c r="G2317" i="11"/>
  <c r="Q2317" i="11" s="1"/>
  <c r="G2332" i="11"/>
  <c r="Q2332" i="11" s="1"/>
  <c r="G2347" i="11"/>
  <c r="Q2347" i="11" s="1"/>
  <c r="G2362" i="11"/>
  <c r="Q2362" i="11" s="1"/>
  <c r="G2377" i="11"/>
  <c r="Q2377" i="11" s="1"/>
  <c r="G2392" i="11"/>
  <c r="Q2392" i="11" s="1"/>
  <c r="G2407" i="11"/>
  <c r="Q2407" i="11" s="1"/>
  <c r="G2422" i="11"/>
  <c r="Q2422" i="11" s="1"/>
  <c r="G2437" i="11"/>
  <c r="Q2437" i="11" s="1"/>
  <c r="G2452" i="11"/>
  <c r="Q2452" i="11" s="1"/>
  <c r="G2467" i="11"/>
  <c r="Q2467" i="11" s="1"/>
  <c r="H2317" i="11"/>
  <c r="R2317" i="11" s="1"/>
  <c r="H2332" i="11"/>
  <c r="R2332" i="11" s="1"/>
  <c r="H2347" i="11"/>
  <c r="R2347" i="11" s="1"/>
  <c r="H2362" i="11"/>
  <c r="R2362" i="11" s="1"/>
  <c r="H2377" i="11"/>
  <c r="R2377" i="11" s="1"/>
  <c r="H2392" i="11"/>
  <c r="R2392" i="11" s="1"/>
  <c r="H2407" i="11"/>
  <c r="R2407" i="11" s="1"/>
  <c r="H2422" i="11"/>
  <c r="R2422" i="11" s="1"/>
  <c r="H2437" i="11"/>
  <c r="R2437" i="11" s="1"/>
  <c r="H2452" i="11"/>
  <c r="R2452" i="11" s="1"/>
  <c r="H2467" i="11"/>
  <c r="R2467" i="11" s="1"/>
  <c r="G3802" i="11"/>
  <c r="Q3802" i="11" s="1"/>
  <c r="G3817" i="11"/>
  <c r="Q3817" i="11" s="1"/>
  <c r="G3832" i="11"/>
  <c r="Q3832" i="11" s="1"/>
  <c r="G3847" i="11"/>
  <c r="Q3847" i="11" s="1"/>
  <c r="G3862" i="11"/>
  <c r="Q3862" i="11" s="1"/>
  <c r="G3877" i="11"/>
  <c r="Q3877" i="11" s="1"/>
  <c r="G3892" i="11"/>
  <c r="Q3892" i="11" s="1"/>
  <c r="G3907" i="11"/>
  <c r="Q3907" i="11" s="1"/>
  <c r="G3922" i="11"/>
  <c r="Q3922" i="11" s="1"/>
  <c r="G3937" i="11"/>
  <c r="Q3937" i="11" s="1"/>
  <c r="G3952" i="11"/>
  <c r="Q3952" i="11" s="1"/>
  <c r="H3802" i="11"/>
  <c r="R3802" i="11" s="1"/>
  <c r="H3817" i="11"/>
  <c r="R3817" i="11" s="1"/>
  <c r="H3832" i="11"/>
  <c r="R3832" i="11" s="1"/>
  <c r="H3847" i="11"/>
  <c r="R3847" i="11" s="1"/>
  <c r="H3862" i="11"/>
  <c r="R3862" i="11" s="1"/>
  <c r="H3877" i="11"/>
  <c r="R3877" i="11" s="1"/>
  <c r="H3892" i="11"/>
  <c r="R3892" i="11" s="1"/>
  <c r="H3907" i="11"/>
  <c r="R3907" i="11" s="1"/>
  <c r="H3922" i="11"/>
  <c r="R3922" i="11" s="1"/>
  <c r="H3937" i="11"/>
  <c r="R3937" i="11" s="1"/>
  <c r="H3952" i="11"/>
  <c r="R3952" i="11" s="1"/>
  <c r="G172" i="11"/>
  <c r="Q172" i="11" s="1"/>
  <c r="G187" i="11"/>
  <c r="Q187" i="11" s="1"/>
  <c r="G202" i="11"/>
  <c r="Q202" i="11" s="1"/>
  <c r="G217" i="11"/>
  <c r="Q217" i="11" s="1"/>
  <c r="G232" i="11"/>
  <c r="Q232" i="11" s="1"/>
  <c r="G247" i="11"/>
  <c r="Q247" i="11" s="1"/>
  <c r="G262" i="11"/>
  <c r="Q262" i="11" s="1"/>
  <c r="G277" i="11"/>
  <c r="Q277" i="11" s="1"/>
  <c r="G292" i="11"/>
  <c r="Q292" i="11" s="1"/>
  <c r="G307" i="11"/>
  <c r="Q307" i="11" s="1"/>
  <c r="G322" i="11"/>
  <c r="Q322" i="11" s="1"/>
  <c r="H172" i="11"/>
  <c r="R172" i="11" s="1"/>
  <c r="H187" i="11"/>
  <c r="R187" i="11" s="1"/>
  <c r="H202" i="11"/>
  <c r="R202" i="11" s="1"/>
  <c r="H217" i="11"/>
  <c r="R217" i="11" s="1"/>
  <c r="H232" i="11"/>
  <c r="R232" i="11" s="1"/>
  <c r="H247" i="11"/>
  <c r="R247" i="11" s="1"/>
  <c r="H262" i="11"/>
  <c r="R262" i="11" s="1"/>
  <c r="H277" i="11"/>
  <c r="R277" i="11" s="1"/>
  <c r="H292" i="11"/>
  <c r="R292" i="11" s="1"/>
  <c r="H307" i="11"/>
  <c r="R307" i="11" s="1"/>
  <c r="H322" i="11"/>
  <c r="R322" i="11" s="1"/>
  <c r="G3262" i="11"/>
  <c r="Q3262" i="11" s="1"/>
  <c r="G3277" i="11"/>
  <c r="Q3277" i="11" s="1"/>
  <c r="G3292" i="11"/>
  <c r="Q3292" i="11" s="1"/>
  <c r="G3142" i="11"/>
  <c r="Q3142" i="11" s="1"/>
  <c r="G3157" i="11"/>
  <c r="Q3157" i="11" s="1"/>
  <c r="G3232" i="11"/>
  <c r="Q3232" i="11" s="1"/>
  <c r="G3202" i="11"/>
  <c r="Q3202" i="11" s="1"/>
  <c r="G3172" i="11"/>
  <c r="Q3172" i="11" s="1"/>
  <c r="G3187" i="11"/>
  <c r="Q3187" i="11" s="1"/>
  <c r="G3217" i="11"/>
  <c r="Q3217" i="11" s="1"/>
  <c r="G3247" i="11"/>
  <c r="Q3247" i="11" s="1"/>
  <c r="H3277" i="11"/>
  <c r="R3277" i="11" s="1"/>
  <c r="H3292" i="11"/>
  <c r="R3292" i="11" s="1"/>
  <c r="H3217" i="11"/>
  <c r="R3217" i="11" s="1"/>
  <c r="H3247" i="11"/>
  <c r="R3247" i="11" s="1"/>
  <c r="H3262" i="11"/>
  <c r="R3262" i="11" s="1"/>
  <c r="H3172" i="11"/>
  <c r="R3172" i="11" s="1"/>
  <c r="H3202" i="11"/>
  <c r="R3202" i="11" s="1"/>
  <c r="H3142" i="11"/>
  <c r="R3142" i="11" s="1"/>
  <c r="H3157" i="11"/>
  <c r="R3157" i="11" s="1"/>
  <c r="H3187" i="11"/>
  <c r="R3187" i="11" s="1"/>
  <c r="H3232" i="11"/>
  <c r="R3232" i="11" s="1"/>
  <c r="G4477" i="11"/>
  <c r="Q4477" i="11" s="1"/>
  <c r="G4492" i="11"/>
  <c r="Q4492" i="11" s="1"/>
  <c r="G4507" i="11"/>
  <c r="Q4507" i="11" s="1"/>
  <c r="G4522" i="11"/>
  <c r="Q4522" i="11" s="1"/>
  <c r="G4537" i="11"/>
  <c r="Q4537" i="11" s="1"/>
  <c r="G4552" i="11"/>
  <c r="Q4552" i="11" s="1"/>
  <c r="G4567" i="11"/>
  <c r="Q4567" i="11" s="1"/>
  <c r="G4582" i="11"/>
  <c r="Q4582" i="11" s="1"/>
  <c r="G4597" i="11"/>
  <c r="Q4597" i="11" s="1"/>
  <c r="G4612" i="11"/>
  <c r="Q4612" i="11" s="1"/>
  <c r="G4462" i="11"/>
  <c r="Q4462" i="11" s="1"/>
  <c r="H4462" i="11"/>
  <c r="R4462" i="11" s="1"/>
  <c r="H4492" i="11"/>
  <c r="R4492" i="11" s="1"/>
  <c r="H4507" i="11"/>
  <c r="R4507" i="11" s="1"/>
  <c r="H4522" i="11"/>
  <c r="R4522" i="11" s="1"/>
  <c r="H4537" i="11"/>
  <c r="R4537" i="11" s="1"/>
  <c r="H4552" i="11"/>
  <c r="R4552" i="11" s="1"/>
  <c r="H4567" i="11"/>
  <c r="R4567" i="11" s="1"/>
  <c r="H4582" i="11"/>
  <c r="R4582" i="11" s="1"/>
  <c r="H4597" i="11"/>
  <c r="R4597" i="11" s="1"/>
  <c r="H4612" i="11"/>
  <c r="R4612" i="11" s="1"/>
  <c r="H4477" i="11"/>
  <c r="R4477" i="11" s="1"/>
  <c r="G502" i="11"/>
  <c r="Q502" i="11" s="1"/>
  <c r="G517" i="11"/>
  <c r="Q517" i="11" s="1"/>
  <c r="G532" i="11"/>
  <c r="Q532" i="11" s="1"/>
  <c r="G547" i="11"/>
  <c r="Q547" i="11" s="1"/>
  <c r="G577" i="11"/>
  <c r="Q577" i="11" s="1"/>
  <c r="G622" i="11"/>
  <c r="Q622" i="11" s="1"/>
  <c r="G637" i="11"/>
  <c r="Q637" i="11" s="1"/>
  <c r="G592" i="11"/>
  <c r="Q592" i="11" s="1"/>
  <c r="G652" i="11"/>
  <c r="Q652" i="11" s="1"/>
  <c r="G607" i="11"/>
  <c r="Q607" i="11" s="1"/>
  <c r="G562" i="11"/>
  <c r="Q562" i="11" s="1"/>
  <c r="H502" i="11"/>
  <c r="R502" i="11" s="1"/>
  <c r="H517" i="11"/>
  <c r="R517" i="11" s="1"/>
  <c r="H532" i="11"/>
  <c r="R532" i="11" s="1"/>
  <c r="H547" i="11"/>
  <c r="R547" i="11" s="1"/>
  <c r="H562" i="11"/>
  <c r="R562" i="11" s="1"/>
  <c r="H637" i="11"/>
  <c r="R637" i="11" s="1"/>
  <c r="H607" i="11"/>
  <c r="R607" i="11" s="1"/>
  <c r="H652" i="11"/>
  <c r="R652" i="11" s="1"/>
  <c r="H577" i="11"/>
  <c r="R577" i="11" s="1"/>
  <c r="H622" i="11"/>
  <c r="R622" i="11" s="1"/>
  <c r="H592" i="11"/>
  <c r="R592" i="11" s="1"/>
  <c r="H37" i="11"/>
  <c r="R37" i="11" s="1"/>
  <c r="H52" i="11"/>
  <c r="R52" i="11" s="1"/>
  <c r="H67" i="11"/>
  <c r="R67" i="11" s="1"/>
  <c r="H82" i="11"/>
  <c r="R82" i="11" s="1"/>
  <c r="H97" i="11"/>
  <c r="R97" i="11" s="1"/>
  <c r="H112" i="11"/>
  <c r="R112" i="11" s="1"/>
  <c r="H127" i="11"/>
  <c r="R127" i="11" s="1"/>
  <c r="H142" i="11"/>
  <c r="R142" i="11" s="1"/>
  <c r="H157" i="11"/>
  <c r="R157" i="11" s="1"/>
  <c r="H7" i="11"/>
  <c r="R7" i="11" s="1"/>
  <c r="H22" i="11"/>
  <c r="R22" i="11" s="1"/>
  <c r="G22" i="11"/>
  <c r="Q22" i="11" s="1"/>
  <c r="G37" i="11"/>
  <c r="Q37" i="11" s="1"/>
  <c r="G52" i="11"/>
  <c r="Q52" i="11" s="1"/>
  <c r="G67" i="11"/>
  <c r="Q67" i="11" s="1"/>
  <c r="G82" i="11"/>
  <c r="Q82" i="11" s="1"/>
  <c r="G97" i="11"/>
  <c r="Q97" i="11" s="1"/>
  <c r="G112" i="11"/>
  <c r="Q112" i="11" s="1"/>
  <c r="G127" i="11"/>
  <c r="Q127" i="11" s="1"/>
  <c r="G142" i="11"/>
  <c r="Q142" i="11" s="1"/>
  <c r="G157" i="11"/>
  <c r="Q157" i="11" s="1"/>
  <c r="G7" i="11"/>
  <c r="Q7" i="11" s="1"/>
  <c r="G4627" i="11"/>
  <c r="Q4627" i="11" s="1"/>
  <c r="G4642" i="11"/>
  <c r="Q4642" i="11" s="1"/>
  <c r="G4657" i="11"/>
  <c r="Q4657" i="11" s="1"/>
  <c r="G4672" i="11"/>
  <c r="Q4672" i="11" s="1"/>
  <c r="G4687" i="11"/>
  <c r="Q4687" i="11" s="1"/>
  <c r="G4702" i="11"/>
  <c r="Q4702" i="11" s="1"/>
  <c r="G4717" i="11"/>
  <c r="Q4717" i="11" s="1"/>
  <c r="G4732" i="11"/>
  <c r="Q4732" i="11" s="1"/>
  <c r="G4747" i="11"/>
  <c r="Q4747" i="11" s="1"/>
  <c r="G4762" i="11"/>
  <c r="Q4762" i="11" s="1"/>
  <c r="G4777" i="11"/>
  <c r="Q4777" i="11" s="1"/>
  <c r="H4627" i="11"/>
  <c r="R4627" i="11" s="1"/>
  <c r="H4642" i="11"/>
  <c r="R4642" i="11" s="1"/>
  <c r="H4657" i="11"/>
  <c r="R4657" i="11" s="1"/>
  <c r="H4672" i="11"/>
  <c r="R4672" i="11" s="1"/>
  <c r="H4687" i="11"/>
  <c r="R4687" i="11" s="1"/>
  <c r="H4702" i="11"/>
  <c r="R4702" i="11" s="1"/>
  <c r="H4717" i="11"/>
  <c r="R4717" i="11" s="1"/>
  <c r="H4732" i="11"/>
  <c r="R4732" i="11" s="1"/>
  <c r="H4747" i="11"/>
  <c r="R4747" i="11" s="1"/>
  <c r="H4762" i="11"/>
  <c r="R4762" i="11" s="1"/>
  <c r="H4777" i="11"/>
  <c r="R4777" i="11" s="1"/>
  <c r="G1657" i="11"/>
  <c r="Q1657" i="11" s="1"/>
  <c r="G1672" i="11"/>
  <c r="Q1672" i="11" s="1"/>
  <c r="G1687" i="11"/>
  <c r="Q1687" i="11" s="1"/>
  <c r="G1702" i="11"/>
  <c r="Q1702" i="11" s="1"/>
  <c r="G1717" i="11"/>
  <c r="Q1717" i="11" s="1"/>
  <c r="G1732" i="11"/>
  <c r="Q1732" i="11" s="1"/>
  <c r="G1747" i="11"/>
  <c r="Q1747" i="11" s="1"/>
  <c r="G1762" i="11"/>
  <c r="Q1762" i="11" s="1"/>
  <c r="G1777" i="11"/>
  <c r="Q1777" i="11" s="1"/>
  <c r="G1792" i="11"/>
  <c r="Q1792" i="11" s="1"/>
  <c r="G1807" i="11"/>
  <c r="Q1807" i="11" s="1"/>
  <c r="H1657" i="11"/>
  <c r="R1657" i="11" s="1"/>
  <c r="H1672" i="11"/>
  <c r="R1672" i="11" s="1"/>
  <c r="H1687" i="11"/>
  <c r="R1687" i="11" s="1"/>
  <c r="H1702" i="11"/>
  <c r="R1702" i="11" s="1"/>
  <c r="H1717" i="11"/>
  <c r="R1717" i="11" s="1"/>
  <c r="H1732" i="11"/>
  <c r="R1732" i="11" s="1"/>
  <c r="H1747" i="11"/>
  <c r="R1747" i="11" s="1"/>
  <c r="H1762" i="11"/>
  <c r="R1762" i="11" s="1"/>
  <c r="H1777" i="11"/>
  <c r="R1777" i="11" s="1"/>
  <c r="H1792" i="11"/>
  <c r="R1792" i="11" s="1"/>
  <c r="H1807" i="11"/>
  <c r="R1807" i="11" s="1"/>
  <c r="G2482" i="11"/>
  <c r="Q2482" i="11" s="1"/>
  <c r="G2497" i="11"/>
  <c r="Q2497" i="11" s="1"/>
  <c r="G2512" i="11"/>
  <c r="Q2512" i="11" s="1"/>
  <c r="G2527" i="11"/>
  <c r="Q2527" i="11" s="1"/>
  <c r="G2542" i="11"/>
  <c r="Q2542" i="11" s="1"/>
  <c r="G2557" i="11"/>
  <c r="Q2557" i="11" s="1"/>
  <c r="G2572" i="11"/>
  <c r="Q2572" i="11" s="1"/>
  <c r="G2587" i="11"/>
  <c r="Q2587" i="11" s="1"/>
  <c r="G2602" i="11"/>
  <c r="Q2602" i="11" s="1"/>
  <c r="G2617" i="11"/>
  <c r="Q2617" i="11" s="1"/>
  <c r="G2632" i="11"/>
  <c r="Q2632" i="11" s="1"/>
  <c r="H2482" i="11"/>
  <c r="R2482" i="11" s="1"/>
  <c r="H2497" i="11"/>
  <c r="R2497" i="11" s="1"/>
  <c r="H2512" i="11"/>
  <c r="R2512" i="11" s="1"/>
  <c r="H2527" i="11"/>
  <c r="R2527" i="11" s="1"/>
  <c r="H2542" i="11"/>
  <c r="R2542" i="11" s="1"/>
  <c r="H2557" i="11"/>
  <c r="R2557" i="11" s="1"/>
  <c r="H2572" i="11"/>
  <c r="R2572" i="11" s="1"/>
  <c r="H2587" i="11"/>
  <c r="R2587" i="11" s="1"/>
  <c r="H2602" i="11"/>
  <c r="R2602" i="11" s="1"/>
  <c r="H2617" i="11"/>
  <c r="R2617" i="11" s="1"/>
  <c r="H2632" i="11"/>
  <c r="R2632" i="11" s="1"/>
  <c r="G2976" i="11"/>
  <c r="Q2976" i="11" s="1"/>
  <c r="G2991" i="11"/>
  <c r="Q2991" i="11" s="1"/>
  <c r="G3006" i="11"/>
  <c r="Q3006" i="11" s="1"/>
  <c r="G3021" i="11"/>
  <c r="Q3021" i="11" s="1"/>
  <c r="G3036" i="11"/>
  <c r="Q3036" i="11" s="1"/>
  <c r="G3051" i="11"/>
  <c r="Q3051" i="11" s="1"/>
  <c r="G3066" i="11"/>
  <c r="Q3066" i="11" s="1"/>
  <c r="G3126" i="11"/>
  <c r="Q3126" i="11" s="1"/>
  <c r="G3081" i="11"/>
  <c r="Q3081" i="11" s="1"/>
  <c r="G3096" i="11"/>
  <c r="Q3096" i="11" s="1"/>
  <c r="G3111" i="11"/>
  <c r="Q3111" i="11" s="1"/>
  <c r="H2976" i="11"/>
  <c r="R2976" i="11" s="1"/>
  <c r="H2991" i="11"/>
  <c r="R2991" i="11" s="1"/>
  <c r="H3006" i="11"/>
  <c r="R3006" i="11" s="1"/>
  <c r="H3021" i="11"/>
  <c r="R3021" i="11" s="1"/>
  <c r="H3036" i="11"/>
  <c r="R3036" i="11" s="1"/>
  <c r="H3051" i="11"/>
  <c r="R3051" i="11" s="1"/>
  <c r="H3066" i="11"/>
  <c r="R3066" i="11" s="1"/>
  <c r="H3081" i="11"/>
  <c r="R3081" i="11" s="1"/>
  <c r="H3096" i="11"/>
  <c r="R3096" i="11" s="1"/>
  <c r="H3126" i="11"/>
  <c r="R3126" i="11" s="1"/>
  <c r="H3111" i="11"/>
  <c r="R3111" i="11" s="1"/>
  <c r="G1161" i="11"/>
  <c r="Q1161" i="11" s="1"/>
  <c r="G1176" i="11"/>
  <c r="Q1176" i="11" s="1"/>
  <c r="G1191" i="11"/>
  <c r="Q1191" i="11" s="1"/>
  <c r="G1206" i="11"/>
  <c r="Q1206" i="11" s="1"/>
  <c r="G1236" i="11"/>
  <c r="Q1236" i="11" s="1"/>
  <c r="G1251" i="11"/>
  <c r="Q1251" i="11" s="1"/>
  <c r="G1266" i="11"/>
  <c r="Q1266" i="11" s="1"/>
  <c r="G1281" i="11"/>
  <c r="Q1281" i="11" s="1"/>
  <c r="G1296" i="11"/>
  <c r="Q1296" i="11" s="1"/>
  <c r="G1311" i="11"/>
  <c r="Q1311" i="11" s="1"/>
  <c r="G1221" i="11"/>
  <c r="Q1221" i="11" s="1"/>
  <c r="H1161" i="11"/>
  <c r="R1161" i="11" s="1"/>
  <c r="H1176" i="11"/>
  <c r="R1176" i="11" s="1"/>
  <c r="H1191" i="11"/>
  <c r="R1191" i="11" s="1"/>
  <c r="H1236" i="11"/>
  <c r="R1236" i="11" s="1"/>
  <c r="H1251" i="11"/>
  <c r="R1251" i="11" s="1"/>
  <c r="H1266" i="11"/>
  <c r="R1266" i="11" s="1"/>
  <c r="H1281" i="11"/>
  <c r="R1281" i="11" s="1"/>
  <c r="H1296" i="11"/>
  <c r="R1296" i="11" s="1"/>
  <c r="H1311" i="11"/>
  <c r="R1311" i="11" s="1"/>
  <c r="H1206" i="11"/>
  <c r="R1206" i="11" s="1"/>
  <c r="H1221" i="11"/>
  <c r="R1221" i="11" s="1"/>
  <c r="G3471" i="11"/>
  <c r="Q3471" i="11" s="1"/>
  <c r="G3561" i="11"/>
  <c r="Q3561" i="11" s="1"/>
  <c r="G3606" i="11"/>
  <c r="Q3606" i="11" s="1"/>
  <c r="G3621" i="11"/>
  <c r="Q3621" i="11" s="1"/>
  <c r="G3486" i="11"/>
  <c r="Q3486" i="11" s="1"/>
  <c r="G3501" i="11"/>
  <c r="Q3501" i="11" s="1"/>
  <c r="G3516" i="11"/>
  <c r="Q3516" i="11" s="1"/>
  <c r="G3531" i="11"/>
  <c r="Q3531" i="11" s="1"/>
  <c r="G3546" i="11"/>
  <c r="Q3546" i="11" s="1"/>
  <c r="G3576" i="11"/>
  <c r="Q3576" i="11" s="1"/>
  <c r="G3591" i="11"/>
  <c r="Q3591" i="11" s="1"/>
  <c r="H3471" i="11"/>
  <c r="R3471" i="11" s="1"/>
  <c r="H3486" i="11"/>
  <c r="R3486" i="11" s="1"/>
  <c r="H3501" i="11"/>
  <c r="R3501" i="11" s="1"/>
  <c r="H3516" i="11"/>
  <c r="R3516" i="11" s="1"/>
  <c r="H3531" i="11"/>
  <c r="R3531" i="11" s="1"/>
  <c r="H3546" i="11"/>
  <c r="R3546" i="11" s="1"/>
  <c r="H3576" i="11"/>
  <c r="R3576" i="11" s="1"/>
  <c r="H3591" i="11"/>
  <c r="R3591" i="11" s="1"/>
  <c r="H3561" i="11"/>
  <c r="R3561" i="11" s="1"/>
  <c r="H3606" i="11"/>
  <c r="R3606" i="11" s="1"/>
  <c r="H3621" i="11"/>
  <c r="R3621" i="11" s="1"/>
  <c r="G591" i="11"/>
  <c r="Q591" i="11" s="1"/>
  <c r="G501" i="11"/>
  <c r="Q501" i="11" s="1"/>
  <c r="G516" i="11"/>
  <c r="Q516" i="11" s="1"/>
  <c r="G531" i="11"/>
  <c r="Q531" i="11" s="1"/>
  <c r="G546" i="11"/>
  <c r="Q546" i="11" s="1"/>
  <c r="G561" i="11"/>
  <c r="Q561" i="11" s="1"/>
  <c r="G576" i="11"/>
  <c r="Q576" i="11" s="1"/>
  <c r="G636" i="11"/>
  <c r="Q636" i="11" s="1"/>
  <c r="G606" i="11"/>
  <c r="Q606" i="11" s="1"/>
  <c r="G651" i="11"/>
  <c r="Q651" i="11" s="1"/>
  <c r="G621" i="11"/>
  <c r="Q621" i="11" s="1"/>
  <c r="H501" i="11"/>
  <c r="R501" i="11" s="1"/>
  <c r="H516" i="11"/>
  <c r="R516" i="11" s="1"/>
  <c r="H531" i="11"/>
  <c r="R531" i="11" s="1"/>
  <c r="H546" i="11"/>
  <c r="R546" i="11" s="1"/>
  <c r="H561" i="11"/>
  <c r="R561" i="11" s="1"/>
  <c r="H591" i="11"/>
  <c r="R591" i="11" s="1"/>
  <c r="H606" i="11"/>
  <c r="R606" i="11" s="1"/>
  <c r="H621" i="11"/>
  <c r="R621" i="11" s="1"/>
  <c r="H636" i="11"/>
  <c r="R636" i="11" s="1"/>
  <c r="H651" i="11"/>
  <c r="R651" i="11" s="1"/>
  <c r="H576" i="11"/>
  <c r="R576" i="11" s="1"/>
  <c r="G726" i="11"/>
  <c r="Q726" i="11" s="1"/>
  <c r="G741" i="11"/>
  <c r="Q741" i="11" s="1"/>
  <c r="G756" i="11"/>
  <c r="Q756" i="11" s="1"/>
  <c r="G771" i="11"/>
  <c r="Q771" i="11" s="1"/>
  <c r="G786" i="11"/>
  <c r="Q786" i="11" s="1"/>
  <c r="G801" i="11"/>
  <c r="Q801" i="11" s="1"/>
  <c r="G816" i="11"/>
  <c r="Q816" i="11" s="1"/>
  <c r="G681" i="11"/>
  <c r="Q681" i="11" s="1"/>
  <c r="G711" i="11"/>
  <c r="Q711" i="11" s="1"/>
  <c r="G696" i="11"/>
  <c r="Q696" i="11" s="1"/>
  <c r="G666" i="11"/>
  <c r="Q666" i="11" s="1"/>
  <c r="H726" i="11"/>
  <c r="R726" i="11" s="1"/>
  <c r="H741" i="11"/>
  <c r="R741" i="11" s="1"/>
  <c r="H756" i="11"/>
  <c r="R756" i="11" s="1"/>
  <c r="H771" i="11"/>
  <c r="R771" i="11" s="1"/>
  <c r="H786" i="11"/>
  <c r="R786" i="11" s="1"/>
  <c r="H801" i="11"/>
  <c r="R801" i="11" s="1"/>
  <c r="H816" i="11"/>
  <c r="R816" i="11" s="1"/>
  <c r="H666" i="11"/>
  <c r="R666" i="11" s="1"/>
  <c r="H681" i="11"/>
  <c r="R681" i="11" s="1"/>
  <c r="H711" i="11"/>
  <c r="R711" i="11" s="1"/>
  <c r="H696" i="11"/>
  <c r="R696" i="11" s="1"/>
  <c r="G3801" i="11"/>
  <c r="Q3801" i="11" s="1"/>
  <c r="G3816" i="11"/>
  <c r="Q3816" i="11" s="1"/>
  <c r="G3831" i="11"/>
  <c r="Q3831" i="11" s="1"/>
  <c r="G3846" i="11"/>
  <c r="Q3846" i="11" s="1"/>
  <c r="G3861" i="11"/>
  <c r="Q3861" i="11" s="1"/>
  <c r="G3876" i="11"/>
  <c r="Q3876" i="11" s="1"/>
  <c r="G3891" i="11"/>
  <c r="Q3891" i="11" s="1"/>
  <c r="G3906" i="11"/>
  <c r="Q3906" i="11" s="1"/>
  <c r="G3921" i="11"/>
  <c r="Q3921" i="11" s="1"/>
  <c r="G3936" i="11"/>
  <c r="Q3936" i="11" s="1"/>
  <c r="G3951" i="11"/>
  <c r="Q3951" i="11" s="1"/>
  <c r="H3801" i="11"/>
  <c r="R3801" i="11" s="1"/>
  <c r="H3816" i="11"/>
  <c r="R3816" i="11" s="1"/>
  <c r="H3831" i="11"/>
  <c r="R3831" i="11" s="1"/>
  <c r="H3846" i="11"/>
  <c r="R3846" i="11" s="1"/>
  <c r="H3861" i="11"/>
  <c r="R3861" i="11" s="1"/>
  <c r="H3876" i="11"/>
  <c r="R3876" i="11" s="1"/>
  <c r="H3891" i="11"/>
  <c r="R3891" i="11" s="1"/>
  <c r="H3906" i="11"/>
  <c r="R3906" i="11" s="1"/>
  <c r="H3921" i="11"/>
  <c r="R3921" i="11" s="1"/>
  <c r="H3936" i="11"/>
  <c r="R3936" i="11" s="1"/>
  <c r="H3951" i="11"/>
  <c r="R3951" i="11" s="1"/>
  <c r="G2316" i="11"/>
  <c r="Q2316" i="11" s="1"/>
  <c r="G2331" i="11"/>
  <c r="Q2331" i="11" s="1"/>
  <c r="G2346" i="11"/>
  <c r="Q2346" i="11" s="1"/>
  <c r="G2361" i="11"/>
  <c r="Q2361" i="11" s="1"/>
  <c r="G2376" i="11"/>
  <c r="Q2376" i="11" s="1"/>
  <c r="G2391" i="11"/>
  <c r="Q2391" i="11" s="1"/>
  <c r="G2406" i="11"/>
  <c r="Q2406" i="11" s="1"/>
  <c r="G2421" i="11"/>
  <c r="Q2421" i="11" s="1"/>
  <c r="G2436" i="11"/>
  <c r="Q2436" i="11" s="1"/>
  <c r="G2451" i="11"/>
  <c r="Q2451" i="11" s="1"/>
  <c r="G2466" i="11"/>
  <c r="Q2466" i="11" s="1"/>
  <c r="H2316" i="11"/>
  <c r="R2316" i="11" s="1"/>
  <c r="H2331" i="11"/>
  <c r="R2331" i="11" s="1"/>
  <c r="H2346" i="11"/>
  <c r="R2346" i="11" s="1"/>
  <c r="H2361" i="11"/>
  <c r="R2361" i="11" s="1"/>
  <c r="H2376" i="11"/>
  <c r="R2376" i="11" s="1"/>
  <c r="H2391" i="11"/>
  <c r="R2391" i="11" s="1"/>
  <c r="H2406" i="11"/>
  <c r="R2406" i="11" s="1"/>
  <c r="H2421" i="11"/>
  <c r="R2421" i="11" s="1"/>
  <c r="H2436" i="11"/>
  <c r="R2436" i="11" s="1"/>
  <c r="H2451" i="11"/>
  <c r="R2451" i="11" s="1"/>
  <c r="H2466" i="11"/>
  <c r="R2466" i="11" s="1"/>
  <c r="G4491" i="11"/>
  <c r="Q4491" i="11" s="1"/>
  <c r="G4506" i="11"/>
  <c r="Q4506" i="11" s="1"/>
  <c r="G4521" i="11"/>
  <c r="Q4521" i="11" s="1"/>
  <c r="G4536" i="11"/>
  <c r="Q4536" i="11" s="1"/>
  <c r="G4551" i="11"/>
  <c r="Q4551" i="11" s="1"/>
  <c r="G4566" i="11"/>
  <c r="Q4566" i="11" s="1"/>
  <c r="G4581" i="11"/>
  <c r="Q4581" i="11" s="1"/>
  <c r="G4596" i="11"/>
  <c r="Q4596" i="11" s="1"/>
  <c r="G4611" i="11"/>
  <c r="Q4611" i="11" s="1"/>
  <c r="G4461" i="11"/>
  <c r="Q4461" i="11" s="1"/>
  <c r="G4476" i="11"/>
  <c r="Q4476" i="11" s="1"/>
  <c r="H4491" i="11"/>
  <c r="R4491" i="11" s="1"/>
  <c r="H4506" i="11"/>
  <c r="R4506" i="11" s="1"/>
  <c r="H4521" i="11"/>
  <c r="R4521" i="11" s="1"/>
  <c r="H4536" i="11"/>
  <c r="R4536" i="11" s="1"/>
  <c r="H4551" i="11"/>
  <c r="R4551" i="11" s="1"/>
  <c r="H4566" i="11"/>
  <c r="R4566" i="11" s="1"/>
  <c r="H4581" i="11"/>
  <c r="R4581" i="11" s="1"/>
  <c r="H4596" i="11"/>
  <c r="R4596" i="11" s="1"/>
  <c r="H4611" i="11"/>
  <c r="R4611" i="11" s="1"/>
  <c r="H4461" i="11"/>
  <c r="R4461" i="11" s="1"/>
  <c r="H4476" i="11"/>
  <c r="R4476" i="11" s="1"/>
  <c r="G3306" i="11"/>
  <c r="Q3306" i="11" s="1"/>
  <c r="G3321" i="11"/>
  <c r="Q3321" i="11" s="1"/>
  <c r="G3336" i="11"/>
  <c r="Q3336" i="11" s="1"/>
  <c r="G3351" i="11"/>
  <c r="Q3351" i="11" s="1"/>
  <c r="G3366" i="11"/>
  <c r="Q3366" i="11" s="1"/>
  <c r="G3381" i="11"/>
  <c r="Q3381" i="11" s="1"/>
  <c r="G3411" i="11"/>
  <c r="Q3411" i="11" s="1"/>
  <c r="G3426" i="11"/>
  <c r="Q3426" i="11" s="1"/>
  <c r="G3456" i="11"/>
  <c r="Q3456" i="11" s="1"/>
  <c r="G3396" i="11"/>
  <c r="Q3396" i="11" s="1"/>
  <c r="G3441" i="11"/>
  <c r="Q3441" i="11" s="1"/>
  <c r="H3306" i="11"/>
  <c r="R3306" i="11" s="1"/>
  <c r="H3321" i="11"/>
  <c r="R3321" i="11" s="1"/>
  <c r="H3336" i="11"/>
  <c r="R3336" i="11" s="1"/>
  <c r="H3351" i="11"/>
  <c r="R3351" i="11" s="1"/>
  <c r="H3366" i="11"/>
  <c r="R3366" i="11" s="1"/>
  <c r="H3381" i="11"/>
  <c r="R3381" i="11" s="1"/>
  <c r="H3396" i="11"/>
  <c r="R3396" i="11" s="1"/>
  <c r="H3441" i="11"/>
  <c r="R3441" i="11" s="1"/>
  <c r="H3456" i="11"/>
  <c r="R3456" i="11" s="1"/>
  <c r="H3411" i="11"/>
  <c r="R3411" i="11" s="1"/>
  <c r="H3426" i="11"/>
  <c r="R3426" i="11" s="1"/>
  <c r="G2811" i="11"/>
  <c r="Q2811" i="11" s="1"/>
  <c r="G2826" i="11"/>
  <c r="Q2826" i="11" s="1"/>
  <c r="G2841" i="11"/>
  <c r="Q2841" i="11" s="1"/>
  <c r="G2856" i="11"/>
  <c r="Q2856" i="11" s="1"/>
  <c r="G2871" i="11"/>
  <c r="Q2871" i="11" s="1"/>
  <c r="G2886" i="11"/>
  <c r="Q2886" i="11" s="1"/>
  <c r="G2901" i="11"/>
  <c r="Q2901" i="11" s="1"/>
  <c r="G2916" i="11"/>
  <c r="Q2916" i="11" s="1"/>
  <c r="G2931" i="11"/>
  <c r="Q2931" i="11" s="1"/>
  <c r="G2946" i="11"/>
  <c r="Q2946" i="11" s="1"/>
  <c r="G2961" i="11"/>
  <c r="Q2961" i="11" s="1"/>
  <c r="H2811" i="11"/>
  <c r="R2811" i="11" s="1"/>
  <c r="H2826" i="11"/>
  <c r="R2826" i="11" s="1"/>
  <c r="H2841" i="11"/>
  <c r="R2841" i="11" s="1"/>
  <c r="H2856" i="11"/>
  <c r="R2856" i="11" s="1"/>
  <c r="H2871" i="11"/>
  <c r="R2871" i="11" s="1"/>
  <c r="H2886" i="11"/>
  <c r="R2886" i="11" s="1"/>
  <c r="H2901" i="11"/>
  <c r="R2901" i="11" s="1"/>
  <c r="H2916" i="11"/>
  <c r="R2916" i="11" s="1"/>
  <c r="H2931" i="11"/>
  <c r="R2931" i="11" s="1"/>
  <c r="H2946" i="11"/>
  <c r="R2946" i="11" s="1"/>
  <c r="H2961" i="11"/>
  <c r="R2961" i="11" s="1"/>
  <c r="G996" i="11"/>
  <c r="Q996" i="11" s="1"/>
  <c r="G1011" i="11"/>
  <c r="Q1011" i="11" s="1"/>
  <c r="G1026" i="11"/>
  <c r="Q1026" i="11" s="1"/>
  <c r="G1041" i="11"/>
  <c r="Q1041" i="11" s="1"/>
  <c r="G1056" i="11"/>
  <c r="Q1056" i="11" s="1"/>
  <c r="G1071" i="11"/>
  <c r="Q1071" i="11" s="1"/>
  <c r="G1086" i="11"/>
  <c r="Q1086" i="11" s="1"/>
  <c r="G1101" i="11"/>
  <c r="Q1101" i="11" s="1"/>
  <c r="G1116" i="11"/>
  <c r="Q1116" i="11" s="1"/>
  <c r="G1131" i="11"/>
  <c r="Q1131" i="11" s="1"/>
  <c r="G1146" i="11"/>
  <c r="Q1146" i="11" s="1"/>
  <c r="H996" i="11"/>
  <c r="R996" i="11" s="1"/>
  <c r="H1011" i="11"/>
  <c r="R1011" i="11" s="1"/>
  <c r="H1026" i="11"/>
  <c r="R1026" i="11" s="1"/>
  <c r="H1041" i="11"/>
  <c r="R1041" i="11" s="1"/>
  <c r="H1056" i="11"/>
  <c r="R1056" i="11" s="1"/>
  <c r="H1071" i="11"/>
  <c r="R1071" i="11" s="1"/>
  <c r="H1086" i="11"/>
  <c r="R1086" i="11" s="1"/>
  <c r="H1101" i="11"/>
  <c r="R1101" i="11" s="1"/>
  <c r="H1116" i="11"/>
  <c r="R1116" i="11" s="1"/>
  <c r="H1131" i="11"/>
  <c r="R1131" i="11" s="1"/>
  <c r="H1146" i="11"/>
  <c r="R1146" i="11" s="1"/>
  <c r="G171" i="11"/>
  <c r="Q171" i="11" s="1"/>
  <c r="G186" i="11"/>
  <c r="Q186" i="11" s="1"/>
  <c r="G201" i="11"/>
  <c r="Q201" i="11" s="1"/>
  <c r="G216" i="11"/>
  <c r="Q216" i="11" s="1"/>
  <c r="G231" i="11"/>
  <c r="Q231" i="11" s="1"/>
  <c r="G246" i="11"/>
  <c r="Q246" i="11" s="1"/>
  <c r="G261" i="11"/>
  <c r="Q261" i="11" s="1"/>
  <c r="G276" i="11"/>
  <c r="Q276" i="11" s="1"/>
  <c r="G291" i="11"/>
  <c r="Q291" i="11" s="1"/>
  <c r="G306" i="11"/>
  <c r="Q306" i="11" s="1"/>
  <c r="G321" i="11"/>
  <c r="Q321" i="11" s="1"/>
  <c r="H171" i="11"/>
  <c r="R171" i="11" s="1"/>
  <c r="H186" i="11"/>
  <c r="R186" i="11" s="1"/>
  <c r="H201" i="11"/>
  <c r="R201" i="11" s="1"/>
  <c r="H216" i="11"/>
  <c r="R216" i="11" s="1"/>
  <c r="H231" i="11"/>
  <c r="R231" i="11" s="1"/>
  <c r="H246" i="11"/>
  <c r="R246" i="11" s="1"/>
  <c r="H261" i="11"/>
  <c r="R261" i="11" s="1"/>
  <c r="H276" i="11"/>
  <c r="R276" i="11" s="1"/>
  <c r="H291" i="11"/>
  <c r="R291" i="11" s="1"/>
  <c r="H306" i="11"/>
  <c r="R306" i="11" s="1"/>
  <c r="H321" i="11"/>
  <c r="R321" i="11" s="1"/>
  <c r="G4626" i="11"/>
  <c r="Q4626" i="11" s="1"/>
  <c r="G4641" i="11"/>
  <c r="Q4641" i="11" s="1"/>
  <c r="G4656" i="11"/>
  <c r="Q4656" i="11" s="1"/>
  <c r="G4671" i="11"/>
  <c r="Q4671" i="11" s="1"/>
  <c r="G4686" i="11"/>
  <c r="Q4686" i="11" s="1"/>
  <c r="G4701" i="11"/>
  <c r="Q4701" i="11" s="1"/>
  <c r="G4716" i="11"/>
  <c r="Q4716" i="11" s="1"/>
  <c r="G4731" i="11"/>
  <c r="Q4731" i="11" s="1"/>
  <c r="G4746" i="11"/>
  <c r="Q4746" i="11" s="1"/>
  <c r="G4761" i="11"/>
  <c r="Q4761" i="11" s="1"/>
  <c r="G4776" i="11"/>
  <c r="Q4776" i="11" s="1"/>
  <c r="H4626" i="11"/>
  <c r="R4626" i="11" s="1"/>
  <c r="H4641" i="11"/>
  <c r="R4641" i="11" s="1"/>
  <c r="H4656" i="11"/>
  <c r="R4656" i="11" s="1"/>
  <c r="H4671" i="11"/>
  <c r="R4671" i="11" s="1"/>
  <c r="H4686" i="11"/>
  <c r="R4686" i="11" s="1"/>
  <c r="H4701" i="11"/>
  <c r="R4701" i="11" s="1"/>
  <c r="H4716" i="11"/>
  <c r="R4716" i="11" s="1"/>
  <c r="H4731" i="11"/>
  <c r="R4731" i="11" s="1"/>
  <c r="H4746" i="11"/>
  <c r="R4746" i="11" s="1"/>
  <c r="H4761" i="11"/>
  <c r="R4761" i="11" s="1"/>
  <c r="H4776" i="11"/>
  <c r="R4776" i="11" s="1"/>
  <c r="G2481" i="11"/>
  <c r="Q2481" i="11" s="1"/>
  <c r="G2496" i="11"/>
  <c r="Q2496" i="11" s="1"/>
  <c r="G2511" i="11"/>
  <c r="Q2511" i="11" s="1"/>
  <c r="G2526" i="11"/>
  <c r="Q2526" i="11" s="1"/>
  <c r="G2541" i="11"/>
  <c r="Q2541" i="11" s="1"/>
  <c r="G2556" i="11"/>
  <c r="Q2556" i="11" s="1"/>
  <c r="G2571" i="11"/>
  <c r="Q2571" i="11" s="1"/>
  <c r="G2586" i="11"/>
  <c r="Q2586" i="11" s="1"/>
  <c r="G2601" i="11"/>
  <c r="Q2601" i="11" s="1"/>
  <c r="G2616" i="11"/>
  <c r="Q2616" i="11" s="1"/>
  <c r="G2631" i="11"/>
  <c r="Q2631" i="11" s="1"/>
  <c r="H2481" i="11"/>
  <c r="R2481" i="11" s="1"/>
  <c r="H2496" i="11"/>
  <c r="R2496" i="11" s="1"/>
  <c r="H2511" i="11"/>
  <c r="R2511" i="11" s="1"/>
  <c r="H2526" i="11"/>
  <c r="R2526" i="11" s="1"/>
  <c r="H2541" i="11"/>
  <c r="R2541" i="11" s="1"/>
  <c r="H2556" i="11"/>
  <c r="R2556" i="11" s="1"/>
  <c r="H2571" i="11"/>
  <c r="R2571" i="11" s="1"/>
  <c r="H2586" i="11"/>
  <c r="R2586" i="11" s="1"/>
  <c r="H2601" i="11"/>
  <c r="R2601" i="11" s="1"/>
  <c r="H2616" i="11"/>
  <c r="R2616" i="11" s="1"/>
  <c r="H2631" i="11"/>
  <c r="R2631" i="11" s="1"/>
  <c r="G1656" i="11"/>
  <c r="Q1656" i="11" s="1"/>
  <c r="G1671" i="11"/>
  <c r="Q1671" i="11" s="1"/>
  <c r="G1686" i="11"/>
  <c r="Q1686" i="11" s="1"/>
  <c r="G1701" i="11"/>
  <c r="Q1701" i="11" s="1"/>
  <c r="G1716" i="11"/>
  <c r="Q1716" i="11" s="1"/>
  <c r="G1731" i="11"/>
  <c r="Q1731" i="11" s="1"/>
  <c r="G1746" i="11"/>
  <c r="Q1746" i="11" s="1"/>
  <c r="G1761" i="11"/>
  <c r="Q1761" i="11" s="1"/>
  <c r="G1776" i="11"/>
  <c r="Q1776" i="11" s="1"/>
  <c r="G1791" i="11"/>
  <c r="Q1791" i="11" s="1"/>
  <c r="G1806" i="11"/>
  <c r="Q1806" i="11" s="1"/>
  <c r="H1656" i="11"/>
  <c r="R1656" i="11" s="1"/>
  <c r="H1671" i="11"/>
  <c r="R1671" i="11" s="1"/>
  <c r="H1686" i="11"/>
  <c r="R1686" i="11" s="1"/>
  <c r="H1701" i="11"/>
  <c r="R1701" i="11" s="1"/>
  <c r="H1716" i="11"/>
  <c r="R1716" i="11" s="1"/>
  <c r="H1731" i="11"/>
  <c r="R1731" i="11" s="1"/>
  <c r="H1746" i="11"/>
  <c r="R1746" i="11" s="1"/>
  <c r="H1761" i="11"/>
  <c r="R1761" i="11" s="1"/>
  <c r="H1776" i="11"/>
  <c r="R1776" i="11" s="1"/>
  <c r="H1791" i="11"/>
  <c r="R1791" i="11" s="1"/>
  <c r="H1806" i="11"/>
  <c r="R1806" i="11" s="1"/>
  <c r="G1326" i="11"/>
  <c r="Q1326" i="11" s="1"/>
  <c r="G1341" i="11"/>
  <c r="Q1341" i="11" s="1"/>
  <c r="G1356" i="11"/>
  <c r="Q1356" i="11" s="1"/>
  <c r="G1371" i="11"/>
  <c r="Q1371" i="11" s="1"/>
  <c r="G1386" i="11"/>
  <c r="Q1386" i="11" s="1"/>
  <c r="G1401" i="11"/>
  <c r="Q1401" i="11" s="1"/>
  <c r="G1416" i="11"/>
  <c r="Q1416" i="11" s="1"/>
  <c r="G1431" i="11"/>
  <c r="Q1431" i="11" s="1"/>
  <c r="G1446" i="11"/>
  <c r="Q1446" i="11" s="1"/>
  <c r="G1461" i="11"/>
  <c r="Q1461" i="11" s="1"/>
  <c r="G1476" i="11"/>
  <c r="Q1476" i="11" s="1"/>
  <c r="H1326" i="11"/>
  <c r="R1326" i="11" s="1"/>
  <c r="H1341" i="11"/>
  <c r="R1341" i="11" s="1"/>
  <c r="H1356" i="11"/>
  <c r="R1356" i="11" s="1"/>
  <c r="H1371" i="11"/>
  <c r="R1371" i="11" s="1"/>
  <c r="H1386" i="11"/>
  <c r="R1386" i="11" s="1"/>
  <c r="H1401" i="11"/>
  <c r="R1401" i="11" s="1"/>
  <c r="H1416" i="11"/>
  <c r="R1416" i="11" s="1"/>
  <c r="H1431" i="11"/>
  <c r="R1431" i="11" s="1"/>
  <c r="H1446" i="11"/>
  <c r="R1446" i="11" s="1"/>
  <c r="H1461" i="11"/>
  <c r="R1461" i="11" s="1"/>
  <c r="H1476" i="11"/>
  <c r="R1476" i="11" s="1"/>
  <c r="H6" i="11"/>
  <c r="R6" i="11" s="1"/>
  <c r="H36" i="11"/>
  <c r="R36" i="11" s="1"/>
  <c r="H51" i="11"/>
  <c r="R51" i="11" s="1"/>
  <c r="H66" i="11"/>
  <c r="R66" i="11" s="1"/>
  <c r="H81" i="11"/>
  <c r="R81" i="11" s="1"/>
  <c r="H96" i="11"/>
  <c r="R96" i="11" s="1"/>
  <c r="H111" i="11"/>
  <c r="R111" i="11" s="1"/>
  <c r="H126" i="11"/>
  <c r="R126" i="11" s="1"/>
  <c r="H141" i="11"/>
  <c r="R141" i="11" s="1"/>
  <c r="H156" i="11"/>
  <c r="R156" i="11" s="1"/>
  <c r="H21" i="11"/>
  <c r="R21" i="11" s="1"/>
  <c r="G21" i="11"/>
  <c r="Q21" i="11" s="1"/>
  <c r="G36" i="11"/>
  <c r="Q36" i="11" s="1"/>
  <c r="G51" i="11"/>
  <c r="Q51" i="11" s="1"/>
  <c r="G66" i="11"/>
  <c r="Q66" i="11" s="1"/>
  <c r="G81" i="11"/>
  <c r="Q81" i="11" s="1"/>
  <c r="G96" i="11"/>
  <c r="Q96" i="11" s="1"/>
  <c r="G111" i="11"/>
  <c r="Q111" i="11" s="1"/>
  <c r="G126" i="11"/>
  <c r="Q126" i="11" s="1"/>
  <c r="G141" i="11"/>
  <c r="Q141" i="11" s="1"/>
  <c r="G156" i="11"/>
  <c r="Q156" i="11" s="1"/>
  <c r="G6" i="11"/>
  <c r="Q6" i="11" s="1"/>
  <c r="G4296" i="11"/>
  <c r="Q4296" i="11" s="1"/>
  <c r="G4311" i="11"/>
  <c r="Q4311" i="11" s="1"/>
  <c r="G4326" i="11"/>
  <c r="Q4326" i="11" s="1"/>
  <c r="G4386" i="11"/>
  <c r="Q4386" i="11" s="1"/>
  <c r="G4401" i="11"/>
  <c r="Q4401" i="11" s="1"/>
  <c r="G4341" i="11"/>
  <c r="Q4341" i="11" s="1"/>
  <c r="G4356" i="11"/>
  <c r="Q4356" i="11" s="1"/>
  <c r="G4371" i="11"/>
  <c r="Q4371" i="11" s="1"/>
  <c r="G4416" i="11"/>
  <c r="Q4416" i="11" s="1"/>
  <c r="G4431" i="11"/>
  <c r="Q4431" i="11" s="1"/>
  <c r="G4446" i="11"/>
  <c r="Q4446" i="11" s="1"/>
  <c r="H4296" i="11"/>
  <c r="R4296" i="11" s="1"/>
  <c r="H4311" i="11"/>
  <c r="R4311" i="11" s="1"/>
  <c r="H4326" i="11"/>
  <c r="R4326" i="11" s="1"/>
  <c r="H4371" i="11"/>
  <c r="R4371" i="11" s="1"/>
  <c r="H4431" i="11"/>
  <c r="R4431" i="11" s="1"/>
  <c r="H4341" i="11"/>
  <c r="R4341" i="11" s="1"/>
  <c r="H4356" i="11"/>
  <c r="R4356" i="11" s="1"/>
  <c r="H4386" i="11"/>
  <c r="R4386" i="11" s="1"/>
  <c r="H4401" i="11"/>
  <c r="R4401" i="11" s="1"/>
  <c r="H4416" i="11"/>
  <c r="R4416" i="11" s="1"/>
  <c r="H4446" i="11"/>
  <c r="R4446" i="11" s="1"/>
  <c r="G1491" i="11"/>
  <c r="Q1491" i="11" s="1"/>
  <c r="G1581" i="11"/>
  <c r="Q1581" i="11" s="1"/>
  <c r="G1596" i="11"/>
  <c r="Q1596" i="11" s="1"/>
  <c r="G1611" i="11"/>
  <c r="Q1611" i="11" s="1"/>
  <c r="G1626" i="11"/>
  <c r="Q1626" i="11" s="1"/>
  <c r="G1641" i="11"/>
  <c r="Q1641" i="11" s="1"/>
  <c r="G1521" i="11"/>
  <c r="Q1521" i="11" s="1"/>
  <c r="G1566" i="11"/>
  <c r="Q1566" i="11" s="1"/>
  <c r="G1506" i="11"/>
  <c r="Q1506" i="11" s="1"/>
  <c r="G1536" i="11"/>
  <c r="Q1536" i="11" s="1"/>
  <c r="G1551" i="11"/>
  <c r="Q1551" i="11" s="1"/>
  <c r="H1491" i="11"/>
  <c r="R1491" i="11" s="1"/>
  <c r="H1536" i="11"/>
  <c r="R1536" i="11" s="1"/>
  <c r="H1581" i="11"/>
  <c r="R1581" i="11" s="1"/>
  <c r="H1596" i="11"/>
  <c r="R1596" i="11" s="1"/>
  <c r="H1611" i="11"/>
  <c r="R1611" i="11" s="1"/>
  <c r="H1626" i="11"/>
  <c r="R1626" i="11" s="1"/>
  <c r="H1641" i="11"/>
  <c r="R1641" i="11" s="1"/>
  <c r="H1551" i="11"/>
  <c r="R1551" i="11" s="1"/>
  <c r="H1566" i="11"/>
  <c r="R1566" i="11" s="1"/>
  <c r="H1521" i="11"/>
  <c r="R1521" i="11" s="1"/>
  <c r="H1506" i="11"/>
  <c r="R1506" i="11" s="1"/>
  <c r="G336" i="11"/>
  <c r="Q336" i="11" s="1"/>
  <c r="G351" i="11"/>
  <c r="Q351" i="11" s="1"/>
  <c r="G366" i="11"/>
  <c r="Q366" i="11" s="1"/>
  <c r="G381" i="11"/>
  <c r="Q381" i="11" s="1"/>
  <c r="G396" i="11"/>
  <c r="Q396" i="11" s="1"/>
  <c r="G411" i="11"/>
  <c r="Q411" i="11" s="1"/>
  <c r="G426" i="11"/>
  <c r="Q426" i="11" s="1"/>
  <c r="G441" i="11"/>
  <c r="Q441" i="11" s="1"/>
  <c r="G456" i="11"/>
  <c r="Q456" i="11" s="1"/>
  <c r="G471" i="11"/>
  <c r="Q471" i="11" s="1"/>
  <c r="G486" i="11"/>
  <c r="Q486" i="11" s="1"/>
  <c r="H336" i="11"/>
  <c r="R336" i="11" s="1"/>
  <c r="H351" i="11"/>
  <c r="R351" i="11" s="1"/>
  <c r="H366" i="11"/>
  <c r="R366" i="11" s="1"/>
  <c r="H381" i="11"/>
  <c r="R381" i="11" s="1"/>
  <c r="H396" i="11"/>
  <c r="R396" i="11" s="1"/>
  <c r="H411" i="11"/>
  <c r="R411" i="11" s="1"/>
  <c r="H426" i="11"/>
  <c r="R426" i="11" s="1"/>
  <c r="H441" i="11"/>
  <c r="R441" i="11" s="1"/>
  <c r="H456" i="11"/>
  <c r="R456" i="11" s="1"/>
  <c r="H471" i="11"/>
  <c r="R471" i="11" s="1"/>
  <c r="H486" i="11"/>
  <c r="R486" i="11" s="1"/>
  <c r="H3231" i="11"/>
  <c r="R3231" i="11" s="1"/>
  <c r="H3261" i="11"/>
  <c r="R3261" i="11" s="1"/>
  <c r="H3276" i="11"/>
  <c r="R3276" i="11" s="1"/>
  <c r="H3291" i="11"/>
  <c r="R3291" i="11" s="1"/>
  <c r="H3216" i="11"/>
  <c r="R3216" i="11" s="1"/>
  <c r="H3141" i="11"/>
  <c r="R3141" i="11" s="1"/>
  <c r="H3156" i="11"/>
  <c r="R3156" i="11" s="1"/>
  <c r="H3201" i="11"/>
  <c r="R3201" i="11" s="1"/>
  <c r="H3246" i="11"/>
  <c r="R3246" i="11" s="1"/>
  <c r="H3171" i="11"/>
  <c r="R3171" i="11" s="1"/>
  <c r="H3186" i="11"/>
  <c r="R3186" i="11" s="1"/>
  <c r="G3201" i="11"/>
  <c r="Q3201" i="11" s="1"/>
  <c r="G3276" i="11"/>
  <c r="Q3276" i="11" s="1"/>
  <c r="G3291" i="11"/>
  <c r="Q3291" i="11" s="1"/>
  <c r="G3246" i="11"/>
  <c r="Q3246" i="11" s="1"/>
  <c r="G3261" i="11"/>
  <c r="Q3261" i="11" s="1"/>
  <c r="G3156" i="11"/>
  <c r="Q3156" i="11" s="1"/>
  <c r="G3186" i="11"/>
  <c r="Q3186" i="11" s="1"/>
  <c r="G3216" i="11"/>
  <c r="Q3216" i="11" s="1"/>
  <c r="G3231" i="11"/>
  <c r="Q3231" i="11" s="1"/>
  <c r="G3141" i="11"/>
  <c r="Q3141" i="11" s="1"/>
  <c r="G3171" i="11"/>
  <c r="Q3171" i="11" s="1"/>
  <c r="G1986" i="11"/>
  <c r="Q1986" i="11" s="1"/>
  <c r="G2001" i="11"/>
  <c r="Q2001" i="11" s="1"/>
  <c r="G2016" i="11"/>
  <c r="Q2016" i="11" s="1"/>
  <c r="G2031" i="11"/>
  <c r="Q2031" i="11" s="1"/>
  <c r="G2046" i="11"/>
  <c r="Q2046" i="11" s="1"/>
  <c r="G2061" i="11"/>
  <c r="Q2061" i="11" s="1"/>
  <c r="G2076" i="11"/>
  <c r="Q2076" i="11" s="1"/>
  <c r="G2091" i="11"/>
  <c r="Q2091" i="11" s="1"/>
  <c r="G2106" i="11"/>
  <c r="Q2106" i="11" s="1"/>
  <c r="G2121" i="11"/>
  <c r="Q2121" i="11" s="1"/>
  <c r="G2136" i="11"/>
  <c r="Q2136" i="11" s="1"/>
  <c r="H1986" i="11"/>
  <c r="R1986" i="11" s="1"/>
  <c r="H2001" i="11"/>
  <c r="R2001" i="11" s="1"/>
  <c r="H2016" i="11"/>
  <c r="R2016" i="11" s="1"/>
  <c r="H2031" i="11"/>
  <c r="R2031" i="11" s="1"/>
  <c r="H2046" i="11"/>
  <c r="R2046" i="11" s="1"/>
  <c r="H2061" i="11"/>
  <c r="R2061" i="11" s="1"/>
  <c r="H2076" i="11"/>
  <c r="R2076" i="11" s="1"/>
  <c r="H2091" i="11"/>
  <c r="R2091" i="11" s="1"/>
  <c r="H2106" i="11"/>
  <c r="R2106" i="11" s="1"/>
  <c r="H2121" i="11"/>
  <c r="R2121" i="11" s="1"/>
  <c r="H2136" i="11"/>
  <c r="R2136" i="11" s="1"/>
  <c r="G3651" i="11"/>
  <c r="Q3651" i="11" s="1"/>
  <c r="G3666" i="11"/>
  <c r="Q3666" i="11" s="1"/>
  <c r="G3681" i="11"/>
  <c r="Q3681" i="11" s="1"/>
  <c r="G3696" i="11"/>
  <c r="Q3696" i="11" s="1"/>
  <c r="G3636" i="11"/>
  <c r="Q3636" i="11" s="1"/>
  <c r="G3711" i="11"/>
  <c r="Q3711" i="11" s="1"/>
  <c r="G3726" i="11"/>
  <c r="Q3726" i="11" s="1"/>
  <c r="G3741" i="11"/>
  <c r="Q3741" i="11" s="1"/>
  <c r="G3756" i="11"/>
  <c r="Q3756" i="11" s="1"/>
  <c r="G3771" i="11"/>
  <c r="Q3771" i="11" s="1"/>
  <c r="G3786" i="11"/>
  <c r="Q3786" i="11" s="1"/>
  <c r="H3636" i="11"/>
  <c r="R3636" i="11" s="1"/>
  <c r="H3651" i="11"/>
  <c r="R3651" i="11" s="1"/>
  <c r="H3666" i="11"/>
  <c r="R3666" i="11" s="1"/>
  <c r="H3681" i="11"/>
  <c r="R3681" i="11" s="1"/>
  <c r="H3696" i="11"/>
  <c r="R3696" i="11" s="1"/>
  <c r="H3711" i="11"/>
  <c r="R3711" i="11" s="1"/>
  <c r="H3726" i="11"/>
  <c r="R3726" i="11" s="1"/>
  <c r="H3741" i="11"/>
  <c r="R3741" i="11" s="1"/>
  <c r="H3756" i="11"/>
  <c r="R3756" i="11" s="1"/>
  <c r="H3771" i="11"/>
  <c r="R3771" i="11" s="1"/>
  <c r="H3786" i="11"/>
  <c r="R3786" i="11" s="1"/>
  <c r="G1160" i="11"/>
  <c r="Q1160" i="11" s="1"/>
  <c r="G1175" i="11"/>
  <c r="Q1175" i="11" s="1"/>
  <c r="G1190" i="11"/>
  <c r="Q1190" i="11" s="1"/>
  <c r="G1220" i="11"/>
  <c r="Q1220" i="11" s="1"/>
  <c r="G1235" i="11"/>
  <c r="Q1235" i="11" s="1"/>
  <c r="G1250" i="11"/>
  <c r="Q1250" i="11" s="1"/>
  <c r="G1265" i="11"/>
  <c r="Q1265" i="11" s="1"/>
  <c r="G1280" i="11"/>
  <c r="Q1280" i="11" s="1"/>
  <c r="G1295" i="11"/>
  <c r="Q1295" i="11" s="1"/>
  <c r="G1310" i="11"/>
  <c r="Q1310" i="11" s="1"/>
  <c r="G1205" i="11"/>
  <c r="Q1205" i="11" s="1"/>
  <c r="H1160" i="11"/>
  <c r="R1160" i="11" s="1"/>
  <c r="H1175" i="11"/>
  <c r="R1175" i="11" s="1"/>
  <c r="H1190" i="11"/>
  <c r="R1190" i="11" s="1"/>
  <c r="H1235" i="11"/>
  <c r="R1235" i="11" s="1"/>
  <c r="H1250" i="11"/>
  <c r="R1250" i="11" s="1"/>
  <c r="H1265" i="11"/>
  <c r="R1265" i="11" s="1"/>
  <c r="H1280" i="11"/>
  <c r="R1280" i="11" s="1"/>
  <c r="H1295" i="11"/>
  <c r="R1295" i="11" s="1"/>
  <c r="H1310" i="11"/>
  <c r="R1310" i="11" s="1"/>
  <c r="H1205" i="11"/>
  <c r="R1205" i="11" s="1"/>
  <c r="H1220" i="11"/>
  <c r="R1220" i="11" s="1"/>
  <c r="G3635" i="11"/>
  <c r="Q3635" i="11" s="1"/>
  <c r="G3650" i="11"/>
  <c r="Q3650" i="11" s="1"/>
  <c r="G3665" i="11"/>
  <c r="Q3665" i="11" s="1"/>
  <c r="G3680" i="11"/>
  <c r="Q3680" i="11" s="1"/>
  <c r="G3695" i="11"/>
  <c r="Q3695" i="11" s="1"/>
  <c r="G3710" i="11"/>
  <c r="Q3710" i="11" s="1"/>
  <c r="G3725" i="11"/>
  <c r="Q3725" i="11" s="1"/>
  <c r="G3740" i="11"/>
  <c r="Q3740" i="11" s="1"/>
  <c r="G3755" i="11"/>
  <c r="Q3755" i="11" s="1"/>
  <c r="G3770" i="11"/>
  <c r="Q3770" i="11" s="1"/>
  <c r="G3785" i="11"/>
  <c r="Q3785" i="11" s="1"/>
  <c r="H3650" i="11"/>
  <c r="R3650" i="11" s="1"/>
  <c r="H3665" i="11"/>
  <c r="R3665" i="11" s="1"/>
  <c r="H3680" i="11"/>
  <c r="R3680" i="11" s="1"/>
  <c r="H3695" i="11"/>
  <c r="R3695" i="11" s="1"/>
  <c r="H3635" i="11"/>
  <c r="R3635" i="11" s="1"/>
  <c r="H3710" i="11"/>
  <c r="R3710" i="11" s="1"/>
  <c r="H3725" i="11"/>
  <c r="R3725" i="11" s="1"/>
  <c r="H3740" i="11"/>
  <c r="R3740" i="11" s="1"/>
  <c r="H3755" i="11"/>
  <c r="R3755" i="11" s="1"/>
  <c r="H3770" i="11"/>
  <c r="R3770" i="11" s="1"/>
  <c r="H3785" i="11"/>
  <c r="R3785" i="11" s="1"/>
  <c r="G995" i="11"/>
  <c r="Q995" i="11" s="1"/>
  <c r="G1010" i="11"/>
  <c r="Q1010" i="11" s="1"/>
  <c r="G1025" i="11"/>
  <c r="Q1025" i="11" s="1"/>
  <c r="G1040" i="11"/>
  <c r="Q1040" i="11" s="1"/>
  <c r="G1055" i="11"/>
  <c r="Q1055" i="11" s="1"/>
  <c r="G1070" i="11"/>
  <c r="Q1070" i="11" s="1"/>
  <c r="G1085" i="11"/>
  <c r="Q1085" i="11" s="1"/>
  <c r="G1100" i="11"/>
  <c r="Q1100" i="11" s="1"/>
  <c r="G1115" i="11"/>
  <c r="Q1115" i="11" s="1"/>
  <c r="G1130" i="11"/>
  <c r="Q1130" i="11" s="1"/>
  <c r="G1145" i="11"/>
  <c r="Q1145" i="11" s="1"/>
  <c r="H995" i="11"/>
  <c r="R995" i="11" s="1"/>
  <c r="H1010" i="11"/>
  <c r="R1010" i="11" s="1"/>
  <c r="H1025" i="11"/>
  <c r="R1025" i="11" s="1"/>
  <c r="H1040" i="11"/>
  <c r="R1040" i="11" s="1"/>
  <c r="H1055" i="11"/>
  <c r="R1055" i="11" s="1"/>
  <c r="H1070" i="11"/>
  <c r="R1070" i="11" s="1"/>
  <c r="H1085" i="11"/>
  <c r="R1085" i="11" s="1"/>
  <c r="H1100" i="11"/>
  <c r="R1100" i="11" s="1"/>
  <c r="H1115" i="11"/>
  <c r="R1115" i="11" s="1"/>
  <c r="H1130" i="11"/>
  <c r="R1130" i="11" s="1"/>
  <c r="H1145" i="11"/>
  <c r="R1145" i="11" s="1"/>
  <c r="G170" i="11"/>
  <c r="Q170" i="11" s="1"/>
  <c r="G185" i="11"/>
  <c r="Q185" i="11" s="1"/>
  <c r="G200" i="11"/>
  <c r="Q200" i="11" s="1"/>
  <c r="G215" i="11"/>
  <c r="Q215" i="11" s="1"/>
  <c r="G230" i="11"/>
  <c r="Q230" i="11" s="1"/>
  <c r="G245" i="11"/>
  <c r="Q245" i="11" s="1"/>
  <c r="G260" i="11"/>
  <c r="Q260" i="11" s="1"/>
  <c r="G275" i="11"/>
  <c r="Q275" i="11" s="1"/>
  <c r="G290" i="11"/>
  <c r="Q290" i="11" s="1"/>
  <c r="G305" i="11"/>
  <c r="Q305" i="11" s="1"/>
  <c r="G320" i="11"/>
  <c r="Q320" i="11" s="1"/>
  <c r="H170" i="11"/>
  <c r="R170" i="11" s="1"/>
  <c r="H185" i="11"/>
  <c r="R185" i="11" s="1"/>
  <c r="H200" i="11"/>
  <c r="R200" i="11" s="1"/>
  <c r="H215" i="11"/>
  <c r="R215" i="11" s="1"/>
  <c r="H230" i="11"/>
  <c r="R230" i="11" s="1"/>
  <c r="H245" i="11"/>
  <c r="R245" i="11" s="1"/>
  <c r="H260" i="11"/>
  <c r="R260" i="11" s="1"/>
  <c r="H275" i="11"/>
  <c r="R275" i="11" s="1"/>
  <c r="H290" i="11"/>
  <c r="R290" i="11" s="1"/>
  <c r="H305" i="11"/>
  <c r="R305" i="11" s="1"/>
  <c r="H320" i="11"/>
  <c r="R320" i="11" s="1"/>
  <c r="G1985" i="11"/>
  <c r="Q1985" i="11" s="1"/>
  <c r="G2000" i="11"/>
  <c r="Q2000" i="11" s="1"/>
  <c r="G2015" i="11"/>
  <c r="Q2015" i="11" s="1"/>
  <c r="G2030" i="11"/>
  <c r="Q2030" i="11" s="1"/>
  <c r="G2045" i="11"/>
  <c r="Q2045" i="11" s="1"/>
  <c r="G2060" i="11"/>
  <c r="Q2060" i="11" s="1"/>
  <c r="G2075" i="11"/>
  <c r="Q2075" i="11" s="1"/>
  <c r="G2090" i="11"/>
  <c r="Q2090" i="11" s="1"/>
  <c r="G2105" i="11"/>
  <c r="Q2105" i="11" s="1"/>
  <c r="G2120" i="11"/>
  <c r="Q2120" i="11" s="1"/>
  <c r="G2135" i="11"/>
  <c r="Q2135" i="11" s="1"/>
  <c r="H1985" i="11"/>
  <c r="R1985" i="11" s="1"/>
  <c r="H2000" i="11"/>
  <c r="R2000" i="11" s="1"/>
  <c r="H2015" i="11"/>
  <c r="R2015" i="11" s="1"/>
  <c r="H2030" i="11"/>
  <c r="R2030" i="11" s="1"/>
  <c r="H2045" i="11"/>
  <c r="R2045" i="11" s="1"/>
  <c r="H2060" i="11"/>
  <c r="R2060" i="11" s="1"/>
  <c r="H2075" i="11"/>
  <c r="R2075" i="11" s="1"/>
  <c r="H2090" i="11"/>
  <c r="R2090" i="11" s="1"/>
  <c r="H2105" i="11"/>
  <c r="R2105" i="11" s="1"/>
  <c r="H2120" i="11"/>
  <c r="R2120" i="11" s="1"/>
  <c r="H2135" i="11"/>
  <c r="R2135" i="11" s="1"/>
  <c r="G1655" i="11"/>
  <c r="Q1655" i="11" s="1"/>
  <c r="G1670" i="11"/>
  <c r="Q1670" i="11" s="1"/>
  <c r="G1685" i="11"/>
  <c r="Q1685" i="11" s="1"/>
  <c r="G1700" i="11"/>
  <c r="Q1700" i="11" s="1"/>
  <c r="G1715" i="11"/>
  <c r="Q1715" i="11" s="1"/>
  <c r="G1730" i="11"/>
  <c r="Q1730" i="11" s="1"/>
  <c r="G1745" i="11"/>
  <c r="Q1745" i="11" s="1"/>
  <c r="G1760" i="11"/>
  <c r="Q1760" i="11" s="1"/>
  <c r="G1775" i="11"/>
  <c r="Q1775" i="11" s="1"/>
  <c r="G1790" i="11"/>
  <c r="Q1790" i="11" s="1"/>
  <c r="G1805" i="11"/>
  <c r="Q1805" i="11" s="1"/>
  <c r="H1655" i="11"/>
  <c r="R1655" i="11" s="1"/>
  <c r="H1670" i="11"/>
  <c r="R1670" i="11" s="1"/>
  <c r="H1685" i="11"/>
  <c r="R1685" i="11" s="1"/>
  <c r="H1700" i="11"/>
  <c r="R1700" i="11" s="1"/>
  <c r="H1715" i="11"/>
  <c r="R1715" i="11" s="1"/>
  <c r="H1730" i="11"/>
  <c r="R1730" i="11" s="1"/>
  <c r="H1745" i="11"/>
  <c r="R1745" i="11" s="1"/>
  <c r="H1760" i="11"/>
  <c r="R1760" i="11" s="1"/>
  <c r="H1775" i="11"/>
  <c r="R1775" i="11" s="1"/>
  <c r="H1790" i="11"/>
  <c r="R1790" i="11" s="1"/>
  <c r="H1805" i="11"/>
  <c r="R1805" i="11" s="1"/>
  <c r="G3800" i="11"/>
  <c r="Q3800" i="11" s="1"/>
  <c r="G3815" i="11"/>
  <c r="Q3815" i="11" s="1"/>
  <c r="G3830" i="11"/>
  <c r="Q3830" i="11" s="1"/>
  <c r="G3845" i="11"/>
  <c r="Q3845" i="11" s="1"/>
  <c r="G3860" i="11"/>
  <c r="Q3860" i="11" s="1"/>
  <c r="G3875" i="11"/>
  <c r="Q3875" i="11" s="1"/>
  <c r="G3890" i="11"/>
  <c r="Q3890" i="11" s="1"/>
  <c r="G3905" i="11"/>
  <c r="Q3905" i="11" s="1"/>
  <c r="G3920" i="11"/>
  <c r="Q3920" i="11" s="1"/>
  <c r="G3935" i="11"/>
  <c r="Q3935" i="11" s="1"/>
  <c r="G3950" i="11"/>
  <c r="Q3950" i="11" s="1"/>
  <c r="H3800" i="11"/>
  <c r="R3800" i="11" s="1"/>
  <c r="H3815" i="11"/>
  <c r="R3815" i="11" s="1"/>
  <c r="H3830" i="11"/>
  <c r="R3830" i="11" s="1"/>
  <c r="H3845" i="11"/>
  <c r="R3845" i="11" s="1"/>
  <c r="H3860" i="11"/>
  <c r="R3860" i="11" s="1"/>
  <c r="H3875" i="11"/>
  <c r="R3875" i="11" s="1"/>
  <c r="H3890" i="11"/>
  <c r="R3890" i="11" s="1"/>
  <c r="H3905" i="11"/>
  <c r="R3905" i="11" s="1"/>
  <c r="H3920" i="11"/>
  <c r="R3920" i="11" s="1"/>
  <c r="H3935" i="11"/>
  <c r="R3935" i="11" s="1"/>
  <c r="H3950" i="11"/>
  <c r="R3950" i="11" s="1"/>
  <c r="G1490" i="11"/>
  <c r="Q1490" i="11" s="1"/>
  <c r="G1505" i="11"/>
  <c r="Q1505" i="11" s="1"/>
  <c r="G1580" i="11"/>
  <c r="Q1580" i="11" s="1"/>
  <c r="G1595" i="11"/>
  <c r="Q1595" i="11" s="1"/>
  <c r="G1610" i="11"/>
  <c r="Q1610" i="11" s="1"/>
  <c r="G1625" i="11"/>
  <c r="Q1625" i="11" s="1"/>
  <c r="G1640" i="11"/>
  <c r="Q1640" i="11" s="1"/>
  <c r="G1565" i="11"/>
  <c r="Q1565" i="11" s="1"/>
  <c r="G1520" i="11"/>
  <c r="Q1520" i="11" s="1"/>
  <c r="G1550" i="11"/>
  <c r="Q1550" i="11" s="1"/>
  <c r="G1535" i="11"/>
  <c r="Q1535" i="11" s="1"/>
  <c r="H1490" i="11"/>
  <c r="R1490" i="11" s="1"/>
  <c r="H1505" i="11"/>
  <c r="R1505" i="11" s="1"/>
  <c r="H1580" i="11"/>
  <c r="R1580" i="11" s="1"/>
  <c r="H1595" i="11"/>
  <c r="R1595" i="11" s="1"/>
  <c r="H1610" i="11"/>
  <c r="R1610" i="11" s="1"/>
  <c r="H1625" i="11"/>
  <c r="R1625" i="11" s="1"/>
  <c r="H1640" i="11"/>
  <c r="R1640" i="11" s="1"/>
  <c r="H1565" i="11"/>
  <c r="R1565" i="11" s="1"/>
  <c r="H1535" i="11"/>
  <c r="R1535" i="11" s="1"/>
  <c r="H1520" i="11"/>
  <c r="R1520" i="11" s="1"/>
  <c r="H1550" i="11"/>
  <c r="R1550" i="11" s="1"/>
  <c r="G4490" i="11"/>
  <c r="Q4490" i="11" s="1"/>
  <c r="G4505" i="11"/>
  <c r="Q4505" i="11" s="1"/>
  <c r="G4520" i="11"/>
  <c r="Q4520" i="11" s="1"/>
  <c r="G4535" i="11"/>
  <c r="Q4535" i="11" s="1"/>
  <c r="G4550" i="11"/>
  <c r="Q4550" i="11" s="1"/>
  <c r="G4565" i="11"/>
  <c r="Q4565" i="11" s="1"/>
  <c r="G4580" i="11"/>
  <c r="Q4580" i="11" s="1"/>
  <c r="G4595" i="11"/>
  <c r="Q4595" i="11" s="1"/>
  <c r="G4610" i="11"/>
  <c r="Q4610" i="11" s="1"/>
  <c r="G4460" i="11"/>
  <c r="Q4460" i="11" s="1"/>
  <c r="G4475" i="11"/>
  <c r="Q4475" i="11" s="1"/>
  <c r="H4490" i="11"/>
  <c r="R4490" i="11" s="1"/>
  <c r="H4505" i="11"/>
  <c r="R4505" i="11" s="1"/>
  <c r="H4520" i="11"/>
  <c r="R4520" i="11" s="1"/>
  <c r="H4535" i="11"/>
  <c r="R4535" i="11" s="1"/>
  <c r="H4550" i="11"/>
  <c r="R4550" i="11" s="1"/>
  <c r="H4565" i="11"/>
  <c r="R4565" i="11" s="1"/>
  <c r="H4580" i="11"/>
  <c r="R4580" i="11" s="1"/>
  <c r="H4595" i="11"/>
  <c r="R4595" i="11" s="1"/>
  <c r="H4610" i="11"/>
  <c r="R4610" i="11" s="1"/>
  <c r="H4460" i="11"/>
  <c r="R4460" i="11" s="1"/>
  <c r="H4475" i="11"/>
  <c r="R4475" i="11" s="1"/>
  <c r="G590" i="11"/>
  <c r="Q590" i="11" s="1"/>
  <c r="G605" i="11"/>
  <c r="Q605" i="11" s="1"/>
  <c r="G500" i="11"/>
  <c r="Q500" i="11" s="1"/>
  <c r="G515" i="11"/>
  <c r="Q515" i="11" s="1"/>
  <c r="G530" i="11"/>
  <c r="Q530" i="11" s="1"/>
  <c r="G545" i="11"/>
  <c r="Q545" i="11" s="1"/>
  <c r="G560" i="11"/>
  <c r="Q560" i="11" s="1"/>
  <c r="G635" i="11"/>
  <c r="Q635" i="11" s="1"/>
  <c r="G650" i="11"/>
  <c r="Q650" i="11" s="1"/>
  <c r="G575" i="11"/>
  <c r="Q575" i="11" s="1"/>
  <c r="G620" i="11"/>
  <c r="Q620" i="11" s="1"/>
  <c r="H500" i="11"/>
  <c r="R500" i="11" s="1"/>
  <c r="H515" i="11"/>
  <c r="R515" i="11" s="1"/>
  <c r="H530" i="11"/>
  <c r="R530" i="11" s="1"/>
  <c r="H545" i="11"/>
  <c r="R545" i="11" s="1"/>
  <c r="H560" i="11"/>
  <c r="R560" i="11" s="1"/>
  <c r="H590" i="11"/>
  <c r="R590" i="11" s="1"/>
  <c r="H635" i="11"/>
  <c r="R635" i="11" s="1"/>
  <c r="H605" i="11"/>
  <c r="R605" i="11" s="1"/>
  <c r="H650" i="11"/>
  <c r="R650" i="11" s="1"/>
  <c r="H620" i="11"/>
  <c r="R620" i="11" s="1"/>
  <c r="H575" i="11"/>
  <c r="R575" i="11" s="1"/>
  <c r="G335" i="11"/>
  <c r="Q335" i="11" s="1"/>
  <c r="G350" i="11"/>
  <c r="Q350" i="11" s="1"/>
  <c r="G365" i="11"/>
  <c r="Q365" i="11" s="1"/>
  <c r="G380" i="11"/>
  <c r="Q380" i="11" s="1"/>
  <c r="G395" i="11"/>
  <c r="Q395" i="11" s="1"/>
  <c r="G410" i="11"/>
  <c r="Q410" i="11" s="1"/>
  <c r="G425" i="11"/>
  <c r="Q425" i="11" s="1"/>
  <c r="G440" i="11"/>
  <c r="Q440" i="11" s="1"/>
  <c r="G455" i="11"/>
  <c r="Q455" i="11" s="1"/>
  <c r="G470" i="11"/>
  <c r="Q470" i="11" s="1"/>
  <c r="G485" i="11"/>
  <c r="Q485" i="11" s="1"/>
  <c r="H335" i="11"/>
  <c r="R335" i="11" s="1"/>
  <c r="H350" i="11"/>
  <c r="R350" i="11" s="1"/>
  <c r="H365" i="11"/>
  <c r="R365" i="11" s="1"/>
  <c r="H380" i="11"/>
  <c r="R380" i="11" s="1"/>
  <c r="H395" i="11"/>
  <c r="R395" i="11" s="1"/>
  <c r="H410" i="11"/>
  <c r="R410" i="11" s="1"/>
  <c r="H425" i="11"/>
  <c r="R425" i="11" s="1"/>
  <c r="H440" i="11"/>
  <c r="R440" i="11" s="1"/>
  <c r="H455" i="11"/>
  <c r="R455" i="11" s="1"/>
  <c r="H470" i="11"/>
  <c r="R470" i="11" s="1"/>
  <c r="H485" i="11"/>
  <c r="R485" i="11" s="1"/>
  <c r="G4625" i="11"/>
  <c r="Q4625" i="11" s="1"/>
  <c r="G4640" i="11"/>
  <c r="Q4640" i="11" s="1"/>
  <c r="G4655" i="11"/>
  <c r="Q4655" i="11" s="1"/>
  <c r="G4670" i="11"/>
  <c r="Q4670" i="11" s="1"/>
  <c r="G4685" i="11"/>
  <c r="Q4685" i="11" s="1"/>
  <c r="G4700" i="11"/>
  <c r="Q4700" i="11" s="1"/>
  <c r="G4715" i="11"/>
  <c r="Q4715" i="11" s="1"/>
  <c r="G4730" i="11"/>
  <c r="Q4730" i="11" s="1"/>
  <c r="G4745" i="11"/>
  <c r="Q4745" i="11" s="1"/>
  <c r="G4760" i="11"/>
  <c r="Q4760" i="11" s="1"/>
  <c r="G4775" i="11"/>
  <c r="Q4775" i="11" s="1"/>
  <c r="H4625" i="11"/>
  <c r="R4625" i="11" s="1"/>
  <c r="H4640" i="11"/>
  <c r="R4640" i="11" s="1"/>
  <c r="H4655" i="11"/>
  <c r="R4655" i="11" s="1"/>
  <c r="H4670" i="11"/>
  <c r="R4670" i="11" s="1"/>
  <c r="H4685" i="11"/>
  <c r="R4685" i="11" s="1"/>
  <c r="H4700" i="11"/>
  <c r="R4700" i="11" s="1"/>
  <c r="H4715" i="11"/>
  <c r="R4715" i="11" s="1"/>
  <c r="H4730" i="11"/>
  <c r="R4730" i="11" s="1"/>
  <c r="H4745" i="11"/>
  <c r="R4745" i="11" s="1"/>
  <c r="H4760" i="11"/>
  <c r="R4760" i="11" s="1"/>
  <c r="H4775" i="11"/>
  <c r="R4775" i="11" s="1"/>
  <c r="G4295" i="11"/>
  <c r="Q4295" i="11" s="1"/>
  <c r="G4310" i="11"/>
  <c r="Q4310" i="11" s="1"/>
  <c r="G4325" i="11"/>
  <c r="Q4325" i="11" s="1"/>
  <c r="G4340" i="11"/>
  <c r="Q4340" i="11" s="1"/>
  <c r="G4385" i="11"/>
  <c r="Q4385" i="11" s="1"/>
  <c r="G4415" i="11"/>
  <c r="Q4415" i="11" s="1"/>
  <c r="G4430" i="11"/>
  <c r="Q4430" i="11" s="1"/>
  <c r="G4355" i="11"/>
  <c r="Q4355" i="11" s="1"/>
  <c r="G4370" i="11"/>
  <c r="Q4370" i="11" s="1"/>
  <c r="G4400" i="11"/>
  <c r="Q4400" i="11" s="1"/>
  <c r="G4445" i="11"/>
  <c r="Q4445" i="11" s="1"/>
  <c r="H4295" i="11"/>
  <c r="R4295" i="11" s="1"/>
  <c r="H4310" i="11"/>
  <c r="R4310" i="11" s="1"/>
  <c r="H4325" i="11"/>
  <c r="R4325" i="11" s="1"/>
  <c r="H4355" i="11"/>
  <c r="R4355" i="11" s="1"/>
  <c r="H4400" i="11"/>
  <c r="R4400" i="11" s="1"/>
  <c r="H4340" i="11"/>
  <c r="R4340" i="11" s="1"/>
  <c r="H4370" i="11"/>
  <c r="R4370" i="11" s="1"/>
  <c r="H4385" i="11"/>
  <c r="R4385" i="11" s="1"/>
  <c r="H4415" i="11"/>
  <c r="R4415" i="11" s="1"/>
  <c r="H4430" i="11"/>
  <c r="R4430" i="11" s="1"/>
  <c r="H4445" i="11"/>
  <c r="R4445" i="11" s="1"/>
  <c r="G1325" i="11"/>
  <c r="Q1325" i="11" s="1"/>
  <c r="G1340" i="11"/>
  <c r="Q1340" i="11" s="1"/>
  <c r="G1355" i="11"/>
  <c r="Q1355" i="11" s="1"/>
  <c r="G1370" i="11"/>
  <c r="Q1370" i="11" s="1"/>
  <c r="G1385" i="11"/>
  <c r="Q1385" i="11" s="1"/>
  <c r="G1400" i="11"/>
  <c r="Q1400" i="11" s="1"/>
  <c r="G1415" i="11"/>
  <c r="Q1415" i="11" s="1"/>
  <c r="G1430" i="11"/>
  <c r="Q1430" i="11" s="1"/>
  <c r="G1445" i="11"/>
  <c r="Q1445" i="11" s="1"/>
  <c r="G1460" i="11"/>
  <c r="Q1460" i="11" s="1"/>
  <c r="G1475" i="11"/>
  <c r="Q1475" i="11" s="1"/>
  <c r="H1325" i="11"/>
  <c r="R1325" i="11" s="1"/>
  <c r="H1340" i="11"/>
  <c r="R1340" i="11" s="1"/>
  <c r="H1355" i="11"/>
  <c r="R1355" i="11" s="1"/>
  <c r="H1370" i="11"/>
  <c r="R1370" i="11" s="1"/>
  <c r="H1385" i="11"/>
  <c r="R1385" i="11" s="1"/>
  <c r="H1400" i="11"/>
  <c r="R1400" i="11" s="1"/>
  <c r="H1415" i="11"/>
  <c r="R1415" i="11" s="1"/>
  <c r="H1430" i="11"/>
  <c r="R1430" i="11" s="1"/>
  <c r="H1445" i="11"/>
  <c r="R1445" i="11" s="1"/>
  <c r="H1460" i="11"/>
  <c r="R1460" i="11" s="1"/>
  <c r="H1475" i="11"/>
  <c r="R1475" i="11" s="1"/>
  <c r="G2975" i="11"/>
  <c r="Q2975" i="11" s="1"/>
  <c r="G2990" i="11"/>
  <c r="Q2990" i="11" s="1"/>
  <c r="G3005" i="11"/>
  <c r="Q3005" i="11" s="1"/>
  <c r="G3020" i="11"/>
  <c r="Q3020" i="11" s="1"/>
  <c r="G3035" i="11"/>
  <c r="Q3035" i="11" s="1"/>
  <c r="G3050" i="11"/>
  <c r="Q3050" i="11" s="1"/>
  <c r="G3065" i="11"/>
  <c r="Q3065" i="11" s="1"/>
  <c r="G3095" i="11"/>
  <c r="Q3095" i="11" s="1"/>
  <c r="G3080" i="11"/>
  <c r="Q3080" i="11" s="1"/>
  <c r="G3110" i="11"/>
  <c r="Q3110" i="11" s="1"/>
  <c r="G3125" i="11"/>
  <c r="Q3125" i="11" s="1"/>
  <c r="H2975" i="11"/>
  <c r="R2975" i="11" s="1"/>
  <c r="H2990" i="11"/>
  <c r="R2990" i="11" s="1"/>
  <c r="H3005" i="11"/>
  <c r="R3005" i="11" s="1"/>
  <c r="H3020" i="11"/>
  <c r="R3020" i="11" s="1"/>
  <c r="H3035" i="11"/>
  <c r="R3035" i="11" s="1"/>
  <c r="H3050" i="11"/>
  <c r="R3050" i="11" s="1"/>
  <c r="H3065" i="11"/>
  <c r="R3065" i="11" s="1"/>
  <c r="H3125" i="11"/>
  <c r="R3125" i="11" s="1"/>
  <c r="H3095" i="11"/>
  <c r="R3095" i="11" s="1"/>
  <c r="H3080" i="11"/>
  <c r="R3080" i="11" s="1"/>
  <c r="H3110" i="11"/>
  <c r="R3110" i="11" s="1"/>
  <c r="G2480" i="11"/>
  <c r="Q2480" i="11" s="1"/>
  <c r="G2495" i="11"/>
  <c r="Q2495" i="11" s="1"/>
  <c r="G2510" i="11"/>
  <c r="Q2510" i="11" s="1"/>
  <c r="G2525" i="11"/>
  <c r="Q2525" i="11" s="1"/>
  <c r="G2540" i="11"/>
  <c r="Q2540" i="11" s="1"/>
  <c r="G2555" i="11"/>
  <c r="Q2555" i="11" s="1"/>
  <c r="G2570" i="11"/>
  <c r="Q2570" i="11" s="1"/>
  <c r="G2585" i="11"/>
  <c r="Q2585" i="11" s="1"/>
  <c r="G2600" i="11"/>
  <c r="Q2600" i="11" s="1"/>
  <c r="G2615" i="11"/>
  <c r="Q2615" i="11" s="1"/>
  <c r="G2630" i="11"/>
  <c r="Q2630" i="11" s="1"/>
  <c r="H2480" i="11"/>
  <c r="R2480" i="11" s="1"/>
  <c r="H2495" i="11"/>
  <c r="R2495" i="11" s="1"/>
  <c r="H2510" i="11"/>
  <c r="R2510" i="11" s="1"/>
  <c r="H2525" i="11"/>
  <c r="R2525" i="11" s="1"/>
  <c r="H2540" i="11"/>
  <c r="R2540" i="11" s="1"/>
  <c r="H2555" i="11"/>
  <c r="R2555" i="11" s="1"/>
  <c r="H2570" i="11"/>
  <c r="R2570" i="11" s="1"/>
  <c r="H2585" i="11"/>
  <c r="R2585" i="11" s="1"/>
  <c r="H2600" i="11"/>
  <c r="R2600" i="11" s="1"/>
  <c r="H2615" i="11"/>
  <c r="R2615" i="11" s="1"/>
  <c r="H2630" i="11"/>
  <c r="R2630" i="11" s="1"/>
  <c r="G725" i="11"/>
  <c r="Q725" i="11" s="1"/>
  <c r="G740" i="11"/>
  <c r="Q740" i="11" s="1"/>
  <c r="G755" i="11"/>
  <c r="Q755" i="11" s="1"/>
  <c r="G770" i="11"/>
  <c r="Q770" i="11" s="1"/>
  <c r="G785" i="11"/>
  <c r="Q785" i="11" s="1"/>
  <c r="G800" i="11"/>
  <c r="Q800" i="11" s="1"/>
  <c r="G815" i="11"/>
  <c r="Q815" i="11" s="1"/>
  <c r="G695" i="11"/>
  <c r="Q695" i="11" s="1"/>
  <c r="G710" i="11"/>
  <c r="Q710" i="11" s="1"/>
  <c r="G680" i="11"/>
  <c r="Q680" i="11" s="1"/>
  <c r="G665" i="11"/>
  <c r="Q665" i="11" s="1"/>
  <c r="H725" i="11"/>
  <c r="R725" i="11" s="1"/>
  <c r="H740" i="11"/>
  <c r="R740" i="11" s="1"/>
  <c r="H755" i="11"/>
  <c r="R755" i="11" s="1"/>
  <c r="H770" i="11"/>
  <c r="R770" i="11" s="1"/>
  <c r="H785" i="11"/>
  <c r="R785" i="11" s="1"/>
  <c r="H800" i="11"/>
  <c r="R800" i="11" s="1"/>
  <c r="H815" i="11"/>
  <c r="R815" i="11" s="1"/>
  <c r="H695" i="11"/>
  <c r="R695" i="11" s="1"/>
  <c r="H680" i="11"/>
  <c r="R680" i="11" s="1"/>
  <c r="H665" i="11"/>
  <c r="R665" i="11" s="1"/>
  <c r="H710" i="11"/>
  <c r="R710" i="11" s="1"/>
  <c r="G3305" i="11"/>
  <c r="Q3305" i="11" s="1"/>
  <c r="G3320" i="11"/>
  <c r="Q3320" i="11" s="1"/>
  <c r="G3335" i="11"/>
  <c r="Q3335" i="11" s="1"/>
  <c r="G3350" i="11"/>
  <c r="Q3350" i="11" s="1"/>
  <c r="G3365" i="11"/>
  <c r="Q3365" i="11" s="1"/>
  <c r="G3380" i="11"/>
  <c r="Q3380" i="11" s="1"/>
  <c r="G3410" i="11"/>
  <c r="Q3410" i="11" s="1"/>
  <c r="G3425" i="11"/>
  <c r="Q3425" i="11" s="1"/>
  <c r="G3455" i="11"/>
  <c r="Q3455" i="11" s="1"/>
  <c r="G3395" i="11"/>
  <c r="Q3395" i="11" s="1"/>
  <c r="G3440" i="11"/>
  <c r="Q3440" i="11" s="1"/>
  <c r="H3305" i="11"/>
  <c r="R3305" i="11" s="1"/>
  <c r="H3320" i="11"/>
  <c r="R3320" i="11" s="1"/>
  <c r="H3335" i="11"/>
  <c r="R3335" i="11" s="1"/>
  <c r="H3350" i="11"/>
  <c r="R3350" i="11" s="1"/>
  <c r="H3365" i="11"/>
  <c r="R3365" i="11" s="1"/>
  <c r="H3380" i="11"/>
  <c r="R3380" i="11" s="1"/>
  <c r="H3395" i="11"/>
  <c r="R3395" i="11" s="1"/>
  <c r="H3410" i="11"/>
  <c r="R3410" i="11" s="1"/>
  <c r="H3440" i="11"/>
  <c r="R3440" i="11" s="1"/>
  <c r="H3455" i="11"/>
  <c r="R3455" i="11" s="1"/>
  <c r="H3425" i="11"/>
  <c r="R3425" i="11" s="1"/>
  <c r="G3470" i="11"/>
  <c r="Q3470" i="11" s="1"/>
  <c r="G3485" i="11"/>
  <c r="Q3485" i="11" s="1"/>
  <c r="G3515" i="11"/>
  <c r="Q3515" i="11" s="1"/>
  <c r="G3530" i="11"/>
  <c r="Q3530" i="11" s="1"/>
  <c r="G3560" i="11"/>
  <c r="Q3560" i="11" s="1"/>
  <c r="G3575" i="11"/>
  <c r="Q3575" i="11" s="1"/>
  <c r="G3590" i="11"/>
  <c r="Q3590" i="11" s="1"/>
  <c r="G3500" i="11"/>
  <c r="Q3500" i="11" s="1"/>
  <c r="G3545" i="11"/>
  <c r="Q3545" i="11" s="1"/>
  <c r="G3605" i="11"/>
  <c r="Q3605" i="11" s="1"/>
  <c r="G3620" i="11"/>
  <c r="Q3620" i="11" s="1"/>
  <c r="H3500" i="11"/>
  <c r="R3500" i="11" s="1"/>
  <c r="H3545" i="11"/>
  <c r="R3545" i="11" s="1"/>
  <c r="H3620" i="11"/>
  <c r="R3620" i="11" s="1"/>
  <c r="H3470" i="11"/>
  <c r="R3470" i="11" s="1"/>
  <c r="H3485" i="11"/>
  <c r="R3485" i="11" s="1"/>
  <c r="H3515" i="11"/>
  <c r="R3515" i="11" s="1"/>
  <c r="H3530" i="11"/>
  <c r="R3530" i="11" s="1"/>
  <c r="H3560" i="11"/>
  <c r="R3560" i="11" s="1"/>
  <c r="H3575" i="11"/>
  <c r="R3575" i="11" s="1"/>
  <c r="H3590" i="11"/>
  <c r="R3590" i="11" s="1"/>
  <c r="H3605" i="11"/>
  <c r="R3605" i="11" s="1"/>
  <c r="H5" i="11"/>
  <c r="R5" i="11" s="1"/>
  <c r="H20" i="11"/>
  <c r="R20" i="11" s="1"/>
  <c r="H35" i="11"/>
  <c r="R35" i="11" s="1"/>
  <c r="H50" i="11"/>
  <c r="R50" i="11" s="1"/>
  <c r="H65" i="11"/>
  <c r="R65" i="11" s="1"/>
  <c r="H80" i="11"/>
  <c r="R80" i="11" s="1"/>
  <c r="H95" i="11"/>
  <c r="R95" i="11" s="1"/>
  <c r="H110" i="11"/>
  <c r="R110" i="11" s="1"/>
  <c r="H125" i="11"/>
  <c r="R125" i="11" s="1"/>
  <c r="H140" i="11"/>
  <c r="R140" i="11" s="1"/>
  <c r="H155" i="11"/>
  <c r="R155" i="11" s="1"/>
  <c r="G35" i="11"/>
  <c r="Q35" i="11" s="1"/>
  <c r="G50" i="11"/>
  <c r="Q50" i="11" s="1"/>
  <c r="G65" i="11"/>
  <c r="Q65" i="11" s="1"/>
  <c r="G80" i="11"/>
  <c r="Q80" i="11" s="1"/>
  <c r="G95" i="11"/>
  <c r="Q95" i="11" s="1"/>
  <c r="G110" i="11"/>
  <c r="Q110" i="11" s="1"/>
  <c r="G125" i="11"/>
  <c r="Q125" i="11" s="1"/>
  <c r="G140" i="11"/>
  <c r="Q140" i="11" s="1"/>
  <c r="G155" i="11"/>
  <c r="Q155" i="11" s="1"/>
  <c r="G5" i="11"/>
  <c r="Q5" i="11" s="1"/>
  <c r="G20" i="11"/>
  <c r="Q20" i="11" s="1"/>
  <c r="G2315" i="11"/>
  <c r="Q2315" i="11" s="1"/>
  <c r="G2330" i="11"/>
  <c r="Q2330" i="11" s="1"/>
  <c r="G2345" i="11"/>
  <c r="Q2345" i="11" s="1"/>
  <c r="G2360" i="11"/>
  <c r="Q2360" i="11" s="1"/>
  <c r="G2375" i="11"/>
  <c r="Q2375" i="11" s="1"/>
  <c r="G2390" i="11"/>
  <c r="Q2390" i="11" s="1"/>
  <c r="G2405" i="11"/>
  <c r="Q2405" i="11" s="1"/>
  <c r="G2420" i="11"/>
  <c r="Q2420" i="11" s="1"/>
  <c r="G2435" i="11"/>
  <c r="Q2435" i="11" s="1"/>
  <c r="G2450" i="11"/>
  <c r="Q2450" i="11" s="1"/>
  <c r="G2465" i="11"/>
  <c r="Q2465" i="11" s="1"/>
  <c r="H2315" i="11"/>
  <c r="R2315" i="11" s="1"/>
  <c r="H2330" i="11"/>
  <c r="R2330" i="11" s="1"/>
  <c r="H2345" i="11"/>
  <c r="R2345" i="11" s="1"/>
  <c r="H2360" i="11"/>
  <c r="R2360" i="11" s="1"/>
  <c r="H2375" i="11"/>
  <c r="R2375" i="11" s="1"/>
  <c r="H2390" i="11"/>
  <c r="R2390" i="11" s="1"/>
  <c r="H2405" i="11"/>
  <c r="R2405" i="11" s="1"/>
  <c r="H2420" i="11"/>
  <c r="R2420" i="11" s="1"/>
  <c r="H2435" i="11"/>
  <c r="R2435" i="11" s="1"/>
  <c r="H2450" i="11"/>
  <c r="R2450" i="11" s="1"/>
  <c r="H2465" i="11"/>
  <c r="R2465" i="11" s="1"/>
  <c r="G2810" i="11"/>
  <c r="Q2810" i="11" s="1"/>
  <c r="G2825" i="11"/>
  <c r="Q2825" i="11" s="1"/>
  <c r="G2840" i="11"/>
  <c r="Q2840" i="11" s="1"/>
  <c r="G2855" i="11"/>
  <c r="Q2855" i="11" s="1"/>
  <c r="G2870" i="11"/>
  <c r="Q2870" i="11" s="1"/>
  <c r="G2885" i="11"/>
  <c r="Q2885" i="11" s="1"/>
  <c r="G2900" i="11"/>
  <c r="Q2900" i="11" s="1"/>
  <c r="G2915" i="11"/>
  <c r="Q2915" i="11" s="1"/>
  <c r="G2930" i="11"/>
  <c r="Q2930" i="11" s="1"/>
  <c r="G2945" i="11"/>
  <c r="Q2945" i="11" s="1"/>
  <c r="G2960" i="11"/>
  <c r="Q2960" i="11" s="1"/>
  <c r="H2810" i="11"/>
  <c r="R2810" i="11" s="1"/>
  <c r="H2825" i="11"/>
  <c r="R2825" i="11" s="1"/>
  <c r="H2840" i="11"/>
  <c r="R2840" i="11" s="1"/>
  <c r="H2855" i="11"/>
  <c r="R2855" i="11" s="1"/>
  <c r="H2870" i="11"/>
  <c r="R2870" i="11" s="1"/>
  <c r="H2885" i="11"/>
  <c r="R2885" i="11" s="1"/>
  <c r="H2900" i="11"/>
  <c r="R2900" i="11" s="1"/>
  <c r="H2915" i="11"/>
  <c r="R2915" i="11" s="1"/>
  <c r="H2930" i="11"/>
  <c r="R2930" i="11" s="1"/>
  <c r="H2945" i="11"/>
  <c r="R2945" i="11" s="1"/>
  <c r="H2960" i="11"/>
  <c r="R2960" i="11" s="1"/>
  <c r="G3275" i="11"/>
  <c r="Q3275" i="11" s="1"/>
  <c r="G3290" i="11"/>
  <c r="Q3290" i="11" s="1"/>
  <c r="G3140" i="11"/>
  <c r="Q3140" i="11" s="1"/>
  <c r="G3185" i="11"/>
  <c r="Q3185" i="11" s="1"/>
  <c r="G3200" i="11"/>
  <c r="Q3200" i="11" s="1"/>
  <c r="G3230" i="11"/>
  <c r="Q3230" i="11" s="1"/>
  <c r="G3155" i="11"/>
  <c r="Q3155" i="11" s="1"/>
  <c r="G3245" i="11"/>
  <c r="Q3245" i="11" s="1"/>
  <c r="G3260" i="11"/>
  <c r="Q3260" i="11" s="1"/>
  <c r="G3215" i="11"/>
  <c r="Q3215" i="11" s="1"/>
  <c r="G3170" i="11"/>
  <c r="Q3170" i="11" s="1"/>
  <c r="H3140" i="11"/>
  <c r="R3140" i="11" s="1"/>
  <c r="H3200" i="11"/>
  <c r="R3200" i="11" s="1"/>
  <c r="H3215" i="11"/>
  <c r="R3215" i="11" s="1"/>
  <c r="H3260" i="11"/>
  <c r="R3260" i="11" s="1"/>
  <c r="H3275" i="11"/>
  <c r="R3275" i="11" s="1"/>
  <c r="H3290" i="11"/>
  <c r="R3290" i="11" s="1"/>
  <c r="H3245" i="11"/>
  <c r="R3245" i="11" s="1"/>
  <c r="H3230" i="11"/>
  <c r="R3230" i="11" s="1"/>
  <c r="H3185" i="11"/>
  <c r="R3185" i="11" s="1"/>
  <c r="H3155" i="11"/>
  <c r="R3155" i="11" s="1"/>
  <c r="H3170" i="11"/>
  <c r="R3170" i="11" s="1"/>
  <c r="G724" i="11"/>
  <c r="Q724" i="11" s="1"/>
  <c r="G739" i="11"/>
  <c r="Q739" i="11" s="1"/>
  <c r="G754" i="11"/>
  <c r="Q754" i="11" s="1"/>
  <c r="G769" i="11"/>
  <c r="Q769" i="11" s="1"/>
  <c r="G784" i="11"/>
  <c r="Q784" i="11" s="1"/>
  <c r="G799" i="11"/>
  <c r="Q799" i="11" s="1"/>
  <c r="G814" i="11"/>
  <c r="Q814" i="11" s="1"/>
  <c r="G664" i="11"/>
  <c r="Q664" i="11" s="1"/>
  <c r="G679" i="11"/>
  <c r="Q679" i="11" s="1"/>
  <c r="G694" i="11"/>
  <c r="Q694" i="11" s="1"/>
  <c r="G709" i="11"/>
  <c r="Q709" i="11" s="1"/>
  <c r="H45" i="9"/>
  <c r="H64" i="10"/>
  <c r="G1654" i="11"/>
  <c r="Q1654" i="11" s="1"/>
  <c r="G1669" i="11"/>
  <c r="Q1669" i="11" s="1"/>
  <c r="G1684" i="11"/>
  <c r="Q1684" i="11" s="1"/>
  <c r="G1699" i="11"/>
  <c r="Q1699" i="11" s="1"/>
  <c r="G1714" i="11"/>
  <c r="Q1714" i="11" s="1"/>
  <c r="G1729" i="11"/>
  <c r="Q1729" i="11" s="1"/>
  <c r="G1744" i="11"/>
  <c r="Q1744" i="11" s="1"/>
  <c r="G1759" i="11"/>
  <c r="Q1759" i="11" s="1"/>
  <c r="G1774" i="11"/>
  <c r="Q1774" i="11" s="1"/>
  <c r="G1789" i="11"/>
  <c r="Q1789" i="11" s="1"/>
  <c r="G1804" i="11"/>
  <c r="Q1804" i="11" s="1"/>
  <c r="H105" i="9"/>
  <c r="H154" i="10"/>
  <c r="G169" i="11"/>
  <c r="Q169" i="11" s="1"/>
  <c r="G184" i="11"/>
  <c r="Q184" i="11" s="1"/>
  <c r="G199" i="11"/>
  <c r="Q199" i="11" s="1"/>
  <c r="G214" i="11"/>
  <c r="Q214" i="11" s="1"/>
  <c r="G229" i="11"/>
  <c r="Q229" i="11" s="1"/>
  <c r="G244" i="11"/>
  <c r="Q244" i="11" s="1"/>
  <c r="G259" i="11"/>
  <c r="Q259" i="11" s="1"/>
  <c r="G274" i="11"/>
  <c r="Q274" i="11" s="1"/>
  <c r="G289" i="11"/>
  <c r="Q289" i="11" s="1"/>
  <c r="G304" i="11"/>
  <c r="Q304" i="11" s="1"/>
  <c r="G319" i="11"/>
  <c r="Q319" i="11" s="1"/>
  <c r="H15" i="9"/>
  <c r="H19" i="10"/>
  <c r="G3274" i="11"/>
  <c r="Q3274" i="11" s="1"/>
  <c r="G3289" i="11"/>
  <c r="Q3289" i="11" s="1"/>
  <c r="G3229" i="11"/>
  <c r="Q3229" i="11" s="1"/>
  <c r="G3259" i="11"/>
  <c r="Q3259" i="11" s="1"/>
  <c r="G3139" i="11"/>
  <c r="Q3139" i="11" s="1"/>
  <c r="G3199" i="11"/>
  <c r="Q3199" i="11" s="1"/>
  <c r="G3154" i="11"/>
  <c r="Q3154" i="11" s="1"/>
  <c r="G3184" i="11"/>
  <c r="Q3184" i="11" s="1"/>
  <c r="G3214" i="11"/>
  <c r="Q3214" i="11" s="1"/>
  <c r="G3169" i="11"/>
  <c r="Q3169" i="11" s="1"/>
  <c r="G3244" i="11"/>
  <c r="Q3244" i="11" s="1"/>
  <c r="H195" i="9"/>
  <c r="H289" i="10"/>
  <c r="G2314" i="11"/>
  <c r="Q2314" i="11" s="1"/>
  <c r="G2329" i="11"/>
  <c r="Q2329" i="11" s="1"/>
  <c r="G2344" i="11"/>
  <c r="Q2344" i="11" s="1"/>
  <c r="G2359" i="11"/>
  <c r="Q2359" i="11" s="1"/>
  <c r="G2374" i="11"/>
  <c r="Q2374" i="11" s="1"/>
  <c r="G2389" i="11"/>
  <c r="Q2389" i="11" s="1"/>
  <c r="G2404" i="11"/>
  <c r="Q2404" i="11" s="1"/>
  <c r="G2419" i="11"/>
  <c r="Q2419" i="11" s="1"/>
  <c r="G2434" i="11"/>
  <c r="Q2434" i="11" s="1"/>
  <c r="G2449" i="11"/>
  <c r="Q2449" i="11" s="1"/>
  <c r="G2464" i="11"/>
  <c r="Q2464" i="11" s="1"/>
  <c r="H145" i="9"/>
  <c r="H214" i="10"/>
  <c r="G3304" i="11"/>
  <c r="Q3304" i="11" s="1"/>
  <c r="G3319" i="11"/>
  <c r="Q3319" i="11" s="1"/>
  <c r="G3334" i="11"/>
  <c r="Q3334" i="11" s="1"/>
  <c r="G3349" i="11"/>
  <c r="Q3349" i="11" s="1"/>
  <c r="G3364" i="11"/>
  <c r="Q3364" i="11" s="1"/>
  <c r="G3379" i="11"/>
  <c r="Q3379" i="11" s="1"/>
  <c r="G3394" i="11"/>
  <c r="Q3394" i="11" s="1"/>
  <c r="G3454" i="11"/>
  <c r="Q3454" i="11" s="1"/>
  <c r="G3409" i="11"/>
  <c r="Q3409" i="11" s="1"/>
  <c r="G3439" i="11"/>
  <c r="Q3439" i="11" s="1"/>
  <c r="G3424" i="11"/>
  <c r="Q3424" i="11" s="1"/>
  <c r="H205" i="9"/>
  <c r="H304" i="10"/>
  <c r="G1489" i="11"/>
  <c r="Q1489" i="11" s="1"/>
  <c r="G1504" i="11"/>
  <c r="Q1504" i="11" s="1"/>
  <c r="G1579" i="11"/>
  <c r="Q1579" i="11" s="1"/>
  <c r="G1594" i="11"/>
  <c r="Q1594" i="11" s="1"/>
  <c r="G1609" i="11"/>
  <c r="Q1609" i="11" s="1"/>
  <c r="G1624" i="11"/>
  <c r="Q1624" i="11" s="1"/>
  <c r="G1639" i="11"/>
  <c r="Q1639" i="11" s="1"/>
  <c r="G1564" i="11"/>
  <c r="Q1564" i="11" s="1"/>
  <c r="G1534" i="11"/>
  <c r="Q1534" i="11" s="1"/>
  <c r="G1519" i="11"/>
  <c r="Q1519" i="11" s="1"/>
  <c r="G1549" i="11"/>
  <c r="Q1549" i="11" s="1"/>
  <c r="H95" i="9"/>
  <c r="H139" i="10"/>
  <c r="I137" i="10" s="1"/>
  <c r="G4624" i="11"/>
  <c r="Q4624" i="11" s="1"/>
  <c r="G4639" i="11"/>
  <c r="Q4639" i="11" s="1"/>
  <c r="G4654" i="11"/>
  <c r="Q4654" i="11" s="1"/>
  <c r="G4669" i="11"/>
  <c r="Q4669" i="11" s="1"/>
  <c r="G4684" i="11"/>
  <c r="Q4684" i="11" s="1"/>
  <c r="G4699" i="11"/>
  <c r="Q4699" i="11" s="1"/>
  <c r="G4714" i="11"/>
  <c r="Q4714" i="11" s="1"/>
  <c r="G4729" i="11"/>
  <c r="Q4729" i="11" s="1"/>
  <c r="G4744" i="11"/>
  <c r="Q4744" i="11" s="1"/>
  <c r="G4759" i="11"/>
  <c r="Q4759" i="11" s="1"/>
  <c r="G4774" i="11"/>
  <c r="Q4774" i="11" s="1"/>
  <c r="H285" i="9"/>
  <c r="H424" i="10"/>
  <c r="G2479" i="11"/>
  <c r="Q2479" i="11" s="1"/>
  <c r="G2494" i="11"/>
  <c r="Q2494" i="11" s="1"/>
  <c r="G2509" i="11"/>
  <c r="Q2509" i="11" s="1"/>
  <c r="G2524" i="11"/>
  <c r="Q2524" i="11" s="1"/>
  <c r="G2539" i="11"/>
  <c r="Q2539" i="11" s="1"/>
  <c r="G2554" i="11"/>
  <c r="Q2554" i="11" s="1"/>
  <c r="G2569" i="11"/>
  <c r="Q2569" i="11" s="1"/>
  <c r="G2584" i="11"/>
  <c r="Q2584" i="11" s="1"/>
  <c r="G2599" i="11"/>
  <c r="Q2599" i="11" s="1"/>
  <c r="G2614" i="11"/>
  <c r="Q2614" i="11" s="1"/>
  <c r="G2629" i="11"/>
  <c r="Q2629" i="11" s="1"/>
  <c r="H155" i="9"/>
  <c r="H229" i="10"/>
  <c r="G994" i="11"/>
  <c r="Q994" i="11" s="1"/>
  <c r="G1009" i="11"/>
  <c r="Q1009" i="11" s="1"/>
  <c r="G1024" i="11"/>
  <c r="Q1024" i="11" s="1"/>
  <c r="G1039" i="11"/>
  <c r="Q1039" i="11" s="1"/>
  <c r="G1054" i="11"/>
  <c r="Q1054" i="11" s="1"/>
  <c r="G1069" i="11"/>
  <c r="Q1069" i="11" s="1"/>
  <c r="G1084" i="11"/>
  <c r="Q1084" i="11" s="1"/>
  <c r="G1099" i="11"/>
  <c r="Q1099" i="11" s="1"/>
  <c r="G1114" i="11"/>
  <c r="Q1114" i="11" s="1"/>
  <c r="G1129" i="11"/>
  <c r="Q1129" i="11" s="1"/>
  <c r="G1144" i="11"/>
  <c r="Q1144" i="11" s="1"/>
  <c r="H65" i="9"/>
  <c r="H94" i="10"/>
  <c r="G2809" i="11"/>
  <c r="Q2809" i="11" s="1"/>
  <c r="G2824" i="11"/>
  <c r="Q2824" i="11" s="1"/>
  <c r="G2839" i="11"/>
  <c r="Q2839" i="11" s="1"/>
  <c r="G2854" i="11"/>
  <c r="Q2854" i="11" s="1"/>
  <c r="G2869" i="11"/>
  <c r="Q2869" i="11" s="1"/>
  <c r="G2884" i="11"/>
  <c r="Q2884" i="11" s="1"/>
  <c r="G2899" i="11"/>
  <c r="Q2899" i="11" s="1"/>
  <c r="G2914" i="11"/>
  <c r="Q2914" i="11" s="1"/>
  <c r="G2929" i="11"/>
  <c r="Q2929" i="11" s="1"/>
  <c r="G2944" i="11"/>
  <c r="Q2944" i="11" s="1"/>
  <c r="G2959" i="11"/>
  <c r="Q2959" i="11" s="1"/>
  <c r="H175" i="9"/>
  <c r="H259" i="10"/>
  <c r="G3484" i="11"/>
  <c r="Q3484" i="11" s="1"/>
  <c r="G3499" i="11"/>
  <c r="Q3499" i="11" s="1"/>
  <c r="G3544" i="11"/>
  <c r="Q3544" i="11" s="1"/>
  <c r="G3574" i="11"/>
  <c r="Q3574" i="11" s="1"/>
  <c r="G3604" i="11"/>
  <c r="Q3604" i="11" s="1"/>
  <c r="G3619" i="11"/>
  <c r="Q3619" i="11" s="1"/>
  <c r="G3469" i="11"/>
  <c r="Q3469" i="11" s="1"/>
  <c r="G3514" i="11"/>
  <c r="Q3514" i="11" s="1"/>
  <c r="G3529" i="11"/>
  <c r="Q3529" i="11" s="1"/>
  <c r="G3559" i="11"/>
  <c r="Q3559" i="11" s="1"/>
  <c r="G3589" i="11"/>
  <c r="Q3589" i="11" s="1"/>
  <c r="H215" i="9"/>
  <c r="H319" i="10"/>
  <c r="G4294" i="11"/>
  <c r="Q4294" i="11" s="1"/>
  <c r="G4309" i="11"/>
  <c r="Q4309" i="11" s="1"/>
  <c r="G4324" i="11"/>
  <c r="Q4324" i="11" s="1"/>
  <c r="G4354" i="11"/>
  <c r="Q4354" i="11" s="1"/>
  <c r="G4369" i="11"/>
  <c r="Q4369" i="11" s="1"/>
  <c r="G4384" i="11"/>
  <c r="Q4384" i="11" s="1"/>
  <c r="G4399" i="11"/>
  <c r="Q4399" i="11" s="1"/>
  <c r="G4414" i="11"/>
  <c r="Q4414" i="11" s="1"/>
  <c r="G4429" i="11"/>
  <c r="Q4429" i="11" s="1"/>
  <c r="G4339" i="11"/>
  <c r="Q4339" i="11" s="1"/>
  <c r="G4444" i="11"/>
  <c r="Q4444" i="11" s="1"/>
  <c r="H265" i="9"/>
  <c r="H394" i="10"/>
  <c r="G4474" i="11"/>
  <c r="Q4474" i="11" s="1"/>
  <c r="G4489" i="11"/>
  <c r="Q4489" i="11" s="1"/>
  <c r="G4504" i="11"/>
  <c r="Q4504" i="11" s="1"/>
  <c r="G4519" i="11"/>
  <c r="Q4519" i="11" s="1"/>
  <c r="G4534" i="11"/>
  <c r="Q4534" i="11" s="1"/>
  <c r="G4549" i="11"/>
  <c r="Q4549" i="11" s="1"/>
  <c r="G4564" i="11"/>
  <c r="Q4564" i="11" s="1"/>
  <c r="G4579" i="11"/>
  <c r="Q4579" i="11" s="1"/>
  <c r="G4594" i="11"/>
  <c r="Q4594" i="11" s="1"/>
  <c r="G4609" i="11"/>
  <c r="Q4609" i="11" s="1"/>
  <c r="G4459" i="11"/>
  <c r="Q4459" i="11" s="1"/>
  <c r="H275" i="9"/>
  <c r="H409" i="10"/>
  <c r="G1324" i="11"/>
  <c r="Q1324" i="11" s="1"/>
  <c r="G1339" i="11"/>
  <c r="Q1339" i="11" s="1"/>
  <c r="G1354" i="11"/>
  <c r="Q1354" i="11" s="1"/>
  <c r="G1369" i="11"/>
  <c r="Q1369" i="11" s="1"/>
  <c r="G1384" i="11"/>
  <c r="Q1384" i="11" s="1"/>
  <c r="G1399" i="11"/>
  <c r="Q1399" i="11" s="1"/>
  <c r="G1414" i="11"/>
  <c r="Q1414" i="11" s="1"/>
  <c r="G1429" i="11"/>
  <c r="Q1429" i="11" s="1"/>
  <c r="G1444" i="11"/>
  <c r="Q1444" i="11" s="1"/>
  <c r="G1459" i="11"/>
  <c r="Q1459" i="11" s="1"/>
  <c r="G1474" i="11"/>
  <c r="Q1474" i="11" s="1"/>
  <c r="H85" i="9"/>
  <c r="H124" i="10"/>
  <c r="H5" i="9"/>
  <c r="H4" i="10"/>
  <c r="G4" i="11"/>
  <c r="Q4" i="11" s="1"/>
  <c r="G19" i="11"/>
  <c r="Q19" i="11" s="1"/>
  <c r="G34" i="11"/>
  <c r="Q34" i="11" s="1"/>
  <c r="G49" i="11"/>
  <c r="Q49" i="11" s="1"/>
  <c r="G64" i="11"/>
  <c r="Q64" i="11" s="1"/>
  <c r="G79" i="11"/>
  <c r="Q79" i="11" s="1"/>
  <c r="G94" i="11"/>
  <c r="Q94" i="11" s="1"/>
  <c r="G109" i="11"/>
  <c r="Q109" i="11" s="1"/>
  <c r="G124" i="11"/>
  <c r="Q124" i="11" s="1"/>
  <c r="G139" i="11"/>
  <c r="Q139" i="11" s="1"/>
  <c r="G154" i="11"/>
  <c r="Q154" i="11" s="1"/>
  <c r="G1159" i="11"/>
  <c r="Q1159" i="11" s="1"/>
  <c r="G1174" i="11"/>
  <c r="Q1174" i="11" s="1"/>
  <c r="G1189" i="11"/>
  <c r="Q1189" i="11" s="1"/>
  <c r="G1234" i="11"/>
  <c r="Q1234" i="11" s="1"/>
  <c r="G1249" i="11"/>
  <c r="Q1249" i="11" s="1"/>
  <c r="G1264" i="11"/>
  <c r="Q1264" i="11" s="1"/>
  <c r="G1279" i="11"/>
  <c r="Q1279" i="11" s="1"/>
  <c r="G1294" i="11"/>
  <c r="Q1294" i="11" s="1"/>
  <c r="G1309" i="11"/>
  <c r="Q1309" i="11" s="1"/>
  <c r="G1204" i="11"/>
  <c r="Q1204" i="11" s="1"/>
  <c r="G1219" i="11"/>
  <c r="Q1219" i="11" s="1"/>
  <c r="H75" i="9"/>
  <c r="H109" i="10"/>
  <c r="G1984" i="11"/>
  <c r="Q1984" i="11" s="1"/>
  <c r="G1999" i="11"/>
  <c r="Q1999" i="11" s="1"/>
  <c r="G2014" i="11"/>
  <c r="Q2014" i="11" s="1"/>
  <c r="G2029" i="11"/>
  <c r="Q2029" i="11" s="1"/>
  <c r="G2044" i="11"/>
  <c r="Q2044" i="11" s="1"/>
  <c r="G2059" i="11"/>
  <c r="Q2059" i="11" s="1"/>
  <c r="G2074" i="11"/>
  <c r="Q2074" i="11" s="1"/>
  <c r="G2089" i="11"/>
  <c r="Q2089" i="11" s="1"/>
  <c r="G2104" i="11"/>
  <c r="Q2104" i="11" s="1"/>
  <c r="G2119" i="11"/>
  <c r="Q2119" i="11" s="1"/>
  <c r="G2134" i="11"/>
  <c r="Q2134" i="11" s="1"/>
  <c r="H125" i="9"/>
  <c r="H184" i="10"/>
  <c r="G3634" i="11"/>
  <c r="Q3634" i="11" s="1"/>
  <c r="G3649" i="11"/>
  <c r="Q3649" i="11" s="1"/>
  <c r="G3664" i="11"/>
  <c r="Q3664" i="11" s="1"/>
  <c r="G3679" i="11"/>
  <c r="Q3679" i="11" s="1"/>
  <c r="G3694" i="11"/>
  <c r="Q3694" i="11" s="1"/>
  <c r="G3709" i="11"/>
  <c r="Q3709" i="11" s="1"/>
  <c r="G3724" i="11"/>
  <c r="Q3724" i="11" s="1"/>
  <c r="G3739" i="11"/>
  <c r="Q3739" i="11" s="1"/>
  <c r="G3754" i="11"/>
  <c r="Q3754" i="11" s="1"/>
  <c r="G3769" i="11"/>
  <c r="Q3769" i="11" s="1"/>
  <c r="G3784" i="11"/>
  <c r="Q3784" i="11" s="1"/>
  <c r="H225" i="9"/>
  <c r="H334" i="10"/>
  <c r="G2974" i="11"/>
  <c r="Q2974" i="11" s="1"/>
  <c r="G2989" i="11"/>
  <c r="Q2989" i="11" s="1"/>
  <c r="G3004" i="11"/>
  <c r="Q3004" i="11" s="1"/>
  <c r="G3019" i="11"/>
  <c r="Q3019" i="11" s="1"/>
  <c r="G3034" i="11"/>
  <c r="Q3034" i="11" s="1"/>
  <c r="G3049" i="11"/>
  <c r="Q3049" i="11" s="1"/>
  <c r="G3064" i="11"/>
  <c r="Q3064" i="11" s="1"/>
  <c r="G3079" i="11"/>
  <c r="Q3079" i="11" s="1"/>
  <c r="G3124" i="11"/>
  <c r="Q3124" i="11" s="1"/>
  <c r="G3109" i="11"/>
  <c r="Q3109" i="11" s="1"/>
  <c r="G3094" i="11"/>
  <c r="Q3094" i="11" s="1"/>
  <c r="H185" i="9"/>
  <c r="H274" i="10"/>
  <c r="G334" i="11"/>
  <c r="Q334" i="11" s="1"/>
  <c r="G349" i="11"/>
  <c r="Q349" i="11" s="1"/>
  <c r="G364" i="11"/>
  <c r="Q364" i="11" s="1"/>
  <c r="G379" i="11"/>
  <c r="Q379" i="11" s="1"/>
  <c r="G394" i="11"/>
  <c r="Q394" i="11" s="1"/>
  <c r="G409" i="11"/>
  <c r="Q409" i="11" s="1"/>
  <c r="G424" i="11"/>
  <c r="Q424" i="11" s="1"/>
  <c r="G439" i="11"/>
  <c r="Q439" i="11" s="1"/>
  <c r="G454" i="11"/>
  <c r="Q454" i="11" s="1"/>
  <c r="G469" i="11"/>
  <c r="Q469" i="11" s="1"/>
  <c r="G484" i="11"/>
  <c r="Q484" i="11" s="1"/>
  <c r="H25" i="9"/>
  <c r="H34" i="10"/>
  <c r="G604" i="11"/>
  <c r="Q604" i="11" s="1"/>
  <c r="G499" i="11"/>
  <c r="Q499" i="11" s="1"/>
  <c r="G514" i="11"/>
  <c r="Q514" i="11" s="1"/>
  <c r="G529" i="11"/>
  <c r="Q529" i="11" s="1"/>
  <c r="G544" i="11"/>
  <c r="Q544" i="11" s="1"/>
  <c r="G559" i="11"/>
  <c r="Q559" i="11" s="1"/>
  <c r="G634" i="11"/>
  <c r="Q634" i="11" s="1"/>
  <c r="G649" i="11"/>
  <c r="Q649" i="11" s="1"/>
  <c r="G619" i="11"/>
  <c r="Q619" i="11" s="1"/>
  <c r="G574" i="11"/>
  <c r="Q574" i="11" s="1"/>
  <c r="G589" i="11"/>
  <c r="Q589" i="11" s="1"/>
  <c r="H35" i="9"/>
  <c r="H49" i="10"/>
  <c r="G3799" i="11"/>
  <c r="Q3799" i="11" s="1"/>
  <c r="G3814" i="11"/>
  <c r="Q3814" i="11" s="1"/>
  <c r="G3829" i="11"/>
  <c r="Q3829" i="11" s="1"/>
  <c r="G3844" i="11"/>
  <c r="Q3844" i="11" s="1"/>
  <c r="G3859" i="11"/>
  <c r="Q3859" i="11" s="1"/>
  <c r="G3874" i="11"/>
  <c r="Q3874" i="11" s="1"/>
  <c r="G3889" i="11"/>
  <c r="Q3889" i="11" s="1"/>
  <c r="G3904" i="11"/>
  <c r="Q3904" i="11" s="1"/>
  <c r="G3919" i="11"/>
  <c r="Q3919" i="11" s="1"/>
  <c r="G3934" i="11"/>
  <c r="Q3934" i="11" s="1"/>
  <c r="G3949" i="11"/>
  <c r="Q3949" i="11" s="1"/>
  <c r="H235" i="9"/>
  <c r="H349" i="10"/>
  <c r="G993" i="11"/>
  <c r="Q993" i="11" s="1"/>
  <c r="G1008" i="11"/>
  <c r="Q1008" i="11" s="1"/>
  <c r="G1023" i="11"/>
  <c r="Q1023" i="11" s="1"/>
  <c r="G1038" i="11"/>
  <c r="Q1038" i="11" s="1"/>
  <c r="G1053" i="11"/>
  <c r="Q1053" i="11" s="1"/>
  <c r="G1068" i="11"/>
  <c r="Q1068" i="11" s="1"/>
  <c r="G1083" i="11"/>
  <c r="Q1083" i="11" s="1"/>
  <c r="G1098" i="11"/>
  <c r="Q1098" i="11" s="1"/>
  <c r="G1113" i="11"/>
  <c r="Q1113" i="11" s="1"/>
  <c r="G1128" i="11"/>
  <c r="Q1128" i="11" s="1"/>
  <c r="G1143" i="11"/>
  <c r="Q1143" i="11" s="1"/>
  <c r="H993" i="11"/>
  <c r="R993" i="11" s="1"/>
  <c r="H1008" i="11"/>
  <c r="R1008" i="11" s="1"/>
  <c r="H1023" i="11"/>
  <c r="R1023" i="11" s="1"/>
  <c r="H1038" i="11"/>
  <c r="R1038" i="11" s="1"/>
  <c r="H1053" i="11"/>
  <c r="R1053" i="11" s="1"/>
  <c r="H1068" i="11"/>
  <c r="R1068" i="11" s="1"/>
  <c r="H1083" i="11"/>
  <c r="R1083" i="11" s="1"/>
  <c r="H1098" i="11"/>
  <c r="R1098" i="11" s="1"/>
  <c r="H1113" i="11"/>
  <c r="R1113" i="11" s="1"/>
  <c r="H1128" i="11"/>
  <c r="R1128" i="11" s="1"/>
  <c r="H1143" i="11"/>
  <c r="R1143" i="11" s="1"/>
  <c r="G723" i="11"/>
  <c r="Q723" i="11" s="1"/>
  <c r="G738" i="11"/>
  <c r="Q738" i="11" s="1"/>
  <c r="G753" i="11"/>
  <c r="Q753" i="11" s="1"/>
  <c r="G768" i="11"/>
  <c r="Q768" i="11" s="1"/>
  <c r="G783" i="11"/>
  <c r="Q783" i="11" s="1"/>
  <c r="G798" i="11"/>
  <c r="Q798" i="11" s="1"/>
  <c r="G813" i="11"/>
  <c r="Q813" i="11" s="1"/>
  <c r="G708" i="11"/>
  <c r="Q708" i="11" s="1"/>
  <c r="G663" i="11"/>
  <c r="Q663" i="11" s="1"/>
  <c r="G693" i="11"/>
  <c r="Q693" i="11" s="1"/>
  <c r="G678" i="11"/>
  <c r="Q678" i="11" s="1"/>
  <c r="H723" i="11"/>
  <c r="R723" i="11" s="1"/>
  <c r="H738" i="11"/>
  <c r="R738" i="11" s="1"/>
  <c r="H753" i="11"/>
  <c r="R753" i="11" s="1"/>
  <c r="H768" i="11"/>
  <c r="R768" i="11" s="1"/>
  <c r="H783" i="11"/>
  <c r="R783" i="11" s="1"/>
  <c r="H798" i="11"/>
  <c r="R798" i="11" s="1"/>
  <c r="H813" i="11"/>
  <c r="R813" i="11" s="1"/>
  <c r="H663" i="11"/>
  <c r="R663" i="11" s="1"/>
  <c r="H708" i="11"/>
  <c r="R708" i="11" s="1"/>
  <c r="H678" i="11"/>
  <c r="R678" i="11" s="1"/>
  <c r="H693" i="11"/>
  <c r="R693" i="11" s="1"/>
  <c r="G1323" i="11"/>
  <c r="Q1323" i="11" s="1"/>
  <c r="G1338" i="11"/>
  <c r="Q1338" i="11" s="1"/>
  <c r="G1353" i="11"/>
  <c r="Q1353" i="11" s="1"/>
  <c r="G1368" i="11"/>
  <c r="Q1368" i="11" s="1"/>
  <c r="G1383" i="11"/>
  <c r="Q1383" i="11" s="1"/>
  <c r="G1398" i="11"/>
  <c r="Q1398" i="11" s="1"/>
  <c r="G1413" i="11"/>
  <c r="Q1413" i="11" s="1"/>
  <c r="G1428" i="11"/>
  <c r="Q1428" i="11" s="1"/>
  <c r="G1443" i="11"/>
  <c r="Q1443" i="11" s="1"/>
  <c r="G1458" i="11"/>
  <c r="Q1458" i="11" s="1"/>
  <c r="G1473" i="11"/>
  <c r="Q1473" i="11" s="1"/>
  <c r="H1323" i="11"/>
  <c r="R1323" i="11" s="1"/>
  <c r="H1338" i="11"/>
  <c r="R1338" i="11" s="1"/>
  <c r="H1353" i="11"/>
  <c r="R1353" i="11" s="1"/>
  <c r="H1368" i="11"/>
  <c r="R1368" i="11" s="1"/>
  <c r="H1383" i="11"/>
  <c r="R1383" i="11" s="1"/>
  <c r="H1398" i="11"/>
  <c r="R1398" i="11" s="1"/>
  <c r="H1413" i="11"/>
  <c r="R1413" i="11" s="1"/>
  <c r="H1428" i="11"/>
  <c r="R1428" i="11" s="1"/>
  <c r="H1443" i="11"/>
  <c r="R1443" i="11" s="1"/>
  <c r="H1458" i="11"/>
  <c r="R1458" i="11" s="1"/>
  <c r="H1473" i="11"/>
  <c r="R1473" i="11" s="1"/>
  <c r="G18" i="11"/>
  <c r="Q18" i="11" s="1"/>
  <c r="G33" i="11"/>
  <c r="Q33" i="11" s="1"/>
  <c r="G48" i="11"/>
  <c r="Q48" i="11" s="1"/>
  <c r="G63" i="11"/>
  <c r="Q63" i="11" s="1"/>
  <c r="G78" i="11"/>
  <c r="Q78" i="11" s="1"/>
  <c r="G93" i="11"/>
  <c r="Q93" i="11" s="1"/>
  <c r="G108" i="11"/>
  <c r="Q108" i="11" s="1"/>
  <c r="G123" i="11"/>
  <c r="Q123" i="11" s="1"/>
  <c r="G138" i="11"/>
  <c r="Q138" i="11" s="1"/>
  <c r="G153" i="11"/>
  <c r="Q153" i="11" s="1"/>
  <c r="G3" i="11"/>
  <c r="Q3" i="11" s="1"/>
  <c r="H3" i="11"/>
  <c r="R3" i="11" s="1"/>
  <c r="H18" i="11"/>
  <c r="R18" i="11" s="1"/>
  <c r="H33" i="11"/>
  <c r="R33" i="11" s="1"/>
  <c r="H48" i="11"/>
  <c r="R48" i="11" s="1"/>
  <c r="H63" i="11"/>
  <c r="R63" i="11" s="1"/>
  <c r="H78" i="11"/>
  <c r="R78" i="11" s="1"/>
  <c r="H93" i="11"/>
  <c r="R93" i="11" s="1"/>
  <c r="H108" i="11"/>
  <c r="R108" i="11" s="1"/>
  <c r="H123" i="11"/>
  <c r="R123" i="11" s="1"/>
  <c r="H138" i="11"/>
  <c r="R138" i="11" s="1"/>
  <c r="H153" i="11"/>
  <c r="R153" i="11" s="1"/>
  <c r="G1158" i="11"/>
  <c r="Q1158" i="11" s="1"/>
  <c r="G1173" i="11"/>
  <c r="Q1173" i="11" s="1"/>
  <c r="G1188" i="11"/>
  <c r="Q1188" i="11" s="1"/>
  <c r="G1233" i="11"/>
  <c r="Q1233" i="11" s="1"/>
  <c r="G1248" i="11"/>
  <c r="Q1248" i="11" s="1"/>
  <c r="G1263" i="11"/>
  <c r="Q1263" i="11" s="1"/>
  <c r="G1278" i="11"/>
  <c r="Q1278" i="11" s="1"/>
  <c r="G1293" i="11"/>
  <c r="Q1293" i="11" s="1"/>
  <c r="G1308" i="11"/>
  <c r="Q1308" i="11" s="1"/>
  <c r="G1203" i="11"/>
  <c r="Q1203" i="11" s="1"/>
  <c r="G1218" i="11"/>
  <c r="Q1218" i="11" s="1"/>
  <c r="H1158" i="11"/>
  <c r="R1158" i="11" s="1"/>
  <c r="H1173" i="11"/>
  <c r="R1173" i="11" s="1"/>
  <c r="H1188" i="11"/>
  <c r="R1188" i="11" s="1"/>
  <c r="H1233" i="11"/>
  <c r="R1233" i="11" s="1"/>
  <c r="H1248" i="11"/>
  <c r="R1248" i="11" s="1"/>
  <c r="H1263" i="11"/>
  <c r="R1263" i="11" s="1"/>
  <c r="H1278" i="11"/>
  <c r="R1278" i="11" s="1"/>
  <c r="H1293" i="11"/>
  <c r="R1293" i="11" s="1"/>
  <c r="H1308" i="11"/>
  <c r="R1308" i="11" s="1"/>
  <c r="H1218" i="11"/>
  <c r="R1218" i="11" s="1"/>
  <c r="H1203" i="11"/>
  <c r="R1203" i="11" s="1"/>
  <c r="G4488" i="11"/>
  <c r="Q4488" i="11" s="1"/>
  <c r="G4503" i="11"/>
  <c r="Q4503" i="11" s="1"/>
  <c r="G4518" i="11"/>
  <c r="Q4518" i="11" s="1"/>
  <c r="G4533" i="11"/>
  <c r="Q4533" i="11" s="1"/>
  <c r="G4548" i="11"/>
  <c r="Q4548" i="11" s="1"/>
  <c r="G4563" i="11"/>
  <c r="Q4563" i="11" s="1"/>
  <c r="G4578" i="11"/>
  <c r="Q4578" i="11" s="1"/>
  <c r="G4593" i="11"/>
  <c r="Q4593" i="11" s="1"/>
  <c r="G4608" i="11"/>
  <c r="Q4608" i="11" s="1"/>
  <c r="G4458" i="11"/>
  <c r="Q4458" i="11" s="1"/>
  <c r="G4473" i="11"/>
  <c r="Q4473" i="11" s="1"/>
  <c r="H4488" i="11"/>
  <c r="R4488" i="11" s="1"/>
  <c r="H4503" i="11"/>
  <c r="R4503" i="11" s="1"/>
  <c r="H4518" i="11"/>
  <c r="R4518" i="11" s="1"/>
  <c r="H4533" i="11"/>
  <c r="R4533" i="11" s="1"/>
  <c r="H4548" i="11"/>
  <c r="R4548" i="11" s="1"/>
  <c r="H4563" i="11"/>
  <c r="R4563" i="11" s="1"/>
  <c r="H4578" i="11"/>
  <c r="R4578" i="11" s="1"/>
  <c r="H4593" i="11"/>
  <c r="R4593" i="11" s="1"/>
  <c r="H4608" i="11"/>
  <c r="R4608" i="11" s="1"/>
  <c r="H4458" i="11"/>
  <c r="R4458" i="11" s="1"/>
  <c r="H4473" i="11"/>
  <c r="R4473" i="11" s="1"/>
  <c r="G1653" i="11"/>
  <c r="Q1653" i="11" s="1"/>
  <c r="G1668" i="11"/>
  <c r="Q1668" i="11" s="1"/>
  <c r="G1683" i="11"/>
  <c r="Q1683" i="11" s="1"/>
  <c r="G1698" i="11"/>
  <c r="Q1698" i="11" s="1"/>
  <c r="G1713" i="11"/>
  <c r="Q1713" i="11" s="1"/>
  <c r="G1728" i="11"/>
  <c r="Q1728" i="11" s="1"/>
  <c r="G1743" i="11"/>
  <c r="Q1743" i="11" s="1"/>
  <c r="G1758" i="11"/>
  <c r="Q1758" i="11" s="1"/>
  <c r="G1773" i="11"/>
  <c r="Q1773" i="11" s="1"/>
  <c r="G1788" i="11"/>
  <c r="Q1788" i="11" s="1"/>
  <c r="G1803" i="11"/>
  <c r="Q1803" i="11" s="1"/>
  <c r="H1653" i="11"/>
  <c r="R1653" i="11" s="1"/>
  <c r="H1668" i="11"/>
  <c r="R1668" i="11" s="1"/>
  <c r="H1683" i="11"/>
  <c r="R1683" i="11" s="1"/>
  <c r="H1698" i="11"/>
  <c r="R1698" i="11" s="1"/>
  <c r="H1713" i="11"/>
  <c r="R1713" i="11" s="1"/>
  <c r="H1728" i="11"/>
  <c r="R1728" i="11" s="1"/>
  <c r="H1743" i="11"/>
  <c r="R1743" i="11" s="1"/>
  <c r="H1758" i="11"/>
  <c r="R1758" i="11" s="1"/>
  <c r="H1773" i="11"/>
  <c r="R1773" i="11" s="1"/>
  <c r="H1788" i="11"/>
  <c r="R1788" i="11" s="1"/>
  <c r="H1803" i="11"/>
  <c r="R1803" i="11" s="1"/>
  <c r="G1488" i="11"/>
  <c r="Q1488" i="11" s="1"/>
  <c r="G1503" i="11"/>
  <c r="Q1503" i="11" s="1"/>
  <c r="G1563" i="11"/>
  <c r="Q1563" i="11" s="1"/>
  <c r="G1578" i="11"/>
  <c r="Q1578" i="11" s="1"/>
  <c r="G1593" i="11"/>
  <c r="Q1593" i="11" s="1"/>
  <c r="G1608" i="11"/>
  <c r="Q1608" i="11" s="1"/>
  <c r="G1623" i="11"/>
  <c r="Q1623" i="11" s="1"/>
  <c r="G1638" i="11"/>
  <c r="Q1638" i="11" s="1"/>
  <c r="G1518" i="11"/>
  <c r="Q1518" i="11" s="1"/>
  <c r="G1533" i="11"/>
  <c r="Q1533" i="11" s="1"/>
  <c r="G1548" i="11"/>
  <c r="Q1548" i="11" s="1"/>
  <c r="H1488" i="11"/>
  <c r="R1488" i="11" s="1"/>
  <c r="H1503" i="11"/>
  <c r="R1503" i="11" s="1"/>
  <c r="H1578" i="11"/>
  <c r="R1578" i="11" s="1"/>
  <c r="H1593" i="11"/>
  <c r="R1593" i="11" s="1"/>
  <c r="H1608" i="11"/>
  <c r="R1608" i="11" s="1"/>
  <c r="H1623" i="11"/>
  <c r="R1623" i="11" s="1"/>
  <c r="H1638" i="11"/>
  <c r="R1638" i="11" s="1"/>
  <c r="H1563" i="11"/>
  <c r="R1563" i="11" s="1"/>
  <c r="H1548" i="11"/>
  <c r="R1548" i="11" s="1"/>
  <c r="H1533" i="11"/>
  <c r="R1533" i="11" s="1"/>
  <c r="H1518" i="11"/>
  <c r="R1518" i="11" s="1"/>
  <c r="G3798" i="11"/>
  <c r="Q3798" i="11" s="1"/>
  <c r="G3813" i="11"/>
  <c r="Q3813" i="11" s="1"/>
  <c r="G3828" i="11"/>
  <c r="Q3828" i="11" s="1"/>
  <c r="G3843" i="11"/>
  <c r="Q3843" i="11" s="1"/>
  <c r="G3858" i="11"/>
  <c r="Q3858" i="11" s="1"/>
  <c r="G3873" i="11"/>
  <c r="Q3873" i="11" s="1"/>
  <c r="G3888" i="11"/>
  <c r="Q3888" i="11" s="1"/>
  <c r="G3903" i="11"/>
  <c r="Q3903" i="11" s="1"/>
  <c r="G3918" i="11"/>
  <c r="Q3918" i="11" s="1"/>
  <c r="G3933" i="11"/>
  <c r="Q3933" i="11" s="1"/>
  <c r="G3948" i="11"/>
  <c r="Q3948" i="11" s="1"/>
  <c r="H3798" i="11"/>
  <c r="R3798" i="11" s="1"/>
  <c r="H3813" i="11"/>
  <c r="R3813" i="11" s="1"/>
  <c r="H3828" i="11"/>
  <c r="R3828" i="11" s="1"/>
  <c r="H3843" i="11"/>
  <c r="R3843" i="11" s="1"/>
  <c r="H3858" i="11"/>
  <c r="R3858" i="11" s="1"/>
  <c r="H3873" i="11"/>
  <c r="R3873" i="11" s="1"/>
  <c r="H3888" i="11"/>
  <c r="R3888" i="11" s="1"/>
  <c r="H3903" i="11"/>
  <c r="R3903" i="11" s="1"/>
  <c r="H3918" i="11"/>
  <c r="R3918" i="11" s="1"/>
  <c r="H3933" i="11"/>
  <c r="R3933" i="11" s="1"/>
  <c r="H3948" i="11"/>
  <c r="R3948" i="11" s="1"/>
  <c r="G2313" i="11"/>
  <c r="Q2313" i="11" s="1"/>
  <c r="G2328" i="11"/>
  <c r="Q2328" i="11" s="1"/>
  <c r="G2343" i="11"/>
  <c r="Q2343" i="11" s="1"/>
  <c r="G2358" i="11"/>
  <c r="Q2358" i="11" s="1"/>
  <c r="G2373" i="11"/>
  <c r="Q2373" i="11" s="1"/>
  <c r="G2388" i="11"/>
  <c r="Q2388" i="11" s="1"/>
  <c r="G2403" i="11"/>
  <c r="Q2403" i="11" s="1"/>
  <c r="G2418" i="11"/>
  <c r="Q2418" i="11" s="1"/>
  <c r="G2433" i="11"/>
  <c r="Q2433" i="11" s="1"/>
  <c r="G2448" i="11"/>
  <c r="Q2448" i="11" s="1"/>
  <c r="G2463" i="11"/>
  <c r="Q2463" i="11" s="1"/>
  <c r="H2313" i="11"/>
  <c r="R2313" i="11" s="1"/>
  <c r="H2328" i="11"/>
  <c r="R2328" i="11" s="1"/>
  <c r="H2343" i="11"/>
  <c r="R2343" i="11" s="1"/>
  <c r="H2358" i="11"/>
  <c r="R2358" i="11" s="1"/>
  <c r="H2373" i="11"/>
  <c r="R2373" i="11" s="1"/>
  <c r="H2388" i="11"/>
  <c r="R2388" i="11" s="1"/>
  <c r="H2403" i="11"/>
  <c r="R2403" i="11" s="1"/>
  <c r="H2418" i="11"/>
  <c r="R2418" i="11" s="1"/>
  <c r="H2433" i="11"/>
  <c r="R2433" i="11" s="1"/>
  <c r="H2448" i="11"/>
  <c r="R2448" i="11" s="1"/>
  <c r="H2463" i="11"/>
  <c r="R2463" i="11" s="1"/>
  <c r="G333" i="11"/>
  <c r="Q333" i="11" s="1"/>
  <c r="G348" i="11"/>
  <c r="Q348" i="11" s="1"/>
  <c r="G363" i="11"/>
  <c r="Q363" i="11" s="1"/>
  <c r="G378" i="11"/>
  <c r="Q378" i="11" s="1"/>
  <c r="G393" i="11"/>
  <c r="Q393" i="11" s="1"/>
  <c r="G408" i="11"/>
  <c r="Q408" i="11" s="1"/>
  <c r="G423" i="11"/>
  <c r="Q423" i="11" s="1"/>
  <c r="G438" i="11"/>
  <c r="Q438" i="11" s="1"/>
  <c r="G453" i="11"/>
  <c r="Q453" i="11" s="1"/>
  <c r="G468" i="11"/>
  <c r="Q468" i="11" s="1"/>
  <c r="G483" i="11"/>
  <c r="Q483" i="11" s="1"/>
  <c r="H333" i="11"/>
  <c r="R333" i="11" s="1"/>
  <c r="H348" i="11"/>
  <c r="R348" i="11" s="1"/>
  <c r="H363" i="11"/>
  <c r="R363" i="11" s="1"/>
  <c r="H378" i="11"/>
  <c r="R378" i="11" s="1"/>
  <c r="H393" i="11"/>
  <c r="R393" i="11" s="1"/>
  <c r="H408" i="11"/>
  <c r="R408" i="11" s="1"/>
  <c r="H423" i="11"/>
  <c r="R423" i="11" s="1"/>
  <c r="H438" i="11"/>
  <c r="R438" i="11" s="1"/>
  <c r="H453" i="11"/>
  <c r="R453" i="11" s="1"/>
  <c r="H468" i="11"/>
  <c r="R468" i="11" s="1"/>
  <c r="H483" i="11"/>
  <c r="R483" i="11" s="1"/>
  <c r="G3648" i="11"/>
  <c r="Q3648" i="11" s="1"/>
  <c r="G3663" i="11"/>
  <c r="Q3663" i="11" s="1"/>
  <c r="G3678" i="11"/>
  <c r="Q3678" i="11" s="1"/>
  <c r="G3693" i="11"/>
  <c r="Q3693" i="11" s="1"/>
  <c r="G3708" i="11"/>
  <c r="Q3708" i="11" s="1"/>
  <c r="G3633" i="11"/>
  <c r="Q3633" i="11" s="1"/>
  <c r="G3723" i="11"/>
  <c r="Q3723" i="11" s="1"/>
  <c r="G3738" i="11"/>
  <c r="Q3738" i="11" s="1"/>
  <c r="G3753" i="11"/>
  <c r="Q3753" i="11" s="1"/>
  <c r="G3768" i="11"/>
  <c r="Q3768" i="11" s="1"/>
  <c r="G3783" i="11"/>
  <c r="Q3783" i="11" s="1"/>
  <c r="H3633" i="11"/>
  <c r="R3633" i="11" s="1"/>
  <c r="H3648" i="11"/>
  <c r="R3648" i="11" s="1"/>
  <c r="H3663" i="11"/>
  <c r="R3663" i="11" s="1"/>
  <c r="H3678" i="11"/>
  <c r="R3678" i="11" s="1"/>
  <c r="H3693" i="11"/>
  <c r="R3693" i="11" s="1"/>
  <c r="H3708" i="11"/>
  <c r="R3708" i="11" s="1"/>
  <c r="H3723" i="11"/>
  <c r="R3723" i="11" s="1"/>
  <c r="H3738" i="11"/>
  <c r="R3738" i="11" s="1"/>
  <c r="H3753" i="11"/>
  <c r="R3753" i="11" s="1"/>
  <c r="H3768" i="11"/>
  <c r="R3768" i="11" s="1"/>
  <c r="H3783" i="11"/>
  <c r="R3783" i="11" s="1"/>
  <c r="G168" i="11"/>
  <c r="Q168" i="11" s="1"/>
  <c r="G183" i="11"/>
  <c r="Q183" i="11" s="1"/>
  <c r="G198" i="11"/>
  <c r="Q198" i="11" s="1"/>
  <c r="G213" i="11"/>
  <c r="Q213" i="11" s="1"/>
  <c r="G228" i="11"/>
  <c r="Q228" i="11" s="1"/>
  <c r="G243" i="11"/>
  <c r="Q243" i="11" s="1"/>
  <c r="G258" i="11"/>
  <c r="Q258" i="11" s="1"/>
  <c r="G273" i="11"/>
  <c r="Q273" i="11" s="1"/>
  <c r="G288" i="11"/>
  <c r="Q288" i="11" s="1"/>
  <c r="G303" i="11"/>
  <c r="Q303" i="11" s="1"/>
  <c r="G318" i="11"/>
  <c r="Q318" i="11" s="1"/>
  <c r="H168" i="11"/>
  <c r="R168" i="11" s="1"/>
  <c r="H183" i="11"/>
  <c r="R183" i="11" s="1"/>
  <c r="H198" i="11"/>
  <c r="R198" i="11" s="1"/>
  <c r="H213" i="11"/>
  <c r="R213" i="11" s="1"/>
  <c r="H228" i="11"/>
  <c r="R228" i="11" s="1"/>
  <c r="H243" i="11"/>
  <c r="R243" i="11" s="1"/>
  <c r="H258" i="11"/>
  <c r="R258" i="11" s="1"/>
  <c r="H273" i="11"/>
  <c r="R273" i="11" s="1"/>
  <c r="H288" i="11"/>
  <c r="R288" i="11" s="1"/>
  <c r="H303" i="11"/>
  <c r="R303" i="11" s="1"/>
  <c r="H318" i="11"/>
  <c r="R318" i="11" s="1"/>
  <c r="G498" i="11"/>
  <c r="Q498" i="11" s="1"/>
  <c r="G513" i="11"/>
  <c r="Q513" i="11" s="1"/>
  <c r="G528" i="11"/>
  <c r="Q528" i="11" s="1"/>
  <c r="G543" i="11"/>
  <c r="Q543" i="11" s="1"/>
  <c r="G558" i="11"/>
  <c r="Q558" i="11" s="1"/>
  <c r="G633" i="11"/>
  <c r="Q633" i="11" s="1"/>
  <c r="G573" i="11"/>
  <c r="Q573" i="11" s="1"/>
  <c r="G648" i="11"/>
  <c r="Q648" i="11" s="1"/>
  <c r="G588" i="11"/>
  <c r="Q588" i="11" s="1"/>
  <c r="G618" i="11"/>
  <c r="Q618" i="11" s="1"/>
  <c r="G603" i="11"/>
  <c r="Q603" i="11" s="1"/>
  <c r="H573" i="11"/>
  <c r="R573" i="11" s="1"/>
  <c r="H498" i="11"/>
  <c r="R498" i="11" s="1"/>
  <c r="H513" i="11"/>
  <c r="R513" i="11" s="1"/>
  <c r="H528" i="11"/>
  <c r="R528" i="11" s="1"/>
  <c r="H543" i="11"/>
  <c r="R543" i="11" s="1"/>
  <c r="H558" i="11"/>
  <c r="R558" i="11" s="1"/>
  <c r="H618" i="11"/>
  <c r="R618" i="11" s="1"/>
  <c r="H633" i="11"/>
  <c r="R633" i="11" s="1"/>
  <c r="H648" i="11"/>
  <c r="R648" i="11" s="1"/>
  <c r="H603" i="11"/>
  <c r="R603" i="11" s="1"/>
  <c r="H588" i="11"/>
  <c r="R588" i="11" s="1"/>
  <c r="G2478" i="11"/>
  <c r="Q2478" i="11" s="1"/>
  <c r="G2493" i="11"/>
  <c r="Q2493" i="11" s="1"/>
  <c r="G2508" i="11"/>
  <c r="Q2508" i="11" s="1"/>
  <c r="G2523" i="11"/>
  <c r="Q2523" i="11" s="1"/>
  <c r="G2538" i="11"/>
  <c r="Q2538" i="11" s="1"/>
  <c r="G2553" i="11"/>
  <c r="Q2553" i="11" s="1"/>
  <c r="G2568" i="11"/>
  <c r="Q2568" i="11" s="1"/>
  <c r="G2583" i="11"/>
  <c r="Q2583" i="11" s="1"/>
  <c r="G2598" i="11"/>
  <c r="Q2598" i="11" s="1"/>
  <c r="G2613" i="11"/>
  <c r="Q2613" i="11" s="1"/>
  <c r="G2628" i="11"/>
  <c r="Q2628" i="11" s="1"/>
  <c r="H2478" i="11"/>
  <c r="R2478" i="11" s="1"/>
  <c r="H2493" i="11"/>
  <c r="R2493" i="11" s="1"/>
  <c r="H2508" i="11"/>
  <c r="R2508" i="11" s="1"/>
  <c r="H2523" i="11"/>
  <c r="R2523" i="11" s="1"/>
  <c r="H2538" i="11"/>
  <c r="R2538" i="11" s="1"/>
  <c r="H2553" i="11"/>
  <c r="R2553" i="11" s="1"/>
  <c r="H2568" i="11"/>
  <c r="R2568" i="11" s="1"/>
  <c r="H2583" i="11"/>
  <c r="R2583" i="11" s="1"/>
  <c r="H2598" i="11"/>
  <c r="R2598" i="11" s="1"/>
  <c r="H2613" i="11"/>
  <c r="R2613" i="11" s="1"/>
  <c r="H2628" i="11"/>
  <c r="R2628" i="11" s="1"/>
  <c r="G4623" i="11"/>
  <c r="Q4623" i="11" s="1"/>
  <c r="G4638" i="11"/>
  <c r="Q4638" i="11" s="1"/>
  <c r="G4653" i="11"/>
  <c r="Q4653" i="11" s="1"/>
  <c r="G4668" i="11"/>
  <c r="Q4668" i="11" s="1"/>
  <c r="G4683" i="11"/>
  <c r="Q4683" i="11" s="1"/>
  <c r="G4698" i="11"/>
  <c r="Q4698" i="11" s="1"/>
  <c r="G4713" i="11"/>
  <c r="Q4713" i="11" s="1"/>
  <c r="G4728" i="11"/>
  <c r="Q4728" i="11" s="1"/>
  <c r="G4743" i="11"/>
  <c r="Q4743" i="11" s="1"/>
  <c r="G4758" i="11"/>
  <c r="Q4758" i="11" s="1"/>
  <c r="G4773" i="11"/>
  <c r="Q4773" i="11" s="1"/>
  <c r="H4623" i="11"/>
  <c r="R4623" i="11" s="1"/>
  <c r="H4638" i="11"/>
  <c r="R4638" i="11" s="1"/>
  <c r="H4653" i="11"/>
  <c r="R4653" i="11" s="1"/>
  <c r="H4668" i="11"/>
  <c r="R4668" i="11" s="1"/>
  <c r="H4683" i="11"/>
  <c r="R4683" i="11" s="1"/>
  <c r="H4698" i="11"/>
  <c r="R4698" i="11" s="1"/>
  <c r="H4713" i="11"/>
  <c r="R4713" i="11" s="1"/>
  <c r="H4728" i="11"/>
  <c r="R4728" i="11" s="1"/>
  <c r="H4743" i="11"/>
  <c r="R4743" i="11" s="1"/>
  <c r="H4758" i="11"/>
  <c r="R4758" i="11" s="1"/>
  <c r="H4773" i="11"/>
  <c r="R4773" i="11" s="1"/>
  <c r="G3303" i="11"/>
  <c r="Q3303" i="11" s="1"/>
  <c r="G3318" i="11"/>
  <c r="Q3318" i="11" s="1"/>
  <c r="G3333" i="11"/>
  <c r="Q3333" i="11" s="1"/>
  <c r="G3348" i="11"/>
  <c r="Q3348" i="11" s="1"/>
  <c r="G3363" i="11"/>
  <c r="Q3363" i="11" s="1"/>
  <c r="G3378" i="11"/>
  <c r="Q3378" i="11" s="1"/>
  <c r="G3393" i="11"/>
  <c r="Q3393" i="11" s="1"/>
  <c r="G3408" i="11"/>
  <c r="Q3408" i="11" s="1"/>
  <c r="G3453" i="11"/>
  <c r="Q3453" i="11" s="1"/>
  <c r="G3438" i="11"/>
  <c r="Q3438" i="11" s="1"/>
  <c r="G3423" i="11"/>
  <c r="Q3423" i="11" s="1"/>
  <c r="H3303" i="11"/>
  <c r="R3303" i="11" s="1"/>
  <c r="H3318" i="11"/>
  <c r="R3318" i="11" s="1"/>
  <c r="H3333" i="11"/>
  <c r="R3333" i="11" s="1"/>
  <c r="H3348" i="11"/>
  <c r="R3348" i="11" s="1"/>
  <c r="H3363" i="11"/>
  <c r="R3363" i="11" s="1"/>
  <c r="H3378" i="11"/>
  <c r="R3378" i="11" s="1"/>
  <c r="H3393" i="11"/>
  <c r="R3393" i="11" s="1"/>
  <c r="H3408" i="11"/>
  <c r="R3408" i="11" s="1"/>
  <c r="H3423" i="11"/>
  <c r="R3423" i="11" s="1"/>
  <c r="H3438" i="11"/>
  <c r="R3438" i="11" s="1"/>
  <c r="H3453" i="11"/>
  <c r="R3453" i="11" s="1"/>
  <c r="G3243" i="11"/>
  <c r="Q3243" i="11" s="1"/>
  <c r="G3273" i="11"/>
  <c r="Q3273" i="11" s="1"/>
  <c r="G3288" i="11"/>
  <c r="Q3288" i="11" s="1"/>
  <c r="G3183" i="11"/>
  <c r="Q3183" i="11" s="1"/>
  <c r="G3138" i="11"/>
  <c r="Q3138" i="11" s="1"/>
  <c r="G3153" i="11"/>
  <c r="Q3153" i="11" s="1"/>
  <c r="G3168" i="11"/>
  <c r="Q3168" i="11" s="1"/>
  <c r="G3258" i="11"/>
  <c r="Q3258" i="11" s="1"/>
  <c r="G3213" i="11"/>
  <c r="Q3213" i="11" s="1"/>
  <c r="G3228" i="11"/>
  <c r="Q3228" i="11" s="1"/>
  <c r="G3198" i="11"/>
  <c r="Q3198" i="11" s="1"/>
  <c r="H3273" i="11"/>
  <c r="R3273" i="11" s="1"/>
  <c r="H3288" i="11"/>
  <c r="R3288" i="11" s="1"/>
  <c r="H3228" i="11"/>
  <c r="R3228" i="11" s="1"/>
  <c r="H3138" i="11"/>
  <c r="R3138" i="11" s="1"/>
  <c r="H3213" i="11"/>
  <c r="R3213" i="11" s="1"/>
  <c r="H3153" i="11"/>
  <c r="R3153" i="11" s="1"/>
  <c r="H3183" i="11"/>
  <c r="R3183" i="11" s="1"/>
  <c r="H3198" i="11"/>
  <c r="R3198" i="11" s="1"/>
  <c r="H3168" i="11"/>
  <c r="R3168" i="11" s="1"/>
  <c r="H3243" i="11"/>
  <c r="R3243" i="11" s="1"/>
  <c r="H3258" i="11"/>
  <c r="R3258" i="11" s="1"/>
  <c r="G1983" i="11"/>
  <c r="Q1983" i="11" s="1"/>
  <c r="G1998" i="11"/>
  <c r="Q1998" i="11" s="1"/>
  <c r="G2013" i="11"/>
  <c r="Q2013" i="11" s="1"/>
  <c r="G2028" i="11"/>
  <c r="Q2028" i="11" s="1"/>
  <c r="G2043" i="11"/>
  <c r="Q2043" i="11" s="1"/>
  <c r="G2058" i="11"/>
  <c r="Q2058" i="11" s="1"/>
  <c r="G2073" i="11"/>
  <c r="Q2073" i="11" s="1"/>
  <c r="G2088" i="11"/>
  <c r="Q2088" i="11" s="1"/>
  <c r="G2103" i="11"/>
  <c r="Q2103" i="11" s="1"/>
  <c r="G2118" i="11"/>
  <c r="Q2118" i="11" s="1"/>
  <c r="G2133" i="11"/>
  <c r="Q2133" i="11" s="1"/>
  <c r="H1983" i="11"/>
  <c r="R1983" i="11" s="1"/>
  <c r="H1998" i="11"/>
  <c r="R1998" i="11" s="1"/>
  <c r="H2013" i="11"/>
  <c r="R2013" i="11" s="1"/>
  <c r="H2028" i="11"/>
  <c r="R2028" i="11" s="1"/>
  <c r="H2043" i="11"/>
  <c r="R2043" i="11" s="1"/>
  <c r="H2058" i="11"/>
  <c r="R2058" i="11" s="1"/>
  <c r="H2073" i="11"/>
  <c r="R2073" i="11" s="1"/>
  <c r="H2088" i="11"/>
  <c r="R2088" i="11" s="1"/>
  <c r="H2103" i="11"/>
  <c r="R2103" i="11" s="1"/>
  <c r="H2118" i="11"/>
  <c r="R2118" i="11" s="1"/>
  <c r="H2133" i="11"/>
  <c r="R2133" i="11" s="1"/>
  <c r="G2973" i="11"/>
  <c r="Q2973" i="11" s="1"/>
  <c r="G2988" i="11"/>
  <c r="Q2988" i="11" s="1"/>
  <c r="G3003" i="11"/>
  <c r="Q3003" i="11" s="1"/>
  <c r="G3018" i="11"/>
  <c r="Q3018" i="11" s="1"/>
  <c r="G3033" i="11"/>
  <c r="Q3033" i="11" s="1"/>
  <c r="G3048" i="11"/>
  <c r="Q3048" i="11" s="1"/>
  <c r="G3063" i="11"/>
  <c r="Q3063" i="11" s="1"/>
  <c r="G3078" i="11"/>
  <c r="Q3078" i="11" s="1"/>
  <c r="G3108" i="11"/>
  <c r="Q3108" i="11" s="1"/>
  <c r="G3093" i="11"/>
  <c r="Q3093" i="11" s="1"/>
  <c r="G3123" i="11"/>
  <c r="Q3123" i="11" s="1"/>
  <c r="H2973" i="11"/>
  <c r="R2973" i="11" s="1"/>
  <c r="H2988" i="11"/>
  <c r="R2988" i="11" s="1"/>
  <c r="H3003" i="11"/>
  <c r="R3003" i="11" s="1"/>
  <c r="H3018" i="11"/>
  <c r="R3018" i="11" s="1"/>
  <c r="H3033" i="11"/>
  <c r="R3033" i="11" s="1"/>
  <c r="H3048" i="11"/>
  <c r="R3048" i="11" s="1"/>
  <c r="H3063" i="11"/>
  <c r="R3063" i="11" s="1"/>
  <c r="H3078" i="11"/>
  <c r="R3078" i="11" s="1"/>
  <c r="H3093" i="11"/>
  <c r="R3093" i="11" s="1"/>
  <c r="H3108" i="11"/>
  <c r="R3108" i="11" s="1"/>
  <c r="H3123" i="11"/>
  <c r="R3123" i="11" s="1"/>
  <c r="G4293" i="11"/>
  <c r="Q4293" i="11" s="1"/>
  <c r="G4308" i="11"/>
  <c r="Q4308" i="11" s="1"/>
  <c r="G4323" i="11"/>
  <c r="Q4323" i="11" s="1"/>
  <c r="G4338" i="11"/>
  <c r="Q4338" i="11" s="1"/>
  <c r="G4383" i="11"/>
  <c r="Q4383" i="11" s="1"/>
  <c r="G4398" i="11"/>
  <c r="Q4398" i="11" s="1"/>
  <c r="G4428" i="11"/>
  <c r="Q4428" i="11" s="1"/>
  <c r="G4443" i="11"/>
  <c r="Q4443" i="11" s="1"/>
  <c r="G4353" i="11"/>
  <c r="Q4353" i="11" s="1"/>
  <c r="G4368" i="11"/>
  <c r="Q4368" i="11" s="1"/>
  <c r="G4413" i="11"/>
  <c r="Q4413" i="11" s="1"/>
  <c r="H4293" i="11"/>
  <c r="R4293" i="11" s="1"/>
  <c r="H4308" i="11"/>
  <c r="R4308" i="11" s="1"/>
  <c r="H4323" i="11"/>
  <c r="R4323" i="11" s="1"/>
  <c r="H4353" i="11"/>
  <c r="R4353" i="11" s="1"/>
  <c r="H4398" i="11"/>
  <c r="R4398" i="11" s="1"/>
  <c r="H4413" i="11"/>
  <c r="R4413" i="11" s="1"/>
  <c r="H4338" i="11"/>
  <c r="R4338" i="11" s="1"/>
  <c r="H4368" i="11"/>
  <c r="R4368" i="11" s="1"/>
  <c r="H4383" i="11"/>
  <c r="R4383" i="11" s="1"/>
  <c r="H4428" i="11"/>
  <c r="R4428" i="11" s="1"/>
  <c r="H4443" i="11"/>
  <c r="R4443" i="11" s="1"/>
  <c r="G2808" i="11"/>
  <c r="Q2808" i="11" s="1"/>
  <c r="G2823" i="11"/>
  <c r="Q2823" i="11" s="1"/>
  <c r="G2838" i="11"/>
  <c r="Q2838" i="11" s="1"/>
  <c r="G2853" i="11"/>
  <c r="Q2853" i="11" s="1"/>
  <c r="G2868" i="11"/>
  <c r="Q2868" i="11" s="1"/>
  <c r="G2883" i="11"/>
  <c r="Q2883" i="11" s="1"/>
  <c r="G2898" i="11"/>
  <c r="Q2898" i="11" s="1"/>
  <c r="G2913" i="11"/>
  <c r="Q2913" i="11" s="1"/>
  <c r="G2928" i="11"/>
  <c r="Q2928" i="11" s="1"/>
  <c r="G2943" i="11"/>
  <c r="Q2943" i="11" s="1"/>
  <c r="G2958" i="11"/>
  <c r="Q2958" i="11" s="1"/>
  <c r="H2808" i="11"/>
  <c r="R2808" i="11" s="1"/>
  <c r="H2823" i="11"/>
  <c r="R2823" i="11" s="1"/>
  <c r="H2838" i="11"/>
  <c r="R2838" i="11" s="1"/>
  <c r="H2853" i="11"/>
  <c r="R2853" i="11" s="1"/>
  <c r="H2868" i="11"/>
  <c r="R2868" i="11" s="1"/>
  <c r="H2883" i="11"/>
  <c r="R2883" i="11" s="1"/>
  <c r="H2898" i="11"/>
  <c r="R2898" i="11" s="1"/>
  <c r="H2913" i="11"/>
  <c r="R2913" i="11" s="1"/>
  <c r="H2928" i="11"/>
  <c r="R2928" i="11" s="1"/>
  <c r="H2943" i="11"/>
  <c r="R2943" i="11" s="1"/>
  <c r="H2958" i="11"/>
  <c r="R2958" i="11" s="1"/>
  <c r="G3513" i="11"/>
  <c r="Q3513" i="11" s="1"/>
  <c r="G3558" i="11"/>
  <c r="Q3558" i="11" s="1"/>
  <c r="G3603" i="11"/>
  <c r="Q3603" i="11" s="1"/>
  <c r="G3618" i="11"/>
  <c r="Q3618" i="11" s="1"/>
  <c r="G3468" i="11"/>
  <c r="Q3468" i="11" s="1"/>
  <c r="G3483" i="11"/>
  <c r="Q3483" i="11" s="1"/>
  <c r="G3498" i="11"/>
  <c r="Q3498" i="11" s="1"/>
  <c r="G3528" i="11"/>
  <c r="Q3528" i="11" s="1"/>
  <c r="G3543" i="11"/>
  <c r="Q3543" i="11" s="1"/>
  <c r="G3573" i="11"/>
  <c r="Q3573" i="11" s="1"/>
  <c r="G3588" i="11"/>
  <c r="Q3588" i="11" s="1"/>
  <c r="H3468" i="11"/>
  <c r="R3468" i="11" s="1"/>
  <c r="H3483" i="11"/>
  <c r="R3483" i="11" s="1"/>
  <c r="H3498" i="11"/>
  <c r="R3498" i="11" s="1"/>
  <c r="H3528" i="11"/>
  <c r="R3528" i="11" s="1"/>
  <c r="H3543" i="11"/>
  <c r="R3543" i="11" s="1"/>
  <c r="H3573" i="11"/>
  <c r="R3573" i="11" s="1"/>
  <c r="H3588" i="11"/>
  <c r="R3588" i="11" s="1"/>
  <c r="H3513" i="11"/>
  <c r="R3513" i="11" s="1"/>
  <c r="H3558" i="11"/>
  <c r="R3558" i="11" s="1"/>
  <c r="H3603" i="11"/>
  <c r="R3603" i="11" s="1"/>
  <c r="H3618" i="11"/>
  <c r="R3618" i="11" s="1"/>
  <c r="I2" i="10"/>
  <c r="I3" i="10"/>
  <c r="I4" i="10"/>
  <c r="I5" i="10"/>
  <c r="I6" i="10"/>
  <c r="I7" i="10"/>
  <c r="I8" i="10"/>
  <c r="I9" i="10"/>
  <c r="I10" i="10"/>
  <c r="I11" i="10"/>
  <c r="I12" i="10"/>
  <c r="I13" i="10"/>
  <c r="I14" i="10"/>
  <c r="I15" i="10"/>
  <c r="I16" i="10"/>
  <c r="H17" i="11"/>
  <c r="R17" i="11" s="1"/>
  <c r="H32" i="11"/>
  <c r="R32" i="11" s="1"/>
  <c r="H47" i="11"/>
  <c r="R47" i="11" s="1"/>
  <c r="H62" i="11"/>
  <c r="R62" i="11" s="1"/>
  <c r="H77" i="11"/>
  <c r="R77" i="11" s="1"/>
  <c r="H92" i="11"/>
  <c r="R92" i="11" s="1"/>
  <c r="H107" i="11"/>
  <c r="R107" i="11" s="1"/>
  <c r="H122" i="11"/>
  <c r="R122" i="11" s="1"/>
  <c r="H137" i="11"/>
  <c r="R137" i="11" s="1"/>
  <c r="H152" i="11"/>
  <c r="R152" i="11" s="1"/>
  <c r="H2" i="11"/>
  <c r="R2" i="11" s="1"/>
  <c r="F2" i="13"/>
  <c r="L2" i="13"/>
  <c r="M2" i="13"/>
  <c r="N2" i="13" s="1"/>
  <c r="G2" i="11"/>
  <c r="Q2" i="11" s="1"/>
  <c r="G32" i="11"/>
  <c r="Q32" i="11" s="1"/>
  <c r="G47" i="11"/>
  <c r="Q47" i="11" s="1"/>
  <c r="G62" i="11"/>
  <c r="Q62" i="11" s="1"/>
  <c r="G77" i="11"/>
  <c r="Q77" i="11" s="1"/>
  <c r="G92" i="11"/>
  <c r="Q92" i="11" s="1"/>
  <c r="G107" i="11"/>
  <c r="Q107" i="11" s="1"/>
  <c r="G122" i="11"/>
  <c r="Q122" i="11" s="1"/>
  <c r="G137" i="11"/>
  <c r="Q137" i="11" s="1"/>
  <c r="G152" i="11"/>
  <c r="Q152" i="11" s="1"/>
  <c r="G17" i="11"/>
  <c r="Q17" i="11" s="1"/>
  <c r="E2" i="13"/>
  <c r="G3302" i="11"/>
  <c r="Q3302" i="11" s="1"/>
  <c r="G3317" i="11"/>
  <c r="Q3317" i="11" s="1"/>
  <c r="G3332" i="11"/>
  <c r="Q3332" i="11" s="1"/>
  <c r="G3347" i="11"/>
  <c r="Q3347" i="11" s="1"/>
  <c r="G3362" i="11"/>
  <c r="Q3362" i="11" s="1"/>
  <c r="G3377" i="11"/>
  <c r="Q3377" i="11" s="1"/>
  <c r="G3392" i="11"/>
  <c r="Q3392" i="11" s="1"/>
  <c r="G3452" i="11"/>
  <c r="Q3452" i="11" s="1"/>
  <c r="G3407" i="11"/>
  <c r="Q3407" i="11" s="1"/>
  <c r="G3437" i="11"/>
  <c r="Q3437" i="11" s="1"/>
  <c r="G3422" i="11"/>
  <c r="Q3422" i="11" s="1"/>
  <c r="E22" i="13"/>
  <c r="I309" i="10"/>
  <c r="I314" i="10"/>
  <c r="I315" i="10"/>
  <c r="I316" i="10"/>
  <c r="I302" i="10"/>
  <c r="I303" i="10"/>
  <c r="I304" i="10"/>
  <c r="I305" i="10"/>
  <c r="I306" i="10"/>
  <c r="I307" i="10"/>
  <c r="I308" i="10"/>
  <c r="I310" i="10"/>
  <c r="I311" i="10"/>
  <c r="I312" i="10"/>
  <c r="I313" i="10"/>
  <c r="H3302" i="11"/>
  <c r="R3302" i="11" s="1"/>
  <c r="H3317" i="11"/>
  <c r="R3317" i="11" s="1"/>
  <c r="H3332" i="11"/>
  <c r="R3332" i="11" s="1"/>
  <c r="H3347" i="11"/>
  <c r="R3347" i="11" s="1"/>
  <c r="H3362" i="11"/>
  <c r="R3362" i="11" s="1"/>
  <c r="H3377" i="11"/>
  <c r="R3377" i="11" s="1"/>
  <c r="H3392" i="11"/>
  <c r="R3392" i="11" s="1"/>
  <c r="H3407" i="11"/>
  <c r="R3407" i="11" s="1"/>
  <c r="H3422" i="11"/>
  <c r="R3422" i="11" s="1"/>
  <c r="H3437" i="11"/>
  <c r="R3437" i="11" s="1"/>
  <c r="H3452" i="11"/>
  <c r="R3452" i="11" s="1"/>
  <c r="F22" i="13"/>
  <c r="L22" i="13"/>
  <c r="M22" i="13"/>
  <c r="N22" i="13" s="1"/>
  <c r="G3797" i="11"/>
  <c r="Q3797" i="11" s="1"/>
  <c r="G3812" i="11"/>
  <c r="Q3812" i="11" s="1"/>
  <c r="G3827" i="11"/>
  <c r="Q3827" i="11" s="1"/>
  <c r="G3842" i="11"/>
  <c r="Q3842" i="11" s="1"/>
  <c r="G3857" i="11"/>
  <c r="Q3857" i="11" s="1"/>
  <c r="G3872" i="11"/>
  <c r="Q3872" i="11" s="1"/>
  <c r="G3887" i="11"/>
  <c r="Q3887" i="11" s="1"/>
  <c r="G3902" i="11"/>
  <c r="Q3902" i="11" s="1"/>
  <c r="G3917" i="11"/>
  <c r="Q3917" i="11" s="1"/>
  <c r="G3932" i="11"/>
  <c r="Q3932" i="11" s="1"/>
  <c r="G3947" i="11"/>
  <c r="Q3947" i="11" s="1"/>
  <c r="E25" i="13"/>
  <c r="S25" i="13" s="1"/>
  <c r="I347" i="10"/>
  <c r="I348" i="10"/>
  <c r="I349" i="10"/>
  <c r="I352" i="10"/>
  <c r="I353" i="10"/>
  <c r="I354" i="10"/>
  <c r="I355" i="10"/>
  <c r="I356" i="10"/>
  <c r="I357" i="10"/>
  <c r="I359" i="10"/>
  <c r="I361" i="10"/>
  <c r="H3797" i="11"/>
  <c r="R3797" i="11" s="1"/>
  <c r="H3812" i="11"/>
  <c r="R3812" i="11" s="1"/>
  <c r="H3827" i="11"/>
  <c r="R3827" i="11" s="1"/>
  <c r="H3842" i="11"/>
  <c r="R3842" i="11" s="1"/>
  <c r="H3857" i="11"/>
  <c r="R3857" i="11" s="1"/>
  <c r="H3872" i="11"/>
  <c r="R3872" i="11" s="1"/>
  <c r="H3887" i="11"/>
  <c r="R3887" i="11" s="1"/>
  <c r="H3902" i="11"/>
  <c r="R3902" i="11" s="1"/>
  <c r="H3917" i="11"/>
  <c r="R3917" i="11" s="1"/>
  <c r="H3932" i="11"/>
  <c r="R3932" i="11" s="1"/>
  <c r="H3947" i="11"/>
  <c r="R3947" i="11" s="1"/>
  <c r="F25" i="13"/>
  <c r="L25" i="13"/>
  <c r="M25" i="13"/>
  <c r="N25" i="13" s="1"/>
  <c r="I350" i="10"/>
  <c r="I351" i="10"/>
  <c r="I358" i="10"/>
  <c r="I360" i="10"/>
  <c r="G1157" i="11"/>
  <c r="Q1157" i="11" s="1"/>
  <c r="G1172" i="11"/>
  <c r="Q1172" i="11" s="1"/>
  <c r="G1187" i="11"/>
  <c r="Q1187" i="11" s="1"/>
  <c r="G1202" i="11"/>
  <c r="Q1202" i="11" s="1"/>
  <c r="G1232" i="11"/>
  <c r="Q1232" i="11" s="1"/>
  <c r="G1247" i="11"/>
  <c r="Q1247" i="11" s="1"/>
  <c r="G1262" i="11"/>
  <c r="Q1262" i="11" s="1"/>
  <c r="G1277" i="11"/>
  <c r="Q1277" i="11" s="1"/>
  <c r="G1292" i="11"/>
  <c r="Q1292" i="11" s="1"/>
  <c r="G1307" i="11"/>
  <c r="Q1307" i="11" s="1"/>
  <c r="E9" i="13"/>
  <c r="G1217" i="11"/>
  <c r="Q1217" i="11" s="1"/>
  <c r="I107" i="10"/>
  <c r="I108" i="10"/>
  <c r="I109" i="10"/>
  <c r="I110" i="10"/>
  <c r="I111" i="10"/>
  <c r="I112" i="10"/>
  <c r="I113" i="10"/>
  <c r="I114" i="10"/>
  <c r="I115" i="10"/>
  <c r="I116" i="10"/>
  <c r="I117" i="10"/>
  <c r="I118" i="10"/>
  <c r="I119" i="10"/>
  <c r="I120" i="10"/>
  <c r="I121" i="10"/>
  <c r="H1157" i="11"/>
  <c r="R1157" i="11" s="1"/>
  <c r="H1172" i="11"/>
  <c r="R1172" i="11" s="1"/>
  <c r="H1187" i="11"/>
  <c r="R1187" i="11" s="1"/>
  <c r="H1202" i="11"/>
  <c r="R1202" i="11" s="1"/>
  <c r="H1232" i="11"/>
  <c r="R1232" i="11" s="1"/>
  <c r="H1247" i="11"/>
  <c r="R1247" i="11" s="1"/>
  <c r="H1262" i="11"/>
  <c r="R1262" i="11" s="1"/>
  <c r="H1277" i="11"/>
  <c r="R1277" i="11" s="1"/>
  <c r="H1292" i="11"/>
  <c r="R1292" i="11" s="1"/>
  <c r="H1307" i="11"/>
  <c r="R1307" i="11" s="1"/>
  <c r="F9" i="13"/>
  <c r="L9" i="13"/>
  <c r="M9" i="13"/>
  <c r="N9" i="13" s="1"/>
  <c r="H1217" i="11"/>
  <c r="R1217" i="11" s="1"/>
  <c r="G2477" i="11"/>
  <c r="Q2477" i="11" s="1"/>
  <c r="G2492" i="11"/>
  <c r="Q2492" i="11" s="1"/>
  <c r="G2507" i="11"/>
  <c r="Q2507" i="11" s="1"/>
  <c r="G2522" i="11"/>
  <c r="Q2522" i="11" s="1"/>
  <c r="G2537" i="11"/>
  <c r="Q2537" i="11" s="1"/>
  <c r="G2552" i="11"/>
  <c r="Q2552" i="11" s="1"/>
  <c r="G2567" i="11"/>
  <c r="Q2567" i="11" s="1"/>
  <c r="G2582" i="11"/>
  <c r="Q2582" i="11" s="1"/>
  <c r="G2597" i="11"/>
  <c r="Q2597" i="11" s="1"/>
  <c r="G2612" i="11"/>
  <c r="Q2612" i="11" s="1"/>
  <c r="G2627" i="11"/>
  <c r="Q2627" i="11" s="1"/>
  <c r="E17" i="13"/>
  <c r="S17" i="13" s="1"/>
  <c r="I227" i="10"/>
  <c r="I228" i="10"/>
  <c r="I229" i="10"/>
  <c r="I230" i="10"/>
  <c r="I231" i="10"/>
  <c r="I232" i="10"/>
  <c r="I233" i="10"/>
  <c r="I234" i="10"/>
  <c r="I235" i="10"/>
  <c r="I236" i="10"/>
  <c r="I237" i="10"/>
  <c r="I238" i="10"/>
  <c r="I239" i="10"/>
  <c r="I240" i="10"/>
  <c r="I241" i="10"/>
  <c r="H2477" i="11"/>
  <c r="R2477" i="11" s="1"/>
  <c r="H2492" i="11"/>
  <c r="R2492" i="11" s="1"/>
  <c r="H2507" i="11"/>
  <c r="R2507" i="11" s="1"/>
  <c r="H2522" i="11"/>
  <c r="R2522" i="11" s="1"/>
  <c r="H2537" i="11"/>
  <c r="R2537" i="11" s="1"/>
  <c r="H2552" i="11"/>
  <c r="R2552" i="11" s="1"/>
  <c r="H2567" i="11"/>
  <c r="R2567" i="11" s="1"/>
  <c r="H2582" i="11"/>
  <c r="R2582" i="11" s="1"/>
  <c r="H2597" i="11"/>
  <c r="R2597" i="11" s="1"/>
  <c r="H2612" i="11"/>
  <c r="R2612" i="11" s="1"/>
  <c r="H2627" i="11"/>
  <c r="R2627" i="11" s="1"/>
  <c r="F17" i="13"/>
  <c r="L17" i="13"/>
  <c r="M17" i="13"/>
  <c r="N17" i="13" s="1"/>
  <c r="G4292" i="11"/>
  <c r="Q4292" i="11" s="1"/>
  <c r="G4307" i="11"/>
  <c r="Q4307" i="11" s="1"/>
  <c r="G4322" i="11"/>
  <c r="Q4322" i="11" s="1"/>
  <c r="G4337" i="11"/>
  <c r="Q4337" i="11" s="1"/>
  <c r="G4367" i="11"/>
  <c r="Q4367" i="11" s="1"/>
  <c r="G4427" i="11"/>
  <c r="Q4427" i="11" s="1"/>
  <c r="G4442" i="11"/>
  <c r="Q4442" i="11" s="1"/>
  <c r="G4352" i="11"/>
  <c r="Q4352" i="11" s="1"/>
  <c r="G4382" i="11"/>
  <c r="Q4382" i="11" s="1"/>
  <c r="G4397" i="11"/>
  <c r="Q4397" i="11" s="1"/>
  <c r="G4412" i="11"/>
  <c r="Q4412" i="11" s="1"/>
  <c r="E28" i="13"/>
  <c r="I392" i="10"/>
  <c r="I394" i="10"/>
  <c r="I397" i="10"/>
  <c r="I398" i="10"/>
  <c r="I401" i="10"/>
  <c r="I403" i="10"/>
  <c r="I404" i="10"/>
  <c r="I405" i="10"/>
  <c r="I406" i="10"/>
  <c r="I393" i="10"/>
  <c r="I395" i="10"/>
  <c r="I396" i="10"/>
  <c r="I399" i="10"/>
  <c r="I400" i="10"/>
  <c r="I402" i="10"/>
  <c r="H4292" i="11"/>
  <c r="R4292" i="11" s="1"/>
  <c r="H4307" i="11"/>
  <c r="R4307" i="11" s="1"/>
  <c r="H4322" i="11"/>
  <c r="R4322" i="11" s="1"/>
  <c r="H4337" i="11"/>
  <c r="R4337" i="11" s="1"/>
  <c r="H4352" i="11"/>
  <c r="R4352" i="11" s="1"/>
  <c r="H4382" i="11"/>
  <c r="R4382" i="11" s="1"/>
  <c r="H4397" i="11"/>
  <c r="R4397" i="11" s="1"/>
  <c r="H4412" i="11"/>
  <c r="R4412" i="11" s="1"/>
  <c r="H4367" i="11"/>
  <c r="R4367" i="11" s="1"/>
  <c r="H4427" i="11"/>
  <c r="R4427" i="11" s="1"/>
  <c r="H4442" i="11"/>
  <c r="R4442" i="11" s="1"/>
  <c r="F28" i="13"/>
  <c r="L28" i="13"/>
  <c r="M28" i="13"/>
  <c r="N28" i="13" s="1"/>
  <c r="G4622" i="11"/>
  <c r="Q4622" i="11" s="1"/>
  <c r="F310" i="12" s="1"/>
  <c r="G4637" i="11"/>
  <c r="Q4637" i="11" s="1"/>
  <c r="F311" i="12" s="1"/>
  <c r="G4652" i="11"/>
  <c r="Q4652" i="11" s="1"/>
  <c r="F312" i="12" s="1"/>
  <c r="G4667" i="11"/>
  <c r="Q4667" i="11" s="1"/>
  <c r="F313" i="12" s="1"/>
  <c r="G4682" i="11"/>
  <c r="Q4682" i="11" s="1"/>
  <c r="F314" i="12" s="1"/>
  <c r="G4697" i="11"/>
  <c r="Q4697" i="11" s="1"/>
  <c r="F315" i="12" s="1"/>
  <c r="G4712" i="11"/>
  <c r="Q4712" i="11" s="1"/>
  <c r="F316" i="12" s="1"/>
  <c r="G4727" i="11"/>
  <c r="Q4727" i="11" s="1"/>
  <c r="F317" i="12" s="1"/>
  <c r="G4742" i="11"/>
  <c r="Q4742" i="11" s="1"/>
  <c r="F318" i="12" s="1"/>
  <c r="G4757" i="11"/>
  <c r="Q4757" i="11" s="1"/>
  <c r="F319" i="12" s="1"/>
  <c r="G4772" i="11"/>
  <c r="Q4772" i="11" s="1"/>
  <c r="F320" i="12" s="1"/>
  <c r="E30" i="13"/>
  <c r="I422" i="10"/>
  <c r="I423" i="10"/>
  <c r="I424" i="10"/>
  <c r="I429" i="10"/>
  <c r="I430" i="10"/>
  <c r="I434" i="10"/>
  <c r="I425" i="10"/>
  <c r="I426" i="10"/>
  <c r="I427" i="10"/>
  <c r="I428" i="10"/>
  <c r="I431" i="10"/>
  <c r="I432" i="10"/>
  <c r="I433" i="10"/>
  <c r="I435" i="10"/>
  <c r="I436" i="10"/>
  <c r="H4622" i="11"/>
  <c r="R4622" i="11" s="1"/>
  <c r="H4637" i="11"/>
  <c r="R4637" i="11" s="1"/>
  <c r="H4652" i="11"/>
  <c r="R4652" i="11" s="1"/>
  <c r="H4667" i="11"/>
  <c r="R4667" i="11" s="1"/>
  <c r="H4682" i="11"/>
  <c r="R4682" i="11" s="1"/>
  <c r="H4697" i="11"/>
  <c r="R4697" i="11" s="1"/>
  <c r="H4712" i="11"/>
  <c r="R4712" i="11" s="1"/>
  <c r="H4727" i="11"/>
  <c r="R4727" i="11" s="1"/>
  <c r="H4742" i="11"/>
  <c r="R4742" i="11" s="1"/>
  <c r="H4757" i="11"/>
  <c r="R4757" i="11" s="1"/>
  <c r="H4772" i="11"/>
  <c r="R4772" i="11" s="1"/>
  <c r="F30" i="13"/>
  <c r="L30" i="13"/>
  <c r="M30" i="13"/>
  <c r="N30" i="13" s="1"/>
  <c r="G1487" i="11"/>
  <c r="Q1487" i="11" s="1"/>
  <c r="F101" i="12" s="1"/>
  <c r="G1502" i="11"/>
  <c r="Q1502" i="11" s="1"/>
  <c r="F102" i="12" s="1"/>
  <c r="G1577" i="11"/>
  <c r="Q1577" i="11" s="1"/>
  <c r="F107" i="12" s="1"/>
  <c r="G1592" i="11"/>
  <c r="Q1592" i="11" s="1"/>
  <c r="F108" i="12" s="1"/>
  <c r="G1607" i="11"/>
  <c r="Q1607" i="11" s="1"/>
  <c r="F109" i="12" s="1"/>
  <c r="G1622" i="11"/>
  <c r="Q1622" i="11" s="1"/>
  <c r="F110" i="12" s="1"/>
  <c r="G1637" i="11"/>
  <c r="Q1637" i="11" s="1"/>
  <c r="F111" i="12" s="1"/>
  <c r="E11" i="13"/>
  <c r="G1517" i="11"/>
  <c r="Q1517" i="11" s="1"/>
  <c r="F103" i="12" s="1"/>
  <c r="G1532" i="11"/>
  <c r="Q1532" i="11" s="1"/>
  <c r="F104" i="12" s="1"/>
  <c r="G1562" i="11"/>
  <c r="Q1562" i="11" s="1"/>
  <c r="F106" i="12" s="1"/>
  <c r="G1547" i="11"/>
  <c r="Q1547" i="11" s="1"/>
  <c r="I138" i="10"/>
  <c r="I139" i="10"/>
  <c r="I140" i="10"/>
  <c r="I141" i="10"/>
  <c r="I142" i="10"/>
  <c r="I143" i="10"/>
  <c r="I144" i="10"/>
  <c r="I145" i="10"/>
  <c r="I146" i="10"/>
  <c r="I147" i="10"/>
  <c r="I148" i="10"/>
  <c r="I149" i="10"/>
  <c r="I150" i="10"/>
  <c r="I151" i="10"/>
  <c r="H1487" i="11"/>
  <c r="R1487" i="11" s="1"/>
  <c r="H1502" i="11"/>
  <c r="R1502" i="11" s="1"/>
  <c r="H1577" i="11"/>
  <c r="R1577" i="11" s="1"/>
  <c r="H1592" i="11"/>
  <c r="R1592" i="11" s="1"/>
  <c r="H1607" i="11"/>
  <c r="R1607" i="11" s="1"/>
  <c r="H1622" i="11"/>
  <c r="R1622" i="11" s="1"/>
  <c r="H1637" i="11"/>
  <c r="R1637" i="11" s="1"/>
  <c r="H1562" i="11"/>
  <c r="R1562" i="11" s="1"/>
  <c r="H1517" i="11"/>
  <c r="R1517" i="11" s="1"/>
  <c r="H1547" i="11"/>
  <c r="R1547" i="11" s="1"/>
  <c r="F11" i="13"/>
  <c r="L11" i="13"/>
  <c r="M11" i="13"/>
  <c r="N11" i="13" s="1"/>
  <c r="H1532" i="11"/>
  <c r="R1532" i="11" s="1"/>
  <c r="G497" i="11"/>
  <c r="Q497" i="11" s="1"/>
  <c r="G512" i="11"/>
  <c r="Q512" i="11" s="1"/>
  <c r="G527" i="11"/>
  <c r="Q527" i="11" s="1"/>
  <c r="G542" i="11"/>
  <c r="Q542" i="11" s="1"/>
  <c r="G557" i="11"/>
  <c r="Q557" i="11" s="1"/>
  <c r="G602" i="11"/>
  <c r="Q602" i="11" s="1"/>
  <c r="G632" i="11"/>
  <c r="Q632" i="11" s="1"/>
  <c r="E5" i="13"/>
  <c r="G572" i="11"/>
  <c r="Q572" i="11" s="1"/>
  <c r="G617" i="11"/>
  <c r="Q617" i="11" s="1"/>
  <c r="G647" i="11"/>
  <c r="Q647" i="11" s="1"/>
  <c r="G587" i="11"/>
  <c r="Q587" i="11" s="1"/>
  <c r="I47" i="10"/>
  <c r="I48" i="10"/>
  <c r="I49" i="10"/>
  <c r="I50" i="10"/>
  <c r="I51" i="10"/>
  <c r="I52" i="10"/>
  <c r="I53" i="10"/>
  <c r="I54" i="10"/>
  <c r="I55" i="10"/>
  <c r="I56" i="10"/>
  <c r="I57" i="10"/>
  <c r="I58" i="10"/>
  <c r="I59" i="10"/>
  <c r="I60" i="10"/>
  <c r="I61" i="10"/>
  <c r="H572" i="11"/>
  <c r="R572" i="11" s="1"/>
  <c r="H587" i="11"/>
  <c r="R587" i="11" s="1"/>
  <c r="H497" i="11"/>
  <c r="R497" i="11" s="1"/>
  <c r="H512" i="11"/>
  <c r="R512" i="11" s="1"/>
  <c r="H527" i="11"/>
  <c r="R527" i="11" s="1"/>
  <c r="H542" i="11"/>
  <c r="R542" i="11" s="1"/>
  <c r="H557" i="11"/>
  <c r="R557" i="11" s="1"/>
  <c r="H617" i="11"/>
  <c r="R617" i="11" s="1"/>
  <c r="H632" i="11"/>
  <c r="R632" i="11" s="1"/>
  <c r="H647" i="11"/>
  <c r="R647" i="11" s="1"/>
  <c r="F5" i="13"/>
  <c r="L5" i="13"/>
  <c r="M5" i="13"/>
  <c r="N5" i="13" s="1"/>
  <c r="H602" i="11"/>
  <c r="R602" i="11" s="1"/>
  <c r="G2807" i="11"/>
  <c r="Q2807" i="11" s="1"/>
  <c r="F189" i="12" s="1"/>
  <c r="G2822" i="11"/>
  <c r="Q2822" i="11" s="1"/>
  <c r="F190" i="12" s="1"/>
  <c r="G2837" i="11"/>
  <c r="Q2837" i="11" s="1"/>
  <c r="F191" i="12" s="1"/>
  <c r="G2852" i="11"/>
  <c r="Q2852" i="11" s="1"/>
  <c r="F192" i="12" s="1"/>
  <c r="G2867" i="11"/>
  <c r="Q2867" i="11" s="1"/>
  <c r="F193" i="12" s="1"/>
  <c r="G2882" i="11"/>
  <c r="Q2882" i="11" s="1"/>
  <c r="F194" i="12" s="1"/>
  <c r="G2897" i="11"/>
  <c r="Q2897" i="11" s="1"/>
  <c r="F195" i="12" s="1"/>
  <c r="G2912" i="11"/>
  <c r="Q2912" i="11" s="1"/>
  <c r="F196" i="12" s="1"/>
  <c r="G2927" i="11"/>
  <c r="Q2927" i="11" s="1"/>
  <c r="F197" i="12" s="1"/>
  <c r="G2942" i="11"/>
  <c r="Q2942" i="11" s="1"/>
  <c r="F198" i="12" s="1"/>
  <c r="G2957" i="11"/>
  <c r="Q2957" i="11" s="1"/>
  <c r="F199" i="12" s="1"/>
  <c r="E19" i="13"/>
  <c r="I257" i="10"/>
  <c r="I258" i="10"/>
  <c r="I259" i="10"/>
  <c r="I260" i="10"/>
  <c r="I261" i="10"/>
  <c r="I262" i="10"/>
  <c r="I263" i="10"/>
  <c r="I264" i="10"/>
  <c r="I265" i="10"/>
  <c r="I266" i="10"/>
  <c r="I267" i="10"/>
  <c r="I268" i="10"/>
  <c r="I269" i="10"/>
  <c r="I270" i="10"/>
  <c r="I271" i="10"/>
  <c r="H2807" i="11"/>
  <c r="R2807" i="11" s="1"/>
  <c r="H2822" i="11"/>
  <c r="R2822" i="11" s="1"/>
  <c r="H2837" i="11"/>
  <c r="R2837" i="11" s="1"/>
  <c r="H2852" i="11"/>
  <c r="R2852" i="11" s="1"/>
  <c r="H2867" i="11"/>
  <c r="R2867" i="11" s="1"/>
  <c r="H2882" i="11"/>
  <c r="R2882" i="11" s="1"/>
  <c r="H2897" i="11"/>
  <c r="R2897" i="11" s="1"/>
  <c r="H2912" i="11"/>
  <c r="R2912" i="11" s="1"/>
  <c r="H2927" i="11"/>
  <c r="R2927" i="11" s="1"/>
  <c r="H2942" i="11"/>
  <c r="R2942" i="11" s="1"/>
  <c r="H2957" i="11"/>
  <c r="R2957" i="11" s="1"/>
  <c r="F19" i="13"/>
  <c r="L19" i="13"/>
  <c r="M19" i="13"/>
  <c r="N19" i="13" s="1"/>
  <c r="G2972" i="11"/>
  <c r="Q2972" i="11" s="1"/>
  <c r="F200" i="12" s="1"/>
  <c r="G2987" i="11"/>
  <c r="Q2987" i="11" s="1"/>
  <c r="F201" i="12" s="1"/>
  <c r="G3002" i="11"/>
  <c r="Q3002" i="11" s="1"/>
  <c r="F202" i="12" s="1"/>
  <c r="G3017" i="11"/>
  <c r="Q3017" i="11" s="1"/>
  <c r="F203" i="12" s="1"/>
  <c r="G3032" i="11"/>
  <c r="Q3032" i="11" s="1"/>
  <c r="F204" i="12" s="1"/>
  <c r="G3047" i="11"/>
  <c r="Q3047" i="11" s="1"/>
  <c r="F205" i="12" s="1"/>
  <c r="G3062" i="11"/>
  <c r="Q3062" i="11" s="1"/>
  <c r="F206" i="12" s="1"/>
  <c r="G3077" i="11"/>
  <c r="Q3077" i="11" s="1"/>
  <c r="F207" i="12" s="1"/>
  <c r="G3122" i="11"/>
  <c r="Q3122" i="11" s="1"/>
  <c r="F210" i="12" s="1"/>
  <c r="G3092" i="11"/>
  <c r="Q3092" i="11" s="1"/>
  <c r="F208" i="12" s="1"/>
  <c r="G3107" i="11"/>
  <c r="Q3107" i="11" s="1"/>
  <c r="F209" i="12" s="1"/>
  <c r="E20" i="13"/>
  <c r="I272" i="10"/>
  <c r="I273" i="10"/>
  <c r="I274" i="10"/>
  <c r="I275" i="10"/>
  <c r="I276" i="10"/>
  <c r="I277" i="10"/>
  <c r="I278" i="10"/>
  <c r="I279" i="10"/>
  <c r="I280" i="10"/>
  <c r="I281" i="10"/>
  <c r="I282" i="10"/>
  <c r="I283" i="10"/>
  <c r="I284" i="10"/>
  <c r="I285" i="10"/>
  <c r="I286" i="10"/>
  <c r="H2972" i="11"/>
  <c r="R2972" i="11" s="1"/>
  <c r="H2987" i="11"/>
  <c r="R2987" i="11" s="1"/>
  <c r="H3002" i="11"/>
  <c r="R3002" i="11" s="1"/>
  <c r="H3017" i="11"/>
  <c r="R3017" i="11" s="1"/>
  <c r="H3032" i="11"/>
  <c r="R3032" i="11" s="1"/>
  <c r="H3047" i="11"/>
  <c r="R3047" i="11" s="1"/>
  <c r="H3062" i="11"/>
  <c r="R3062" i="11" s="1"/>
  <c r="H3077" i="11"/>
  <c r="R3077" i="11" s="1"/>
  <c r="H3092" i="11"/>
  <c r="R3092" i="11" s="1"/>
  <c r="H3122" i="11"/>
  <c r="R3122" i="11" s="1"/>
  <c r="H3107" i="11"/>
  <c r="R3107" i="11" s="1"/>
  <c r="F20" i="13"/>
  <c r="L20" i="13"/>
  <c r="M20" i="13"/>
  <c r="N20" i="13" s="1"/>
  <c r="G3467" i="11"/>
  <c r="Q3467" i="11" s="1"/>
  <c r="F233" i="12" s="1"/>
  <c r="G3482" i="11"/>
  <c r="Q3482" i="11" s="1"/>
  <c r="F234" i="12" s="1"/>
  <c r="G3497" i="11"/>
  <c r="Q3497" i="11" s="1"/>
  <c r="F235" i="12" s="1"/>
  <c r="G3512" i="11"/>
  <c r="Q3512" i="11" s="1"/>
  <c r="F236" i="12" s="1"/>
  <c r="G3527" i="11"/>
  <c r="Q3527" i="11" s="1"/>
  <c r="F237" i="12" s="1"/>
  <c r="G3542" i="11"/>
  <c r="Q3542" i="11" s="1"/>
  <c r="F238" i="12" s="1"/>
  <c r="G3557" i="11"/>
  <c r="Q3557" i="11" s="1"/>
  <c r="F239" i="12" s="1"/>
  <c r="G3572" i="11"/>
  <c r="Q3572" i="11" s="1"/>
  <c r="F240" i="12" s="1"/>
  <c r="G3587" i="11"/>
  <c r="Q3587" i="11" s="1"/>
  <c r="F241" i="12" s="1"/>
  <c r="G3617" i="11"/>
  <c r="Q3617" i="11" s="1"/>
  <c r="F243" i="12" s="1"/>
  <c r="G3602" i="11"/>
  <c r="Q3602" i="11" s="1"/>
  <c r="F242" i="12" s="1"/>
  <c r="E23" i="13"/>
  <c r="I319" i="10"/>
  <c r="I320" i="10"/>
  <c r="I321" i="10"/>
  <c r="I323" i="10"/>
  <c r="I325" i="10"/>
  <c r="I326" i="10"/>
  <c r="I327" i="10"/>
  <c r="H3467" i="11"/>
  <c r="R3467" i="11" s="1"/>
  <c r="H3482" i="11"/>
  <c r="R3482" i="11" s="1"/>
  <c r="H3542" i="11"/>
  <c r="R3542" i="11" s="1"/>
  <c r="H3602" i="11"/>
  <c r="R3602" i="11" s="1"/>
  <c r="H3497" i="11"/>
  <c r="R3497" i="11" s="1"/>
  <c r="H3512" i="11"/>
  <c r="R3512" i="11" s="1"/>
  <c r="H3527" i="11"/>
  <c r="R3527" i="11" s="1"/>
  <c r="H3557" i="11"/>
  <c r="R3557" i="11" s="1"/>
  <c r="H3572" i="11"/>
  <c r="R3572" i="11" s="1"/>
  <c r="H3587" i="11"/>
  <c r="R3587" i="11" s="1"/>
  <c r="H3617" i="11"/>
  <c r="R3617" i="11" s="1"/>
  <c r="F23" i="13"/>
  <c r="L23" i="13"/>
  <c r="M23" i="13"/>
  <c r="N23" i="13" s="1"/>
  <c r="I317" i="10"/>
  <c r="I318" i="10"/>
  <c r="I322" i="10"/>
  <c r="I324" i="10"/>
  <c r="I328" i="10"/>
  <c r="I329" i="10"/>
  <c r="I330" i="10"/>
  <c r="I331" i="10"/>
  <c r="G1982" i="11"/>
  <c r="Q1982" i="11" s="1"/>
  <c r="F134" i="12" s="1"/>
  <c r="G1997" i="11"/>
  <c r="Q1997" i="11" s="1"/>
  <c r="F135" i="12" s="1"/>
  <c r="G2012" i="11"/>
  <c r="Q2012" i="11" s="1"/>
  <c r="F136" i="12" s="1"/>
  <c r="G2027" i="11"/>
  <c r="Q2027" i="11" s="1"/>
  <c r="F137" i="12" s="1"/>
  <c r="G2042" i="11"/>
  <c r="Q2042" i="11" s="1"/>
  <c r="F138" i="12" s="1"/>
  <c r="G2057" i="11"/>
  <c r="Q2057" i="11" s="1"/>
  <c r="F139" i="12" s="1"/>
  <c r="G2072" i="11"/>
  <c r="Q2072" i="11" s="1"/>
  <c r="F140" i="12" s="1"/>
  <c r="G2087" i="11"/>
  <c r="Q2087" i="11" s="1"/>
  <c r="F141" i="12" s="1"/>
  <c r="G2102" i="11"/>
  <c r="Q2102" i="11" s="1"/>
  <c r="F142" i="12" s="1"/>
  <c r="G2117" i="11"/>
  <c r="Q2117" i="11" s="1"/>
  <c r="F143" i="12" s="1"/>
  <c r="G2132" i="11"/>
  <c r="Q2132" i="11" s="1"/>
  <c r="F144" i="12" s="1"/>
  <c r="E14" i="13"/>
  <c r="I182" i="10"/>
  <c r="I183" i="10"/>
  <c r="I184" i="10"/>
  <c r="I185" i="10"/>
  <c r="I186" i="10"/>
  <c r="I187" i="10"/>
  <c r="I188" i="10"/>
  <c r="I189" i="10"/>
  <c r="I190" i="10"/>
  <c r="I191" i="10"/>
  <c r="I192" i="10"/>
  <c r="I193" i="10"/>
  <c r="I194" i="10"/>
  <c r="I195" i="10"/>
  <c r="I196" i="10"/>
  <c r="H1982" i="11"/>
  <c r="R1982" i="11" s="1"/>
  <c r="H1997" i="11"/>
  <c r="R1997" i="11" s="1"/>
  <c r="H2012" i="11"/>
  <c r="R2012" i="11" s="1"/>
  <c r="H2027" i="11"/>
  <c r="R2027" i="11" s="1"/>
  <c r="H2042" i="11"/>
  <c r="R2042" i="11" s="1"/>
  <c r="H2057" i="11"/>
  <c r="R2057" i="11" s="1"/>
  <c r="H2072" i="11"/>
  <c r="R2072" i="11" s="1"/>
  <c r="H2087" i="11"/>
  <c r="R2087" i="11" s="1"/>
  <c r="H2102" i="11"/>
  <c r="R2102" i="11" s="1"/>
  <c r="H2117" i="11"/>
  <c r="R2117" i="11" s="1"/>
  <c r="H2132" i="11"/>
  <c r="R2132" i="11" s="1"/>
  <c r="F14" i="13"/>
  <c r="L14" i="13"/>
  <c r="M14" i="13"/>
  <c r="N14" i="13" s="1"/>
  <c r="G722" i="11"/>
  <c r="Q722" i="11" s="1"/>
  <c r="F50" i="12" s="1"/>
  <c r="G737" i="11"/>
  <c r="Q737" i="11" s="1"/>
  <c r="F51" i="12" s="1"/>
  <c r="G752" i="11"/>
  <c r="Q752" i="11" s="1"/>
  <c r="F52" i="12" s="1"/>
  <c r="G767" i="11"/>
  <c r="Q767" i="11" s="1"/>
  <c r="F53" i="12" s="1"/>
  <c r="G782" i="11"/>
  <c r="Q782" i="11" s="1"/>
  <c r="F54" i="12" s="1"/>
  <c r="G797" i="11"/>
  <c r="Q797" i="11" s="1"/>
  <c r="F55" i="12" s="1"/>
  <c r="G812" i="11"/>
  <c r="Q812" i="11" s="1"/>
  <c r="F56" i="12" s="1"/>
  <c r="G707" i="11"/>
  <c r="Q707" i="11" s="1"/>
  <c r="F49" i="12" s="1"/>
  <c r="G677" i="11"/>
  <c r="Q677" i="11" s="1"/>
  <c r="F47" i="12" s="1"/>
  <c r="G692" i="11"/>
  <c r="Q692" i="11" s="1"/>
  <c r="F48" i="12" s="1"/>
  <c r="E6" i="13"/>
  <c r="S6" i="13" s="1"/>
  <c r="G662" i="11"/>
  <c r="Q662" i="11" s="1"/>
  <c r="F46" i="12" s="1"/>
  <c r="I62" i="10"/>
  <c r="I63" i="10"/>
  <c r="I64" i="10"/>
  <c r="I65" i="10"/>
  <c r="I66" i="10"/>
  <c r="I67" i="10"/>
  <c r="I68" i="10"/>
  <c r="I69" i="10"/>
  <c r="I70" i="10"/>
  <c r="I71" i="10"/>
  <c r="I72" i="10"/>
  <c r="I73" i="10"/>
  <c r="I74" i="10"/>
  <c r="I75" i="10"/>
  <c r="I76" i="10"/>
  <c r="H722" i="11"/>
  <c r="R722" i="11" s="1"/>
  <c r="H737" i="11"/>
  <c r="R737" i="11" s="1"/>
  <c r="H752" i="11"/>
  <c r="R752" i="11" s="1"/>
  <c r="H767" i="11"/>
  <c r="R767" i="11" s="1"/>
  <c r="H782" i="11"/>
  <c r="R782" i="11" s="1"/>
  <c r="H797" i="11"/>
  <c r="R797" i="11" s="1"/>
  <c r="H812" i="11"/>
  <c r="R812" i="11" s="1"/>
  <c r="H692" i="11"/>
  <c r="R692" i="11" s="1"/>
  <c r="F6" i="13"/>
  <c r="L6" i="13"/>
  <c r="M6" i="13"/>
  <c r="N6" i="13" s="1"/>
  <c r="H662" i="11"/>
  <c r="R662" i="11" s="1"/>
  <c r="H707" i="11"/>
  <c r="R707" i="11" s="1"/>
  <c r="H677" i="11"/>
  <c r="R677" i="11" s="1"/>
  <c r="G992" i="11"/>
  <c r="Q992" i="11" s="1"/>
  <c r="F68" i="12" s="1"/>
  <c r="G1007" i="11"/>
  <c r="Q1007" i="11" s="1"/>
  <c r="F69" i="12" s="1"/>
  <c r="G1022" i="11"/>
  <c r="Q1022" i="11" s="1"/>
  <c r="F70" i="12" s="1"/>
  <c r="G1037" i="11"/>
  <c r="Q1037" i="11" s="1"/>
  <c r="F71" i="12" s="1"/>
  <c r="G1052" i="11"/>
  <c r="Q1052" i="11" s="1"/>
  <c r="F72" i="12" s="1"/>
  <c r="G1067" i="11"/>
  <c r="Q1067" i="11" s="1"/>
  <c r="F73" i="12" s="1"/>
  <c r="G1082" i="11"/>
  <c r="Q1082" i="11" s="1"/>
  <c r="F74" i="12" s="1"/>
  <c r="G1097" i="11"/>
  <c r="Q1097" i="11" s="1"/>
  <c r="F75" i="12" s="1"/>
  <c r="G1112" i="11"/>
  <c r="Q1112" i="11" s="1"/>
  <c r="F76" i="12" s="1"/>
  <c r="G1127" i="11"/>
  <c r="Q1127" i="11" s="1"/>
  <c r="F77" i="12" s="1"/>
  <c r="G1142" i="11"/>
  <c r="Q1142" i="11" s="1"/>
  <c r="F78" i="12" s="1"/>
  <c r="E8" i="13"/>
  <c r="I92" i="10"/>
  <c r="I93" i="10"/>
  <c r="I94" i="10"/>
  <c r="I95" i="10"/>
  <c r="I96" i="10"/>
  <c r="I97" i="10"/>
  <c r="I98" i="10"/>
  <c r="I99" i="10"/>
  <c r="I100" i="10"/>
  <c r="I101" i="10"/>
  <c r="I102" i="10"/>
  <c r="I103" i="10"/>
  <c r="I104" i="10"/>
  <c r="I105" i="10"/>
  <c r="I106" i="10"/>
  <c r="H992" i="11"/>
  <c r="R992" i="11" s="1"/>
  <c r="H1007" i="11"/>
  <c r="R1007" i="11" s="1"/>
  <c r="H1022" i="11"/>
  <c r="R1022" i="11" s="1"/>
  <c r="H1037" i="11"/>
  <c r="R1037" i="11" s="1"/>
  <c r="H1052" i="11"/>
  <c r="R1052" i="11" s="1"/>
  <c r="H1067" i="11"/>
  <c r="R1067" i="11" s="1"/>
  <c r="H1082" i="11"/>
  <c r="R1082" i="11" s="1"/>
  <c r="H1097" i="11"/>
  <c r="R1097" i="11" s="1"/>
  <c r="H1112" i="11"/>
  <c r="R1112" i="11" s="1"/>
  <c r="H1127" i="11"/>
  <c r="R1127" i="11" s="1"/>
  <c r="H1142" i="11"/>
  <c r="R1142" i="11" s="1"/>
  <c r="F8" i="13"/>
  <c r="L8" i="13"/>
  <c r="M8" i="13"/>
  <c r="N8" i="13" s="1"/>
  <c r="G1322" i="11"/>
  <c r="Q1322" i="11" s="1"/>
  <c r="F90" i="12" s="1"/>
  <c r="G1337" i="11"/>
  <c r="Q1337" i="11" s="1"/>
  <c r="F91" i="12" s="1"/>
  <c r="G1352" i="11"/>
  <c r="Q1352" i="11" s="1"/>
  <c r="F92" i="12" s="1"/>
  <c r="G1367" i="11"/>
  <c r="Q1367" i="11" s="1"/>
  <c r="F93" i="12" s="1"/>
  <c r="G1382" i="11"/>
  <c r="Q1382" i="11" s="1"/>
  <c r="F94" i="12" s="1"/>
  <c r="G1397" i="11"/>
  <c r="Q1397" i="11" s="1"/>
  <c r="F95" i="12" s="1"/>
  <c r="G1412" i="11"/>
  <c r="Q1412" i="11" s="1"/>
  <c r="F96" i="12" s="1"/>
  <c r="G1427" i="11"/>
  <c r="Q1427" i="11" s="1"/>
  <c r="F97" i="12" s="1"/>
  <c r="G1442" i="11"/>
  <c r="Q1442" i="11" s="1"/>
  <c r="F98" i="12" s="1"/>
  <c r="G1457" i="11"/>
  <c r="Q1457" i="11" s="1"/>
  <c r="F99" i="12" s="1"/>
  <c r="G1472" i="11"/>
  <c r="Q1472" i="11" s="1"/>
  <c r="F100" i="12" s="1"/>
  <c r="E10" i="13"/>
  <c r="I122" i="10"/>
  <c r="I123" i="10"/>
  <c r="I124" i="10"/>
  <c r="I125" i="10"/>
  <c r="I126" i="10"/>
  <c r="I127" i="10"/>
  <c r="I128" i="10"/>
  <c r="I129" i="10"/>
  <c r="I130" i="10"/>
  <c r="I131" i="10"/>
  <c r="I132" i="10"/>
  <c r="I133" i="10"/>
  <c r="I134" i="10"/>
  <c r="I135" i="10"/>
  <c r="I136" i="10"/>
  <c r="H1322" i="11"/>
  <c r="R1322" i="11" s="1"/>
  <c r="H1337" i="11"/>
  <c r="R1337" i="11" s="1"/>
  <c r="H1352" i="11"/>
  <c r="R1352" i="11" s="1"/>
  <c r="H1367" i="11"/>
  <c r="R1367" i="11" s="1"/>
  <c r="H1382" i="11"/>
  <c r="R1382" i="11" s="1"/>
  <c r="H1397" i="11"/>
  <c r="R1397" i="11" s="1"/>
  <c r="H1412" i="11"/>
  <c r="R1412" i="11" s="1"/>
  <c r="H1427" i="11"/>
  <c r="R1427" i="11" s="1"/>
  <c r="H1442" i="11"/>
  <c r="R1442" i="11" s="1"/>
  <c r="H1457" i="11"/>
  <c r="R1457" i="11" s="1"/>
  <c r="H1472" i="11"/>
  <c r="R1472" i="11" s="1"/>
  <c r="F10" i="13"/>
  <c r="L10" i="13"/>
  <c r="M10" i="13"/>
  <c r="N10" i="13" s="1"/>
  <c r="G1652" i="11"/>
  <c r="Q1652" i="11" s="1"/>
  <c r="F112" i="12" s="1"/>
  <c r="G1667" i="11"/>
  <c r="Q1667" i="11" s="1"/>
  <c r="F113" i="12" s="1"/>
  <c r="G1682" i="11"/>
  <c r="Q1682" i="11" s="1"/>
  <c r="F114" i="12" s="1"/>
  <c r="G1697" i="11"/>
  <c r="Q1697" i="11" s="1"/>
  <c r="F115" i="12" s="1"/>
  <c r="G1712" i="11"/>
  <c r="Q1712" i="11" s="1"/>
  <c r="F116" i="12" s="1"/>
  <c r="G1727" i="11"/>
  <c r="Q1727" i="11" s="1"/>
  <c r="F117" i="12" s="1"/>
  <c r="G1742" i="11"/>
  <c r="Q1742" i="11" s="1"/>
  <c r="F118" i="12" s="1"/>
  <c r="G1757" i="11"/>
  <c r="Q1757" i="11" s="1"/>
  <c r="F119" i="12" s="1"/>
  <c r="G1772" i="11"/>
  <c r="Q1772" i="11" s="1"/>
  <c r="F120" i="12" s="1"/>
  <c r="G1787" i="11"/>
  <c r="Q1787" i="11" s="1"/>
  <c r="F121" i="12" s="1"/>
  <c r="G1802" i="11"/>
  <c r="Q1802" i="11" s="1"/>
  <c r="F122" i="12" s="1"/>
  <c r="E12" i="13"/>
  <c r="S12" i="13" s="1"/>
  <c r="I152" i="10"/>
  <c r="I153" i="10"/>
  <c r="I154" i="10"/>
  <c r="I155" i="10"/>
  <c r="I156" i="10"/>
  <c r="I157" i="10"/>
  <c r="I158" i="10"/>
  <c r="I159" i="10"/>
  <c r="I160" i="10"/>
  <c r="I161" i="10"/>
  <c r="I162" i="10"/>
  <c r="I163" i="10"/>
  <c r="I164" i="10"/>
  <c r="I165" i="10"/>
  <c r="I166" i="10"/>
  <c r="H1652" i="11"/>
  <c r="R1652" i="11" s="1"/>
  <c r="H1667" i="11"/>
  <c r="R1667" i="11" s="1"/>
  <c r="H1682" i="11"/>
  <c r="R1682" i="11" s="1"/>
  <c r="H1697" i="11"/>
  <c r="R1697" i="11" s="1"/>
  <c r="H1712" i="11"/>
  <c r="R1712" i="11" s="1"/>
  <c r="H1727" i="11"/>
  <c r="R1727" i="11" s="1"/>
  <c r="H1742" i="11"/>
  <c r="R1742" i="11" s="1"/>
  <c r="H1757" i="11"/>
  <c r="R1757" i="11" s="1"/>
  <c r="H1772" i="11"/>
  <c r="R1772" i="11" s="1"/>
  <c r="H1787" i="11"/>
  <c r="R1787" i="11" s="1"/>
  <c r="H1802" i="11"/>
  <c r="R1802" i="11" s="1"/>
  <c r="F12" i="13"/>
  <c r="L12" i="13"/>
  <c r="M12" i="13"/>
  <c r="N12" i="13" s="1"/>
  <c r="G3197" i="11"/>
  <c r="Q3197" i="11" s="1"/>
  <c r="F215" i="12" s="1"/>
  <c r="G3287" i="11"/>
  <c r="Q3287" i="11" s="1"/>
  <c r="F221" i="12" s="1"/>
  <c r="G3227" i="11"/>
  <c r="Q3227" i="11" s="1"/>
  <c r="F217" i="12" s="1"/>
  <c r="G3182" i="11"/>
  <c r="Q3182" i="11" s="1"/>
  <c r="F214" i="12" s="1"/>
  <c r="G3152" i="11"/>
  <c r="Q3152" i="11" s="1"/>
  <c r="F212" i="12" s="1"/>
  <c r="G3212" i="11"/>
  <c r="Q3212" i="11" s="1"/>
  <c r="F216" i="12" s="1"/>
  <c r="G3257" i="11"/>
  <c r="Q3257" i="11" s="1"/>
  <c r="F219" i="12" s="1"/>
  <c r="G3272" i="11"/>
  <c r="Q3272" i="11" s="1"/>
  <c r="F220" i="12" s="1"/>
  <c r="G3137" i="11"/>
  <c r="Q3137" i="11" s="1"/>
  <c r="F211" i="12" s="1"/>
  <c r="G3167" i="11"/>
  <c r="Q3167" i="11" s="1"/>
  <c r="F213" i="12" s="1"/>
  <c r="G3242" i="11"/>
  <c r="Q3242" i="11" s="1"/>
  <c r="F218" i="12" s="1"/>
  <c r="E21" i="13"/>
  <c r="I287" i="10"/>
  <c r="I288" i="10"/>
  <c r="I289" i="10"/>
  <c r="I290" i="10"/>
  <c r="I291" i="10"/>
  <c r="I292" i="10"/>
  <c r="I293" i="10"/>
  <c r="I294" i="10"/>
  <c r="I295" i="10"/>
  <c r="I296" i="10"/>
  <c r="I297" i="10"/>
  <c r="I299" i="10"/>
  <c r="I298" i="10"/>
  <c r="I300" i="10"/>
  <c r="I301" i="10"/>
  <c r="H3287" i="11"/>
  <c r="R3287" i="11" s="1"/>
  <c r="H3182" i="11"/>
  <c r="R3182" i="11" s="1"/>
  <c r="H3212" i="11"/>
  <c r="R3212" i="11" s="1"/>
  <c r="H3167" i="11"/>
  <c r="R3167" i="11" s="1"/>
  <c r="H3227" i="11"/>
  <c r="R3227" i="11" s="1"/>
  <c r="H3257" i="11"/>
  <c r="R3257" i="11" s="1"/>
  <c r="H3137" i="11"/>
  <c r="R3137" i="11" s="1"/>
  <c r="H3152" i="11"/>
  <c r="R3152" i="11" s="1"/>
  <c r="H3242" i="11"/>
  <c r="R3242" i="11" s="1"/>
  <c r="H3272" i="11"/>
  <c r="R3272" i="11" s="1"/>
  <c r="H3197" i="11"/>
  <c r="R3197" i="11" s="1"/>
  <c r="F21" i="13"/>
  <c r="L21" i="13"/>
  <c r="M21" i="13"/>
  <c r="N21" i="13" s="1"/>
  <c r="G3632" i="11"/>
  <c r="Q3632" i="11" s="1"/>
  <c r="F244" i="12" s="1"/>
  <c r="G3647" i="11"/>
  <c r="Q3647" i="11" s="1"/>
  <c r="F245" i="12" s="1"/>
  <c r="G3662" i="11"/>
  <c r="Q3662" i="11" s="1"/>
  <c r="F246" i="12" s="1"/>
  <c r="G3677" i="11"/>
  <c r="Q3677" i="11" s="1"/>
  <c r="F247" i="12" s="1"/>
  <c r="G3692" i="11"/>
  <c r="Q3692" i="11" s="1"/>
  <c r="F248" i="12" s="1"/>
  <c r="G3707" i="11"/>
  <c r="Q3707" i="11" s="1"/>
  <c r="F249" i="12" s="1"/>
  <c r="G3722" i="11"/>
  <c r="Q3722" i="11" s="1"/>
  <c r="F250" i="12" s="1"/>
  <c r="G3737" i="11"/>
  <c r="Q3737" i="11" s="1"/>
  <c r="F251" i="12" s="1"/>
  <c r="G3752" i="11"/>
  <c r="Q3752" i="11" s="1"/>
  <c r="F252" i="12" s="1"/>
  <c r="G3767" i="11"/>
  <c r="Q3767" i="11" s="1"/>
  <c r="F253" i="12" s="1"/>
  <c r="G3782" i="11"/>
  <c r="Q3782" i="11" s="1"/>
  <c r="F254" i="12" s="1"/>
  <c r="E24" i="13"/>
  <c r="I333" i="10"/>
  <c r="I335" i="10"/>
  <c r="I336" i="10"/>
  <c r="I340" i="10"/>
  <c r="I341" i="10"/>
  <c r="I342" i="10"/>
  <c r="I343" i="10"/>
  <c r="I346" i="10"/>
  <c r="I332" i="10"/>
  <c r="I334" i="10"/>
  <c r="I337" i="10"/>
  <c r="I338" i="10"/>
  <c r="I339" i="10"/>
  <c r="I344" i="10"/>
  <c r="I345" i="10"/>
  <c r="H3647" i="11"/>
  <c r="R3647" i="11" s="1"/>
  <c r="H3662" i="11"/>
  <c r="R3662" i="11" s="1"/>
  <c r="H3677" i="11"/>
  <c r="R3677" i="11" s="1"/>
  <c r="H3692" i="11"/>
  <c r="R3692" i="11" s="1"/>
  <c r="H3707" i="11"/>
  <c r="R3707" i="11" s="1"/>
  <c r="H3632" i="11"/>
  <c r="R3632" i="11" s="1"/>
  <c r="H3722" i="11"/>
  <c r="R3722" i="11" s="1"/>
  <c r="H3737" i="11"/>
  <c r="R3737" i="11" s="1"/>
  <c r="H3752" i="11"/>
  <c r="R3752" i="11" s="1"/>
  <c r="H3767" i="11"/>
  <c r="R3767" i="11" s="1"/>
  <c r="H3782" i="11"/>
  <c r="R3782" i="11" s="1"/>
  <c r="F24" i="13"/>
  <c r="L24" i="13"/>
  <c r="M24" i="13"/>
  <c r="N24" i="13" s="1"/>
  <c r="G2312" i="11"/>
  <c r="Q2312" i="11" s="1"/>
  <c r="F156" i="12" s="1"/>
  <c r="G2327" i="11"/>
  <c r="Q2327" i="11" s="1"/>
  <c r="F157" i="12" s="1"/>
  <c r="G2342" i="11"/>
  <c r="Q2342" i="11" s="1"/>
  <c r="F158" i="12" s="1"/>
  <c r="G2357" i="11"/>
  <c r="Q2357" i="11" s="1"/>
  <c r="F159" i="12" s="1"/>
  <c r="G2372" i="11"/>
  <c r="Q2372" i="11" s="1"/>
  <c r="F160" i="12" s="1"/>
  <c r="G2387" i="11"/>
  <c r="Q2387" i="11" s="1"/>
  <c r="F161" i="12" s="1"/>
  <c r="G2402" i="11"/>
  <c r="Q2402" i="11" s="1"/>
  <c r="F162" i="12" s="1"/>
  <c r="G2417" i="11"/>
  <c r="Q2417" i="11" s="1"/>
  <c r="F163" i="12" s="1"/>
  <c r="G2432" i="11"/>
  <c r="Q2432" i="11" s="1"/>
  <c r="F164" i="12" s="1"/>
  <c r="G2447" i="11"/>
  <c r="Q2447" i="11" s="1"/>
  <c r="F165" i="12" s="1"/>
  <c r="G2462" i="11"/>
  <c r="Q2462" i="11" s="1"/>
  <c r="F166" i="12" s="1"/>
  <c r="E16" i="13"/>
  <c r="I212" i="10"/>
  <c r="I213" i="10"/>
  <c r="I214" i="10"/>
  <c r="I215" i="10"/>
  <c r="I216" i="10"/>
  <c r="I217" i="10"/>
  <c r="I218" i="10"/>
  <c r="I219" i="10"/>
  <c r="I220" i="10"/>
  <c r="I221" i="10"/>
  <c r="I222" i="10"/>
  <c r="I223" i="10"/>
  <c r="I224" i="10"/>
  <c r="I225" i="10"/>
  <c r="I226" i="10"/>
  <c r="H2312" i="11"/>
  <c r="R2312" i="11" s="1"/>
  <c r="H2327" i="11"/>
  <c r="R2327" i="11" s="1"/>
  <c r="H2342" i="11"/>
  <c r="R2342" i="11" s="1"/>
  <c r="H2357" i="11"/>
  <c r="R2357" i="11" s="1"/>
  <c r="H2372" i="11"/>
  <c r="R2372" i="11" s="1"/>
  <c r="H2387" i="11"/>
  <c r="R2387" i="11" s="1"/>
  <c r="H2402" i="11"/>
  <c r="R2402" i="11" s="1"/>
  <c r="H2417" i="11"/>
  <c r="R2417" i="11" s="1"/>
  <c r="H2432" i="11"/>
  <c r="R2432" i="11" s="1"/>
  <c r="H2447" i="11"/>
  <c r="R2447" i="11" s="1"/>
  <c r="H2462" i="11"/>
  <c r="R2462" i="11" s="1"/>
  <c r="F16" i="13"/>
  <c r="L16" i="13"/>
  <c r="M16" i="13"/>
  <c r="N16" i="13" s="1"/>
  <c r="G332" i="11"/>
  <c r="Q332" i="11" s="1"/>
  <c r="F24" i="12" s="1"/>
  <c r="G347" i="11"/>
  <c r="Q347" i="11" s="1"/>
  <c r="F25" i="12" s="1"/>
  <c r="G362" i="11"/>
  <c r="Q362" i="11" s="1"/>
  <c r="F26" i="12" s="1"/>
  <c r="G377" i="11"/>
  <c r="Q377" i="11" s="1"/>
  <c r="F27" i="12" s="1"/>
  <c r="G392" i="11"/>
  <c r="Q392" i="11" s="1"/>
  <c r="F28" i="12" s="1"/>
  <c r="G407" i="11"/>
  <c r="Q407" i="11" s="1"/>
  <c r="F29" i="12" s="1"/>
  <c r="G422" i="11"/>
  <c r="Q422" i="11" s="1"/>
  <c r="F30" i="12" s="1"/>
  <c r="G437" i="11"/>
  <c r="Q437" i="11" s="1"/>
  <c r="F31" i="12" s="1"/>
  <c r="G452" i="11"/>
  <c r="Q452" i="11" s="1"/>
  <c r="F32" i="12" s="1"/>
  <c r="G467" i="11"/>
  <c r="Q467" i="11" s="1"/>
  <c r="F33" i="12" s="1"/>
  <c r="G482" i="11"/>
  <c r="Q482" i="11" s="1"/>
  <c r="F34" i="12" s="1"/>
  <c r="E4" i="13"/>
  <c r="I32" i="10"/>
  <c r="I33" i="10"/>
  <c r="I34" i="10"/>
  <c r="I35" i="10"/>
  <c r="I36" i="10"/>
  <c r="I37" i="10"/>
  <c r="I38" i="10"/>
  <c r="I39" i="10"/>
  <c r="I40" i="10"/>
  <c r="I41" i="10"/>
  <c r="I42" i="10"/>
  <c r="I43" i="10"/>
  <c r="I44" i="10"/>
  <c r="I45" i="10"/>
  <c r="I46" i="10"/>
  <c r="H332" i="11"/>
  <c r="R332" i="11" s="1"/>
  <c r="H347" i="11"/>
  <c r="R347" i="11" s="1"/>
  <c r="H362" i="11"/>
  <c r="R362" i="11" s="1"/>
  <c r="H377" i="11"/>
  <c r="R377" i="11" s="1"/>
  <c r="H392" i="11"/>
  <c r="R392" i="11" s="1"/>
  <c r="H407" i="11"/>
  <c r="R407" i="11" s="1"/>
  <c r="H422" i="11"/>
  <c r="R422" i="11" s="1"/>
  <c r="H437" i="11"/>
  <c r="R437" i="11" s="1"/>
  <c r="H452" i="11"/>
  <c r="R452" i="11" s="1"/>
  <c r="H467" i="11"/>
  <c r="R467" i="11" s="1"/>
  <c r="H482" i="11"/>
  <c r="R482" i="11" s="1"/>
  <c r="F4" i="13"/>
  <c r="L4" i="13"/>
  <c r="M4" i="13"/>
  <c r="N4" i="13" s="1"/>
  <c r="G167" i="11"/>
  <c r="Q167" i="11" s="1"/>
  <c r="F13" i="12" s="1"/>
  <c r="G182" i="11"/>
  <c r="Q182" i="11" s="1"/>
  <c r="F14" i="12" s="1"/>
  <c r="G197" i="11"/>
  <c r="Q197" i="11" s="1"/>
  <c r="F15" i="12" s="1"/>
  <c r="G212" i="11"/>
  <c r="Q212" i="11" s="1"/>
  <c r="F16" i="12" s="1"/>
  <c r="G227" i="11"/>
  <c r="Q227" i="11" s="1"/>
  <c r="F17" i="12" s="1"/>
  <c r="G242" i="11"/>
  <c r="Q242" i="11" s="1"/>
  <c r="F18" i="12" s="1"/>
  <c r="G257" i="11"/>
  <c r="Q257" i="11" s="1"/>
  <c r="F19" i="12" s="1"/>
  <c r="G272" i="11"/>
  <c r="Q272" i="11" s="1"/>
  <c r="F20" i="12" s="1"/>
  <c r="G287" i="11"/>
  <c r="Q287" i="11" s="1"/>
  <c r="F21" i="12" s="1"/>
  <c r="G302" i="11"/>
  <c r="Q302" i="11" s="1"/>
  <c r="F22" i="12" s="1"/>
  <c r="G317" i="11"/>
  <c r="Q317" i="11" s="1"/>
  <c r="F23" i="12" s="1"/>
  <c r="E3" i="13"/>
  <c r="I17" i="10"/>
  <c r="I18" i="10"/>
  <c r="I19" i="10"/>
  <c r="I20" i="10"/>
  <c r="I21" i="10"/>
  <c r="I22" i="10"/>
  <c r="I23" i="10"/>
  <c r="I24" i="10"/>
  <c r="I25" i="10"/>
  <c r="I26" i="10"/>
  <c r="I27" i="10"/>
  <c r="I28" i="10"/>
  <c r="I29" i="10"/>
  <c r="I30" i="10"/>
  <c r="I31" i="10"/>
  <c r="H167" i="11"/>
  <c r="R167" i="11" s="1"/>
  <c r="H182" i="11"/>
  <c r="R182" i="11" s="1"/>
  <c r="H197" i="11"/>
  <c r="R197" i="11" s="1"/>
  <c r="H212" i="11"/>
  <c r="R212" i="11" s="1"/>
  <c r="H227" i="11"/>
  <c r="R227" i="11" s="1"/>
  <c r="H242" i="11"/>
  <c r="R242" i="11" s="1"/>
  <c r="H257" i="11"/>
  <c r="R257" i="11" s="1"/>
  <c r="H272" i="11"/>
  <c r="R272" i="11" s="1"/>
  <c r="H287" i="11"/>
  <c r="R287" i="11" s="1"/>
  <c r="H302" i="11"/>
  <c r="R302" i="11" s="1"/>
  <c r="H317" i="11"/>
  <c r="R317" i="11" s="1"/>
  <c r="F3" i="13"/>
  <c r="L3" i="13"/>
  <c r="M3" i="13"/>
  <c r="N3" i="13" s="1"/>
  <c r="G4472" i="11"/>
  <c r="Q4472" i="11" s="1"/>
  <c r="F300" i="12" s="1"/>
  <c r="G4502" i="11"/>
  <c r="Q4502" i="11" s="1"/>
  <c r="F302" i="12" s="1"/>
  <c r="G4517" i="11"/>
  <c r="Q4517" i="11" s="1"/>
  <c r="F303" i="12" s="1"/>
  <c r="G4532" i="11"/>
  <c r="Q4532" i="11" s="1"/>
  <c r="F304" i="12" s="1"/>
  <c r="G4547" i="11"/>
  <c r="Q4547" i="11" s="1"/>
  <c r="F305" i="12" s="1"/>
  <c r="G4562" i="11"/>
  <c r="Q4562" i="11" s="1"/>
  <c r="F306" i="12" s="1"/>
  <c r="G4577" i="11"/>
  <c r="Q4577" i="11" s="1"/>
  <c r="F307" i="12" s="1"/>
  <c r="G4592" i="11"/>
  <c r="Q4592" i="11" s="1"/>
  <c r="F308" i="12" s="1"/>
  <c r="G4607" i="11"/>
  <c r="Q4607" i="11" s="1"/>
  <c r="F309" i="12" s="1"/>
  <c r="G4457" i="11"/>
  <c r="Q4457" i="11" s="1"/>
  <c r="F299" i="12" s="1"/>
  <c r="G4487" i="11"/>
  <c r="Q4487" i="11" s="1"/>
  <c r="F301" i="12" s="1"/>
  <c r="E29" i="13"/>
  <c r="I409" i="10"/>
  <c r="I410" i="10"/>
  <c r="I412" i="10"/>
  <c r="I413" i="10"/>
  <c r="I414" i="10"/>
  <c r="I416" i="10"/>
  <c r="I417" i="10"/>
  <c r="I418" i="10"/>
  <c r="I407" i="10"/>
  <c r="I408" i="10"/>
  <c r="I411" i="10"/>
  <c r="I415" i="10"/>
  <c r="I419" i="10"/>
  <c r="I420" i="10"/>
  <c r="I421" i="10"/>
  <c r="H4502" i="11"/>
  <c r="R4502" i="11" s="1"/>
  <c r="H4517" i="11"/>
  <c r="R4517" i="11" s="1"/>
  <c r="H4532" i="11"/>
  <c r="R4532" i="11" s="1"/>
  <c r="H4547" i="11"/>
  <c r="R4547" i="11" s="1"/>
  <c r="H4562" i="11"/>
  <c r="R4562" i="11" s="1"/>
  <c r="H4577" i="11"/>
  <c r="R4577" i="11" s="1"/>
  <c r="H4592" i="11"/>
  <c r="R4592" i="11" s="1"/>
  <c r="H4607" i="11"/>
  <c r="R4607" i="11" s="1"/>
  <c r="H4457" i="11"/>
  <c r="R4457" i="11" s="1"/>
  <c r="H4472" i="11"/>
  <c r="R4472" i="11" s="1"/>
  <c r="H4487" i="11"/>
  <c r="R4487" i="11" s="1"/>
  <c r="F29" i="13"/>
  <c r="L29" i="13"/>
  <c r="M29" i="13"/>
  <c r="N29" i="13" s="1"/>
  <c r="I12" i="9"/>
  <c r="I13" i="9"/>
  <c r="I14" i="9"/>
  <c r="I15" i="9"/>
  <c r="I16" i="9"/>
  <c r="I17" i="9"/>
  <c r="I18" i="9"/>
  <c r="I19" i="9"/>
  <c r="I20" i="9"/>
  <c r="I21" i="9"/>
  <c r="D3" i="13"/>
  <c r="I3" i="13"/>
  <c r="J3" i="13"/>
  <c r="K3" i="13" s="1"/>
  <c r="I22" i="9"/>
  <c r="I23" i="9"/>
  <c r="I24" i="9"/>
  <c r="I25" i="9"/>
  <c r="I26" i="9"/>
  <c r="I27" i="9"/>
  <c r="I28" i="9"/>
  <c r="I29" i="9"/>
  <c r="I30" i="9"/>
  <c r="I31" i="9"/>
  <c r="D4" i="13"/>
  <c r="I4" i="13"/>
  <c r="J4" i="13"/>
  <c r="K4" i="13" s="1"/>
  <c r="I72" i="9"/>
  <c r="I73" i="9"/>
  <c r="I74" i="9"/>
  <c r="I75" i="9"/>
  <c r="I76" i="9"/>
  <c r="I77" i="9"/>
  <c r="I78" i="9"/>
  <c r="I79" i="9"/>
  <c r="I80" i="9"/>
  <c r="I81" i="9"/>
  <c r="D9" i="13"/>
  <c r="I9" i="13"/>
  <c r="J9" i="13"/>
  <c r="K9" i="13" s="1"/>
  <c r="I262" i="9"/>
  <c r="I263" i="9"/>
  <c r="I264" i="9"/>
  <c r="I265" i="9"/>
  <c r="I266" i="9"/>
  <c r="I267" i="9"/>
  <c r="I268" i="9"/>
  <c r="I269" i="9"/>
  <c r="I270" i="9"/>
  <c r="I271" i="9"/>
  <c r="D28" i="13"/>
  <c r="I28" i="13"/>
  <c r="J28" i="13"/>
  <c r="K28" i="13" s="1"/>
  <c r="I162" i="9"/>
  <c r="I163" i="9"/>
  <c r="I164" i="9"/>
  <c r="I165" i="9"/>
  <c r="I166" i="9"/>
  <c r="I167" i="9"/>
  <c r="I168" i="9"/>
  <c r="I169" i="9"/>
  <c r="I170" i="9"/>
  <c r="I171" i="9"/>
  <c r="D18" i="13"/>
  <c r="I18" i="13"/>
  <c r="J18" i="13"/>
  <c r="K18" i="13" s="1"/>
  <c r="I272" i="9"/>
  <c r="I273" i="9"/>
  <c r="I274" i="9"/>
  <c r="I275" i="9"/>
  <c r="I276" i="9"/>
  <c r="I277" i="9"/>
  <c r="I278" i="9"/>
  <c r="I279" i="9"/>
  <c r="I280" i="9"/>
  <c r="I281" i="9"/>
  <c r="D29" i="13"/>
  <c r="I29" i="13"/>
  <c r="J29" i="13"/>
  <c r="K29" i="13" s="1"/>
  <c r="I222" i="9"/>
  <c r="I223" i="9"/>
  <c r="I224" i="9"/>
  <c r="I225" i="9"/>
  <c r="I226" i="9"/>
  <c r="I227" i="9"/>
  <c r="I228" i="9"/>
  <c r="I229" i="9"/>
  <c r="I230" i="9"/>
  <c r="I231" i="9"/>
  <c r="D24" i="13"/>
  <c r="I24" i="13"/>
  <c r="J24" i="13"/>
  <c r="K24" i="13" s="1"/>
  <c r="I172" i="9"/>
  <c r="I173" i="9"/>
  <c r="I174" i="9"/>
  <c r="I175" i="9"/>
  <c r="I176" i="9"/>
  <c r="I177" i="9"/>
  <c r="I178" i="9"/>
  <c r="I179" i="9"/>
  <c r="I180" i="9"/>
  <c r="I181" i="9"/>
  <c r="D19" i="13"/>
  <c r="I19" i="13"/>
  <c r="J19" i="13"/>
  <c r="K19" i="13" s="1"/>
  <c r="I112" i="9"/>
  <c r="I113" i="9"/>
  <c r="I114" i="9"/>
  <c r="I115" i="9"/>
  <c r="I116" i="9"/>
  <c r="I117" i="9"/>
  <c r="I118" i="9"/>
  <c r="I119" i="9"/>
  <c r="I120" i="9"/>
  <c r="I121" i="9"/>
  <c r="D13" i="13"/>
  <c r="I13" i="13"/>
  <c r="J13" i="13"/>
  <c r="K13" i="13" s="1"/>
  <c r="I32" i="9"/>
  <c r="I33" i="9"/>
  <c r="I34" i="9"/>
  <c r="I35" i="9"/>
  <c r="I36" i="9"/>
  <c r="I37" i="9"/>
  <c r="I38" i="9"/>
  <c r="I39" i="9"/>
  <c r="I40" i="9"/>
  <c r="I41" i="9"/>
  <c r="D5" i="13"/>
  <c r="I5" i="13"/>
  <c r="J5" i="13"/>
  <c r="K5" i="13" s="1"/>
  <c r="I182" i="9"/>
  <c r="I183" i="9"/>
  <c r="I184" i="9"/>
  <c r="I185" i="9"/>
  <c r="I186" i="9"/>
  <c r="I187" i="9"/>
  <c r="I188" i="9"/>
  <c r="I189" i="9"/>
  <c r="I190" i="9"/>
  <c r="I191" i="9"/>
  <c r="D20" i="13"/>
  <c r="I20" i="13"/>
  <c r="J20" i="13"/>
  <c r="K20" i="13" s="1"/>
  <c r="I2" i="9"/>
  <c r="I3" i="9"/>
  <c r="I4" i="9"/>
  <c r="I5" i="9"/>
  <c r="I6" i="9"/>
  <c r="I7" i="9"/>
  <c r="I8" i="9"/>
  <c r="I9" i="9"/>
  <c r="I10" i="9"/>
  <c r="I11" i="9"/>
  <c r="I2" i="13"/>
  <c r="J2" i="13"/>
  <c r="K2" i="13" s="1"/>
  <c r="I82" i="9"/>
  <c r="I83" i="9"/>
  <c r="I84" i="9"/>
  <c r="I85" i="9"/>
  <c r="I86" i="9"/>
  <c r="I87" i="9"/>
  <c r="I88" i="9"/>
  <c r="I89" i="9"/>
  <c r="I90" i="9"/>
  <c r="I91" i="9"/>
  <c r="D10" i="13"/>
  <c r="I10" i="13"/>
  <c r="J10" i="13"/>
  <c r="K10" i="13" s="1"/>
  <c r="I192" i="9"/>
  <c r="I193" i="9"/>
  <c r="I194" i="9"/>
  <c r="I195" i="9"/>
  <c r="I196" i="9"/>
  <c r="I197" i="9"/>
  <c r="I198" i="9"/>
  <c r="I199" i="9"/>
  <c r="I200" i="9"/>
  <c r="I201" i="9"/>
  <c r="D21" i="13"/>
  <c r="I21" i="13"/>
  <c r="J21" i="13"/>
  <c r="K21" i="13" s="1"/>
  <c r="I202" i="9"/>
  <c r="I203" i="9"/>
  <c r="I204" i="9"/>
  <c r="I205" i="9"/>
  <c r="I206" i="9"/>
  <c r="I207" i="9"/>
  <c r="I208" i="9"/>
  <c r="I209" i="9"/>
  <c r="I210" i="9"/>
  <c r="I211" i="9"/>
  <c r="D22" i="13"/>
  <c r="I22" i="13"/>
  <c r="J22" i="13"/>
  <c r="K22" i="13" s="1"/>
  <c r="I52" i="9"/>
  <c r="I53" i="9"/>
  <c r="I54" i="9"/>
  <c r="I55" i="9"/>
  <c r="I56" i="9"/>
  <c r="I57" i="9"/>
  <c r="I58" i="9"/>
  <c r="I59" i="9"/>
  <c r="I60" i="9"/>
  <c r="I61" i="9"/>
  <c r="D7" i="13"/>
  <c r="I7" i="13"/>
  <c r="J7" i="13"/>
  <c r="K7" i="13" s="1"/>
  <c r="I282" i="9"/>
  <c r="I283" i="9"/>
  <c r="I284" i="9"/>
  <c r="I285" i="9"/>
  <c r="I286" i="9"/>
  <c r="I287" i="9"/>
  <c r="I288" i="9"/>
  <c r="I289" i="9"/>
  <c r="I290" i="9"/>
  <c r="I291" i="9"/>
  <c r="D30" i="13"/>
  <c r="I30" i="13"/>
  <c r="J30" i="13"/>
  <c r="K30" i="13" s="1"/>
  <c r="I212" i="9"/>
  <c r="I213" i="9"/>
  <c r="I214" i="9"/>
  <c r="I215" i="9"/>
  <c r="I216" i="9"/>
  <c r="I217" i="9"/>
  <c r="I218" i="9"/>
  <c r="I219" i="9"/>
  <c r="I220" i="9"/>
  <c r="I221" i="9"/>
  <c r="D23" i="13"/>
  <c r="I23" i="13"/>
  <c r="J23" i="13"/>
  <c r="K23" i="13" s="1"/>
  <c r="I92" i="9"/>
  <c r="I93" i="9"/>
  <c r="I94" i="9"/>
  <c r="I95" i="9"/>
  <c r="I96" i="9"/>
  <c r="I97" i="9"/>
  <c r="I98" i="9"/>
  <c r="I99" i="9"/>
  <c r="I100" i="9"/>
  <c r="I101" i="9"/>
  <c r="D11" i="13"/>
  <c r="I11" i="13"/>
  <c r="J11" i="13"/>
  <c r="K11" i="13" s="1"/>
  <c r="I62" i="9"/>
  <c r="I63" i="9"/>
  <c r="I64" i="9"/>
  <c r="I65" i="9"/>
  <c r="I66" i="9"/>
  <c r="I67" i="9"/>
  <c r="I68" i="9"/>
  <c r="I69" i="9"/>
  <c r="I70" i="9"/>
  <c r="I71" i="9"/>
  <c r="D8" i="13"/>
  <c r="I8" i="13"/>
  <c r="J8" i="13"/>
  <c r="K8" i="13" s="1"/>
  <c r="I132" i="9"/>
  <c r="I133" i="9"/>
  <c r="I134" i="9"/>
  <c r="I135" i="9"/>
  <c r="I136" i="9"/>
  <c r="I137" i="9"/>
  <c r="I138" i="9"/>
  <c r="I139" i="9"/>
  <c r="I140" i="9"/>
  <c r="I141" i="9"/>
  <c r="D15" i="13"/>
  <c r="I15" i="13"/>
  <c r="J15" i="13"/>
  <c r="K15" i="13" s="1"/>
  <c r="I142" i="9"/>
  <c r="I143" i="9"/>
  <c r="I144" i="9"/>
  <c r="I145" i="9"/>
  <c r="I146" i="9"/>
  <c r="I147" i="9"/>
  <c r="I148" i="9"/>
  <c r="I149" i="9"/>
  <c r="I150" i="9"/>
  <c r="I151" i="9"/>
  <c r="D16" i="13"/>
  <c r="I16" i="13"/>
  <c r="J16" i="13"/>
  <c r="K16" i="13" s="1"/>
  <c r="H378" i="10"/>
  <c r="H260" i="9"/>
  <c r="G4278" i="11"/>
  <c r="Q4278" i="11" s="1"/>
  <c r="G4263" i="11"/>
  <c r="Q4263" i="11" s="1"/>
  <c r="G4248" i="11"/>
  <c r="Q4248" i="11" s="1"/>
  <c r="G4233" i="11"/>
  <c r="Q4233" i="11" s="1"/>
  <c r="G4218" i="11"/>
  <c r="Q4218" i="11" s="1"/>
  <c r="G4203" i="11"/>
  <c r="Q4203" i="11" s="1"/>
  <c r="G4188" i="11"/>
  <c r="Q4188" i="11" s="1"/>
  <c r="G4173" i="11"/>
  <c r="Q4173" i="11" s="1"/>
  <c r="G4158" i="11"/>
  <c r="Q4158" i="11" s="1"/>
  <c r="G4143" i="11"/>
  <c r="Q4143" i="11" s="1"/>
  <c r="G4128" i="11"/>
  <c r="Q4128" i="11" s="1"/>
  <c r="H4291" i="11"/>
  <c r="R4291" i="11" s="1"/>
  <c r="H4276" i="11"/>
  <c r="R4276" i="11" s="1"/>
  <c r="H4261" i="11"/>
  <c r="R4261" i="11" s="1"/>
  <c r="H4246" i="11"/>
  <c r="R4246" i="11" s="1"/>
  <c r="H4231" i="11"/>
  <c r="R4231" i="11" s="1"/>
  <c r="H4216" i="11"/>
  <c r="R4216" i="11" s="1"/>
  <c r="H4201" i="11"/>
  <c r="R4201" i="11" s="1"/>
  <c r="H4186" i="11"/>
  <c r="R4186" i="11" s="1"/>
  <c r="H4171" i="11"/>
  <c r="R4171" i="11" s="1"/>
  <c r="H4156" i="11"/>
  <c r="R4156" i="11" s="1"/>
  <c r="H4141" i="11"/>
  <c r="R4141" i="11" s="1"/>
  <c r="G4291" i="11"/>
  <c r="Q4291" i="11" s="1"/>
  <c r="G4276" i="11"/>
  <c r="Q4276" i="11" s="1"/>
  <c r="G4261" i="11"/>
  <c r="Q4261" i="11" s="1"/>
  <c r="G4246" i="11"/>
  <c r="Q4246" i="11" s="1"/>
  <c r="G4231" i="11"/>
  <c r="Q4231" i="11" s="1"/>
  <c r="G4216" i="11"/>
  <c r="Q4216" i="11" s="1"/>
  <c r="G4201" i="11"/>
  <c r="Q4201" i="11" s="1"/>
  <c r="G4186" i="11"/>
  <c r="Q4186" i="11" s="1"/>
  <c r="G4171" i="11"/>
  <c r="Q4171" i="11" s="1"/>
  <c r="G4156" i="11"/>
  <c r="Q4156" i="11" s="1"/>
  <c r="G4141" i="11"/>
  <c r="Q4141" i="11" s="1"/>
  <c r="H4290" i="11"/>
  <c r="R4290" i="11" s="1"/>
  <c r="H4275" i="11"/>
  <c r="R4275" i="11" s="1"/>
  <c r="H4260" i="11"/>
  <c r="R4260" i="11" s="1"/>
  <c r="H4245" i="11"/>
  <c r="R4245" i="11" s="1"/>
  <c r="H4230" i="11"/>
  <c r="R4230" i="11" s="1"/>
  <c r="H4215" i="11"/>
  <c r="R4215" i="11" s="1"/>
  <c r="H4200" i="11"/>
  <c r="R4200" i="11" s="1"/>
  <c r="H4185" i="11"/>
  <c r="R4185" i="11" s="1"/>
  <c r="H4170" i="11"/>
  <c r="R4170" i="11" s="1"/>
  <c r="H4155" i="11"/>
  <c r="R4155" i="11" s="1"/>
  <c r="H4140" i="11"/>
  <c r="R4140" i="11" s="1"/>
  <c r="G4290" i="11"/>
  <c r="Q4290" i="11" s="1"/>
  <c r="G4275" i="11"/>
  <c r="Q4275" i="11" s="1"/>
  <c r="G4260" i="11"/>
  <c r="Q4260" i="11" s="1"/>
  <c r="G4245" i="11"/>
  <c r="Q4245" i="11" s="1"/>
  <c r="G4230" i="11"/>
  <c r="Q4230" i="11" s="1"/>
  <c r="G4215" i="11"/>
  <c r="Q4215" i="11" s="1"/>
  <c r="G4200" i="11"/>
  <c r="Q4200" i="11" s="1"/>
  <c r="G4185" i="11"/>
  <c r="Q4185" i="11" s="1"/>
  <c r="G4170" i="11"/>
  <c r="Q4170" i="11" s="1"/>
  <c r="G4155" i="11"/>
  <c r="Q4155" i="11" s="1"/>
  <c r="G4140" i="11"/>
  <c r="Q4140" i="11" s="1"/>
  <c r="H4289" i="11"/>
  <c r="R4289" i="11" s="1"/>
  <c r="H4274" i="11"/>
  <c r="R4274" i="11" s="1"/>
  <c r="H4259" i="11"/>
  <c r="R4259" i="11" s="1"/>
  <c r="H4244" i="11"/>
  <c r="R4244" i="11" s="1"/>
  <c r="H4229" i="11"/>
  <c r="R4229" i="11" s="1"/>
  <c r="H4214" i="11"/>
  <c r="R4214" i="11" s="1"/>
  <c r="H4199" i="11"/>
  <c r="R4199" i="11" s="1"/>
  <c r="H4184" i="11"/>
  <c r="R4184" i="11" s="1"/>
  <c r="H4169" i="11"/>
  <c r="R4169" i="11" s="1"/>
  <c r="H4154" i="11"/>
  <c r="R4154" i="11" s="1"/>
  <c r="H4139" i="11"/>
  <c r="R4139" i="11" s="1"/>
  <c r="G4289" i="11"/>
  <c r="Q4289" i="11" s="1"/>
  <c r="G4274" i="11"/>
  <c r="Q4274" i="11" s="1"/>
  <c r="G4259" i="11"/>
  <c r="Q4259" i="11" s="1"/>
  <c r="G4244" i="11"/>
  <c r="Q4244" i="11" s="1"/>
  <c r="G4229" i="11"/>
  <c r="Q4229" i="11" s="1"/>
  <c r="G4214" i="11"/>
  <c r="Q4214" i="11" s="1"/>
  <c r="G4199" i="11"/>
  <c r="Q4199" i="11" s="1"/>
  <c r="G4184" i="11"/>
  <c r="Q4184" i="11" s="1"/>
  <c r="G4169" i="11"/>
  <c r="Q4169" i="11" s="1"/>
  <c r="G4154" i="11"/>
  <c r="Q4154" i="11" s="1"/>
  <c r="G4139" i="11"/>
  <c r="Q4139" i="11" s="1"/>
  <c r="H4288" i="11"/>
  <c r="R4288" i="11" s="1"/>
  <c r="H4273" i="11"/>
  <c r="R4273" i="11" s="1"/>
  <c r="H4258" i="11"/>
  <c r="R4258" i="11" s="1"/>
  <c r="H4243" i="11"/>
  <c r="R4243" i="11" s="1"/>
  <c r="H4228" i="11"/>
  <c r="R4228" i="11" s="1"/>
  <c r="H4213" i="11"/>
  <c r="R4213" i="11" s="1"/>
  <c r="H4198" i="11"/>
  <c r="R4198" i="11" s="1"/>
  <c r="H4183" i="11"/>
  <c r="R4183" i="11" s="1"/>
  <c r="H4168" i="11"/>
  <c r="R4168" i="11" s="1"/>
  <c r="H4153" i="11"/>
  <c r="R4153" i="11" s="1"/>
  <c r="H4138" i="11"/>
  <c r="R4138" i="11" s="1"/>
  <c r="G4288" i="11"/>
  <c r="Q4288" i="11" s="1"/>
  <c r="G4273" i="11"/>
  <c r="Q4273" i="11" s="1"/>
  <c r="G4258" i="11"/>
  <c r="Q4258" i="11" s="1"/>
  <c r="G4243" i="11"/>
  <c r="Q4243" i="11" s="1"/>
  <c r="G4228" i="11"/>
  <c r="Q4228" i="11" s="1"/>
  <c r="G4213" i="11"/>
  <c r="Q4213" i="11" s="1"/>
  <c r="G4198" i="11"/>
  <c r="Q4198" i="11" s="1"/>
  <c r="G4183" i="11"/>
  <c r="Q4183" i="11" s="1"/>
  <c r="G4168" i="11"/>
  <c r="Q4168" i="11" s="1"/>
  <c r="G4153" i="11"/>
  <c r="Q4153" i="11" s="1"/>
  <c r="G4138" i="11"/>
  <c r="Q4138" i="11" s="1"/>
  <c r="H4287" i="11"/>
  <c r="R4287" i="11" s="1"/>
  <c r="H4272" i="11"/>
  <c r="R4272" i="11" s="1"/>
  <c r="H4257" i="11"/>
  <c r="R4257" i="11" s="1"/>
  <c r="H4242" i="11"/>
  <c r="R4242" i="11" s="1"/>
  <c r="H4227" i="11"/>
  <c r="R4227" i="11" s="1"/>
  <c r="H4212" i="11"/>
  <c r="R4212" i="11" s="1"/>
  <c r="H4197" i="11"/>
  <c r="R4197" i="11" s="1"/>
  <c r="H4182" i="11"/>
  <c r="R4182" i="11" s="1"/>
  <c r="H4167" i="11"/>
  <c r="R4167" i="11" s="1"/>
  <c r="H4152" i="11"/>
  <c r="R4152" i="11" s="1"/>
  <c r="H4137" i="11"/>
  <c r="R4137" i="11" s="1"/>
  <c r="G4287" i="11"/>
  <c r="Q4287" i="11" s="1"/>
  <c r="G4272" i="11"/>
  <c r="Q4272" i="11" s="1"/>
  <c r="G4257" i="11"/>
  <c r="Q4257" i="11" s="1"/>
  <c r="G4242" i="11"/>
  <c r="Q4242" i="11" s="1"/>
  <c r="G4227" i="11"/>
  <c r="Q4227" i="11" s="1"/>
  <c r="G4212" i="11"/>
  <c r="Q4212" i="11" s="1"/>
  <c r="G4197" i="11"/>
  <c r="Q4197" i="11" s="1"/>
  <c r="G4182" i="11"/>
  <c r="Q4182" i="11" s="1"/>
  <c r="G4167" i="11"/>
  <c r="Q4167" i="11" s="1"/>
  <c r="G4152" i="11"/>
  <c r="Q4152" i="11" s="1"/>
  <c r="G4137" i="11"/>
  <c r="Q4137" i="11" s="1"/>
  <c r="H4286" i="11"/>
  <c r="R4286" i="11" s="1"/>
  <c r="H4271" i="11"/>
  <c r="R4271" i="11" s="1"/>
  <c r="H4256" i="11"/>
  <c r="R4256" i="11" s="1"/>
  <c r="H4241" i="11"/>
  <c r="R4241" i="11" s="1"/>
  <c r="H4226" i="11"/>
  <c r="R4226" i="11" s="1"/>
  <c r="H4211" i="11"/>
  <c r="R4211" i="11" s="1"/>
  <c r="H4196" i="11"/>
  <c r="R4196" i="11" s="1"/>
  <c r="H4181" i="11"/>
  <c r="R4181" i="11" s="1"/>
  <c r="H4166" i="11"/>
  <c r="R4166" i="11" s="1"/>
  <c r="H4151" i="11"/>
  <c r="R4151" i="11" s="1"/>
  <c r="H4136" i="11"/>
  <c r="R4136" i="11" s="1"/>
  <c r="G4286" i="11"/>
  <c r="Q4286" i="11" s="1"/>
  <c r="G4271" i="11"/>
  <c r="Q4271" i="11" s="1"/>
  <c r="G4256" i="11"/>
  <c r="Q4256" i="11" s="1"/>
  <c r="G4241" i="11"/>
  <c r="Q4241" i="11" s="1"/>
  <c r="G4226" i="11"/>
  <c r="Q4226" i="11" s="1"/>
  <c r="G4211" i="11"/>
  <c r="Q4211" i="11" s="1"/>
  <c r="G4196" i="11"/>
  <c r="Q4196" i="11" s="1"/>
  <c r="G4181" i="11"/>
  <c r="Q4181" i="11" s="1"/>
  <c r="G4166" i="11"/>
  <c r="Q4166" i="11" s="1"/>
  <c r="G4151" i="11"/>
  <c r="Q4151" i="11" s="1"/>
  <c r="G4136" i="11"/>
  <c r="Q4136" i="11" s="1"/>
  <c r="H4285" i="11"/>
  <c r="R4285" i="11" s="1"/>
  <c r="H4270" i="11"/>
  <c r="R4270" i="11" s="1"/>
  <c r="H4255" i="11"/>
  <c r="R4255" i="11" s="1"/>
  <c r="H4240" i="11"/>
  <c r="R4240" i="11" s="1"/>
  <c r="H4225" i="11"/>
  <c r="R4225" i="11" s="1"/>
  <c r="H4210" i="11"/>
  <c r="R4210" i="11" s="1"/>
  <c r="H4195" i="11"/>
  <c r="R4195" i="11" s="1"/>
  <c r="H4180" i="11"/>
  <c r="R4180" i="11" s="1"/>
  <c r="H4165" i="11"/>
  <c r="R4165" i="11" s="1"/>
  <c r="H4150" i="11"/>
  <c r="R4150" i="11" s="1"/>
  <c r="H4135" i="11"/>
  <c r="R4135" i="11" s="1"/>
  <c r="G4285" i="11"/>
  <c r="Q4285" i="11" s="1"/>
  <c r="G4270" i="11"/>
  <c r="Q4270" i="11" s="1"/>
  <c r="G4255" i="11"/>
  <c r="Q4255" i="11" s="1"/>
  <c r="G4240" i="11"/>
  <c r="Q4240" i="11" s="1"/>
  <c r="G4225" i="11"/>
  <c r="Q4225" i="11" s="1"/>
  <c r="G4210" i="11"/>
  <c r="Q4210" i="11" s="1"/>
  <c r="G4195" i="11"/>
  <c r="Q4195" i="11" s="1"/>
  <c r="G4180" i="11"/>
  <c r="Q4180" i="11" s="1"/>
  <c r="G4165" i="11"/>
  <c r="Q4165" i="11" s="1"/>
  <c r="G4150" i="11"/>
  <c r="Q4150" i="11" s="1"/>
  <c r="G4135" i="11"/>
  <c r="Q4135" i="11" s="1"/>
  <c r="H4284" i="11"/>
  <c r="R4284" i="11" s="1"/>
  <c r="H4269" i="11"/>
  <c r="R4269" i="11" s="1"/>
  <c r="H4254" i="11"/>
  <c r="R4254" i="11" s="1"/>
  <c r="H4239" i="11"/>
  <c r="R4239" i="11" s="1"/>
  <c r="H4224" i="11"/>
  <c r="R4224" i="11" s="1"/>
  <c r="H4209" i="11"/>
  <c r="R4209" i="11" s="1"/>
  <c r="H4194" i="11"/>
  <c r="R4194" i="11" s="1"/>
  <c r="H4179" i="11"/>
  <c r="R4179" i="11" s="1"/>
  <c r="H4164" i="11"/>
  <c r="R4164" i="11" s="1"/>
  <c r="H4149" i="11"/>
  <c r="R4149" i="11" s="1"/>
  <c r="H4134" i="11"/>
  <c r="R4134" i="11" s="1"/>
  <c r="G4284" i="11"/>
  <c r="Q4284" i="11" s="1"/>
  <c r="G4269" i="11"/>
  <c r="Q4269" i="11" s="1"/>
  <c r="G4254" i="11"/>
  <c r="Q4254" i="11" s="1"/>
  <c r="G4239" i="11"/>
  <c r="Q4239" i="11" s="1"/>
  <c r="G4224" i="11"/>
  <c r="Q4224" i="11" s="1"/>
  <c r="G4209" i="11"/>
  <c r="Q4209" i="11" s="1"/>
  <c r="G4194" i="11"/>
  <c r="Q4194" i="11" s="1"/>
  <c r="G4179" i="11"/>
  <c r="Q4179" i="11" s="1"/>
  <c r="G4164" i="11"/>
  <c r="Q4164" i="11" s="1"/>
  <c r="G4149" i="11"/>
  <c r="Q4149" i="11" s="1"/>
  <c r="G4134" i="11"/>
  <c r="Q4134" i="11" s="1"/>
  <c r="H4283" i="11"/>
  <c r="R4283" i="11" s="1"/>
  <c r="H4268" i="11"/>
  <c r="R4268" i="11" s="1"/>
  <c r="H4253" i="11"/>
  <c r="R4253" i="11" s="1"/>
  <c r="H4238" i="11"/>
  <c r="R4238" i="11" s="1"/>
  <c r="H4223" i="11"/>
  <c r="R4223" i="11" s="1"/>
  <c r="H4208" i="11"/>
  <c r="R4208" i="11" s="1"/>
  <c r="H4193" i="11"/>
  <c r="R4193" i="11" s="1"/>
  <c r="H4178" i="11"/>
  <c r="R4178" i="11" s="1"/>
  <c r="H4163" i="11"/>
  <c r="R4163" i="11" s="1"/>
  <c r="H4148" i="11"/>
  <c r="R4148" i="11" s="1"/>
  <c r="H4133" i="11"/>
  <c r="R4133" i="11" s="1"/>
  <c r="G4283" i="11"/>
  <c r="Q4283" i="11" s="1"/>
  <c r="G4268" i="11"/>
  <c r="Q4268" i="11" s="1"/>
  <c r="G4253" i="11"/>
  <c r="Q4253" i="11" s="1"/>
  <c r="G4238" i="11"/>
  <c r="Q4238" i="11" s="1"/>
  <c r="G4223" i="11"/>
  <c r="Q4223" i="11" s="1"/>
  <c r="G4208" i="11"/>
  <c r="Q4208" i="11" s="1"/>
  <c r="G4193" i="11"/>
  <c r="Q4193" i="11" s="1"/>
  <c r="G4178" i="11"/>
  <c r="Q4178" i="11" s="1"/>
  <c r="G4163" i="11"/>
  <c r="Q4163" i="11" s="1"/>
  <c r="G4148" i="11"/>
  <c r="Q4148" i="11" s="1"/>
  <c r="G4133" i="11"/>
  <c r="Q4133" i="11" s="1"/>
  <c r="H4282" i="11"/>
  <c r="R4282" i="11" s="1"/>
  <c r="H4267" i="11"/>
  <c r="R4267" i="11" s="1"/>
  <c r="H4252" i="11"/>
  <c r="R4252" i="11" s="1"/>
  <c r="H4237" i="11"/>
  <c r="R4237" i="11" s="1"/>
  <c r="H4222" i="11"/>
  <c r="R4222" i="11" s="1"/>
  <c r="H4207" i="11"/>
  <c r="R4207" i="11" s="1"/>
  <c r="H4192" i="11"/>
  <c r="R4192" i="11" s="1"/>
  <c r="H4177" i="11"/>
  <c r="R4177" i="11" s="1"/>
  <c r="H4162" i="11"/>
  <c r="R4162" i="11" s="1"/>
  <c r="H4147" i="11"/>
  <c r="R4147" i="11" s="1"/>
  <c r="H4132" i="11"/>
  <c r="R4132" i="11" s="1"/>
  <c r="G4282" i="11"/>
  <c r="Q4282" i="11" s="1"/>
  <c r="G4267" i="11"/>
  <c r="Q4267" i="11" s="1"/>
  <c r="G4252" i="11"/>
  <c r="Q4252" i="11" s="1"/>
  <c r="G4237" i="11"/>
  <c r="Q4237" i="11" s="1"/>
  <c r="G4222" i="11"/>
  <c r="Q4222" i="11" s="1"/>
  <c r="G4207" i="11"/>
  <c r="Q4207" i="11" s="1"/>
  <c r="G4192" i="11"/>
  <c r="Q4192" i="11" s="1"/>
  <c r="G4177" i="11"/>
  <c r="Q4177" i="11" s="1"/>
  <c r="G4162" i="11"/>
  <c r="Q4162" i="11" s="1"/>
  <c r="G4147" i="11"/>
  <c r="Q4147" i="11" s="1"/>
  <c r="G4132" i="11"/>
  <c r="Q4132" i="11" s="1"/>
  <c r="H4281" i="11"/>
  <c r="R4281" i="11" s="1"/>
  <c r="H4266" i="11"/>
  <c r="R4266" i="11" s="1"/>
  <c r="H4251" i="11"/>
  <c r="R4251" i="11" s="1"/>
  <c r="H4236" i="11"/>
  <c r="R4236" i="11" s="1"/>
  <c r="H4221" i="11"/>
  <c r="R4221" i="11" s="1"/>
  <c r="H4206" i="11"/>
  <c r="R4206" i="11" s="1"/>
  <c r="H4191" i="11"/>
  <c r="R4191" i="11" s="1"/>
  <c r="H4176" i="11"/>
  <c r="R4176" i="11" s="1"/>
  <c r="H4161" i="11"/>
  <c r="R4161" i="11" s="1"/>
  <c r="H4146" i="11"/>
  <c r="R4146" i="11" s="1"/>
  <c r="H4131" i="11"/>
  <c r="R4131" i="11" s="1"/>
  <c r="G4281" i="11"/>
  <c r="Q4281" i="11" s="1"/>
  <c r="G4266" i="11"/>
  <c r="Q4266" i="11" s="1"/>
  <c r="G4251" i="11"/>
  <c r="Q4251" i="11" s="1"/>
  <c r="G4236" i="11"/>
  <c r="Q4236" i="11" s="1"/>
  <c r="G4221" i="11"/>
  <c r="Q4221" i="11" s="1"/>
  <c r="G4206" i="11"/>
  <c r="Q4206" i="11" s="1"/>
  <c r="G4191" i="11"/>
  <c r="Q4191" i="11" s="1"/>
  <c r="G4176" i="11"/>
  <c r="Q4176" i="11" s="1"/>
  <c r="G4161" i="11"/>
  <c r="Q4161" i="11" s="1"/>
  <c r="G4146" i="11"/>
  <c r="Q4146" i="11" s="1"/>
  <c r="G4131" i="11"/>
  <c r="Q4131" i="11" s="1"/>
  <c r="H4280" i="11"/>
  <c r="R4280" i="11" s="1"/>
  <c r="H4265" i="11"/>
  <c r="R4265" i="11" s="1"/>
  <c r="H4250" i="11"/>
  <c r="R4250" i="11" s="1"/>
  <c r="H4235" i="11"/>
  <c r="R4235" i="11" s="1"/>
  <c r="H4220" i="11"/>
  <c r="R4220" i="11" s="1"/>
  <c r="H4205" i="11"/>
  <c r="R4205" i="11" s="1"/>
  <c r="H4190" i="11"/>
  <c r="R4190" i="11" s="1"/>
  <c r="H4175" i="11"/>
  <c r="R4175" i="11" s="1"/>
  <c r="H4160" i="11"/>
  <c r="R4160" i="11" s="1"/>
  <c r="H4145" i="11"/>
  <c r="R4145" i="11" s="1"/>
  <c r="H4130" i="11"/>
  <c r="R4130" i="11" s="1"/>
  <c r="G4280" i="11"/>
  <c r="Q4280" i="11" s="1"/>
  <c r="G4265" i="11"/>
  <c r="Q4265" i="11" s="1"/>
  <c r="G4250" i="11"/>
  <c r="Q4250" i="11" s="1"/>
  <c r="G4235" i="11"/>
  <c r="Q4235" i="11" s="1"/>
  <c r="G4220" i="11"/>
  <c r="Q4220" i="11" s="1"/>
  <c r="G4205" i="11"/>
  <c r="Q4205" i="11" s="1"/>
  <c r="G4190" i="11"/>
  <c r="Q4190" i="11" s="1"/>
  <c r="G4175" i="11"/>
  <c r="Q4175" i="11" s="1"/>
  <c r="G4160" i="11"/>
  <c r="Q4160" i="11" s="1"/>
  <c r="G4145" i="11"/>
  <c r="Q4145" i="11" s="1"/>
  <c r="G4130" i="11"/>
  <c r="Q4130" i="11" s="1"/>
  <c r="H4277" i="11"/>
  <c r="R4277" i="11" s="1"/>
  <c r="H4262" i="11"/>
  <c r="R4262" i="11" s="1"/>
  <c r="H4247" i="11"/>
  <c r="R4247" i="11" s="1"/>
  <c r="H4232" i="11"/>
  <c r="R4232" i="11" s="1"/>
  <c r="H4217" i="11"/>
  <c r="R4217" i="11" s="1"/>
  <c r="H4202" i="11"/>
  <c r="R4202" i="11" s="1"/>
  <c r="H4187" i="11"/>
  <c r="R4187" i="11" s="1"/>
  <c r="H4172" i="11"/>
  <c r="R4172" i="11" s="1"/>
  <c r="H4157" i="11"/>
  <c r="R4157" i="11" s="1"/>
  <c r="H4142" i="11"/>
  <c r="R4142" i="11" s="1"/>
  <c r="H4127" i="11"/>
  <c r="R4127" i="11" s="1"/>
  <c r="E27" i="13"/>
  <c r="G4277" i="11"/>
  <c r="Q4277" i="11" s="1"/>
  <c r="G4262" i="11"/>
  <c r="Q4262" i="11" s="1"/>
  <c r="G4247" i="11"/>
  <c r="Q4247" i="11" s="1"/>
  <c r="G4232" i="11"/>
  <c r="Q4232" i="11" s="1"/>
  <c r="G4217" i="11"/>
  <c r="Q4217" i="11" s="1"/>
  <c r="G4202" i="11"/>
  <c r="Q4202" i="11" s="1"/>
  <c r="G4187" i="11"/>
  <c r="Q4187" i="11" s="1"/>
  <c r="G4172" i="11"/>
  <c r="Q4172" i="11" s="1"/>
  <c r="G4157" i="11"/>
  <c r="Q4157" i="11" s="1"/>
  <c r="G4142" i="11"/>
  <c r="Q4142" i="11" s="1"/>
  <c r="G4127" i="11"/>
  <c r="Q4127" i="11" s="1"/>
  <c r="H901" i="11"/>
  <c r="R901" i="11" s="1"/>
  <c r="H916" i="11"/>
  <c r="R916" i="11" s="1"/>
  <c r="H931" i="11"/>
  <c r="R931" i="11" s="1"/>
  <c r="H886" i="11"/>
  <c r="R886" i="11" s="1"/>
  <c r="H991" i="11"/>
  <c r="R991" i="11" s="1"/>
  <c r="H976" i="11"/>
  <c r="R976" i="11" s="1"/>
  <c r="H961" i="11"/>
  <c r="R961" i="11" s="1"/>
  <c r="H946" i="11"/>
  <c r="R946" i="11" s="1"/>
  <c r="H871" i="11"/>
  <c r="R871" i="11" s="1"/>
  <c r="H856" i="11"/>
  <c r="R856" i="11" s="1"/>
  <c r="H841" i="11"/>
  <c r="R841" i="11" s="1"/>
  <c r="G916" i="11"/>
  <c r="Q916" i="11" s="1"/>
  <c r="G886" i="11"/>
  <c r="Q886" i="11" s="1"/>
  <c r="G931" i="11"/>
  <c r="Q931" i="11" s="1"/>
  <c r="G991" i="11"/>
  <c r="Q991" i="11" s="1"/>
  <c r="G976" i="11"/>
  <c r="Q976" i="11" s="1"/>
  <c r="G961" i="11"/>
  <c r="Q961" i="11" s="1"/>
  <c r="G946" i="11"/>
  <c r="Q946" i="11" s="1"/>
  <c r="G901" i="11"/>
  <c r="Q901" i="11" s="1"/>
  <c r="G871" i="11"/>
  <c r="Q871" i="11" s="1"/>
  <c r="G856" i="11"/>
  <c r="Q856" i="11" s="1"/>
  <c r="G841" i="11"/>
  <c r="Q841" i="11" s="1"/>
  <c r="H915" i="11"/>
  <c r="R915" i="11" s="1"/>
  <c r="H930" i="11"/>
  <c r="R930" i="11" s="1"/>
  <c r="H900" i="11"/>
  <c r="R900" i="11" s="1"/>
  <c r="H885" i="11"/>
  <c r="R885" i="11" s="1"/>
  <c r="H990" i="11"/>
  <c r="R990" i="11" s="1"/>
  <c r="H975" i="11"/>
  <c r="R975" i="11" s="1"/>
  <c r="H960" i="11"/>
  <c r="R960" i="11" s="1"/>
  <c r="H945" i="11"/>
  <c r="R945" i="11" s="1"/>
  <c r="H870" i="11"/>
  <c r="R870" i="11" s="1"/>
  <c r="H855" i="11"/>
  <c r="R855" i="11" s="1"/>
  <c r="H840" i="11"/>
  <c r="R840" i="11" s="1"/>
  <c r="G930" i="11"/>
  <c r="Q930" i="11" s="1"/>
  <c r="G900" i="11"/>
  <c r="Q900" i="11" s="1"/>
  <c r="G885" i="11"/>
  <c r="Q885" i="11" s="1"/>
  <c r="G915" i="11"/>
  <c r="Q915" i="11" s="1"/>
  <c r="G990" i="11"/>
  <c r="Q990" i="11" s="1"/>
  <c r="G975" i="11"/>
  <c r="Q975" i="11" s="1"/>
  <c r="G960" i="11"/>
  <c r="Q960" i="11" s="1"/>
  <c r="G945" i="11"/>
  <c r="Q945" i="11" s="1"/>
  <c r="G870" i="11"/>
  <c r="Q870" i="11" s="1"/>
  <c r="G855" i="11"/>
  <c r="Q855" i="11" s="1"/>
  <c r="G840" i="11"/>
  <c r="Q840" i="11" s="1"/>
  <c r="H884" i="11"/>
  <c r="R884" i="11" s="1"/>
  <c r="H914" i="11"/>
  <c r="R914" i="11" s="1"/>
  <c r="H899" i="11"/>
  <c r="R899" i="11" s="1"/>
  <c r="H929" i="11"/>
  <c r="R929" i="11" s="1"/>
  <c r="H989" i="11"/>
  <c r="R989" i="11" s="1"/>
  <c r="H974" i="11"/>
  <c r="R974" i="11" s="1"/>
  <c r="H959" i="11"/>
  <c r="R959" i="11" s="1"/>
  <c r="H944" i="11"/>
  <c r="R944" i="11" s="1"/>
  <c r="H869" i="11"/>
  <c r="R869" i="11" s="1"/>
  <c r="H854" i="11"/>
  <c r="R854" i="11" s="1"/>
  <c r="H839" i="11"/>
  <c r="R839" i="11" s="1"/>
  <c r="G929" i="11"/>
  <c r="Q929" i="11" s="1"/>
  <c r="G914" i="11"/>
  <c r="Q914" i="11" s="1"/>
  <c r="G884" i="11"/>
  <c r="Q884" i="11" s="1"/>
  <c r="G899" i="11"/>
  <c r="Q899" i="11" s="1"/>
  <c r="G989" i="11"/>
  <c r="Q989" i="11" s="1"/>
  <c r="G974" i="11"/>
  <c r="Q974" i="11" s="1"/>
  <c r="G959" i="11"/>
  <c r="Q959" i="11" s="1"/>
  <c r="G944" i="11"/>
  <c r="Q944" i="11" s="1"/>
  <c r="G869" i="11"/>
  <c r="Q869" i="11" s="1"/>
  <c r="G854" i="11"/>
  <c r="Q854" i="11" s="1"/>
  <c r="G839" i="11"/>
  <c r="Q839" i="11" s="1"/>
  <c r="H913" i="11"/>
  <c r="R913" i="11" s="1"/>
  <c r="H898" i="11"/>
  <c r="R898" i="11" s="1"/>
  <c r="H928" i="11"/>
  <c r="R928" i="11" s="1"/>
  <c r="H883" i="11"/>
  <c r="R883" i="11" s="1"/>
  <c r="H988" i="11"/>
  <c r="R988" i="11" s="1"/>
  <c r="H973" i="11"/>
  <c r="R973" i="11" s="1"/>
  <c r="H958" i="11"/>
  <c r="R958" i="11" s="1"/>
  <c r="H943" i="11"/>
  <c r="R943" i="11" s="1"/>
  <c r="H868" i="11"/>
  <c r="R868" i="11" s="1"/>
  <c r="H853" i="11"/>
  <c r="R853" i="11" s="1"/>
  <c r="H838" i="11"/>
  <c r="R838" i="11" s="1"/>
  <c r="G883" i="11"/>
  <c r="Q883" i="11" s="1"/>
  <c r="G928" i="11"/>
  <c r="Q928" i="11" s="1"/>
  <c r="G913" i="11"/>
  <c r="Q913" i="11" s="1"/>
  <c r="G898" i="11"/>
  <c r="Q898" i="11" s="1"/>
  <c r="G988" i="11"/>
  <c r="Q988" i="11" s="1"/>
  <c r="G973" i="11"/>
  <c r="Q973" i="11" s="1"/>
  <c r="G958" i="11"/>
  <c r="Q958" i="11" s="1"/>
  <c r="G943" i="11"/>
  <c r="Q943" i="11" s="1"/>
  <c r="G868" i="11"/>
  <c r="Q868" i="11" s="1"/>
  <c r="G853" i="11"/>
  <c r="Q853" i="11" s="1"/>
  <c r="G838" i="11"/>
  <c r="Q838" i="11" s="1"/>
  <c r="H927" i="11"/>
  <c r="R927" i="11" s="1"/>
  <c r="H912" i="11"/>
  <c r="R912" i="11" s="1"/>
  <c r="H897" i="11"/>
  <c r="R897" i="11" s="1"/>
  <c r="H882" i="11"/>
  <c r="R882" i="11" s="1"/>
  <c r="H987" i="11"/>
  <c r="R987" i="11" s="1"/>
  <c r="H972" i="11"/>
  <c r="R972" i="11" s="1"/>
  <c r="H957" i="11"/>
  <c r="R957" i="11" s="1"/>
  <c r="H942" i="11"/>
  <c r="R942" i="11" s="1"/>
  <c r="H867" i="11"/>
  <c r="R867" i="11" s="1"/>
  <c r="H852" i="11"/>
  <c r="R852" i="11" s="1"/>
  <c r="H837" i="11"/>
  <c r="R837" i="11" s="1"/>
  <c r="G897" i="11"/>
  <c r="Q897" i="11" s="1"/>
  <c r="G927" i="11"/>
  <c r="Q927" i="11" s="1"/>
  <c r="G882" i="11"/>
  <c r="Q882" i="11" s="1"/>
  <c r="G912" i="11"/>
  <c r="Q912" i="11" s="1"/>
  <c r="G987" i="11"/>
  <c r="Q987" i="11" s="1"/>
  <c r="G972" i="11"/>
  <c r="Q972" i="11" s="1"/>
  <c r="G957" i="11"/>
  <c r="Q957" i="11" s="1"/>
  <c r="G942" i="11"/>
  <c r="Q942" i="11" s="1"/>
  <c r="G867" i="11"/>
  <c r="Q867" i="11" s="1"/>
  <c r="G852" i="11"/>
  <c r="Q852" i="11" s="1"/>
  <c r="G837" i="11"/>
  <c r="Q837" i="11" s="1"/>
  <c r="H881" i="11"/>
  <c r="R881" i="11" s="1"/>
  <c r="H926" i="11"/>
  <c r="R926" i="11" s="1"/>
  <c r="H911" i="11"/>
  <c r="R911" i="11" s="1"/>
  <c r="H896" i="11"/>
  <c r="R896" i="11" s="1"/>
  <c r="H986" i="11"/>
  <c r="R986" i="11" s="1"/>
  <c r="H971" i="11"/>
  <c r="R971" i="11" s="1"/>
  <c r="H956" i="11"/>
  <c r="R956" i="11" s="1"/>
  <c r="H941" i="11"/>
  <c r="R941" i="11" s="1"/>
  <c r="H866" i="11"/>
  <c r="R866" i="11" s="1"/>
  <c r="H851" i="11"/>
  <c r="R851" i="11" s="1"/>
  <c r="H836" i="11"/>
  <c r="R836" i="11" s="1"/>
  <c r="G881" i="11"/>
  <c r="Q881" i="11" s="1"/>
  <c r="G926" i="11"/>
  <c r="Q926" i="11" s="1"/>
  <c r="G911" i="11"/>
  <c r="Q911" i="11" s="1"/>
  <c r="G986" i="11"/>
  <c r="Q986" i="11" s="1"/>
  <c r="G971" i="11"/>
  <c r="Q971" i="11" s="1"/>
  <c r="G956" i="11"/>
  <c r="Q956" i="11" s="1"/>
  <c r="G941" i="11"/>
  <c r="Q941" i="11" s="1"/>
  <c r="G896" i="11"/>
  <c r="Q896" i="11" s="1"/>
  <c r="G866" i="11"/>
  <c r="Q866" i="11" s="1"/>
  <c r="G851" i="11"/>
  <c r="Q851" i="11" s="1"/>
  <c r="G836" i="11"/>
  <c r="Q836" i="11" s="1"/>
  <c r="H925" i="11"/>
  <c r="R925" i="11" s="1"/>
  <c r="H880" i="11"/>
  <c r="R880" i="11" s="1"/>
  <c r="H895" i="11"/>
  <c r="R895" i="11" s="1"/>
  <c r="H910" i="11"/>
  <c r="R910" i="11" s="1"/>
  <c r="H985" i="11"/>
  <c r="R985" i="11" s="1"/>
  <c r="H970" i="11"/>
  <c r="R970" i="11" s="1"/>
  <c r="H955" i="11"/>
  <c r="R955" i="11" s="1"/>
  <c r="H940" i="11"/>
  <c r="R940" i="11" s="1"/>
  <c r="H865" i="11"/>
  <c r="R865" i="11" s="1"/>
  <c r="H850" i="11"/>
  <c r="R850" i="11" s="1"/>
  <c r="H835" i="11"/>
  <c r="R835" i="11" s="1"/>
  <c r="G895" i="11"/>
  <c r="Q895" i="11" s="1"/>
  <c r="G880" i="11"/>
  <c r="Q880" i="11" s="1"/>
  <c r="G925" i="11"/>
  <c r="Q925" i="11" s="1"/>
  <c r="G910" i="11"/>
  <c r="Q910" i="11" s="1"/>
  <c r="G985" i="11"/>
  <c r="Q985" i="11" s="1"/>
  <c r="G970" i="11"/>
  <c r="Q970" i="11" s="1"/>
  <c r="G955" i="11"/>
  <c r="Q955" i="11" s="1"/>
  <c r="G940" i="11"/>
  <c r="Q940" i="11" s="1"/>
  <c r="G865" i="11"/>
  <c r="Q865" i="11" s="1"/>
  <c r="G850" i="11"/>
  <c r="Q850" i="11" s="1"/>
  <c r="G835" i="11"/>
  <c r="Q835" i="11" s="1"/>
  <c r="H909" i="11"/>
  <c r="R909" i="11" s="1"/>
  <c r="H939" i="11"/>
  <c r="R939" i="11" s="1"/>
  <c r="H924" i="11"/>
  <c r="R924" i="11" s="1"/>
  <c r="H894" i="11"/>
  <c r="R894" i="11" s="1"/>
  <c r="H879" i="11"/>
  <c r="R879" i="11" s="1"/>
  <c r="H984" i="11"/>
  <c r="R984" i="11" s="1"/>
  <c r="H969" i="11"/>
  <c r="R969" i="11" s="1"/>
  <c r="H954" i="11"/>
  <c r="R954" i="11" s="1"/>
  <c r="H864" i="11"/>
  <c r="R864" i="11" s="1"/>
  <c r="H849" i="11"/>
  <c r="R849" i="11" s="1"/>
  <c r="H834" i="11"/>
  <c r="R834" i="11" s="1"/>
  <c r="G939" i="11"/>
  <c r="Q939" i="11" s="1"/>
  <c r="G924" i="11"/>
  <c r="Q924" i="11" s="1"/>
  <c r="G909" i="11"/>
  <c r="Q909" i="11" s="1"/>
  <c r="G894" i="11"/>
  <c r="Q894" i="11" s="1"/>
  <c r="G879" i="11"/>
  <c r="Q879" i="11" s="1"/>
  <c r="G984" i="11"/>
  <c r="Q984" i="11" s="1"/>
  <c r="G969" i="11"/>
  <c r="Q969" i="11" s="1"/>
  <c r="G954" i="11"/>
  <c r="Q954" i="11" s="1"/>
  <c r="G864" i="11"/>
  <c r="Q864" i="11" s="1"/>
  <c r="G849" i="11"/>
  <c r="Q849" i="11" s="1"/>
  <c r="G834" i="11"/>
  <c r="Q834" i="11" s="1"/>
  <c r="H878" i="11"/>
  <c r="R878" i="11" s="1"/>
  <c r="H938" i="11"/>
  <c r="R938" i="11" s="1"/>
  <c r="H908" i="11"/>
  <c r="R908" i="11" s="1"/>
  <c r="H893" i="11"/>
  <c r="R893" i="11" s="1"/>
  <c r="H923" i="11"/>
  <c r="R923" i="11" s="1"/>
  <c r="H983" i="11"/>
  <c r="R983" i="11" s="1"/>
  <c r="H968" i="11"/>
  <c r="R968" i="11" s="1"/>
  <c r="H953" i="11"/>
  <c r="R953" i="11" s="1"/>
  <c r="H863" i="11"/>
  <c r="R863" i="11" s="1"/>
  <c r="H848" i="11"/>
  <c r="R848" i="11" s="1"/>
  <c r="H833" i="11"/>
  <c r="R833" i="11" s="1"/>
  <c r="G878" i="11"/>
  <c r="Q878" i="11" s="1"/>
  <c r="G938" i="11"/>
  <c r="Q938" i="11" s="1"/>
  <c r="G923" i="11"/>
  <c r="Q923" i="11" s="1"/>
  <c r="G908" i="11"/>
  <c r="Q908" i="11" s="1"/>
  <c r="G893" i="11"/>
  <c r="Q893" i="11" s="1"/>
  <c r="G983" i="11"/>
  <c r="Q983" i="11" s="1"/>
  <c r="G968" i="11"/>
  <c r="Q968" i="11" s="1"/>
  <c r="G953" i="11"/>
  <c r="Q953" i="11" s="1"/>
  <c r="G863" i="11"/>
  <c r="Q863" i="11" s="1"/>
  <c r="G848" i="11"/>
  <c r="Q848" i="11" s="1"/>
  <c r="G833" i="11"/>
  <c r="Q833" i="11" s="1"/>
  <c r="H937" i="11"/>
  <c r="R937" i="11" s="1"/>
  <c r="H922" i="11"/>
  <c r="R922" i="11" s="1"/>
  <c r="H892" i="11"/>
  <c r="R892" i="11" s="1"/>
  <c r="H877" i="11"/>
  <c r="R877" i="11" s="1"/>
  <c r="H907" i="11"/>
  <c r="R907" i="11" s="1"/>
  <c r="H982" i="11"/>
  <c r="R982" i="11" s="1"/>
  <c r="H967" i="11"/>
  <c r="R967" i="11" s="1"/>
  <c r="H952" i="11"/>
  <c r="R952" i="11" s="1"/>
  <c r="H862" i="11"/>
  <c r="R862" i="11" s="1"/>
  <c r="H847" i="11"/>
  <c r="R847" i="11" s="1"/>
  <c r="H832" i="11"/>
  <c r="R832" i="11" s="1"/>
  <c r="G937" i="11"/>
  <c r="Q937" i="11" s="1"/>
  <c r="G892" i="11"/>
  <c r="Q892" i="11" s="1"/>
  <c r="G907" i="11"/>
  <c r="Q907" i="11" s="1"/>
  <c r="G877" i="11"/>
  <c r="Q877" i="11" s="1"/>
  <c r="G922" i="11"/>
  <c r="Q922" i="11" s="1"/>
  <c r="G982" i="11"/>
  <c r="Q982" i="11" s="1"/>
  <c r="G967" i="11"/>
  <c r="Q967" i="11" s="1"/>
  <c r="G952" i="11"/>
  <c r="Q952" i="11" s="1"/>
  <c r="G862" i="11"/>
  <c r="Q862" i="11" s="1"/>
  <c r="G847" i="11"/>
  <c r="Q847" i="11" s="1"/>
  <c r="G832" i="11"/>
  <c r="Q832" i="11" s="1"/>
  <c r="H906" i="11"/>
  <c r="R906" i="11" s="1"/>
  <c r="H891" i="11"/>
  <c r="R891" i="11" s="1"/>
  <c r="H936" i="11"/>
  <c r="R936" i="11" s="1"/>
  <c r="H921" i="11"/>
  <c r="R921" i="11" s="1"/>
  <c r="H981" i="11"/>
  <c r="R981" i="11" s="1"/>
  <c r="H966" i="11"/>
  <c r="R966" i="11" s="1"/>
  <c r="H951" i="11"/>
  <c r="R951" i="11" s="1"/>
  <c r="H876" i="11"/>
  <c r="R876" i="11" s="1"/>
  <c r="H861" i="11"/>
  <c r="R861" i="11" s="1"/>
  <c r="H846" i="11"/>
  <c r="R846" i="11" s="1"/>
  <c r="H831" i="11"/>
  <c r="R831" i="11" s="1"/>
  <c r="G921" i="11"/>
  <c r="Q921" i="11" s="1"/>
  <c r="G891" i="11"/>
  <c r="Q891" i="11" s="1"/>
  <c r="G906" i="11"/>
  <c r="Q906" i="11" s="1"/>
  <c r="G981" i="11"/>
  <c r="Q981" i="11" s="1"/>
  <c r="G966" i="11"/>
  <c r="Q966" i="11" s="1"/>
  <c r="G951" i="11"/>
  <c r="Q951" i="11" s="1"/>
  <c r="G936" i="11"/>
  <c r="Q936" i="11" s="1"/>
  <c r="G876" i="11"/>
  <c r="Q876" i="11" s="1"/>
  <c r="G861" i="11"/>
  <c r="Q861" i="11" s="1"/>
  <c r="G846" i="11"/>
  <c r="Q846" i="11" s="1"/>
  <c r="G831" i="11"/>
  <c r="Q831" i="11" s="1"/>
  <c r="H935" i="11"/>
  <c r="R935" i="11" s="1"/>
  <c r="H920" i="11"/>
  <c r="R920" i="11" s="1"/>
  <c r="H905" i="11"/>
  <c r="R905" i="11" s="1"/>
  <c r="H980" i="11"/>
  <c r="R980" i="11" s="1"/>
  <c r="H965" i="11"/>
  <c r="R965" i="11" s="1"/>
  <c r="H950" i="11"/>
  <c r="R950" i="11" s="1"/>
  <c r="H890" i="11"/>
  <c r="R890" i="11" s="1"/>
  <c r="H875" i="11"/>
  <c r="R875" i="11" s="1"/>
  <c r="H860" i="11"/>
  <c r="R860" i="11" s="1"/>
  <c r="H845" i="11"/>
  <c r="R845" i="11" s="1"/>
  <c r="H830" i="11"/>
  <c r="R830" i="11" s="1"/>
  <c r="G890" i="11"/>
  <c r="Q890" i="11" s="1"/>
  <c r="G920" i="11"/>
  <c r="Q920" i="11" s="1"/>
  <c r="G935" i="11"/>
  <c r="Q935" i="11" s="1"/>
  <c r="G980" i="11"/>
  <c r="Q980" i="11" s="1"/>
  <c r="G965" i="11"/>
  <c r="Q965" i="11" s="1"/>
  <c r="G950" i="11"/>
  <c r="Q950" i="11" s="1"/>
  <c r="G905" i="11"/>
  <c r="Q905" i="11" s="1"/>
  <c r="G875" i="11"/>
  <c r="Q875" i="11" s="1"/>
  <c r="G860" i="11"/>
  <c r="Q860" i="11" s="1"/>
  <c r="G845" i="11"/>
  <c r="Q845" i="11" s="1"/>
  <c r="G830" i="11"/>
  <c r="Q830" i="11" s="1"/>
  <c r="H933" i="11"/>
  <c r="R933" i="11" s="1"/>
  <c r="H918" i="11"/>
  <c r="R918" i="11" s="1"/>
  <c r="H903" i="11"/>
  <c r="R903" i="11" s="1"/>
  <c r="H888" i="11"/>
  <c r="R888" i="11" s="1"/>
  <c r="H978" i="11"/>
  <c r="R978" i="11" s="1"/>
  <c r="H963" i="11"/>
  <c r="R963" i="11" s="1"/>
  <c r="H948" i="11"/>
  <c r="R948" i="11" s="1"/>
  <c r="H873" i="11"/>
  <c r="R873" i="11" s="1"/>
  <c r="H858" i="11"/>
  <c r="R858" i="11" s="1"/>
  <c r="H843" i="11"/>
  <c r="R843" i="11" s="1"/>
  <c r="H828" i="11"/>
  <c r="R828" i="11" s="1"/>
  <c r="G888" i="11"/>
  <c r="Q888" i="11" s="1"/>
  <c r="G918" i="11"/>
  <c r="Q918" i="11" s="1"/>
  <c r="G903" i="11"/>
  <c r="Q903" i="11" s="1"/>
  <c r="G933" i="11"/>
  <c r="Q933" i="11" s="1"/>
  <c r="G978" i="11"/>
  <c r="Q978" i="11" s="1"/>
  <c r="G963" i="11"/>
  <c r="Q963" i="11" s="1"/>
  <c r="G948" i="11"/>
  <c r="Q948" i="11" s="1"/>
  <c r="G873" i="11"/>
  <c r="Q873" i="11" s="1"/>
  <c r="G858" i="11"/>
  <c r="Q858" i="11" s="1"/>
  <c r="G843" i="11"/>
  <c r="Q843" i="11" s="1"/>
  <c r="G828" i="11"/>
  <c r="Q828" i="11" s="1"/>
  <c r="H932" i="11"/>
  <c r="R932" i="11" s="1"/>
  <c r="H917" i="11"/>
  <c r="R917" i="11" s="1"/>
  <c r="H902" i="11"/>
  <c r="R902" i="11" s="1"/>
  <c r="H887" i="11"/>
  <c r="R887" i="11" s="1"/>
  <c r="H977" i="11"/>
  <c r="R977" i="11" s="1"/>
  <c r="H962" i="11"/>
  <c r="R962" i="11" s="1"/>
  <c r="H947" i="11"/>
  <c r="R947" i="11" s="1"/>
  <c r="H872" i="11"/>
  <c r="R872" i="11" s="1"/>
  <c r="H857" i="11"/>
  <c r="R857" i="11" s="1"/>
  <c r="H842" i="11"/>
  <c r="R842" i="11" s="1"/>
  <c r="H827" i="11"/>
  <c r="R827" i="11" s="1"/>
  <c r="G887" i="11"/>
  <c r="Q887" i="11" s="1"/>
  <c r="G902" i="11"/>
  <c r="Q902" i="11" s="1"/>
  <c r="E7" i="13"/>
  <c r="S7" i="13" s="1"/>
  <c r="G932" i="11"/>
  <c r="Q932" i="11" s="1"/>
  <c r="G977" i="11"/>
  <c r="Q977" i="11" s="1"/>
  <c r="G962" i="11"/>
  <c r="Q962" i="11" s="1"/>
  <c r="G947" i="11"/>
  <c r="Q947" i="11" s="1"/>
  <c r="G917" i="11"/>
  <c r="Q917" i="11" s="1"/>
  <c r="G872" i="11"/>
  <c r="Q872" i="11" s="1"/>
  <c r="G857" i="11"/>
  <c r="Q857" i="11" s="1"/>
  <c r="G842" i="11"/>
  <c r="Q842" i="11" s="1"/>
  <c r="G827" i="11"/>
  <c r="Q827" i="11" s="1"/>
  <c r="F178" i="12"/>
  <c r="F179" i="12"/>
  <c r="F180" i="12"/>
  <c r="F181" i="12"/>
  <c r="F182" i="12"/>
  <c r="F183" i="12"/>
  <c r="F184" i="12"/>
  <c r="F185" i="12"/>
  <c r="F186" i="12"/>
  <c r="F187" i="12"/>
  <c r="F188" i="12"/>
  <c r="F147" i="12"/>
  <c r="F148" i="12"/>
  <c r="F150" i="12"/>
  <c r="F153" i="12"/>
  <c r="F155" i="12"/>
  <c r="F154" i="12"/>
  <c r="F149" i="12"/>
  <c r="F151" i="12"/>
  <c r="F152" i="12"/>
  <c r="F145" i="12"/>
  <c r="F266" i="12"/>
  <c r="F267" i="12"/>
  <c r="F268" i="12"/>
  <c r="F269" i="12"/>
  <c r="F270" i="12"/>
  <c r="F271" i="12"/>
  <c r="F272" i="12"/>
  <c r="F273" i="12"/>
  <c r="F274" i="12"/>
  <c r="F275" i="12"/>
  <c r="F276" i="12"/>
  <c r="C14" i="13"/>
  <c r="C3" i="13"/>
  <c r="C27" i="13"/>
  <c r="C4" i="13"/>
  <c r="C9" i="13"/>
  <c r="C28" i="13"/>
  <c r="S18" i="13"/>
  <c r="C29" i="13"/>
  <c r="C24" i="13"/>
  <c r="C19" i="13"/>
  <c r="C5" i="13"/>
  <c r="C20" i="13"/>
  <c r="C2" i="13"/>
  <c r="C10" i="13"/>
  <c r="C21" i="13"/>
  <c r="C22" i="13"/>
  <c r="C30" i="13"/>
  <c r="C23" i="13"/>
  <c r="C11" i="13"/>
  <c r="C8" i="13"/>
  <c r="C16" i="13"/>
  <c r="I376" i="10"/>
  <c r="L26" i="13"/>
  <c r="I364" i="10"/>
  <c r="I362" i="10"/>
  <c r="I363" i="10"/>
  <c r="I370" i="10"/>
  <c r="I374" i="10"/>
  <c r="F26" i="13"/>
  <c r="I373" i="10"/>
  <c r="I375" i="10"/>
  <c r="I372" i="10"/>
  <c r="I368" i="10"/>
  <c r="I371" i="10"/>
  <c r="I369" i="10"/>
  <c r="I367" i="10"/>
  <c r="I366" i="10"/>
  <c r="I365" i="10"/>
  <c r="M26" i="13"/>
  <c r="N26" i="13" s="1"/>
  <c r="I246" i="9"/>
  <c r="I243" i="9"/>
  <c r="I244" i="9"/>
  <c r="I245" i="9"/>
  <c r="I247" i="9"/>
  <c r="I248" i="9"/>
  <c r="I249" i="9"/>
  <c r="I250" i="9"/>
  <c r="I251" i="9"/>
  <c r="D26" i="13"/>
  <c r="I26" i="13"/>
  <c r="J26" i="13"/>
  <c r="K26" i="13" s="1"/>
  <c r="I242" i="9"/>
  <c r="H119" i="9"/>
  <c r="H169" i="10"/>
  <c r="H258" i="9"/>
  <c r="H379" i="10"/>
  <c r="I379" i="10" s="1"/>
  <c r="H138" i="9"/>
  <c r="H199" i="10"/>
  <c r="H168" i="9"/>
  <c r="H244" i="10"/>
  <c r="I43" i="9"/>
  <c r="I48" i="9"/>
  <c r="I42" i="9"/>
  <c r="I44" i="9"/>
  <c r="D6" i="13"/>
  <c r="I6" i="13"/>
  <c r="J6" i="13"/>
  <c r="K6" i="13" s="1"/>
  <c r="I152" i="9"/>
  <c r="I17" i="13"/>
  <c r="J17" i="13"/>
  <c r="K17" i="13" s="1"/>
  <c r="D17" i="13"/>
  <c r="I160" i="9"/>
  <c r="I158" i="9"/>
  <c r="I154" i="9"/>
  <c r="I153" i="9"/>
  <c r="D25" i="13"/>
  <c r="I25" i="13"/>
  <c r="J25" i="13"/>
  <c r="K25" i="13" s="1"/>
  <c r="I234" i="9"/>
  <c r="I233" i="9"/>
  <c r="I232" i="9"/>
  <c r="I122" i="9"/>
  <c r="I123" i="9"/>
  <c r="J14" i="13"/>
  <c r="K14" i="13" s="1"/>
  <c r="I14" i="13"/>
  <c r="D14" i="13"/>
  <c r="H53" i="9"/>
  <c r="H79" i="10"/>
  <c r="R26" i="13" l="1"/>
  <c r="P26" i="13"/>
  <c r="Q26" i="13" s="1"/>
  <c r="O26" i="13"/>
  <c r="H276" i="12"/>
  <c r="H275" i="12"/>
  <c r="H274" i="12"/>
  <c r="H273" i="12"/>
  <c r="H272" i="12"/>
  <c r="H271" i="12"/>
  <c r="H270" i="12"/>
  <c r="H269" i="12"/>
  <c r="H268" i="12"/>
  <c r="H267" i="12"/>
  <c r="H266" i="12"/>
  <c r="I47" i="9"/>
  <c r="I46" i="9"/>
  <c r="I49" i="9"/>
  <c r="I50" i="9"/>
  <c r="I51" i="9"/>
  <c r="I45" i="9"/>
  <c r="H724" i="11"/>
  <c r="R724" i="11" s="1"/>
  <c r="G50" i="12" s="1"/>
  <c r="H739" i="11"/>
  <c r="R739" i="11" s="1"/>
  <c r="G51" i="12" s="1"/>
  <c r="H754" i="11"/>
  <c r="R754" i="11" s="1"/>
  <c r="G52" i="12" s="1"/>
  <c r="H769" i="11"/>
  <c r="R769" i="11" s="1"/>
  <c r="G53" i="12" s="1"/>
  <c r="H784" i="11"/>
  <c r="R784" i="11" s="1"/>
  <c r="G54" i="12" s="1"/>
  <c r="H799" i="11"/>
  <c r="R799" i="11" s="1"/>
  <c r="G55" i="12" s="1"/>
  <c r="H814" i="11"/>
  <c r="R814" i="11" s="1"/>
  <c r="G56" i="12" s="1"/>
  <c r="H694" i="11"/>
  <c r="R694" i="11" s="1"/>
  <c r="G48" i="12" s="1"/>
  <c r="H679" i="11"/>
  <c r="R679" i="11" s="1"/>
  <c r="G47" i="12" s="1"/>
  <c r="H664" i="11"/>
  <c r="R664" i="11" s="1"/>
  <c r="G46" i="12" s="1"/>
  <c r="H709" i="11"/>
  <c r="R709" i="11" s="1"/>
  <c r="G49" i="12" s="1"/>
  <c r="I107" i="9"/>
  <c r="J12" i="13"/>
  <c r="K12" i="13" s="1"/>
  <c r="I12" i="13"/>
  <c r="D12" i="13"/>
  <c r="I111" i="9"/>
  <c r="I110" i="9"/>
  <c r="I109" i="9"/>
  <c r="I108" i="9"/>
  <c r="I106" i="9"/>
  <c r="I105" i="9"/>
  <c r="I104" i="9"/>
  <c r="I103" i="9"/>
  <c r="I102" i="9"/>
  <c r="H1654" i="11"/>
  <c r="R1654" i="11" s="1"/>
  <c r="G112" i="12" s="1"/>
  <c r="H1669" i="11"/>
  <c r="R1669" i="11" s="1"/>
  <c r="G113" i="12" s="1"/>
  <c r="H1684" i="11"/>
  <c r="R1684" i="11" s="1"/>
  <c r="G114" i="12" s="1"/>
  <c r="H1699" i="11"/>
  <c r="R1699" i="11" s="1"/>
  <c r="G115" i="12" s="1"/>
  <c r="H1714" i="11"/>
  <c r="R1714" i="11" s="1"/>
  <c r="G116" i="12" s="1"/>
  <c r="H1729" i="11"/>
  <c r="R1729" i="11" s="1"/>
  <c r="G117" i="12" s="1"/>
  <c r="H1744" i="11"/>
  <c r="R1744" i="11" s="1"/>
  <c r="G118" i="12" s="1"/>
  <c r="H1759" i="11"/>
  <c r="R1759" i="11" s="1"/>
  <c r="G119" i="12" s="1"/>
  <c r="H1774" i="11"/>
  <c r="R1774" i="11" s="1"/>
  <c r="G120" i="12" s="1"/>
  <c r="H1789" i="11"/>
  <c r="R1789" i="11" s="1"/>
  <c r="G121" i="12" s="1"/>
  <c r="H1804" i="11"/>
  <c r="R1804" i="11" s="1"/>
  <c r="G122" i="12" s="1"/>
  <c r="H169" i="11"/>
  <c r="R169" i="11" s="1"/>
  <c r="G13" i="12" s="1"/>
  <c r="H184" i="11"/>
  <c r="R184" i="11" s="1"/>
  <c r="G14" i="12" s="1"/>
  <c r="H199" i="11"/>
  <c r="R199" i="11" s="1"/>
  <c r="G15" i="12" s="1"/>
  <c r="H214" i="11"/>
  <c r="R214" i="11" s="1"/>
  <c r="G16" i="12" s="1"/>
  <c r="H229" i="11"/>
  <c r="R229" i="11" s="1"/>
  <c r="G17" i="12" s="1"/>
  <c r="H244" i="11"/>
  <c r="R244" i="11" s="1"/>
  <c r="G18" i="12" s="1"/>
  <c r="H259" i="11"/>
  <c r="R259" i="11" s="1"/>
  <c r="G19" i="12" s="1"/>
  <c r="H274" i="11"/>
  <c r="R274" i="11" s="1"/>
  <c r="G20" i="12" s="1"/>
  <c r="H289" i="11"/>
  <c r="R289" i="11" s="1"/>
  <c r="G21" i="12" s="1"/>
  <c r="H304" i="11"/>
  <c r="R304" i="11" s="1"/>
  <c r="G22" i="12" s="1"/>
  <c r="H319" i="11"/>
  <c r="R319" i="11" s="1"/>
  <c r="G23" i="12" s="1"/>
  <c r="H3229" i="11"/>
  <c r="R3229" i="11" s="1"/>
  <c r="G217" i="12" s="1"/>
  <c r="H3244" i="11"/>
  <c r="R3244" i="11" s="1"/>
  <c r="G218" i="12" s="1"/>
  <c r="H3274" i="11"/>
  <c r="R3274" i="11" s="1"/>
  <c r="G220" i="12" s="1"/>
  <c r="H3289" i="11"/>
  <c r="R3289" i="11" s="1"/>
  <c r="G221" i="12" s="1"/>
  <c r="H3199" i="11"/>
  <c r="R3199" i="11" s="1"/>
  <c r="G215" i="12" s="1"/>
  <c r="H3154" i="11"/>
  <c r="R3154" i="11" s="1"/>
  <c r="G212" i="12" s="1"/>
  <c r="H3259" i="11"/>
  <c r="R3259" i="11" s="1"/>
  <c r="G219" i="12" s="1"/>
  <c r="H3139" i="11"/>
  <c r="R3139" i="11" s="1"/>
  <c r="G211" i="12" s="1"/>
  <c r="H3169" i="11"/>
  <c r="R3169" i="11" s="1"/>
  <c r="G213" i="12" s="1"/>
  <c r="H3184" i="11"/>
  <c r="R3184" i="11" s="1"/>
  <c r="G214" i="12" s="1"/>
  <c r="H3214" i="11"/>
  <c r="R3214" i="11" s="1"/>
  <c r="G216" i="12" s="1"/>
  <c r="H2314" i="11"/>
  <c r="R2314" i="11" s="1"/>
  <c r="G156" i="12" s="1"/>
  <c r="H2329" i="11"/>
  <c r="R2329" i="11" s="1"/>
  <c r="G157" i="12" s="1"/>
  <c r="H2344" i="11"/>
  <c r="R2344" i="11" s="1"/>
  <c r="G158" i="12" s="1"/>
  <c r="H2359" i="11"/>
  <c r="R2359" i="11" s="1"/>
  <c r="G159" i="12" s="1"/>
  <c r="H2374" i="11"/>
  <c r="R2374" i="11" s="1"/>
  <c r="G160" i="12" s="1"/>
  <c r="H2389" i="11"/>
  <c r="R2389" i="11" s="1"/>
  <c r="G161" i="12" s="1"/>
  <c r="H2404" i="11"/>
  <c r="R2404" i="11" s="1"/>
  <c r="G162" i="12" s="1"/>
  <c r="H2419" i="11"/>
  <c r="R2419" i="11" s="1"/>
  <c r="G163" i="12" s="1"/>
  <c r="H2434" i="11"/>
  <c r="R2434" i="11" s="1"/>
  <c r="G164" i="12" s="1"/>
  <c r="H2449" i="11"/>
  <c r="R2449" i="11" s="1"/>
  <c r="G165" i="12" s="1"/>
  <c r="H2464" i="11"/>
  <c r="R2464" i="11" s="1"/>
  <c r="G166" i="12" s="1"/>
  <c r="H3304" i="11"/>
  <c r="R3304" i="11" s="1"/>
  <c r="G222" i="12" s="1"/>
  <c r="H3319" i="11"/>
  <c r="R3319" i="11" s="1"/>
  <c r="G223" i="12" s="1"/>
  <c r="H3334" i="11"/>
  <c r="R3334" i="11" s="1"/>
  <c r="G224" i="12" s="1"/>
  <c r="H3349" i="11"/>
  <c r="R3349" i="11" s="1"/>
  <c r="G225" i="12" s="1"/>
  <c r="H3364" i="11"/>
  <c r="R3364" i="11" s="1"/>
  <c r="G226" i="12" s="1"/>
  <c r="H3379" i="11"/>
  <c r="R3379" i="11" s="1"/>
  <c r="G227" i="12" s="1"/>
  <c r="H3454" i="11"/>
  <c r="R3454" i="11" s="1"/>
  <c r="G232" i="12" s="1"/>
  <c r="H3394" i="11"/>
  <c r="R3394" i="11" s="1"/>
  <c r="G228" i="12" s="1"/>
  <c r="H3409" i="11"/>
  <c r="R3409" i="11" s="1"/>
  <c r="G229" i="12" s="1"/>
  <c r="H3439" i="11"/>
  <c r="R3439" i="11" s="1"/>
  <c r="G231" i="12" s="1"/>
  <c r="H3424" i="11"/>
  <c r="R3424" i="11" s="1"/>
  <c r="G230" i="12" s="1"/>
  <c r="H1489" i="11"/>
  <c r="R1489" i="11" s="1"/>
  <c r="G101" i="12" s="1"/>
  <c r="H1504" i="11"/>
  <c r="R1504" i="11" s="1"/>
  <c r="G102" i="12" s="1"/>
  <c r="H1579" i="11"/>
  <c r="R1579" i="11" s="1"/>
  <c r="G107" i="12" s="1"/>
  <c r="H1594" i="11"/>
  <c r="R1594" i="11" s="1"/>
  <c r="G108" i="12" s="1"/>
  <c r="H1609" i="11"/>
  <c r="R1609" i="11" s="1"/>
  <c r="G109" i="12" s="1"/>
  <c r="H1624" i="11"/>
  <c r="R1624" i="11" s="1"/>
  <c r="G110" i="12" s="1"/>
  <c r="H1639" i="11"/>
  <c r="R1639" i="11" s="1"/>
  <c r="G111" i="12" s="1"/>
  <c r="H1519" i="11"/>
  <c r="R1519" i="11" s="1"/>
  <c r="G103" i="12" s="1"/>
  <c r="H1549" i="11"/>
  <c r="R1549" i="11" s="1"/>
  <c r="G105" i="12" s="1"/>
  <c r="H1564" i="11"/>
  <c r="R1564" i="11" s="1"/>
  <c r="G106" i="12" s="1"/>
  <c r="H1534" i="11"/>
  <c r="R1534" i="11" s="1"/>
  <c r="G104" i="12" s="1"/>
  <c r="H4624" i="11"/>
  <c r="R4624" i="11" s="1"/>
  <c r="G310" i="12" s="1"/>
  <c r="H4639" i="11"/>
  <c r="R4639" i="11" s="1"/>
  <c r="G311" i="12" s="1"/>
  <c r="H4654" i="11"/>
  <c r="R4654" i="11" s="1"/>
  <c r="G312" i="12" s="1"/>
  <c r="H4669" i="11"/>
  <c r="R4669" i="11" s="1"/>
  <c r="G313" i="12" s="1"/>
  <c r="H4684" i="11"/>
  <c r="R4684" i="11" s="1"/>
  <c r="G314" i="12" s="1"/>
  <c r="H4699" i="11"/>
  <c r="R4699" i="11" s="1"/>
  <c r="G315" i="12" s="1"/>
  <c r="H4714" i="11"/>
  <c r="R4714" i="11" s="1"/>
  <c r="G316" i="12" s="1"/>
  <c r="H4729" i="11"/>
  <c r="R4729" i="11" s="1"/>
  <c r="G317" i="12" s="1"/>
  <c r="H4744" i="11"/>
  <c r="R4744" i="11" s="1"/>
  <c r="G318" i="12" s="1"/>
  <c r="H4759" i="11"/>
  <c r="R4759" i="11" s="1"/>
  <c r="G319" i="12" s="1"/>
  <c r="H4774" i="11"/>
  <c r="R4774" i="11" s="1"/>
  <c r="G320" i="12" s="1"/>
  <c r="I156" i="9"/>
  <c r="I157" i="9"/>
  <c r="I159" i="9"/>
  <c r="I161" i="9"/>
  <c r="I155" i="9"/>
  <c r="H2479" i="11"/>
  <c r="R2479" i="11" s="1"/>
  <c r="G167" i="12" s="1"/>
  <c r="H2494" i="11"/>
  <c r="R2494" i="11" s="1"/>
  <c r="G168" i="12" s="1"/>
  <c r="H2509" i="11"/>
  <c r="R2509" i="11" s="1"/>
  <c r="G169" i="12" s="1"/>
  <c r="H2524" i="11"/>
  <c r="R2524" i="11" s="1"/>
  <c r="G170" i="12" s="1"/>
  <c r="H2539" i="11"/>
  <c r="R2539" i="11" s="1"/>
  <c r="G171" i="12" s="1"/>
  <c r="H2554" i="11"/>
  <c r="R2554" i="11" s="1"/>
  <c r="G172" i="12" s="1"/>
  <c r="H2569" i="11"/>
  <c r="R2569" i="11" s="1"/>
  <c r="G173" i="12" s="1"/>
  <c r="H2584" i="11"/>
  <c r="R2584" i="11" s="1"/>
  <c r="G174" i="12" s="1"/>
  <c r="H2599" i="11"/>
  <c r="R2599" i="11" s="1"/>
  <c r="G175" i="12" s="1"/>
  <c r="H2614" i="11"/>
  <c r="R2614" i="11" s="1"/>
  <c r="G176" i="12" s="1"/>
  <c r="H2629" i="11"/>
  <c r="R2629" i="11" s="1"/>
  <c r="G177" i="12" s="1"/>
  <c r="H994" i="11"/>
  <c r="R994" i="11" s="1"/>
  <c r="G68" i="12" s="1"/>
  <c r="H1009" i="11"/>
  <c r="R1009" i="11" s="1"/>
  <c r="G69" i="12" s="1"/>
  <c r="H1024" i="11"/>
  <c r="R1024" i="11" s="1"/>
  <c r="G70" i="12" s="1"/>
  <c r="H1039" i="11"/>
  <c r="R1039" i="11" s="1"/>
  <c r="G71" i="12" s="1"/>
  <c r="H1054" i="11"/>
  <c r="R1054" i="11" s="1"/>
  <c r="G72" i="12" s="1"/>
  <c r="H1069" i="11"/>
  <c r="R1069" i="11" s="1"/>
  <c r="G73" i="12" s="1"/>
  <c r="H1084" i="11"/>
  <c r="R1084" i="11" s="1"/>
  <c r="G74" i="12" s="1"/>
  <c r="H1099" i="11"/>
  <c r="R1099" i="11" s="1"/>
  <c r="G75" i="12" s="1"/>
  <c r="H1114" i="11"/>
  <c r="R1114" i="11" s="1"/>
  <c r="G76" i="12" s="1"/>
  <c r="H1129" i="11"/>
  <c r="R1129" i="11" s="1"/>
  <c r="G77" i="12" s="1"/>
  <c r="H1144" i="11"/>
  <c r="R1144" i="11" s="1"/>
  <c r="G78" i="12" s="1"/>
  <c r="H2809" i="11"/>
  <c r="R2809" i="11" s="1"/>
  <c r="G189" i="12" s="1"/>
  <c r="H2824" i="11"/>
  <c r="R2824" i="11" s="1"/>
  <c r="G190" i="12" s="1"/>
  <c r="H2839" i="11"/>
  <c r="R2839" i="11" s="1"/>
  <c r="G191" i="12" s="1"/>
  <c r="H2854" i="11"/>
  <c r="R2854" i="11" s="1"/>
  <c r="G192" i="12" s="1"/>
  <c r="H2869" i="11"/>
  <c r="R2869" i="11" s="1"/>
  <c r="G193" i="12" s="1"/>
  <c r="H2884" i="11"/>
  <c r="R2884" i="11" s="1"/>
  <c r="G194" i="12" s="1"/>
  <c r="H2899" i="11"/>
  <c r="R2899" i="11" s="1"/>
  <c r="G195" i="12" s="1"/>
  <c r="H2914" i="11"/>
  <c r="R2914" i="11" s="1"/>
  <c r="G196" i="12" s="1"/>
  <c r="H2929" i="11"/>
  <c r="R2929" i="11" s="1"/>
  <c r="G197" i="12" s="1"/>
  <c r="H2944" i="11"/>
  <c r="R2944" i="11" s="1"/>
  <c r="G198" i="12" s="1"/>
  <c r="H2959" i="11"/>
  <c r="R2959" i="11" s="1"/>
  <c r="G199" i="12" s="1"/>
  <c r="H3499" i="11"/>
  <c r="R3499" i="11" s="1"/>
  <c r="G235" i="12" s="1"/>
  <c r="H3514" i="11"/>
  <c r="R3514" i="11" s="1"/>
  <c r="G236" i="12" s="1"/>
  <c r="H3529" i="11"/>
  <c r="R3529" i="11" s="1"/>
  <c r="G237" i="12" s="1"/>
  <c r="H3559" i="11"/>
  <c r="R3559" i="11" s="1"/>
  <c r="G239" i="12" s="1"/>
  <c r="H3589" i="11"/>
  <c r="R3589" i="11" s="1"/>
  <c r="G241" i="12" s="1"/>
  <c r="H3469" i="11"/>
  <c r="R3469" i="11" s="1"/>
  <c r="G233" i="12" s="1"/>
  <c r="H3484" i="11"/>
  <c r="R3484" i="11" s="1"/>
  <c r="G234" i="12" s="1"/>
  <c r="H3544" i="11"/>
  <c r="R3544" i="11" s="1"/>
  <c r="G238" i="12" s="1"/>
  <c r="H3574" i="11"/>
  <c r="R3574" i="11" s="1"/>
  <c r="G240" i="12" s="1"/>
  <c r="H3604" i="11"/>
  <c r="R3604" i="11" s="1"/>
  <c r="G242" i="12" s="1"/>
  <c r="H3619" i="11"/>
  <c r="R3619" i="11" s="1"/>
  <c r="G243" i="12" s="1"/>
  <c r="H4294" i="11"/>
  <c r="R4294" i="11" s="1"/>
  <c r="G288" i="12" s="1"/>
  <c r="H4309" i="11"/>
  <c r="R4309" i="11" s="1"/>
  <c r="G289" i="12" s="1"/>
  <c r="H4324" i="11"/>
  <c r="R4324" i="11" s="1"/>
  <c r="G290" i="12" s="1"/>
  <c r="H4339" i="11"/>
  <c r="R4339" i="11" s="1"/>
  <c r="G291" i="12" s="1"/>
  <c r="H4399" i="11"/>
  <c r="R4399" i="11" s="1"/>
  <c r="G295" i="12" s="1"/>
  <c r="H4354" i="11"/>
  <c r="R4354" i="11" s="1"/>
  <c r="G292" i="12" s="1"/>
  <c r="H4369" i="11"/>
  <c r="R4369" i="11" s="1"/>
  <c r="G293" i="12" s="1"/>
  <c r="H4384" i="11"/>
  <c r="R4384" i="11" s="1"/>
  <c r="G294" i="12" s="1"/>
  <c r="H4414" i="11"/>
  <c r="R4414" i="11" s="1"/>
  <c r="G296" i="12" s="1"/>
  <c r="H4429" i="11"/>
  <c r="R4429" i="11" s="1"/>
  <c r="G297" i="12" s="1"/>
  <c r="H4444" i="11"/>
  <c r="R4444" i="11" s="1"/>
  <c r="G298" i="12" s="1"/>
  <c r="H4489" i="11"/>
  <c r="R4489" i="11" s="1"/>
  <c r="G301" i="12" s="1"/>
  <c r="H4504" i="11"/>
  <c r="R4504" i="11" s="1"/>
  <c r="G302" i="12" s="1"/>
  <c r="H4519" i="11"/>
  <c r="R4519" i="11" s="1"/>
  <c r="G303" i="12" s="1"/>
  <c r="H4534" i="11"/>
  <c r="R4534" i="11" s="1"/>
  <c r="G304" i="12" s="1"/>
  <c r="H4549" i="11"/>
  <c r="R4549" i="11" s="1"/>
  <c r="G305" i="12" s="1"/>
  <c r="H4564" i="11"/>
  <c r="R4564" i="11" s="1"/>
  <c r="G306" i="12" s="1"/>
  <c r="H4579" i="11"/>
  <c r="R4579" i="11" s="1"/>
  <c r="G307" i="12" s="1"/>
  <c r="H4594" i="11"/>
  <c r="R4594" i="11" s="1"/>
  <c r="G308" i="12" s="1"/>
  <c r="H4609" i="11"/>
  <c r="R4609" i="11" s="1"/>
  <c r="G309" i="12" s="1"/>
  <c r="H4459" i="11"/>
  <c r="R4459" i="11" s="1"/>
  <c r="G299" i="12" s="1"/>
  <c r="H4474" i="11"/>
  <c r="R4474" i="11" s="1"/>
  <c r="G300" i="12" s="1"/>
  <c r="H1324" i="11"/>
  <c r="R1324" i="11" s="1"/>
  <c r="G90" i="12" s="1"/>
  <c r="H1339" i="11"/>
  <c r="R1339" i="11" s="1"/>
  <c r="G91" i="12" s="1"/>
  <c r="H1354" i="11"/>
  <c r="R1354" i="11" s="1"/>
  <c r="G92" i="12" s="1"/>
  <c r="H1369" i="11"/>
  <c r="R1369" i="11" s="1"/>
  <c r="G93" i="12" s="1"/>
  <c r="H1384" i="11"/>
  <c r="R1384" i="11" s="1"/>
  <c r="G94" i="12" s="1"/>
  <c r="H1399" i="11"/>
  <c r="R1399" i="11" s="1"/>
  <c r="G95" i="12" s="1"/>
  <c r="H1414" i="11"/>
  <c r="R1414" i="11" s="1"/>
  <c r="G96" i="12" s="1"/>
  <c r="H1429" i="11"/>
  <c r="R1429" i="11" s="1"/>
  <c r="G97" i="12" s="1"/>
  <c r="H1444" i="11"/>
  <c r="R1444" i="11" s="1"/>
  <c r="G98" i="12" s="1"/>
  <c r="H1459" i="11"/>
  <c r="R1459" i="11" s="1"/>
  <c r="G99" i="12" s="1"/>
  <c r="H1474" i="11"/>
  <c r="R1474" i="11" s="1"/>
  <c r="G100" i="12" s="1"/>
  <c r="H34" i="11"/>
  <c r="R34" i="11" s="1"/>
  <c r="G4" i="12" s="1"/>
  <c r="H49" i="11"/>
  <c r="R49" i="11" s="1"/>
  <c r="G5" i="12" s="1"/>
  <c r="H64" i="11"/>
  <c r="R64" i="11" s="1"/>
  <c r="G6" i="12" s="1"/>
  <c r="H79" i="11"/>
  <c r="R79" i="11" s="1"/>
  <c r="G7" i="12" s="1"/>
  <c r="H94" i="11"/>
  <c r="R94" i="11" s="1"/>
  <c r="G8" i="12" s="1"/>
  <c r="H109" i="11"/>
  <c r="R109" i="11" s="1"/>
  <c r="G9" i="12" s="1"/>
  <c r="H124" i="11"/>
  <c r="R124" i="11" s="1"/>
  <c r="G10" i="12" s="1"/>
  <c r="H139" i="11"/>
  <c r="R139" i="11" s="1"/>
  <c r="G11" i="12" s="1"/>
  <c r="H154" i="11"/>
  <c r="R154" i="11" s="1"/>
  <c r="G12" i="12" s="1"/>
  <c r="H4" i="11"/>
  <c r="R4" i="11" s="1"/>
  <c r="G2" i="12" s="1"/>
  <c r="H19" i="11"/>
  <c r="R19" i="11" s="1"/>
  <c r="G3" i="12" s="1"/>
  <c r="H1159" i="11"/>
  <c r="R1159" i="11" s="1"/>
  <c r="G79" i="12" s="1"/>
  <c r="H1174" i="11"/>
  <c r="R1174" i="11" s="1"/>
  <c r="G80" i="12" s="1"/>
  <c r="H1189" i="11"/>
  <c r="R1189" i="11" s="1"/>
  <c r="G81" i="12" s="1"/>
  <c r="H1219" i="11"/>
  <c r="R1219" i="11" s="1"/>
  <c r="G83" i="12" s="1"/>
  <c r="H1234" i="11"/>
  <c r="R1234" i="11" s="1"/>
  <c r="G84" i="12" s="1"/>
  <c r="H1249" i="11"/>
  <c r="R1249" i="11" s="1"/>
  <c r="G85" i="12" s="1"/>
  <c r="H1264" i="11"/>
  <c r="R1264" i="11" s="1"/>
  <c r="G86" i="12" s="1"/>
  <c r="H1279" i="11"/>
  <c r="R1279" i="11" s="1"/>
  <c r="G87" i="12" s="1"/>
  <c r="H1294" i="11"/>
  <c r="R1294" i="11" s="1"/>
  <c r="G88" i="12" s="1"/>
  <c r="H1309" i="11"/>
  <c r="R1309" i="11" s="1"/>
  <c r="G89" i="12" s="1"/>
  <c r="H1204" i="11"/>
  <c r="R1204" i="11" s="1"/>
  <c r="G82" i="12" s="1"/>
  <c r="I129" i="9"/>
  <c r="I124" i="9"/>
  <c r="I126" i="9"/>
  <c r="I127" i="9"/>
  <c r="I128" i="9"/>
  <c r="I130" i="9"/>
  <c r="I131" i="9"/>
  <c r="I125" i="9"/>
  <c r="H1984" i="11"/>
  <c r="R1984" i="11" s="1"/>
  <c r="G134" i="12" s="1"/>
  <c r="H1999" i="11"/>
  <c r="R1999" i="11" s="1"/>
  <c r="G135" i="12" s="1"/>
  <c r="H2014" i="11"/>
  <c r="R2014" i="11" s="1"/>
  <c r="G136" i="12" s="1"/>
  <c r="H2029" i="11"/>
  <c r="R2029" i="11" s="1"/>
  <c r="G137" i="12" s="1"/>
  <c r="H2044" i="11"/>
  <c r="R2044" i="11" s="1"/>
  <c r="G138" i="12" s="1"/>
  <c r="H2059" i="11"/>
  <c r="R2059" i="11" s="1"/>
  <c r="G139" i="12" s="1"/>
  <c r="H2074" i="11"/>
  <c r="R2074" i="11" s="1"/>
  <c r="G140" i="12" s="1"/>
  <c r="H2089" i="11"/>
  <c r="R2089" i="11" s="1"/>
  <c r="G141" i="12" s="1"/>
  <c r="H2104" i="11"/>
  <c r="R2104" i="11" s="1"/>
  <c r="G142" i="12" s="1"/>
  <c r="H2119" i="11"/>
  <c r="R2119" i="11" s="1"/>
  <c r="G143" i="12" s="1"/>
  <c r="H2134" i="11"/>
  <c r="R2134" i="11" s="1"/>
  <c r="G144" i="12" s="1"/>
  <c r="H3649" i="11"/>
  <c r="R3649" i="11" s="1"/>
  <c r="G245" i="12" s="1"/>
  <c r="H3664" i="11"/>
  <c r="R3664" i="11" s="1"/>
  <c r="G246" i="12" s="1"/>
  <c r="H3679" i="11"/>
  <c r="R3679" i="11" s="1"/>
  <c r="G247" i="12" s="1"/>
  <c r="H3694" i="11"/>
  <c r="R3694" i="11" s="1"/>
  <c r="G248" i="12" s="1"/>
  <c r="H3634" i="11"/>
  <c r="R3634" i="11" s="1"/>
  <c r="G244" i="12" s="1"/>
  <c r="H3709" i="11"/>
  <c r="R3709" i="11" s="1"/>
  <c r="G249" i="12" s="1"/>
  <c r="H3724" i="11"/>
  <c r="R3724" i="11" s="1"/>
  <c r="G250" i="12" s="1"/>
  <c r="H3739" i="11"/>
  <c r="R3739" i="11" s="1"/>
  <c r="G251" i="12" s="1"/>
  <c r="H3754" i="11"/>
  <c r="R3754" i="11" s="1"/>
  <c r="G252" i="12" s="1"/>
  <c r="H3769" i="11"/>
  <c r="R3769" i="11" s="1"/>
  <c r="G253" i="12" s="1"/>
  <c r="H3784" i="11"/>
  <c r="R3784" i="11" s="1"/>
  <c r="G254" i="12" s="1"/>
  <c r="H2974" i="11"/>
  <c r="R2974" i="11" s="1"/>
  <c r="G200" i="12" s="1"/>
  <c r="H2989" i="11"/>
  <c r="R2989" i="11" s="1"/>
  <c r="G201" i="12" s="1"/>
  <c r="H3004" i="11"/>
  <c r="R3004" i="11" s="1"/>
  <c r="G202" i="12" s="1"/>
  <c r="H3019" i="11"/>
  <c r="R3019" i="11" s="1"/>
  <c r="G203" i="12" s="1"/>
  <c r="H3034" i="11"/>
  <c r="R3034" i="11" s="1"/>
  <c r="G204" i="12" s="1"/>
  <c r="H3049" i="11"/>
  <c r="R3049" i="11" s="1"/>
  <c r="G205" i="12" s="1"/>
  <c r="H3064" i="11"/>
  <c r="R3064" i="11" s="1"/>
  <c r="G206" i="12" s="1"/>
  <c r="H3079" i="11"/>
  <c r="R3079" i="11" s="1"/>
  <c r="G207" i="12" s="1"/>
  <c r="H3094" i="11"/>
  <c r="R3094" i="11" s="1"/>
  <c r="G208" i="12" s="1"/>
  <c r="H3109" i="11"/>
  <c r="R3109" i="11" s="1"/>
  <c r="G209" i="12" s="1"/>
  <c r="H3124" i="11"/>
  <c r="R3124" i="11" s="1"/>
  <c r="G210" i="12" s="1"/>
  <c r="H334" i="11"/>
  <c r="R334" i="11" s="1"/>
  <c r="G24" i="12" s="1"/>
  <c r="H349" i="11"/>
  <c r="R349" i="11" s="1"/>
  <c r="G25" i="12" s="1"/>
  <c r="H364" i="11"/>
  <c r="R364" i="11" s="1"/>
  <c r="G26" i="12" s="1"/>
  <c r="H379" i="11"/>
  <c r="R379" i="11" s="1"/>
  <c r="G27" i="12" s="1"/>
  <c r="H394" i="11"/>
  <c r="R394" i="11" s="1"/>
  <c r="G28" i="12" s="1"/>
  <c r="H409" i="11"/>
  <c r="R409" i="11" s="1"/>
  <c r="G29" i="12" s="1"/>
  <c r="H424" i="11"/>
  <c r="R424" i="11" s="1"/>
  <c r="G30" i="12" s="1"/>
  <c r="H439" i="11"/>
  <c r="R439" i="11" s="1"/>
  <c r="G31" i="12" s="1"/>
  <c r="H454" i="11"/>
  <c r="R454" i="11" s="1"/>
  <c r="G32" i="12" s="1"/>
  <c r="H469" i="11"/>
  <c r="R469" i="11" s="1"/>
  <c r="G33" i="12" s="1"/>
  <c r="H484" i="11"/>
  <c r="R484" i="11" s="1"/>
  <c r="G34" i="12" s="1"/>
  <c r="H499" i="11"/>
  <c r="R499" i="11" s="1"/>
  <c r="G35" i="12" s="1"/>
  <c r="H514" i="11"/>
  <c r="R514" i="11" s="1"/>
  <c r="G36" i="12" s="1"/>
  <c r="H529" i="11"/>
  <c r="R529" i="11" s="1"/>
  <c r="G37" i="12" s="1"/>
  <c r="H544" i="11"/>
  <c r="R544" i="11" s="1"/>
  <c r="G38" i="12" s="1"/>
  <c r="H559" i="11"/>
  <c r="R559" i="11" s="1"/>
  <c r="G39" i="12" s="1"/>
  <c r="H634" i="11"/>
  <c r="R634" i="11" s="1"/>
  <c r="G44" i="12" s="1"/>
  <c r="H649" i="11"/>
  <c r="R649" i="11" s="1"/>
  <c r="G45" i="12" s="1"/>
  <c r="H619" i="11"/>
  <c r="R619" i="11" s="1"/>
  <c r="G43" i="12" s="1"/>
  <c r="H604" i="11"/>
  <c r="R604" i="11" s="1"/>
  <c r="G42" i="12" s="1"/>
  <c r="H589" i="11"/>
  <c r="R589" i="11" s="1"/>
  <c r="G41" i="12" s="1"/>
  <c r="H574" i="11"/>
  <c r="R574" i="11" s="1"/>
  <c r="G40" i="12" s="1"/>
  <c r="I236" i="9"/>
  <c r="I237" i="9"/>
  <c r="I238" i="9"/>
  <c r="I239" i="9"/>
  <c r="I240" i="9"/>
  <c r="I241" i="9"/>
  <c r="I235" i="9"/>
  <c r="H3799" i="11"/>
  <c r="R3799" i="11" s="1"/>
  <c r="G255" i="12" s="1"/>
  <c r="H3814" i="11"/>
  <c r="R3814" i="11" s="1"/>
  <c r="G256" i="12" s="1"/>
  <c r="H3829" i="11"/>
  <c r="R3829" i="11" s="1"/>
  <c r="G257" i="12" s="1"/>
  <c r="H3844" i="11"/>
  <c r="R3844" i="11" s="1"/>
  <c r="G258" i="12" s="1"/>
  <c r="H3859" i="11"/>
  <c r="R3859" i="11" s="1"/>
  <c r="G259" i="12" s="1"/>
  <c r="H3874" i="11"/>
  <c r="R3874" i="11" s="1"/>
  <c r="G260" i="12" s="1"/>
  <c r="H3889" i="11"/>
  <c r="R3889" i="11" s="1"/>
  <c r="G261" i="12" s="1"/>
  <c r="H3904" i="11"/>
  <c r="R3904" i="11" s="1"/>
  <c r="G262" i="12" s="1"/>
  <c r="H3919" i="11"/>
  <c r="R3919" i="11" s="1"/>
  <c r="G263" i="12" s="1"/>
  <c r="H3934" i="11"/>
  <c r="R3934" i="11" s="1"/>
  <c r="G264" i="12" s="1"/>
  <c r="H3949" i="11"/>
  <c r="R3949" i="11" s="1"/>
  <c r="G265" i="12" s="1"/>
  <c r="H2" i="12"/>
  <c r="H3" i="12"/>
  <c r="H4" i="12"/>
  <c r="H5" i="12"/>
  <c r="H6" i="12"/>
  <c r="H7" i="12"/>
  <c r="H8" i="12"/>
  <c r="H9" i="12"/>
  <c r="H10" i="12"/>
  <c r="H11" i="12"/>
  <c r="H12" i="12"/>
  <c r="O2" i="13"/>
  <c r="P2" i="13"/>
  <c r="Q2" i="13" s="1"/>
  <c r="R2" i="13"/>
  <c r="H222" i="12"/>
  <c r="H223" i="12"/>
  <c r="H224" i="12"/>
  <c r="H225" i="12"/>
  <c r="H226" i="12"/>
  <c r="H227" i="12"/>
  <c r="H228" i="12"/>
  <c r="H229" i="12"/>
  <c r="H230" i="12"/>
  <c r="H231" i="12"/>
  <c r="H232" i="12"/>
  <c r="O22" i="13"/>
  <c r="P22" i="13"/>
  <c r="Q22" i="13" s="1"/>
  <c r="R22" i="13"/>
  <c r="H255" i="12"/>
  <c r="H256" i="12"/>
  <c r="H257" i="12"/>
  <c r="H258" i="12"/>
  <c r="H259" i="12"/>
  <c r="H260" i="12"/>
  <c r="H261" i="12"/>
  <c r="H262" i="12"/>
  <c r="H263" i="12"/>
  <c r="H264" i="12"/>
  <c r="H265" i="12"/>
  <c r="O25" i="13"/>
  <c r="P25" i="13"/>
  <c r="Q25" i="13" s="1"/>
  <c r="R25" i="13"/>
  <c r="H79" i="12"/>
  <c r="H80" i="12"/>
  <c r="H81" i="12"/>
  <c r="H82" i="12"/>
  <c r="H83" i="12"/>
  <c r="H84" i="12"/>
  <c r="H85" i="12"/>
  <c r="H86" i="12"/>
  <c r="H87" i="12"/>
  <c r="H88" i="12"/>
  <c r="H89" i="12"/>
  <c r="O9" i="13"/>
  <c r="P9" i="13"/>
  <c r="Q9" i="13" s="1"/>
  <c r="R9" i="13"/>
  <c r="H167" i="12"/>
  <c r="H168" i="12"/>
  <c r="H169" i="12"/>
  <c r="H170" i="12"/>
  <c r="H171" i="12"/>
  <c r="H172" i="12"/>
  <c r="H173" i="12"/>
  <c r="H174" i="12"/>
  <c r="H175" i="12"/>
  <c r="H176" i="12"/>
  <c r="H177" i="12"/>
  <c r="O17" i="13"/>
  <c r="P17" i="13"/>
  <c r="Q17" i="13" s="1"/>
  <c r="R17" i="13"/>
  <c r="H288" i="12"/>
  <c r="H289" i="12"/>
  <c r="H290" i="12"/>
  <c r="H291" i="12"/>
  <c r="H292" i="12"/>
  <c r="H293" i="12"/>
  <c r="H294" i="12"/>
  <c r="H295" i="12"/>
  <c r="H296" i="12"/>
  <c r="H297" i="12"/>
  <c r="H298" i="12"/>
  <c r="O28" i="13"/>
  <c r="P28" i="13"/>
  <c r="Q28" i="13" s="1"/>
  <c r="R28" i="13"/>
  <c r="H310" i="12"/>
  <c r="H311" i="12"/>
  <c r="H312" i="12"/>
  <c r="H313" i="12"/>
  <c r="H314" i="12"/>
  <c r="H315" i="12"/>
  <c r="H316" i="12"/>
  <c r="H317" i="12"/>
  <c r="H318" i="12"/>
  <c r="H319" i="12"/>
  <c r="H320" i="12"/>
  <c r="O30" i="13"/>
  <c r="P30" i="13"/>
  <c r="Q30" i="13" s="1"/>
  <c r="R30" i="13"/>
  <c r="H101" i="12"/>
  <c r="H102" i="12"/>
  <c r="H103" i="12"/>
  <c r="H104" i="12"/>
  <c r="H105" i="12"/>
  <c r="H106" i="12"/>
  <c r="H107" i="12"/>
  <c r="H108" i="12"/>
  <c r="H109" i="12"/>
  <c r="H110" i="12"/>
  <c r="H111" i="12"/>
  <c r="O11" i="13"/>
  <c r="P11" i="13"/>
  <c r="Q11" i="13" s="1"/>
  <c r="R11" i="13"/>
  <c r="H35" i="12"/>
  <c r="H36" i="12"/>
  <c r="H37" i="12"/>
  <c r="H38" i="12"/>
  <c r="H39" i="12"/>
  <c r="H40" i="12"/>
  <c r="H41" i="12"/>
  <c r="H42" i="12"/>
  <c r="H43" i="12"/>
  <c r="H44" i="12"/>
  <c r="H45" i="12"/>
  <c r="O5" i="13"/>
  <c r="P5" i="13"/>
  <c r="Q5" i="13" s="1"/>
  <c r="R5" i="13"/>
  <c r="H189" i="12"/>
  <c r="H190" i="12"/>
  <c r="H191" i="12"/>
  <c r="H192" i="12"/>
  <c r="H193" i="12"/>
  <c r="H194" i="12"/>
  <c r="H195" i="12"/>
  <c r="H196" i="12"/>
  <c r="H197" i="12"/>
  <c r="H198" i="12"/>
  <c r="H199" i="12"/>
  <c r="O19" i="13"/>
  <c r="P19" i="13"/>
  <c r="Q19" i="13" s="1"/>
  <c r="R19" i="13"/>
  <c r="H200" i="12"/>
  <c r="H201" i="12"/>
  <c r="H202" i="12"/>
  <c r="H203" i="12"/>
  <c r="H204" i="12"/>
  <c r="H205" i="12"/>
  <c r="H206" i="12"/>
  <c r="H207" i="12"/>
  <c r="H208" i="12"/>
  <c r="H209" i="12"/>
  <c r="H210" i="12"/>
  <c r="O20" i="13"/>
  <c r="P20" i="13"/>
  <c r="Q20" i="13" s="1"/>
  <c r="R20" i="13"/>
  <c r="H233" i="12"/>
  <c r="H234" i="12"/>
  <c r="H235" i="12"/>
  <c r="H236" i="12"/>
  <c r="H237" i="12"/>
  <c r="H238" i="12"/>
  <c r="H239" i="12"/>
  <c r="H240" i="12"/>
  <c r="H241" i="12"/>
  <c r="H242" i="12"/>
  <c r="H243" i="12"/>
  <c r="O23" i="13"/>
  <c r="P23" i="13"/>
  <c r="Q23" i="13" s="1"/>
  <c r="R23" i="13"/>
  <c r="H134" i="12"/>
  <c r="H135" i="12"/>
  <c r="H136" i="12"/>
  <c r="H137" i="12"/>
  <c r="H138" i="12"/>
  <c r="H139" i="12"/>
  <c r="H140" i="12"/>
  <c r="H141" i="12"/>
  <c r="H142" i="12"/>
  <c r="H143" i="12"/>
  <c r="H144" i="12"/>
  <c r="O14" i="13"/>
  <c r="P14" i="13"/>
  <c r="Q14" i="13" s="1"/>
  <c r="R14" i="13"/>
  <c r="H46" i="12"/>
  <c r="H47" i="12"/>
  <c r="H48" i="12"/>
  <c r="H49" i="12"/>
  <c r="H50" i="12"/>
  <c r="H51" i="12"/>
  <c r="H52" i="12"/>
  <c r="H53" i="12"/>
  <c r="H54" i="12"/>
  <c r="H55" i="12"/>
  <c r="H56" i="12"/>
  <c r="O6" i="13"/>
  <c r="P6" i="13"/>
  <c r="Q6" i="13" s="1"/>
  <c r="R6" i="13"/>
  <c r="H68" i="12"/>
  <c r="H69" i="12"/>
  <c r="H70" i="12"/>
  <c r="H71" i="12"/>
  <c r="H72" i="12"/>
  <c r="H73" i="12"/>
  <c r="H74" i="12"/>
  <c r="H75" i="12"/>
  <c r="H76" i="12"/>
  <c r="H77" i="12"/>
  <c r="H78" i="12"/>
  <c r="O8" i="13"/>
  <c r="P8" i="13"/>
  <c r="Q8" i="13" s="1"/>
  <c r="R8" i="13"/>
  <c r="H90" i="12"/>
  <c r="H91" i="12"/>
  <c r="H92" i="12"/>
  <c r="H93" i="12"/>
  <c r="H94" i="12"/>
  <c r="H95" i="12"/>
  <c r="H96" i="12"/>
  <c r="H97" i="12"/>
  <c r="H98" i="12"/>
  <c r="H99" i="12"/>
  <c r="H100" i="12"/>
  <c r="O10" i="13"/>
  <c r="P10" i="13"/>
  <c r="Q10" i="13" s="1"/>
  <c r="R10" i="13"/>
  <c r="H112" i="12"/>
  <c r="H113" i="12"/>
  <c r="H114" i="12"/>
  <c r="H115" i="12"/>
  <c r="H211" i="12"/>
  <c r="H212" i="12"/>
  <c r="H213" i="12"/>
  <c r="H214" i="12"/>
  <c r="H215" i="12"/>
  <c r="H216" i="12"/>
  <c r="H217" i="12"/>
  <c r="H218" i="12"/>
  <c r="H219" i="12"/>
  <c r="H220" i="12"/>
  <c r="H221" i="12"/>
  <c r="O21" i="13"/>
  <c r="P21" i="13"/>
  <c r="Q21" i="13" s="1"/>
  <c r="R21" i="13"/>
  <c r="H244" i="12"/>
  <c r="H245" i="12"/>
  <c r="H246" i="12"/>
  <c r="H247" i="12"/>
  <c r="H248" i="12"/>
  <c r="H249" i="12"/>
  <c r="H250" i="12"/>
  <c r="H251" i="12"/>
  <c r="H252" i="12"/>
  <c r="H253" i="12"/>
  <c r="H254" i="12"/>
  <c r="O24" i="13"/>
  <c r="P24" i="13"/>
  <c r="Q24" i="13" s="1"/>
  <c r="R24" i="13"/>
  <c r="H156" i="12"/>
  <c r="H157" i="12"/>
  <c r="H158" i="12"/>
  <c r="H159" i="12"/>
  <c r="H160" i="12"/>
  <c r="H161" i="12"/>
  <c r="H162" i="12"/>
  <c r="H163" i="12"/>
  <c r="H164" i="12"/>
  <c r="H165" i="12"/>
  <c r="H166" i="12"/>
  <c r="O16" i="13"/>
  <c r="P16" i="13"/>
  <c r="Q16" i="13" s="1"/>
  <c r="R16" i="13"/>
  <c r="H24" i="12"/>
  <c r="H25" i="12"/>
  <c r="H26" i="12"/>
  <c r="T3" i="13"/>
  <c r="U3" i="13"/>
  <c r="T4" i="13"/>
  <c r="U4" i="13"/>
  <c r="T9" i="13"/>
  <c r="U9" i="13"/>
  <c r="T28" i="13"/>
  <c r="U28" i="13"/>
  <c r="U18" i="13"/>
  <c r="T29" i="13"/>
  <c r="U29" i="13"/>
  <c r="T24" i="13"/>
  <c r="U24" i="13"/>
  <c r="T19" i="13"/>
  <c r="U19" i="13"/>
  <c r="U13" i="13"/>
  <c r="T5" i="13"/>
  <c r="U5" i="13"/>
  <c r="T20" i="13"/>
  <c r="U20" i="13"/>
  <c r="T2" i="13"/>
  <c r="T10" i="13"/>
  <c r="U10" i="13"/>
  <c r="T21" i="13"/>
  <c r="U21" i="13"/>
  <c r="T22" i="13"/>
  <c r="U22" i="13"/>
  <c r="U7" i="13"/>
  <c r="T30" i="13"/>
  <c r="U30" i="13"/>
  <c r="T23" i="13"/>
  <c r="U23" i="13"/>
  <c r="T11" i="13"/>
  <c r="U11" i="13"/>
  <c r="T8" i="13"/>
  <c r="U8" i="13"/>
  <c r="U15" i="13"/>
  <c r="T16" i="13"/>
  <c r="U16" i="13"/>
  <c r="H4278" i="11"/>
  <c r="R4278" i="11" s="1"/>
  <c r="H4263" i="11"/>
  <c r="R4263" i="11" s="1"/>
  <c r="H4248" i="11"/>
  <c r="R4248" i="11" s="1"/>
  <c r="H4233" i="11"/>
  <c r="R4233" i="11" s="1"/>
  <c r="H4218" i="11"/>
  <c r="R4218" i="11" s="1"/>
  <c r="H4203" i="11"/>
  <c r="R4203" i="11" s="1"/>
  <c r="H4188" i="11"/>
  <c r="R4188" i="11" s="1"/>
  <c r="H4173" i="11"/>
  <c r="R4173" i="11" s="1"/>
  <c r="H4158" i="11"/>
  <c r="R4158" i="11" s="1"/>
  <c r="H4143" i="11"/>
  <c r="R4143" i="11" s="1"/>
  <c r="H4128" i="11"/>
  <c r="R4128" i="11" s="1"/>
  <c r="U26" i="13"/>
  <c r="T26" i="13"/>
  <c r="H1849" i="11"/>
  <c r="R1849" i="11" s="1"/>
  <c r="G125" i="12" s="1"/>
  <c r="H1864" i="11"/>
  <c r="R1864" i="11" s="1"/>
  <c r="G126" i="12" s="1"/>
  <c r="H1834" i="11"/>
  <c r="R1834" i="11" s="1"/>
  <c r="G124" i="12" s="1"/>
  <c r="H1969" i="11"/>
  <c r="R1969" i="11" s="1"/>
  <c r="G133" i="12" s="1"/>
  <c r="H1954" i="11"/>
  <c r="R1954" i="11" s="1"/>
  <c r="G132" i="12" s="1"/>
  <c r="H1939" i="11"/>
  <c r="R1939" i="11" s="1"/>
  <c r="G131" i="12" s="1"/>
  <c r="H1924" i="11"/>
  <c r="R1924" i="11" s="1"/>
  <c r="G130" i="12" s="1"/>
  <c r="H1909" i="11"/>
  <c r="R1909" i="11" s="1"/>
  <c r="G129" i="12" s="1"/>
  <c r="H1894" i="11"/>
  <c r="R1894" i="11" s="1"/>
  <c r="G128" i="12" s="1"/>
  <c r="H1879" i="11"/>
  <c r="R1879" i="11" s="1"/>
  <c r="G127" i="12" s="1"/>
  <c r="H1819" i="11"/>
  <c r="R1819" i="11" s="1"/>
  <c r="G123" i="12" s="1"/>
  <c r="F13" i="13"/>
  <c r="T13" i="13" s="1"/>
  <c r="I181" i="10"/>
  <c r="I170" i="10"/>
  <c r="I169" i="10"/>
  <c r="L13" i="13"/>
  <c r="I180" i="10"/>
  <c r="I178" i="10"/>
  <c r="I176" i="10"/>
  <c r="I174" i="10"/>
  <c r="I172" i="10"/>
  <c r="I168" i="10"/>
  <c r="M13" i="13"/>
  <c r="N13" i="13" s="1"/>
  <c r="I179" i="10"/>
  <c r="I177" i="10"/>
  <c r="I175" i="10"/>
  <c r="I173" i="10"/>
  <c r="I171" i="10"/>
  <c r="I167" i="10"/>
  <c r="H4279" i="11"/>
  <c r="R4279" i="11" s="1"/>
  <c r="H4264" i="11"/>
  <c r="R4264" i="11" s="1"/>
  <c r="H4249" i="11"/>
  <c r="R4249" i="11" s="1"/>
  <c r="H4234" i="11"/>
  <c r="R4234" i="11" s="1"/>
  <c r="H4219" i="11"/>
  <c r="R4219" i="11" s="1"/>
  <c r="H4204" i="11"/>
  <c r="R4204" i="11" s="1"/>
  <c r="H4189" i="11"/>
  <c r="R4189" i="11" s="1"/>
  <c r="H4174" i="11"/>
  <c r="R4174" i="11" s="1"/>
  <c r="H4159" i="11"/>
  <c r="R4159" i="11" s="1"/>
  <c r="H4144" i="11"/>
  <c r="R4144" i="11" s="1"/>
  <c r="H4129" i="11"/>
  <c r="R4129" i="11" s="1"/>
  <c r="H2284" i="11"/>
  <c r="R2284" i="11" s="1"/>
  <c r="G154" i="12" s="1"/>
  <c r="H2269" i="11"/>
  <c r="R2269" i="11" s="1"/>
  <c r="G153" i="12" s="1"/>
  <c r="H2254" i="11"/>
  <c r="R2254" i="11" s="1"/>
  <c r="G152" i="12" s="1"/>
  <c r="H2239" i="11"/>
  <c r="R2239" i="11" s="1"/>
  <c r="G151" i="12" s="1"/>
  <c r="H2179" i="11"/>
  <c r="R2179" i="11" s="1"/>
  <c r="G147" i="12" s="1"/>
  <c r="H2164" i="11"/>
  <c r="R2164" i="11" s="1"/>
  <c r="G146" i="12" s="1"/>
  <c r="H2149" i="11"/>
  <c r="R2149" i="11" s="1"/>
  <c r="G145" i="12" s="1"/>
  <c r="H2299" i="11"/>
  <c r="R2299" i="11" s="1"/>
  <c r="G155" i="12" s="1"/>
  <c r="H2224" i="11"/>
  <c r="R2224" i="11" s="1"/>
  <c r="G150" i="12" s="1"/>
  <c r="H2209" i="11"/>
  <c r="R2209" i="11" s="1"/>
  <c r="G149" i="12" s="1"/>
  <c r="H2194" i="11"/>
  <c r="R2194" i="11" s="1"/>
  <c r="G148" i="12" s="1"/>
  <c r="M15" i="13"/>
  <c r="N15" i="13" s="1"/>
  <c r="I210" i="10"/>
  <c r="I197" i="10"/>
  <c r="L15" i="13"/>
  <c r="F15" i="13"/>
  <c r="T15" i="13" s="1"/>
  <c r="I211" i="10"/>
  <c r="I209" i="10"/>
  <c r="I208" i="10"/>
  <c r="I207" i="10"/>
  <c r="I206" i="10"/>
  <c r="I205" i="10"/>
  <c r="I204" i="10"/>
  <c r="I203" i="10"/>
  <c r="I202" i="10"/>
  <c r="I201" i="10"/>
  <c r="I200" i="10"/>
  <c r="I199" i="10"/>
  <c r="I198" i="10"/>
  <c r="H2794" i="11"/>
  <c r="R2794" i="11" s="1"/>
  <c r="G188" i="12" s="1"/>
  <c r="H2779" i="11"/>
  <c r="R2779" i="11" s="1"/>
  <c r="G187" i="12" s="1"/>
  <c r="H2764" i="11"/>
  <c r="R2764" i="11" s="1"/>
  <c r="G186" i="12" s="1"/>
  <c r="H2749" i="11"/>
  <c r="R2749" i="11" s="1"/>
  <c r="G185" i="12" s="1"/>
  <c r="H2734" i="11"/>
  <c r="R2734" i="11" s="1"/>
  <c r="G184" i="12" s="1"/>
  <c r="H2719" i="11"/>
  <c r="R2719" i="11" s="1"/>
  <c r="G183" i="12" s="1"/>
  <c r="H2704" i="11"/>
  <c r="R2704" i="11" s="1"/>
  <c r="G182" i="12" s="1"/>
  <c r="H2689" i="11"/>
  <c r="R2689" i="11" s="1"/>
  <c r="G181" i="12" s="1"/>
  <c r="H2674" i="11"/>
  <c r="R2674" i="11" s="1"/>
  <c r="G180" i="12" s="1"/>
  <c r="H2659" i="11"/>
  <c r="R2659" i="11" s="1"/>
  <c r="G179" i="12" s="1"/>
  <c r="H2644" i="11"/>
  <c r="R2644" i="11" s="1"/>
  <c r="G178" i="12" s="1"/>
  <c r="M18" i="13"/>
  <c r="N18" i="13" s="1"/>
  <c r="L18" i="13"/>
  <c r="F18" i="13"/>
  <c r="T18" i="13" s="1"/>
  <c r="I256" i="10"/>
  <c r="I255" i="10"/>
  <c r="I254" i="10"/>
  <c r="I253" i="10"/>
  <c r="I252" i="10"/>
  <c r="I251" i="10"/>
  <c r="I250" i="10"/>
  <c r="I249" i="10"/>
  <c r="I248" i="10"/>
  <c r="I247" i="10"/>
  <c r="I246" i="10"/>
  <c r="I245" i="10"/>
  <c r="I244" i="10"/>
  <c r="I243" i="10"/>
  <c r="I242" i="10"/>
  <c r="U6" i="13"/>
  <c r="T6" i="13"/>
  <c r="U17" i="13"/>
  <c r="T17" i="13"/>
  <c r="U25" i="13"/>
  <c r="T25" i="13"/>
  <c r="U14" i="13"/>
  <c r="T14" i="13"/>
  <c r="H919" i="11"/>
  <c r="R919" i="11" s="1"/>
  <c r="G63" i="12" s="1"/>
  <c r="H934" i="11"/>
  <c r="R934" i="11" s="1"/>
  <c r="G64" i="12" s="1"/>
  <c r="H889" i="11"/>
  <c r="R889" i="11" s="1"/>
  <c r="G61" i="12" s="1"/>
  <c r="H904" i="11"/>
  <c r="R904" i="11" s="1"/>
  <c r="G62" i="12" s="1"/>
  <c r="H979" i="11"/>
  <c r="R979" i="11" s="1"/>
  <c r="G67" i="12" s="1"/>
  <c r="H964" i="11"/>
  <c r="R964" i="11" s="1"/>
  <c r="G66" i="12" s="1"/>
  <c r="H949" i="11"/>
  <c r="R949" i="11" s="1"/>
  <c r="G65" i="12" s="1"/>
  <c r="H874" i="11"/>
  <c r="R874" i="11" s="1"/>
  <c r="G60" i="12" s="1"/>
  <c r="H859" i="11"/>
  <c r="R859" i="11" s="1"/>
  <c r="G59" i="12" s="1"/>
  <c r="H844" i="11"/>
  <c r="R844" i="11" s="1"/>
  <c r="G58" i="12" s="1"/>
  <c r="H829" i="11"/>
  <c r="R829" i="11" s="1"/>
  <c r="G57" i="12" s="1"/>
  <c r="F7" i="12"/>
  <c r="F225" i="12"/>
  <c r="F231" i="12"/>
  <c r="F256" i="12"/>
  <c r="F259" i="12"/>
  <c r="F261" i="12"/>
  <c r="F265" i="12"/>
  <c r="F79" i="12"/>
  <c r="F81" i="12"/>
  <c r="F85" i="12"/>
  <c r="F87" i="12"/>
  <c r="F170" i="12"/>
  <c r="F175" i="12"/>
  <c r="F289" i="12"/>
  <c r="F293" i="12"/>
  <c r="F294" i="12"/>
  <c r="F3" i="12"/>
  <c r="F224" i="12"/>
  <c r="F228" i="12"/>
  <c r="F168" i="12"/>
  <c r="F171" i="12"/>
  <c r="F176" i="12"/>
  <c r="F298" i="12"/>
  <c r="F296" i="12"/>
  <c r="F257" i="12"/>
  <c r="F264" i="12"/>
  <c r="F167" i="12"/>
  <c r="F173" i="12"/>
  <c r="F177" i="12"/>
  <c r="F6" i="12"/>
  <c r="F9" i="12"/>
  <c r="F11" i="12"/>
  <c r="F223" i="12"/>
  <c r="F227" i="12"/>
  <c r="F229" i="12"/>
  <c r="F255" i="12"/>
  <c r="F258" i="12"/>
  <c r="F260" i="12"/>
  <c r="F263" i="12"/>
  <c r="F82" i="12"/>
  <c r="F86" i="12"/>
  <c r="F89" i="12"/>
  <c r="F291" i="12"/>
  <c r="F292" i="12"/>
  <c r="F2" i="12"/>
  <c r="F4" i="12"/>
  <c r="F5" i="12"/>
  <c r="F8" i="12"/>
  <c r="F10" i="12"/>
  <c r="F12" i="12"/>
  <c r="F222" i="12"/>
  <c r="F226" i="12"/>
  <c r="F232" i="12"/>
  <c r="F230" i="12"/>
  <c r="F262" i="12"/>
  <c r="F80" i="12"/>
  <c r="F84" i="12"/>
  <c r="F88" i="12"/>
  <c r="F83" i="12"/>
  <c r="F169" i="12"/>
  <c r="F172" i="12"/>
  <c r="F174" i="12"/>
  <c r="F288" i="12"/>
  <c r="F290" i="12"/>
  <c r="F297" i="12"/>
  <c r="F295" i="12"/>
  <c r="F105" i="12"/>
  <c r="F35" i="12"/>
  <c r="F36" i="12"/>
  <c r="F37" i="12"/>
  <c r="F38" i="12"/>
  <c r="F39" i="12"/>
  <c r="F42" i="12"/>
  <c r="F44" i="12"/>
  <c r="F40" i="12"/>
  <c r="F43" i="12"/>
  <c r="F45" i="12"/>
  <c r="F41" i="12"/>
  <c r="F287" i="12"/>
  <c r="F286" i="12"/>
  <c r="F285" i="12"/>
  <c r="F284" i="12"/>
  <c r="F283" i="12"/>
  <c r="F282" i="12"/>
  <c r="F281" i="12"/>
  <c r="F280" i="12"/>
  <c r="F279" i="12"/>
  <c r="F278" i="12"/>
  <c r="F277" i="12"/>
  <c r="F61" i="12"/>
  <c r="F62" i="12"/>
  <c r="F64" i="12"/>
  <c r="F67" i="12"/>
  <c r="F66" i="12"/>
  <c r="F65" i="12"/>
  <c r="F63" i="12"/>
  <c r="F60" i="12"/>
  <c r="F59" i="12"/>
  <c r="F58" i="12"/>
  <c r="F57" i="12"/>
  <c r="S14" i="13"/>
  <c r="S3" i="13"/>
  <c r="S27" i="13"/>
  <c r="S4" i="13"/>
  <c r="S9" i="13"/>
  <c r="S28" i="13"/>
  <c r="S29" i="13"/>
  <c r="S24" i="13"/>
  <c r="S19" i="13"/>
  <c r="S5" i="13"/>
  <c r="S20" i="13"/>
  <c r="S2" i="13"/>
  <c r="S10" i="13"/>
  <c r="S21" i="13"/>
  <c r="S22" i="13"/>
  <c r="S30" i="13"/>
  <c r="S23" i="13"/>
  <c r="S11" i="13"/>
  <c r="S8" i="13"/>
  <c r="S16" i="13"/>
  <c r="I388" i="10"/>
  <c r="I391" i="10"/>
  <c r="I390" i="10"/>
  <c r="I389" i="10"/>
  <c r="I386" i="10"/>
  <c r="I387" i="10"/>
  <c r="I383" i="10"/>
  <c r="I381" i="10"/>
  <c r="I385" i="10"/>
  <c r="M27" i="13"/>
  <c r="N27" i="13" s="1"/>
  <c r="L27" i="13"/>
  <c r="F27" i="13"/>
  <c r="I384" i="10"/>
  <c r="I382" i="10"/>
  <c r="I380" i="10"/>
  <c r="I378" i="10"/>
  <c r="I377" i="10"/>
  <c r="I260" i="9"/>
  <c r="D27" i="13"/>
  <c r="I27" i="13"/>
  <c r="I255" i="9"/>
  <c r="I258" i="9"/>
  <c r="I257" i="9"/>
  <c r="J27" i="13"/>
  <c r="K27" i="13" s="1"/>
  <c r="I253" i="9"/>
  <c r="I252" i="9"/>
  <c r="I261" i="9"/>
  <c r="I259" i="9"/>
  <c r="I256" i="9"/>
  <c r="I254" i="9"/>
  <c r="M7" i="13"/>
  <c r="N7" i="13" s="1"/>
  <c r="L7" i="13"/>
  <c r="F7" i="13"/>
  <c r="T7" i="13" s="1"/>
  <c r="I91" i="10"/>
  <c r="I90" i="10"/>
  <c r="I89" i="10"/>
  <c r="I88" i="10"/>
  <c r="I87" i="10"/>
  <c r="I86" i="10"/>
  <c r="I85" i="10"/>
  <c r="I84" i="10"/>
  <c r="I83" i="10"/>
  <c r="I82" i="10"/>
  <c r="I81" i="10"/>
  <c r="I80" i="10"/>
  <c r="I79" i="10"/>
  <c r="I78" i="10"/>
  <c r="I77" i="10"/>
  <c r="U12" i="13" l="1"/>
  <c r="T12" i="13"/>
  <c r="R13" i="13"/>
  <c r="P13" i="13"/>
  <c r="Q13" i="13" s="1"/>
  <c r="O13" i="13"/>
  <c r="H133" i="12"/>
  <c r="H132" i="12"/>
  <c r="H131" i="12"/>
  <c r="H130" i="12"/>
  <c r="H129" i="12"/>
  <c r="H128" i="12"/>
  <c r="H127" i="12"/>
  <c r="H126" i="12"/>
  <c r="H125" i="12"/>
  <c r="H124" i="12"/>
  <c r="H123" i="12"/>
  <c r="R15" i="13"/>
  <c r="P15" i="13"/>
  <c r="Q15" i="13" s="1"/>
  <c r="O15" i="13"/>
  <c r="H155" i="12"/>
  <c r="H154" i="12"/>
  <c r="H153" i="12"/>
  <c r="H152" i="12"/>
  <c r="H151" i="12"/>
  <c r="H150" i="12"/>
  <c r="H149" i="12"/>
  <c r="H148" i="12"/>
  <c r="H147" i="12"/>
  <c r="H146" i="12"/>
  <c r="H145" i="12"/>
  <c r="H178" i="12"/>
  <c r="H179" i="12"/>
  <c r="H180" i="12"/>
  <c r="H181" i="12"/>
  <c r="H182" i="12"/>
  <c r="H183" i="12"/>
  <c r="H184" i="12"/>
  <c r="H185" i="12"/>
  <c r="H186" i="12"/>
  <c r="H187" i="12"/>
  <c r="H188" i="12"/>
  <c r="O18" i="13"/>
  <c r="P18" i="13"/>
  <c r="Q18" i="13" s="1"/>
  <c r="R18" i="13"/>
  <c r="R7" i="13"/>
  <c r="P7" i="13"/>
  <c r="Q7" i="13" s="1"/>
  <c r="O7" i="13"/>
  <c r="H67" i="12"/>
  <c r="H66" i="12"/>
  <c r="H65" i="12"/>
  <c r="H64" i="12"/>
  <c r="H63" i="12"/>
  <c r="H62" i="12"/>
  <c r="H61" i="12"/>
  <c r="H60" i="12"/>
  <c r="H59" i="12"/>
  <c r="H58" i="12"/>
  <c r="H57" i="12"/>
  <c r="U27" i="13"/>
  <c r="T27" i="13"/>
  <c r="G287" i="12"/>
  <c r="G286" i="12"/>
  <c r="G285" i="12"/>
  <c r="G284" i="12"/>
  <c r="G283" i="12"/>
  <c r="G282" i="12"/>
  <c r="G281" i="12"/>
  <c r="G280" i="12"/>
  <c r="G279" i="12"/>
  <c r="G278" i="12"/>
  <c r="G277" i="12"/>
  <c r="H116" i="12"/>
  <c r="H117" i="12"/>
  <c r="H118" i="12"/>
  <c r="H119" i="12"/>
  <c r="H120" i="12"/>
  <c r="H121" i="12"/>
  <c r="H122" i="12"/>
  <c r="O12" i="13"/>
  <c r="P12" i="13"/>
  <c r="Q12" i="13" s="1"/>
  <c r="R12" i="13"/>
  <c r="H16" i="12"/>
  <c r="H17" i="12"/>
  <c r="O3" i="13"/>
  <c r="H19" i="12"/>
  <c r="H20" i="12"/>
  <c r="H21" i="12"/>
  <c r="H22" i="12"/>
  <c r="H23" i="12"/>
  <c r="P3" i="13"/>
  <c r="Q3" i="13" s="1"/>
  <c r="R3" i="13"/>
  <c r="H18" i="12"/>
  <c r="H13" i="12"/>
  <c r="H14" i="12"/>
  <c r="H15" i="12"/>
  <c r="H299" i="12"/>
  <c r="H300" i="12"/>
  <c r="H301" i="12"/>
  <c r="H302" i="12"/>
  <c r="H303" i="12"/>
  <c r="H304" i="12"/>
  <c r="H305" i="12"/>
  <c r="H306" i="12"/>
  <c r="H307" i="12"/>
  <c r="H308" i="12"/>
  <c r="H309" i="12"/>
  <c r="O29" i="13"/>
  <c r="P29" i="13"/>
  <c r="Q29" i="13" s="1"/>
  <c r="R29" i="13"/>
  <c r="H27" i="12"/>
  <c r="H28" i="12"/>
  <c r="H29" i="12"/>
  <c r="H30" i="12"/>
  <c r="H31" i="12"/>
  <c r="H32" i="12"/>
  <c r="H33" i="12"/>
  <c r="H34" i="12"/>
  <c r="O4" i="13"/>
  <c r="P4" i="13"/>
  <c r="Q4" i="13" s="1"/>
  <c r="R4" i="13"/>
  <c r="R27" i="13" l="1"/>
  <c r="P27" i="13"/>
  <c r="Q27" i="13" s="1"/>
  <c r="O27" i="13"/>
  <c r="H287" i="12"/>
  <c r="H286" i="12"/>
  <c r="H285" i="12"/>
  <c r="H284" i="12"/>
  <c r="H283" i="12"/>
  <c r="H282" i="12"/>
  <c r="H281" i="12"/>
  <c r="H280" i="12"/>
  <c r="H279" i="12"/>
  <c r="H278" i="12"/>
  <c r="H277" i="12"/>
</calcChain>
</file>

<file path=xl/sharedStrings.xml><?xml version="1.0" encoding="utf-8"?>
<sst xmlns="http://schemas.openxmlformats.org/spreadsheetml/2006/main" count="4273" uniqueCount="203">
  <si>
    <t>Atlas Integrated Scoring Formula Model</t>
  </si>
  <si>
    <t>Purpose</t>
  </si>
  <si>
    <t>Update workflow</t>
  </si>
  <si>
    <t>Yellow cells</t>
  </si>
  <si>
    <t>Blue headers</t>
  </si>
  <si>
    <t>Formula-driven calculation and output tables.</t>
  </si>
  <si>
    <t>Score precision</t>
  </si>
  <si>
    <t>Formulas retain full precision. Displayed score fields use six decimal places for auditability.</t>
  </si>
  <si>
    <t>Level 1 impact</t>
  </si>
  <si>
    <t>Level 1 risk</t>
  </si>
  <si>
    <t>impact_component × population_priority</t>
  </si>
  <si>
    <t>Condition improvement</t>
  </si>
  <si>
    <t>Σ(condition_score × lfat_score), by BSR and action</t>
  </si>
  <si>
    <t>Action benefit</t>
  </si>
  <si>
    <t>Σ(limiting-factor risk_score × lfat_score), by BSR and action</t>
  </si>
  <si>
    <t>Sheet</t>
  </si>
  <si>
    <t>Role</t>
  </si>
  <si>
    <t>Primary content</t>
  </si>
  <si>
    <t>Fish Use</t>
  </si>
  <si>
    <t>Source</t>
  </si>
  <si>
    <t>BSR × species × life-stage fish-use ratings</t>
  </si>
  <si>
    <t>Population</t>
  </si>
  <si>
    <t>Basin × species × life-stage population priorities</t>
  </si>
  <si>
    <t>Limiting Factors</t>
  </si>
  <si>
    <t>BSR × limiting-factor condition scores</t>
  </si>
  <si>
    <t>Vulnerability</t>
  </si>
  <si>
    <t>Species × source life-stage × limiting-factor vulnerability</t>
  </si>
  <si>
    <t>LFAT</t>
  </si>
  <si>
    <t>Action × limiting-factor relationship weights</t>
  </si>
  <si>
    <t>Vulnerability Mapped</t>
  </si>
  <si>
    <t>Calculation</t>
  </si>
  <si>
    <t>Migration-stage collapse using the maximum source vulnerability</t>
  </si>
  <si>
    <t>L1 Calculation Grid</t>
  </si>
  <si>
    <t>4,350 row-level impact and risk components</t>
  </si>
  <si>
    <t>Life Stage Scores</t>
  </si>
  <si>
    <t>Output</t>
  </si>
  <si>
    <t>Level 1 summaries by BSR, species, and life stage</t>
  </si>
  <si>
    <t>Limiting Factor Scores</t>
  </si>
  <si>
    <t>Level 1 summaries by BSR and limiting factor</t>
  </si>
  <si>
    <t>Action Components</t>
  </si>
  <si>
    <t>Level 2 action × limiting-factor components</t>
  </si>
  <si>
    <t>Action Scores</t>
  </si>
  <si>
    <t>Level 2 summaries by BSR and action type</t>
  </si>
  <si>
    <t>BSR Summary</t>
  </si>
  <si>
    <t>Overall risk, highest priorities, and action-benefit summary</t>
  </si>
  <si>
    <t>QC</t>
  </si>
  <si>
    <t>Control</t>
  </si>
  <si>
    <t>Row-count, balance, and formula checks</t>
  </si>
  <si>
    <t>bsr</t>
  </si>
  <si>
    <t>basin</t>
  </si>
  <si>
    <t>bsr_crosswalk_status</t>
  </si>
  <si>
    <t>species</t>
  </si>
  <si>
    <t>life_stage</t>
  </si>
  <si>
    <t>CC1</t>
  </si>
  <si>
    <t>Catherine Creek</t>
  </si>
  <si>
    <t>provisional_positional</t>
  </si>
  <si>
    <t>Chinook</t>
  </si>
  <si>
    <t>Spawning</t>
  </si>
  <si>
    <t>Winter Rearing</t>
  </si>
  <si>
    <t>Summer Rearing</t>
  </si>
  <si>
    <t>Migration</t>
  </si>
  <si>
    <t>Steelhead</t>
  </si>
  <si>
    <t>Bull Trout</t>
  </si>
  <si>
    <t>Spawning &amp; Resident</t>
  </si>
  <si>
    <t>FMO</t>
  </si>
  <si>
    <t>CC2</t>
  </si>
  <si>
    <t>CC3</t>
  </si>
  <si>
    <t>CC4</t>
  </si>
  <si>
    <t>CC5</t>
  </si>
  <si>
    <t>CC6</t>
  </si>
  <si>
    <t>CC7</t>
  </si>
  <si>
    <t>CC8</t>
  </si>
  <si>
    <t>CC9</t>
  </si>
  <si>
    <t>UGR1</t>
  </si>
  <si>
    <t>Upper Grande Ronde</t>
  </si>
  <si>
    <t>exact_identifier</t>
  </si>
  <si>
    <t>UGR2</t>
  </si>
  <si>
    <t>UGR3</t>
  </si>
  <si>
    <t>UGR4</t>
  </si>
  <si>
    <t>UGR5</t>
  </si>
  <si>
    <t>UGR6</t>
  </si>
  <si>
    <t>UGR7</t>
  </si>
  <si>
    <t>UGR8</t>
  </si>
  <si>
    <t>UGR9</t>
  </si>
  <si>
    <t>UGR10</t>
  </si>
  <si>
    <t>UGR11</t>
  </si>
  <si>
    <t>UGR12</t>
  </si>
  <si>
    <t>UGR13</t>
  </si>
  <si>
    <t>UGR14</t>
  </si>
  <si>
    <t>UGR15</t>
  </si>
  <si>
    <t>UGR16</t>
  </si>
  <si>
    <t>UGR17</t>
  </si>
  <si>
    <t>UGR18</t>
  </si>
  <si>
    <t>UGR19</t>
  </si>
  <si>
    <t>UGR20</t>
  </si>
  <si>
    <t>population_priority</t>
  </si>
  <si>
    <t>limiting_factor</t>
  </si>
  <si>
    <t>lf_condition_score_raw_1_5</t>
  </si>
  <si>
    <t>lf_condition_score</t>
  </si>
  <si>
    <t>Riparian Condition</t>
  </si>
  <si>
    <t>Floodplain Condition</t>
  </si>
  <si>
    <t>Side Channel and Wetland Habitat</t>
  </si>
  <si>
    <t>Channel and Habitat Structure</t>
  </si>
  <si>
    <t>Decreased Sediment Quantity</t>
  </si>
  <si>
    <t>Increased Sediment Quantity</t>
  </si>
  <si>
    <t>Anthropogenic Barriers</t>
  </si>
  <si>
    <t>Predation</t>
  </si>
  <si>
    <t>Altered Primary Productivity</t>
  </si>
  <si>
    <t>Non-Native Species Interactions and Competition</t>
  </si>
  <si>
    <t>Decreased Water Quantity</t>
  </si>
  <si>
    <t>Altered Flow Timing</t>
  </si>
  <si>
    <t>Summer Water Temperature</t>
  </si>
  <si>
    <t>Winter Water Temperature</t>
  </si>
  <si>
    <t>Water Quality</t>
  </si>
  <si>
    <t>source_life_stage</t>
  </si>
  <si>
    <t>vulnerability_rank</t>
  </si>
  <si>
    <t>vulnerability_score</t>
  </si>
  <si>
    <t>FMO (Fluvial)</t>
  </si>
  <si>
    <t>Spawning/Rearing (fluvial) &amp; Resident</t>
  </si>
  <si>
    <t>Adult Migration &amp; Holding</t>
  </si>
  <si>
    <t>Juvenile Emigration</t>
  </si>
  <si>
    <t>Spawning, Incubation, Emergence</t>
  </si>
  <si>
    <t>action_id</t>
  </si>
  <si>
    <t>action_type</t>
  </si>
  <si>
    <t>directness_code</t>
  </si>
  <si>
    <t>directness_rating</t>
  </si>
  <si>
    <t>directness_value</t>
  </si>
  <si>
    <t>frequency_code</t>
  </si>
  <si>
    <t>frequency_rating</t>
  </si>
  <si>
    <t>frequency_value</t>
  </si>
  <si>
    <t>lfat_score</t>
  </si>
  <si>
    <t>Protect Land (Easement and Acquisition)</t>
  </si>
  <si>
    <t>I</t>
  </si>
  <si>
    <t>Indirect Benefit</t>
  </si>
  <si>
    <t>CD</t>
  </si>
  <si>
    <t>Context-Dependant Benefit</t>
  </si>
  <si>
    <t>C</t>
  </si>
  <si>
    <t>Common Benefit</t>
  </si>
  <si>
    <t>R</t>
  </si>
  <si>
    <t>Rare Benefit</t>
  </si>
  <si>
    <t>Instream Complexity Improvement</t>
  </si>
  <si>
    <t>N</t>
  </si>
  <si>
    <t>Negligible</t>
  </si>
  <si>
    <t>D</t>
  </si>
  <si>
    <t>Direct Benefit</t>
  </si>
  <si>
    <t>Floodplain – Reconnect and Restore</t>
  </si>
  <si>
    <t>Riparian Vegetation Restoration</t>
  </si>
  <si>
    <t>Fish Passage – Barrier Removal and Replacement</t>
  </si>
  <si>
    <t>Instream Flow Restoration</t>
  </si>
  <si>
    <t>Thermal Refuge Enhancement (reconnect, expand)</t>
  </si>
  <si>
    <t>Water Quality Improvement (not including temperature)</t>
  </si>
  <si>
    <t>Nutrient Enhancement</t>
  </si>
  <si>
    <t>Upland Treatments</t>
  </si>
  <si>
    <t>Species Management (non-native or unnatural)</t>
  </si>
  <si>
    <t>Reproduces Levels 1 and 2 from atlas_integrated_scoring(20260811-220550).ipynb using Excel formulas linked to the five embedded source-data sheets.</t>
  </si>
  <si>
    <t>Edit or replace values within the existing source rows. Do not sort source sheets unless the linked calculation rows are rebuilt.</t>
  </si>
  <si>
    <t>Source data embedded from the five standardized scoring tables.</t>
  </si>
  <si>
    <t>fish_use_score_decimal × condition_score × vulnerability_score</t>
  </si>
  <si>
    <t>Review metadata</t>
  </si>
  <si>
    <t>Action definitions and review flags are not present in the embedded source tables. They do not affect the numeric scores and are omitted from the output tables.</t>
  </si>
  <si>
    <t>fish_use_score_decimal</t>
  </si>
  <si>
    <t>vulnerability_rank_min</t>
  </si>
  <si>
    <t>vulnerability_rank_max</t>
  </si>
  <si>
    <t>vulnerability_score_min</t>
  </si>
  <si>
    <t>vulnerability_score_max</t>
  </si>
  <si>
    <t>source_vulnerability_rows</t>
  </si>
  <si>
    <t>source_life_stages</t>
  </si>
  <si>
    <t>fish_use_score</t>
  </si>
  <si>
    <t>condition_score_raw_1_5</t>
  </si>
  <si>
    <t>condition_score</t>
  </si>
  <si>
    <t>impact_component</t>
  </si>
  <si>
    <t>risk_component</t>
  </si>
  <si>
    <t>impact_score</t>
  </si>
  <si>
    <t>risk_score</t>
  </si>
  <si>
    <t>risk_rank_within_bsr</t>
  </si>
  <si>
    <t>priority_label</t>
  </si>
  <si>
    <t>limiting_factor_impact_score</t>
  </si>
  <si>
    <t>limiting_factor_risk_score</t>
  </si>
  <si>
    <t>condition_improvement_component</t>
  </si>
  <si>
    <t>amelioration_component</t>
  </si>
  <si>
    <t>benefit_component</t>
  </si>
  <si>
    <t>condition_improvement_score</t>
  </si>
  <si>
    <t>limiting_factor_amelioration_score</t>
  </si>
  <si>
    <t>overall_benefit_score</t>
  </si>
  <si>
    <t>benefit_rank_within_bsr</t>
  </si>
  <si>
    <t>overall_impact_score</t>
  </si>
  <si>
    <t>overall_risk_score</t>
  </si>
  <si>
    <t>lf_sum_impact_score</t>
  </si>
  <si>
    <t>lf_sum_risk_score</t>
  </si>
  <si>
    <t>fish_use_score_variants</t>
  </si>
  <si>
    <t>highest_priority_life_stage</t>
  </si>
  <si>
    <t>top_life_stage_risk_score</t>
  </si>
  <si>
    <t>highest_priority_life_stage_tie_count</t>
  </si>
  <si>
    <t>highest_priority_limiting_factor</t>
  </si>
  <si>
    <t>top_limiting_factor_risk_score</t>
  </si>
  <si>
    <t>highest_priority_limiting_factor_tie_count</t>
  </si>
  <si>
    <t>highest_priority_action</t>
  </si>
  <si>
    <t>highest_priority_action_benefit_score</t>
  </si>
  <si>
    <t>highest_priority_action_tie_count</t>
  </si>
  <si>
    <t>sum_action_benefit_provisional</t>
  </si>
  <si>
    <t>impact_balance_difference</t>
  </si>
  <si>
    <t>risk_balance_difference</t>
  </si>
  <si>
    <t>final_score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</si>
</sst>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00"/>
    <numFmt numFmtId="165" formatCode="0.000000000000"/>
  </numFmts>
  <fonts count="10" x14ac:knownFonts="1">
    <font>
      <sz val="10"/>
      <name val="Arial"/>
    </font>
    <font>
      <sz val="11"/>
      <name val="Calibri"/>
    </font>
    <font>
      <b/>
      <sz val="16"/>
      <color rgb="FFFFFFFF"/>
      <name val="Calibri"/>
    </font>
    <font>
      <sz val="11"/>
      <color rgb="FF1F1F1F"/>
      <name val="Calibri"/>
    </font>
    <font>
      <b/>
      <sz val="11"/>
      <color rgb="FF1F1F1F"/>
      <name val="Calibri"/>
    </font>
    <font>
      <b/>
      <sz val="11"/>
      <color rgb="FFFFFFFF"/>
      <name val="Calibri"/>
    </font>
    <font>
      <sz val="11"/>
      <color rgb="FF595959"/>
      <name val="Calibri"/>
    </font>
    <font>
      <b/>
      <sz val="10"/>
      <color rgb="FFFFFFFF"/>
      <name val="Arial"/>
    </font>
    <font>
      <sz val="10"/>
      <color rgb="FF404040"/>
      <name val="Arial"/>
    </font>
    <font>
      <b/>
      <sz val="10"/>
      <color rgb="FF17365D"/>
      <name val="Arial"/>
    </font>
  </fonts>
  <fills count="8">
    <fill>
      <patternFill patternType="none"/>
    </fill>
    <fill>
      <patternFill patternType="gray125"/>
    </fill>
    <fill>
      <patternFill patternType="solid">
        <fgColor rgb="FF17365D"/>
      </patternFill>
    </fill>
    <fill>
      <patternFill patternType="solid">
        <fgColor rgb="FFFFFFFF"/>
      </patternFill>
    </fill>
    <fill>
      <patternFill patternType="solid">
        <fgColor rgb="FF2F75B5"/>
      </patternFill>
    </fill>
    <fill>
      <patternFill patternType="solid">
        <fgColor rgb="FFFFF6D6"/>
      </patternFill>
    </fill>
    <fill>
      <patternFill patternType="solid">
        <fgColor rgb="FF2F75B5"/>
      </patternFill>
    </fill>
    <fill>
      <patternFill patternType="solid">
        <fgColor rgb="FFD9EAF7"/>
      </patternFill>
    </fill>
  </fills>
  <borders count="8">
    <border>
      <left/>
      <right/>
      <top/>
      <bottom/>
      <diagonal/>
    </border>
    <border>
      <left style="thin">
        <color rgb="FF17365D"/>
      </left>
      <right style="thin">
        <color rgb="FF17365D"/>
      </right>
      <top style="thin">
        <color rgb="FF17365D"/>
      </top>
      <bottom style="thin">
        <color rgb="FF17365D"/>
      </bottom>
      <diagonal/>
    </border>
    <border>
      <left/>
      <right/>
      <top/>
      <bottom style="thin">
        <color rgb="FFE6E6E6"/>
      </bottom>
      <diagonal/>
    </border>
    <border>
      <left/>
      <right/>
      <top style="thin">
        <color rgb="FFE6E6E6"/>
      </top>
      <bottom style="thin">
        <color rgb="FFE6E6E6"/>
      </bottom>
      <diagonal/>
    </border>
    <border>
      <left/>
      <right/>
      <top style="thin">
        <color rgb="FFE6E6E6"/>
      </top>
      <bottom/>
      <diagonal/>
    </border>
    <border>
      <left style="thin">
        <color rgb="FF17365D"/>
      </left>
      <right/>
      <top style="thin">
        <color rgb="FF17365D"/>
      </top>
      <bottom style="thin">
        <color rgb="FF17365D"/>
      </bottom>
      <diagonal/>
    </border>
    <border>
      <left/>
      <right/>
      <top style="thin">
        <color rgb="FF17365D"/>
      </top>
      <bottom style="thin">
        <color rgb="FF17365D"/>
      </bottom>
      <diagonal/>
    </border>
    <border>
      <left/>
      <right style="thin">
        <color rgb="FF17365D"/>
      </right>
      <top style="thin">
        <color rgb="FF17365D"/>
      </top>
      <bottom style="thin">
        <color rgb="FF17365D"/>
      </bottom>
      <diagonal/>
    </border>
  </borders>
  <cellStyleXfs count="2">
    <xf numFmtId="0" fontId="0" fillId="0" borderId="0"/>
    <xf numFmtId="0" fontId="1" fillId="0" borderId="0"/>
  </cellStyleXfs>
  <cellXfs count="23">
    <xf numFmtId="0" fontId="0" fillId="0" borderId="0" xfId="0"/>
    <xf numFmtId="0" fontId="3" fillId="3" borderId="2" xfId="1" applyFont="1" applyFill="1" applyBorder="1" applyAlignment="1">
      <alignment vertical="center"/>
    </xf>
    <xf numFmtId="0" fontId="4" fillId="3" borderId="3" xfId="1" applyFont="1" applyFill="1" applyBorder="1" applyAlignment="1">
      <alignment vertical="center"/>
    </xf>
    <xf numFmtId="0" fontId="3" fillId="3" borderId="3" xfId="1" applyFont="1" applyFill="1" applyBorder="1" applyAlignment="1">
      <alignment vertical="center" wrapText="1"/>
    </xf>
    <xf numFmtId="0" fontId="3" fillId="3" borderId="3" xfId="1" applyFont="1" applyFill="1" applyBorder="1" applyAlignment="1">
      <alignment vertical="center"/>
    </xf>
    <xf numFmtId="0" fontId="5" fillId="4" borderId="3" xfId="1" applyFont="1" applyFill="1" applyBorder="1" applyAlignment="1">
      <alignment vertical="center"/>
    </xf>
    <xf numFmtId="0" fontId="3" fillId="3" borderId="4" xfId="1" applyFont="1" applyFill="1" applyBorder="1" applyAlignment="1">
      <alignment vertical="center"/>
    </xf>
    <xf numFmtId="0" fontId="5" fillId="4" borderId="5" xfId="1" applyFont="1" applyFill="1" applyBorder="1" applyAlignment="1">
      <alignment vertical="center" wrapText="1"/>
    </xf>
    <xf numFmtId="0" fontId="5" fillId="4" borderId="6" xfId="1" applyFont="1" applyFill="1" applyBorder="1" applyAlignment="1">
      <alignment vertical="center" wrapText="1"/>
    </xf>
    <xf numFmtId="0" fontId="5" fillId="4" borderId="7" xfId="1" applyFont="1" applyFill="1" applyBorder="1" applyAlignment="1">
      <alignment vertical="center" wrapText="1"/>
    </xf>
    <xf numFmtId="0" fontId="6" fillId="5" borderId="2" xfId="1" applyFont="1" applyFill="1" applyBorder="1" applyAlignment="1">
      <alignment vertical="center"/>
    </xf>
    <xf numFmtId="0" fontId="6" fillId="5" borderId="3" xfId="1" applyFont="1" applyFill="1" applyBorder="1" applyAlignment="1">
      <alignment vertical="center"/>
    </xf>
    <xf numFmtId="0" fontId="6" fillId="5" borderId="4" xfId="1" applyFont="1" applyFill="1" applyBorder="1" applyAlignment="1">
      <alignment vertical="center"/>
    </xf>
    <xf numFmtId="0" fontId="4" fillId="3" borderId="3" xfId="0" applyFont="1" applyFill="1" applyBorder="1" applyAlignment="1">
      <alignment vertical="center"/>
    </xf>
    <xf numFmtId="0" fontId="3" fillId="3" borderId="3" xfId="0" applyFont="1" applyFill="1" applyBorder="1" applyAlignment="1">
      <alignment vertical="center" wrapText="1"/>
    </xf>
    <xf numFmtId="0" fontId="7" fillId="6" borderId="0" xfId="0" applyFont="1" applyFill="1" applyAlignment="1">
      <alignment vertical="center" wrapText="1"/>
    </xf>
    <xf numFmtId="0" fontId="8" fillId="0" borderId="0" xfId="0" applyFont="1"/>
    <xf numFmtId="1" fontId="8" fillId="0" borderId="0" xfId="0" applyNumberFormat="1" applyFont="1"/>
    <xf numFmtId="164" fontId="8" fillId="0" borderId="0" xfId="0" applyNumberFormat="1" applyFont="1"/>
    <xf numFmtId="2" fontId="8" fillId="0" borderId="0" xfId="0" applyNumberFormat="1" applyFont="1"/>
    <xf numFmtId="165" fontId="8" fillId="0" borderId="0" xfId="0" applyNumberFormat="1" applyFont="1"/>
    <xf numFmtId="164" fontId="9" fillId="7" borderId="0" xfId="0" applyNumberFormat="1" applyFont="1" applyFill="1"/>
    <xf numFmtId="0" fontId="2" fillId="2" borderId="1" xfId="1" applyFont="1" applyFill="1" applyBorder="1" applyAlignment="1">
      <alignment vertical="center" wrapText="1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156082"/>
      <rgbColor rgb="FFC0C0C0"/>
      <rgbColor rgb="FF808080"/>
      <rgbColor rgb="FF9999FF"/>
      <rgbColor rgb="FF993366"/>
      <rgbColor rgb="FFFFF6D6"/>
      <rgbColor rgb="FFEAF2F8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6E6E6"/>
      <rgbColor rgb="FFE2F0D9"/>
      <rgbColor rgb="FFFFFF99"/>
      <rgbColor rgb="FF99CCFF"/>
      <rgbColor rgb="FFFF99CC"/>
      <rgbColor rgb="FFCC99FF"/>
      <rgbColor rgb="FFFCE4D6"/>
      <rgbColor rgb="FF2F75B5"/>
      <rgbColor rgb="FF46B1E1"/>
      <rgbColor rgb="FF99CC00"/>
      <rgbColor rgb="FFFFCC00"/>
      <rgbColor rgb="FFFF9900"/>
      <rgbColor rgb="FFFF6600"/>
      <rgbColor rgb="FF595959"/>
      <rgbColor rgb="FF969696"/>
      <rgbColor rgb="FF17365D"/>
      <rgbColor rgb="FF339966"/>
      <rgbColor rgb="FF003300"/>
      <rgbColor rgb="FF375623"/>
      <rgbColor rgb="FF993300"/>
      <rgbColor rgb="FF993366"/>
      <rgbColor rgb="FF333399"/>
      <rgbColor rgb="FF1F1F1F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0000000}" name="FishUseSource" displayName="FishUseSource" ref="A1:F291" totalsRowShown="0">
  <autoFilter ref="A1:F291" xr:uid="{00000000-0009-0000-0100-000003000000}"/>
  <tableColumns count="6">
    <tableColumn id="1" xr3:uid="{00000000-0010-0000-0000-000001000000}" name="bsr"/>
    <tableColumn id="2" xr3:uid="{00000000-0010-0000-0000-000002000000}" name="basin"/>
    <tableColumn id="3" xr3:uid="{00000000-0010-0000-0000-000003000000}" name="bsr_crosswalk_status"/>
    <tableColumn id="4" xr3:uid="{00000000-0010-0000-0000-000004000000}" name="species"/>
    <tableColumn id="5" xr3:uid="{00000000-0010-0000-0000-000005000000}" name="life_stage"/>
    <tableColumn id="12" xr3:uid="{00000000-0010-0000-0000-00000C000000}" name="fish_use_score2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1000000}" name="PopulationSource" displayName="PopulationSource" ref="A1:D21" totalsRowShown="0">
  <autoFilter ref="A1:D21" xr:uid="{00000000-0009-0000-0100-000008000000}"/>
  <tableColumns count="4">
    <tableColumn id="1" xr3:uid="{00000000-0010-0000-0100-000001000000}" name="basin"/>
    <tableColumn id="2" xr3:uid="{00000000-0010-0000-0100-000002000000}" name="species"/>
    <tableColumn id="3" xr3:uid="{00000000-0010-0000-0100-000003000000}" name="life_stage"/>
    <tableColumn id="4" xr3:uid="{00000000-0010-0000-0100-000004000000}" name="population_priority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2000000}" name="LimitingFactorsSource" displayName="LimitingFactorsSource" ref="A1:D436" totalsRowShown="0">
  <autoFilter ref="A1:D436" xr:uid="{00000000-0009-0000-0100-000007000000}"/>
  <tableColumns count="4">
    <tableColumn id="1" xr3:uid="{00000000-0010-0000-0200-000001000000}" name="bsr"/>
    <tableColumn id="2" xr3:uid="{00000000-0010-0000-0200-000002000000}" name="limiting_factor"/>
    <tableColumn id="16" xr3:uid="{00000000-0010-0000-0200-000010000000}" name="lf_condition_score_raw_1_5"/>
    <tableColumn id="17" xr3:uid="{00000000-0010-0000-0200-000011000000}" name="lf_condition_score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0000000-000C-0000-FFFF-FFFF03000000}" name="VulnerabilitySource" displayName="VulnerabilitySource" ref="A1:F181" totalsRowShown="0">
  <autoFilter ref="A1:F181" xr:uid="{00000000-0009-0000-0100-00000A000000}"/>
  <tableColumns count="6">
    <tableColumn id="1" xr3:uid="{00000000-0010-0000-0300-000001000000}" name="species"/>
    <tableColumn id="2" xr3:uid="{00000000-0010-0000-0300-000002000000}" name="source_life_stage"/>
    <tableColumn id="3" xr3:uid="{00000000-0010-0000-0300-000003000000}" name="life_stage"/>
    <tableColumn id="4" xr3:uid="{00000000-0010-0000-0300-000004000000}" name="limiting_factor"/>
    <tableColumn id="5" xr3:uid="{00000000-0010-0000-0300-000005000000}" name="vulnerability_rank"/>
    <tableColumn id="6" xr3:uid="{00000000-0010-0000-0300-000006000000}" name="vulnerability_score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4000000}" name="LFATSource" displayName="LFATSource" ref="A1:J166" totalsRowShown="0">
  <autoFilter ref="A1:J166" xr:uid="{00000000-0009-0000-0100-000004000000}"/>
  <tableColumns count="10">
    <tableColumn id="1" xr3:uid="{00000000-0010-0000-0400-000001000000}" name="action_id"/>
    <tableColumn id="2" xr3:uid="{00000000-0010-0000-0400-000002000000}" name="action_type"/>
    <tableColumn id="5" xr3:uid="{00000000-0010-0000-0400-000005000000}" name="limiting_factor"/>
    <tableColumn id="7" xr3:uid="{00000000-0010-0000-0400-000007000000}" name="directness_code"/>
    <tableColumn id="8" xr3:uid="{00000000-0010-0000-0400-000008000000}" name="directness_rating"/>
    <tableColumn id="9" xr3:uid="{00000000-0010-0000-0400-000009000000}" name="directness_value"/>
    <tableColumn id="10" xr3:uid="{00000000-0010-0000-0400-00000A000000}" name="frequency_code"/>
    <tableColumn id="11" xr3:uid="{00000000-0010-0000-0400-00000B000000}" name="frequency_rating"/>
    <tableColumn id="12" xr3:uid="{00000000-0010-0000-0400-00000C000000}" name="frequency_value"/>
    <tableColumn id="13" xr3:uid="{00000000-0010-0000-0400-00000D000000}" name="lfat_score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00000000-000C-0000-FFFF-FFFF05000000}" name="VulnerabilityMappedCalc" displayName="VulnerabilityMappedCalc" ref="A1:J151" totalsRowShown="0">
  <autoFilter ref="A1:J151" xr:uid="{00000000-0009-0000-0100-00000B000000}"/>
  <tableColumns count="10">
    <tableColumn id="1" xr3:uid="{00000000-0010-0000-0500-000001000000}" name="species"/>
    <tableColumn id="2" xr3:uid="{00000000-0010-0000-0500-000002000000}" name="life_stage"/>
    <tableColumn id="3" xr3:uid="{00000000-0010-0000-0500-000003000000}" name="limiting_factor"/>
    <tableColumn id="4" xr3:uid="{00000000-0010-0000-0500-000004000000}" name="vulnerability_rank_min"/>
    <tableColumn id="5" xr3:uid="{00000000-0010-0000-0500-000005000000}" name="vulnerability_rank_max"/>
    <tableColumn id="6" xr3:uid="{00000000-0010-0000-0500-000006000000}" name="vulnerability_score_min"/>
    <tableColumn id="7" xr3:uid="{00000000-0010-0000-0500-000007000000}" name="vulnerability_score_max"/>
    <tableColumn id="8" xr3:uid="{00000000-0010-0000-0500-000008000000}" name="vulnerability_score"/>
    <tableColumn id="9" xr3:uid="{00000000-0010-0000-0500-000009000000}" name="source_vulnerability_rows"/>
    <tableColumn id="10" xr3:uid="{00000000-0010-0000-0500-00000A000000}" name="source_life_stages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00000000-000C-0000-FFFF-FFFF06000000}" name="L1CalculationGrid" displayName="L1CalculationGrid" ref="A1:N4351" totalsRowShown="0">
  <autoFilter ref="A1:N4351" xr:uid="{00000000-0009-0000-0100-00000C000000}"/>
  <tableColumns count="14">
    <tableColumn id="1" xr3:uid="{00000000-0010-0000-0600-000001000000}" name="bsr"/>
    <tableColumn id="2" xr3:uid="{00000000-0010-0000-0600-000002000000}" name="basin"/>
    <tableColumn id="3" xr3:uid="{00000000-0010-0000-0600-000003000000}" name="species"/>
    <tableColumn id="4" xr3:uid="{00000000-0010-0000-0600-000004000000}" name="life_stage"/>
    <tableColumn id="5" xr3:uid="{00000000-0010-0000-0600-000005000000}" name="limiting_factor"/>
    <tableColumn id="6" xr3:uid="{00000000-0010-0000-0600-000006000000}" name="fish_use_score"/>
    <tableColumn id="7" xr3:uid="{00000000-0010-0000-0600-000007000000}" name="population_priority"/>
    <tableColumn id="8" xr3:uid="{00000000-0010-0000-0600-000008000000}" name="condition_score_raw_1_5"/>
    <tableColumn id="9" xr3:uid="{00000000-0010-0000-0600-000009000000}" name="condition_score"/>
    <tableColumn id="10" xr3:uid="{00000000-0010-0000-0600-00000A000000}" name="vulnerability_rank_min"/>
    <tableColumn id="11" xr3:uid="{00000000-0010-0000-0600-00000B000000}" name="vulnerability_rank_max"/>
    <tableColumn id="12" xr3:uid="{00000000-0010-0000-0600-00000C000000}" name="vulnerability_score"/>
    <tableColumn id="13" xr3:uid="{00000000-0010-0000-0600-00000D000000}" name="impact_component"/>
    <tableColumn id="14" xr3:uid="{00000000-0010-0000-0600-00000E000000}" name="risk_component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00000000-000C-0000-FFFF-FFFF07000000}" name="LifeStageScoresOut" displayName="LifeStageScoresOut" ref="A1:J291" totalsRowShown="0">
  <autoFilter ref="A1:J291" xr:uid="{00000000-0009-0000-0100-00000D000000}"/>
  <tableColumns count="10">
    <tableColumn id="1" xr3:uid="{00000000-0010-0000-0700-000001000000}" name="bsr"/>
    <tableColumn id="2" xr3:uid="{00000000-0010-0000-0700-000002000000}" name="basin"/>
    <tableColumn id="3" xr3:uid="{00000000-0010-0000-0700-000003000000}" name="species"/>
    <tableColumn id="4" xr3:uid="{00000000-0010-0000-0700-000004000000}" name="life_stage"/>
    <tableColumn id="5" xr3:uid="{00000000-0010-0000-0700-000005000000}" name="fish_use_score"/>
    <tableColumn id="6" xr3:uid="{00000000-0010-0000-0700-000006000000}" name="population_priority"/>
    <tableColumn id="7" xr3:uid="{00000000-0010-0000-0700-000007000000}" name="impact_score"/>
    <tableColumn id="8" xr3:uid="{00000000-0010-0000-0700-000008000000}" name="risk_score"/>
    <tableColumn id="9" xr3:uid="{00000000-0010-0000-0700-000009000000}" name="risk_rank_within_bsr"/>
    <tableColumn id="10" xr3:uid="{00000000-0010-0000-0700-00000A000000}" name="priority_label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00000000-000C-0000-FFFF-FFFF08000000}" name="LimitingFactorScoresOut" displayName="LimitingFactorScoresOut" ref="A1:I436" totalsRowShown="0">
  <autoFilter ref="A1:I436" xr:uid="{00000000-0009-0000-0100-00000E000000}"/>
  <tableColumns count="9">
    <tableColumn id="1" xr3:uid="{00000000-0010-0000-0800-000001000000}" name="bsr"/>
    <tableColumn id="2" xr3:uid="{00000000-0010-0000-0800-000002000000}" name="basin"/>
    <tableColumn id="3" xr3:uid="{00000000-0010-0000-0800-000003000000}" name="limiting_factor"/>
    <tableColumn id="4" xr3:uid="{00000000-0010-0000-0800-000004000000}" name="fish_use_score"/>
    <tableColumn id="5" xr3:uid="{00000000-0010-0000-0800-000005000000}" name="condition_score_raw_1_5"/>
    <tableColumn id="6" xr3:uid="{00000000-0010-0000-0800-000006000000}" name="condition_score"/>
    <tableColumn id="7" xr3:uid="{00000000-0010-0000-0800-000007000000}" name="impact_score"/>
    <tableColumn id="8" xr3:uid="{00000000-0010-0000-0800-000008000000}" name="risk_score"/>
    <tableColumn id="9" xr3:uid="{00000000-0010-0000-0800-000009000000}" name="risk_rank_within_bsr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00000000-000C-0000-FFFF-FFFF09000000}" name="ActionComponentsCalc" displayName="ActionComponentsCalc" ref="A1:R4786" totalsRowShown="0">
  <autoFilter ref="A1:R4786" xr:uid="{00000000-0009-0000-0100-00000F000000}"/>
  <tableColumns count="18">
    <tableColumn id="1" xr3:uid="{00000000-0010-0000-0900-000001000000}" name="bsr"/>
    <tableColumn id="2" xr3:uid="{00000000-0010-0000-0900-000002000000}" name="basin"/>
    <tableColumn id="3" xr3:uid="{00000000-0010-0000-0900-000003000000}" name="limiting_factor"/>
    <tableColumn id="4" xr3:uid="{00000000-0010-0000-0900-000004000000}" name="fish_use_score"/>
    <tableColumn id="5" xr3:uid="{00000000-0010-0000-0900-000005000000}" name="condition_score_raw_1_5"/>
    <tableColumn id="6" xr3:uid="{00000000-0010-0000-0900-000006000000}" name="condition_score"/>
    <tableColumn id="7" xr3:uid="{00000000-0010-0000-0900-000007000000}" name="limiting_factor_impact_score"/>
    <tableColumn id="8" xr3:uid="{00000000-0010-0000-0900-000008000000}" name="limiting_factor_risk_score"/>
    <tableColumn id="9" xr3:uid="{00000000-0010-0000-0900-000009000000}" name="action_id"/>
    <tableColumn id="10" xr3:uid="{00000000-0010-0000-0900-00000A000000}" name="action_type"/>
    <tableColumn id="11" xr3:uid="{00000000-0010-0000-0900-00000B000000}" name="directness_code"/>
    <tableColumn id="12" xr3:uid="{00000000-0010-0000-0900-00000C000000}" name="directness_value"/>
    <tableColumn id="13" xr3:uid="{00000000-0010-0000-0900-00000D000000}" name="frequency_code"/>
    <tableColumn id="14" xr3:uid="{00000000-0010-0000-0900-00000E000000}" name="frequency_value"/>
    <tableColumn id="15" xr3:uid="{00000000-0010-0000-0900-00000F000000}" name="lfat_score"/>
    <tableColumn id="16" xr3:uid="{00000000-0010-0000-0900-000010000000}" name="condition_improvement_component"/>
    <tableColumn id="17" xr3:uid="{00000000-0010-0000-0900-000011000000}" name="amelioration_component"/>
    <tableColumn id="18" xr3:uid="{00000000-0010-0000-0900-000012000000}" name="benefit_component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00000000-000C-0000-FFFF-FFFF0A000000}" name="ActionScoresOut" displayName="ActionScoresOut" ref="A1:H320" totalsRowShown="0">
  <autoFilter ref="A1:H320" xr:uid="{00000000-0009-0000-0100-000010000000}"/>
  <tableColumns count="8">
    <tableColumn id="1" xr3:uid="{00000000-0010-0000-0A00-000001000000}" name="bsr"/>
    <tableColumn id="2" xr3:uid="{00000000-0010-0000-0A00-000002000000}" name="basin"/>
    <tableColumn id="3" xr3:uid="{00000000-0010-0000-0A00-000003000000}" name="action_id"/>
    <tableColumn id="4" xr3:uid="{00000000-0010-0000-0A00-000004000000}" name="action_type"/>
    <tableColumn id="5" xr3:uid="{00000000-0010-0000-0A00-000005000000}" name="condition_improvement_score"/>
    <tableColumn id="6" xr3:uid="{00000000-0010-0000-0A00-000006000000}" name="limiting_factor_amelioration_score"/>
    <tableColumn id="7" xr3:uid="{00000000-0010-0000-0A00-000007000000}" name="overall_benefit_score"/>
    <tableColumn id="8" xr3:uid="{00000000-0010-0000-0A00-000008000000}" name="benefit_rank_within_bsr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00000000-000C-0000-FFFF-FFFF0B000000}" name="BSRSummaryOut" displayName="BSRSummaryOut" ref="A1:U30" totalsRowShown="0">
  <autoFilter ref="A1:U30" xr:uid="{00000000-0009-0000-0100-000011000000}"/>
  <tableColumns count="21">
    <tableColumn id="1" xr3:uid="{00000000-0010-0000-0B00-000001000000}" name="bsr"/>
    <tableColumn id="2" xr3:uid="{00000000-0010-0000-0B00-000002000000}" name="basin"/>
    <tableColumn id="3" xr3:uid="{00000000-0010-0000-0B00-000003000000}" name="overall_impact_score"/>
    <tableColumn id="4" xr3:uid="{00000000-0010-0000-0B00-000004000000}" name="overall_risk_score"/>
    <tableColumn id="5" xr3:uid="{00000000-0010-0000-0B00-000005000000}" name="lf_sum_impact_score"/>
    <tableColumn id="6" xr3:uid="{00000000-0010-0000-0B00-000006000000}" name="lf_sum_risk_score"/>
    <tableColumn id="7" xr3:uid="{00000000-0010-0000-0B00-000007000000}" name="fish_use_score"/>
    <tableColumn id="8" xr3:uid="{00000000-0010-0000-0B00-000008000000}" name="fish_use_score_variants"/>
    <tableColumn id="9" xr3:uid="{00000000-0010-0000-0B00-000009000000}" name="highest_priority_life_stage"/>
    <tableColumn id="10" xr3:uid="{00000000-0010-0000-0B00-00000A000000}" name="top_life_stage_risk_score"/>
    <tableColumn id="11" xr3:uid="{00000000-0010-0000-0B00-00000B000000}" name="highest_priority_life_stage_tie_count"/>
    <tableColumn id="12" xr3:uid="{00000000-0010-0000-0B00-00000C000000}" name="highest_priority_limiting_factor"/>
    <tableColumn id="13" xr3:uid="{00000000-0010-0000-0B00-00000D000000}" name="top_limiting_factor_risk_score"/>
    <tableColumn id="14" xr3:uid="{00000000-0010-0000-0B00-00000E000000}" name="highest_priority_limiting_factor_tie_count"/>
    <tableColumn id="15" xr3:uid="{00000000-0010-0000-0B00-00000F000000}" name="highest_priority_action"/>
    <tableColumn id="16" xr3:uid="{00000000-0010-0000-0B00-000010000000}" name="highest_priority_action_benefit_score"/>
    <tableColumn id="17" xr3:uid="{00000000-0010-0000-0B00-000011000000}" name="highest_priority_action_tie_count"/>
    <tableColumn id="18" xr3:uid="{00000000-0010-0000-0B00-000012000000}" name="sum_action_benefit_provisional"/>
    <tableColumn id="19" xr3:uid="{00000000-0010-0000-0B00-000013000000}" name="impact_balance_difference"/>
    <tableColumn id="20" xr3:uid="{00000000-0010-0000-0B00-000014000000}" name="risk_balance_difference"/>
    <tableColumn id="21" xr3:uid="{00000000-0010-0000-0B00-000015000000}" name="final_scor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</a:schemeClr>
            </a:gs>
            <a:gs pos="50000">
              <a:schemeClr val="phClr">
                <a:tint val="73000"/>
                <a:lumMod val="105000"/>
              </a:schemeClr>
            </a:gs>
            <a:gs pos="100000">
              <a:schemeClr val="phClr">
                <a:tint val="81000"/>
                <a:lumMod val="105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tint val="94000"/>
                <a:lumMod val="102000"/>
              </a:schemeClr>
            </a:gs>
            <a:gs pos="50000">
              <a:schemeClr val="phClr">
                <a:shade val="100000"/>
                <a:lumMod val="100000"/>
              </a:schemeClr>
            </a:gs>
            <a:gs pos="100000">
              <a:schemeClr val="phClr">
                <a:shade val="78000"/>
                <a:lumMod val="99000"/>
              </a:schemeClr>
            </a:gs>
          </a:gsLst>
          <a:lin ang="5400000" scaled="0"/>
          <a:tileRect/>
        </a:gradFill>
      </a:fillStyleLst>
      <a:lnStyleLst>
        <a:ln w="12700">
          <a:prstDash val="solid"/>
        </a:ln>
        <a:ln w="19050">
          <a:prstDash val="solid"/>
        </a:ln>
        <a:ln w="254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6"/>
  <sheetViews>
    <sheetView showGridLines="0" topLeftCell="A6" zoomScale="175" zoomScaleNormal="175" workbookViewId="0">
      <selection activeCell="C21" sqref="C21"/>
    </sheetView>
  </sheetViews>
  <sheetFormatPr defaultColWidth="8.7109375" defaultRowHeight="12.75" x14ac:dyDescent="0.2"/>
  <cols>
    <col min="1" max="1" width="24" customWidth="1"/>
    <col min="2" max="2" width="72" customWidth="1"/>
    <col min="3" max="3" width="58" customWidth="1"/>
  </cols>
  <sheetData>
    <row r="1" spans="1:3" ht="33.950000000000003" customHeight="1" x14ac:dyDescent="0.2">
      <c r="A1" s="22" t="s">
        <v>0</v>
      </c>
      <c r="B1" s="22"/>
      <c r="C1" s="22"/>
    </row>
    <row r="2" spans="1:3" ht="15" x14ac:dyDescent="0.2">
      <c r="A2" s="1"/>
      <c r="B2" s="1"/>
      <c r="C2" s="1"/>
    </row>
    <row r="3" spans="1:3" ht="45" x14ac:dyDescent="0.2">
      <c r="A3" s="2" t="s">
        <v>1</v>
      </c>
      <c r="B3" s="3" t="s">
        <v>154</v>
      </c>
      <c r="C3" s="4"/>
    </row>
    <row r="4" spans="1:3" ht="30" x14ac:dyDescent="0.2">
      <c r="A4" s="2" t="s">
        <v>2</v>
      </c>
      <c r="B4" s="3" t="s">
        <v>155</v>
      </c>
      <c r="C4" s="4"/>
    </row>
    <row r="5" spans="1:3" ht="15" x14ac:dyDescent="0.2">
      <c r="A5" s="2" t="s">
        <v>3</v>
      </c>
      <c r="B5" s="3" t="s">
        <v>156</v>
      </c>
      <c r="C5" s="4"/>
    </row>
    <row r="6" spans="1:3" ht="15" x14ac:dyDescent="0.2">
      <c r="A6" s="2" t="s">
        <v>4</v>
      </c>
      <c r="B6" s="3" t="s">
        <v>5</v>
      </c>
      <c r="C6" s="4"/>
    </row>
    <row r="7" spans="1:3" ht="30" x14ac:dyDescent="0.2">
      <c r="A7" s="2" t="s">
        <v>6</v>
      </c>
      <c r="B7" s="3" t="s">
        <v>7</v>
      </c>
      <c r="C7" s="4"/>
    </row>
    <row r="8" spans="1:3" ht="15" x14ac:dyDescent="0.2">
      <c r="A8" s="2" t="s">
        <v>8</v>
      </c>
      <c r="B8" s="3" t="s">
        <v>157</v>
      </c>
      <c r="C8" s="4"/>
    </row>
    <row r="9" spans="1:3" ht="15" x14ac:dyDescent="0.2">
      <c r="A9" s="2" t="s">
        <v>9</v>
      </c>
      <c r="B9" s="3" t="s">
        <v>10</v>
      </c>
      <c r="C9" s="4"/>
    </row>
    <row r="10" spans="1:3" ht="15" x14ac:dyDescent="0.2">
      <c r="A10" s="2" t="s">
        <v>11</v>
      </c>
      <c r="B10" s="3" t="s">
        <v>12</v>
      </c>
      <c r="C10" s="4"/>
    </row>
    <row r="11" spans="1:3" ht="15" x14ac:dyDescent="0.2">
      <c r="A11" s="2" t="s">
        <v>13</v>
      </c>
      <c r="B11" s="3" t="s">
        <v>14</v>
      </c>
      <c r="C11" s="4"/>
    </row>
    <row r="12" spans="1:3" ht="45" x14ac:dyDescent="0.2">
      <c r="A12" s="13" t="s">
        <v>158</v>
      </c>
      <c r="B12" s="14" t="s">
        <v>159</v>
      </c>
      <c r="C12" s="4"/>
    </row>
    <row r="13" spans="1:3" ht="15" x14ac:dyDescent="0.2">
      <c r="A13" s="5" t="s">
        <v>15</v>
      </c>
      <c r="B13" s="5" t="s">
        <v>16</v>
      </c>
      <c r="C13" s="5" t="s">
        <v>17</v>
      </c>
    </row>
    <row r="14" spans="1:3" ht="15" x14ac:dyDescent="0.2">
      <c r="A14" s="4" t="s">
        <v>18</v>
      </c>
      <c r="B14" s="4" t="s">
        <v>19</v>
      </c>
      <c r="C14" s="4" t="s">
        <v>20</v>
      </c>
    </row>
    <row r="15" spans="1:3" ht="15" x14ac:dyDescent="0.2">
      <c r="A15" s="4" t="s">
        <v>21</v>
      </c>
      <c r="B15" s="4" t="s">
        <v>19</v>
      </c>
      <c r="C15" s="4" t="s">
        <v>22</v>
      </c>
    </row>
    <row r="16" spans="1:3" ht="15" x14ac:dyDescent="0.2">
      <c r="A16" s="4" t="s">
        <v>23</v>
      </c>
      <c r="B16" s="4" t="s">
        <v>19</v>
      </c>
      <c r="C16" s="4" t="s">
        <v>24</v>
      </c>
    </row>
    <row r="17" spans="1:3" ht="15" x14ac:dyDescent="0.2">
      <c r="A17" s="4" t="s">
        <v>25</v>
      </c>
      <c r="B17" s="4" t="s">
        <v>19</v>
      </c>
      <c r="C17" s="4" t="s">
        <v>26</v>
      </c>
    </row>
    <row r="18" spans="1:3" ht="15" x14ac:dyDescent="0.2">
      <c r="A18" s="4" t="s">
        <v>27</v>
      </c>
      <c r="B18" s="4" t="s">
        <v>19</v>
      </c>
      <c r="C18" s="4" t="s">
        <v>28</v>
      </c>
    </row>
    <row r="19" spans="1:3" ht="15" x14ac:dyDescent="0.2">
      <c r="A19" s="4" t="s">
        <v>29</v>
      </c>
      <c r="B19" s="4" t="s">
        <v>30</v>
      </c>
      <c r="C19" s="4" t="s">
        <v>31</v>
      </c>
    </row>
    <row r="20" spans="1:3" ht="15" x14ac:dyDescent="0.2">
      <c r="A20" s="4" t="s">
        <v>32</v>
      </c>
      <c r="B20" s="4" t="s">
        <v>30</v>
      </c>
      <c r="C20" s="4" t="s">
        <v>33</v>
      </c>
    </row>
    <row r="21" spans="1:3" ht="15" x14ac:dyDescent="0.2">
      <c r="A21" s="4" t="s">
        <v>34</v>
      </c>
      <c r="B21" s="4" t="s">
        <v>35</v>
      </c>
      <c r="C21" s="4" t="s">
        <v>36</v>
      </c>
    </row>
    <row r="22" spans="1:3" ht="15" x14ac:dyDescent="0.2">
      <c r="A22" s="4" t="s">
        <v>37</v>
      </c>
      <c r="B22" s="4" t="s">
        <v>35</v>
      </c>
      <c r="C22" s="4" t="s">
        <v>38</v>
      </c>
    </row>
    <row r="23" spans="1:3" ht="15" x14ac:dyDescent="0.2">
      <c r="A23" s="4" t="s">
        <v>39</v>
      </c>
      <c r="B23" s="4" t="s">
        <v>30</v>
      </c>
      <c r="C23" s="4" t="s">
        <v>40</v>
      </c>
    </row>
    <row r="24" spans="1:3" ht="15" x14ac:dyDescent="0.2">
      <c r="A24" s="4" t="s">
        <v>41</v>
      </c>
      <c r="B24" s="4" t="s">
        <v>35</v>
      </c>
      <c r="C24" s="4" t="s">
        <v>42</v>
      </c>
    </row>
    <row r="25" spans="1:3" ht="15" x14ac:dyDescent="0.2">
      <c r="A25" s="4" t="s">
        <v>43</v>
      </c>
      <c r="B25" s="4" t="s">
        <v>35</v>
      </c>
      <c r="C25" s="4" t="s">
        <v>44</v>
      </c>
    </row>
    <row r="26" spans="1:3" ht="15" x14ac:dyDescent="0.2">
      <c r="A26" s="6" t="s">
        <v>45</v>
      </c>
      <c r="B26" s="6" t="s">
        <v>46</v>
      </c>
      <c r="C26" s="6" t="s">
        <v>47</v>
      </c>
    </row>
  </sheetData>
  <mergeCells count="1">
    <mergeCell ref="A1:C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291"/>
  <sheetViews>
    <sheetView showGridLines="0" workbookViewId="0"/>
  </sheetViews>
  <sheetFormatPr defaultColWidth="8.7109375" defaultRowHeight="12.75" x14ac:dyDescent="0.2"/>
  <cols>
    <col min="1" max="1" width="11" customWidth="1"/>
    <col min="2" max="2" width="17" customWidth="1"/>
    <col min="3" max="3" width="24" customWidth="1"/>
    <col min="4" max="4" width="12" customWidth="1"/>
    <col min="5" max="5" width="21" customWidth="1"/>
    <col min="6" max="6" width="24" customWidth="1"/>
  </cols>
  <sheetData>
    <row r="1" spans="1:6" ht="33.950000000000003" customHeight="1" x14ac:dyDescent="0.2">
      <c r="A1" s="7" t="s">
        <v>48</v>
      </c>
      <c r="B1" s="8" t="s">
        <v>49</v>
      </c>
      <c r="C1" s="8" t="s">
        <v>50</v>
      </c>
      <c r="D1" s="8" t="s">
        <v>51</v>
      </c>
      <c r="E1" s="8" t="s">
        <v>52</v>
      </c>
      <c r="F1" s="9" t="s">
        <v>160</v>
      </c>
    </row>
    <row r="2" spans="1:6" ht="15" x14ac:dyDescent="0.2">
      <c r="A2" s="10" t="s">
        <v>53</v>
      </c>
      <c r="B2" s="10" t="s">
        <v>54</v>
      </c>
      <c r="C2" s="10" t="s">
        <v>55</v>
      </c>
      <c r="D2" s="10" t="s">
        <v>56</v>
      </c>
      <c r="E2" s="10" t="s">
        <v>57</v>
      </c>
      <c r="F2" s="10">
        <v>0.41620000000000001</v>
      </c>
    </row>
    <row r="3" spans="1:6" ht="15" x14ac:dyDescent="0.2">
      <c r="A3" s="11" t="s">
        <v>53</v>
      </c>
      <c r="B3" s="11" t="s">
        <v>54</v>
      </c>
      <c r="C3" s="11" t="s">
        <v>55</v>
      </c>
      <c r="D3" s="11" t="s">
        <v>56</v>
      </c>
      <c r="E3" s="11" t="s">
        <v>58</v>
      </c>
      <c r="F3" s="11">
        <v>0.41620000000000001</v>
      </c>
    </row>
    <row r="4" spans="1:6" ht="15" x14ac:dyDescent="0.2">
      <c r="A4" s="11" t="s">
        <v>53</v>
      </c>
      <c r="B4" s="11" t="s">
        <v>54</v>
      </c>
      <c r="C4" s="11" t="s">
        <v>55</v>
      </c>
      <c r="D4" s="11" t="s">
        <v>56</v>
      </c>
      <c r="E4" s="11" t="s">
        <v>59</v>
      </c>
      <c r="F4" s="11">
        <v>0.41620000000000001</v>
      </c>
    </row>
    <row r="5" spans="1:6" ht="15" x14ac:dyDescent="0.2">
      <c r="A5" s="11" t="s">
        <v>53</v>
      </c>
      <c r="B5" s="11" t="s">
        <v>54</v>
      </c>
      <c r="C5" s="11" t="s">
        <v>55</v>
      </c>
      <c r="D5" s="11" t="s">
        <v>56</v>
      </c>
      <c r="E5" s="11" t="s">
        <v>60</v>
      </c>
      <c r="F5" s="11">
        <v>0.41620000000000001</v>
      </c>
    </row>
    <row r="6" spans="1:6" ht="15" x14ac:dyDescent="0.2">
      <c r="A6" s="11" t="s">
        <v>53</v>
      </c>
      <c r="B6" s="11" t="s">
        <v>54</v>
      </c>
      <c r="C6" s="11" t="s">
        <v>55</v>
      </c>
      <c r="D6" s="11" t="s">
        <v>61</v>
      </c>
      <c r="E6" s="11" t="s">
        <v>57</v>
      </c>
      <c r="F6" s="11">
        <v>0.41620000000000001</v>
      </c>
    </row>
    <row r="7" spans="1:6" ht="15" x14ac:dyDescent="0.2">
      <c r="A7" s="11" t="s">
        <v>53</v>
      </c>
      <c r="B7" s="11" t="s">
        <v>54</v>
      </c>
      <c r="C7" s="11" t="s">
        <v>55</v>
      </c>
      <c r="D7" s="11" t="s">
        <v>61</v>
      </c>
      <c r="E7" s="11" t="s">
        <v>58</v>
      </c>
      <c r="F7" s="11">
        <v>0.41620000000000001</v>
      </c>
    </row>
    <row r="8" spans="1:6" ht="15" x14ac:dyDescent="0.2">
      <c r="A8" s="11" t="s">
        <v>53</v>
      </c>
      <c r="B8" s="11" t="s">
        <v>54</v>
      </c>
      <c r="C8" s="11" t="s">
        <v>55</v>
      </c>
      <c r="D8" s="11" t="s">
        <v>61</v>
      </c>
      <c r="E8" s="11" t="s">
        <v>59</v>
      </c>
      <c r="F8" s="11">
        <v>0.41620000000000001</v>
      </c>
    </row>
    <row r="9" spans="1:6" ht="15" x14ac:dyDescent="0.2">
      <c r="A9" s="11" t="s">
        <v>53</v>
      </c>
      <c r="B9" s="11" t="s">
        <v>54</v>
      </c>
      <c r="C9" s="11" t="s">
        <v>55</v>
      </c>
      <c r="D9" s="11" t="s">
        <v>61</v>
      </c>
      <c r="E9" s="11" t="s">
        <v>60</v>
      </c>
      <c r="F9" s="11">
        <v>0.41620000000000001</v>
      </c>
    </row>
    <row r="10" spans="1:6" ht="15" x14ac:dyDescent="0.2">
      <c r="A10" s="11" t="s">
        <v>53</v>
      </c>
      <c r="B10" s="11" t="s">
        <v>54</v>
      </c>
      <c r="C10" s="11" t="s">
        <v>55</v>
      </c>
      <c r="D10" s="11" t="s">
        <v>62</v>
      </c>
      <c r="E10" s="11" t="s">
        <v>63</v>
      </c>
      <c r="F10" s="11">
        <v>0.41620000000000001</v>
      </c>
    </row>
    <row r="11" spans="1:6" ht="15" x14ac:dyDescent="0.2">
      <c r="A11" s="11" t="s">
        <v>53</v>
      </c>
      <c r="B11" s="11" t="s">
        <v>54</v>
      </c>
      <c r="C11" s="11" t="s">
        <v>55</v>
      </c>
      <c r="D11" s="11" t="s">
        <v>62</v>
      </c>
      <c r="E11" s="11" t="s">
        <v>64</v>
      </c>
      <c r="F11" s="11">
        <v>0.41620000000000001</v>
      </c>
    </row>
    <row r="12" spans="1:6" ht="15" x14ac:dyDescent="0.2">
      <c r="A12" s="11" t="s">
        <v>65</v>
      </c>
      <c r="B12" s="11" t="s">
        <v>54</v>
      </c>
      <c r="C12" s="11" t="s">
        <v>55</v>
      </c>
      <c r="D12" s="11" t="s">
        <v>56</v>
      </c>
      <c r="E12" s="11" t="s">
        <v>57</v>
      </c>
      <c r="F12" s="11">
        <v>0.28029999999999999</v>
      </c>
    </row>
    <row r="13" spans="1:6" ht="15" x14ac:dyDescent="0.2">
      <c r="A13" s="11" t="s">
        <v>65</v>
      </c>
      <c r="B13" s="11" t="s">
        <v>54</v>
      </c>
      <c r="C13" s="11" t="s">
        <v>55</v>
      </c>
      <c r="D13" s="11" t="s">
        <v>56</v>
      </c>
      <c r="E13" s="11" t="s">
        <v>58</v>
      </c>
      <c r="F13" s="11">
        <v>0.28029999999999999</v>
      </c>
    </row>
    <row r="14" spans="1:6" ht="15" x14ac:dyDescent="0.2">
      <c r="A14" s="11" t="s">
        <v>65</v>
      </c>
      <c r="B14" s="11" t="s">
        <v>54</v>
      </c>
      <c r="C14" s="11" t="s">
        <v>55</v>
      </c>
      <c r="D14" s="11" t="s">
        <v>56</v>
      </c>
      <c r="E14" s="11" t="s">
        <v>59</v>
      </c>
      <c r="F14" s="11">
        <v>0.28029999999999999</v>
      </c>
    </row>
    <row r="15" spans="1:6" ht="15" x14ac:dyDescent="0.2">
      <c r="A15" s="11" t="s">
        <v>65</v>
      </c>
      <c r="B15" s="11" t="s">
        <v>54</v>
      </c>
      <c r="C15" s="11" t="s">
        <v>55</v>
      </c>
      <c r="D15" s="11" t="s">
        <v>56</v>
      </c>
      <c r="E15" s="11" t="s">
        <v>60</v>
      </c>
      <c r="F15" s="11">
        <v>0.28029999999999999</v>
      </c>
    </row>
    <row r="16" spans="1:6" ht="15" x14ac:dyDescent="0.2">
      <c r="A16" s="11" t="s">
        <v>65</v>
      </c>
      <c r="B16" s="11" t="s">
        <v>54</v>
      </c>
      <c r="C16" s="11" t="s">
        <v>55</v>
      </c>
      <c r="D16" s="11" t="s">
        <v>61</v>
      </c>
      <c r="E16" s="11" t="s">
        <v>57</v>
      </c>
      <c r="F16" s="11">
        <v>0.28029999999999999</v>
      </c>
    </row>
    <row r="17" spans="1:6" ht="15" x14ac:dyDescent="0.2">
      <c r="A17" s="11" t="s">
        <v>65</v>
      </c>
      <c r="B17" s="11" t="s">
        <v>54</v>
      </c>
      <c r="C17" s="11" t="s">
        <v>55</v>
      </c>
      <c r="D17" s="11" t="s">
        <v>61</v>
      </c>
      <c r="E17" s="11" t="s">
        <v>58</v>
      </c>
      <c r="F17" s="11">
        <v>0.28029999999999999</v>
      </c>
    </row>
    <row r="18" spans="1:6" ht="15" x14ac:dyDescent="0.2">
      <c r="A18" s="11" t="s">
        <v>65</v>
      </c>
      <c r="B18" s="11" t="s">
        <v>54</v>
      </c>
      <c r="C18" s="11" t="s">
        <v>55</v>
      </c>
      <c r="D18" s="11" t="s">
        <v>61</v>
      </c>
      <c r="E18" s="11" t="s">
        <v>59</v>
      </c>
      <c r="F18" s="11">
        <v>0.28029999999999999</v>
      </c>
    </row>
    <row r="19" spans="1:6" ht="15" x14ac:dyDescent="0.2">
      <c r="A19" s="11" t="s">
        <v>65</v>
      </c>
      <c r="B19" s="11" t="s">
        <v>54</v>
      </c>
      <c r="C19" s="11" t="s">
        <v>55</v>
      </c>
      <c r="D19" s="11" t="s">
        <v>61</v>
      </c>
      <c r="E19" s="11" t="s">
        <v>60</v>
      </c>
      <c r="F19" s="11">
        <v>0.28029999999999999</v>
      </c>
    </row>
    <row r="20" spans="1:6" ht="15" x14ac:dyDescent="0.2">
      <c r="A20" s="11" t="s">
        <v>65</v>
      </c>
      <c r="B20" s="11" t="s">
        <v>54</v>
      </c>
      <c r="C20" s="11" t="s">
        <v>55</v>
      </c>
      <c r="D20" s="11" t="s">
        <v>62</v>
      </c>
      <c r="E20" s="11" t="s">
        <v>63</v>
      </c>
      <c r="F20" s="11">
        <v>0.28029999999999999</v>
      </c>
    </row>
    <row r="21" spans="1:6" ht="15" x14ac:dyDescent="0.2">
      <c r="A21" s="11" t="s">
        <v>65</v>
      </c>
      <c r="B21" s="11" t="s">
        <v>54</v>
      </c>
      <c r="C21" s="11" t="s">
        <v>55</v>
      </c>
      <c r="D21" s="11" t="s">
        <v>62</v>
      </c>
      <c r="E21" s="11" t="s">
        <v>64</v>
      </c>
      <c r="F21" s="11">
        <v>0.28029999999999999</v>
      </c>
    </row>
    <row r="22" spans="1:6" ht="15" x14ac:dyDescent="0.2">
      <c r="A22" s="11" t="s">
        <v>66</v>
      </c>
      <c r="B22" s="11" t="s">
        <v>54</v>
      </c>
      <c r="C22" s="11" t="s">
        <v>55</v>
      </c>
      <c r="D22" s="11" t="s">
        <v>56</v>
      </c>
      <c r="E22" s="11" t="s">
        <v>57</v>
      </c>
      <c r="F22" s="11">
        <v>0.17219999999999999</v>
      </c>
    </row>
    <row r="23" spans="1:6" ht="15" x14ac:dyDescent="0.2">
      <c r="A23" s="11" t="s">
        <v>66</v>
      </c>
      <c r="B23" s="11" t="s">
        <v>54</v>
      </c>
      <c r="C23" s="11" t="s">
        <v>55</v>
      </c>
      <c r="D23" s="11" t="s">
        <v>56</v>
      </c>
      <c r="E23" s="11" t="s">
        <v>58</v>
      </c>
      <c r="F23" s="11">
        <v>0.17219999999999999</v>
      </c>
    </row>
    <row r="24" spans="1:6" ht="15" x14ac:dyDescent="0.2">
      <c r="A24" s="11" t="s">
        <v>66</v>
      </c>
      <c r="B24" s="11" t="s">
        <v>54</v>
      </c>
      <c r="C24" s="11" t="s">
        <v>55</v>
      </c>
      <c r="D24" s="11" t="s">
        <v>56</v>
      </c>
      <c r="E24" s="11" t="s">
        <v>59</v>
      </c>
      <c r="F24" s="11">
        <v>0.17219999999999999</v>
      </c>
    </row>
    <row r="25" spans="1:6" ht="15" x14ac:dyDescent="0.2">
      <c r="A25" s="11" t="s">
        <v>66</v>
      </c>
      <c r="B25" s="11" t="s">
        <v>54</v>
      </c>
      <c r="C25" s="11" t="s">
        <v>55</v>
      </c>
      <c r="D25" s="11" t="s">
        <v>56</v>
      </c>
      <c r="E25" s="11" t="s">
        <v>60</v>
      </c>
      <c r="F25" s="11">
        <v>0.17219999999999999</v>
      </c>
    </row>
    <row r="26" spans="1:6" ht="15" x14ac:dyDescent="0.2">
      <c r="A26" s="11" t="s">
        <v>66</v>
      </c>
      <c r="B26" s="11" t="s">
        <v>54</v>
      </c>
      <c r="C26" s="11" t="s">
        <v>55</v>
      </c>
      <c r="D26" s="11" t="s">
        <v>61</v>
      </c>
      <c r="E26" s="11" t="s">
        <v>57</v>
      </c>
      <c r="F26" s="11">
        <v>0.17219999999999999</v>
      </c>
    </row>
    <row r="27" spans="1:6" ht="15" x14ac:dyDescent="0.2">
      <c r="A27" s="11" t="s">
        <v>66</v>
      </c>
      <c r="B27" s="11" t="s">
        <v>54</v>
      </c>
      <c r="C27" s="11" t="s">
        <v>55</v>
      </c>
      <c r="D27" s="11" t="s">
        <v>61</v>
      </c>
      <c r="E27" s="11" t="s">
        <v>58</v>
      </c>
      <c r="F27" s="11">
        <v>0.17219999999999999</v>
      </c>
    </row>
    <row r="28" spans="1:6" ht="15" x14ac:dyDescent="0.2">
      <c r="A28" s="11" t="s">
        <v>66</v>
      </c>
      <c r="B28" s="11" t="s">
        <v>54</v>
      </c>
      <c r="C28" s="11" t="s">
        <v>55</v>
      </c>
      <c r="D28" s="11" t="s">
        <v>61</v>
      </c>
      <c r="E28" s="11" t="s">
        <v>59</v>
      </c>
      <c r="F28" s="11">
        <v>0.17219999999999999</v>
      </c>
    </row>
    <row r="29" spans="1:6" ht="15" x14ac:dyDescent="0.2">
      <c r="A29" s="11" t="s">
        <v>66</v>
      </c>
      <c r="B29" s="11" t="s">
        <v>54</v>
      </c>
      <c r="C29" s="11" t="s">
        <v>55</v>
      </c>
      <c r="D29" s="11" t="s">
        <v>61</v>
      </c>
      <c r="E29" s="11" t="s">
        <v>60</v>
      </c>
      <c r="F29" s="11">
        <v>0.17219999999999999</v>
      </c>
    </row>
    <row r="30" spans="1:6" ht="15" x14ac:dyDescent="0.2">
      <c r="A30" s="11" t="s">
        <v>66</v>
      </c>
      <c r="B30" s="11" t="s">
        <v>54</v>
      </c>
      <c r="C30" s="11" t="s">
        <v>55</v>
      </c>
      <c r="D30" s="11" t="s">
        <v>62</v>
      </c>
      <c r="E30" s="11" t="s">
        <v>63</v>
      </c>
      <c r="F30" s="11">
        <v>0.17219999999999999</v>
      </c>
    </row>
    <row r="31" spans="1:6" ht="15" x14ac:dyDescent="0.2">
      <c r="A31" s="11" t="s">
        <v>66</v>
      </c>
      <c r="B31" s="11" t="s">
        <v>54</v>
      </c>
      <c r="C31" s="11" t="s">
        <v>55</v>
      </c>
      <c r="D31" s="11" t="s">
        <v>62</v>
      </c>
      <c r="E31" s="11" t="s">
        <v>64</v>
      </c>
      <c r="F31" s="11">
        <v>0.17219999999999999</v>
      </c>
    </row>
    <row r="32" spans="1:6" ht="15" x14ac:dyDescent="0.2">
      <c r="A32" s="11" t="s">
        <v>67</v>
      </c>
      <c r="B32" s="11" t="s">
        <v>54</v>
      </c>
      <c r="C32" s="11" t="s">
        <v>55</v>
      </c>
      <c r="D32" s="11" t="s">
        <v>56</v>
      </c>
      <c r="E32" s="11" t="s">
        <v>57</v>
      </c>
      <c r="F32" s="11">
        <v>0.25319999999999998</v>
      </c>
    </row>
    <row r="33" spans="1:6" ht="15" x14ac:dyDescent="0.2">
      <c r="A33" s="11" t="s">
        <v>67</v>
      </c>
      <c r="B33" s="11" t="s">
        <v>54</v>
      </c>
      <c r="C33" s="11" t="s">
        <v>55</v>
      </c>
      <c r="D33" s="11" t="s">
        <v>56</v>
      </c>
      <c r="E33" s="11" t="s">
        <v>58</v>
      </c>
      <c r="F33" s="11">
        <v>0.25319999999999998</v>
      </c>
    </row>
    <row r="34" spans="1:6" ht="15" x14ac:dyDescent="0.2">
      <c r="A34" s="11" t="s">
        <v>67</v>
      </c>
      <c r="B34" s="11" t="s">
        <v>54</v>
      </c>
      <c r="C34" s="11" t="s">
        <v>55</v>
      </c>
      <c r="D34" s="11" t="s">
        <v>56</v>
      </c>
      <c r="E34" s="11" t="s">
        <v>59</v>
      </c>
      <c r="F34" s="11">
        <v>0.25319999999999998</v>
      </c>
    </row>
    <row r="35" spans="1:6" ht="15" x14ac:dyDescent="0.2">
      <c r="A35" s="11" t="s">
        <v>67</v>
      </c>
      <c r="B35" s="11" t="s">
        <v>54</v>
      </c>
      <c r="C35" s="11" t="s">
        <v>55</v>
      </c>
      <c r="D35" s="11" t="s">
        <v>56</v>
      </c>
      <c r="E35" s="11" t="s">
        <v>60</v>
      </c>
      <c r="F35" s="11">
        <v>0.25319999999999998</v>
      </c>
    </row>
    <row r="36" spans="1:6" ht="15" x14ac:dyDescent="0.2">
      <c r="A36" s="11" t="s">
        <v>67</v>
      </c>
      <c r="B36" s="11" t="s">
        <v>54</v>
      </c>
      <c r="C36" s="11" t="s">
        <v>55</v>
      </c>
      <c r="D36" s="11" t="s">
        <v>61</v>
      </c>
      <c r="E36" s="11" t="s">
        <v>57</v>
      </c>
      <c r="F36" s="11">
        <v>0.25319999999999998</v>
      </c>
    </row>
    <row r="37" spans="1:6" ht="15" x14ac:dyDescent="0.2">
      <c r="A37" s="11" t="s">
        <v>67</v>
      </c>
      <c r="B37" s="11" t="s">
        <v>54</v>
      </c>
      <c r="C37" s="11" t="s">
        <v>55</v>
      </c>
      <c r="D37" s="11" t="s">
        <v>61</v>
      </c>
      <c r="E37" s="11" t="s">
        <v>58</v>
      </c>
      <c r="F37" s="11">
        <v>0.25319999999999998</v>
      </c>
    </row>
    <row r="38" spans="1:6" ht="15" x14ac:dyDescent="0.2">
      <c r="A38" s="11" t="s">
        <v>67</v>
      </c>
      <c r="B38" s="11" t="s">
        <v>54</v>
      </c>
      <c r="C38" s="11" t="s">
        <v>55</v>
      </c>
      <c r="D38" s="11" t="s">
        <v>61</v>
      </c>
      <c r="E38" s="11" t="s">
        <v>59</v>
      </c>
      <c r="F38" s="11">
        <v>0.25319999999999998</v>
      </c>
    </row>
    <row r="39" spans="1:6" ht="15" x14ac:dyDescent="0.2">
      <c r="A39" s="11" t="s">
        <v>67</v>
      </c>
      <c r="B39" s="11" t="s">
        <v>54</v>
      </c>
      <c r="C39" s="11" t="s">
        <v>55</v>
      </c>
      <c r="D39" s="11" t="s">
        <v>61</v>
      </c>
      <c r="E39" s="11" t="s">
        <v>60</v>
      </c>
      <c r="F39" s="11">
        <v>0.25319999999999998</v>
      </c>
    </row>
    <row r="40" spans="1:6" ht="15" x14ac:dyDescent="0.2">
      <c r="A40" s="11" t="s">
        <v>67</v>
      </c>
      <c r="B40" s="11" t="s">
        <v>54</v>
      </c>
      <c r="C40" s="11" t="s">
        <v>55</v>
      </c>
      <c r="D40" s="11" t="s">
        <v>62</v>
      </c>
      <c r="E40" s="11" t="s">
        <v>63</v>
      </c>
      <c r="F40" s="11">
        <v>0.25319999999999998</v>
      </c>
    </row>
    <row r="41" spans="1:6" ht="15" x14ac:dyDescent="0.2">
      <c r="A41" s="11" t="s">
        <v>67</v>
      </c>
      <c r="B41" s="11" t="s">
        <v>54</v>
      </c>
      <c r="C41" s="11" t="s">
        <v>55</v>
      </c>
      <c r="D41" s="11" t="s">
        <v>62</v>
      </c>
      <c r="E41" s="11" t="s">
        <v>64</v>
      </c>
      <c r="F41" s="11">
        <v>0.25319999999999998</v>
      </c>
    </row>
    <row r="42" spans="1:6" ht="15" x14ac:dyDescent="0.2">
      <c r="A42" s="11" t="s">
        <v>68</v>
      </c>
      <c r="B42" s="11" t="s">
        <v>54</v>
      </c>
      <c r="C42" s="11" t="s">
        <v>55</v>
      </c>
      <c r="D42" s="11" t="s">
        <v>56</v>
      </c>
      <c r="E42" s="11" t="s">
        <v>57</v>
      </c>
      <c r="F42" s="11">
        <v>0.46629999999999999</v>
      </c>
    </row>
    <row r="43" spans="1:6" ht="15" x14ac:dyDescent="0.2">
      <c r="A43" s="11" t="s">
        <v>68</v>
      </c>
      <c r="B43" s="11" t="s">
        <v>54</v>
      </c>
      <c r="C43" s="11" t="s">
        <v>55</v>
      </c>
      <c r="D43" s="11" t="s">
        <v>56</v>
      </c>
      <c r="E43" s="11" t="s">
        <v>58</v>
      </c>
      <c r="F43" s="11">
        <v>0.46629999999999999</v>
      </c>
    </row>
    <row r="44" spans="1:6" ht="15" x14ac:dyDescent="0.2">
      <c r="A44" s="11" t="s">
        <v>68</v>
      </c>
      <c r="B44" s="11" t="s">
        <v>54</v>
      </c>
      <c r="C44" s="11" t="s">
        <v>55</v>
      </c>
      <c r="D44" s="11" t="s">
        <v>56</v>
      </c>
      <c r="E44" s="11" t="s">
        <v>59</v>
      </c>
      <c r="F44" s="11">
        <v>0.46629999999999999</v>
      </c>
    </row>
    <row r="45" spans="1:6" ht="15" x14ac:dyDescent="0.2">
      <c r="A45" s="11" t="s">
        <v>68</v>
      </c>
      <c r="B45" s="11" t="s">
        <v>54</v>
      </c>
      <c r="C45" s="11" t="s">
        <v>55</v>
      </c>
      <c r="D45" s="11" t="s">
        <v>56</v>
      </c>
      <c r="E45" s="11" t="s">
        <v>60</v>
      </c>
      <c r="F45" s="11">
        <v>0.46629999999999999</v>
      </c>
    </row>
    <row r="46" spans="1:6" ht="15" x14ac:dyDescent="0.2">
      <c r="A46" s="11" t="s">
        <v>68</v>
      </c>
      <c r="B46" s="11" t="s">
        <v>54</v>
      </c>
      <c r="C46" s="11" t="s">
        <v>55</v>
      </c>
      <c r="D46" s="11" t="s">
        <v>61</v>
      </c>
      <c r="E46" s="11" t="s">
        <v>57</v>
      </c>
      <c r="F46" s="11">
        <v>0.46629999999999999</v>
      </c>
    </row>
    <row r="47" spans="1:6" ht="15" x14ac:dyDescent="0.2">
      <c r="A47" s="11" t="s">
        <v>68</v>
      </c>
      <c r="B47" s="11" t="s">
        <v>54</v>
      </c>
      <c r="C47" s="11" t="s">
        <v>55</v>
      </c>
      <c r="D47" s="11" t="s">
        <v>61</v>
      </c>
      <c r="E47" s="11" t="s">
        <v>58</v>
      </c>
      <c r="F47" s="11">
        <v>0.46629999999999999</v>
      </c>
    </row>
    <row r="48" spans="1:6" ht="15" x14ac:dyDescent="0.2">
      <c r="A48" s="11" t="s">
        <v>68</v>
      </c>
      <c r="B48" s="11" t="s">
        <v>54</v>
      </c>
      <c r="C48" s="11" t="s">
        <v>55</v>
      </c>
      <c r="D48" s="11" t="s">
        <v>61</v>
      </c>
      <c r="E48" s="11" t="s">
        <v>59</v>
      </c>
      <c r="F48" s="11">
        <v>0.46629999999999999</v>
      </c>
    </row>
    <row r="49" spans="1:6" ht="15" x14ac:dyDescent="0.2">
      <c r="A49" s="11" t="s">
        <v>68</v>
      </c>
      <c r="B49" s="11" t="s">
        <v>54</v>
      </c>
      <c r="C49" s="11" t="s">
        <v>55</v>
      </c>
      <c r="D49" s="11" t="s">
        <v>61</v>
      </c>
      <c r="E49" s="11" t="s">
        <v>60</v>
      </c>
      <c r="F49" s="11">
        <v>0.46629999999999999</v>
      </c>
    </row>
    <row r="50" spans="1:6" ht="15" x14ac:dyDescent="0.2">
      <c r="A50" s="11" t="s">
        <v>68</v>
      </c>
      <c r="B50" s="11" t="s">
        <v>54</v>
      </c>
      <c r="C50" s="11" t="s">
        <v>55</v>
      </c>
      <c r="D50" s="11" t="s">
        <v>62</v>
      </c>
      <c r="E50" s="11" t="s">
        <v>63</v>
      </c>
      <c r="F50" s="11">
        <v>0.46629999999999999</v>
      </c>
    </row>
    <row r="51" spans="1:6" ht="15" x14ac:dyDescent="0.2">
      <c r="A51" s="11" t="s">
        <v>68</v>
      </c>
      <c r="B51" s="11" t="s">
        <v>54</v>
      </c>
      <c r="C51" s="11" t="s">
        <v>55</v>
      </c>
      <c r="D51" s="11" t="s">
        <v>62</v>
      </c>
      <c r="E51" s="11" t="s">
        <v>64</v>
      </c>
      <c r="F51" s="11">
        <v>0.46629999999999999</v>
      </c>
    </row>
    <row r="52" spans="1:6" ht="15" x14ac:dyDescent="0.2">
      <c r="A52" s="11" t="s">
        <v>69</v>
      </c>
      <c r="B52" s="11" t="s">
        <v>54</v>
      </c>
      <c r="C52" s="11" t="s">
        <v>55</v>
      </c>
      <c r="D52" s="11" t="s">
        <v>56</v>
      </c>
      <c r="E52" s="11" t="s">
        <v>57</v>
      </c>
      <c r="F52" s="11">
        <v>0.63290000000000002</v>
      </c>
    </row>
    <row r="53" spans="1:6" ht="15" x14ac:dyDescent="0.2">
      <c r="A53" s="11" t="s">
        <v>69</v>
      </c>
      <c r="B53" s="11" t="s">
        <v>54</v>
      </c>
      <c r="C53" s="11" t="s">
        <v>55</v>
      </c>
      <c r="D53" s="11" t="s">
        <v>56</v>
      </c>
      <c r="E53" s="11" t="s">
        <v>58</v>
      </c>
      <c r="F53" s="11">
        <v>0.63290000000000002</v>
      </c>
    </row>
    <row r="54" spans="1:6" ht="15" x14ac:dyDescent="0.2">
      <c r="A54" s="11" t="s">
        <v>69</v>
      </c>
      <c r="B54" s="11" t="s">
        <v>54</v>
      </c>
      <c r="C54" s="11" t="s">
        <v>55</v>
      </c>
      <c r="D54" s="11" t="s">
        <v>56</v>
      </c>
      <c r="E54" s="11" t="s">
        <v>59</v>
      </c>
      <c r="F54" s="11">
        <v>0.63290000000000002</v>
      </c>
    </row>
    <row r="55" spans="1:6" ht="15" x14ac:dyDescent="0.2">
      <c r="A55" s="11" t="s">
        <v>69</v>
      </c>
      <c r="B55" s="11" t="s">
        <v>54</v>
      </c>
      <c r="C55" s="11" t="s">
        <v>55</v>
      </c>
      <c r="D55" s="11" t="s">
        <v>56</v>
      </c>
      <c r="E55" s="11" t="s">
        <v>60</v>
      </c>
      <c r="F55" s="11">
        <v>0.63290000000000002</v>
      </c>
    </row>
    <row r="56" spans="1:6" ht="15" x14ac:dyDescent="0.2">
      <c r="A56" s="11" t="s">
        <v>69</v>
      </c>
      <c r="B56" s="11" t="s">
        <v>54</v>
      </c>
      <c r="C56" s="11" t="s">
        <v>55</v>
      </c>
      <c r="D56" s="11" t="s">
        <v>61</v>
      </c>
      <c r="E56" s="11" t="s">
        <v>57</v>
      </c>
      <c r="F56" s="11">
        <v>0.63290000000000002</v>
      </c>
    </row>
    <row r="57" spans="1:6" ht="15" x14ac:dyDescent="0.2">
      <c r="A57" s="11" t="s">
        <v>69</v>
      </c>
      <c r="B57" s="11" t="s">
        <v>54</v>
      </c>
      <c r="C57" s="11" t="s">
        <v>55</v>
      </c>
      <c r="D57" s="11" t="s">
        <v>61</v>
      </c>
      <c r="E57" s="11" t="s">
        <v>58</v>
      </c>
      <c r="F57" s="11">
        <v>0.63290000000000002</v>
      </c>
    </row>
    <row r="58" spans="1:6" ht="15" x14ac:dyDescent="0.2">
      <c r="A58" s="11" t="s">
        <v>69</v>
      </c>
      <c r="B58" s="11" t="s">
        <v>54</v>
      </c>
      <c r="C58" s="11" t="s">
        <v>55</v>
      </c>
      <c r="D58" s="11" t="s">
        <v>61</v>
      </c>
      <c r="E58" s="11" t="s">
        <v>59</v>
      </c>
      <c r="F58" s="11">
        <v>0.63290000000000002</v>
      </c>
    </row>
    <row r="59" spans="1:6" ht="15" x14ac:dyDescent="0.2">
      <c r="A59" s="11" t="s">
        <v>69</v>
      </c>
      <c r="B59" s="11" t="s">
        <v>54</v>
      </c>
      <c r="C59" s="11" t="s">
        <v>55</v>
      </c>
      <c r="D59" s="11" t="s">
        <v>61</v>
      </c>
      <c r="E59" s="11" t="s">
        <v>60</v>
      </c>
      <c r="F59" s="11">
        <v>0.63290000000000002</v>
      </c>
    </row>
    <row r="60" spans="1:6" ht="15" x14ac:dyDescent="0.2">
      <c r="A60" s="11" t="s">
        <v>69</v>
      </c>
      <c r="B60" s="11" t="s">
        <v>54</v>
      </c>
      <c r="C60" s="11" t="s">
        <v>55</v>
      </c>
      <c r="D60" s="11" t="s">
        <v>62</v>
      </c>
      <c r="E60" s="11" t="s">
        <v>63</v>
      </c>
      <c r="F60" s="11">
        <v>0.63290000000000002</v>
      </c>
    </row>
    <row r="61" spans="1:6" ht="15" x14ac:dyDescent="0.2">
      <c r="A61" s="11" t="s">
        <v>69</v>
      </c>
      <c r="B61" s="11" t="s">
        <v>54</v>
      </c>
      <c r="C61" s="11" t="s">
        <v>55</v>
      </c>
      <c r="D61" s="11" t="s">
        <v>62</v>
      </c>
      <c r="E61" s="11" t="s">
        <v>64</v>
      </c>
      <c r="F61" s="11">
        <v>0.63290000000000002</v>
      </c>
    </row>
    <row r="62" spans="1:6" ht="15" x14ac:dyDescent="0.2">
      <c r="A62" s="11" t="s">
        <v>70</v>
      </c>
      <c r="B62" s="11" t="s">
        <v>54</v>
      </c>
      <c r="C62" s="11" t="s">
        <v>55</v>
      </c>
      <c r="D62" s="11" t="s">
        <v>56</v>
      </c>
      <c r="E62" s="11" t="s">
        <v>57</v>
      </c>
      <c r="F62" s="11">
        <v>1</v>
      </c>
    </row>
    <row r="63" spans="1:6" ht="15" x14ac:dyDescent="0.2">
      <c r="A63" s="11" t="s">
        <v>70</v>
      </c>
      <c r="B63" s="11" t="s">
        <v>54</v>
      </c>
      <c r="C63" s="11" t="s">
        <v>55</v>
      </c>
      <c r="D63" s="11" t="s">
        <v>56</v>
      </c>
      <c r="E63" s="11" t="s">
        <v>58</v>
      </c>
      <c r="F63" s="11">
        <v>1</v>
      </c>
    </row>
    <row r="64" spans="1:6" ht="15" x14ac:dyDescent="0.2">
      <c r="A64" s="11" t="s">
        <v>70</v>
      </c>
      <c r="B64" s="11" t="s">
        <v>54</v>
      </c>
      <c r="C64" s="11" t="s">
        <v>55</v>
      </c>
      <c r="D64" s="11" t="s">
        <v>56</v>
      </c>
      <c r="E64" s="11" t="s">
        <v>59</v>
      </c>
      <c r="F64" s="11">
        <v>1</v>
      </c>
    </row>
    <row r="65" spans="1:6" ht="15" x14ac:dyDescent="0.2">
      <c r="A65" s="11" t="s">
        <v>70</v>
      </c>
      <c r="B65" s="11" t="s">
        <v>54</v>
      </c>
      <c r="C65" s="11" t="s">
        <v>55</v>
      </c>
      <c r="D65" s="11" t="s">
        <v>56</v>
      </c>
      <c r="E65" s="11" t="s">
        <v>60</v>
      </c>
      <c r="F65" s="11">
        <v>1</v>
      </c>
    </row>
    <row r="66" spans="1:6" ht="15" x14ac:dyDescent="0.2">
      <c r="A66" s="11" t="s">
        <v>70</v>
      </c>
      <c r="B66" s="11" t="s">
        <v>54</v>
      </c>
      <c r="C66" s="11" t="s">
        <v>55</v>
      </c>
      <c r="D66" s="11" t="s">
        <v>61</v>
      </c>
      <c r="E66" s="11" t="s">
        <v>57</v>
      </c>
      <c r="F66" s="11">
        <v>1</v>
      </c>
    </row>
    <row r="67" spans="1:6" ht="15" x14ac:dyDescent="0.2">
      <c r="A67" s="11" t="s">
        <v>70</v>
      </c>
      <c r="B67" s="11" t="s">
        <v>54</v>
      </c>
      <c r="C67" s="11" t="s">
        <v>55</v>
      </c>
      <c r="D67" s="11" t="s">
        <v>61</v>
      </c>
      <c r="E67" s="11" t="s">
        <v>58</v>
      </c>
      <c r="F67" s="11">
        <v>1</v>
      </c>
    </row>
    <row r="68" spans="1:6" ht="15" x14ac:dyDescent="0.2">
      <c r="A68" s="11" t="s">
        <v>70</v>
      </c>
      <c r="B68" s="11" t="s">
        <v>54</v>
      </c>
      <c r="C68" s="11" t="s">
        <v>55</v>
      </c>
      <c r="D68" s="11" t="s">
        <v>61</v>
      </c>
      <c r="E68" s="11" t="s">
        <v>59</v>
      </c>
      <c r="F68" s="11">
        <v>1</v>
      </c>
    </row>
    <row r="69" spans="1:6" ht="15" x14ac:dyDescent="0.2">
      <c r="A69" s="11" t="s">
        <v>70</v>
      </c>
      <c r="B69" s="11" t="s">
        <v>54</v>
      </c>
      <c r="C69" s="11" t="s">
        <v>55</v>
      </c>
      <c r="D69" s="11" t="s">
        <v>61</v>
      </c>
      <c r="E69" s="11" t="s">
        <v>60</v>
      </c>
      <c r="F69" s="11">
        <v>1</v>
      </c>
    </row>
    <row r="70" spans="1:6" ht="15" x14ac:dyDescent="0.2">
      <c r="A70" s="11" t="s">
        <v>70</v>
      </c>
      <c r="B70" s="11" t="s">
        <v>54</v>
      </c>
      <c r="C70" s="11" t="s">
        <v>55</v>
      </c>
      <c r="D70" s="11" t="s">
        <v>62</v>
      </c>
      <c r="E70" s="11" t="s">
        <v>63</v>
      </c>
      <c r="F70" s="11">
        <v>1</v>
      </c>
    </row>
    <row r="71" spans="1:6" ht="15" x14ac:dyDescent="0.2">
      <c r="A71" s="11" t="s">
        <v>70</v>
      </c>
      <c r="B71" s="11" t="s">
        <v>54</v>
      </c>
      <c r="C71" s="11" t="s">
        <v>55</v>
      </c>
      <c r="D71" s="11" t="s">
        <v>62</v>
      </c>
      <c r="E71" s="11" t="s">
        <v>64</v>
      </c>
      <c r="F71" s="11">
        <v>1</v>
      </c>
    </row>
    <row r="72" spans="1:6" ht="15" x14ac:dyDescent="0.2">
      <c r="A72" s="11" t="s">
        <v>71</v>
      </c>
      <c r="B72" s="11" t="s">
        <v>54</v>
      </c>
      <c r="C72" s="11" t="s">
        <v>55</v>
      </c>
      <c r="D72" s="11" t="s">
        <v>56</v>
      </c>
      <c r="E72" s="11" t="s">
        <v>57</v>
      </c>
      <c r="F72" s="11">
        <v>0.2235</v>
      </c>
    </row>
    <row r="73" spans="1:6" ht="15" x14ac:dyDescent="0.2">
      <c r="A73" s="11" t="s">
        <v>71</v>
      </c>
      <c r="B73" s="11" t="s">
        <v>54</v>
      </c>
      <c r="C73" s="11" t="s">
        <v>55</v>
      </c>
      <c r="D73" s="11" t="s">
        <v>56</v>
      </c>
      <c r="E73" s="11" t="s">
        <v>58</v>
      </c>
      <c r="F73" s="11">
        <v>0.2235</v>
      </c>
    </row>
    <row r="74" spans="1:6" ht="15" x14ac:dyDescent="0.2">
      <c r="A74" s="11" t="s">
        <v>71</v>
      </c>
      <c r="B74" s="11" t="s">
        <v>54</v>
      </c>
      <c r="C74" s="11" t="s">
        <v>55</v>
      </c>
      <c r="D74" s="11" t="s">
        <v>56</v>
      </c>
      <c r="E74" s="11" t="s">
        <v>59</v>
      </c>
      <c r="F74" s="11">
        <v>0.2235</v>
      </c>
    </row>
    <row r="75" spans="1:6" ht="15" x14ac:dyDescent="0.2">
      <c r="A75" s="11" t="s">
        <v>71</v>
      </c>
      <c r="B75" s="11" t="s">
        <v>54</v>
      </c>
      <c r="C75" s="11" t="s">
        <v>55</v>
      </c>
      <c r="D75" s="11" t="s">
        <v>56</v>
      </c>
      <c r="E75" s="11" t="s">
        <v>60</v>
      </c>
      <c r="F75" s="11">
        <v>0.2235</v>
      </c>
    </row>
    <row r="76" spans="1:6" ht="15" x14ac:dyDescent="0.2">
      <c r="A76" s="11" t="s">
        <v>71</v>
      </c>
      <c r="B76" s="11" t="s">
        <v>54</v>
      </c>
      <c r="C76" s="11" t="s">
        <v>55</v>
      </c>
      <c r="D76" s="11" t="s">
        <v>61</v>
      </c>
      <c r="E76" s="11" t="s">
        <v>57</v>
      </c>
      <c r="F76" s="11">
        <v>0.2235</v>
      </c>
    </row>
    <row r="77" spans="1:6" ht="15" x14ac:dyDescent="0.2">
      <c r="A77" s="11" t="s">
        <v>71</v>
      </c>
      <c r="B77" s="11" t="s">
        <v>54</v>
      </c>
      <c r="C77" s="11" t="s">
        <v>55</v>
      </c>
      <c r="D77" s="11" t="s">
        <v>61</v>
      </c>
      <c r="E77" s="11" t="s">
        <v>58</v>
      </c>
      <c r="F77" s="11">
        <v>0.2235</v>
      </c>
    </row>
    <row r="78" spans="1:6" ht="15" x14ac:dyDescent="0.2">
      <c r="A78" s="11" t="s">
        <v>71</v>
      </c>
      <c r="B78" s="11" t="s">
        <v>54</v>
      </c>
      <c r="C78" s="11" t="s">
        <v>55</v>
      </c>
      <c r="D78" s="11" t="s">
        <v>61</v>
      </c>
      <c r="E78" s="11" t="s">
        <v>59</v>
      </c>
      <c r="F78" s="11">
        <v>0.2235</v>
      </c>
    </row>
    <row r="79" spans="1:6" ht="15" x14ac:dyDescent="0.2">
      <c r="A79" s="11" t="s">
        <v>71</v>
      </c>
      <c r="B79" s="11" t="s">
        <v>54</v>
      </c>
      <c r="C79" s="11" t="s">
        <v>55</v>
      </c>
      <c r="D79" s="11" t="s">
        <v>61</v>
      </c>
      <c r="E79" s="11" t="s">
        <v>60</v>
      </c>
      <c r="F79" s="11">
        <v>0.2235</v>
      </c>
    </row>
    <row r="80" spans="1:6" ht="15" x14ac:dyDescent="0.2">
      <c r="A80" s="11" t="s">
        <v>71</v>
      </c>
      <c r="B80" s="11" t="s">
        <v>54</v>
      </c>
      <c r="C80" s="11" t="s">
        <v>55</v>
      </c>
      <c r="D80" s="11" t="s">
        <v>62</v>
      </c>
      <c r="E80" s="11" t="s">
        <v>63</v>
      </c>
      <c r="F80" s="11">
        <v>0.2235</v>
      </c>
    </row>
    <row r="81" spans="1:6" ht="15" x14ac:dyDescent="0.2">
      <c r="A81" s="11" t="s">
        <v>71</v>
      </c>
      <c r="B81" s="11" t="s">
        <v>54</v>
      </c>
      <c r="C81" s="11" t="s">
        <v>55</v>
      </c>
      <c r="D81" s="11" t="s">
        <v>62</v>
      </c>
      <c r="E81" s="11" t="s">
        <v>64</v>
      </c>
      <c r="F81" s="11">
        <v>0.2235</v>
      </c>
    </row>
    <row r="82" spans="1:6" ht="15" x14ac:dyDescent="0.2">
      <c r="A82" s="11" t="s">
        <v>72</v>
      </c>
      <c r="B82" s="11" t="s">
        <v>54</v>
      </c>
      <c r="C82" s="11" t="s">
        <v>55</v>
      </c>
      <c r="D82" s="11" t="s">
        <v>56</v>
      </c>
      <c r="E82" s="11" t="s">
        <v>57</v>
      </c>
      <c r="F82" s="11">
        <v>0.90559999999999996</v>
      </c>
    </row>
    <row r="83" spans="1:6" ht="15" x14ac:dyDescent="0.2">
      <c r="A83" s="11" t="s">
        <v>72</v>
      </c>
      <c r="B83" s="11" t="s">
        <v>54</v>
      </c>
      <c r="C83" s="11" t="s">
        <v>55</v>
      </c>
      <c r="D83" s="11" t="s">
        <v>56</v>
      </c>
      <c r="E83" s="11" t="s">
        <v>58</v>
      </c>
      <c r="F83" s="11">
        <v>0.90559999999999996</v>
      </c>
    </row>
    <row r="84" spans="1:6" ht="15" x14ac:dyDescent="0.2">
      <c r="A84" s="11" t="s">
        <v>72</v>
      </c>
      <c r="B84" s="11" t="s">
        <v>54</v>
      </c>
      <c r="C84" s="11" t="s">
        <v>55</v>
      </c>
      <c r="D84" s="11" t="s">
        <v>56</v>
      </c>
      <c r="E84" s="11" t="s">
        <v>59</v>
      </c>
      <c r="F84" s="11">
        <v>0.90559999999999996</v>
      </c>
    </row>
    <row r="85" spans="1:6" ht="15" x14ac:dyDescent="0.2">
      <c r="A85" s="11" t="s">
        <v>72</v>
      </c>
      <c r="B85" s="11" t="s">
        <v>54</v>
      </c>
      <c r="C85" s="11" t="s">
        <v>55</v>
      </c>
      <c r="D85" s="11" t="s">
        <v>56</v>
      </c>
      <c r="E85" s="11" t="s">
        <v>60</v>
      </c>
      <c r="F85" s="11">
        <v>0.90559999999999996</v>
      </c>
    </row>
    <row r="86" spans="1:6" ht="15" x14ac:dyDescent="0.2">
      <c r="A86" s="11" t="s">
        <v>72</v>
      </c>
      <c r="B86" s="11" t="s">
        <v>54</v>
      </c>
      <c r="C86" s="11" t="s">
        <v>55</v>
      </c>
      <c r="D86" s="11" t="s">
        <v>61</v>
      </c>
      <c r="E86" s="11" t="s">
        <v>57</v>
      </c>
      <c r="F86" s="11">
        <v>0.90559999999999996</v>
      </c>
    </row>
    <row r="87" spans="1:6" ht="15" x14ac:dyDescent="0.2">
      <c r="A87" s="11" t="s">
        <v>72</v>
      </c>
      <c r="B87" s="11" t="s">
        <v>54</v>
      </c>
      <c r="C87" s="11" t="s">
        <v>55</v>
      </c>
      <c r="D87" s="11" t="s">
        <v>61</v>
      </c>
      <c r="E87" s="11" t="s">
        <v>58</v>
      </c>
      <c r="F87" s="11">
        <v>0.90559999999999996</v>
      </c>
    </row>
    <row r="88" spans="1:6" ht="15" x14ac:dyDescent="0.2">
      <c r="A88" s="11" t="s">
        <v>72</v>
      </c>
      <c r="B88" s="11" t="s">
        <v>54</v>
      </c>
      <c r="C88" s="11" t="s">
        <v>55</v>
      </c>
      <c r="D88" s="11" t="s">
        <v>61</v>
      </c>
      <c r="E88" s="11" t="s">
        <v>59</v>
      </c>
      <c r="F88" s="11">
        <v>0.90559999999999996</v>
      </c>
    </row>
    <row r="89" spans="1:6" ht="15" x14ac:dyDescent="0.2">
      <c r="A89" s="11" t="s">
        <v>72</v>
      </c>
      <c r="B89" s="11" t="s">
        <v>54</v>
      </c>
      <c r="C89" s="11" t="s">
        <v>55</v>
      </c>
      <c r="D89" s="11" t="s">
        <v>61</v>
      </c>
      <c r="E89" s="11" t="s">
        <v>60</v>
      </c>
      <c r="F89" s="11">
        <v>0.90559999999999996</v>
      </c>
    </row>
    <row r="90" spans="1:6" ht="15" x14ac:dyDescent="0.2">
      <c r="A90" s="11" t="s">
        <v>72</v>
      </c>
      <c r="B90" s="11" t="s">
        <v>54</v>
      </c>
      <c r="C90" s="11" t="s">
        <v>55</v>
      </c>
      <c r="D90" s="11" t="s">
        <v>62</v>
      </c>
      <c r="E90" s="11" t="s">
        <v>63</v>
      </c>
      <c r="F90" s="11">
        <v>0.90559999999999996</v>
      </c>
    </row>
    <row r="91" spans="1:6" ht="15" x14ac:dyDescent="0.2">
      <c r="A91" s="11" t="s">
        <v>72</v>
      </c>
      <c r="B91" s="11" t="s">
        <v>54</v>
      </c>
      <c r="C91" s="11" t="s">
        <v>55</v>
      </c>
      <c r="D91" s="11" t="s">
        <v>62</v>
      </c>
      <c r="E91" s="11" t="s">
        <v>64</v>
      </c>
      <c r="F91" s="11">
        <v>0.90559999999999996</v>
      </c>
    </row>
    <row r="92" spans="1:6" ht="15" x14ac:dyDescent="0.2">
      <c r="A92" s="11" t="s">
        <v>73</v>
      </c>
      <c r="B92" s="11" t="s">
        <v>74</v>
      </c>
      <c r="C92" s="11" t="s">
        <v>75</v>
      </c>
      <c r="D92" s="11" t="s">
        <v>56</v>
      </c>
      <c r="E92" s="11" t="s">
        <v>57</v>
      </c>
      <c r="F92" s="11">
        <v>0.91010000000000002</v>
      </c>
    </row>
    <row r="93" spans="1:6" ht="15" x14ac:dyDescent="0.2">
      <c r="A93" s="11" t="s">
        <v>73</v>
      </c>
      <c r="B93" s="11" t="s">
        <v>74</v>
      </c>
      <c r="C93" s="11" t="s">
        <v>75</v>
      </c>
      <c r="D93" s="11" t="s">
        <v>56</v>
      </c>
      <c r="E93" s="11" t="s">
        <v>58</v>
      </c>
      <c r="F93" s="11">
        <v>0.91010000000000002</v>
      </c>
    </row>
    <row r="94" spans="1:6" ht="15" x14ac:dyDescent="0.2">
      <c r="A94" s="11" t="s">
        <v>73</v>
      </c>
      <c r="B94" s="11" t="s">
        <v>74</v>
      </c>
      <c r="C94" s="11" t="s">
        <v>75</v>
      </c>
      <c r="D94" s="11" t="s">
        <v>56</v>
      </c>
      <c r="E94" s="11" t="s">
        <v>59</v>
      </c>
      <c r="F94" s="11">
        <v>0.91010000000000002</v>
      </c>
    </row>
    <row r="95" spans="1:6" ht="15" x14ac:dyDescent="0.2">
      <c r="A95" s="11" t="s">
        <v>73</v>
      </c>
      <c r="B95" s="11" t="s">
        <v>74</v>
      </c>
      <c r="C95" s="11" t="s">
        <v>75</v>
      </c>
      <c r="D95" s="11" t="s">
        <v>56</v>
      </c>
      <c r="E95" s="11" t="s">
        <v>60</v>
      </c>
      <c r="F95" s="11">
        <v>0.91010000000000002</v>
      </c>
    </row>
    <row r="96" spans="1:6" ht="15" x14ac:dyDescent="0.2">
      <c r="A96" s="11" t="s">
        <v>73</v>
      </c>
      <c r="B96" s="11" t="s">
        <v>74</v>
      </c>
      <c r="C96" s="11" t="s">
        <v>75</v>
      </c>
      <c r="D96" s="11" t="s">
        <v>61</v>
      </c>
      <c r="E96" s="11" t="s">
        <v>57</v>
      </c>
      <c r="F96" s="11">
        <v>0.91010000000000002</v>
      </c>
    </row>
    <row r="97" spans="1:6" ht="15" x14ac:dyDescent="0.2">
      <c r="A97" s="11" t="s">
        <v>73</v>
      </c>
      <c r="B97" s="11" t="s">
        <v>74</v>
      </c>
      <c r="C97" s="11" t="s">
        <v>75</v>
      </c>
      <c r="D97" s="11" t="s">
        <v>61</v>
      </c>
      <c r="E97" s="11" t="s">
        <v>58</v>
      </c>
      <c r="F97" s="11">
        <v>0.91010000000000002</v>
      </c>
    </row>
    <row r="98" spans="1:6" ht="15" x14ac:dyDescent="0.2">
      <c r="A98" s="11" t="s">
        <v>73</v>
      </c>
      <c r="B98" s="11" t="s">
        <v>74</v>
      </c>
      <c r="C98" s="11" t="s">
        <v>75</v>
      </c>
      <c r="D98" s="11" t="s">
        <v>61</v>
      </c>
      <c r="E98" s="11" t="s">
        <v>59</v>
      </c>
      <c r="F98" s="11">
        <v>0.91010000000000002</v>
      </c>
    </row>
    <row r="99" spans="1:6" ht="15" x14ac:dyDescent="0.2">
      <c r="A99" s="11" t="s">
        <v>73</v>
      </c>
      <c r="B99" s="11" t="s">
        <v>74</v>
      </c>
      <c r="C99" s="11" t="s">
        <v>75</v>
      </c>
      <c r="D99" s="11" t="s">
        <v>61</v>
      </c>
      <c r="E99" s="11" t="s">
        <v>60</v>
      </c>
      <c r="F99" s="11">
        <v>0.91010000000000002</v>
      </c>
    </row>
    <row r="100" spans="1:6" ht="15" x14ac:dyDescent="0.2">
      <c r="A100" s="11" t="s">
        <v>73</v>
      </c>
      <c r="B100" s="11" t="s">
        <v>74</v>
      </c>
      <c r="C100" s="11" t="s">
        <v>75</v>
      </c>
      <c r="D100" s="11" t="s">
        <v>62</v>
      </c>
      <c r="E100" s="11" t="s">
        <v>63</v>
      </c>
      <c r="F100" s="11">
        <v>0.91010000000000002</v>
      </c>
    </row>
    <row r="101" spans="1:6" ht="15" x14ac:dyDescent="0.2">
      <c r="A101" s="11" t="s">
        <v>73</v>
      </c>
      <c r="B101" s="11" t="s">
        <v>74</v>
      </c>
      <c r="C101" s="11" t="s">
        <v>75</v>
      </c>
      <c r="D101" s="11" t="s">
        <v>62</v>
      </c>
      <c r="E101" s="11" t="s">
        <v>64</v>
      </c>
      <c r="F101" s="11">
        <v>0.91010000000000002</v>
      </c>
    </row>
    <row r="102" spans="1:6" ht="15" x14ac:dyDescent="0.2">
      <c r="A102" s="11" t="s">
        <v>76</v>
      </c>
      <c r="B102" s="11" t="s">
        <v>74</v>
      </c>
      <c r="C102" s="11" t="s">
        <v>75</v>
      </c>
      <c r="D102" s="11" t="s">
        <v>56</v>
      </c>
      <c r="E102" s="11" t="s">
        <v>57</v>
      </c>
      <c r="F102" s="11">
        <v>0.19139999999999999</v>
      </c>
    </row>
    <row r="103" spans="1:6" ht="15" x14ac:dyDescent="0.2">
      <c r="A103" s="11" t="s">
        <v>76</v>
      </c>
      <c r="B103" s="11" t="s">
        <v>74</v>
      </c>
      <c r="C103" s="11" t="s">
        <v>75</v>
      </c>
      <c r="D103" s="11" t="s">
        <v>56</v>
      </c>
      <c r="E103" s="11" t="s">
        <v>58</v>
      </c>
      <c r="F103" s="11">
        <v>0.19139999999999999</v>
      </c>
    </row>
    <row r="104" spans="1:6" ht="15" x14ac:dyDescent="0.2">
      <c r="A104" s="11" t="s">
        <v>76</v>
      </c>
      <c r="B104" s="11" t="s">
        <v>74</v>
      </c>
      <c r="C104" s="11" t="s">
        <v>75</v>
      </c>
      <c r="D104" s="11" t="s">
        <v>56</v>
      </c>
      <c r="E104" s="11" t="s">
        <v>59</v>
      </c>
      <c r="F104" s="11">
        <v>0.19139999999999999</v>
      </c>
    </row>
    <row r="105" spans="1:6" ht="15" x14ac:dyDescent="0.2">
      <c r="A105" s="11" t="s">
        <v>76</v>
      </c>
      <c r="B105" s="11" t="s">
        <v>74</v>
      </c>
      <c r="C105" s="11" t="s">
        <v>75</v>
      </c>
      <c r="D105" s="11" t="s">
        <v>56</v>
      </c>
      <c r="E105" s="11" t="s">
        <v>60</v>
      </c>
      <c r="F105" s="11">
        <v>0.19139999999999999</v>
      </c>
    </row>
    <row r="106" spans="1:6" ht="15" x14ac:dyDescent="0.2">
      <c r="A106" s="11" t="s">
        <v>76</v>
      </c>
      <c r="B106" s="11" t="s">
        <v>74</v>
      </c>
      <c r="C106" s="11" t="s">
        <v>75</v>
      </c>
      <c r="D106" s="11" t="s">
        <v>61</v>
      </c>
      <c r="E106" s="11" t="s">
        <v>57</v>
      </c>
      <c r="F106" s="11">
        <v>0.19139999999999999</v>
      </c>
    </row>
    <row r="107" spans="1:6" ht="15" x14ac:dyDescent="0.2">
      <c r="A107" s="11" t="s">
        <v>76</v>
      </c>
      <c r="B107" s="11" t="s">
        <v>74</v>
      </c>
      <c r="C107" s="11" t="s">
        <v>75</v>
      </c>
      <c r="D107" s="11" t="s">
        <v>61</v>
      </c>
      <c r="E107" s="11" t="s">
        <v>58</v>
      </c>
      <c r="F107" s="11">
        <v>0.19139999999999999</v>
      </c>
    </row>
    <row r="108" spans="1:6" ht="15" x14ac:dyDescent="0.2">
      <c r="A108" s="11" t="s">
        <v>76</v>
      </c>
      <c r="B108" s="11" t="s">
        <v>74</v>
      </c>
      <c r="C108" s="11" t="s">
        <v>75</v>
      </c>
      <c r="D108" s="11" t="s">
        <v>61</v>
      </c>
      <c r="E108" s="11" t="s">
        <v>59</v>
      </c>
      <c r="F108" s="11">
        <v>0.19139999999999999</v>
      </c>
    </row>
    <row r="109" spans="1:6" ht="15" x14ac:dyDescent="0.2">
      <c r="A109" s="11" t="s">
        <v>76</v>
      </c>
      <c r="B109" s="11" t="s">
        <v>74</v>
      </c>
      <c r="C109" s="11" t="s">
        <v>75</v>
      </c>
      <c r="D109" s="11" t="s">
        <v>61</v>
      </c>
      <c r="E109" s="11" t="s">
        <v>60</v>
      </c>
      <c r="F109" s="11">
        <v>0.19139999999999999</v>
      </c>
    </row>
    <row r="110" spans="1:6" ht="15" x14ac:dyDescent="0.2">
      <c r="A110" s="11" t="s">
        <v>76</v>
      </c>
      <c r="B110" s="11" t="s">
        <v>74</v>
      </c>
      <c r="C110" s="11" t="s">
        <v>75</v>
      </c>
      <c r="D110" s="11" t="s">
        <v>62</v>
      </c>
      <c r="E110" s="11" t="s">
        <v>63</v>
      </c>
      <c r="F110" s="11">
        <v>0.19139999999999999</v>
      </c>
    </row>
    <row r="111" spans="1:6" ht="15" x14ac:dyDescent="0.2">
      <c r="A111" s="11" t="s">
        <v>76</v>
      </c>
      <c r="B111" s="11" t="s">
        <v>74</v>
      </c>
      <c r="C111" s="11" t="s">
        <v>75</v>
      </c>
      <c r="D111" s="11" t="s">
        <v>62</v>
      </c>
      <c r="E111" s="11" t="s">
        <v>64</v>
      </c>
      <c r="F111" s="11">
        <v>0.19139999999999999</v>
      </c>
    </row>
    <row r="112" spans="1:6" ht="15" x14ac:dyDescent="0.2">
      <c r="A112" s="11" t="s">
        <v>77</v>
      </c>
      <c r="B112" s="11" t="s">
        <v>74</v>
      </c>
      <c r="C112" s="11" t="s">
        <v>75</v>
      </c>
      <c r="D112" s="11" t="s">
        <v>56</v>
      </c>
      <c r="E112" s="11" t="s">
        <v>57</v>
      </c>
      <c r="F112" s="11">
        <v>0.65139999999999998</v>
      </c>
    </row>
    <row r="113" spans="1:6" ht="15" x14ac:dyDescent="0.2">
      <c r="A113" s="11" t="s">
        <v>77</v>
      </c>
      <c r="B113" s="11" t="s">
        <v>74</v>
      </c>
      <c r="C113" s="11" t="s">
        <v>75</v>
      </c>
      <c r="D113" s="11" t="s">
        <v>56</v>
      </c>
      <c r="E113" s="11" t="s">
        <v>58</v>
      </c>
      <c r="F113" s="11">
        <v>0.65139999999999998</v>
      </c>
    </row>
    <row r="114" spans="1:6" ht="15" x14ac:dyDescent="0.2">
      <c r="A114" s="11" t="s">
        <v>77</v>
      </c>
      <c r="B114" s="11" t="s">
        <v>74</v>
      </c>
      <c r="C114" s="11" t="s">
        <v>75</v>
      </c>
      <c r="D114" s="11" t="s">
        <v>56</v>
      </c>
      <c r="E114" s="11" t="s">
        <v>59</v>
      </c>
      <c r="F114" s="11">
        <v>0.65139999999999998</v>
      </c>
    </row>
    <row r="115" spans="1:6" ht="15" x14ac:dyDescent="0.2">
      <c r="A115" s="11" t="s">
        <v>77</v>
      </c>
      <c r="B115" s="11" t="s">
        <v>74</v>
      </c>
      <c r="C115" s="11" t="s">
        <v>75</v>
      </c>
      <c r="D115" s="11" t="s">
        <v>56</v>
      </c>
      <c r="E115" s="11" t="s">
        <v>60</v>
      </c>
      <c r="F115" s="11">
        <v>0.65139999999999998</v>
      </c>
    </row>
    <row r="116" spans="1:6" ht="15" x14ac:dyDescent="0.2">
      <c r="A116" s="11" t="s">
        <v>77</v>
      </c>
      <c r="B116" s="11" t="s">
        <v>74</v>
      </c>
      <c r="C116" s="11" t="s">
        <v>75</v>
      </c>
      <c r="D116" s="11" t="s">
        <v>61</v>
      </c>
      <c r="E116" s="11" t="s">
        <v>57</v>
      </c>
      <c r="F116" s="11">
        <v>0.65139999999999998</v>
      </c>
    </row>
    <row r="117" spans="1:6" ht="15" x14ac:dyDescent="0.2">
      <c r="A117" s="11" t="s">
        <v>77</v>
      </c>
      <c r="B117" s="11" t="s">
        <v>74</v>
      </c>
      <c r="C117" s="11" t="s">
        <v>75</v>
      </c>
      <c r="D117" s="11" t="s">
        <v>61</v>
      </c>
      <c r="E117" s="11" t="s">
        <v>58</v>
      </c>
      <c r="F117" s="11">
        <v>0.65139999999999998</v>
      </c>
    </row>
    <row r="118" spans="1:6" ht="15" x14ac:dyDescent="0.2">
      <c r="A118" s="11" t="s">
        <v>77</v>
      </c>
      <c r="B118" s="11" t="s">
        <v>74</v>
      </c>
      <c r="C118" s="11" t="s">
        <v>75</v>
      </c>
      <c r="D118" s="11" t="s">
        <v>61</v>
      </c>
      <c r="E118" s="11" t="s">
        <v>59</v>
      </c>
      <c r="F118" s="11">
        <v>0.65139999999999998</v>
      </c>
    </row>
    <row r="119" spans="1:6" ht="15" x14ac:dyDescent="0.2">
      <c r="A119" s="11" t="s">
        <v>77</v>
      </c>
      <c r="B119" s="11" t="s">
        <v>74</v>
      </c>
      <c r="C119" s="11" t="s">
        <v>75</v>
      </c>
      <c r="D119" s="11" t="s">
        <v>61</v>
      </c>
      <c r="E119" s="11" t="s">
        <v>60</v>
      </c>
      <c r="F119" s="11">
        <v>0.65139999999999998</v>
      </c>
    </row>
    <row r="120" spans="1:6" ht="15" x14ac:dyDescent="0.2">
      <c r="A120" s="11" t="s">
        <v>77</v>
      </c>
      <c r="B120" s="11" t="s">
        <v>74</v>
      </c>
      <c r="C120" s="11" t="s">
        <v>75</v>
      </c>
      <c r="D120" s="11" t="s">
        <v>62</v>
      </c>
      <c r="E120" s="11" t="s">
        <v>63</v>
      </c>
      <c r="F120" s="11">
        <v>0.65139999999999998</v>
      </c>
    </row>
    <row r="121" spans="1:6" ht="15" x14ac:dyDescent="0.2">
      <c r="A121" s="11" t="s">
        <v>77</v>
      </c>
      <c r="B121" s="11" t="s">
        <v>74</v>
      </c>
      <c r="C121" s="11" t="s">
        <v>75</v>
      </c>
      <c r="D121" s="11" t="s">
        <v>62</v>
      </c>
      <c r="E121" s="11" t="s">
        <v>64</v>
      </c>
      <c r="F121" s="11">
        <v>0.65139999999999998</v>
      </c>
    </row>
    <row r="122" spans="1:6" ht="15" x14ac:dyDescent="0.2">
      <c r="A122" s="11" t="s">
        <v>78</v>
      </c>
      <c r="B122" s="11" t="s">
        <v>74</v>
      </c>
      <c r="C122" s="11" t="s">
        <v>75</v>
      </c>
      <c r="D122" s="11" t="s">
        <v>56</v>
      </c>
      <c r="E122" s="11" t="s">
        <v>57</v>
      </c>
      <c r="F122" s="11">
        <v>0.18729999999999999</v>
      </c>
    </row>
    <row r="123" spans="1:6" ht="15" x14ac:dyDescent="0.2">
      <c r="A123" s="11" t="s">
        <v>78</v>
      </c>
      <c r="B123" s="11" t="s">
        <v>74</v>
      </c>
      <c r="C123" s="11" t="s">
        <v>75</v>
      </c>
      <c r="D123" s="11" t="s">
        <v>56</v>
      </c>
      <c r="E123" s="11" t="s">
        <v>58</v>
      </c>
      <c r="F123" s="11">
        <v>0.18729999999999999</v>
      </c>
    </row>
    <row r="124" spans="1:6" ht="15" x14ac:dyDescent="0.2">
      <c r="A124" s="11" t="s">
        <v>78</v>
      </c>
      <c r="B124" s="11" t="s">
        <v>74</v>
      </c>
      <c r="C124" s="11" t="s">
        <v>75</v>
      </c>
      <c r="D124" s="11" t="s">
        <v>56</v>
      </c>
      <c r="E124" s="11" t="s">
        <v>59</v>
      </c>
      <c r="F124" s="11">
        <v>0.18729999999999999</v>
      </c>
    </row>
    <row r="125" spans="1:6" ht="15" x14ac:dyDescent="0.2">
      <c r="A125" s="11" t="s">
        <v>78</v>
      </c>
      <c r="B125" s="11" t="s">
        <v>74</v>
      </c>
      <c r="C125" s="11" t="s">
        <v>75</v>
      </c>
      <c r="D125" s="11" t="s">
        <v>56</v>
      </c>
      <c r="E125" s="11" t="s">
        <v>60</v>
      </c>
      <c r="F125" s="11">
        <v>0.18729999999999999</v>
      </c>
    </row>
    <row r="126" spans="1:6" ht="15" x14ac:dyDescent="0.2">
      <c r="A126" s="11" t="s">
        <v>78</v>
      </c>
      <c r="B126" s="11" t="s">
        <v>74</v>
      </c>
      <c r="C126" s="11" t="s">
        <v>75</v>
      </c>
      <c r="D126" s="11" t="s">
        <v>61</v>
      </c>
      <c r="E126" s="11" t="s">
        <v>57</v>
      </c>
      <c r="F126" s="11">
        <v>0.18729999999999999</v>
      </c>
    </row>
    <row r="127" spans="1:6" ht="15" x14ac:dyDescent="0.2">
      <c r="A127" s="11" t="s">
        <v>78</v>
      </c>
      <c r="B127" s="11" t="s">
        <v>74</v>
      </c>
      <c r="C127" s="11" t="s">
        <v>75</v>
      </c>
      <c r="D127" s="11" t="s">
        <v>61</v>
      </c>
      <c r="E127" s="11" t="s">
        <v>58</v>
      </c>
      <c r="F127" s="11">
        <v>0.18729999999999999</v>
      </c>
    </row>
    <row r="128" spans="1:6" ht="15" x14ac:dyDescent="0.2">
      <c r="A128" s="11" t="s">
        <v>78</v>
      </c>
      <c r="B128" s="11" t="s">
        <v>74</v>
      </c>
      <c r="C128" s="11" t="s">
        <v>75</v>
      </c>
      <c r="D128" s="11" t="s">
        <v>61</v>
      </c>
      <c r="E128" s="11" t="s">
        <v>59</v>
      </c>
      <c r="F128" s="11">
        <v>0.18729999999999999</v>
      </c>
    </row>
    <row r="129" spans="1:6" ht="15" x14ac:dyDescent="0.2">
      <c r="A129" s="11" t="s">
        <v>78</v>
      </c>
      <c r="B129" s="11" t="s">
        <v>74</v>
      </c>
      <c r="C129" s="11" t="s">
        <v>75</v>
      </c>
      <c r="D129" s="11" t="s">
        <v>61</v>
      </c>
      <c r="E129" s="11" t="s">
        <v>60</v>
      </c>
      <c r="F129" s="11">
        <v>0.18729999999999999</v>
      </c>
    </row>
    <row r="130" spans="1:6" ht="15" x14ac:dyDescent="0.2">
      <c r="A130" s="11" t="s">
        <v>78</v>
      </c>
      <c r="B130" s="11" t="s">
        <v>74</v>
      </c>
      <c r="C130" s="11" t="s">
        <v>75</v>
      </c>
      <c r="D130" s="11" t="s">
        <v>62</v>
      </c>
      <c r="E130" s="11" t="s">
        <v>63</v>
      </c>
      <c r="F130" s="11">
        <v>0.18729999999999999</v>
      </c>
    </row>
    <row r="131" spans="1:6" ht="15" x14ac:dyDescent="0.2">
      <c r="A131" s="11" t="s">
        <v>78</v>
      </c>
      <c r="B131" s="11" t="s">
        <v>74</v>
      </c>
      <c r="C131" s="11" t="s">
        <v>75</v>
      </c>
      <c r="D131" s="11" t="s">
        <v>62</v>
      </c>
      <c r="E131" s="11" t="s">
        <v>64</v>
      </c>
      <c r="F131" s="11">
        <v>0.18729999999999999</v>
      </c>
    </row>
    <row r="132" spans="1:6" ht="15" x14ac:dyDescent="0.2">
      <c r="A132" s="11" t="s">
        <v>79</v>
      </c>
      <c r="B132" s="11" t="s">
        <v>74</v>
      </c>
      <c r="C132" s="11" t="s">
        <v>75</v>
      </c>
      <c r="D132" s="11" t="s">
        <v>56</v>
      </c>
      <c r="E132" s="11" t="s">
        <v>57</v>
      </c>
      <c r="F132" s="11">
        <v>0.5242</v>
      </c>
    </row>
    <row r="133" spans="1:6" ht="15" x14ac:dyDescent="0.2">
      <c r="A133" s="11" t="s">
        <v>79</v>
      </c>
      <c r="B133" s="11" t="s">
        <v>74</v>
      </c>
      <c r="C133" s="11" t="s">
        <v>75</v>
      </c>
      <c r="D133" s="11" t="s">
        <v>56</v>
      </c>
      <c r="E133" s="11" t="s">
        <v>58</v>
      </c>
      <c r="F133" s="11">
        <v>0.5242</v>
      </c>
    </row>
    <row r="134" spans="1:6" ht="15" x14ac:dyDescent="0.2">
      <c r="A134" s="11" t="s">
        <v>79</v>
      </c>
      <c r="B134" s="11" t="s">
        <v>74</v>
      </c>
      <c r="C134" s="11" t="s">
        <v>75</v>
      </c>
      <c r="D134" s="11" t="s">
        <v>56</v>
      </c>
      <c r="E134" s="11" t="s">
        <v>59</v>
      </c>
      <c r="F134" s="11">
        <v>0.5242</v>
      </c>
    </row>
    <row r="135" spans="1:6" ht="15" x14ac:dyDescent="0.2">
      <c r="A135" s="11" t="s">
        <v>79</v>
      </c>
      <c r="B135" s="11" t="s">
        <v>74</v>
      </c>
      <c r="C135" s="11" t="s">
        <v>75</v>
      </c>
      <c r="D135" s="11" t="s">
        <v>56</v>
      </c>
      <c r="E135" s="11" t="s">
        <v>60</v>
      </c>
      <c r="F135" s="11">
        <v>0.5242</v>
      </c>
    </row>
    <row r="136" spans="1:6" ht="15" x14ac:dyDescent="0.2">
      <c r="A136" s="11" t="s">
        <v>79</v>
      </c>
      <c r="B136" s="11" t="s">
        <v>74</v>
      </c>
      <c r="C136" s="11" t="s">
        <v>75</v>
      </c>
      <c r="D136" s="11" t="s">
        <v>61</v>
      </c>
      <c r="E136" s="11" t="s">
        <v>57</v>
      </c>
      <c r="F136" s="11">
        <v>0.5242</v>
      </c>
    </row>
    <row r="137" spans="1:6" ht="15" x14ac:dyDescent="0.2">
      <c r="A137" s="11" t="s">
        <v>79</v>
      </c>
      <c r="B137" s="11" t="s">
        <v>74</v>
      </c>
      <c r="C137" s="11" t="s">
        <v>75</v>
      </c>
      <c r="D137" s="11" t="s">
        <v>61</v>
      </c>
      <c r="E137" s="11" t="s">
        <v>58</v>
      </c>
      <c r="F137" s="11">
        <v>0.5242</v>
      </c>
    </row>
    <row r="138" spans="1:6" ht="15" x14ac:dyDescent="0.2">
      <c r="A138" s="11" t="s">
        <v>79</v>
      </c>
      <c r="B138" s="11" t="s">
        <v>74</v>
      </c>
      <c r="C138" s="11" t="s">
        <v>75</v>
      </c>
      <c r="D138" s="11" t="s">
        <v>61</v>
      </c>
      <c r="E138" s="11" t="s">
        <v>59</v>
      </c>
      <c r="F138" s="11">
        <v>0.5242</v>
      </c>
    </row>
    <row r="139" spans="1:6" ht="15" x14ac:dyDescent="0.2">
      <c r="A139" s="11" t="s">
        <v>79</v>
      </c>
      <c r="B139" s="11" t="s">
        <v>74</v>
      </c>
      <c r="C139" s="11" t="s">
        <v>75</v>
      </c>
      <c r="D139" s="11" t="s">
        <v>61</v>
      </c>
      <c r="E139" s="11" t="s">
        <v>60</v>
      </c>
      <c r="F139" s="11">
        <v>0.5242</v>
      </c>
    </row>
    <row r="140" spans="1:6" ht="15" x14ac:dyDescent="0.2">
      <c r="A140" s="11" t="s">
        <v>79</v>
      </c>
      <c r="B140" s="11" t="s">
        <v>74</v>
      </c>
      <c r="C140" s="11" t="s">
        <v>75</v>
      </c>
      <c r="D140" s="11" t="s">
        <v>62</v>
      </c>
      <c r="E140" s="11" t="s">
        <v>63</v>
      </c>
      <c r="F140" s="11">
        <v>0.5242</v>
      </c>
    </row>
    <row r="141" spans="1:6" ht="15" x14ac:dyDescent="0.2">
      <c r="A141" s="11" t="s">
        <v>79</v>
      </c>
      <c r="B141" s="11" t="s">
        <v>74</v>
      </c>
      <c r="C141" s="11" t="s">
        <v>75</v>
      </c>
      <c r="D141" s="11" t="s">
        <v>62</v>
      </c>
      <c r="E141" s="11" t="s">
        <v>64</v>
      </c>
      <c r="F141" s="11">
        <v>0.5242</v>
      </c>
    </row>
    <row r="142" spans="1:6" ht="15" x14ac:dyDescent="0.2">
      <c r="A142" s="11" t="s">
        <v>80</v>
      </c>
      <c r="B142" s="11" t="s">
        <v>74</v>
      </c>
      <c r="C142" s="11" t="s">
        <v>75</v>
      </c>
      <c r="D142" s="11" t="s">
        <v>56</v>
      </c>
      <c r="E142" s="11" t="s">
        <v>57</v>
      </c>
      <c r="F142" s="11">
        <v>0.76429999999999998</v>
      </c>
    </row>
    <row r="143" spans="1:6" ht="15" x14ac:dyDescent="0.2">
      <c r="A143" s="11" t="s">
        <v>80</v>
      </c>
      <c r="B143" s="11" t="s">
        <v>74</v>
      </c>
      <c r="C143" s="11" t="s">
        <v>75</v>
      </c>
      <c r="D143" s="11" t="s">
        <v>56</v>
      </c>
      <c r="E143" s="11" t="s">
        <v>58</v>
      </c>
      <c r="F143" s="11">
        <v>0.76429999999999998</v>
      </c>
    </row>
    <row r="144" spans="1:6" ht="15" x14ac:dyDescent="0.2">
      <c r="A144" s="11" t="s">
        <v>80</v>
      </c>
      <c r="B144" s="11" t="s">
        <v>74</v>
      </c>
      <c r="C144" s="11" t="s">
        <v>75</v>
      </c>
      <c r="D144" s="11" t="s">
        <v>56</v>
      </c>
      <c r="E144" s="11" t="s">
        <v>59</v>
      </c>
      <c r="F144" s="11">
        <v>0.76429999999999998</v>
      </c>
    </row>
    <row r="145" spans="1:6" ht="15" x14ac:dyDescent="0.2">
      <c r="A145" s="11" t="s">
        <v>80</v>
      </c>
      <c r="B145" s="11" t="s">
        <v>74</v>
      </c>
      <c r="C145" s="11" t="s">
        <v>75</v>
      </c>
      <c r="D145" s="11" t="s">
        <v>56</v>
      </c>
      <c r="E145" s="11" t="s">
        <v>60</v>
      </c>
      <c r="F145" s="11">
        <v>0.76429999999999998</v>
      </c>
    </row>
    <row r="146" spans="1:6" ht="15" x14ac:dyDescent="0.2">
      <c r="A146" s="11" t="s">
        <v>80</v>
      </c>
      <c r="B146" s="11" t="s">
        <v>74</v>
      </c>
      <c r="C146" s="11" t="s">
        <v>75</v>
      </c>
      <c r="D146" s="11" t="s">
        <v>61</v>
      </c>
      <c r="E146" s="11" t="s">
        <v>57</v>
      </c>
      <c r="F146" s="11">
        <v>0.76429999999999998</v>
      </c>
    </row>
    <row r="147" spans="1:6" ht="15" x14ac:dyDescent="0.2">
      <c r="A147" s="11" t="s">
        <v>80</v>
      </c>
      <c r="B147" s="11" t="s">
        <v>74</v>
      </c>
      <c r="C147" s="11" t="s">
        <v>75</v>
      </c>
      <c r="D147" s="11" t="s">
        <v>61</v>
      </c>
      <c r="E147" s="11" t="s">
        <v>58</v>
      </c>
      <c r="F147" s="11">
        <v>0.76429999999999998</v>
      </c>
    </row>
    <row r="148" spans="1:6" ht="15" x14ac:dyDescent="0.2">
      <c r="A148" s="11" t="s">
        <v>80</v>
      </c>
      <c r="B148" s="11" t="s">
        <v>74</v>
      </c>
      <c r="C148" s="11" t="s">
        <v>75</v>
      </c>
      <c r="D148" s="11" t="s">
        <v>61</v>
      </c>
      <c r="E148" s="11" t="s">
        <v>59</v>
      </c>
      <c r="F148" s="11">
        <v>0.76429999999999998</v>
      </c>
    </row>
    <row r="149" spans="1:6" ht="15" x14ac:dyDescent="0.2">
      <c r="A149" s="11" t="s">
        <v>80</v>
      </c>
      <c r="B149" s="11" t="s">
        <v>74</v>
      </c>
      <c r="C149" s="11" t="s">
        <v>75</v>
      </c>
      <c r="D149" s="11" t="s">
        <v>61</v>
      </c>
      <c r="E149" s="11" t="s">
        <v>60</v>
      </c>
      <c r="F149" s="11">
        <v>0.76429999999999998</v>
      </c>
    </row>
    <row r="150" spans="1:6" ht="15" x14ac:dyDescent="0.2">
      <c r="A150" s="11" t="s">
        <v>80</v>
      </c>
      <c r="B150" s="11" t="s">
        <v>74</v>
      </c>
      <c r="C150" s="11" t="s">
        <v>75</v>
      </c>
      <c r="D150" s="11" t="s">
        <v>62</v>
      </c>
      <c r="E150" s="11" t="s">
        <v>63</v>
      </c>
      <c r="F150" s="11">
        <v>0.76429999999999998</v>
      </c>
    </row>
    <row r="151" spans="1:6" ht="15" x14ac:dyDescent="0.2">
      <c r="A151" s="11" t="s">
        <v>80</v>
      </c>
      <c r="B151" s="11" t="s">
        <v>74</v>
      </c>
      <c r="C151" s="11" t="s">
        <v>75</v>
      </c>
      <c r="D151" s="11" t="s">
        <v>62</v>
      </c>
      <c r="E151" s="11" t="s">
        <v>64</v>
      </c>
      <c r="F151" s="11">
        <v>0.76429999999999998</v>
      </c>
    </row>
    <row r="152" spans="1:6" ht="15" x14ac:dyDescent="0.2">
      <c r="A152" s="11" t="s">
        <v>81</v>
      </c>
      <c r="B152" s="11" t="s">
        <v>74</v>
      </c>
      <c r="C152" s="11" t="s">
        <v>75</v>
      </c>
      <c r="D152" s="11" t="s">
        <v>56</v>
      </c>
      <c r="E152" s="11" t="s">
        <v>57</v>
      </c>
      <c r="F152" s="11">
        <v>0.33750000000000002</v>
      </c>
    </row>
    <row r="153" spans="1:6" ht="15" x14ac:dyDescent="0.2">
      <c r="A153" s="11" t="s">
        <v>81</v>
      </c>
      <c r="B153" s="11" t="s">
        <v>74</v>
      </c>
      <c r="C153" s="11" t="s">
        <v>75</v>
      </c>
      <c r="D153" s="11" t="s">
        <v>56</v>
      </c>
      <c r="E153" s="11" t="s">
        <v>58</v>
      </c>
      <c r="F153" s="11">
        <v>0.33750000000000002</v>
      </c>
    </row>
    <row r="154" spans="1:6" ht="15" x14ac:dyDescent="0.2">
      <c r="A154" s="11" t="s">
        <v>81</v>
      </c>
      <c r="B154" s="11" t="s">
        <v>74</v>
      </c>
      <c r="C154" s="11" t="s">
        <v>75</v>
      </c>
      <c r="D154" s="11" t="s">
        <v>56</v>
      </c>
      <c r="E154" s="11" t="s">
        <v>59</v>
      </c>
      <c r="F154" s="11">
        <v>0.33750000000000002</v>
      </c>
    </row>
    <row r="155" spans="1:6" ht="15" x14ac:dyDescent="0.2">
      <c r="A155" s="11" t="s">
        <v>81</v>
      </c>
      <c r="B155" s="11" t="s">
        <v>74</v>
      </c>
      <c r="C155" s="11" t="s">
        <v>75</v>
      </c>
      <c r="D155" s="11" t="s">
        <v>56</v>
      </c>
      <c r="E155" s="11" t="s">
        <v>60</v>
      </c>
      <c r="F155" s="11">
        <v>0.33750000000000002</v>
      </c>
    </row>
    <row r="156" spans="1:6" ht="15" x14ac:dyDescent="0.2">
      <c r="A156" s="11" t="s">
        <v>81</v>
      </c>
      <c r="B156" s="11" t="s">
        <v>74</v>
      </c>
      <c r="C156" s="11" t="s">
        <v>75</v>
      </c>
      <c r="D156" s="11" t="s">
        <v>61</v>
      </c>
      <c r="E156" s="11" t="s">
        <v>57</v>
      </c>
      <c r="F156" s="11">
        <v>0.33750000000000002</v>
      </c>
    </row>
    <row r="157" spans="1:6" ht="15" x14ac:dyDescent="0.2">
      <c r="A157" s="11" t="s">
        <v>81</v>
      </c>
      <c r="B157" s="11" t="s">
        <v>74</v>
      </c>
      <c r="C157" s="11" t="s">
        <v>75</v>
      </c>
      <c r="D157" s="11" t="s">
        <v>61</v>
      </c>
      <c r="E157" s="11" t="s">
        <v>58</v>
      </c>
      <c r="F157" s="11">
        <v>0.33750000000000002</v>
      </c>
    </row>
    <row r="158" spans="1:6" ht="15" x14ac:dyDescent="0.2">
      <c r="A158" s="11" t="s">
        <v>81</v>
      </c>
      <c r="B158" s="11" t="s">
        <v>74</v>
      </c>
      <c r="C158" s="11" t="s">
        <v>75</v>
      </c>
      <c r="D158" s="11" t="s">
        <v>61</v>
      </c>
      <c r="E158" s="11" t="s">
        <v>59</v>
      </c>
      <c r="F158" s="11">
        <v>0.33750000000000002</v>
      </c>
    </row>
    <row r="159" spans="1:6" ht="15" x14ac:dyDescent="0.2">
      <c r="A159" s="11" t="s">
        <v>81</v>
      </c>
      <c r="B159" s="11" t="s">
        <v>74</v>
      </c>
      <c r="C159" s="11" t="s">
        <v>75</v>
      </c>
      <c r="D159" s="11" t="s">
        <v>61</v>
      </c>
      <c r="E159" s="11" t="s">
        <v>60</v>
      </c>
      <c r="F159" s="11">
        <v>0.33750000000000002</v>
      </c>
    </row>
    <row r="160" spans="1:6" ht="15" x14ac:dyDescent="0.2">
      <c r="A160" s="11" t="s">
        <v>81</v>
      </c>
      <c r="B160" s="11" t="s">
        <v>74</v>
      </c>
      <c r="C160" s="11" t="s">
        <v>75</v>
      </c>
      <c r="D160" s="11" t="s">
        <v>62</v>
      </c>
      <c r="E160" s="11" t="s">
        <v>63</v>
      </c>
      <c r="F160" s="11">
        <v>0.33750000000000002</v>
      </c>
    </row>
    <row r="161" spans="1:6" ht="15" x14ac:dyDescent="0.2">
      <c r="A161" s="11" t="s">
        <v>81</v>
      </c>
      <c r="B161" s="11" t="s">
        <v>74</v>
      </c>
      <c r="C161" s="11" t="s">
        <v>75</v>
      </c>
      <c r="D161" s="11" t="s">
        <v>62</v>
      </c>
      <c r="E161" s="11" t="s">
        <v>64</v>
      </c>
      <c r="F161" s="11">
        <v>0.33750000000000002</v>
      </c>
    </row>
    <row r="162" spans="1:6" ht="15" x14ac:dyDescent="0.2">
      <c r="A162" s="11" t="s">
        <v>82</v>
      </c>
      <c r="B162" s="11" t="s">
        <v>74</v>
      </c>
      <c r="C162" s="11" t="s">
        <v>75</v>
      </c>
      <c r="D162" s="11" t="s">
        <v>56</v>
      </c>
      <c r="E162" s="11" t="s">
        <v>57</v>
      </c>
      <c r="F162" s="11">
        <v>4.4000000000000003E-3</v>
      </c>
    </row>
    <row r="163" spans="1:6" ht="15" x14ac:dyDescent="0.2">
      <c r="A163" s="11" t="s">
        <v>82</v>
      </c>
      <c r="B163" s="11" t="s">
        <v>74</v>
      </c>
      <c r="C163" s="11" t="s">
        <v>75</v>
      </c>
      <c r="D163" s="11" t="s">
        <v>56</v>
      </c>
      <c r="E163" s="11" t="s">
        <v>58</v>
      </c>
      <c r="F163" s="11">
        <v>4.4000000000000003E-3</v>
      </c>
    </row>
    <row r="164" spans="1:6" ht="15" x14ac:dyDescent="0.2">
      <c r="A164" s="11" t="s">
        <v>82</v>
      </c>
      <c r="B164" s="11" t="s">
        <v>74</v>
      </c>
      <c r="C164" s="11" t="s">
        <v>75</v>
      </c>
      <c r="D164" s="11" t="s">
        <v>56</v>
      </c>
      <c r="E164" s="11" t="s">
        <v>59</v>
      </c>
      <c r="F164" s="11">
        <v>4.4000000000000003E-3</v>
      </c>
    </row>
    <row r="165" spans="1:6" ht="15" x14ac:dyDescent="0.2">
      <c r="A165" s="11" t="s">
        <v>82</v>
      </c>
      <c r="B165" s="11" t="s">
        <v>74</v>
      </c>
      <c r="C165" s="11" t="s">
        <v>75</v>
      </c>
      <c r="D165" s="11" t="s">
        <v>56</v>
      </c>
      <c r="E165" s="11" t="s">
        <v>60</v>
      </c>
      <c r="F165" s="11">
        <v>4.4000000000000003E-3</v>
      </c>
    </row>
    <row r="166" spans="1:6" ht="15" x14ac:dyDescent="0.2">
      <c r="A166" s="11" t="s">
        <v>82</v>
      </c>
      <c r="B166" s="11" t="s">
        <v>74</v>
      </c>
      <c r="C166" s="11" t="s">
        <v>75</v>
      </c>
      <c r="D166" s="11" t="s">
        <v>61</v>
      </c>
      <c r="E166" s="11" t="s">
        <v>57</v>
      </c>
      <c r="F166" s="11">
        <v>4.4000000000000003E-3</v>
      </c>
    </row>
    <row r="167" spans="1:6" ht="15" x14ac:dyDescent="0.2">
      <c r="A167" s="11" t="s">
        <v>82</v>
      </c>
      <c r="B167" s="11" t="s">
        <v>74</v>
      </c>
      <c r="C167" s="11" t="s">
        <v>75</v>
      </c>
      <c r="D167" s="11" t="s">
        <v>61</v>
      </c>
      <c r="E167" s="11" t="s">
        <v>58</v>
      </c>
      <c r="F167" s="11">
        <v>4.4000000000000003E-3</v>
      </c>
    </row>
    <row r="168" spans="1:6" ht="15" x14ac:dyDescent="0.2">
      <c r="A168" s="11" t="s">
        <v>82</v>
      </c>
      <c r="B168" s="11" t="s">
        <v>74</v>
      </c>
      <c r="C168" s="11" t="s">
        <v>75</v>
      </c>
      <c r="D168" s="11" t="s">
        <v>61</v>
      </c>
      <c r="E168" s="11" t="s">
        <v>59</v>
      </c>
      <c r="F168" s="11">
        <v>4.4000000000000003E-3</v>
      </c>
    </row>
    <row r="169" spans="1:6" ht="15" x14ac:dyDescent="0.2">
      <c r="A169" s="11" t="s">
        <v>82</v>
      </c>
      <c r="B169" s="11" t="s">
        <v>74</v>
      </c>
      <c r="C169" s="11" t="s">
        <v>75</v>
      </c>
      <c r="D169" s="11" t="s">
        <v>61</v>
      </c>
      <c r="E169" s="11" t="s">
        <v>60</v>
      </c>
      <c r="F169" s="11">
        <v>4.4000000000000003E-3</v>
      </c>
    </row>
    <row r="170" spans="1:6" ht="15" x14ac:dyDescent="0.2">
      <c r="A170" s="11" t="s">
        <v>82</v>
      </c>
      <c r="B170" s="11" t="s">
        <v>74</v>
      </c>
      <c r="C170" s="11" t="s">
        <v>75</v>
      </c>
      <c r="D170" s="11" t="s">
        <v>62</v>
      </c>
      <c r="E170" s="11" t="s">
        <v>63</v>
      </c>
      <c r="F170" s="11">
        <v>4.4000000000000003E-3</v>
      </c>
    </row>
    <row r="171" spans="1:6" ht="15" x14ac:dyDescent="0.2">
      <c r="A171" s="11" t="s">
        <v>82</v>
      </c>
      <c r="B171" s="11" t="s">
        <v>74</v>
      </c>
      <c r="C171" s="11" t="s">
        <v>75</v>
      </c>
      <c r="D171" s="11" t="s">
        <v>62</v>
      </c>
      <c r="E171" s="11" t="s">
        <v>64</v>
      </c>
      <c r="F171" s="11">
        <v>4.4000000000000003E-3</v>
      </c>
    </row>
    <row r="172" spans="1:6" ht="15" x14ac:dyDescent="0.2">
      <c r="A172" s="11" t="s">
        <v>83</v>
      </c>
      <c r="B172" s="11" t="s">
        <v>74</v>
      </c>
      <c r="C172" s="11" t="s">
        <v>75</v>
      </c>
      <c r="D172" s="11" t="s">
        <v>56</v>
      </c>
      <c r="E172" s="11" t="s">
        <v>57</v>
      </c>
      <c r="F172" s="11">
        <v>0.31840000000000002</v>
      </c>
    </row>
    <row r="173" spans="1:6" ht="15" x14ac:dyDescent="0.2">
      <c r="A173" s="11" t="s">
        <v>83</v>
      </c>
      <c r="B173" s="11" t="s">
        <v>74</v>
      </c>
      <c r="C173" s="11" t="s">
        <v>75</v>
      </c>
      <c r="D173" s="11" t="s">
        <v>56</v>
      </c>
      <c r="E173" s="11" t="s">
        <v>58</v>
      </c>
      <c r="F173" s="11">
        <v>0.31840000000000002</v>
      </c>
    </row>
    <row r="174" spans="1:6" ht="15" x14ac:dyDescent="0.2">
      <c r="A174" s="11" t="s">
        <v>83</v>
      </c>
      <c r="B174" s="11" t="s">
        <v>74</v>
      </c>
      <c r="C174" s="11" t="s">
        <v>75</v>
      </c>
      <c r="D174" s="11" t="s">
        <v>56</v>
      </c>
      <c r="E174" s="11" t="s">
        <v>59</v>
      </c>
      <c r="F174" s="11">
        <v>0.31840000000000002</v>
      </c>
    </row>
    <row r="175" spans="1:6" ht="15" x14ac:dyDescent="0.2">
      <c r="A175" s="11" t="s">
        <v>83</v>
      </c>
      <c r="B175" s="11" t="s">
        <v>74</v>
      </c>
      <c r="C175" s="11" t="s">
        <v>75</v>
      </c>
      <c r="D175" s="11" t="s">
        <v>56</v>
      </c>
      <c r="E175" s="11" t="s">
        <v>60</v>
      </c>
      <c r="F175" s="11">
        <v>0.31840000000000002</v>
      </c>
    </row>
    <row r="176" spans="1:6" ht="15" x14ac:dyDescent="0.2">
      <c r="A176" s="11" t="s">
        <v>83</v>
      </c>
      <c r="B176" s="11" t="s">
        <v>74</v>
      </c>
      <c r="C176" s="11" t="s">
        <v>75</v>
      </c>
      <c r="D176" s="11" t="s">
        <v>61</v>
      </c>
      <c r="E176" s="11" t="s">
        <v>57</v>
      </c>
      <c r="F176" s="11">
        <v>0.31840000000000002</v>
      </c>
    </row>
    <row r="177" spans="1:6" ht="15" x14ac:dyDescent="0.2">
      <c r="A177" s="11" t="s">
        <v>83</v>
      </c>
      <c r="B177" s="11" t="s">
        <v>74</v>
      </c>
      <c r="C177" s="11" t="s">
        <v>75</v>
      </c>
      <c r="D177" s="11" t="s">
        <v>61</v>
      </c>
      <c r="E177" s="11" t="s">
        <v>58</v>
      </c>
      <c r="F177" s="11">
        <v>0.31840000000000002</v>
      </c>
    </row>
    <row r="178" spans="1:6" ht="15" x14ac:dyDescent="0.2">
      <c r="A178" s="11" t="s">
        <v>83</v>
      </c>
      <c r="B178" s="11" t="s">
        <v>74</v>
      </c>
      <c r="C178" s="11" t="s">
        <v>75</v>
      </c>
      <c r="D178" s="11" t="s">
        <v>61</v>
      </c>
      <c r="E178" s="11" t="s">
        <v>59</v>
      </c>
      <c r="F178" s="11">
        <v>0.31840000000000002</v>
      </c>
    </row>
    <row r="179" spans="1:6" ht="15" x14ac:dyDescent="0.2">
      <c r="A179" s="11" t="s">
        <v>83</v>
      </c>
      <c r="B179" s="11" t="s">
        <v>74</v>
      </c>
      <c r="C179" s="11" t="s">
        <v>75</v>
      </c>
      <c r="D179" s="11" t="s">
        <v>61</v>
      </c>
      <c r="E179" s="11" t="s">
        <v>60</v>
      </c>
      <c r="F179" s="11">
        <v>0.31840000000000002</v>
      </c>
    </row>
    <row r="180" spans="1:6" ht="15" x14ac:dyDescent="0.2">
      <c r="A180" s="11" t="s">
        <v>83</v>
      </c>
      <c r="B180" s="11" t="s">
        <v>74</v>
      </c>
      <c r="C180" s="11" t="s">
        <v>75</v>
      </c>
      <c r="D180" s="11" t="s">
        <v>62</v>
      </c>
      <c r="E180" s="11" t="s">
        <v>63</v>
      </c>
      <c r="F180" s="11">
        <v>0.31840000000000002</v>
      </c>
    </row>
    <row r="181" spans="1:6" ht="15" x14ac:dyDescent="0.2">
      <c r="A181" s="11" t="s">
        <v>83</v>
      </c>
      <c r="B181" s="11" t="s">
        <v>74</v>
      </c>
      <c r="C181" s="11" t="s">
        <v>75</v>
      </c>
      <c r="D181" s="11" t="s">
        <v>62</v>
      </c>
      <c r="E181" s="11" t="s">
        <v>64</v>
      </c>
      <c r="F181" s="11">
        <v>0.31840000000000002</v>
      </c>
    </row>
    <row r="182" spans="1:6" ht="15" x14ac:dyDescent="0.2">
      <c r="A182" s="11" t="s">
        <v>84</v>
      </c>
      <c r="B182" s="11" t="s">
        <v>74</v>
      </c>
      <c r="C182" s="11" t="s">
        <v>75</v>
      </c>
      <c r="D182" s="11" t="s">
        <v>56</v>
      </c>
      <c r="E182" s="11" t="s">
        <v>57</v>
      </c>
      <c r="F182" s="11">
        <v>0.25409999999999999</v>
      </c>
    </row>
    <row r="183" spans="1:6" ht="15" x14ac:dyDescent="0.2">
      <c r="A183" s="11" t="s">
        <v>84</v>
      </c>
      <c r="B183" s="11" t="s">
        <v>74</v>
      </c>
      <c r="C183" s="11" t="s">
        <v>75</v>
      </c>
      <c r="D183" s="11" t="s">
        <v>56</v>
      </c>
      <c r="E183" s="11" t="s">
        <v>58</v>
      </c>
      <c r="F183" s="11">
        <v>0.25409999999999999</v>
      </c>
    </row>
    <row r="184" spans="1:6" ht="15" x14ac:dyDescent="0.2">
      <c r="A184" s="11" t="s">
        <v>84</v>
      </c>
      <c r="B184" s="11" t="s">
        <v>74</v>
      </c>
      <c r="C184" s="11" t="s">
        <v>75</v>
      </c>
      <c r="D184" s="11" t="s">
        <v>56</v>
      </c>
      <c r="E184" s="11" t="s">
        <v>59</v>
      </c>
      <c r="F184" s="11">
        <v>0.25409999999999999</v>
      </c>
    </row>
    <row r="185" spans="1:6" ht="15" x14ac:dyDescent="0.2">
      <c r="A185" s="11" t="s">
        <v>84</v>
      </c>
      <c r="B185" s="11" t="s">
        <v>74</v>
      </c>
      <c r="C185" s="11" t="s">
        <v>75</v>
      </c>
      <c r="D185" s="11" t="s">
        <v>56</v>
      </c>
      <c r="E185" s="11" t="s">
        <v>60</v>
      </c>
      <c r="F185" s="11">
        <v>0.25409999999999999</v>
      </c>
    </row>
    <row r="186" spans="1:6" ht="15" x14ac:dyDescent="0.2">
      <c r="A186" s="11" t="s">
        <v>84</v>
      </c>
      <c r="B186" s="11" t="s">
        <v>74</v>
      </c>
      <c r="C186" s="11" t="s">
        <v>75</v>
      </c>
      <c r="D186" s="11" t="s">
        <v>61</v>
      </c>
      <c r="E186" s="11" t="s">
        <v>57</v>
      </c>
      <c r="F186" s="11">
        <v>0.25409999999999999</v>
      </c>
    </row>
    <row r="187" spans="1:6" ht="15" x14ac:dyDescent="0.2">
      <c r="A187" s="11" t="s">
        <v>84</v>
      </c>
      <c r="B187" s="11" t="s">
        <v>74</v>
      </c>
      <c r="C187" s="11" t="s">
        <v>75</v>
      </c>
      <c r="D187" s="11" t="s">
        <v>61</v>
      </c>
      <c r="E187" s="11" t="s">
        <v>58</v>
      </c>
      <c r="F187" s="11">
        <v>0.25409999999999999</v>
      </c>
    </row>
    <row r="188" spans="1:6" ht="15" x14ac:dyDescent="0.2">
      <c r="A188" s="11" t="s">
        <v>84</v>
      </c>
      <c r="B188" s="11" t="s">
        <v>74</v>
      </c>
      <c r="C188" s="11" t="s">
        <v>75</v>
      </c>
      <c r="D188" s="11" t="s">
        <v>61</v>
      </c>
      <c r="E188" s="11" t="s">
        <v>59</v>
      </c>
      <c r="F188" s="11">
        <v>0.25409999999999999</v>
      </c>
    </row>
    <row r="189" spans="1:6" ht="15" x14ac:dyDescent="0.2">
      <c r="A189" s="11" t="s">
        <v>84</v>
      </c>
      <c r="B189" s="11" t="s">
        <v>74</v>
      </c>
      <c r="C189" s="11" t="s">
        <v>75</v>
      </c>
      <c r="D189" s="11" t="s">
        <v>61</v>
      </c>
      <c r="E189" s="11" t="s">
        <v>60</v>
      </c>
      <c r="F189" s="11">
        <v>0.25409999999999999</v>
      </c>
    </row>
    <row r="190" spans="1:6" ht="15" x14ac:dyDescent="0.2">
      <c r="A190" s="11" t="s">
        <v>84</v>
      </c>
      <c r="B190" s="11" t="s">
        <v>74</v>
      </c>
      <c r="C190" s="11" t="s">
        <v>75</v>
      </c>
      <c r="D190" s="11" t="s">
        <v>62</v>
      </c>
      <c r="E190" s="11" t="s">
        <v>63</v>
      </c>
      <c r="F190" s="11">
        <v>0.25409999999999999</v>
      </c>
    </row>
    <row r="191" spans="1:6" ht="15" x14ac:dyDescent="0.2">
      <c r="A191" s="11" t="s">
        <v>84</v>
      </c>
      <c r="B191" s="11" t="s">
        <v>74</v>
      </c>
      <c r="C191" s="11" t="s">
        <v>75</v>
      </c>
      <c r="D191" s="11" t="s">
        <v>62</v>
      </c>
      <c r="E191" s="11" t="s">
        <v>64</v>
      </c>
      <c r="F191" s="11">
        <v>0.25409999999999999</v>
      </c>
    </row>
    <row r="192" spans="1:6" ht="15" x14ac:dyDescent="0.2">
      <c r="A192" s="11" t="s">
        <v>85</v>
      </c>
      <c r="B192" s="11" t="s">
        <v>74</v>
      </c>
      <c r="C192" s="11" t="s">
        <v>75</v>
      </c>
      <c r="D192" s="11" t="s">
        <v>56</v>
      </c>
      <c r="E192" s="11" t="s">
        <v>57</v>
      </c>
      <c r="F192" s="11">
        <v>0.45040000000000002</v>
      </c>
    </row>
    <row r="193" spans="1:6" ht="15" x14ac:dyDescent="0.2">
      <c r="A193" s="11" t="s">
        <v>85</v>
      </c>
      <c r="B193" s="11" t="s">
        <v>74</v>
      </c>
      <c r="C193" s="11" t="s">
        <v>75</v>
      </c>
      <c r="D193" s="11" t="s">
        <v>56</v>
      </c>
      <c r="E193" s="11" t="s">
        <v>58</v>
      </c>
      <c r="F193" s="11">
        <v>0.45040000000000002</v>
      </c>
    </row>
    <row r="194" spans="1:6" ht="15" x14ac:dyDescent="0.2">
      <c r="A194" s="11" t="s">
        <v>85</v>
      </c>
      <c r="B194" s="11" t="s">
        <v>74</v>
      </c>
      <c r="C194" s="11" t="s">
        <v>75</v>
      </c>
      <c r="D194" s="11" t="s">
        <v>56</v>
      </c>
      <c r="E194" s="11" t="s">
        <v>59</v>
      </c>
      <c r="F194" s="11">
        <v>0.45040000000000002</v>
      </c>
    </row>
    <row r="195" spans="1:6" ht="15" x14ac:dyDescent="0.2">
      <c r="A195" s="11" t="s">
        <v>85</v>
      </c>
      <c r="B195" s="11" t="s">
        <v>74</v>
      </c>
      <c r="C195" s="11" t="s">
        <v>75</v>
      </c>
      <c r="D195" s="11" t="s">
        <v>56</v>
      </c>
      <c r="E195" s="11" t="s">
        <v>60</v>
      </c>
      <c r="F195" s="11">
        <v>0.45040000000000002</v>
      </c>
    </row>
    <row r="196" spans="1:6" ht="15" x14ac:dyDescent="0.2">
      <c r="A196" s="11" t="s">
        <v>85</v>
      </c>
      <c r="B196" s="11" t="s">
        <v>74</v>
      </c>
      <c r="C196" s="11" t="s">
        <v>75</v>
      </c>
      <c r="D196" s="11" t="s">
        <v>61</v>
      </c>
      <c r="E196" s="11" t="s">
        <v>57</v>
      </c>
      <c r="F196" s="11">
        <v>0.45040000000000002</v>
      </c>
    </row>
    <row r="197" spans="1:6" ht="15" x14ac:dyDescent="0.2">
      <c r="A197" s="11" t="s">
        <v>85</v>
      </c>
      <c r="B197" s="11" t="s">
        <v>74</v>
      </c>
      <c r="C197" s="11" t="s">
        <v>75</v>
      </c>
      <c r="D197" s="11" t="s">
        <v>61</v>
      </c>
      <c r="E197" s="11" t="s">
        <v>58</v>
      </c>
      <c r="F197" s="11">
        <v>0.45040000000000002</v>
      </c>
    </row>
    <row r="198" spans="1:6" ht="15" x14ac:dyDescent="0.2">
      <c r="A198" s="11" t="s">
        <v>85</v>
      </c>
      <c r="B198" s="11" t="s">
        <v>74</v>
      </c>
      <c r="C198" s="11" t="s">
        <v>75</v>
      </c>
      <c r="D198" s="11" t="s">
        <v>61</v>
      </c>
      <c r="E198" s="11" t="s">
        <v>59</v>
      </c>
      <c r="F198" s="11">
        <v>0.45040000000000002</v>
      </c>
    </row>
    <row r="199" spans="1:6" ht="15" x14ac:dyDescent="0.2">
      <c r="A199" s="11" t="s">
        <v>85</v>
      </c>
      <c r="B199" s="11" t="s">
        <v>74</v>
      </c>
      <c r="C199" s="11" t="s">
        <v>75</v>
      </c>
      <c r="D199" s="11" t="s">
        <v>61</v>
      </c>
      <c r="E199" s="11" t="s">
        <v>60</v>
      </c>
      <c r="F199" s="11">
        <v>0.45040000000000002</v>
      </c>
    </row>
    <row r="200" spans="1:6" ht="15" x14ac:dyDescent="0.2">
      <c r="A200" s="11" t="s">
        <v>85</v>
      </c>
      <c r="B200" s="11" t="s">
        <v>74</v>
      </c>
      <c r="C200" s="11" t="s">
        <v>75</v>
      </c>
      <c r="D200" s="11" t="s">
        <v>62</v>
      </c>
      <c r="E200" s="11" t="s">
        <v>63</v>
      </c>
      <c r="F200" s="11">
        <v>0.45040000000000002</v>
      </c>
    </row>
    <row r="201" spans="1:6" ht="15" x14ac:dyDescent="0.2">
      <c r="A201" s="11" t="s">
        <v>85</v>
      </c>
      <c r="B201" s="11" t="s">
        <v>74</v>
      </c>
      <c r="C201" s="11" t="s">
        <v>75</v>
      </c>
      <c r="D201" s="11" t="s">
        <v>62</v>
      </c>
      <c r="E201" s="11" t="s">
        <v>64</v>
      </c>
      <c r="F201" s="11">
        <v>0.45040000000000002</v>
      </c>
    </row>
    <row r="202" spans="1:6" ht="15" x14ac:dyDescent="0.2">
      <c r="A202" s="11" t="s">
        <v>86</v>
      </c>
      <c r="B202" s="11" t="s">
        <v>74</v>
      </c>
      <c r="C202" s="11" t="s">
        <v>75</v>
      </c>
      <c r="D202" s="11" t="s">
        <v>56</v>
      </c>
      <c r="E202" s="11" t="s">
        <v>57</v>
      </c>
      <c r="F202" s="11">
        <v>0.2281</v>
      </c>
    </row>
    <row r="203" spans="1:6" ht="15" x14ac:dyDescent="0.2">
      <c r="A203" s="11" t="s">
        <v>86</v>
      </c>
      <c r="B203" s="11" t="s">
        <v>74</v>
      </c>
      <c r="C203" s="11" t="s">
        <v>75</v>
      </c>
      <c r="D203" s="11" t="s">
        <v>56</v>
      </c>
      <c r="E203" s="11" t="s">
        <v>58</v>
      </c>
      <c r="F203" s="11">
        <v>0.2281</v>
      </c>
    </row>
    <row r="204" spans="1:6" ht="15" x14ac:dyDescent="0.2">
      <c r="A204" s="11" t="s">
        <v>86</v>
      </c>
      <c r="B204" s="11" t="s">
        <v>74</v>
      </c>
      <c r="C204" s="11" t="s">
        <v>75</v>
      </c>
      <c r="D204" s="11" t="s">
        <v>56</v>
      </c>
      <c r="E204" s="11" t="s">
        <v>59</v>
      </c>
      <c r="F204" s="11">
        <v>0.2281</v>
      </c>
    </row>
    <row r="205" spans="1:6" ht="15" x14ac:dyDescent="0.2">
      <c r="A205" s="11" t="s">
        <v>86</v>
      </c>
      <c r="B205" s="11" t="s">
        <v>74</v>
      </c>
      <c r="C205" s="11" t="s">
        <v>75</v>
      </c>
      <c r="D205" s="11" t="s">
        <v>56</v>
      </c>
      <c r="E205" s="11" t="s">
        <v>60</v>
      </c>
      <c r="F205" s="11">
        <v>0.2281</v>
      </c>
    </row>
    <row r="206" spans="1:6" ht="15" x14ac:dyDescent="0.2">
      <c r="A206" s="11" t="s">
        <v>86</v>
      </c>
      <c r="B206" s="11" t="s">
        <v>74</v>
      </c>
      <c r="C206" s="11" t="s">
        <v>75</v>
      </c>
      <c r="D206" s="11" t="s">
        <v>61</v>
      </c>
      <c r="E206" s="11" t="s">
        <v>57</v>
      </c>
      <c r="F206" s="11">
        <v>0.2281</v>
      </c>
    </row>
    <row r="207" spans="1:6" ht="15" x14ac:dyDescent="0.2">
      <c r="A207" s="11" t="s">
        <v>86</v>
      </c>
      <c r="B207" s="11" t="s">
        <v>74</v>
      </c>
      <c r="C207" s="11" t="s">
        <v>75</v>
      </c>
      <c r="D207" s="11" t="s">
        <v>61</v>
      </c>
      <c r="E207" s="11" t="s">
        <v>58</v>
      </c>
      <c r="F207" s="11">
        <v>0.2281</v>
      </c>
    </row>
    <row r="208" spans="1:6" ht="15" x14ac:dyDescent="0.2">
      <c r="A208" s="11" t="s">
        <v>86</v>
      </c>
      <c r="B208" s="11" t="s">
        <v>74</v>
      </c>
      <c r="C208" s="11" t="s">
        <v>75</v>
      </c>
      <c r="D208" s="11" t="s">
        <v>61</v>
      </c>
      <c r="E208" s="11" t="s">
        <v>59</v>
      </c>
      <c r="F208" s="11">
        <v>0.2281</v>
      </c>
    </row>
    <row r="209" spans="1:6" ht="15" x14ac:dyDescent="0.2">
      <c r="A209" s="11" t="s">
        <v>86</v>
      </c>
      <c r="B209" s="11" t="s">
        <v>74</v>
      </c>
      <c r="C209" s="11" t="s">
        <v>75</v>
      </c>
      <c r="D209" s="11" t="s">
        <v>61</v>
      </c>
      <c r="E209" s="11" t="s">
        <v>60</v>
      </c>
      <c r="F209" s="11">
        <v>0.2281</v>
      </c>
    </row>
    <row r="210" spans="1:6" ht="15" x14ac:dyDescent="0.2">
      <c r="A210" s="11" t="s">
        <v>86</v>
      </c>
      <c r="B210" s="11" t="s">
        <v>74</v>
      </c>
      <c r="C210" s="11" t="s">
        <v>75</v>
      </c>
      <c r="D210" s="11" t="s">
        <v>62</v>
      </c>
      <c r="E210" s="11" t="s">
        <v>63</v>
      </c>
      <c r="F210" s="11">
        <v>0.2281</v>
      </c>
    </row>
    <row r="211" spans="1:6" ht="15" x14ac:dyDescent="0.2">
      <c r="A211" s="11" t="s">
        <v>86</v>
      </c>
      <c r="B211" s="11" t="s">
        <v>74</v>
      </c>
      <c r="C211" s="11" t="s">
        <v>75</v>
      </c>
      <c r="D211" s="11" t="s">
        <v>62</v>
      </c>
      <c r="E211" s="11" t="s">
        <v>64</v>
      </c>
      <c r="F211" s="11">
        <v>0.2281</v>
      </c>
    </row>
    <row r="212" spans="1:6" ht="15" x14ac:dyDescent="0.2">
      <c r="A212" s="11" t="s">
        <v>87</v>
      </c>
      <c r="B212" s="11" t="s">
        <v>74</v>
      </c>
      <c r="C212" s="11" t="s">
        <v>75</v>
      </c>
      <c r="D212" s="11" t="s">
        <v>56</v>
      </c>
      <c r="E212" s="11" t="s">
        <v>57</v>
      </c>
      <c r="F212" s="11">
        <v>0.28310000000000002</v>
      </c>
    </row>
    <row r="213" spans="1:6" ht="15" x14ac:dyDescent="0.2">
      <c r="A213" s="11" t="s">
        <v>87</v>
      </c>
      <c r="B213" s="11" t="s">
        <v>74</v>
      </c>
      <c r="C213" s="11" t="s">
        <v>75</v>
      </c>
      <c r="D213" s="11" t="s">
        <v>56</v>
      </c>
      <c r="E213" s="11" t="s">
        <v>58</v>
      </c>
      <c r="F213" s="11">
        <v>0.28310000000000002</v>
      </c>
    </row>
    <row r="214" spans="1:6" ht="15" x14ac:dyDescent="0.2">
      <c r="A214" s="11" t="s">
        <v>87</v>
      </c>
      <c r="B214" s="11" t="s">
        <v>74</v>
      </c>
      <c r="C214" s="11" t="s">
        <v>75</v>
      </c>
      <c r="D214" s="11" t="s">
        <v>56</v>
      </c>
      <c r="E214" s="11" t="s">
        <v>59</v>
      </c>
      <c r="F214" s="11">
        <v>0.28310000000000002</v>
      </c>
    </row>
    <row r="215" spans="1:6" ht="15" x14ac:dyDescent="0.2">
      <c r="A215" s="11" t="s">
        <v>87</v>
      </c>
      <c r="B215" s="11" t="s">
        <v>74</v>
      </c>
      <c r="C215" s="11" t="s">
        <v>75</v>
      </c>
      <c r="D215" s="11" t="s">
        <v>56</v>
      </c>
      <c r="E215" s="11" t="s">
        <v>60</v>
      </c>
      <c r="F215" s="11">
        <v>0.28310000000000002</v>
      </c>
    </row>
    <row r="216" spans="1:6" ht="15" x14ac:dyDescent="0.2">
      <c r="A216" s="11" t="s">
        <v>87</v>
      </c>
      <c r="B216" s="11" t="s">
        <v>74</v>
      </c>
      <c r="C216" s="11" t="s">
        <v>75</v>
      </c>
      <c r="D216" s="11" t="s">
        <v>61</v>
      </c>
      <c r="E216" s="11" t="s">
        <v>57</v>
      </c>
      <c r="F216" s="11">
        <v>0.28310000000000002</v>
      </c>
    </row>
    <row r="217" spans="1:6" ht="15" x14ac:dyDescent="0.2">
      <c r="A217" s="11" t="s">
        <v>87</v>
      </c>
      <c r="B217" s="11" t="s">
        <v>74</v>
      </c>
      <c r="C217" s="11" t="s">
        <v>75</v>
      </c>
      <c r="D217" s="11" t="s">
        <v>61</v>
      </c>
      <c r="E217" s="11" t="s">
        <v>58</v>
      </c>
      <c r="F217" s="11">
        <v>0.28310000000000002</v>
      </c>
    </row>
    <row r="218" spans="1:6" ht="15" x14ac:dyDescent="0.2">
      <c r="A218" s="11" t="s">
        <v>87</v>
      </c>
      <c r="B218" s="11" t="s">
        <v>74</v>
      </c>
      <c r="C218" s="11" t="s">
        <v>75</v>
      </c>
      <c r="D218" s="11" t="s">
        <v>61</v>
      </c>
      <c r="E218" s="11" t="s">
        <v>59</v>
      </c>
      <c r="F218" s="11">
        <v>0.28310000000000002</v>
      </c>
    </row>
    <row r="219" spans="1:6" ht="15" x14ac:dyDescent="0.2">
      <c r="A219" s="11" t="s">
        <v>87</v>
      </c>
      <c r="B219" s="11" t="s">
        <v>74</v>
      </c>
      <c r="C219" s="11" t="s">
        <v>75</v>
      </c>
      <c r="D219" s="11" t="s">
        <v>61</v>
      </c>
      <c r="E219" s="11" t="s">
        <v>60</v>
      </c>
      <c r="F219" s="11">
        <v>0.28310000000000002</v>
      </c>
    </row>
    <row r="220" spans="1:6" ht="15" x14ac:dyDescent="0.2">
      <c r="A220" s="11" t="s">
        <v>87</v>
      </c>
      <c r="B220" s="11" t="s">
        <v>74</v>
      </c>
      <c r="C220" s="11" t="s">
        <v>75</v>
      </c>
      <c r="D220" s="11" t="s">
        <v>62</v>
      </c>
      <c r="E220" s="11" t="s">
        <v>63</v>
      </c>
      <c r="F220" s="11">
        <v>0.28310000000000002</v>
      </c>
    </row>
    <row r="221" spans="1:6" ht="15" x14ac:dyDescent="0.2">
      <c r="A221" s="11" t="s">
        <v>87</v>
      </c>
      <c r="B221" s="11" t="s">
        <v>74</v>
      </c>
      <c r="C221" s="11" t="s">
        <v>75</v>
      </c>
      <c r="D221" s="11" t="s">
        <v>62</v>
      </c>
      <c r="E221" s="11" t="s">
        <v>64</v>
      </c>
      <c r="F221" s="11">
        <v>0.28310000000000002</v>
      </c>
    </row>
    <row r="222" spans="1:6" ht="15" x14ac:dyDescent="0.2">
      <c r="A222" s="11" t="s">
        <v>88</v>
      </c>
      <c r="B222" s="11" t="s">
        <v>74</v>
      </c>
      <c r="C222" s="11" t="s">
        <v>75</v>
      </c>
      <c r="D222" s="11" t="s">
        <v>56</v>
      </c>
      <c r="E222" s="11" t="s">
        <v>57</v>
      </c>
      <c r="F222" s="11">
        <v>0.72060000000000002</v>
      </c>
    </row>
    <row r="223" spans="1:6" ht="15" x14ac:dyDescent="0.2">
      <c r="A223" s="11" t="s">
        <v>88</v>
      </c>
      <c r="B223" s="11" t="s">
        <v>74</v>
      </c>
      <c r="C223" s="11" t="s">
        <v>75</v>
      </c>
      <c r="D223" s="11" t="s">
        <v>56</v>
      </c>
      <c r="E223" s="11" t="s">
        <v>58</v>
      </c>
      <c r="F223" s="11">
        <v>0.72060000000000002</v>
      </c>
    </row>
    <row r="224" spans="1:6" ht="15" x14ac:dyDescent="0.2">
      <c r="A224" s="11" t="s">
        <v>88</v>
      </c>
      <c r="B224" s="11" t="s">
        <v>74</v>
      </c>
      <c r="C224" s="11" t="s">
        <v>75</v>
      </c>
      <c r="D224" s="11" t="s">
        <v>56</v>
      </c>
      <c r="E224" s="11" t="s">
        <v>59</v>
      </c>
      <c r="F224" s="11">
        <v>0.72060000000000002</v>
      </c>
    </row>
    <row r="225" spans="1:6" ht="15" x14ac:dyDescent="0.2">
      <c r="A225" s="11" t="s">
        <v>88</v>
      </c>
      <c r="B225" s="11" t="s">
        <v>74</v>
      </c>
      <c r="C225" s="11" t="s">
        <v>75</v>
      </c>
      <c r="D225" s="11" t="s">
        <v>56</v>
      </c>
      <c r="E225" s="11" t="s">
        <v>60</v>
      </c>
      <c r="F225" s="11">
        <v>0.72060000000000002</v>
      </c>
    </row>
    <row r="226" spans="1:6" ht="15" x14ac:dyDescent="0.2">
      <c r="A226" s="11" t="s">
        <v>88</v>
      </c>
      <c r="B226" s="11" t="s">
        <v>74</v>
      </c>
      <c r="C226" s="11" t="s">
        <v>75</v>
      </c>
      <c r="D226" s="11" t="s">
        <v>61</v>
      </c>
      <c r="E226" s="11" t="s">
        <v>57</v>
      </c>
      <c r="F226" s="11">
        <v>0.72060000000000002</v>
      </c>
    </row>
    <row r="227" spans="1:6" ht="15" x14ac:dyDescent="0.2">
      <c r="A227" s="11" t="s">
        <v>88</v>
      </c>
      <c r="B227" s="11" t="s">
        <v>74</v>
      </c>
      <c r="C227" s="11" t="s">
        <v>75</v>
      </c>
      <c r="D227" s="11" t="s">
        <v>61</v>
      </c>
      <c r="E227" s="11" t="s">
        <v>58</v>
      </c>
      <c r="F227" s="11">
        <v>0.72060000000000002</v>
      </c>
    </row>
    <row r="228" spans="1:6" ht="15" x14ac:dyDescent="0.2">
      <c r="A228" s="11" t="s">
        <v>88</v>
      </c>
      <c r="B228" s="11" t="s">
        <v>74</v>
      </c>
      <c r="C228" s="11" t="s">
        <v>75</v>
      </c>
      <c r="D228" s="11" t="s">
        <v>61</v>
      </c>
      <c r="E228" s="11" t="s">
        <v>59</v>
      </c>
      <c r="F228" s="11">
        <v>0.72060000000000002</v>
      </c>
    </row>
    <row r="229" spans="1:6" ht="15" x14ac:dyDescent="0.2">
      <c r="A229" s="11" t="s">
        <v>88</v>
      </c>
      <c r="B229" s="11" t="s">
        <v>74</v>
      </c>
      <c r="C229" s="11" t="s">
        <v>75</v>
      </c>
      <c r="D229" s="11" t="s">
        <v>61</v>
      </c>
      <c r="E229" s="11" t="s">
        <v>60</v>
      </c>
      <c r="F229" s="11">
        <v>0.72060000000000002</v>
      </c>
    </row>
    <row r="230" spans="1:6" ht="15" x14ac:dyDescent="0.2">
      <c r="A230" s="11" t="s">
        <v>88</v>
      </c>
      <c r="B230" s="11" t="s">
        <v>74</v>
      </c>
      <c r="C230" s="11" t="s">
        <v>75</v>
      </c>
      <c r="D230" s="11" t="s">
        <v>62</v>
      </c>
      <c r="E230" s="11" t="s">
        <v>63</v>
      </c>
      <c r="F230" s="11">
        <v>0.72060000000000002</v>
      </c>
    </row>
    <row r="231" spans="1:6" ht="15" x14ac:dyDescent="0.2">
      <c r="A231" s="11" t="s">
        <v>88</v>
      </c>
      <c r="B231" s="11" t="s">
        <v>74</v>
      </c>
      <c r="C231" s="11" t="s">
        <v>75</v>
      </c>
      <c r="D231" s="11" t="s">
        <v>62</v>
      </c>
      <c r="E231" s="11" t="s">
        <v>64</v>
      </c>
      <c r="F231" s="11">
        <v>0.72060000000000002</v>
      </c>
    </row>
    <row r="232" spans="1:6" ht="15" x14ac:dyDescent="0.2">
      <c r="A232" s="11" t="s">
        <v>89</v>
      </c>
      <c r="B232" s="11" t="s">
        <v>74</v>
      </c>
      <c r="C232" s="11" t="s">
        <v>75</v>
      </c>
      <c r="D232" s="11" t="s">
        <v>56</v>
      </c>
      <c r="E232" s="11" t="s">
        <v>57</v>
      </c>
      <c r="F232" s="11">
        <v>0.61260000000000003</v>
      </c>
    </row>
    <row r="233" spans="1:6" ht="15" x14ac:dyDescent="0.2">
      <c r="A233" s="11" t="s">
        <v>89</v>
      </c>
      <c r="B233" s="11" t="s">
        <v>74</v>
      </c>
      <c r="C233" s="11" t="s">
        <v>75</v>
      </c>
      <c r="D233" s="11" t="s">
        <v>56</v>
      </c>
      <c r="E233" s="11" t="s">
        <v>58</v>
      </c>
      <c r="F233" s="11">
        <v>0.61260000000000003</v>
      </c>
    </row>
    <row r="234" spans="1:6" ht="15" x14ac:dyDescent="0.2">
      <c r="A234" s="11" t="s">
        <v>89</v>
      </c>
      <c r="B234" s="11" t="s">
        <v>74</v>
      </c>
      <c r="C234" s="11" t="s">
        <v>75</v>
      </c>
      <c r="D234" s="11" t="s">
        <v>56</v>
      </c>
      <c r="E234" s="11" t="s">
        <v>59</v>
      </c>
      <c r="F234" s="11">
        <v>0.61260000000000003</v>
      </c>
    </row>
    <row r="235" spans="1:6" ht="15" x14ac:dyDescent="0.2">
      <c r="A235" s="11" t="s">
        <v>89</v>
      </c>
      <c r="B235" s="11" t="s">
        <v>74</v>
      </c>
      <c r="C235" s="11" t="s">
        <v>75</v>
      </c>
      <c r="D235" s="11" t="s">
        <v>56</v>
      </c>
      <c r="E235" s="11" t="s">
        <v>60</v>
      </c>
      <c r="F235" s="11">
        <v>0.61260000000000003</v>
      </c>
    </row>
    <row r="236" spans="1:6" ht="15" x14ac:dyDescent="0.2">
      <c r="A236" s="11" t="s">
        <v>89</v>
      </c>
      <c r="B236" s="11" t="s">
        <v>74</v>
      </c>
      <c r="C236" s="11" t="s">
        <v>75</v>
      </c>
      <c r="D236" s="11" t="s">
        <v>61</v>
      </c>
      <c r="E236" s="11" t="s">
        <v>57</v>
      </c>
      <c r="F236" s="11">
        <v>0.61260000000000003</v>
      </c>
    </row>
    <row r="237" spans="1:6" ht="15" x14ac:dyDescent="0.2">
      <c r="A237" s="11" t="s">
        <v>89</v>
      </c>
      <c r="B237" s="11" t="s">
        <v>74</v>
      </c>
      <c r="C237" s="11" t="s">
        <v>75</v>
      </c>
      <c r="D237" s="11" t="s">
        <v>61</v>
      </c>
      <c r="E237" s="11" t="s">
        <v>58</v>
      </c>
      <c r="F237" s="11">
        <v>0.61260000000000003</v>
      </c>
    </row>
    <row r="238" spans="1:6" ht="15" x14ac:dyDescent="0.2">
      <c r="A238" s="11" t="s">
        <v>89</v>
      </c>
      <c r="B238" s="11" t="s">
        <v>74</v>
      </c>
      <c r="C238" s="11" t="s">
        <v>75</v>
      </c>
      <c r="D238" s="11" t="s">
        <v>61</v>
      </c>
      <c r="E238" s="11" t="s">
        <v>59</v>
      </c>
      <c r="F238" s="11">
        <v>0.61260000000000003</v>
      </c>
    </row>
    <row r="239" spans="1:6" ht="15" x14ac:dyDescent="0.2">
      <c r="A239" s="11" t="s">
        <v>89</v>
      </c>
      <c r="B239" s="11" t="s">
        <v>74</v>
      </c>
      <c r="C239" s="11" t="s">
        <v>75</v>
      </c>
      <c r="D239" s="11" t="s">
        <v>61</v>
      </c>
      <c r="E239" s="11" t="s">
        <v>60</v>
      </c>
      <c r="F239" s="11">
        <v>0.61260000000000003</v>
      </c>
    </row>
    <row r="240" spans="1:6" ht="15" x14ac:dyDescent="0.2">
      <c r="A240" s="11" t="s">
        <v>89</v>
      </c>
      <c r="B240" s="11" t="s">
        <v>74</v>
      </c>
      <c r="C240" s="11" t="s">
        <v>75</v>
      </c>
      <c r="D240" s="11" t="s">
        <v>62</v>
      </c>
      <c r="E240" s="11" t="s">
        <v>63</v>
      </c>
      <c r="F240" s="11">
        <v>0.61260000000000003</v>
      </c>
    </row>
    <row r="241" spans="1:6" ht="15" x14ac:dyDescent="0.2">
      <c r="A241" s="11" t="s">
        <v>89</v>
      </c>
      <c r="B241" s="11" t="s">
        <v>74</v>
      </c>
      <c r="C241" s="11" t="s">
        <v>75</v>
      </c>
      <c r="D241" s="11" t="s">
        <v>62</v>
      </c>
      <c r="E241" s="11" t="s">
        <v>64</v>
      </c>
      <c r="F241" s="11">
        <v>0.61260000000000003</v>
      </c>
    </row>
    <row r="242" spans="1:6" ht="15" x14ac:dyDescent="0.2">
      <c r="A242" s="11" t="s">
        <v>90</v>
      </c>
      <c r="B242" s="11" t="s">
        <v>74</v>
      </c>
      <c r="C242" s="11" t="s">
        <v>75</v>
      </c>
      <c r="D242" s="11" t="s">
        <v>56</v>
      </c>
      <c r="E242" s="11" t="s">
        <v>57</v>
      </c>
      <c r="F242" s="11">
        <v>0.32700000000000001</v>
      </c>
    </row>
    <row r="243" spans="1:6" ht="15" x14ac:dyDescent="0.2">
      <c r="A243" s="11" t="s">
        <v>90</v>
      </c>
      <c r="B243" s="11" t="s">
        <v>74</v>
      </c>
      <c r="C243" s="11" t="s">
        <v>75</v>
      </c>
      <c r="D243" s="11" t="s">
        <v>56</v>
      </c>
      <c r="E243" s="11" t="s">
        <v>58</v>
      </c>
      <c r="F243" s="11">
        <v>0.32700000000000001</v>
      </c>
    </row>
    <row r="244" spans="1:6" ht="15" x14ac:dyDescent="0.2">
      <c r="A244" s="11" t="s">
        <v>90</v>
      </c>
      <c r="B244" s="11" t="s">
        <v>74</v>
      </c>
      <c r="C244" s="11" t="s">
        <v>75</v>
      </c>
      <c r="D244" s="11" t="s">
        <v>56</v>
      </c>
      <c r="E244" s="11" t="s">
        <v>59</v>
      </c>
      <c r="F244" s="11">
        <v>0.32700000000000001</v>
      </c>
    </row>
    <row r="245" spans="1:6" ht="15" x14ac:dyDescent="0.2">
      <c r="A245" s="11" t="s">
        <v>90</v>
      </c>
      <c r="B245" s="11" t="s">
        <v>74</v>
      </c>
      <c r="C245" s="11" t="s">
        <v>75</v>
      </c>
      <c r="D245" s="11" t="s">
        <v>56</v>
      </c>
      <c r="E245" s="11" t="s">
        <v>60</v>
      </c>
      <c r="F245" s="11">
        <v>0.32700000000000001</v>
      </c>
    </row>
    <row r="246" spans="1:6" ht="15" x14ac:dyDescent="0.2">
      <c r="A246" s="11" t="s">
        <v>90</v>
      </c>
      <c r="B246" s="11" t="s">
        <v>74</v>
      </c>
      <c r="C246" s="11" t="s">
        <v>75</v>
      </c>
      <c r="D246" s="11" t="s">
        <v>61</v>
      </c>
      <c r="E246" s="11" t="s">
        <v>57</v>
      </c>
      <c r="F246" s="11">
        <v>0.32700000000000001</v>
      </c>
    </row>
    <row r="247" spans="1:6" ht="15" x14ac:dyDescent="0.2">
      <c r="A247" s="11" t="s">
        <v>90</v>
      </c>
      <c r="B247" s="11" t="s">
        <v>74</v>
      </c>
      <c r="C247" s="11" t="s">
        <v>75</v>
      </c>
      <c r="D247" s="11" t="s">
        <v>61</v>
      </c>
      <c r="E247" s="11" t="s">
        <v>58</v>
      </c>
      <c r="F247" s="11">
        <v>0.32700000000000001</v>
      </c>
    </row>
    <row r="248" spans="1:6" ht="15" x14ac:dyDescent="0.2">
      <c r="A248" s="11" t="s">
        <v>90</v>
      </c>
      <c r="B248" s="11" t="s">
        <v>74</v>
      </c>
      <c r="C248" s="11" t="s">
        <v>75</v>
      </c>
      <c r="D248" s="11" t="s">
        <v>61</v>
      </c>
      <c r="E248" s="11" t="s">
        <v>59</v>
      </c>
      <c r="F248" s="11">
        <v>0.32700000000000001</v>
      </c>
    </row>
    <row r="249" spans="1:6" ht="15" x14ac:dyDescent="0.2">
      <c r="A249" s="11" t="s">
        <v>90</v>
      </c>
      <c r="B249" s="11" t="s">
        <v>74</v>
      </c>
      <c r="C249" s="11" t="s">
        <v>75</v>
      </c>
      <c r="D249" s="11" t="s">
        <v>61</v>
      </c>
      <c r="E249" s="11" t="s">
        <v>60</v>
      </c>
      <c r="F249" s="11">
        <v>0.32700000000000001</v>
      </c>
    </row>
    <row r="250" spans="1:6" ht="15" x14ac:dyDescent="0.2">
      <c r="A250" s="11" t="s">
        <v>90</v>
      </c>
      <c r="B250" s="11" t="s">
        <v>74</v>
      </c>
      <c r="C250" s="11" t="s">
        <v>75</v>
      </c>
      <c r="D250" s="11" t="s">
        <v>62</v>
      </c>
      <c r="E250" s="11" t="s">
        <v>63</v>
      </c>
      <c r="F250" s="11">
        <v>0.32700000000000001</v>
      </c>
    </row>
    <row r="251" spans="1:6" ht="15" x14ac:dyDescent="0.2">
      <c r="A251" s="11" t="s">
        <v>90</v>
      </c>
      <c r="B251" s="11" t="s">
        <v>74</v>
      </c>
      <c r="C251" s="11" t="s">
        <v>75</v>
      </c>
      <c r="D251" s="11" t="s">
        <v>62</v>
      </c>
      <c r="E251" s="11" t="s">
        <v>64</v>
      </c>
      <c r="F251" s="11">
        <v>0.32700000000000001</v>
      </c>
    </row>
    <row r="252" spans="1:6" ht="15" x14ac:dyDescent="0.2">
      <c r="A252" s="11" t="s">
        <v>91</v>
      </c>
      <c r="B252" s="11" t="s">
        <v>74</v>
      </c>
      <c r="C252" s="11" t="s">
        <v>75</v>
      </c>
      <c r="D252" s="11" t="s">
        <v>56</v>
      </c>
      <c r="E252" s="11" t="s">
        <v>57</v>
      </c>
      <c r="F252" s="11">
        <v>0.60389999999999999</v>
      </c>
    </row>
    <row r="253" spans="1:6" ht="15" x14ac:dyDescent="0.2">
      <c r="A253" s="11" t="s">
        <v>91</v>
      </c>
      <c r="B253" s="11" t="s">
        <v>74</v>
      </c>
      <c r="C253" s="11" t="s">
        <v>75</v>
      </c>
      <c r="D253" s="11" t="s">
        <v>56</v>
      </c>
      <c r="E253" s="11" t="s">
        <v>58</v>
      </c>
      <c r="F253" s="11">
        <v>0.60389999999999999</v>
      </c>
    </row>
    <row r="254" spans="1:6" ht="15" x14ac:dyDescent="0.2">
      <c r="A254" s="11" t="s">
        <v>91</v>
      </c>
      <c r="B254" s="11" t="s">
        <v>74</v>
      </c>
      <c r="C254" s="11" t="s">
        <v>75</v>
      </c>
      <c r="D254" s="11" t="s">
        <v>56</v>
      </c>
      <c r="E254" s="11" t="s">
        <v>59</v>
      </c>
      <c r="F254" s="11">
        <v>0.60389999999999999</v>
      </c>
    </row>
    <row r="255" spans="1:6" ht="15" x14ac:dyDescent="0.2">
      <c r="A255" s="11" t="s">
        <v>91</v>
      </c>
      <c r="B255" s="11" t="s">
        <v>74</v>
      </c>
      <c r="C255" s="11" t="s">
        <v>75</v>
      </c>
      <c r="D255" s="11" t="s">
        <v>56</v>
      </c>
      <c r="E255" s="11" t="s">
        <v>60</v>
      </c>
      <c r="F255" s="11">
        <v>0.60389999999999999</v>
      </c>
    </row>
    <row r="256" spans="1:6" ht="15" x14ac:dyDescent="0.2">
      <c r="A256" s="11" t="s">
        <v>91</v>
      </c>
      <c r="B256" s="11" t="s">
        <v>74</v>
      </c>
      <c r="C256" s="11" t="s">
        <v>75</v>
      </c>
      <c r="D256" s="11" t="s">
        <v>61</v>
      </c>
      <c r="E256" s="11" t="s">
        <v>57</v>
      </c>
      <c r="F256" s="11">
        <v>0.60389999999999999</v>
      </c>
    </row>
    <row r="257" spans="1:6" ht="15" x14ac:dyDescent="0.2">
      <c r="A257" s="11" t="s">
        <v>91</v>
      </c>
      <c r="B257" s="11" t="s">
        <v>74</v>
      </c>
      <c r="C257" s="11" t="s">
        <v>75</v>
      </c>
      <c r="D257" s="11" t="s">
        <v>61</v>
      </c>
      <c r="E257" s="11" t="s">
        <v>58</v>
      </c>
      <c r="F257" s="11">
        <v>0.60389999999999999</v>
      </c>
    </row>
    <row r="258" spans="1:6" ht="15" x14ac:dyDescent="0.2">
      <c r="A258" s="11" t="s">
        <v>91</v>
      </c>
      <c r="B258" s="11" t="s">
        <v>74</v>
      </c>
      <c r="C258" s="11" t="s">
        <v>75</v>
      </c>
      <c r="D258" s="11" t="s">
        <v>61</v>
      </c>
      <c r="E258" s="11" t="s">
        <v>59</v>
      </c>
      <c r="F258" s="11">
        <v>0.60389999999999999</v>
      </c>
    </row>
    <row r="259" spans="1:6" ht="15" x14ac:dyDescent="0.2">
      <c r="A259" s="11" t="s">
        <v>91</v>
      </c>
      <c r="B259" s="11" t="s">
        <v>74</v>
      </c>
      <c r="C259" s="11" t="s">
        <v>75</v>
      </c>
      <c r="D259" s="11" t="s">
        <v>61</v>
      </c>
      <c r="E259" s="11" t="s">
        <v>60</v>
      </c>
      <c r="F259" s="11">
        <v>0.60389999999999999</v>
      </c>
    </row>
    <row r="260" spans="1:6" ht="15" x14ac:dyDescent="0.2">
      <c r="A260" s="11" t="s">
        <v>91</v>
      </c>
      <c r="B260" s="11" t="s">
        <v>74</v>
      </c>
      <c r="C260" s="11" t="s">
        <v>75</v>
      </c>
      <c r="D260" s="11" t="s">
        <v>62</v>
      </c>
      <c r="E260" s="11" t="s">
        <v>63</v>
      </c>
      <c r="F260" s="11">
        <v>0.60389999999999999</v>
      </c>
    </row>
    <row r="261" spans="1:6" ht="15" x14ac:dyDescent="0.2">
      <c r="A261" s="11" t="s">
        <v>91</v>
      </c>
      <c r="B261" s="11" t="s">
        <v>74</v>
      </c>
      <c r="C261" s="11" t="s">
        <v>75</v>
      </c>
      <c r="D261" s="11" t="s">
        <v>62</v>
      </c>
      <c r="E261" s="11" t="s">
        <v>64</v>
      </c>
      <c r="F261" s="11">
        <v>0.60389999999999999</v>
      </c>
    </row>
    <row r="262" spans="1:6" ht="15" x14ac:dyDescent="0.2">
      <c r="A262" s="11" t="s">
        <v>92</v>
      </c>
      <c r="B262" s="11" t="s">
        <v>74</v>
      </c>
      <c r="C262" s="11" t="s">
        <v>75</v>
      </c>
      <c r="D262" s="11" t="s">
        <v>56</v>
      </c>
      <c r="E262" s="11" t="s">
        <v>57</v>
      </c>
      <c r="F262" s="11">
        <v>0.65110000000000001</v>
      </c>
    </row>
    <row r="263" spans="1:6" ht="15" x14ac:dyDescent="0.2">
      <c r="A263" s="11" t="s">
        <v>92</v>
      </c>
      <c r="B263" s="11" t="s">
        <v>74</v>
      </c>
      <c r="C263" s="11" t="s">
        <v>75</v>
      </c>
      <c r="D263" s="11" t="s">
        <v>56</v>
      </c>
      <c r="E263" s="11" t="s">
        <v>58</v>
      </c>
      <c r="F263" s="11">
        <v>0.65110000000000001</v>
      </c>
    </row>
    <row r="264" spans="1:6" ht="15" x14ac:dyDescent="0.2">
      <c r="A264" s="11" t="s">
        <v>92</v>
      </c>
      <c r="B264" s="11" t="s">
        <v>74</v>
      </c>
      <c r="C264" s="11" t="s">
        <v>75</v>
      </c>
      <c r="D264" s="11" t="s">
        <v>56</v>
      </c>
      <c r="E264" s="11" t="s">
        <v>59</v>
      </c>
      <c r="F264" s="11">
        <v>0.65110000000000001</v>
      </c>
    </row>
    <row r="265" spans="1:6" ht="15" x14ac:dyDescent="0.2">
      <c r="A265" s="11" t="s">
        <v>92</v>
      </c>
      <c r="B265" s="11" t="s">
        <v>74</v>
      </c>
      <c r="C265" s="11" t="s">
        <v>75</v>
      </c>
      <c r="D265" s="11" t="s">
        <v>56</v>
      </c>
      <c r="E265" s="11" t="s">
        <v>60</v>
      </c>
      <c r="F265" s="11">
        <v>0.65110000000000001</v>
      </c>
    </row>
    <row r="266" spans="1:6" ht="15" x14ac:dyDescent="0.2">
      <c r="A266" s="11" t="s">
        <v>92</v>
      </c>
      <c r="B266" s="11" t="s">
        <v>74</v>
      </c>
      <c r="C266" s="11" t="s">
        <v>75</v>
      </c>
      <c r="D266" s="11" t="s">
        <v>61</v>
      </c>
      <c r="E266" s="11" t="s">
        <v>57</v>
      </c>
      <c r="F266" s="11">
        <v>0.65110000000000001</v>
      </c>
    </row>
    <row r="267" spans="1:6" ht="15" x14ac:dyDescent="0.2">
      <c r="A267" s="11" t="s">
        <v>92</v>
      </c>
      <c r="B267" s="11" t="s">
        <v>74</v>
      </c>
      <c r="C267" s="11" t="s">
        <v>75</v>
      </c>
      <c r="D267" s="11" t="s">
        <v>61</v>
      </c>
      <c r="E267" s="11" t="s">
        <v>58</v>
      </c>
      <c r="F267" s="11">
        <v>0.65110000000000001</v>
      </c>
    </row>
    <row r="268" spans="1:6" ht="15" x14ac:dyDescent="0.2">
      <c r="A268" s="11" t="s">
        <v>92</v>
      </c>
      <c r="B268" s="11" t="s">
        <v>74</v>
      </c>
      <c r="C268" s="11" t="s">
        <v>75</v>
      </c>
      <c r="D268" s="11" t="s">
        <v>61</v>
      </c>
      <c r="E268" s="11" t="s">
        <v>59</v>
      </c>
      <c r="F268" s="11">
        <v>0.65110000000000001</v>
      </c>
    </row>
    <row r="269" spans="1:6" ht="15" x14ac:dyDescent="0.2">
      <c r="A269" s="11" t="s">
        <v>92</v>
      </c>
      <c r="B269" s="11" t="s">
        <v>74</v>
      </c>
      <c r="C269" s="11" t="s">
        <v>75</v>
      </c>
      <c r="D269" s="11" t="s">
        <v>61</v>
      </c>
      <c r="E269" s="11" t="s">
        <v>60</v>
      </c>
      <c r="F269" s="11">
        <v>0.65110000000000001</v>
      </c>
    </row>
    <row r="270" spans="1:6" ht="15" x14ac:dyDescent="0.2">
      <c r="A270" s="11" t="s">
        <v>92</v>
      </c>
      <c r="B270" s="11" t="s">
        <v>74</v>
      </c>
      <c r="C270" s="11" t="s">
        <v>75</v>
      </c>
      <c r="D270" s="11" t="s">
        <v>62</v>
      </c>
      <c r="E270" s="11" t="s">
        <v>63</v>
      </c>
      <c r="F270" s="11">
        <v>0.65110000000000001</v>
      </c>
    </row>
    <row r="271" spans="1:6" ht="15" x14ac:dyDescent="0.2">
      <c r="A271" s="11" t="s">
        <v>92</v>
      </c>
      <c r="B271" s="11" t="s">
        <v>74</v>
      </c>
      <c r="C271" s="11" t="s">
        <v>75</v>
      </c>
      <c r="D271" s="11" t="s">
        <v>62</v>
      </c>
      <c r="E271" s="11" t="s">
        <v>64</v>
      </c>
      <c r="F271" s="11">
        <v>0.65110000000000001</v>
      </c>
    </row>
    <row r="272" spans="1:6" ht="15" x14ac:dyDescent="0.2">
      <c r="A272" s="11" t="s">
        <v>93</v>
      </c>
      <c r="B272" s="11" t="s">
        <v>74</v>
      </c>
      <c r="C272" s="11" t="s">
        <v>75</v>
      </c>
      <c r="D272" s="11" t="s">
        <v>56</v>
      </c>
      <c r="E272" s="11" t="s">
        <v>57</v>
      </c>
      <c r="F272" s="11">
        <v>0.77780000000000005</v>
      </c>
    </row>
    <row r="273" spans="1:6" ht="15" x14ac:dyDescent="0.2">
      <c r="A273" s="11" t="s">
        <v>93</v>
      </c>
      <c r="B273" s="11" t="s">
        <v>74</v>
      </c>
      <c r="C273" s="11" t="s">
        <v>75</v>
      </c>
      <c r="D273" s="11" t="s">
        <v>56</v>
      </c>
      <c r="E273" s="11" t="s">
        <v>58</v>
      </c>
      <c r="F273" s="11">
        <v>0.77780000000000005</v>
      </c>
    </row>
    <row r="274" spans="1:6" ht="15" x14ac:dyDescent="0.2">
      <c r="A274" s="11" t="s">
        <v>93</v>
      </c>
      <c r="B274" s="11" t="s">
        <v>74</v>
      </c>
      <c r="C274" s="11" t="s">
        <v>75</v>
      </c>
      <c r="D274" s="11" t="s">
        <v>56</v>
      </c>
      <c r="E274" s="11" t="s">
        <v>59</v>
      </c>
      <c r="F274" s="11">
        <v>0.77780000000000005</v>
      </c>
    </row>
    <row r="275" spans="1:6" ht="15" x14ac:dyDescent="0.2">
      <c r="A275" s="11" t="s">
        <v>93</v>
      </c>
      <c r="B275" s="11" t="s">
        <v>74</v>
      </c>
      <c r="C275" s="11" t="s">
        <v>75</v>
      </c>
      <c r="D275" s="11" t="s">
        <v>56</v>
      </c>
      <c r="E275" s="11" t="s">
        <v>60</v>
      </c>
      <c r="F275" s="11">
        <v>0.77780000000000005</v>
      </c>
    </row>
    <row r="276" spans="1:6" ht="15" x14ac:dyDescent="0.2">
      <c r="A276" s="11" t="s">
        <v>93</v>
      </c>
      <c r="B276" s="11" t="s">
        <v>74</v>
      </c>
      <c r="C276" s="11" t="s">
        <v>75</v>
      </c>
      <c r="D276" s="11" t="s">
        <v>61</v>
      </c>
      <c r="E276" s="11" t="s">
        <v>57</v>
      </c>
      <c r="F276" s="11">
        <v>0.77780000000000005</v>
      </c>
    </row>
    <row r="277" spans="1:6" ht="15" x14ac:dyDescent="0.2">
      <c r="A277" s="11" t="s">
        <v>93</v>
      </c>
      <c r="B277" s="11" t="s">
        <v>74</v>
      </c>
      <c r="C277" s="11" t="s">
        <v>75</v>
      </c>
      <c r="D277" s="11" t="s">
        <v>61</v>
      </c>
      <c r="E277" s="11" t="s">
        <v>58</v>
      </c>
      <c r="F277" s="11">
        <v>0.77780000000000005</v>
      </c>
    </row>
    <row r="278" spans="1:6" ht="15" x14ac:dyDescent="0.2">
      <c r="A278" s="11" t="s">
        <v>93</v>
      </c>
      <c r="B278" s="11" t="s">
        <v>74</v>
      </c>
      <c r="C278" s="11" t="s">
        <v>75</v>
      </c>
      <c r="D278" s="11" t="s">
        <v>61</v>
      </c>
      <c r="E278" s="11" t="s">
        <v>59</v>
      </c>
      <c r="F278" s="11">
        <v>0.77780000000000005</v>
      </c>
    </row>
    <row r="279" spans="1:6" ht="15" x14ac:dyDescent="0.2">
      <c r="A279" s="11" t="s">
        <v>93</v>
      </c>
      <c r="B279" s="11" t="s">
        <v>74</v>
      </c>
      <c r="C279" s="11" t="s">
        <v>75</v>
      </c>
      <c r="D279" s="11" t="s">
        <v>61</v>
      </c>
      <c r="E279" s="11" t="s">
        <v>60</v>
      </c>
      <c r="F279" s="11">
        <v>0.77780000000000005</v>
      </c>
    </row>
    <row r="280" spans="1:6" ht="15" x14ac:dyDescent="0.2">
      <c r="A280" s="11" t="s">
        <v>93</v>
      </c>
      <c r="B280" s="11" t="s">
        <v>74</v>
      </c>
      <c r="C280" s="11" t="s">
        <v>75</v>
      </c>
      <c r="D280" s="11" t="s">
        <v>62</v>
      </c>
      <c r="E280" s="11" t="s">
        <v>63</v>
      </c>
      <c r="F280" s="11">
        <v>0.77780000000000005</v>
      </c>
    </row>
    <row r="281" spans="1:6" ht="15" x14ac:dyDescent="0.2">
      <c r="A281" s="11" t="s">
        <v>93</v>
      </c>
      <c r="B281" s="11" t="s">
        <v>74</v>
      </c>
      <c r="C281" s="11" t="s">
        <v>75</v>
      </c>
      <c r="D281" s="11" t="s">
        <v>62</v>
      </c>
      <c r="E281" s="11" t="s">
        <v>64</v>
      </c>
      <c r="F281" s="11">
        <v>0.77780000000000005</v>
      </c>
    </row>
    <row r="282" spans="1:6" ht="15" x14ac:dyDescent="0.2">
      <c r="A282" s="11" t="s">
        <v>94</v>
      </c>
      <c r="B282" s="11" t="s">
        <v>74</v>
      </c>
      <c r="C282" s="11" t="s">
        <v>75</v>
      </c>
      <c r="D282" s="11" t="s">
        <v>56</v>
      </c>
      <c r="E282" s="11" t="s">
        <v>57</v>
      </c>
      <c r="F282" s="11">
        <v>0.86970000000000003</v>
      </c>
    </row>
    <row r="283" spans="1:6" ht="15" x14ac:dyDescent="0.2">
      <c r="A283" s="11" t="s">
        <v>94</v>
      </c>
      <c r="B283" s="11" t="s">
        <v>74</v>
      </c>
      <c r="C283" s="11" t="s">
        <v>75</v>
      </c>
      <c r="D283" s="11" t="s">
        <v>56</v>
      </c>
      <c r="E283" s="11" t="s">
        <v>58</v>
      </c>
      <c r="F283" s="11">
        <v>0.86970000000000003</v>
      </c>
    </row>
    <row r="284" spans="1:6" ht="15" x14ac:dyDescent="0.2">
      <c r="A284" s="11" t="s">
        <v>94</v>
      </c>
      <c r="B284" s="11" t="s">
        <v>74</v>
      </c>
      <c r="C284" s="11" t="s">
        <v>75</v>
      </c>
      <c r="D284" s="11" t="s">
        <v>56</v>
      </c>
      <c r="E284" s="11" t="s">
        <v>59</v>
      </c>
      <c r="F284" s="11">
        <v>0.86970000000000003</v>
      </c>
    </row>
    <row r="285" spans="1:6" ht="15" x14ac:dyDescent="0.2">
      <c r="A285" s="11" t="s">
        <v>94</v>
      </c>
      <c r="B285" s="11" t="s">
        <v>74</v>
      </c>
      <c r="C285" s="11" t="s">
        <v>75</v>
      </c>
      <c r="D285" s="11" t="s">
        <v>56</v>
      </c>
      <c r="E285" s="11" t="s">
        <v>60</v>
      </c>
      <c r="F285" s="11">
        <v>0.86970000000000003</v>
      </c>
    </row>
    <row r="286" spans="1:6" ht="15" x14ac:dyDescent="0.2">
      <c r="A286" s="11" t="s">
        <v>94</v>
      </c>
      <c r="B286" s="11" t="s">
        <v>74</v>
      </c>
      <c r="C286" s="11" t="s">
        <v>75</v>
      </c>
      <c r="D286" s="11" t="s">
        <v>61</v>
      </c>
      <c r="E286" s="11" t="s">
        <v>57</v>
      </c>
      <c r="F286" s="11">
        <v>0.86970000000000003</v>
      </c>
    </row>
    <row r="287" spans="1:6" ht="15" x14ac:dyDescent="0.2">
      <c r="A287" s="11" t="s">
        <v>94</v>
      </c>
      <c r="B287" s="11" t="s">
        <v>74</v>
      </c>
      <c r="C287" s="11" t="s">
        <v>75</v>
      </c>
      <c r="D287" s="11" t="s">
        <v>61</v>
      </c>
      <c r="E287" s="11" t="s">
        <v>58</v>
      </c>
      <c r="F287" s="11">
        <v>0.86970000000000003</v>
      </c>
    </row>
    <row r="288" spans="1:6" ht="15" x14ac:dyDescent="0.2">
      <c r="A288" s="11" t="s">
        <v>94</v>
      </c>
      <c r="B288" s="11" t="s">
        <v>74</v>
      </c>
      <c r="C288" s="11" t="s">
        <v>75</v>
      </c>
      <c r="D288" s="11" t="s">
        <v>61</v>
      </c>
      <c r="E288" s="11" t="s">
        <v>59</v>
      </c>
      <c r="F288" s="11">
        <v>0.86970000000000003</v>
      </c>
    </row>
    <row r="289" spans="1:6" ht="15" x14ac:dyDescent="0.2">
      <c r="A289" s="11" t="s">
        <v>94</v>
      </c>
      <c r="B289" s="11" t="s">
        <v>74</v>
      </c>
      <c r="C289" s="11" t="s">
        <v>75</v>
      </c>
      <c r="D289" s="11" t="s">
        <v>61</v>
      </c>
      <c r="E289" s="11" t="s">
        <v>60</v>
      </c>
      <c r="F289" s="11">
        <v>0.86970000000000003</v>
      </c>
    </row>
    <row r="290" spans="1:6" ht="15" x14ac:dyDescent="0.2">
      <c r="A290" s="11" t="s">
        <v>94</v>
      </c>
      <c r="B290" s="11" t="s">
        <v>74</v>
      </c>
      <c r="C290" s="11" t="s">
        <v>75</v>
      </c>
      <c r="D290" s="11" t="s">
        <v>62</v>
      </c>
      <c r="E290" s="11" t="s">
        <v>63</v>
      </c>
      <c r="F290" s="11">
        <v>0.86970000000000003</v>
      </c>
    </row>
    <row r="291" spans="1:6" ht="15" x14ac:dyDescent="0.2">
      <c r="A291" s="12" t="s">
        <v>94</v>
      </c>
      <c r="B291" s="12" t="s">
        <v>74</v>
      </c>
      <c r="C291" s="12" t="s">
        <v>75</v>
      </c>
      <c r="D291" s="12" t="s">
        <v>62</v>
      </c>
      <c r="E291" s="12" t="s">
        <v>64</v>
      </c>
      <c r="F291" s="12">
        <v>0.86970000000000003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21"/>
  <sheetViews>
    <sheetView showGridLines="0" workbookViewId="0"/>
  </sheetViews>
  <sheetFormatPr defaultColWidth="8.7109375" defaultRowHeight="12.75" x14ac:dyDescent="0.2"/>
  <cols>
    <col min="1" max="1" width="20" customWidth="1"/>
    <col min="2" max="2" width="12" customWidth="1"/>
    <col min="3" max="3" width="21" customWidth="1"/>
    <col min="4" max="4" width="22" customWidth="1"/>
  </cols>
  <sheetData>
    <row r="1" spans="1:4" ht="33.950000000000003" customHeight="1" x14ac:dyDescent="0.2">
      <c r="A1" s="7" t="s">
        <v>49</v>
      </c>
      <c r="B1" s="8" t="s">
        <v>51</v>
      </c>
      <c r="C1" s="8" t="s">
        <v>52</v>
      </c>
      <c r="D1" s="9" t="s">
        <v>95</v>
      </c>
    </row>
    <row r="2" spans="1:4" ht="15" x14ac:dyDescent="0.2">
      <c r="A2" s="10" t="s">
        <v>54</v>
      </c>
      <c r="B2" s="10" t="s">
        <v>56</v>
      </c>
      <c r="C2" s="10" t="s">
        <v>57</v>
      </c>
      <c r="D2" s="10">
        <v>0.12</v>
      </c>
    </row>
    <row r="3" spans="1:4" ht="15" x14ac:dyDescent="0.2">
      <c r="A3" s="11" t="s">
        <v>54</v>
      </c>
      <c r="B3" s="11" t="s">
        <v>61</v>
      </c>
      <c r="C3" s="11" t="s">
        <v>57</v>
      </c>
      <c r="D3" s="11">
        <v>0.25</v>
      </c>
    </row>
    <row r="4" spans="1:4" ht="15" x14ac:dyDescent="0.2">
      <c r="A4" s="11" t="s">
        <v>54</v>
      </c>
      <c r="B4" s="11" t="s">
        <v>56</v>
      </c>
      <c r="C4" s="11" t="s">
        <v>59</v>
      </c>
      <c r="D4" s="11">
        <v>0.21</v>
      </c>
    </row>
    <row r="5" spans="1:4" ht="15" x14ac:dyDescent="0.2">
      <c r="A5" s="11" t="s">
        <v>54</v>
      </c>
      <c r="B5" s="11" t="s">
        <v>61</v>
      </c>
      <c r="C5" s="11" t="s">
        <v>59</v>
      </c>
      <c r="D5" s="11">
        <v>0.25</v>
      </c>
    </row>
    <row r="6" spans="1:4" ht="15" x14ac:dyDescent="0.2">
      <c r="A6" s="11" t="s">
        <v>54</v>
      </c>
      <c r="B6" s="11" t="s">
        <v>56</v>
      </c>
      <c r="C6" s="11" t="s">
        <v>58</v>
      </c>
      <c r="D6" s="11">
        <v>0.36</v>
      </c>
    </row>
    <row r="7" spans="1:4" ht="15" x14ac:dyDescent="0.2">
      <c r="A7" s="11" t="s">
        <v>54</v>
      </c>
      <c r="B7" s="11" t="s">
        <v>61</v>
      </c>
      <c r="C7" s="11" t="s">
        <v>58</v>
      </c>
      <c r="D7" s="11">
        <v>0.25</v>
      </c>
    </row>
    <row r="8" spans="1:4" ht="15" x14ac:dyDescent="0.2">
      <c r="A8" s="11" t="s">
        <v>54</v>
      </c>
      <c r="B8" s="11" t="s">
        <v>56</v>
      </c>
      <c r="C8" s="11" t="s">
        <v>60</v>
      </c>
      <c r="D8" s="11">
        <v>0.3</v>
      </c>
    </row>
    <row r="9" spans="1:4" ht="15" x14ac:dyDescent="0.2">
      <c r="A9" s="11" t="s">
        <v>54</v>
      </c>
      <c r="B9" s="11" t="s">
        <v>61</v>
      </c>
      <c r="C9" s="11" t="s">
        <v>60</v>
      </c>
      <c r="D9" s="11">
        <v>0.25</v>
      </c>
    </row>
    <row r="10" spans="1:4" ht="15" x14ac:dyDescent="0.2">
      <c r="A10" s="11" t="s">
        <v>74</v>
      </c>
      <c r="B10" s="11" t="s">
        <v>56</v>
      </c>
      <c r="C10" s="11" t="s">
        <v>57</v>
      </c>
      <c r="D10" s="11">
        <v>0.08</v>
      </c>
    </row>
    <row r="11" spans="1:4" ht="15" x14ac:dyDescent="0.2">
      <c r="A11" s="11" t="s">
        <v>74</v>
      </c>
      <c r="B11" s="11" t="s">
        <v>61</v>
      </c>
      <c r="C11" s="11" t="s">
        <v>57</v>
      </c>
      <c r="D11" s="11">
        <v>0.25</v>
      </c>
    </row>
    <row r="12" spans="1:4" ht="15" x14ac:dyDescent="0.2">
      <c r="A12" s="11" t="s">
        <v>74</v>
      </c>
      <c r="B12" s="11" t="s">
        <v>56</v>
      </c>
      <c r="C12" s="11" t="s">
        <v>59</v>
      </c>
      <c r="D12" s="11">
        <v>0.24</v>
      </c>
    </row>
    <row r="13" spans="1:4" ht="15" x14ac:dyDescent="0.2">
      <c r="A13" s="11" t="s">
        <v>74</v>
      </c>
      <c r="B13" s="11" t="s">
        <v>61</v>
      </c>
      <c r="C13" s="11" t="s">
        <v>59</v>
      </c>
      <c r="D13" s="11">
        <v>0.25</v>
      </c>
    </row>
    <row r="14" spans="1:4" ht="15" x14ac:dyDescent="0.2">
      <c r="A14" s="11" t="s">
        <v>74</v>
      </c>
      <c r="B14" s="11" t="s">
        <v>56</v>
      </c>
      <c r="C14" s="11" t="s">
        <v>58</v>
      </c>
      <c r="D14" s="11">
        <v>0.34</v>
      </c>
    </row>
    <row r="15" spans="1:4" ht="15" x14ac:dyDescent="0.2">
      <c r="A15" s="11" t="s">
        <v>74</v>
      </c>
      <c r="B15" s="11" t="s">
        <v>61</v>
      </c>
      <c r="C15" s="11" t="s">
        <v>58</v>
      </c>
      <c r="D15" s="11">
        <v>0.25</v>
      </c>
    </row>
    <row r="16" spans="1:4" ht="15" x14ac:dyDescent="0.2">
      <c r="A16" s="11" t="s">
        <v>74</v>
      </c>
      <c r="B16" s="11" t="s">
        <v>56</v>
      </c>
      <c r="C16" s="11" t="s">
        <v>60</v>
      </c>
      <c r="D16" s="11">
        <v>0.34</v>
      </c>
    </row>
    <row r="17" spans="1:4" ht="15" x14ac:dyDescent="0.2">
      <c r="A17" s="11" t="s">
        <v>74</v>
      </c>
      <c r="B17" s="11" t="s">
        <v>61</v>
      </c>
      <c r="C17" s="11" t="s">
        <v>60</v>
      </c>
      <c r="D17" s="11">
        <v>0.25</v>
      </c>
    </row>
    <row r="18" spans="1:4" ht="15" x14ac:dyDescent="0.2">
      <c r="A18" s="11" t="s">
        <v>54</v>
      </c>
      <c r="B18" s="11" t="s">
        <v>62</v>
      </c>
      <c r="C18" s="11" t="s">
        <v>63</v>
      </c>
      <c r="D18" s="11">
        <v>0.6</v>
      </c>
    </row>
    <row r="19" spans="1:4" ht="15" x14ac:dyDescent="0.2">
      <c r="A19" s="11" t="s">
        <v>54</v>
      </c>
      <c r="B19" s="11" t="s">
        <v>62</v>
      </c>
      <c r="C19" s="11" t="s">
        <v>64</v>
      </c>
      <c r="D19" s="11">
        <v>0.4</v>
      </c>
    </row>
    <row r="20" spans="1:4" ht="15" x14ac:dyDescent="0.2">
      <c r="A20" s="11" t="s">
        <v>74</v>
      </c>
      <c r="B20" s="11" t="s">
        <v>62</v>
      </c>
      <c r="C20" s="11" t="s">
        <v>63</v>
      </c>
      <c r="D20" s="11">
        <v>0.6</v>
      </c>
    </row>
    <row r="21" spans="1:4" ht="15" x14ac:dyDescent="0.2">
      <c r="A21" s="12" t="s">
        <v>74</v>
      </c>
      <c r="B21" s="12" t="s">
        <v>62</v>
      </c>
      <c r="C21" s="12" t="s">
        <v>64</v>
      </c>
      <c r="D21" s="12">
        <v>0.4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436"/>
  <sheetViews>
    <sheetView showGridLines="0" workbookViewId="0"/>
  </sheetViews>
  <sheetFormatPr defaultColWidth="8.7109375" defaultRowHeight="12.75" x14ac:dyDescent="0.2"/>
  <cols>
    <col min="1" max="1" width="11" customWidth="1"/>
    <col min="2" max="2" width="36" customWidth="1"/>
    <col min="3" max="3" width="29" customWidth="1"/>
    <col min="4" max="4" width="21" customWidth="1"/>
  </cols>
  <sheetData>
    <row r="1" spans="1:4" ht="33.950000000000003" customHeight="1" x14ac:dyDescent="0.2">
      <c r="A1" s="7" t="s">
        <v>48</v>
      </c>
      <c r="B1" s="8" t="s">
        <v>96</v>
      </c>
      <c r="C1" s="8" t="s">
        <v>97</v>
      </c>
      <c r="D1" s="8" t="s">
        <v>98</v>
      </c>
    </row>
    <row r="2" spans="1:4" ht="15" x14ac:dyDescent="0.2">
      <c r="A2" s="10" t="s">
        <v>53</v>
      </c>
      <c r="B2" s="10" t="s">
        <v>99</v>
      </c>
      <c r="C2" s="10">
        <v>4.57</v>
      </c>
      <c r="D2" s="10">
        <v>0.90325</v>
      </c>
    </row>
    <row r="3" spans="1:4" ht="15" x14ac:dyDescent="0.2">
      <c r="A3" s="11" t="s">
        <v>53</v>
      </c>
      <c r="B3" s="11" t="s">
        <v>100</v>
      </c>
      <c r="C3" s="11">
        <v>4.78</v>
      </c>
      <c r="D3" s="11">
        <v>0.95050000000000001</v>
      </c>
    </row>
    <row r="4" spans="1:4" ht="15" x14ac:dyDescent="0.2">
      <c r="A4" s="11" t="s">
        <v>53</v>
      </c>
      <c r="B4" s="11" t="s">
        <v>101</v>
      </c>
      <c r="C4" s="11">
        <v>4.08</v>
      </c>
      <c r="D4" s="11">
        <v>0.79300000000000004</v>
      </c>
    </row>
    <row r="5" spans="1:4" ht="15" x14ac:dyDescent="0.2">
      <c r="A5" s="11" t="s">
        <v>53</v>
      </c>
      <c r="B5" s="11" t="s">
        <v>102</v>
      </c>
      <c r="C5" s="11">
        <v>4.57</v>
      </c>
      <c r="D5" s="11">
        <v>0.90325</v>
      </c>
    </row>
    <row r="6" spans="1:4" ht="15" x14ac:dyDescent="0.2">
      <c r="A6" s="11" t="s">
        <v>53</v>
      </c>
      <c r="B6" s="11" t="s">
        <v>103</v>
      </c>
      <c r="C6" s="11">
        <v>2.95</v>
      </c>
      <c r="D6" s="11">
        <v>0.53874999999999995</v>
      </c>
    </row>
    <row r="7" spans="1:4" ht="15" x14ac:dyDescent="0.2">
      <c r="A7" s="11" t="s">
        <v>53</v>
      </c>
      <c r="B7" s="11" t="s">
        <v>104</v>
      </c>
      <c r="C7" s="11">
        <v>4.51</v>
      </c>
      <c r="D7" s="11">
        <v>0.88975000000000004</v>
      </c>
    </row>
    <row r="8" spans="1:4" ht="15" x14ac:dyDescent="0.2">
      <c r="A8" s="11" t="s">
        <v>53</v>
      </c>
      <c r="B8" s="11" t="s">
        <v>105</v>
      </c>
      <c r="C8" s="11">
        <v>3.68</v>
      </c>
      <c r="D8" s="11">
        <v>0.70299999999999996</v>
      </c>
    </row>
    <row r="9" spans="1:4" ht="15" x14ac:dyDescent="0.2">
      <c r="A9" s="11" t="s">
        <v>53</v>
      </c>
      <c r="B9" s="11" t="s">
        <v>106</v>
      </c>
      <c r="C9" s="11">
        <v>4.22</v>
      </c>
      <c r="D9" s="11">
        <v>0.82450000000000001</v>
      </c>
    </row>
    <row r="10" spans="1:4" ht="15" x14ac:dyDescent="0.2">
      <c r="A10" s="11" t="s">
        <v>53</v>
      </c>
      <c r="B10" s="11" t="s">
        <v>107</v>
      </c>
      <c r="C10" s="11">
        <v>4.3099999999999996</v>
      </c>
      <c r="D10" s="11">
        <v>0.84475</v>
      </c>
    </row>
    <row r="11" spans="1:4" ht="15" x14ac:dyDescent="0.2">
      <c r="A11" s="11" t="s">
        <v>53</v>
      </c>
      <c r="B11" s="11" t="s">
        <v>108</v>
      </c>
      <c r="C11" s="11">
        <v>4.6399999999999997</v>
      </c>
      <c r="D11" s="11">
        <v>0.91900000000000004</v>
      </c>
    </row>
    <row r="12" spans="1:4" ht="15" x14ac:dyDescent="0.2">
      <c r="A12" s="11" t="s">
        <v>53</v>
      </c>
      <c r="B12" s="11" t="s">
        <v>109</v>
      </c>
      <c r="C12" s="11">
        <v>5</v>
      </c>
      <c r="D12" s="11">
        <v>1</v>
      </c>
    </row>
    <row r="13" spans="1:4" ht="15" x14ac:dyDescent="0.2">
      <c r="A13" s="11" t="s">
        <v>53</v>
      </c>
      <c r="B13" s="11" t="s">
        <v>110</v>
      </c>
      <c r="C13" s="11">
        <v>4.3099999999999996</v>
      </c>
      <c r="D13" s="11">
        <v>0.84475</v>
      </c>
    </row>
    <row r="14" spans="1:4" ht="15" x14ac:dyDescent="0.2">
      <c r="A14" s="11" t="s">
        <v>53</v>
      </c>
      <c r="B14" s="11" t="s">
        <v>111</v>
      </c>
      <c r="C14" s="11">
        <v>4.6399999999999997</v>
      </c>
      <c r="D14" s="11">
        <v>0.91900000000000004</v>
      </c>
    </row>
    <row r="15" spans="1:4" ht="15" x14ac:dyDescent="0.2">
      <c r="A15" s="11" t="s">
        <v>53</v>
      </c>
      <c r="B15" s="11" t="s">
        <v>112</v>
      </c>
      <c r="C15" s="11">
        <v>3.91</v>
      </c>
      <c r="D15" s="11">
        <v>0.75475000000000003</v>
      </c>
    </row>
    <row r="16" spans="1:4" ht="15" x14ac:dyDescent="0.2">
      <c r="A16" s="11" t="s">
        <v>53</v>
      </c>
      <c r="B16" s="11" t="s">
        <v>113</v>
      </c>
      <c r="C16" s="11">
        <v>5</v>
      </c>
      <c r="D16" s="11">
        <v>1</v>
      </c>
    </row>
    <row r="17" spans="1:4" ht="15" x14ac:dyDescent="0.2">
      <c r="A17" s="11" t="s">
        <v>65</v>
      </c>
      <c r="B17" s="11" t="s">
        <v>99</v>
      </c>
      <c r="C17" s="11">
        <v>3.44</v>
      </c>
      <c r="D17" s="11">
        <v>0.64900000000000002</v>
      </c>
    </row>
    <row r="18" spans="1:4" ht="15" x14ac:dyDescent="0.2">
      <c r="A18" s="11" t="s">
        <v>65</v>
      </c>
      <c r="B18" s="11" t="s">
        <v>100</v>
      </c>
      <c r="C18" s="11">
        <v>3.95</v>
      </c>
      <c r="D18" s="11">
        <v>0.76375000000000004</v>
      </c>
    </row>
    <row r="19" spans="1:4" ht="15" x14ac:dyDescent="0.2">
      <c r="A19" s="11" t="s">
        <v>65</v>
      </c>
      <c r="B19" s="11" t="s">
        <v>101</v>
      </c>
      <c r="C19" s="11">
        <v>4.37</v>
      </c>
      <c r="D19" s="11">
        <v>0.85824999999999996</v>
      </c>
    </row>
    <row r="20" spans="1:4" ht="15" x14ac:dyDescent="0.2">
      <c r="A20" s="11" t="s">
        <v>65</v>
      </c>
      <c r="B20" s="11" t="s">
        <v>102</v>
      </c>
      <c r="C20" s="11">
        <v>4.37</v>
      </c>
      <c r="D20" s="11">
        <v>0.85824999999999996</v>
      </c>
    </row>
    <row r="21" spans="1:4" ht="15" x14ac:dyDescent="0.2">
      <c r="A21" s="11" t="s">
        <v>65</v>
      </c>
      <c r="B21" s="11" t="s">
        <v>103</v>
      </c>
      <c r="C21" s="11">
        <v>2.4900000000000002</v>
      </c>
      <c r="D21" s="11">
        <v>0.43525000000000003</v>
      </c>
    </row>
    <row r="22" spans="1:4" ht="15" x14ac:dyDescent="0.2">
      <c r="A22" s="11" t="s">
        <v>65</v>
      </c>
      <c r="B22" s="11" t="s">
        <v>104</v>
      </c>
      <c r="C22" s="11">
        <v>4.32</v>
      </c>
      <c r="D22" s="11">
        <v>0.84699999999999998</v>
      </c>
    </row>
    <row r="23" spans="1:4" ht="15" x14ac:dyDescent="0.2">
      <c r="A23" s="11" t="s">
        <v>65</v>
      </c>
      <c r="B23" s="11" t="s">
        <v>105</v>
      </c>
      <c r="C23" s="11">
        <v>4.6399999999999997</v>
      </c>
      <c r="D23" s="11">
        <v>0.91900000000000004</v>
      </c>
    </row>
    <row r="24" spans="1:4" ht="15" x14ac:dyDescent="0.2">
      <c r="A24" s="11" t="s">
        <v>65</v>
      </c>
      <c r="B24" s="11" t="s">
        <v>106</v>
      </c>
      <c r="C24" s="11">
        <v>4.22</v>
      </c>
      <c r="D24" s="11">
        <v>0.82450000000000001</v>
      </c>
    </row>
    <row r="25" spans="1:4" ht="15" x14ac:dyDescent="0.2">
      <c r="A25" s="11" t="s">
        <v>65</v>
      </c>
      <c r="B25" s="11" t="s">
        <v>107</v>
      </c>
      <c r="C25" s="11">
        <v>4.3099999999999996</v>
      </c>
      <c r="D25" s="11">
        <v>0.84475</v>
      </c>
    </row>
    <row r="26" spans="1:4" ht="15" x14ac:dyDescent="0.2">
      <c r="A26" s="11" t="s">
        <v>65</v>
      </c>
      <c r="B26" s="11" t="s">
        <v>108</v>
      </c>
      <c r="C26" s="11">
        <v>3.91</v>
      </c>
      <c r="D26" s="11">
        <v>0.75475000000000003</v>
      </c>
    </row>
    <row r="27" spans="1:4" ht="15" x14ac:dyDescent="0.2">
      <c r="A27" s="11" t="s">
        <v>65</v>
      </c>
      <c r="B27" s="11" t="s">
        <v>109</v>
      </c>
      <c r="C27" s="11">
        <v>4.3099999999999996</v>
      </c>
      <c r="D27" s="11">
        <v>0.84475</v>
      </c>
    </row>
    <row r="28" spans="1:4" ht="15" x14ac:dyDescent="0.2">
      <c r="A28" s="11" t="s">
        <v>65</v>
      </c>
      <c r="B28" s="11" t="s">
        <v>110</v>
      </c>
      <c r="C28" s="11">
        <v>4.3099999999999996</v>
      </c>
      <c r="D28" s="11">
        <v>0.84475</v>
      </c>
    </row>
    <row r="29" spans="1:4" ht="15" x14ac:dyDescent="0.2">
      <c r="A29" s="11" t="s">
        <v>65</v>
      </c>
      <c r="B29" s="11" t="s">
        <v>111</v>
      </c>
      <c r="C29" s="11">
        <v>3.42</v>
      </c>
      <c r="D29" s="11">
        <v>0.64449999999999996</v>
      </c>
    </row>
    <row r="30" spans="1:4" ht="15" x14ac:dyDescent="0.2">
      <c r="A30" s="11" t="s">
        <v>65</v>
      </c>
      <c r="B30" s="11" t="s">
        <v>112</v>
      </c>
      <c r="C30" s="11">
        <v>3.91</v>
      </c>
      <c r="D30" s="11">
        <v>0.75475000000000003</v>
      </c>
    </row>
    <row r="31" spans="1:4" ht="15" x14ac:dyDescent="0.2">
      <c r="A31" s="11" t="s">
        <v>65</v>
      </c>
      <c r="B31" s="11" t="s">
        <v>113</v>
      </c>
      <c r="C31" s="11">
        <v>4.6399999999999997</v>
      </c>
      <c r="D31" s="11">
        <v>0.91900000000000004</v>
      </c>
    </row>
    <row r="32" spans="1:4" ht="15" x14ac:dyDescent="0.2">
      <c r="A32" s="11" t="s">
        <v>66</v>
      </c>
      <c r="B32" s="11" t="s">
        <v>99</v>
      </c>
      <c r="C32" s="11">
        <v>2.4900000000000002</v>
      </c>
      <c r="D32" s="11">
        <v>0.43525000000000003</v>
      </c>
    </row>
    <row r="33" spans="1:4" ht="15" x14ac:dyDescent="0.2">
      <c r="A33" s="11" t="s">
        <v>66</v>
      </c>
      <c r="B33" s="11" t="s">
        <v>100</v>
      </c>
      <c r="C33" s="11">
        <v>2.35</v>
      </c>
      <c r="D33" s="11">
        <v>0.40375</v>
      </c>
    </row>
    <row r="34" spans="1:4" ht="15" x14ac:dyDescent="0.2">
      <c r="A34" s="11" t="s">
        <v>66</v>
      </c>
      <c r="B34" s="11" t="s">
        <v>101</v>
      </c>
      <c r="C34" s="11">
        <v>2.72</v>
      </c>
      <c r="D34" s="11">
        <v>0.48699999999999999</v>
      </c>
    </row>
    <row r="35" spans="1:4" ht="15" x14ac:dyDescent="0.2">
      <c r="A35" s="11" t="s">
        <v>66</v>
      </c>
      <c r="B35" s="11" t="s">
        <v>102</v>
      </c>
      <c r="C35" s="11">
        <v>2.93</v>
      </c>
      <c r="D35" s="11">
        <v>0.53425</v>
      </c>
    </row>
    <row r="36" spans="1:4" ht="15" x14ac:dyDescent="0.2">
      <c r="A36" s="11" t="s">
        <v>66</v>
      </c>
      <c r="B36" s="11" t="s">
        <v>103</v>
      </c>
      <c r="C36" s="11">
        <v>2.86</v>
      </c>
      <c r="D36" s="11">
        <v>0.51849999999999996</v>
      </c>
    </row>
    <row r="37" spans="1:4" ht="15" x14ac:dyDescent="0.2">
      <c r="A37" s="11" t="s">
        <v>66</v>
      </c>
      <c r="B37" s="11" t="s">
        <v>104</v>
      </c>
      <c r="C37" s="11">
        <v>3.73</v>
      </c>
      <c r="D37" s="11">
        <v>0.71425000000000005</v>
      </c>
    </row>
    <row r="38" spans="1:4" ht="15" x14ac:dyDescent="0.2">
      <c r="A38" s="11" t="s">
        <v>66</v>
      </c>
      <c r="B38" s="11" t="s">
        <v>105</v>
      </c>
      <c r="C38" s="11">
        <v>3.63</v>
      </c>
      <c r="D38" s="11">
        <v>0.69174999999999998</v>
      </c>
    </row>
    <row r="39" spans="1:4" ht="15" x14ac:dyDescent="0.2">
      <c r="A39" s="11" t="s">
        <v>66</v>
      </c>
      <c r="B39" s="11" t="s">
        <v>106</v>
      </c>
      <c r="C39" s="11">
        <v>2.88</v>
      </c>
      <c r="D39" s="11">
        <v>0.52300000000000002</v>
      </c>
    </row>
    <row r="40" spans="1:4" ht="15" x14ac:dyDescent="0.2">
      <c r="A40" s="11" t="s">
        <v>66</v>
      </c>
      <c r="B40" s="11" t="s">
        <v>107</v>
      </c>
      <c r="C40" s="11">
        <v>3.3</v>
      </c>
      <c r="D40" s="11">
        <v>0.61750000000000005</v>
      </c>
    </row>
    <row r="41" spans="1:4" ht="15" x14ac:dyDescent="0.2">
      <c r="A41" s="11" t="s">
        <v>66</v>
      </c>
      <c r="B41" s="11" t="s">
        <v>108</v>
      </c>
      <c r="C41" s="11">
        <v>2.62</v>
      </c>
      <c r="D41" s="11">
        <v>0.46450000000000002</v>
      </c>
    </row>
    <row r="42" spans="1:4" ht="15" x14ac:dyDescent="0.2">
      <c r="A42" s="11" t="s">
        <v>66</v>
      </c>
      <c r="B42" s="11" t="s">
        <v>109</v>
      </c>
      <c r="C42" s="11">
        <v>3.63</v>
      </c>
      <c r="D42" s="11">
        <v>0.69174999999999998</v>
      </c>
    </row>
    <row r="43" spans="1:4" ht="15" x14ac:dyDescent="0.2">
      <c r="A43" s="11" t="s">
        <v>66</v>
      </c>
      <c r="B43" s="11" t="s">
        <v>110</v>
      </c>
      <c r="C43" s="11">
        <v>3.63</v>
      </c>
      <c r="D43" s="11">
        <v>0.69174999999999998</v>
      </c>
    </row>
    <row r="44" spans="1:4" ht="15" x14ac:dyDescent="0.2">
      <c r="A44" s="11" t="s">
        <v>66</v>
      </c>
      <c r="B44" s="11" t="s">
        <v>111</v>
      </c>
      <c r="C44" s="11">
        <v>3.17</v>
      </c>
      <c r="D44" s="11">
        <v>0.58825000000000005</v>
      </c>
    </row>
    <row r="45" spans="1:4" ht="15" x14ac:dyDescent="0.2">
      <c r="A45" s="11" t="s">
        <v>66</v>
      </c>
      <c r="B45" s="11" t="s">
        <v>112</v>
      </c>
      <c r="C45" s="11">
        <v>3.56</v>
      </c>
      <c r="D45" s="11">
        <v>0.67600000000000005</v>
      </c>
    </row>
    <row r="46" spans="1:4" ht="15" x14ac:dyDescent="0.2">
      <c r="A46" s="11" t="s">
        <v>66</v>
      </c>
      <c r="B46" s="11" t="s">
        <v>113</v>
      </c>
      <c r="C46" s="11">
        <v>3.3</v>
      </c>
      <c r="D46" s="11">
        <v>0.61750000000000005</v>
      </c>
    </row>
    <row r="47" spans="1:4" ht="15" x14ac:dyDescent="0.2">
      <c r="A47" s="11" t="s">
        <v>67</v>
      </c>
      <c r="B47" s="11" t="s">
        <v>99</v>
      </c>
      <c r="C47" s="11">
        <v>3.31</v>
      </c>
      <c r="D47" s="11">
        <v>0.61975000000000002</v>
      </c>
    </row>
    <row r="48" spans="1:4" ht="15" x14ac:dyDescent="0.2">
      <c r="A48" s="11" t="s">
        <v>67</v>
      </c>
      <c r="B48" s="11" t="s">
        <v>100</v>
      </c>
      <c r="C48" s="11">
        <v>3.44</v>
      </c>
      <c r="D48" s="11">
        <v>0.64900000000000002</v>
      </c>
    </row>
    <row r="49" spans="1:4" ht="15" x14ac:dyDescent="0.2">
      <c r="A49" s="11" t="s">
        <v>67</v>
      </c>
      <c r="B49" s="11" t="s">
        <v>101</v>
      </c>
      <c r="C49" s="11">
        <v>3.73</v>
      </c>
      <c r="D49" s="11">
        <v>0.71425000000000005</v>
      </c>
    </row>
    <row r="50" spans="1:4" ht="15" x14ac:dyDescent="0.2">
      <c r="A50" s="11" t="s">
        <v>67</v>
      </c>
      <c r="B50" s="11" t="s">
        <v>102</v>
      </c>
      <c r="C50" s="11">
        <v>3.73</v>
      </c>
      <c r="D50" s="11">
        <v>0.71425000000000005</v>
      </c>
    </row>
    <row r="51" spans="1:4" ht="15" x14ac:dyDescent="0.2">
      <c r="A51" s="11" t="s">
        <v>67</v>
      </c>
      <c r="B51" s="11" t="s">
        <v>103</v>
      </c>
      <c r="C51" s="11">
        <v>3.18</v>
      </c>
      <c r="D51" s="11">
        <v>0.59050000000000002</v>
      </c>
    </row>
    <row r="52" spans="1:4" ht="15" x14ac:dyDescent="0.2">
      <c r="A52" s="11" t="s">
        <v>67</v>
      </c>
      <c r="B52" s="11" t="s">
        <v>104</v>
      </c>
      <c r="C52" s="11">
        <v>3.78</v>
      </c>
      <c r="D52" s="11">
        <v>0.72550000000000003</v>
      </c>
    </row>
    <row r="53" spans="1:4" ht="15" x14ac:dyDescent="0.2">
      <c r="A53" s="11" t="s">
        <v>67</v>
      </c>
      <c r="B53" s="11" t="s">
        <v>105</v>
      </c>
      <c r="C53" s="11">
        <v>4.6399999999999997</v>
      </c>
      <c r="D53" s="11">
        <v>0.91900000000000004</v>
      </c>
    </row>
    <row r="54" spans="1:4" ht="15" x14ac:dyDescent="0.2">
      <c r="A54" s="11" t="s">
        <v>67</v>
      </c>
      <c r="B54" s="11" t="s">
        <v>106</v>
      </c>
      <c r="C54" s="11">
        <v>1.82</v>
      </c>
      <c r="D54" s="11">
        <v>0.28449999999999998</v>
      </c>
    </row>
    <row r="55" spans="1:4" ht="15" x14ac:dyDescent="0.2">
      <c r="A55" s="11" t="s">
        <v>67</v>
      </c>
      <c r="B55" s="11" t="s">
        <v>107</v>
      </c>
      <c r="C55" s="11">
        <v>2.52</v>
      </c>
      <c r="D55" s="11">
        <v>0.442</v>
      </c>
    </row>
    <row r="56" spans="1:4" ht="15" x14ac:dyDescent="0.2">
      <c r="A56" s="11" t="s">
        <v>67</v>
      </c>
      <c r="B56" s="11" t="s">
        <v>108</v>
      </c>
      <c r="C56" s="11">
        <v>1.59</v>
      </c>
      <c r="D56" s="11">
        <v>0.23275000000000001</v>
      </c>
    </row>
    <row r="57" spans="1:4" ht="15" x14ac:dyDescent="0.2">
      <c r="A57" s="11" t="s">
        <v>67</v>
      </c>
      <c r="B57" s="11" t="s">
        <v>109</v>
      </c>
      <c r="C57" s="11">
        <v>3.63</v>
      </c>
      <c r="D57" s="11">
        <v>0.69174999999999998</v>
      </c>
    </row>
    <row r="58" spans="1:4" ht="15" x14ac:dyDescent="0.2">
      <c r="A58" s="11" t="s">
        <v>67</v>
      </c>
      <c r="B58" s="11" t="s">
        <v>110</v>
      </c>
      <c r="C58" s="11">
        <v>2.88</v>
      </c>
      <c r="D58" s="11">
        <v>0.52300000000000002</v>
      </c>
    </row>
    <row r="59" spans="1:4" ht="15" x14ac:dyDescent="0.2">
      <c r="A59" s="11" t="s">
        <v>67</v>
      </c>
      <c r="B59" s="11" t="s">
        <v>111</v>
      </c>
      <c r="C59" s="11">
        <v>3.63</v>
      </c>
      <c r="D59" s="11">
        <v>0.69174999999999998</v>
      </c>
    </row>
    <row r="60" spans="1:4" ht="15" x14ac:dyDescent="0.2">
      <c r="A60" s="11" t="s">
        <v>67</v>
      </c>
      <c r="B60" s="11" t="s">
        <v>112</v>
      </c>
      <c r="C60" s="11">
        <v>3.56</v>
      </c>
      <c r="D60" s="11">
        <v>0.67600000000000005</v>
      </c>
    </row>
    <row r="61" spans="1:4" ht="15" x14ac:dyDescent="0.2">
      <c r="A61" s="11" t="s">
        <v>67</v>
      </c>
      <c r="B61" s="11" t="s">
        <v>113</v>
      </c>
      <c r="C61" s="11">
        <v>3.3</v>
      </c>
      <c r="D61" s="11">
        <v>0.61750000000000005</v>
      </c>
    </row>
    <row r="62" spans="1:4" ht="15" x14ac:dyDescent="0.2">
      <c r="A62" s="11" t="s">
        <v>68</v>
      </c>
      <c r="B62" s="11" t="s">
        <v>99</v>
      </c>
      <c r="C62" s="11">
        <v>3.78</v>
      </c>
      <c r="D62" s="11">
        <v>0.72550000000000003</v>
      </c>
    </row>
    <row r="63" spans="1:4" ht="15" x14ac:dyDescent="0.2">
      <c r="A63" s="11" t="s">
        <v>68</v>
      </c>
      <c r="B63" s="11" t="s">
        <v>100</v>
      </c>
      <c r="C63" s="11">
        <v>3.64</v>
      </c>
      <c r="D63" s="11">
        <v>0.69399999999999995</v>
      </c>
    </row>
    <row r="64" spans="1:4" ht="15" x14ac:dyDescent="0.2">
      <c r="A64" s="11" t="s">
        <v>68</v>
      </c>
      <c r="B64" s="11" t="s">
        <v>101</v>
      </c>
      <c r="C64" s="11">
        <v>3.48</v>
      </c>
      <c r="D64" s="11">
        <v>0.65800000000000003</v>
      </c>
    </row>
    <row r="65" spans="1:4" ht="15" x14ac:dyDescent="0.2">
      <c r="A65" s="11" t="s">
        <v>68</v>
      </c>
      <c r="B65" s="11" t="s">
        <v>102</v>
      </c>
      <c r="C65" s="11">
        <v>3.81</v>
      </c>
      <c r="D65" s="11">
        <v>0.73224999999999996</v>
      </c>
    </row>
    <row r="66" spans="1:4" ht="15" x14ac:dyDescent="0.2">
      <c r="A66" s="11" t="s">
        <v>68</v>
      </c>
      <c r="B66" s="11" t="s">
        <v>103</v>
      </c>
      <c r="C66" s="11">
        <v>3.44</v>
      </c>
      <c r="D66" s="11">
        <v>0.64900000000000002</v>
      </c>
    </row>
    <row r="67" spans="1:4" ht="15" x14ac:dyDescent="0.2">
      <c r="A67" s="11" t="s">
        <v>68</v>
      </c>
      <c r="B67" s="11" t="s">
        <v>104</v>
      </c>
      <c r="C67" s="11">
        <v>3.37</v>
      </c>
      <c r="D67" s="11">
        <v>0.63324999999999998</v>
      </c>
    </row>
    <row r="68" spans="1:4" ht="15" x14ac:dyDescent="0.2">
      <c r="A68" s="11" t="s">
        <v>68</v>
      </c>
      <c r="B68" s="11" t="s">
        <v>105</v>
      </c>
      <c r="C68" s="11">
        <v>3.91</v>
      </c>
      <c r="D68" s="11">
        <v>0.75475000000000003</v>
      </c>
    </row>
    <row r="69" spans="1:4" ht="15" x14ac:dyDescent="0.2">
      <c r="A69" s="11" t="s">
        <v>68</v>
      </c>
      <c r="B69" s="11" t="s">
        <v>106</v>
      </c>
      <c r="C69" s="11">
        <v>3.68</v>
      </c>
      <c r="D69" s="11">
        <v>0.70299999999999996</v>
      </c>
    </row>
    <row r="70" spans="1:4" ht="15" x14ac:dyDescent="0.2">
      <c r="A70" s="11" t="s">
        <v>68</v>
      </c>
      <c r="B70" s="11" t="s">
        <v>107</v>
      </c>
      <c r="C70" s="11">
        <v>2.71</v>
      </c>
      <c r="D70" s="11">
        <v>0.48475000000000001</v>
      </c>
    </row>
    <row r="71" spans="1:4" ht="15" x14ac:dyDescent="0.2">
      <c r="A71" s="11" t="s">
        <v>68</v>
      </c>
      <c r="B71" s="11" t="s">
        <v>108</v>
      </c>
      <c r="C71" s="11">
        <v>1.59</v>
      </c>
      <c r="D71" s="11">
        <v>0.23275000000000001</v>
      </c>
    </row>
    <row r="72" spans="1:4" ht="15" x14ac:dyDescent="0.2">
      <c r="A72" s="11" t="s">
        <v>68</v>
      </c>
      <c r="B72" s="11" t="s">
        <v>109</v>
      </c>
      <c r="C72" s="11">
        <v>3.63</v>
      </c>
      <c r="D72" s="11">
        <v>0.69174999999999998</v>
      </c>
    </row>
    <row r="73" spans="1:4" ht="15" x14ac:dyDescent="0.2">
      <c r="A73" s="11" t="s">
        <v>68</v>
      </c>
      <c r="B73" s="11" t="s">
        <v>110</v>
      </c>
      <c r="C73" s="11">
        <v>2.88</v>
      </c>
      <c r="D73" s="11">
        <v>0.52300000000000002</v>
      </c>
    </row>
    <row r="74" spans="1:4" ht="15" x14ac:dyDescent="0.2">
      <c r="A74" s="11" t="s">
        <v>68</v>
      </c>
      <c r="B74" s="11" t="s">
        <v>111</v>
      </c>
      <c r="C74" s="11">
        <v>3.56</v>
      </c>
      <c r="D74" s="11">
        <v>0.67600000000000005</v>
      </c>
    </row>
    <row r="75" spans="1:4" ht="15" x14ac:dyDescent="0.2">
      <c r="A75" s="11" t="s">
        <v>68</v>
      </c>
      <c r="B75" s="11" t="s">
        <v>112</v>
      </c>
      <c r="C75" s="11">
        <v>3.42</v>
      </c>
      <c r="D75" s="11">
        <v>0.64449999999999996</v>
      </c>
    </row>
    <row r="76" spans="1:4" ht="15" x14ac:dyDescent="0.2">
      <c r="A76" s="11" t="s">
        <v>68</v>
      </c>
      <c r="B76" s="11" t="s">
        <v>113</v>
      </c>
      <c r="C76" s="11">
        <v>2.88</v>
      </c>
      <c r="D76" s="11">
        <v>0.52300000000000002</v>
      </c>
    </row>
    <row r="77" spans="1:4" ht="15" x14ac:dyDescent="0.2">
      <c r="A77" s="11" t="s">
        <v>69</v>
      </c>
      <c r="B77" s="11" t="s">
        <v>99</v>
      </c>
      <c r="C77" s="11">
        <v>2.86</v>
      </c>
      <c r="D77" s="11">
        <v>0.51849999999999996</v>
      </c>
    </row>
    <row r="78" spans="1:4" ht="15" x14ac:dyDescent="0.2">
      <c r="A78" s="11" t="s">
        <v>69</v>
      </c>
      <c r="B78" s="11" t="s">
        <v>100</v>
      </c>
      <c r="C78" s="11">
        <v>2.83</v>
      </c>
      <c r="D78" s="11">
        <v>0.51175000000000004</v>
      </c>
    </row>
    <row r="79" spans="1:4" ht="15" x14ac:dyDescent="0.2">
      <c r="A79" s="11" t="s">
        <v>69</v>
      </c>
      <c r="B79" s="11" t="s">
        <v>101</v>
      </c>
      <c r="C79" s="11">
        <v>2.99</v>
      </c>
      <c r="D79" s="11">
        <v>0.54774999999999996</v>
      </c>
    </row>
    <row r="80" spans="1:4" ht="15" x14ac:dyDescent="0.2">
      <c r="A80" s="11" t="s">
        <v>69</v>
      </c>
      <c r="B80" s="11" t="s">
        <v>102</v>
      </c>
      <c r="C80" s="11">
        <v>3.03</v>
      </c>
      <c r="D80" s="11">
        <v>0.55674999999999997</v>
      </c>
    </row>
    <row r="81" spans="1:4" ht="15" x14ac:dyDescent="0.2">
      <c r="A81" s="11" t="s">
        <v>69</v>
      </c>
      <c r="B81" s="11" t="s">
        <v>103</v>
      </c>
      <c r="C81" s="11">
        <v>3.29</v>
      </c>
      <c r="D81" s="11">
        <v>0.61524999999999996</v>
      </c>
    </row>
    <row r="82" spans="1:4" ht="15" x14ac:dyDescent="0.2">
      <c r="A82" s="11" t="s">
        <v>69</v>
      </c>
      <c r="B82" s="11" t="s">
        <v>104</v>
      </c>
      <c r="C82" s="11">
        <v>3.1</v>
      </c>
      <c r="D82" s="11">
        <v>0.57250000000000001</v>
      </c>
    </row>
    <row r="83" spans="1:4" ht="15" x14ac:dyDescent="0.2">
      <c r="A83" s="11" t="s">
        <v>69</v>
      </c>
      <c r="B83" s="11" t="s">
        <v>105</v>
      </c>
      <c r="C83" s="11">
        <v>2.71</v>
      </c>
      <c r="D83" s="11">
        <v>0.48475000000000001</v>
      </c>
    </row>
    <row r="84" spans="1:4" ht="15" x14ac:dyDescent="0.2">
      <c r="A84" s="11" t="s">
        <v>69</v>
      </c>
      <c r="B84" s="11" t="s">
        <v>106</v>
      </c>
      <c r="C84" s="11">
        <v>2.29</v>
      </c>
      <c r="D84" s="11">
        <v>0.39024999999999999</v>
      </c>
    </row>
    <row r="85" spans="1:4" ht="15" x14ac:dyDescent="0.2">
      <c r="A85" s="11" t="s">
        <v>69</v>
      </c>
      <c r="B85" s="11" t="s">
        <v>107</v>
      </c>
      <c r="C85" s="11">
        <v>2.88</v>
      </c>
      <c r="D85" s="11">
        <v>0.52300000000000002</v>
      </c>
    </row>
    <row r="86" spans="1:4" ht="15" x14ac:dyDescent="0.2">
      <c r="A86" s="11" t="s">
        <v>69</v>
      </c>
      <c r="B86" s="11" t="s">
        <v>108</v>
      </c>
      <c r="C86" s="11">
        <v>1.44</v>
      </c>
      <c r="D86" s="11">
        <v>0.19900000000000001</v>
      </c>
    </row>
    <row r="87" spans="1:4" ht="15" x14ac:dyDescent="0.2">
      <c r="A87" s="11" t="s">
        <v>69</v>
      </c>
      <c r="B87" s="11" t="s">
        <v>109</v>
      </c>
      <c r="C87" s="11">
        <v>3.63</v>
      </c>
      <c r="D87" s="11">
        <v>0.69174999999999998</v>
      </c>
    </row>
    <row r="88" spans="1:4" ht="15" x14ac:dyDescent="0.2">
      <c r="A88" s="11" t="s">
        <v>69</v>
      </c>
      <c r="B88" s="11" t="s">
        <v>110</v>
      </c>
      <c r="C88" s="11">
        <v>3.11</v>
      </c>
      <c r="D88" s="11">
        <v>0.57474999999999998</v>
      </c>
    </row>
    <row r="89" spans="1:4" ht="15" x14ac:dyDescent="0.2">
      <c r="A89" s="11" t="s">
        <v>69</v>
      </c>
      <c r="B89" s="11" t="s">
        <v>111</v>
      </c>
      <c r="C89" s="11">
        <v>3.56</v>
      </c>
      <c r="D89" s="11">
        <v>0.67600000000000005</v>
      </c>
    </row>
    <row r="90" spans="1:4" ht="15" x14ac:dyDescent="0.2">
      <c r="A90" s="11" t="s">
        <v>69</v>
      </c>
      <c r="B90" s="11" t="s">
        <v>112</v>
      </c>
      <c r="C90" s="11">
        <v>3.42</v>
      </c>
      <c r="D90" s="11">
        <v>0.64449999999999996</v>
      </c>
    </row>
    <row r="91" spans="1:4" ht="15" x14ac:dyDescent="0.2">
      <c r="A91" s="11" t="s">
        <v>69</v>
      </c>
      <c r="B91" s="11" t="s">
        <v>113</v>
      </c>
      <c r="C91" s="11">
        <v>2.88</v>
      </c>
      <c r="D91" s="11">
        <v>0.52300000000000002</v>
      </c>
    </row>
    <row r="92" spans="1:4" ht="15" x14ac:dyDescent="0.2">
      <c r="A92" s="11" t="s">
        <v>70</v>
      </c>
      <c r="B92" s="11" t="s">
        <v>99</v>
      </c>
      <c r="C92" s="11">
        <v>1.64</v>
      </c>
      <c r="D92" s="11">
        <v>0.24399999999999999</v>
      </c>
    </row>
    <row r="93" spans="1:4" ht="15" x14ac:dyDescent="0.2">
      <c r="A93" s="11" t="s">
        <v>70</v>
      </c>
      <c r="B93" s="11" t="s">
        <v>100</v>
      </c>
      <c r="C93" s="11">
        <v>1.74</v>
      </c>
      <c r="D93" s="11">
        <v>0.26650000000000001</v>
      </c>
    </row>
    <row r="94" spans="1:4" ht="15" x14ac:dyDescent="0.2">
      <c r="A94" s="11" t="s">
        <v>70</v>
      </c>
      <c r="B94" s="11" t="s">
        <v>101</v>
      </c>
      <c r="C94" s="11">
        <v>2</v>
      </c>
      <c r="D94" s="11">
        <v>0.32500000000000001</v>
      </c>
    </row>
    <row r="95" spans="1:4" ht="15" x14ac:dyDescent="0.2">
      <c r="A95" s="11" t="s">
        <v>70</v>
      </c>
      <c r="B95" s="11" t="s">
        <v>102</v>
      </c>
      <c r="C95" s="11">
        <v>1.64</v>
      </c>
      <c r="D95" s="11">
        <v>0.24399999999999999</v>
      </c>
    </row>
    <row r="96" spans="1:4" ht="15" x14ac:dyDescent="0.2">
      <c r="A96" s="11" t="s">
        <v>70</v>
      </c>
      <c r="B96" s="11" t="s">
        <v>103</v>
      </c>
      <c r="C96" s="11">
        <v>2.61</v>
      </c>
      <c r="D96" s="11">
        <v>0.46224999999999999</v>
      </c>
    </row>
    <row r="97" spans="1:4" ht="15" x14ac:dyDescent="0.2">
      <c r="A97" s="11" t="s">
        <v>70</v>
      </c>
      <c r="B97" s="11" t="s">
        <v>104</v>
      </c>
      <c r="C97" s="11">
        <v>1.89</v>
      </c>
      <c r="D97" s="11">
        <v>0.30025000000000002</v>
      </c>
    </row>
    <row r="98" spans="1:4" ht="15" x14ac:dyDescent="0.2">
      <c r="A98" s="11" t="s">
        <v>70</v>
      </c>
      <c r="B98" s="11" t="s">
        <v>105</v>
      </c>
      <c r="C98" s="11">
        <v>1.44</v>
      </c>
      <c r="D98" s="11">
        <v>0.19900000000000001</v>
      </c>
    </row>
    <row r="99" spans="1:4" ht="15" x14ac:dyDescent="0.2">
      <c r="A99" s="11" t="s">
        <v>70</v>
      </c>
      <c r="B99" s="11" t="s">
        <v>106</v>
      </c>
      <c r="C99" s="11">
        <v>1</v>
      </c>
      <c r="D99" s="11">
        <v>0.1</v>
      </c>
    </row>
    <row r="100" spans="1:4" ht="15" x14ac:dyDescent="0.2">
      <c r="A100" s="11" t="s">
        <v>70</v>
      </c>
      <c r="B100" s="11" t="s">
        <v>107</v>
      </c>
      <c r="C100" s="11">
        <v>1.82</v>
      </c>
      <c r="D100" s="11">
        <v>0.28449999999999998</v>
      </c>
    </row>
    <row r="101" spans="1:4" ht="15" x14ac:dyDescent="0.2">
      <c r="A101" s="11" t="s">
        <v>70</v>
      </c>
      <c r="B101" s="11" t="s">
        <v>108</v>
      </c>
      <c r="C101" s="11">
        <v>1.59</v>
      </c>
      <c r="D101" s="11">
        <v>0.23275000000000001</v>
      </c>
    </row>
    <row r="102" spans="1:4" ht="15" x14ac:dyDescent="0.2">
      <c r="A102" s="11" t="s">
        <v>70</v>
      </c>
      <c r="B102" s="11" t="s">
        <v>109</v>
      </c>
      <c r="C102" s="11">
        <v>2.88</v>
      </c>
      <c r="D102" s="11">
        <v>0.52300000000000002</v>
      </c>
    </row>
    <row r="103" spans="1:4" ht="15" x14ac:dyDescent="0.2">
      <c r="A103" s="11" t="s">
        <v>70</v>
      </c>
      <c r="B103" s="11" t="s">
        <v>110</v>
      </c>
      <c r="C103" s="11">
        <v>3.11</v>
      </c>
      <c r="D103" s="11">
        <v>0.57474999999999998</v>
      </c>
    </row>
    <row r="104" spans="1:4" ht="15" x14ac:dyDescent="0.2">
      <c r="A104" s="11" t="s">
        <v>70</v>
      </c>
      <c r="B104" s="11" t="s">
        <v>111</v>
      </c>
      <c r="C104" s="11">
        <v>3.11</v>
      </c>
      <c r="D104" s="11">
        <v>0.57474999999999998</v>
      </c>
    </row>
    <row r="105" spans="1:4" ht="15" x14ac:dyDescent="0.2">
      <c r="A105" s="11" t="s">
        <v>70</v>
      </c>
      <c r="B105" s="11" t="s">
        <v>112</v>
      </c>
      <c r="C105" s="11">
        <v>2.15</v>
      </c>
      <c r="D105" s="11">
        <v>0.35875000000000001</v>
      </c>
    </row>
    <row r="106" spans="1:4" ht="15" x14ac:dyDescent="0.2">
      <c r="A106" s="11" t="s">
        <v>70</v>
      </c>
      <c r="B106" s="11" t="s">
        <v>113</v>
      </c>
      <c r="C106" s="11">
        <v>2.71</v>
      </c>
      <c r="D106" s="11">
        <v>0.48475000000000001</v>
      </c>
    </row>
    <row r="107" spans="1:4" ht="15" x14ac:dyDescent="0.2">
      <c r="A107" s="11" t="s">
        <v>71</v>
      </c>
      <c r="B107" s="11" t="s">
        <v>99</v>
      </c>
      <c r="C107" s="11">
        <v>1.89</v>
      </c>
      <c r="D107" s="11">
        <v>0.30025000000000002</v>
      </c>
    </row>
    <row r="108" spans="1:4" ht="15" x14ac:dyDescent="0.2">
      <c r="A108" s="11" t="s">
        <v>71</v>
      </c>
      <c r="B108" s="11" t="s">
        <v>100</v>
      </c>
      <c r="C108" s="11">
        <v>1.89</v>
      </c>
      <c r="D108" s="11">
        <v>0.30025000000000002</v>
      </c>
    </row>
    <row r="109" spans="1:4" ht="15" x14ac:dyDescent="0.2">
      <c r="A109" s="11" t="s">
        <v>71</v>
      </c>
      <c r="B109" s="11" t="s">
        <v>101</v>
      </c>
      <c r="C109" s="11">
        <v>1.89</v>
      </c>
      <c r="D109" s="11">
        <v>0.30025000000000002</v>
      </c>
    </row>
    <row r="110" spans="1:4" ht="15" x14ac:dyDescent="0.2">
      <c r="A110" s="11" t="s">
        <v>71</v>
      </c>
      <c r="B110" s="11" t="s">
        <v>102</v>
      </c>
      <c r="C110" s="11">
        <v>1.74</v>
      </c>
      <c r="D110" s="11">
        <v>0.26650000000000001</v>
      </c>
    </row>
    <row r="111" spans="1:4" ht="15" x14ac:dyDescent="0.2">
      <c r="A111" s="11" t="s">
        <v>71</v>
      </c>
      <c r="B111" s="11" t="s">
        <v>103</v>
      </c>
      <c r="C111" s="11">
        <v>1.97</v>
      </c>
      <c r="D111" s="11">
        <v>0.31824999999999998</v>
      </c>
    </row>
    <row r="112" spans="1:4" ht="15" x14ac:dyDescent="0.2">
      <c r="A112" s="11" t="s">
        <v>71</v>
      </c>
      <c r="B112" s="11" t="s">
        <v>104</v>
      </c>
      <c r="C112" s="11">
        <v>1.78</v>
      </c>
      <c r="D112" s="11">
        <v>0.27550000000000002</v>
      </c>
    </row>
    <row r="113" spans="1:4" ht="15" x14ac:dyDescent="0.2">
      <c r="A113" s="11" t="s">
        <v>71</v>
      </c>
      <c r="B113" s="11" t="s">
        <v>105</v>
      </c>
      <c r="C113" s="11">
        <v>1</v>
      </c>
      <c r="D113" s="11">
        <v>0.1</v>
      </c>
    </row>
    <row r="114" spans="1:4" ht="15" x14ac:dyDescent="0.2">
      <c r="A114" s="11" t="s">
        <v>71</v>
      </c>
      <c r="B114" s="11" t="s">
        <v>106</v>
      </c>
      <c r="C114" s="11">
        <v>1</v>
      </c>
      <c r="D114" s="11">
        <v>0.1</v>
      </c>
    </row>
    <row r="115" spans="1:4" ht="15" x14ac:dyDescent="0.2">
      <c r="A115" s="11" t="s">
        <v>71</v>
      </c>
      <c r="B115" s="11" t="s">
        <v>107</v>
      </c>
      <c r="C115" s="11">
        <v>1.44</v>
      </c>
      <c r="D115" s="11">
        <v>0.19900000000000001</v>
      </c>
    </row>
    <row r="116" spans="1:4" ht="15" x14ac:dyDescent="0.2">
      <c r="A116" s="11" t="s">
        <v>71</v>
      </c>
      <c r="B116" s="11" t="s">
        <v>108</v>
      </c>
      <c r="C116" s="11">
        <v>1.26</v>
      </c>
      <c r="D116" s="11">
        <v>0.1585</v>
      </c>
    </row>
    <row r="117" spans="1:4" ht="15" x14ac:dyDescent="0.2">
      <c r="A117" s="11" t="s">
        <v>71</v>
      </c>
      <c r="B117" s="11" t="s">
        <v>109</v>
      </c>
      <c r="C117" s="11">
        <v>1.59</v>
      </c>
      <c r="D117" s="11">
        <v>0.23275000000000001</v>
      </c>
    </row>
    <row r="118" spans="1:4" ht="15" x14ac:dyDescent="0.2">
      <c r="A118" s="11" t="s">
        <v>71</v>
      </c>
      <c r="B118" s="11" t="s">
        <v>110</v>
      </c>
      <c r="C118" s="11">
        <v>2.52</v>
      </c>
      <c r="D118" s="11">
        <v>0.442</v>
      </c>
    </row>
    <row r="119" spans="1:4" ht="15" x14ac:dyDescent="0.2">
      <c r="A119" s="11" t="s">
        <v>71</v>
      </c>
      <c r="B119" s="11" t="s">
        <v>111</v>
      </c>
      <c r="C119" s="11">
        <v>2</v>
      </c>
      <c r="D119" s="11">
        <v>0.32500000000000001</v>
      </c>
    </row>
    <row r="120" spans="1:4" ht="15" x14ac:dyDescent="0.2">
      <c r="A120" s="11" t="s">
        <v>71</v>
      </c>
      <c r="B120" s="11" t="s">
        <v>112</v>
      </c>
      <c r="C120" s="11">
        <v>1.59</v>
      </c>
      <c r="D120" s="11">
        <v>0.23275000000000001</v>
      </c>
    </row>
    <row r="121" spans="1:4" ht="15" x14ac:dyDescent="0.2">
      <c r="A121" s="11" t="s">
        <v>71</v>
      </c>
      <c r="B121" s="11" t="s">
        <v>113</v>
      </c>
      <c r="C121" s="11">
        <v>2</v>
      </c>
      <c r="D121" s="11">
        <v>0.32500000000000001</v>
      </c>
    </row>
    <row r="122" spans="1:4" ht="15" x14ac:dyDescent="0.2">
      <c r="A122" s="11" t="s">
        <v>72</v>
      </c>
      <c r="B122" s="11" t="s">
        <v>99</v>
      </c>
      <c r="C122" s="11">
        <v>1.1499999999999999</v>
      </c>
      <c r="D122" s="11">
        <v>0.13375000000000001</v>
      </c>
    </row>
    <row r="123" spans="1:4" ht="15" x14ac:dyDescent="0.2">
      <c r="A123" s="11" t="s">
        <v>72</v>
      </c>
      <c r="B123" s="11" t="s">
        <v>100</v>
      </c>
      <c r="C123" s="11">
        <v>1.43</v>
      </c>
      <c r="D123" s="11">
        <v>0.19675000000000001</v>
      </c>
    </row>
    <row r="124" spans="1:4" ht="15" x14ac:dyDescent="0.2">
      <c r="A124" s="11" t="s">
        <v>72</v>
      </c>
      <c r="B124" s="11" t="s">
        <v>101</v>
      </c>
      <c r="C124" s="11">
        <v>1.43</v>
      </c>
      <c r="D124" s="11">
        <v>0.19675000000000001</v>
      </c>
    </row>
    <row r="125" spans="1:4" ht="15" x14ac:dyDescent="0.2">
      <c r="A125" s="11" t="s">
        <v>72</v>
      </c>
      <c r="B125" s="11" t="s">
        <v>102</v>
      </c>
      <c r="C125" s="11">
        <v>1.1499999999999999</v>
      </c>
      <c r="D125" s="11">
        <v>0.13375000000000001</v>
      </c>
    </row>
    <row r="126" spans="1:4" ht="15" x14ac:dyDescent="0.2">
      <c r="A126" s="11" t="s">
        <v>72</v>
      </c>
      <c r="B126" s="11" t="s">
        <v>103</v>
      </c>
      <c r="C126" s="11">
        <v>1.64</v>
      </c>
      <c r="D126" s="11">
        <v>0.24399999999999999</v>
      </c>
    </row>
    <row r="127" spans="1:4" ht="15" x14ac:dyDescent="0.2">
      <c r="A127" s="11" t="s">
        <v>72</v>
      </c>
      <c r="B127" s="11" t="s">
        <v>104</v>
      </c>
      <c r="C127" s="11">
        <v>1.25</v>
      </c>
      <c r="D127" s="11">
        <v>0.15625</v>
      </c>
    </row>
    <row r="128" spans="1:4" ht="15" x14ac:dyDescent="0.2">
      <c r="A128" s="11" t="s">
        <v>72</v>
      </c>
      <c r="B128" s="11" t="s">
        <v>105</v>
      </c>
      <c r="C128" s="11">
        <v>1.26</v>
      </c>
      <c r="D128" s="11">
        <v>0.1585</v>
      </c>
    </row>
    <row r="129" spans="1:4" ht="15" x14ac:dyDescent="0.2">
      <c r="A129" s="11" t="s">
        <v>72</v>
      </c>
      <c r="B129" s="11" t="s">
        <v>106</v>
      </c>
      <c r="C129" s="11">
        <v>1</v>
      </c>
      <c r="D129" s="11">
        <v>0.1</v>
      </c>
    </row>
    <row r="130" spans="1:4" ht="15" x14ac:dyDescent="0.2">
      <c r="A130" s="11" t="s">
        <v>72</v>
      </c>
      <c r="B130" s="11" t="s">
        <v>107</v>
      </c>
      <c r="C130" s="11">
        <v>1.44</v>
      </c>
      <c r="D130" s="11">
        <v>0.19900000000000001</v>
      </c>
    </row>
    <row r="131" spans="1:4" ht="15" x14ac:dyDescent="0.2">
      <c r="A131" s="11" t="s">
        <v>72</v>
      </c>
      <c r="B131" s="11" t="s">
        <v>108</v>
      </c>
      <c r="C131" s="11">
        <v>1.44</v>
      </c>
      <c r="D131" s="11">
        <v>0.19900000000000001</v>
      </c>
    </row>
    <row r="132" spans="1:4" ht="15" x14ac:dyDescent="0.2">
      <c r="A132" s="11" t="s">
        <v>72</v>
      </c>
      <c r="B132" s="11" t="s">
        <v>109</v>
      </c>
      <c r="C132" s="11">
        <v>1.26</v>
      </c>
      <c r="D132" s="11">
        <v>0.1585</v>
      </c>
    </row>
    <row r="133" spans="1:4" ht="15" x14ac:dyDescent="0.2">
      <c r="A133" s="11" t="s">
        <v>72</v>
      </c>
      <c r="B133" s="11" t="s">
        <v>110</v>
      </c>
      <c r="C133" s="11">
        <v>1</v>
      </c>
      <c r="D133" s="11">
        <v>0.1</v>
      </c>
    </row>
    <row r="134" spans="1:4" ht="15" x14ac:dyDescent="0.2">
      <c r="A134" s="11" t="s">
        <v>72</v>
      </c>
      <c r="B134" s="11" t="s">
        <v>111</v>
      </c>
      <c r="C134" s="11">
        <v>1.26</v>
      </c>
      <c r="D134" s="11">
        <v>0.1585</v>
      </c>
    </row>
    <row r="135" spans="1:4" ht="15" x14ac:dyDescent="0.2">
      <c r="A135" s="11" t="s">
        <v>72</v>
      </c>
      <c r="B135" s="11" t="s">
        <v>112</v>
      </c>
      <c r="C135" s="11">
        <v>1</v>
      </c>
      <c r="D135" s="11">
        <v>0.1</v>
      </c>
    </row>
    <row r="136" spans="1:4" ht="15" x14ac:dyDescent="0.2">
      <c r="A136" s="11" t="s">
        <v>72</v>
      </c>
      <c r="B136" s="11" t="s">
        <v>113</v>
      </c>
      <c r="C136" s="11">
        <v>1</v>
      </c>
      <c r="D136" s="11">
        <v>0.1</v>
      </c>
    </row>
    <row r="137" spans="1:4" ht="15" x14ac:dyDescent="0.2">
      <c r="A137" s="11" t="s">
        <v>73</v>
      </c>
      <c r="B137" s="11" t="s">
        <v>99</v>
      </c>
      <c r="C137" s="11">
        <v>1.32</v>
      </c>
      <c r="D137" s="11">
        <v>0.17199999999999999</v>
      </c>
    </row>
    <row r="138" spans="1:4" ht="15" x14ac:dyDescent="0.2">
      <c r="A138" s="11" t="s">
        <v>73</v>
      </c>
      <c r="B138" s="11" t="s">
        <v>100</v>
      </c>
      <c r="C138" s="11">
        <v>1.74</v>
      </c>
      <c r="D138" s="11">
        <v>0.26650000000000001</v>
      </c>
    </row>
    <row r="139" spans="1:4" ht="15" x14ac:dyDescent="0.2">
      <c r="A139" s="11" t="s">
        <v>73</v>
      </c>
      <c r="B139" s="11" t="s">
        <v>101</v>
      </c>
      <c r="C139" s="11">
        <v>1.74</v>
      </c>
      <c r="D139" s="11">
        <v>0.26650000000000001</v>
      </c>
    </row>
    <row r="140" spans="1:4" ht="15" x14ac:dyDescent="0.2">
      <c r="A140" s="11" t="s">
        <v>73</v>
      </c>
      <c r="B140" s="11" t="s">
        <v>102</v>
      </c>
      <c r="C140" s="11">
        <v>1.32</v>
      </c>
      <c r="D140" s="11">
        <v>0.17199999999999999</v>
      </c>
    </row>
    <row r="141" spans="1:4" ht="15" x14ac:dyDescent="0.2">
      <c r="A141" s="11" t="s">
        <v>73</v>
      </c>
      <c r="B141" s="11" t="s">
        <v>103</v>
      </c>
      <c r="C141" s="11">
        <v>1.74</v>
      </c>
      <c r="D141" s="11">
        <v>0.26650000000000001</v>
      </c>
    </row>
    <row r="142" spans="1:4" ht="15" x14ac:dyDescent="0.2">
      <c r="A142" s="11" t="s">
        <v>73</v>
      </c>
      <c r="B142" s="11" t="s">
        <v>104</v>
      </c>
      <c r="C142" s="11">
        <v>1.32</v>
      </c>
      <c r="D142" s="11">
        <v>0.17199999999999999</v>
      </c>
    </row>
    <row r="143" spans="1:4" ht="15" x14ac:dyDescent="0.2">
      <c r="A143" s="11" t="s">
        <v>73</v>
      </c>
      <c r="B143" s="11" t="s">
        <v>105</v>
      </c>
      <c r="C143" s="11">
        <v>2.29</v>
      </c>
      <c r="D143" s="11">
        <v>0.39024999999999999</v>
      </c>
    </row>
    <row r="144" spans="1:4" ht="15" x14ac:dyDescent="0.2">
      <c r="A144" s="11" t="s">
        <v>73</v>
      </c>
      <c r="B144" s="11" t="s">
        <v>106</v>
      </c>
      <c r="C144" s="11">
        <v>2.88</v>
      </c>
      <c r="D144" s="11">
        <v>0.52300000000000002</v>
      </c>
    </row>
    <row r="145" spans="1:4" ht="15" x14ac:dyDescent="0.2">
      <c r="A145" s="11" t="s">
        <v>73</v>
      </c>
      <c r="B145" s="11" t="s">
        <v>107</v>
      </c>
      <c r="C145" s="11">
        <v>1</v>
      </c>
      <c r="D145" s="11">
        <v>0.1</v>
      </c>
    </row>
    <row r="146" spans="1:4" ht="15" x14ac:dyDescent="0.2">
      <c r="A146" s="11" t="s">
        <v>73</v>
      </c>
      <c r="B146" s="11" t="s">
        <v>108</v>
      </c>
      <c r="C146" s="11">
        <v>1.59</v>
      </c>
      <c r="D146" s="11">
        <v>0.23275000000000001</v>
      </c>
    </row>
    <row r="147" spans="1:4" ht="15" x14ac:dyDescent="0.2">
      <c r="A147" s="11" t="s">
        <v>73</v>
      </c>
      <c r="B147" s="11" t="s">
        <v>109</v>
      </c>
      <c r="C147" s="11">
        <v>1</v>
      </c>
      <c r="D147" s="11">
        <v>0.1</v>
      </c>
    </row>
    <row r="148" spans="1:4" ht="15" x14ac:dyDescent="0.2">
      <c r="A148" s="11" t="s">
        <v>73</v>
      </c>
      <c r="B148" s="11" t="s">
        <v>110</v>
      </c>
      <c r="C148" s="11">
        <v>1</v>
      </c>
      <c r="D148" s="11">
        <v>0.1</v>
      </c>
    </row>
    <row r="149" spans="1:4" ht="15" x14ac:dyDescent="0.2">
      <c r="A149" s="11" t="s">
        <v>73</v>
      </c>
      <c r="B149" s="11" t="s">
        <v>111</v>
      </c>
      <c r="C149" s="11">
        <v>1</v>
      </c>
      <c r="D149" s="11">
        <v>0.1</v>
      </c>
    </row>
    <row r="150" spans="1:4" ht="15" x14ac:dyDescent="0.2">
      <c r="A150" s="11" t="s">
        <v>73</v>
      </c>
      <c r="B150" s="11" t="s">
        <v>112</v>
      </c>
      <c r="C150" s="11">
        <v>1</v>
      </c>
      <c r="D150" s="11">
        <v>0.1</v>
      </c>
    </row>
    <row r="151" spans="1:4" ht="15" x14ac:dyDescent="0.2">
      <c r="A151" s="11" t="s">
        <v>73</v>
      </c>
      <c r="B151" s="11" t="s">
        <v>113</v>
      </c>
      <c r="C151" s="11">
        <v>1</v>
      </c>
      <c r="D151" s="11">
        <v>0.1</v>
      </c>
    </row>
    <row r="152" spans="1:4" ht="15" x14ac:dyDescent="0.2">
      <c r="A152" s="11" t="s">
        <v>84</v>
      </c>
      <c r="B152" s="11" t="s">
        <v>99</v>
      </c>
      <c r="C152" s="11">
        <v>2.35</v>
      </c>
      <c r="D152" s="11">
        <v>0.40375</v>
      </c>
    </row>
    <row r="153" spans="1:4" ht="15" x14ac:dyDescent="0.2">
      <c r="A153" s="11" t="s">
        <v>84</v>
      </c>
      <c r="B153" s="11" t="s">
        <v>100</v>
      </c>
      <c r="C153" s="11">
        <v>2.5499999999999998</v>
      </c>
      <c r="D153" s="11">
        <v>0.44874999999999998</v>
      </c>
    </row>
    <row r="154" spans="1:4" ht="15" x14ac:dyDescent="0.2">
      <c r="A154" s="11" t="s">
        <v>84</v>
      </c>
      <c r="B154" s="11" t="s">
        <v>101</v>
      </c>
      <c r="C154" s="11">
        <v>2.17</v>
      </c>
      <c r="D154" s="11">
        <v>0.36325000000000002</v>
      </c>
    </row>
    <row r="155" spans="1:4" ht="15" x14ac:dyDescent="0.2">
      <c r="A155" s="11" t="s">
        <v>84</v>
      </c>
      <c r="B155" s="11" t="s">
        <v>102</v>
      </c>
      <c r="C155" s="11">
        <v>1.89</v>
      </c>
      <c r="D155" s="11">
        <v>0.30025000000000002</v>
      </c>
    </row>
    <row r="156" spans="1:4" ht="15" x14ac:dyDescent="0.2">
      <c r="A156" s="11" t="s">
        <v>84</v>
      </c>
      <c r="B156" s="11" t="s">
        <v>103</v>
      </c>
      <c r="C156" s="11">
        <v>1.89</v>
      </c>
      <c r="D156" s="11">
        <v>0.30025000000000002</v>
      </c>
    </row>
    <row r="157" spans="1:4" ht="15" x14ac:dyDescent="0.2">
      <c r="A157" s="11" t="s">
        <v>84</v>
      </c>
      <c r="B157" s="11" t="s">
        <v>104</v>
      </c>
      <c r="C157" s="11">
        <v>2.35</v>
      </c>
      <c r="D157" s="11">
        <v>0.40375</v>
      </c>
    </row>
    <row r="158" spans="1:4" ht="15" x14ac:dyDescent="0.2">
      <c r="A158" s="11" t="s">
        <v>84</v>
      </c>
      <c r="B158" s="11" t="s">
        <v>105</v>
      </c>
      <c r="C158" s="11">
        <v>1</v>
      </c>
      <c r="D158" s="11">
        <v>0.1</v>
      </c>
    </row>
    <row r="159" spans="1:4" ht="15" x14ac:dyDescent="0.2">
      <c r="A159" s="11" t="s">
        <v>84</v>
      </c>
      <c r="B159" s="11" t="s">
        <v>106</v>
      </c>
      <c r="C159" s="11">
        <v>1.26</v>
      </c>
      <c r="D159" s="11">
        <v>0.1585</v>
      </c>
    </row>
    <row r="160" spans="1:4" ht="15" x14ac:dyDescent="0.2">
      <c r="A160" s="11" t="s">
        <v>84</v>
      </c>
      <c r="B160" s="11" t="s">
        <v>107</v>
      </c>
      <c r="C160" s="11">
        <v>1.82</v>
      </c>
      <c r="D160" s="11">
        <v>0.28449999999999998</v>
      </c>
    </row>
    <row r="161" spans="1:4" ht="15" x14ac:dyDescent="0.2">
      <c r="A161" s="11" t="s">
        <v>84</v>
      </c>
      <c r="B161" s="11" t="s">
        <v>108</v>
      </c>
      <c r="C161" s="11">
        <v>1.44</v>
      </c>
      <c r="D161" s="11">
        <v>0.19900000000000001</v>
      </c>
    </row>
    <row r="162" spans="1:4" ht="15" x14ac:dyDescent="0.2">
      <c r="A162" s="11" t="s">
        <v>84</v>
      </c>
      <c r="B162" s="11" t="s">
        <v>109</v>
      </c>
      <c r="C162" s="11">
        <v>1.82</v>
      </c>
      <c r="D162" s="11">
        <v>0.28449999999999998</v>
      </c>
    </row>
    <row r="163" spans="1:4" ht="15" x14ac:dyDescent="0.2">
      <c r="A163" s="11" t="s">
        <v>84</v>
      </c>
      <c r="B163" s="11" t="s">
        <v>110</v>
      </c>
      <c r="C163" s="11">
        <v>1.59</v>
      </c>
      <c r="D163" s="11">
        <v>0.23275000000000001</v>
      </c>
    </row>
    <row r="164" spans="1:4" ht="15" x14ac:dyDescent="0.2">
      <c r="A164" s="11" t="s">
        <v>84</v>
      </c>
      <c r="B164" s="11" t="s">
        <v>111</v>
      </c>
      <c r="C164" s="11">
        <v>2.08</v>
      </c>
      <c r="D164" s="11">
        <v>0.34300000000000003</v>
      </c>
    </row>
    <row r="165" spans="1:4" ht="15" x14ac:dyDescent="0.2">
      <c r="A165" s="11" t="s">
        <v>84</v>
      </c>
      <c r="B165" s="11" t="s">
        <v>112</v>
      </c>
      <c r="C165" s="11">
        <v>1.82</v>
      </c>
      <c r="D165" s="11">
        <v>0.28449999999999998</v>
      </c>
    </row>
    <row r="166" spans="1:4" ht="15" x14ac:dyDescent="0.2">
      <c r="A166" s="11" t="s">
        <v>84</v>
      </c>
      <c r="B166" s="11" t="s">
        <v>113</v>
      </c>
      <c r="C166" s="11">
        <v>1.44</v>
      </c>
      <c r="D166" s="11">
        <v>0.19900000000000001</v>
      </c>
    </row>
    <row r="167" spans="1:4" ht="15" x14ac:dyDescent="0.2">
      <c r="A167" s="11" t="s">
        <v>85</v>
      </c>
      <c r="B167" s="11" t="s">
        <v>99</v>
      </c>
      <c r="C167" s="11">
        <v>3.1</v>
      </c>
      <c r="D167" s="11">
        <v>0.57250000000000001</v>
      </c>
    </row>
    <row r="168" spans="1:4" ht="15" x14ac:dyDescent="0.2">
      <c r="A168" s="11" t="s">
        <v>85</v>
      </c>
      <c r="B168" s="11" t="s">
        <v>100</v>
      </c>
      <c r="C168" s="11">
        <v>2.93</v>
      </c>
      <c r="D168" s="11">
        <v>0.53425</v>
      </c>
    </row>
    <row r="169" spans="1:4" ht="15" x14ac:dyDescent="0.2">
      <c r="A169" s="11" t="s">
        <v>85</v>
      </c>
      <c r="B169" s="11" t="s">
        <v>101</v>
      </c>
      <c r="C169" s="11">
        <v>3.29</v>
      </c>
      <c r="D169" s="11">
        <v>0.61524999999999996</v>
      </c>
    </row>
    <row r="170" spans="1:4" ht="15" x14ac:dyDescent="0.2">
      <c r="A170" s="11" t="s">
        <v>85</v>
      </c>
      <c r="B170" s="11" t="s">
        <v>102</v>
      </c>
      <c r="C170" s="11">
        <v>3.44</v>
      </c>
      <c r="D170" s="11">
        <v>0.64900000000000002</v>
      </c>
    </row>
    <row r="171" spans="1:4" ht="15" x14ac:dyDescent="0.2">
      <c r="A171" s="11" t="s">
        <v>85</v>
      </c>
      <c r="B171" s="11" t="s">
        <v>103</v>
      </c>
      <c r="C171" s="11">
        <v>3.73</v>
      </c>
      <c r="D171" s="11">
        <v>0.71425000000000005</v>
      </c>
    </row>
    <row r="172" spans="1:4" ht="15" x14ac:dyDescent="0.2">
      <c r="A172" s="11" t="s">
        <v>85</v>
      </c>
      <c r="B172" s="11" t="s">
        <v>104</v>
      </c>
      <c r="C172" s="11">
        <v>3.37</v>
      </c>
      <c r="D172" s="11">
        <v>0.63324999999999998</v>
      </c>
    </row>
    <row r="173" spans="1:4" ht="15" x14ac:dyDescent="0.2">
      <c r="A173" s="11" t="s">
        <v>85</v>
      </c>
      <c r="B173" s="11" t="s">
        <v>105</v>
      </c>
      <c r="C173" s="11">
        <v>2.29</v>
      </c>
      <c r="D173" s="11">
        <v>0.39024999999999999</v>
      </c>
    </row>
    <row r="174" spans="1:4" ht="15" x14ac:dyDescent="0.2">
      <c r="A174" s="11" t="s">
        <v>85</v>
      </c>
      <c r="B174" s="11" t="s">
        <v>106</v>
      </c>
      <c r="C174" s="11">
        <v>1.82</v>
      </c>
      <c r="D174" s="11">
        <v>0.28449999999999998</v>
      </c>
    </row>
    <row r="175" spans="1:4" ht="15" x14ac:dyDescent="0.2">
      <c r="A175" s="11" t="s">
        <v>85</v>
      </c>
      <c r="B175" s="11" t="s">
        <v>107</v>
      </c>
      <c r="C175" s="11">
        <v>4.22</v>
      </c>
      <c r="D175" s="11">
        <v>0.82450000000000001</v>
      </c>
    </row>
    <row r="176" spans="1:4" ht="15" x14ac:dyDescent="0.2">
      <c r="A176" s="11" t="s">
        <v>85</v>
      </c>
      <c r="B176" s="11" t="s">
        <v>108</v>
      </c>
      <c r="C176" s="11">
        <v>2.88</v>
      </c>
      <c r="D176" s="11">
        <v>0.52300000000000002</v>
      </c>
    </row>
    <row r="177" spans="1:4" ht="15" x14ac:dyDescent="0.2">
      <c r="A177" s="11" t="s">
        <v>85</v>
      </c>
      <c r="B177" s="11" t="s">
        <v>109</v>
      </c>
      <c r="C177" s="11">
        <v>3.56</v>
      </c>
      <c r="D177" s="11">
        <v>0.67600000000000005</v>
      </c>
    </row>
    <row r="178" spans="1:4" ht="15" x14ac:dyDescent="0.2">
      <c r="A178" s="11" t="s">
        <v>85</v>
      </c>
      <c r="B178" s="11" t="s">
        <v>110</v>
      </c>
      <c r="C178" s="11">
        <v>3</v>
      </c>
      <c r="D178" s="11">
        <v>0.55000000000000004</v>
      </c>
    </row>
    <row r="179" spans="1:4" ht="15" x14ac:dyDescent="0.2">
      <c r="A179" s="11" t="s">
        <v>85</v>
      </c>
      <c r="B179" s="11" t="s">
        <v>111</v>
      </c>
      <c r="C179" s="11">
        <v>4.22</v>
      </c>
      <c r="D179" s="11">
        <v>0.82450000000000001</v>
      </c>
    </row>
    <row r="180" spans="1:4" ht="15" x14ac:dyDescent="0.2">
      <c r="A180" s="11" t="s">
        <v>85</v>
      </c>
      <c r="B180" s="11" t="s">
        <v>112</v>
      </c>
      <c r="C180" s="11">
        <v>2.88</v>
      </c>
      <c r="D180" s="11">
        <v>0.52300000000000002</v>
      </c>
    </row>
    <row r="181" spans="1:4" ht="15" x14ac:dyDescent="0.2">
      <c r="A181" s="11" t="s">
        <v>85</v>
      </c>
      <c r="B181" s="11" t="s">
        <v>113</v>
      </c>
      <c r="C181" s="11">
        <v>3.3</v>
      </c>
      <c r="D181" s="11">
        <v>0.61750000000000005</v>
      </c>
    </row>
    <row r="182" spans="1:4" ht="15" x14ac:dyDescent="0.2">
      <c r="A182" s="11" t="s">
        <v>86</v>
      </c>
      <c r="B182" s="11" t="s">
        <v>99</v>
      </c>
      <c r="C182" s="11">
        <v>2.77</v>
      </c>
      <c r="D182" s="11">
        <v>0.49825000000000003</v>
      </c>
    </row>
    <row r="183" spans="1:4" ht="15" x14ac:dyDescent="0.2">
      <c r="A183" s="11" t="s">
        <v>86</v>
      </c>
      <c r="B183" s="11" t="s">
        <v>100</v>
      </c>
      <c r="C183" s="11">
        <v>2.77</v>
      </c>
      <c r="D183" s="11">
        <v>0.49825000000000003</v>
      </c>
    </row>
    <row r="184" spans="1:4" ht="15" x14ac:dyDescent="0.2">
      <c r="A184" s="11" t="s">
        <v>86</v>
      </c>
      <c r="B184" s="11" t="s">
        <v>101</v>
      </c>
      <c r="C184" s="11">
        <v>2.35</v>
      </c>
      <c r="D184" s="11">
        <v>0.40375</v>
      </c>
    </row>
    <row r="185" spans="1:4" ht="15" x14ac:dyDescent="0.2">
      <c r="A185" s="11" t="s">
        <v>86</v>
      </c>
      <c r="B185" s="11" t="s">
        <v>102</v>
      </c>
      <c r="C185" s="11">
        <v>2.93</v>
      </c>
      <c r="D185" s="11">
        <v>0.53425</v>
      </c>
    </row>
    <row r="186" spans="1:4" ht="15" x14ac:dyDescent="0.2">
      <c r="A186" s="11" t="s">
        <v>86</v>
      </c>
      <c r="B186" s="11" t="s">
        <v>103</v>
      </c>
      <c r="C186" s="11">
        <v>3.1</v>
      </c>
      <c r="D186" s="11">
        <v>0.57250000000000001</v>
      </c>
    </row>
    <row r="187" spans="1:4" ht="15" x14ac:dyDescent="0.2">
      <c r="A187" s="11" t="s">
        <v>86</v>
      </c>
      <c r="B187" s="11" t="s">
        <v>104</v>
      </c>
      <c r="C187" s="11">
        <v>2.77</v>
      </c>
      <c r="D187" s="11">
        <v>0.49825000000000003</v>
      </c>
    </row>
    <row r="188" spans="1:4" ht="15" x14ac:dyDescent="0.2">
      <c r="A188" s="11" t="s">
        <v>86</v>
      </c>
      <c r="B188" s="11" t="s">
        <v>105</v>
      </c>
      <c r="C188" s="11">
        <v>2.15</v>
      </c>
      <c r="D188" s="11">
        <v>0.35875000000000001</v>
      </c>
    </row>
    <row r="189" spans="1:4" ht="15" x14ac:dyDescent="0.2">
      <c r="A189" s="11" t="s">
        <v>86</v>
      </c>
      <c r="B189" s="11" t="s">
        <v>106</v>
      </c>
      <c r="C189" s="11">
        <v>1</v>
      </c>
      <c r="D189" s="11">
        <v>0.1</v>
      </c>
    </row>
    <row r="190" spans="1:4" ht="15" x14ac:dyDescent="0.2">
      <c r="A190" s="11" t="s">
        <v>86</v>
      </c>
      <c r="B190" s="11" t="s">
        <v>107</v>
      </c>
      <c r="C190" s="11">
        <v>3.11</v>
      </c>
      <c r="D190" s="11">
        <v>0.57474999999999998</v>
      </c>
    </row>
    <row r="191" spans="1:4" ht="15" x14ac:dyDescent="0.2">
      <c r="A191" s="11" t="s">
        <v>86</v>
      </c>
      <c r="B191" s="11" t="s">
        <v>108</v>
      </c>
      <c r="C191" s="11">
        <v>1.26</v>
      </c>
      <c r="D191" s="11">
        <v>0.1585</v>
      </c>
    </row>
    <row r="192" spans="1:4" ht="15" x14ac:dyDescent="0.2">
      <c r="A192" s="11" t="s">
        <v>86</v>
      </c>
      <c r="B192" s="11" t="s">
        <v>109</v>
      </c>
      <c r="C192" s="11">
        <v>3</v>
      </c>
      <c r="D192" s="11">
        <v>0.55000000000000004</v>
      </c>
    </row>
    <row r="193" spans="1:4" ht="15" x14ac:dyDescent="0.2">
      <c r="A193" s="11" t="s">
        <v>86</v>
      </c>
      <c r="B193" s="11" t="s">
        <v>110</v>
      </c>
      <c r="C193" s="11">
        <v>2.62</v>
      </c>
      <c r="D193" s="11">
        <v>0.46450000000000002</v>
      </c>
    </row>
    <row r="194" spans="1:4" ht="15" x14ac:dyDescent="0.2">
      <c r="A194" s="11" t="s">
        <v>86</v>
      </c>
      <c r="B194" s="11" t="s">
        <v>111</v>
      </c>
      <c r="C194" s="11">
        <v>2.08</v>
      </c>
      <c r="D194" s="11">
        <v>0.34300000000000003</v>
      </c>
    </row>
    <row r="195" spans="1:4" ht="15" x14ac:dyDescent="0.2">
      <c r="A195" s="11" t="s">
        <v>86</v>
      </c>
      <c r="B195" s="11" t="s">
        <v>112</v>
      </c>
      <c r="C195" s="11">
        <v>2</v>
      </c>
      <c r="D195" s="11">
        <v>0.32500000000000001</v>
      </c>
    </row>
    <row r="196" spans="1:4" ht="15" x14ac:dyDescent="0.2">
      <c r="A196" s="11" t="s">
        <v>86</v>
      </c>
      <c r="B196" s="11" t="s">
        <v>113</v>
      </c>
      <c r="C196" s="11">
        <v>2</v>
      </c>
      <c r="D196" s="11">
        <v>0.32500000000000001</v>
      </c>
    </row>
    <row r="197" spans="1:4" ht="15" x14ac:dyDescent="0.2">
      <c r="A197" s="11" t="s">
        <v>87</v>
      </c>
      <c r="B197" s="11" t="s">
        <v>99</v>
      </c>
      <c r="C197" s="11">
        <v>3.78</v>
      </c>
      <c r="D197" s="11">
        <v>0.72550000000000003</v>
      </c>
    </row>
    <row r="198" spans="1:4" ht="15" x14ac:dyDescent="0.2">
      <c r="A198" s="11" t="s">
        <v>87</v>
      </c>
      <c r="B198" s="11" t="s">
        <v>100</v>
      </c>
      <c r="C198" s="11">
        <v>3.95</v>
      </c>
      <c r="D198" s="11">
        <v>0.76375000000000004</v>
      </c>
    </row>
    <row r="199" spans="1:4" ht="15" x14ac:dyDescent="0.2">
      <c r="A199" s="11" t="s">
        <v>87</v>
      </c>
      <c r="B199" s="11" t="s">
        <v>101</v>
      </c>
      <c r="C199" s="11">
        <v>4.18</v>
      </c>
      <c r="D199" s="11">
        <v>0.8155</v>
      </c>
    </row>
    <row r="200" spans="1:4" ht="15" x14ac:dyDescent="0.2">
      <c r="A200" s="11" t="s">
        <v>87</v>
      </c>
      <c r="B200" s="11" t="s">
        <v>102</v>
      </c>
      <c r="C200" s="11">
        <v>4.37</v>
      </c>
      <c r="D200" s="11">
        <v>0.85824999999999996</v>
      </c>
    </row>
    <row r="201" spans="1:4" ht="15" x14ac:dyDescent="0.2">
      <c r="A201" s="11" t="s">
        <v>87</v>
      </c>
      <c r="B201" s="11" t="s">
        <v>103</v>
      </c>
      <c r="C201" s="11">
        <v>4</v>
      </c>
      <c r="D201" s="11">
        <v>0.77500000000000002</v>
      </c>
    </row>
    <row r="202" spans="1:4" ht="15" x14ac:dyDescent="0.2">
      <c r="A202" s="11" t="s">
        <v>87</v>
      </c>
      <c r="B202" s="11" t="s">
        <v>104</v>
      </c>
      <c r="C202" s="11">
        <v>3.25</v>
      </c>
      <c r="D202" s="11">
        <v>0.60624999999999996</v>
      </c>
    </row>
    <row r="203" spans="1:4" ht="15" x14ac:dyDescent="0.2">
      <c r="A203" s="11" t="s">
        <v>87</v>
      </c>
      <c r="B203" s="11" t="s">
        <v>105</v>
      </c>
      <c r="C203" s="11">
        <v>1.82</v>
      </c>
      <c r="D203" s="11">
        <v>0.28449999999999998</v>
      </c>
    </row>
    <row r="204" spans="1:4" ht="15" x14ac:dyDescent="0.2">
      <c r="A204" s="11" t="s">
        <v>87</v>
      </c>
      <c r="B204" s="11" t="s">
        <v>106</v>
      </c>
      <c r="C204" s="11">
        <v>2</v>
      </c>
      <c r="D204" s="11">
        <v>0.32500000000000001</v>
      </c>
    </row>
    <row r="205" spans="1:4" ht="15" x14ac:dyDescent="0.2">
      <c r="A205" s="11" t="s">
        <v>87</v>
      </c>
      <c r="B205" s="11" t="s">
        <v>107</v>
      </c>
      <c r="C205" s="11">
        <v>3.91</v>
      </c>
      <c r="D205" s="11">
        <v>0.75475000000000003</v>
      </c>
    </row>
    <row r="206" spans="1:4" ht="15" x14ac:dyDescent="0.2">
      <c r="A206" s="11" t="s">
        <v>87</v>
      </c>
      <c r="B206" s="11" t="s">
        <v>108</v>
      </c>
      <c r="C206" s="11">
        <v>2.88</v>
      </c>
      <c r="D206" s="11">
        <v>0.52300000000000002</v>
      </c>
    </row>
    <row r="207" spans="1:4" ht="15" x14ac:dyDescent="0.2">
      <c r="A207" s="11" t="s">
        <v>87</v>
      </c>
      <c r="B207" s="11" t="s">
        <v>109</v>
      </c>
      <c r="C207" s="11">
        <v>3.63</v>
      </c>
      <c r="D207" s="11">
        <v>0.69174999999999998</v>
      </c>
    </row>
    <row r="208" spans="1:4" ht="15" x14ac:dyDescent="0.2">
      <c r="A208" s="11" t="s">
        <v>87</v>
      </c>
      <c r="B208" s="11" t="s">
        <v>110</v>
      </c>
      <c r="C208" s="11">
        <v>3.3</v>
      </c>
      <c r="D208" s="11">
        <v>0.61750000000000005</v>
      </c>
    </row>
    <row r="209" spans="1:4" ht="15" x14ac:dyDescent="0.2">
      <c r="A209" s="11" t="s">
        <v>87</v>
      </c>
      <c r="B209" s="11" t="s">
        <v>111</v>
      </c>
      <c r="C209" s="11">
        <v>3.56</v>
      </c>
      <c r="D209" s="11">
        <v>0.67600000000000005</v>
      </c>
    </row>
    <row r="210" spans="1:4" ht="15" x14ac:dyDescent="0.2">
      <c r="A210" s="11" t="s">
        <v>87</v>
      </c>
      <c r="B210" s="11" t="s">
        <v>112</v>
      </c>
      <c r="C210" s="11">
        <v>2.62</v>
      </c>
      <c r="D210" s="11">
        <v>0.46450000000000002</v>
      </c>
    </row>
    <row r="211" spans="1:4" ht="15" x14ac:dyDescent="0.2">
      <c r="A211" s="11" t="s">
        <v>87</v>
      </c>
      <c r="B211" s="11" t="s">
        <v>113</v>
      </c>
      <c r="C211" s="11">
        <v>2.62</v>
      </c>
      <c r="D211" s="11">
        <v>0.46450000000000002</v>
      </c>
    </row>
    <row r="212" spans="1:4" ht="15" x14ac:dyDescent="0.2">
      <c r="A212" s="11" t="s">
        <v>88</v>
      </c>
      <c r="B212" s="11" t="s">
        <v>99</v>
      </c>
      <c r="C212" s="11">
        <v>2.5499999999999998</v>
      </c>
      <c r="D212" s="11">
        <v>0.44874999999999998</v>
      </c>
    </row>
    <row r="213" spans="1:4" ht="15" x14ac:dyDescent="0.2">
      <c r="A213" s="11" t="s">
        <v>88</v>
      </c>
      <c r="B213" s="11" t="s">
        <v>100</v>
      </c>
      <c r="C213" s="11">
        <v>2.5499999999999998</v>
      </c>
      <c r="D213" s="11">
        <v>0.44874999999999998</v>
      </c>
    </row>
    <row r="214" spans="1:4" ht="15" x14ac:dyDescent="0.2">
      <c r="A214" s="11" t="s">
        <v>88</v>
      </c>
      <c r="B214" s="11" t="s">
        <v>101</v>
      </c>
      <c r="C214" s="11">
        <v>2.77</v>
      </c>
      <c r="D214" s="11">
        <v>0.49825000000000003</v>
      </c>
    </row>
    <row r="215" spans="1:4" ht="15" x14ac:dyDescent="0.2">
      <c r="A215" s="11" t="s">
        <v>88</v>
      </c>
      <c r="B215" s="11" t="s">
        <v>102</v>
      </c>
      <c r="C215" s="11">
        <v>3</v>
      </c>
      <c r="D215" s="11">
        <v>0.55000000000000004</v>
      </c>
    </row>
    <row r="216" spans="1:4" ht="15" x14ac:dyDescent="0.2">
      <c r="A216" s="11" t="s">
        <v>88</v>
      </c>
      <c r="B216" s="11" t="s">
        <v>103</v>
      </c>
      <c r="C216" s="11">
        <v>2.93</v>
      </c>
      <c r="D216" s="11">
        <v>0.53425</v>
      </c>
    </row>
    <row r="217" spans="1:4" ht="15" x14ac:dyDescent="0.2">
      <c r="A217" s="11" t="s">
        <v>88</v>
      </c>
      <c r="B217" s="11" t="s">
        <v>104</v>
      </c>
      <c r="C217" s="11">
        <v>2.4900000000000002</v>
      </c>
      <c r="D217" s="11">
        <v>0.43525000000000003</v>
      </c>
    </row>
    <row r="218" spans="1:4" ht="15" x14ac:dyDescent="0.2">
      <c r="A218" s="11" t="s">
        <v>88</v>
      </c>
      <c r="B218" s="11" t="s">
        <v>105</v>
      </c>
      <c r="C218" s="11">
        <v>2.71</v>
      </c>
      <c r="D218" s="11">
        <v>0.48475000000000001</v>
      </c>
    </row>
    <row r="219" spans="1:4" ht="15" x14ac:dyDescent="0.2">
      <c r="A219" s="11" t="s">
        <v>88</v>
      </c>
      <c r="B219" s="11" t="s">
        <v>106</v>
      </c>
      <c r="C219" s="11">
        <v>2.29</v>
      </c>
      <c r="D219" s="11">
        <v>0.39024999999999999</v>
      </c>
    </row>
    <row r="220" spans="1:4" ht="15" x14ac:dyDescent="0.2">
      <c r="A220" s="11" t="s">
        <v>88</v>
      </c>
      <c r="B220" s="11" t="s">
        <v>107</v>
      </c>
      <c r="C220" s="11">
        <v>3.11</v>
      </c>
      <c r="D220" s="11">
        <v>0.57474999999999998</v>
      </c>
    </row>
    <row r="221" spans="1:4" ht="15" x14ac:dyDescent="0.2">
      <c r="A221" s="11" t="s">
        <v>88</v>
      </c>
      <c r="B221" s="11" t="s">
        <v>108</v>
      </c>
      <c r="C221" s="11">
        <v>2.71</v>
      </c>
      <c r="D221" s="11">
        <v>0.48475000000000001</v>
      </c>
    </row>
    <row r="222" spans="1:4" ht="15" x14ac:dyDescent="0.2">
      <c r="A222" s="11" t="s">
        <v>88</v>
      </c>
      <c r="B222" s="11" t="s">
        <v>109</v>
      </c>
      <c r="C222" s="11">
        <v>2.08</v>
      </c>
      <c r="D222" s="11">
        <v>0.34300000000000003</v>
      </c>
    </row>
    <row r="223" spans="1:4" ht="15" x14ac:dyDescent="0.2">
      <c r="A223" s="11" t="s">
        <v>88</v>
      </c>
      <c r="B223" s="11" t="s">
        <v>110</v>
      </c>
      <c r="C223" s="11">
        <v>1.44</v>
      </c>
      <c r="D223" s="11">
        <v>0.19900000000000001</v>
      </c>
    </row>
    <row r="224" spans="1:4" ht="15" x14ac:dyDescent="0.2">
      <c r="A224" s="11" t="s">
        <v>88</v>
      </c>
      <c r="B224" s="11" t="s">
        <v>111</v>
      </c>
      <c r="C224" s="11">
        <v>1.59</v>
      </c>
      <c r="D224" s="11">
        <v>0.23275000000000001</v>
      </c>
    </row>
    <row r="225" spans="1:4" ht="15" x14ac:dyDescent="0.2">
      <c r="A225" s="11" t="s">
        <v>88</v>
      </c>
      <c r="B225" s="11" t="s">
        <v>112</v>
      </c>
      <c r="C225" s="11">
        <v>1</v>
      </c>
      <c r="D225" s="11">
        <v>0.1</v>
      </c>
    </row>
    <row r="226" spans="1:4" ht="15" x14ac:dyDescent="0.2">
      <c r="A226" s="11" t="s">
        <v>88</v>
      </c>
      <c r="B226" s="11" t="s">
        <v>113</v>
      </c>
      <c r="C226" s="11">
        <v>1.26</v>
      </c>
      <c r="D226" s="11">
        <v>0.1585</v>
      </c>
    </row>
    <row r="227" spans="1:4" ht="15" x14ac:dyDescent="0.2">
      <c r="A227" s="11" t="s">
        <v>89</v>
      </c>
      <c r="B227" s="11" t="s">
        <v>99</v>
      </c>
      <c r="C227" s="11">
        <v>2.0499999999999998</v>
      </c>
      <c r="D227" s="11">
        <v>0.33624999999999999</v>
      </c>
    </row>
    <row r="228" spans="1:4" ht="15" x14ac:dyDescent="0.2">
      <c r="A228" s="11" t="s">
        <v>89</v>
      </c>
      <c r="B228" s="11" t="s">
        <v>100</v>
      </c>
      <c r="C228" s="11">
        <v>3.06</v>
      </c>
      <c r="D228" s="11">
        <v>0.5635</v>
      </c>
    </row>
    <row r="229" spans="1:4" ht="15" x14ac:dyDescent="0.2">
      <c r="A229" s="11" t="s">
        <v>89</v>
      </c>
      <c r="B229" s="11" t="s">
        <v>101</v>
      </c>
      <c r="C229" s="11">
        <v>2.5499999999999998</v>
      </c>
      <c r="D229" s="11">
        <v>0.44874999999999998</v>
      </c>
    </row>
    <row r="230" spans="1:4" ht="15" x14ac:dyDescent="0.2">
      <c r="A230" s="11" t="s">
        <v>89</v>
      </c>
      <c r="B230" s="11" t="s">
        <v>102</v>
      </c>
      <c r="C230" s="11">
        <v>2.83</v>
      </c>
      <c r="D230" s="11">
        <v>0.51175000000000004</v>
      </c>
    </row>
    <row r="231" spans="1:4" ht="15" x14ac:dyDescent="0.2">
      <c r="A231" s="11" t="s">
        <v>89</v>
      </c>
      <c r="B231" s="11" t="s">
        <v>103</v>
      </c>
      <c r="C231" s="11">
        <v>4.78</v>
      </c>
      <c r="D231" s="11">
        <v>0.95050000000000001</v>
      </c>
    </row>
    <row r="232" spans="1:4" ht="15" x14ac:dyDescent="0.2">
      <c r="A232" s="11" t="s">
        <v>89</v>
      </c>
      <c r="B232" s="11" t="s">
        <v>104</v>
      </c>
      <c r="C232" s="11">
        <v>2.2999999999999998</v>
      </c>
      <c r="D232" s="11">
        <v>0.39250000000000002</v>
      </c>
    </row>
    <row r="233" spans="1:4" ht="15" x14ac:dyDescent="0.2">
      <c r="A233" s="11" t="s">
        <v>89</v>
      </c>
      <c r="B233" s="11" t="s">
        <v>105</v>
      </c>
      <c r="C233" s="11">
        <v>2.62</v>
      </c>
      <c r="D233" s="11">
        <v>0.46450000000000002</v>
      </c>
    </row>
    <row r="234" spans="1:4" ht="15" x14ac:dyDescent="0.2">
      <c r="A234" s="11" t="s">
        <v>89</v>
      </c>
      <c r="B234" s="11" t="s">
        <v>106</v>
      </c>
      <c r="C234" s="11">
        <v>1.26</v>
      </c>
      <c r="D234" s="11">
        <v>0.1585</v>
      </c>
    </row>
    <row r="235" spans="1:4" ht="15" x14ac:dyDescent="0.2">
      <c r="A235" s="11" t="s">
        <v>89</v>
      </c>
      <c r="B235" s="11" t="s">
        <v>107</v>
      </c>
      <c r="C235" s="11">
        <v>3.11</v>
      </c>
      <c r="D235" s="11">
        <v>0.57474999999999998</v>
      </c>
    </row>
    <row r="236" spans="1:4" ht="15" x14ac:dyDescent="0.2">
      <c r="A236" s="11" t="s">
        <v>89</v>
      </c>
      <c r="B236" s="11" t="s">
        <v>108</v>
      </c>
      <c r="C236" s="11">
        <v>2.08</v>
      </c>
      <c r="D236" s="11">
        <v>0.34300000000000003</v>
      </c>
    </row>
    <row r="237" spans="1:4" ht="15" x14ac:dyDescent="0.2">
      <c r="A237" s="11" t="s">
        <v>89</v>
      </c>
      <c r="B237" s="11" t="s">
        <v>109</v>
      </c>
      <c r="C237" s="11">
        <v>2.52</v>
      </c>
      <c r="D237" s="11">
        <v>0.442</v>
      </c>
    </row>
    <row r="238" spans="1:4" ht="15" x14ac:dyDescent="0.2">
      <c r="A238" s="11" t="s">
        <v>89</v>
      </c>
      <c r="B238" s="11" t="s">
        <v>110</v>
      </c>
      <c r="C238" s="11">
        <v>2.29</v>
      </c>
      <c r="D238" s="11">
        <v>0.39024999999999999</v>
      </c>
    </row>
    <row r="239" spans="1:4" ht="15" x14ac:dyDescent="0.2">
      <c r="A239" s="11" t="s">
        <v>89</v>
      </c>
      <c r="B239" s="11" t="s">
        <v>111</v>
      </c>
      <c r="C239" s="11">
        <v>3.17</v>
      </c>
      <c r="D239" s="11">
        <v>0.58825000000000005</v>
      </c>
    </row>
    <row r="240" spans="1:4" ht="15" x14ac:dyDescent="0.2">
      <c r="A240" s="11" t="s">
        <v>89</v>
      </c>
      <c r="B240" s="11" t="s">
        <v>112</v>
      </c>
      <c r="C240" s="11">
        <v>2.62</v>
      </c>
      <c r="D240" s="11">
        <v>0.46450000000000002</v>
      </c>
    </row>
    <row r="241" spans="1:4" ht="15" x14ac:dyDescent="0.2">
      <c r="A241" s="11" t="s">
        <v>89</v>
      </c>
      <c r="B241" s="11" t="s">
        <v>113</v>
      </c>
      <c r="C241" s="11">
        <v>2.62</v>
      </c>
      <c r="D241" s="11">
        <v>0.46450000000000002</v>
      </c>
    </row>
    <row r="242" spans="1:4" ht="15" x14ac:dyDescent="0.2">
      <c r="A242" s="11" t="s">
        <v>90</v>
      </c>
      <c r="B242" s="11" t="s">
        <v>99</v>
      </c>
      <c r="C242" s="11">
        <v>3.29</v>
      </c>
      <c r="D242" s="11">
        <v>0.61524999999999996</v>
      </c>
    </row>
    <row r="243" spans="1:4" ht="15" x14ac:dyDescent="0.2">
      <c r="A243" s="11" t="s">
        <v>90</v>
      </c>
      <c r="B243" s="11" t="s">
        <v>100</v>
      </c>
      <c r="C243" s="11">
        <v>2.7</v>
      </c>
      <c r="D243" s="11">
        <v>0.48249999999999998</v>
      </c>
    </row>
    <row r="244" spans="1:4" ht="15" x14ac:dyDescent="0.2">
      <c r="A244" s="11" t="s">
        <v>90</v>
      </c>
      <c r="B244" s="11" t="s">
        <v>101</v>
      </c>
      <c r="C244" s="11">
        <v>2.61</v>
      </c>
      <c r="D244" s="11">
        <v>0.46224999999999999</v>
      </c>
    </row>
    <row r="245" spans="1:4" ht="15" x14ac:dyDescent="0.2">
      <c r="A245" s="11" t="s">
        <v>90</v>
      </c>
      <c r="B245" s="11" t="s">
        <v>102</v>
      </c>
      <c r="C245" s="11">
        <v>3.1</v>
      </c>
      <c r="D245" s="11">
        <v>0.57250000000000001</v>
      </c>
    </row>
    <row r="246" spans="1:4" ht="15" x14ac:dyDescent="0.2">
      <c r="A246" s="11" t="s">
        <v>90</v>
      </c>
      <c r="B246" s="11" t="s">
        <v>103</v>
      </c>
      <c r="C246" s="11">
        <v>2.72</v>
      </c>
      <c r="D246" s="11">
        <v>0.48699999999999999</v>
      </c>
    </row>
    <row r="247" spans="1:4" ht="15" x14ac:dyDescent="0.2">
      <c r="A247" s="11" t="s">
        <v>90</v>
      </c>
      <c r="B247" s="11" t="s">
        <v>104</v>
      </c>
      <c r="C247" s="11">
        <v>3.06</v>
      </c>
      <c r="D247" s="11">
        <v>0.5635</v>
      </c>
    </row>
    <row r="248" spans="1:4" ht="15" x14ac:dyDescent="0.2">
      <c r="A248" s="11" t="s">
        <v>90</v>
      </c>
      <c r="B248" s="11" t="s">
        <v>105</v>
      </c>
      <c r="C248" s="11">
        <v>1.82</v>
      </c>
      <c r="D248" s="11">
        <v>0.28449999999999998</v>
      </c>
    </row>
    <row r="249" spans="1:4" ht="15" x14ac:dyDescent="0.2">
      <c r="A249" s="11" t="s">
        <v>90</v>
      </c>
      <c r="B249" s="11" t="s">
        <v>106</v>
      </c>
      <c r="C249" s="11">
        <v>1</v>
      </c>
      <c r="D249" s="11">
        <v>0.1</v>
      </c>
    </row>
    <row r="250" spans="1:4" ht="15" x14ac:dyDescent="0.2">
      <c r="A250" s="11" t="s">
        <v>90</v>
      </c>
      <c r="B250" s="11" t="s">
        <v>107</v>
      </c>
      <c r="C250" s="11">
        <v>3.56</v>
      </c>
      <c r="D250" s="11">
        <v>0.67600000000000005</v>
      </c>
    </row>
    <row r="251" spans="1:4" ht="15" x14ac:dyDescent="0.2">
      <c r="A251" s="11" t="s">
        <v>90</v>
      </c>
      <c r="B251" s="11" t="s">
        <v>108</v>
      </c>
      <c r="C251" s="11">
        <v>1</v>
      </c>
      <c r="D251" s="11">
        <v>0.1</v>
      </c>
    </row>
    <row r="252" spans="1:4" ht="15" x14ac:dyDescent="0.2">
      <c r="A252" s="11" t="s">
        <v>90</v>
      </c>
      <c r="B252" s="11" t="s">
        <v>109</v>
      </c>
      <c r="C252" s="11">
        <v>1.82</v>
      </c>
      <c r="D252" s="11">
        <v>0.28449999999999998</v>
      </c>
    </row>
    <row r="253" spans="1:4" ht="15" x14ac:dyDescent="0.2">
      <c r="A253" s="11" t="s">
        <v>90</v>
      </c>
      <c r="B253" s="11" t="s">
        <v>110</v>
      </c>
      <c r="C253" s="11">
        <v>1.26</v>
      </c>
      <c r="D253" s="11">
        <v>0.1585</v>
      </c>
    </row>
    <row r="254" spans="1:4" ht="15" x14ac:dyDescent="0.2">
      <c r="A254" s="11" t="s">
        <v>90</v>
      </c>
      <c r="B254" s="11" t="s">
        <v>111</v>
      </c>
      <c r="C254" s="11">
        <v>2.29</v>
      </c>
      <c r="D254" s="11">
        <v>0.39024999999999999</v>
      </c>
    </row>
    <row r="255" spans="1:4" ht="15" x14ac:dyDescent="0.2">
      <c r="A255" s="11" t="s">
        <v>90</v>
      </c>
      <c r="B255" s="11" t="s">
        <v>112</v>
      </c>
      <c r="C255" s="11">
        <v>1.59</v>
      </c>
      <c r="D255" s="11">
        <v>0.23275000000000001</v>
      </c>
    </row>
    <row r="256" spans="1:4" ht="15" x14ac:dyDescent="0.2">
      <c r="A256" s="11" t="s">
        <v>90</v>
      </c>
      <c r="B256" s="11" t="s">
        <v>113</v>
      </c>
      <c r="C256" s="11">
        <v>1.26</v>
      </c>
      <c r="D256" s="11">
        <v>0.1585</v>
      </c>
    </row>
    <row r="257" spans="1:4" ht="15" x14ac:dyDescent="0.2">
      <c r="A257" s="11" t="s">
        <v>91</v>
      </c>
      <c r="B257" s="11" t="s">
        <v>99</v>
      </c>
      <c r="C257" s="11">
        <v>4.51</v>
      </c>
      <c r="D257" s="11">
        <v>0.88975000000000004</v>
      </c>
    </row>
    <row r="258" spans="1:4" ht="15" x14ac:dyDescent="0.2">
      <c r="A258" s="11" t="s">
        <v>91</v>
      </c>
      <c r="B258" s="11" t="s">
        <v>100</v>
      </c>
      <c r="C258" s="11">
        <v>2.89</v>
      </c>
      <c r="D258" s="11">
        <v>0.52524999999999999</v>
      </c>
    </row>
    <row r="259" spans="1:4" ht="15" x14ac:dyDescent="0.2">
      <c r="A259" s="11" t="s">
        <v>91</v>
      </c>
      <c r="B259" s="11" t="s">
        <v>101</v>
      </c>
      <c r="C259" s="11">
        <v>3.76</v>
      </c>
      <c r="D259" s="11">
        <v>0.72099999999999997</v>
      </c>
    </row>
    <row r="260" spans="1:4" ht="15" x14ac:dyDescent="0.2">
      <c r="A260" s="11" t="s">
        <v>91</v>
      </c>
      <c r="B260" s="11" t="s">
        <v>102</v>
      </c>
      <c r="C260" s="11">
        <v>4.78</v>
      </c>
      <c r="D260" s="11">
        <v>0.95050000000000001</v>
      </c>
    </row>
    <row r="261" spans="1:4" ht="15" x14ac:dyDescent="0.2">
      <c r="A261" s="11" t="s">
        <v>91</v>
      </c>
      <c r="B261" s="11" t="s">
        <v>103</v>
      </c>
      <c r="C261" s="11">
        <v>3.62</v>
      </c>
      <c r="D261" s="11">
        <v>0.6895</v>
      </c>
    </row>
    <row r="262" spans="1:4" ht="15" x14ac:dyDescent="0.2">
      <c r="A262" s="11" t="s">
        <v>91</v>
      </c>
      <c r="B262" s="11" t="s">
        <v>104</v>
      </c>
      <c r="C262" s="11">
        <v>4.08</v>
      </c>
      <c r="D262" s="11">
        <v>0.79300000000000004</v>
      </c>
    </row>
    <row r="263" spans="1:4" ht="15" x14ac:dyDescent="0.2">
      <c r="A263" s="11" t="s">
        <v>91</v>
      </c>
      <c r="B263" s="11" t="s">
        <v>105</v>
      </c>
      <c r="C263" s="11">
        <v>2.4700000000000002</v>
      </c>
      <c r="D263" s="11">
        <v>0.43075000000000002</v>
      </c>
    </row>
    <row r="264" spans="1:4" ht="15" x14ac:dyDescent="0.2">
      <c r="A264" s="11" t="s">
        <v>91</v>
      </c>
      <c r="B264" s="11" t="s">
        <v>106</v>
      </c>
      <c r="C264" s="11">
        <v>1.26</v>
      </c>
      <c r="D264" s="11">
        <v>0.1585</v>
      </c>
    </row>
    <row r="265" spans="1:4" ht="15" x14ac:dyDescent="0.2">
      <c r="A265" s="11" t="s">
        <v>91</v>
      </c>
      <c r="B265" s="11" t="s">
        <v>107</v>
      </c>
      <c r="C265" s="11">
        <v>4.6399999999999997</v>
      </c>
      <c r="D265" s="11">
        <v>0.91900000000000004</v>
      </c>
    </row>
    <row r="266" spans="1:4" ht="15" x14ac:dyDescent="0.2">
      <c r="A266" s="11" t="s">
        <v>91</v>
      </c>
      <c r="B266" s="11" t="s">
        <v>108</v>
      </c>
      <c r="C266" s="11">
        <v>2.08</v>
      </c>
      <c r="D266" s="11">
        <v>0.34300000000000003</v>
      </c>
    </row>
    <row r="267" spans="1:4" ht="15" x14ac:dyDescent="0.2">
      <c r="A267" s="11" t="s">
        <v>91</v>
      </c>
      <c r="B267" s="11" t="s">
        <v>109</v>
      </c>
      <c r="C267" s="11">
        <v>2.29</v>
      </c>
      <c r="D267" s="11">
        <v>0.39024999999999999</v>
      </c>
    </row>
    <row r="268" spans="1:4" ht="15" x14ac:dyDescent="0.2">
      <c r="A268" s="11" t="s">
        <v>91</v>
      </c>
      <c r="B268" s="11" t="s">
        <v>110</v>
      </c>
      <c r="C268" s="11">
        <v>2.29</v>
      </c>
      <c r="D268" s="11">
        <v>0.39024999999999999</v>
      </c>
    </row>
    <row r="269" spans="1:4" ht="15" x14ac:dyDescent="0.2">
      <c r="A269" s="11" t="s">
        <v>91</v>
      </c>
      <c r="B269" s="11" t="s">
        <v>111</v>
      </c>
      <c r="C269" s="11">
        <v>3.17</v>
      </c>
      <c r="D269" s="11">
        <v>0.58825000000000005</v>
      </c>
    </row>
    <row r="270" spans="1:4" ht="15" x14ac:dyDescent="0.2">
      <c r="A270" s="11" t="s">
        <v>91</v>
      </c>
      <c r="B270" s="11" t="s">
        <v>112</v>
      </c>
      <c r="C270" s="11">
        <v>2.29</v>
      </c>
      <c r="D270" s="11">
        <v>0.39024999999999999</v>
      </c>
    </row>
    <row r="271" spans="1:4" ht="15" x14ac:dyDescent="0.2">
      <c r="A271" s="11" t="s">
        <v>91</v>
      </c>
      <c r="B271" s="11" t="s">
        <v>113</v>
      </c>
      <c r="C271" s="11">
        <v>2</v>
      </c>
      <c r="D271" s="11">
        <v>0.32500000000000001</v>
      </c>
    </row>
    <row r="272" spans="1:4" ht="15" x14ac:dyDescent="0.2">
      <c r="A272" s="11" t="s">
        <v>92</v>
      </c>
      <c r="B272" s="11" t="s">
        <v>99</v>
      </c>
      <c r="C272" s="11">
        <v>2.5499999999999998</v>
      </c>
      <c r="D272" s="11">
        <v>0.44874999999999998</v>
      </c>
    </row>
    <row r="273" spans="1:4" ht="15" x14ac:dyDescent="0.2">
      <c r="A273" s="11" t="s">
        <v>92</v>
      </c>
      <c r="B273" s="11" t="s">
        <v>100</v>
      </c>
      <c r="C273" s="11">
        <v>1.74</v>
      </c>
      <c r="D273" s="11">
        <v>0.26650000000000001</v>
      </c>
    </row>
    <row r="274" spans="1:4" ht="15" x14ac:dyDescent="0.2">
      <c r="A274" s="11" t="s">
        <v>92</v>
      </c>
      <c r="B274" s="11" t="s">
        <v>101</v>
      </c>
      <c r="C274" s="11">
        <v>2.17</v>
      </c>
      <c r="D274" s="11">
        <v>0.36325000000000002</v>
      </c>
    </row>
    <row r="275" spans="1:4" ht="15" x14ac:dyDescent="0.2">
      <c r="A275" s="11" t="s">
        <v>92</v>
      </c>
      <c r="B275" s="11" t="s">
        <v>102</v>
      </c>
      <c r="C275" s="11">
        <v>2.35</v>
      </c>
      <c r="D275" s="11">
        <v>0.40375</v>
      </c>
    </row>
    <row r="276" spans="1:4" ht="15" x14ac:dyDescent="0.2">
      <c r="A276" s="11" t="s">
        <v>92</v>
      </c>
      <c r="B276" s="11" t="s">
        <v>103</v>
      </c>
      <c r="C276" s="11">
        <v>2.09</v>
      </c>
      <c r="D276" s="11">
        <v>0.34525</v>
      </c>
    </row>
    <row r="277" spans="1:4" ht="15" x14ac:dyDescent="0.2">
      <c r="A277" s="11" t="s">
        <v>92</v>
      </c>
      <c r="B277" s="11" t="s">
        <v>104</v>
      </c>
      <c r="C277" s="11">
        <v>2.4900000000000002</v>
      </c>
      <c r="D277" s="11">
        <v>0.43525000000000003</v>
      </c>
    </row>
    <row r="278" spans="1:4" ht="15" x14ac:dyDescent="0.2">
      <c r="A278" s="11" t="s">
        <v>92</v>
      </c>
      <c r="B278" s="11" t="s">
        <v>105</v>
      </c>
      <c r="C278" s="11">
        <v>1.59</v>
      </c>
      <c r="D278" s="11">
        <v>0.23275000000000001</v>
      </c>
    </row>
    <row r="279" spans="1:4" ht="15" x14ac:dyDescent="0.2">
      <c r="A279" s="11" t="s">
        <v>92</v>
      </c>
      <c r="B279" s="11" t="s">
        <v>106</v>
      </c>
      <c r="C279" s="11">
        <v>1</v>
      </c>
      <c r="D279" s="11">
        <v>0.1</v>
      </c>
    </row>
    <row r="280" spans="1:4" ht="15" x14ac:dyDescent="0.2">
      <c r="A280" s="11" t="s">
        <v>92</v>
      </c>
      <c r="B280" s="11" t="s">
        <v>107</v>
      </c>
      <c r="C280" s="11">
        <v>1.59</v>
      </c>
      <c r="D280" s="11">
        <v>0.23275000000000001</v>
      </c>
    </row>
    <row r="281" spans="1:4" ht="15" x14ac:dyDescent="0.2">
      <c r="A281" s="11" t="s">
        <v>92</v>
      </c>
      <c r="B281" s="11" t="s">
        <v>108</v>
      </c>
      <c r="C281" s="11">
        <v>1.26</v>
      </c>
      <c r="D281" s="11">
        <v>0.1585</v>
      </c>
    </row>
    <row r="282" spans="1:4" ht="15" x14ac:dyDescent="0.2">
      <c r="A282" s="11" t="s">
        <v>92</v>
      </c>
      <c r="B282" s="11" t="s">
        <v>109</v>
      </c>
      <c r="C282" s="11">
        <v>1.59</v>
      </c>
      <c r="D282" s="11">
        <v>0.23275000000000001</v>
      </c>
    </row>
    <row r="283" spans="1:4" ht="15" x14ac:dyDescent="0.2">
      <c r="A283" s="11" t="s">
        <v>92</v>
      </c>
      <c r="B283" s="11" t="s">
        <v>110</v>
      </c>
      <c r="C283" s="11">
        <v>1.44</v>
      </c>
      <c r="D283" s="11">
        <v>0.19900000000000001</v>
      </c>
    </row>
    <row r="284" spans="1:4" ht="15" x14ac:dyDescent="0.2">
      <c r="A284" s="11" t="s">
        <v>92</v>
      </c>
      <c r="B284" s="11" t="s">
        <v>111</v>
      </c>
      <c r="C284" s="11">
        <v>1.82</v>
      </c>
      <c r="D284" s="11">
        <v>0.28449999999999998</v>
      </c>
    </row>
    <row r="285" spans="1:4" ht="15" x14ac:dyDescent="0.2">
      <c r="A285" s="11" t="s">
        <v>92</v>
      </c>
      <c r="B285" s="11" t="s">
        <v>112</v>
      </c>
      <c r="C285" s="11">
        <v>1.26</v>
      </c>
      <c r="D285" s="11">
        <v>0.1585</v>
      </c>
    </row>
    <row r="286" spans="1:4" ht="15" x14ac:dyDescent="0.2">
      <c r="A286" s="11" t="s">
        <v>92</v>
      </c>
      <c r="B286" s="11" t="s">
        <v>113</v>
      </c>
      <c r="C286" s="11">
        <v>1.26</v>
      </c>
      <c r="D286" s="11">
        <v>0.1585</v>
      </c>
    </row>
    <row r="287" spans="1:4" ht="15" x14ac:dyDescent="0.2">
      <c r="A287" s="11" t="s">
        <v>93</v>
      </c>
      <c r="B287" s="11" t="s">
        <v>99</v>
      </c>
      <c r="C287" s="11">
        <v>2.86</v>
      </c>
      <c r="D287" s="11">
        <v>0.51849999999999996</v>
      </c>
    </row>
    <row r="288" spans="1:4" ht="15" x14ac:dyDescent="0.2">
      <c r="A288" s="11" t="s">
        <v>93</v>
      </c>
      <c r="B288" s="11" t="s">
        <v>100</v>
      </c>
      <c r="C288" s="11">
        <v>2</v>
      </c>
      <c r="D288" s="11">
        <v>0.32500000000000001</v>
      </c>
    </row>
    <row r="289" spans="1:4" ht="15" x14ac:dyDescent="0.2">
      <c r="A289" s="11" t="s">
        <v>93</v>
      </c>
      <c r="B289" s="11" t="s">
        <v>101</v>
      </c>
      <c r="C289" s="11">
        <v>2.2999999999999998</v>
      </c>
      <c r="D289" s="11">
        <v>0.39250000000000002</v>
      </c>
    </row>
    <row r="290" spans="1:4" ht="15" x14ac:dyDescent="0.2">
      <c r="A290" s="11" t="s">
        <v>93</v>
      </c>
      <c r="B290" s="11" t="s">
        <v>102</v>
      </c>
      <c r="C290" s="11">
        <v>2.35</v>
      </c>
      <c r="D290" s="11">
        <v>0.40375</v>
      </c>
    </row>
    <row r="291" spans="1:4" ht="15" x14ac:dyDescent="0.2">
      <c r="A291" s="11" t="s">
        <v>93</v>
      </c>
      <c r="B291" s="11" t="s">
        <v>103</v>
      </c>
      <c r="C291" s="11">
        <v>2.99</v>
      </c>
      <c r="D291" s="11">
        <v>0.54774999999999996</v>
      </c>
    </row>
    <row r="292" spans="1:4" ht="15" x14ac:dyDescent="0.2">
      <c r="A292" s="11" t="s">
        <v>93</v>
      </c>
      <c r="B292" s="11" t="s">
        <v>104</v>
      </c>
      <c r="C292" s="11">
        <v>2.86</v>
      </c>
      <c r="D292" s="11">
        <v>0.51849999999999996</v>
      </c>
    </row>
    <row r="293" spans="1:4" ht="15" x14ac:dyDescent="0.2">
      <c r="A293" s="11" t="s">
        <v>93</v>
      </c>
      <c r="B293" s="11" t="s">
        <v>105</v>
      </c>
      <c r="C293" s="11">
        <v>3.63</v>
      </c>
      <c r="D293" s="11">
        <v>0.69174999999999998</v>
      </c>
    </row>
    <row r="294" spans="1:4" ht="15" x14ac:dyDescent="0.2">
      <c r="A294" s="11" t="s">
        <v>93</v>
      </c>
      <c r="B294" s="11" t="s">
        <v>106</v>
      </c>
      <c r="C294" s="11">
        <v>1.26</v>
      </c>
      <c r="D294" s="11">
        <v>0.1585</v>
      </c>
    </row>
    <row r="295" spans="1:4" ht="15" x14ac:dyDescent="0.2">
      <c r="A295" s="11" t="s">
        <v>93</v>
      </c>
      <c r="B295" s="11" t="s">
        <v>107</v>
      </c>
      <c r="C295" s="11">
        <v>3.42</v>
      </c>
      <c r="D295" s="11">
        <v>0.64449999999999996</v>
      </c>
    </row>
    <row r="296" spans="1:4" ht="15" x14ac:dyDescent="0.2">
      <c r="A296" s="11" t="s">
        <v>93</v>
      </c>
      <c r="B296" s="11" t="s">
        <v>108</v>
      </c>
      <c r="C296" s="11">
        <v>1</v>
      </c>
      <c r="D296" s="11">
        <v>0.1</v>
      </c>
    </row>
    <row r="297" spans="1:4" ht="15" x14ac:dyDescent="0.2">
      <c r="A297" s="11" t="s">
        <v>93</v>
      </c>
      <c r="B297" s="11" t="s">
        <v>109</v>
      </c>
      <c r="C297" s="11">
        <v>1.82</v>
      </c>
      <c r="D297" s="11">
        <v>0.28449999999999998</v>
      </c>
    </row>
    <row r="298" spans="1:4" ht="15" x14ac:dyDescent="0.2">
      <c r="A298" s="11" t="s">
        <v>93</v>
      </c>
      <c r="B298" s="11" t="s">
        <v>110</v>
      </c>
      <c r="C298" s="11">
        <v>1.44</v>
      </c>
      <c r="D298" s="11">
        <v>0.19900000000000001</v>
      </c>
    </row>
    <row r="299" spans="1:4" ht="15" x14ac:dyDescent="0.2">
      <c r="A299" s="11" t="s">
        <v>93</v>
      </c>
      <c r="B299" s="11" t="s">
        <v>111</v>
      </c>
      <c r="C299" s="11">
        <v>2.62</v>
      </c>
      <c r="D299" s="11">
        <v>0.46450000000000002</v>
      </c>
    </row>
    <row r="300" spans="1:4" ht="15" x14ac:dyDescent="0.2">
      <c r="A300" s="11" t="s">
        <v>93</v>
      </c>
      <c r="B300" s="11" t="s">
        <v>112</v>
      </c>
      <c r="C300" s="11">
        <v>1.59</v>
      </c>
      <c r="D300" s="11">
        <v>0.23275000000000001</v>
      </c>
    </row>
    <row r="301" spans="1:4" ht="15" x14ac:dyDescent="0.2">
      <c r="A301" s="11" t="s">
        <v>93</v>
      </c>
      <c r="B301" s="11" t="s">
        <v>113</v>
      </c>
      <c r="C301" s="11">
        <v>1.59</v>
      </c>
      <c r="D301" s="11">
        <v>0.23275000000000001</v>
      </c>
    </row>
    <row r="302" spans="1:4" ht="15" x14ac:dyDescent="0.2">
      <c r="A302" s="11" t="s">
        <v>76</v>
      </c>
      <c r="B302" s="11" t="s">
        <v>99</v>
      </c>
      <c r="C302" s="11">
        <v>2.4900000000000002</v>
      </c>
      <c r="D302" s="11">
        <v>0.43525000000000003</v>
      </c>
    </row>
    <row r="303" spans="1:4" ht="15" x14ac:dyDescent="0.2">
      <c r="A303" s="11" t="s">
        <v>76</v>
      </c>
      <c r="B303" s="11" t="s">
        <v>100</v>
      </c>
      <c r="C303" s="11">
        <v>2.27</v>
      </c>
      <c r="D303" s="11">
        <v>0.38574999999999998</v>
      </c>
    </row>
    <row r="304" spans="1:4" ht="15" x14ac:dyDescent="0.2">
      <c r="A304" s="11" t="s">
        <v>76</v>
      </c>
      <c r="B304" s="11" t="s">
        <v>101</v>
      </c>
      <c r="C304" s="11">
        <v>2.64</v>
      </c>
      <c r="D304" s="11">
        <v>0.46899999999999997</v>
      </c>
    </row>
    <row r="305" spans="1:4" ht="15" x14ac:dyDescent="0.2">
      <c r="A305" s="11" t="s">
        <v>76</v>
      </c>
      <c r="B305" s="11" t="s">
        <v>102</v>
      </c>
      <c r="C305" s="11">
        <v>3.1</v>
      </c>
      <c r="D305" s="11">
        <v>0.57250000000000001</v>
      </c>
    </row>
    <row r="306" spans="1:4" ht="15" x14ac:dyDescent="0.2">
      <c r="A306" s="11" t="s">
        <v>76</v>
      </c>
      <c r="B306" s="11" t="s">
        <v>103</v>
      </c>
      <c r="C306" s="11">
        <v>1.64</v>
      </c>
      <c r="D306" s="11">
        <v>0.24399999999999999</v>
      </c>
    </row>
    <row r="307" spans="1:4" ht="15" x14ac:dyDescent="0.2">
      <c r="A307" s="11" t="s">
        <v>76</v>
      </c>
      <c r="B307" s="11" t="s">
        <v>104</v>
      </c>
      <c r="C307" s="11">
        <v>1.89</v>
      </c>
      <c r="D307" s="11">
        <v>0.30025000000000002</v>
      </c>
    </row>
    <row r="308" spans="1:4" ht="15" x14ac:dyDescent="0.2">
      <c r="A308" s="11" t="s">
        <v>76</v>
      </c>
      <c r="B308" s="11" t="s">
        <v>105</v>
      </c>
      <c r="C308" s="11">
        <v>2.29</v>
      </c>
      <c r="D308" s="11">
        <v>0.39024999999999999</v>
      </c>
    </row>
    <row r="309" spans="1:4" ht="15" x14ac:dyDescent="0.2">
      <c r="A309" s="11" t="s">
        <v>76</v>
      </c>
      <c r="B309" s="11" t="s">
        <v>106</v>
      </c>
      <c r="C309" s="11">
        <v>1.59</v>
      </c>
      <c r="D309" s="11">
        <v>0.23275000000000001</v>
      </c>
    </row>
    <row r="310" spans="1:4" ht="15" x14ac:dyDescent="0.2">
      <c r="A310" s="11" t="s">
        <v>76</v>
      </c>
      <c r="B310" s="11" t="s">
        <v>107</v>
      </c>
      <c r="C310" s="11">
        <v>1.59</v>
      </c>
      <c r="D310" s="11">
        <v>0.23275000000000001</v>
      </c>
    </row>
    <row r="311" spans="1:4" ht="15" x14ac:dyDescent="0.2">
      <c r="A311" s="11" t="s">
        <v>76</v>
      </c>
      <c r="B311" s="11" t="s">
        <v>108</v>
      </c>
      <c r="C311" s="11">
        <v>1.59</v>
      </c>
      <c r="D311" s="11">
        <v>0.23275000000000001</v>
      </c>
    </row>
    <row r="312" spans="1:4" ht="15" x14ac:dyDescent="0.2">
      <c r="A312" s="11" t="s">
        <v>76</v>
      </c>
      <c r="B312" s="11" t="s">
        <v>109</v>
      </c>
      <c r="C312" s="11">
        <v>2.29</v>
      </c>
      <c r="D312" s="11">
        <v>0.39024999999999999</v>
      </c>
    </row>
    <row r="313" spans="1:4" ht="15" x14ac:dyDescent="0.2">
      <c r="A313" s="11" t="s">
        <v>76</v>
      </c>
      <c r="B313" s="11" t="s">
        <v>110</v>
      </c>
      <c r="C313" s="11">
        <v>3.42</v>
      </c>
      <c r="D313" s="11">
        <v>0.64449999999999996</v>
      </c>
    </row>
    <row r="314" spans="1:4" ht="15" x14ac:dyDescent="0.2">
      <c r="A314" s="11" t="s">
        <v>76</v>
      </c>
      <c r="B314" s="11" t="s">
        <v>111</v>
      </c>
      <c r="C314" s="11">
        <v>2</v>
      </c>
      <c r="D314" s="11">
        <v>0.32500000000000001</v>
      </c>
    </row>
    <row r="315" spans="1:4" ht="15" x14ac:dyDescent="0.2">
      <c r="A315" s="11" t="s">
        <v>76</v>
      </c>
      <c r="B315" s="11" t="s">
        <v>112</v>
      </c>
      <c r="C315" s="11">
        <v>2.29</v>
      </c>
      <c r="D315" s="11">
        <v>0.39024999999999999</v>
      </c>
    </row>
    <row r="316" spans="1:4" ht="15" x14ac:dyDescent="0.2">
      <c r="A316" s="11" t="s">
        <v>76</v>
      </c>
      <c r="B316" s="11" t="s">
        <v>113</v>
      </c>
      <c r="C316" s="11">
        <v>2.62</v>
      </c>
      <c r="D316" s="11">
        <v>0.46450000000000002</v>
      </c>
    </row>
    <row r="317" spans="1:4" ht="15" x14ac:dyDescent="0.2">
      <c r="A317" s="11" t="s">
        <v>94</v>
      </c>
      <c r="B317" s="11" t="s">
        <v>99</v>
      </c>
      <c r="C317" s="11">
        <v>1.64</v>
      </c>
      <c r="D317" s="11">
        <v>0.24399999999999999</v>
      </c>
    </row>
    <row r="318" spans="1:4" ht="15" x14ac:dyDescent="0.2">
      <c r="A318" s="11" t="s">
        <v>94</v>
      </c>
      <c r="B318" s="11" t="s">
        <v>100</v>
      </c>
      <c r="C318" s="11">
        <v>2.0499999999999998</v>
      </c>
      <c r="D318" s="11">
        <v>0.33624999999999999</v>
      </c>
    </row>
    <row r="319" spans="1:4" ht="15" x14ac:dyDescent="0.2">
      <c r="A319" s="11" t="s">
        <v>94</v>
      </c>
      <c r="B319" s="11" t="s">
        <v>101</v>
      </c>
      <c r="C319" s="11">
        <v>2.0499999999999998</v>
      </c>
      <c r="D319" s="11">
        <v>0.33624999999999999</v>
      </c>
    </row>
    <row r="320" spans="1:4" ht="15" x14ac:dyDescent="0.2">
      <c r="A320" s="11" t="s">
        <v>94</v>
      </c>
      <c r="B320" s="11" t="s">
        <v>102</v>
      </c>
      <c r="C320" s="11">
        <v>2.0499999999999998</v>
      </c>
      <c r="D320" s="11">
        <v>0.33624999999999999</v>
      </c>
    </row>
    <row r="321" spans="1:4" ht="15" x14ac:dyDescent="0.2">
      <c r="A321" s="11" t="s">
        <v>94</v>
      </c>
      <c r="B321" s="11" t="s">
        <v>103</v>
      </c>
      <c r="C321" s="11">
        <v>3.81</v>
      </c>
      <c r="D321" s="11">
        <v>0.73224999999999996</v>
      </c>
    </row>
    <row r="322" spans="1:4" ht="15" x14ac:dyDescent="0.2">
      <c r="A322" s="11" t="s">
        <v>94</v>
      </c>
      <c r="B322" s="11" t="s">
        <v>104</v>
      </c>
      <c r="C322" s="11">
        <v>1.58</v>
      </c>
      <c r="D322" s="11">
        <v>0.23050000000000001</v>
      </c>
    </row>
    <row r="323" spans="1:4" ht="15" x14ac:dyDescent="0.2">
      <c r="A323" s="11" t="s">
        <v>94</v>
      </c>
      <c r="B323" s="11" t="s">
        <v>105</v>
      </c>
      <c r="C323" s="11">
        <v>2.29</v>
      </c>
      <c r="D323" s="11">
        <v>0.39024999999999999</v>
      </c>
    </row>
    <row r="324" spans="1:4" ht="15" x14ac:dyDescent="0.2">
      <c r="A324" s="11" t="s">
        <v>94</v>
      </c>
      <c r="B324" s="11" t="s">
        <v>106</v>
      </c>
      <c r="C324" s="11">
        <v>2.88</v>
      </c>
      <c r="D324" s="11">
        <v>0.52300000000000002</v>
      </c>
    </row>
    <row r="325" spans="1:4" ht="15" x14ac:dyDescent="0.2">
      <c r="A325" s="11" t="s">
        <v>94</v>
      </c>
      <c r="B325" s="11" t="s">
        <v>107</v>
      </c>
      <c r="C325" s="11">
        <v>2.88</v>
      </c>
      <c r="D325" s="11">
        <v>0.52300000000000002</v>
      </c>
    </row>
    <row r="326" spans="1:4" ht="15" x14ac:dyDescent="0.2">
      <c r="A326" s="11" t="s">
        <v>94</v>
      </c>
      <c r="B326" s="11" t="s">
        <v>108</v>
      </c>
      <c r="C326" s="11">
        <v>4.6399999999999997</v>
      </c>
      <c r="D326" s="11">
        <v>0.91900000000000004</v>
      </c>
    </row>
    <row r="327" spans="1:4" ht="15" x14ac:dyDescent="0.2">
      <c r="A327" s="11" t="s">
        <v>94</v>
      </c>
      <c r="B327" s="11" t="s">
        <v>109</v>
      </c>
      <c r="C327" s="11">
        <v>1.26</v>
      </c>
      <c r="D327" s="11">
        <v>0.1585</v>
      </c>
    </row>
    <row r="328" spans="1:4" ht="15" x14ac:dyDescent="0.2">
      <c r="A328" s="11" t="s">
        <v>94</v>
      </c>
      <c r="B328" s="11" t="s">
        <v>110</v>
      </c>
      <c r="C328" s="11">
        <v>1.82</v>
      </c>
      <c r="D328" s="11">
        <v>0.28449999999999998</v>
      </c>
    </row>
    <row r="329" spans="1:4" ht="15" x14ac:dyDescent="0.2">
      <c r="A329" s="11" t="s">
        <v>94</v>
      </c>
      <c r="B329" s="11" t="s">
        <v>111</v>
      </c>
      <c r="C329" s="11">
        <v>2.4700000000000002</v>
      </c>
      <c r="D329" s="11">
        <v>0.43075000000000002</v>
      </c>
    </row>
    <row r="330" spans="1:4" ht="15" x14ac:dyDescent="0.2">
      <c r="A330" s="11" t="s">
        <v>94</v>
      </c>
      <c r="B330" s="11" t="s">
        <v>112</v>
      </c>
      <c r="C330" s="11">
        <v>1.59</v>
      </c>
      <c r="D330" s="11">
        <v>0.23275000000000001</v>
      </c>
    </row>
    <row r="331" spans="1:4" ht="15" x14ac:dyDescent="0.2">
      <c r="A331" s="11" t="s">
        <v>94</v>
      </c>
      <c r="B331" s="11" t="s">
        <v>113</v>
      </c>
      <c r="C331" s="11">
        <v>1.71</v>
      </c>
      <c r="D331" s="11">
        <v>0.25974999999999998</v>
      </c>
    </row>
    <row r="332" spans="1:4" ht="15" x14ac:dyDescent="0.2">
      <c r="A332" s="11" t="s">
        <v>77</v>
      </c>
      <c r="B332" s="11" t="s">
        <v>99</v>
      </c>
      <c r="C332" s="11">
        <v>2.46</v>
      </c>
      <c r="D332" s="11">
        <v>0.42849999999999999</v>
      </c>
    </row>
    <row r="333" spans="1:4" ht="15" x14ac:dyDescent="0.2">
      <c r="A333" s="11" t="s">
        <v>77</v>
      </c>
      <c r="B333" s="11" t="s">
        <v>100</v>
      </c>
      <c r="C333" s="11">
        <v>2.72</v>
      </c>
      <c r="D333" s="11">
        <v>0.48699999999999999</v>
      </c>
    </row>
    <row r="334" spans="1:4" ht="15" x14ac:dyDescent="0.2">
      <c r="A334" s="11" t="s">
        <v>77</v>
      </c>
      <c r="B334" s="11" t="s">
        <v>101</v>
      </c>
      <c r="C334" s="11">
        <v>2.46</v>
      </c>
      <c r="D334" s="11">
        <v>0.42849999999999999</v>
      </c>
    </row>
    <row r="335" spans="1:4" ht="15" x14ac:dyDescent="0.2">
      <c r="A335" s="11" t="s">
        <v>77</v>
      </c>
      <c r="B335" s="11" t="s">
        <v>102</v>
      </c>
      <c r="C335" s="11">
        <v>2.83</v>
      </c>
      <c r="D335" s="11">
        <v>0.51175000000000004</v>
      </c>
    </row>
    <row r="336" spans="1:4" ht="15" x14ac:dyDescent="0.2">
      <c r="A336" s="11" t="s">
        <v>77</v>
      </c>
      <c r="B336" s="11" t="s">
        <v>103</v>
      </c>
      <c r="C336" s="11">
        <v>1.97</v>
      </c>
      <c r="D336" s="11">
        <v>0.31824999999999998</v>
      </c>
    </row>
    <row r="337" spans="1:4" ht="15" x14ac:dyDescent="0.2">
      <c r="A337" s="11" t="s">
        <v>77</v>
      </c>
      <c r="B337" s="11" t="s">
        <v>104</v>
      </c>
      <c r="C337" s="11">
        <v>2.0499999999999998</v>
      </c>
      <c r="D337" s="11">
        <v>0.33624999999999999</v>
      </c>
    </row>
    <row r="338" spans="1:4" ht="15" x14ac:dyDescent="0.2">
      <c r="A338" s="11" t="s">
        <v>77</v>
      </c>
      <c r="B338" s="11" t="s">
        <v>105</v>
      </c>
      <c r="C338" s="11">
        <v>1.59</v>
      </c>
      <c r="D338" s="11">
        <v>0.23275000000000001</v>
      </c>
    </row>
    <row r="339" spans="1:4" ht="15" x14ac:dyDescent="0.2">
      <c r="A339" s="11" t="s">
        <v>77</v>
      </c>
      <c r="B339" s="11" t="s">
        <v>106</v>
      </c>
      <c r="C339" s="11">
        <v>5</v>
      </c>
      <c r="D339" s="11">
        <v>1</v>
      </c>
    </row>
    <row r="340" spans="1:4" ht="15" x14ac:dyDescent="0.2">
      <c r="A340" s="11" t="s">
        <v>77</v>
      </c>
      <c r="B340" s="11" t="s">
        <v>107</v>
      </c>
      <c r="C340" s="11">
        <v>2.88</v>
      </c>
      <c r="D340" s="11">
        <v>0.52300000000000002</v>
      </c>
    </row>
    <row r="341" spans="1:4" ht="15" x14ac:dyDescent="0.2">
      <c r="A341" s="11" t="s">
        <v>77</v>
      </c>
      <c r="B341" s="11" t="s">
        <v>108</v>
      </c>
      <c r="C341" s="11">
        <v>5</v>
      </c>
      <c r="D341" s="11">
        <v>1</v>
      </c>
    </row>
    <row r="342" spans="1:4" ht="15" x14ac:dyDescent="0.2">
      <c r="A342" s="11" t="s">
        <v>77</v>
      </c>
      <c r="B342" s="11" t="s">
        <v>109</v>
      </c>
      <c r="C342" s="11">
        <v>4.6399999999999997</v>
      </c>
      <c r="D342" s="11">
        <v>0.91900000000000004</v>
      </c>
    </row>
    <row r="343" spans="1:4" ht="15" x14ac:dyDescent="0.2">
      <c r="A343" s="11" t="s">
        <v>77</v>
      </c>
      <c r="B343" s="11" t="s">
        <v>110</v>
      </c>
      <c r="C343" s="11">
        <v>4.6399999999999997</v>
      </c>
      <c r="D343" s="11">
        <v>0.91900000000000004</v>
      </c>
    </row>
    <row r="344" spans="1:4" ht="15" x14ac:dyDescent="0.2">
      <c r="A344" s="11" t="s">
        <v>77</v>
      </c>
      <c r="B344" s="11" t="s">
        <v>111</v>
      </c>
      <c r="C344" s="11">
        <v>4</v>
      </c>
      <c r="D344" s="11">
        <v>0.77500000000000002</v>
      </c>
    </row>
    <row r="345" spans="1:4" ht="15" x14ac:dyDescent="0.2">
      <c r="A345" s="11" t="s">
        <v>77</v>
      </c>
      <c r="B345" s="11" t="s">
        <v>112</v>
      </c>
      <c r="C345" s="11">
        <v>3.56</v>
      </c>
      <c r="D345" s="11">
        <v>0.67600000000000005</v>
      </c>
    </row>
    <row r="346" spans="1:4" ht="15" x14ac:dyDescent="0.2">
      <c r="A346" s="11" t="s">
        <v>77</v>
      </c>
      <c r="B346" s="11" t="s">
        <v>113</v>
      </c>
      <c r="C346" s="11">
        <v>4.6399999999999997</v>
      </c>
      <c r="D346" s="11">
        <v>0.91900000000000004</v>
      </c>
    </row>
    <row r="347" spans="1:4" ht="15" x14ac:dyDescent="0.2">
      <c r="A347" s="11" t="s">
        <v>78</v>
      </c>
      <c r="B347" s="11" t="s">
        <v>99</v>
      </c>
      <c r="C347" s="11">
        <v>3.52</v>
      </c>
      <c r="D347" s="11">
        <v>0.66700000000000004</v>
      </c>
    </row>
    <row r="348" spans="1:4" ht="15" x14ac:dyDescent="0.2">
      <c r="A348" s="11" t="s">
        <v>78</v>
      </c>
      <c r="B348" s="11" t="s">
        <v>100</v>
      </c>
      <c r="C348" s="11">
        <v>3.95</v>
      </c>
      <c r="D348" s="11">
        <v>0.76375000000000004</v>
      </c>
    </row>
    <row r="349" spans="1:4" ht="15" x14ac:dyDescent="0.2">
      <c r="A349" s="11" t="s">
        <v>78</v>
      </c>
      <c r="B349" s="11" t="s">
        <v>101</v>
      </c>
      <c r="C349" s="11">
        <v>3.73</v>
      </c>
      <c r="D349" s="11">
        <v>0.71425000000000005</v>
      </c>
    </row>
    <row r="350" spans="1:4" ht="15" x14ac:dyDescent="0.2">
      <c r="A350" s="11" t="s">
        <v>78</v>
      </c>
      <c r="B350" s="11" t="s">
        <v>102</v>
      </c>
      <c r="C350" s="11">
        <v>3.57</v>
      </c>
      <c r="D350" s="11">
        <v>0.67825000000000002</v>
      </c>
    </row>
    <row r="351" spans="1:4" ht="15" x14ac:dyDescent="0.2">
      <c r="A351" s="11" t="s">
        <v>78</v>
      </c>
      <c r="B351" s="11" t="s">
        <v>103</v>
      </c>
      <c r="C351" s="11">
        <v>2.0499999999999998</v>
      </c>
      <c r="D351" s="11">
        <v>0.33624999999999999</v>
      </c>
    </row>
    <row r="352" spans="1:4" ht="15" x14ac:dyDescent="0.2">
      <c r="A352" s="11" t="s">
        <v>78</v>
      </c>
      <c r="B352" s="11" t="s">
        <v>104</v>
      </c>
      <c r="C352" s="11">
        <v>4.08</v>
      </c>
      <c r="D352" s="11">
        <v>0.79300000000000004</v>
      </c>
    </row>
    <row r="353" spans="1:4" ht="15" x14ac:dyDescent="0.2">
      <c r="A353" s="11" t="s">
        <v>78</v>
      </c>
      <c r="B353" s="11" t="s">
        <v>105</v>
      </c>
      <c r="C353" s="11">
        <v>3.42</v>
      </c>
      <c r="D353" s="11">
        <v>0.64449999999999996</v>
      </c>
    </row>
    <row r="354" spans="1:4" ht="15" x14ac:dyDescent="0.2">
      <c r="A354" s="11" t="s">
        <v>78</v>
      </c>
      <c r="B354" s="11" t="s">
        <v>106</v>
      </c>
      <c r="C354" s="11">
        <v>2.15</v>
      </c>
      <c r="D354" s="11">
        <v>0.35875000000000001</v>
      </c>
    </row>
    <row r="355" spans="1:4" ht="15" x14ac:dyDescent="0.2">
      <c r="A355" s="11" t="s">
        <v>78</v>
      </c>
      <c r="B355" s="11" t="s">
        <v>107</v>
      </c>
      <c r="C355" s="11">
        <v>2</v>
      </c>
      <c r="D355" s="11">
        <v>0.32500000000000001</v>
      </c>
    </row>
    <row r="356" spans="1:4" ht="15" x14ac:dyDescent="0.2">
      <c r="A356" s="11" t="s">
        <v>78</v>
      </c>
      <c r="B356" s="11" t="s">
        <v>108</v>
      </c>
      <c r="C356" s="11">
        <v>2</v>
      </c>
      <c r="D356" s="11">
        <v>0.32500000000000001</v>
      </c>
    </row>
    <row r="357" spans="1:4" ht="15" x14ac:dyDescent="0.2">
      <c r="A357" s="11" t="s">
        <v>78</v>
      </c>
      <c r="B357" s="11" t="s">
        <v>109</v>
      </c>
      <c r="C357" s="11">
        <v>2.88</v>
      </c>
      <c r="D357" s="11">
        <v>0.52300000000000002</v>
      </c>
    </row>
    <row r="358" spans="1:4" ht="15" x14ac:dyDescent="0.2">
      <c r="A358" s="11" t="s">
        <v>78</v>
      </c>
      <c r="B358" s="11" t="s">
        <v>110</v>
      </c>
      <c r="C358" s="11">
        <v>3.3</v>
      </c>
      <c r="D358" s="11">
        <v>0.61750000000000005</v>
      </c>
    </row>
    <row r="359" spans="1:4" ht="15" x14ac:dyDescent="0.2">
      <c r="A359" s="11" t="s">
        <v>78</v>
      </c>
      <c r="B359" s="11" t="s">
        <v>111</v>
      </c>
      <c r="C359" s="11">
        <v>3</v>
      </c>
      <c r="D359" s="11">
        <v>0.55000000000000004</v>
      </c>
    </row>
    <row r="360" spans="1:4" ht="15" x14ac:dyDescent="0.2">
      <c r="A360" s="11" t="s">
        <v>78</v>
      </c>
      <c r="B360" s="11" t="s">
        <v>112</v>
      </c>
      <c r="C360" s="11">
        <v>2.29</v>
      </c>
      <c r="D360" s="11">
        <v>0.39024999999999999</v>
      </c>
    </row>
    <row r="361" spans="1:4" ht="15" x14ac:dyDescent="0.2">
      <c r="A361" s="11" t="s">
        <v>78</v>
      </c>
      <c r="B361" s="11" t="s">
        <v>113</v>
      </c>
      <c r="C361" s="11">
        <v>3</v>
      </c>
      <c r="D361" s="11">
        <v>0.55000000000000004</v>
      </c>
    </row>
    <row r="362" spans="1:4" ht="15" x14ac:dyDescent="0.2">
      <c r="A362" s="11" t="s">
        <v>79</v>
      </c>
      <c r="B362" s="11" t="s">
        <v>99</v>
      </c>
      <c r="C362" s="11">
        <v>5</v>
      </c>
      <c r="D362" s="11">
        <v>1</v>
      </c>
    </row>
    <row r="363" spans="1:4" ht="15" x14ac:dyDescent="0.2">
      <c r="A363" s="11" t="s">
        <v>79</v>
      </c>
      <c r="B363" s="11" t="s">
        <v>100</v>
      </c>
      <c r="C363" s="11">
        <v>5</v>
      </c>
      <c r="D363" s="11">
        <v>1</v>
      </c>
    </row>
    <row r="364" spans="1:4" ht="15" x14ac:dyDescent="0.2">
      <c r="A364" s="11" t="s">
        <v>79</v>
      </c>
      <c r="B364" s="11" t="s">
        <v>101</v>
      </c>
      <c r="C364" s="11">
        <v>5</v>
      </c>
      <c r="D364" s="11">
        <v>1</v>
      </c>
    </row>
    <row r="365" spans="1:4" ht="15" x14ac:dyDescent="0.2">
      <c r="A365" s="11" t="s">
        <v>79</v>
      </c>
      <c r="B365" s="11" t="s">
        <v>102</v>
      </c>
      <c r="C365" s="11">
        <v>4.78</v>
      </c>
      <c r="D365" s="11">
        <v>0.95050000000000001</v>
      </c>
    </row>
    <row r="366" spans="1:4" ht="15" x14ac:dyDescent="0.2">
      <c r="A366" s="11" t="s">
        <v>79</v>
      </c>
      <c r="B366" s="11" t="s">
        <v>103</v>
      </c>
      <c r="C366" s="11">
        <v>2.61</v>
      </c>
      <c r="D366" s="11">
        <v>0.46224999999999999</v>
      </c>
    </row>
    <row r="367" spans="1:4" ht="15" x14ac:dyDescent="0.2">
      <c r="A367" s="11" t="s">
        <v>79</v>
      </c>
      <c r="B367" s="11" t="s">
        <v>104</v>
      </c>
      <c r="C367" s="11">
        <v>3.13</v>
      </c>
      <c r="D367" s="11">
        <v>0.57925000000000004</v>
      </c>
    </row>
    <row r="368" spans="1:4" ht="15" x14ac:dyDescent="0.2">
      <c r="A368" s="11" t="s">
        <v>79</v>
      </c>
      <c r="B368" s="11" t="s">
        <v>105</v>
      </c>
      <c r="C368" s="11">
        <v>2.92</v>
      </c>
      <c r="D368" s="11">
        <v>0.53200000000000003</v>
      </c>
    </row>
    <row r="369" spans="1:4" ht="15" x14ac:dyDescent="0.2">
      <c r="A369" s="11" t="s">
        <v>79</v>
      </c>
      <c r="B369" s="11" t="s">
        <v>106</v>
      </c>
      <c r="C369" s="11">
        <v>5</v>
      </c>
      <c r="D369" s="11">
        <v>1</v>
      </c>
    </row>
    <row r="370" spans="1:4" ht="15" x14ac:dyDescent="0.2">
      <c r="A370" s="11" t="s">
        <v>79</v>
      </c>
      <c r="B370" s="11" t="s">
        <v>107</v>
      </c>
      <c r="C370" s="11">
        <v>3.42</v>
      </c>
      <c r="D370" s="11">
        <v>0.64449999999999996</v>
      </c>
    </row>
    <row r="371" spans="1:4" ht="15" x14ac:dyDescent="0.2">
      <c r="A371" s="11" t="s">
        <v>79</v>
      </c>
      <c r="B371" s="11" t="s">
        <v>108</v>
      </c>
      <c r="C371" s="11">
        <v>5</v>
      </c>
      <c r="D371" s="11">
        <v>1</v>
      </c>
    </row>
    <row r="372" spans="1:4" ht="15" x14ac:dyDescent="0.2">
      <c r="A372" s="11" t="s">
        <v>79</v>
      </c>
      <c r="B372" s="11" t="s">
        <v>109</v>
      </c>
      <c r="C372" s="11">
        <v>5</v>
      </c>
      <c r="D372" s="11">
        <v>1</v>
      </c>
    </row>
    <row r="373" spans="1:4" ht="15" x14ac:dyDescent="0.2">
      <c r="A373" s="11" t="s">
        <v>79</v>
      </c>
      <c r="B373" s="11" t="s">
        <v>110</v>
      </c>
      <c r="C373" s="11">
        <v>4.6399999999999997</v>
      </c>
      <c r="D373" s="11">
        <v>0.91900000000000004</v>
      </c>
    </row>
    <row r="374" spans="1:4" ht="15" x14ac:dyDescent="0.2">
      <c r="A374" s="11" t="s">
        <v>79</v>
      </c>
      <c r="B374" s="11" t="s">
        <v>111</v>
      </c>
      <c r="C374" s="11">
        <v>4.3099999999999996</v>
      </c>
      <c r="D374" s="11">
        <v>0.84475</v>
      </c>
    </row>
    <row r="375" spans="1:4" ht="15" x14ac:dyDescent="0.2">
      <c r="A375" s="11" t="s">
        <v>79</v>
      </c>
      <c r="B375" s="11" t="s">
        <v>112</v>
      </c>
      <c r="C375" s="11">
        <v>3.91</v>
      </c>
      <c r="D375" s="11">
        <v>0.75475000000000003</v>
      </c>
    </row>
    <row r="376" spans="1:4" ht="15" x14ac:dyDescent="0.2">
      <c r="A376" s="11" t="s">
        <v>79</v>
      </c>
      <c r="B376" s="11" t="s">
        <v>113</v>
      </c>
      <c r="C376" s="11">
        <v>4.6399999999999997</v>
      </c>
      <c r="D376" s="11">
        <v>0.91900000000000004</v>
      </c>
    </row>
    <row r="377" spans="1:4" ht="15" x14ac:dyDescent="0.2">
      <c r="A377" s="11" t="s">
        <v>80</v>
      </c>
      <c r="B377" s="11" t="s">
        <v>99</v>
      </c>
      <c r="C377" s="11">
        <v>2.17</v>
      </c>
      <c r="D377" s="11">
        <v>0.36325000000000002</v>
      </c>
    </row>
    <row r="378" spans="1:4" ht="15" x14ac:dyDescent="0.2">
      <c r="A378" s="11" t="s">
        <v>80</v>
      </c>
      <c r="B378" s="11" t="s">
        <v>100</v>
      </c>
      <c r="C378" s="11">
        <v>2.76</v>
      </c>
      <c r="D378" s="11">
        <v>0.496</v>
      </c>
    </row>
    <row r="379" spans="1:4" ht="15" x14ac:dyDescent="0.2">
      <c r="A379" s="11" t="s">
        <v>80</v>
      </c>
      <c r="B379" s="11" t="s">
        <v>101</v>
      </c>
      <c r="C379" s="11">
        <v>3.18</v>
      </c>
      <c r="D379" s="11">
        <v>0.59050000000000002</v>
      </c>
    </row>
    <row r="380" spans="1:4" ht="15" x14ac:dyDescent="0.2">
      <c r="A380" s="11" t="s">
        <v>80</v>
      </c>
      <c r="B380" s="11" t="s">
        <v>102</v>
      </c>
      <c r="C380" s="11">
        <v>3.25</v>
      </c>
      <c r="D380" s="11">
        <v>0.60624999999999996</v>
      </c>
    </row>
    <row r="381" spans="1:4" ht="15" x14ac:dyDescent="0.2">
      <c r="A381" s="11" t="s">
        <v>80</v>
      </c>
      <c r="B381" s="11" t="s">
        <v>103</v>
      </c>
      <c r="C381" s="11">
        <v>2.2999999999999998</v>
      </c>
      <c r="D381" s="11">
        <v>0.39250000000000002</v>
      </c>
    </row>
    <row r="382" spans="1:4" ht="15" x14ac:dyDescent="0.2">
      <c r="A382" s="11" t="s">
        <v>80</v>
      </c>
      <c r="B382" s="11" t="s">
        <v>104</v>
      </c>
      <c r="C382" s="11">
        <v>2</v>
      </c>
      <c r="D382" s="11">
        <v>0.32500000000000001</v>
      </c>
    </row>
    <row r="383" spans="1:4" ht="15" x14ac:dyDescent="0.2">
      <c r="A383" s="11" t="s">
        <v>80</v>
      </c>
      <c r="B383" s="11" t="s">
        <v>105</v>
      </c>
      <c r="C383" s="11">
        <v>2.29</v>
      </c>
      <c r="D383" s="11">
        <v>0.39024999999999999</v>
      </c>
    </row>
    <row r="384" spans="1:4" ht="15" x14ac:dyDescent="0.2">
      <c r="A384" s="11" t="s">
        <v>80</v>
      </c>
      <c r="B384" s="11" t="s">
        <v>106</v>
      </c>
      <c r="C384" s="11">
        <v>1.59</v>
      </c>
      <c r="D384" s="11">
        <v>0.23275000000000001</v>
      </c>
    </row>
    <row r="385" spans="1:4" ht="15" x14ac:dyDescent="0.2">
      <c r="A385" s="11" t="s">
        <v>80</v>
      </c>
      <c r="B385" s="11" t="s">
        <v>107</v>
      </c>
      <c r="C385" s="11">
        <v>1.82</v>
      </c>
      <c r="D385" s="11">
        <v>0.28449999999999998</v>
      </c>
    </row>
    <row r="386" spans="1:4" ht="15" x14ac:dyDescent="0.2">
      <c r="A386" s="11" t="s">
        <v>80</v>
      </c>
      <c r="B386" s="11" t="s">
        <v>108</v>
      </c>
      <c r="C386" s="11">
        <v>2.88</v>
      </c>
      <c r="D386" s="11">
        <v>0.52300000000000002</v>
      </c>
    </row>
    <row r="387" spans="1:4" ht="15" x14ac:dyDescent="0.2">
      <c r="A387" s="11" t="s">
        <v>80</v>
      </c>
      <c r="B387" s="11" t="s">
        <v>109</v>
      </c>
      <c r="C387" s="11">
        <v>2</v>
      </c>
      <c r="D387" s="11">
        <v>0.32500000000000001</v>
      </c>
    </row>
    <row r="388" spans="1:4" ht="15" x14ac:dyDescent="0.2">
      <c r="A388" s="11" t="s">
        <v>80</v>
      </c>
      <c r="B388" s="11" t="s">
        <v>110</v>
      </c>
      <c r="C388" s="11">
        <v>1.59</v>
      </c>
      <c r="D388" s="11">
        <v>0.23275000000000001</v>
      </c>
    </row>
    <row r="389" spans="1:4" ht="15" x14ac:dyDescent="0.2">
      <c r="A389" s="11" t="s">
        <v>80</v>
      </c>
      <c r="B389" s="11" t="s">
        <v>111</v>
      </c>
      <c r="C389" s="11">
        <v>1.59</v>
      </c>
      <c r="D389" s="11">
        <v>0.23275000000000001</v>
      </c>
    </row>
    <row r="390" spans="1:4" ht="15" x14ac:dyDescent="0.2">
      <c r="A390" s="11" t="s">
        <v>80</v>
      </c>
      <c r="B390" s="11" t="s">
        <v>112</v>
      </c>
      <c r="C390" s="11">
        <v>1.59</v>
      </c>
      <c r="D390" s="11">
        <v>0.23275000000000001</v>
      </c>
    </row>
    <row r="391" spans="1:4" ht="15" x14ac:dyDescent="0.2">
      <c r="A391" s="11" t="s">
        <v>80</v>
      </c>
      <c r="B391" s="11" t="s">
        <v>113</v>
      </c>
      <c r="C391" s="11">
        <v>1.59</v>
      </c>
      <c r="D391" s="11">
        <v>0.23275000000000001</v>
      </c>
    </row>
    <row r="392" spans="1:4" ht="15" x14ac:dyDescent="0.2">
      <c r="A392" s="11" t="s">
        <v>81</v>
      </c>
      <c r="B392" s="11" t="s">
        <v>99</v>
      </c>
      <c r="C392" s="11">
        <v>4.78</v>
      </c>
      <c r="D392" s="11">
        <v>0.95050000000000001</v>
      </c>
    </row>
    <row r="393" spans="1:4" ht="15" x14ac:dyDescent="0.2">
      <c r="A393" s="11" t="s">
        <v>81</v>
      </c>
      <c r="B393" s="11" t="s">
        <v>100</v>
      </c>
      <c r="C393" s="11">
        <v>5</v>
      </c>
      <c r="D393" s="11">
        <v>1</v>
      </c>
    </row>
    <row r="394" spans="1:4" ht="15" x14ac:dyDescent="0.2">
      <c r="A394" s="11" t="s">
        <v>81</v>
      </c>
      <c r="B394" s="11" t="s">
        <v>101</v>
      </c>
      <c r="C394" s="11">
        <v>5</v>
      </c>
      <c r="D394" s="11">
        <v>1</v>
      </c>
    </row>
    <row r="395" spans="1:4" ht="15" x14ac:dyDescent="0.2">
      <c r="A395" s="11" t="s">
        <v>81</v>
      </c>
      <c r="B395" s="11" t="s">
        <v>102</v>
      </c>
      <c r="C395" s="11">
        <v>4.78</v>
      </c>
      <c r="D395" s="11">
        <v>0.95050000000000001</v>
      </c>
    </row>
    <row r="396" spans="1:4" ht="15" x14ac:dyDescent="0.2">
      <c r="A396" s="11" t="s">
        <v>81</v>
      </c>
      <c r="B396" s="11" t="s">
        <v>103</v>
      </c>
      <c r="C396" s="11">
        <v>2.83</v>
      </c>
      <c r="D396" s="11">
        <v>0.51175000000000004</v>
      </c>
    </row>
    <row r="397" spans="1:4" ht="15" x14ac:dyDescent="0.2">
      <c r="A397" s="11" t="s">
        <v>81</v>
      </c>
      <c r="B397" s="11" t="s">
        <v>104</v>
      </c>
      <c r="C397" s="11">
        <v>4.16</v>
      </c>
      <c r="D397" s="11">
        <v>0.81100000000000005</v>
      </c>
    </row>
    <row r="398" spans="1:4" ht="15" x14ac:dyDescent="0.2">
      <c r="A398" s="11" t="s">
        <v>81</v>
      </c>
      <c r="B398" s="11" t="s">
        <v>105</v>
      </c>
      <c r="C398" s="11">
        <v>2.71</v>
      </c>
      <c r="D398" s="11">
        <v>0.48475000000000001</v>
      </c>
    </row>
    <row r="399" spans="1:4" ht="15" x14ac:dyDescent="0.2">
      <c r="A399" s="11" t="s">
        <v>81</v>
      </c>
      <c r="B399" s="11" t="s">
        <v>106</v>
      </c>
      <c r="C399" s="11">
        <v>4.6399999999999997</v>
      </c>
      <c r="D399" s="11">
        <v>0.91900000000000004</v>
      </c>
    </row>
    <row r="400" spans="1:4" ht="15" x14ac:dyDescent="0.2">
      <c r="A400" s="11" t="s">
        <v>81</v>
      </c>
      <c r="B400" s="11" t="s">
        <v>107</v>
      </c>
      <c r="C400" s="11">
        <v>3.42</v>
      </c>
      <c r="D400" s="11">
        <v>0.64449999999999996</v>
      </c>
    </row>
    <row r="401" spans="1:4" ht="15" x14ac:dyDescent="0.2">
      <c r="A401" s="11" t="s">
        <v>81</v>
      </c>
      <c r="B401" s="11" t="s">
        <v>108</v>
      </c>
      <c r="C401" s="11">
        <v>3.56</v>
      </c>
      <c r="D401" s="11">
        <v>0.67600000000000005</v>
      </c>
    </row>
    <row r="402" spans="1:4" ht="15" x14ac:dyDescent="0.2">
      <c r="A402" s="11" t="s">
        <v>81</v>
      </c>
      <c r="B402" s="11" t="s">
        <v>109</v>
      </c>
      <c r="C402" s="11">
        <v>5</v>
      </c>
      <c r="D402" s="11">
        <v>1</v>
      </c>
    </row>
    <row r="403" spans="1:4" ht="15" x14ac:dyDescent="0.2">
      <c r="A403" s="11" t="s">
        <v>81</v>
      </c>
      <c r="B403" s="11" t="s">
        <v>110</v>
      </c>
      <c r="C403" s="11">
        <v>5</v>
      </c>
      <c r="D403" s="11">
        <v>1</v>
      </c>
    </row>
    <row r="404" spans="1:4" ht="15" x14ac:dyDescent="0.2">
      <c r="A404" s="11" t="s">
        <v>81</v>
      </c>
      <c r="B404" s="11" t="s">
        <v>111</v>
      </c>
      <c r="C404" s="11">
        <v>5</v>
      </c>
      <c r="D404" s="11">
        <v>1</v>
      </c>
    </row>
    <row r="405" spans="1:4" ht="15" x14ac:dyDescent="0.2">
      <c r="A405" s="11" t="s">
        <v>81</v>
      </c>
      <c r="B405" s="11" t="s">
        <v>112</v>
      </c>
      <c r="C405" s="11">
        <v>3.91</v>
      </c>
      <c r="D405" s="11">
        <v>0.75475000000000003</v>
      </c>
    </row>
    <row r="406" spans="1:4" ht="15" x14ac:dyDescent="0.2">
      <c r="A406" s="11" t="s">
        <v>81</v>
      </c>
      <c r="B406" s="11" t="s">
        <v>113</v>
      </c>
      <c r="C406" s="11">
        <v>4.6399999999999997</v>
      </c>
      <c r="D406" s="11">
        <v>0.91900000000000004</v>
      </c>
    </row>
    <row r="407" spans="1:4" ht="15" x14ac:dyDescent="0.2">
      <c r="A407" s="11" t="s">
        <v>82</v>
      </c>
      <c r="B407" s="11" t="s">
        <v>99</v>
      </c>
      <c r="C407" s="11">
        <v>4.78</v>
      </c>
      <c r="D407" s="11">
        <v>0.95050000000000001</v>
      </c>
    </row>
    <row r="408" spans="1:4" ht="15" x14ac:dyDescent="0.2">
      <c r="A408" s="11" t="s">
        <v>82</v>
      </c>
      <c r="B408" s="11" t="s">
        <v>100</v>
      </c>
      <c r="C408" s="11">
        <v>3.59</v>
      </c>
      <c r="D408" s="11">
        <v>0.68274999999999997</v>
      </c>
    </row>
    <row r="409" spans="1:4" ht="15" x14ac:dyDescent="0.2">
      <c r="A409" s="11" t="s">
        <v>82</v>
      </c>
      <c r="B409" s="11" t="s">
        <v>101</v>
      </c>
      <c r="C409" s="11">
        <v>4.32</v>
      </c>
      <c r="D409" s="11">
        <v>0.84699999999999998</v>
      </c>
    </row>
    <row r="410" spans="1:4" ht="15" x14ac:dyDescent="0.2">
      <c r="A410" s="11" t="s">
        <v>82</v>
      </c>
      <c r="B410" s="11" t="s">
        <v>102</v>
      </c>
      <c r="C410" s="11">
        <v>4.32</v>
      </c>
      <c r="D410" s="11">
        <v>0.84699999999999998</v>
      </c>
    </row>
    <row r="411" spans="1:4" ht="15" x14ac:dyDescent="0.2">
      <c r="A411" s="11" t="s">
        <v>82</v>
      </c>
      <c r="B411" s="11" t="s">
        <v>103</v>
      </c>
      <c r="C411" s="11">
        <v>3.62</v>
      </c>
      <c r="D411" s="11">
        <v>0.6895</v>
      </c>
    </row>
    <row r="412" spans="1:4" ht="15" x14ac:dyDescent="0.2">
      <c r="A412" s="11" t="s">
        <v>82</v>
      </c>
      <c r="B412" s="11" t="s">
        <v>104</v>
      </c>
      <c r="C412" s="11">
        <v>1.9</v>
      </c>
      <c r="D412" s="11">
        <v>0.30249999999999999</v>
      </c>
    </row>
    <row r="413" spans="1:4" ht="15" x14ac:dyDescent="0.2">
      <c r="A413" s="11" t="s">
        <v>82</v>
      </c>
      <c r="B413" s="11" t="s">
        <v>105</v>
      </c>
      <c r="C413" s="11">
        <v>2.71</v>
      </c>
      <c r="D413" s="11">
        <v>0.48475000000000001</v>
      </c>
    </row>
    <row r="414" spans="1:4" ht="15" x14ac:dyDescent="0.2">
      <c r="A414" s="11" t="s">
        <v>82</v>
      </c>
      <c r="B414" s="11" t="s">
        <v>106</v>
      </c>
      <c r="C414" s="11">
        <v>2.4700000000000002</v>
      </c>
      <c r="D414" s="11">
        <v>0.43075000000000002</v>
      </c>
    </row>
    <row r="415" spans="1:4" ht="15" x14ac:dyDescent="0.2">
      <c r="A415" s="11" t="s">
        <v>82</v>
      </c>
      <c r="B415" s="11" t="s">
        <v>107</v>
      </c>
      <c r="C415" s="11">
        <v>3.68</v>
      </c>
      <c r="D415" s="11">
        <v>0.70299999999999996</v>
      </c>
    </row>
    <row r="416" spans="1:4" ht="15" x14ac:dyDescent="0.2">
      <c r="A416" s="11" t="s">
        <v>82</v>
      </c>
      <c r="B416" s="11" t="s">
        <v>108</v>
      </c>
      <c r="C416" s="11">
        <v>4.6399999999999997</v>
      </c>
      <c r="D416" s="11">
        <v>0.91900000000000004</v>
      </c>
    </row>
    <row r="417" spans="1:4" ht="15" x14ac:dyDescent="0.2">
      <c r="A417" s="11" t="s">
        <v>82</v>
      </c>
      <c r="B417" s="11" t="s">
        <v>109</v>
      </c>
      <c r="C417" s="11">
        <v>2.71</v>
      </c>
      <c r="D417" s="11">
        <v>0.48475000000000001</v>
      </c>
    </row>
    <row r="418" spans="1:4" ht="15" x14ac:dyDescent="0.2">
      <c r="A418" s="11" t="s">
        <v>82</v>
      </c>
      <c r="B418" s="11" t="s">
        <v>110</v>
      </c>
      <c r="C418" s="11">
        <v>2.71</v>
      </c>
      <c r="D418" s="11">
        <v>0.48475000000000001</v>
      </c>
    </row>
    <row r="419" spans="1:4" ht="15" x14ac:dyDescent="0.2">
      <c r="A419" s="11" t="s">
        <v>82</v>
      </c>
      <c r="B419" s="11" t="s">
        <v>111</v>
      </c>
      <c r="C419" s="11">
        <v>2.71</v>
      </c>
      <c r="D419" s="11">
        <v>0.48475000000000001</v>
      </c>
    </row>
    <row r="420" spans="1:4" ht="15" x14ac:dyDescent="0.2">
      <c r="A420" s="11" t="s">
        <v>82</v>
      </c>
      <c r="B420" s="11" t="s">
        <v>112</v>
      </c>
      <c r="C420" s="11">
        <v>3.63</v>
      </c>
      <c r="D420" s="11">
        <v>0.69174999999999998</v>
      </c>
    </row>
    <row r="421" spans="1:4" ht="15" x14ac:dyDescent="0.2">
      <c r="A421" s="11" t="s">
        <v>82</v>
      </c>
      <c r="B421" s="11" t="s">
        <v>113</v>
      </c>
      <c r="C421" s="11">
        <v>4.3099999999999996</v>
      </c>
      <c r="D421" s="11">
        <v>0.84475</v>
      </c>
    </row>
    <row r="422" spans="1:4" ht="15" x14ac:dyDescent="0.2">
      <c r="A422" s="11" t="s">
        <v>83</v>
      </c>
      <c r="B422" s="11" t="s">
        <v>99</v>
      </c>
      <c r="C422" s="11">
        <v>3.73</v>
      </c>
      <c r="D422" s="11">
        <v>0.71425000000000005</v>
      </c>
    </row>
    <row r="423" spans="1:4" ht="15" x14ac:dyDescent="0.2">
      <c r="A423" s="11" t="s">
        <v>83</v>
      </c>
      <c r="B423" s="11" t="s">
        <v>100</v>
      </c>
      <c r="C423" s="11">
        <v>3.48</v>
      </c>
      <c r="D423" s="11">
        <v>0.65800000000000003</v>
      </c>
    </row>
    <row r="424" spans="1:4" ht="15" x14ac:dyDescent="0.2">
      <c r="A424" s="11" t="s">
        <v>83</v>
      </c>
      <c r="B424" s="11" t="s">
        <v>101</v>
      </c>
      <c r="C424" s="11">
        <v>4.32</v>
      </c>
      <c r="D424" s="11">
        <v>0.84699999999999998</v>
      </c>
    </row>
    <row r="425" spans="1:4" ht="15" x14ac:dyDescent="0.2">
      <c r="A425" s="11" t="s">
        <v>83</v>
      </c>
      <c r="B425" s="11" t="s">
        <v>102</v>
      </c>
      <c r="C425" s="11">
        <v>4.57</v>
      </c>
      <c r="D425" s="11">
        <v>0.90325</v>
      </c>
    </row>
    <row r="426" spans="1:4" ht="15" x14ac:dyDescent="0.2">
      <c r="A426" s="11" t="s">
        <v>83</v>
      </c>
      <c r="B426" s="11" t="s">
        <v>103</v>
      </c>
      <c r="C426" s="11">
        <v>2.83</v>
      </c>
      <c r="D426" s="11">
        <v>0.51175000000000004</v>
      </c>
    </row>
    <row r="427" spans="1:4" ht="15" x14ac:dyDescent="0.2">
      <c r="A427" s="11" t="s">
        <v>83</v>
      </c>
      <c r="B427" s="11" t="s">
        <v>104</v>
      </c>
      <c r="C427" s="11">
        <v>2.7</v>
      </c>
      <c r="D427" s="11">
        <v>0.48249999999999998</v>
      </c>
    </row>
    <row r="428" spans="1:4" ht="15" x14ac:dyDescent="0.2">
      <c r="A428" s="11" t="s">
        <v>83</v>
      </c>
      <c r="B428" s="11" t="s">
        <v>105</v>
      </c>
      <c r="C428" s="11">
        <v>2.88</v>
      </c>
      <c r="D428" s="11">
        <v>0.52300000000000002</v>
      </c>
    </row>
    <row r="429" spans="1:4" ht="15" x14ac:dyDescent="0.2">
      <c r="A429" s="11" t="s">
        <v>83</v>
      </c>
      <c r="B429" s="11" t="s">
        <v>106</v>
      </c>
      <c r="C429" s="11">
        <v>2.88</v>
      </c>
      <c r="D429" s="11">
        <v>0.52300000000000002</v>
      </c>
    </row>
    <row r="430" spans="1:4" ht="15" x14ac:dyDescent="0.2">
      <c r="A430" s="11" t="s">
        <v>83</v>
      </c>
      <c r="B430" s="11" t="s">
        <v>107</v>
      </c>
      <c r="C430" s="11">
        <v>3.17</v>
      </c>
      <c r="D430" s="11">
        <v>0.58825000000000005</v>
      </c>
    </row>
    <row r="431" spans="1:4" ht="15" x14ac:dyDescent="0.2">
      <c r="A431" s="11" t="s">
        <v>83</v>
      </c>
      <c r="B431" s="11" t="s">
        <v>108</v>
      </c>
      <c r="C431" s="11">
        <v>4.22</v>
      </c>
      <c r="D431" s="11">
        <v>0.82450000000000001</v>
      </c>
    </row>
    <row r="432" spans="1:4" ht="15" x14ac:dyDescent="0.2">
      <c r="A432" s="11" t="s">
        <v>83</v>
      </c>
      <c r="B432" s="11" t="s">
        <v>109</v>
      </c>
      <c r="C432" s="11">
        <v>3.11</v>
      </c>
      <c r="D432" s="11">
        <v>0.57474999999999998</v>
      </c>
    </row>
    <row r="433" spans="1:4" ht="15" x14ac:dyDescent="0.2">
      <c r="A433" s="11" t="s">
        <v>83</v>
      </c>
      <c r="B433" s="11" t="s">
        <v>110</v>
      </c>
      <c r="C433" s="11">
        <v>3.42</v>
      </c>
      <c r="D433" s="11">
        <v>0.64449999999999996</v>
      </c>
    </row>
    <row r="434" spans="1:4" ht="15" x14ac:dyDescent="0.2">
      <c r="A434" s="11" t="s">
        <v>83</v>
      </c>
      <c r="B434" s="11" t="s">
        <v>111</v>
      </c>
      <c r="C434" s="11">
        <v>3.68</v>
      </c>
      <c r="D434" s="11">
        <v>0.70299999999999996</v>
      </c>
    </row>
    <row r="435" spans="1:4" ht="15" x14ac:dyDescent="0.2">
      <c r="A435" s="11" t="s">
        <v>83</v>
      </c>
      <c r="B435" s="11" t="s">
        <v>112</v>
      </c>
      <c r="C435" s="11">
        <v>2.52</v>
      </c>
      <c r="D435" s="11">
        <v>0.442</v>
      </c>
    </row>
    <row r="436" spans="1:4" ht="15" x14ac:dyDescent="0.2">
      <c r="A436" s="12" t="s">
        <v>83</v>
      </c>
      <c r="B436" s="12" t="s">
        <v>113</v>
      </c>
      <c r="C436" s="12">
        <v>3.42</v>
      </c>
      <c r="D436" s="12">
        <v>0.64449999999999996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181"/>
  <sheetViews>
    <sheetView showGridLines="0" workbookViewId="0"/>
  </sheetViews>
  <sheetFormatPr defaultColWidth="8.7109375" defaultRowHeight="12.75" x14ac:dyDescent="0.2"/>
  <cols>
    <col min="1" max="1" width="12" customWidth="1"/>
    <col min="2" max="2" width="36" customWidth="1"/>
    <col min="3" max="3" width="21" customWidth="1"/>
    <col min="4" max="4" width="36" customWidth="1"/>
    <col min="5" max="5" width="21" customWidth="1"/>
    <col min="6" max="6" width="22" customWidth="1"/>
  </cols>
  <sheetData>
    <row r="1" spans="1:6" ht="33.950000000000003" customHeight="1" x14ac:dyDescent="0.2">
      <c r="A1" s="7" t="s">
        <v>51</v>
      </c>
      <c r="B1" s="8" t="s">
        <v>114</v>
      </c>
      <c r="C1" s="8" t="s">
        <v>52</v>
      </c>
      <c r="D1" s="8" t="s">
        <v>96</v>
      </c>
      <c r="E1" s="8" t="s">
        <v>115</v>
      </c>
      <c r="F1" s="8" t="s">
        <v>116</v>
      </c>
    </row>
    <row r="2" spans="1:6" ht="15" x14ac:dyDescent="0.2">
      <c r="A2" s="10" t="s">
        <v>62</v>
      </c>
      <c r="B2" s="10" t="s">
        <v>117</v>
      </c>
      <c r="C2" s="10" t="s">
        <v>64</v>
      </c>
      <c r="D2" s="10" t="s">
        <v>111</v>
      </c>
      <c r="E2" s="10">
        <v>1</v>
      </c>
      <c r="F2" s="10">
        <v>1</v>
      </c>
    </row>
    <row r="3" spans="1:6" ht="15" x14ac:dyDescent="0.2">
      <c r="A3" s="11" t="s">
        <v>62</v>
      </c>
      <c r="B3" s="11" t="s">
        <v>117</v>
      </c>
      <c r="C3" s="11" t="s">
        <v>64</v>
      </c>
      <c r="D3" s="11" t="s">
        <v>109</v>
      </c>
      <c r="E3" s="11">
        <v>2</v>
      </c>
      <c r="F3" s="11">
        <v>0.93571428599999995</v>
      </c>
    </row>
    <row r="4" spans="1:6" ht="15" x14ac:dyDescent="0.2">
      <c r="A4" s="11" t="s">
        <v>62</v>
      </c>
      <c r="B4" s="11" t="s">
        <v>117</v>
      </c>
      <c r="C4" s="11" t="s">
        <v>64</v>
      </c>
      <c r="D4" s="11" t="s">
        <v>105</v>
      </c>
      <c r="E4" s="11">
        <v>3</v>
      </c>
      <c r="F4" s="11">
        <v>0.87142857100000004</v>
      </c>
    </row>
    <row r="5" spans="1:6" ht="15" x14ac:dyDescent="0.2">
      <c r="A5" s="11" t="s">
        <v>62</v>
      </c>
      <c r="B5" s="11" t="s">
        <v>117</v>
      </c>
      <c r="C5" s="11" t="s">
        <v>64</v>
      </c>
      <c r="D5" s="11" t="s">
        <v>102</v>
      </c>
      <c r="E5" s="11">
        <v>4</v>
      </c>
      <c r="F5" s="11">
        <v>0.80714285699999999</v>
      </c>
    </row>
    <row r="6" spans="1:6" ht="15" x14ac:dyDescent="0.2">
      <c r="A6" s="11" t="s">
        <v>62</v>
      </c>
      <c r="B6" s="11" t="s">
        <v>117</v>
      </c>
      <c r="C6" s="11" t="s">
        <v>64</v>
      </c>
      <c r="D6" s="11" t="s">
        <v>99</v>
      </c>
      <c r="E6" s="11">
        <v>5</v>
      </c>
      <c r="F6" s="11">
        <v>0.74285714300000005</v>
      </c>
    </row>
    <row r="7" spans="1:6" ht="15" x14ac:dyDescent="0.2">
      <c r="A7" s="11" t="s">
        <v>62</v>
      </c>
      <c r="B7" s="11" t="s">
        <v>117</v>
      </c>
      <c r="C7" s="11" t="s">
        <v>64</v>
      </c>
      <c r="D7" s="11" t="s">
        <v>113</v>
      </c>
      <c r="E7" s="11">
        <v>6</v>
      </c>
      <c r="F7" s="11">
        <v>0.678571429</v>
      </c>
    </row>
    <row r="8" spans="1:6" ht="15" x14ac:dyDescent="0.2">
      <c r="A8" s="11" t="s">
        <v>62</v>
      </c>
      <c r="B8" s="11" t="s">
        <v>117</v>
      </c>
      <c r="C8" s="11" t="s">
        <v>64</v>
      </c>
      <c r="D8" s="11" t="s">
        <v>106</v>
      </c>
      <c r="E8" s="11">
        <v>7</v>
      </c>
      <c r="F8" s="11">
        <v>0.61428571399999998</v>
      </c>
    </row>
    <row r="9" spans="1:6" ht="15" x14ac:dyDescent="0.2">
      <c r="A9" s="11" t="s">
        <v>62</v>
      </c>
      <c r="B9" s="11" t="s">
        <v>117</v>
      </c>
      <c r="C9" s="11" t="s">
        <v>64</v>
      </c>
      <c r="D9" s="11" t="s">
        <v>101</v>
      </c>
      <c r="E9" s="11">
        <v>8</v>
      </c>
      <c r="F9" s="11">
        <v>0.55000000000000004</v>
      </c>
    </row>
    <row r="10" spans="1:6" ht="15" x14ac:dyDescent="0.2">
      <c r="A10" s="11" t="s">
        <v>62</v>
      </c>
      <c r="B10" s="11" t="s">
        <v>117</v>
      </c>
      <c r="C10" s="11" t="s">
        <v>64</v>
      </c>
      <c r="D10" s="11" t="s">
        <v>100</v>
      </c>
      <c r="E10" s="11">
        <v>9</v>
      </c>
      <c r="F10" s="11">
        <v>0.485714286</v>
      </c>
    </row>
    <row r="11" spans="1:6" ht="15" x14ac:dyDescent="0.2">
      <c r="A11" s="11" t="s">
        <v>62</v>
      </c>
      <c r="B11" s="11" t="s">
        <v>117</v>
      </c>
      <c r="C11" s="11" t="s">
        <v>64</v>
      </c>
      <c r="D11" s="11" t="s">
        <v>108</v>
      </c>
      <c r="E11" s="11">
        <v>10</v>
      </c>
      <c r="F11" s="11">
        <v>0.42142857099999997</v>
      </c>
    </row>
    <row r="12" spans="1:6" ht="15" x14ac:dyDescent="0.2">
      <c r="A12" s="11" t="s">
        <v>62</v>
      </c>
      <c r="B12" s="11" t="s">
        <v>117</v>
      </c>
      <c r="C12" s="11" t="s">
        <v>64</v>
      </c>
      <c r="D12" s="11" t="s">
        <v>110</v>
      </c>
      <c r="E12" s="11">
        <v>11</v>
      </c>
      <c r="F12" s="11">
        <v>0.35714285699999998</v>
      </c>
    </row>
    <row r="13" spans="1:6" ht="15" x14ac:dyDescent="0.2">
      <c r="A13" s="11" t="s">
        <v>62</v>
      </c>
      <c r="B13" s="11" t="s">
        <v>117</v>
      </c>
      <c r="C13" s="11" t="s">
        <v>64</v>
      </c>
      <c r="D13" s="11" t="s">
        <v>107</v>
      </c>
      <c r="E13" s="11">
        <v>12</v>
      </c>
      <c r="F13" s="11">
        <v>0.29285714299999999</v>
      </c>
    </row>
    <row r="14" spans="1:6" ht="15" x14ac:dyDescent="0.2">
      <c r="A14" s="11" t="s">
        <v>62</v>
      </c>
      <c r="B14" s="11" t="s">
        <v>117</v>
      </c>
      <c r="C14" s="11" t="s">
        <v>64</v>
      </c>
      <c r="D14" s="11" t="s">
        <v>103</v>
      </c>
      <c r="E14" s="11">
        <v>13</v>
      </c>
      <c r="F14" s="11">
        <v>0.22857142899999999</v>
      </c>
    </row>
    <row r="15" spans="1:6" ht="15" x14ac:dyDescent="0.2">
      <c r="A15" s="11" t="s">
        <v>62</v>
      </c>
      <c r="B15" s="11" t="s">
        <v>117</v>
      </c>
      <c r="C15" s="11" t="s">
        <v>64</v>
      </c>
      <c r="D15" s="11" t="s">
        <v>104</v>
      </c>
      <c r="E15" s="11">
        <v>14</v>
      </c>
      <c r="F15" s="11">
        <v>0.164285714</v>
      </c>
    </row>
    <row r="16" spans="1:6" ht="15" x14ac:dyDescent="0.2">
      <c r="A16" s="11" t="s">
        <v>62</v>
      </c>
      <c r="B16" s="11" t="s">
        <v>117</v>
      </c>
      <c r="C16" s="11" t="s">
        <v>64</v>
      </c>
      <c r="D16" s="11" t="s">
        <v>112</v>
      </c>
      <c r="E16" s="11">
        <v>15</v>
      </c>
      <c r="F16" s="11">
        <v>0.1</v>
      </c>
    </row>
    <row r="17" spans="1:6" ht="15" x14ac:dyDescent="0.2">
      <c r="A17" s="11" t="s">
        <v>62</v>
      </c>
      <c r="B17" s="11" t="s">
        <v>118</v>
      </c>
      <c r="C17" s="11" t="s">
        <v>63</v>
      </c>
      <c r="D17" s="11" t="s">
        <v>111</v>
      </c>
      <c r="E17" s="11">
        <v>1</v>
      </c>
      <c r="F17" s="11">
        <v>1</v>
      </c>
    </row>
    <row r="18" spans="1:6" ht="15" x14ac:dyDescent="0.2">
      <c r="A18" s="11" t="s">
        <v>62</v>
      </c>
      <c r="B18" s="11" t="s">
        <v>118</v>
      </c>
      <c r="C18" s="11" t="s">
        <v>63</v>
      </c>
      <c r="D18" s="11" t="s">
        <v>108</v>
      </c>
      <c r="E18" s="11">
        <v>2</v>
      </c>
      <c r="F18" s="11">
        <v>0.93571428599999995</v>
      </c>
    </row>
    <row r="19" spans="1:6" ht="15" x14ac:dyDescent="0.2">
      <c r="A19" s="11" t="s">
        <v>62</v>
      </c>
      <c r="B19" s="11" t="s">
        <v>118</v>
      </c>
      <c r="C19" s="11" t="s">
        <v>63</v>
      </c>
      <c r="D19" s="11" t="s">
        <v>102</v>
      </c>
      <c r="E19" s="11">
        <v>3</v>
      </c>
      <c r="F19" s="11">
        <v>0.87142857100000004</v>
      </c>
    </row>
    <row r="20" spans="1:6" ht="15" x14ac:dyDescent="0.2">
      <c r="A20" s="11" t="s">
        <v>62</v>
      </c>
      <c r="B20" s="11" t="s">
        <v>118</v>
      </c>
      <c r="C20" s="11" t="s">
        <v>63</v>
      </c>
      <c r="D20" s="11" t="s">
        <v>99</v>
      </c>
      <c r="E20" s="11">
        <v>4</v>
      </c>
      <c r="F20" s="11">
        <v>0.80714285699999999</v>
      </c>
    </row>
    <row r="21" spans="1:6" ht="15" x14ac:dyDescent="0.2">
      <c r="A21" s="11" t="s">
        <v>62</v>
      </c>
      <c r="B21" s="11" t="s">
        <v>118</v>
      </c>
      <c r="C21" s="11" t="s">
        <v>63</v>
      </c>
      <c r="D21" s="11" t="s">
        <v>103</v>
      </c>
      <c r="E21" s="11">
        <v>5</v>
      </c>
      <c r="F21" s="11">
        <v>0.74285714300000005</v>
      </c>
    </row>
    <row r="22" spans="1:6" ht="15" x14ac:dyDescent="0.2">
      <c r="A22" s="11" t="s">
        <v>62</v>
      </c>
      <c r="B22" s="11" t="s">
        <v>118</v>
      </c>
      <c r="C22" s="11" t="s">
        <v>63</v>
      </c>
      <c r="D22" s="11" t="s">
        <v>104</v>
      </c>
      <c r="E22" s="11">
        <v>6</v>
      </c>
      <c r="F22" s="11">
        <v>0.678571429</v>
      </c>
    </row>
    <row r="23" spans="1:6" ht="15" x14ac:dyDescent="0.2">
      <c r="A23" s="11" t="s">
        <v>62</v>
      </c>
      <c r="B23" s="11" t="s">
        <v>118</v>
      </c>
      <c r="C23" s="11" t="s">
        <v>63</v>
      </c>
      <c r="D23" s="11" t="s">
        <v>101</v>
      </c>
      <c r="E23" s="11">
        <v>7</v>
      </c>
      <c r="F23" s="11">
        <v>0.61428571399999998</v>
      </c>
    </row>
    <row r="24" spans="1:6" ht="15" x14ac:dyDescent="0.2">
      <c r="A24" s="11" t="s">
        <v>62</v>
      </c>
      <c r="B24" s="11" t="s">
        <v>118</v>
      </c>
      <c r="C24" s="11" t="s">
        <v>63</v>
      </c>
      <c r="D24" s="11" t="s">
        <v>109</v>
      </c>
      <c r="E24" s="11">
        <v>8</v>
      </c>
      <c r="F24" s="11">
        <v>0.55000000000000004</v>
      </c>
    </row>
    <row r="25" spans="1:6" ht="15" x14ac:dyDescent="0.2">
      <c r="A25" s="11" t="s">
        <v>62</v>
      </c>
      <c r="B25" s="11" t="s">
        <v>118</v>
      </c>
      <c r="C25" s="11" t="s">
        <v>63</v>
      </c>
      <c r="D25" s="11" t="s">
        <v>106</v>
      </c>
      <c r="E25" s="11">
        <v>9</v>
      </c>
      <c r="F25" s="11">
        <v>0.485714286</v>
      </c>
    </row>
    <row r="26" spans="1:6" ht="15" x14ac:dyDescent="0.2">
      <c r="A26" s="11" t="s">
        <v>62</v>
      </c>
      <c r="B26" s="11" t="s">
        <v>118</v>
      </c>
      <c r="C26" s="11" t="s">
        <v>63</v>
      </c>
      <c r="D26" s="11" t="s">
        <v>105</v>
      </c>
      <c r="E26" s="11">
        <v>10</v>
      </c>
      <c r="F26" s="11">
        <v>0.42142857099999997</v>
      </c>
    </row>
    <row r="27" spans="1:6" ht="15" x14ac:dyDescent="0.2">
      <c r="A27" s="11" t="s">
        <v>62</v>
      </c>
      <c r="B27" s="11" t="s">
        <v>118</v>
      </c>
      <c r="C27" s="11" t="s">
        <v>63</v>
      </c>
      <c r="D27" s="11" t="s">
        <v>100</v>
      </c>
      <c r="E27" s="11">
        <v>11</v>
      </c>
      <c r="F27" s="11">
        <v>0.35714285699999998</v>
      </c>
    </row>
    <row r="28" spans="1:6" ht="15" x14ac:dyDescent="0.2">
      <c r="A28" s="11" t="s">
        <v>62</v>
      </c>
      <c r="B28" s="11" t="s">
        <v>118</v>
      </c>
      <c r="C28" s="11" t="s">
        <v>63</v>
      </c>
      <c r="D28" s="11" t="s">
        <v>112</v>
      </c>
      <c r="E28" s="11">
        <v>12</v>
      </c>
      <c r="F28" s="11">
        <v>0.29285714299999999</v>
      </c>
    </row>
    <row r="29" spans="1:6" ht="15" x14ac:dyDescent="0.2">
      <c r="A29" s="11" t="s">
        <v>62</v>
      </c>
      <c r="B29" s="11" t="s">
        <v>118</v>
      </c>
      <c r="C29" s="11" t="s">
        <v>63</v>
      </c>
      <c r="D29" s="11" t="s">
        <v>110</v>
      </c>
      <c r="E29" s="11">
        <v>13</v>
      </c>
      <c r="F29" s="11">
        <v>0.22857142899999999</v>
      </c>
    </row>
    <row r="30" spans="1:6" ht="15" x14ac:dyDescent="0.2">
      <c r="A30" s="11" t="s">
        <v>62</v>
      </c>
      <c r="B30" s="11" t="s">
        <v>118</v>
      </c>
      <c r="C30" s="11" t="s">
        <v>63</v>
      </c>
      <c r="D30" s="11" t="s">
        <v>107</v>
      </c>
      <c r="E30" s="11">
        <v>14</v>
      </c>
      <c r="F30" s="11">
        <v>0.164285714</v>
      </c>
    </row>
    <row r="31" spans="1:6" ht="15" x14ac:dyDescent="0.2">
      <c r="A31" s="11" t="s">
        <v>62</v>
      </c>
      <c r="B31" s="11" t="s">
        <v>118</v>
      </c>
      <c r="C31" s="11" t="s">
        <v>63</v>
      </c>
      <c r="D31" s="11" t="s">
        <v>113</v>
      </c>
      <c r="E31" s="11">
        <v>15</v>
      </c>
      <c r="F31" s="11">
        <v>0.1</v>
      </c>
    </row>
    <row r="32" spans="1:6" ht="15" x14ac:dyDescent="0.2">
      <c r="A32" s="11" t="s">
        <v>56</v>
      </c>
      <c r="B32" s="11" t="s">
        <v>119</v>
      </c>
      <c r="C32" s="11" t="s">
        <v>60</v>
      </c>
      <c r="D32" s="11" t="s">
        <v>111</v>
      </c>
      <c r="E32" s="11">
        <v>1</v>
      </c>
      <c r="F32" s="11">
        <v>1</v>
      </c>
    </row>
    <row r="33" spans="1:6" ht="15" x14ac:dyDescent="0.2">
      <c r="A33" s="11" t="s">
        <v>56</v>
      </c>
      <c r="B33" s="11" t="s">
        <v>119</v>
      </c>
      <c r="C33" s="11" t="s">
        <v>60</v>
      </c>
      <c r="D33" s="11" t="s">
        <v>105</v>
      </c>
      <c r="E33" s="11">
        <v>2</v>
      </c>
      <c r="F33" s="11">
        <v>0.93571428599999995</v>
      </c>
    </row>
    <row r="34" spans="1:6" ht="15" x14ac:dyDescent="0.2">
      <c r="A34" s="11" t="s">
        <v>56</v>
      </c>
      <c r="B34" s="11" t="s">
        <v>119</v>
      </c>
      <c r="C34" s="11" t="s">
        <v>60</v>
      </c>
      <c r="D34" s="11" t="s">
        <v>109</v>
      </c>
      <c r="E34" s="11">
        <v>3</v>
      </c>
      <c r="F34" s="11">
        <v>0.87142857100000004</v>
      </c>
    </row>
    <row r="35" spans="1:6" ht="15" x14ac:dyDescent="0.2">
      <c r="A35" s="11" t="s">
        <v>56</v>
      </c>
      <c r="B35" s="11" t="s">
        <v>119</v>
      </c>
      <c r="C35" s="11" t="s">
        <v>60</v>
      </c>
      <c r="D35" s="11" t="s">
        <v>110</v>
      </c>
      <c r="E35" s="11">
        <v>4</v>
      </c>
      <c r="F35" s="11">
        <v>0.80714285699999999</v>
      </c>
    </row>
    <row r="36" spans="1:6" ht="15" x14ac:dyDescent="0.2">
      <c r="A36" s="11" t="s">
        <v>56</v>
      </c>
      <c r="B36" s="11" t="s">
        <v>119</v>
      </c>
      <c r="C36" s="11" t="s">
        <v>60</v>
      </c>
      <c r="D36" s="11" t="s">
        <v>102</v>
      </c>
      <c r="E36" s="11">
        <v>5</v>
      </c>
      <c r="F36" s="11">
        <v>0.74285714300000005</v>
      </c>
    </row>
    <row r="37" spans="1:6" ht="15" x14ac:dyDescent="0.2">
      <c r="A37" s="11" t="s">
        <v>56</v>
      </c>
      <c r="B37" s="11" t="s">
        <v>119</v>
      </c>
      <c r="C37" s="11" t="s">
        <v>60</v>
      </c>
      <c r="D37" s="11" t="s">
        <v>113</v>
      </c>
      <c r="E37" s="11">
        <v>6</v>
      </c>
      <c r="F37" s="11">
        <v>0.678571429</v>
      </c>
    </row>
    <row r="38" spans="1:6" ht="15" x14ac:dyDescent="0.2">
      <c r="A38" s="11" t="s">
        <v>56</v>
      </c>
      <c r="B38" s="11" t="s">
        <v>119</v>
      </c>
      <c r="C38" s="11" t="s">
        <v>60</v>
      </c>
      <c r="D38" s="11" t="s">
        <v>101</v>
      </c>
      <c r="E38" s="11">
        <v>7</v>
      </c>
      <c r="F38" s="11">
        <v>0.61428571399999998</v>
      </c>
    </row>
    <row r="39" spans="1:6" ht="15" x14ac:dyDescent="0.2">
      <c r="A39" s="11" t="s">
        <v>56</v>
      </c>
      <c r="B39" s="11" t="s">
        <v>119</v>
      </c>
      <c r="C39" s="11" t="s">
        <v>60</v>
      </c>
      <c r="D39" s="11" t="s">
        <v>100</v>
      </c>
      <c r="E39" s="11">
        <v>8</v>
      </c>
      <c r="F39" s="11">
        <v>0.55000000000000004</v>
      </c>
    </row>
    <row r="40" spans="1:6" ht="15" x14ac:dyDescent="0.2">
      <c r="A40" s="11" t="s">
        <v>56</v>
      </c>
      <c r="B40" s="11" t="s">
        <v>119</v>
      </c>
      <c r="C40" s="11" t="s">
        <v>60</v>
      </c>
      <c r="D40" s="11" t="s">
        <v>99</v>
      </c>
      <c r="E40" s="11">
        <v>9</v>
      </c>
      <c r="F40" s="11">
        <v>0.485714286</v>
      </c>
    </row>
    <row r="41" spans="1:6" ht="15" x14ac:dyDescent="0.2">
      <c r="A41" s="11" t="s">
        <v>56</v>
      </c>
      <c r="B41" s="11" t="s">
        <v>119</v>
      </c>
      <c r="C41" s="11" t="s">
        <v>60</v>
      </c>
      <c r="D41" s="11" t="s">
        <v>104</v>
      </c>
      <c r="E41" s="11">
        <v>10</v>
      </c>
      <c r="F41" s="11">
        <v>0.42142857099999997</v>
      </c>
    </row>
    <row r="42" spans="1:6" ht="15" x14ac:dyDescent="0.2">
      <c r="A42" s="11" t="s">
        <v>56</v>
      </c>
      <c r="B42" s="11" t="s">
        <v>119</v>
      </c>
      <c r="C42" s="11" t="s">
        <v>60</v>
      </c>
      <c r="D42" s="11" t="s">
        <v>103</v>
      </c>
      <c r="E42" s="11">
        <v>11</v>
      </c>
      <c r="F42" s="11">
        <v>0.35714285699999998</v>
      </c>
    </row>
    <row r="43" spans="1:6" ht="15" x14ac:dyDescent="0.2">
      <c r="A43" s="11" t="s">
        <v>56</v>
      </c>
      <c r="B43" s="11" t="s">
        <v>119</v>
      </c>
      <c r="C43" s="11" t="s">
        <v>60</v>
      </c>
      <c r="D43" s="11" t="s">
        <v>108</v>
      </c>
      <c r="E43" s="11">
        <v>12</v>
      </c>
      <c r="F43" s="11">
        <v>0.29285714299999999</v>
      </c>
    </row>
    <row r="44" spans="1:6" ht="15" x14ac:dyDescent="0.2">
      <c r="A44" s="11" t="s">
        <v>56</v>
      </c>
      <c r="B44" s="11" t="s">
        <v>119</v>
      </c>
      <c r="C44" s="11" t="s">
        <v>60</v>
      </c>
      <c r="D44" s="11" t="s">
        <v>107</v>
      </c>
      <c r="E44" s="11">
        <v>13</v>
      </c>
      <c r="F44" s="11">
        <v>0.22857142899999999</v>
      </c>
    </row>
    <row r="45" spans="1:6" ht="15" x14ac:dyDescent="0.2">
      <c r="A45" s="11" t="s">
        <v>56</v>
      </c>
      <c r="B45" s="11" t="s">
        <v>119</v>
      </c>
      <c r="C45" s="11" t="s">
        <v>60</v>
      </c>
      <c r="D45" s="11" t="s">
        <v>106</v>
      </c>
      <c r="E45" s="11">
        <v>14</v>
      </c>
      <c r="F45" s="11">
        <v>0.164285714</v>
      </c>
    </row>
    <row r="46" spans="1:6" ht="15" x14ac:dyDescent="0.2">
      <c r="A46" s="11" t="s">
        <v>56</v>
      </c>
      <c r="B46" s="11" t="s">
        <v>119</v>
      </c>
      <c r="C46" s="11" t="s">
        <v>60</v>
      </c>
      <c r="D46" s="11" t="s">
        <v>112</v>
      </c>
      <c r="E46" s="11">
        <v>15</v>
      </c>
      <c r="F46" s="11">
        <v>0.1</v>
      </c>
    </row>
    <row r="47" spans="1:6" ht="15" x14ac:dyDescent="0.2">
      <c r="A47" s="11" t="s">
        <v>56</v>
      </c>
      <c r="B47" s="11" t="s">
        <v>120</v>
      </c>
      <c r="C47" s="11" t="s">
        <v>60</v>
      </c>
      <c r="D47" s="11" t="s">
        <v>106</v>
      </c>
      <c r="E47" s="11">
        <v>1</v>
      </c>
      <c r="F47" s="11">
        <v>1</v>
      </c>
    </row>
    <row r="48" spans="1:6" ht="15" x14ac:dyDescent="0.2">
      <c r="A48" s="11" t="s">
        <v>56</v>
      </c>
      <c r="B48" s="11" t="s">
        <v>120</v>
      </c>
      <c r="C48" s="11" t="s">
        <v>60</v>
      </c>
      <c r="D48" s="11" t="s">
        <v>109</v>
      </c>
      <c r="E48" s="11">
        <v>2</v>
      </c>
      <c r="F48" s="11">
        <v>0.93571428599999995</v>
      </c>
    </row>
    <row r="49" spans="1:6" ht="15" x14ac:dyDescent="0.2">
      <c r="A49" s="11" t="s">
        <v>56</v>
      </c>
      <c r="B49" s="11" t="s">
        <v>120</v>
      </c>
      <c r="C49" s="11" t="s">
        <v>60</v>
      </c>
      <c r="D49" s="11" t="s">
        <v>102</v>
      </c>
      <c r="E49" s="11">
        <v>3</v>
      </c>
      <c r="F49" s="11">
        <v>0.87142857100000004</v>
      </c>
    </row>
    <row r="50" spans="1:6" ht="15" x14ac:dyDescent="0.2">
      <c r="A50" s="11" t="s">
        <v>56</v>
      </c>
      <c r="B50" s="11" t="s">
        <v>120</v>
      </c>
      <c r="C50" s="11" t="s">
        <v>60</v>
      </c>
      <c r="D50" s="11" t="s">
        <v>110</v>
      </c>
      <c r="E50" s="11">
        <v>4</v>
      </c>
      <c r="F50" s="11">
        <v>0.80714285699999999</v>
      </c>
    </row>
    <row r="51" spans="1:6" ht="15" x14ac:dyDescent="0.2">
      <c r="A51" s="11" t="s">
        <v>56</v>
      </c>
      <c r="B51" s="11" t="s">
        <v>120</v>
      </c>
      <c r="C51" s="11" t="s">
        <v>60</v>
      </c>
      <c r="D51" s="11" t="s">
        <v>113</v>
      </c>
      <c r="E51" s="11">
        <v>5</v>
      </c>
      <c r="F51" s="11">
        <v>0.74285714300000005</v>
      </c>
    </row>
    <row r="52" spans="1:6" ht="15" x14ac:dyDescent="0.2">
      <c r="A52" s="11" t="s">
        <v>56</v>
      </c>
      <c r="B52" s="11" t="s">
        <v>120</v>
      </c>
      <c r="C52" s="11" t="s">
        <v>60</v>
      </c>
      <c r="D52" s="11" t="s">
        <v>100</v>
      </c>
      <c r="E52" s="11">
        <v>6</v>
      </c>
      <c r="F52" s="11">
        <v>0.678571429</v>
      </c>
    </row>
    <row r="53" spans="1:6" ht="15" x14ac:dyDescent="0.2">
      <c r="A53" s="11" t="s">
        <v>56</v>
      </c>
      <c r="B53" s="11" t="s">
        <v>120</v>
      </c>
      <c r="C53" s="11" t="s">
        <v>60</v>
      </c>
      <c r="D53" s="11" t="s">
        <v>101</v>
      </c>
      <c r="E53" s="11">
        <v>7</v>
      </c>
      <c r="F53" s="11">
        <v>0.61428571399999998</v>
      </c>
    </row>
    <row r="54" spans="1:6" ht="15" x14ac:dyDescent="0.2">
      <c r="A54" s="11" t="s">
        <v>56</v>
      </c>
      <c r="B54" s="11" t="s">
        <v>120</v>
      </c>
      <c r="C54" s="11" t="s">
        <v>60</v>
      </c>
      <c r="D54" s="11" t="s">
        <v>108</v>
      </c>
      <c r="E54" s="11">
        <v>8</v>
      </c>
      <c r="F54" s="11">
        <v>0.55000000000000004</v>
      </c>
    </row>
    <row r="55" spans="1:6" ht="15" x14ac:dyDescent="0.2">
      <c r="A55" s="11" t="s">
        <v>56</v>
      </c>
      <c r="B55" s="11" t="s">
        <v>120</v>
      </c>
      <c r="C55" s="11" t="s">
        <v>60</v>
      </c>
      <c r="D55" s="11" t="s">
        <v>112</v>
      </c>
      <c r="E55" s="11">
        <v>9</v>
      </c>
      <c r="F55" s="11">
        <v>0.485714286</v>
      </c>
    </row>
    <row r="56" spans="1:6" ht="15" x14ac:dyDescent="0.2">
      <c r="A56" s="11" t="s">
        <v>56</v>
      </c>
      <c r="B56" s="11" t="s">
        <v>120</v>
      </c>
      <c r="C56" s="11" t="s">
        <v>60</v>
      </c>
      <c r="D56" s="11" t="s">
        <v>107</v>
      </c>
      <c r="E56" s="11">
        <v>10</v>
      </c>
      <c r="F56" s="11">
        <v>0.42142857099999997</v>
      </c>
    </row>
    <row r="57" spans="1:6" ht="15" x14ac:dyDescent="0.2">
      <c r="A57" s="11" t="s">
        <v>56</v>
      </c>
      <c r="B57" s="11" t="s">
        <v>120</v>
      </c>
      <c r="C57" s="11" t="s">
        <v>60</v>
      </c>
      <c r="D57" s="11" t="s">
        <v>104</v>
      </c>
      <c r="E57" s="11">
        <v>11</v>
      </c>
      <c r="F57" s="11">
        <v>0.35714285699999998</v>
      </c>
    </row>
    <row r="58" spans="1:6" ht="15" x14ac:dyDescent="0.2">
      <c r="A58" s="11" t="s">
        <v>56</v>
      </c>
      <c r="B58" s="11" t="s">
        <v>120</v>
      </c>
      <c r="C58" s="11" t="s">
        <v>60</v>
      </c>
      <c r="D58" s="11" t="s">
        <v>103</v>
      </c>
      <c r="E58" s="11">
        <v>12</v>
      </c>
      <c r="F58" s="11">
        <v>0.29285714299999999</v>
      </c>
    </row>
    <row r="59" spans="1:6" ht="15" x14ac:dyDescent="0.2">
      <c r="A59" s="11" t="s">
        <v>56</v>
      </c>
      <c r="B59" s="11" t="s">
        <v>120</v>
      </c>
      <c r="C59" s="11" t="s">
        <v>60</v>
      </c>
      <c r="D59" s="11" t="s">
        <v>105</v>
      </c>
      <c r="E59" s="11">
        <v>13</v>
      </c>
      <c r="F59" s="11">
        <v>0.22857142899999999</v>
      </c>
    </row>
    <row r="60" spans="1:6" ht="15" x14ac:dyDescent="0.2">
      <c r="A60" s="11" t="s">
        <v>56</v>
      </c>
      <c r="B60" s="11" t="s">
        <v>120</v>
      </c>
      <c r="C60" s="11" t="s">
        <v>60</v>
      </c>
      <c r="D60" s="11" t="s">
        <v>99</v>
      </c>
      <c r="E60" s="11">
        <v>14</v>
      </c>
      <c r="F60" s="11">
        <v>0.164285714</v>
      </c>
    </row>
    <row r="61" spans="1:6" ht="15" x14ac:dyDescent="0.2">
      <c r="A61" s="11" t="s">
        <v>56</v>
      </c>
      <c r="B61" s="11" t="s">
        <v>120</v>
      </c>
      <c r="C61" s="11" t="s">
        <v>60</v>
      </c>
      <c r="D61" s="11" t="s">
        <v>111</v>
      </c>
      <c r="E61" s="11">
        <v>15</v>
      </c>
      <c r="F61" s="11">
        <v>0.1</v>
      </c>
    </row>
    <row r="62" spans="1:6" ht="15" x14ac:dyDescent="0.2">
      <c r="A62" s="11" t="s">
        <v>56</v>
      </c>
      <c r="B62" s="11" t="s">
        <v>121</v>
      </c>
      <c r="C62" s="11" t="s">
        <v>57</v>
      </c>
      <c r="D62" s="11" t="s">
        <v>111</v>
      </c>
      <c r="E62" s="11">
        <v>1</v>
      </c>
      <c r="F62" s="11">
        <v>1</v>
      </c>
    </row>
    <row r="63" spans="1:6" ht="15" x14ac:dyDescent="0.2">
      <c r="A63" s="11" t="s">
        <v>56</v>
      </c>
      <c r="B63" s="11" t="s">
        <v>121</v>
      </c>
      <c r="C63" s="11" t="s">
        <v>57</v>
      </c>
      <c r="D63" s="11" t="s">
        <v>109</v>
      </c>
      <c r="E63" s="11">
        <v>2</v>
      </c>
      <c r="F63" s="11">
        <v>0.93571428599999995</v>
      </c>
    </row>
    <row r="64" spans="1:6" ht="15" x14ac:dyDescent="0.2">
      <c r="A64" s="11" t="s">
        <v>56</v>
      </c>
      <c r="B64" s="11" t="s">
        <v>121</v>
      </c>
      <c r="C64" s="11" t="s">
        <v>57</v>
      </c>
      <c r="D64" s="11" t="s">
        <v>103</v>
      </c>
      <c r="E64" s="11">
        <v>3</v>
      </c>
      <c r="F64" s="11">
        <v>0.87142857100000004</v>
      </c>
    </row>
    <row r="65" spans="1:6" ht="15" x14ac:dyDescent="0.2">
      <c r="A65" s="11" t="s">
        <v>56</v>
      </c>
      <c r="B65" s="11" t="s">
        <v>121</v>
      </c>
      <c r="C65" s="11" t="s">
        <v>57</v>
      </c>
      <c r="D65" s="11" t="s">
        <v>112</v>
      </c>
      <c r="E65" s="11">
        <v>4</v>
      </c>
      <c r="F65" s="11">
        <v>0.80714285699999999</v>
      </c>
    </row>
    <row r="66" spans="1:6" ht="15" x14ac:dyDescent="0.2">
      <c r="A66" s="11" t="s">
        <v>56</v>
      </c>
      <c r="B66" s="11" t="s">
        <v>121</v>
      </c>
      <c r="C66" s="11" t="s">
        <v>57</v>
      </c>
      <c r="D66" s="11" t="s">
        <v>102</v>
      </c>
      <c r="E66" s="11">
        <v>5</v>
      </c>
      <c r="F66" s="11">
        <v>0.74285714300000005</v>
      </c>
    </row>
    <row r="67" spans="1:6" ht="15" x14ac:dyDescent="0.2">
      <c r="A67" s="11" t="s">
        <v>56</v>
      </c>
      <c r="B67" s="11" t="s">
        <v>121</v>
      </c>
      <c r="C67" s="11" t="s">
        <v>57</v>
      </c>
      <c r="D67" s="11" t="s">
        <v>100</v>
      </c>
      <c r="E67" s="11">
        <v>6</v>
      </c>
      <c r="F67" s="11">
        <v>0.678571429</v>
      </c>
    </row>
    <row r="68" spans="1:6" ht="15" x14ac:dyDescent="0.2">
      <c r="A68" s="11" t="s">
        <v>56</v>
      </c>
      <c r="B68" s="11" t="s">
        <v>121</v>
      </c>
      <c r="C68" s="11" t="s">
        <v>57</v>
      </c>
      <c r="D68" s="11" t="s">
        <v>101</v>
      </c>
      <c r="E68" s="11">
        <v>7</v>
      </c>
      <c r="F68" s="11">
        <v>0.61428571399999998</v>
      </c>
    </row>
    <row r="69" spans="1:6" ht="15" x14ac:dyDescent="0.2">
      <c r="A69" s="11" t="s">
        <v>56</v>
      </c>
      <c r="B69" s="11" t="s">
        <v>121</v>
      </c>
      <c r="C69" s="11" t="s">
        <v>57</v>
      </c>
      <c r="D69" s="11" t="s">
        <v>113</v>
      </c>
      <c r="E69" s="11">
        <v>8</v>
      </c>
      <c r="F69" s="11">
        <v>0.55000000000000004</v>
      </c>
    </row>
    <row r="70" spans="1:6" ht="15" x14ac:dyDescent="0.2">
      <c r="A70" s="11" t="s">
        <v>56</v>
      </c>
      <c r="B70" s="11" t="s">
        <v>121</v>
      </c>
      <c r="C70" s="11" t="s">
        <v>57</v>
      </c>
      <c r="D70" s="11" t="s">
        <v>106</v>
      </c>
      <c r="E70" s="11">
        <v>9</v>
      </c>
      <c r="F70" s="11">
        <v>0.485714286</v>
      </c>
    </row>
    <row r="71" spans="1:6" ht="15" x14ac:dyDescent="0.2">
      <c r="A71" s="11" t="s">
        <v>56</v>
      </c>
      <c r="B71" s="11" t="s">
        <v>121</v>
      </c>
      <c r="C71" s="11" t="s">
        <v>57</v>
      </c>
      <c r="D71" s="11" t="s">
        <v>110</v>
      </c>
      <c r="E71" s="11">
        <v>10</v>
      </c>
      <c r="F71" s="11">
        <v>0.42142857099999997</v>
      </c>
    </row>
    <row r="72" spans="1:6" ht="15" x14ac:dyDescent="0.2">
      <c r="A72" s="11" t="s">
        <v>56</v>
      </c>
      <c r="B72" s="11" t="s">
        <v>121</v>
      </c>
      <c r="C72" s="11" t="s">
        <v>57</v>
      </c>
      <c r="D72" s="11" t="s">
        <v>104</v>
      </c>
      <c r="E72" s="11">
        <v>11</v>
      </c>
      <c r="F72" s="11">
        <v>0.35714285699999998</v>
      </c>
    </row>
    <row r="73" spans="1:6" ht="15" x14ac:dyDescent="0.2">
      <c r="A73" s="11" t="s">
        <v>56</v>
      </c>
      <c r="B73" s="11" t="s">
        <v>121</v>
      </c>
      <c r="C73" s="11" t="s">
        <v>57</v>
      </c>
      <c r="D73" s="11" t="s">
        <v>108</v>
      </c>
      <c r="E73" s="11">
        <v>12</v>
      </c>
      <c r="F73" s="11">
        <v>0.29285714299999999</v>
      </c>
    </row>
    <row r="74" spans="1:6" ht="15" x14ac:dyDescent="0.2">
      <c r="A74" s="11" t="s">
        <v>56</v>
      </c>
      <c r="B74" s="11" t="s">
        <v>121</v>
      </c>
      <c r="C74" s="11" t="s">
        <v>57</v>
      </c>
      <c r="D74" s="11" t="s">
        <v>99</v>
      </c>
      <c r="E74" s="11">
        <v>13</v>
      </c>
      <c r="F74" s="11">
        <v>0.22857142899999999</v>
      </c>
    </row>
    <row r="75" spans="1:6" ht="15" x14ac:dyDescent="0.2">
      <c r="A75" s="11" t="s">
        <v>56</v>
      </c>
      <c r="B75" s="11" t="s">
        <v>121</v>
      </c>
      <c r="C75" s="11" t="s">
        <v>57</v>
      </c>
      <c r="D75" s="11" t="s">
        <v>107</v>
      </c>
      <c r="E75" s="11">
        <v>14</v>
      </c>
      <c r="F75" s="11">
        <v>0.164285714</v>
      </c>
    </row>
    <row r="76" spans="1:6" ht="15" x14ac:dyDescent="0.2">
      <c r="A76" s="11" t="s">
        <v>56</v>
      </c>
      <c r="B76" s="11" t="s">
        <v>121</v>
      </c>
      <c r="C76" s="11" t="s">
        <v>57</v>
      </c>
      <c r="D76" s="11" t="s">
        <v>105</v>
      </c>
      <c r="E76" s="11">
        <v>15</v>
      </c>
      <c r="F76" s="11">
        <v>0.1</v>
      </c>
    </row>
    <row r="77" spans="1:6" ht="15" x14ac:dyDescent="0.2">
      <c r="A77" s="11" t="s">
        <v>56</v>
      </c>
      <c r="B77" s="11" t="s">
        <v>59</v>
      </c>
      <c r="C77" s="11" t="s">
        <v>59</v>
      </c>
      <c r="D77" s="11" t="s">
        <v>111</v>
      </c>
      <c r="E77" s="11">
        <v>1</v>
      </c>
      <c r="F77" s="11">
        <v>1</v>
      </c>
    </row>
    <row r="78" spans="1:6" ht="15" x14ac:dyDescent="0.2">
      <c r="A78" s="11" t="s">
        <v>56</v>
      </c>
      <c r="B78" s="11" t="s">
        <v>59</v>
      </c>
      <c r="C78" s="11" t="s">
        <v>59</v>
      </c>
      <c r="D78" s="11" t="s">
        <v>109</v>
      </c>
      <c r="E78" s="11">
        <v>2</v>
      </c>
      <c r="F78" s="11">
        <v>0.93571428599999995</v>
      </c>
    </row>
    <row r="79" spans="1:6" ht="15" x14ac:dyDescent="0.2">
      <c r="A79" s="11" t="s">
        <v>56</v>
      </c>
      <c r="B79" s="11" t="s">
        <v>59</v>
      </c>
      <c r="C79" s="11" t="s">
        <v>59</v>
      </c>
      <c r="D79" s="11" t="s">
        <v>102</v>
      </c>
      <c r="E79" s="11">
        <v>3</v>
      </c>
      <c r="F79" s="11">
        <v>0.87142857100000004</v>
      </c>
    </row>
    <row r="80" spans="1:6" ht="15" x14ac:dyDescent="0.2">
      <c r="A80" s="11" t="s">
        <v>56</v>
      </c>
      <c r="B80" s="11" t="s">
        <v>59</v>
      </c>
      <c r="C80" s="11" t="s">
        <v>59</v>
      </c>
      <c r="D80" s="11" t="s">
        <v>101</v>
      </c>
      <c r="E80" s="11">
        <v>4</v>
      </c>
      <c r="F80" s="11">
        <v>0.80714285699999999</v>
      </c>
    </row>
    <row r="81" spans="1:6" ht="15" x14ac:dyDescent="0.2">
      <c r="A81" s="11" t="s">
        <v>56</v>
      </c>
      <c r="B81" s="11" t="s">
        <v>59</v>
      </c>
      <c r="C81" s="11" t="s">
        <v>59</v>
      </c>
      <c r="D81" s="11" t="s">
        <v>99</v>
      </c>
      <c r="E81" s="11">
        <v>5</v>
      </c>
      <c r="F81" s="11">
        <v>0.74285714300000005</v>
      </c>
    </row>
    <row r="82" spans="1:6" ht="15" x14ac:dyDescent="0.2">
      <c r="A82" s="11" t="s">
        <v>56</v>
      </c>
      <c r="B82" s="11" t="s">
        <v>59</v>
      </c>
      <c r="C82" s="11" t="s">
        <v>59</v>
      </c>
      <c r="D82" s="11" t="s">
        <v>110</v>
      </c>
      <c r="E82" s="11">
        <v>6</v>
      </c>
      <c r="F82" s="11">
        <v>0.678571429</v>
      </c>
    </row>
    <row r="83" spans="1:6" ht="15" x14ac:dyDescent="0.2">
      <c r="A83" s="11" t="s">
        <v>56</v>
      </c>
      <c r="B83" s="11" t="s">
        <v>59</v>
      </c>
      <c r="C83" s="11" t="s">
        <v>59</v>
      </c>
      <c r="D83" s="11" t="s">
        <v>105</v>
      </c>
      <c r="E83" s="11">
        <v>7</v>
      </c>
      <c r="F83" s="11">
        <v>0.61428571399999998</v>
      </c>
    </row>
    <row r="84" spans="1:6" ht="15" x14ac:dyDescent="0.2">
      <c r="A84" s="11" t="s">
        <v>56</v>
      </c>
      <c r="B84" s="11" t="s">
        <v>59</v>
      </c>
      <c r="C84" s="11" t="s">
        <v>59</v>
      </c>
      <c r="D84" s="11" t="s">
        <v>107</v>
      </c>
      <c r="E84" s="11">
        <v>8</v>
      </c>
      <c r="F84" s="11">
        <v>0.55000000000000004</v>
      </c>
    </row>
    <row r="85" spans="1:6" ht="15" x14ac:dyDescent="0.2">
      <c r="A85" s="11" t="s">
        <v>56</v>
      </c>
      <c r="B85" s="11" t="s">
        <v>59</v>
      </c>
      <c r="C85" s="11" t="s">
        <v>59</v>
      </c>
      <c r="D85" s="11" t="s">
        <v>113</v>
      </c>
      <c r="E85" s="11">
        <v>9</v>
      </c>
      <c r="F85" s="11">
        <v>0.485714286</v>
      </c>
    </row>
    <row r="86" spans="1:6" ht="15" x14ac:dyDescent="0.2">
      <c r="A86" s="11" t="s">
        <v>56</v>
      </c>
      <c r="B86" s="11" t="s">
        <v>59</v>
      </c>
      <c r="C86" s="11" t="s">
        <v>59</v>
      </c>
      <c r="D86" s="11" t="s">
        <v>100</v>
      </c>
      <c r="E86" s="11">
        <v>10</v>
      </c>
      <c r="F86" s="11">
        <v>0.42142857099999997</v>
      </c>
    </row>
    <row r="87" spans="1:6" ht="15" x14ac:dyDescent="0.2">
      <c r="A87" s="11" t="s">
        <v>56</v>
      </c>
      <c r="B87" s="11" t="s">
        <v>59</v>
      </c>
      <c r="C87" s="11" t="s">
        <v>59</v>
      </c>
      <c r="D87" s="11" t="s">
        <v>108</v>
      </c>
      <c r="E87" s="11">
        <v>11</v>
      </c>
      <c r="F87" s="11">
        <v>0.35714285699999998</v>
      </c>
    </row>
    <row r="88" spans="1:6" ht="15" x14ac:dyDescent="0.2">
      <c r="A88" s="11" t="s">
        <v>56</v>
      </c>
      <c r="B88" s="11" t="s">
        <v>59</v>
      </c>
      <c r="C88" s="11" t="s">
        <v>59</v>
      </c>
      <c r="D88" s="11" t="s">
        <v>103</v>
      </c>
      <c r="E88" s="11">
        <v>12</v>
      </c>
      <c r="F88" s="11">
        <v>0.29285714299999999</v>
      </c>
    </row>
    <row r="89" spans="1:6" ht="15" x14ac:dyDescent="0.2">
      <c r="A89" s="11" t="s">
        <v>56</v>
      </c>
      <c r="B89" s="11" t="s">
        <v>59</v>
      </c>
      <c r="C89" s="11" t="s">
        <v>59</v>
      </c>
      <c r="D89" s="11" t="s">
        <v>106</v>
      </c>
      <c r="E89" s="11">
        <v>13</v>
      </c>
      <c r="F89" s="11">
        <v>0.22857142899999999</v>
      </c>
    </row>
    <row r="90" spans="1:6" ht="15" x14ac:dyDescent="0.2">
      <c r="A90" s="11" t="s">
        <v>56</v>
      </c>
      <c r="B90" s="11" t="s">
        <v>59</v>
      </c>
      <c r="C90" s="11" t="s">
        <v>59</v>
      </c>
      <c r="D90" s="11" t="s">
        <v>104</v>
      </c>
      <c r="E90" s="11">
        <v>14</v>
      </c>
      <c r="F90" s="11">
        <v>0.164285714</v>
      </c>
    </row>
    <row r="91" spans="1:6" ht="15" x14ac:dyDescent="0.2">
      <c r="A91" s="11" t="s">
        <v>56</v>
      </c>
      <c r="B91" s="11" t="s">
        <v>59</v>
      </c>
      <c r="C91" s="11" t="s">
        <v>59</v>
      </c>
      <c r="D91" s="11" t="s">
        <v>112</v>
      </c>
      <c r="E91" s="11">
        <v>15</v>
      </c>
      <c r="F91" s="11">
        <v>0.1</v>
      </c>
    </row>
    <row r="92" spans="1:6" ht="15" x14ac:dyDescent="0.2">
      <c r="A92" s="11" t="s">
        <v>56</v>
      </c>
      <c r="B92" s="11" t="s">
        <v>58</v>
      </c>
      <c r="C92" s="11" t="s">
        <v>58</v>
      </c>
      <c r="D92" s="11" t="s">
        <v>102</v>
      </c>
      <c r="E92" s="11">
        <v>1</v>
      </c>
      <c r="F92" s="11">
        <v>1</v>
      </c>
    </row>
    <row r="93" spans="1:6" ht="15" x14ac:dyDescent="0.2">
      <c r="A93" s="11" t="s">
        <v>56</v>
      </c>
      <c r="B93" s="11" t="s">
        <v>58</v>
      </c>
      <c r="C93" s="11" t="s">
        <v>58</v>
      </c>
      <c r="D93" s="11" t="s">
        <v>112</v>
      </c>
      <c r="E93" s="11">
        <v>2</v>
      </c>
      <c r="F93" s="11">
        <v>0.93571428599999995</v>
      </c>
    </row>
    <row r="94" spans="1:6" ht="15" x14ac:dyDescent="0.2">
      <c r="A94" s="11" t="s">
        <v>56</v>
      </c>
      <c r="B94" s="11" t="s">
        <v>58</v>
      </c>
      <c r="C94" s="11" t="s">
        <v>58</v>
      </c>
      <c r="D94" s="11" t="s">
        <v>101</v>
      </c>
      <c r="E94" s="11">
        <v>3</v>
      </c>
      <c r="F94" s="11">
        <v>0.87142857100000004</v>
      </c>
    </row>
    <row r="95" spans="1:6" ht="15" x14ac:dyDescent="0.2">
      <c r="A95" s="11" t="s">
        <v>56</v>
      </c>
      <c r="B95" s="11" t="s">
        <v>58</v>
      </c>
      <c r="C95" s="11" t="s">
        <v>58</v>
      </c>
      <c r="D95" s="11" t="s">
        <v>103</v>
      </c>
      <c r="E95" s="11">
        <v>4</v>
      </c>
      <c r="F95" s="11">
        <v>0.80714285699999999</v>
      </c>
    </row>
    <row r="96" spans="1:6" ht="15" x14ac:dyDescent="0.2">
      <c r="A96" s="11" t="s">
        <v>56</v>
      </c>
      <c r="B96" s="11" t="s">
        <v>58</v>
      </c>
      <c r="C96" s="11" t="s">
        <v>58</v>
      </c>
      <c r="D96" s="11" t="s">
        <v>100</v>
      </c>
      <c r="E96" s="11">
        <v>5</v>
      </c>
      <c r="F96" s="11">
        <v>0.74285714300000005</v>
      </c>
    </row>
    <row r="97" spans="1:6" ht="15" x14ac:dyDescent="0.2">
      <c r="A97" s="11" t="s">
        <v>56</v>
      </c>
      <c r="B97" s="11" t="s">
        <v>58</v>
      </c>
      <c r="C97" s="11" t="s">
        <v>58</v>
      </c>
      <c r="D97" s="11" t="s">
        <v>99</v>
      </c>
      <c r="E97" s="11">
        <v>6</v>
      </c>
      <c r="F97" s="11">
        <v>0.678571429</v>
      </c>
    </row>
    <row r="98" spans="1:6" ht="15" x14ac:dyDescent="0.2">
      <c r="A98" s="11" t="s">
        <v>56</v>
      </c>
      <c r="B98" s="11" t="s">
        <v>58</v>
      </c>
      <c r="C98" s="11" t="s">
        <v>58</v>
      </c>
      <c r="D98" s="11" t="s">
        <v>113</v>
      </c>
      <c r="E98" s="11">
        <v>7</v>
      </c>
      <c r="F98" s="11">
        <v>0.61428571399999998</v>
      </c>
    </row>
    <row r="99" spans="1:6" ht="15" x14ac:dyDescent="0.2">
      <c r="A99" s="11" t="s">
        <v>56</v>
      </c>
      <c r="B99" s="11" t="s">
        <v>58</v>
      </c>
      <c r="C99" s="11" t="s">
        <v>58</v>
      </c>
      <c r="D99" s="11" t="s">
        <v>104</v>
      </c>
      <c r="E99" s="11">
        <v>8</v>
      </c>
      <c r="F99" s="11">
        <v>0.55000000000000004</v>
      </c>
    </row>
    <row r="100" spans="1:6" ht="15" x14ac:dyDescent="0.2">
      <c r="A100" s="11" t="s">
        <v>56</v>
      </c>
      <c r="B100" s="11" t="s">
        <v>58</v>
      </c>
      <c r="C100" s="11" t="s">
        <v>58</v>
      </c>
      <c r="D100" s="11" t="s">
        <v>109</v>
      </c>
      <c r="E100" s="11">
        <v>9</v>
      </c>
      <c r="F100" s="11">
        <v>0.485714286</v>
      </c>
    </row>
    <row r="101" spans="1:6" ht="15" x14ac:dyDescent="0.2">
      <c r="A101" s="11" t="s">
        <v>56</v>
      </c>
      <c r="B101" s="11" t="s">
        <v>58</v>
      </c>
      <c r="C101" s="11" t="s">
        <v>58</v>
      </c>
      <c r="D101" s="11" t="s">
        <v>106</v>
      </c>
      <c r="E101" s="11">
        <v>11</v>
      </c>
      <c r="F101" s="11">
        <v>0.35714285699999998</v>
      </c>
    </row>
    <row r="102" spans="1:6" ht="15" x14ac:dyDescent="0.2">
      <c r="A102" s="11" t="s">
        <v>56</v>
      </c>
      <c r="B102" s="11" t="s">
        <v>58</v>
      </c>
      <c r="C102" s="11" t="s">
        <v>58</v>
      </c>
      <c r="D102" s="11" t="s">
        <v>107</v>
      </c>
      <c r="E102" s="11">
        <v>12</v>
      </c>
      <c r="F102" s="11">
        <v>0.29285714299999999</v>
      </c>
    </row>
    <row r="103" spans="1:6" ht="15" x14ac:dyDescent="0.2">
      <c r="A103" s="11" t="s">
        <v>56</v>
      </c>
      <c r="B103" s="11" t="s">
        <v>58</v>
      </c>
      <c r="C103" s="11" t="s">
        <v>58</v>
      </c>
      <c r="D103" s="11" t="s">
        <v>108</v>
      </c>
      <c r="E103" s="11">
        <v>12</v>
      </c>
      <c r="F103" s="11">
        <v>0.29285714299999999</v>
      </c>
    </row>
    <row r="104" spans="1:6" ht="15" x14ac:dyDescent="0.2">
      <c r="A104" s="11" t="s">
        <v>56</v>
      </c>
      <c r="B104" s="11" t="s">
        <v>58</v>
      </c>
      <c r="C104" s="11" t="s">
        <v>58</v>
      </c>
      <c r="D104" s="11" t="s">
        <v>110</v>
      </c>
      <c r="E104" s="11">
        <v>13</v>
      </c>
      <c r="F104" s="11">
        <v>0.22857142899999999</v>
      </c>
    </row>
    <row r="105" spans="1:6" ht="15" x14ac:dyDescent="0.2">
      <c r="A105" s="11" t="s">
        <v>56</v>
      </c>
      <c r="B105" s="11" t="s">
        <v>58</v>
      </c>
      <c r="C105" s="11" t="s">
        <v>58</v>
      </c>
      <c r="D105" s="11" t="s">
        <v>105</v>
      </c>
      <c r="E105" s="11">
        <v>14</v>
      </c>
      <c r="F105" s="11">
        <v>0.164285714</v>
      </c>
    </row>
    <row r="106" spans="1:6" ht="15" x14ac:dyDescent="0.2">
      <c r="A106" s="11" t="s">
        <v>56</v>
      </c>
      <c r="B106" s="11" t="s">
        <v>58</v>
      </c>
      <c r="C106" s="11" t="s">
        <v>58</v>
      </c>
      <c r="D106" s="11" t="s">
        <v>111</v>
      </c>
      <c r="E106" s="11">
        <v>15</v>
      </c>
      <c r="F106" s="11">
        <v>0.1</v>
      </c>
    </row>
    <row r="107" spans="1:6" ht="15" x14ac:dyDescent="0.2">
      <c r="A107" s="11" t="s">
        <v>61</v>
      </c>
      <c r="B107" s="11" t="s">
        <v>119</v>
      </c>
      <c r="C107" s="11" t="s">
        <v>60</v>
      </c>
      <c r="D107" s="11" t="s">
        <v>101</v>
      </c>
      <c r="E107" s="11">
        <v>1</v>
      </c>
      <c r="F107" s="11">
        <v>1</v>
      </c>
    </row>
    <row r="108" spans="1:6" ht="15" x14ac:dyDescent="0.2">
      <c r="A108" s="11" t="s">
        <v>61</v>
      </c>
      <c r="B108" s="11" t="s">
        <v>119</v>
      </c>
      <c r="C108" s="11" t="s">
        <v>60</v>
      </c>
      <c r="D108" s="11" t="s">
        <v>105</v>
      </c>
      <c r="E108" s="11">
        <v>2</v>
      </c>
      <c r="F108" s="11">
        <v>0.93571428599999995</v>
      </c>
    </row>
    <row r="109" spans="1:6" ht="15" x14ac:dyDescent="0.2">
      <c r="A109" s="11" t="s">
        <v>61</v>
      </c>
      <c r="B109" s="11" t="s">
        <v>119</v>
      </c>
      <c r="C109" s="11" t="s">
        <v>60</v>
      </c>
      <c r="D109" s="11" t="s">
        <v>109</v>
      </c>
      <c r="E109" s="11">
        <v>3</v>
      </c>
      <c r="F109" s="11">
        <v>0.87142857100000004</v>
      </c>
    </row>
    <row r="110" spans="1:6" ht="15" x14ac:dyDescent="0.2">
      <c r="A110" s="11" t="s">
        <v>61</v>
      </c>
      <c r="B110" s="11" t="s">
        <v>119</v>
      </c>
      <c r="C110" s="11" t="s">
        <v>60</v>
      </c>
      <c r="D110" s="11" t="s">
        <v>110</v>
      </c>
      <c r="E110" s="11">
        <v>4</v>
      </c>
      <c r="F110" s="11">
        <v>0.80714285699999999</v>
      </c>
    </row>
    <row r="111" spans="1:6" ht="15" x14ac:dyDescent="0.2">
      <c r="A111" s="11" t="s">
        <v>61</v>
      </c>
      <c r="B111" s="11" t="s">
        <v>119</v>
      </c>
      <c r="C111" s="11" t="s">
        <v>60</v>
      </c>
      <c r="D111" s="11" t="s">
        <v>102</v>
      </c>
      <c r="E111" s="11">
        <v>5</v>
      </c>
      <c r="F111" s="11">
        <v>0.74285714300000005</v>
      </c>
    </row>
    <row r="112" spans="1:6" ht="15" x14ac:dyDescent="0.2">
      <c r="A112" s="11" t="s">
        <v>61</v>
      </c>
      <c r="B112" s="11" t="s">
        <v>119</v>
      </c>
      <c r="C112" s="11" t="s">
        <v>60</v>
      </c>
      <c r="D112" s="11" t="s">
        <v>100</v>
      </c>
      <c r="E112" s="11">
        <v>6</v>
      </c>
      <c r="F112" s="11">
        <v>0.678571429</v>
      </c>
    </row>
    <row r="113" spans="1:6" ht="15" x14ac:dyDescent="0.2">
      <c r="A113" s="11" t="s">
        <v>61</v>
      </c>
      <c r="B113" s="11" t="s">
        <v>119</v>
      </c>
      <c r="C113" s="11" t="s">
        <v>60</v>
      </c>
      <c r="D113" s="11" t="s">
        <v>99</v>
      </c>
      <c r="E113" s="11">
        <v>7</v>
      </c>
      <c r="F113" s="11">
        <v>0.61428571399999998</v>
      </c>
    </row>
    <row r="114" spans="1:6" ht="15" x14ac:dyDescent="0.2">
      <c r="A114" s="11" t="s">
        <v>61</v>
      </c>
      <c r="B114" s="11" t="s">
        <v>119</v>
      </c>
      <c r="C114" s="11" t="s">
        <v>60</v>
      </c>
      <c r="D114" s="11" t="s">
        <v>103</v>
      </c>
      <c r="E114" s="11">
        <v>8</v>
      </c>
      <c r="F114" s="11">
        <v>0.55000000000000004</v>
      </c>
    </row>
    <row r="115" spans="1:6" ht="15" x14ac:dyDescent="0.2">
      <c r="A115" s="11" t="s">
        <v>61</v>
      </c>
      <c r="B115" s="11" t="s">
        <v>119</v>
      </c>
      <c r="C115" s="11" t="s">
        <v>60</v>
      </c>
      <c r="D115" s="11" t="s">
        <v>104</v>
      </c>
      <c r="E115" s="11">
        <v>9</v>
      </c>
      <c r="F115" s="11">
        <v>0.485714286</v>
      </c>
    </row>
    <row r="116" spans="1:6" ht="15" x14ac:dyDescent="0.2">
      <c r="A116" s="11" t="s">
        <v>61</v>
      </c>
      <c r="B116" s="11" t="s">
        <v>119</v>
      </c>
      <c r="C116" s="11" t="s">
        <v>60</v>
      </c>
      <c r="D116" s="11" t="s">
        <v>107</v>
      </c>
      <c r="E116" s="11">
        <v>10</v>
      </c>
      <c r="F116" s="11">
        <v>0.42142857099999997</v>
      </c>
    </row>
    <row r="117" spans="1:6" ht="15" x14ac:dyDescent="0.2">
      <c r="A117" s="11" t="s">
        <v>61</v>
      </c>
      <c r="B117" s="11" t="s">
        <v>119</v>
      </c>
      <c r="C117" s="11" t="s">
        <v>60</v>
      </c>
      <c r="D117" s="11" t="s">
        <v>108</v>
      </c>
      <c r="E117" s="11">
        <v>11</v>
      </c>
      <c r="F117" s="11">
        <v>0.35714285699999998</v>
      </c>
    </row>
    <row r="118" spans="1:6" ht="15" x14ac:dyDescent="0.2">
      <c r="A118" s="11" t="s">
        <v>61</v>
      </c>
      <c r="B118" s="11" t="s">
        <v>119</v>
      </c>
      <c r="C118" s="11" t="s">
        <v>60</v>
      </c>
      <c r="D118" s="11" t="s">
        <v>113</v>
      </c>
      <c r="E118" s="11">
        <v>12</v>
      </c>
      <c r="F118" s="11">
        <v>0.29285714299999999</v>
      </c>
    </row>
    <row r="119" spans="1:6" ht="15" x14ac:dyDescent="0.2">
      <c r="A119" s="11" t="s">
        <v>61</v>
      </c>
      <c r="B119" s="11" t="s">
        <v>119</v>
      </c>
      <c r="C119" s="11" t="s">
        <v>60</v>
      </c>
      <c r="D119" s="11" t="s">
        <v>106</v>
      </c>
      <c r="E119" s="11">
        <v>13</v>
      </c>
      <c r="F119" s="11">
        <v>0.22857142899999999</v>
      </c>
    </row>
    <row r="120" spans="1:6" ht="15" x14ac:dyDescent="0.2">
      <c r="A120" s="11" t="s">
        <v>61</v>
      </c>
      <c r="B120" s="11" t="s">
        <v>119</v>
      </c>
      <c r="C120" s="11" t="s">
        <v>60</v>
      </c>
      <c r="D120" s="11" t="s">
        <v>112</v>
      </c>
      <c r="E120" s="11">
        <v>14</v>
      </c>
      <c r="F120" s="11">
        <v>0.164285714</v>
      </c>
    </row>
    <row r="121" spans="1:6" ht="15" x14ac:dyDescent="0.2">
      <c r="A121" s="11" t="s">
        <v>61</v>
      </c>
      <c r="B121" s="11" t="s">
        <v>119</v>
      </c>
      <c r="C121" s="11" t="s">
        <v>60</v>
      </c>
      <c r="D121" s="11" t="s">
        <v>111</v>
      </c>
      <c r="E121" s="11">
        <v>15</v>
      </c>
      <c r="F121" s="11">
        <v>0.1</v>
      </c>
    </row>
    <row r="122" spans="1:6" ht="15" x14ac:dyDescent="0.2">
      <c r="A122" s="11" t="s">
        <v>61</v>
      </c>
      <c r="B122" s="11" t="s">
        <v>120</v>
      </c>
      <c r="C122" s="11" t="s">
        <v>60</v>
      </c>
      <c r="D122" s="11" t="s">
        <v>105</v>
      </c>
      <c r="E122" s="11">
        <v>1</v>
      </c>
      <c r="F122" s="11">
        <v>1</v>
      </c>
    </row>
    <row r="123" spans="1:6" ht="15" x14ac:dyDescent="0.2">
      <c r="A123" s="11" t="s">
        <v>61</v>
      </c>
      <c r="B123" s="11" t="s">
        <v>120</v>
      </c>
      <c r="C123" s="11" t="s">
        <v>60</v>
      </c>
      <c r="D123" s="11" t="s">
        <v>106</v>
      </c>
      <c r="E123" s="11">
        <v>2</v>
      </c>
      <c r="F123" s="11">
        <v>0.93571428599999995</v>
      </c>
    </row>
    <row r="124" spans="1:6" ht="15" x14ac:dyDescent="0.2">
      <c r="A124" s="11" t="s">
        <v>61</v>
      </c>
      <c r="B124" s="11" t="s">
        <v>120</v>
      </c>
      <c r="C124" s="11" t="s">
        <v>60</v>
      </c>
      <c r="D124" s="11" t="s">
        <v>109</v>
      </c>
      <c r="E124" s="11">
        <v>3</v>
      </c>
      <c r="F124" s="11">
        <v>0.87142857100000004</v>
      </c>
    </row>
    <row r="125" spans="1:6" ht="15" x14ac:dyDescent="0.2">
      <c r="A125" s="11" t="s">
        <v>61</v>
      </c>
      <c r="B125" s="11" t="s">
        <v>120</v>
      </c>
      <c r="C125" s="11" t="s">
        <v>60</v>
      </c>
      <c r="D125" s="11" t="s">
        <v>110</v>
      </c>
      <c r="E125" s="11">
        <v>4</v>
      </c>
      <c r="F125" s="11">
        <v>0.80714285699999999</v>
      </c>
    </row>
    <row r="126" spans="1:6" ht="15" x14ac:dyDescent="0.2">
      <c r="A126" s="11" t="s">
        <v>61</v>
      </c>
      <c r="B126" s="11" t="s">
        <v>120</v>
      </c>
      <c r="C126" s="11" t="s">
        <v>60</v>
      </c>
      <c r="D126" s="11" t="s">
        <v>113</v>
      </c>
      <c r="E126" s="11">
        <v>5</v>
      </c>
      <c r="F126" s="11">
        <v>0.74285714300000005</v>
      </c>
    </row>
    <row r="127" spans="1:6" ht="15" x14ac:dyDescent="0.2">
      <c r="A127" s="11" t="s">
        <v>61</v>
      </c>
      <c r="B127" s="11" t="s">
        <v>120</v>
      </c>
      <c r="C127" s="11" t="s">
        <v>60</v>
      </c>
      <c r="D127" s="11" t="s">
        <v>101</v>
      </c>
      <c r="E127" s="11">
        <v>6</v>
      </c>
      <c r="F127" s="11">
        <v>0.678571429</v>
      </c>
    </row>
    <row r="128" spans="1:6" ht="15" x14ac:dyDescent="0.2">
      <c r="A128" s="11" t="s">
        <v>61</v>
      </c>
      <c r="B128" s="11" t="s">
        <v>120</v>
      </c>
      <c r="C128" s="11" t="s">
        <v>60</v>
      </c>
      <c r="D128" s="11" t="s">
        <v>100</v>
      </c>
      <c r="E128" s="11">
        <v>7</v>
      </c>
      <c r="F128" s="11">
        <v>0.61428571399999998</v>
      </c>
    </row>
    <row r="129" spans="1:6" ht="15" x14ac:dyDescent="0.2">
      <c r="A129" s="11" t="s">
        <v>61</v>
      </c>
      <c r="B129" s="11" t="s">
        <v>120</v>
      </c>
      <c r="C129" s="11" t="s">
        <v>60</v>
      </c>
      <c r="D129" s="11" t="s">
        <v>102</v>
      </c>
      <c r="E129" s="11">
        <v>8</v>
      </c>
      <c r="F129" s="11">
        <v>0.55000000000000004</v>
      </c>
    </row>
    <row r="130" spans="1:6" ht="15" x14ac:dyDescent="0.2">
      <c r="A130" s="11" t="s">
        <v>61</v>
      </c>
      <c r="B130" s="11" t="s">
        <v>120</v>
      </c>
      <c r="C130" s="11" t="s">
        <v>60</v>
      </c>
      <c r="D130" s="11" t="s">
        <v>99</v>
      </c>
      <c r="E130" s="11">
        <v>9</v>
      </c>
      <c r="F130" s="11">
        <v>0.485714286</v>
      </c>
    </row>
    <row r="131" spans="1:6" ht="15" x14ac:dyDescent="0.2">
      <c r="A131" s="11" t="s">
        <v>61</v>
      </c>
      <c r="B131" s="11" t="s">
        <v>120</v>
      </c>
      <c r="C131" s="11" t="s">
        <v>60</v>
      </c>
      <c r="D131" s="11" t="s">
        <v>107</v>
      </c>
      <c r="E131" s="11">
        <v>10</v>
      </c>
      <c r="F131" s="11">
        <v>0.42142857099999997</v>
      </c>
    </row>
    <row r="132" spans="1:6" ht="15" x14ac:dyDescent="0.2">
      <c r="A132" s="11" t="s">
        <v>61</v>
      </c>
      <c r="B132" s="11" t="s">
        <v>120</v>
      </c>
      <c r="C132" s="11" t="s">
        <v>60</v>
      </c>
      <c r="D132" s="11" t="s">
        <v>112</v>
      </c>
      <c r="E132" s="11">
        <v>11</v>
      </c>
      <c r="F132" s="11">
        <v>0.35714285699999998</v>
      </c>
    </row>
    <row r="133" spans="1:6" ht="15" x14ac:dyDescent="0.2">
      <c r="A133" s="11" t="s">
        <v>61</v>
      </c>
      <c r="B133" s="11" t="s">
        <v>120</v>
      </c>
      <c r="C133" s="11" t="s">
        <v>60</v>
      </c>
      <c r="D133" s="11" t="s">
        <v>108</v>
      </c>
      <c r="E133" s="11">
        <v>12</v>
      </c>
      <c r="F133" s="11">
        <v>0.29285714299999999</v>
      </c>
    </row>
    <row r="134" spans="1:6" ht="15" x14ac:dyDescent="0.2">
      <c r="A134" s="11" t="s">
        <v>61</v>
      </c>
      <c r="B134" s="11" t="s">
        <v>120</v>
      </c>
      <c r="C134" s="11" t="s">
        <v>60</v>
      </c>
      <c r="D134" s="11" t="s">
        <v>103</v>
      </c>
      <c r="E134" s="11">
        <v>13</v>
      </c>
      <c r="F134" s="11">
        <v>0.22857142899999999</v>
      </c>
    </row>
    <row r="135" spans="1:6" ht="15" x14ac:dyDescent="0.2">
      <c r="A135" s="11" t="s">
        <v>61</v>
      </c>
      <c r="B135" s="11" t="s">
        <v>120</v>
      </c>
      <c r="C135" s="11" t="s">
        <v>60</v>
      </c>
      <c r="D135" s="11" t="s">
        <v>104</v>
      </c>
      <c r="E135" s="11">
        <v>14</v>
      </c>
      <c r="F135" s="11">
        <v>0.164285714</v>
      </c>
    </row>
    <row r="136" spans="1:6" ht="15" x14ac:dyDescent="0.2">
      <c r="A136" s="11" t="s">
        <v>61</v>
      </c>
      <c r="B136" s="11" t="s">
        <v>120</v>
      </c>
      <c r="C136" s="11" t="s">
        <v>60</v>
      </c>
      <c r="D136" s="11" t="s">
        <v>111</v>
      </c>
      <c r="E136" s="11">
        <v>15</v>
      </c>
      <c r="F136" s="11">
        <v>0.1</v>
      </c>
    </row>
    <row r="137" spans="1:6" ht="15" x14ac:dyDescent="0.2">
      <c r="A137" s="11" t="s">
        <v>61</v>
      </c>
      <c r="B137" s="11" t="s">
        <v>121</v>
      </c>
      <c r="C137" s="11" t="s">
        <v>57</v>
      </c>
      <c r="D137" s="11" t="s">
        <v>102</v>
      </c>
      <c r="E137" s="11">
        <v>1</v>
      </c>
      <c r="F137" s="11">
        <v>1</v>
      </c>
    </row>
    <row r="138" spans="1:6" ht="15" x14ac:dyDescent="0.2">
      <c r="A138" s="11" t="s">
        <v>61</v>
      </c>
      <c r="B138" s="11" t="s">
        <v>121</v>
      </c>
      <c r="C138" s="11" t="s">
        <v>57</v>
      </c>
      <c r="D138" s="11" t="s">
        <v>101</v>
      </c>
      <c r="E138" s="11">
        <v>2</v>
      </c>
      <c r="F138" s="11">
        <v>0.93571428599999995</v>
      </c>
    </row>
    <row r="139" spans="1:6" ht="15" x14ac:dyDescent="0.2">
      <c r="A139" s="11" t="s">
        <v>61</v>
      </c>
      <c r="B139" s="11" t="s">
        <v>121</v>
      </c>
      <c r="C139" s="11" t="s">
        <v>57</v>
      </c>
      <c r="D139" s="11" t="s">
        <v>100</v>
      </c>
      <c r="E139" s="11">
        <v>3</v>
      </c>
      <c r="F139" s="11">
        <v>0.87142857100000004</v>
      </c>
    </row>
    <row r="140" spans="1:6" ht="15" x14ac:dyDescent="0.2">
      <c r="A140" s="11" t="s">
        <v>61</v>
      </c>
      <c r="B140" s="11" t="s">
        <v>121</v>
      </c>
      <c r="C140" s="11" t="s">
        <v>57</v>
      </c>
      <c r="D140" s="11" t="s">
        <v>103</v>
      </c>
      <c r="E140" s="11">
        <v>4</v>
      </c>
      <c r="F140" s="11">
        <v>0.80714285699999999</v>
      </c>
    </row>
    <row r="141" spans="1:6" ht="15" x14ac:dyDescent="0.2">
      <c r="A141" s="11" t="s">
        <v>61</v>
      </c>
      <c r="B141" s="11" t="s">
        <v>121</v>
      </c>
      <c r="C141" s="11" t="s">
        <v>57</v>
      </c>
      <c r="D141" s="11" t="s">
        <v>99</v>
      </c>
      <c r="E141" s="11">
        <v>5</v>
      </c>
      <c r="F141" s="11">
        <v>0.74285714300000005</v>
      </c>
    </row>
    <row r="142" spans="1:6" ht="15" x14ac:dyDescent="0.2">
      <c r="A142" s="11" t="s">
        <v>61</v>
      </c>
      <c r="B142" s="11" t="s">
        <v>121</v>
      </c>
      <c r="C142" s="11" t="s">
        <v>57</v>
      </c>
      <c r="D142" s="11" t="s">
        <v>110</v>
      </c>
      <c r="E142" s="11">
        <v>6</v>
      </c>
      <c r="F142" s="11">
        <v>0.678571429</v>
      </c>
    </row>
    <row r="143" spans="1:6" ht="15" x14ac:dyDescent="0.2">
      <c r="A143" s="11" t="s">
        <v>61</v>
      </c>
      <c r="B143" s="11" t="s">
        <v>121</v>
      </c>
      <c r="C143" s="11" t="s">
        <v>57</v>
      </c>
      <c r="D143" s="11" t="s">
        <v>112</v>
      </c>
      <c r="E143" s="11">
        <v>7</v>
      </c>
      <c r="F143" s="11">
        <v>0.61428571399999998</v>
      </c>
    </row>
    <row r="144" spans="1:6" ht="15" x14ac:dyDescent="0.2">
      <c r="A144" s="11" t="s">
        <v>61</v>
      </c>
      <c r="B144" s="11" t="s">
        <v>121</v>
      </c>
      <c r="C144" s="11" t="s">
        <v>57</v>
      </c>
      <c r="D144" s="11" t="s">
        <v>113</v>
      </c>
      <c r="E144" s="11">
        <v>8</v>
      </c>
      <c r="F144" s="11">
        <v>0.55000000000000004</v>
      </c>
    </row>
    <row r="145" spans="1:6" ht="15" x14ac:dyDescent="0.2">
      <c r="A145" s="11" t="s">
        <v>61</v>
      </c>
      <c r="B145" s="11" t="s">
        <v>121</v>
      </c>
      <c r="C145" s="11" t="s">
        <v>57</v>
      </c>
      <c r="D145" s="11" t="s">
        <v>109</v>
      </c>
      <c r="E145" s="11">
        <v>9</v>
      </c>
      <c r="F145" s="11">
        <v>0.485714286</v>
      </c>
    </row>
    <row r="146" spans="1:6" ht="15" x14ac:dyDescent="0.2">
      <c r="A146" s="11" t="s">
        <v>61</v>
      </c>
      <c r="B146" s="11" t="s">
        <v>121</v>
      </c>
      <c r="C146" s="11" t="s">
        <v>57</v>
      </c>
      <c r="D146" s="11" t="s">
        <v>104</v>
      </c>
      <c r="E146" s="11">
        <v>10</v>
      </c>
      <c r="F146" s="11">
        <v>0.42142857099999997</v>
      </c>
    </row>
    <row r="147" spans="1:6" ht="15" x14ac:dyDescent="0.2">
      <c r="A147" s="11" t="s">
        <v>61</v>
      </c>
      <c r="B147" s="11" t="s">
        <v>121</v>
      </c>
      <c r="C147" s="11" t="s">
        <v>57</v>
      </c>
      <c r="D147" s="11" t="s">
        <v>111</v>
      </c>
      <c r="E147" s="11">
        <v>11</v>
      </c>
      <c r="F147" s="11">
        <v>0.35714285699999998</v>
      </c>
    </row>
    <row r="148" spans="1:6" ht="15" x14ac:dyDescent="0.2">
      <c r="A148" s="11" t="s">
        <v>61</v>
      </c>
      <c r="B148" s="11" t="s">
        <v>121</v>
      </c>
      <c r="C148" s="11" t="s">
        <v>57</v>
      </c>
      <c r="D148" s="11" t="s">
        <v>106</v>
      </c>
      <c r="E148" s="11">
        <v>12</v>
      </c>
      <c r="F148" s="11">
        <v>0.29285714299999999</v>
      </c>
    </row>
    <row r="149" spans="1:6" ht="15" x14ac:dyDescent="0.2">
      <c r="A149" s="11" t="s">
        <v>61</v>
      </c>
      <c r="B149" s="11" t="s">
        <v>121</v>
      </c>
      <c r="C149" s="11" t="s">
        <v>57</v>
      </c>
      <c r="D149" s="11" t="s">
        <v>107</v>
      </c>
      <c r="E149" s="11">
        <v>13</v>
      </c>
      <c r="F149" s="11">
        <v>0.22857142899999999</v>
      </c>
    </row>
    <row r="150" spans="1:6" ht="15" x14ac:dyDescent="0.2">
      <c r="A150" s="11" t="s">
        <v>61</v>
      </c>
      <c r="B150" s="11" t="s">
        <v>121</v>
      </c>
      <c r="C150" s="11" t="s">
        <v>57</v>
      </c>
      <c r="D150" s="11" t="s">
        <v>108</v>
      </c>
      <c r="E150" s="11">
        <v>14</v>
      </c>
      <c r="F150" s="11">
        <v>0.164285714</v>
      </c>
    </row>
    <row r="151" spans="1:6" ht="15" x14ac:dyDescent="0.2">
      <c r="A151" s="11" t="s">
        <v>61</v>
      </c>
      <c r="B151" s="11" t="s">
        <v>121</v>
      </c>
      <c r="C151" s="11" t="s">
        <v>57</v>
      </c>
      <c r="D151" s="11" t="s">
        <v>105</v>
      </c>
      <c r="E151" s="11">
        <v>15</v>
      </c>
      <c r="F151" s="11">
        <v>0.1</v>
      </c>
    </row>
    <row r="152" spans="1:6" ht="15" x14ac:dyDescent="0.2">
      <c r="A152" s="11" t="s">
        <v>61</v>
      </c>
      <c r="B152" s="11" t="s">
        <v>59</v>
      </c>
      <c r="C152" s="11" t="s">
        <v>59</v>
      </c>
      <c r="D152" s="11" t="s">
        <v>111</v>
      </c>
      <c r="E152" s="11">
        <v>1</v>
      </c>
      <c r="F152" s="11">
        <v>1</v>
      </c>
    </row>
    <row r="153" spans="1:6" ht="15" x14ac:dyDescent="0.2">
      <c r="A153" s="11" t="s">
        <v>61</v>
      </c>
      <c r="B153" s="11" t="s">
        <v>59</v>
      </c>
      <c r="C153" s="11" t="s">
        <v>59</v>
      </c>
      <c r="D153" s="11" t="s">
        <v>105</v>
      </c>
      <c r="E153" s="11">
        <v>2</v>
      </c>
      <c r="F153" s="11">
        <v>0.93571428599999995</v>
      </c>
    </row>
    <row r="154" spans="1:6" ht="15" x14ac:dyDescent="0.2">
      <c r="A154" s="11" t="s">
        <v>61</v>
      </c>
      <c r="B154" s="11" t="s">
        <v>59</v>
      </c>
      <c r="C154" s="11" t="s">
        <v>59</v>
      </c>
      <c r="D154" s="11" t="s">
        <v>102</v>
      </c>
      <c r="E154" s="11">
        <v>3</v>
      </c>
      <c r="F154" s="11">
        <v>0.87142857100000004</v>
      </c>
    </row>
    <row r="155" spans="1:6" ht="15" x14ac:dyDescent="0.2">
      <c r="A155" s="11" t="s">
        <v>61</v>
      </c>
      <c r="B155" s="11" t="s">
        <v>59</v>
      </c>
      <c r="C155" s="11" t="s">
        <v>59</v>
      </c>
      <c r="D155" s="11" t="s">
        <v>101</v>
      </c>
      <c r="E155" s="11">
        <v>4</v>
      </c>
      <c r="F155" s="11">
        <v>0.80714285699999999</v>
      </c>
    </row>
    <row r="156" spans="1:6" ht="15" x14ac:dyDescent="0.2">
      <c r="A156" s="11" t="s">
        <v>61</v>
      </c>
      <c r="B156" s="11" t="s">
        <v>59</v>
      </c>
      <c r="C156" s="11" t="s">
        <v>59</v>
      </c>
      <c r="D156" s="11" t="s">
        <v>109</v>
      </c>
      <c r="E156" s="11">
        <v>5</v>
      </c>
      <c r="F156" s="11">
        <v>0.74285714300000005</v>
      </c>
    </row>
    <row r="157" spans="1:6" ht="15" x14ac:dyDescent="0.2">
      <c r="A157" s="11" t="s">
        <v>61</v>
      </c>
      <c r="B157" s="11" t="s">
        <v>59</v>
      </c>
      <c r="C157" s="11" t="s">
        <v>59</v>
      </c>
      <c r="D157" s="11" t="s">
        <v>113</v>
      </c>
      <c r="E157" s="11">
        <v>6</v>
      </c>
      <c r="F157" s="11">
        <v>0.678571429</v>
      </c>
    </row>
    <row r="158" spans="1:6" ht="15" x14ac:dyDescent="0.2">
      <c r="A158" s="11" t="s">
        <v>61</v>
      </c>
      <c r="B158" s="11" t="s">
        <v>59</v>
      </c>
      <c r="C158" s="11" t="s">
        <v>59</v>
      </c>
      <c r="D158" s="11" t="s">
        <v>110</v>
      </c>
      <c r="E158" s="11">
        <v>7</v>
      </c>
      <c r="F158" s="11">
        <v>0.61428571399999998</v>
      </c>
    </row>
    <row r="159" spans="1:6" ht="15" x14ac:dyDescent="0.2">
      <c r="A159" s="11" t="s">
        <v>61</v>
      </c>
      <c r="B159" s="11" t="s">
        <v>59</v>
      </c>
      <c r="C159" s="11" t="s">
        <v>59</v>
      </c>
      <c r="D159" s="11" t="s">
        <v>107</v>
      </c>
      <c r="E159" s="11">
        <v>8</v>
      </c>
      <c r="F159" s="11">
        <v>0.55000000000000004</v>
      </c>
    </row>
    <row r="160" spans="1:6" ht="15" x14ac:dyDescent="0.2">
      <c r="A160" s="11" t="s">
        <v>61</v>
      </c>
      <c r="B160" s="11" t="s">
        <v>59</v>
      </c>
      <c r="C160" s="11" t="s">
        <v>59</v>
      </c>
      <c r="D160" s="11" t="s">
        <v>106</v>
      </c>
      <c r="E160" s="11">
        <v>9</v>
      </c>
      <c r="F160" s="11">
        <v>0.485714286</v>
      </c>
    </row>
    <row r="161" spans="1:6" ht="15" x14ac:dyDescent="0.2">
      <c r="A161" s="11" t="s">
        <v>61</v>
      </c>
      <c r="B161" s="11" t="s">
        <v>59</v>
      </c>
      <c r="C161" s="11" t="s">
        <v>59</v>
      </c>
      <c r="D161" s="11" t="s">
        <v>99</v>
      </c>
      <c r="E161" s="11">
        <v>10</v>
      </c>
      <c r="F161" s="11">
        <v>0.42142857099999997</v>
      </c>
    </row>
    <row r="162" spans="1:6" ht="15" x14ac:dyDescent="0.2">
      <c r="A162" s="11" t="s">
        <v>61</v>
      </c>
      <c r="B162" s="11" t="s">
        <v>59</v>
      </c>
      <c r="C162" s="11" t="s">
        <v>59</v>
      </c>
      <c r="D162" s="11" t="s">
        <v>100</v>
      </c>
      <c r="E162" s="11">
        <v>11</v>
      </c>
      <c r="F162" s="11">
        <v>0.35714285699999998</v>
      </c>
    </row>
    <row r="163" spans="1:6" ht="15" x14ac:dyDescent="0.2">
      <c r="A163" s="11" t="s">
        <v>61</v>
      </c>
      <c r="B163" s="11" t="s">
        <v>59</v>
      </c>
      <c r="C163" s="11" t="s">
        <v>59</v>
      </c>
      <c r="D163" s="11" t="s">
        <v>108</v>
      </c>
      <c r="E163" s="11">
        <v>12</v>
      </c>
      <c r="F163" s="11">
        <v>0.29285714299999999</v>
      </c>
    </row>
    <row r="164" spans="1:6" ht="15" x14ac:dyDescent="0.2">
      <c r="A164" s="11" t="s">
        <v>61</v>
      </c>
      <c r="B164" s="11" t="s">
        <v>59</v>
      </c>
      <c r="C164" s="11" t="s">
        <v>59</v>
      </c>
      <c r="D164" s="11" t="s">
        <v>103</v>
      </c>
      <c r="E164" s="11">
        <v>13</v>
      </c>
      <c r="F164" s="11">
        <v>0.22857142899999999</v>
      </c>
    </row>
    <row r="165" spans="1:6" ht="15" x14ac:dyDescent="0.2">
      <c r="A165" s="11" t="s">
        <v>61</v>
      </c>
      <c r="B165" s="11" t="s">
        <v>59</v>
      </c>
      <c r="C165" s="11" t="s">
        <v>59</v>
      </c>
      <c r="D165" s="11" t="s">
        <v>104</v>
      </c>
      <c r="E165" s="11">
        <v>14</v>
      </c>
      <c r="F165" s="11">
        <v>0.164285714</v>
      </c>
    </row>
    <row r="166" spans="1:6" ht="15" x14ac:dyDescent="0.2">
      <c r="A166" s="11" t="s">
        <v>61</v>
      </c>
      <c r="B166" s="11" t="s">
        <v>59</v>
      </c>
      <c r="C166" s="11" t="s">
        <v>59</v>
      </c>
      <c r="D166" s="11" t="s">
        <v>112</v>
      </c>
      <c r="E166" s="11">
        <v>15</v>
      </c>
      <c r="F166" s="11">
        <v>0.1</v>
      </c>
    </row>
    <row r="167" spans="1:6" ht="15" x14ac:dyDescent="0.2">
      <c r="A167" s="11" t="s">
        <v>61</v>
      </c>
      <c r="B167" s="11" t="s">
        <v>58</v>
      </c>
      <c r="C167" s="11" t="s">
        <v>58</v>
      </c>
      <c r="D167" s="11" t="s">
        <v>112</v>
      </c>
      <c r="E167" s="11">
        <v>1</v>
      </c>
      <c r="F167" s="11">
        <v>1</v>
      </c>
    </row>
    <row r="168" spans="1:6" ht="15" x14ac:dyDescent="0.2">
      <c r="A168" s="11" t="s">
        <v>61</v>
      </c>
      <c r="B168" s="11" t="s">
        <v>58</v>
      </c>
      <c r="C168" s="11" t="s">
        <v>58</v>
      </c>
      <c r="D168" s="11" t="s">
        <v>102</v>
      </c>
      <c r="E168" s="11">
        <v>2</v>
      </c>
      <c r="F168" s="11">
        <v>0.93571428599999995</v>
      </c>
    </row>
    <row r="169" spans="1:6" ht="15" x14ac:dyDescent="0.2">
      <c r="A169" s="11" t="s">
        <v>61</v>
      </c>
      <c r="B169" s="11" t="s">
        <v>58</v>
      </c>
      <c r="C169" s="11" t="s">
        <v>58</v>
      </c>
      <c r="D169" s="11" t="s">
        <v>101</v>
      </c>
      <c r="E169" s="11">
        <v>3</v>
      </c>
      <c r="F169" s="11">
        <v>0.87142857100000004</v>
      </c>
    </row>
    <row r="170" spans="1:6" ht="15" x14ac:dyDescent="0.2">
      <c r="A170" s="11" t="s">
        <v>61</v>
      </c>
      <c r="B170" s="11" t="s">
        <v>58</v>
      </c>
      <c r="C170" s="11" t="s">
        <v>58</v>
      </c>
      <c r="D170" s="11" t="s">
        <v>100</v>
      </c>
      <c r="E170" s="11">
        <v>4</v>
      </c>
      <c r="F170" s="11">
        <v>0.80714285699999999</v>
      </c>
    </row>
    <row r="171" spans="1:6" ht="15" x14ac:dyDescent="0.2">
      <c r="A171" s="11" t="s">
        <v>61</v>
      </c>
      <c r="B171" s="11" t="s">
        <v>58</v>
      </c>
      <c r="C171" s="11" t="s">
        <v>58</v>
      </c>
      <c r="D171" s="11" t="s">
        <v>99</v>
      </c>
      <c r="E171" s="11">
        <v>5</v>
      </c>
      <c r="F171" s="11">
        <v>0.74285714300000005</v>
      </c>
    </row>
    <row r="172" spans="1:6" ht="15" x14ac:dyDescent="0.2">
      <c r="A172" s="11" t="s">
        <v>61</v>
      </c>
      <c r="B172" s="11" t="s">
        <v>58</v>
      </c>
      <c r="C172" s="11" t="s">
        <v>58</v>
      </c>
      <c r="D172" s="11" t="s">
        <v>113</v>
      </c>
      <c r="E172" s="11">
        <v>6</v>
      </c>
      <c r="F172" s="11">
        <v>0.678571429</v>
      </c>
    </row>
    <row r="173" spans="1:6" ht="15" x14ac:dyDescent="0.2">
      <c r="A173" s="11" t="s">
        <v>61</v>
      </c>
      <c r="B173" s="11" t="s">
        <v>58</v>
      </c>
      <c r="C173" s="11" t="s">
        <v>58</v>
      </c>
      <c r="D173" s="11" t="s">
        <v>109</v>
      </c>
      <c r="E173" s="11">
        <v>7</v>
      </c>
      <c r="F173" s="11">
        <v>0.61428571399999998</v>
      </c>
    </row>
    <row r="174" spans="1:6" ht="15" x14ac:dyDescent="0.2">
      <c r="A174" s="11" t="s">
        <v>61</v>
      </c>
      <c r="B174" s="11" t="s">
        <v>58</v>
      </c>
      <c r="C174" s="11" t="s">
        <v>58</v>
      </c>
      <c r="D174" s="11" t="s">
        <v>107</v>
      </c>
      <c r="E174" s="11">
        <v>8</v>
      </c>
      <c r="F174" s="11">
        <v>0.55000000000000004</v>
      </c>
    </row>
    <row r="175" spans="1:6" ht="15" x14ac:dyDescent="0.2">
      <c r="A175" s="11" t="s">
        <v>61</v>
      </c>
      <c r="B175" s="11" t="s">
        <v>58</v>
      </c>
      <c r="C175" s="11" t="s">
        <v>58</v>
      </c>
      <c r="D175" s="11" t="s">
        <v>106</v>
      </c>
      <c r="E175" s="11">
        <v>9</v>
      </c>
      <c r="F175" s="11">
        <v>0.485714286</v>
      </c>
    </row>
    <row r="176" spans="1:6" ht="15" x14ac:dyDescent="0.2">
      <c r="A176" s="11" t="s">
        <v>61</v>
      </c>
      <c r="B176" s="11" t="s">
        <v>58</v>
      </c>
      <c r="C176" s="11" t="s">
        <v>58</v>
      </c>
      <c r="D176" s="11" t="s">
        <v>110</v>
      </c>
      <c r="E176" s="11">
        <v>10</v>
      </c>
      <c r="F176" s="11">
        <v>0.42142857099999997</v>
      </c>
    </row>
    <row r="177" spans="1:6" ht="15" x14ac:dyDescent="0.2">
      <c r="A177" s="11" t="s">
        <v>61</v>
      </c>
      <c r="B177" s="11" t="s">
        <v>58</v>
      </c>
      <c r="C177" s="11" t="s">
        <v>58</v>
      </c>
      <c r="D177" s="11" t="s">
        <v>108</v>
      </c>
      <c r="E177" s="11">
        <v>11</v>
      </c>
      <c r="F177" s="11">
        <v>0.35714285699999998</v>
      </c>
    </row>
    <row r="178" spans="1:6" ht="15" x14ac:dyDescent="0.2">
      <c r="A178" s="11" t="s">
        <v>61</v>
      </c>
      <c r="B178" s="11" t="s">
        <v>58</v>
      </c>
      <c r="C178" s="11" t="s">
        <v>58</v>
      </c>
      <c r="D178" s="11" t="s">
        <v>103</v>
      </c>
      <c r="E178" s="11">
        <v>12</v>
      </c>
      <c r="F178" s="11">
        <v>0.29285714299999999</v>
      </c>
    </row>
    <row r="179" spans="1:6" ht="15" x14ac:dyDescent="0.2">
      <c r="A179" s="11" t="s">
        <v>61</v>
      </c>
      <c r="B179" s="11" t="s">
        <v>58</v>
      </c>
      <c r="C179" s="11" t="s">
        <v>58</v>
      </c>
      <c r="D179" s="11" t="s">
        <v>104</v>
      </c>
      <c r="E179" s="11">
        <v>13</v>
      </c>
      <c r="F179" s="11">
        <v>0.22857142899999999</v>
      </c>
    </row>
    <row r="180" spans="1:6" ht="15" x14ac:dyDescent="0.2">
      <c r="A180" s="11" t="s">
        <v>61</v>
      </c>
      <c r="B180" s="11" t="s">
        <v>58</v>
      </c>
      <c r="C180" s="11" t="s">
        <v>58</v>
      </c>
      <c r="D180" s="11" t="s">
        <v>105</v>
      </c>
      <c r="E180" s="11">
        <v>14</v>
      </c>
      <c r="F180" s="11">
        <v>0.164285714</v>
      </c>
    </row>
    <row r="181" spans="1:6" ht="15" x14ac:dyDescent="0.2">
      <c r="A181" s="12" t="s">
        <v>61</v>
      </c>
      <c r="B181" s="12" t="s">
        <v>58</v>
      </c>
      <c r="C181" s="12" t="s">
        <v>58</v>
      </c>
      <c r="D181" s="12" t="s">
        <v>111</v>
      </c>
      <c r="E181" s="12">
        <v>15</v>
      </c>
      <c r="F181" s="12">
        <v>0.1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166"/>
  <sheetViews>
    <sheetView showGridLines="0" workbookViewId="0"/>
  </sheetViews>
  <sheetFormatPr defaultColWidth="8.7109375" defaultRowHeight="12.75" x14ac:dyDescent="0.2"/>
  <cols>
    <col min="1" max="1" width="12" customWidth="1"/>
    <col min="2" max="3" width="36" customWidth="1"/>
    <col min="4" max="4" width="18" customWidth="1"/>
    <col min="5" max="5" width="20" customWidth="1"/>
    <col min="6" max="6" width="19" customWidth="1"/>
    <col min="7" max="7" width="17" customWidth="1"/>
    <col min="8" max="8" width="27" customWidth="1"/>
    <col min="9" max="9" width="18" customWidth="1"/>
    <col min="10" max="10" width="13" customWidth="1"/>
  </cols>
  <sheetData>
    <row r="1" spans="1:10" ht="33.950000000000003" customHeight="1" x14ac:dyDescent="0.2">
      <c r="A1" s="7" t="s">
        <v>122</v>
      </c>
      <c r="B1" s="8" t="s">
        <v>123</v>
      </c>
      <c r="C1" s="8" t="s">
        <v>96</v>
      </c>
      <c r="D1" s="8" t="s">
        <v>124</v>
      </c>
      <c r="E1" s="8" t="s">
        <v>125</v>
      </c>
      <c r="F1" s="8" t="s">
        <v>126</v>
      </c>
      <c r="G1" s="8" t="s">
        <v>127</v>
      </c>
      <c r="H1" s="8" t="s">
        <v>128</v>
      </c>
      <c r="I1" s="8" t="s">
        <v>129</v>
      </c>
      <c r="J1" s="8" t="s">
        <v>130</v>
      </c>
    </row>
    <row r="2" spans="1:10" ht="15" x14ac:dyDescent="0.2">
      <c r="A2" s="10">
        <v>1</v>
      </c>
      <c r="B2" s="10" t="s">
        <v>131</v>
      </c>
      <c r="C2" s="10" t="s">
        <v>105</v>
      </c>
      <c r="D2" s="10" t="s">
        <v>132</v>
      </c>
      <c r="E2" s="10" t="s">
        <v>133</v>
      </c>
      <c r="F2" s="10">
        <v>0.5</v>
      </c>
      <c r="G2" s="10" t="s">
        <v>134</v>
      </c>
      <c r="H2" s="10" t="s">
        <v>135</v>
      </c>
      <c r="I2" s="10">
        <v>0.5</v>
      </c>
      <c r="J2" s="10">
        <v>0.25</v>
      </c>
    </row>
    <row r="3" spans="1:10" ht="15" x14ac:dyDescent="0.2">
      <c r="A3" s="11">
        <v>1</v>
      </c>
      <c r="B3" s="11" t="s">
        <v>131</v>
      </c>
      <c r="C3" s="11" t="s">
        <v>99</v>
      </c>
      <c r="D3" s="11" t="s">
        <v>132</v>
      </c>
      <c r="E3" s="11" t="s">
        <v>133</v>
      </c>
      <c r="F3" s="11">
        <v>0.5</v>
      </c>
      <c r="G3" s="11" t="s">
        <v>136</v>
      </c>
      <c r="H3" s="11" t="s">
        <v>137</v>
      </c>
      <c r="I3" s="11">
        <v>1</v>
      </c>
      <c r="J3" s="11">
        <v>0.5</v>
      </c>
    </row>
    <row r="4" spans="1:10" ht="15" x14ac:dyDescent="0.2">
      <c r="A4" s="11">
        <v>1</v>
      </c>
      <c r="B4" s="11" t="s">
        <v>131</v>
      </c>
      <c r="C4" s="11" t="s">
        <v>100</v>
      </c>
      <c r="D4" s="11" t="s">
        <v>132</v>
      </c>
      <c r="E4" s="11" t="s">
        <v>133</v>
      </c>
      <c r="F4" s="11">
        <v>0.5</v>
      </c>
      <c r="G4" s="11" t="s">
        <v>134</v>
      </c>
      <c r="H4" s="11" t="s">
        <v>135</v>
      </c>
      <c r="I4" s="11">
        <v>0.5</v>
      </c>
      <c r="J4" s="11">
        <v>0.25</v>
      </c>
    </row>
    <row r="5" spans="1:10" ht="15" x14ac:dyDescent="0.2">
      <c r="A5" s="11">
        <v>1</v>
      </c>
      <c r="B5" s="11" t="s">
        <v>131</v>
      </c>
      <c r="C5" s="11" t="s">
        <v>101</v>
      </c>
      <c r="D5" s="11" t="s">
        <v>132</v>
      </c>
      <c r="E5" s="11" t="s">
        <v>133</v>
      </c>
      <c r="F5" s="11">
        <v>0.5</v>
      </c>
      <c r="G5" s="11" t="s">
        <v>134</v>
      </c>
      <c r="H5" s="11" t="s">
        <v>135</v>
      </c>
      <c r="I5" s="11">
        <v>0.5</v>
      </c>
      <c r="J5" s="11">
        <v>0.25</v>
      </c>
    </row>
    <row r="6" spans="1:10" ht="15" x14ac:dyDescent="0.2">
      <c r="A6" s="11">
        <v>1</v>
      </c>
      <c r="B6" s="11" t="s">
        <v>131</v>
      </c>
      <c r="C6" s="11" t="s">
        <v>102</v>
      </c>
      <c r="D6" s="11" t="s">
        <v>132</v>
      </c>
      <c r="E6" s="11" t="s">
        <v>133</v>
      </c>
      <c r="F6" s="11">
        <v>0.5</v>
      </c>
      <c r="G6" s="11" t="s">
        <v>134</v>
      </c>
      <c r="H6" s="11" t="s">
        <v>135</v>
      </c>
      <c r="I6" s="11">
        <v>0.5</v>
      </c>
      <c r="J6" s="11">
        <v>0.25</v>
      </c>
    </row>
    <row r="7" spans="1:10" ht="15" x14ac:dyDescent="0.2">
      <c r="A7" s="11">
        <v>1</v>
      </c>
      <c r="B7" s="11" t="s">
        <v>131</v>
      </c>
      <c r="C7" s="11" t="s">
        <v>109</v>
      </c>
      <c r="D7" s="11" t="s">
        <v>132</v>
      </c>
      <c r="E7" s="11" t="s">
        <v>133</v>
      </c>
      <c r="F7" s="11">
        <v>0.5</v>
      </c>
      <c r="G7" s="11" t="s">
        <v>134</v>
      </c>
      <c r="H7" s="11" t="s">
        <v>135</v>
      </c>
      <c r="I7" s="11">
        <v>0.5</v>
      </c>
      <c r="J7" s="11">
        <v>0.25</v>
      </c>
    </row>
    <row r="8" spans="1:10" ht="15" x14ac:dyDescent="0.2">
      <c r="A8" s="11">
        <v>1</v>
      </c>
      <c r="B8" s="11" t="s">
        <v>131</v>
      </c>
      <c r="C8" s="11" t="s">
        <v>110</v>
      </c>
      <c r="D8" s="11" t="s">
        <v>132</v>
      </c>
      <c r="E8" s="11" t="s">
        <v>133</v>
      </c>
      <c r="F8" s="11">
        <v>0.5</v>
      </c>
      <c r="G8" s="11" t="s">
        <v>134</v>
      </c>
      <c r="H8" s="11" t="s">
        <v>135</v>
      </c>
      <c r="I8" s="11">
        <v>0.5</v>
      </c>
      <c r="J8" s="11">
        <v>0.25</v>
      </c>
    </row>
    <row r="9" spans="1:10" ht="15" x14ac:dyDescent="0.2">
      <c r="A9" s="11">
        <v>1</v>
      </c>
      <c r="B9" s="11" t="s">
        <v>131</v>
      </c>
      <c r="C9" s="11" t="s">
        <v>103</v>
      </c>
      <c r="D9" s="11" t="s">
        <v>132</v>
      </c>
      <c r="E9" s="11" t="s">
        <v>133</v>
      </c>
      <c r="F9" s="11">
        <v>0.5</v>
      </c>
      <c r="G9" s="11" t="s">
        <v>134</v>
      </c>
      <c r="H9" s="11" t="s">
        <v>135</v>
      </c>
      <c r="I9" s="11">
        <v>0.5</v>
      </c>
      <c r="J9" s="11">
        <v>0.25</v>
      </c>
    </row>
    <row r="10" spans="1:10" ht="15" x14ac:dyDescent="0.2">
      <c r="A10" s="11">
        <v>1</v>
      </c>
      <c r="B10" s="11" t="s">
        <v>131</v>
      </c>
      <c r="C10" s="11" t="s">
        <v>104</v>
      </c>
      <c r="D10" s="11" t="s">
        <v>132</v>
      </c>
      <c r="E10" s="11" t="s">
        <v>133</v>
      </c>
      <c r="F10" s="11">
        <v>0.5</v>
      </c>
      <c r="G10" s="11" t="s">
        <v>134</v>
      </c>
      <c r="H10" s="11" t="s">
        <v>135</v>
      </c>
      <c r="I10" s="11">
        <v>0.5</v>
      </c>
      <c r="J10" s="11">
        <v>0.25</v>
      </c>
    </row>
    <row r="11" spans="1:10" ht="15" x14ac:dyDescent="0.2">
      <c r="A11" s="11">
        <v>1</v>
      </c>
      <c r="B11" s="11" t="s">
        <v>131</v>
      </c>
      <c r="C11" s="11" t="s">
        <v>111</v>
      </c>
      <c r="D11" s="11" t="s">
        <v>132</v>
      </c>
      <c r="E11" s="11" t="s">
        <v>133</v>
      </c>
      <c r="F11" s="11">
        <v>0.5</v>
      </c>
      <c r="G11" s="11" t="s">
        <v>138</v>
      </c>
      <c r="H11" s="11" t="s">
        <v>139</v>
      </c>
      <c r="I11" s="11">
        <v>0.1</v>
      </c>
      <c r="J11" s="11">
        <v>0.05</v>
      </c>
    </row>
    <row r="12" spans="1:10" ht="15" x14ac:dyDescent="0.2">
      <c r="A12" s="11">
        <v>1</v>
      </c>
      <c r="B12" s="11" t="s">
        <v>131</v>
      </c>
      <c r="C12" s="11" t="s">
        <v>112</v>
      </c>
      <c r="D12" s="11" t="s">
        <v>132</v>
      </c>
      <c r="E12" s="11" t="s">
        <v>133</v>
      </c>
      <c r="F12" s="11">
        <v>0.5</v>
      </c>
      <c r="G12" s="11" t="s">
        <v>138</v>
      </c>
      <c r="H12" s="11" t="s">
        <v>139</v>
      </c>
      <c r="I12" s="11">
        <v>0.1</v>
      </c>
      <c r="J12" s="11">
        <v>0.05</v>
      </c>
    </row>
    <row r="13" spans="1:10" ht="15" x14ac:dyDescent="0.2">
      <c r="A13" s="11">
        <v>1</v>
      </c>
      <c r="B13" s="11" t="s">
        <v>131</v>
      </c>
      <c r="C13" s="11" t="s">
        <v>113</v>
      </c>
      <c r="D13" s="11" t="s">
        <v>132</v>
      </c>
      <c r="E13" s="11" t="s">
        <v>133</v>
      </c>
      <c r="F13" s="11">
        <v>0.5</v>
      </c>
      <c r="G13" s="11" t="s">
        <v>134</v>
      </c>
      <c r="H13" s="11" t="s">
        <v>135</v>
      </c>
      <c r="I13" s="11">
        <v>0.5</v>
      </c>
      <c r="J13" s="11">
        <v>0.25</v>
      </c>
    </row>
    <row r="14" spans="1:10" ht="15" x14ac:dyDescent="0.2">
      <c r="A14" s="11">
        <v>1</v>
      </c>
      <c r="B14" s="11" t="s">
        <v>131</v>
      </c>
      <c r="C14" s="11" t="s">
        <v>106</v>
      </c>
      <c r="D14" s="11" t="s">
        <v>132</v>
      </c>
      <c r="E14" s="11" t="s">
        <v>133</v>
      </c>
      <c r="F14" s="11">
        <v>0.5</v>
      </c>
      <c r="G14" s="11" t="s">
        <v>138</v>
      </c>
      <c r="H14" s="11" t="s">
        <v>139</v>
      </c>
      <c r="I14" s="11">
        <v>0.1</v>
      </c>
      <c r="J14" s="11">
        <v>0.05</v>
      </c>
    </row>
    <row r="15" spans="1:10" ht="15" x14ac:dyDescent="0.2">
      <c r="A15" s="11">
        <v>1</v>
      </c>
      <c r="B15" s="11" t="s">
        <v>131</v>
      </c>
      <c r="C15" s="11" t="s">
        <v>107</v>
      </c>
      <c r="D15" s="11" t="s">
        <v>132</v>
      </c>
      <c r="E15" s="11" t="s">
        <v>133</v>
      </c>
      <c r="F15" s="11">
        <v>0.5</v>
      </c>
      <c r="G15" s="11" t="s">
        <v>134</v>
      </c>
      <c r="H15" s="11" t="s">
        <v>135</v>
      </c>
      <c r="I15" s="11">
        <v>0.5</v>
      </c>
      <c r="J15" s="11">
        <v>0.25</v>
      </c>
    </row>
    <row r="16" spans="1:10" ht="15" x14ac:dyDescent="0.2">
      <c r="A16" s="11">
        <v>1</v>
      </c>
      <c r="B16" s="11" t="s">
        <v>131</v>
      </c>
      <c r="C16" s="11" t="s">
        <v>108</v>
      </c>
      <c r="D16" s="11" t="s">
        <v>132</v>
      </c>
      <c r="E16" s="11" t="s">
        <v>133</v>
      </c>
      <c r="F16" s="11">
        <v>0.5</v>
      </c>
      <c r="G16" s="11" t="s">
        <v>138</v>
      </c>
      <c r="H16" s="11" t="s">
        <v>139</v>
      </c>
      <c r="I16" s="11">
        <v>0.1</v>
      </c>
      <c r="J16" s="11">
        <v>0.05</v>
      </c>
    </row>
    <row r="17" spans="1:10" ht="15" x14ac:dyDescent="0.2">
      <c r="A17" s="11">
        <v>2</v>
      </c>
      <c r="B17" s="11" t="s">
        <v>140</v>
      </c>
      <c r="C17" s="11" t="s">
        <v>105</v>
      </c>
      <c r="D17" s="11" t="s">
        <v>141</v>
      </c>
      <c r="E17" s="11" t="s">
        <v>142</v>
      </c>
      <c r="F17" s="11">
        <v>0.1</v>
      </c>
      <c r="G17" s="11" t="s">
        <v>138</v>
      </c>
      <c r="H17" s="11" t="s">
        <v>139</v>
      </c>
      <c r="I17" s="11">
        <v>0.1</v>
      </c>
      <c r="J17" s="11">
        <v>0.01</v>
      </c>
    </row>
    <row r="18" spans="1:10" ht="15" x14ac:dyDescent="0.2">
      <c r="A18" s="11">
        <v>2</v>
      </c>
      <c r="B18" s="11" t="s">
        <v>140</v>
      </c>
      <c r="C18" s="11" t="s">
        <v>99</v>
      </c>
      <c r="D18" s="11" t="s">
        <v>132</v>
      </c>
      <c r="E18" s="11" t="s">
        <v>133</v>
      </c>
      <c r="F18" s="11">
        <v>0.5</v>
      </c>
      <c r="G18" s="11" t="s">
        <v>134</v>
      </c>
      <c r="H18" s="11" t="s">
        <v>135</v>
      </c>
      <c r="I18" s="11">
        <v>0.5</v>
      </c>
      <c r="J18" s="11">
        <v>0.25</v>
      </c>
    </row>
    <row r="19" spans="1:10" ht="15" x14ac:dyDescent="0.2">
      <c r="A19" s="11">
        <v>2</v>
      </c>
      <c r="B19" s="11" t="s">
        <v>140</v>
      </c>
      <c r="C19" s="11" t="s">
        <v>100</v>
      </c>
      <c r="D19" s="11" t="s">
        <v>132</v>
      </c>
      <c r="E19" s="11" t="s">
        <v>133</v>
      </c>
      <c r="F19" s="11">
        <v>0.5</v>
      </c>
      <c r="G19" s="11" t="s">
        <v>136</v>
      </c>
      <c r="H19" s="11" t="s">
        <v>137</v>
      </c>
      <c r="I19" s="11">
        <v>1</v>
      </c>
      <c r="J19" s="11">
        <v>0.5</v>
      </c>
    </row>
    <row r="20" spans="1:10" ht="15" x14ac:dyDescent="0.2">
      <c r="A20" s="11">
        <v>2</v>
      </c>
      <c r="B20" s="11" t="s">
        <v>140</v>
      </c>
      <c r="C20" s="11" t="s">
        <v>101</v>
      </c>
      <c r="D20" s="11" t="s">
        <v>143</v>
      </c>
      <c r="E20" s="11" t="s">
        <v>144</v>
      </c>
      <c r="F20" s="11">
        <v>1</v>
      </c>
      <c r="G20" s="11" t="s">
        <v>136</v>
      </c>
      <c r="H20" s="11" t="s">
        <v>137</v>
      </c>
      <c r="I20" s="11">
        <v>1</v>
      </c>
      <c r="J20" s="11">
        <v>1</v>
      </c>
    </row>
    <row r="21" spans="1:10" ht="15" x14ac:dyDescent="0.2">
      <c r="A21" s="11">
        <v>2</v>
      </c>
      <c r="B21" s="11" t="s">
        <v>140</v>
      </c>
      <c r="C21" s="11" t="s">
        <v>102</v>
      </c>
      <c r="D21" s="11" t="s">
        <v>143</v>
      </c>
      <c r="E21" s="11" t="s">
        <v>144</v>
      </c>
      <c r="F21" s="11">
        <v>1</v>
      </c>
      <c r="G21" s="11" t="s">
        <v>136</v>
      </c>
      <c r="H21" s="11" t="s">
        <v>137</v>
      </c>
      <c r="I21" s="11">
        <v>1</v>
      </c>
      <c r="J21" s="11">
        <v>1</v>
      </c>
    </row>
    <row r="22" spans="1:10" ht="15" x14ac:dyDescent="0.2">
      <c r="A22" s="11">
        <v>2</v>
      </c>
      <c r="B22" s="11" t="s">
        <v>140</v>
      </c>
      <c r="C22" s="11" t="s">
        <v>109</v>
      </c>
      <c r="D22" s="11" t="s">
        <v>141</v>
      </c>
      <c r="E22" s="11" t="s">
        <v>142</v>
      </c>
      <c r="F22" s="11">
        <v>0.1</v>
      </c>
      <c r="G22" s="11" t="s">
        <v>138</v>
      </c>
      <c r="H22" s="11" t="s">
        <v>139</v>
      </c>
      <c r="I22" s="11">
        <v>0.1</v>
      </c>
      <c r="J22" s="11">
        <v>0.01</v>
      </c>
    </row>
    <row r="23" spans="1:10" ht="15" x14ac:dyDescent="0.2">
      <c r="A23" s="11">
        <v>2</v>
      </c>
      <c r="B23" s="11" t="s">
        <v>140</v>
      </c>
      <c r="C23" s="11" t="s">
        <v>110</v>
      </c>
      <c r="D23" s="11" t="s">
        <v>141</v>
      </c>
      <c r="E23" s="11" t="s">
        <v>142</v>
      </c>
      <c r="F23" s="11">
        <v>0.1</v>
      </c>
      <c r="G23" s="11" t="s">
        <v>134</v>
      </c>
      <c r="H23" s="11" t="s">
        <v>135</v>
      </c>
      <c r="I23" s="11">
        <v>0.5</v>
      </c>
      <c r="J23" s="11">
        <v>0.05</v>
      </c>
    </row>
    <row r="24" spans="1:10" ht="15" x14ac:dyDescent="0.2">
      <c r="A24" s="11">
        <v>2</v>
      </c>
      <c r="B24" s="11" t="s">
        <v>140</v>
      </c>
      <c r="C24" s="11" t="s">
        <v>103</v>
      </c>
      <c r="D24" s="11" t="s">
        <v>132</v>
      </c>
      <c r="E24" s="11" t="s">
        <v>133</v>
      </c>
      <c r="F24" s="11">
        <v>0.5</v>
      </c>
      <c r="G24" s="11" t="s">
        <v>134</v>
      </c>
      <c r="H24" s="11" t="s">
        <v>135</v>
      </c>
      <c r="I24" s="11">
        <v>0.5</v>
      </c>
      <c r="J24" s="11">
        <v>0.25</v>
      </c>
    </row>
    <row r="25" spans="1:10" ht="15" x14ac:dyDescent="0.2">
      <c r="A25" s="11">
        <v>2</v>
      </c>
      <c r="B25" s="11" t="s">
        <v>140</v>
      </c>
      <c r="C25" s="11" t="s">
        <v>104</v>
      </c>
      <c r="D25" s="11" t="s">
        <v>132</v>
      </c>
      <c r="E25" s="11" t="s">
        <v>133</v>
      </c>
      <c r="F25" s="11">
        <v>0.5</v>
      </c>
      <c r="G25" s="11" t="s">
        <v>136</v>
      </c>
      <c r="H25" s="11" t="s">
        <v>137</v>
      </c>
      <c r="I25" s="11">
        <v>1</v>
      </c>
      <c r="J25" s="11">
        <v>0.5</v>
      </c>
    </row>
    <row r="26" spans="1:10" ht="15" x14ac:dyDescent="0.2">
      <c r="A26" s="11">
        <v>2</v>
      </c>
      <c r="B26" s="11" t="s">
        <v>140</v>
      </c>
      <c r="C26" s="11" t="s">
        <v>111</v>
      </c>
      <c r="D26" s="11" t="s">
        <v>132</v>
      </c>
      <c r="E26" s="11" t="s">
        <v>133</v>
      </c>
      <c r="F26" s="11">
        <v>0.5</v>
      </c>
      <c r="G26" s="11" t="s">
        <v>134</v>
      </c>
      <c r="H26" s="11" t="s">
        <v>135</v>
      </c>
      <c r="I26" s="11">
        <v>0.5</v>
      </c>
      <c r="J26" s="11">
        <v>0.25</v>
      </c>
    </row>
    <row r="27" spans="1:10" ht="15" x14ac:dyDescent="0.2">
      <c r="A27" s="11">
        <v>2</v>
      </c>
      <c r="B27" s="11" t="s">
        <v>140</v>
      </c>
      <c r="C27" s="11" t="s">
        <v>112</v>
      </c>
      <c r="D27" s="11" t="s">
        <v>132</v>
      </c>
      <c r="E27" s="11" t="s">
        <v>133</v>
      </c>
      <c r="F27" s="11">
        <v>0.5</v>
      </c>
      <c r="G27" s="11" t="s">
        <v>134</v>
      </c>
      <c r="H27" s="11" t="s">
        <v>135</v>
      </c>
      <c r="I27" s="11">
        <v>0.5</v>
      </c>
      <c r="J27" s="11">
        <v>0.25</v>
      </c>
    </row>
    <row r="28" spans="1:10" ht="15" x14ac:dyDescent="0.2">
      <c r="A28" s="11">
        <v>2</v>
      </c>
      <c r="B28" s="11" t="s">
        <v>140</v>
      </c>
      <c r="C28" s="11" t="s">
        <v>113</v>
      </c>
      <c r="D28" s="11" t="s">
        <v>141</v>
      </c>
      <c r="E28" s="11" t="s">
        <v>142</v>
      </c>
      <c r="F28" s="11">
        <v>0.1</v>
      </c>
      <c r="G28" s="11" t="s">
        <v>138</v>
      </c>
      <c r="H28" s="11" t="s">
        <v>139</v>
      </c>
      <c r="I28" s="11">
        <v>0.1</v>
      </c>
      <c r="J28" s="11">
        <v>0.01</v>
      </c>
    </row>
    <row r="29" spans="1:10" ht="15" x14ac:dyDescent="0.2">
      <c r="A29" s="11">
        <v>2</v>
      </c>
      <c r="B29" s="11" t="s">
        <v>140</v>
      </c>
      <c r="C29" s="11" t="s">
        <v>106</v>
      </c>
      <c r="D29" s="11" t="s">
        <v>132</v>
      </c>
      <c r="E29" s="11" t="s">
        <v>133</v>
      </c>
      <c r="F29" s="11">
        <v>0.5</v>
      </c>
      <c r="G29" s="11" t="s">
        <v>134</v>
      </c>
      <c r="H29" s="11" t="s">
        <v>135</v>
      </c>
      <c r="I29" s="11">
        <v>0.5</v>
      </c>
      <c r="J29" s="11">
        <v>0.25</v>
      </c>
    </row>
    <row r="30" spans="1:10" ht="15" x14ac:dyDescent="0.2">
      <c r="A30" s="11">
        <v>2</v>
      </c>
      <c r="B30" s="11" t="s">
        <v>140</v>
      </c>
      <c r="C30" s="11" t="s">
        <v>107</v>
      </c>
      <c r="D30" s="11" t="s">
        <v>141</v>
      </c>
      <c r="E30" s="11" t="s">
        <v>142</v>
      </c>
      <c r="F30" s="11">
        <v>0.1</v>
      </c>
      <c r="G30" s="11" t="s">
        <v>138</v>
      </c>
      <c r="H30" s="11" t="s">
        <v>139</v>
      </c>
      <c r="I30" s="11">
        <v>0.1</v>
      </c>
      <c r="J30" s="11">
        <v>0.01</v>
      </c>
    </row>
    <row r="31" spans="1:10" ht="15" x14ac:dyDescent="0.2">
      <c r="A31" s="11">
        <v>2</v>
      </c>
      <c r="B31" s="11" t="s">
        <v>140</v>
      </c>
      <c r="C31" s="11" t="s">
        <v>108</v>
      </c>
      <c r="D31" s="11" t="s">
        <v>132</v>
      </c>
      <c r="E31" s="11" t="s">
        <v>133</v>
      </c>
      <c r="F31" s="11">
        <v>0.5</v>
      </c>
      <c r="G31" s="11" t="s">
        <v>134</v>
      </c>
      <c r="H31" s="11" t="s">
        <v>135</v>
      </c>
      <c r="I31" s="11">
        <v>0.5</v>
      </c>
      <c r="J31" s="11">
        <v>0.25</v>
      </c>
    </row>
    <row r="32" spans="1:10" ht="15" x14ac:dyDescent="0.2">
      <c r="A32" s="11">
        <v>3</v>
      </c>
      <c r="B32" s="11" t="s">
        <v>145</v>
      </c>
      <c r="C32" s="11" t="s">
        <v>105</v>
      </c>
      <c r="D32" s="11" t="s">
        <v>141</v>
      </c>
      <c r="E32" s="11" t="s">
        <v>142</v>
      </c>
      <c r="F32" s="11">
        <v>0.1</v>
      </c>
      <c r="G32" s="11" t="s">
        <v>138</v>
      </c>
      <c r="H32" s="11" t="s">
        <v>139</v>
      </c>
      <c r="I32" s="11">
        <v>0.1</v>
      </c>
      <c r="J32" s="11">
        <v>0.01</v>
      </c>
    </row>
    <row r="33" spans="1:10" ht="15" x14ac:dyDescent="0.2">
      <c r="A33" s="11">
        <v>3</v>
      </c>
      <c r="B33" s="11" t="s">
        <v>145</v>
      </c>
      <c r="C33" s="11" t="s">
        <v>99</v>
      </c>
      <c r="D33" s="11" t="s">
        <v>132</v>
      </c>
      <c r="E33" s="11" t="s">
        <v>133</v>
      </c>
      <c r="F33" s="11">
        <v>0.5</v>
      </c>
      <c r="G33" s="11" t="s">
        <v>136</v>
      </c>
      <c r="H33" s="11" t="s">
        <v>137</v>
      </c>
      <c r="I33" s="11">
        <v>1</v>
      </c>
      <c r="J33" s="11">
        <v>0.5</v>
      </c>
    </row>
    <row r="34" spans="1:10" ht="15" x14ac:dyDescent="0.2">
      <c r="A34" s="11">
        <v>3</v>
      </c>
      <c r="B34" s="11" t="s">
        <v>145</v>
      </c>
      <c r="C34" s="11" t="s">
        <v>100</v>
      </c>
      <c r="D34" s="11" t="s">
        <v>143</v>
      </c>
      <c r="E34" s="11" t="s">
        <v>144</v>
      </c>
      <c r="F34" s="11">
        <v>1</v>
      </c>
      <c r="G34" s="11" t="s">
        <v>136</v>
      </c>
      <c r="H34" s="11" t="s">
        <v>137</v>
      </c>
      <c r="I34" s="11">
        <v>1</v>
      </c>
      <c r="J34" s="11">
        <v>1</v>
      </c>
    </row>
    <row r="35" spans="1:10" ht="15" x14ac:dyDescent="0.2">
      <c r="A35" s="11">
        <v>3</v>
      </c>
      <c r="B35" s="11" t="s">
        <v>145</v>
      </c>
      <c r="C35" s="11" t="s">
        <v>101</v>
      </c>
      <c r="D35" s="11" t="s">
        <v>143</v>
      </c>
      <c r="E35" s="11" t="s">
        <v>144</v>
      </c>
      <c r="F35" s="11">
        <v>1</v>
      </c>
      <c r="G35" s="11" t="s">
        <v>136</v>
      </c>
      <c r="H35" s="11" t="s">
        <v>137</v>
      </c>
      <c r="I35" s="11">
        <v>1</v>
      </c>
      <c r="J35" s="11">
        <v>1</v>
      </c>
    </row>
    <row r="36" spans="1:10" ht="15" x14ac:dyDescent="0.2">
      <c r="A36" s="11">
        <v>3</v>
      </c>
      <c r="B36" s="11" t="s">
        <v>145</v>
      </c>
      <c r="C36" s="11" t="s">
        <v>102</v>
      </c>
      <c r="D36" s="11" t="s">
        <v>132</v>
      </c>
      <c r="E36" s="11" t="s">
        <v>133</v>
      </c>
      <c r="F36" s="11">
        <v>0.5</v>
      </c>
      <c r="G36" s="11" t="s">
        <v>136</v>
      </c>
      <c r="H36" s="11" t="s">
        <v>137</v>
      </c>
      <c r="I36" s="11">
        <v>1</v>
      </c>
      <c r="J36" s="11">
        <v>0.5</v>
      </c>
    </row>
    <row r="37" spans="1:10" ht="15" x14ac:dyDescent="0.2">
      <c r="A37" s="11">
        <v>3</v>
      </c>
      <c r="B37" s="11" t="s">
        <v>145</v>
      </c>
      <c r="C37" s="11" t="s">
        <v>109</v>
      </c>
      <c r="D37" s="11" t="s">
        <v>132</v>
      </c>
      <c r="E37" s="11" t="s">
        <v>133</v>
      </c>
      <c r="F37" s="11">
        <v>0.5</v>
      </c>
      <c r="G37" s="11" t="s">
        <v>134</v>
      </c>
      <c r="H37" s="11" t="s">
        <v>135</v>
      </c>
      <c r="I37" s="11">
        <v>0.5</v>
      </c>
      <c r="J37" s="11">
        <v>0.25</v>
      </c>
    </row>
    <row r="38" spans="1:10" ht="15" x14ac:dyDescent="0.2">
      <c r="A38" s="11">
        <v>3</v>
      </c>
      <c r="B38" s="11" t="s">
        <v>145</v>
      </c>
      <c r="C38" s="11" t="s">
        <v>110</v>
      </c>
      <c r="D38" s="11" t="s">
        <v>132</v>
      </c>
      <c r="E38" s="11" t="s">
        <v>133</v>
      </c>
      <c r="F38" s="11">
        <v>0.5</v>
      </c>
      <c r="G38" s="11" t="s">
        <v>134</v>
      </c>
      <c r="H38" s="11" t="s">
        <v>135</v>
      </c>
      <c r="I38" s="11">
        <v>0.5</v>
      </c>
      <c r="J38" s="11">
        <v>0.25</v>
      </c>
    </row>
    <row r="39" spans="1:10" ht="15" x14ac:dyDescent="0.2">
      <c r="A39" s="11">
        <v>3</v>
      </c>
      <c r="B39" s="11" t="s">
        <v>145</v>
      </c>
      <c r="C39" s="11" t="s">
        <v>103</v>
      </c>
      <c r="D39" s="11" t="s">
        <v>143</v>
      </c>
      <c r="E39" s="11" t="s">
        <v>144</v>
      </c>
      <c r="F39" s="11">
        <v>1</v>
      </c>
      <c r="G39" s="11" t="s">
        <v>136</v>
      </c>
      <c r="H39" s="11" t="s">
        <v>137</v>
      </c>
      <c r="I39" s="11">
        <v>1</v>
      </c>
      <c r="J39" s="11">
        <v>1</v>
      </c>
    </row>
    <row r="40" spans="1:10" ht="15" x14ac:dyDescent="0.2">
      <c r="A40" s="11">
        <v>3</v>
      </c>
      <c r="B40" s="11" t="s">
        <v>145</v>
      </c>
      <c r="C40" s="11" t="s">
        <v>104</v>
      </c>
      <c r="D40" s="11" t="s">
        <v>143</v>
      </c>
      <c r="E40" s="11" t="s">
        <v>144</v>
      </c>
      <c r="F40" s="11">
        <v>1</v>
      </c>
      <c r="G40" s="11" t="s">
        <v>134</v>
      </c>
      <c r="H40" s="11" t="s">
        <v>135</v>
      </c>
      <c r="I40" s="11">
        <v>0.5</v>
      </c>
      <c r="J40" s="11">
        <v>0.5</v>
      </c>
    </row>
    <row r="41" spans="1:10" ht="15" x14ac:dyDescent="0.2">
      <c r="A41" s="11">
        <v>3</v>
      </c>
      <c r="B41" s="11" t="s">
        <v>145</v>
      </c>
      <c r="C41" s="11" t="s">
        <v>111</v>
      </c>
      <c r="D41" s="11" t="s">
        <v>143</v>
      </c>
      <c r="E41" s="11" t="s">
        <v>144</v>
      </c>
      <c r="F41" s="11">
        <v>1</v>
      </c>
      <c r="G41" s="11" t="s">
        <v>134</v>
      </c>
      <c r="H41" s="11" t="s">
        <v>135</v>
      </c>
      <c r="I41" s="11">
        <v>0.5</v>
      </c>
      <c r="J41" s="11">
        <v>0.5</v>
      </c>
    </row>
    <row r="42" spans="1:10" ht="15" x14ac:dyDescent="0.2">
      <c r="A42" s="11">
        <v>3</v>
      </c>
      <c r="B42" s="11" t="s">
        <v>145</v>
      </c>
      <c r="C42" s="11" t="s">
        <v>112</v>
      </c>
      <c r="D42" s="11" t="s">
        <v>143</v>
      </c>
      <c r="E42" s="11" t="s">
        <v>144</v>
      </c>
      <c r="F42" s="11">
        <v>1</v>
      </c>
      <c r="G42" s="11" t="s">
        <v>134</v>
      </c>
      <c r="H42" s="11" t="s">
        <v>135</v>
      </c>
      <c r="I42" s="11">
        <v>0.5</v>
      </c>
      <c r="J42" s="11">
        <v>0.5</v>
      </c>
    </row>
    <row r="43" spans="1:10" ht="15" x14ac:dyDescent="0.2">
      <c r="A43" s="11">
        <v>3</v>
      </c>
      <c r="B43" s="11" t="s">
        <v>145</v>
      </c>
      <c r="C43" s="11" t="s">
        <v>113</v>
      </c>
      <c r="D43" s="11" t="s">
        <v>132</v>
      </c>
      <c r="E43" s="11" t="s">
        <v>133</v>
      </c>
      <c r="F43" s="11">
        <v>0.5</v>
      </c>
      <c r="G43" s="11" t="s">
        <v>134</v>
      </c>
      <c r="H43" s="11" t="s">
        <v>135</v>
      </c>
      <c r="I43" s="11">
        <v>0.5</v>
      </c>
      <c r="J43" s="11">
        <v>0.25</v>
      </c>
    </row>
    <row r="44" spans="1:10" ht="15" x14ac:dyDescent="0.2">
      <c r="A44" s="11">
        <v>3</v>
      </c>
      <c r="B44" s="11" t="s">
        <v>145</v>
      </c>
      <c r="C44" s="11" t="s">
        <v>106</v>
      </c>
      <c r="D44" s="11" t="s">
        <v>141</v>
      </c>
      <c r="E44" s="11" t="s">
        <v>142</v>
      </c>
      <c r="F44" s="11">
        <v>0.1</v>
      </c>
      <c r="G44" s="11" t="s">
        <v>138</v>
      </c>
      <c r="H44" s="11" t="s">
        <v>139</v>
      </c>
      <c r="I44" s="11">
        <v>0.1</v>
      </c>
      <c r="J44" s="11">
        <v>0.01</v>
      </c>
    </row>
    <row r="45" spans="1:10" ht="15" x14ac:dyDescent="0.2">
      <c r="A45" s="11">
        <v>3</v>
      </c>
      <c r="B45" s="11" t="s">
        <v>145</v>
      </c>
      <c r="C45" s="11" t="s">
        <v>107</v>
      </c>
      <c r="D45" s="11" t="s">
        <v>132</v>
      </c>
      <c r="E45" s="11" t="s">
        <v>133</v>
      </c>
      <c r="F45" s="11">
        <v>0.5</v>
      </c>
      <c r="G45" s="11" t="s">
        <v>136</v>
      </c>
      <c r="H45" s="11" t="s">
        <v>137</v>
      </c>
      <c r="I45" s="11">
        <v>1</v>
      </c>
      <c r="J45" s="11">
        <v>0.5</v>
      </c>
    </row>
    <row r="46" spans="1:10" ht="15" x14ac:dyDescent="0.2">
      <c r="A46" s="11">
        <v>3</v>
      </c>
      <c r="B46" s="11" t="s">
        <v>145</v>
      </c>
      <c r="C46" s="11" t="s">
        <v>108</v>
      </c>
      <c r="D46" s="11" t="s">
        <v>141</v>
      </c>
      <c r="E46" s="11" t="s">
        <v>142</v>
      </c>
      <c r="F46" s="11">
        <v>0.1</v>
      </c>
      <c r="G46" s="11" t="s">
        <v>134</v>
      </c>
      <c r="H46" s="11" t="s">
        <v>135</v>
      </c>
      <c r="I46" s="11">
        <v>0.5</v>
      </c>
      <c r="J46" s="11">
        <v>0.05</v>
      </c>
    </row>
    <row r="47" spans="1:10" ht="15" x14ac:dyDescent="0.2">
      <c r="A47" s="11">
        <v>4</v>
      </c>
      <c r="B47" s="11" t="s">
        <v>146</v>
      </c>
      <c r="C47" s="11" t="s">
        <v>105</v>
      </c>
      <c r="D47" s="11" t="s">
        <v>141</v>
      </c>
      <c r="E47" s="11" t="s">
        <v>142</v>
      </c>
      <c r="F47" s="11">
        <v>0.1</v>
      </c>
      <c r="G47" s="11" t="s">
        <v>138</v>
      </c>
      <c r="H47" s="11" t="s">
        <v>139</v>
      </c>
      <c r="I47" s="11">
        <v>0.1</v>
      </c>
      <c r="J47" s="11">
        <v>0.01</v>
      </c>
    </row>
    <row r="48" spans="1:10" ht="15" x14ac:dyDescent="0.2">
      <c r="A48" s="11">
        <v>4</v>
      </c>
      <c r="B48" s="11" t="s">
        <v>146</v>
      </c>
      <c r="C48" s="11" t="s">
        <v>99</v>
      </c>
      <c r="D48" s="11" t="s">
        <v>143</v>
      </c>
      <c r="E48" s="11" t="s">
        <v>144</v>
      </c>
      <c r="F48" s="11">
        <v>1</v>
      </c>
      <c r="G48" s="11" t="s">
        <v>136</v>
      </c>
      <c r="H48" s="11" t="s">
        <v>137</v>
      </c>
      <c r="I48" s="11">
        <v>1</v>
      </c>
      <c r="J48" s="11">
        <v>1</v>
      </c>
    </row>
    <row r="49" spans="1:10" ht="15" x14ac:dyDescent="0.2">
      <c r="A49" s="11">
        <v>4</v>
      </c>
      <c r="B49" s="11" t="s">
        <v>146</v>
      </c>
      <c r="C49" s="11" t="s">
        <v>100</v>
      </c>
      <c r="D49" s="11" t="s">
        <v>143</v>
      </c>
      <c r="E49" s="11" t="s">
        <v>144</v>
      </c>
      <c r="F49" s="11">
        <v>1</v>
      </c>
      <c r="G49" s="11" t="s">
        <v>136</v>
      </c>
      <c r="H49" s="11" t="s">
        <v>137</v>
      </c>
      <c r="I49" s="11">
        <v>1</v>
      </c>
      <c r="J49" s="11">
        <v>1</v>
      </c>
    </row>
    <row r="50" spans="1:10" ht="15" x14ac:dyDescent="0.2">
      <c r="A50" s="11">
        <v>4</v>
      </c>
      <c r="B50" s="11" t="s">
        <v>146</v>
      </c>
      <c r="C50" s="11" t="s">
        <v>101</v>
      </c>
      <c r="D50" s="11" t="s">
        <v>132</v>
      </c>
      <c r="E50" s="11" t="s">
        <v>133</v>
      </c>
      <c r="F50" s="11">
        <v>0.5</v>
      </c>
      <c r="G50" s="11" t="s">
        <v>136</v>
      </c>
      <c r="H50" s="11" t="s">
        <v>137</v>
      </c>
      <c r="I50" s="11">
        <v>1</v>
      </c>
      <c r="J50" s="11">
        <v>0.5</v>
      </c>
    </row>
    <row r="51" spans="1:10" ht="15" x14ac:dyDescent="0.2">
      <c r="A51" s="11">
        <v>4</v>
      </c>
      <c r="B51" s="11" t="s">
        <v>146</v>
      </c>
      <c r="C51" s="11" t="s">
        <v>102</v>
      </c>
      <c r="D51" s="11" t="s">
        <v>143</v>
      </c>
      <c r="E51" s="11" t="s">
        <v>144</v>
      </c>
      <c r="F51" s="11">
        <v>1</v>
      </c>
      <c r="G51" s="11" t="s">
        <v>134</v>
      </c>
      <c r="H51" s="11" t="s">
        <v>135</v>
      </c>
      <c r="I51" s="11">
        <v>0.5</v>
      </c>
      <c r="J51" s="11">
        <v>0.5</v>
      </c>
    </row>
    <row r="52" spans="1:10" ht="15" x14ac:dyDescent="0.2">
      <c r="A52" s="11">
        <v>4</v>
      </c>
      <c r="B52" s="11" t="s">
        <v>146</v>
      </c>
      <c r="C52" s="11" t="s">
        <v>109</v>
      </c>
      <c r="D52" s="11" t="s">
        <v>141</v>
      </c>
      <c r="E52" s="11" t="s">
        <v>142</v>
      </c>
      <c r="F52" s="11">
        <v>0.1</v>
      </c>
      <c r="G52" s="11" t="s">
        <v>138</v>
      </c>
      <c r="H52" s="11" t="s">
        <v>139</v>
      </c>
      <c r="I52" s="11">
        <v>0.1</v>
      </c>
      <c r="J52" s="11">
        <v>0.01</v>
      </c>
    </row>
    <row r="53" spans="1:10" ht="15" x14ac:dyDescent="0.2">
      <c r="A53" s="11">
        <v>4</v>
      </c>
      <c r="B53" s="11" t="s">
        <v>146</v>
      </c>
      <c r="C53" s="11" t="s">
        <v>110</v>
      </c>
      <c r="D53" s="11" t="s">
        <v>132</v>
      </c>
      <c r="E53" s="11" t="s">
        <v>133</v>
      </c>
      <c r="F53" s="11">
        <v>0.5</v>
      </c>
      <c r="G53" s="11" t="s">
        <v>134</v>
      </c>
      <c r="H53" s="11" t="s">
        <v>135</v>
      </c>
      <c r="I53" s="11">
        <v>0.5</v>
      </c>
      <c r="J53" s="11">
        <v>0.25</v>
      </c>
    </row>
    <row r="54" spans="1:10" ht="15" x14ac:dyDescent="0.2">
      <c r="A54" s="11">
        <v>4</v>
      </c>
      <c r="B54" s="11" t="s">
        <v>146</v>
      </c>
      <c r="C54" s="11" t="s">
        <v>103</v>
      </c>
      <c r="D54" s="11" t="s">
        <v>141</v>
      </c>
      <c r="E54" s="11" t="s">
        <v>142</v>
      </c>
      <c r="F54" s="11">
        <v>0.1</v>
      </c>
      <c r="G54" s="11" t="s">
        <v>138</v>
      </c>
      <c r="H54" s="11" t="s">
        <v>139</v>
      </c>
      <c r="I54" s="11">
        <v>0.1</v>
      </c>
      <c r="J54" s="11">
        <v>0.01</v>
      </c>
    </row>
    <row r="55" spans="1:10" ht="15" x14ac:dyDescent="0.2">
      <c r="A55" s="11">
        <v>4</v>
      </c>
      <c r="B55" s="11" t="s">
        <v>146</v>
      </c>
      <c r="C55" s="11" t="s">
        <v>104</v>
      </c>
      <c r="D55" s="11" t="s">
        <v>143</v>
      </c>
      <c r="E55" s="11" t="s">
        <v>144</v>
      </c>
      <c r="F55" s="11">
        <v>1</v>
      </c>
      <c r="G55" s="11" t="s">
        <v>134</v>
      </c>
      <c r="H55" s="11" t="s">
        <v>135</v>
      </c>
      <c r="I55" s="11">
        <v>0.5</v>
      </c>
      <c r="J55" s="11">
        <v>0.5</v>
      </c>
    </row>
    <row r="56" spans="1:10" ht="15" x14ac:dyDescent="0.2">
      <c r="A56" s="11">
        <v>4</v>
      </c>
      <c r="B56" s="11" t="s">
        <v>146</v>
      </c>
      <c r="C56" s="11" t="s">
        <v>111</v>
      </c>
      <c r="D56" s="11" t="s">
        <v>143</v>
      </c>
      <c r="E56" s="11" t="s">
        <v>144</v>
      </c>
      <c r="F56" s="11">
        <v>1</v>
      </c>
      <c r="G56" s="11" t="s">
        <v>134</v>
      </c>
      <c r="H56" s="11" t="s">
        <v>135</v>
      </c>
      <c r="I56" s="11">
        <v>0.5</v>
      </c>
      <c r="J56" s="11">
        <v>0.5</v>
      </c>
    </row>
    <row r="57" spans="1:10" ht="15" x14ac:dyDescent="0.2">
      <c r="A57" s="11">
        <v>4</v>
      </c>
      <c r="B57" s="11" t="s">
        <v>146</v>
      </c>
      <c r="C57" s="11" t="s">
        <v>112</v>
      </c>
      <c r="D57" s="11" t="s">
        <v>132</v>
      </c>
      <c r="E57" s="11" t="s">
        <v>133</v>
      </c>
      <c r="F57" s="11">
        <v>0.5</v>
      </c>
      <c r="G57" s="11" t="s">
        <v>138</v>
      </c>
      <c r="H57" s="11" t="s">
        <v>139</v>
      </c>
      <c r="I57" s="11">
        <v>0.1</v>
      </c>
      <c r="J57" s="11">
        <v>0.05</v>
      </c>
    </row>
    <row r="58" spans="1:10" ht="15" x14ac:dyDescent="0.2">
      <c r="A58" s="11">
        <v>4</v>
      </c>
      <c r="B58" s="11" t="s">
        <v>146</v>
      </c>
      <c r="C58" s="11" t="s">
        <v>113</v>
      </c>
      <c r="D58" s="11" t="s">
        <v>132</v>
      </c>
      <c r="E58" s="11" t="s">
        <v>133</v>
      </c>
      <c r="F58" s="11">
        <v>0.5</v>
      </c>
      <c r="G58" s="11" t="s">
        <v>134</v>
      </c>
      <c r="H58" s="11" t="s">
        <v>135</v>
      </c>
      <c r="I58" s="11">
        <v>0.5</v>
      </c>
      <c r="J58" s="11">
        <v>0.25</v>
      </c>
    </row>
    <row r="59" spans="1:10" ht="15" x14ac:dyDescent="0.2">
      <c r="A59" s="11">
        <v>4</v>
      </c>
      <c r="B59" s="11" t="s">
        <v>146</v>
      </c>
      <c r="C59" s="11" t="s">
        <v>106</v>
      </c>
      <c r="D59" s="11" t="s">
        <v>141</v>
      </c>
      <c r="E59" s="11" t="s">
        <v>142</v>
      </c>
      <c r="F59" s="11">
        <v>0.1</v>
      </c>
      <c r="G59" s="11" t="s">
        <v>134</v>
      </c>
      <c r="H59" s="11" t="s">
        <v>135</v>
      </c>
      <c r="I59" s="11">
        <v>0.5</v>
      </c>
      <c r="J59" s="11">
        <v>0.05</v>
      </c>
    </row>
    <row r="60" spans="1:10" ht="15" x14ac:dyDescent="0.2">
      <c r="A60" s="11">
        <v>4</v>
      </c>
      <c r="B60" s="11" t="s">
        <v>146</v>
      </c>
      <c r="C60" s="11" t="s">
        <v>107</v>
      </c>
      <c r="D60" s="11" t="s">
        <v>143</v>
      </c>
      <c r="E60" s="11" t="s">
        <v>144</v>
      </c>
      <c r="F60" s="11">
        <v>1</v>
      </c>
      <c r="G60" s="11" t="s">
        <v>136</v>
      </c>
      <c r="H60" s="11" t="s">
        <v>137</v>
      </c>
      <c r="I60" s="11">
        <v>1</v>
      </c>
      <c r="J60" s="11">
        <v>1</v>
      </c>
    </row>
    <row r="61" spans="1:10" ht="15" x14ac:dyDescent="0.2">
      <c r="A61" s="11">
        <v>4</v>
      </c>
      <c r="B61" s="11" t="s">
        <v>146</v>
      </c>
      <c r="C61" s="11" t="s">
        <v>108</v>
      </c>
      <c r="D61" s="11" t="s">
        <v>132</v>
      </c>
      <c r="E61" s="11" t="s">
        <v>133</v>
      </c>
      <c r="F61" s="11">
        <v>0.5</v>
      </c>
      <c r="G61" s="11" t="s">
        <v>138</v>
      </c>
      <c r="H61" s="11" t="s">
        <v>139</v>
      </c>
      <c r="I61" s="11">
        <v>0.1</v>
      </c>
      <c r="J61" s="11">
        <v>0.05</v>
      </c>
    </row>
    <row r="62" spans="1:10" ht="15" x14ac:dyDescent="0.2">
      <c r="A62" s="11">
        <v>5</v>
      </c>
      <c r="B62" s="11" t="s">
        <v>147</v>
      </c>
      <c r="C62" s="11" t="s">
        <v>105</v>
      </c>
      <c r="D62" s="11" t="s">
        <v>143</v>
      </c>
      <c r="E62" s="11" t="s">
        <v>144</v>
      </c>
      <c r="F62" s="11">
        <v>1</v>
      </c>
      <c r="G62" s="11" t="s">
        <v>136</v>
      </c>
      <c r="H62" s="11" t="s">
        <v>137</v>
      </c>
      <c r="I62" s="11">
        <v>1</v>
      </c>
      <c r="J62" s="11">
        <v>1</v>
      </c>
    </row>
    <row r="63" spans="1:10" ht="15" x14ac:dyDescent="0.2">
      <c r="A63" s="11">
        <v>5</v>
      </c>
      <c r="B63" s="11" t="s">
        <v>147</v>
      </c>
      <c r="C63" s="11" t="s">
        <v>99</v>
      </c>
      <c r="D63" s="11" t="s">
        <v>132</v>
      </c>
      <c r="E63" s="11" t="s">
        <v>133</v>
      </c>
      <c r="F63" s="11">
        <v>0.5</v>
      </c>
      <c r="G63" s="11" t="s">
        <v>138</v>
      </c>
      <c r="H63" s="11" t="s">
        <v>139</v>
      </c>
      <c r="I63" s="11">
        <v>0.1</v>
      </c>
      <c r="J63" s="11">
        <v>0.05</v>
      </c>
    </row>
    <row r="64" spans="1:10" ht="15" x14ac:dyDescent="0.2">
      <c r="A64" s="11">
        <v>5</v>
      </c>
      <c r="B64" s="11" t="s">
        <v>147</v>
      </c>
      <c r="C64" s="11" t="s">
        <v>100</v>
      </c>
      <c r="D64" s="11" t="s">
        <v>132</v>
      </c>
      <c r="E64" s="11" t="s">
        <v>133</v>
      </c>
      <c r="F64" s="11">
        <v>0.5</v>
      </c>
      <c r="G64" s="11" t="s">
        <v>134</v>
      </c>
      <c r="H64" s="11" t="s">
        <v>135</v>
      </c>
      <c r="I64" s="11">
        <v>0.5</v>
      </c>
      <c r="J64" s="11">
        <v>0.25</v>
      </c>
    </row>
    <row r="65" spans="1:10" ht="15" x14ac:dyDescent="0.2">
      <c r="A65" s="11">
        <v>5</v>
      </c>
      <c r="B65" s="11" t="s">
        <v>147</v>
      </c>
      <c r="C65" s="11" t="s">
        <v>101</v>
      </c>
      <c r="D65" s="11" t="s">
        <v>132</v>
      </c>
      <c r="E65" s="11" t="s">
        <v>133</v>
      </c>
      <c r="F65" s="11">
        <v>0.5</v>
      </c>
      <c r="G65" s="11" t="s">
        <v>138</v>
      </c>
      <c r="H65" s="11" t="s">
        <v>139</v>
      </c>
      <c r="I65" s="11">
        <v>0.1</v>
      </c>
      <c r="J65" s="11">
        <v>0.05</v>
      </c>
    </row>
    <row r="66" spans="1:10" ht="15" x14ac:dyDescent="0.2">
      <c r="A66" s="11">
        <v>5</v>
      </c>
      <c r="B66" s="11" t="s">
        <v>147</v>
      </c>
      <c r="C66" s="11" t="s">
        <v>102</v>
      </c>
      <c r="D66" s="11" t="s">
        <v>132</v>
      </c>
      <c r="E66" s="11" t="s">
        <v>133</v>
      </c>
      <c r="F66" s="11">
        <v>0.5</v>
      </c>
      <c r="G66" s="11" t="s">
        <v>134</v>
      </c>
      <c r="H66" s="11" t="s">
        <v>135</v>
      </c>
      <c r="I66" s="11">
        <v>0.5</v>
      </c>
      <c r="J66" s="11">
        <v>0.25</v>
      </c>
    </row>
    <row r="67" spans="1:10" ht="15" x14ac:dyDescent="0.2">
      <c r="A67" s="11">
        <v>5</v>
      </c>
      <c r="B67" s="11" t="s">
        <v>147</v>
      </c>
      <c r="C67" s="11" t="s">
        <v>109</v>
      </c>
      <c r="D67" s="11" t="s">
        <v>141</v>
      </c>
      <c r="E67" s="11" t="s">
        <v>142</v>
      </c>
      <c r="F67" s="11">
        <v>0.1</v>
      </c>
      <c r="G67" s="11" t="s">
        <v>138</v>
      </c>
      <c r="H67" s="11" t="s">
        <v>139</v>
      </c>
      <c r="I67" s="11">
        <v>0.1</v>
      </c>
      <c r="J67" s="11">
        <v>0.01</v>
      </c>
    </row>
    <row r="68" spans="1:10" ht="15" x14ac:dyDescent="0.2">
      <c r="A68" s="11">
        <v>5</v>
      </c>
      <c r="B68" s="11" t="s">
        <v>147</v>
      </c>
      <c r="C68" s="11" t="s">
        <v>110</v>
      </c>
      <c r="D68" s="11" t="s">
        <v>132</v>
      </c>
      <c r="E68" s="11" t="s">
        <v>133</v>
      </c>
      <c r="F68" s="11">
        <v>0.5</v>
      </c>
      <c r="G68" s="11" t="s">
        <v>138</v>
      </c>
      <c r="H68" s="11" t="s">
        <v>139</v>
      </c>
      <c r="I68" s="11">
        <v>0.1</v>
      </c>
      <c r="J68" s="11">
        <v>0.05</v>
      </c>
    </row>
    <row r="69" spans="1:10" ht="15" x14ac:dyDescent="0.2">
      <c r="A69" s="11">
        <v>5</v>
      </c>
      <c r="B69" s="11" t="s">
        <v>147</v>
      </c>
      <c r="C69" s="11" t="s">
        <v>103</v>
      </c>
      <c r="D69" s="11" t="s">
        <v>132</v>
      </c>
      <c r="E69" s="11" t="s">
        <v>133</v>
      </c>
      <c r="F69" s="11">
        <v>0.5</v>
      </c>
      <c r="G69" s="11" t="s">
        <v>138</v>
      </c>
      <c r="H69" s="11" t="s">
        <v>139</v>
      </c>
      <c r="I69" s="11">
        <v>0.1</v>
      </c>
      <c r="J69" s="11">
        <v>0.05</v>
      </c>
    </row>
    <row r="70" spans="1:10" ht="15" x14ac:dyDescent="0.2">
      <c r="A70" s="11">
        <v>5</v>
      </c>
      <c r="B70" s="11" t="s">
        <v>147</v>
      </c>
      <c r="C70" s="11" t="s">
        <v>104</v>
      </c>
      <c r="D70" s="11" t="s">
        <v>132</v>
      </c>
      <c r="E70" s="11" t="s">
        <v>133</v>
      </c>
      <c r="F70" s="11">
        <v>0.5</v>
      </c>
      <c r="G70" s="11" t="s">
        <v>134</v>
      </c>
      <c r="H70" s="11" t="s">
        <v>135</v>
      </c>
      <c r="I70" s="11">
        <v>0.5</v>
      </c>
      <c r="J70" s="11">
        <v>0.25</v>
      </c>
    </row>
    <row r="71" spans="1:10" ht="15" x14ac:dyDescent="0.2">
      <c r="A71" s="11">
        <v>5</v>
      </c>
      <c r="B71" s="11" t="s">
        <v>147</v>
      </c>
      <c r="C71" s="11" t="s">
        <v>111</v>
      </c>
      <c r="D71" s="11" t="s">
        <v>132</v>
      </c>
      <c r="E71" s="11" t="s">
        <v>133</v>
      </c>
      <c r="F71" s="11">
        <v>0.5</v>
      </c>
      <c r="G71" s="11" t="s">
        <v>138</v>
      </c>
      <c r="H71" s="11" t="s">
        <v>139</v>
      </c>
      <c r="I71" s="11">
        <v>0.1</v>
      </c>
      <c r="J71" s="11">
        <v>0.05</v>
      </c>
    </row>
    <row r="72" spans="1:10" ht="15" x14ac:dyDescent="0.2">
      <c r="A72" s="11">
        <v>5</v>
      </c>
      <c r="B72" s="11" t="s">
        <v>147</v>
      </c>
      <c r="C72" s="11" t="s">
        <v>112</v>
      </c>
      <c r="D72" s="11" t="s">
        <v>141</v>
      </c>
      <c r="E72" s="11" t="s">
        <v>142</v>
      </c>
      <c r="F72" s="11">
        <v>0.1</v>
      </c>
      <c r="G72" s="11" t="s">
        <v>138</v>
      </c>
      <c r="H72" s="11" t="s">
        <v>139</v>
      </c>
      <c r="I72" s="11">
        <v>0.1</v>
      </c>
      <c r="J72" s="11">
        <v>0.01</v>
      </c>
    </row>
    <row r="73" spans="1:10" ht="15" x14ac:dyDescent="0.2">
      <c r="A73" s="11">
        <v>5</v>
      </c>
      <c r="B73" s="11" t="s">
        <v>147</v>
      </c>
      <c r="C73" s="11" t="s">
        <v>113</v>
      </c>
      <c r="D73" s="11" t="s">
        <v>132</v>
      </c>
      <c r="E73" s="11" t="s">
        <v>133</v>
      </c>
      <c r="F73" s="11">
        <v>0.5</v>
      </c>
      <c r="G73" s="11" t="s">
        <v>134</v>
      </c>
      <c r="H73" s="11" t="s">
        <v>135</v>
      </c>
      <c r="I73" s="11">
        <v>0.5</v>
      </c>
      <c r="J73" s="11">
        <v>0.25</v>
      </c>
    </row>
    <row r="74" spans="1:10" ht="15" x14ac:dyDescent="0.2">
      <c r="A74" s="11">
        <v>5</v>
      </c>
      <c r="B74" s="11" t="s">
        <v>147</v>
      </c>
      <c r="C74" s="11" t="s">
        <v>106</v>
      </c>
      <c r="D74" s="11" t="s">
        <v>132</v>
      </c>
      <c r="E74" s="11" t="s">
        <v>133</v>
      </c>
      <c r="F74" s="11">
        <v>0.5</v>
      </c>
      <c r="G74" s="11" t="s">
        <v>138</v>
      </c>
      <c r="H74" s="11" t="s">
        <v>139</v>
      </c>
      <c r="I74" s="11">
        <v>0.1</v>
      </c>
      <c r="J74" s="11">
        <v>0.05</v>
      </c>
    </row>
    <row r="75" spans="1:10" ht="15" x14ac:dyDescent="0.2">
      <c r="A75" s="11">
        <v>5</v>
      </c>
      <c r="B75" s="11" t="s">
        <v>147</v>
      </c>
      <c r="C75" s="11" t="s">
        <v>107</v>
      </c>
      <c r="D75" s="11" t="s">
        <v>141</v>
      </c>
      <c r="E75" s="11" t="s">
        <v>142</v>
      </c>
      <c r="F75" s="11">
        <v>0.1</v>
      </c>
      <c r="G75" s="11" t="s">
        <v>138</v>
      </c>
      <c r="H75" s="11" t="s">
        <v>139</v>
      </c>
      <c r="I75" s="11">
        <v>0.1</v>
      </c>
      <c r="J75" s="11">
        <v>0.01</v>
      </c>
    </row>
    <row r="76" spans="1:10" ht="15" x14ac:dyDescent="0.2">
      <c r="A76" s="11">
        <v>5</v>
      </c>
      <c r="B76" s="11" t="s">
        <v>147</v>
      </c>
      <c r="C76" s="11" t="s">
        <v>108</v>
      </c>
      <c r="D76" s="11" t="s">
        <v>132</v>
      </c>
      <c r="E76" s="11" t="s">
        <v>133</v>
      </c>
      <c r="F76" s="11">
        <v>0.5</v>
      </c>
      <c r="G76" s="11" t="s">
        <v>138</v>
      </c>
      <c r="H76" s="11" t="s">
        <v>139</v>
      </c>
      <c r="I76" s="11">
        <v>0.1</v>
      </c>
      <c r="J76" s="11">
        <v>0.05</v>
      </c>
    </row>
    <row r="77" spans="1:10" ht="15" x14ac:dyDescent="0.2">
      <c r="A77" s="11">
        <v>6</v>
      </c>
      <c r="B77" s="11" t="s">
        <v>148</v>
      </c>
      <c r="C77" s="11" t="s">
        <v>105</v>
      </c>
      <c r="D77" s="11" t="s">
        <v>132</v>
      </c>
      <c r="E77" s="11" t="s">
        <v>133</v>
      </c>
      <c r="F77" s="11">
        <v>0.5</v>
      </c>
      <c r="G77" s="11" t="s">
        <v>134</v>
      </c>
      <c r="H77" s="11" t="s">
        <v>135</v>
      </c>
      <c r="I77" s="11">
        <v>0.5</v>
      </c>
      <c r="J77" s="11">
        <v>0.25</v>
      </c>
    </row>
    <row r="78" spans="1:10" ht="15" x14ac:dyDescent="0.2">
      <c r="A78" s="11">
        <v>6</v>
      </c>
      <c r="B78" s="11" t="s">
        <v>148</v>
      </c>
      <c r="C78" s="11" t="s">
        <v>99</v>
      </c>
      <c r="D78" s="11" t="s">
        <v>132</v>
      </c>
      <c r="E78" s="11" t="s">
        <v>133</v>
      </c>
      <c r="F78" s="11">
        <v>0.5</v>
      </c>
      <c r="G78" s="11" t="s">
        <v>134</v>
      </c>
      <c r="H78" s="11" t="s">
        <v>135</v>
      </c>
      <c r="I78" s="11">
        <v>0.5</v>
      </c>
      <c r="J78" s="11">
        <v>0.25</v>
      </c>
    </row>
    <row r="79" spans="1:10" ht="15" x14ac:dyDescent="0.2">
      <c r="A79" s="11">
        <v>6</v>
      </c>
      <c r="B79" s="11" t="s">
        <v>148</v>
      </c>
      <c r="C79" s="11" t="s">
        <v>100</v>
      </c>
      <c r="D79" s="11" t="s">
        <v>132</v>
      </c>
      <c r="E79" s="11" t="s">
        <v>133</v>
      </c>
      <c r="F79" s="11">
        <v>0.5</v>
      </c>
      <c r="G79" s="11" t="s">
        <v>134</v>
      </c>
      <c r="H79" s="11" t="s">
        <v>135</v>
      </c>
      <c r="I79" s="11">
        <v>0.5</v>
      </c>
      <c r="J79" s="11">
        <v>0.25</v>
      </c>
    </row>
    <row r="80" spans="1:10" ht="15" x14ac:dyDescent="0.2">
      <c r="A80" s="11">
        <v>6</v>
      </c>
      <c r="B80" s="11" t="s">
        <v>148</v>
      </c>
      <c r="C80" s="11" t="s">
        <v>101</v>
      </c>
      <c r="D80" s="11" t="s">
        <v>143</v>
      </c>
      <c r="E80" s="11" t="s">
        <v>144</v>
      </c>
      <c r="F80" s="11">
        <v>1</v>
      </c>
      <c r="G80" s="11" t="s">
        <v>134</v>
      </c>
      <c r="H80" s="11" t="s">
        <v>135</v>
      </c>
      <c r="I80" s="11">
        <v>0.5</v>
      </c>
      <c r="J80" s="11">
        <v>0.5</v>
      </c>
    </row>
    <row r="81" spans="1:10" ht="15" x14ac:dyDescent="0.2">
      <c r="A81" s="11">
        <v>6</v>
      </c>
      <c r="B81" s="11" t="s">
        <v>148</v>
      </c>
      <c r="C81" s="11" t="s">
        <v>102</v>
      </c>
      <c r="D81" s="11" t="s">
        <v>141</v>
      </c>
      <c r="E81" s="11" t="s">
        <v>142</v>
      </c>
      <c r="F81" s="11">
        <v>0.1</v>
      </c>
      <c r="G81" s="11" t="s">
        <v>138</v>
      </c>
      <c r="H81" s="11" t="s">
        <v>139</v>
      </c>
      <c r="I81" s="11">
        <v>0.1</v>
      </c>
      <c r="J81" s="11">
        <v>0.01</v>
      </c>
    </row>
    <row r="82" spans="1:10" ht="15" x14ac:dyDescent="0.2">
      <c r="A82" s="11">
        <v>6</v>
      </c>
      <c r="B82" s="11" t="s">
        <v>148</v>
      </c>
      <c r="C82" s="11" t="s">
        <v>109</v>
      </c>
      <c r="D82" s="11" t="s">
        <v>143</v>
      </c>
      <c r="E82" s="11" t="s">
        <v>144</v>
      </c>
      <c r="F82" s="11">
        <v>1</v>
      </c>
      <c r="G82" s="11" t="s">
        <v>136</v>
      </c>
      <c r="H82" s="11" t="s">
        <v>137</v>
      </c>
      <c r="I82" s="11">
        <v>1</v>
      </c>
      <c r="J82" s="11">
        <v>1</v>
      </c>
    </row>
    <row r="83" spans="1:10" ht="15" x14ac:dyDescent="0.2">
      <c r="A83" s="11">
        <v>6</v>
      </c>
      <c r="B83" s="11" t="s">
        <v>148</v>
      </c>
      <c r="C83" s="11" t="s">
        <v>110</v>
      </c>
      <c r="D83" s="11" t="s">
        <v>143</v>
      </c>
      <c r="E83" s="11" t="s">
        <v>144</v>
      </c>
      <c r="F83" s="11">
        <v>1</v>
      </c>
      <c r="G83" s="11" t="s">
        <v>134</v>
      </c>
      <c r="H83" s="11" t="s">
        <v>135</v>
      </c>
      <c r="I83" s="11">
        <v>0.5</v>
      </c>
      <c r="J83" s="11">
        <v>0.5</v>
      </c>
    </row>
    <row r="84" spans="1:10" ht="15" x14ac:dyDescent="0.2">
      <c r="A84" s="11">
        <v>6</v>
      </c>
      <c r="B84" s="11" t="s">
        <v>148</v>
      </c>
      <c r="C84" s="11" t="s">
        <v>103</v>
      </c>
      <c r="D84" s="11" t="s">
        <v>141</v>
      </c>
      <c r="E84" s="11" t="s">
        <v>142</v>
      </c>
      <c r="F84" s="11">
        <v>0.1</v>
      </c>
      <c r="G84" s="11" t="s">
        <v>138</v>
      </c>
      <c r="H84" s="11" t="s">
        <v>139</v>
      </c>
      <c r="I84" s="11">
        <v>0.1</v>
      </c>
      <c r="J84" s="11">
        <v>0.01</v>
      </c>
    </row>
    <row r="85" spans="1:10" ht="15" x14ac:dyDescent="0.2">
      <c r="A85" s="11">
        <v>6</v>
      </c>
      <c r="B85" s="11" t="s">
        <v>148</v>
      </c>
      <c r="C85" s="11" t="s">
        <v>104</v>
      </c>
      <c r="D85" s="11" t="s">
        <v>141</v>
      </c>
      <c r="E85" s="11" t="s">
        <v>142</v>
      </c>
      <c r="F85" s="11">
        <v>0.1</v>
      </c>
      <c r="G85" s="11" t="s">
        <v>138</v>
      </c>
      <c r="H85" s="11" t="s">
        <v>139</v>
      </c>
      <c r="I85" s="11">
        <v>0.1</v>
      </c>
      <c r="J85" s="11">
        <v>0.01</v>
      </c>
    </row>
    <row r="86" spans="1:10" ht="15" x14ac:dyDescent="0.2">
      <c r="A86" s="11">
        <v>6</v>
      </c>
      <c r="B86" s="11" t="s">
        <v>148</v>
      </c>
      <c r="C86" s="11" t="s">
        <v>111</v>
      </c>
      <c r="D86" s="11" t="s">
        <v>143</v>
      </c>
      <c r="E86" s="11" t="s">
        <v>144</v>
      </c>
      <c r="F86" s="11">
        <v>1</v>
      </c>
      <c r="G86" s="11" t="s">
        <v>136</v>
      </c>
      <c r="H86" s="11" t="s">
        <v>137</v>
      </c>
      <c r="I86" s="11">
        <v>1</v>
      </c>
      <c r="J86" s="11">
        <v>1</v>
      </c>
    </row>
    <row r="87" spans="1:10" ht="15" x14ac:dyDescent="0.2">
      <c r="A87" s="11">
        <v>6</v>
      </c>
      <c r="B87" s="11" t="s">
        <v>148</v>
      </c>
      <c r="C87" s="11" t="s">
        <v>112</v>
      </c>
      <c r="D87" s="11" t="s">
        <v>141</v>
      </c>
      <c r="E87" s="11" t="s">
        <v>142</v>
      </c>
      <c r="F87" s="11">
        <v>0.1</v>
      </c>
      <c r="G87" s="11" t="s">
        <v>138</v>
      </c>
      <c r="H87" s="11" t="s">
        <v>139</v>
      </c>
      <c r="I87" s="11">
        <v>0.1</v>
      </c>
      <c r="J87" s="11">
        <v>0.01</v>
      </c>
    </row>
    <row r="88" spans="1:10" ht="15" x14ac:dyDescent="0.2">
      <c r="A88" s="11">
        <v>6</v>
      </c>
      <c r="B88" s="11" t="s">
        <v>148</v>
      </c>
      <c r="C88" s="11" t="s">
        <v>113</v>
      </c>
      <c r="D88" s="11" t="s">
        <v>143</v>
      </c>
      <c r="E88" s="11" t="s">
        <v>144</v>
      </c>
      <c r="F88" s="11">
        <v>1</v>
      </c>
      <c r="G88" s="11" t="s">
        <v>134</v>
      </c>
      <c r="H88" s="11" t="s">
        <v>135</v>
      </c>
      <c r="I88" s="11">
        <v>0.5</v>
      </c>
      <c r="J88" s="11">
        <v>0.5</v>
      </c>
    </row>
    <row r="89" spans="1:10" ht="15" x14ac:dyDescent="0.2">
      <c r="A89" s="11">
        <v>6</v>
      </c>
      <c r="B89" s="11" t="s">
        <v>148</v>
      </c>
      <c r="C89" s="11" t="s">
        <v>106</v>
      </c>
      <c r="D89" s="11" t="s">
        <v>141</v>
      </c>
      <c r="E89" s="11" t="s">
        <v>142</v>
      </c>
      <c r="F89" s="11">
        <v>0.1</v>
      </c>
      <c r="G89" s="11" t="s">
        <v>138</v>
      </c>
      <c r="H89" s="11" t="s">
        <v>139</v>
      </c>
      <c r="I89" s="11">
        <v>0.1</v>
      </c>
      <c r="J89" s="11">
        <v>0.01</v>
      </c>
    </row>
    <row r="90" spans="1:10" ht="15" x14ac:dyDescent="0.2">
      <c r="A90" s="11">
        <v>6</v>
      </c>
      <c r="B90" s="11" t="s">
        <v>148</v>
      </c>
      <c r="C90" s="11" t="s">
        <v>107</v>
      </c>
      <c r="D90" s="11" t="s">
        <v>141</v>
      </c>
      <c r="E90" s="11" t="s">
        <v>142</v>
      </c>
      <c r="F90" s="11">
        <v>0.1</v>
      </c>
      <c r="G90" s="11" t="s">
        <v>138</v>
      </c>
      <c r="H90" s="11" t="s">
        <v>139</v>
      </c>
      <c r="I90" s="11">
        <v>0.1</v>
      </c>
      <c r="J90" s="11">
        <v>0.01</v>
      </c>
    </row>
    <row r="91" spans="1:10" ht="15" x14ac:dyDescent="0.2">
      <c r="A91" s="11">
        <v>6</v>
      </c>
      <c r="B91" s="11" t="s">
        <v>148</v>
      </c>
      <c r="C91" s="11" t="s">
        <v>108</v>
      </c>
      <c r="D91" s="11" t="s">
        <v>141</v>
      </c>
      <c r="E91" s="11" t="s">
        <v>142</v>
      </c>
      <c r="F91" s="11">
        <v>0.1</v>
      </c>
      <c r="G91" s="11" t="s">
        <v>138</v>
      </c>
      <c r="H91" s="11" t="s">
        <v>139</v>
      </c>
      <c r="I91" s="11">
        <v>0.1</v>
      </c>
      <c r="J91" s="11">
        <v>0.01</v>
      </c>
    </row>
    <row r="92" spans="1:10" ht="15" x14ac:dyDescent="0.2">
      <c r="A92" s="11">
        <v>7</v>
      </c>
      <c r="B92" s="11" t="s">
        <v>149</v>
      </c>
      <c r="C92" s="11" t="s">
        <v>105</v>
      </c>
      <c r="D92" s="11" t="s">
        <v>141</v>
      </c>
      <c r="E92" s="11" t="s">
        <v>142</v>
      </c>
      <c r="F92" s="11">
        <v>0.1</v>
      </c>
      <c r="G92" s="11" t="s">
        <v>138</v>
      </c>
      <c r="H92" s="11" t="s">
        <v>139</v>
      </c>
      <c r="I92" s="11">
        <v>0.1</v>
      </c>
      <c r="J92" s="11">
        <v>0.01</v>
      </c>
    </row>
    <row r="93" spans="1:10" ht="15" x14ac:dyDescent="0.2">
      <c r="A93" s="11">
        <v>7</v>
      </c>
      <c r="B93" s="11" t="s">
        <v>149</v>
      </c>
      <c r="C93" s="11" t="s">
        <v>99</v>
      </c>
      <c r="D93" s="11" t="s">
        <v>141</v>
      </c>
      <c r="E93" s="11" t="s">
        <v>142</v>
      </c>
      <c r="F93" s="11">
        <v>0.1</v>
      </c>
      <c r="G93" s="11" t="s">
        <v>138</v>
      </c>
      <c r="H93" s="11" t="s">
        <v>139</v>
      </c>
      <c r="I93" s="11">
        <v>0.1</v>
      </c>
      <c r="J93" s="11">
        <v>0.01</v>
      </c>
    </row>
    <row r="94" spans="1:10" ht="15" x14ac:dyDescent="0.2">
      <c r="A94" s="11">
        <v>7</v>
      </c>
      <c r="B94" s="11" t="s">
        <v>149</v>
      </c>
      <c r="C94" s="11" t="s">
        <v>100</v>
      </c>
      <c r="D94" s="11" t="s">
        <v>141</v>
      </c>
      <c r="E94" s="11" t="s">
        <v>142</v>
      </c>
      <c r="F94" s="11">
        <v>0.1</v>
      </c>
      <c r="G94" s="11" t="s">
        <v>134</v>
      </c>
      <c r="H94" s="11" t="s">
        <v>135</v>
      </c>
      <c r="I94" s="11">
        <v>0.5</v>
      </c>
      <c r="J94" s="11">
        <v>0.05</v>
      </c>
    </row>
    <row r="95" spans="1:10" ht="15" x14ac:dyDescent="0.2">
      <c r="A95" s="11">
        <v>7</v>
      </c>
      <c r="B95" s="11" t="s">
        <v>149</v>
      </c>
      <c r="C95" s="11" t="s">
        <v>101</v>
      </c>
      <c r="D95" s="11" t="s">
        <v>132</v>
      </c>
      <c r="E95" s="11" t="s">
        <v>133</v>
      </c>
      <c r="F95" s="11">
        <v>0.5</v>
      </c>
      <c r="G95" s="11" t="s">
        <v>134</v>
      </c>
      <c r="H95" s="11" t="s">
        <v>135</v>
      </c>
      <c r="I95" s="11">
        <v>0.5</v>
      </c>
      <c r="J95" s="11">
        <v>0.25</v>
      </c>
    </row>
    <row r="96" spans="1:10" ht="15" x14ac:dyDescent="0.2">
      <c r="A96" s="11">
        <v>7</v>
      </c>
      <c r="B96" s="11" t="s">
        <v>149</v>
      </c>
      <c r="C96" s="11" t="s">
        <v>102</v>
      </c>
      <c r="D96" s="11" t="s">
        <v>141</v>
      </c>
      <c r="E96" s="11" t="s">
        <v>142</v>
      </c>
      <c r="F96" s="11">
        <v>0.1</v>
      </c>
      <c r="G96" s="11" t="s">
        <v>138</v>
      </c>
      <c r="H96" s="11" t="s">
        <v>139</v>
      </c>
      <c r="I96" s="11">
        <v>0.1</v>
      </c>
      <c r="J96" s="11">
        <v>0.01</v>
      </c>
    </row>
    <row r="97" spans="1:10" ht="15" x14ac:dyDescent="0.2">
      <c r="A97" s="11">
        <v>7</v>
      </c>
      <c r="B97" s="11" t="s">
        <v>149</v>
      </c>
      <c r="C97" s="11" t="s">
        <v>109</v>
      </c>
      <c r="D97" s="11" t="s">
        <v>132</v>
      </c>
      <c r="E97" s="11" t="s">
        <v>133</v>
      </c>
      <c r="F97" s="11">
        <v>0.5</v>
      </c>
      <c r="G97" s="11" t="s">
        <v>138</v>
      </c>
      <c r="H97" s="11" t="s">
        <v>139</v>
      </c>
      <c r="I97" s="11">
        <v>0.1</v>
      </c>
      <c r="J97" s="11">
        <v>0.05</v>
      </c>
    </row>
    <row r="98" spans="1:10" ht="15" x14ac:dyDescent="0.2">
      <c r="A98" s="11">
        <v>7</v>
      </c>
      <c r="B98" s="11" t="s">
        <v>149</v>
      </c>
      <c r="C98" s="11" t="s">
        <v>110</v>
      </c>
      <c r="D98" s="11" t="s">
        <v>141</v>
      </c>
      <c r="E98" s="11" t="s">
        <v>142</v>
      </c>
      <c r="F98" s="11">
        <v>0.1</v>
      </c>
      <c r="G98" s="11" t="s">
        <v>138</v>
      </c>
      <c r="H98" s="11" t="s">
        <v>139</v>
      </c>
      <c r="I98" s="11">
        <v>0.1</v>
      </c>
      <c r="J98" s="11">
        <v>0.01</v>
      </c>
    </row>
    <row r="99" spans="1:10" ht="15" x14ac:dyDescent="0.2">
      <c r="A99" s="11">
        <v>7</v>
      </c>
      <c r="B99" s="11" t="s">
        <v>149</v>
      </c>
      <c r="C99" s="11" t="s">
        <v>103</v>
      </c>
      <c r="D99" s="11" t="s">
        <v>141</v>
      </c>
      <c r="E99" s="11" t="s">
        <v>142</v>
      </c>
      <c r="F99" s="11">
        <v>0.1</v>
      </c>
      <c r="G99" s="11" t="s">
        <v>138</v>
      </c>
      <c r="H99" s="11" t="s">
        <v>139</v>
      </c>
      <c r="I99" s="11">
        <v>0.1</v>
      </c>
      <c r="J99" s="11">
        <v>0.01</v>
      </c>
    </row>
    <row r="100" spans="1:10" ht="15" x14ac:dyDescent="0.2">
      <c r="A100" s="11">
        <v>7</v>
      </c>
      <c r="B100" s="11" t="s">
        <v>149</v>
      </c>
      <c r="C100" s="11" t="s">
        <v>104</v>
      </c>
      <c r="D100" s="11" t="s">
        <v>141</v>
      </c>
      <c r="E100" s="11" t="s">
        <v>142</v>
      </c>
      <c r="F100" s="11">
        <v>0.1</v>
      </c>
      <c r="G100" s="11" t="s">
        <v>138</v>
      </c>
      <c r="H100" s="11" t="s">
        <v>139</v>
      </c>
      <c r="I100" s="11">
        <v>0.1</v>
      </c>
      <c r="J100" s="11">
        <v>0.01</v>
      </c>
    </row>
    <row r="101" spans="1:10" ht="15" x14ac:dyDescent="0.2">
      <c r="A101" s="11">
        <v>7</v>
      </c>
      <c r="B101" s="11" t="s">
        <v>149</v>
      </c>
      <c r="C101" s="11" t="s">
        <v>111</v>
      </c>
      <c r="D101" s="11" t="s">
        <v>143</v>
      </c>
      <c r="E101" s="11" t="s">
        <v>144</v>
      </c>
      <c r="F101" s="11">
        <v>1</v>
      </c>
      <c r="G101" s="11" t="s">
        <v>136</v>
      </c>
      <c r="H101" s="11" t="s">
        <v>137</v>
      </c>
      <c r="I101" s="11">
        <v>1</v>
      </c>
      <c r="J101" s="11">
        <v>1</v>
      </c>
    </row>
    <row r="102" spans="1:10" ht="15" x14ac:dyDescent="0.2">
      <c r="A102" s="11">
        <v>7</v>
      </c>
      <c r="B102" s="11" t="s">
        <v>149</v>
      </c>
      <c r="C102" s="11" t="s">
        <v>112</v>
      </c>
      <c r="D102" s="11" t="s">
        <v>143</v>
      </c>
      <c r="E102" s="11" t="s">
        <v>144</v>
      </c>
      <c r="F102" s="11">
        <v>1</v>
      </c>
      <c r="G102" s="11" t="s">
        <v>136</v>
      </c>
      <c r="H102" s="11" t="s">
        <v>137</v>
      </c>
      <c r="I102" s="11">
        <v>1</v>
      </c>
      <c r="J102" s="11">
        <v>1</v>
      </c>
    </row>
    <row r="103" spans="1:10" ht="15" x14ac:dyDescent="0.2">
      <c r="A103" s="11">
        <v>7</v>
      </c>
      <c r="B103" s="11" t="s">
        <v>149</v>
      </c>
      <c r="C103" s="11" t="s">
        <v>113</v>
      </c>
      <c r="D103" s="11" t="s">
        <v>141</v>
      </c>
      <c r="E103" s="11" t="s">
        <v>142</v>
      </c>
      <c r="F103" s="11">
        <v>0.1</v>
      </c>
      <c r="G103" s="11" t="s">
        <v>138</v>
      </c>
      <c r="H103" s="11" t="s">
        <v>139</v>
      </c>
      <c r="I103" s="11">
        <v>0.1</v>
      </c>
      <c r="J103" s="11">
        <v>0.01</v>
      </c>
    </row>
    <row r="104" spans="1:10" ht="15" x14ac:dyDescent="0.2">
      <c r="A104" s="11">
        <v>7</v>
      </c>
      <c r="B104" s="11" t="s">
        <v>149</v>
      </c>
      <c r="C104" s="11" t="s">
        <v>106</v>
      </c>
      <c r="D104" s="11" t="s">
        <v>132</v>
      </c>
      <c r="E104" s="11" t="s">
        <v>133</v>
      </c>
      <c r="F104" s="11">
        <v>0.5</v>
      </c>
      <c r="G104" s="11" t="s">
        <v>138</v>
      </c>
      <c r="H104" s="11" t="s">
        <v>139</v>
      </c>
      <c r="I104" s="11">
        <v>0.1</v>
      </c>
      <c r="J104" s="11">
        <v>0.05</v>
      </c>
    </row>
    <row r="105" spans="1:10" ht="15" x14ac:dyDescent="0.2">
      <c r="A105" s="11">
        <v>7</v>
      </c>
      <c r="B105" s="11" t="s">
        <v>149</v>
      </c>
      <c r="C105" s="11" t="s">
        <v>107</v>
      </c>
      <c r="D105" s="11" t="s">
        <v>141</v>
      </c>
      <c r="E105" s="11" t="s">
        <v>142</v>
      </c>
      <c r="F105" s="11">
        <v>0.1</v>
      </c>
      <c r="G105" s="11" t="s">
        <v>138</v>
      </c>
      <c r="H105" s="11" t="s">
        <v>139</v>
      </c>
      <c r="I105" s="11">
        <v>0.1</v>
      </c>
      <c r="J105" s="11">
        <v>0.01</v>
      </c>
    </row>
    <row r="106" spans="1:10" ht="15" x14ac:dyDescent="0.2">
      <c r="A106" s="11">
        <v>7</v>
      </c>
      <c r="B106" s="11" t="s">
        <v>149</v>
      </c>
      <c r="C106" s="11" t="s">
        <v>108</v>
      </c>
      <c r="D106" s="11" t="s">
        <v>141</v>
      </c>
      <c r="E106" s="11" t="s">
        <v>142</v>
      </c>
      <c r="F106" s="11">
        <v>0.1</v>
      </c>
      <c r="G106" s="11" t="s">
        <v>138</v>
      </c>
      <c r="H106" s="11" t="s">
        <v>139</v>
      </c>
      <c r="I106" s="11">
        <v>0.1</v>
      </c>
      <c r="J106" s="11">
        <v>0.01</v>
      </c>
    </row>
    <row r="107" spans="1:10" ht="15" x14ac:dyDescent="0.2">
      <c r="A107" s="11">
        <v>8</v>
      </c>
      <c r="B107" s="11" t="s">
        <v>150</v>
      </c>
      <c r="C107" s="11" t="s">
        <v>105</v>
      </c>
      <c r="D107" s="11" t="s">
        <v>141</v>
      </c>
      <c r="E107" s="11" t="s">
        <v>142</v>
      </c>
      <c r="F107" s="11">
        <v>0.1</v>
      </c>
      <c r="G107" s="11" t="s">
        <v>138</v>
      </c>
      <c r="H107" s="11" t="s">
        <v>139</v>
      </c>
      <c r="I107" s="11">
        <v>0.1</v>
      </c>
      <c r="J107" s="11">
        <v>0.01</v>
      </c>
    </row>
    <row r="108" spans="1:10" ht="15" x14ac:dyDescent="0.2">
      <c r="A108" s="11">
        <v>8</v>
      </c>
      <c r="B108" s="11" t="s">
        <v>150</v>
      </c>
      <c r="C108" s="11" t="s">
        <v>99</v>
      </c>
      <c r="D108" s="11" t="s">
        <v>132</v>
      </c>
      <c r="E108" s="11" t="s">
        <v>133</v>
      </c>
      <c r="F108" s="11">
        <v>0.5</v>
      </c>
      <c r="G108" s="11" t="s">
        <v>134</v>
      </c>
      <c r="H108" s="11" t="s">
        <v>135</v>
      </c>
      <c r="I108" s="11">
        <v>0.5</v>
      </c>
      <c r="J108" s="11">
        <v>0.25</v>
      </c>
    </row>
    <row r="109" spans="1:10" ht="15" x14ac:dyDescent="0.2">
      <c r="A109" s="11">
        <v>8</v>
      </c>
      <c r="B109" s="11" t="s">
        <v>150</v>
      </c>
      <c r="C109" s="11" t="s">
        <v>100</v>
      </c>
      <c r="D109" s="11" t="s">
        <v>132</v>
      </c>
      <c r="E109" s="11" t="s">
        <v>133</v>
      </c>
      <c r="F109" s="11">
        <v>0.5</v>
      </c>
      <c r="G109" s="11" t="s">
        <v>134</v>
      </c>
      <c r="H109" s="11" t="s">
        <v>135</v>
      </c>
      <c r="I109" s="11">
        <v>0.5</v>
      </c>
      <c r="J109" s="11">
        <v>0.25</v>
      </c>
    </row>
    <row r="110" spans="1:10" ht="15" x14ac:dyDescent="0.2">
      <c r="A110" s="11">
        <v>8</v>
      </c>
      <c r="B110" s="11" t="s">
        <v>150</v>
      </c>
      <c r="C110" s="11" t="s">
        <v>101</v>
      </c>
      <c r="D110" s="11" t="s">
        <v>141</v>
      </c>
      <c r="E110" s="11" t="s">
        <v>142</v>
      </c>
      <c r="F110" s="11">
        <v>0.1</v>
      </c>
      <c r="G110" s="11" t="s">
        <v>138</v>
      </c>
      <c r="H110" s="11" t="s">
        <v>139</v>
      </c>
      <c r="I110" s="11">
        <v>0.1</v>
      </c>
      <c r="J110" s="11">
        <v>0.01</v>
      </c>
    </row>
    <row r="111" spans="1:10" ht="15" x14ac:dyDescent="0.2">
      <c r="A111" s="11">
        <v>8</v>
      </c>
      <c r="B111" s="11" t="s">
        <v>150</v>
      </c>
      <c r="C111" s="11" t="s">
        <v>102</v>
      </c>
      <c r="D111" s="11" t="s">
        <v>141</v>
      </c>
      <c r="E111" s="11" t="s">
        <v>142</v>
      </c>
      <c r="F111" s="11">
        <v>0.1</v>
      </c>
      <c r="G111" s="11" t="s">
        <v>138</v>
      </c>
      <c r="H111" s="11" t="s">
        <v>139</v>
      </c>
      <c r="I111" s="11">
        <v>0.1</v>
      </c>
      <c r="J111" s="11">
        <v>0.01</v>
      </c>
    </row>
    <row r="112" spans="1:10" ht="15" x14ac:dyDescent="0.2">
      <c r="A112" s="11">
        <v>8</v>
      </c>
      <c r="B112" s="11" t="s">
        <v>150</v>
      </c>
      <c r="C112" s="11" t="s">
        <v>109</v>
      </c>
      <c r="D112" s="11" t="s">
        <v>141</v>
      </c>
      <c r="E112" s="11" t="s">
        <v>142</v>
      </c>
      <c r="F112" s="11">
        <v>0.1</v>
      </c>
      <c r="G112" s="11" t="s">
        <v>138</v>
      </c>
      <c r="H112" s="11" t="s">
        <v>139</v>
      </c>
      <c r="I112" s="11">
        <v>0.1</v>
      </c>
      <c r="J112" s="11">
        <v>0.01</v>
      </c>
    </row>
    <row r="113" spans="1:10" ht="15" x14ac:dyDescent="0.2">
      <c r="A113" s="11">
        <v>8</v>
      </c>
      <c r="B113" s="11" t="s">
        <v>150</v>
      </c>
      <c r="C113" s="11" t="s">
        <v>110</v>
      </c>
      <c r="D113" s="11" t="s">
        <v>141</v>
      </c>
      <c r="E113" s="11" t="s">
        <v>142</v>
      </c>
      <c r="F113" s="11">
        <v>0.1</v>
      </c>
      <c r="G113" s="11" t="s">
        <v>138</v>
      </c>
      <c r="H113" s="11" t="s">
        <v>139</v>
      </c>
      <c r="I113" s="11">
        <v>0.1</v>
      </c>
      <c r="J113" s="11">
        <v>0.01</v>
      </c>
    </row>
    <row r="114" spans="1:10" ht="15" x14ac:dyDescent="0.2">
      <c r="A114" s="11">
        <v>8</v>
      </c>
      <c r="B114" s="11" t="s">
        <v>150</v>
      </c>
      <c r="C114" s="11" t="s">
        <v>103</v>
      </c>
      <c r="D114" s="11" t="s">
        <v>141</v>
      </c>
      <c r="E114" s="11" t="s">
        <v>142</v>
      </c>
      <c r="F114" s="11">
        <v>0.1</v>
      </c>
      <c r="G114" s="11" t="s">
        <v>138</v>
      </c>
      <c r="H114" s="11" t="s">
        <v>139</v>
      </c>
      <c r="I114" s="11">
        <v>0.1</v>
      </c>
      <c r="J114" s="11">
        <v>0.01</v>
      </c>
    </row>
    <row r="115" spans="1:10" ht="15" x14ac:dyDescent="0.2">
      <c r="A115" s="11">
        <v>8</v>
      </c>
      <c r="B115" s="11" t="s">
        <v>150</v>
      </c>
      <c r="C115" s="11" t="s">
        <v>104</v>
      </c>
      <c r="D115" s="11" t="s">
        <v>132</v>
      </c>
      <c r="E115" s="11" t="s">
        <v>133</v>
      </c>
      <c r="F115" s="11">
        <v>0.5</v>
      </c>
      <c r="G115" s="11" t="s">
        <v>134</v>
      </c>
      <c r="H115" s="11" t="s">
        <v>135</v>
      </c>
      <c r="I115" s="11">
        <v>0.5</v>
      </c>
      <c r="J115" s="11">
        <v>0.25</v>
      </c>
    </row>
    <row r="116" spans="1:10" ht="15" x14ac:dyDescent="0.2">
      <c r="A116" s="11">
        <v>8</v>
      </c>
      <c r="B116" s="11" t="s">
        <v>150</v>
      </c>
      <c r="C116" s="11" t="s">
        <v>111</v>
      </c>
      <c r="D116" s="11" t="s">
        <v>141</v>
      </c>
      <c r="E116" s="11" t="s">
        <v>142</v>
      </c>
      <c r="F116" s="11">
        <v>0.1</v>
      </c>
      <c r="G116" s="11" t="s">
        <v>138</v>
      </c>
      <c r="H116" s="11" t="s">
        <v>139</v>
      </c>
      <c r="I116" s="11">
        <v>0.1</v>
      </c>
      <c r="J116" s="11">
        <v>0.01</v>
      </c>
    </row>
    <row r="117" spans="1:10" ht="15" x14ac:dyDescent="0.2">
      <c r="A117" s="11">
        <v>8</v>
      </c>
      <c r="B117" s="11" t="s">
        <v>150</v>
      </c>
      <c r="C117" s="11" t="s">
        <v>112</v>
      </c>
      <c r="D117" s="11" t="s">
        <v>141</v>
      </c>
      <c r="E117" s="11" t="s">
        <v>142</v>
      </c>
      <c r="F117" s="11">
        <v>0.1</v>
      </c>
      <c r="G117" s="11" t="s">
        <v>138</v>
      </c>
      <c r="H117" s="11" t="s">
        <v>139</v>
      </c>
      <c r="I117" s="11">
        <v>0.1</v>
      </c>
      <c r="J117" s="11">
        <v>0.01</v>
      </c>
    </row>
    <row r="118" spans="1:10" ht="15" x14ac:dyDescent="0.2">
      <c r="A118" s="11">
        <v>8</v>
      </c>
      <c r="B118" s="11" t="s">
        <v>150</v>
      </c>
      <c r="C118" s="11" t="s">
        <v>113</v>
      </c>
      <c r="D118" s="11" t="s">
        <v>143</v>
      </c>
      <c r="E118" s="11" t="s">
        <v>144</v>
      </c>
      <c r="F118" s="11">
        <v>1</v>
      </c>
      <c r="G118" s="11" t="s">
        <v>136</v>
      </c>
      <c r="H118" s="11" t="s">
        <v>137</v>
      </c>
      <c r="I118" s="11">
        <v>1</v>
      </c>
      <c r="J118" s="11">
        <v>1</v>
      </c>
    </row>
    <row r="119" spans="1:10" ht="15" x14ac:dyDescent="0.2">
      <c r="A119" s="11">
        <v>8</v>
      </c>
      <c r="B119" s="11" t="s">
        <v>150</v>
      </c>
      <c r="C119" s="11" t="s">
        <v>106</v>
      </c>
      <c r="D119" s="11" t="s">
        <v>141</v>
      </c>
      <c r="E119" s="11" t="s">
        <v>142</v>
      </c>
      <c r="F119" s="11">
        <v>0.1</v>
      </c>
      <c r="G119" s="11" t="s">
        <v>138</v>
      </c>
      <c r="H119" s="11" t="s">
        <v>139</v>
      </c>
      <c r="I119" s="11">
        <v>0.1</v>
      </c>
      <c r="J119" s="11">
        <v>0.01</v>
      </c>
    </row>
    <row r="120" spans="1:10" ht="15" x14ac:dyDescent="0.2">
      <c r="A120" s="11">
        <v>8</v>
      </c>
      <c r="B120" s="11" t="s">
        <v>150</v>
      </c>
      <c r="C120" s="11" t="s">
        <v>107</v>
      </c>
      <c r="D120" s="11" t="s">
        <v>141</v>
      </c>
      <c r="E120" s="11" t="s">
        <v>142</v>
      </c>
      <c r="F120" s="11">
        <v>0.1</v>
      </c>
      <c r="G120" s="11" t="s">
        <v>138</v>
      </c>
      <c r="H120" s="11" t="s">
        <v>139</v>
      </c>
      <c r="I120" s="11">
        <v>0.1</v>
      </c>
      <c r="J120" s="11">
        <v>0.01</v>
      </c>
    </row>
    <row r="121" spans="1:10" ht="15" x14ac:dyDescent="0.2">
      <c r="A121" s="11">
        <v>8</v>
      </c>
      <c r="B121" s="11" t="s">
        <v>150</v>
      </c>
      <c r="C121" s="11" t="s">
        <v>108</v>
      </c>
      <c r="D121" s="11" t="s">
        <v>141</v>
      </c>
      <c r="E121" s="11" t="s">
        <v>142</v>
      </c>
      <c r="F121" s="11">
        <v>0.1</v>
      </c>
      <c r="G121" s="11" t="s">
        <v>138</v>
      </c>
      <c r="H121" s="11" t="s">
        <v>139</v>
      </c>
      <c r="I121" s="11">
        <v>0.1</v>
      </c>
      <c r="J121" s="11">
        <v>0.01</v>
      </c>
    </row>
    <row r="122" spans="1:10" ht="15" x14ac:dyDescent="0.2">
      <c r="A122" s="11">
        <v>9</v>
      </c>
      <c r="B122" s="11" t="s">
        <v>151</v>
      </c>
      <c r="C122" s="11" t="s">
        <v>105</v>
      </c>
      <c r="D122" s="11" t="s">
        <v>141</v>
      </c>
      <c r="E122" s="11" t="s">
        <v>142</v>
      </c>
      <c r="F122" s="11">
        <v>0.1</v>
      </c>
      <c r="G122" s="11" t="s">
        <v>138</v>
      </c>
      <c r="H122" s="11" t="s">
        <v>139</v>
      </c>
      <c r="I122" s="11">
        <v>0.1</v>
      </c>
      <c r="J122" s="11">
        <v>0.01</v>
      </c>
    </row>
    <row r="123" spans="1:10" ht="15" x14ac:dyDescent="0.2">
      <c r="A123" s="11">
        <v>9</v>
      </c>
      <c r="B123" s="11" t="s">
        <v>151</v>
      </c>
      <c r="C123" s="11" t="s">
        <v>99</v>
      </c>
      <c r="D123" s="11" t="s">
        <v>132</v>
      </c>
      <c r="E123" s="11" t="s">
        <v>133</v>
      </c>
      <c r="F123" s="11">
        <v>0.5</v>
      </c>
      <c r="G123" s="11" t="s">
        <v>134</v>
      </c>
      <c r="H123" s="11" t="s">
        <v>135</v>
      </c>
      <c r="I123" s="11">
        <v>0.5</v>
      </c>
      <c r="J123" s="11">
        <v>0.25</v>
      </c>
    </row>
    <row r="124" spans="1:10" ht="15" x14ac:dyDescent="0.2">
      <c r="A124" s="11">
        <v>9</v>
      </c>
      <c r="B124" s="11" t="s">
        <v>151</v>
      </c>
      <c r="C124" s="11" t="s">
        <v>100</v>
      </c>
      <c r="D124" s="11" t="s">
        <v>132</v>
      </c>
      <c r="E124" s="11" t="s">
        <v>133</v>
      </c>
      <c r="F124" s="11">
        <v>0.5</v>
      </c>
      <c r="G124" s="11" t="s">
        <v>138</v>
      </c>
      <c r="H124" s="11" t="s">
        <v>139</v>
      </c>
      <c r="I124" s="11">
        <v>0.1</v>
      </c>
      <c r="J124" s="11">
        <v>0.05</v>
      </c>
    </row>
    <row r="125" spans="1:10" ht="15" x14ac:dyDescent="0.2">
      <c r="A125" s="11">
        <v>9</v>
      </c>
      <c r="B125" s="11" t="s">
        <v>151</v>
      </c>
      <c r="C125" s="11" t="s">
        <v>101</v>
      </c>
      <c r="D125" s="11" t="s">
        <v>141</v>
      </c>
      <c r="E125" s="11" t="s">
        <v>142</v>
      </c>
      <c r="F125" s="11">
        <v>0.1</v>
      </c>
      <c r="G125" s="11" t="s">
        <v>138</v>
      </c>
      <c r="H125" s="11" t="s">
        <v>139</v>
      </c>
      <c r="I125" s="11">
        <v>0.1</v>
      </c>
      <c r="J125" s="11">
        <v>0.01</v>
      </c>
    </row>
    <row r="126" spans="1:10" ht="15" x14ac:dyDescent="0.2">
      <c r="A126" s="11">
        <v>9</v>
      </c>
      <c r="B126" s="11" t="s">
        <v>151</v>
      </c>
      <c r="C126" s="11" t="s">
        <v>102</v>
      </c>
      <c r="D126" s="11" t="s">
        <v>141</v>
      </c>
      <c r="E126" s="11" t="s">
        <v>142</v>
      </c>
      <c r="F126" s="11">
        <v>0.1</v>
      </c>
      <c r="G126" s="11" t="s">
        <v>138</v>
      </c>
      <c r="H126" s="11" t="s">
        <v>139</v>
      </c>
      <c r="I126" s="11">
        <v>0.1</v>
      </c>
      <c r="J126" s="11">
        <v>0.01</v>
      </c>
    </row>
    <row r="127" spans="1:10" ht="15" x14ac:dyDescent="0.2">
      <c r="A127" s="11">
        <v>9</v>
      </c>
      <c r="B127" s="11" t="s">
        <v>151</v>
      </c>
      <c r="C127" s="11" t="s">
        <v>109</v>
      </c>
      <c r="D127" s="11" t="s">
        <v>141</v>
      </c>
      <c r="E127" s="11" t="s">
        <v>142</v>
      </c>
      <c r="F127" s="11">
        <v>0.1</v>
      </c>
      <c r="G127" s="11" t="s">
        <v>138</v>
      </c>
      <c r="H127" s="11" t="s">
        <v>139</v>
      </c>
      <c r="I127" s="11">
        <v>0.1</v>
      </c>
      <c r="J127" s="11">
        <v>0.01</v>
      </c>
    </row>
    <row r="128" spans="1:10" ht="15" x14ac:dyDescent="0.2">
      <c r="A128" s="11">
        <v>9</v>
      </c>
      <c r="B128" s="11" t="s">
        <v>151</v>
      </c>
      <c r="C128" s="11" t="s">
        <v>110</v>
      </c>
      <c r="D128" s="11" t="s">
        <v>141</v>
      </c>
      <c r="E128" s="11" t="s">
        <v>142</v>
      </c>
      <c r="F128" s="11">
        <v>0.1</v>
      </c>
      <c r="G128" s="11" t="s">
        <v>138</v>
      </c>
      <c r="H128" s="11" t="s">
        <v>139</v>
      </c>
      <c r="I128" s="11">
        <v>0.1</v>
      </c>
      <c r="J128" s="11">
        <v>0.01</v>
      </c>
    </row>
    <row r="129" spans="1:10" ht="15" x14ac:dyDescent="0.2">
      <c r="A129" s="11">
        <v>9</v>
      </c>
      <c r="B129" s="11" t="s">
        <v>151</v>
      </c>
      <c r="C129" s="11" t="s">
        <v>103</v>
      </c>
      <c r="D129" s="11" t="s">
        <v>141</v>
      </c>
      <c r="E129" s="11" t="s">
        <v>142</v>
      </c>
      <c r="F129" s="11">
        <v>0.1</v>
      </c>
      <c r="G129" s="11" t="s">
        <v>138</v>
      </c>
      <c r="H129" s="11" t="s">
        <v>139</v>
      </c>
      <c r="I129" s="11">
        <v>0.1</v>
      </c>
      <c r="J129" s="11">
        <v>0.01</v>
      </c>
    </row>
    <row r="130" spans="1:10" ht="15" x14ac:dyDescent="0.2">
      <c r="A130" s="11">
        <v>9</v>
      </c>
      <c r="B130" s="11" t="s">
        <v>151</v>
      </c>
      <c r="C130" s="11" t="s">
        <v>104</v>
      </c>
      <c r="D130" s="11" t="s">
        <v>141</v>
      </c>
      <c r="E130" s="11" t="s">
        <v>142</v>
      </c>
      <c r="F130" s="11">
        <v>0.1</v>
      </c>
      <c r="G130" s="11" t="s">
        <v>138</v>
      </c>
      <c r="H130" s="11" t="s">
        <v>139</v>
      </c>
      <c r="I130" s="11">
        <v>0.1</v>
      </c>
      <c r="J130" s="11">
        <v>0.01</v>
      </c>
    </row>
    <row r="131" spans="1:10" ht="15" x14ac:dyDescent="0.2">
      <c r="A131" s="11">
        <v>9</v>
      </c>
      <c r="B131" s="11" t="s">
        <v>151</v>
      </c>
      <c r="C131" s="11" t="s">
        <v>111</v>
      </c>
      <c r="D131" s="11" t="s">
        <v>141</v>
      </c>
      <c r="E131" s="11" t="s">
        <v>142</v>
      </c>
      <c r="F131" s="11">
        <v>0.1</v>
      </c>
      <c r="G131" s="11" t="s">
        <v>138</v>
      </c>
      <c r="H131" s="11" t="s">
        <v>139</v>
      </c>
      <c r="I131" s="11">
        <v>0.1</v>
      </c>
      <c r="J131" s="11">
        <v>0.01</v>
      </c>
    </row>
    <row r="132" spans="1:10" ht="15" x14ac:dyDescent="0.2">
      <c r="A132" s="11">
        <v>9</v>
      </c>
      <c r="B132" s="11" t="s">
        <v>151</v>
      </c>
      <c r="C132" s="11" t="s">
        <v>112</v>
      </c>
      <c r="D132" s="11" t="s">
        <v>141</v>
      </c>
      <c r="E132" s="11" t="s">
        <v>142</v>
      </c>
      <c r="F132" s="11">
        <v>0.1</v>
      </c>
      <c r="G132" s="11" t="s">
        <v>138</v>
      </c>
      <c r="H132" s="11" t="s">
        <v>139</v>
      </c>
      <c r="I132" s="11">
        <v>0.1</v>
      </c>
      <c r="J132" s="11">
        <v>0.01</v>
      </c>
    </row>
    <row r="133" spans="1:10" ht="15" x14ac:dyDescent="0.2">
      <c r="A133" s="11">
        <v>9</v>
      </c>
      <c r="B133" s="11" t="s">
        <v>151</v>
      </c>
      <c r="C133" s="11" t="s">
        <v>113</v>
      </c>
      <c r="D133" s="11" t="s">
        <v>141</v>
      </c>
      <c r="E133" s="11" t="s">
        <v>142</v>
      </c>
      <c r="F133" s="11">
        <v>0.1</v>
      </c>
      <c r="G133" s="11" t="s">
        <v>138</v>
      </c>
      <c r="H133" s="11" t="s">
        <v>139</v>
      </c>
      <c r="I133" s="11">
        <v>0.1</v>
      </c>
      <c r="J133" s="11">
        <v>0.01</v>
      </c>
    </row>
    <row r="134" spans="1:10" ht="15" x14ac:dyDescent="0.2">
      <c r="A134" s="11">
        <v>9</v>
      </c>
      <c r="B134" s="11" t="s">
        <v>151</v>
      </c>
      <c r="C134" s="11" t="s">
        <v>106</v>
      </c>
      <c r="D134" s="11" t="s">
        <v>141</v>
      </c>
      <c r="E134" s="11" t="s">
        <v>142</v>
      </c>
      <c r="F134" s="11">
        <v>0.1</v>
      </c>
      <c r="G134" s="11" t="s">
        <v>138</v>
      </c>
      <c r="H134" s="11" t="s">
        <v>139</v>
      </c>
      <c r="I134" s="11">
        <v>0.1</v>
      </c>
      <c r="J134" s="11">
        <v>0.01</v>
      </c>
    </row>
    <row r="135" spans="1:10" ht="15" x14ac:dyDescent="0.2">
      <c r="A135" s="11">
        <v>9</v>
      </c>
      <c r="B135" s="11" t="s">
        <v>151</v>
      </c>
      <c r="C135" s="11" t="s">
        <v>107</v>
      </c>
      <c r="D135" s="11" t="s">
        <v>143</v>
      </c>
      <c r="E135" s="11" t="s">
        <v>144</v>
      </c>
      <c r="F135" s="11">
        <v>1</v>
      </c>
      <c r="G135" s="11" t="s">
        <v>136</v>
      </c>
      <c r="H135" s="11" t="s">
        <v>137</v>
      </c>
      <c r="I135" s="11">
        <v>1</v>
      </c>
      <c r="J135" s="11">
        <v>1</v>
      </c>
    </row>
    <row r="136" spans="1:10" ht="15" x14ac:dyDescent="0.2">
      <c r="A136" s="11">
        <v>9</v>
      </c>
      <c r="B136" s="11" t="s">
        <v>151</v>
      </c>
      <c r="C136" s="11" t="s">
        <v>108</v>
      </c>
      <c r="D136" s="11" t="s">
        <v>141</v>
      </c>
      <c r="E136" s="11" t="s">
        <v>142</v>
      </c>
      <c r="F136" s="11">
        <v>0.1</v>
      </c>
      <c r="G136" s="11" t="s">
        <v>138</v>
      </c>
      <c r="H136" s="11" t="s">
        <v>139</v>
      </c>
      <c r="I136" s="11">
        <v>0.1</v>
      </c>
      <c r="J136" s="11">
        <v>0.01</v>
      </c>
    </row>
    <row r="137" spans="1:10" ht="15" x14ac:dyDescent="0.2">
      <c r="A137" s="11">
        <v>10</v>
      </c>
      <c r="B137" s="11" t="s">
        <v>152</v>
      </c>
      <c r="C137" s="11" t="s">
        <v>105</v>
      </c>
      <c r="D137" s="11" t="s">
        <v>141</v>
      </c>
      <c r="E137" s="11" t="s">
        <v>142</v>
      </c>
      <c r="F137" s="11">
        <v>0.1</v>
      </c>
      <c r="G137" s="11" t="s">
        <v>138</v>
      </c>
      <c r="H137" s="11" t="s">
        <v>139</v>
      </c>
      <c r="I137" s="11">
        <v>0.1</v>
      </c>
      <c r="J137" s="11">
        <v>0.01</v>
      </c>
    </row>
    <row r="138" spans="1:10" ht="15" x14ac:dyDescent="0.2">
      <c r="A138" s="11">
        <v>10</v>
      </c>
      <c r="B138" s="11" t="s">
        <v>152</v>
      </c>
      <c r="C138" s="11" t="s">
        <v>99</v>
      </c>
      <c r="D138" s="11" t="s">
        <v>141</v>
      </c>
      <c r="E138" s="11" t="s">
        <v>142</v>
      </c>
      <c r="F138" s="11">
        <v>0.1</v>
      </c>
      <c r="G138" s="11" t="s">
        <v>138</v>
      </c>
      <c r="H138" s="11" t="s">
        <v>139</v>
      </c>
      <c r="I138" s="11">
        <v>0.1</v>
      </c>
      <c r="J138" s="11">
        <v>0.01</v>
      </c>
    </row>
    <row r="139" spans="1:10" ht="15" x14ac:dyDescent="0.2">
      <c r="A139" s="11">
        <v>10</v>
      </c>
      <c r="B139" s="11" t="s">
        <v>152</v>
      </c>
      <c r="C139" s="11" t="s">
        <v>100</v>
      </c>
      <c r="D139" s="11" t="s">
        <v>141</v>
      </c>
      <c r="E139" s="11" t="s">
        <v>142</v>
      </c>
      <c r="F139" s="11">
        <v>0.1</v>
      </c>
      <c r="G139" s="11" t="s">
        <v>138</v>
      </c>
      <c r="H139" s="11" t="s">
        <v>139</v>
      </c>
      <c r="I139" s="11">
        <v>0.1</v>
      </c>
      <c r="J139" s="11">
        <v>0.01</v>
      </c>
    </row>
    <row r="140" spans="1:10" ht="15" x14ac:dyDescent="0.2">
      <c r="A140" s="11">
        <v>10</v>
      </c>
      <c r="B140" s="11" t="s">
        <v>152</v>
      </c>
      <c r="C140" s="11" t="s">
        <v>101</v>
      </c>
      <c r="D140" s="11" t="s">
        <v>141</v>
      </c>
      <c r="E140" s="11" t="s">
        <v>142</v>
      </c>
      <c r="F140" s="11">
        <v>0.1</v>
      </c>
      <c r="G140" s="11" t="s">
        <v>138</v>
      </c>
      <c r="H140" s="11" t="s">
        <v>139</v>
      </c>
      <c r="I140" s="11">
        <v>0.1</v>
      </c>
      <c r="J140" s="11">
        <v>0.01</v>
      </c>
    </row>
    <row r="141" spans="1:10" ht="15" x14ac:dyDescent="0.2">
      <c r="A141" s="11">
        <v>10</v>
      </c>
      <c r="B141" s="11" t="s">
        <v>152</v>
      </c>
      <c r="C141" s="11" t="s">
        <v>102</v>
      </c>
      <c r="D141" s="11" t="s">
        <v>141</v>
      </c>
      <c r="E141" s="11" t="s">
        <v>142</v>
      </c>
      <c r="F141" s="11">
        <v>0.1</v>
      </c>
      <c r="G141" s="11" t="s">
        <v>138</v>
      </c>
      <c r="H141" s="11" t="s">
        <v>139</v>
      </c>
      <c r="I141" s="11">
        <v>0.1</v>
      </c>
      <c r="J141" s="11">
        <v>0.01</v>
      </c>
    </row>
    <row r="142" spans="1:10" ht="15" x14ac:dyDescent="0.2">
      <c r="A142" s="11">
        <v>10</v>
      </c>
      <c r="B142" s="11" t="s">
        <v>152</v>
      </c>
      <c r="C142" s="11" t="s">
        <v>109</v>
      </c>
      <c r="D142" s="11" t="s">
        <v>132</v>
      </c>
      <c r="E142" s="11" t="s">
        <v>133</v>
      </c>
      <c r="F142" s="11">
        <v>0.5</v>
      </c>
      <c r="G142" s="11" t="s">
        <v>134</v>
      </c>
      <c r="H142" s="11" t="s">
        <v>135</v>
      </c>
      <c r="I142" s="11">
        <v>0.5</v>
      </c>
      <c r="J142" s="11">
        <v>0.25</v>
      </c>
    </row>
    <row r="143" spans="1:10" ht="15" x14ac:dyDescent="0.2">
      <c r="A143" s="11">
        <v>10</v>
      </c>
      <c r="B143" s="11" t="s">
        <v>152</v>
      </c>
      <c r="C143" s="11" t="s">
        <v>110</v>
      </c>
      <c r="D143" s="11" t="s">
        <v>132</v>
      </c>
      <c r="E143" s="11" t="s">
        <v>133</v>
      </c>
      <c r="F143" s="11">
        <v>0.5</v>
      </c>
      <c r="G143" s="11" t="s">
        <v>134</v>
      </c>
      <c r="H143" s="11" t="s">
        <v>135</v>
      </c>
      <c r="I143" s="11">
        <v>0.5</v>
      </c>
      <c r="J143" s="11">
        <v>0.25</v>
      </c>
    </row>
    <row r="144" spans="1:10" ht="15" x14ac:dyDescent="0.2">
      <c r="A144" s="11">
        <v>10</v>
      </c>
      <c r="B144" s="11" t="s">
        <v>152</v>
      </c>
      <c r="C144" s="11" t="s">
        <v>103</v>
      </c>
      <c r="D144" s="11" t="s">
        <v>132</v>
      </c>
      <c r="E144" s="11" t="s">
        <v>133</v>
      </c>
      <c r="F144" s="11">
        <v>0.5</v>
      </c>
      <c r="G144" s="11" t="s">
        <v>134</v>
      </c>
      <c r="H144" s="11" t="s">
        <v>135</v>
      </c>
      <c r="I144" s="11">
        <v>0.5</v>
      </c>
      <c r="J144" s="11">
        <v>0.25</v>
      </c>
    </row>
    <row r="145" spans="1:10" ht="15" x14ac:dyDescent="0.2">
      <c r="A145" s="11">
        <v>10</v>
      </c>
      <c r="B145" s="11" t="s">
        <v>152</v>
      </c>
      <c r="C145" s="11" t="s">
        <v>104</v>
      </c>
      <c r="D145" s="11" t="s">
        <v>132</v>
      </c>
      <c r="E145" s="11" t="s">
        <v>133</v>
      </c>
      <c r="F145" s="11">
        <v>0.5</v>
      </c>
      <c r="G145" s="11" t="s">
        <v>134</v>
      </c>
      <c r="H145" s="11" t="s">
        <v>135</v>
      </c>
      <c r="I145" s="11">
        <v>0.5</v>
      </c>
      <c r="J145" s="11">
        <v>0.25</v>
      </c>
    </row>
    <row r="146" spans="1:10" ht="15" x14ac:dyDescent="0.2">
      <c r="A146" s="11">
        <v>10</v>
      </c>
      <c r="B146" s="11" t="s">
        <v>152</v>
      </c>
      <c r="C146" s="11" t="s">
        <v>111</v>
      </c>
      <c r="D146" s="11" t="s">
        <v>132</v>
      </c>
      <c r="E146" s="11" t="s">
        <v>133</v>
      </c>
      <c r="F146" s="11">
        <v>0.5</v>
      </c>
      <c r="G146" s="11" t="s">
        <v>134</v>
      </c>
      <c r="H146" s="11" t="s">
        <v>135</v>
      </c>
      <c r="I146" s="11">
        <v>0.5</v>
      </c>
      <c r="J146" s="11">
        <v>0.25</v>
      </c>
    </row>
    <row r="147" spans="1:10" ht="15" x14ac:dyDescent="0.2">
      <c r="A147" s="11">
        <v>10</v>
      </c>
      <c r="B147" s="11" t="s">
        <v>152</v>
      </c>
      <c r="C147" s="11" t="s">
        <v>112</v>
      </c>
      <c r="D147" s="11" t="s">
        <v>141</v>
      </c>
      <c r="E147" s="11" t="s">
        <v>142</v>
      </c>
      <c r="F147" s="11">
        <v>0.1</v>
      </c>
      <c r="G147" s="11" t="s">
        <v>138</v>
      </c>
      <c r="H147" s="11" t="s">
        <v>139</v>
      </c>
      <c r="I147" s="11">
        <v>0.1</v>
      </c>
      <c r="J147" s="11">
        <v>0.01</v>
      </c>
    </row>
    <row r="148" spans="1:10" ht="15" x14ac:dyDescent="0.2">
      <c r="A148" s="11">
        <v>10</v>
      </c>
      <c r="B148" s="11" t="s">
        <v>152</v>
      </c>
      <c r="C148" s="11" t="s">
        <v>113</v>
      </c>
      <c r="D148" s="11" t="s">
        <v>132</v>
      </c>
      <c r="E148" s="11" t="s">
        <v>133</v>
      </c>
      <c r="F148" s="11">
        <v>0.5</v>
      </c>
      <c r="G148" s="11" t="s">
        <v>134</v>
      </c>
      <c r="H148" s="11" t="s">
        <v>135</v>
      </c>
      <c r="I148" s="11">
        <v>0.5</v>
      </c>
      <c r="J148" s="11">
        <v>0.25</v>
      </c>
    </row>
    <row r="149" spans="1:10" ht="15" x14ac:dyDescent="0.2">
      <c r="A149" s="11">
        <v>10</v>
      </c>
      <c r="B149" s="11" t="s">
        <v>152</v>
      </c>
      <c r="C149" s="11" t="s">
        <v>106</v>
      </c>
      <c r="D149" s="11" t="s">
        <v>141</v>
      </c>
      <c r="E149" s="11" t="s">
        <v>142</v>
      </c>
      <c r="F149" s="11">
        <v>0.1</v>
      </c>
      <c r="G149" s="11" t="s">
        <v>138</v>
      </c>
      <c r="H149" s="11" t="s">
        <v>139</v>
      </c>
      <c r="I149" s="11">
        <v>0.1</v>
      </c>
      <c r="J149" s="11">
        <v>0.01</v>
      </c>
    </row>
    <row r="150" spans="1:10" ht="15" x14ac:dyDescent="0.2">
      <c r="A150" s="11">
        <v>10</v>
      </c>
      <c r="B150" s="11" t="s">
        <v>152</v>
      </c>
      <c r="C150" s="11" t="s">
        <v>107</v>
      </c>
      <c r="D150" s="11" t="s">
        <v>132</v>
      </c>
      <c r="E150" s="11" t="s">
        <v>133</v>
      </c>
      <c r="F150" s="11">
        <v>0.5</v>
      </c>
      <c r="G150" s="11" t="s">
        <v>134</v>
      </c>
      <c r="H150" s="11" t="s">
        <v>135</v>
      </c>
      <c r="I150" s="11">
        <v>0.5</v>
      </c>
      <c r="J150" s="11">
        <v>0.25</v>
      </c>
    </row>
    <row r="151" spans="1:10" ht="15" x14ac:dyDescent="0.2">
      <c r="A151" s="11">
        <v>10</v>
      </c>
      <c r="B151" s="11" t="s">
        <v>152</v>
      </c>
      <c r="C151" s="11" t="s">
        <v>108</v>
      </c>
      <c r="D151" s="11" t="s">
        <v>141</v>
      </c>
      <c r="E151" s="11" t="s">
        <v>142</v>
      </c>
      <c r="F151" s="11">
        <v>0.1</v>
      </c>
      <c r="G151" s="11" t="s">
        <v>138</v>
      </c>
      <c r="H151" s="11" t="s">
        <v>139</v>
      </c>
      <c r="I151" s="11">
        <v>0.1</v>
      </c>
      <c r="J151" s="11">
        <v>0.01</v>
      </c>
    </row>
    <row r="152" spans="1:10" ht="15" x14ac:dyDescent="0.2">
      <c r="A152" s="11">
        <v>11</v>
      </c>
      <c r="B152" s="11" t="s">
        <v>153</v>
      </c>
      <c r="C152" s="11" t="s">
        <v>105</v>
      </c>
      <c r="D152" s="11" t="s">
        <v>141</v>
      </c>
      <c r="E152" s="11" t="s">
        <v>142</v>
      </c>
      <c r="F152" s="11">
        <v>0.1</v>
      </c>
      <c r="G152" s="11" t="s">
        <v>138</v>
      </c>
      <c r="H152" s="11" t="s">
        <v>139</v>
      </c>
      <c r="I152" s="11">
        <v>0.1</v>
      </c>
      <c r="J152" s="11">
        <v>0.01</v>
      </c>
    </row>
    <row r="153" spans="1:10" ht="15" x14ac:dyDescent="0.2">
      <c r="A153" s="11">
        <v>11</v>
      </c>
      <c r="B153" s="11" t="s">
        <v>153</v>
      </c>
      <c r="C153" s="11" t="s">
        <v>99</v>
      </c>
      <c r="D153" s="11" t="s">
        <v>141</v>
      </c>
      <c r="E153" s="11" t="s">
        <v>142</v>
      </c>
      <c r="F153" s="11">
        <v>0.1</v>
      </c>
      <c r="G153" s="11" t="s">
        <v>138</v>
      </c>
      <c r="H153" s="11" t="s">
        <v>139</v>
      </c>
      <c r="I153" s="11">
        <v>0.1</v>
      </c>
      <c r="J153" s="11">
        <v>0.01</v>
      </c>
    </row>
    <row r="154" spans="1:10" ht="15" x14ac:dyDescent="0.2">
      <c r="A154" s="11">
        <v>11</v>
      </c>
      <c r="B154" s="11" t="s">
        <v>153</v>
      </c>
      <c r="C154" s="11" t="s">
        <v>100</v>
      </c>
      <c r="D154" s="11" t="s">
        <v>141</v>
      </c>
      <c r="E154" s="11" t="s">
        <v>142</v>
      </c>
      <c r="F154" s="11">
        <v>0.1</v>
      </c>
      <c r="G154" s="11" t="s">
        <v>138</v>
      </c>
      <c r="H154" s="11" t="s">
        <v>139</v>
      </c>
      <c r="I154" s="11">
        <v>0.1</v>
      </c>
      <c r="J154" s="11">
        <v>0.01</v>
      </c>
    </row>
    <row r="155" spans="1:10" ht="15" x14ac:dyDescent="0.2">
      <c r="A155" s="11">
        <v>11</v>
      </c>
      <c r="B155" s="11" t="s">
        <v>153</v>
      </c>
      <c r="C155" s="11" t="s">
        <v>101</v>
      </c>
      <c r="D155" s="11" t="s">
        <v>141</v>
      </c>
      <c r="E155" s="11" t="s">
        <v>142</v>
      </c>
      <c r="F155" s="11">
        <v>0.1</v>
      </c>
      <c r="G155" s="11" t="s">
        <v>138</v>
      </c>
      <c r="H155" s="11" t="s">
        <v>139</v>
      </c>
      <c r="I155" s="11">
        <v>0.1</v>
      </c>
      <c r="J155" s="11">
        <v>0.01</v>
      </c>
    </row>
    <row r="156" spans="1:10" ht="15" x14ac:dyDescent="0.2">
      <c r="A156" s="11">
        <v>11</v>
      </c>
      <c r="B156" s="11" t="s">
        <v>153</v>
      </c>
      <c r="C156" s="11" t="s">
        <v>102</v>
      </c>
      <c r="D156" s="11" t="s">
        <v>141</v>
      </c>
      <c r="E156" s="11" t="s">
        <v>142</v>
      </c>
      <c r="F156" s="11">
        <v>0.1</v>
      </c>
      <c r="G156" s="11" t="s">
        <v>138</v>
      </c>
      <c r="H156" s="11" t="s">
        <v>139</v>
      </c>
      <c r="I156" s="11">
        <v>0.1</v>
      </c>
      <c r="J156" s="11">
        <v>0.01</v>
      </c>
    </row>
    <row r="157" spans="1:10" ht="15" x14ac:dyDescent="0.2">
      <c r="A157" s="11">
        <v>11</v>
      </c>
      <c r="B157" s="11" t="s">
        <v>153</v>
      </c>
      <c r="C157" s="11" t="s">
        <v>109</v>
      </c>
      <c r="D157" s="11" t="s">
        <v>141</v>
      </c>
      <c r="E157" s="11" t="s">
        <v>142</v>
      </c>
      <c r="F157" s="11">
        <v>0.1</v>
      </c>
      <c r="G157" s="11" t="s">
        <v>138</v>
      </c>
      <c r="H157" s="11" t="s">
        <v>139</v>
      </c>
      <c r="I157" s="11">
        <v>0.1</v>
      </c>
      <c r="J157" s="11">
        <v>0.01</v>
      </c>
    </row>
    <row r="158" spans="1:10" ht="15" x14ac:dyDescent="0.2">
      <c r="A158" s="11">
        <v>11</v>
      </c>
      <c r="B158" s="11" t="s">
        <v>153</v>
      </c>
      <c r="C158" s="11" t="s">
        <v>110</v>
      </c>
      <c r="D158" s="11" t="s">
        <v>141</v>
      </c>
      <c r="E158" s="11" t="s">
        <v>142</v>
      </c>
      <c r="F158" s="11">
        <v>0.1</v>
      </c>
      <c r="G158" s="11" t="s">
        <v>138</v>
      </c>
      <c r="H158" s="11" t="s">
        <v>139</v>
      </c>
      <c r="I158" s="11">
        <v>0.1</v>
      </c>
      <c r="J158" s="11">
        <v>0.01</v>
      </c>
    </row>
    <row r="159" spans="1:10" ht="15" x14ac:dyDescent="0.2">
      <c r="A159" s="11">
        <v>11</v>
      </c>
      <c r="B159" s="11" t="s">
        <v>153</v>
      </c>
      <c r="C159" s="11" t="s">
        <v>103</v>
      </c>
      <c r="D159" s="11" t="s">
        <v>141</v>
      </c>
      <c r="E159" s="11" t="s">
        <v>142</v>
      </c>
      <c r="F159" s="11">
        <v>0.1</v>
      </c>
      <c r="G159" s="11" t="s">
        <v>138</v>
      </c>
      <c r="H159" s="11" t="s">
        <v>139</v>
      </c>
      <c r="I159" s="11">
        <v>0.1</v>
      </c>
      <c r="J159" s="11">
        <v>0.01</v>
      </c>
    </row>
    <row r="160" spans="1:10" ht="15" x14ac:dyDescent="0.2">
      <c r="A160" s="11">
        <v>11</v>
      </c>
      <c r="B160" s="11" t="s">
        <v>153</v>
      </c>
      <c r="C160" s="11" t="s">
        <v>104</v>
      </c>
      <c r="D160" s="11" t="s">
        <v>141</v>
      </c>
      <c r="E160" s="11" t="s">
        <v>142</v>
      </c>
      <c r="F160" s="11">
        <v>0.1</v>
      </c>
      <c r="G160" s="11" t="s">
        <v>138</v>
      </c>
      <c r="H160" s="11" t="s">
        <v>139</v>
      </c>
      <c r="I160" s="11">
        <v>0.1</v>
      </c>
      <c r="J160" s="11">
        <v>0.01</v>
      </c>
    </row>
    <row r="161" spans="1:10" ht="15" x14ac:dyDescent="0.2">
      <c r="A161" s="11">
        <v>11</v>
      </c>
      <c r="B161" s="11" t="s">
        <v>153</v>
      </c>
      <c r="C161" s="11" t="s">
        <v>111</v>
      </c>
      <c r="D161" s="11" t="s">
        <v>141</v>
      </c>
      <c r="E161" s="11" t="s">
        <v>142</v>
      </c>
      <c r="F161" s="11">
        <v>0.1</v>
      </c>
      <c r="G161" s="11" t="s">
        <v>138</v>
      </c>
      <c r="H161" s="11" t="s">
        <v>139</v>
      </c>
      <c r="I161" s="11">
        <v>0.1</v>
      </c>
      <c r="J161" s="11">
        <v>0.01</v>
      </c>
    </row>
    <row r="162" spans="1:10" ht="15" x14ac:dyDescent="0.2">
      <c r="A162" s="11">
        <v>11</v>
      </c>
      <c r="B162" s="11" t="s">
        <v>153</v>
      </c>
      <c r="C162" s="11" t="s">
        <v>112</v>
      </c>
      <c r="D162" s="11" t="s">
        <v>141</v>
      </c>
      <c r="E162" s="11" t="s">
        <v>142</v>
      </c>
      <c r="F162" s="11">
        <v>0.1</v>
      </c>
      <c r="G162" s="11" t="s">
        <v>138</v>
      </c>
      <c r="H162" s="11" t="s">
        <v>139</v>
      </c>
      <c r="I162" s="11">
        <v>0.1</v>
      </c>
      <c r="J162" s="11">
        <v>0.01</v>
      </c>
    </row>
    <row r="163" spans="1:10" ht="15" x14ac:dyDescent="0.2">
      <c r="A163" s="11">
        <v>11</v>
      </c>
      <c r="B163" s="11" t="s">
        <v>153</v>
      </c>
      <c r="C163" s="11" t="s">
        <v>113</v>
      </c>
      <c r="D163" s="11" t="s">
        <v>141</v>
      </c>
      <c r="E163" s="11" t="s">
        <v>142</v>
      </c>
      <c r="F163" s="11">
        <v>0.1</v>
      </c>
      <c r="G163" s="11" t="s">
        <v>138</v>
      </c>
      <c r="H163" s="11" t="s">
        <v>139</v>
      </c>
      <c r="I163" s="11">
        <v>0.1</v>
      </c>
      <c r="J163" s="11">
        <v>0.01</v>
      </c>
    </row>
    <row r="164" spans="1:10" ht="15" x14ac:dyDescent="0.2">
      <c r="A164" s="11">
        <v>11</v>
      </c>
      <c r="B164" s="11" t="s">
        <v>153</v>
      </c>
      <c r="C164" s="11" t="s">
        <v>106</v>
      </c>
      <c r="D164" s="11" t="s">
        <v>143</v>
      </c>
      <c r="E164" s="11" t="s">
        <v>144</v>
      </c>
      <c r="F164" s="11">
        <v>1</v>
      </c>
      <c r="G164" s="11" t="s">
        <v>136</v>
      </c>
      <c r="H164" s="11" t="s">
        <v>137</v>
      </c>
      <c r="I164" s="11">
        <v>1</v>
      </c>
      <c r="J164" s="11">
        <v>1</v>
      </c>
    </row>
    <row r="165" spans="1:10" ht="15" x14ac:dyDescent="0.2">
      <c r="A165" s="11">
        <v>11</v>
      </c>
      <c r="B165" s="11" t="s">
        <v>153</v>
      </c>
      <c r="C165" s="11" t="s">
        <v>107</v>
      </c>
      <c r="D165" s="11" t="s">
        <v>141</v>
      </c>
      <c r="E165" s="11" t="s">
        <v>142</v>
      </c>
      <c r="F165" s="11">
        <v>0.1</v>
      </c>
      <c r="G165" s="11" t="s">
        <v>138</v>
      </c>
      <c r="H165" s="11" t="s">
        <v>139</v>
      </c>
      <c r="I165" s="11">
        <v>0.1</v>
      </c>
      <c r="J165" s="11">
        <v>0.01</v>
      </c>
    </row>
    <row r="166" spans="1:10" ht="15" x14ac:dyDescent="0.2">
      <c r="A166" s="12">
        <v>11</v>
      </c>
      <c r="B166" s="12" t="s">
        <v>153</v>
      </c>
      <c r="C166" s="12" t="s">
        <v>108</v>
      </c>
      <c r="D166" s="12" t="s">
        <v>143</v>
      </c>
      <c r="E166" s="12" t="s">
        <v>144</v>
      </c>
      <c r="F166" s="12">
        <v>1</v>
      </c>
      <c r="G166" s="12" t="s">
        <v>136</v>
      </c>
      <c r="H166" s="12" t="s">
        <v>137</v>
      </c>
      <c r="I166" s="12">
        <v>1</v>
      </c>
      <c r="J166" s="12">
        <v>1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J151"/>
  <sheetViews>
    <sheetView showGridLines="0" workbookViewId="0"/>
  </sheetViews>
  <sheetFormatPr defaultRowHeight="12.75" x14ac:dyDescent="0.2"/>
  <cols>
    <col min="1" max="1" width="15" customWidth="1"/>
    <col min="2" max="2" width="21" customWidth="1"/>
    <col min="3" max="3" width="42" customWidth="1"/>
    <col min="4" max="9" width="16" customWidth="1"/>
    <col min="10" max="10" width="42" customWidth="1"/>
  </cols>
  <sheetData>
    <row r="1" spans="1:10" ht="63.95" customHeight="1" x14ac:dyDescent="0.2">
      <c r="A1" s="15" t="s">
        <v>51</v>
      </c>
      <c r="B1" s="15" t="s">
        <v>52</v>
      </c>
      <c r="C1" s="15" t="s">
        <v>96</v>
      </c>
      <c r="D1" s="15" t="s">
        <v>161</v>
      </c>
      <c r="E1" s="15" t="s">
        <v>162</v>
      </c>
      <c r="F1" s="15" t="s">
        <v>163</v>
      </c>
      <c r="G1" s="15" t="s">
        <v>164</v>
      </c>
      <c r="H1" s="15" t="s">
        <v>116</v>
      </c>
      <c r="I1" s="15" t="s">
        <v>165</v>
      </c>
      <c r="J1" s="15" t="s">
        <v>166</v>
      </c>
    </row>
    <row r="2" spans="1:10" ht="18" customHeight="1" x14ac:dyDescent="0.2">
      <c r="A2" s="16" t="str">
        <f>Vulnerability!A12</f>
        <v>Bull Trout</v>
      </c>
      <c r="B2" s="16" t="str">
        <f>Vulnerability!C12</f>
        <v>FMO</v>
      </c>
      <c r="C2" s="16" t="str">
        <f>Vulnerability!D12</f>
        <v>Altered Flow Timing</v>
      </c>
      <c r="D2" s="17">
        <f>MIN(Vulnerability!E12)</f>
        <v>11</v>
      </c>
      <c r="E2" s="17">
        <f>MAX(Vulnerability!E12)</f>
        <v>11</v>
      </c>
      <c r="F2" s="18">
        <f>MIN(Vulnerability!F12)</f>
        <v>0.35714285699999998</v>
      </c>
      <c r="G2" s="18">
        <f>MAX(Vulnerability!F12)</f>
        <v>0.35714285699999998</v>
      </c>
      <c r="H2" s="18">
        <f>MAX(Vulnerability!F12)</f>
        <v>0.35714285699999998</v>
      </c>
      <c r="I2" s="17">
        <f>COUNTA(Vulnerability!A12)</f>
        <v>1</v>
      </c>
      <c r="J2" s="16" t="str">
        <f>Vulnerability!B12</f>
        <v>FMO (Fluvial)</v>
      </c>
    </row>
    <row r="3" spans="1:10" ht="18" customHeight="1" x14ac:dyDescent="0.2">
      <c r="A3" s="16" t="str">
        <f>Vulnerability!A13</f>
        <v>Bull Trout</v>
      </c>
      <c r="B3" s="16" t="str">
        <f>Vulnerability!C13</f>
        <v>FMO</v>
      </c>
      <c r="C3" s="16" t="str">
        <f>Vulnerability!D13</f>
        <v>Altered Primary Productivity</v>
      </c>
      <c r="D3" s="17">
        <f>MIN(Vulnerability!E13)</f>
        <v>12</v>
      </c>
      <c r="E3" s="17">
        <f>MAX(Vulnerability!E13)</f>
        <v>12</v>
      </c>
      <c r="F3" s="18">
        <f>MIN(Vulnerability!F13)</f>
        <v>0.29285714299999999</v>
      </c>
      <c r="G3" s="18">
        <f>MAX(Vulnerability!F13)</f>
        <v>0.29285714299999999</v>
      </c>
      <c r="H3" s="18">
        <f>MAX(Vulnerability!F13)</f>
        <v>0.29285714299999999</v>
      </c>
      <c r="I3" s="17">
        <f>COUNTA(Vulnerability!A13)</f>
        <v>1</v>
      </c>
      <c r="J3" s="16" t="str">
        <f>Vulnerability!B13</f>
        <v>FMO (Fluvial)</v>
      </c>
    </row>
    <row r="4" spans="1:10" ht="18" customHeight="1" x14ac:dyDescent="0.2">
      <c r="A4" s="16" t="str">
        <f>Vulnerability!A4</f>
        <v>Bull Trout</v>
      </c>
      <c r="B4" s="16" t="str">
        <f>Vulnerability!C4</f>
        <v>FMO</v>
      </c>
      <c r="C4" s="16" t="str">
        <f>Vulnerability!D4</f>
        <v>Anthropogenic Barriers</v>
      </c>
      <c r="D4" s="17">
        <f>MIN(Vulnerability!E4)</f>
        <v>3</v>
      </c>
      <c r="E4" s="17">
        <f>MAX(Vulnerability!E4)</f>
        <v>3</v>
      </c>
      <c r="F4" s="18">
        <f>MIN(Vulnerability!F4)</f>
        <v>0.87142857100000004</v>
      </c>
      <c r="G4" s="18">
        <f>MAX(Vulnerability!F4)</f>
        <v>0.87142857100000004</v>
      </c>
      <c r="H4" s="18">
        <f>MAX(Vulnerability!F4)</f>
        <v>0.87142857100000004</v>
      </c>
      <c r="I4" s="17">
        <f>COUNTA(Vulnerability!A4)</f>
        <v>1</v>
      </c>
      <c r="J4" s="16" t="str">
        <f>Vulnerability!B4</f>
        <v>FMO (Fluvial)</v>
      </c>
    </row>
    <row r="5" spans="1:10" ht="18" customHeight="1" x14ac:dyDescent="0.2">
      <c r="A5" s="16" t="str">
        <f>Vulnerability!A5</f>
        <v>Bull Trout</v>
      </c>
      <c r="B5" s="16" t="str">
        <f>Vulnerability!C5</f>
        <v>FMO</v>
      </c>
      <c r="C5" s="16" t="str">
        <f>Vulnerability!D5</f>
        <v>Channel and Habitat Structure</v>
      </c>
      <c r="D5" s="17">
        <f>MIN(Vulnerability!E5)</f>
        <v>4</v>
      </c>
      <c r="E5" s="17">
        <f>MAX(Vulnerability!E5)</f>
        <v>4</v>
      </c>
      <c r="F5" s="18">
        <f>MIN(Vulnerability!F5)</f>
        <v>0.80714285699999999</v>
      </c>
      <c r="G5" s="18">
        <f>MAX(Vulnerability!F5)</f>
        <v>0.80714285699999999</v>
      </c>
      <c r="H5" s="18">
        <f>MAX(Vulnerability!F5)</f>
        <v>0.80714285699999999</v>
      </c>
      <c r="I5" s="17">
        <f>COUNTA(Vulnerability!A5)</f>
        <v>1</v>
      </c>
      <c r="J5" s="16" t="str">
        <f>Vulnerability!B5</f>
        <v>FMO (Fluvial)</v>
      </c>
    </row>
    <row r="6" spans="1:10" ht="18" customHeight="1" x14ac:dyDescent="0.2">
      <c r="A6" s="16" t="str">
        <f>Vulnerability!A14</f>
        <v>Bull Trout</v>
      </c>
      <c r="B6" s="16" t="str">
        <f>Vulnerability!C14</f>
        <v>FMO</v>
      </c>
      <c r="C6" s="16" t="str">
        <f>Vulnerability!D14</f>
        <v>Decreased Sediment Quantity</v>
      </c>
      <c r="D6" s="17">
        <f>MIN(Vulnerability!E14)</f>
        <v>13</v>
      </c>
      <c r="E6" s="17">
        <f>MAX(Vulnerability!E14)</f>
        <v>13</v>
      </c>
      <c r="F6" s="18">
        <f>MIN(Vulnerability!F14)</f>
        <v>0.22857142899999999</v>
      </c>
      <c r="G6" s="18">
        <f>MAX(Vulnerability!F14)</f>
        <v>0.22857142899999999</v>
      </c>
      <c r="H6" s="18">
        <f>MAX(Vulnerability!F14)</f>
        <v>0.22857142899999999</v>
      </c>
      <c r="I6" s="17">
        <f>COUNTA(Vulnerability!A14)</f>
        <v>1</v>
      </c>
      <c r="J6" s="16" t="str">
        <f>Vulnerability!B14</f>
        <v>FMO (Fluvial)</v>
      </c>
    </row>
    <row r="7" spans="1:10" ht="18" customHeight="1" x14ac:dyDescent="0.2">
      <c r="A7" s="16" t="str">
        <f>Vulnerability!A3</f>
        <v>Bull Trout</v>
      </c>
      <c r="B7" s="16" t="str">
        <f>Vulnerability!C3</f>
        <v>FMO</v>
      </c>
      <c r="C7" s="16" t="str">
        <f>Vulnerability!D3</f>
        <v>Decreased Water Quantity</v>
      </c>
      <c r="D7" s="17">
        <f>MIN(Vulnerability!E3)</f>
        <v>2</v>
      </c>
      <c r="E7" s="17">
        <f>MAX(Vulnerability!E3)</f>
        <v>2</v>
      </c>
      <c r="F7" s="18">
        <f>MIN(Vulnerability!F3)</f>
        <v>0.93571428599999995</v>
      </c>
      <c r="G7" s="18">
        <f>MAX(Vulnerability!F3)</f>
        <v>0.93571428599999995</v>
      </c>
      <c r="H7" s="18">
        <f>MAX(Vulnerability!F3)</f>
        <v>0.93571428599999995</v>
      </c>
      <c r="I7" s="17">
        <f>COUNTA(Vulnerability!A3)</f>
        <v>1</v>
      </c>
      <c r="J7" s="16" t="str">
        <f>Vulnerability!B3</f>
        <v>FMO (Fluvial)</v>
      </c>
    </row>
    <row r="8" spans="1:10" ht="18" customHeight="1" x14ac:dyDescent="0.2">
      <c r="A8" s="16" t="str">
        <f>Vulnerability!A10</f>
        <v>Bull Trout</v>
      </c>
      <c r="B8" s="16" t="str">
        <f>Vulnerability!C10</f>
        <v>FMO</v>
      </c>
      <c r="C8" s="16" t="str">
        <f>Vulnerability!D10</f>
        <v>Floodplain Condition</v>
      </c>
      <c r="D8" s="17">
        <f>MIN(Vulnerability!E10)</f>
        <v>9</v>
      </c>
      <c r="E8" s="17">
        <f>MAX(Vulnerability!E10)</f>
        <v>9</v>
      </c>
      <c r="F8" s="18">
        <f>MIN(Vulnerability!F10)</f>
        <v>0.485714286</v>
      </c>
      <c r="G8" s="18">
        <f>MAX(Vulnerability!F10)</f>
        <v>0.485714286</v>
      </c>
      <c r="H8" s="18">
        <f>MAX(Vulnerability!F10)</f>
        <v>0.485714286</v>
      </c>
      <c r="I8" s="17">
        <f>COUNTA(Vulnerability!A10)</f>
        <v>1</v>
      </c>
      <c r="J8" s="16" t="str">
        <f>Vulnerability!B10</f>
        <v>FMO (Fluvial)</v>
      </c>
    </row>
    <row r="9" spans="1:10" ht="18" customHeight="1" x14ac:dyDescent="0.2">
      <c r="A9" s="16" t="str">
        <f>Vulnerability!A15</f>
        <v>Bull Trout</v>
      </c>
      <c r="B9" s="16" t="str">
        <f>Vulnerability!C15</f>
        <v>FMO</v>
      </c>
      <c r="C9" s="16" t="str">
        <f>Vulnerability!D15</f>
        <v>Increased Sediment Quantity</v>
      </c>
      <c r="D9" s="17">
        <f>MIN(Vulnerability!E15)</f>
        <v>14</v>
      </c>
      <c r="E9" s="17">
        <f>MAX(Vulnerability!E15)</f>
        <v>14</v>
      </c>
      <c r="F9" s="18">
        <f>MIN(Vulnerability!F15)</f>
        <v>0.164285714</v>
      </c>
      <c r="G9" s="18">
        <f>MAX(Vulnerability!F15)</f>
        <v>0.164285714</v>
      </c>
      <c r="H9" s="18">
        <f>MAX(Vulnerability!F15)</f>
        <v>0.164285714</v>
      </c>
      <c r="I9" s="17">
        <f>COUNTA(Vulnerability!A15)</f>
        <v>1</v>
      </c>
      <c r="J9" s="16" t="str">
        <f>Vulnerability!B15</f>
        <v>FMO (Fluvial)</v>
      </c>
    </row>
    <row r="10" spans="1:10" ht="18" customHeight="1" x14ac:dyDescent="0.2">
      <c r="A10" s="16" t="str">
        <f>Vulnerability!A11</f>
        <v>Bull Trout</v>
      </c>
      <c r="B10" s="16" t="str">
        <f>Vulnerability!C11</f>
        <v>FMO</v>
      </c>
      <c r="C10" s="16" t="str">
        <f>Vulnerability!D11</f>
        <v>Non-Native Species Interactions and Competition</v>
      </c>
      <c r="D10" s="17">
        <f>MIN(Vulnerability!E11)</f>
        <v>10</v>
      </c>
      <c r="E10" s="17">
        <f>MAX(Vulnerability!E11)</f>
        <v>10</v>
      </c>
      <c r="F10" s="18">
        <f>MIN(Vulnerability!F11)</f>
        <v>0.42142857099999997</v>
      </c>
      <c r="G10" s="18">
        <f>MAX(Vulnerability!F11)</f>
        <v>0.42142857099999997</v>
      </c>
      <c r="H10" s="18">
        <f>MAX(Vulnerability!F11)</f>
        <v>0.42142857099999997</v>
      </c>
      <c r="I10" s="17">
        <f>COUNTA(Vulnerability!A11)</f>
        <v>1</v>
      </c>
      <c r="J10" s="16" t="str">
        <f>Vulnerability!B11</f>
        <v>FMO (Fluvial)</v>
      </c>
    </row>
    <row r="11" spans="1:10" ht="18" customHeight="1" x14ac:dyDescent="0.2">
      <c r="A11" s="16" t="str">
        <f>Vulnerability!A8</f>
        <v>Bull Trout</v>
      </c>
      <c r="B11" s="16" t="str">
        <f>Vulnerability!C8</f>
        <v>FMO</v>
      </c>
      <c r="C11" s="16" t="str">
        <f>Vulnerability!D8</f>
        <v>Predation</v>
      </c>
      <c r="D11" s="17">
        <f>MIN(Vulnerability!E8)</f>
        <v>7</v>
      </c>
      <c r="E11" s="17">
        <f>MAX(Vulnerability!E8)</f>
        <v>7</v>
      </c>
      <c r="F11" s="18">
        <f>MIN(Vulnerability!F8)</f>
        <v>0.61428571399999998</v>
      </c>
      <c r="G11" s="18">
        <f>MAX(Vulnerability!F8)</f>
        <v>0.61428571399999998</v>
      </c>
      <c r="H11" s="18">
        <f>MAX(Vulnerability!F8)</f>
        <v>0.61428571399999998</v>
      </c>
      <c r="I11" s="17">
        <f>COUNTA(Vulnerability!A8)</f>
        <v>1</v>
      </c>
      <c r="J11" s="16" t="str">
        <f>Vulnerability!B8</f>
        <v>FMO (Fluvial)</v>
      </c>
    </row>
    <row r="12" spans="1:10" ht="18" customHeight="1" x14ac:dyDescent="0.2">
      <c r="A12" s="16" t="str">
        <f>Vulnerability!A6</f>
        <v>Bull Trout</v>
      </c>
      <c r="B12" s="16" t="str">
        <f>Vulnerability!C6</f>
        <v>FMO</v>
      </c>
      <c r="C12" s="16" t="str">
        <f>Vulnerability!D6</f>
        <v>Riparian Condition</v>
      </c>
      <c r="D12" s="17">
        <f>MIN(Vulnerability!E6)</f>
        <v>5</v>
      </c>
      <c r="E12" s="17">
        <f>MAX(Vulnerability!E6)</f>
        <v>5</v>
      </c>
      <c r="F12" s="18">
        <f>MIN(Vulnerability!F6)</f>
        <v>0.74285714300000005</v>
      </c>
      <c r="G12" s="18">
        <f>MAX(Vulnerability!F6)</f>
        <v>0.74285714300000005</v>
      </c>
      <c r="H12" s="18">
        <f>MAX(Vulnerability!F6)</f>
        <v>0.74285714300000005</v>
      </c>
      <c r="I12" s="17">
        <f>COUNTA(Vulnerability!A6)</f>
        <v>1</v>
      </c>
      <c r="J12" s="16" t="str">
        <f>Vulnerability!B6</f>
        <v>FMO (Fluvial)</v>
      </c>
    </row>
    <row r="13" spans="1:10" ht="18" customHeight="1" x14ac:dyDescent="0.2">
      <c r="A13" s="16" t="str">
        <f>Vulnerability!A9</f>
        <v>Bull Trout</v>
      </c>
      <c r="B13" s="16" t="str">
        <f>Vulnerability!C9</f>
        <v>FMO</v>
      </c>
      <c r="C13" s="16" t="str">
        <f>Vulnerability!D9</f>
        <v>Side Channel and Wetland Habitat</v>
      </c>
      <c r="D13" s="17">
        <f>MIN(Vulnerability!E9)</f>
        <v>8</v>
      </c>
      <c r="E13" s="17">
        <f>MAX(Vulnerability!E9)</f>
        <v>8</v>
      </c>
      <c r="F13" s="18">
        <f>MIN(Vulnerability!F9)</f>
        <v>0.55000000000000004</v>
      </c>
      <c r="G13" s="18">
        <f>MAX(Vulnerability!F9)</f>
        <v>0.55000000000000004</v>
      </c>
      <c r="H13" s="18">
        <f>MAX(Vulnerability!F9)</f>
        <v>0.55000000000000004</v>
      </c>
      <c r="I13" s="17">
        <f>COUNTA(Vulnerability!A9)</f>
        <v>1</v>
      </c>
      <c r="J13" s="16" t="str">
        <f>Vulnerability!B9</f>
        <v>FMO (Fluvial)</v>
      </c>
    </row>
    <row r="14" spans="1:10" ht="18" customHeight="1" x14ac:dyDescent="0.2">
      <c r="A14" s="16" t="str">
        <f>Vulnerability!A2</f>
        <v>Bull Trout</v>
      </c>
      <c r="B14" s="16" t="str">
        <f>Vulnerability!C2</f>
        <v>FMO</v>
      </c>
      <c r="C14" s="16" t="str">
        <f>Vulnerability!D2</f>
        <v>Summer Water Temperature</v>
      </c>
      <c r="D14" s="17">
        <f>MIN(Vulnerability!E2)</f>
        <v>1</v>
      </c>
      <c r="E14" s="17">
        <f>MAX(Vulnerability!E2)</f>
        <v>1</v>
      </c>
      <c r="F14" s="18">
        <f>MIN(Vulnerability!F2)</f>
        <v>1</v>
      </c>
      <c r="G14" s="18">
        <f>MAX(Vulnerability!F2)</f>
        <v>1</v>
      </c>
      <c r="H14" s="18">
        <f>MAX(Vulnerability!F2)</f>
        <v>1</v>
      </c>
      <c r="I14" s="17">
        <f>COUNTA(Vulnerability!A2)</f>
        <v>1</v>
      </c>
      <c r="J14" s="16" t="str">
        <f>Vulnerability!B2</f>
        <v>FMO (Fluvial)</v>
      </c>
    </row>
    <row r="15" spans="1:10" ht="18" customHeight="1" x14ac:dyDescent="0.2">
      <c r="A15" s="16" t="str">
        <f>Vulnerability!A7</f>
        <v>Bull Trout</v>
      </c>
      <c r="B15" s="16" t="str">
        <f>Vulnerability!C7</f>
        <v>FMO</v>
      </c>
      <c r="C15" s="16" t="str">
        <f>Vulnerability!D7</f>
        <v>Water Quality</v>
      </c>
      <c r="D15" s="17">
        <f>MIN(Vulnerability!E7)</f>
        <v>6</v>
      </c>
      <c r="E15" s="17">
        <f>MAX(Vulnerability!E7)</f>
        <v>6</v>
      </c>
      <c r="F15" s="18">
        <f>MIN(Vulnerability!F7)</f>
        <v>0.678571429</v>
      </c>
      <c r="G15" s="18">
        <f>MAX(Vulnerability!F7)</f>
        <v>0.678571429</v>
      </c>
      <c r="H15" s="18">
        <f>MAX(Vulnerability!F7)</f>
        <v>0.678571429</v>
      </c>
      <c r="I15" s="17">
        <f>COUNTA(Vulnerability!A7)</f>
        <v>1</v>
      </c>
      <c r="J15" s="16" t="str">
        <f>Vulnerability!B7</f>
        <v>FMO (Fluvial)</v>
      </c>
    </row>
    <row r="16" spans="1:10" ht="18" customHeight="1" x14ac:dyDescent="0.2">
      <c r="A16" s="16" t="str">
        <f>Vulnerability!A16</f>
        <v>Bull Trout</v>
      </c>
      <c r="B16" s="16" t="str">
        <f>Vulnerability!C16</f>
        <v>FMO</v>
      </c>
      <c r="C16" s="16" t="str">
        <f>Vulnerability!D16</f>
        <v>Winter Water Temperature</v>
      </c>
      <c r="D16" s="17">
        <f>MIN(Vulnerability!E16)</f>
        <v>15</v>
      </c>
      <c r="E16" s="17">
        <f>MAX(Vulnerability!E16)</f>
        <v>15</v>
      </c>
      <c r="F16" s="18">
        <f>MIN(Vulnerability!F16)</f>
        <v>0.1</v>
      </c>
      <c r="G16" s="18">
        <f>MAX(Vulnerability!F16)</f>
        <v>0.1</v>
      </c>
      <c r="H16" s="18">
        <f>MAX(Vulnerability!F16)</f>
        <v>0.1</v>
      </c>
      <c r="I16" s="17">
        <f>COUNTA(Vulnerability!A16)</f>
        <v>1</v>
      </c>
      <c r="J16" s="16" t="str">
        <f>Vulnerability!B16</f>
        <v>FMO (Fluvial)</v>
      </c>
    </row>
    <row r="17" spans="1:10" ht="18" customHeight="1" x14ac:dyDescent="0.2">
      <c r="A17" s="16" t="str">
        <f>Vulnerability!A29</f>
        <v>Bull Trout</v>
      </c>
      <c r="B17" s="16" t="str">
        <f>Vulnerability!C29</f>
        <v>Spawning &amp; Resident</v>
      </c>
      <c r="C17" s="16" t="str">
        <f>Vulnerability!D29</f>
        <v>Altered Flow Timing</v>
      </c>
      <c r="D17" s="17">
        <f>MIN(Vulnerability!E29)</f>
        <v>13</v>
      </c>
      <c r="E17" s="17">
        <f>MAX(Vulnerability!E29)</f>
        <v>13</v>
      </c>
      <c r="F17" s="18">
        <f>MIN(Vulnerability!F29)</f>
        <v>0.22857142899999999</v>
      </c>
      <c r="G17" s="18">
        <f>MAX(Vulnerability!F29)</f>
        <v>0.22857142899999999</v>
      </c>
      <c r="H17" s="18">
        <f>MAX(Vulnerability!F29)</f>
        <v>0.22857142899999999</v>
      </c>
      <c r="I17" s="17">
        <f>COUNTA(Vulnerability!A29)</f>
        <v>1</v>
      </c>
      <c r="J17" s="16" t="str">
        <f>Vulnerability!B29</f>
        <v>Spawning/Rearing (fluvial) &amp; Resident</v>
      </c>
    </row>
    <row r="18" spans="1:10" ht="18" customHeight="1" x14ac:dyDescent="0.2">
      <c r="A18" s="16" t="str">
        <f>Vulnerability!A30</f>
        <v>Bull Trout</v>
      </c>
      <c r="B18" s="16" t="str">
        <f>Vulnerability!C30</f>
        <v>Spawning &amp; Resident</v>
      </c>
      <c r="C18" s="16" t="str">
        <f>Vulnerability!D30</f>
        <v>Altered Primary Productivity</v>
      </c>
      <c r="D18" s="17">
        <f>MIN(Vulnerability!E30)</f>
        <v>14</v>
      </c>
      <c r="E18" s="17">
        <f>MAX(Vulnerability!E30)</f>
        <v>14</v>
      </c>
      <c r="F18" s="18">
        <f>MIN(Vulnerability!F30)</f>
        <v>0.164285714</v>
      </c>
      <c r="G18" s="18">
        <f>MAX(Vulnerability!F30)</f>
        <v>0.164285714</v>
      </c>
      <c r="H18" s="18">
        <f>MAX(Vulnerability!F30)</f>
        <v>0.164285714</v>
      </c>
      <c r="I18" s="17">
        <f>COUNTA(Vulnerability!A30)</f>
        <v>1</v>
      </c>
      <c r="J18" s="16" t="str">
        <f>Vulnerability!B30</f>
        <v>Spawning/Rearing (fluvial) &amp; Resident</v>
      </c>
    </row>
    <row r="19" spans="1:10" ht="18" customHeight="1" x14ac:dyDescent="0.2">
      <c r="A19" s="16" t="str">
        <f>Vulnerability!A26</f>
        <v>Bull Trout</v>
      </c>
      <c r="B19" s="16" t="str">
        <f>Vulnerability!C26</f>
        <v>Spawning &amp; Resident</v>
      </c>
      <c r="C19" s="16" t="str">
        <f>Vulnerability!D26</f>
        <v>Anthropogenic Barriers</v>
      </c>
      <c r="D19" s="17">
        <f>MIN(Vulnerability!E26)</f>
        <v>10</v>
      </c>
      <c r="E19" s="17">
        <f>MAX(Vulnerability!E26)</f>
        <v>10</v>
      </c>
      <c r="F19" s="18">
        <f>MIN(Vulnerability!F26)</f>
        <v>0.42142857099999997</v>
      </c>
      <c r="G19" s="18">
        <f>MAX(Vulnerability!F26)</f>
        <v>0.42142857099999997</v>
      </c>
      <c r="H19" s="18">
        <f>MAX(Vulnerability!F26)</f>
        <v>0.42142857099999997</v>
      </c>
      <c r="I19" s="17">
        <f>COUNTA(Vulnerability!A26)</f>
        <v>1</v>
      </c>
      <c r="J19" s="16" t="str">
        <f>Vulnerability!B26</f>
        <v>Spawning/Rearing (fluvial) &amp; Resident</v>
      </c>
    </row>
    <row r="20" spans="1:10" ht="18" customHeight="1" x14ac:dyDescent="0.2">
      <c r="A20" s="16" t="str">
        <f>Vulnerability!A19</f>
        <v>Bull Trout</v>
      </c>
      <c r="B20" s="16" t="str">
        <f>Vulnerability!C19</f>
        <v>Spawning &amp; Resident</v>
      </c>
      <c r="C20" s="16" t="str">
        <f>Vulnerability!D19</f>
        <v>Channel and Habitat Structure</v>
      </c>
      <c r="D20" s="17">
        <f>MIN(Vulnerability!E19)</f>
        <v>3</v>
      </c>
      <c r="E20" s="17">
        <f>MAX(Vulnerability!E19)</f>
        <v>3</v>
      </c>
      <c r="F20" s="18">
        <f>MIN(Vulnerability!F19)</f>
        <v>0.87142857100000004</v>
      </c>
      <c r="G20" s="18">
        <f>MAX(Vulnerability!F19)</f>
        <v>0.87142857100000004</v>
      </c>
      <c r="H20" s="18">
        <f>MAX(Vulnerability!F19)</f>
        <v>0.87142857100000004</v>
      </c>
      <c r="I20" s="17">
        <f>COUNTA(Vulnerability!A19)</f>
        <v>1</v>
      </c>
      <c r="J20" s="16" t="str">
        <f>Vulnerability!B19</f>
        <v>Spawning/Rearing (fluvial) &amp; Resident</v>
      </c>
    </row>
    <row r="21" spans="1:10" ht="18" customHeight="1" x14ac:dyDescent="0.2">
      <c r="A21" s="16" t="str">
        <f>Vulnerability!A21</f>
        <v>Bull Trout</v>
      </c>
      <c r="B21" s="16" t="str">
        <f>Vulnerability!C21</f>
        <v>Spawning &amp; Resident</v>
      </c>
      <c r="C21" s="16" t="str">
        <f>Vulnerability!D21</f>
        <v>Decreased Sediment Quantity</v>
      </c>
      <c r="D21" s="17">
        <f>MIN(Vulnerability!E21)</f>
        <v>5</v>
      </c>
      <c r="E21" s="17">
        <f>MAX(Vulnerability!E21)</f>
        <v>5</v>
      </c>
      <c r="F21" s="18">
        <f>MIN(Vulnerability!F21)</f>
        <v>0.74285714300000005</v>
      </c>
      <c r="G21" s="18">
        <f>MAX(Vulnerability!F21)</f>
        <v>0.74285714300000005</v>
      </c>
      <c r="H21" s="18">
        <f>MAX(Vulnerability!F21)</f>
        <v>0.74285714300000005</v>
      </c>
      <c r="I21" s="17">
        <f>COUNTA(Vulnerability!A21)</f>
        <v>1</v>
      </c>
      <c r="J21" s="16" t="str">
        <f>Vulnerability!B21</f>
        <v>Spawning/Rearing (fluvial) &amp; Resident</v>
      </c>
    </row>
    <row r="22" spans="1:10" ht="18" customHeight="1" x14ac:dyDescent="0.2">
      <c r="A22" s="16" t="str">
        <f>Vulnerability!A24</f>
        <v>Bull Trout</v>
      </c>
      <c r="B22" s="16" t="str">
        <f>Vulnerability!C24</f>
        <v>Spawning &amp; Resident</v>
      </c>
      <c r="C22" s="16" t="str">
        <f>Vulnerability!D24</f>
        <v>Decreased Water Quantity</v>
      </c>
      <c r="D22" s="17">
        <f>MIN(Vulnerability!E24)</f>
        <v>8</v>
      </c>
      <c r="E22" s="17">
        <f>MAX(Vulnerability!E24)</f>
        <v>8</v>
      </c>
      <c r="F22" s="18">
        <f>MIN(Vulnerability!F24)</f>
        <v>0.55000000000000004</v>
      </c>
      <c r="G22" s="18">
        <f>MAX(Vulnerability!F24)</f>
        <v>0.55000000000000004</v>
      </c>
      <c r="H22" s="18">
        <f>MAX(Vulnerability!F24)</f>
        <v>0.55000000000000004</v>
      </c>
      <c r="I22" s="17">
        <f>COUNTA(Vulnerability!A24)</f>
        <v>1</v>
      </c>
      <c r="J22" s="16" t="str">
        <f>Vulnerability!B24</f>
        <v>Spawning/Rearing (fluvial) &amp; Resident</v>
      </c>
    </row>
    <row r="23" spans="1:10" ht="18" customHeight="1" x14ac:dyDescent="0.2">
      <c r="A23" s="16" t="str">
        <f>Vulnerability!A27</f>
        <v>Bull Trout</v>
      </c>
      <c r="B23" s="16" t="str">
        <f>Vulnerability!C27</f>
        <v>Spawning &amp; Resident</v>
      </c>
      <c r="C23" s="16" t="str">
        <f>Vulnerability!D27</f>
        <v>Floodplain Condition</v>
      </c>
      <c r="D23" s="17">
        <f>MIN(Vulnerability!E27)</f>
        <v>11</v>
      </c>
      <c r="E23" s="17">
        <f>MAX(Vulnerability!E27)</f>
        <v>11</v>
      </c>
      <c r="F23" s="18">
        <f>MIN(Vulnerability!F27)</f>
        <v>0.35714285699999998</v>
      </c>
      <c r="G23" s="18">
        <f>MAX(Vulnerability!F27)</f>
        <v>0.35714285699999998</v>
      </c>
      <c r="H23" s="18">
        <f>MAX(Vulnerability!F27)</f>
        <v>0.35714285699999998</v>
      </c>
      <c r="I23" s="17">
        <f>COUNTA(Vulnerability!A27)</f>
        <v>1</v>
      </c>
      <c r="J23" s="16" t="str">
        <f>Vulnerability!B27</f>
        <v>Spawning/Rearing (fluvial) &amp; Resident</v>
      </c>
    </row>
    <row r="24" spans="1:10" ht="18" customHeight="1" x14ac:dyDescent="0.2">
      <c r="A24" s="16" t="str">
        <f>Vulnerability!A22</f>
        <v>Bull Trout</v>
      </c>
      <c r="B24" s="16" t="str">
        <f>Vulnerability!C22</f>
        <v>Spawning &amp; Resident</v>
      </c>
      <c r="C24" s="16" t="str">
        <f>Vulnerability!D22</f>
        <v>Increased Sediment Quantity</v>
      </c>
      <c r="D24" s="17">
        <f>MIN(Vulnerability!E22)</f>
        <v>6</v>
      </c>
      <c r="E24" s="17">
        <f>MAX(Vulnerability!E22)</f>
        <v>6</v>
      </c>
      <c r="F24" s="18">
        <f>MIN(Vulnerability!F22)</f>
        <v>0.678571429</v>
      </c>
      <c r="G24" s="18">
        <f>MAX(Vulnerability!F22)</f>
        <v>0.678571429</v>
      </c>
      <c r="H24" s="18">
        <f>MAX(Vulnerability!F22)</f>
        <v>0.678571429</v>
      </c>
      <c r="I24" s="17">
        <f>COUNTA(Vulnerability!A22)</f>
        <v>1</v>
      </c>
      <c r="J24" s="16" t="str">
        <f>Vulnerability!B22</f>
        <v>Spawning/Rearing (fluvial) &amp; Resident</v>
      </c>
    </row>
    <row r="25" spans="1:10" ht="18" customHeight="1" x14ac:dyDescent="0.2">
      <c r="A25" s="16" t="str">
        <f>Vulnerability!A18</f>
        <v>Bull Trout</v>
      </c>
      <c r="B25" s="16" t="str">
        <f>Vulnerability!C18</f>
        <v>Spawning &amp; Resident</v>
      </c>
      <c r="C25" s="16" t="str">
        <f>Vulnerability!D18</f>
        <v>Non-Native Species Interactions and Competition</v>
      </c>
      <c r="D25" s="17">
        <f>MIN(Vulnerability!E18)</f>
        <v>2</v>
      </c>
      <c r="E25" s="17">
        <f>MAX(Vulnerability!E18)</f>
        <v>2</v>
      </c>
      <c r="F25" s="18">
        <f>MIN(Vulnerability!F18)</f>
        <v>0.93571428599999995</v>
      </c>
      <c r="G25" s="18">
        <f>MAX(Vulnerability!F18)</f>
        <v>0.93571428599999995</v>
      </c>
      <c r="H25" s="18">
        <f>MAX(Vulnerability!F18)</f>
        <v>0.93571428599999995</v>
      </c>
      <c r="I25" s="17">
        <f>COUNTA(Vulnerability!A18)</f>
        <v>1</v>
      </c>
      <c r="J25" s="16" t="str">
        <f>Vulnerability!B18</f>
        <v>Spawning/Rearing (fluvial) &amp; Resident</v>
      </c>
    </row>
    <row r="26" spans="1:10" ht="18" customHeight="1" x14ac:dyDescent="0.2">
      <c r="A26" s="16" t="str">
        <f>Vulnerability!A25</f>
        <v>Bull Trout</v>
      </c>
      <c r="B26" s="16" t="str">
        <f>Vulnerability!C25</f>
        <v>Spawning &amp; Resident</v>
      </c>
      <c r="C26" s="16" t="str">
        <f>Vulnerability!D25</f>
        <v>Predation</v>
      </c>
      <c r="D26" s="17">
        <f>MIN(Vulnerability!E25)</f>
        <v>9</v>
      </c>
      <c r="E26" s="17">
        <f>MAX(Vulnerability!E25)</f>
        <v>9</v>
      </c>
      <c r="F26" s="18">
        <f>MIN(Vulnerability!F25)</f>
        <v>0.485714286</v>
      </c>
      <c r="G26" s="18">
        <f>MAX(Vulnerability!F25)</f>
        <v>0.485714286</v>
      </c>
      <c r="H26" s="18">
        <f>MAX(Vulnerability!F25)</f>
        <v>0.485714286</v>
      </c>
      <c r="I26" s="17">
        <f>COUNTA(Vulnerability!A25)</f>
        <v>1</v>
      </c>
      <c r="J26" s="16" t="str">
        <f>Vulnerability!B25</f>
        <v>Spawning/Rearing (fluvial) &amp; Resident</v>
      </c>
    </row>
    <row r="27" spans="1:10" ht="18" customHeight="1" x14ac:dyDescent="0.2">
      <c r="A27" s="16" t="str">
        <f>Vulnerability!A20</f>
        <v>Bull Trout</v>
      </c>
      <c r="B27" s="16" t="str">
        <f>Vulnerability!C20</f>
        <v>Spawning &amp; Resident</v>
      </c>
      <c r="C27" s="16" t="str">
        <f>Vulnerability!D20</f>
        <v>Riparian Condition</v>
      </c>
      <c r="D27" s="17">
        <f>MIN(Vulnerability!E20)</f>
        <v>4</v>
      </c>
      <c r="E27" s="17">
        <f>MAX(Vulnerability!E20)</f>
        <v>4</v>
      </c>
      <c r="F27" s="18">
        <f>MIN(Vulnerability!F20)</f>
        <v>0.80714285699999999</v>
      </c>
      <c r="G27" s="18">
        <f>MAX(Vulnerability!F20)</f>
        <v>0.80714285699999999</v>
      </c>
      <c r="H27" s="18">
        <f>MAX(Vulnerability!F20)</f>
        <v>0.80714285699999999</v>
      </c>
      <c r="I27" s="17">
        <f>COUNTA(Vulnerability!A20)</f>
        <v>1</v>
      </c>
      <c r="J27" s="16" t="str">
        <f>Vulnerability!B20</f>
        <v>Spawning/Rearing (fluvial) &amp; Resident</v>
      </c>
    </row>
    <row r="28" spans="1:10" ht="18" customHeight="1" x14ac:dyDescent="0.2">
      <c r="A28" s="16" t="str">
        <f>Vulnerability!A23</f>
        <v>Bull Trout</v>
      </c>
      <c r="B28" s="16" t="str">
        <f>Vulnerability!C23</f>
        <v>Spawning &amp; Resident</v>
      </c>
      <c r="C28" s="16" t="str">
        <f>Vulnerability!D23</f>
        <v>Side Channel and Wetland Habitat</v>
      </c>
      <c r="D28" s="17">
        <f>MIN(Vulnerability!E23)</f>
        <v>7</v>
      </c>
      <c r="E28" s="17">
        <f>MAX(Vulnerability!E23)</f>
        <v>7</v>
      </c>
      <c r="F28" s="18">
        <f>MIN(Vulnerability!F23)</f>
        <v>0.61428571399999998</v>
      </c>
      <c r="G28" s="18">
        <f>MAX(Vulnerability!F23)</f>
        <v>0.61428571399999998</v>
      </c>
      <c r="H28" s="18">
        <f>MAX(Vulnerability!F23)</f>
        <v>0.61428571399999998</v>
      </c>
      <c r="I28" s="17">
        <f>COUNTA(Vulnerability!A23)</f>
        <v>1</v>
      </c>
      <c r="J28" s="16" t="str">
        <f>Vulnerability!B23</f>
        <v>Spawning/Rearing (fluvial) &amp; Resident</v>
      </c>
    </row>
    <row r="29" spans="1:10" ht="18" customHeight="1" x14ac:dyDescent="0.2">
      <c r="A29" s="16" t="str">
        <f>Vulnerability!A17</f>
        <v>Bull Trout</v>
      </c>
      <c r="B29" s="16" t="str">
        <f>Vulnerability!C17</f>
        <v>Spawning &amp; Resident</v>
      </c>
      <c r="C29" s="16" t="str">
        <f>Vulnerability!D17</f>
        <v>Summer Water Temperature</v>
      </c>
      <c r="D29" s="17">
        <f>MIN(Vulnerability!E17)</f>
        <v>1</v>
      </c>
      <c r="E29" s="17">
        <f>MAX(Vulnerability!E17)</f>
        <v>1</v>
      </c>
      <c r="F29" s="18">
        <f>MIN(Vulnerability!F17)</f>
        <v>1</v>
      </c>
      <c r="G29" s="18">
        <f>MAX(Vulnerability!F17)</f>
        <v>1</v>
      </c>
      <c r="H29" s="18">
        <f>MAX(Vulnerability!F17)</f>
        <v>1</v>
      </c>
      <c r="I29" s="17">
        <f>COUNTA(Vulnerability!A17)</f>
        <v>1</v>
      </c>
      <c r="J29" s="16" t="str">
        <f>Vulnerability!B17</f>
        <v>Spawning/Rearing (fluvial) &amp; Resident</v>
      </c>
    </row>
    <row r="30" spans="1:10" ht="18" customHeight="1" x14ac:dyDescent="0.2">
      <c r="A30" s="16" t="str">
        <f>Vulnerability!A31</f>
        <v>Bull Trout</v>
      </c>
      <c r="B30" s="16" t="str">
        <f>Vulnerability!C31</f>
        <v>Spawning &amp; Resident</v>
      </c>
      <c r="C30" s="16" t="str">
        <f>Vulnerability!D31</f>
        <v>Water Quality</v>
      </c>
      <c r="D30" s="17">
        <f>MIN(Vulnerability!E31)</f>
        <v>15</v>
      </c>
      <c r="E30" s="17">
        <f>MAX(Vulnerability!E31)</f>
        <v>15</v>
      </c>
      <c r="F30" s="18">
        <f>MIN(Vulnerability!F31)</f>
        <v>0.1</v>
      </c>
      <c r="G30" s="18">
        <f>MAX(Vulnerability!F31)</f>
        <v>0.1</v>
      </c>
      <c r="H30" s="18">
        <f>MAX(Vulnerability!F31)</f>
        <v>0.1</v>
      </c>
      <c r="I30" s="17">
        <f>COUNTA(Vulnerability!A31)</f>
        <v>1</v>
      </c>
      <c r="J30" s="16" t="str">
        <f>Vulnerability!B31</f>
        <v>Spawning/Rearing (fluvial) &amp; Resident</v>
      </c>
    </row>
    <row r="31" spans="1:10" ht="18" customHeight="1" x14ac:dyDescent="0.2">
      <c r="A31" s="16" t="str">
        <f>Vulnerability!A28</f>
        <v>Bull Trout</v>
      </c>
      <c r="B31" s="16" t="str">
        <f>Vulnerability!C28</f>
        <v>Spawning &amp; Resident</v>
      </c>
      <c r="C31" s="16" t="str">
        <f>Vulnerability!D28</f>
        <v>Winter Water Temperature</v>
      </c>
      <c r="D31" s="17">
        <f>MIN(Vulnerability!E28)</f>
        <v>12</v>
      </c>
      <c r="E31" s="17">
        <f>MAX(Vulnerability!E28)</f>
        <v>12</v>
      </c>
      <c r="F31" s="18">
        <f>MIN(Vulnerability!F28)</f>
        <v>0.29285714299999999</v>
      </c>
      <c r="G31" s="18">
        <f>MAX(Vulnerability!F28)</f>
        <v>0.29285714299999999</v>
      </c>
      <c r="H31" s="18">
        <f>MAX(Vulnerability!F28)</f>
        <v>0.29285714299999999</v>
      </c>
      <c r="I31" s="17">
        <f>COUNTA(Vulnerability!A28)</f>
        <v>1</v>
      </c>
      <c r="J31" s="16" t="str">
        <f>Vulnerability!B28</f>
        <v>Spawning/Rearing (fluvial) &amp; Resident</v>
      </c>
    </row>
    <row r="32" spans="1:10" ht="18" customHeight="1" x14ac:dyDescent="0.2">
      <c r="A32" s="16" t="str">
        <f>Vulnerability!A35</f>
        <v>Chinook</v>
      </c>
      <c r="B32" s="16" t="str">
        <f>Vulnerability!C35</f>
        <v>Migration</v>
      </c>
      <c r="C32" s="16" t="str">
        <f>Vulnerability!D35</f>
        <v>Altered Flow Timing</v>
      </c>
      <c r="D32" s="17">
        <f>MIN(Vulnerability!E35,Vulnerability!E50)</f>
        <v>4</v>
      </c>
      <c r="E32" s="17">
        <f>MAX(Vulnerability!E35,Vulnerability!E50)</f>
        <v>4</v>
      </c>
      <c r="F32" s="18">
        <f>MIN(Vulnerability!F35,Vulnerability!F50)</f>
        <v>0.80714285699999999</v>
      </c>
      <c r="G32" s="18">
        <f>MAX(Vulnerability!F35,Vulnerability!F50)</f>
        <v>0.80714285699999999</v>
      </c>
      <c r="H32" s="18">
        <f>MAX(Vulnerability!F35,Vulnerability!F50)</f>
        <v>0.80714285699999999</v>
      </c>
      <c r="I32" s="17">
        <f>COUNTA(Vulnerability!A35,Vulnerability!A50)</f>
        <v>2</v>
      </c>
      <c r="J32" s="16" t="str">
        <f>Vulnerability!B35&amp;" | "&amp;Vulnerability!B50</f>
        <v>Adult Migration &amp; Holding | Juvenile Emigration</v>
      </c>
    </row>
    <row r="33" spans="1:10" ht="18" customHeight="1" x14ac:dyDescent="0.2">
      <c r="A33" s="16" t="str">
        <f>Vulnerability!A44</f>
        <v>Chinook</v>
      </c>
      <c r="B33" s="16" t="str">
        <f>Vulnerability!C44</f>
        <v>Migration</v>
      </c>
      <c r="C33" s="16" t="str">
        <f>Vulnerability!D44</f>
        <v>Altered Primary Productivity</v>
      </c>
      <c r="D33" s="17">
        <f>MIN(Vulnerability!E44,Vulnerability!E56)</f>
        <v>10</v>
      </c>
      <c r="E33" s="17">
        <f>MAX(Vulnerability!E44,Vulnerability!E56)</f>
        <v>13</v>
      </c>
      <c r="F33" s="18">
        <f>MIN(Vulnerability!F44,Vulnerability!F56)</f>
        <v>0.22857142899999999</v>
      </c>
      <c r="G33" s="18">
        <f>MAX(Vulnerability!F44,Vulnerability!F56)</f>
        <v>0.42142857099999997</v>
      </c>
      <c r="H33" s="18">
        <f>MAX(Vulnerability!F44,Vulnerability!F56)</f>
        <v>0.42142857099999997</v>
      </c>
      <c r="I33" s="17">
        <f>COUNTA(Vulnerability!A44,Vulnerability!A56)</f>
        <v>2</v>
      </c>
      <c r="J33" s="16" t="str">
        <f>Vulnerability!B44&amp;" | "&amp;Vulnerability!B56</f>
        <v>Adult Migration &amp; Holding | Juvenile Emigration</v>
      </c>
    </row>
    <row r="34" spans="1:10" ht="18" customHeight="1" x14ac:dyDescent="0.2">
      <c r="A34" s="16" t="str">
        <f>Vulnerability!A33</f>
        <v>Chinook</v>
      </c>
      <c r="B34" s="16" t="str">
        <f>Vulnerability!C33</f>
        <v>Migration</v>
      </c>
      <c r="C34" s="16" t="str">
        <f>Vulnerability!D33</f>
        <v>Anthropogenic Barriers</v>
      </c>
      <c r="D34" s="17">
        <f>MIN(Vulnerability!E33,Vulnerability!E59)</f>
        <v>2</v>
      </c>
      <c r="E34" s="17">
        <f>MAX(Vulnerability!E33,Vulnerability!E59)</f>
        <v>13</v>
      </c>
      <c r="F34" s="18">
        <f>MIN(Vulnerability!F33,Vulnerability!F59)</f>
        <v>0.22857142899999999</v>
      </c>
      <c r="G34" s="18">
        <f>MAX(Vulnerability!F33,Vulnerability!F59)</f>
        <v>0.93571428599999995</v>
      </c>
      <c r="H34" s="18">
        <f>MAX(Vulnerability!F33,Vulnerability!F59)</f>
        <v>0.93571428599999995</v>
      </c>
      <c r="I34" s="17">
        <f>COUNTA(Vulnerability!A33,Vulnerability!A59)</f>
        <v>2</v>
      </c>
      <c r="J34" s="16" t="str">
        <f>Vulnerability!B33&amp;" | "&amp;Vulnerability!B59</f>
        <v>Adult Migration &amp; Holding | Juvenile Emigration</v>
      </c>
    </row>
    <row r="35" spans="1:10" ht="18" customHeight="1" x14ac:dyDescent="0.2">
      <c r="A35" s="16" t="str">
        <f>Vulnerability!A36</f>
        <v>Chinook</v>
      </c>
      <c r="B35" s="16" t="str">
        <f>Vulnerability!C36</f>
        <v>Migration</v>
      </c>
      <c r="C35" s="16" t="str">
        <f>Vulnerability!D36</f>
        <v>Channel and Habitat Structure</v>
      </c>
      <c r="D35" s="17">
        <f>MIN(Vulnerability!E36,Vulnerability!E49)</f>
        <v>3</v>
      </c>
      <c r="E35" s="17">
        <f>MAX(Vulnerability!E36,Vulnerability!E49)</f>
        <v>5</v>
      </c>
      <c r="F35" s="18">
        <f>MIN(Vulnerability!F36,Vulnerability!F49)</f>
        <v>0.74285714300000005</v>
      </c>
      <c r="G35" s="18">
        <f>MAX(Vulnerability!F36,Vulnerability!F49)</f>
        <v>0.87142857100000004</v>
      </c>
      <c r="H35" s="18">
        <f>MAX(Vulnerability!F36,Vulnerability!F49)</f>
        <v>0.87142857100000004</v>
      </c>
      <c r="I35" s="17">
        <f>COUNTA(Vulnerability!A36,Vulnerability!A49)</f>
        <v>2</v>
      </c>
      <c r="J35" s="16" t="str">
        <f>Vulnerability!B36&amp;" | "&amp;Vulnerability!B49</f>
        <v>Adult Migration &amp; Holding | Juvenile Emigration</v>
      </c>
    </row>
    <row r="36" spans="1:10" ht="18" customHeight="1" x14ac:dyDescent="0.2">
      <c r="A36" s="16" t="str">
        <f>Vulnerability!A42</f>
        <v>Chinook</v>
      </c>
      <c r="B36" s="16" t="str">
        <f>Vulnerability!C42</f>
        <v>Migration</v>
      </c>
      <c r="C36" s="16" t="str">
        <f>Vulnerability!D42</f>
        <v>Decreased Sediment Quantity</v>
      </c>
      <c r="D36" s="17">
        <f>MIN(Vulnerability!E42,Vulnerability!E58)</f>
        <v>11</v>
      </c>
      <c r="E36" s="17">
        <f>MAX(Vulnerability!E42,Vulnerability!E58)</f>
        <v>12</v>
      </c>
      <c r="F36" s="18">
        <f>MIN(Vulnerability!F42,Vulnerability!F58)</f>
        <v>0.29285714299999999</v>
      </c>
      <c r="G36" s="18">
        <f>MAX(Vulnerability!F42,Vulnerability!F58)</f>
        <v>0.35714285699999998</v>
      </c>
      <c r="H36" s="18">
        <f>MAX(Vulnerability!F42,Vulnerability!F58)</f>
        <v>0.35714285699999998</v>
      </c>
      <c r="I36" s="17">
        <f>COUNTA(Vulnerability!A42,Vulnerability!A58)</f>
        <v>2</v>
      </c>
      <c r="J36" s="16" t="str">
        <f>Vulnerability!B42&amp;" | "&amp;Vulnerability!B58</f>
        <v>Adult Migration &amp; Holding | Juvenile Emigration</v>
      </c>
    </row>
    <row r="37" spans="1:10" ht="18" customHeight="1" x14ac:dyDescent="0.2">
      <c r="A37" s="16" t="str">
        <f>Vulnerability!A34</f>
        <v>Chinook</v>
      </c>
      <c r="B37" s="16" t="str">
        <f>Vulnerability!C34</f>
        <v>Migration</v>
      </c>
      <c r="C37" s="16" t="str">
        <f>Vulnerability!D34</f>
        <v>Decreased Water Quantity</v>
      </c>
      <c r="D37" s="17">
        <f>MIN(Vulnerability!E34,Vulnerability!E48)</f>
        <v>2</v>
      </c>
      <c r="E37" s="17">
        <f>MAX(Vulnerability!E34,Vulnerability!E48)</f>
        <v>3</v>
      </c>
      <c r="F37" s="18">
        <f>MIN(Vulnerability!F34,Vulnerability!F48)</f>
        <v>0.87142857100000004</v>
      </c>
      <c r="G37" s="18">
        <f>MAX(Vulnerability!F34,Vulnerability!F48)</f>
        <v>0.93571428599999995</v>
      </c>
      <c r="H37" s="18">
        <f>MAX(Vulnerability!F34,Vulnerability!F48)</f>
        <v>0.93571428599999995</v>
      </c>
      <c r="I37" s="17">
        <f>COUNTA(Vulnerability!A34,Vulnerability!A48)</f>
        <v>2</v>
      </c>
      <c r="J37" s="16" t="str">
        <f>Vulnerability!B34&amp;" | "&amp;Vulnerability!B48</f>
        <v>Adult Migration &amp; Holding | Juvenile Emigration</v>
      </c>
    </row>
    <row r="38" spans="1:10" ht="18" customHeight="1" x14ac:dyDescent="0.2">
      <c r="A38" s="16" t="str">
        <f>Vulnerability!A39</f>
        <v>Chinook</v>
      </c>
      <c r="B38" s="16" t="str">
        <f>Vulnerability!C39</f>
        <v>Migration</v>
      </c>
      <c r="C38" s="16" t="str">
        <f>Vulnerability!D39</f>
        <v>Floodplain Condition</v>
      </c>
      <c r="D38" s="17">
        <f>MIN(Vulnerability!E39,Vulnerability!E52)</f>
        <v>6</v>
      </c>
      <c r="E38" s="17">
        <f>MAX(Vulnerability!E39,Vulnerability!E52)</f>
        <v>8</v>
      </c>
      <c r="F38" s="18">
        <f>MIN(Vulnerability!F39,Vulnerability!F52)</f>
        <v>0.55000000000000004</v>
      </c>
      <c r="G38" s="18">
        <f>MAX(Vulnerability!F39,Vulnerability!F52)</f>
        <v>0.678571429</v>
      </c>
      <c r="H38" s="18">
        <f>MAX(Vulnerability!F39,Vulnerability!F52)</f>
        <v>0.678571429</v>
      </c>
      <c r="I38" s="17">
        <f>COUNTA(Vulnerability!A39,Vulnerability!A52)</f>
        <v>2</v>
      </c>
      <c r="J38" s="16" t="str">
        <f>Vulnerability!B39&amp;" | "&amp;Vulnerability!B52</f>
        <v>Adult Migration &amp; Holding | Juvenile Emigration</v>
      </c>
    </row>
    <row r="39" spans="1:10" ht="18" customHeight="1" x14ac:dyDescent="0.2">
      <c r="A39" s="16" t="str">
        <f>Vulnerability!A41</f>
        <v>Chinook</v>
      </c>
      <c r="B39" s="16" t="str">
        <f>Vulnerability!C41</f>
        <v>Migration</v>
      </c>
      <c r="C39" s="16" t="str">
        <f>Vulnerability!D41</f>
        <v>Increased Sediment Quantity</v>
      </c>
      <c r="D39" s="17">
        <f>MIN(Vulnerability!E41,Vulnerability!E57)</f>
        <v>10</v>
      </c>
      <c r="E39" s="17">
        <f>MAX(Vulnerability!E41,Vulnerability!E57)</f>
        <v>11</v>
      </c>
      <c r="F39" s="18">
        <f>MIN(Vulnerability!F41,Vulnerability!F57)</f>
        <v>0.35714285699999998</v>
      </c>
      <c r="G39" s="18">
        <f>MAX(Vulnerability!F41,Vulnerability!F57)</f>
        <v>0.42142857099999997</v>
      </c>
      <c r="H39" s="18">
        <f>MAX(Vulnerability!F41,Vulnerability!F57)</f>
        <v>0.42142857099999997</v>
      </c>
      <c r="I39" s="17">
        <f>COUNTA(Vulnerability!A41,Vulnerability!A57)</f>
        <v>2</v>
      </c>
      <c r="J39" s="16" t="str">
        <f>Vulnerability!B41&amp;" | "&amp;Vulnerability!B57</f>
        <v>Adult Migration &amp; Holding | Juvenile Emigration</v>
      </c>
    </row>
    <row r="40" spans="1:10" ht="18" customHeight="1" x14ac:dyDescent="0.2">
      <c r="A40" s="16" t="str">
        <f>Vulnerability!A43</f>
        <v>Chinook</v>
      </c>
      <c r="B40" s="16" t="str">
        <f>Vulnerability!C43</f>
        <v>Migration</v>
      </c>
      <c r="C40" s="16" t="str">
        <f>Vulnerability!D43</f>
        <v>Non-Native Species Interactions and Competition</v>
      </c>
      <c r="D40" s="17">
        <f>MIN(Vulnerability!E43,Vulnerability!E54)</f>
        <v>8</v>
      </c>
      <c r="E40" s="17">
        <f>MAX(Vulnerability!E43,Vulnerability!E54)</f>
        <v>12</v>
      </c>
      <c r="F40" s="18">
        <f>MIN(Vulnerability!F43,Vulnerability!F54)</f>
        <v>0.29285714299999999</v>
      </c>
      <c r="G40" s="18">
        <f>MAX(Vulnerability!F43,Vulnerability!F54)</f>
        <v>0.55000000000000004</v>
      </c>
      <c r="H40" s="18">
        <f>MAX(Vulnerability!F43,Vulnerability!F54)</f>
        <v>0.55000000000000004</v>
      </c>
      <c r="I40" s="17">
        <f>COUNTA(Vulnerability!A43,Vulnerability!A54)</f>
        <v>2</v>
      </c>
      <c r="J40" s="16" t="str">
        <f>Vulnerability!B43&amp;" | "&amp;Vulnerability!B54</f>
        <v>Adult Migration &amp; Holding | Juvenile Emigration</v>
      </c>
    </row>
    <row r="41" spans="1:10" ht="18" customHeight="1" x14ac:dyDescent="0.2">
      <c r="A41" s="16" t="str">
        <f>Vulnerability!A45</f>
        <v>Chinook</v>
      </c>
      <c r="B41" s="16" t="str">
        <f>Vulnerability!C45</f>
        <v>Migration</v>
      </c>
      <c r="C41" s="16" t="str">
        <f>Vulnerability!D45</f>
        <v>Predation</v>
      </c>
      <c r="D41" s="17">
        <f>MIN(Vulnerability!E45,Vulnerability!E47)</f>
        <v>1</v>
      </c>
      <c r="E41" s="17">
        <f>MAX(Vulnerability!E45,Vulnerability!E47)</f>
        <v>14</v>
      </c>
      <c r="F41" s="18">
        <f>MIN(Vulnerability!F45,Vulnerability!F47)</f>
        <v>0.164285714</v>
      </c>
      <c r="G41" s="18">
        <f>MAX(Vulnerability!F45,Vulnerability!F47)</f>
        <v>1</v>
      </c>
      <c r="H41" s="18">
        <f>MAX(Vulnerability!F45,Vulnerability!F47)</f>
        <v>1</v>
      </c>
      <c r="I41" s="17">
        <f>COUNTA(Vulnerability!A45,Vulnerability!A47)</f>
        <v>2</v>
      </c>
      <c r="J41" s="16" t="str">
        <f>Vulnerability!B45&amp;" | "&amp;Vulnerability!B47</f>
        <v>Adult Migration &amp; Holding | Juvenile Emigration</v>
      </c>
    </row>
    <row r="42" spans="1:10" ht="18" customHeight="1" x14ac:dyDescent="0.2">
      <c r="A42" s="16" t="str">
        <f>Vulnerability!A40</f>
        <v>Chinook</v>
      </c>
      <c r="B42" s="16" t="str">
        <f>Vulnerability!C40</f>
        <v>Migration</v>
      </c>
      <c r="C42" s="16" t="str">
        <f>Vulnerability!D40</f>
        <v>Riparian Condition</v>
      </c>
      <c r="D42" s="17">
        <f>MIN(Vulnerability!E40,Vulnerability!E60)</f>
        <v>9</v>
      </c>
      <c r="E42" s="17">
        <f>MAX(Vulnerability!E40,Vulnerability!E60)</f>
        <v>14</v>
      </c>
      <c r="F42" s="18">
        <f>MIN(Vulnerability!F40,Vulnerability!F60)</f>
        <v>0.164285714</v>
      </c>
      <c r="G42" s="18">
        <f>MAX(Vulnerability!F40,Vulnerability!F60)</f>
        <v>0.485714286</v>
      </c>
      <c r="H42" s="18">
        <f>MAX(Vulnerability!F40,Vulnerability!F60)</f>
        <v>0.485714286</v>
      </c>
      <c r="I42" s="17">
        <f>COUNTA(Vulnerability!A40,Vulnerability!A60)</f>
        <v>2</v>
      </c>
      <c r="J42" s="16" t="str">
        <f>Vulnerability!B40&amp;" | "&amp;Vulnerability!B60</f>
        <v>Adult Migration &amp; Holding | Juvenile Emigration</v>
      </c>
    </row>
    <row r="43" spans="1:10" ht="18" customHeight="1" x14ac:dyDescent="0.2">
      <c r="A43" s="16" t="str">
        <f>Vulnerability!A38</f>
        <v>Chinook</v>
      </c>
      <c r="B43" s="16" t="str">
        <f>Vulnerability!C38</f>
        <v>Migration</v>
      </c>
      <c r="C43" s="16" t="str">
        <f>Vulnerability!D38</f>
        <v>Side Channel and Wetland Habitat</v>
      </c>
      <c r="D43" s="17">
        <f>MIN(Vulnerability!E38,Vulnerability!E53)</f>
        <v>7</v>
      </c>
      <c r="E43" s="17">
        <f>MAX(Vulnerability!E38,Vulnerability!E53)</f>
        <v>7</v>
      </c>
      <c r="F43" s="18">
        <f>MIN(Vulnerability!F38,Vulnerability!F53)</f>
        <v>0.61428571399999998</v>
      </c>
      <c r="G43" s="18">
        <f>MAX(Vulnerability!F38,Vulnerability!F53)</f>
        <v>0.61428571399999998</v>
      </c>
      <c r="H43" s="18">
        <f>MAX(Vulnerability!F38,Vulnerability!F53)</f>
        <v>0.61428571399999998</v>
      </c>
      <c r="I43" s="17">
        <f>COUNTA(Vulnerability!A38,Vulnerability!A53)</f>
        <v>2</v>
      </c>
      <c r="J43" s="16" t="str">
        <f>Vulnerability!B38&amp;" | "&amp;Vulnerability!B53</f>
        <v>Adult Migration &amp; Holding | Juvenile Emigration</v>
      </c>
    </row>
    <row r="44" spans="1:10" ht="18" customHeight="1" x14ac:dyDescent="0.2">
      <c r="A44" s="16" t="str">
        <f>Vulnerability!A32</f>
        <v>Chinook</v>
      </c>
      <c r="B44" s="16" t="str">
        <f>Vulnerability!C32</f>
        <v>Migration</v>
      </c>
      <c r="C44" s="16" t="str">
        <f>Vulnerability!D32</f>
        <v>Summer Water Temperature</v>
      </c>
      <c r="D44" s="17">
        <f>MIN(Vulnerability!E32,Vulnerability!E61)</f>
        <v>1</v>
      </c>
      <c r="E44" s="17">
        <f>MAX(Vulnerability!E32,Vulnerability!E61)</f>
        <v>15</v>
      </c>
      <c r="F44" s="18">
        <f>MIN(Vulnerability!F32,Vulnerability!F61)</f>
        <v>0.1</v>
      </c>
      <c r="G44" s="18">
        <f>MAX(Vulnerability!F32,Vulnerability!F61)</f>
        <v>1</v>
      </c>
      <c r="H44" s="18">
        <f>MAX(Vulnerability!F32,Vulnerability!F61)</f>
        <v>1</v>
      </c>
      <c r="I44" s="17">
        <f>COUNTA(Vulnerability!A32,Vulnerability!A61)</f>
        <v>2</v>
      </c>
      <c r="J44" s="16" t="str">
        <f>Vulnerability!B32&amp;" | "&amp;Vulnerability!B61</f>
        <v>Adult Migration &amp; Holding | Juvenile Emigration</v>
      </c>
    </row>
    <row r="45" spans="1:10" ht="18" customHeight="1" x14ac:dyDescent="0.2">
      <c r="A45" s="16" t="str">
        <f>Vulnerability!A37</f>
        <v>Chinook</v>
      </c>
      <c r="B45" s="16" t="str">
        <f>Vulnerability!C37</f>
        <v>Migration</v>
      </c>
      <c r="C45" s="16" t="str">
        <f>Vulnerability!D37</f>
        <v>Water Quality</v>
      </c>
      <c r="D45" s="17">
        <f>MIN(Vulnerability!E37,Vulnerability!E51)</f>
        <v>5</v>
      </c>
      <c r="E45" s="17">
        <f>MAX(Vulnerability!E37,Vulnerability!E51)</f>
        <v>6</v>
      </c>
      <c r="F45" s="18">
        <f>MIN(Vulnerability!F37,Vulnerability!F51)</f>
        <v>0.678571429</v>
      </c>
      <c r="G45" s="18">
        <f>MAX(Vulnerability!F37,Vulnerability!F51)</f>
        <v>0.74285714300000005</v>
      </c>
      <c r="H45" s="18">
        <f>MAX(Vulnerability!F37,Vulnerability!F51)</f>
        <v>0.74285714300000005</v>
      </c>
      <c r="I45" s="17">
        <f>COUNTA(Vulnerability!A37,Vulnerability!A51)</f>
        <v>2</v>
      </c>
      <c r="J45" s="16" t="str">
        <f>Vulnerability!B37&amp;" | "&amp;Vulnerability!B51</f>
        <v>Adult Migration &amp; Holding | Juvenile Emigration</v>
      </c>
    </row>
    <row r="46" spans="1:10" ht="18" customHeight="1" x14ac:dyDescent="0.2">
      <c r="A46" s="16" t="str">
        <f>Vulnerability!A46</f>
        <v>Chinook</v>
      </c>
      <c r="B46" s="16" t="str">
        <f>Vulnerability!C46</f>
        <v>Migration</v>
      </c>
      <c r="C46" s="16" t="str">
        <f>Vulnerability!D46</f>
        <v>Winter Water Temperature</v>
      </c>
      <c r="D46" s="17">
        <f>MIN(Vulnerability!E46,Vulnerability!E55)</f>
        <v>9</v>
      </c>
      <c r="E46" s="17">
        <f>MAX(Vulnerability!E46,Vulnerability!E55)</f>
        <v>15</v>
      </c>
      <c r="F46" s="18">
        <f>MIN(Vulnerability!F46,Vulnerability!F55)</f>
        <v>0.1</v>
      </c>
      <c r="G46" s="18">
        <f>MAX(Vulnerability!F46,Vulnerability!F55)</f>
        <v>0.485714286</v>
      </c>
      <c r="H46" s="18">
        <f>MAX(Vulnerability!F46,Vulnerability!F55)</f>
        <v>0.485714286</v>
      </c>
      <c r="I46" s="17">
        <f>COUNTA(Vulnerability!A46,Vulnerability!A55)</f>
        <v>2</v>
      </c>
      <c r="J46" s="16" t="str">
        <f>Vulnerability!B46&amp;" | "&amp;Vulnerability!B55</f>
        <v>Adult Migration &amp; Holding | Juvenile Emigration</v>
      </c>
    </row>
    <row r="47" spans="1:10" ht="18" customHeight="1" x14ac:dyDescent="0.2">
      <c r="A47" s="16" t="str">
        <f>Vulnerability!A71</f>
        <v>Chinook</v>
      </c>
      <c r="B47" s="16" t="str">
        <f>Vulnerability!C71</f>
        <v>Spawning</v>
      </c>
      <c r="C47" s="16" t="str">
        <f>Vulnerability!D71</f>
        <v>Altered Flow Timing</v>
      </c>
      <c r="D47" s="17">
        <f>MIN(Vulnerability!E71)</f>
        <v>10</v>
      </c>
      <c r="E47" s="17">
        <f>MAX(Vulnerability!E71)</f>
        <v>10</v>
      </c>
      <c r="F47" s="18">
        <f>MIN(Vulnerability!F71)</f>
        <v>0.42142857099999997</v>
      </c>
      <c r="G47" s="18">
        <f>MAX(Vulnerability!F71)</f>
        <v>0.42142857099999997</v>
      </c>
      <c r="H47" s="18">
        <f>MAX(Vulnerability!F71)</f>
        <v>0.42142857099999997</v>
      </c>
      <c r="I47" s="17">
        <f>COUNTA(Vulnerability!A71)</f>
        <v>1</v>
      </c>
      <c r="J47" s="16" t="str">
        <f>Vulnerability!B71</f>
        <v>Spawning, Incubation, Emergence</v>
      </c>
    </row>
    <row r="48" spans="1:10" ht="18" customHeight="1" x14ac:dyDescent="0.2">
      <c r="A48" s="16" t="str">
        <f>Vulnerability!A75</f>
        <v>Chinook</v>
      </c>
      <c r="B48" s="16" t="str">
        <f>Vulnerability!C75</f>
        <v>Spawning</v>
      </c>
      <c r="C48" s="16" t="str">
        <f>Vulnerability!D75</f>
        <v>Altered Primary Productivity</v>
      </c>
      <c r="D48" s="17">
        <f>MIN(Vulnerability!E75)</f>
        <v>14</v>
      </c>
      <c r="E48" s="17">
        <f>MAX(Vulnerability!E75)</f>
        <v>14</v>
      </c>
      <c r="F48" s="18">
        <f>MIN(Vulnerability!F75)</f>
        <v>0.164285714</v>
      </c>
      <c r="G48" s="18">
        <f>MAX(Vulnerability!F75)</f>
        <v>0.164285714</v>
      </c>
      <c r="H48" s="18">
        <f>MAX(Vulnerability!F75)</f>
        <v>0.164285714</v>
      </c>
      <c r="I48" s="17">
        <f>COUNTA(Vulnerability!A75)</f>
        <v>1</v>
      </c>
      <c r="J48" s="16" t="str">
        <f>Vulnerability!B75</f>
        <v>Spawning, Incubation, Emergence</v>
      </c>
    </row>
    <row r="49" spans="1:10" ht="18" customHeight="1" x14ac:dyDescent="0.2">
      <c r="A49" s="16" t="str">
        <f>Vulnerability!A76</f>
        <v>Chinook</v>
      </c>
      <c r="B49" s="16" t="str">
        <f>Vulnerability!C76</f>
        <v>Spawning</v>
      </c>
      <c r="C49" s="16" t="str">
        <f>Vulnerability!D76</f>
        <v>Anthropogenic Barriers</v>
      </c>
      <c r="D49" s="17">
        <f>MIN(Vulnerability!E76)</f>
        <v>15</v>
      </c>
      <c r="E49" s="17">
        <f>MAX(Vulnerability!E76)</f>
        <v>15</v>
      </c>
      <c r="F49" s="18">
        <f>MIN(Vulnerability!F76)</f>
        <v>0.1</v>
      </c>
      <c r="G49" s="18">
        <f>MAX(Vulnerability!F76)</f>
        <v>0.1</v>
      </c>
      <c r="H49" s="18">
        <f>MAX(Vulnerability!F76)</f>
        <v>0.1</v>
      </c>
      <c r="I49" s="17">
        <f>COUNTA(Vulnerability!A76)</f>
        <v>1</v>
      </c>
      <c r="J49" s="16" t="str">
        <f>Vulnerability!B76</f>
        <v>Spawning, Incubation, Emergence</v>
      </c>
    </row>
    <row r="50" spans="1:10" ht="18" customHeight="1" x14ac:dyDescent="0.2">
      <c r="A50" s="16" t="str">
        <f>Vulnerability!A66</f>
        <v>Chinook</v>
      </c>
      <c r="B50" s="16" t="str">
        <f>Vulnerability!C66</f>
        <v>Spawning</v>
      </c>
      <c r="C50" s="16" t="str">
        <f>Vulnerability!D66</f>
        <v>Channel and Habitat Structure</v>
      </c>
      <c r="D50" s="17">
        <f>MIN(Vulnerability!E66)</f>
        <v>5</v>
      </c>
      <c r="E50" s="17">
        <f>MAX(Vulnerability!E66)</f>
        <v>5</v>
      </c>
      <c r="F50" s="18">
        <f>MIN(Vulnerability!F66)</f>
        <v>0.74285714300000005</v>
      </c>
      <c r="G50" s="18">
        <f>MAX(Vulnerability!F66)</f>
        <v>0.74285714300000005</v>
      </c>
      <c r="H50" s="18">
        <f>MAX(Vulnerability!F66)</f>
        <v>0.74285714300000005</v>
      </c>
      <c r="I50" s="17">
        <f>COUNTA(Vulnerability!A66)</f>
        <v>1</v>
      </c>
      <c r="J50" s="16" t="str">
        <f>Vulnerability!B66</f>
        <v>Spawning, Incubation, Emergence</v>
      </c>
    </row>
    <row r="51" spans="1:10" ht="18" customHeight="1" x14ac:dyDescent="0.2">
      <c r="A51" s="16" t="str">
        <f>Vulnerability!A64</f>
        <v>Chinook</v>
      </c>
      <c r="B51" s="16" t="str">
        <f>Vulnerability!C64</f>
        <v>Spawning</v>
      </c>
      <c r="C51" s="16" t="str">
        <f>Vulnerability!D64</f>
        <v>Decreased Sediment Quantity</v>
      </c>
      <c r="D51" s="17">
        <f>MIN(Vulnerability!E64)</f>
        <v>3</v>
      </c>
      <c r="E51" s="17">
        <f>MAX(Vulnerability!E64)</f>
        <v>3</v>
      </c>
      <c r="F51" s="18">
        <f>MIN(Vulnerability!F64)</f>
        <v>0.87142857100000004</v>
      </c>
      <c r="G51" s="18">
        <f>MAX(Vulnerability!F64)</f>
        <v>0.87142857100000004</v>
      </c>
      <c r="H51" s="18">
        <f>MAX(Vulnerability!F64)</f>
        <v>0.87142857100000004</v>
      </c>
      <c r="I51" s="17">
        <f>COUNTA(Vulnerability!A64)</f>
        <v>1</v>
      </c>
      <c r="J51" s="16" t="str">
        <f>Vulnerability!B64</f>
        <v>Spawning, Incubation, Emergence</v>
      </c>
    </row>
    <row r="52" spans="1:10" ht="18" customHeight="1" x14ac:dyDescent="0.2">
      <c r="A52" s="16" t="str">
        <f>Vulnerability!A63</f>
        <v>Chinook</v>
      </c>
      <c r="B52" s="16" t="str">
        <f>Vulnerability!C63</f>
        <v>Spawning</v>
      </c>
      <c r="C52" s="16" t="str">
        <f>Vulnerability!D63</f>
        <v>Decreased Water Quantity</v>
      </c>
      <c r="D52" s="17">
        <f>MIN(Vulnerability!E63)</f>
        <v>2</v>
      </c>
      <c r="E52" s="17">
        <f>MAX(Vulnerability!E63)</f>
        <v>2</v>
      </c>
      <c r="F52" s="18">
        <f>MIN(Vulnerability!F63)</f>
        <v>0.93571428599999995</v>
      </c>
      <c r="G52" s="18">
        <f>MAX(Vulnerability!F63)</f>
        <v>0.93571428599999995</v>
      </c>
      <c r="H52" s="18">
        <f>MAX(Vulnerability!F63)</f>
        <v>0.93571428599999995</v>
      </c>
      <c r="I52" s="17">
        <f>COUNTA(Vulnerability!A63)</f>
        <v>1</v>
      </c>
      <c r="J52" s="16" t="str">
        <f>Vulnerability!B63</f>
        <v>Spawning, Incubation, Emergence</v>
      </c>
    </row>
    <row r="53" spans="1:10" ht="18" customHeight="1" x14ac:dyDescent="0.2">
      <c r="A53" s="16" t="str">
        <f>Vulnerability!A67</f>
        <v>Chinook</v>
      </c>
      <c r="B53" s="16" t="str">
        <f>Vulnerability!C67</f>
        <v>Spawning</v>
      </c>
      <c r="C53" s="16" t="str">
        <f>Vulnerability!D67</f>
        <v>Floodplain Condition</v>
      </c>
      <c r="D53" s="17">
        <f>MIN(Vulnerability!E67)</f>
        <v>6</v>
      </c>
      <c r="E53" s="17">
        <f>MAX(Vulnerability!E67)</f>
        <v>6</v>
      </c>
      <c r="F53" s="18">
        <f>MIN(Vulnerability!F67)</f>
        <v>0.678571429</v>
      </c>
      <c r="G53" s="18">
        <f>MAX(Vulnerability!F67)</f>
        <v>0.678571429</v>
      </c>
      <c r="H53" s="18">
        <f>MAX(Vulnerability!F67)</f>
        <v>0.678571429</v>
      </c>
      <c r="I53" s="17">
        <f>COUNTA(Vulnerability!A67)</f>
        <v>1</v>
      </c>
      <c r="J53" s="16" t="str">
        <f>Vulnerability!B67</f>
        <v>Spawning, Incubation, Emergence</v>
      </c>
    </row>
    <row r="54" spans="1:10" ht="18" customHeight="1" x14ac:dyDescent="0.2">
      <c r="A54" s="16" t="str">
        <f>Vulnerability!A72</f>
        <v>Chinook</v>
      </c>
      <c r="B54" s="16" t="str">
        <f>Vulnerability!C72</f>
        <v>Spawning</v>
      </c>
      <c r="C54" s="16" t="str">
        <f>Vulnerability!D72</f>
        <v>Increased Sediment Quantity</v>
      </c>
      <c r="D54" s="17">
        <f>MIN(Vulnerability!E72)</f>
        <v>11</v>
      </c>
      <c r="E54" s="17">
        <f>MAX(Vulnerability!E72)</f>
        <v>11</v>
      </c>
      <c r="F54" s="18">
        <f>MIN(Vulnerability!F72)</f>
        <v>0.35714285699999998</v>
      </c>
      <c r="G54" s="18">
        <f>MAX(Vulnerability!F72)</f>
        <v>0.35714285699999998</v>
      </c>
      <c r="H54" s="18">
        <f>MAX(Vulnerability!F72)</f>
        <v>0.35714285699999998</v>
      </c>
      <c r="I54" s="17">
        <f>COUNTA(Vulnerability!A72)</f>
        <v>1</v>
      </c>
      <c r="J54" s="16" t="str">
        <f>Vulnerability!B72</f>
        <v>Spawning, Incubation, Emergence</v>
      </c>
    </row>
    <row r="55" spans="1:10" ht="18" customHeight="1" x14ac:dyDescent="0.2">
      <c r="A55" s="16" t="str">
        <f>Vulnerability!A73</f>
        <v>Chinook</v>
      </c>
      <c r="B55" s="16" t="str">
        <f>Vulnerability!C73</f>
        <v>Spawning</v>
      </c>
      <c r="C55" s="16" t="str">
        <f>Vulnerability!D73</f>
        <v>Non-Native Species Interactions and Competition</v>
      </c>
      <c r="D55" s="17">
        <f>MIN(Vulnerability!E73)</f>
        <v>12</v>
      </c>
      <c r="E55" s="17">
        <f>MAX(Vulnerability!E73)</f>
        <v>12</v>
      </c>
      <c r="F55" s="18">
        <f>MIN(Vulnerability!F73)</f>
        <v>0.29285714299999999</v>
      </c>
      <c r="G55" s="18">
        <f>MAX(Vulnerability!F73)</f>
        <v>0.29285714299999999</v>
      </c>
      <c r="H55" s="18">
        <f>MAX(Vulnerability!F73)</f>
        <v>0.29285714299999999</v>
      </c>
      <c r="I55" s="17">
        <f>COUNTA(Vulnerability!A73)</f>
        <v>1</v>
      </c>
      <c r="J55" s="16" t="str">
        <f>Vulnerability!B73</f>
        <v>Spawning, Incubation, Emergence</v>
      </c>
    </row>
    <row r="56" spans="1:10" ht="18" customHeight="1" x14ac:dyDescent="0.2">
      <c r="A56" s="16" t="str">
        <f>Vulnerability!A70</f>
        <v>Chinook</v>
      </c>
      <c r="B56" s="16" t="str">
        <f>Vulnerability!C70</f>
        <v>Spawning</v>
      </c>
      <c r="C56" s="16" t="str">
        <f>Vulnerability!D70</f>
        <v>Predation</v>
      </c>
      <c r="D56" s="17">
        <f>MIN(Vulnerability!E70)</f>
        <v>9</v>
      </c>
      <c r="E56" s="17">
        <f>MAX(Vulnerability!E70)</f>
        <v>9</v>
      </c>
      <c r="F56" s="18">
        <f>MIN(Vulnerability!F70)</f>
        <v>0.485714286</v>
      </c>
      <c r="G56" s="18">
        <f>MAX(Vulnerability!F70)</f>
        <v>0.485714286</v>
      </c>
      <c r="H56" s="18">
        <f>MAX(Vulnerability!F70)</f>
        <v>0.485714286</v>
      </c>
      <c r="I56" s="17">
        <f>COUNTA(Vulnerability!A70)</f>
        <v>1</v>
      </c>
      <c r="J56" s="16" t="str">
        <f>Vulnerability!B70</f>
        <v>Spawning, Incubation, Emergence</v>
      </c>
    </row>
    <row r="57" spans="1:10" ht="18" customHeight="1" x14ac:dyDescent="0.2">
      <c r="A57" s="16" t="str">
        <f>Vulnerability!A74</f>
        <v>Chinook</v>
      </c>
      <c r="B57" s="16" t="str">
        <f>Vulnerability!C74</f>
        <v>Spawning</v>
      </c>
      <c r="C57" s="16" t="str">
        <f>Vulnerability!D74</f>
        <v>Riparian Condition</v>
      </c>
      <c r="D57" s="17">
        <f>MIN(Vulnerability!E74)</f>
        <v>13</v>
      </c>
      <c r="E57" s="17">
        <f>MAX(Vulnerability!E74)</f>
        <v>13</v>
      </c>
      <c r="F57" s="18">
        <f>MIN(Vulnerability!F74)</f>
        <v>0.22857142899999999</v>
      </c>
      <c r="G57" s="18">
        <f>MAX(Vulnerability!F74)</f>
        <v>0.22857142899999999</v>
      </c>
      <c r="H57" s="18">
        <f>MAX(Vulnerability!F74)</f>
        <v>0.22857142899999999</v>
      </c>
      <c r="I57" s="17">
        <f>COUNTA(Vulnerability!A74)</f>
        <v>1</v>
      </c>
      <c r="J57" s="16" t="str">
        <f>Vulnerability!B74</f>
        <v>Spawning, Incubation, Emergence</v>
      </c>
    </row>
    <row r="58" spans="1:10" ht="18" customHeight="1" x14ac:dyDescent="0.2">
      <c r="A58" s="16" t="str">
        <f>Vulnerability!A68</f>
        <v>Chinook</v>
      </c>
      <c r="B58" s="16" t="str">
        <f>Vulnerability!C68</f>
        <v>Spawning</v>
      </c>
      <c r="C58" s="16" t="str">
        <f>Vulnerability!D68</f>
        <v>Side Channel and Wetland Habitat</v>
      </c>
      <c r="D58" s="17">
        <f>MIN(Vulnerability!E68)</f>
        <v>7</v>
      </c>
      <c r="E58" s="17">
        <f>MAX(Vulnerability!E68)</f>
        <v>7</v>
      </c>
      <c r="F58" s="18">
        <f>MIN(Vulnerability!F68)</f>
        <v>0.61428571399999998</v>
      </c>
      <c r="G58" s="18">
        <f>MAX(Vulnerability!F68)</f>
        <v>0.61428571399999998</v>
      </c>
      <c r="H58" s="18">
        <f>MAX(Vulnerability!F68)</f>
        <v>0.61428571399999998</v>
      </c>
      <c r="I58" s="17">
        <f>COUNTA(Vulnerability!A68)</f>
        <v>1</v>
      </c>
      <c r="J58" s="16" t="str">
        <f>Vulnerability!B68</f>
        <v>Spawning, Incubation, Emergence</v>
      </c>
    </row>
    <row r="59" spans="1:10" ht="18" customHeight="1" x14ac:dyDescent="0.2">
      <c r="A59" s="16" t="str">
        <f>Vulnerability!A62</f>
        <v>Chinook</v>
      </c>
      <c r="B59" s="16" t="str">
        <f>Vulnerability!C62</f>
        <v>Spawning</v>
      </c>
      <c r="C59" s="16" t="str">
        <f>Vulnerability!D62</f>
        <v>Summer Water Temperature</v>
      </c>
      <c r="D59" s="17">
        <f>MIN(Vulnerability!E62)</f>
        <v>1</v>
      </c>
      <c r="E59" s="17">
        <f>MAX(Vulnerability!E62)</f>
        <v>1</v>
      </c>
      <c r="F59" s="18">
        <f>MIN(Vulnerability!F62)</f>
        <v>1</v>
      </c>
      <c r="G59" s="18">
        <f>MAX(Vulnerability!F62)</f>
        <v>1</v>
      </c>
      <c r="H59" s="18">
        <f>MAX(Vulnerability!F62)</f>
        <v>1</v>
      </c>
      <c r="I59" s="17">
        <f>COUNTA(Vulnerability!A62)</f>
        <v>1</v>
      </c>
      <c r="J59" s="16" t="str">
        <f>Vulnerability!B62</f>
        <v>Spawning, Incubation, Emergence</v>
      </c>
    </row>
    <row r="60" spans="1:10" ht="18" customHeight="1" x14ac:dyDescent="0.2">
      <c r="A60" s="16" t="str">
        <f>Vulnerability!A69</f>
        <v>Chinook</v>
      </c>
      <c r="B60" s="16" t="str">
        <f>Vulnerability!C69</f>
        <v>Spawning</v>
      </c>
      <c r="C60" s="16" t="str">
        <f>Vulnerability!D69</f>
        <v>Water Quality</v>
      </c>
      <c r="D60" s="17">
        <f>MIN(Vulnerability!E69)</f>
        <v>8</v>
      </c>
      <c r="E60" s="17">
        <f>MAX(Vulnerability!E69)</f>
        <v>8</v>
      </c>
      <c r="F60" s="18">
        <f>MIN(Vulnerability!F69)</f>
        <v>0.55000000000000004</v>
      </c>
      <c r="G60" s="18">
        <f>MAX(Vulnerability!F69)</f>
        <v>0.55000000000000004</v>
      </c>
      <c r="H60" s="18">
        <f>MAX(Vulnerability!F69)</f>
        <v>0.55000000000000004</v>
      </c>
      <c r="I60" s="17">
        <f>COUNTA(Vulnerability!A69)</f>
        <v>1</v>
      </c>
      <c r="J60" s="16" t="str">
        <f>Vulnerability!B69</f>
        <v>Spawning, Incubation, Emergence</v>
      </c>
    </row>
    <row r="61" spans="1:10" ht="18" customHeight="1" x14ac:dyDescent="0.2">
      <c r="A61" s="16" t="str">
        <f>Vulnerability!A65</f>
        <v>Chinook</v>
      </c>
      <c r="B61" s="16" t="str">
        <f>Vulnerability!C65</f>
        <v>Spawning</v>
      </c>
      <c r="C61" s="16" t="str">
        <f>Vulnerability!D65</f>
        <v>Winter Water Temperature</v>
      </c>
      <c r="D61" s="17">
        <f>MIN(Vulnerability!E65)</f>
        <v>4</v>
      </c>
      <c r="E61" s="17">
        <f>MAX(Vulnerability!E65)</f>
        <v>4</v>
      </c>
      <c r="F61" s="18">
        <f>MIN(Vulnerability!F65)</f>
        <v>0.80714285699999999</v>
      </c>
      <c r="G61" s="18">
        <f>MAX(Vulnerability!F65)</f>
        <v>0.80714285699999999</v>
      </c>
      <c r="H61" s="18">
        <f>MAX(Vulnerability!F65)</f>
        <v>0.80714285699999999</v>
      </c>
      <c r="I61" s="17">
        <f>COUNTA(Vulnerability!A65)</f>
        <v>1</v>
      </c>
      <c r="J61" s="16" t="str">
        <f>Vulnerability!B65</f>
        <v>Spawning, Incubation, Emergence</v>
      </c>
    </row>
    <row r="62" spans="1:10" ht="18" customHeight="1" x14ac:dyDescent="0.2">
      <c r="A62" s="16" t="str">
        <f>Vulnerability!A82</f>
        <v>Chinook</v>
      </c>
      <c r="B62" s="16" t="str">
        <f>Vulnerability!C82</f>
        <v>Summer Rearing</v>
      </c>
      <c r="C62" s="16" t="str">
        <f>Vulnerability!D82</f>
        <v>Altered Flow Timing</v>
      </c>
      <c r="D62" s="17">
        <f>MIN(Vulnerability!E82)</f>
        <v>6</v>
      </c>
      <c r="E62" s="17">
        <f>MAX(Vulnerability!E82)</f>
        <v>6</v>
      </c>
      <c r="F62" s="18">
        <f>MIN(Vulnerability!F82)</f>
        <v>0.678571429</v>
      </c>
      <c r="G62" s="18">
        <f>MAX(Vulnerability!F82)</f>
        <v>0.678571429</v>
      </c>
      <c r="H62" s="18">
        <f>MAX(Vulnerability!F82)</f>
        <v>0.678571429</v>
      </c>
      <c r="I62" s="17">
        <f>COUNTA(Vulnerability!A82)</f>
        <v>1</v>
      </c>
      <c r="J62" s="16" t="str">
        <f>Vulnerability!B82</f>
        <v>Summer Rearing</v>
      </c>
    </row>
    <row r="63" spans="1:10" ht="18" customHeight="1" x14ac:dyDescent="0.2">
      <c r="A63" s="16" t="str">
        <f>Vulnerability!A84</f>
        <v>Chinook</v>
      </c>
      <c r="B63" s="16" t="str">
        <f>Vulnerability!C84</f>
        <v>Summer Rearing</v>
      </c>
      <c r="C63" s="16" t="str">
        <f>Vulnerability!D84</f>
        <v>Altered Primary Productivity</v>
      </c>
      <c r="D63" s="17">
        <f>MIN(Vulnerability!E84)</f>
        <v>8</v>
      </c>
      <c r="E63" s="17">
        <f>MAX(Vulnerability!E84)</f>
        <v>8</v>
      </c>
      <c r="F63" s="18">
        <f>MIN(Vulnerability!F84)</f>
        <v>0.55000000000000004</v>
      </c>
      <c r="G63" s="18">
        <f>MAX(Vulnerability!F84)</f>
        <v>0.55000000000000004</v>
      </c>
      <c r="H63" s="18">
        <f>MAX(Vulnerability!F84)</f>
        <v>0.55000000000000004</v>
      </c>
      <c r="I63" s="17">
        <f>COUNTA(Vulnerability!A84)</f>
        <v>1</v>
      </c>
      <c r="J63" s="16" t="str">
        <f>Vulnerability!B84</f>
        <v>Summer Rearing</v>
      </c>
    </row>
    <row r="64" spans="1:10" ht="18" customHeight="1" x14ac:dyDescent="0.2">
      <c r="A64" s="16" t="str">
        <f>Vulnerability!A83</f>
        <v>Chinook</v>
      </c>
      <c r="B64" s="16" t="str">
        <f>Vulnerability!C83</f>
        <v>Summer Rearing</v>
      </c>
      <c r="C64" s="16" t="str">
        <f>Vulnerability!D83</f>
        <v>Anthropogenic Barriers</v>
      </c>
      <c r="D64" s="17">
        <f>MIN(Vulnerability!E83)</f>
        <v>7</v>
      </c>
      <c r="E64" s="17">
        <f>MAX(Vulnerability!E83)</f>
        <v>7</v>
      </c>
      <c r="F64" s="18">
        <f>MIN(Vulnerability!F83)</f>
        <v>0.61428571399999998</v>
      </c>
      <c r="G64" s="18">
        <f>MAX(Vulnerability!F83)</f>
        <v>0.61428571399999998</v>
      </c>
      <c r="H64" s="18">
        <f>MAX(Vulnerability!F83)</f>
        <v>0.61428571399999998</v>
      </c>
      <c r="I64" s="17">
        <f>COUNTA(Vulnerability!A83)</f>
        <v>1</v>
      </c>
      <c r="J64" s="16" t="str">
        <f>Vulnerability!B83</f>
        <v>Summer Rearing</v>
      </c>
    </row>
    <row r="65" spans="1:10" ht="18" customHeight="1" x14ac:dyDescent="0.2">
      <c r="A65" s="16" t="str">
        <f>Vulnerability!A79</f>
        <v>Chinook</v>
      </c>
      <c r="B65" s="16" t="str">
        <f>Vulnerability!C79</f>
        <v>Summer Rearing</v>
      </c>
      <c r="C65" s="16" t="str">
        <f>Vulnerability!D79</f>
        <v>Channel and Habitat Structure</v>
      </c>
      <c r="D65" s="17">
        <f>MIN(Vulnerability!E79)</f>
        <v>3</v>
      </c>
      <c r="E65" s="17">
        <f>MAX(Vulnerability!E79)</f>
        <v>3</v>
      </c>
      <c r="F65" s="18">
        <f>MIN(Vulnerability!F79)</f>
        <v>0.87142857100000004</v>
      </c>
      <c r="G65" s="18">
        <f>MAX(Vulnerability!F79)</f>
        <v>0.87142857100000004</v>
      </c>
      <c r="H65" s="18">
        <f>MAX(Vulnerability!F79)</f>
        <v>0.87142857100000004</v>
      </c>
      <c r="I65" s="17">
        <f>COUNTA(Vulnerability!A79)</f>
        <v>1</v>
      </c>
      <c r="J65" s="16" t="str">
        <f>Vulnerability!B79</f>
        <v>Summer Rearing</v>
      </c>
    </row>
    <row r="66" spans="1:10" ht="18" customHeight="1" x14ac:dyDescent="0.2">
      <c r="A66" s="16" t="str">
        <f>Vulnerability!A88</f>
        <v>Chinook</v>
      </c>
      <c r="B66" s="16" t="str">
        <f>Vulnerability!C88</f>
        <v>Summer Rearing</v>
      </c>
      <c r="C66" s="16" t="str">
        <f>Vulnerability!D88</f>
        <v>Decreased Sediment Quantity</v>
      </c>
      <c r="D66" s="17">
        <f>MIN(Vulnerability!E88)</f>
        <v>12</v>
      </c>
      <c r="E66" s="17">
        <f>MAX(Vulnerability!E88)</f>
        <v>12</v>
      </c>
      <c r="F66" s="18">
        <f>MIN(Vulnerability!F88)</f>
        <v>0.29285714299999999</v>
      </c>
      <c r="G66" s="18">
        <f>MAX(Vulnerability!F88)</f>
        <v>0.29285714299999999</v>
      </c>
      <c r="H66" s="18">
        <f>MAX(Vulnerability!F88)</f>
        <v>0.29285714299999999</v>
      </c>
      <c r="I66" s="17">
        <f>COUNTA(Vulnerability!A88)</f>
        <v>1</v>
      </c>
      <c r="J66" s="16" t="str">
        <f>Vulnerability!B88</f>
        <v>Summer Rearing</v>
      </c>
    </row>
    <row r="67" spans="1:10" ht="18" customHeight="1" x14ac:dyDescent="0.2">
      <c r="A67" s="16" t="str">
        <f>Vulnerability!A78</f>
        <v>Chinook</v>
      </c>
      <c r="B67" s="16" t="str">
        <f>Vulnerability!C78</f>
        <v>Summer Rearing</v>
      </c>
      <c r="C67" s="16" t="str">
        <f>Vulnerability!D78</f>
        <v>Decreased Water Quantity</v>
      </c>
      <c r="D67" s="17">
        <f>MIN(Vulnerability!E78)</f>
        <v>2</v>
      </c>
      <c r="E67" s="17">
        <f>MAX(Vulnerability!E78)</f>
        <v>2</v>
      </c>
      <c r="F67" s="18">
        <f>MIN(Vulnerability!F78)</f>
        <v>0.93571428599999995</v>
      </c>
      <c r="G67" s="18">
        <f>MAX(Vulnerability!F78)</f>
        <v>0.93571428599999995</v>
      </c>
      <c r="H67" s="18">
        <f>MAX(Vulnerability!F78)</f>
        <v>0.93571428599999995</v>
      </c>
      <c r="I67" s="17">
        <f>COUNTA(Vulnerability!A78)</f>
        <v>1</v>
      </c>
      <c r="J67" s="16" t="str">
        <f>Vulnerability!B78</f>
        <v>Summer Rearing</v>
      </c>
    </row>
    <row r="68" spans="1:10" ht="18" customHeight="1" x14ac:dyDescent="0.2">
      <c r="A68" s="16" t="str">
        <f>Vulnerability!A86</f>
        <v>Chinook</v>
      </c>
      <c r="B68" s="16" t="str">
        <f>Vulnerability!C86</f>
        <v>Summer Rearing</v>
      </c>
      <c r="C68" s="16" t="str">
        <f>Vulnerability!D86</f>
        <v>Floodplain Condition</v>
      </c>
      <c r="D68" s="17">
        <f>MIN(Vulnerability!E86)</f>
        <v>10</v>
      </c>
      <c r="E68" s="17">
        <f>MAX(Vulnerability!E86)</f>
        <v>10</v>
      </c>
      <c r="F68" s="18">
        <f>MIN(Vulnerability!F86)</f>
        <v>0.42142857099999997</v>
      </c>
      <c r="G68" s="18">
        <f>MAX(Vulnerability!F86)</f>
        <v>0.42142857099999997</v>
      </c>
      <c r="H68" s="18">
        <f>MAX(Vulnerability!F86)</f>
        <v>0.42142857099999997</v>
      </c>
      <c r="I68" s="17">
        <f>COUNTA(Vulnerability!A86)</f>
        <v>1</v>
      </c>
      <c r="J68" s="16" t="str">
        <f>Vulnerability!B86</f>
        <v>Summer Rearing</v>
      </c>
    </row>
    <row r="69" spans="1:10" ht="18" customHeight="1" x14ac:dyDescent="0.2">
      <c r="A69" s="16" t="str">
        <f>Vulnerability!A90</f>
        <v>Chinook</v>
      </c>
      <c r="B69" s="16" t="str">
        <f>Vulnerability!C90</f>
        <v>Summer Rearing</v>
      </c>
      <c r="C69" s="16" t="str">
        <f>Vulnerability!D90</f>
        <v>Increased Sediment Quantity</v>
      </c>
      <c r="D69" s="17">
        <f>MIN(Vulnerability!E90)</f>
        <v>14</v>
      </c>
      <c r="E69" s="17">
        <f>MAX(Vulnerability!E90)</f>
        <v>14</v>
      </c>
      <c r="F69" s="18">
        <f>MIN(Vulnerability!F90)</f>
        <v>0.164285714</v>
      </c>
      <c r="G69" s="18">
        <f>MAX(Vulnerability!F90)</f>
        <v>0.164285714</v>
      </c>
      <c r="H69" s="18">
        <f>MAX(Vulnerability!F90)</f>
        <v>0.164285714</v>
      </c>
      <c r="I69" s="17">
        <f>COUNTA(Vulnerability!A90)</f>
        <v>1</v>
      </c>
      <c r="J69" s="16" t="str">
        <f>Vulnerability!B90</f>
        <v>Summer Rearing</v>
      </c>
    </row>
    <row r="70" spans="1:10" ht="18" customHeight="1" x14ac:dyDescent="0.2">
      <c r="A70" s="16" t="str">
        <f>Vulnerability!A87</f>
        <v>Chinook</v>
      </c>
      <c r="B70" s="16" t="str">
        <f>Vulnerability!C87</f>
        <v>Summer Rearing</v>
      </c>
      <c r="C70" s="16" t="str">
        <f>Vulnerability!D87</f>
        <v>Non-Native Species Interactions and Competition</v>
      </c>
      <c r="D70" s="17">
        <f>MIN(Vulnerability!E87)</f>
        <v>11</v>
      </c>
      <c r="E70" s="17">
        <f>MAX(Vulnerability!E87)</f>
        <v>11</v>
      </c>
      <c r="F70" s="18">
        <f>MIN(Vulnerability!F87)</f>
        <v>0.35714285699999998</v>
      </c>
      <c r="G70" s="18">
        <f>MAX(Vulnerability!F87)</f>
        <v>0.35714285699999998</v>
      </c>
      <c r="H70" s="18">
        <f>MAX(Vulnerability!F87)</f>
        <v>0.35714285699999998</v>
      </c>
      <c r="I70" s="17">
        <f>COUNTA(Vulnerability!A87)</f>
        <v>1</v>
      </c>
      <c r="J70" s="16" t="str">
        <f>Vulnerability!B87</f>
        <v>Summer Rearing</v>
      </c>
    </row>
    <row r="71" spans="1:10" ht="18" customHeight="1" x14ac:dyDescent="0.2">
      <c r="A71" s="16" t="str">
        <f>Vulnerability!A89</f>
        <v>Chinook</v>
      </c>
      <c r="B71" s="16" t="str">
        <f>Vulnerability!C89</f>
        <v>Summer Rearing</v>
      </c>
      <c r="C71" s="16" t="str">
        <f>Vulnerability!D89</f>
        <v>Predation</v>
      </c>
      <c r="D71" s="17">
        <f>MIN(Vulnerability!E89)</f>
        <v>13</v>
      </c>
      <c r="E71" s="17">
        <f>MAX(Vulnerability!E89)</f>
        <v>13</v>
      </c>
      <c r="F71" s="18">
        <f>MIN(Vulnerability!F89)</f>
        <v>0.22857142899999999</v>
      </c>
      <c r="G71" s="18">
        <f>MAX(Vulnerability!F89)</f>
        <v>0.22857142899999999</v>
      </c>
      <c r="H71" s="18">
        <f>MAX(Vulnerability!F89)</f>
        <v>0.22857142899999999</v>
      </c>
      <c r="I71" s="17">
        <f>COUNTA(Vulnerability!A89)</f>
        <v>1</v>
      </c>
      <c r="J71" s="16" t="str">
        <f>Vulnerability!B89</f>
        <v>Summer Rearing</v>
      </c>
    </row>
    <row r="72" spans="1:10" ht="18" customHeight="1" x14ac:dyDescent="0.2">
      <c r="A72" s="16" t="str">
        <f>Vulnerability!A81</f>
        <v>Chinook</v>
      </c>
      <c r="B72" s="16" t="str">
        <f>Vulnerability!C81</f>
        <v>Summer Rearing</v>
      </c>
      <c r="C72" s="16" t="str">
        <f>Vulnerability!D81</f>
        <v>Riparian Condition</v>
      </c>
      <c r="D72" s="17">
        <f>MIN(Vulnerability!E81)</f>
        <v>5</v>
      </c>
      <c r="E72" s="17">
        <f>MAX(Vulnerability!E81)</f>
        <v>5</v>
      </c>
      <c r="F72" s="18">
        <f>MIN(Vulnerability!F81)</f>
        <v>0.74285714300000005</v>
      </c>
      <c r="G72" s="18">
        <f>MAX(Vulnerability!F81)</f>
        <v>0.74285714300000005</v>
      </c>
      <c r="H72" s="18">
        <f>MAX(Vulnerability!F81)</f>
        <v>0.74285714300000005</v>
      </c>
      <c r="I72" s="17">
        <f>COUNTA(Vulnerability!A81)</f>
        <v>1</v>
      </c>
      <c r="J72" s="16" t="str">
        <f>Vulnerability!B81</f>
        <v>Summer Rearing</v>
      </c>
    </row>
    <row r="73" spans="1:10" ht="18" customHeight="1" x14ac:dyDescent="0.2">
      <c r="A73" s="16" t="str">
        <f>Vulnerability!A80</f>
        <v>Chinook</v>
      </c>
      <c r="B73" s="16" t="str">
        <f>Vulnerability!C80</f>
        <v>Summer Rearing</v>
      </c>
      <c r="C73" s="16" t="str">
        <f>Vulnerability!D80</f>
        <v>Side Channel and Wetland Habitat</v>
      </c>
      <c r="D73" s="17">
        <f>MIN(Vulnerability!E80)</f>
        <v>4</v>
      </c>
      <c r="E73" s="17">
        <f>MAX(Vulnerability!E80)</f>
        <v>4</v>
      </c>
      <c r="F73" s="18">
        <f>MIN(Vulnerability!F80)</f>
        <v>0.80714285699999999</v>
      </c>
      <c r="G73" s="18">
        <f>MAX(Vulnerability!F80)</f>
        <v>0.80714285699999999</v>
      </c>
      <c r="H73" s="18">
        <f>MAX(Vulnerability!F80)</f>
        <v>0.80714285699999999</v>
      </c>
      <c r="I73" s="17">
        <f>COUNTA(Vulnerability!A80)</f>
        <v>1</v>
      </c>
      <c r="J73" s="16" t="str">
        <f>Vulnerability!B80</f>
        <v>Summer Rearing</v>
      </c>
    </row>
    <row r="74" spans="1:10" ht="18" customHeight="1" x14ac:dyDescent="0.2">
      <c r="A74" s="16" t="str">
        <f>Vulnerability!A77</f>
        <v>Chinook</v>
      </c>
      <c r="B74" s="16" t="str">
        <f>Vulnerability!C77</f>
        <v>Summer Rearing</v>
      </c>
      <c r="C74" s="16" t="str">
        <f>Vulnerability!D77</f>
        <v>Summer Water Temperature</v>
      </c>
      <c r="D74" s="17">
        <f>MIN(Vulnerability!E77)</f>
        <v>1</v>
      </c>
      <c r="E74" s="17">
        <f>MAX(Vulnerability!E77)</f>
        <v>1</v>
      </c>
      <c r="F74" s="18">
        <f>MIN(Vulnerability!F77)</f>
        <v>1</v>
      </c>
      <c r="G74" s="18">
        <f>MAX(Vulnerability!F77)</f>
        <v>1</v>
      </c>
      <c r="H74" s="18">
        <f>MAX(Vulnerability!F77)</f>
        <v>1</v>
      </c>
      <c r="I74" s="17">
        <f>COUNTA(Vulnerability!A77)</f>
        <v>1</v>
      </c>
      <c r="J74" s="16" t="str">
        <f>Vulnerability!B77</f>
        <v>Summer Rearing</v>
      </c>
    </row>
    <row r="75" spans="1:10" ht="18" customHeight="1" x14ac:dyDescent="0.2">
      <c r="A75" s="16" t="str">
        <f>Vulnerability!A85</f>
        <v>Chinook</v>
      </c>
      <c r="B75" s="16" t="str">
        <f>Vulnerability!C85</f>
        <v>Summer Rearing</v>
      </c>
      <c r="C75" s="16" t="str">
        <f>Vulnerability!D85</f>
        <v>Water Quality</v>
      </c>
      <c r="D75" s="17">
        <f>MIN(Vulnerability!E85)</f>
        <v>9</v>
      </c>
      <c r="E75" s="17">
        <f>MAX(Vulnerability!E85)</f>
        <v>9</v>
      </c>
      <c r="F75" s="18">
        <f>MIN(Vulnerability!F85)</f>
        <v>0.485714286</v>
      </c>
      <c r="G75" s="18">
        <f>MAX(Vulnerability!F85)</f>
        <v>0.485714286</v>
      </c>
      <c r="H75" s="18">
        <f>MAX(Vulnerability!F85)</f>
        <v>0.485714286</v>
      </c>
      <c r="I75" s="17">
        <f>COUNTA(Vulnerability!A85)</f>
        <v>1</v>
      </c>
      <c r="J75" s="16" t="str">
        <f>Vulnerability!B85</f>
        <v>Summer Rearing</v>
      </c>
    </row>
    <row r="76" spans="1:10" ht="18" customHeight="1" x14ac:dyDescent="0.2">
      <c r="A76" s="16" t="str">
        <f>Vulnerability!A91</f>
        <v>Chinook</v>
      </c>
      <c r="B76" s="16" t="str">
        <f>Vulnerability!C91</f>
        <v>Summer Rearing</v>
      </c>
      <c r="C76" s="16" t="str">
        <f>Vulnerability!D91</f>
        <v>Winter Water Temperature</v>
      </c>
      <c r="D76" s="17">
        <f>MIN(Vulnerability!E91)</f>
        <v>15</v>
      </c>
      <c r="E76" s="17">
        <f>MAX(Vulnerability!E91)</f>
        <v>15</v>
      </c>
      <c r="F76" s="18">
        <f>MIN(Vulnerability!F91)</f>
        <v>0.1</v>
      </c>
      <c r="G76" s="18">
        <f>MAX(Vulnerability!F91)</f>
        <v>0.1</v>
      </c>
      <c r="H76" s="18">
        <f>MAX(Vulnerability!F91)</f>
        <v>0.1</v>
      </c>
      <c r="I76" s="17">
        <f>COUNTA(Vulnerability!A91)</f>
        <v>1</v>
      </c>
      <c r="J76" s="16" t="str">
        <f>Vulnerability!B91</f>
        <v>Summer Rearing</v>
      </c>
    </row>
    <row r="77" spans="1:10" ht="18" customHeight="1" x14ac:dyDescent="0.2">
      <c r="A77" s="16" t="str">
        <f>Vulnerability!A104</f>
        <v>Chinook</v>
      </c>
      <c r="B77" s="16" t="str">
        <f>Vulnerability!C104</f>
        <v>Winter Rearing</v>
      </c>
      <c r="C77" s="16" t="str">
        <f>Vulnerability!D104</f>
        <v>Altered Flow Timing</v>
      </c>
      <c r="D77" s="17">
        <f>MIN(Vulnerability!E104)</f>
        <v>13</v>
      </c>
      <c r="E77" s="17">
        <f>MAX(Vulnerability!E104)</f>
        <v>13</v>
      </c>
      <c r="F77" s="18">
        <f>MIN(Vulnerability!F104)</f>
        <v>0.22857142899999999</v>
      </c>
      <c r="G77" s="18">
        <f>MAX(Vulnerability!F104)</f>
        <v>0.22857142899999999</v>
      </c>
      <c r="H77" s="18">
        <f>MAX(Vulnerability!F104)</f>
        <v>0.22857142899999999</v>
      </c>
      <c r="I77" s="17">
        <f>COUNTA(Vulnerability!A104)</f>
        <v>1</v>
      </c>
      <c r="J77" s="16" t="str">
        <f>Vulnerability!B104</f>
        <v>Winter Rearing</v>
      </c>
    </row>
    <row r="78" spans="1:10" ht="18" customHeight="1" x14ac:dyDescent="0.2">
      <c r="A78" s="16" t="str">
        <f>Vulnerability!A102</f>
        <v>Chinook</v>
      </c>
      <c r="B78" s="16" t="str">
        <f>Vulnerability!C102</f>
        <v>Winter Rearing</v>
      </c>
      <c r="C78" s="16" t="str">
        <f>Vulnerability!D102</f>
        <v>Altered Primary Productivity</v>
      </c>
      <c r="D78" s="17">
        <f>MIN(Vulnerability!E102)</f>
        <v>12</v>
      </c>
      <c r="E78" s="17">
        <f>MAX(Vulnerability!E102)</f>
        <v>12</v>
      </c>
      <c r="F78" s="18">
        <f>MIN(Vulnerability!F102)</f>
        <v>0.29285714299999999</v>
      </c>
      <c r="G78" s="18">
        <f>MAX(Vulnerability!F102)</f>
        <v>0.29285714299999999</v>
      </c>
      <c r="H78" s="18">
        <f>MAX(Vulnerability!F102)</f>
        <v>0.29285714299999999</v>
      </c>
      <c r="I78" s="17">
        <f>COUNTA(Vulnerability!A102)</f>
        <v>1</v>
      </c>
      <c r="J78" s="16" t="str">
        <f>Vulnerability!B102</f>
        <v>Winter Rearing</v>
      </c>
    </row>
    <row r="79" spans="1:10" ht="18" customHeight="1" x14ac:dyDescent="0.2">
      <c r="A79" s="16" t="str">
        <f>Vulnerability!A105</f>
        <v>Chinook</v>
      </c>
      <c r="B79" s="16" t="str">
        <f>Vulnerability!C105</f>
        <v>Winter Rearing</v>
      </c>
      <c r="C79" s="16" t="str">
        <f>Vulnerability!D105</f>
        <v>Anthropogenic Barriers</v>
      </c>
      <c r="D79" s="17">
        <f>MIN(Vulnerability!E105)</f>
        <v>14</v>
      </c>
      <c r="E79" s="17">
        <f>MAX(Vulnerability!E105)</f>
        <v>14</v>
      </c>
      <c r="F79" s="18">
        <f>MIN(Vulnerability!F105)</f>
        <v>0.164285714</v>
      </c>
      <c r="G79" s="18">
        <f>MAX(Vulnerability!F105)</f>
        <v>0.164285714</v>
      </c>
      <c r="H79" s="18">
        <f>MAX(Vulnerability!F105)</f>
        <v>0.164285714</v>
      </c>
      <c r="I79" s="17">
        <f>COUNTA(Vulnerability!A105)</f>
        <v>1</v>
      </c>
      <c r="J79" s="16" t="str">
        <f>Vulnerability!B105</f>
        <v>Winter Rearing</v>
      </c>
    </row>
    <row r="80" spans="1:10" ht="18" customHeight="1" x14ac:dyDescent="0.2">
      <c r="A80" s="16" t="str">
        <f>Vulnerability!A92</f>
        <v>Chinook</v>
      </c>
      <c r="B80" s="16" t="str">
        <f>Vulnerability!C92</f>
        <v>Winter Rearing</v>
      </c>
      <c r="C80" s="16" t="str">
        <f>Vulnerability!D92</f>
        <v>Channel and Habitat Structure</v>
      </c>
      <c r="D80" s="17">
        <f>MIN(Vulnerability!E92)</f>
        <v>1</v>
      </c>
      <c r="E80" s="17">
        <f>MAX(Vulnerability!E92)</f>
        <v>1</v>
      </c>
      <c r="F80" s="18">
        <f>MIN(Vulnerability!F92)</f>
        <v>1</v>
      </c>
      <c r="G80" s="18">
        <f>MAX(Vulnerability!F92)</f>
        <v>1</v>
      </c>
      <c r="H80" s="18">
        <f>MAX(Vulnerability!F92)</f>
        <v>1</v>
      </c>
      <c r="I80" s="17">
        <f>COUNTA(Vulnerability!A92)</f>
        <v>1</v>
      </c>
      <c r="J80" s="16" t="str">
        <f>Vulnerability!B92</f>
        <v>Winter Rearing</v>
      </c>
    </row>
    <row r="81" spans="1:10" ht="18" customHeight="1" x14ac:dyDescent="0.2">
      <c r="A81" s="16" t="str">
        <f>Vulnerability!A95</f>
        <v>Chinook</v>
      </c>
      <c r="B81" s="16" t="str">
        <f>Vulnerability!C95</f>
        <v>Winter Rearing</v>
      </c>
      <c r="C81" s="16" t="str">
        <f>Vulnerability!D95</f>
        <v>Decreased Sediment Quantity</v>
      </c>
      <c r="D81" s="17">
        <f>MIN(Vulnerability!E95)</f>
        <v>4</v>
      </c>
      <c r="E81" s="17">
        <f>MAX(Vulnerability!E95)</f>
        <v>4</v>
      </c>
      <c r="F81" s="18">
        <f>MIN(Vulnerability!F95)</f>
        <v>0.80714285699999999</v>
      </c>
      <c r="G81" s="18">
        <f>MAX(Vulnerability!F95)</f>
        <v>0.80714285699999999</v>
      </c>
      <c r="H81" s="18">
        <f>MAX(Vulnerability!F95)</f>
        <v>0.80714285699999999</v>
      </c>
      <c r="I81" s="17">
        <f>COUNTA(Vulnerability!A95)</f>
        <v>1</v>
      </c>
      <c r="J81" s="16" t="str">
        <f>Vulnerability!B95</f>
        <v>Winter Rearing</v>
      </c>
    </row>
    <row r="82" spans="1:10" ht="18" customHeight="1" x14ac:dyDescent="0.2">
      <c r="A82" s="16" t="str">
        <f>Vulnerability!A100</f>
        <v>Chinook</v>
      </c>
      <c r="B82" s="16" t="str">
        <f>Vulnerability!C100</f>
        <v>Winter Rearing</v>
      </c>
      <c r="C82" s="16" t="str">
        <f>Vulnerability!D100</f>
        <v>Decreased Water Quantity</v>
      </c>
      <c r="D82" s="17">
        <f>MIN(Vulnerability!E100)</f>
        <v>9</v>
      </c>
      <c r="E82" s="17">
        <f>MAX(Vulnerability!E100)</f>
        <v>9</v>
      </c>
      <c r="F82" s="18">
        <f>MIN(Vulnerability!F100)</f>
        <v>0.485714286</v>
      </c>
      <c r="G82" s="18">
        <f>MAX(Vulnerability!F100)</f>
        <v>0.485714286</v>
      </c>
      <c r="H82" s="18">
        <f>MAX(Vulnerability!F100)</f>
        <v>0.485714286</v>
      </c>
      <c r="I82" s="17">
        <f>COUNTA(Vulnerability!A100)</f>
        <v>1</v>
      </c>
      <c r="J82" s="16" t="str">
        <f>Vulnerability!B100</f>
        <v>Winter Rearing</v>
      </c>
    </row>
    <row r="83" spans="1:10" ht="18" customHeight="1" x14ac:dyDescent="0.2">
      <c r="A83" s="16" t="str">
        <f>Vulnerability!A96</f>
        <v>Chinook</v>
      </c>
      <c r="B83" s="16" t="str">
        <f>Vulnerability!C96</f>
        <v>Winter Rearing</v>
      </c>
      <c r="C83" s="16" t="str">
        <f>Vulnerability!D96</f>
        <v>Floodplain Condition</v>
      </c>
      <c r="D83" s="17">
        <f>MIN(Vulnerability!E96)</f>
        <v>5</v>
      </c>
      <c r="E83" s="17">
        <f>MAX(Vulnerability!E96)</f>
        <v>5</v>
      </c>
      <c r="F83" s="18">
        <f>MIN(Vulnerability!F96)</f>
        <v>0.74285714300000005</v>
      </c>
      <c r="G83" s="18">
        <f>MAX(Vulnerability!F96)</f>
        <v>0.74285714300000005</v>
      </c>
      <c r="H83" s="18">
        <f>MAX(Vulnerability!F96)</f>
        <v>0.74285714300000005</v>
      </c>
      <c r="I83" s="17">
        <f>COUNTA(Vulnerability!A96)</f>
        <v>1</v>
      </c>
      <c r="J83" s="16" t="str">
        <f>Vulnerability!B96</f>
        <v>Winter Rearing</v>
      </c>
    </row>
    <row r="84" spans="1:10" ht="18" customHeight="1" x14ac:dyDescent="0.2">
      <c r="A84" s="16" t="str">
        <f>Vulnerability!A99</f>
        <v>Chinook</v>
      </c>
      <c r="B84" s="16" t="str">
        <f>Vulnerability!C99</f>
        <v>Winter Rearing</v>
      </c>
      <c r="C84" s="16" t="str">
        <f>Vulnerability!D99</f>
        <v>Increased Sediment Quantity</v>
      </c>
      <c r="D84" s="17">
        <f>MIN(Vulnerability!E99)</f>
        <v>8</v>
      </c>
      <c r="E84" s="17">
        <f>MAX(Vulnerability!E99)</f>
        <v>8</v>
      </c>
      <c r="F84" s="18">
        <f>MIN(Vulnerability!F99)</f>
        <v>0.55000000000000004</v>
      </c>
      <c r="G84" s="18">
        <f>MAX(Vulnerability!F99)</f>
        <v>0.55000000000000004</v>
      </c>
      <c r="H84" s="18">
        <f>MAX(Vulnerability!F99)</f>
        <v>0.55000000000000004</v>
      </c>
      <c r="I84" s="17">
        <f>COUNTA(Vulnerability!A99)</f>
        <v>1</v>
      </c>
      <c r="J84" s="16" t="str">
        <f>Vulnerability!B99</f>
        <v>Winter Rearing</v>
      </c>
    </row>
    <row r="85" spans="1:10" ht="18" customHeight="1" x14ac:dyDescent="0.2">
      <c r="A85" s="16" t="str">
        <f>Vulnerability!A103</f>
        <v>Chinook</v>
      </c>
      <c r="B85" s="16" t="str">
        <f>Vulnerability!C103</f>
        <v>Winter Rearing</v>
      </c>
      <c r="C85" s="16" t="str">
        <f>Vulnerability!D103</f>
        <v>Non-Native Species Interactions and Competition</v>
      </c>
      <c r="D85" s="17">
        <f>MIN(Vulnerability!E103)</f>
        <v>12</v>
      </c>
      <c r="E85" s="17">
        <f>MAX(Vulnerability!E103)</f>
        <v>12</v>
      </c>
      <c r="F85" s="18">
        <f>MIN(Vulnerability!F103)</f>
        <v>0.29285714299999999</v>
      </c>
      <c r="G85" s="18">
        <f>MAX(Vulnerability!F103)</f>
        <v>0.29285714299999999</v>
      </c>
      <c r="H85" s="18">
        <f>MAX(Vulnerability!F103)</f>
        <v>0.29285714299999999</v>
      </c>
      <c r="I85" s="17">
        <f>COUNTA(Vulnerability!A103)</f>
        <v>1</v>
      </c>
      <c r="J85" s="16" t="str">
        <f>Vulnerability!B103</f>
        <v>Winter Rearing</v>
      </c>
    </row>
    <row r="86" spans="1:10" ht="18" customHeight="1" x14ac:dyDescent="0.2">
      <c r="A86" s="16" t="str">
        <f>Vulnerability!A101</f>
        <v>Chinook</v>
      </c>
      <c r="B86" s="16" t="str">
        <f>Vulnerability!C101</f>
        <v>Winter Rearing</v>
      </c>
      <c r="C86" s="16" t="str">
        <f>Vulnerability!D101</f>
        <v>Predation</v>
      </c>
      <c r="D86" s="17">
        <f>MIN(Vulnerability!E101)</f>
        <v>11</v>
      </c>
      <c r="E86" s="17">
        <f>MAX(Vulnerability!E101)</f>
        <v>11</v>
      </c>
      <c r="F86" s="18">
        <f>MIN(Vulnerability!F101)</f>
        <v>0.35714285699999998</v>
      </c>
      <c r="G86" s="18">
        <f>MAX(Vulnerability!F101)</f>
        <v>0.35714285699999998</v>
      </c>
      <c r="H86" s="18">
        <f>MAX(Vulnerability!F101)</f>
        <v>0.35714285699999998</v>
      </c>
      <c r="I86" s="17">
        <f>COUNTA(Vulnerability!A101)</f>
        <v>1</v>
      </c>
      <c r="J86" s="16" t="str">
        <f>Vulnerability!B101</f>
        <v>Winter Rearing</v>
      </c>
    </row>
    <row r="87" spans="1:10" ht="18" customHeight="1" x14ac:dyDescent="0.2">
      <c r="A87" s="16" t="str">
        <f>Vulnerability!A97</f>
        <v>Chinook</v>
      </c>
      <c r="B87" s="16" t="str">
        <f>Vulnerability!C97</f>
        <v>Winter Rearing</v>
      </c>
      <c r="C87" s="16" t="str">
        <f>Vulnerability!D97</f>
        <v>Riparian Condition</v>
      </c>
      <c r="D87" s="17">
        <f>MIN(Vulnerability!E97)</f>
        <v>6</v>
      </c>
      <c r="E87" s="17">
        <f>MAX(Vulnerability!E97)</f>
        <v>6</v>
      </c>
      <c r="F87" s="18">
        <f>MIN(Vulnerability!F97)</f>
        <v>0.678571429</v>
      </c>
      <c r="G87" s="18">
        <f>MAX(Vulnerability!F97)</f>
        <v>0.678571429</v>
      </c>
      <c r="H87" s="18">
        <f>MAX(Vulnerability!F97)</f>
        <v>0.678571429</v>
      </c>
      <c r="I87" s="17">
        <f>COUNTA(Vulnerability!A97)</f>
        <v>1</v>
      </c>
      <c r="J87" s="16" t="str">
        <f>Vulnerability!B97</f>
        <v>Winter Rearing</v>
      </c>
    </row>
    <row r="88" spans="1:10" ht="18" customHeight="1" x14ac:dyDescent="0.2">
      <c r="A88" s="16" t="str">
        <f>Vulnerability!A94</f>
        <v>Chinook</v>
      </c>
      <c r="B88" s="16" t="str">
        <f>Vulnerability!C94</f>
        <v>Winter Rearing</v>
      </c>
      <c r="C88" s="16" t="str">
        <f>Vulnerability!D94</f>
        <v>Side Channel and Wetland Habitat</v>
      </c>
      <c r="D88" s="17">
        <f>MIN(Vulnerability!E94)</f>
        <v>3</v>
      </c>
      <c r="E88" s="17">
        <f>MAX(Vulnerability!E94)</f>
        <v>3</v>
      </c>
      <c r="F88" s="18">
        <f>MIN(Vulnerability!F94)</f>
        <v>0.87142857100000004</v>
      </c>
      <c r="G88" s="18">
        <f>MAX(Vulnerability!F94)</f>
        <v>0.87142857100000004</v>
      </c>
      <c r="H88" s="18">
        <f>MAX(Vulnerability!F94)</f>
        <v>0.87142857100000004</v>
      </c>
      <c r="I88" s="17">
        <f>COUNTA(Vulnerability!A94)</f>
        <v>1</v>
      </c>
      <c r="J88" s="16" t="str">
        <f>Vulnerability!B94</f>
        <v>Winter Rearing</v>
      </c>
    </row>
    <row r="89" spans="1:10" ht="18" customHeight="1" x14ac:dyDescent="0.2">
      <c r="A89" s="16" t="str">
        <f>Vulnerability!A106</f>
        <v>Chinook</v>
      </c>
      <c r="B89" s="16" t="str">
        <f>Vulnerability!C106</f>
        <v>Winter Rearing</v>
      </c>
      <c r="C89" s="16" t="str">
        <f>Vulnerability!D106</f>
        <v>Summer Water Temperature</v>
      </c>
      <c r="D89" s="17">
        <f>MIN(Vulnerability!E106)</f>
        <v>15</v>
      </c>
      <c r="E89" s="17">
        <f>MAX(Vulnerability!E106)</f>
        <v>15</v>
      </c>
      <c r="F89" s="18">
        <f>MIN(Vulnerability!F106)</f>
        <v>0.1</v>
      </c>
      <c r="G89" s="18">
        <f>MAX(Vulnerability!F106)</f>
        <v>0.1</v>
      </c>
      <c r="H89" s="18">
        <f>MAX(Vulnerability!F106)</f>
        <v>0.1</v>
      </c>
      <c r="I89" s="17">
        <f>COUNTA(Vulnerability!A106)</f>
        <v>1</v>
      </c>
      <c r="J89" s="16" t="str">
        <f>Vulnerability!B106</f>
        <v>Winter Rearing</v>
      </c>
    </row>
    <row r="90" spans="1:10" ht="18" customHeight="1" x14ac:dyDescent="0.2">
      <c r="A90" s="16" t="str">
        <f>Vulnerability!A98</f>
        <v>Chinook</v>
      </c>
      <c r="B90" s="16" t="str">
        <f>Vulnerability!C98</f>
        <v>Winter Rearing</v>
      </c>
      <c r="C90" s="16" t="str">
        <f>Vulnerability!D98</f>
        <v>Water Quality</v>
      </c>
      <c r="D90" s="17">
        <f>MIN(Vulnerability!E98)</f>
        <v>7</v>
      </c>
      <c r="E90" s="17">
        <f>MAX(Vulnerability!E98)</f>
        <v>7</v>
      </c>
      <c r="F90" s="18">
        <f>MIN(Vulnerability!F98)</f>
        <v>0.61428571399999998</v>
      </c>
      <c r="G90" s="18">
        <f>MAX(Vulnerability!F98)</f>
        <v>0.61428571399999998</v>
      </c>
      <c r="H90" s="18">
        <f>MAX(Vulnerability!F98)</f>
        <v>0.61428571399999998</v>
      </c>
      <c r="I90" s="17">
        <f>COUNTA(Vulnerability!A98)</f>
        <v>1</v>
      </c>
      <c r="J90" s="16" t="str">
        <f>Vulnerability!B98</f>
        <v>Winter Rearing</v>
      </c>
    </row>
    <row r="91" spans="1:10" ht="18" customHeight="1" x14ac:dyDescent="0.2">
      <c r="A91" s="16" t="str">
        <f>Vulnerability!A93</f>
        <v>Chinook</v>
      </c>
      <c r="B91" s="16" t="str">
        <f>Vulnerability!C93</f>
        <v>Winter Rearing</v>
      </c>
      <c r="C91" s="16" t="str">
        <f>Vulnerability!D93</f>
        <v>Winter Water Temperature</v>
      </c>
      <c r="D91" s="17">
        <f>MIN(Vulnerability!E93)</f>
        <v>2</v>
      </c>
      <c r="E91" s="17">
        <f>MAX(Vulnerability!E93)</f>
        <v>2</v>
      </c>
      <c r="F91" s="18">
        <f>MIN(Vulnerability!F93)</f>
        <v>0.93571428599999995</v>
      </c>
      <c r="G91" s="18">
        <f>MAX(Vulnerability!F93)</f>
        <v>0.93571428599999995</v>
      </c>
      <c r="H91" s="18">
        <f>MAX(Vulnerability!F93)</f>
        <v>0.93571428599999995</v>
      </c>
      <c r="I91" s="17">
        <f>COUNTA(Vulnerability!A93)</f>
        <v>1</v>
      </c>
      <c r="J91" s="16" t="str">
        <f>Vulnerability!B93</f>
        <v>Winter Rearing</v>
      </c>
    </row>
    <row r="92" spans="1:10" ht="18" customHeight="1" x14ac:dyDescent="0.2">
      <c r="A92" s="16" t="str">
        <f>Vulnerability!A110</f>
        <v>Steelhead</v>
      </c>
      <c r="B92" s="16" t="str">
        <f>Vulnerability!C110</f>
        <v>Migration</v>
      </c>
      <c r="C92" s="16" t="str">
        <f>Vulnerability!D110</f>
        <v>Altered Flow Timing</v>
      </c>
      <c r="D92" s="17">
        <f>MIN(Vulnerability!E110,Vulnerability!E125)</f>
        <v>4</v>
      </c>
      <c r="E92" s="17">
        <f>MAX(Vulnerability!E110,Vulnerability!E125)</f>
        <v>4</v>
      </c>
      <c r="F92" s="18">
        <f>MIN(Vulnerability!F110,Vulnerability!F125)</f>
        <v>0.80714285699999999</v>
      </c>
      <c r="G92" s="18">
        <f>MAX(Vulnerability!F110,Vulnerability!F125)</f>
        <v>0.80714285699999999</v>
      </c>
      <c r="H92" s="18">
        <f>MAX(Vulnerability!F110,Vulnerability!F125)</f>
        <v>0.80714285699999999</v>
      </c>
      <c r="I92" s="17">
        <f>COUNTA(Vulnerability!A110,Vulnerability!A125)</f>
        <v>2</v>
      </c>
      <c r="J92" s="16" t="str">
        <f>Vulnerability!B110&amp;" | "&amp;Vulnerability!B125</f>
        <v>Adult Migration &amp; Holding | Juvenile Emigration</v>
      </c>
    </row>
    <row r="93" spans="1:10" ht="18" customHeight="1" x14ac:dyDescent="0.2">
      <c r="A93" s="16" t="str">
        <f>Vulnerability!A116</f>
        <v>Steelhead</v>
      </c>
      <c r="B93" s="16" t="str">
        <f>Vulnerability!C116</f>
        <v>Migration</v>
      </c>
      <c r="C93" s="16" t="str">
        <f>Vulnerability!D116</f>
        <v>Altered Primary Productivity</v>
      </c>
      <c r="D93" s="17">
        <f>MIN(Vulnerability!E116,Vulnerability!E131)</f>
        <v>10</v>
      </c>
      <c r="E93" s="17">
        <f>MAX(Vulnerability!E116,Vulnerability!E131)</f>
        <v>10</v>
      </c>
      <c r="F93" s="18">
        <f>MIN(Vulnerability!F116,Vulnerability!F131)</f>
        <v>0.42142857099999997</v>
      </c>
      <c r="G93" s="18">
        <f>MAX(Vulnerability!F116,Vulnerability!F131)</f>
        <v>0.42142857099999997</v>
      </c>
      <c r="H93" s="18">
        <f>MAX(Vulnerability!F116,Vulnerability!F131)</f>
        <v>0.42142857099999997</v>
      </c>
      <c r="I93" s="17">
        <f>COUNTA(Vulnerability!A116,Vulnerability!A131)</f>
        <v>2</v>
      </c>
      <c r="J93" s="16" t="str">
        <f>Vulnerability!B116&amp;" | "&amp;Vulnerability!B131</f>
        <v>Adult Migration &amp; Holding | Juvenile Emigration</v>
      </c>
    </row>
    <row r="94" spans="1:10" ht="18" customHeight="1" x14ac:dyDescent="0.2">
      <c r="A94" s="16" t="str">
        <f>Vulnerability!A108</f>
        <v>Steelhead</v>
      </c>
      <c r="B94" s="16" t="str">
        <f>Vulnerability!C108</f>
        <v>Migration</v>
      </c>
      <c r="C94" s="16" t="str">
        <f>Vulnerability!D108</f>
        <v>Anthropogenic Barriers</v>
      </c>
      <c r="D94" s="17">
        <f>MIN(Vulnerability!E108,Vulnerability!E122)</f>
        <v>1</v>
      </c>
      <c r="E94" s="17">
        <f>MAX(Vulnerability!E108,Vulnerability!E122)</f>
        <v>2</v>
      </c>
      <c r="F94" s="18">
        <f>MIN(Vulnerability!F108,Vulnerability!F122)</f>
        <v>0.93571428599999995</v>
      </c>
      <c r="G94" s="18">
        <f>MAX(Vulnerability!F108,Vulnerability!F122)</f>
        <v>1</v>
      </c>
      <c r="H94" s="18">
        <f>MAX(Vulnerability!F108,Vulnerability!F122)</f>
        <v>1</v>
      </c>
      <c r="I94" s="17">
        <f>COUNTA(Vulnerability!A108,Vulnerability!A122)</f>
        <v>2</v>
      </c>
      <c r="J94" s="16" t="str">
        <f>Vulnerability!B108&amp;" | "&amp;Vulnerability!B122</f>
        <v>Adult Migration &amp; Holding | Juvenile Emigration</v>
      </c>
    </row>
    <row r="95" spans="1:10" ht="18" customHeight="1" x14ac:dyDescent="0.2">
      <c r="A95" s="16" t="str">
        <f>Vulnerability!A111</f>
        <v>Steelhead</v>
      </c>
      <c r="B95" s="16" t="str">
        <f>Vulnerability!C111</f>
        <v>Migration</v>
      </c>
      <c r="C95" s="16" t="str">
        <f>Vulnerability!D111</f>
        <v>Channel and Habitat Structure</v>
      </c>
      <c r="D95" s="17">
        <f>MIN(Vulnerability!E111,Vulnerability!E129)</f>
        <v>5</v>
      </c>
      <c r="E95" s="17">
        <f>MAX(Vulnerability!E111,Vulnerability!E129)</f>
        <v>8</v>
      </c>
      <c r="F95" s="18">
        <f>MIN(Vulnerability!F111,Vulnerability!F129)</f>
        <v>0.55000000000000004</v>
      </c>
      <c r="G95" s="18">
        <f>MAX(Vulnerability!F111,Vulnerability!F129)</f>
        <v>0.74285714300000005</v>
      </c>
      <c r="H95" s="18">
        <f>MAX(Vulnerability!F111,Vulnerability!F129)</f>
        <v>0.74285714300000005</v>
      </c>
      <c r="I95" s="17">
        <f>COUNTA(Vulnerability!A111,Vulnerability!A129)</f>
        <v>2</v>
      </c>
      <c r="J95" s="16" t="str">
        <f>Vulnerability!B111&amp;" | "&amp;Vulnerability!B129</f>
        <v>Adult Migration &amp; Holding | Juvenile Emigration</v>
      </c>
    </row>
    <row r="96" spans="1:10" ht="18" customHeight="1" x14ac:dyDescent="0.2">
      <c r="A96" s="16" t="str">
        <f>Vulnerability!A114</f>
        <v>Steelhead</v>
      </c>
      <c r="B96" s="16" t="str">
        <f>Vulnerability!C114</f>
        <v>Migration</v>
      </c>
      <c r="C96" s="16" t="str">
        <f>Vulnerability!D114</f>
        <v>Decreased Sediment Quantity</v>
      </c>
      <c r="D96" s="17">
        <f>MIN(Vulnerability!E114,Vulnerability!E134)</f>
        <v>8</v>
      </c>
      <c r="E96" s="17">
        <f>MAX(Vulnerability!E114,Vulnerability!E134)</f>
        <v>13</v>
      </c>
      <c r="F96" s="18">
        <f>MIN(Vulnerability!F114,Vulnerability!F134)</f>
        <v>0.22857142899999999</v>
      </c>
      <c r="G96" s="18">
        <f>MAX(Vulnerability!F114,Vulnerability!F134)</f>
        <v>0.55000000000000004</v>
      </c>
      <c r="H96" s="18">
        <f>MAX(Vulnerability!F114,Vulnerability!F134)</f>
        <v>0.55000000000000004</v>
      </c>
      <c r="I96" s="17">
        <f>COUNTA(Vulnerability!A114,Vulnerability!A134)</f>
        <v>2</v>
      </c>
      <c r="J96" s="16" t="str">
        <f>Vulnerability!B114&amp;" | "&amp;Vulnerability!B134</f>
        <v>Adult Migration &amp; Holding | Juvenile Emigration</v>
      </c>
    </row>
    <row r="97" spans="1:10" ht="18" customHeight="1" x14ac:dyDescent="0.2">
      <c r="A97" s="16" t="str">
        <f>Vulnerability!A109</f>
        <v>Steelhead</v>
      </c>
      <c r="B97" s="16" t="str">
        <f>Vulnerability!C109</f>
        <v>Migration</v>
      </c>
      <c r="C97" s="16" t="str">
        <f>Vulnerability!D109</f>
        <v>Decreased Water Quantity</v>
      </c>
      <c r="D97" s="17">
        <f>MIN(Vulnerability!E109,Vulnerability!E124)</f>
        <v>3</v>
      </c>
      <c r="E97" s="17">
        <f>MAX(Vulnerability!E109,Vulnerability!E124)</f>
        <v>3</v>
      </c>
      <c r="F97" s="18">
        <f>MIN(Vulnerability!F109,Vulnerability!F124)</f>
        <v>0.87142857100000004</v>
      </c>
      <c r="G97" s="18">
        <f>MAX(Vulnerability!F109,Vulnerability!F124)</f>
        <v>0.87142857100000004</v>
      </c>
      <c r="H97" s="18">
        <f>MAX(Vulnerability!F109,Vulnerability!F124)</f>
        <v>0.87142857100000004</v>
      </c>
      <c r="I97" s="17">
        <f>COUNTA(Vulnerability!A109,Vulnerability!A124)</f>
        <v>2</v>
      </c>
      <c r="J97" s="16" t="str">
        <f>Vulnerability!B109&amp;" | "&amp;Vulnerability!B124</f>
        <v>Adult Migration &amp; Holding | Juvenile Emigration</v>
      </c>
    </row>
    <row r="98" spans="1:10" ht="18" customHeight="1" x14ac:dyDescent="0.2">
      <c r="A98" s="16" t="str">
        <f>Vulnerability!A112</f>
        <v>Steelhead</v>
      </c>
      <c r="B98" s="16" t="str">
        <f>Vulnerability!C112</f>
        <v>Migration</v>
      </c>
      <c r="C98" s="16" t="str">
        <f>Vulnerability!D112</f>
        <v>Floodplain Condition</v>
      </c>
      <c r="D98" s="17">
        <f>MIN(Vulnerability!E112,Vulnerability!E128)</f>
        <v>6</v>
      </c>
      <c r="E98" s="17">
        <f>MAX(Vulnerability!E112,Vulnerability!E128)</f>
        <v>7</v>
      </c>
      <c r="F98" s="18">
        <f>MIN(Vulnerability!F112,Vulnerability!F128)</f>
        <v>0.61428571399999998</v>
      </c>
      <c r="G98" s="18">
        <f>MAX(Vulnerability!F112,Vulnerability!F128)</f>
        <v>0.678571429</v>
      </c>
      <c r="H98" s="18">
        <f>MAX(Vulnerability!F112,Vulnerability!F128)</f>
        <v>0.678571429</v>
      </c>
      <c r="I98" s="17">
        <f>COUNTA(Vulnerability!A112,Vulnerability!A128)</f>
        <v>2</v>
      </c>
      <c r="J98" s="16" t="str">
        <f>Vulnerability!B112&amp;" | "&amp;Vulnerability!B128</f>
        <v>Adult Migration &amp; Holding | Juvenile Emigration</v>
      </c>
    </row>
    <row r="99" spans="1:10" ht="18" customHeight="1" x14ac:dyDescent="0.2">
      <c r="A99" s="16" t="str">
        <f>Vulnerability!A115</f>
        <v>Steelhead</v>
      </c>
      <c r="B99" s="16" t="str">
        <f>Vulnerability!C115</f>
        <v>Migration</v>
      </c>
      <c r="C99" s="16" t="str">
        <f>Vulnerability!D115</f>
        <v>Increased Sediment Quantity</v>
      </c>
      <c r="D99" s="17">
        <f>MIN(Vulnerability!E115,Vulnerability!E135)</f>
        <v>9</v>
      </c>
      <c r="E99" s="17">
        <f>MAX(Vulnerability!E115,Vulnerability!E135)</f>
        <v>14</v>
      </c>
      <c r="F99" s="18">
        <f>MIN(Vulnerability!F115,Vulnerability!F135)</f>
        <v>0.164285714</v>
      </c>
      <c r="G99" s="18">
        <f>MAX(Vulnerability!F115,Vulnerability!F135)</f>
        <v>0.485714286</v>
      </c>
      <c r="H99" s="18">
        <f>MAX(Vulnerability!F115,Vulnerability!F135)</f>
        <v>0.485714286</v>
      </c>
      <c r="I99" s="17">
        <f>COUNTA(Vulnerability!A115,Vulnerability!A135)</f>
        <v>2</v>
      </c>
      <c r="J99" s="16" t="str">
        <f>Vulnerability!B115&amp;" | "&amp;Vulnerability!B135</f>
        <v>Adult Migration &amp; Holding | Juvenile Emigration</v>
      </c>
    </row>
    <row r="100" spans="1:10" ht="18" customHeight="1" x14ac:dyDescent="0.2">
      <c r="A100" s="16" t="str">
        <f>Vulnerability!A117</f>
        <v>Steelhead</v>
      </c>
      <c r="B100" s="16" t="str">
        <f>Vulnerability!C117</f>
        <v>Migration</v>
      </c>
      <c r="C100" s="16" t="str">
        <f>Vulnerability!D117</f>
        <v>Non-Native Species Interactions and Competition</v>
      </c>
      <c r="D100" s="17">
        <f>MIN(Vulnerability!E117,Vulnerability!E133)</f>
        <v>11</v>
      </c>
      <c r="E100" s="17">
        <f>MAX(Vulnerability!E117,Vulnerability!E133)</f>
        <v>12</v>
      </c>
      <c r="F100" s="18">
        <f>MIN(Vulnerability!F117,Vulnerability!F133)</f>
        <v>0.29285714299999999</v>
      </c>
      <c r="G100" s="18">
        <f>MAX(Vulnerability!F117,Vulnerability!F133)</f>
        <v>0.35714285699999998</v>
      </c>
      <c r="H100" s="18">
        <f>MAX(Vulnerability!F117,Vulnerability!F133)</f>
        <v>0.35714285699999998</v>
      </c>
      <c r="I100" s="17">
        <f>COUNTA(Vulnerability!A117,Vulnerability!A133)</f>
        <v>2</v>
      </c>
      <c r="J100" s="16" t="str">
        <f>Vulnerability!B117&amp;" | "&amp;Vulnerability!B133</f>
        <v>Adult Migration &amp; Holding | Juvenile Emigration</v>
      </c>
    </row>
    <row r="101" spans="1:10" ht="18" customHeight="1" x14ac:dyDescent="0.2">
      <c r="A101" s="16" t="str">
        <f>Vulnerability!A119</f>
        <v>Steelhead</v>
      </c>
      <c r="B101" s="16" t="str">
        <f>Vulnerability!C119</f>
        <v>Migration</v>
      </c>
      <c r="C101" s="16" t="str">
        <f>Vulnerability!D119</f>
        <v>Predation</v>
      </c>
      <c r="D101" s="17">
        <f>MIN(Vulnerability!E119,Vulnerability!E123)</f>
        <v>2</v>
      </c>
      <c r="E101" s="17">
        <f>MAX(Vulnerability!E119,Vulnerability!E123)</f>
        <v>13</v>
      </c>
      <c r="F101" s="18">
        <f>MIN(Vulnerability!F119,Vulnerability!F123)</f>
        <v>0.22857142899999999</v>
      </c>
      <c r="G101" s="18">
        <f>MAX(Vulnerability!F119,Vulnerability!F123)</f>
        <v>0.93571428599999995</v>
      </c>
      <c r="H101" s="18">
        <f>MAX(Vulnerability!F119,Vulnerability!F123)</f>
        <v>0.93571428599999995</v>
      </c>
      <c r="I101" s="17">
        <f>COUNTA(Vulnerability!A119,Vulnerability!A123)</f>
        <v>2</v>
      </c>
      <c r="J101" s="16" t="str">
        <f>Vulnerability!B119&amp;" | "&amp;Vulnerability!B123</f>
        <v>Adult Migration &amp; Holding | Juvenile Emigration</v>
      </c>
    </row>
    <row r="102" spans="1:10" ht="18" customHeight="1" x14ac:dyDescent="0.2">
      <c r="A102" s="16" t="str">
        <f>Vulnerability!A113</f>
        <v>Steelhead</v>
      </c>
      <c r="B102" s="16" t="str">
        <f>Vulnerability!C113</f>
        <v>Migration</v>
      </c>
      <c r="C102" s="16" t="str">
        <f>Vulnerability!D113</f>
        <v>Riparian Condition</v>
      </c>
      <c r="D102" s="17">
        <f>MIN(Vulnerability!E113,Vulnerability!E130)</f>
        <v>7</v>
      </c>
      <c r="E102" s="17">
        <f>MAX(Vulnerability!E113,Vulnerability!E130)</f>
        <v>9</v>
      </c>
      <c r="F102" s="18">
        <f>MIN(Vulnerability!F113,Vulnerability!F130)</f>
        <v>0.485714286</v>
      </c>
      <c r="G102" s="18">
        <f>MAX(Vulnerability!F113,Vulnerability!F130)</f>
        <v>0.61428571399999998</v>
      </c>
      <c r="H102" s="18">
        <f>MAX(Vulnerability!F113,Vulnerability!F130)</f>
        <v>0.61428571399999998</v>
      </c>
      <c r="I102" s="17">
        <f>COUNTA(Vulnerability!A113,Vulnerability!A130)</f>
        <v>2</v>
      </c>
      <c r="J102" s="16" t="str">
        <f>Vulnerability!B113&amp;" | "&amp;Vulnerability!B130</f>
        <v>Adult Migration &amp; Holding | Juvenile Emigration</v>
      </c>
    </row>
    <row r="103" spans="1:10" ht="18" customHeight="1" x14ac:dyDescent="0.2">
      <c r="A103" s="16" t="str">
        <f>Vulnerability!A107</f>
        <v>Steelhead</v>
      </c>
      <c r="B103" s="16" t="str">
        <f>Vulnerability!C107</f>
        <v>Migration</v>
      </c>
      <c r="C103" s="16" t="str">
        <f>Vulnerability!D107</f>
        <v>Side Channel and Wetland Habitat</v>
      </c>
      <c r="D103" s="17">
        <f>MIN(Vulnerability!E107,Vulnerability!E127)</f>
        <v>1</v>
      </c>
      <c r="E103" s="17">
        <f>MAX(Vulnerability!E107,Vulnerability!E127)</f>
        <v>6</v>
      </c>
      <c r="F103" s="18">
        <f>MIN(Vulnerability!F107,Vulnerability!F127)</f>
        <v>0.678571429</v>
      </c>
      <c r="G103" s="18">
        <f>MAX(Vulnerability!F107,Vulnerability!F127)</f>
        <v>1</v>
      </c>
      <c r="H103" s="18">
        <f>MAX(Vulnerability!F107,Vulnerability!F127)</f>
        <v>1</v>
      </c>
      <c r="I103" s="17">
        <f>COUNTA(Vulnerability!A107,Vulnerability!A127)</f>
        <v>2</v>
      </c>
      <c r="J103" s="16" t="str">
        <f>Vulnerability!B107&amp;" | "&amp;Vulnerability!B127</f>
        <v>Adult Migration &amp; Holding | Juvenile Emigration</v>
      </c>
    </row>
    <row r="104" spans="1:10" ht="18" customHeight="1" x14ac:dyDescent="0.2">
      <c r="A104" s="16" t="str">
        <f>Vulnerability!A121</f>
        <v>Steelhead</v>
      </c>
      <c r="B104" s="16" t="str">
        <f>Vulnerability!C121</f>
        <v>Migration</v>
      </c>
      <c r="C104" s="16" t="str">
        <f>Vulnerability!D121</f>
        <v>Summer Water Temperature</v>
      </c>
      <c r="D104" s="17">
        <f>MIN(Vulnerability!E121,Vulnerability!E136)</f>
        <v>15</v>
      </c>
      <c r="E104" s="17">
        <f>MAX(Vulnerability!E121,Vulnerability!E136)</f>
        <v>15</v>
      </c>
      <c r="F104" s="18">
        <f>MIN(Vulnerability!F121,Vulnerability!F136)</f>
        <v>0.1</v>
      </c>
      <c r="G104" s="18">
        <f>MAX(Vulnerability!F121,Vulnerability!F136)</f>
        <v>0.1</v>
      </c>
      <c r="H104" s="18">
        <f>MAX(Vulnerability!F121,Vulnerability!F136)</f>
        <v>0.1</v>
      </c>
      <c r="I104" s="17">
        <f>COUNTA(Vulnerability!A121,Vulnerability!A136)</f>
        <v>2</v>
      </c>
      <c r="J104" s="16" t="str">
        <f>Vulnerability!B121&amp;" | "&amp;Vulnerability!B136</f>
        <v>Adult Migration &amp; Holding | Juvenile Emigration</v>
      </c>
    </row>
    <row r="105" spans="1:10" ht="18" customHeight="1" x14ac:dyDescent="0.2">
      <c r="A105" s="16" t="str">
        <f>Vulnerability!A118</f>
        <v>Steelhead</v>
      </c>
      <c r="B105" s="16" t="str">
        <f>Vulnerability!C118</f>
        <v>Migration</v>
      </c>
      <c r="C105" s="16" t="str">
        <f>Vulnerability!D118</f>
        <v>Water Quality</v>
      </c>
      <c r="D105" s="17">
        <f>MIN(Vulnerability!E118,Vulnerability!E126)</f>
        <v>5</v>
      </c>
      <c r="E105" s="17">
        <f>MAX(Vulnerability!E118,Vulnerability!E126)</f>
        <v>12</v>
      </c>
      <c r="F105" s="18">
        <f>MIN(Vulnerability!F118,Vulnerability!F126)</f>
        <v>0.29285714299999999</v>
      </c>
      <c r="G105" s="18">
        <f>MAX(Vulnerability!F118,Vulnerability!F126)</f>
        <v>0.74285714300000005</v>
      </c>
      <c r="H105" s="18">
        <f>MAX(Vulnerability!F118,Vulnerability!F126)</f>
        <v>0.74285714300000005</v>
      </c>
      <c r="I105" s="17">
        <f>COUNTA(Vulnerability!A118,Vulnerability!A126)</f>
        <v>2</v>
      </c>
      <c r="J105" s="16" t="str">
        <f>Vulnerability!B118&amp;" | "&amp;Vulnerability!B126</f>
        <v>Adult Migration &amp; Holding | Juvenile Emigration</v>
      </c>
    </row>
    <row r="106" spans="1:10" ht="18" customHeight="1" x14ac:dyDescent="0.2">
      <c r="A106" s="16" t="str">
        <f>Vulnerability!A120</f>
        <v>Steelhead</v>
      </c>
      <c r="B106" s="16" t="str">
        <f>Vulnerability!C120</f>
        <v>Migration</v>
      </c>
      <c r="C106" s="16" t="str">
        <f>Vulnerability!D120</f>
        <v>Winter Water Temperature</v>
      </c>
      <c r="D106" s="17">
        <f>MIN(Vulnerability!E120,Vulnerability!E132)</f>
        <v>11</v>
      </c>
      <c r="E106" s="17">
        <f>MAX(Vulnerability!E120,Vulnerability!E132)</f>
        <v>14</v>
      </c>
      <c r="F106" s="18">
        <f>MIN(Vulnerability!F120,Vulnerability!F132)</f>
        <v>0.164285714</v>
      </c>
      <c r="G106" s="18">
        <f>MAX(Vulnerability!F120,Vulnerability!F132)</f>
        <v>0.35714285699999998</v>
      </c>
      <c r="H106" s="18">
        <f>MAX(Vulnerability!F120,Vulnerability!F132)</f>
        <v>0.35714285699999998</v>
      </c>
      <c r="I106" s="17">
        <f>COUNTA(Vulnerability!A120,Vulnerability!A132)</f>
        <v>2</v>
      </c>
      <c r="J106" s="16" t="str">
        <f>Vulnerability!B120&amp;" | "&amp;Vulnerability!B132</f>
        <v>Adult Migration &amp; Holding | Juvenile Emigration</v>
      </c>
    </row>
    <row r="107" spans="1:10" ht="18" customHeight="1" x14ac:dyDescent="0.2">
      <c r="A107" s="16" t="str">
        <f>Vulnerability!A142</f>
        <v>Steelhead</v>
      </c>
      <c r="B107" s="16" t="str">
        <f>Vulnerability!C142</f>
        <v>Spawning</v>
      </c>
      <c r="C107" s="16" t="str">
        <f>Vulnerability!D142</f>
        <v>Altered Flow Timing</v>
      </c>
      <c r="D107" s="17">
        <f>MIN(Vulnerability!E142)</f>
        <v>6</v>
      </c>
      <c r="E107" s="17">
        <f>MAX(Vulnerability!E142)</f>
        <v>6</v>
      </c>
      <c r="F107" s="18">
        <f>MIN(Vulnerability!F142)</f>
        <v>0.678571429</v>
      </c>
      <c r="G107" s="18">
        <f>MAX(Vulnerability!F142)</f>
        <v>0.678571429</v>
      </c>
      <c r="H107" s="18">
        <f>MAX(Vulnerability!F142)</f>
        <v>0.678571429</v>
      </c>
      <c r="I107" s="17">
        <f>COUNTA(Vulnerability!A142)</f>
        <v>1</v>
      </c>
      <c r="J107" s="16" t="str">
        <f>Vulnerability!B142</f>
        <v>Spawning, Incubation, Emergence</v>
      </c>
    </row>
    <row r="108" spans="1:10" ht="18" customHeight="1" x14ac:dyDescent="0.2">
      <c r="A108" s="16" t="str">
        <f>Vulnerability!A149</f>
        <v>Steelhead</v>
      </c>
      <c r="B108" s="16" t="str">
        <f>Vulnerability!C149</f>
        <v>Spawning</v>
      </c>
      <c r="C108" s="16" t="str">
        <f>Vulnerability!D149</f>
        <v>Altered Primary Productivity</v>
      </c>
      <c r="D108" s="17">
        <f>MIN(Vulnerability!E149)</f>
        <v>13</v>
      </c>
      <c r="E108" s="17">
        <f>MAX(Vulnerability!E149)</f>
        <v>13</v>
      </c>
      <c r="F108" s="18">
        <f>MIN(Vulnerability!F149)</f>
        <v>0.22857142899999999</v>
      </c>
      <c r="G108" s="18">
        <f>MAX(Vulnerability!F149)</f>
        <v>0.22857142899999999</v>
      </c>
      <c r="H108" s="18">
        <f>MAX(Vulnerability!F149)</f>
        <v>0.22857142899999999</v>
      </c>
      <c r="I108" s="17">
        <f>COUNTA(Vulnerability!A149)</f>
        <v>1</v>
      </c>
      <c r="J108" s="16" t="str">
        <f>Vulnerability!B149</f>
        <v>Spawning, Incubation, Emergence</v>
      </c>
    </row>
    <row r="109" spans="1:10" ht="18" customHeight="1" x14ac:dyDescent="0.2">
      <c r="A109" s="16" t="str">
        <f>Vulnerability!A151</f>
        <v>Steelhead</v>
      </c>
      <c r="B109" s="16" t="str">
        <f>Vulnerability!C151</f>
        <v>Spawning</v>
      </c>
      <c r="C109" s="16" t="str">
        <f>Vulnerability!D151</f>
        <v>Anthropogenic Barriers</v>
      </c>
      <c r="D109" s="17">
        <f>MIN(Vulnerability!E151)</f>
        <v>15</v>
      </c>
      <c r="E109" s="17">
        <f>MAX(Vulnerability!E151)</f>
        <v>15</v>
      </c>
      <c r="F109" s="18">
        <f>MIN(Vulnerability!F151)</f>
        <v>0.1</v>
      </c>
      <c r="G109" s="18">
        <f>MAX(Vulnerability!F151)</f>
        <v>0.1</v>
      </c>
      <c r="H109" s="18">
        <f>MAX(Vulnerability!F151)</f>
        <v>0.1</v>
      </c>
      <c r="I109" s="17">
        <f>COUNTA(Vulnerability!A151)</f>
        <v>1</v>
      </c>
      <c r="J109" s="16" t="str">
        <f>Vulnerability!B151</f>
        <v>Spawning, Incubation, Emergence</v>
      </c>
    </row>
    <row r="110" spans="1:10" ht="18" customHeight="1" x14ac:dyDescent="0.2">
      <c r="A110" s="16" t="str">
        <f>Vulnerability!A137</f>
        <v>Steelhead</v>
      </c>
      <c r="B110" s="16" t="str">
        <f>Vulnerability!C137</f>
        <v>Spawning</v>
      </c>
      <c r="C110" s="16" t="str">
        <f>Vulnerability!D137</f>
        <v>Channel and Habitat Structure</v>
      </c>
      <c r="D110" s="17">
        <f>MIN(Vulnerability!E137)</f>
        <v>1</v>
      </c>
      <c r="E110" s="17">
        <f>MAX(Vulnerability!E137)</f>
        <v>1</v>
      </c>
      <c r="F110" s="18">
        <f>MIN(Vulnerability!F137)</f>
        <v>1</v>
      </c>
      <c r="G110" s="18">
        <f>MAX(Vulnerability!F137)</f>
        <v>1</v>
      </c>
      <c r="H110" s="18">
        <f>MAX(Vulnerability!F137)</f>
        <v>1</v>
      </c>
      <c r="I110" s="17">
        <f>COUNTA(Vulnerability!A137)</f>
        <v>1</v>
      </c>
      <c r="J110" s="16" t="str">
        <f>Vulnerability!B137</f>
        <v>Spawning, Incubation, Emergence</v>
      </c>
    </row>
    <row r="111" spans="1:10" ht="18" customHeight="1" x14ac:dyDescent="0.2">
      <c r="A111" s="16" t="str">
        <f>Vulnerability!A140</f>
        <v>Steelhead</v>
      </c>
      <c r="B111" s="16" t="str">
        <f>Vulnerability!C140</f>
        <v>Spawning</v>
      </c>
      <c r="C111" s="16" t="str">
        <f>Vulnerability!D140</f>
        <v>Decreased Sediment Quantity</v>
      </c>
      <c r="D111" s="17">
        <f>MIN(Vulnerability!E140)</f>
        <v>4</v>
      </c>
      <c r="E111" s="17">
        <f>MAX(Vulnerability!E140)</f>
        <v>4</v>
      </c>
      <c r="F111" s="18">
        <f>MIN(Vulnerability!F140)</f>
        <v>0.80714285699999999</v>
      </c>
      <c r="G111" s="18">
        <f>MAX(Vulnerability!F140)</f>
        <v>0.80714285699999999</v>
      </c>
      <c r="H111" s="18">
        <f>MAX(Vulnerability!F140)</f>
        <v>0.80714285699999999</v>
      </c>
      <c r="I111" s="17">
        <f>COUNTA(Vulnerability!A140)</f>
        <v>1</v>
      </c>
      <c r="J111" s="16" t="str">
        <f>Vulnerability!B140</f>
        <v>Spawning, Incubation, Emergence</v>
      </c>
    </row>
    <row r="112" spans="1:10" ht="18" customHeight="1" x14ac:dyDescent="0.2">
      <c r="A112" s="16" t="str">
        <f>Vulnerability!A145</f>
        <v>Steelhead</v>
      </c>
      <c r="B112" s="16" t="str">
        <f>Vulnerability!C145</f>
        <v>Spawning</v>
      </c>
      <c r="C112" s="16" t="str">
        <f>Vulnerability!D145</f>
        <v>Decreased Water Quantity</v>
      </c>
      <c r="D112" s="17">
        <f>MIN(Vulnerability!E145)</f>
        <v>9</v>
      </c>
      <c r="E112" s="17">
        <f>MAX(Vulnerability!E145)</f>
        <v>9</v>
      </c>
      <c r="F112" s="18">
        <f>MIN(Vulnerability!F145)</f>
        <v>0.485714286</v>
      </c>
      <c r="G112" s="18">
        <f>MAX(Vulnerability!F145)</f>
        <v>0.485714286</v>
      </c>
      <c r="H112" s="18">
        <f>MAX(Vulnerability!F145)</f>
        <v>0.485714286</v>
      </c>
      <c r="I112" s="17">
        <f>COUNTA(Vulnerability!A145)</f>
        <v>1</v>
      </c>
      <c r="J112" s="16" t="str">
        <f>Vulnerability!B145</f>
        <v>Spawning, Incubation, Emergence</v>
      </c>
    </row>
    <row r="113" spans="1:10" ht="18" customHeight="1" x14ac:dyDescent="0.2">
      <c r="A113" s="16" t="str">
        <f>Vulnerability!A139</f>
        <v>Steelhead</v>
      </c>
      <c r="B113" s="16" t="str">
        <f>Vulnerability!C139</f>
        <v>Spawning</v>
      </c>
      <c r="C113" s="16" t="str">
        <f>Vulnerability!D139</f>
        <v>Floodplain Condition</v>
      </c>
      <c r="D113" s="17">
        <f>MIN(Vulnerability!E139)</f>
        <v>3</v>
      </c>
      <c r="E113" s="17">
        <f>MAX(Vulnerability!E139)</f>
        <v>3</v>
      </c>
      <c r="F113" s="18">
        <f>MIN(Vulnerability!F139)</f>
        <v>0.87142857100000004</v>
      </c>
      <c r="G113" s="18">
        <f>MAX(Vulnerability!F139)</f>
        <v>0.87142857100000004</v>
      </c>
      <c r="H113" s="18">
        <f>MAX(Vulnerability!F139)</f>
        <v>0.87142857100000004</v>
      </c>
      <c r="I113" s="17">
        <f>COUNTA(Vulnerability!A139)</f>
        <v>1</v>
      </c>
      <c r="J113" s="16" t="str">
        <f>Vulnerability!B139</f>
        <v>Spawning, Incubation, Emergence</v>
      </c>
    </row>
    <row r="114" spans="1:10" ht="18" customHeight="1" x14ac:dyDescent="0.2">
      <c r="A114" s="16" t="str">
        <f>Vulnerability!A146</f>
        <v>Steelhead</v>
      </c>
      <c r="B114" s="16" t="str">
        <f>Vulnerability!C146</f>
        <v>Spawning</v>
      </c>
      <c r="C114" s="16" t="str">
        <f>Vulnerability!D146</f>
        <v>Increased Sediment Quantity</v>
      </c>
      <c r="D114" s="17">
        <f>MIN(Vulnerability!E146)</f>
        <v>10</v>
      </c>
      <c r="E114" s="17">
        <f>MAX(Vulnerability!E146)</f>
        <v>10</v>
      </c>
      <c r="F114" s="18">
        <f>MIN(Vulnerability!F146)</f>
        <v>0.42142857099999997</v>
      </c>
      <c r="G114" s="18">
        <f>MAX(Vulnerability!F146)</f>
        <v>0.42142857099999997</v>
      </c>
      <c r="H114" s="18">
        <f>MAX(Vulnerability!F146)</f>
        <v>0.42142857099999997</v>
      </c>
      <c r="I114" s="17">
        <f>COUNTA(Vulnerability!A146)</f>
        <v>1</v>
      </c>
      <c r="J114" s="16" t="str">
        <f>Vulnerability!B146</f>
        <v>Spawning, Incubation, Emergence</v>
      </c>
    </row>
    <row r="115" spans="1:10" ht="18" customHeight="1" x14ac:dyDescent="0.2">
      <c r="A115" s="16" t="str">
        <f>Vulnerability!A150</f>
        <v>Steelhead</v>
      </c>
      <c r="B115" s="16" t="str">
        <f>Vulnerability!C150</f>
        <v>Spawning</v>
      </c>
      <c r="C115" s="16" t="str">
        <f>Vulnerability!D150</f>
        <v>Non-Native Species Interactions and Competition</v>
      </c>
      <c r="D115" s="17">
        <f>MIN(Vulnerability!E150)</f>
        <v>14</v>
      </c>
      <c r="E115" s="17">
        <f>MAX(Vulnerability!E150)</f>
        <v>14</v>
      </c>
      <c r="F115" s="18">
        <f>MIN(Vulnerability!F150)</f>
        <v>0.164285714</v>
      </c>
      <c r="G115" s="18">
        <f>MAX(Vulnerability!F150)</f>
        <v>0.164285714</v>
      </c>
      <c r="H115" s="18">
        <f>MAX(Vulnerability!F150)</f>
        <v>0.164285714</v>
      </c>
      <c r="I115" s="17">
        <f>COUNTA(Vulnerability!A150)</f>
        <v>1</v>
      </c>
      <c r="J115" s="16" t="str">
        <f>Vulnerability!B150</f>
        <v>Spawning, Incubation, Emergence</v>
      </c>
    </row>
    <row r="116" spans="1:10" ht="18" customHeight="1" x14ac:dyDescent="0.2">
      <c r="A116" s="16" t="str">
        <f>Vulnerability!A148</f>
        <v>Steelhead</v>
      </c>
      <c r="B116" s="16" t="str">
        <f>Vulnerability!C148</f>
        <v>Spawning</v>
      </c>
      <c r="C116" s="16" t="str">
        <f>Vulnerability!D148</f>
        <v>Predation</v>
      </c>
      <c r="D116" s="17">
        <f>MIN(Vulnerability!E148)</f>
        <v>12</v>
      </c>
      <c r="E116" s="17">
        <f>MAX(Vulnerability!E148)</f>
        <v>12</v>
      </c>
      <c r="F116" s="18">
        <f>MIN(Vulnerability!F148)</f>
        <v>0.29285714299999999</v>
      </c>
      <c r="G116" s="18">
        <f>MAX(Vulnerability!F148)</f>
        <v>0.29285714299999999</v>
      </c>
      <c r="H116" s="18">
        <f>MAX(Vulnerability!F148)</f>
        <v>0.29285714299999999</v>
      </c>
      <c r="I116" s="17">
        <f>COUNTA(Vulnerability!A148)</f>
        <v>1</v>
      </c>
      <c r="J116" s="16" t="str">
        <f>Vulnerability!B148</f>
        <v>Spawning, Incubation, Emergence</v>
      </c>
    </row>
    <row r="117" spans="1:10" ht="18" customHeight="1" x14ac:dyDescent="0.2">
      <c r="A117" s="16" t="str">
        <f>Vulnerability!A141</f>
        <v>Steelhead</v>
      </c>
      <c r="B117" s="16" t="str">
        <f>Vulnerability!C141</f>
        <v>Spawning</v>
      </c>
      <c r="C117" s="16" t="str">
        <f>Vulnerability!D141</f>
        <v>Riparian Condition</v>
      </c>
      <c r="D117" s="17">
        <f>MIN(Vulnerability!E141)</f>
        <v>5</v>
      </c>
      <c r="E117" s="17">
        <f>MAX(Vulnerability!E141)</f>
        <v>5</v>
      </c>
      <c r="F117" s="18">
        <f>MIN(Vulnerability!F141)</f>
        <v>0.74285714300000005</v>
      </c>
      <c r="G117" s="18">
        <f>MAX(Vulnerability!F141)</f>
        <v>0.74285714300000005</v>
      </c>
      <c r="H117" s="18">
        <f>MAX(Vulnerability!F141)</f>
        <v>0.74285714300000005</v>
      </c>
      <c r="I117" s="17">
        <f>COUNTA(Vulnerability!A141)</f>
        <v>1</v>
      </c>
      <c r="J117" s="16" t="str">
        <f>Vulnerability!B141</f>
        <v>Spawning, Incubation, Emergence</v>
      </c>
    </row>
    <row r="118" spans="1:10" ht="18" customHeight="1" x14ac:dyDescent="0.2">
      <c r="A118" s="16" t="str">
        <f>Vulnerability!A138</f>
        <v>Steelhead</v>
      </c>
      <c r="B118" s="16" t="str">
        <f>Vulnerability!C138</f>
        <v>Spawning</v>
      </c>
      <c r="C118" s="16" t="str">
        <f>Vulnerability!D138</f>
        <v>Side Channel and Wetland Habitat</v>
      </c>
      <c r="D118" s="17">
        <f>MIN(Vulnerability!E138)</f>
        <v>2</v>
      </c>
      <c r="E118" s="17">
        <f>MAX(Vulnerability!E138)</f>
        <v>2</v>
      </c>
      <c r="F118" s="18">
        <f>MIN(Vulnerability!F138)</f>
        <v>0.93571428599999995</v>
      </c>
      <c r="G118" s="18">
        <f>MAX(Vulnerability!F138)</f>
        <v>0.93571428599999995</v>
      </c>
      <c r="H118" s="18">
        <f>MAX(Vulnerability!F138)</f>
        <v>0.93571428599999995</v>
      </c>
      <c r="I118" s="17">
        <f>COUNTA(Vulnerability!A138)</f>
        <v>1</v>
      </c>
      <c r="J118" s="16" t="str">
        <f>Vulnerability!B138</f>
        <v>Spawning, Incubation, Emergence</v>
      </c>
    </row>
    <row r="119" spans="1:10" ht="18" customHeight="1" x14ac:dyDescent="0.2">
      <c r="A119" s="16" t="str">
        <f>Vulnerability!A147</f>
        <v>Steelhead</v>
      </c>
      <c r="B119" s="16" t="str">
        <f>Vulnerability!C147</f>
        <v>Spawning</v>
      </c>
      <c r="C119" s="16" t="str">
        <f>Vulnerability!D147</f>
        <v>Summer Water Temperature</v>
      </c>
      <c r="D119" s="17">
        <f>MIN(Vulnerability!E147)</f>
        <v>11</v>
      </c>
      <c r="E119" s="17">
        <f>MAX(Vulnerability!E147)</f>
        <v>11</v>
      </c>
      <c r="F119" s="18">
        <f>MIN(Vulnerability!F147)</f>
        <v>0.35714285699999998</v>
      </c>
      <c r="G119" s="18">
        <f>MAX(Vulnerability!F147)</f>
        <v>0.35714285699999998</v>
      </c>
      <c r="H119" s="18">
        <f>MAX(Vulnerability!F147)</f>
        <v>0.35714285699999998</v>
      </c>
      <c r="I119" s="17">
        <f>COUNTA(Vulnerability!A147)</f>
        <v>1</v>
      </c>
      <c r="J119" s="16" t="str">
        <f>Vulnerability!B147</f>
        <v>Spawning, Incubation, Emergence</v>
      </c>
    </row>
    <row r="120" spans="1:10" ht="18" customHeight="1" x14ac:dyDescent="0.2">
      <c r="A120" s="16" t="str">
        <f>Vulnerability!A144</f>
        <v>Steelhead</v>
      </c>
      <c r="B120" s="16" t="str">
        <f>Vulnerability!C144</f>
        <v>Spawning</v>
      </c>
      <c r="C120" s="16" t="str">
        <f>Vulnerability!D144</f>
        <v>Water Quality</v>
      </c>
      <c r="D120" s="17">
        <f>MIN(Vulnerability!E144)</f>
        <v>8</v>
      </c>
      <c r="E120" s="17">
        <f>MAX(Vulnerability!E144)</f>
        <v>8</v>
      </c>
      <c r="F120" s="18">
        <f>MIN(Vulnerability!F144)</f>
        <v>0.55000000000000004</v>
      </c>
      <c r="G120" s="18">
        <f>MAX(Vulnerability!F144)</f>
        <v>0.55000000000000004</v>
      </c>
      <c r="H120" s="18">
        <f>MAX(Vulnerability!F144)</f>
        <v>0.55000000000000004</v>
      </c>
      <c r="I120" s="17">
        <f>COUNTA(Vulnerability!A144)</f>
        <v>1</v>
      </c>
      <c r="J120" s="16" t="str">
        <f>Vulnerability!B144</f>
        <v>Spawning, Incubation, Emergence</v>
      </c>
    </row>
    <row r="121" spans="1:10" ht="18" customHeight="1" x14ac:dyDescent="0.2">
      <c r="A121" s="16" t="str">
        <f>Vulnerability!A143</f>
        <v>Steelhead</v>
      </c>
      <c r="B121" s="16" t="str">
        <f>Vulnerability!C143</f>
        <v>Spawning</v>
      </c>
      <c r="C121" s="16" t="str">
        <f>Vulnerability!D143</f>
        <v>Winter Water Temperature</v>
      </c>
      <c r="D121" s="17">
        <f>MIN(Vulnerability!E143)</f>
        <v>7</v>
      </c>
      <c r="E121" s="17">
        <f>MAX(Vulnerability!E143)</f>
        <v>7</v>
      </c>
      <c r="F121" s="18">
        <f>MIN(Vulnerability!F143)</f>
        <v>0.61428571399999998</v>
      </c>
      <c r="G121" s="18">
        <f>MAX(Vulnerability!F143)</f>
        <v>0.61428571399999998</v>
      </c>
      <c r="H121" s="18">
        <f>MAX(Vulnerability!F143)</f>
        <v>0.61428571399999998</v>
      </c>
      <c r="I121" s="17">
        <f>COUNTA(Vulnerability!A143)</f>
        <v>1</v>
      </c>
      <c r="J121" s="16" t="str">
        <f>Vulnerability!B143</f>
        <v>Spawning, Incubation, Emergence</v>
      </c>
    </row>
    <row r="122" spans="1:10" ht="18" customHeight="1" x14ac:dyDescent="0.2">
      <c r="A122" s="16" t="str">
        <f>Vulnerability!A158</f>
        <v>Steelhead</v>
      </c>
      <c r="B122" s="16" t="str">
        <f>Vulnerability!C158</f>
        <v>Summer Rearing</v>
      </c>
      <c r="C122" s="16" t="str">
        <f>Vulnerability!D158</f>
        <v>Altered Flow Timing</v>
      </c>
      <c r="D122" s="17">
        <f>MIN(Vulnerability!E158)</f>
        <v>7</v>
      </c>
      <c r="E122" s="17">
        <f>MAX(Vulnerability!E158)</f>
        <v>7</v>
      </c>
      <c r="F122" s="18">
        <f>MIN(Vulnerability!F158)</f>
        <v>0.61428571399999998</v>
      </c>
      <c r="G122" s="18">
        <f>MAX(Vulnerability!F158)</f>
        <v>0.61428571399999998</v>
      </c>
      <c r="H122" s="18">
        <f>MAX(Vulnerability!F158)</f>
        <v>0.61428571399999998</v>
      </c>
      <c r="I122" s="17">
        <f>COUNTA(Vulnerability!A158)</f>
        <v>1</v>
      </c>
      <c r="J122" s="16" t="str">
        <f>Vulnerability!B158</f>
        <v>Summer Rearing</v>
      </c>
    </row>
    <row r="123" spans="1:10" ht="18" customHeight="1" x14ac:dyDescent="0.2">
      <c r="A123" s="16" t="str">
        <f>Vulnerability!A159</f>
        <v>Steelhead</v>
      </c>
      <c r="B123" s="16" t="str">
        <f>Vulnerability!C159</f>
        <v>Summer Rearing</v>
      </c>
      <c r="C123" s="16" t="str">
        <f>Vulnerability!D159</f>
        <v>Altered Primary Productivity</v>
      </c>
      <c r="D123" s="17">
        <f>MIN(Vulnerability!E159)</f>
        <v>8</v>
      </c>
      <c r="E123" s="17">
        <f>MAX(Vulnerability!E159)</f>
        <v>8</v>
      </c>
      <c r="F123" s="18">
        <f>MIN(Vulnerability!F159)</f>
        <v>0.55000000000000004</v>
      </c>
      <c r="G123" s="18">
        <f>MAX(Vulnerability!F159)</f>
        <v>0.55000000000000004</v>
      </c>
      <c r="H123" s="18">
        <f>MAX(Vulnerability!F159)</f>
        <v>0.55000000000000004</v>
      </c>
      <c r="I123" s="17">
        <f>COUNTA(Vulnerability!A159)</f>
        <v>1</v>
      </c>
      <c r="J123" s="16" t="str">
        <f>Vulnerability!B159</f>
        <v>Summer Rearing</v>
      </c>
    </row>
    <row r="124" spans="1:10" ht="18" customHeight="1" x14ac:dyDescent="0.2">
      <c r="A124" s="16" t="str">
        <f>Vulnerability!A153</f>
        <v>Steelhead</v>
      </c>
      <c r="B124" s="16" t="str">
        <f>Vulnerability!C153</f>
        <v>Summer Rearing</v>
      </c>
      <c r="C124" s="16" t="str">
        <f>Vulnerability!D153</f>
        <v>Anthropogenic Barriers</v>
      </c>
      <c r="D124" s="17">
        <f>MIN(Vulnerability!E153)</f>
        <v>2</v>
      </c>
      <c r="E124" s="17">
        <f>MAX(Vulnerability!E153)</f>
        <v>2</v>
      </c>
      <c r="F124" s="18">
        <f>MIN(Vulnerability!F153)</f>
        <v>0.93571428599999995</v>
      </c>
      <c r="G124" s="18">
        <f>MAX(Vulnerability!F153)</f>
        <v>0.93571428599999995</v>
      </c>
      <c r="H124" s="18">
        <f>MAX(Vulnerability!F153)</f>
        <v>0.93571428599999995</v>
      </c>
      <c r="I124" s="17">
        <f>COUNTA(Vulnerability!A153)</f>
        <v>1</v>
      </c>
      <c r="J124" s="16" t="str">
        <f>Vulnerability!B153</f>
        <v>Summer Rearing</v>
      </c>
    </row>
    <row r="125" spans="1:10" ht="18" customHeight="1" x14ac:dyDescent="0.2">
      <c r="A125" s="16" t="str">
        <f>Vulnerability!A154</f>
        <v>Steelhead</v>
      </c>
      <c r="B125" s="16" t="str">
        <f>Vulnerability!C154</f>
        <v>Summer Rearing</v>
      </c>
      <c r="C125" s="16" t="str">
        <f>Vulnerability!D154</f>
        <v>Channel and Habitat Structure</v>
      </c>
      <c r="D125" s="17">
        <f>MIN(Vulnerability!E154)</f>
        <v>3</v>
      </c>
      <c r="E125" s="17">
        <f>MAX(Vulnerability!E154)</f>
        <v>3</v>
      </c>
      <c r="F125" s="18">
        <f>MIN(Vulnerability!F154)</f>
        <v>0.87142857100000004</v>
      </c>
      <c r="G125" s="18">
        <f>MAX(Vulnerability!F154)</f>
        <v>0.87142857100000004</v>
      </c>
      <c r="H125" s="18">
        <f>MAX(Vulnerability!F154)</f>
        <v>0.87142857100000004</v>
      </c>
      <c r="I125" s="17">
        <f>COUNTA(Vulnerability!A154)</f>
        <v>1</v>
      </c>
      <c r="J125" s="16" t="str">
        <f>Vulnerability!B154</f>
        <v>Summer Rearing</v>
      </c>
    </row>
    <row r="126" spans="1:10" ht="18" customHeight="1" x14ac:dyDescent="0.2">
      <c r="A126" s="16" t="str">
        <f>Vulnerability!A164</f>
        <v>Steelhead</v>
      </c>
      <c r="B126" s="16" t="str">
        <f>Vulnerability!C164</f>
        <v>Summer Rearing</v>
      </c>
      <c r="C126" s="16" t="str">
        <f>Vulnerability!D164</f>
        <v>Decreased Sediment Quantity</v>
      </c>
      <c r="D126" s="17">
        <f>MIN(Vulnerability!E164)</f>
        <v>13</v>
      </c>
      <c r="E126" s="17">
        <f>MAX(Vulnerability!E164)</f>
        <v>13</v>
      </c>
      <c r="F126" s="18">
        <f>MIN(Vulnerability!F164)</f>
        <v>0.22857142899999999</v>
      </c>
      <c r="G126" s="18">
        <f>MAX(Vulnerability!F164)</f>
        <v>0.22857142899999999</v>
      </c>
      <c r="H126" s="18">
        <f>MAX(Vulnerability!F164)</f>
        <v>0.22857142899999999</v>
      </c>
      <c r="I126" s="17">
        <f>COUNTA(Vulnerability!A164)</f>
        <v>1</v>
      </c>
      <c r="J126" s="16" t="str">
        <f>Vulnerability!B164</f>
        <v>Summer Rearing</v>
      </c>
    </row>
    <row r="127" spans="1:10" ht="18" customHeight="1" x14ac:dyDescent="0.2">
      <c r="A127" s="16" t="str">
        <f>Vulnerability!A156</f>
        <v>Steelhead</v>
      </c>
      <c r="B127" s="16" t="str">
        <f>Vulnerability!C156</f>
        <v>Summer Rearing</v>
      </c>
      <c r="C127" s="16" t="str">
        <f>Vulnerability!D156</f>
        <v>Decreased Water Quantity</v>
      </c>
      <c r="D127" s="17">
        <f>MIN(Vulnerability!E156)</f>
        <v>5</v>
      </c>
      <c r="E127" s="17">
        <f>MAX(Vulnerability!E156)</f>
        <v>5</v>
      </c>
      <c r="F127" s="18">
        <f>MIN(Vulnerability!F156)</f>
        <v>0.74285714300000005</v>
      </c>
      <c r="G127" s="18">
        <f>MAX(Vulnerability!F156)</f>
        <v>0.74285714300000005</v>
      </c>
      <c r="H127" s="18">
        <f>MAX(Vulnerability!F156)</f>
        <v>0.74285714300000005</v>
      </c>
      <c r="I127" s="17">
        <f>COUNTA(Vulnerability!A156)</f>
        <v>1</v>
      </c>
      <c r="J127" s="16" t="str">
        <f>Vulnerability!B156</f>
        <v>Summer Rearing</v>
      </c>
    </row>
    <row r="128" spans="1:10" ht="18" customHeight="1" x14ac:dyDescent="0.2">
      <c r="A128" s="16" t="str">
        <f>Vulnerability!A162</f>
        <v>Steelhead</v>
      </c>
      <c r="B128" s="16" t="str">
        <f>Vulnerability!C162</f>
        <v>Summer Rearing</v>
      </c>
      <c r="C128" s="16" t="str">
        <f>Vulnerability!D162</f>
        <v>Floodplain Condition</v>
      </c>
      <c r="D128" s="17">
        <f>MIN(Vulnerability!E162)</f>
        <v>11</v>
      </c>
      <c r="E128" s="17">
        <f>MAX(Vulnerability!E162)</f>
        <v>11</v>
      </c>
      <c r="F128" s="18">
        <f>MIN(Vulnerability!F162)</f>
        <v>0.35714285699999998</v>
      </c>
      <c r="G128" s="18">
        <f>MAX(Vulnerability!F162)</f>
        <v>0.35714285699999998</v>
      </c>
      <c r="H128" s="18">
        <f>MAX(Vulnerability!F162)</f>
        <v>0.35714285699999998</v>
      </c>
      <c r="I128" s="17">
        <f>COUNTA(Vulnerability!A162)</f>
        <v>1</v>
      </c>
      <c r="J128" s="16" t="str">
        <f>Vulnerability!B162</f>
        <v>Summer Rearing</v>
      </c>
    </row>
    <row r="129" spans="1:10" ht="18" customHeight="1" x14ac:dyDescent="0.2">
      <c r="A129" s="16" t="str">
        <f>Vulnerability!A165</f>
        <v>Steelhead</v>
      </c>
      <c r="B129" s="16" t="str">
        <f>Vulnerability!C165</f>
        <v>Summer Rearing</v>
      </c>
      <c r="C129" s="16" t="str">
        <f>Vulnerability!D165</f>
        <v>Increased Sediment Quantity</v>
      </c>
      <c r="D129" s="17">
        <f>MIN(Vulnerability!E165)</f>
        <v>14</v>
      </c>
      <c r="E129" s="17">
        <f>MAX(Vulnerability!E165)</f>
        <v>14</v>
      </c>
      <c r="F129" s="18">
        <f>MIN(Vulnerability!F165)</f>
        <v>0.164285714</v>
      </c>
      <c r="G129" s="18">
        <f>MAX(Vulnerability!F165)</f>
        <v>0.164285714</v>
      </c>
      <c r="H129" s="18">
        <f>MAX(Vulnerability!F165)</f>
        <v>0.164285714</v>
      </c>
      <c r="I129" s="17">
        <f>COUNTA(Vulnerability!A165)</f>
        <v>1</v>
      </c>
      <c r="J129" s="16" t="str">
        <f>Vulnerability!B165</f>
        <v>Summer Rearing</v>
      </c>
    </row>
    <row r="130" spans="1:10" ht="18" customHeight="1" x14ac:dyDescent="0.2">
      <c r="A130" s="16" t="str">
        <f>Vulnerability!A163</f>
        <v>Steelhead</v>
      </c>
      <c r="B130" s="16" t="str">
        <f>Vulnerability!C163</f>
        <v>Summer Rearing</v>
      </c>
      <c r="C130" s="16" t="str">
        <f>Vulnerability!D163</f>
        <v>Non-Native Species Interactions and Competition</v>
      </c>
      <c r="D130" s="17">
        <f>MIN(Vulnerability!E163)</f>
        <v>12</v>
      </c>
      <c r="E130" s="17">
        <f>MAX(Vulnerability!E163)</f>
        <v>12</v>
      </c>
      <c r="F130" s="18">
        <f>MIN(Vulnerability!F163)</f>
        <v>0.29285714299999999</v>
      </c>
      <c r="G130" s="18">
        <f>MAX(Vulnerability!F163)</f>
        <v>0.29285714299999999</v>
      </c>
      <c r="H130" s="18">
        <f>MAX(Vulnerability!F163)</f>
        <v>0.29285714299999999</v>
      </c>
      <c r="I130" s="17">
        <f>COUNTA(Vulnerability!A163)</f>
        <v>1</v>
      </c>
      <c r="J130" s="16" t="str">
        <f>Vulnerability!B163</f>
        <v>Summer Rearing</v>
      </c>
    </row>
    <row r="131" spans="1:10" ht="18" customHeight="1" x14ac:dyDescent="0.2">
      <c r="A131" s="16" t="str">
        <f>Vulnerability!A160</f>
        <v>Steelhead</v>
      </c>
      <c r="B131" s="16" t="str">
        <f>Vulnerability!C160</f>
        <v>Summer Rearing</v>
      </c>
      <c r="C131" s="16" t="str">
        <f>Vulnerability!D160</f>
        <v>Predation</v>
      </c>
      <c r="D131" s="17">
        <f>MIN(Vulnerability!E160)</f>
        <v>9</v>
      </c>
      <c r="E131" s="17">
        <f>MAX(Vulnerability!E160)</f>
        <v>9</v>
      </c>
      <c r="F131" s="18">
        <f>MIN(Vulnerability!F160)</f>
        <v>0.485714286</v>
      </c>
      <c r="G131" s="18">
        <f>MAX(Vulnerability!F160)</f>
        <v>0.485714286</v>
      </c>
      <c r="H131" s="18">
        <f>MAX(Vulnerability!F160)</f>
        <v>0.485714286</v>
      </c>
      <c r="I131" s="17">
        <f>COUNTA(Vulnerability!A160)</f>
        <v>1</v>
      </c>
      <c r="J131" s="16" t="str">
        <f>Vulnerability!B160</f>
        <v>Summer Rearing</v>
      </c>
    </row>
    <row r="132" spans="1:10" ht="18" customHeight="1" x14ac:dyDescent="0.2">
      <c r="A132" s="16" t="str">
        <f>Vulnerability!A161</f>
        <v>Steelhead</v>
      </c>
      <c r="B132" s="16" t="str">
        <f>Vulnerability!C161</f>
        <v>Summer Rearing</v>
      </c>
      <c r="C132" s="16" t="str">
        <f>Vulnerability!D161</f>
        <v>Riparian Condition</v>
      </c>
      <c r="D132" s="17">
        <f>MIN(Vulnerability!E161)</f>
        <v>10</v>
      </c>
      <c r="E132" s="17">
        <f>MAX(Vulnerability!E161)</f>
        <v>10</v>
      </c>
      <c r="F132" s="18">
        <f>MIN(Vulnerability!F161)</f>
        <v>0.42142857099999997</v>
      </c>
      <c r="G132" s="18">
        <f>MAX(Vulnerability!F161)</f>
        <v>0.42142857099999997</v>
      </c>
      <c r="H132" s="18">
        <f>MAX(Vulnerability!F161)</f>
        <v>0.42142857099999997</v>
      </c>
      <c r="I132" s="17">
        <f>COUNTA(Vulnerability!A161)</f>
        <v>1</v>
      </c>
      <c r="J132" s="16" t="str">
        <f>Vulnerability!B161</f>
        <v>Summer Rearing</v>
      </c>
    </row>
    <row r="133" spans="1:10" ht="18" customHeight="1" x14ac:dyDescent="0.2">
      <c r="A133" s="16" t="str">
        <f>Vulnerability!A155</f>
        <v>Steelhead</v>
      </c>
      <c r="B133" s="16" t="str">
        <f>Vulnerability!C155</f>
        <v>Summer Rearing</v>
      </c>
      <c r="C133" s="16" t="str">
        <f>Vulnerability!D155</f>
        <v>Side Channel and Wetland Habitat</v>
      </c>
      <c r="D133" s="17">
        <f>MIN(Vulnerability!E155)</f>
        <v>4</v>
      </c>
      <c r="E133" s="17">
        <f>MAX(Vulnerability!E155)</f>
        <v>4</v>
      </c>
      <c r="F133" s="18">
        <f>MIN(Vulnerability!F155)</f>
        <v>0.80714285699999999</v>
      </c>
      <c r="G133" s="18">
        <f>MAX(Vulnerability!F155)</f>
        <v>0.80714285699999999</v>
      </c>
      <c r="H133" s="18">
        <f>MAX(Vulnerability!F155)</f>
        <v>0.80714285699999999</v>
      </c>
      <c r="I133" s="17">
        <f>COUNTA(Vulnerability!A155)</f>
        <v>1</v>
      </c>
      <c r="J133" s="16" t="str">
        <f>Vulnerability!B155</f>
        <v>Summer Rearing</v>
      </c>
    </row>
    <row r="134" spans="1:10" ht="18" customHeight="1" x14ac:dyDescent="0.2">
      <c r="A134" s="16" t="str">
        <f>Vulnerability!A152</f>
        <v>Steelhead</v>
      </c>
      <c r="B134" s="16" t="str">
        <f>Vulnerability!C152</f>
        <v>Summer Rearing</v>
      </c>
      <c r="C134" s="16" t="str">
        <f>Vulnerability!D152</f>
        <v>Summer Water Temperature</v>
      </c>
      <c r="D134" s="17">
        <f>MIN(Vulnerability!E152)</f>
        <v>1</v>
      </c>
      <c r="E134" s="17">
        <f>MAX(Vulnerability!E152)</f>
        <v>1</v>
      </c>
      <c r="F134" s="18">
        <f>MIN(Vulnerability!F152)</f>
        <v>1</v>
      </c>
      <c r="G134" s="18">
        <f>MAX(Vulnerability!F152)</f>
        <v>1</v>
      </c>
      <c r="H134" s="18">
        <f>MAX(Vulnerability!F152)</f>
        <v>1</v>
      </c>
      <c r="I134" s="17">
        <f>COUNTA(Vulnerability!A152)</f>
        <v>1</v>
      </c>
      <c r="J134" s="16" t="str">
        <f>Vulnerability!B152</f>
        <v>Summer Rearing</v>
      </c>
    </row>
    <row r="135" spans="1:10" ht="18" customHeight="1" x14ac:dyDescent="0.2">
      <c r="A135" s="16" t="str">
        <f>Vulnerability!A157</f>
        <v>Steelhead</v>
      </c>
      <c r="B135" s="16" t="str">
        <f>Vulnerability!C157</f>
        <v>Summer Rearing</v>
      </c>
      <c r="C135" s="16" t="str">
        <f>Vulnerability!D157</f>
        <v>Water Quality</v>
      </c>
      <c r="D135" s="17">
        <f>MIN(Vulnerability!E157)</f>
        <v>6</v>
      </c>
      <c r="E135" s="17">
        <f>MAX(Vulnerability!E157)</f>
        <v>6</v>
      </c>
      <c r="F135" s="18">
        <f>MIN(Vulnerability!F157)</f>
        <v>0.678571429</v>
      </c>
      <c r="G135" s="18">
        <f>MAX(Vulnerability!F157)</f>
        <v>0.678571429</v>
      </c>
      <c r="H135" s="18">
        <f>MAX(Vulnerability!F157)</f>
        <v>0.678571429</v>
      </c>
      <c r="I135" s="17">
        <f>COUNTA(Vulnerability!A157)</f>
        <v>1</v>
      </c>
      <c r="J135" s="16" t="str">
        <f>Vulnerability!B157</f>
        <v>Summer Rearing</v>
      </c>
    </row>
    <row r="136" spans="1:10" ht="18" customHeight="1" x14ac:dyDescent="0.2">
      <c r="A136" s="16" t="str">
        <f>Vulnerability!A166</f>
        <v>Steelhead</v>
      </c>
      <c r="B136" s="16" t="str">
        <f>Vulnerability!C166</f>
        <v>Summer Rearing</v>
      </c>
      <c r="C136" s="16" t="str">
        <f>Vulnerability!D166</f>
        <v>Winter Water Temperature</v>
      </c>
      <c r="D136" s="17">
        <f>MIN(Vulnerability!E166)</f>
        <v>15</v>
      </c>
      <c r="E136" s="17">
        <f>MAX(Vulnerability!E166)</f>
        <v>15</v>
      </c>
      <c r="F136" s="18">
        <f>MIN(Vulnerability!F166)</f>
        <v>0.1</v>
      </c>
      <c r="G136" s="18">
        <f>MAX(Vulnerability!F166)</f>
        <v>0.1</v>
      </c>
      <c r="H136" s="18">
        <f>MAX(Vulnerability!F166)</f>
        <v>0.1</v>
      </c>
      <c r="I136" s="17">
        <f>COUNTA(Vulnerability!A166)</f>
        <v>1</v>
      </c>
      <c r="J136" s="16" t="str">
        <f>Vulnerability!B166</f>
        <v>Summer Rearing</v>
      </c>
    </row>
    <row r="137" spans="1:10" ht="18" customHeight="1" x14ac:dyDescent="0.2">
      <c r="A137" s="16" t="str">
        <f>Vulnerability!A176</f>
        <v>Steelhead</v>
      </c>
      <c r="B137" s="16" t="str">
        <f>Vulnerability!C176</f>
        <v>Winter Rearing</v>
      </c>
      <c r="C137" s="16" t="str">
        <f>Vulnerability!D176</f>
        <v>Altered Flow Timing</v>
      </c>
      <c r="D137" s="17">
        <f>MIN(Vulnerability!E176)</f>
        <v>10</v>
      </c>
      <c r="E137" s="17">
        <f>MAX(Vulnerability!E176)</f>
        <v>10</v>
      </c>
      <c r="F137" s="18">
        <f>MIN(Vulnerability!F176)</f>
        <v>0.42142857099999997</v>
      </c>
      <c r="G137" s="18">
        <f>MAX(Vulnerability!F176)</f>
        <v>0.42142857099999997</v>
      </c>
      <c r="H137" s="18">
        <f>MAX(Vulnerability!F176)</f>
        <v>0.42142857099999997</v>
      </c>
      <c r="I137" s="17">
        <f>COUNTA(Vulnerability!A176)</f>
        <v>1</v>
      </c>
      <c r="J137" s="16" t="str">
        <f>Vulnerability!B176</f>
        <v>Winter Rearing</v>
      </c>
    </row>
    <row r="138" spans="1:10" ht="18" customHeight="1" x14ac:dyDescent="0.2">
      <c r="A138" s="16" t="str">
        <f>Vulnerability!A174</f>
        <v>Steelhead</v>
      </c>
      <c r="B138" s="16" t="str">
        <f>Vulnerability!C174</f>
        <v>Winter Rearing</v>
      </c>
      <c r="C138" s="16" t="str">
        <f>Vulnerability!D174</f>
        <v>Altered Primary Productivity</v>
      </c>
      <c r="D138" s="17">
        <f>MIN(Vulnerability!E174)</f>
        <v>8</v>
      </c>
      <c r="E138" s="17">
        <f>MAX(Vulnerability!E174)</f>
        <v>8</v>
      </c>
      <c r="F138" s="18">
        <f>MIN(Vulnerability!F174)</f>
        <v>0.55000000000000004</v>
      </c>
      <c r="G138" s="18">
        <f>MAX(Vulnerability!F174)</f>
        <v>0.55000000000000004</v>
      </c>
      <c r="H138" s="18">
        <f>MAX(Vulnerability!F174)</f>
        <v>0.55000000000000004</v>
      </c>
      <c r="I138" s="17">
        <f>COUNTA(Vulnerability!A174)</f>
        <v>1</v>
      </c>
      <c r="J138" s="16" t="str">
        <f>Vulnerability!B174</f>
        <v>Winter Rearing</v>
      </c>
    </row>
    <row r="139" spans="1:10" ht="18" customHeight="1" x14ac:dyDescent="0.2">
      <c r="A139" s="16" t="str">
        <f>Vulnerability!A180</f>
        <v>Steelhead</v>
      </c>
      <c r="B139" s="16" t="str">
        <f>Vulnerability!C180</f>
        <v>Winter Rearing</v>
      </c>
      <c r="C139" s="16" t="str">
        <f>Vulnerability!D180</f>
        <v>Anthropogenic Barriers</v>
      </c>
      <c r="D139" s="17">
        <f>MIN(Vulnerability!E180)</f>
        <v>14</v>
      </c>
      <c r="E139" s="17">
        <f>MAX(Vulnerability!E180)</f>
        <v>14</v>
      </c>
      <c r="F139" s="18">
        <f>MIN(Vulnerability!F180)</f>
        <v>0.164285714</v>
      </c>
      <c r="G139" s="18">
        <f>MAX(Vulnerability!F180)</f>
        <v>0.164285714</v>
      </c>
      <c r="H139" s="18">
        <f>MAX(Vulnerability!F180)</f>
        <v>0.164285714</v>
      </c>
      <c r="I139" s="17">
        <f>COUNTA(Vulnerability!A180)</f>
        <v>1</v>
      </c>
      <c r="J139" s="16" t="str">
        <f>Vulnerability!B180</f>
        <v>Winter Rearing</v>
      </c>
    </row>
    <row r="140" spans="1:10" ht="18" customHeight="1" x14ac:dyDescent="0.2">
      <c r="A140" s="16" t="str">
        <f>Vulnerability!A168</f>
        <v>Steelhead</v>
      </c>
      <c r="B140" s="16" t="str">
        <f>Vulnerability!C168</f>
        <v>Winter Rearing</v>
      </c>
      <c r="C140" s="16" t="str">
        <f>Vulnerability!D168</f>
        <v>Channel and Habitat Structure</v>
      </c>
      <c r="D140" s="17">
        <f>MIN(Vulnerability!E168)</f>
        <v>2</v>
      </c>
      <c r="E140" s="17">
        <f>MAX(Vulnerability!E168)</f>
        <v>2</v>
      </c>
      <c r="F140" s="18">
        <f>MIN(Vulnerability!F168)</f>
        <v>0.93571428599999995</v>
      </c>
      <c r="G140" s="18">
        <f>MAX(Vulnerability!F168)</f>
        <v>0.93571428599999995</v>
      </c>
      <c r="H140" s="18">
        <f>MAX(Vulnerability!F168)</f>
        <v>0.93571428599999995</v>
      </c>
      <c r="I140" s="17">
        <f>COUNTA(Vulnerability!A168)</f>
        <v>1</v>
      </c>
      <c r="J140" s="16" t="str">
        <f>Vulnerability!B168</f>
        <v>Winter Rearing</v>
      </c>
    </row>
    <row r="141" spans="1:10" ht="18" customHeight="1" x14ac:dyDescent="0.2">
      <c r="A141" s="16" t="str">
        <f>Vulnerability!A178</f>
        <v>Steelhead</v>
      </c>
      <c r="B141" s="16" t="str">
        <f>Vulnerability!C178</f>
        <v>Winter Rearing</v>
      </c>
      <c r="C141" s="16" t="str">
        <f>Vulnerability!D178</f>
        <v>Decreased Sediment Quantity</v>
      </c>
      <c r="D141" s="17">
        <f>MIN(Vulnerability!E178)</f>
        <v>12</v>
      </c>
      <c r="E141" s="17">
        <f>MAX(Vulnerability!E178)</f>
        <v>12</v>
      </c>
      <c r="F141" s="18">
        <f>MIN(Vulnerability!F178)</f>
        <v>0.29285714299999999</v>
      </c>
      <c r="G141" s="18">
        <f>MAX(Vulnerability!F178)</f>
        <v>0.29285714299999999</v>
      </c>
      <c r="H141" s="18">
        <f>MAX(Vulnerability!F178)</f>
        <v>0.29285714299999999</v>
      </c>
      <c r="I141" s="17">
        <f>COUNTA(Vulnerability!A178)</f>
        <v>1</v>
      </c>
      <c r="J141" s="16" t="str">
        <f>Vulnerability!B178</f>
        <v>Winter Rearing</v>
      </c>
    </row>
    <row r="142" spans="1:10" ht="18" customHeight="1" x14ac:dyDescent="0.2">
      <c r="A142" s="16" t="str">
        <f>Vulnerability!A173</f>
        <v>Steelhead</v>
      </c>
      <c r="B142" s="16" t="str">
        <f>Vulnerability!C173</f>
        <v>Winter Rearing</v>
      </c>
      <c r="C142" s="16" t="str">
        <f>Vulnerability!D173</f>
        <v>Decreased Water Quantity</v>
      </c>
      <c r="D142" s="17">
        <f>MIN(Vulnerability!E173)</f>
        <v>7</v>
      </c>
      <c r="E142" s="17">
        <f>MAX(Vulnerability!E173)</f>
        <v>7</v>
      </c>
      <c r="F142" s="18">
        <f>MIN(Vulnerability!F173)</f>
        <v>0.61428571399999998</v>
      </c>
      <c r="G142" s="18">
        <f>MAX(Vulnerability!F173)</f>
        <v>0.61428571399999998</v>
      </c>
      <c r="H142" s="18">
        <f>MAX(Vulnerability!F173)</f>
        <v>0.61428571399999998</v>
      </c>
      <c r="I142" s="17">
        <f>COUNTA(Vulnerability!A173)</f>
        <v>1</v>
      </c>
      <c r="J142" s="16" t="str">
        <f>Vulnerability!B173</f>
        <v>Winter Rearing</v>
      </c>
    </row>
    <row r="143" spans="1:10" ht="18" customHeight="1" x14ac:dyDescent="0.2">
      <c r="A143" s="16" t="str">
        <f>Vulnerability!A170</f>
        <v>Steelhead</v>
      </c>
      <c r="B143" s="16" t="str">
        <f>Vulnerability!C170</f>
        <v>Winter Rearing</v>
      </c>
      <c r="C143" s="16" t="str">
        <f>Vulnerability!D170</f>
        <v>Floodplain Condition</v>
      </c>
      <c r="D143" s="17">
        <f>MIN(Vulnerability!E170)</f>
        <v>4</v>
      </c>
      <c r="E143" s="17">
        <f>MAX(Vulnerability!E170)</f>
        <v>4</v>
      </c>
      <c r="F143" s="18">
        <f>MIN(Vulnerability!F170)</f>
        <v>0.80714285699999999</v>
      </c>
      <c r="G143" s="18">
        <f>MAX(Vulnerability!F170)</f>
        <v>0.80714285699999999</v>
      </c>
      <c r="H143" s="18">
        <f>MAX(Vulnerability!F170)</f>
        <v>0.80714285699999999</v>
      </c>
      <c r="I143" s="17">
        <f>COUNTA(Vulnerability!A170)</f>
        <v>1</v>
      </c>
      <c r="J143" s="16" t="str">
        <f>Vulnerability!B170</f>
        <v>Winter Rearing</v>
      </c>
    </row>
    <row r="144" spans="1:10" ht="18" customHeight="1" x14ac:dyDescent="0.2">
      <c r="A144" s="16" t="str">
        <f>Vulnerability!A179</f>
        <v>Steelhead</v>
      </c>
      <c r="B144" s="16" t="str">
        <f>Vulnerability!C179</f>
        <v>Winter Rearing</v>
      </c>
      <c r="C144" s="16" t="str">
        <f>Vulnerability!D179</f>
        <v>Increased Sediment Quantity</v>
      </c>
      <c r="D144" s="17">
        <f>MIN(Vulnerability!E179)</f>
        <v>13</v>
      </c>
      <c r="E144" s="17">
        <f>MAX(Vulnerability!E179)</f>
        <v>13</v>
      </c>
      <c r="F144" s="18">
        <f>MIN(Vulnerability!F179)</f>
        <v>0.22857142899999999</v>
      </c>
      <c r="G144" s="18">
        <f>MAX(Vulnerability!F179)</f>
        <v>0.22857142899999999</v>
      </c>
      <c r="H144" s="18">
        <f>MAX(Vulnerability!F179)</f>
        <v>0.22857142899999999</v>
      </c>
      <c r="I144" s="17">
        <f>COUNTA(Vulnerability!A179)</f>
        <v>1</v>
      </c>
      <c r="J144" s="16" t="str">
        <f>Vulnerability!B179</f>
        <v>Winter Rearing</v>
      </c>
    </row>
    <row r="145" spans="1:10" ht="18" customHeight="1" x14ac:dyDescent="0.2">
      <c r="A145" s="16" t="str">
        <f>Vulnerability!A177</f>
        <v>Steelhead</v>
      </c>
      <c r="B145" s="16" t="str">
        <f>Vulnerability!C177</f>
        <v>Winter Rearing</v>
      </c>
      <c r="C145" s="16" t="str">
        <f>Vulnerability!D177</f>
        <v>Non-Native Species Interactions and Competition</v>
      </c>
      <c r="D145" s="17">
        <f>MIN(Vulnerability!E177)</f>
        <v>11</v>
      </c>
      <c r="E145" s="17">
        <f>MAX(Vulnerability!E177)</f>
        <v>11</v>
      </c>
      <c r="F145" s="18">
        <f>MIN(Vulnerability!F177)</f>
        <v>0.35714285699999998</v>
      </c>
      <c r="G145" s="18">
        <f>MAX(Vulnerability!F177)</f>
        <v>0.35714285699999998</v>
      </c>
      <c r="H145" s="18">
        <f>MAX(Vulnerability!F177)</f>
        <v>0.35714285699999998</v>
      </c>
      <c r="I145" s="17">
        <f>COUNTA(Vulnerability!A177)</f>
        <v>1</v>
      </c>
      <c r="J145" s="16" t="str">
        <f>Vulnerability!B177</f>
        <v>Winter Rearing</v>
      </c>
    </row>
    <row r="146" spans="1:10" ht="18" customHeight="1" x14ac:dyDescent="0.2">
      <c r="A146" s="16" t="str">
        <f>Vulnerability!A175</f>
        <v>Steelhead</v>
      </c>
      <c r="B146" s="16" t="str">
        <f>Vulnerability!C175</f>
        <v>Winter Rearing</v>
      </c>
      <c r="C146" s="16" t="str">
        <f>Vulnerability!D175</f>
        <v>Predation</v>
      </c>
      <c r="D146" s="17">
        <f>MIN(Vulnerability!E175)</f>
        <v>9</v>
      </c>
      <c r="E146" s="17">
        <f>MAX(Vulnerability!E175)</f>
        <v>9</v>
      </c>
      <c r="F146" s="18">
        <f>MIN(Vulnerability!F175)</f>
        <v>0.485714286</v>
      </c>
      <c r="G146" s="18">
        <f>MAX(Vulnerability!F175)</f>
        <v>0.485714286</v>
      </c>
      <c r="H146" s="18">
        <f>MAX(Vulnerability!F175)</f>
        <v>0.485714286</v>
      </c>
      <c r="I146" s="17">
        <f>COUNTA(Vulnerability!A175)</f>
        <v>1</v>
      </c>
      <c r="J146" s="16" t="str">
        <f>Vulnerability!B175</f>
        <v>Winter Rearing</v>
      </c>
    </row>
    <row r="147" spans="1:10" ht="18" customHeight="1" x14ac:dyDescent="0.2">
      <c r="A147" s="16" t="str">
        <f>Vulnerability!A171</f>
        <v>Steelhead</v>
      </c>
      <c r="B147" s="16" t="str">
        <f>Vulnerability!C171</f>
        <v>Winter Rearing</v>
      </c>
      <c r="C147" s="16" t="str">
        <f>Vulnerability!D171</f>
        <v>Riparian Condition</v>
      </c>
      <c r="D147" s="17">
        <f>MIN(Vulnerability!E171)</f>
        <v>5</v>
      </c>
      <c r="E147" s="17">
        <f>MAX(Vulnerability!E171)</f>
        <v>5</v>
      </c>
      <c r="F147" s="18">
        <f>MIN(Vulnerability!F171)</f>
        <v>0.74285714300000005</v>
      </c>
      <c r="G147" s="18">
        <f>MAX(Vulnerability!F171)</f>
        <v>0.74285714300000005</v>
      </c>
      <c r="H147" s="18">
        <f>MAX(Vulnerability!F171)</f>
        <v>0.74285714300000005</v>
      </c>
      <c r="I147" s="17">
        <f>COUNTA(Vulnerability!A171)</f>
        <v>1</v>
      </c>
      <c r="J147" s="16" t="str">
        <f>Vulnerability!B171</f>
        <v>Winter Rearing</v>
      </c>
    </row>
    <row r="148" spans="1:10" ht="18" customHeight="1" x14ac:dyDescent="0.2">
      <c r="A148" s="16" t="str">
        <f>Vulnerability!A169</f>
        <v>Steelhead</v>
      </c>
      <c r="B148" s="16" t="str">
        <f>Vulnerability!C169</f>
        <v>Winter Rearing</v>
      </c>
      <c r="C148" s="16" t="str">
        <f>Vulnerability!D169</f>
        <v>Side Channel and Wetland Habitat</v>
      </c>
      <c r="D148" s="17">
        <f>MIN(Vulnerability!E169)</f>
        <v>3</v>
      </c>
      <c r="E148" s="17">
        <f>MAX(Vulnerability!E169)</f>
        <v>3</v>
      </c>
      <c r="F148" s="18">
        <f>MIN(Vulnerability!F169)</f>
        <v>0.87142857100000004</v>
      </c>
      <c r="G148" s="18">
        <f>MAX(Vulnerability!F169)</f>
        <v>0.87142857100000004</v>
      </c>
      <c r="H148" s="18">
        <f>MAX(Vulnerability!F169)</f>
        <v>0.87142857100000004</v>
      </c>
      <c r="I148" s="17">
        <f>COUNTA(Vulnerability!A169)</f>
        <v>1</v>
      </c>
      <c r="J148" s="16" t="str">
        <f>Vulnerability!B169</f>
        <v>Winter Rearing</v>
      </c>
    </row>
    <row r="149" spans="1:10" ht="18" customHeight="1" x14ac:dyDescent="0.2">
      <c r="A149" s="16" t="str">
        <f>Vulnerability!A181</f>
        <v>Steelhead</v>
      </c>
      <c r="B149" s="16" t="str">
        <f>Vulnerability!C181</f>
        <v>Winter Rearing</v>
      </c>
      <c r="C149" s="16" t="str">
        <f>Vulnerability!D181</f>
        <v>Summer Water Temperature</v>
      </c>
      <c r="D149" s="17">
        <f>MIN(Vulnerability!E181)</f>
        <v>15</v>
      </c>
      <c r="E149" s="17">
        <f>MAX(Vulnerability!E181)</f>
        <v>15</v>
      </c>
      <c r="F149" s="18">
        <f>MIN(Vulnerability!F181)</f>
        <v>0.1</v>
      </c>
      <c r="G149" s="18">
        <f>MAX(Vulnerability!F181)</f>
        <v>0.1</v>
      </c>
      <c r="H149" s="18">
        <f>MAX(Vulnerability!F181)</f>
        <v>0.1</v>
      </c>
      <c r="I149" s="17">
        <f>COUNTA(Vulnerability!A181)</f>
        <v>1</v>
      </c>
      <c r="J149" s="16" t="str">
        <f>Vulnerability!B181</f>
        <v>Winter Rearing</v>
      </c>
    </row>
    <row r="150" spans="1:10" ht="18" customHeight="1" x14ac:dyDescent="0.2">
      <c r="A150" s="16" t="str">
        <f>Vulnerability!A172</f>
        <v>Steelhead</v>
      </c>
      <c r="B150" s="16" t="str">
        <f>Vulnerability!C172</f>
        <v>Winter Rearing</v>
      </c>
      <c r="C150" s="16" t="str">
        <f>Vulnerability!D172</f>
        <v>Water Quality</v>
      </c>
      <c r="D150" s="17">
        <f>MIN(Vulnerability!E172)</f>
        <v>6</v>
      </c>
      <c r="E150" s="17">
        <f>MAX(Vulnerability!E172)</f>
        <v>6</v>
      </c>
      <c r="F150" s="18">
        <f>MIN(Vulnerability!F172)</f>
        <v>0.678571429</v>
      </c>
      <c r="G150" s="18">
        <f>MAX(Vulnerability!F172)</f>
        <v>0.678571429</v>
      </c>
      <c r="H150" s="18">
        <f>MAX(Vulnerability!F172)</f>
        <v>0.678571429</v>
      </c>
      <c r="I150" s="17">
        <f>COUNTA(Vulnerability!A172)</f>
        <v>1</v>
      </c>
      <c r="J150" s="16" t="str">
        <f>Vulnerability!B172</f>
        <v>Winter Rearing</v>
      </c>
    </row>
    <row r="151" spans="1:10" ht="18" customHeight="1" x14ac:dyDescent="0.2">
      <c r="A151" s="16" t="str">
        <f>Vulnerability!A167</f>
        <v>Steelhead</v>
      </c>
      <c r="B151" s="16" t="str">
        <f>Vulnerability!C167</f>
        <v>Winter Rearing</v>
      </c>
      <c r="C151" s="16" t="str">
        <f>Vulnerability!D167</f>
        <v>Winter Water Temperature</v>
      </c>
      <c r="D151" s="17">
        <f>MIN(Vulnerability!E167)</f>
        <v>1</v>
      </c>
      <c r="E151" s="17">
        <f>MAX(Vulnerability!E167)</f>
        <v>1</v>
      </c>
      <c r="F151" s="18">
        <f>MIN(Vulnerability!F167)</f>
        <v>1</v>
      </c>
      <c r="G151" s="18">
        <f>MAX(Vulnerability!F167)</f>
        <v>1</v>
      </c>
      <c r="H151" s="18">
        <f>MAX(Vulnerability!F167)</f>
        <v>1</v>
      </c>
      <c r="I151" s="17">
        <f>COUNTA(Vulnerability!A167)</f>
        <v>1</v>
      </c>
      <c r="J151" s="16" t="str">
        <f>Vulnerability!B167</f>
        <v>Winter Rearing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N4351"/>
  <sheetViews>
    <sheetView showGridLines="0" workbookViewId="0"/>
  </sheetViews>
  <sheetFormatPr defaultRowHeight="12.75" x14ac:dyDescent="0.2"/>
  <cols>
    <col min="1" max="1" width="16" customWidth="1"/>
    <col min="2" max="2" width="22" customWidth="1"/>
    <col min="3" max="3" width="14" customWidth="1"/>
    <col min="4" max="4" width="21" customWidth="1"/>
    <col min="5" max="5" width="42" customWidth="1"/>
    <col min="6" max="14" width="16" customWidth="1"/>
  </cols>
  <sheetData>
    <row r="1" spans="1:14" ht="63.95" customHeight="1" x14ac:dyDescent="0.2">
      <c r="A1" s="15" t="s">
        <v>48</v>
      </c>
      <c r="B1" s="15" t="s">
        <v>49</v>
      </c>
      <c r="C1" s="15" t="s">
        <v>51</v>
      </c>
      <c r="D1" s="15" t="s">
        <v>52</v>
      </c>
      <c r="E1" s="15" t="s">
        <v>96</v>
      </c>
      <c r="F1" s="15" t="s">
        <v>167</v>
      </c>
      <c r="G1" s="15" t="s">
        <v>95</v>
      </c>
      <c r="H1" s="15" t="s">
        <v>168</v>
      </c>
      <c r="I1" s="15" t="s">
        <v>169</v>
      </c>
      <c r="J1" s="15" t="s">
        <v>161</v>
      </c>
      <c r="K1" s="15" t="s">
        <v>162</v>
      </c>
      <c r="L1" s="15" t="s">
        <v>116</v>
      </c>
      <c r="M1" s="15" t="s">
        <v>170</v>
      </c>
      <c r="N1" s="15" t="s">
        <v>171</v>
      </c>
    </row>
    <row r="2" spans="1:14" ht="18" customHeight="1" x14ac:dyDescent="0.2">
      <c r="A2" s="16" t="str">
        <f>'Fish Use'!A2</f>
        <v>CC1</v>
      </c>
      <c r="B2" s="16" t="str">
        <f>'Fish Use'!B2</f>
        <v>Catherine Creek</v>
      </c>
      <c r="C2" s="16" t="str">
        <f>'Fish Use'!D2</f>
        <v>Chinook</v>
      </c>
      <c r="D2" s="16" t="str">
        <f>'Fish Use'!E2</f>
        <v>Spawning</v>
      </c>
      <c r="E2" s="16" t="str">
        <f>'Vulnerability Mapped'!C49</f>
        <v>Anthropogenic Barriers</v>
      </c>
      <c r="F2" s="18">
        <f>'Fish Use'!F2</f>
        <v>0.41620000000000001</v>
      </c>
      <c r="G2" s="18">
        <f>Population!D2</f>
        <v>0.12</v>
      </c>
      <c r="H2" s="19">
        <f>'Limiting Factors'!C8</f>
        <v>3.68</v>
      </c>
      <c r="I2" s="18">
        <f>'Limiting Factors'!D8</f>
        <v>0.70299999999999996</v>
      </c>
      <c r="J2" s="17">
        <f>'Vulnerability Mapped'!D49</f>
        <v>15</v>
      </c>
      <c r="K2" s="17">
        <f>'Vulnerability Mapped'!E49</f>
        <v>15</v>
      </c>
      <c r="L2" s="18">
        <f>'Vulnerability Mapped'!H49</f>
        <v>0.1</v>
      </c>
      <c r="M2" s="18">
        <f t="shared" ref="M2:M65" si="0">F2*I2*L2</f>
        <v>2.9258859999999998E-2</v>
      </c>
      <c r="N2" s="18">
        <f t="shared" ref="N2:N65" si="1">M2*G2</f>
        <v>3.5110631999999997E-3</v>
      </c>
    </row>
    <row r="3" spans="1:14" ht="18" customHeight="1" x14ac:dyDescent="0.2">
      <c r="A3" s="16" t="str">
        <f>'Fish Use'!A2</f>
        <v>CC1</v>
      </c>
      <c r="B3" s="16" t="str">
        <f>'Fish Use'!B2</f>
        <v>Catherine Creek</v>
      </c>
      <c r="C3" s="16" t="str">
        <f>'Fish Use'!D2</f>
        <v>Chinook</v>
      </c>
      <c r="D3" s="16" t="str">
        <f>'Fish Use'!E2</f>
        <v>Spawning</v>
      </c>
      <c r="E3" s="16" t="str">
        <f>'Vulnerability Mapped'!C57</f>
        <v>Riparian Condition</v>
      </c>
      <c r="F3" s="18">
        <f>'Fish Use'!F2</f>
        <v>0.41620000000000001</v>
      </c>
      <c r="G3" s="18">
        <f>Population!D2</f>
        <v>0.12</v>
      </c>
      <c r="H3" s="19">
        <f>'Limiting Factors'!C2</f>
        <v>4.57</v>
      </c>
      <c r="I3" s="18">
        <f>'Limiting Factors'!D2</f>
        <v>0.90325</v>
      </c>
      <c r="J3" s="17">
        <f>'Vulnerability Mapped'!D57</f>
        <v>13</v>
      </c>
      <c r="K3" s="17">
        <f>'Vulnerability Mapped'!E57</f>
        <v>13</v>
      </c>
      <c r="L3" s="18">
        <f>'Vulnerability Mapped'!H57</f>
        <v>0.22857142899999999</v>
      </c>
      <c r="M3" s="18">
        <f t="shared" si="0"/>
        <v>8.592746301825685E-2</v>
      </c>
      <c r="N3" s="18">
        <f t="shared" si="1"/>
        <v>1.0311295562190822E-2</v>
      </c>
    </row>
    <row r="4" spans="1:14" ht="18" customHeight="1" x14ac:dyDescent="0.2">
      <c r="A4" s="16" t="str">
        <f>'Fish Use'!A2</f>
        <v>CC1</v>
      </c>
      <c r="B4" s="16" t="str">
        <f>'Fish Use'!B2</f>
        <v>Catherine Creek</v>
      </c>
      <c r="C4" s="16" t="str">
        <f>'Fish Use'!D2</f>
        <v>Chinook</v>
      </c>
      <c r="D4" s="16" t="str">
        <f>'Fish Use'!E2</f>
        <v>Spawning</v>
      </c>
      <c r="E4" s="16" t="str">
        <f>'Vulnerability Mapped'!C53</f>
        <v>Floodplain Condition</v>
      </c>
      <c r="F4" s="18">
        <f>'Fish Use'!F2</f>
        <v>0.41620000000000001</v>
      </c>
      <c r="G4" s="18">
        <f>Population!D2</f>
        <v>0.12</v>
      </c>
      <c r="H4" s="19">
        <f>'Limiting Factors'!C3</f>
        <v>4.78</v>
      </c>
      <c r="I4" s="18">
        <f>'Limiting Factors'!D3</f>
        <v>0.95050000000000001</v>
      </c>
      <c r="J4" s="17">
        <f>'Vulnerability Mapped'!D53</f>
        <v>6</v>
      </c>
      <c r="K4" s="17">
        <f>'Vulnerability Mapped'!E53</f>
        <v>6</v>
      </c>
      <c r="L4" s="18">
        <f>'Vulnerability Mapped'!H53</f>
        <v>0.678571429</v>
      </c>
      <c r="M4" s="18">
        <f t="shared" si="0"/>
        <v>0.2684415680266849</v>
      </c>
      <c r="N4" s="18">
        <f t="shared" si="1"/>
        <v>3.2212988163202186E-2</v>
      </c>
    </row>
    <row r="5" spans="1:14" ht="18" customHeight="1" x14ac:dyDescent="0.2">
      <c r="A5" s="16" t="str">
        <f>'Fish Use'!A2</f>
        <v>CC1</v>
      </c>
      <c r="B5" s="16" t="str">
        <f>'Fish Use'!B2</f>
        <v>Catherine Creek</v>
      </c>
      <c r="C5" s="16" t="str">
        <f>'Fish Use'!D2</f>
        <v>Chinook</v>
      </c>
      <c r="D5" s="16" t="str">
        <f>'Fish Use'!E2</f>
        <v>Spawning</v>
      </c>
      <c r="E5" s="16" t="str">
        <f>'Vulnerability Mapped'!C58</f>
        <v>Side Channel and Wetland Habitat</v>
      </c>
      <c r="F5" s="18">
        <f>'Fish Use'!F2</f>
        <v>0.41620000000000001</v>
      </c>
      <c r="G5" s="18">
        <f>Population!D2</f>
        <v>0.12</v>
      </c>
      <c r="H5" s="19">
        <f>'Limiting Factors'!C4</f>
        <v>4.08</v>
      </c>
      <c r="I5" s="18">
        <f>'Limiting Factors'!D4</f>
        <v>0.79300000000000004</v>
      </c>
      <c r="J5" s="17">
        <f>'Vulnerability Mapped'!D58</f>
        <v>7</v>
      </c>
      <c r="K5" s="17">
        <f>'Vulnerability Mapped'!E58</f>
        <v>7</v>
      </c>
      <c r="L5" s="18">
        <f>'Vulnerability Mapped'!H58</f>
        <v>0.61428571399999998</v>
      </c>
      <c r="M5" s="18">
        <f t="shared" si="0"/>
        <v>0.20274291133427241</v>
      </c>
      <c r="N5" s="18">
        <f t="shared" si="1"/>
        <v>2.4329149360112688E-2</v>
      </c>
    </row>
    <row r="6" spans="1:14" ht="18" customHeight="1" x14ac:dyDescent="0.2">
      <c r="A6" s="16" t="str">
        <f>'Fish Use'!A2</f>
        <v>CC1</v>
      </c>
      <c r="B6" s="16" t="str">
        <f>'Fish Use'!B2</f>
        <v>Catherine Creek</v>
      </c>
      <c r="C6" s="16" t="str">
        <f>'Fish Use'!D2</f>
        <v>Chinook</v>
      </c>
      <c r="D6" s="16" t="str">
        <f>'Fish Use'!E2</f>
        <v>Spawning</v>
      </c>
      <c r="E6" s="16" t="str">
        <f>'Vulnerability Mapped'!C50</f>
        <v>Channel and Habitat Structure</v>
      </c>
      <c r="F6" s="18">
        <f>'Fish Use'!F2</f>
        <v>0.41620000000000001</v>
      </c>
      <c r="G6" s="18">
        <f>Population!D2</f>
        <v>0.12</v>
      </c>
      <c r="H6" s="19">
        <f>'Limiting Factors'!C5</f>
        <v>4.57</v>
      </c>
      <c r="I6" s="18">
        <f>'Limiting Factors'!D5</f>
        <v>0.90325</v>
      </c>
      <c r="J6" s="17">
        <f>'Vulnerability Mapped'!D50</f>
        <v>5</v>
      </c>
      <c r="K6" s="17">
        <f>'Vulnerability Mapped'!E50</f>
        <v>5</v>
      </c>
      <c r="L6" s="18">
        <f>'Vulnerability Mapped'!H50</f>
        <v>0.74285714300000005</v>
      </c>
      <c r="M6" s="18">
        <f t="shared" si="0"/>
        <v>0.27926425433941898</v>
      </c>
      <c r="N6" s="18">
        <f t="shared" si="1"/>
        <v>3.3511710520730278E-2</v>
      </c>
    </row>
    <row r="7" spans="1:14" ht="18" customHeight="1" x14ac:dyDescent="0.2">
      <c r="A7" s="16" t="str">
        <f>'Fish Use'!A2</f>
        <v>CC1</v>
      </c>
      <c r="B7" s="16" t="str">
        <f>'Fish Use'!B2</f>
        <v>Catherine Creek</v>
      </c>
      <c r="C7" s="16" t="str">
        <f>'Fish Use'!D2</f>
        <v>Chinook</v>
      </c>
      <c r="D7" s="16" t="str">
        <f>'Fish Use'!E2</f>
        <v>Spawning</v>
      </c>
      <c r="E7" s="16" t="str">
        <f>'Vulnerability Mapped'!C52</f>
        <v>Decreased Water Quantity</v>
      </c>
      <c r="F7" s="18">
        <f>'Fish Use'!F2</f>
        <v>0.41620000000000001</v>
      </c>
      <c r="G7" s="18">
        <f>Population!D2</f>
        <v>0.12</v>
      </c>
      <c r="H7" s="19">
        <f>'Limiting Factors'!C12</f>
        <v>5</v>
      </c>
      <c r="I7" s="18">
        <f>'Limiting Factors'!D12</f>
        <v>1</v>
      </c>
      <c r="J7" s="17">
        <f>'Vulnerability Mapped'!D52</f>
        <v>2</v>
      </c>
      <c r="K7" s="17">
        <f>'Vulnerability Mapped'!E52</f>
        <v>2</v>
      </c>
      <c r="L7" s="18">
        <f>'Vulnerability Mapped'!H52</f>
        <v>0.93571428599999995</v>
      </c>
      <c r="M7" s="18">
        <f t="shared" si="0"/>
        <v>0.38944428583320001</v>
      </c>
      <c r="N7" s="18">
        <f t="shared" si="1"/>
        <v>4.6733314299984001E-2</v>
      </c>
    </row>
    <row r="8" spans="1:14" ht="18" customHeight="1" x14ac:dyDescent="0.2">
      <c r="A8" s="16" t="str">
        <f>'Fish Use'!A2</f>
        <v>CC1</v>
      </c>
      <c r="B8" s="16" t="str">
        <f>'Fish Use'!B2</f>
        <v>Catherine Creek</v>
      </c>
      <c r="C8" s="16" t="str">
        <f>'Fish Use'!D2</f>
        <v>Chinook</v>
      </c>
      <c r="D8" s="16" t="str">
        <f>'Fish Use'!E2</f>
        <v>Spawning</v>
      </c>
      <c r="E8" s="16" t="str">
        <f>'Vulnerability Mapped'!C47</f>
        <v>Altered Flow Timing</v>
      </c>
      <c r="F8" s="18">
        <f>'Fish Use'!F2</f>
        <v>0.41620000000000001</v>
      </c>
      <c r="G8" s="18">
        <f>Population!D2</f>
        <v>0.12</v>
      </c>
      <c r="H8" s="19">
        <f>'Limiting Factors'!C13</f>
        <v>4.3099999999999996</v>
      </c>
      <c r="I8" s="18">
        <f>'Limiting Factors'!D13</f>
        <v>0.84475</v>
      </c>
      <c r="J8" s="17">
        <f>'Vulnerability Mapped'!D47</f>
        <v>10</v>
      </c>
      <c r="K8" s="17">
        <f>'Vulnerability Mapped'!E47</f>
        <v>10</v>
      </c>
      <c r="L8" s="18">
        <f>'Vulnerability Mapped'!H47</f>
        <v>0.42142857099999997</v>
      </c>
      <c r="M8" s="18">
        <f t="shared" si="0"/>
        <v>0.14816794306360645</v>
      </c>
      <c r="N8" s="18">
        <f t="shared" si="1"/>
        <v>1.7780153167632772E-2</v>
      </c>
    </row>
    <row r="9" spans="1:14" ht="18" customHeight="1" x14ac:dyDescent="0.2">
      <c r="A9" s="16" t="str">
        <f>'Fish Use'!A2</f>
        <v>CC1</v>
      </c>
      <c r="B9" s="16" t="str">
        <f>'Fish Use'!B2</f>
        <v>Catherine Creek</v>
      </c>
      <c r="C9" s="16" t="str">
        <f>'Fish Use'!D2</f>
        <v>Chinook</v>
      </c>
      <c r="D9" s="16" t="str">
        <f>'Fish Use'!E2</f>
        <v>Spawning</v>
      </c>
      <c r="E9" s="16" t="str">
        <f>'Vulnerability Mapped'!C51</f>
        <v>Decreased Sediment Quantity</v>
      </c>
      <c r="F9" s="18">
        <f>'Fish Use'!F2</f>
        <v>0.41620000000000001</v>
      </c>
      <c r="G9" s="18">
        <f>Population!D2</f>
        <v>0.12</v>
      </c>
      <c r="H9" s="19">
        <f>'Limiting Factors'!C6</f>
        <v>2.95</v>
      </c>
      <c r="I9" s="18">
        <f>'Limiting Factors'!D6</f>
        <v>0.53874999999999995</v>
      </c>
      <c r="J9" s="17">
        <f>'Vulnerability Mapped'!D51</f>
        <v>3</v>
      </c>
      <c r="K9" s="17">
        <f>'Vulnerability Mapped'!E51</f>
        <v>3</v>
      </c>
      <c r="L9" s="18">
        <f>'Vulnerability Mapped'!H51</f>
        <v>0.87142857100000004</v>
      </c>
      <c r="M9" s="18">
        <f t="shared" si="0"/>
        <v>0.19539846776104525</v>
      </c>
      <c r="N9" s="18">
        <f t="shared" si="1"/>
        <v>2.3447816131325429E-2</v>
      </c>
    </row>
    <row r="10" spans="1:14" ht="18" customHeight="1" x14ac:dyDescent="0.2">
      <c r="A10" s="16" t="str">
        <f>'Fish Use'!A2</f>
        <v>CC1</v>
      </c>
      <c r="B10" s="16" t="str">
        <f>'Fish Use'!B2</f>
        <v>Catherine Creek</v>
      </c>
      <c r="C10" s="16" t="str">
        <f>'Fish Use'!D2</f>
        <v>Chinook</v>
      </c>
      <c r="D10" s="16" t="str">
        <f>'Fish Use'!E2</f>
        <v>Spawning</v>
      </c>
      <c r="E10" s="16" t="str">
        <f>'Vulnerability Mapped'!C54</f>
        <v>Increased Sediment Quantity</v>
      </c>
      <c r="F10" s="18">
        <f>'Fish Use'!F2</f>
        <v>0.41620000000000001</v>
      </c>
      <c r="G10" s="18">
        <f>Population!D2</f>
        <v>0.12</v>
      </c>
      <c r="H10" s="19">
        <f>'Limiting Factors'!C7</f>
        <v>4.51</v>
      </c>
      <c r="I10" s="18">
        <f>'Limiting Factors'!D7</f>
        <v>0.88975000000000004</v>
      </c>
      <c r="J10" s="17">
        <f>'Vulnerability Mapped'!D54</f>
        <v>11</v>
      </c>
      <c r="K10" s="17">
        <f>'Vulnerability Mapped'!E54</f>
        <v>11</v>
      </c>
      <c r="L10" s="18">
        <f>'Vulnerability Mapped'!H54</f>
        <v>0.35714285699999998</v>
      </c>
      <c r="M10" s="18">
        <f t="shared" si="0"/>
        <v>0.13225498208995515</v>
      </c>
      <c r="N10" s="18">
        <f t="shared" si="1"/>
        <v>1.5870597850794615E-2</v>
      </c>
    </row>
    <row r="11" spans="1:14" ht="18" customHeight="1" x14ac:dyDescent="0.2">
      <c r="A11" s="16" t="str">
        <f>'Fish Use'!A2</f>
        <v>CC1</v>
      </c>
      <c r="B11" s="16" t="str">
        <f>'Fish Use'!B2</f>
        <v>Catherine Creek</v>
      </c>
      <c r="C11" s="16" t="str">
        <f>'Fish Use'!D2</f>
        <v>Chinook</v>
      </c>
      <c r="D11" s="16" t="str">
        <f>'Fish Use'!E2</f>
        <v>Spawning</v>
      </c>
      <c r="E11" s="16" t="str">
        <f>'Vulnerability Mapped'!C59</f>
        <v>Summer Water Temperature</v>
      </c>
      <c r="F11" s="18">
        <f>'Fish Use'!F2</f>
        <v>0.41620000000000001</v>
      </c>
      <c r="G11" s="18">
        <f>Population!D2</f>
        <v>0.12</v>
      </c>
      <c r="H11" s="19">
        <f>'Limiting Factors'!C14</f>
        <v>4.6399999999999997</v>
      </c>
      <c r="I11" s="18">
        <f>'Limiting Factors'!D14</f>
        <v>0.91900000000000004</v>
      </c>
      <c r="J11" s="17">
        <f>'Vulnerability Mapped'!D59</f>
        <v>1</v>
      </c>
      <c r="K11" s="17">
        <f>'Vulnerability Mapped'!E59</f>
        <v>1</v>
      </c>
      <c r="L11" s="18">
        <f>'Vulnerability Mapped'!H59</f>
        <v>1</v>
      </c>
      <c r="M11" s="18">
        <f t="shared" si="0"/>
        <v>0.38248780000000004</v>
      </c>
      <c r="N11" s="18">
        <f t="shared" si="1"/>
        <v>4.5898536000000004E-2</v>
      </c>
    </row>
    <row r="12" spans="1:14" ht="18" customHeight="1" x14ac:dyDescent="0.2">
      <c r="A12" s="16" t="str">
        <f>'Fish Use'!A2</f>
        <v>CC1</v>
      </c>
      <c r="B12" s="16" t="str">
        <f>'Fish Use'!B2</f>
        <v>Catherine Creek</v>
      </c>
      <c r="C12" s="16" t="str">
        <f>'Fish Use'!D2</f>
        <v>Chinook</v>
      </c>
      <c r="D12" s="16" t="str">
        <f>'Fish Use'!E2</f>
        <v>Spawning</v>
      </c>
      <c r="E12" s="16" t="str">
        <f>'Vulnerability Mapped'!C61</f>
        <v>Winter Water Temperature</v>
      </c>
      <c r="F12" s="18">
        <f>'Fish Use'!F2</f>
        <v>0.41620000000000001</v>
      </c>
      <c r="G12" s="18">
        <f>Population!D2</f>
        <v>0.12</v>
      </c>
      <c r="H12" s="19">
        <f>'Limiting Factors'!C15</f>
        <v>3.91</v>
      </c>
      <c r="I12" s="18">
        <f>'Limiting Factors'!D15</f>
        <v>0.75475000000000003</v>
      </c>
      <c r="J12" s="17">
        <f>'Vulnerability Mapped'!D61</f>
        <v>4</v>
      </c>
      <c r="K12" s="17">
        <f>'Vulnerability Mapped'!E61</f>
        <v>4</v>
      </c>
      <c r="L12" s="18">
        <f>'Vulnerability Mapped'!H61</f>
        <v>0.80714285699999999</v>
      </c>
      <c r="M12" s="18">
        <f t="shared" si="0"/>
        <v>0.25354532388369616</v>
      </c>
      <c r="N12" s="18">
        <f t="shared" si="1"/>
        <v>3.0425438866043538E-2</v>
      </c>
    </row>
    <row r="13" spans="1:14" ht="18" customHeight="1" x14ac:dyDescent="0.2">
      <c r="A13" s="16" t="str">
        <f>'Fish Use'!A2</f>
        <v>CC1</v>
      </c>
      <c r="B13" s="16" t="str">
        <f>'Fish Use'!B2</f>
        <v>Catherine Creek</v>
      </c>
      <c r="C13" s="16" t="str">
        <f>'Fish Use'!D2</f>
        <v>Chinook</v>
      </c>
      <c r="D13" s="16" t="str">
        <f>'Fish Use'!E2</f>
        <v>Spawning</v>
      </c>
      <c r="E13" s="16" t="str">
        <f>'Vulnerability Mapped'!C60</f>
        <v>Water Quality</v>
      </c>
      <c r="F13" s="18">
        <f>'Fish Use'!F2</f>
        <v>0.41620000000000001</v>
      </c>
      <c r="G13" s="18">
        <f>Population!D2</f>
        <v>0.12</v>
      </c>
      <c r="H13" s="19">
        <f>'Limiting Factors'!C16</f>
        <v>5</v>
      </c>
      <c r="I13" s="18">
        <f>'Limiting Factors'!D16</f>
        <v>1</v>
      </c>
      <c r="J13" s="17">
        <f>'Vulnerability Mapped'!D60</f>
        <v>8</v>
      </c>
      <c r="K13" s="17">
        <f>'Vulnerability Mapped'!E60</f>
        <v>8</v>
      </c>
      <c r="L13" s="18">
        <f>'Vulnerability Mapped'!H60</f>
        <v>0.55000000000000004</v>
      </c>
      <c r="M13" s="18">
        <f t="shared" si="0"/>
        <v>0.22891000000000003</v>
      </c>
      <c r="N13" s="18">
        <f t="shared" si="1"/>
        <v>2.7469200000000003E-2</v>
      </c>
    </row>
    <row r="14" spans="1:14" ht="18" customHeight="1" x14ac:dyDescent="0.2">
      <c r="A14" s="16" t="str">
        <f>'Fish Use'!A2</f>
        <v>CC1</v>
      </c>
      <c r="B14" s="16" t="str">
        <f>'Fish Use'!B2</f>
        <v>Catherine Creek</v>
      </c>
      <c r="C14" s="16" t="str">
        <f>'Fish Use'!D2</f>
        <v>Chinook</v>
      </c>
      <c r="D14" s="16" t="str">
        <f>'Fish Use'!E2</f>
        <v>Spawning</v>
      </c>
      <c r="E14" s="16" t="str">
        <f>'Vulnerability Mapped'!C56</f>
        <v>Predation</v>
      </c>
      <c r="F14" s="18">
        <f>'Fish Use'!F2</f>
        <v>0.41620000000000001</v>
      </c>
      <c r="G14" s="18">
        <f>Population!D2</f>
        <v>0.12</v>
      </c>
      <c r="H14" s="19">
        <f>'Limiting Factors'!C9</f>
        <v>4.22</v>
      </c>
      <c r="I14" s="18">
        <f>'Limiting Factors'!D9</f>
        <v>0.82450000000000001</v>
      </c>
      <c r="J14" s="17">
        <f>'Vulnerability Mapped'!D56</f>
        <v>9</v>
      </c>
      <c r="K14" s="17">
        <f>'Vulnerability Mapped'!E56</f>
        <v>9</v>
      </c>
      <c r="L14" s="18">
        <f>'Vulnerability Mapped'!H56</f>
        <v>0.485714286</v>
      </c>
      <c r="M14" s="18">
        <f t="shared" si="0"/>
        <v>0.16667620866947341</v>
      </c>
      <c r="N14" s="18">
        <f t="shared" si="1"/>
        <v>2.0001145040336808E-2</v>
      </c>
    </row>
    <row r="15" spans="1:14" ht="18" customHeight="1" x14ac:dyDescent="0.2">
      <c r="A15" s="16" t="str">
        <f>'Fish Use'!A2</f>
        <v>CC1</v>
      </c>
      <c r="B15" s="16" t="str">
        <f>'Fish Use'!B2</f>
        <v>Catherine Creek</v>
      </c>
      <c r="C15" s="16" t="str">
        <f>'Fish Use'!D2</f>
        <v>Chinook</v>
      </c>
      <c r="D15" s="16" t="str">
        <f>'Fish Use'!E2</f>
        <v>Spawning</v>
      </c>
      <c r="E15" s="16" t="str">
        <f>'Vulnerability Mapped'!C48</f>
        <v>Altered Primary Productivity</v>
      </c>
      <c r="F15" s="18">
        <f>'Fish Use'!F2</f>
        <v>0.41620000000000001</v>
      </c>
      <c r="G15" s="18">
        <f>Population!D2</f>
        <v>0.12</v>
      </c>
      <c r="H15" s="19">
        <f>'Limiting Factors'!C10</f>
        <v>4.3099999999999996</v>
      </c>
      <c r="I15" s="18">
        <f>'Limiting Factors'!D10</f>
        <v>0.84475</v>
      </c>
      <c r="J15" s="17">
        <f>'Vulnerability Mapped'!D48</f>
        <v>14</v>
      </c>
      <c r="K15" s="17">
        <f>'Vulnerability Mapped'!E48</f>
        <v>14</v>
      </c>
      <c r="L15" s="18">
        <f>'Vulnerability Mapped'!H48</f>
        <v>0.164285714</v>
      </c>
      <c r="M15" s="18">
        <f t="shared" si="0"/>
        <v>5.77603845424043E-2</v>
      </c>
      <c r="N15" s="18">
        <f t="shared" si="1"/>
        <v>6.9312461450885161E-3</v>
      </c>
    </row>
    <row r="16" spans="1:14" ht="18" customHeight="1" x14ac:dyDescent="0.2">
      <c r="A16" s="16" t="str">
        <f>'Fish Use'!A2</f>
        <v>CC1</v>
      </c>
      <c r="B16" s="16" t="str">
        <f>'Fish Use'!B2</f>
        <v>Catherine Creek</v>
      </c>
      <c r="C16" s="16" t="str">
        <f>'Fish Use'!D2</f>
        <v>Chinook</v>
      </c>
      <c r="D16" s="16" t="str">
        <f>'Fish Use'!E2</f>
        <v>Spawning</v>
      </c>
      <c r="E16" s="16" t="str">
        <f>'Vulnerability Mapped'!C55</f>
        <v>Non-Native Species Interactions and Competition</v>
      </c>
      <c r="F16" s="18">
        <f>'Fish Use'!F2</f>
        <v>0.41620000000000001</v>
      </c>
      <c r="G16" s="18">
        <f>Population!D2</f>
        <v>0.12</v>
      </c>
      <c r="H16" s="19">
        <f>'Limiting Factors'!C11</f>
        <v>4.6399999999999997</v>
      </c>
      <c r="I16" s="18">
        <f>'Limiting Factors'!D11</f>
        <v>0.91900000000000004</v>
      </c>
      <c r="J16" s="17">
        <f>'Vulnerability Mapped'!D55</f>
        <v>12</v>
      </c>
      <c r="K16" s="17">
        <f>'Vulnerability Mapped'!E55</f>
        <v>12</v>
      </c>
      <c r="L16" s="18">
        <f>'Vulnerability Mapped'!H55</f>
        <v>0.29285714299999999</v>
      </c>
      <c r="M16" s="18">
        <f t="shared" si="0"/>
        <v>0.1120142843403554</v>
      </c>
      <c r="N16" s="18">
        <f t="shared" si="1"/>
        <v>1.3441714120842647E-2</v>
      </c>
    </row>
    <row r="17" spans="1:14" ht="18" customHeight="1" x14ac:dyDescent="0.2">
      <c r="A17" s="16" t="str">
        <f>'Fish Use'!A3</f>
        <v>CC1</v>
      </c>
      <c r="B17" s="16" t="str">
        <f>'Fish Use'!B3</f>
        <v>Catherine Creek</v>
      </c>
      <c r="C17" s="16" t="str">
        <f>'Fish Use'!D3</f>
        <v>Chinook</v>
      </c>
      <c r="D17" s="16" t="str">
        <f>'Fish Use'!E3</f>
        <v>Winter Rearing</v>
      </c>
      <c r="E17" s="16" t="str">
        <f>'Vulnerability Mapped'!C79</f>
        <v>Anthropogenic Barriers</v>
      </c>
      <c r="F17" s="18">
        <f>'Fish Use'!F3</f>
        <v>0.41620000000000001</v>
      </c>
      <c r="G17" s="18">
        <f>Population!D6</f>
        <v>0.36</v>
      </c>
      <c r="H17" s="19">
        <f>'Limiting Factors'!C8</f>
        <v>3.68</v>
      </c>
      <c r="I17" s="18">
        <f>'Limiting Factors'!D8</f>
        <v>0.70299999999999996</v>
      </c>
      <c r="J17" s="17">
        <f>'Vulnerability Mapped'!D79</f>
        <v>14</v>
      </c>
      <c r="K17" s="17">
        <f>'Vulnerability Mapped'!E79</f>
        <v>14</v>
      </c>
      <c r="L17" s="18">
        <f>'Vulnerability Mapped'!H79</f>
        <v>0.164285714</v>
      </c>
      <c r="M17" s="18">
        <f t="shared" si="0"/>
        <v>4.8068127059260397E-2</v>
      </c>
      <c r="N17" s="18">
        <f t="shared" si="1"/>
        <v>1.7304525741333742E-2</v>
      </c>
    </row>
    <row r="18" spans="1:14" ht="18" customHeight="1" x14ac:dyDescent="0.2">
      <c r="A18" s="16" t="str">
        <f>'Fish Use'!A3</f>
        <v>CC1</v>
      </c>
      <c r="B18" s="16" t="str">
        <f>'Fish Use'!B3</f>
        <v>Catherine Creek</v>
      </c>
      <c r="C18" s="16" t="str">
        <f>'Fish Use'!D3</f>
        <v>Chinook</v>
      </c>
      <c r="D18" s="16" t="str">
        <f>'Fish Use'!E3</f>
        <v>Winter Rearing</v>
      </c>
      <c r="E18" s="16" t="str">
        <f>'Vulnerability Mapped'!C87</f>
        <v>Riparian Condition</v>
      </c>
      <c r="F18" s="18">
        <f>'Fish Use'!F3</f>
        <v>0.41620000000000001</v>
      </c>
      <c r="G18" s="18">
        <f>Population!D6</f>
        <v>0.36</v>
      </c>
      <c r="H18" s="19">
        <f>'Limiting Factors'!C2</f>
        <v>4.57</v>
      </c>
      <c r="I18" s="18">
        <f>'Limiting Factors'!D2</f>
        <v>0.90325</v>
      </c>
      <c r="J18" s="17">
        <f>'Vulnerability Mapped'!D87</f>
        <v>6</v>
      </c>
      <c r="K18" s="17">
        <f>'Vulnerability Mapped'!E87</f>
        <v>6</v>
      </c>
      <c r="L18" s="18">
        <f>'Vulnerability Mapped'!H87</f>
        <v>0.678571429</v>
      </c>
      <c r="M18" s="18">
        <f t="shared" si="0"/>
        <v>0.2550971555182569</v>
      </c>
      <c r="N18" s="18">
        <f t="shared" si="1"/>
        <v>9.1834975986572476E-2</v>
      </c>
    </row>
    <row r="19" spans="1:14" ht="18" customHeight="1" x14ac:dyDescent="0.2">
      <c r="A19" s="16" t="str">
        <f>'Fish Use'!A3</f>
        <v>CC1</v>
      </c>
      <c r="B19" s="16" t="str">
        <f>'Fish Use'!B3</f>
        <v>Catherine Creek</v>
      </c>
      <c r="C19" s="16" t="str">
        <f>'Fish Use'!D3</f>
        <v>Chinook</v>
      </c>
      <c r="D19" s="16" t="str">
        <f>'Fish Use'!E3</f>
        <v>Winter Rearing</v>
      </c>
      <c r="E19" s="16" t="str">
        <f>'Vulnerability Mapped'!C83</f>
        <v>Floodplain Condition</v>
      </c>
      <c r="F19" s="18">
        <f>'Fish Use'!F3</f>
        <v>0.41620000000000001</v>
      </c>
      <c r="G19" s="18">
        <f>Population!D6</f>
        <v>0.36</v>
      </c>
      <c r="H19" s="19">
        <f>'Limiting Factors'!C3</f>
        <v>4.78</v>
      </c>
      <c r="I19" s="18">
        <f>'Limiting Factors'!D3</f>
        <v>0.95050000000000001</v>
      </c>
      <c r="J19" s="17">
        <f>'Vulnerability Mapped'!D83</f>
        <v>5</v>
      </c>
      <c r="K19" s="17">
        <f>'Vulnerability Mapped'!E83</f>
        <v>5</v>
      </c>
      <c r="L19" s="18">
        <f>'Vulnerability Mapped'!H83</f>
        <v>0.74285714300000005</v>
      </c>
      <c r="M19" s="18">
        <f t="shared" si="0"/>
        <v>0.29387287434222831</v>
      </c>
      <c r="N19" s="18">
        <f t="shared" si="1"/>
        <v>0.10579423476320218</v>
      </c>
    </row>
    <row r="20" spans="1:14" ht="18" customHeight="1" x14ac:dyDescent="0.2">
      <c r="A20" s="16" t="str">
        <f>'Fish Use'!A3</f>
        <v>CC1</v>
      </c>
      <c r="B20" s="16" t="str">
        <f>'Fish Use'!B3</f>
        <v>Catherine Creek</v>
      </c>
      <c r="C20" s="16" t="str">
        <f>'Fish Use'!D3</f>
        <v>Chinook</v>
      </c>
      <c r="D20" s="16" t="str">
        <f>'Fish Use'!E3</f>
        <v>Winter Rearing</v>
      </c>
      <c r="E20" s="16" t="str">
        <f>'Vulnerability Mapped'!C88</f>
        <v>Side Channel and Wetland Habitat</v>
      </c>
      <c r="F20" s="18">
        <f>'Fish Use'!F3</f>
        <v>0.41620000000000001</v>
      </c>
      <c r="G20" s="18">
        <f>Population!D6</f>
        <v>0.36</v>
      </c>
      <c r="H20" s="19">
        <f>'Limiting Factors'!C4</f>
        <v>4.08</v>
      </c>
      <c r="I20" s="18">
        <f>'Limiting Factors'!D4</f>
        <v>0.79300000000000004</v>
      </c>
      <c r="J20" s="17">
        <f>'Vulnerability Mapped'!D88</f>
        <v>3</v>
      </c>
      <c r="K20" s="17">
        <f>'Vulnerability Mapped'!E88</f>
        <v>3</v>
      </c>
      <c r="L20" s="18">
        <f>'Vulnerability Mapped'!H88</f>
        <v>0.87142857100000004</v>
      </c>
      <c r="M20" s="18">
        <f t="shared" si="0"/>
        <v>0.28761203700140864</v>
      </c>
      <c r="N20" s="18">
        <f t="shared" si="1"/>
        <v>0.10354033332050711</v>
      </c>
    </row>
    <row r="21" spans="1:14" ht="18" customHeight="1" x14ac:dyDescent="0.2">
      <c r="A21" s="16" t="str">
        <f>'Fish Use'!A3</f>
        <v>CC1</v>
      </c>
      <c r="B21" s="16" t="str">
        <f>'Fish Use'!B3</f>
        <v>Catherine Creek</v>
      </c>
      <c r="C21" s="16" t="str">
        <f>'Fish Use'!D3</f>
        <v>Chinook</v>
      </c>
      <c r="D21" s="16" t="str">
        <f>'Fish Use'!E3</f>
        <v>Winter Rearing</v>
      </c>
      <c r="E21" s="16" t="str">
        <f>'Vulnerability Mapped'!C80</f>
        <v>Channel and Habitat Structure</v>
      </c>
      <c r="F21" s="18">
        <f>'Fish Use'!F3</f>
        <v>0.41620000000000001</v>
      </c>
      <c r="G21" s="18">
        <f>Population!D6</f>
        <v>0.36</v>
      </c>
      <c r="H21" s="19">
        <f>'Limiting Factors'!C5</f>
        <v>4.57</v>
      </c>
      <c r="I21" s="18">
        <f>'Limiting Factors'!D5</f>
        <v>0.90325</v>
      </c>
      <c r="J21" s="17">
        <f>'Vulnerability Mapped'!D80</f>
        <v>1</v>
      </c>
      <c r="K21" s="17">
        <f>'Vulnerability Mapped'!E80</f>
        <v>1</v>
      </c>
      <c r="L21" s="18">
        <f>'Vulnerability Mapped'!H80</f>
        <v>1</v>
      </c>
      <c r="M21" s="18">
        <f t="shared" si="0"/>
        <v>0.37593265000000003</v>
      </c>
      <c r="N21" s="18">
        <f t="shared" si="1"/>
        <v>0.135335754</v>
      </c>
    </row>
    <row r="22" spans="1:14" ht="18" customHeight="1" x14ac:dyDescent="0.2">
      <c r="A22" s="16" t="str">
        <f>'Fish Use'!A3</f>
        <v>CC1</v>
      </c>
      <c r="B22" s="16" t="str">
        <f>'Fish Use'!B3</f>
        <v>Catherine Creek</v>
      </c>
      <c r="C22" s="16" t="str">
        <f>'Fish Use'!D3</f>
        <v>Chinook</v>
      </c>
      <c r="D22" s="16" t="str">
        <f>'Fish Use'!E3</f>
        <v>Winter Rearing</v>
      </c>
      <c r="E22" s="16" t="str">
        <f>'Vulnerability Mapped'!C82</f>
        <v>Decreased Water Quantity</v>
      </c>
      <c r="F22" s="18">
        <f>'Fish Use'!F3</f>
        <v>0.41620000000000001</v>
      </c>
      <c r="G22" s="18">
        <f>Population!D6</f>
        <v>0.36</v>
      </c>
      <c r="H22" s="19">
        <f>'Limiting Factors'!C12</f>
        <v>5</v>
      </c>
      <c r="I22" s="18">
        <f>'Limiting Factors'!D12</f>
        <v>1</v>
      </c>
      <c r="J22" s="17">
        <f>'Vulnerability Mapped'!D82</f>
        <v>9</v>
      </c>
      <c r="K22" s="17">
        <f>'Vulnerability Mapped'!E82</f>
        <v>9</v>
      </c>
      <c r="L22" s="18">
        <f>'Vulnerability Mapped'!H82</f>
        <v>0.485714286</v>
      </c>
      <c r="M22" s="18">
        <f t="shared" si="0"/>
        <v>0.2021542858332</v>
      </c>
      <c r="N22" s="18">
        <f t="shared" si="1"/>
        <v>7.2775542899952E-2</v>
      </c>
    </row>
    <row r="23" spans="1:14" ht="18" customHeight="1" x14ac:dyDescent="0.2">
      <c r="A23" s="16" t="str">
        <f>'Fish Use'!A3</f>
        <v>CC1</v>
      </c>
      <c r="B23" s="16" t="str">
        <f>'Fish Use'!B3</f>
        <v>Catherine Creek</v>
      </c>
      <c r="C23" s="16" t="str">
        <f>'Fish Use'!D3</f>
        <v>Chinook</v>
      </c>
      <c r="D23" s="16" t="str">
        <f>'Fish Use'!E3</f>
        <v>Winter Rearing</v>
      </c>
      <c r="E23" s="16" t="str">
        <f>'Vulnerability Mapped'!C77</f>
        <v>Altered Flow Timing</v>
      </c>
      <c r="F23" s="18">
        <f>'Fish Use'!F3</f>
        <v>0.41620000000000001</v>
      </c>
      <c r="G23" s="18">
        <f>Population!D6</f>
        <v>0.36</v>
      </c>
      <c r="H23" s="19">
        <f>'Limiting Factors'!C13</f>
        <v>4.3099999999999996</v>
      </c>
      <c r="I23" s="18">
        <f>'Limiting Factors'!D13</f>
        <v>0.84475</v>
      </c>
      <c r="J23" s="17">
        <f>'Vulnerability Mapped'!D77</f>
        <v>13</v>
      </c>
      <c r="K23" s="17">
        <f>'Vulnerability Mapped'!E77</f>
        <v>13</v>
      </c>
      <c r="L23" s="18">
        <f>'Vulnerability Mapped'!H77</f>
        <v>0.22857142899999999</v>
      </c>
      <c r="M23" s="18">
        <f t="shared" si="0"/>
        <v>8.0362274436393544E-2</v>
      </c>
      <c r="N23" s="18">
        <f t="shared" si="1"/>
        <v>2.8930418797101676E-2</v>
      </c>
    </row>
    <row r="24" spans="1:14" ht="18" customHeight="1" x14ac:dyDescent="0.2">
      <c r="A24" s="16" t="str">
        <f>'Fish Use'!A3</f>
        <v>CC1</v>
      </c>
      <c r="B24" s="16" t="str">
        <f>'Fish Use'!B3</f>
        <v>Catherine Creek</v>
      </c>
      <c r="C24" s="16" t="str">
        <f>'Fish Use'!D3</f>
        <v>Chinook</v>
      </c>
      <c r="D24" s="16" t="str">
        <f>'Fish Use'!E3</f>
        <v>Winter Rearing</v>
      </c>
      <c r="E24" s="16" t="str">
        <f>'Vulnerability Mapped'!C81</f>
        <v>Decreased Sediment Quantity</v>
      </c>
      <c r="F24" s="18">
        <f>'Fish Use'!F3</f>
        <v>0.41620000000000001</v>
      </c>
      <c r="G24" s="18">
        <f>Population!D6</f>
        <v>0.36</v>
      </c>
      <c r="H24" s="19">
        <f>'Limiting Factors'!C6</f>
        <v>2.95</v>
      </c>
      <c r="I24" s="18">
        <f>'Limiting Factors'!D6</f>
        <v>0.53874999999999995</v>
      </c>
      <c r="J24" s="17">
        <f>'Vulnerability Mapped'!D81</f>
        <v>4</v>
      </c>
      <c r="K24" s="17">
        <f>'Vulnerability Mapped'!E81</f>
        <v>4</v>
      </c>
      <c r="L24" s="18">
        <f>'Vulnerability Mapped'!H81</f>
        <v>0.80714285699999999</v>
      </c>
      <c r="M24" s="18">
        <f t="shared" si="0"/>
        <v>0.18098382675368171</v>
      </c>
      <c r="N24" s="18">
        <f t="shared" si="1"/>
        <v>6.5154177631325416E-2</v>
      </c>
    </row>
    <row r="25" spans="1:14" ht="18" customHeight="1" x14ac:dyDescent="0.2">
      <c r="A25" s="16" t="str">
        <f>'Fish Use'!A3</f>
        <v>CC1</v>
      </c>
      <c r="B25" s="16" t="str">
        <f>'Fish Use'!B3</f>
        <v>Catherine Creek</v>
      </c>
      <c r="C25" s="16" t="str">
        <f>'Fish Use'!D3</f>
        <v>Chinook</v>
      </c>
      <c r="D25" s="16" t="str">
        <f>'Fish Use'!E3</f>
        <v>Winter Rearing</v>
      </c>
      <c r="E25" s="16" t="str">
        <f>'Vulnerability Mapped'!C84</f>
        <v>Increased Sediment Quantity</v>
      </c>
      <c r="F25" s="18">
        <f>'Fish Use'!F3</f>
        <v>0.41620000000000001</v>
      </c>
      <c r="G25" s="18">
        <f>Population!D6</f>
        <v>0.36</v>
      </c>
      <c r="H25" s="19">
        <f>'Limiting Factors'!C7</f>
        <v>4.51</v>
      </c>
      <c r="I25" s="18">
        <f>'Limiting Factors'!D7</f>
        <v>0.88975000000000004</v>
      </c>
      <c r="J25" s="17">
        <f>'Vulnerability Mapped'!D84</f>
        <v>8</v>
      </c>
      <c r="K25" s="17">
        <f>'Vulnerability Mapped'!E84</f>
        <v>8</v>
      </c>
      <c r="L25" s="18">
        <f>'Vulnerability Mapped'!H84</f>
        <v>0.55000000000000004</v>
      </c>
      <c r="M25" s="18">
        <f t="shared" si="0"/>
        <v>0.20367267250000001</v>
      </c>
      <c r="N25" s="18">
        <f t="shared" si="1"/>
        <v>7.3322162100000005E-2</v>
      </c>
    </row>
    <row r="26" spans="1:14" ht="18" customHeight="1" x14ac:dyDescent="0.2">
      <c r="A26" s="16" t="str">
        <f>'Fish Use'!A3</f>
        <v>CC1</v>
      </c>
      <c r="B26" s="16" t="str">
        <f>'Fish Use'!B3</f>
        <v>Catherine Creek</v>
      </c>
      <c r="C26" s="16" t="str">
        <f>'Fish Use'!D3</f>
        <v>Chinook</v>
      </c>
      <c r="D26" s="16" t="str">
        <f>'Fish Use'!E3</f>
        <v>Winter Rearing</v>
      </c>
      <c r="E26" s="16" t="str">
        <f>'Vulnerability Mapped'!C89</f>
        <v>Summer Water Temperature</v>
      </c>
      <c r="F26" s="18">
        <f>'Fish Use'!F3</f>
        <v>0.41620000000000001</v>
      </c>
      <c r="G26" s="18">
        <f>Population!D6</f>
        <v>0.36</v>
      </c>
      <c r="H26" s="19">
        <f>'Limiting Factors'!C14</f>
        <v>4.6399999999999997</v>
      </c>
      <c r="I26" s="18">
        <f>'Limiting Factors'!D14</f>
        <v>0.91900000000000004</v>
      </c>
      <c r="J26" s="17">
        <f>'Vulnerability Mapped'!D89</f>
        <v>15</v>
      </c>
      <c r="K26" s="17">
        <f>'Vulnerability Mapped'!E89</f>
        <v>15</v>
      </c>
      <c r="L26" s="18">
        <f>'Vulnerability Mapped'!H89</f>
        <v>0.1</v>
      </c>
      <c r="M26" s="18">
        <f t="shared" si="0"/>
        <v>3.824878000000001E-2</v>
      </c>
      <c r="N26" s="18">
        <f t="shared" si="1"/>
        <v>1.3769560800000004E-2</v>
      </c>
    </row>
    <row r="27" spans="1:14" ht="18" customHeight="1" x14ac:dyDescent="0.2">
      <c r="A27" s="16" t="str">
        <f>'Fish Use'!A3</f>
        <v>CC1</v>
      </c>
      <c r="B27" s="16" t="str">
        <f>'Fish Use'!B3</f>
        <v>Catherine Creek</v>
      </c>
      <c r="C27" s="16" t="str">
        <f>'Fish Use'!D3</f>
        <v>Chinook</v>
      </c>
      <c r="D27" s="16" t="str">
        <f>'Fish Use'!E3</f>
        <v>Winter Rearing</v>
      </c>
      <c r="E27" s="16" t="str">
        <f>'Vulnerability Mapped'!C91</f>
        <v>Winter Water Temperature</v>
      </c>
      <c r="F27" s="18">
        <f>'Fish Use'!F3</f>
        <v>0.41620000000000001</v>
      </c>
      <c r="G27" s="18">
        <f>Population!D6</f>
        <v>0.36</v>
      </c>
      <c r="H27" s="19">
        <f>'Limiting Factors'!C15</f>
        <v>3.91</v>
      </c>
      <c r="I27" s="18">
        <f>'Limiting Factors'!D15</f>
        <v>0.75475000000000003</v>
      </c>
      <c r="J27" s="17">
        <f>'Vulnerability Mapped'!D91</f>
        <v>2</v>
      </c>
      <c r="K27" s="17">
        <f>'Vulnerability Mapped'!E91</f>
        <v>2</v>
      </c>
      <c r="L27" s="18">
        <f>'Vulnerability Mapped'!H91</f>
        <v>0.93571428599999995</v>
      </c>
      <c r="M27" s="18">
        <f t="shared" si="0"/>
        <v>0.29393307473260771</v>
      </c>
      <c r="N27" s="18">
        <f t="shared" si="1"/>
        <v>0.10581590690373878</v>
      </c>
    </row>
    <row r="28" spans="1:14" ht="18" customHeight="1" x14ac:dyDescent="0.2">
      <c r="A28" s="16" t="str">
        <f>'Fish Use'!A3</f>
        <v>CC1</v>
      </c>
      <c r="B28" s="16" t="str">
        <f>'Fish Use'!B3</f>
        <v>Catherine Creek</v>
      </c>
      <c r="C28" s="16" t="str">
        <f>'Fish Use'!D3</f>
        <v>Chinook</v>
      </c>
      <c r="D28" s="16" t="str">
        <f>'Fish Use'!E3</f>
        <v>Winter Rearing</v>
      </c>
      <c r="E28" s="16" t="str">
        <f>'Vulnerability Mapped'!C90</f>
        <v>Water Quality</v>
      </c>
      <c r="F28" s="18">
        <f>'Fish Use'!F3</f>
        <v>0.41620000000000001</v>
      </c>
      <c r="G28" s="18">
        <f>Population!D6</f>
        <v>0.36</v>
      </c>
      <c r="H28" s="19">
        <f>'Limiting Factors'!C16</f>
        <v>5</v>
      </c>
      <c r="I28" s="18">
        <f>'Limiting Factors'!D16</f>
        <v>1</v>
      </c>
      <c r="J28" s="17">
        <f>'Vulnerability Mapped'!D90</f>
        <v>7</v>
      </c>
      <c r="K28" s="17">
        <f>'Vulnerability Mapped'!E90</f>
        <v>7</v>
      </c>
      <c r="L28" s="18">
        <f>'Vulnerability Mapped'!H90</f>
        <v>0.61428571399999998</v>
      </c>
      <c r="M28" s="18">
        <f t="shared" si="0"/>
        <v>0.25566571416680001</v>
      </c>
      <c r="N28" s="18">
        <f t="shared" si="1"/>
        <v>9.2039657100047995E-2</v>
      </c>
    </row>
    <row r="29" spans="1:14" ht="18" customHeight="1" x14ac:dyDescent="0.2">
      <c r="A29" s="16" t="str">
        <f>'Fish Use'!A3</f>
        <v>CC1</v>
      </c>
      <c r="B29" s="16" t="str">
        <f>'Fish Use'!B3</f>
        <v>Catherine Creek</v>
      </c>
      <c r="C29" s="16" t="str">
        <f>'Fish Use'!D3</f>
        <v>Chinook</v>
      </c>
      <c r="D29" s="16" t="str">
        <f>'Fish Use'!E3</f>
        <v>Winter Rearing</v>
      </c>
      <c r="E29" s="16" t="str">
        <f>'Vulnerability Mapped'!C86</f>
        <v>Predation</v>
      </c>
      <c r="F29" s="18">
        <f>'Fish Use'!F3</f>
        <v>0.41620000000000001</v>
      </c>
      <c r="G29" s="18">
        <f>Population!D6</f>
        <v>0.36</v>
      </c>
      <c r="H29" s="19">
        <f>'Limiting Factors'!C9</f>
        <v>4.22</v>
      </c>
      <c r="I29" s="18">
        <f>'Limiting Factors'!D9</f>
        <v>0.82450000000000001</v>
      </c>
      <c r="J29" s="17">
        <f>'Vulnerability Mapped'!D86</f>
        <v>11</v>
      </c>
      <c r="K29" s="17">
        <f>'Vulnerability Mapped'!E86</f>
        <v>11</v>
      </c>
      <c r="L29" s="18">
        <f>'Vulnerability Mapped'!H86</f>
        <v>0.35714285699999998</v>
      </c>
      <c r="M29" s="18">
        <f t="shared" si="0"/>
        <v>0.12255603566526331</v>
      </c>
      <c r="N29" s="18">
        <f t="shared" si="1"/>
        <v>4.4120172839494792E-2</v>
      </c>
    </row>
    <row r="30" spans="1:14" ht="18" customHeight="1" x14ac:dyDescent="0.2">
      <c r="A30" s="16" t="str">
        <f>'Fish Use'!A3</f>
        <v>CC1</v>
      </c>
      <c r="B30" s="16" t="str">
        <f>'Fish Use'!B3</f>
        <v>Catherine Creek</v>
      </c>
      <c r="C30" s="16" t="str">
        <f>'Fish Use'!D3</f>
        <v>Chinook</v>
      </c>
      <c r="D30" s="16" t="str">
        <f>'Fish Use'!E3</f>
        <v>Winter Rearing</v>
      </c>
      <c r="E30" s="16" t="str">
        <f>'Vulnerability Mapped'!C78</f>
        <v>Altered Primary Productivity</v>
      </c>
      <c r="F30" s="18">
        <f>'Fish Use'!F3</f>
        <v>0.41620000000000001</v>
      </c>
      <c r="G30" s="18">
        <f>Population!D6</f>
        <v>0.36</v>
      </c>
      <c r="H30" s="19">
        <f>'Limiting Factors'!C10</f>
        <v>4.3099999999999996</v>
      </c>
      <c r="I30" s="18">
        <f>'Limiting Factors'!D10</f>
        <v>0.84475</v>
      </c>
      <c r="J30" s="17">
        <f>'Vulnerability Mapped'!D78</f>
        <v>12</v>
      </c>
      <c r="K30" s="17">
        <f>'Vulnerability Mapped'!E78</f>
        <v>12</v>
      </c>
      <c r="L30" s="18">
        <f>'Vulnerability Mapped'!H78</f>
        <v>0.29285714299999999</v>
      </c>
      <c r="M30" s="18">
        <f t="shared" si="0"/>
        <v>0.10296416397879785</v>
      </c>
      <c r="N30" s="18">
        <f t="shared" si="1"/>
        <v>3.7067099032367226E-2</v>
      </c>
    </row>
    <row r="31" spans="1:14" ht="18" customHeight="1" x14ac:dyDescent="0.2">
      <c r="A31" s="16" t="str">
        <f>'Fish Use'!A3</f>
        <v>CC1</v>
      </c>
      <c r="B31" s="16" t="str">
        <f>'Fish Use'!B3</f>
        <v>Catherine Creek</v>
      </c>
      <c r="C31" s="16" t="str">
        <f>'Fish Use'!D3</f>
        <v>Chinook</v>
      </c>
      <c r="D31" s="16" t="str">
        <f>'Fish Use'!E3</f>
        <v>Winter Rearing</v>
      </c>
      <c r="E31" s="16" t="str">
        <f>'Vulnerability Mapped'!C85</f>
        <v>Non-Native Species Interactions and Competition</v>
      </c>
      <c r="F31" s="18">
        <f>'Fish Use'!F3</f>
        <v>0.41620000000000001</v>
      </c>
      <c r="G31" s="18">
        <f>Population!D6</f>
        <v>0.36</v>
      </c>
      <c r="H31" s="19">
        <f>'Limiting Factors'!C11</f>
        <v>4.6399999999999997</v>
      </c>
      <c r="I31" s="18">
        <f>'Limiting Factors'!D11</f>
        <v>0.91900000000000004</v>
      </c>
      <c r="J31" s="17">
        <f>'Vulnerability Mapped'!D85</f>
        <v>12</v>
      </c>
      <c r="K31" s="17">
        <f>'Vulnerability Mapped'!E85</f>
        <v>12</v>
      </c>
      <c r="L31" s="18">
        <f>'Vulnerability Mapped'!H85</f>
        <v>0.29285714299999999</v>
      </c>
      <c r="M31" s="18">
        <f t="shared" si="0"/>
        <v>0.1120142843403554</v>
      </c>
      <c r="N31" s="18">
        <f t="shared" si="1"/>
        <v>4.0325142362527946E-2</v>
      </c>
    </row>
    <row r="32" spans="1:14" ht="18" customHeight="1" x14ac:dyDescent="0.2">
      <c r="A32" s="16" t="str">
        <f>'Fish Use'!A4</f>
        <v>CC1</v>
      </c>
      <c r="B32" s="16" t="str">
        <f>'Fish Use'!B4</f>
        <v>Catherine Creek</v>
      </c>
      <c r="C32" s="16" t="str">
        <f>'Fish Use'!D4</f>
        <v>Chinook</v>
      </c>
      <c r="D32" s="16" t="str">
        <f>'Fish Use'!E4</f>
        <v>Summer Rearing</v>
      </c>
      <c r="E32" s="16" t="str">
        <f>'Vulnerability Mapped'!C64</f>
        <v>Anthropogenic Barriers</v>
      </c>
      <c r="F32" s="18">
        <f>'Fish Use'!F4</f>
        <v>0.41620000000000001</v>
      </c>
      <c r="G32" s="18">
        <f>Population!D4</f>
        <v>0.21</v>
      </c>
      <c r="H32" s="19">
        <f>'Limiting Factors'!C8</f>
        <v>3.68</v>
      </c>
      <c r="I32" s="18">
        <f>'Limiting Factors'!D8</f>
        <v>0.70299999999999996</v>
      </c>
      <c r="J32" s="17">
        <f>'Vulnerability Mapped'!D64</f>
        <v>7</v>
      </c>
      <c r="K32" s="17">
        <f>'Vulnerability Mapped'!E64</f>
        <v>7</v>
      </c>
      <c r="L32" s="18">
        <f>'Vulnerability Mapped'!H64</f>
        <v>0.61428571399999998</v>
      </c>
      <c r="M32" s="18">
        <f t="shared" si="0"/>
        <v>0.17973299705926038</v>
      </c>
      <c r="N32" s="18">
        <f t="shared" si="1"/>
        <v>3.7743929382444676E-2</v>
      </c>
    </row>
    <row r="33" spans="1:14" ht="18" customHeight="1" x14ac:dyDescent="0.2">
      <c r="A33" s="16" t="str">
        <f>'Fish Use'!A4</f>
        <v>CC1</v>
      </c>
      <c r="B33" s="16" t="str">
        <f>'Fish Use'!B4</f>
        <v>Catherine Creek</v>
      </c>
      <c r="C33" s="16" t="str">
        <f>'Fish Use'!D4</f>
        <v>Chinook</v>
      </c>
      <c r="D33" s="16" t="str">
        <f>'Fish Use'!E4</f>
        <v>Summer Rearing</v>
      </c>
      <c r="E33" s="16" t="str">
        <f>'Vulnerability Mapped'!C72</f>
        <v>Riparian Condition</v>
      </c>
      <c r="F33" s="18">
        <f>'Fish Use'!F4</f>
        <v>0.41620000000000001</v>
      </c>
      <c r="G33" s="18">
        <f>Population!D4</f>
        <v>0.21</v>
      </c>
      <c r="H33" s="19">
        <f>'Limiting Factors'!C2</f>
        <v>4.57</v>
      </c>
      <c r="I33" s="18">
        <f>'Limiting Factors'!D2</f>
        <v>0.90325</v>
      </c>
      <c r="J33" s="17">
        <f>'Vulnerability Mapped'!D72</f>
        <v>5</v>
      </c>
      <c r="K33" s="17">
        <f>'Vulnerability Mapped'!E72</f>
        <v>5</v>
      </c>
      <c r="L33" s="18">
        <f>'Vulnerability Mapped'!H72</f>
        <v>0.74285714300000005</v>
      </c>
      <c r="M33" s="18">
        <f t="shared" si="0"/>
        <v>0.27926425433941898</v>
      </c>
      <c r="N33" s="18">
        <f t="shared" si="1"/>
        <v>5.8645493411277984E-2</v>
      </c>
    </row>
    <row r="34" spans="1:14" ht="18" customHeight="1" x14ac:dyDescent="0.2">
      <c r="A34" s="16" t="str">
        <f>'Fish Use'!A4</f>
        <v>CC1</v>
      </c>
      <c r="B34" s="16" t="str">
        <f>'Fish Use'!B4</f>
        <v>Catherine Creek</v>
      </c>
      <c r="C34" s="16" t="str">
        <f>'Fish Use'!D4</f>
        <v>Chinook</v>
      </c>
      <c r="D34" s="16" t="str">
        <f>'Fish Use'!E4</f>
        <v>Summer Rearing</v>
      </c>
      <c r="E34" s="16" t="str">
        <f>'Vulnerability Mapped'!C68</f>
        <v>Floodplain Condition</v>
      </c>
      <c r="F34" s="18">
        <f>'Fish Use'!F4</f>
        <v>0.41620000000000001</v>
      </c>
      <c r="G34" s="18">
        <f>Population!D4</f>
        <v>0.21</v>
      </c>
      <c r="H34" s="19">
        <f>'Limiting Factors'!C3</f>
        <v>4.78</v>
      </c>
      <c r="I34" s="18">
        <f>'Limiting Factors'!D3</f>
        <v>0.95050000000000001</v>
      </c>
      <c r="J34" s="17">
        <f>'Vulnerability Mapped'!D68</f>
        <v>10</v>
      </c>
      <c r="K34" s="17">
        <f>'Vulnerability Mapped'!E68</f>
        <v>10</v>
      </c>
      <c r="L34" s="18">
        <f>'Vulnerability Mapped'!H68</f>
        <v>0.42142857099999997</v>
      </c>
      <c r="M34" s="18">
        <f t="shared" si="0"/>
        <v>0.16671634197331509</v>
      </c>
      <c r="N34" s="18">
        <f t="shared" si="1"/>
        <v>3.5010431814396163E-2</v>
      </c>
    </row>
    <row r="35" spans="1:14" ht="18" customHeight="1" x14ac:dyDescent="0.2">
      <c r="A35" s="16" t="str">
        <f>'Fish Use'!A4</f>
        <v>CC1</v>
      </c>
      <c r="B35" s="16" t="str">
        <f>'Fish Use'!B4</f>
        <v>Catherine Creek</v>
      </c>
      <c r="C35" s="16" t="str">
        <f>'Fish Use'!D4</f>
        <v>Chinook</v>
      </c>
      <c r="D35" s="16" t="str">
        <f>'Fish Use'!E4</f>
        <v>Summer Rearing</v>
      </c>
      <c r="E35" s="16" t="str">
        <f>'Vulnerability Mapped'!C73</f>
        <v>Side Channel and Wetland Habitat</v>
      </c>
      <c r="F35" s="18">
        <f>'Fish Use'!F4</f>
        <v>0.41620000000000001</v>
      </c>
      <c r="G35" s="18">
        <f>Population!D4</f>
        <v>0.21</v>
      </c>
      <c r="H35" s="19">
        <f>'Limiting Factors'!C4</f>
        <v>4.08</v>
      </c>
      <c r="I35" s="18">
        <f>'Limiting Factors'!D4</f>
        <v>0.79300000000000004</v>
      </c>
      <c r="J35" s="17">
        <f>'Vulnerability Mapped'!D73</f>
        <v>4</v>
      </c>
      <c r="K35" s="17">
        <f>'Vulnerability Mapped'!E73</f>
        <v>4</v>
      </c>
      <c r="L35" s="18">
        <f>'Vulnerability Mapped'!H73</f>
        <v>0.80714285699999999</v>
      </c>
      <c r="M35" s="18">
        <f t="shared" si="0"/>
        <v>0.26639475566713622</v>
      </c>
      <c r="N35" s="18">
        <f t="shared" si="1"/>
        <v>5.5942898690098601E-2</v>
      </c>
    </row>
    <row r="36" spans="1:14" ht="18" customHeight="1" x14ac:dyDescent="0.2">
      <c r="A36" s="16" t="str">
        <f>'Fish Use'!A4</f>
        <v>CC1</v>
      </c>
      <c r="B36" s="16" t="str">
        <f>'Fish Use'!B4</f>
        <v>Catherine Creek</v>
      </c>
      <c r="C36" s="16" t="str">
        <f>'Fish Use'!D4</f>
        <v>Chinook</v>
      </c>
      <c r="D36" s="16" t="str">
        <f>'Fish Use'!E4</f>
        <v>Summer Rearing</v>
      </c>
      <c r="E36" s="16" t="str">
        <f>'Vulnerability Mapped'!C65</f>
        <v>Channel and Habitat Structure</v>
      </c>
      <c r="F36" s="18">
        <f>'Fish Use'!F4</f>
        <v>0.41620000000000001</v>
      </c>
      <c r="G36" s="18">
        <f>Population!D4</f>
        <v>0.21</v>
      </c>
      <c r="H36" s="19">
        <f>'Limiting Factors'!C5</f>
        <v>4.57</v>
      </c>
      <c r="I36" s="18">
        <f>'Limiting Factors'!D5</f>
        <v>0.90325</v>
      </c>
      <c r="J36" s="17">
        <f>'Vulnerability Mapped'!D65</f>
        <v>3</v>
      </c>
      <c r="K36" s="17">
        <f>'Vulnerability Mapped'!E65</f>
        <v>3</v>
      </c>
      <c r="L36" s="18">
        <f>'Vulnerability Mapped'!H65</f>
        <v>0.87142857100000004</v>
      </c>
      <c r="M36" s="18">
        <f t="shared" si="0"/>
        <v>0.3275984519817432</v>
      </c>
      <c r="N36" s="18">
        <f t="shared" si="1"/>
        <v>6.8795674916166075E-2</v>
      </c>
    </row>
    <row r="37" spans="1:14" ht="18" customHeight="1" x14ac:dyDescent="0.2">
      <c r="A37" s="16" t="str">
        <f>'Fish Use'!A4</f>
        <v>CC1</v>
      </c>
      <c r="B37" s="16" t="str">
        <f>'Fish Use'!B4</f>
        <v>Catherine Creek</v>
      </c>
      <c r="C37" s="16" t="str">
        <f>'Fish Use'!D4</f>
        <v>Chinook</v>
      </c>
      <c r="D37" s="16" t="str">
        <f>'Fish Use'!E4</f>
        <v>Summer Rearing</v>
      </c>
      <c r="E37" s="16" t="str">
        <f>'Vulnerability Mapped'!C67</f>
        <v>Decreased Water Quantity</v>
      </c>
      <c r="F37" s="18">
        <f>'Fish Use'!F4</f>
        <v>0.41620000000000001</v>
      </c>
      <c r="G37" s="18">
        <f>Population!D4</f>
        <v>0.21</v>
      </c>
      <c r="H37" s="19">
        <f>'Limiting Factors'!C12</f>
        <v>5</v>
      </c>
      <c r="I37" s="18">
        <f>'Limiting Factors'!D12</f>
        <v>1</v>
      </c>
      <c r="J37" s="17">
        <f>'Vulnerability Mapped'!D67</f>
        <v>2</v>
      </c>
      <c r="K37" s="17">
        <f>'Vulnerability Mapped'!E67</f>
        <v>2</v>
      </c>
      <c r="L37" s="18">
        <f>'Vulnerability Mapped'!H67</f>
        <v>0.93571428599999995</v>
      </c>
      <c r="M37" s="18">
        <f t="shared" si="0"/>
        <v>0.38944428583320001</v>
      </c>
      <c r="N37" s="18">
        <f t="shared" si="1"/>
        <v>8.1783300024972E-2</v>
      </c>
    </row>
    <row r="38" spans="1:14" ht="18" customHeight="1" x14ac:dyDescent="0.2">
      <c r="A38" s="16" t="str">
        <f>'Fish Use'!A4</f>
        <v>CC1</v>
      </c>
      <c r="B38" s="16" t="str">
        <f>'Fish Use'!B4</f>
        <v>Catherine Creek</v>
      </c>
      <c r="C38" s="16" t="str">
        <f>'Fish Use'!D4</f>
        <v>Chinook</v>
      </c>
      <c r="D38" s="16" t="str">
        <f>'Fish Use'!E4</f>
        <v>Summer Rearing</v>
      </c>
      <c r="E38" s="16" t="str">
        <f>'Vulnerability Mapped'!C62</f>
        <v>Altered Flow Timing</v>
      </c>
      <c r="F38" s="18">
        <f>'Fish Use'!F4</f>
        <v>0.41620000000000001</v>
      </c>
      <c r="G38" s="18">
        <f>Population!D4</f>
        <v>0.21</v>
      </c>
      <c r="H38" s="19">
        <f>'Limiting Factors'!C13</f>
        <v>4.3099999999999996</v>
      </c>
      <c r="I38" s="18">
        <f>'Limiting Factors'!D13</f>
        <v>0.84475</v>
      </c>
      <c r="J38" s="17">
        <f>'Vulnerability Mapped'!D62</f>
        <v>6</v>
      </c>
      <c r="K38" s="17">
        <f>'Vulnerability Mapped'!E62</f>
        <v>6</v>
      </c>
      <c r="L38" s="18">
        <f>'Vulnerability Mapped'!H62</f>
        <v>0.678571429</v>
      </c>
      <c r="M38" s="18">
        <f t="shared" si="0"/>
        <v>0.23857550193639357</v>
      </c>
      <c r="N38" s="18">
        <f t="shared" si="1"/>
        <v>5.010085540664265E-2</v>
      </c>
    </row>
    <row r="39" spans="1:14" ht="18" customHeight="1" x14ac:dyDescent="0.2">
      <c r="A39" s="16" t="str">
        <f>'Fish Use'!A4</f>
        <v>CC1</v>
      </c>
      <c r="B39" s="16" t="str">
        <f>'Fish Use'!B4</f>
        <v>Catherine Creek</v>
      </c>
      <c r="C39" s="16" t="str">
        <f>'Fish Use'!D4</f>
        <v>Chinook</v>
      </c>
      <c r="D39" s="16" t="str">
        <f>'Fish Use'!E4</f>
        <v>Summer Rearing</v>
      </c>
      <c r="E39" s="16" t="str">
        <f>'Vulnerability Mapped'!C66</f>
        <v>Decreased Sediment Quantity</v>
      </c>
      <c r="F39" s="18">
        <f>'Fish Use'!F4</f>
        <v>0.41620000000000001</v>
      </c>
      <c r="G39" s="18">
        <f>Population!D4</f>
        <v>0.21</v>
      </c>
      <c r="H39" s="19">
        <f>'Limiting Factors'!C6</f>
        <v>2.95</v>
      </c>
      <c r="I39" s="18">
        <f>'Limiting Factors'!D6</f>
        <v>0.53874999999999995</v>
      </c>
      <c r="J39" s="17">
        <f>'Vulnerability Mapped'!D66</f>
        <v>12</v>
      </c>
      <c r="K39" s="17">
        <f>'Vulnerability Mapped'!E66</f>
        <v>12</v>
      </c>
      <c r="L39" s="18">
        <f>'Vulnerability Mapped'!H66</f>
        <v>0.29285714299999999</v>
      </c>
      <c r="M39" s="18">
        <f t="shared" si="0"/>
        <v>6.5666698246318239E-2</v>
      </c>
      <c r="N39" s="18">
        <f t="shared" si="1"/>
        <v>1.3790006631726829E-2</v>
      </c>
    </row>
    <row r="40" spans="1:14" ht="18" customHeight="1" x14ac:dyDescent="0.2">
      <c r="A40" s="16" t="str">
        <f>'Fish Use'!A4</f>
        <v>CC1</v>
      </c>
      <c r="B40" s="16" t="str">
        <f>'Fish Use'!B4</f>
        <v>Catherine Creek</v>
      </c>
      <c r="C40" s="16" t="str">
        <f>'Fish Use'!D4</f>
        <v>Chinook</v>
      </c>
      <c r="D40" s="16" t="str">
        <f>'Fish Use'!E4</f>
        <v>Summer Rearing</v>
      </c>
      <c r="E40" s="16" t="str">
        <f>'Vulnerability Mapped'!C69</f>
        <v>Increased Sediment Quantity</v>
      </c>
      <c r="F40" s="18">
        <f>'Fish Use'!F4</f>
        <v>0.41620000000000001</v>
      </c>
      <c r="G40" s="18">
        <f>Population!D4</f>
        <v>0.21</v>
      </c>
      <c r="H40" s="19">
        <f>'Limiting Factors'!C7</f>
        <v>4.51</v>
      </c>
      <c r="I40" s="18">
        <f>'Limiting Factors'!D7</f>
        <v>0.88975000000000004</v>
      </c>
      <c r="J40" s="17">
        <f>'Vulnerability Mapped'!D69</f>
        <v>14</v>
      </c>
      <c r="K40" s="17">
        <f>'Vulnerability Mapped'!E69</f>
        <v>14</v>
      </c>
      <c r="L40" s="18">
        <f>'Vulnerability Mapped'!H69</f>
        <v>0.164285714</v>
      </c>
      <c r="M40" s="18">
        <f t="shared" si="0"/>
        <v>6.0837291679910303E-2</v>
      </c>
      <c r="N40" s="18">
        <f t="shared" si="1"/>
        <v>1.2775831252781164E-2</v>
      </c>
    </row>
    <row r="41" spans="1:14" ht="18" customHeight="1" x14ac:dyDescent="0.2">
      <c r="A41" s="16" t="str">
        <f>'Fish Use'!A4</f>
        <v>CC1</v>
      </c>
      <c r="B41" s="16" t="str">
        <f>'Fish Use'!B4</f>
        <v>Catherine Creek</v>
      </c>
      <c r="C41" s="16" t="str">
        <f>'Fish Use'!D4</f>
        <v>Chinook</v>
      </c>
      <c r="D41" s="16" t="str">
        <f>'Fish Use'!E4</f>
        <v>Summer Rearing</v>
      </c>
      <c r="E41" s="16" t="str">
        <f>'Vulnerability Mapped'!C74</f>
        <v>Summer Water Temperature</v>
      </c>
      <c r="F41" s="18">
        <f>'Fish Use'!F4</f>
        <v>0.41620000000000001</v>
      </c>
      <c r="G41" s="18">
        <f>Population!D4</f>
        <v>0.21</v>
      </c>
      <c r="H41" s="19">
        <f>'Limiting Factors'!C14</f>
        <v>4.6399999999999997</v>
      </c>
      <c r="I41" s="18">
        <f>'Limiting Factors'!D14</f>
        <v>0.91900000000000004</v>
      </c>
      <c r="J41" s="17">
        <f>'Vulnerability Mapped'!D74</f>
        <v>1</v>
      </c>
      <c r="K41" s="17">
        <f>'Vulnerability Mapped'!E74</f>
        <v>1</v>
      </c>
      <c r="L41" s="18">
        <f>'Vulnerability Mapped'!H74</f>
        <v>1</v>
      </c>
      <c r="M41" s="18">
        <f t="shared" si="0"/>
        <v>0.38248780000000004</v>
      </c>
      <c r="N41" s="18">
        <f t="shared" si="1"/>
        <v>8.032243800000001E-2</v>
      </c>
    </row>
    <row r="42" spans="1:14" ht="18" customHeight="1" x14ac:dyDescent="0.2">
      <c r="A42" s="16" t="str">
        <f>'Fish Use'!A4</f>
        <v>CC1</v>
      </c>
      <c r="B42" s="16" t="str">
        <f>'Fish Use'!B4</f>
        <v>Catherine Creek</v>
      </c>
      <c r="C42" s="16" t="str">
        <f>'Fish Use'!D4</f>
        <v>Chinook</v>
      </c>
      <c r="D42" s="16" t="str">
        <f>'Fish Use'!E4</f>
        <v>Summer Rearing</v>
      </c>
      <c r="E42" s="16" t="str">
        <f>'Vulnerability Mapped'!C76</f>
        <v>Winter Water Temperature</v>
      </c>
      <c r="F42" s="18">
        <f>'Fish Use'!F4</f>
        <v>0.41620000000000001</v>
      </c>
      <c r="G42" s="18">
        <f>Population!D4</f>
        <v>0.21</v>
      </c>
      <c r="H42" s="19">
        <f>'Limiting Factors'!C15</f>
        <v>3.91</v>
      </c>
      <c r="I42" s="18">
        <f>'Limiting Factors'!D15</f>
        <v>0.75475000000000003</v>
      </c>
      <c r="J42" s="17">
        <f>'Vulnerability Mapped'!D76</f>
        <v>15</v>
      </c>
      <c r="K42" s="17">
        <f>'Vulnerability Mapped'!E76</f>
        <v>15</v>
      </c>
      <c r="L42" s="18">
        <f>'Vulnerability Mapped'!H76</f>
        <v>0.1</v>
      </c>
      <c r="M42" s="18">
        <f t="shared" si="0"/>
        <v>3.1412695000000004E-2</v>
      </c>
      <c r="N42" s="18">
        <f t="shared" si="1"/>
        <v>6.5966659500000004E-3</v>
      </c>
    </row>
    <row r="43" spans="1:14" ht="18" customHeight="1" x14ac:dyDescent="0.2">
      <c r="A43" s="16" t="str">
        <f>'Fish Use'!A4</f>
        <v>CC1</v>
      </c>
      <c r="B43" s="16" t="str">
        <f>'Fish Use'!B4</f>
        <v>Catherine Creek</v>
      </c>
      <c r="C43" s="16" t="str">
        <f>'Fish Use'!D4</f>
        <v>Chinook</v>
      </c>
      <c r="D43" s="16" t="str">
        <f>'Fish Use'!E4</f>
        <v>Summer Rearing</v>
      </c>
      <c r="E43" s="16" t="str">
        <f>'Vulnerability Mapped'!C75</f>
        <v>Water Quality</v>
      </c>
      <c r="F43" s="18">
        <f>'Fish Use'!F4</f>
        <v>0.41620000000000001</v>
      </c>
      <c r="G43" s="18">
        <f>Population!D4</f>
        <v>0.21</v>
      </c>
      <c r="H43" s="19">
        <f>'Limiting Factors'!C16</f>
        <v>5</v>
      </c>
      <c r="I43" s="18">
        <f>'Limiting Factors'!D16</f>
        <v>1</v>
      </c>
      <c r="J43" s="17">
        <f>'Vulnerability Mapped'!D75</f>
        <v>9</v>
      </c>
      <c r="K43" s="17">
        <f>'Vulnerability Mapped'!E75</f>
        <v>9</v>
      </c>
      <c r="L43" s="18">
        <f>'Vulnerability Mapped'!H75</f>
        <v>0.485714286</v>
      </c>
      <c r="M43" s="18">
        <f t="shared" si="0"/>
        <v>0.2021542858332</v>
      </c>
      <c r="N43" s="18">
        <f t="shared" si="1"/>
        <v>4.2452400024971998E-2</v>
      </c>
    </row>
    <row r="44" spans="1:14" ht="18" customHeight="1" x14ac:dyDescent="0.2">
      <c r="A44" s="16" t="str">
        <f>'Fish Use'!A4</f>
        <v>CC1</v>
      </c>
      <c r="B44" s="16" t="str">
        <f>'Fish Use'!B4</f>
        <v>Catherine Creek</v>
      </c>
      <c r="C44" s="16" t="str">
        <f>'Fish Use'!D4</f>
        <v>Chinook</v>
      </c>
      <c r="D44" s="16" t="str">
        <f>'Fish Use'!E4</f>
        <v>Summer Rearing</v>
      </c>
      <c r="E44" s="16" t="str">
        <f>'Vulnerability Mapped'!C71</f>
        <v>Predation</v>
      </c>
      <c r="F44" s="18">
        <f>'Fish Use'!F4</f>
        <v>0.41620000000000001</v>
      </c>
      <c r="G44" s="18">
        <f>Population!D4</f>
        <v>0.21</v>
      </c>
      <c r="H44" s="19">
        <f>'Limiting Factors'!C9</f>
        <v>4.22</v>
      </c>
      <c r="I44" s="18">
        <f>'Limiting Factors'!D9</f>
        <v>0.82450000000000001</v>
      </c>
      <c r="J44" s="17">
        <f>'Vulnerability Mapped'!D71</f>
        <v>13</v>
      </c>
      <c r="K44" s="17">
        <f>'Vulnerability Mapped'!E71</f>
        <v>13</v>
      </c>
      <c r="L44" s="18">
        <f>'Vulnerability Mapped'!H71</f>
        <v>0.22857142899999999</v>
      </c>
      <c r="M44" s="18">
        <f t="shared" si="0"/>
        <v>7.8435863004210113E-2</v>
      </c>
      <c r="N44" s="18">
        <f t="shared" si="1"/>
        <v>1.6471531230884122E-2</v>
      </c>
    </row>
    <row r="45" spans="1:14" ht="18" customHeight="1" x14ac:dyDescent="0.2">
      <c r="A45" s="16" t="str">
        <f>'Fish Use'!A4</f>
        <v>CC1</v>
      </c>
      <c r="B45" s="16" t="str">
        <f>'Fish Use'!B4</f>
        <v>Catherine Creek</v>
      </c>
      <c r="C45" s="16" t="str">
        <f>'Fish Use'!D4</f>
        <v>Chinook</v>
      </c>
      <c r="D45" s="16" t="str">
        <f>'Fish Use'!E4</f>
        <v>Summer Rearing</v>
      </c>
      <c r="E45" s="16" t="str">
        <f>'Vulnerability Mapped'!C63</f>
        <v>Altered Primary Productivity</v>
      </c>
      <c r="F45" s="18">
        <f>'Fish Use'!F4</f>
        <v>0.41620000000000001</v>
      </c>
      <c r="G45" s="18">
        <f>Population!D4</f>
        <v>0.21</v>
      </c>
      <c r="H45" s="19">
        <f>'Limiting Factors'!C10</f>
        <v>4.3099999999999996</v>
      </c>
      <c r="I45" s="18">
        <f>'Limiting Factors'!D10</f>
        <v>0.84475</v>
      </c>
      <c r="J45" s="17">
        <f>'Vulnerability Mapped'!D63</f>
        <v>8</v>
      </c>
      <c r="K45" s="17">
        <f>'Vulnerability Mapped'!E63</f>
        <v>8</v>
      </c>
      <c r="L45" s="18">
        <f>'Vulnerability Mapped'!H63</f>
        <v>0.55000000000000004</v>
      </c>
      <c r="M45" s="18">
        <f t="shared" si="0"/>
        <v>0.19337172250000001</v>
      </c>
      <c r="N45" s="18">
        <f t="shared" si="1"/>
        <v>4.0608061724999998E-2</v>
      </c>
    </row>
    <row r="46" spans="1:14" ht="18" customHeight="1" x14ac:dyDescent="0.2">
      <c r="A46" s="16" t="str">
        <f>'Fish Use'!A4</f>
        <v>CC1</v>
      </c>
      <c r="B46" s="16" t="str">
        <f>'Fish Use'!B4</f>
        <v>Catherine Creek</v>
      </c>
      <c r="C46" s="16" t="str">
        <f>'Fish Use'!D4</f>
        <v>Chinook</v>
      </c>
      <c r="D46" s="16" t="str">
        <f>'Fish Use'!E4</f>
        <v>Summer Rearing</v>
      </c>
      <c r="E46" s="16" t="str">
        <f>'Vulnerability Mapped'!C70</f>
        <v>Non-Native Species Interactions and Competition</v>
      </c>
      <c r="F46" s="18">
        <f>'Fish Use'!F4</f>
        <v>0.41620000000000001</v>
      </c>
      <c r="G46" s="18">
        <f>Population!D4</f>
        <v>0.21</v>
      </c>
      <c r="H46" s="19">
        <f>'Limiting Factors'!C11</f>
        <v>4.6399999999999997</v>
      </c>
      <c r="I46" s="18">
        <f>'Limiting Factors'!D11</f>
        <v>0.91900000000000004</v>
      </c>
      <c r="J46" s="17">
        <f>'Vulnerability Mapped'!D70</f>
        <v>11</v>
      </c>
      <c r="K46" s="17">
        <f>'Vulnerability Mapped'!E70</f>
        <v>11</v>
      </c>
      <c r="L46" s="18">
        <f>'Vulnerability Mapped'!H70</f>
        <v>0.35714285699999998</v>
      </c>
      <c r="M46" s="18">
        <f t="shared" si="0"/>
        <v>0.13660278565964462</v>
      </c>
      <c r="N46" s="18">
        <f t="shared" si="1"/>
        <v>2.868658498852537E-2</v>
      </c>
    </row>
    <row r="47" spans="1:14" ht="18" customHeight="1" x14ac:dyDescent="0.2">
      <c r="A47" s="16" t="str">
        <f>'Fish Use'!A5</f>
        <v>CC1</v>
      </c>
      <c r="B47" s="16" t="str">
        <f>'Fish Use'!B5</f>
        <v>Catherine Creek</v>
      </c>
      <c r="C47" s="16" t="str">
        <f>'Fish Use'!D5</f>
        <v>Chinook</v>
      </c>
      <c r="D47" s="16" t="str">
        <f>'Fish Use'!E5</f>
        <v>Migration</v>
      </c>
      <c r="E47" s="16" t="str">
        <f>'Vulnerability Mapped'!C34</f>
        <v>Anthropogenic Barriers</v>
      </c>
      <c r="F47" s="18">
        <f>'Fish Use'!F5</f>
        <v>0.41620000000000001</v>
      </c>
      <c r="G47" s="18">
        <f>Population!D8</f>
        <v>0.3</v>
      </c>
      <c r="H47" s="19">
        <f>'Limiting Factors'!C8</f>
        <v>3.68</v>
      </c>
      <c r="I47" s="18">
        <f>'Limiting Factors'!D8</f>
        <v>0.70299999999999996</v>
      </c>
      <c r="J47" s="17">
        <f>'Vulnerability Mapped'!D34</f>
        <v>2</v>
      </c>
      <c r="K47" s="17">
        <f>'Vulnerability Mapped'!E34</f>
        <v>13</v>
      </c>
      <c r="L47" s="18">
        <f>'Vulnerability Mapped'!H34</f>
        <v>0.93571428599999995</v>
      </c>
      <c r="M47" s="18">
        <f t="shared" si="0"/>
        <v>0.27377933294073958</v>
      </c>
      <c r="N47" s="18">
        <f t="shared" si="1"/>
        <v>8.2133799882221872E-2</v>
      </c>
    </row>
    <row r="48" spans="1:14" ht="18" customHeight="1" x14ac:dyDescent="0.2">
      <c r="A48" s="16" t="str">
        <f>'Fish Use'!A5</f>
        <v>CC1</v>
      </c>
      <c r="B48" s="16" t="str">
        <f>'Fish Use'!B5</f>
        <v>Catherine Creek</v>
      </c>
      <c r="C48" s="16" t="str">
        <f>'Fish Use'!D5</f>
        <v>Chinook</v>
      </c>
      <c r="D48" s="16" t="str">
        <f>'Fish Use'!E5</f>
        <v>Migration</v>
      </c>
      <c r="E48" s="16" t="str">
        <f>'Vulnerability Mapped'!C42</f>
        <v>Riparian Condition</v>
      </c>
      <c r="F48" s="18">
        <f>'Fish Use'!F5</f>
        <v>0.41620000000000001</v>
      </c>
      <c r="G48" s="18">
        <f>Population!D8</f>
        <v>0.3</v>
      </c>
      <c r="H48" s="19">
        <f>'Limiting Factors'!C2</f>
        <v>4.57</v>
      </c>
      <c r="I48" s="18">
        <f>'Limiting Factors'!D2</f>
        <v>0.90325</v>
      </c>
      <c r="J48" s="17">
        <f>'Vulnerability Mapped'!D42</f>
        <v>9</v>
      </c>
      <c r="K48" s="17">
        <f>'Vulnerability Mapped'!E42</f>
        <v>14</v>
      </c>
      <c r="L48" s="18">
        <f>'Vulnerability Mapped'!H42</f>
        <v>0.485714286</v>
      </c>
      <c r="M48" s="18">
        <f t="shared" si="0"/>
        <v>0.1825958586788379</v>
      </c>
      <c r="N48" s="18">
        <f t="shared" si="1"/>
        <v>5.4778757603651369E-2</v>
      </c>
    </row>
    <row r="49" spans="1:14" ht="18" customHeight="1" x14ac:dyDescent="0.2">
      <c r="A49" s="16" t="str">
        <f>'Fish Use'!A5</f>
        <v>CC1</v>
      </c>
      <c r="B49" s="16" t="str">
        <f>'Fish Use'!B5</f>
        <v>Catherine Creek</v>
      </c>
      <c r="C49" s="16" t="str">
        <f>'Fish Use'!D5</f>
        <v>Chinook</v>
      </c>
      <c r="D49" s="16" t="str">
        <f>'Fish Use'!E5</f>
        <v>Migration</v>
      </c>
      <c r="E49" s="16" t="str">
        <f>'Vulnerability Mapped'!C38</f>
        <v>Floodplain Condition</v>
      </c>
      <c r="F49" s="18">
        <f>'Fish Use'!F5</f>
        <v>0.41620000000000001</v>
      </c>
      <c r="G49" s="18">
        <f>Population!D8</f>
        <v>0.3</v>
      </c>
      <c r="H49" s="19">
        <f>'Limiting Factors'!C3</f>
        <v>4.78</v>
      </c>
      <c r="I49" s="18">
        <f>'Limiting Factors'!D3</f>
        <v>0.95050000000000001</v>
      </c>
      <c r="J49" s="17">
        <f>'Vulnerability Mapped'!D38</f>
        <v>6</v>
      </c>
      <c r="K49" s="17">
        <f>'Vulnerability Mapped'!E38</f>
        <v>8</v>
      </c>
      <c r="L49" s="18">
        <f>'Vulnerability Mapped'!H38</f>
        <v>0.678571429</v>
      </c>
      <c r="M49" s="18">
        <f t="shared" si="0"/>
        <v>0.2684415680266849</v>
      </c>
      <c r="N49" s="18">
        <f t="shared" si="1"/>
        <v>8.0532470408005472E-2</v>
      </c>
    </row>
    <row r="50" spans="1:14" ht="18" customHeight="1" x14ac:dyDescent="0.2">
      <c r="A50" s="16" t="str">
        <f>'Fish Use'!A5</f>
        <v>CC1</v>
      </c>
      <c r="B50" s="16" t="str">
        <f>'Fish Use'!B5</f>
        <v>Catherine Creek</v>
      </c>
      <c r="C50" s="16" t="str">
        <f>'Fish Use'!D5</f>
        <v>Chinook</v>
      </c>
      <c r="D50" s="16" t="str">
        <f>'Fish Use'!E5</f>
        <v>Migration</v>
      </c>
      <c r="E50" s="16" t="str">
        <f>'Vulnerability Mapped'!C43</f>
        <v>Side Channel and Wetland Habitat</v>
      </c>
      <c r="F50" s="18">
        <f>'Fish Use'!F5</f>
        <v>0.41620000000000001</v>
      </c>
      <c r="G50" s="18">
        <f>Population!D8</f>
        <v>0.3</v>
      </c>
      <c r="H50" s="19">
        <f>'Limiting Factors'!C4</f>
        <v>4.08</v>
      </c>
      <c r="I50" s="18">
        <f>'Limiting Factors'!D4</f>
        <v>0.79300000000000004</v>
      </c>
      <c r="J50" s="17">
        <f>'Vulnerability Mapped'!D43</f>
        <v>7</v>
      </c>
      <c r="K50" s="17">
        <f>'Vulnerability Mapped'!E43</f>
        <v>7</v>
      </c>
      <c r="L50" s="18">
        <f>'Vulnerability Mapped'!H43</f>
        <v>0.61428571399999998</v>
      </c>
      <c r="M50" s="18">
        <f t="shared" si="0"/>
        <v>0.20274291133427241</v>
      </c>
      <c r="N50" s="18">
        <f t="shared" si="1"/>
        <v>6.0822873400281724E-2</v>
      </c>
    </row>
    <row r="51" spans="1:14" ht="18" customHeight="1" x14ac:dyDescent="0.2">
      <c r="A51" s="16" t="str">
        <f>'Fish Use'!A5</f>
        <v>CC1</v>
      </c>
      <c r="B51" s="16" t="str">
        <f>'Fish Use'!B5</f>
        <v>Catherine Creek</v>
      </c>
      <c r="C51" s="16" t="str">
        <f>'Fish Use'!D5</f>
        <v>Chinook</v>
      </c>
      <c r="D51" s="16" t="str">
        <f>'Fish Use'!E5</f>
        <v>Migration</v>
      </c>
      <c r="E51" s="16" t="str">
        <f>'Vulnerability Mapped'!C35</f>
        <v>Channel and Habitat Structure</v>
      </c>
      <c r="F51" s="18">
        <f>'Fish Use'!F5</f>
        <v>0.41620000000000001</v>
      </c>
      <c r="G51" s="18">
        <f>Population!D8</f>
        <v>0.3</v>
      </c>
      <c r="H51" s="19">
        <f>'Limiting Factors'!C5</f>
        <v>4.57</v>
      </c>
      <c r="I51" s="18">
        <f>'Limiting Factors'!D5</f>
        <v>0.90325</v>
      </c>
      <c r="J51" s="17">
        <f>'Vulnerability Mapped'!D35</f>
        <v>3</v>
      </c>
      <c r="K51" s="17">
        <f>'Vulnerability Mapped'!E35</f>
        <v>5</v>
      </c>
      <c r="L51" s="18">
        <f>'Vulnerability Mapped'!H35</f>
        <v>0.87142857100000004</v>
      </c>
      <c r="M51" s="18">
        <f t="shared" si="0"/>
        <v>0.3275984519817432</v>
      </c>
      <c r="N51" s="18">
        <f t="shared" si="1"/>
        <v>9.827953559452296E-2</v>
      </c>
    </row>
    <row r="52" spans="1:14" ht="18" customHeight="1" x14ac:dyDescent="0.2">
      <c r="A52" s="16" t="str">
        <f>'Fish Use'!A5</f>
        <v>CC1</v>
      </c>
      <c r="B52" s="16" t="str">
        <f>'Fish Use'!B5</f>
        <v>Catherine Creek</v>
      </c>
      <c r="C52" s="16" t="str">
        <f>'Fish Use'!D5</f>
        <v>Chinook</v>
      </c>
      <c r="D52" s="16" t="str">
        <f>'Fish Use'!E5</f>
        <v>Migration</v>
      </c>
      <c r="E52" s="16" t="str">
        <f>'Vulnerability Mapped'!C37</f>
        <v>Decreased Water Quantity</v>
      </c>
      <c r="F52" s="18">
        <f>'Fish Use'!F5</f>
        <v>0.41620000000000001</v>
      </c>
      <c r="G52" s="18">
        <f>Population!D8</f>
        <v>0.3</v>
      </c>
      <c r="H52" s="19">
        <f>'Limiting Factors'!C12</f>
        <v>5</v>
      </c>
      <c r="I52" s="18">
        <f>'Limiting Factors'!D12</f>
        <v>1</v>
      </c>
      <c r="J52" s="17">
        <f>'Vulnerability Mapped'!D37</f>
        <v>2</v>
      </c>
      <c r="K52" s="17">
        <f>'Vulnerability Mapped'!E37</f>
        <v>3</v>
      </c>
      <c r="L52" s="18">
        <f>'Vulnerability Mapped'!H37</f>
        <v>0.93571428599999995</v>
      </c>
      <c r="M52" s="18">
        <f t="shared" si="0"/>
        <v>0.38944428583320001</v>
      </c>
      <c r="N52" s="18">
        <f t="shared" si="1"/>
        <v>0.11683328574995999</v>
      </c>
    </row>
    <row r="53" spans="1:14" ht="18" customHeight="1" x14ac:dyDescent="0.2">
      <c r="A53" s="16" t="str">
        <f>'Fish Use'!A5</f>
        <v>CC1</v>
      </c>
      <c r="B53" s="16" t="str">
        <f>'Fish Use'!B5</f>
        <v>Catherine Creek</v>
      </c>
      <c r="C53" s="16" t="str">
        <f>'Fish Use'!D5</f>
        <v>Chinook</v>
      </c>
      <c r="D53" s="16" t="str">
        <f>'Fish Use'!E5</f>
        <v>Migration</v>
      </c>
      <c r="E53" s="16" t="str">
        <f>'Vulnerability Mapped'!C32</f>
        <v>Altered Flow Timing</v>
      </c>
      <c r="F53" s="18">
        <f>'Fish Use'!F5</f>
        <v>0.41620000000000001</v>
      </c>
      <c r="G53" s="18">
        <f>Population!D8</f>
        <v>0.3</v>
      </c>
      <c r="H53" s="19">
        <f>'Limiting Factors'!C13</f>
        <v>4.3099999999999996</v>
      </c>
      <c r="I53" s="18">
        <f>'Limiting Factors'!D13</f>
        <v>0.84475</v>
      </c>
      <c r="J53" s="17">
        <f>'Vulnerability Mapped'!D32</f>
        <v>4</v>
      </c>
      <c r="K53" s="17">
        <f>'Vulnerability Mapped'!E32</f>
        <v>4</v>
      </c>
      <c r="L53" s="18">
        <f>'Vulnerability Mapped'!H32</f>
        <v>0.80714285699999999</v>
      </c>
      <c r="M53" s="18">
        <f t="shared" si="0"/>
        <v>0.28377928102120215</v>
      </c>
      <c r="N53" s="18">
        <f t="shared" si="1"/>
        <v>8.5133784306360635E-2</v>
      </c>
    </row>
    <row r="54" spans="1:14" ht="18" customHeight="1" x14ac:dyDescent="0.2">
      <c r="A54" s="16" t="str">
        <f>'Fish Use'!A5</f>
        <v>CC1</v>
      </c>
      <c r="B54" s="16" t="str">
        <f>'Fish Use'!B5</f>
        <v>Catherine Creek</v>
      </c>
      <c r="C54" s="16" t="str">
        <f>'Fish Use'!D5</f>
        <v>Chinook</v>
      </c>
      <c r="D54" s="16" t="str">
        <f>'Fish Use'!E5</f>
        <v>Migration</v>
      </c>
      <c r="E54" s="16" t="str">
        <f>'Vulnerability Mapped'!C36</f>
        <v>Decreased Sediment Quantity</v>
      </c>
      <c r="F54" s="18">
        <f>'Fish Use'!F5</f>
        <v>0.41620000000000001</v>
      </c>
      <c r="G54" s="18">
        <f>Population!D8</f>
        <v>0.3</v>
      </c>
      <c r="H54" s="19">
        <f>'Limiting Factors'!C6</f>
        <v>2.95</v>
      </c>
      <c r="I54" s="18">
        <f>'Limiting Factors'!D6</f>
        <v>0.53874999999999995</v>
      </c>
      <c r="J54" s="17">
        <f>'Vulnerability Mapped'!D36</f>
        <v>11</v>
      </c>
      <c r="K54" s="17">
        <f>'Vulnerability Mapped'!E36</f>
        <v>12</v>
      </c>
      <c r="L54" s="18">
        <f>'Vulnerability Mapped'!H36</f>
        <v>0.35714285699999998</v>
      </c>
      <c r="M54" s="18">
        <f t="shared" si="0"/>
        <v>8.0081339253681744E-2</v>
      </c>
      <c r="N54" s="18">
        <f t="shared" si="1"/>
        <v>2.4024401776104522E-2</v>
      </c>
    </row>
    <row r="55" spans="1:14" ht="18" customHeight="1" x14ac:dyDescent="0.2">
      <c r="A55" s="16" t="str">
        <f>'Fish Use'!A5</f>
        <v>CC1</v>
      </c>
      <c r="B55" s="16" t="str">
        <f>'Fish Use'!B5</f>
        <v>Catherine Creek</v>
      </c>
      <c r="C55" s="16" t="str">
        <f>'Fish Use'!D5</f>
        <v>Chinook</v>
      </c>
      <c r="D55" s="16" t="str">
        <f>'Fish Use'!E5</f>
        <v>Migration</v>
      </c>
      <c r="E55" s="16" t="str">
        <f>'Vulnerability Mapped'!C39</f>
        <v>Increased Sediment Quantity</v>
      </c>
      <c r="F55" s="18">
        <f>'Fish Use'!F5</f>
        <v>0.41620000000000001</v>
      </c>
      <c r="G55" s="18">
        <f>Population!D8</f>
        <v>0.3</v>
      </c>
      <c r="H55" s="19">
        <f>'Limiting Factors'!C7</f>
        <v>4.51</v>
      </c>
      <c r="I55" s="18">
        <f>'Limiting Factors'!D7</f>
        <v>0.88975000000000004</v>
      </c>
      <c r="J55" s="17">
        <f>'Vulnerability Mapped'!D39</f>
        <v>10</v>
      </c>
      <c r="K55" s="17">
        <f>'Vulnerability Mapped'!E39</f>
        <v>11</v>
      </c>
      <c r="L55" s="18">
        <f>'Vulnerability Mapped'!H39</f>
        <v>0.42142857099999997</v>
      </c>
      <c r="M55" s="18">
        <f t="shared" si="0"/>
        <v>0.15606087876986544</v>
      </c>
      <c r="N55" s="18">
        <f t="shared" si="1"/>
        <v>4.6818263630959631E-2</v>
      </c>
    </row>
    <row r="56" spans="1:14" ht="18" customHeight="1" x14ac:dyDescent="0.2">
      <c r="A56" s="16" t="str">
        <f>'Fish Use'!A5</f>
        <v>CC1</v>
      </c>
      <c r="B56" s="16" t="str">
        <f>'Fish Use'!B5</f>
        <v>Catherine Creek</v>
      </c>
      <c r="C56" s="16" t="str">
        <f>'Fish Use'!D5</f>
        <v>Chinook</v>
      </c>
      <c r="D56" s="16" t="str">
        <f>'Fish Use'!E5</f>
        <v>Migration</v>
      </c>
      <c r="E56" s="16" t="str">
        <f>'Vulnerability Mapped'!C44</f>
        <v>Summer Water Temperature</v>
      </c>
      <c r="F56" s="18">
        <f>'Fish Use'!F5</f>
        <v>0.41620000000000001</v>
      </c>
      <c r="G56" s="18">
        <f>Population!D8</f>
        <v>0.3</v>
      </c>
      <c r="H56" s="19">
        <f>'Limiting Factors'!C14</f>
        <v>4.6399999999999997</v>
      </c>
      <c r="I56" s="18">
        <f>'Limiting Factors'!D14</f>
        <v>0.91900000000000004</v>
      </c>
      <c r="J56" s="17">
        <f>'Vulnerability Mapped'!D44</f>
        <v>1</v>
      </c>
      <c r="K56" s="17">
        <f>'Vulnerability Mapped'!E44</f>
        <v>15</v>
      </c>
      <c r="L56" s="18">
        <f>'Vulnerability Mapped'!H44</f>
        <v>1</v>
      </c>
      <c r="M56" s="18">
        <f t="shared" si="0"/>
        <v>0.38248780000000004</v>
      </c>
      <c r="N56" s="18">
        <f t="shared" si="1"/>
        <v>0.11474634</v>
      </c>
    </row>
    <row r="57" spans="1:14" ht="18" customHeight="1" x14ac:dyDescent="0.2">
      <c r="A57" s="16" t="str">
        <f>'Fish Use'!A5</f>
        <v>CC1</v>
      </c>
      <c r="B57" s="16" t="str">
        <f>'Fish Use'!B5</f>
        <v>Catherine Creek</v>
      </c>
      <c r="C57" s="16" t="str">
        <f>'Fish Use'!D5</f>
        <v>Chinook</v>
      </c>
      <c r="D57" s="16" t="str">
        <f>'Fish Use'!E5</f>
        <v>Migration</v>
      </c>
      <c r="E57" s="16" t="str">
        <f>'Vulnerability Mapped'!C46</f>
        <v>Winter Water Temperature</v>
      </c>
      <c r="F57" s="18">
        <f>'Fish Use'!F5</f>
        <v>0.41620000000000001</v>
      </c>
      <c r="G57" s="18">
        <f>Population!D8</f>
        <v>0.3</v>
      </c>
      <c r="H57" s="19">
        <f>'Limiting Factors'!C15</f>
        <v>3.91</v>
      </c>
      <c r="I57" s="18">
        <f>'Limiting Factors'!D15</f>
        <v>0.75475000000000003</v>
      </c>
      <c r="J57" s="17">
        <f>'Vulnerability Mapped'!D46</f>
        <v>9</v>
      </c>
      <c r="K57" s="17">
        <f>'Vulnerability Mapped'!E46</f>
        <v>15</v>
      </c>
      <c r="L57" s="18">
        <f>'Vulnerability Mapped'!H46</f>
        <v>0.485714286</v>
      </c>
      <c r="M57" s="18">
        <f t="shared" si="0"/>
        <v>0.1525759472326077</v>
      </c>
      <c r="N57" s="18">
        <f t="shared" si="1"/>
        <v>4.577278416978231E-2</v>
      </c>
    </row>
    <row r="58" spans="1:14" ht="18" customHeight="1" x14ac:dyDescent="0.2">
      <c r="A58" s="16" t="str">
        <f>'Fish Use'!A5</f>
        <v>CC1</v>
      </c>
      <c r="B58" s="16" t="str">
        <f>'Fish Use'!B5</f>
        <v>Catherine Creek</v>
      </c>
      <c r="C58" s="16" t="str">
        <f>'Fish Use'!D5</f>
        <v>Chinook</v>
      </c>
      <c r="D58" s="16" t="str">
        <f>'Fish Use'!E5</f>
        <v>Migration</v>
      </c>
      <c r="E58" s="16" t="str">
        <f>'Vulnerability Mapped'!C45</f>
        <v>Water Quality</v>
      </c>
      <c r="F58" s="18">
        <f>'Fish Use'!F5</f>
        <v>0.41620000000000001</v>
      </c>
      <c r="G58" s="18">
        <f>Population!D8</f>
        <v>0.3</v>
      </c>
      <c r="H58" s="19">
        <f>'Limiting Factors'!C16</f>
        <v>5</v>
      </c>
      <c r="I58" s="18">
        <f>'Limiting Factors'!D16</f>
        <v>1</v>
      </c>
      <c r="J58" s="17">
        <f>'Vulnerability Mapped'!D45</f>
        <v>5</v>
      </c>
      <c r="K58" s="17">
        <f>'Vulnerability Mapped'!E45</f>
        <v>6</v>
      </c>
      <c r="L58" s="18">
        <f>'Vulnerability Mapped'!H45</f>
        <v>0.74285714300000005</v>
      </c>
      <c r="M58" s="18">
        <f t="shared" si="0"/>
        <v>0.30917714291660003</v>
      </c>
      <c r="N58" s="18">
        <f t="shared" si="1"/>
        <v>9.2753142874980002E-2</v>
      </c>
    </row>
    <row r="59" spans="1:14" ht="18" customHeight="1" x14ac:dyDescent="0.2">
      <c r="A59" s="16" t="str">
        <f>'Fish Use'!A5</f>
        <v>CC1</v>
      </c>
      <c r="B59" s="16" t="str">
        <f>'Fish Use'!B5</f>
        <v>Catherine Creek</v>
      </c>
      <c r="C59" s="16" t="str">
        <f>'Fish Use'!D5</f>
        <v>Chinook</v>
      </c>
      <c r="D59" s="16" t="str">
        <f>'Fish Use'!E5</f>
        <v>Migration</v>
      </c>
      <c r="E59" s="16" t="str">
        <f>'Vulnerability Mapped'!C41</f>
        <v>Predation</v>
      </c>
      <c r="F59" s="18">
        <f>'Fish Use'!F5</f>
        <v>0.41620000000000001</v>
      </c>
      <c r="G59" s="18">
        <f>Population!D8</f>
        <v>0.3</v>
      </c>
      <c r="H59" s="19">
        <f>'Limiting Factors'!C9</f>
        <v>4.22</v>
      </c>
      <c r="I59" s="18">
        <f>'Limiting Factors'!D9</f>
        <v>0.82450000000000001</v>
      </c>
      <c r="J59" s="17">
        <f>'Vulnerability Mapped'!D41</f>
        <v>1</v>
      </c>
      <c r="K59" s="17">
        <f>'Vulnerability Mapped'!E41</f>
        <v>14</v>
      </c>
      <c r="L59" s="18">
        <f>'Vulnerability Mapped'!H41</f>
        <v>1</v>
      </c>
      <c r="M59" s="18">
        <f t="shared" si="0"/>
        <v>0.34315690000000004</v>
      </c>
      <c r="N59" s="18">
        <f t="shared" si="1"/>
        <v>0.10294707000000002</v>
      </c>
    </row>
    <row r="60" spans="1:14" ht="18" customHeight="1" x14ac:dyDescent="0.2">
      <c r="A60" s="16" t="str">
        <f>'Fish Use'!A5</f>
        <v>CC1</v>
      </c>
      <c r="B60" s="16" t="str">
        <f>'Fish Use'!B5</f>
        <v>Catherine Creek</v>
      </c>
      <c r="C60" s="16" t="str">
        <f>'Fish Use'!D5</f>
        <v>Chinook</v>
      </c>
      <c r="D60" s="16" t="str">
        <f>'Fish Use'!E5</f>
        <v>Migration</v>
      </c>
      <c r="E60" s="16" t="str">
        <f>'Vulnerability Mapped'!C33</f>
        <v>Altered Primary Productivity</v>
      </c>
      <c r="F60" s="18">
        <f>'Fish Use'!F5</f>
        <v>0.41620000000000001</v>
      </c>
      <c r="G60" s="18">
        <f>Population!D8</f>
        <v>0.3</v>
      </c>
      <c r="H60" s="19">
        <f>'Limiting Factors'!C10</f>
        <v>4.3099999999999996</v>
      </c>
      <c r="I60" s="18">
        <f>'Limiting Factors'!D10</f>
        <v>0.84475</v>
      </c>
      <c r="J60" s="17">
        <f>'Vulnerability Mapped'!D33</f>
        <v>10</v>
      </c>
      <c r="K60" s="17">
        <f>'Vulnerability Mapped'!E33</f>
        <v>13</v>
      </c>
      <c r="L60" s="18">
        <f>'Vulnerability Mapped'!H33</f>
        <v>0.42142857099999997</v>
      </c>
      <c r="M60" s="18">
        <f t="shared" si="0"/>
        <v>0.14816794306360645</v>
      </c>
      <c r="N60" s="18">
        <f t="shared" si="1"/>
        <v>4.4450382919081932E-2</v>
      </c>
    </row>
    <row r="61" spans="1:14" ht="18" customHeight="1" x14ac:dyDescent="0.2">
      <c r="A61" s="16" t="str">
        <f>'Fish Use'!A5</f>
        <v>CC1</v>
      </c>
      <c r="B61" s="16" t="str">
        <f>'Fish Use'!B5</f>
        <v>Catherine Creek</v>
      </c>
      <c r="C61" s="16" t="str">
        <f>'Fish Use'!D5</f>
        <v>Chinook</v>
      </c>
      <c r="D61" s="16" t="str">
        <f>'Fish Use'!E5</f>
        <v>Migration</v>
      </c>
      <c r="E61" s="16" t="str">
        <f>'Vulnerability Mapped'!C40</f>
        <v>Non-Native Species Interactions and Competition</v>
      </c>
      <c r="F61" s="18">
        <f>'Fish Use'!F5</f>
        <v>0.41620000000000001</v>
      </c>
      <c r="G61" s="18">
        <f>Population!D8</f>
        <v>0.3</v>
      </c>
      <c r="H61" s="19">
        <f>'Limiting Factors'!C11</f>
        <v>4.6399999999999997</v>
      </c>
      <c r="I61" s="18">
        <f>'Limiting Factors'!D11</f>
        <v>0.91900000000000004</v>
      </c>
      <c r="J61" s="17">
        <f>'Vulnerability Mapped'!D40</f>
        <v>8</v>
      </c>
      <c r="K61" s="17">
        <f>'Vulnerability Mapped'!E40</f>
        <v>12</v>
      </c>
      <c r="L61" s="18">
        <f>'Vulnerability Mapped'!H40</f>
        <v>0.55000000000000004</v>
      </c>
      <c r="M61" s="18">
        <f t="shared" si="0"/>
        <v>0.21036829000000004</v>
      </c>
      <c r="N61" s="18">
        <f t="shared" si="1"/>
        <v>6.3110487000000007E-2</v>
      </c>
    </row>
    <row r="62" spans="1:14" ht="18" customHeight="1" x14ac:dyDescent="0.2">
      <c r="A62" s="16" t="str">
        <f>'Fish Use'!A6</f>
        <v>CC1</v>
      </c>
      <c r="B62" s="16" t="str">
        <f>'Fish Use'!B6</f>
        <v>Catherine Creek</v>
      </c>
      <c r="C62" s="16" t="str">
        <f>'Fish Use'!D6</f>
        <v>Steelhead</v>
      </c>
      <c r="D62" s="16" t="str">
        <f>'Fish Use'!E6</f>
        <v>Spawning</v>
      </c>
      <c r="E62" s="16" t="str">
        <f>'Vulnerability Mapped'!C109</f>
        <v>Anthropogenic Barriers</v>
      </c>
      <c r="F62" s="18">
        <f>'Fish Use'!F6</f>
        <v>0.41620000000000001</v>
      </c>
      <c r="G62" s="18">
        <f>Population!D3</f>
        <v>0.25</v>
      </c>
      <c r="H62" s="19">
        <f>'Limiting Factors'!C8</f>
        <v>3.68</v>
      </c>
      <c r="I62" s="18">
        <f>'Limiting Factors'!D8</f>
        <v>0.70299999999999996</v>
      </c>
      <c r="J62" s="17">
        <f>'Vulnerability Mapped'!D109</f>
        <v>15</v>
      </c>
      <c r="K62" s="17">
        <f>'Vulnerability Mapped'!E109</f>
        <v>15</v>
      </c>
      <c r="L62" s="18">
        <f>'Vulnerability Mapped'!H109</f>
        <v>0.1</v>
      </c>
      <c r="M62" s="18">
        <f t="shared" si="0"/>
        <v>2.9258859999999998E-2</v>
      </c>
      <c r="N62" s="18">
        <f t="shared" si="1"/>
        <v>7.3147149999999994E-3</v>
      </c>
    </row>
    <row r="63" spans="1:14" ht="18" customHeight="1" x14ac:dyDescent="0.2">
      <c r="A63" s="16" t="str">
        <f>'Fish Use'!A6</f>
        <v>CC1</v>
      </c>
      <c r="B63" s="16" t="str">
        <f>'Fish Use'!B6</f>
        <v>Catherine Creek</v>
      </c>
      <c r="C63" s="16" t="str">
        <f>'Fish Use'!D6</f>
        <v>Steelhead</v>
      </c>
      <c r="D63" s="16" t="str">
        <f>'Fish Use'!E6</f>
        <v>Spawning</v>
      </c>
      <c r="E63" s="16" t="str">
        <f>'Vulnerability Mapped'!C117</f>
        <v>Riparian Condition</v>
      </c>
      <c r="F63" s="18">
        <f>'Fish Use'!F6</f>
        <v>0.41620000000000001</v>
      </c>
      <c r="G63" s="18">
        <f>Population!D3</f>
        <v>0.25</v>
      </c>
      <c r="H63" s="19">
        <f>'Limiting Factors'!C2</f>
        <v>4.57</v>
      </c>
      <c r="I63" s="18">
        <f>'Limiting Factors'!D2</f>
        <v>0.90325</v>
      </c>
      <c r="J63" s="17">
        <f>'Vulnerability Mapped'!D117</f>
        <v>5</v>
      </c>
      <c r="K63" s="17">
        <f>'Vulnerability Mapped'!E117</f>
        <v>5</v>
      </c>
      <c r="L63" s="18">
        <f>'Vulnerability Mapped'!H117</f>
        <v>0.74285714300000005</v>
      </c>
      <c r="M63" s="18">
        <f t="shared" si="0"/>
        <v>0.27926425433941898</v>
      </c>
      <c r="N63" s="18">
        <f t="shared" si="1"/>
        <v>6.9816063584854746E-2</v>
      </c>
    </row>
    <row r="64" spans="1:14" ht="18" customHeight="1" x14ac:dyDescent="0.2">
      <c r="A64" s="16" t="str">
        <f>'Fish Use'!A6</f>
        <v>CC1</v>
      </c>
      <c r="B64" s="16" t="str">
        <f>'Fish Use'!B6</f>
        <v>Catherine Creek</v>
      </c>
      <c r="C64" s="16" t="str">
        <f>'Fish Use'!D6</f>
        <v>Steelhead</v>
      </c>
      <c r="D64" s="16" t="str">
        <f>'Fish Use'!E6</f>
        <v>Spawning</v>
      </c>
      <c r="E64" s="16" t="str">
        <f>'Vulnerability Mapped'!C113</f>
        <v>Floodplain Condition</v>
      </c>
      <c r="F64" s="18">
        <f>'Fish Use'!F6</f>
        <v>0.41620000000000001</v>
      </c>
      <c r="G64" s="18">
        <f>Population!D3</f>
        <v>0.25</v>
      </c>
      <c r="H64" s="19">
        <f>'Limiting Factors'!C3</f>
        <v>4.78</v>
      </c>
      <c r="I64" s="18">
        <f>'Limiting Factors'!D3</f>
        <v>0.95050000000000001</v>
      </c>
      <c r="J64" s="17">
        <f>'Vulnerability Mapped'!D113</f>
        <v>3</v>
      </c>
      <c r="K64" s="17">
        <f>'Vulnerability Mapped'!E113</f>
        <v>3</v>
      </c>
      <c r="L64" s="18">
        <f>'Vulnerability Mapped'!H113</f>
        <v>0.87142857100000004</v>
      </c>
      <c r="M64" s="18">
        <f t="shared" si="0"/>
        <v>0.34473548697331513</v>
      </c>
      <c r="N64" s="18">
        <f t="shared" si="1"/>
        <v>8.6183871743328783E-2</v>
      </c>
    </row>
    <row r="65" spans="1:14" ht="18" customHeight="1" x14ac:dyDescent="0.2">
      <c r="A65" s="16" t="str">
        <f>'Fish Use'!A6</f>
        <v>CC1</v>
      </c>
      <c r="B65" s="16" t="str">
        <f>'Fish Use'!B6</f>
        <v>Catherine Creek</v>
      </c>
      <c r="C65" s="16" t="str">
        <f>'Fish Use'!D6</f>
        <v>Steelhead</v>
      </c>
      <c r="D65" s="16" t="str">
        <f>'Fish Use'!E6</f>
        <v>Spawning</v>
      </c>
      <c r="E65" s="16" t="str">
        <f>'Vulnerability Mapped'!C118</f>
        <v>Side Channel and Wetland Habitat</v>
      </c>
      <c r="F65" s="18">
        <f>'Fish Use'!F6</f>
        <v>0.41620000000000001</v>
      </c>
      <c r="G65" s="18">
        <f>Population!D3</f>
        <v>0.25</v>
      </c>
      <c r="H65" s="19">
        <f>'Limiting Factors'!C4</f>
        <v>4.08</v>
      </c>
      <c r="I65" s="18">
        <f>'Limiting Factors'!D4</f>
        <v>0.79300000000000004</v>
      </c>
      <c r="J65" s="17">
        <f>'Vulnerability Mapped'!D118</f>
        <v>2</v>
      </c>
      <c r="K65" s="17">
        <f>'Vulnerability Mapped'!E118</f>
        <v>2</v>
      </c>
      <c r="L65" s="18">
        <f>'Vulnerability Mapped'!H118</f>
        <v>0.93571428599999995</v>
      </c>
      <c r="M65" s="18">
        <f t="shared" si="0"/>
        <v>0.3088293186657276</v>
      </c>
      <c r="N65" s="18">
        <f t="shared" si="1"/>
        <v>7.7207329666431901E-2</v>
      </c>
    </row>
    <row r="66" spans="1:14" ht="18" customHeight="1" x14ac:dyDescent="0.2">
      <c r="A66" s="16" t="str">
        <f>'Fish Use'!A6</f>
        <v>CC1</v>
      </c>
      <c r="B66" s="16" t="str">
        <f>'Fish Use'!B6</f>
        <v>Catherine Creek</v>
      </c>
      <c r="C66" s="16" t="str">
        <f>'Fish Use'!D6</f>
        <v>Steelhead</v>
      </c>
      <c r="D66" s="16" t="str">
        <f>'Fish Use'!E6</f>
        <v>Spawning</v>
      </c>
      <c r="E66" s="16" t="str">
        <f>'Vulnerability Mapped'!C110</f>
        <v>Channel and Habitat Structure</v>
      </c>
      <c r="F66" s="18">
        <f>'Fish Use'!F6</f>
        <v>0.41620000000000001</v>
      </c>
      <c r="G66" s="18">
        <f>Population!D3</f>
        <v>0.25</v>
      </c>
      <c r="H66" s="19">
        <f>'Limiting Factors'!C5</f>
        <v>4.57</v>
      </c>
      <c r="I66" s="18">
        <f>'Limiting Factors'!D5</f>
        <v>0.90325</v>
      </c>
      <c r="J66" s="17">
        <f>'Vulnerability Mapped'!D110</f>
        <v>1</v>
      </c>
      <c r="K66" s="17">
        <f>'Vulnerability Mapped'!E110</f>
        <v>1</v>
      </c>
      <c r="L66" s="18">
        <f>'Vulnerability Mapped'!H110</f>
        <v>1</v>
      </c>
      <c r="M66" s="18">
        <f t="shared" ref="M66:M129" si="2">F66*I66*L66</f>
        <v>0.37593265000000003</v>
      </c>
      <c r="N66" s="18">
        <f t="shared" ref="N66:N129" si="3">M66*G66</f>
        <v>9.3983162500000009E-2</v>
      </c>
    </row>
    <row r="67" spans="1:14" ht="18" customHeight="1" x14ac:dyDescent="0.2">
      <c r="A67" s="16" t="str">
        <f>'Fish Use'!A6</f>
        <v>CC1</v>
      </c>
      <c r="B67" s="16" t="str">
        <f>'Fish Use'!B6</f>
        <v>Catherine Creek</v>
      </c>
      <c r="C67" s="16" t="str">
        <f>'Fish Use'!D6</f>
        <v>Steelhead</v>
      </c>
      <c r="D67" s="16" t="str">
        <f>'Fish Use'!E6</f>
        <v>Spawning</v>
      </c>
      <c r="E67" s="16" t="str">
        <f>'Vulnerability Mapped'!C112</f>
        <v>Decreased Water Quantity</v>
      </c>
      <c r="F67" s="18">
        <f>'Fish Use'!F6</f>
        <v>0.41620000000000001</v>
      </c>
      <c r="G67" s="18">
        <f>Population!D3</f>
        <v>0.25</v>
      </c>
      <c r="H67" s="19">
        <f>'Limiting Factors'!C12</f>
        <v>5</v>
      </c>
      <c r="I67" s="18">
        <f>'Limiting Factors'!D12</f>
        <v>1</v>
      </c>
      <c r="J67" s="17">
        <f>'Vulnerability Mapped'!D112</f>
        <v>9</v>
      </c>
      <c r="K67" s="17">
        <f>'Vulnerability Mapped'!E112</f>
        <v>9</v>
      </c>
      <c r="L67" s="18">
        <f>'Vulnerability Mapped'!H112</f>
        <v>0.485714286</v>
      </c>
      <c r="M67" s="18">
        <f t="shared" si="2"/>
        <v>0.2021542858332</v>
      </c>
      <c r="N67" s="18">
        <f t="shared" si="3"/>
        <v>5.05385714583E-2</v>
      </c>
    </row>
    <row r="68" spans="1:14" ht="18" customHeight="1" x14ac:dyDescent="0.2">
      <c r="A68" s="16" t="str">
        <f>'Fish Use'!A6</f>
        <v>CC1</v>
      </c>
      <c r="B68" s="16" t="str">
        <f>'Fish Use'!B6</f>
        <v>Catherine Creek</v>
      </c>
      <c r="C68" s="16" t="str">
        <f>'Fish Use'!D6</f>
        <v>Steelhead</v>
      </c>
      <c r="D68" s="16" t="str">
        <f>'Fish Use'!E6</f>
        <v>Spawning</v>
      </c>
      <c r="E68" s="16" t="str">
        <f>'Vulnerability Mapped'!C107</f>
        <v>Altered Flow Timing</v>
      </c>
      <c r="F68" s="18">
        <f>'Fish Use'!F6</f>
        <v>0.41620000000000001</v>
      </c>
      <c r="G68" s="18">
        <f>Population!D3</f>
        <v>0.25</v>
      </c>
      <c r="H68" s="19">
        <f>'Limiting Factors'!C13</f>
        <v>4.3099999999999996</v>
      </c>
      <c r="I68" s="18">
        <f>'Limiting Factors'!D13</f>
        <v>0.84475</v>
      </c>
      <c r="J68" s="17">
        <f>'Vulnerability Mapped'!D107</f>
        <v>6</v>
      </c>
      <c r="K68" s="17">
        <f>'Vulnerability Mapped'!E107</f>
        <v>6</v>
      </c>
      <c r="L68" s="18">
        <f>'Vulnerability Mapped'!H107</f>
        <v>0.678571429</v>
      </c>
      <c r="M68" s="18">
        <f t="shared" si="2"/>
        <v>0.23857550193639357</v>
      </c>
      <c r="N68" s="18">
        <f t="shared" si="3"/>
        <v>5.9643875484098392E-2</v>
      </c>
    </row>
    <row r="69" spans="1:14" ht="18" customHeight="1" x14ac:dyDescent="0.2">
      <c r="A69" s="16" t="str">
        <f>'Fish Use'!A6</f>
        <v>CC1</v>
      </c>
      <c r="B69" s="16" t="str">
        <f>'Fish Use'!B6</f>
        <v>Catherine Creek</v>
      </c>
      <c r="C69" s="16" t="str">
        <f>'Fish Use'!D6</f>
        <v>Steelhead</v>
      </c>
      <c r="D69" s="16" t="str">
        <f>'Fish Use'!E6</f>
        <v>Spawning</v>
      </c>
      <c r="E69" s="16" t="str">
        <f>'Vulnerability Mapped'!C111</f>
        <v>Decreased Sediment Quantity</v>
      </c>
      <c r="F69" s="18">
        <f>'Fish Use'!F6</f>
        <v>0.41620000000000001</v>
      </c>
      <c r="G69" s="18">
        <f>Population!D3</f>
        <v>0.25</v>
      </c>
      <c r="H69" s="19">
        <f>'Limiting Factors'!C6</f>
        <v>2.95</v>
      </c>
      <c r="I69" s="18">
        <f>'Limiting Factors'!D6</f>
        <v>0.53874999999999995</v>
      </c>
      <c r="J69" s="17">
        <f>'Vulnerability Mapped'!D111</f>
        <v>4</v>
      </c>
      <c r="K69" s="17">
        <f>'Vulnerability Mapped'!E111</f>
        <v>4</v>
      </c>
      <c r="L69" s="18">
        <f>'Vulnerability Mapped'!H111</f>
        <v>0.80714285699999999</v>
      </c>
      <c r="M69" s="18">
        <f t="shared" si="2"/>
        <v>0.18098382675368171</v>
      </c>
      <c r="N69" s="18">
        <f t="shared" si="3"/>
        <v>4.5245956688420429E-2</v>
      </c>
    </row>
    <row r="70" spans="1:14" ht="18" customHeight="1" x14ac:dyDescent="0.2">
      <c r="A70" s="16" t="str">
        <f>'Fish Use'!A6</f>
        <v>CC1</v>
      </c>
      <c r="B70" s="16" t="str">
        <f>'Fish Use'!B6</f>
        <v>Catherine Creek</v>
      </c>
      <c r="C70" s="16" t="str">
        <f>'Fish Use'!D6</f>
        <v>Steelhead</v>
      </c>
      <c r="D70" s="16" t="str">
        <f>'Fish Use'!E6</f>
        <v>Spawning</v>
      </c>
      <c r="E70" s="16" t="str">
        <f>'Vulnerability Mapped'!C114</f>
        <v>Increased Sediment Quantity</v>
      </c>
      <c r="F70" s="18">
        <f>'Fish Use'!F6</f>
        <v>0.41620000000000001</v>
      </c>
      <c r="G70" s="18">
        <f>Population!D3</f>
        <v>0.25</v>
      </c>
      <c r="H70" s="19">
        <f>'Limiting Factors'!C7</f>
        <v>4.51</v>
      </c>
      <c r="I70" s="18">
        <f>'Limiting Factors'!D7</f>
        <v>0.88975000000000004</v>
      </c>
      <c r="J70" s="17">
        <f>'Vulnerability Mapped'!D114</f>
        <v>10</v>
      </c>
      <c r="K70" s="17">
        <f>'Vulnerability Mapped'!E114</f>
        <v>10</v>
      </c>
      <c r="L70" s="18">
        <f>'Vulnerability Mapped'!H114</f>
        <v>0.42142857099999997</v>
      </c>
      <c r="M70" s="18">
        <f t="shared" si="2"/>
        <v>0.15606087876986544</v>
      </c>
      <c r="N70" s="18">
        <f t="shared" si="3"/>
        <v>3.9015219692466359E-2</v>
      </c>
    </row>
    <row r="71" spans="1:14" ht="18" customHeight="1" x14ac:dyDescent="0.2">
      <c r="A71" s="16" t="str">
        <f>'Fish Use'!A6</f>
        <v>CC1</v>
      </c>
      <c r="B71" s="16" t="str">
        <f>'Fish Use'!B6</f>
        <v>Catherine Creek</v>
      </c>
      <c r="C71" s="16" t="str">
        <f>'Fish Use'!D6</f>
        <v>Steelhead</v>
      </c>
      <c r="D71" s="16" t="str">
        <f>'Fish Use'!E6</f>
        <v>Spawning</v>
      </c>
      <c r="E71" s="16" t="str">
        <f>'Vulnerability Mapped'!C119</f>
        <v>Summer Water Temperature</v>
      </c>
      <c r="F71" s="18">
        <f>'Fish Use'!F6</f>
        <v>0.41620000000000001</v>
      </c>
      <c r="G71" s="18">
        <f>Population!D3</f>
        <v>0.25</v>
      </c>
      <c r="H71" s="19">
        <f>'Limiting Factors'!C14</f>
        <v>4.6399999999999997</v>
      </c>
      <c r="I71" s="18">
        <f>'Limiting Factors'!D14</f>
        <v>0.91900000000000004</v>
      </c>
      <c r="J71" s="17">
        <f>'Vulnerability Mapped'!D119</f>
        <v>11</v>
      </c>
      <c r="K71" s="17">
        <f>'Vulnerability Mapped'!E119</f>
        <v>11</v>
      </c>
      <c r="L71" s="18">
        <f>'Vulnerability Mapped'!H119</f>
        <v>0.35714285699999998</v>
      </c>
      <c r="M71" s="18">
        <f t="shared" si="2"/>
        <v>0.13660278565964462</v>
      </c>
      <c r="N71" s="18">
        <f t="shared" si="3"/>
        <v>3.4150696414911155E-2</v>
      </c>
    </row>
    <row r="72" spans="1:14" ht="18" customHeight="1" x14ac:dyDescent="0.2">
      <c r="A72" s="16" t="str">
        <f>'Fish Use'!A6</f>
        <v>CC1</v>
      </c>
      <c r="B72" s="16" t="str">
        <f>'Fish Use'!B6</f>
        <v>Catherine Creek</v>
      </c>
      <c r="C72" s="16" t="str">
        <f>'Fish Use'!D6</f>
        <v>Steelhead</v>
      </c>
      <c r="D72" s="16" t="str">
        <f>'Fish Use'!E6</f>
        <v>Spawning</v>
      </c>
      <c r="E72" s="16" t="str">
        <f>'Vulnerability Mapped'!C121</f>
        <v>Winter Water Temperature</v>
      </c>
      <c r="F72" s="18">
        <f>'Fish Use'!F6</f>
        <v>0.41620000000000001</v>
      </c>
      <c r="G72" s="18">
        <f>Population!D3</f>
        <v>0.25</v>
      </c>
      <c r="H72" s="19">
        <f>'Limiting Factors'!C15</f>
        <v>3.91</v>
      </c>
      <c r="I72" s="18">
        <f>'Limiting Factors'!D15</f>
        <v>0.75475000000000003</v>
      </c>
      <c r="J72" s="17">
        <f>'Vulnerability Mapped'!D121</f>
        <v>7</v>
      </c>
      <c r="K72" s="17">
        <f>'Vulnerability Mapped'!E121</f>
        <v>7</v>
      </c>
      <c r="L72" s="18">
        <f>'Vulnerability Mapped'!H121</f>
        <v>0.61428571399999998</v>
      </c>
      <c r="M72" s="18">
        <f t="shared" si="2"/>
        <v>0.19296369776739231</v>
      </c>
      <c r="N72" s="18">
        <f t="shared" si="3"/>
        <v>4.8240924441848076E-2</v>
      </c>
    </row>
    <row r="73" spans="1:14" ht="18" customHeight="1" x14ac:dyDescent="0.2">
      <c r="A73" s="16" t="str">
        <f>'Fish Use'!A6</f>
        <v>CC1</v>
      </c>
      <c r="B73" s="16" t="str">
        <f>'Fish Use'!B6</f>
        <v>Catherine Creek</v>
      </c>
      <c r="C73" s="16" t="str">
        <f>'Fish Use'!D6</f>
        <v>Steelhead</v>
      </c>
      <c r="D73" s="16" t="str">
        <f>'Fish Use'!E6</f>
        <v>Spawning</v>
      </c>
      <c r="E73" s="16" t="str">
        <f>'Vulnerability Mapped'!C120</f>
        <v>Water Quality</v>
      </c>
      <c r="F73" s="18">
        <f>'Fish Use'!F6</f>
        <v>0.41620000000000001</v>
      </c>
      <c r="G73" s="18">
        <f>Population!D3</f>
        <v>0.25</v>
      </c>
      <c r="H73" s="19">
        <f>'Limiting Factors'!C16</f>
        <v>5</v>
      </c>
      <c r="I73" s="18">
        <f>'Limiting Factors'!D16</f>
        <v>1</v>
      </c>
      <c r="J73" s="17">
        <f>'Vulnerability Mapped'!D120</f>
        <v>8</v>
      </c>
      <c r="K73" s="17">
        <f>'Vulnerability Mapped'!E120</f>
        <v>8</v>
      </c>
      <c r="L73" s="18">
        <f>'Vulnerability Mapped'!H120</f>
        <v>0.55000000000000004</v>
      </c>
      <c r="M73" s="18">
        <f t="shared" si="2"/>
        <v>0.22891000000000003</v>
      </c>
      <c r="N73" s="18">
        <f t="shared" si="3"/>
        <v>5.7227500000000008E-2</v>
      </c>
    </row>
    <row r="74" spans="1:14" ht="18" customHeight="1" x14ac:dyDescent="0.2">
      <c r="A74" s="16" t="str">
        <f>'Fish Use'!A6</f>
        <v>CC1</v>
      </c>
      <c r="B74" s="16" t="str">
        <f>'Fish Use'!B6</f>
        <v>Catherine Creek</v>
      </c>
      <c r="C74" s="16" t="str">
        <f>'Fish Use'!D6</f>
        <v>Steelhead</v>
      </c>
      <c r="D74" s="16" t="str">
        <f>'Fish Use'!E6</f>
        <v>Spawning</v>
      </c>
      <c r="E74" s="16" t="str">
        <f>'Vulnerability Mapped'!C116</f>
        <v>Predation</v>
      </c>
      <c r="F74" s="18">
        <f>'Fish Use'!F6</f>
        <v>0.41620000000000001</v>
      </c>
      <c r="G74" s="18">
        <f>Population!D3</f>
        <v>0.25</v>
      </c>
      <c r="H74" s="19">
        <f>'Limiting Factors'!C9</f>
        <v>4.22</v>
      </c>
      <c r="I74" s="18">
        <f>'Limiting Factors'!D9</f>
        <v>0.82450000000000001</v>
      </c>
      <c r="J74" s="17">
        <f>'Vulnerability Mapped'!D116</f>
        <v>12</v>
      </c>
      <c r="K74" s="17">
        <f>'Vulnerability Mapped'!E116</f>
        <v>12</v>
      </c>
      <c r="L74" s="18">
        <f>'Vulnerability Mapped'!H116</f>
        <v>0.29285714299999999</v>
      </c>
      <c r="M74" s="18">
        <f t="shared" si="2"/>
        <v>0.10049594933473671</v>
      </c>
      <c r="N74" s="18">
        <f t="shared" si="3"/>
        <v>2.5123987333684178E-2</v>
      </c>
    </row>
    <row r="75" spans="1:14" ht="18" customHeight="1" x14ac:dyDescent="0.2">
      <c r="A75" s="16" t="str">
        <f>'Fish Use'!A6</f>
        <v>CC1</v>
      </c>
      <c r="B75" s="16" t="str">
        <f>'Fish Use'!B6</f>
        <v>Catherine Creek</v>
      </c>
      <c r="C75" s="16" t="str">
        <f>'Fish Use'!D6</f>
        <v>Steelhead</v>
      </c>
      <c r="D75" s="16" t="str">
        <f>'Fish Use'!E6</f>
        <v>Spawning</v>
      </c>
      <c r="E75" s="16" t="str">
        <f>'Vulnerability Mapped'!C108</f>
        <v>Altered Primary Productivity</v>
      </c>
      <c r="F75" s="18">
        <f>'Fish Use'!F6</f>
        <v>0.41620000000000001</v>
      </c>
      <c r="G75" s="18">
        <f>Population!D3</f>
        <v>0.25</v>
      </c>
      <c r="H75" s="19">
        <f>'Limiting Factors'!C10</f>
        <v>4.3099999999999996</v>
      </c>
      <c r="I75" s="18">
        <f>'Limiting Factors'!D10</f>
        <v>0.84475</v>
      </c>
      <c r="J75" s="17">
        <f>'Vulnerability Mapped'!D108</f>
        <v>13</v>
      </c>
      <c r="K75" s="17">
        <f>'Vulnerability Mapped'!E108</f>
        <v>13</v>
      </c>
      <c r="L75" s="18">
        <f>'Vulnerability Mapped'!H108</f>
        <v>0.22857142899999999</v>
      </c>
      <c r="M75" s="18">
        <f t="shared" si="2"/>
        <v>8.0362274436393544E-2</v>
      </c>
      <c r="N75" s="18">
        <f t="shared" si="3"/>
        <v>2.0090568609098386E-2</v>
      </c>
    </row>
    <row r="76" spans="1:14" ht="18" customHeight="1" x14ac:dyDescent="0.2">
      <c r="A76" s="16" t="str">
        <f>'Fish Use'!A6</f>
        <v>CC1</v>
      </c>
      <c r="B76" s="16" t="str">
        <f>'Fish Use'!B6</f>
        <v>Catherine Creek</v>
      </c>
      <c r="C76" s="16" t="str">
        <f>'Fish Use'!D6</f>
        <v>Steelhead</v>
      </c>
      <c r="D76" s="16" t="str">
        <f>'Fish Use'!E6</f>
        <v>Spawning</v>
      </c>
      <c r="E76" s="16" t="str">
        <f>'Vulnerability Mapped'!C115</f>
        <v>Non-Native Species Interactions and Competition</v>
      </c>
      <c r="F76" s="18">
        <f>'Fish Use'!F6</f>
        <v>0.41620000000000001</v>
      </c>
      <c r="G76" s="18">
        <f>Population!D3</f>
        <v>0.25</v>
      </c>
      <c r="H76" s="19">
        <f>'Limiting Factors'!C11</f>
        <v>4.6399999999999997</v>
      </c>
      <c r="I76" s="18">
        <f>'Limiting Factors'!D11</f>
        <v>0.91900000000000004</v>
      </c>
      <c r="J76" s="17">
        <f>'Vulnerability Mapped'!D115</f>
        <v>14</v>
      </c>
      <c r="K76" s="17">
        <f>'Vulnerability Mapped'!E115</f>
        <v>14</v>
      </c>
      <c r="L76" s="18">
        <f>'Vulnerability Mapped'!H115</f>
        <v>0.164285714</v>
      </c>
      <c r="M76" s="18">
        <f t="shared" si="2"/>
        <v>6.2837281319289201E-2</v>
      </c>
      <c r="N76" s="18">
        <f t="shared" si="3"/>
        <v>1.57093203298223E-2</v>
      </c>
    </row>
    <row r="77" spans="1:14" ht="18" customHeight="1" x14ac:dyDescent="0.2">
      <c r="A77" s="16" t="str">
        <f>'Fish Use'!A7</f>
        <v>CC1</v>
      </c>
      <c r="B77" s="16" t="str">
        <f>'Fish Use'!B7</f>
        <v>Catherine Creek</v>
      </c>
      <c r="C77" s="16" t="str">
        <f>'Fish Use'!D7</f>
        <v>Steelhead</v>
      </c>
      <c r="D77" s="16" t="str">
        <f>'Fish Use'!E7</f>
        <v>Winter Rearing</v>
      </c>
      <c r="E77" s="16" t="str">
        <f>'Vulnerability Mapped'!C139</f>
        <v>Anthropogenic Barriers</v>
      </c>
      <c r="F77" s="18">
        <f>'Fish Use'!F7</f>
        <v>0.41620000000000001</v>
      </c>
      <c r="G77" s="18">
        <f>Population!D7</f>
        <v>0.25</v>
      </c>
      <c r="H77" s="19">
        <f>'Limiting Factors'!C8</f>
        <v>3.68</v>
      </c>
      <c r="I77" s="18">
        <f>'Limiting Factors'!D8</f>
        <v>0.70299999999999996</v>
      </c>
      <c r="J77" s="17">
        <f>'Vulnerability Mapped'!D139</f>
        <v>14</v>
      </c>
      <c r="K77" s="17">
        <f>'Vulnerability Mapped'!E139</f>
        <v>14</v>
      </c>
      <c r="L77" s="18">
        <f>'Vulnerability Mapped'!H139</f>
        <v>0.164285714</v>
      </c>
      <c r="M77" s="18">
        <f t="shared" si="2"/>
        <v>4.8068127059260397E-2</v>
      </c>
      <c r="N77" s="18">
        <f t="shared" si="3"/>
        <v>1.2017031764815099E-2</v>
      </c>
    </row>
    <row r="78" spans="1:14" ht="18" customHeight="1" x14ac:dyDescent="0.2">
      <c r="A78" s="16" t="str">
        <f>'Fish Use'!A7</f>
        <v>CC1</v>
      </c>
      <c r="B78" s="16" t="str">
        <f>'Fish Use'!B7</f>
        <v>Catherine Creek</v>
      </c>
      <c r="C78" s="16" t="str">
        <f>'Fish Use'!D7</f>
        <v>Steelhead</v>
      </c>
      <c r="D78" s="16" t="str">
        <f>'Fish Use'!E7</f>
        <v>Winter Rearing</v>
      </c>
      <c r="E78" s="16" t="str">
        <f>'Vulnerability Mapped'!C147</f>
        <v>Riparian Condition</v>
      </c>
      <c r="F78" s="18">
        <f>'Fish Use'!F7</f>
        <v>0.41620000000000001</v>
      </c>
      <c r="G78" s="18">
        <f>Population!D7</f>
        <v>0.25</v>
      </c>
      <c r="H78" s="19">
        <f>'Limiting Factors'!C2</f>
        <v>4.57</v>
      </c>
      <c r="I78" s="18">
        <f>'Limiting Factors'!D2</f>
        <v>0.90325</v>
      </c>
      <c r="J78" s="17">
        <f>'Vulnerability Mapped'!D147</f>
        <v>5</v>
      </c>
      <c r="K78" s="17">
        <f>'Vulnerability Mapped'!E147</f>
        <v>5</v>
      </c>
      <c r="L78" s="18">
        <f>'Vulnerability Mapped'!H147</f>
        <v>0.74285714300000005</v>
      </c>
      <c r="M78" s="18">
        <f t="shared" si="2"/>
        <v>0.27926425433941898</v>
      </c>
      <c r="N78" s="18">
        <f t="shared" si="3"/>
        <v>6.9816063584854746E-2</v>
      </c>
    </row>
    <row r="79" spans="1:14" ht="18" customHeight="1" x14ac:dyDescent="0.2">
      <c r="A79" s="16" t="str">
        <f>'Fish Use'!A7</f>
        <v>CC1</v>
      </c>
      <c r="B79" s="16" t="str">
        <f>'Fish Use'!B7</f>
        <v>Catherine Creek</v>
      </c>
      <c r="C79" s="16" t="str">
        <f>'Fish Use'!D7</f>
        <v>Steelhead</v>
      </c>
      <c r="D79" s="16" t="str">
        <f>'Fish Use'!E7</f>
        <v>Winter Rearing</v>
      </c>
      <c r="E79" s="16" t="str">
        <f>'Vulnerability Mapped'!C143</f>
        <v>Floodplain Condition</v>
      </c>
      <c r="F79" s="18">
        <f>'Fish Use'!F7</f>
        <v>0.41620000000000001</v>
      </c>
      <c r="G79" s="18">
        <f>Population!D7</f>
        <v>0.25</v>
      </c>
      <c r="H79" s="19">
        <f>'Limiting Factors'!C3</f>
        <v>4.78</v>
      </c>
      <c r="I79" s="18">
        <f>'Limiting Factors'!D3</f>
        <v>0.95050000000000001</v>
      </c>
      <c r="J79" s="17">
        <f>'Vulnerability Mapped'!D143</f>
        <v>4</v>
      </c>
      <c r="K79" s="17">
        <f>'Vulnerability Mapped'!E143</f>
        <v>4</v>
      </c>
      <c r="L79" s="18">
        <f>'Vulnerability Mapped'!H143</f>
        <v>0.80714285699999999</v>
      </c>
      <c r="M79" s="18">
        <f t="shared" si="2"/>
        <v>0.31930418065777172</v>
      </c>
      <c r="N79" s="18">
        <f t="shared" si="3"/>
        <v>7.982604516444293E-2</v>
      </c>
    </row>
    <row r="80" spans="1:14" ht="18" customHeight="1" x14ac:dyDescent="0.2">
      <c r="A80" s="16" t="str">
        <f>'Fish Use'!A7</f>
        <v>CC1</v>
      </c>
      <c r="B80" s="16" t="str">
        <f>'Fish Use'!B7</f>
        <v>Catherine Creek</v>
      </c>
      <c r="C80" s="16" t="str">
        <f>'Fish Use'!D7</f>
        <v>Steelhead</v>
      </c>
      <c r="D80" s="16" t="str">
        <f>'Fish Use'!E7</f>
        <v>Winter Rearing</v>
      </c>
      <c r="E80" s="16" t="str">
        <f>'Vulnerability Mapped'!C148</f>
        <v>Side Channel and Wetland Habitat</v>
      </c>
      <c r="F80" s="18">
        <f>'Fish Use'!F7</f>
        <v>0.41620000000000001</v>
      </c>
      <c r="G80" s="18">
        <f>Population!D7</f>
        <v>0.25</v>
      </c>
      <c r="H80" s="19">
        <f>'Limiting Factors'!C4</f>
        <v>4.08</v>
      </c>
      <c r="I80" s="18">
        <f>'Limiting Factors'!D4</f>
        <v>0.79300000000000004</v>
      </c>
      <c r="J80" s="17">
        <f>'Vulnerability Mapped'!D148</f>
        <v>3</v>
      </c>
      <c r="K80" s="17">
        <f>'Vulnerability Mapped'!E148</f>
        <v>3</v>
      </c>
      <c r="L80" s="18">
        <f>'Vulnerability Mapped'!H148</f>
        <v>0.87142857100000004</v>
      </c>
      <c r="M80" s="18">
        <f t="shared" si="2"/>
        <v>0.28761203700140864</v>
      </c>
      <c r="N80" s="18">
        <f t="shared" si="3"/>
        <v>7.190300925035216E-2</v>
      </c>
    </row>
    <row r="81" spans="1:14" ht="18" customHeight="1" x14ac:dyDescent="0.2">
      <c r="A81" s="16" t="str">
        <f>'Fish Use'!A7</f>
        <v>CC1</v>
      </c>
      <c r="B81" s="16" t="str">
        <f>'Fish Use'!B7</f>
        <v>Catherine Creek</v>
      </c>
      <c r="C81" s="16" t="str">
        <f>'Fish Use'!D7</f>
        <v>Steelhead</v>
      </c>
      <c r="D81" s="16" t="str">
        <f>'Fish Use'!E7</f>
        <v>Winter Rearing</v>
      </c>
      <c r="E81" s="16" t="str">
        <f>'Vulnerability Mapped'!C140</f>
        <v>Channel and Habitat Structure</v>
      </c>
      <c r="F81" s="18">
        <f>'Fish Use'!F7</f>
        <v>0.41620000000000001</v>
      </c>
      <c r="G81" s="18">
        <f>Population!D7</f>
        <v>0.25</v>
      </c>
      <c r="H81" s="19">
        <f>'Limiting Factors'!C5</f>
        <v>4.57</v>
      </c>
      <c r="I81" s="18">
        <f>'Limiting Factors'!D5</f>
        <v>0.90325</v>
      </c>
      <c r="J81" s="17">
        <f>'Vulnerability Mapped'!D140</f>
        <v>2</v>
      </c>
      <c r="K81" s="17">
        <f>'Vulnerability Mapped'!E140</f>
        <v>2</v>
      </c>
      <c r="L81" s="18">
        <f>'Vulnerability Mapped'!H140</f>
        <v>0.93571428599999995</v>
      </c>
      <c r="M81" s="18">
        <f t="shared" si="2"/>
        <v>0.3517655511788379</v>
      </c>
      <c r="N81" s="18">
        <f t="shared" si="3"/>
        <v>8.7941387794709475E-2</v>
      </c>
    </row>
    <row r="82" spans="1:14" ht="18" customHeight="1" x14ac:dyDescent="0.2">
      <c r="A82" s="16" t="str">
        <f>'Fish Use'!A7</f>
        <v>CC1</v>
      </c>
      <c r="B82" s="16" t="str">
        <f>'Fish Use'!B7</f>
        <v>Catherine Creek</v>
      </c>
      <c r="C82" s="16" t="str">
        <f>'Fish Use'!D7</f>
        <v>Steelhead</v>
      </c>
      <c r="D82" s="16" t="str">
        <f>'Fish Use'!E7</f>
        <v>Winter Rearing</v>
      </c>
      <c r="E82" s="16" t="str">
        <f>'Vulnerability Mapped'!C142</f>
        <v>Decreased Water Quantity</v>
      </c>
      <c r="F82" s="18">
        <f>'Fish Use'!F7</f>
        <v>0.41620000000000001</v>
      </c>
      <c r="G82" s="18">
        <f>Population!D7</f>
        <v>0.25</v>
      </c>
      <c r="H82" s="19">
        <f>'Limiting Factors'!C12</f>
        <v>5</v>
      </c>
      <c r="I82" s="18">
        <f>'Limiting Factors'!D12</f>
        <v>1</v>
      </c>
      <c r="J82" s="17">
        <f>'Vulnerability Mapped'!D142</f>
        <v>7</v>
      </c>
      <c r="K82" s="17">
        <f>'Vulnerability Mapped'!E142</f>
        <v>7</v>
      </c>
      <c r="L82" s="18">
        <f>'Vulnerability Mapped'!H142</f>
        <v>0.61428571399999998</v>
      </c>
      <c r="M82" s="18">
        <f t="shared" si="2"/>
        <v>0.25566571416680001</v>
      </c>
      <c r="N82" s="18">
        <f t="shared" si="3"/>
        <v>6.3916428541700002E-2</v>
      </c>
    </row>
    <row r="83" spans="1:14" ht="18" customHeight="1" x14ac:dyDescent="0.2">
      <c r="A83" s="16" t="str">
        <f>'Fish Use'!A7</f>
        <v>CC1</v>
      </c>
      <c r="B83" s="16" t="str">
        <f>'Fish Use'!B7</f>
        <v>Catherine Creek</v>
      </c>
      <c r="C83" s="16" t="str">
        <f>'Fish Use'!D7</f>
        <v>Steelhead</v>
      </c>
      <c r="D83" s="16" t="str">
        <f>'Fish Use'!E7</f>
        <v>Winter Rearing</v>
      </c>
      <c r="E83" s="16" t="str">
        <f>'Vulnerability Mapped'!C137</f>
        <v>Altered Flow Timing</v>
      </c>
      <c r="F83" s="18">
        <f>'Fish Use'!F7</f>
        <v>0.41620000000000001</v>
      </c>
      <c r="G83" s="18">
        <f>Population!D7</f>
        <v>0.25</v>
      </c>
      <c r="H83" s="19">
        <f>'Limiting Factors'!C13</f>
        <v>4.3099999999999996</v>
      </c>
      <c r="I83" s="18">
        <f>'Limiting Factors'!D13</f>
        <v>0.84475</v>
      </c>
      <c r="J83" s="17">
        <f>'Vulnerability Mapped'!D137</f>
        <v>10</v>
      </c>
      <c r="K83" s="17">
        <f>'Vulnerability Mapped'!E137</f>
        <v>10</v>
      </c>
      <c r="L83" s="18">
        <f>'Vulnerability Mapped'!H137</f>
        <v>0.42142857099999997</v>
      </c>
      <c r="M83" s="18">
        <f t="shared" si="2"/>
        <v>0.14816794306360645</v>
      </c>
      <c r="N83" s="18">
        <f t="shared" si="3"/>
        <v>3.7041985765901612E-2</v>
      </c>
    </row>
    <row r="84" spans="1:14" ht="18" customHeight="1" x14ac:dyDescent="0.2">
      <c r="A84" s="16" t="str">
        <f>'Fish Use'!A7</f>
        <v>CC1</v>
      </c>
      <c r="B84" s="16" t="str">
        <f>'Fish Use'!B7</f>
        <v>Catherine Creek</v>
      </c>
      <c r="C84" s="16" t="str">
        <f>'Fish Use'!D7</f>
        <v>Steelhead</v>
      </c>
      <c r="D84" s="16" t="str">
        <f>'Fish Use'!E7</f>
        <v>Winter Rearing</v>
      </c>
      <c r="E84" s="16" t="str">
        <f>'Vulnerability Mapped'!C141</f>
        <v>Decreased Sediment Quantity</v>
      </c>
      <c r="F84" s="18">
        <f>'Fish Use'!F7</f>
        <v>0.41620000000000001</v>
      </c>
      <c r="G84" s="18">
        <f>Population!D7</f>
        <v>0.25</v>
      </c>
      <c r="H84" s="19">
        <f>'Limiting Factors'!C6</f>
        <v>2.95</v>
      </c>
      <c r="I84" s="18">
        <f>'Limiting Factors'!D6</f>
        <v>0.53874999999999995</v>
      </c>
      <c r="J84" s="17">
        <f>'Vulnerability Mapped'!D141</f>
        <v>12</v>
      </c>
      <c r="K84" s="17">
        <f>'Vulnerability Mapped'!E141</f>
        <v>12</v>
      </c>
      <c r="L84" s="18">
        <f>'Vulnerability Mapped'!H141</f>
        <v>0.29285714299999999</v>
      </c>
      <c r="M84" s="18">
        <f t="shared" si="2"/>
        <v>6.5666698246318239E-2</v>
      </c>
      <c r="N84" s="18">
        <f t="shared" si="3"/>
        <v>1.641667456157956E-2</v>
      </c>
    </row>
    <row r="85" spans="1:14" ht="18" customHeight="1" x14ac:dyDescent="0.2">
      <c r="A85" s="16" t="str">
        <f>'Fish Use'!A7</f>
        <v>CC1</v>
      </c>
      <c r="B85" s="16" t="str">
        <f>'Fish Use'!B7</f>
        <v>Catherine Creek</v>
      </c>
      <c r="C85" s="16" t="str">
        <f>'Fish Use'!D7</f>
        <v>Steelhead</v>
      </c>
      <c r="D85" s="16" t="str">
        <f>'Fish Use'!E7</f>
        <v>Winter Rearing</v>
      </c>
      <c r="E85" s="16" t="str">
        <f>'Vulnerability Mapped'!C144</f>
        <v>Increased Sediment Quantity</v>
      </c>
      <c r="F85" s="18">
        <f>'Fish Use'!F7</f>
        <v>0.41620000000000001</v>
      </c>
      <c r="G85" s="18">
        <f>Population!D7</f>
        <v>0.25</v>
      </c>
      <c r="H85" s="19">
        <f>'Limiting Factors'!C7</f>
        <v>4.51</v>
      </c>
      <c r="I85" s="18">
        <f>'Limiting Factors'!D7</f>
        <v>0.88975000000000004</v>
      </c>
      <c r="J85" s="17">
        <f>'Vulnerability Mapped'!D144</f>
        <v>13</v>
      </c>
      <c r="K85" s="17">
        <f>'Vulnerability Mapped'!E144</f>
        <v>13</v>
      </c>
      <c r="L85" s="18">
        <f>'Vulnerability Mapped'!H144</f>
        <v>0.22857142899999999</v>
      </c>
      <c r="M85" s="18">
        <f t="shared" si="2"/>
        <v>8.4643188730134544E-2</v>
      </c>
      <c r="N85" s="18">
        <f t="shared" si="3"/>
        <v>2.1160797182533636E-2</v>
      </c>
    </row>
    <row r="86" spans="1:14" ht="18" customHeight="1" x14ac:dyDescent="0.2">
      <c r="A86" s="16" t="str">
        <f>'Fish Use'!A7</f>
        <v>CC1</v>
      </c>
      <c r="B86" s="16" t="str">
        <f>'Fish Use'!B7</f>
        <v>Catherine Creek</v>
      </c>
      <c r="C86" s="16" t="str">
        <f>'Fish Use'!D7</f>
        <v>Steelhead</v>
      </c>
      <c r="D86" s="16" t="str">
        <f>'Fish Use'!E7</f>
        <v>Winter Rearing</v>
      </c>
      <c r="E86" s="16" t="str">
        <f>'Vulnerability Mapped'!C149</f>
        <v>Summer Water Temperature</v>
      </c>
      <c r="F86" s="18">
        <f>'Fish Use'!F7</f>
        <v>0.41620000000000001</v>
      </c>
      <c r="G86" s="18">
        <f>Population!D7</f>
        <v>0.25</v>
      </c>
      <c r="H86" s="19">
        <f>'Limiting Factors'!C14</f>
        <v>4.6399999999999997</v>
      </c>
      <c r="I86" s="18">
        <f>'Limiting Factors'!D14</f>
        <v>0.91900000000000004</v>
      </c>
      <c r="J86" s="17">
        <f>'Vulnerability Mapped'!D149</f>
        <v>15</v>
      </c>
      <c r="K86" s="17">
        <f>'Vulnerability Mapped'!E149</f>
        <v>15</v>
      </c>
      <c r="L86" s="18">
        <f>'Vulnerability Mapped'!H149</f>
        <v>0.1</v>
      </c>
      <c r="M86" s="18">
        <f t="shared" si="2"/>
        <v>3.824878000000001E-2</v>
      </c>
      <c r="N86" s="18">
        <f t="shared" si="3"/>
        <v>9.5621950000000025E-3</v>
      </c>
    </row>
    <row r="87" spans="1:14" ht="18" customHeight="1" x14ac:dyDescent="0.2">
      <c r="A87" s="16" t="str">
        <f>'Fish Use'!A7</f>
        <v>CC1</v>
      </c>
      <c r="B87" s="16" t="str">
        <f>'Fish Use'!B7</f>
        <v>Catherine Creek</v>
      </c>
      <c r="C87" s="16" t="str">
        <f>'Fish Use'!D7</f>
        <v>Steelhead</v>
      </c>
      <c r="D87" s="16" t="str">
        <f>'Fish Use'!E7</f>
        <v>Winter Rearing</v>
      </c>
      <c r="E87" s="16" t="str">
        <f>'Vulnerability Mapped'!C151</f>
        <v>Winter Water Temperature</v>
      </c>
      <c r="F87" s="18">
        <f>'Fish Use'!F7</f>
        <v>0.41620000000000001</v>
      </c>
      <c r="G87" s="18">
        <f>Population!D7</f>
        <v>0.25</v>
      </c>
      <c r="H87" s="19">
        <f>'Limiting Factors'!C15</f>
        <v>3.91</v>
      </c>
      <c r="I87" s="18">
        <f>'Limiting Factors'!D15</f>
        <v>0.75475000000000003</v>
      </c>
      <c r="J87" s="17">
        <f>'Vulnerability Mapped'!D151</f>
        <v>1</v>
      </c>
      <c r="K87" s="17">
        <f>'Vulnerability Mapped'!E151</f>
        <v>1</v>
      </c>
      <c r="L87" s="18">
        <f>'Vulnerability Mapped'!H151</f>
        <v>1</v>
      </c>
      <c r="M87" s="18">
        <f t="shared" si="2"/>
        <v>0.31412695000000002</v>
      </c>
      <c r="N87" s="18">
        <f t="shared" si="3"/>
        <v>7.8531737500000004E-2</v>
      </c>
    </row>
    <row r="88" spans="1:14" ht="18" customHeight="1" x14ac:dyDescent="0.2">
      <c r="A88" s="16" t="str">
        <f>'Fish Use'!A7</f>
        <v>CC1</v>
      </c>
      <c r="B88" s="16" t="str">
        <f>'Fish Use'!B7</f>
        <v>Catherine Creek</v>
      </c>
      <c r="C88" s="16" t="str">
        <f>'Fish Use'!D7</f>
        <v>Steelhead</v>
      </c>
      <c r="D88" s="16" t="str">
        <f>'Fish Use'!E7</f>
        <v>Winter Rearing</v>
      </c>
      <c r="E88" s="16" t="str">
        <f>'Vulnerability Mapped'!C150</f>
        <v>Water Quality</v>
      </c>
      <c r="F88" s="18">
        <f>'Fish Use'!F7</f>
        <v>0.41620000000000001</v>
      </c>
      <c r="G88" s="18">
        <f>Population!D7</f>
        <v>0.25</v>
      </c>
      <c r="H88" s="19">
        <f>'Limiting Factors'!C16</f>
        <v>5</v>
      </c>
      <c r="I88" s="18">
        <f>'Limiting Factors'!D16</f>
        <v>1</v>
      </c>
      <c r="J88" s="17">
        <f>'Vulnerability Mapped'!D150</f>
        <v>6</v>
      </c>
      <c r="K88" s="17">
        <f>'Vulnerability Mapped'!E150</f>
        <v>6</v>
      </c>
      <c r="L88" s="18">
        <f>'Vulnerability Mapped'!H150</f>
        <v>0.678571429</v>
      </c>
      <c r="M88" s="18">
        <f t="shared" si="2"/>
        <v>0.28242142874980003</v>
      </c>
      <c r="N88" s="18">
        <f t="shared" si="3"/>
        <v>7.0605357187450007E-2</v>
      </c>
    </row>
    <row r="89" spans="1:14" ht="18" customHeight="1" x14ac:dyDescent="0.2">
      <c r="A89" s="16" t="str">
        <f>'Fish Use'!A7</f>
        <v>CC1</v>
      </c>
      <c r="B89" s="16" t="str">
        <f>'Fish Use'!B7</f>
        <v>Catherine Creek</v>
      </c>
      <c r="C89" s="16" t="str">
        <f>'Fish Use'!D7</f>
        <v>Steelhead</v>
      </c>
      <c r="D89" s="16" t="str">
        <f>'Fish Use'!E7</f>
        <v>Winter Rearing</v>
      </c>
      <c r="E89" s="16" t="str">
        <f>'Vulnerability Mapped'!C146</f>
        <v>Predation</v>
      </c>
      <c r="F89" s="18">
        <f>'Fish Use'!F7</f>
        <v>0.41620000000000001</v>
      </c>
      <c r="G89" s="18">
        <f>Population!D7</f>
        <v>0.25</v>
      </c>
      <c r="H89" s="19">
        <f>'Limiting Factors'!C9</f>
        <v>4.22</v>
      </c>
      <c r="I89" s="18">
        <f>'Limiting Factors'!D9</f>
        <v>0.82450000000000001</v>
      </c>
      <c r="J89" s="17">
        <f>'Vulnerability Mapped'!D146</f>
        <v>9</v>
      </c>
      <c r="K89" s="17">
        <f>'Vulnerability Mapped'!E146</f>
        <v>9</v>
      </c>
      <c r="L89" s="18">
        <f>'Vulnerability Mapped'!H146</f>
        <v>0.485714286</v>
      </c>
      <c r="M89" s="18">
        <f t="shared" si="2"/>
        <v>0.16667620866947341</v>
      </c>
      <c r="N89" s="18">
        <f t="shared" si="3"/>
        <v>4.1669052167368353E-2</v>
      </c>
    </row>
    <row r="90" spans="1:14" ht="18" customHeight="1" x14ac:dyDescent="0.2">
      <c r="A90" s="16" t="str">
        <f>'Fish Use'!A7</f>
        <v>CC1</v>
      </c>
      <c r="B90" s="16" t="str">
        <f>'Fish Use'!B7</f>
        <v>Catherine Creek</v>
      </c>
      <c r="C90" s="16" t="str">
        <f>'Fish Use'!D7</f>
        <v>Steelhead</v>
      </c>
      <c r="D90" s="16" t="str">
        <f>'Fish Use'!E7</f>
        <v>Winter Rearing</v>
      </c>
      <c r="E90" s="16" t="str">
        <f>'Vulnerability Mapped'!C138</f>
        <v>Altered Primary Productivity</v>
      </c>
      <c r="F90" s="18">
        <f>'Fish Use'!F7</f>
        <v>0.41620000000000001</v>
      </c>
      <c r="G90" s="18">
        <f>Population!D7</f>
        <v>0.25</v>
      </c>
      <c r="H90" s="19">
        <f>'Limiting Factors'!C10</f>
        <v>4.3099999999999996</v>
      </c>
      <c r="I90" s="18">
        <f>'Limiting Factors'!D10</f>
        <v>0.84475</v>
      </c>
      <c r="J90" s="17">
        <f>'Vulnerability Mapped'!D138</f>
        <v>8</v>
      </c>
      <c r="K90" s="17">
        <f>'Vulnerability Mapped'!E138</f>
        <v>8</v>
      </c>
      <c r="L90" s="18">
        <f>'Vulnerability Mapped'!H138</f>
        <v>0.55000000000000004</v>
      </c>
      <c r="M90" s="18">
        <f t="shared" si="2"/>
        <v>0.19337172250000001</v>
      </c>
      <c r="N90" s="18">
        <f t="shared" si="3"/>
        <v>4.8342930625000002E-2</v>
      </c>
    </row>
    <row r="91" spans="1:14" ht="18" customHeight="1" x14ac:dyDescent="0.2">
      <c r="A91" s="16" t="str">
        <f>'Fish Use'!A7</f>
        <v>CC1</v>
      </c>
      <c r="B91" s="16" t="str">
        <f>'Fish Use'!B7</f>
        <v>Catherine Creek</v>
      </c>
      <c r="C91" s="16" t="str">
        <f>'Fish Use'!D7</f>
        <v>Steelhead</v>
      </c>
      <c r="D91" s="16" t="str">
        <f>'Fish Use'!E7</f>
        <v>Winter Rearing</v>
      </c>
      <c r="E91" s="16" t="str">
        <f>'Vulnerability Mapped'!C145</f>
        <v>Non-Native Species Interactions and Competition</v>
      </c>
      <c r="F91" s="18">
        <f>'Fish Use'!F7</f>
        <v>0.41620000000000001</v>
      </c>
      <c r="G91" s="18">
        <f>Population!D7</f>
        <v>0.25</v>
      </c>
      <c r="H91" s="19">
        <f>'Limiting Factors'!C11</f>
        <v>4.6399999999999997</v>
      </c>
      <c r="I91" s="18">
        <f>'Limiting Factors'!D11</f>
        <v>0.91900000000000004</v>
      </c>
      <c r="J91" s="17">
        <f>'Vulnerability Mapped'!D145</f>
        <v>11</v>
      </c>
      <c r="K91" s="17">
        <f>'Vulnerability Mapped'!E145</f>
        <v>11</v>
      </c>
      <c r="L91" s="18">
        <f>'Vulnerability Mapped'!H145</f>
        <v>0.35714285699999998</v>
      </c>
      <c r="M91" s="18">
        <f t="shared" si="2"/>
        <v>0.13660278565964462</v>
      </c>
      <c r="N91" s="18">
        <f t="shared" si="3"/>
        <v>3.4150696414911155E-2</v>
      </c>
    </row>
    <row r="92" spans="1:14" ht="18" customHeight="1" x14ac:dyDescent="0.2">
      <c r="A92" s="16" t="str">
        <f>'Fish Use'!A8</f>
        <v>CC1</v>
      </c>
      <c r="B92" s="16" t="str">
        <f>'Fish Use'!B8</f>
        <v>Catherine Creek</v>
      </c>
      <c r="C92" s="16" t="str">
        <f>'Fish Use'!D8</f>
        <v>Steelhead</v>
      </c>
      <c r="D92" s="16" t="str">
        <f>'Fish Use'!E8</f>
        <v>Summer Rearing</v>
      </c>
      <c r="E92" s="16" t="str">
        <f>'Vulnerability Mapped'!C124</f>
        <v>Anthropogenic Barriers</v>
      </c>
      <c r="F92" s="18">
        <f>'Fish Use'!F8</f>
        <v>0.41620000000000001</v>
      </c>
      <c r="G92" s="18">
        <f>Population!D5</f>
        <v>0.25</v>
      </c>
      <c r="H92" s="19">
        <f>'Limiting Factors'!C8</f>
        <v>3.68</v>
      </c>
      <c r="I92" s="18">
        <f>'Limiting Factors'!D8</f>
        <v>0.70299999999999996</v>
      </c>
      <c r="J92" s="17">
        <f>'Vulnerability Mapped'!D124</f>
        <v>2</v>
      </c>
      <c r="K92" s="17">
        <f>'Vulnerability Mapped'!E124</f>
        <v>2</v>
      </c>
      <c r="L92" s="18">
        <f>'Vulnerability Mapped'!H124</f>
        <v>0.93571428599999995</v>
      </c>
      <c r="M92" s="18">
        <f t="shared" si="2"/>
        <v>0.27377933294073958</v>
      </c>
      <c r="N92" s="18">
        <f t="shared" si="3"/>
        <v>6.8444833235184896E-2</v>
      </c>
    </row>
    <row r="93" spans="1:14" ht="18" customHeight="1" x14ac:dyDescent="0.2">
      <c r="A93" s="16" t="str">
        <f>'Fish Use'!A8</f>
        <v>CC1</v>
      </c>
      <c r="B93" s="16" t="str">
        <f>'Fish Use'!B8</f>
        <v>Catherine Creek</v>
      </c>
      <c r="C93" s="16" t="str">
        <f>'Fish Use'!D8</f>
        <v>Steelhead</v>
      </c>
      <c r="D93" s="16" t="str">
        <f>'Fish Use'!E8</f>
        <v>Summer Rearing</v>
      </c>
      <c r="E93" s="16" t="str">
        <f>'Vulnerability Mapped'!C132</f>
        <v>Riparian Condition</v>
      </c>
      <c r="F93" s="18">
        <f>'Fish Use'!F8</f>
        <v>0.41620000000000001</v>
      </c>
      <c r="G93" s="18">
        <f>Population!D5</f>
        <v>0.25</v>
      </c>
      <c r="H93" s="19">
        <f>'Limiting Factors'!C2</f>
        <v>4.57</v>
      </c>
      <c r="I93" s="18">
        <f>'Limiting Factors'!D2</f>
        <v>0.90325</v>
      </c>
      <c r="J93" s="17">
        <f>'Vulnerability Mapped'!D132</f>
        <v>10</v>
      </c>
      <c r="K93" s="17">
        <f>'Vulnerability Mapped'!E132</f>
        <v>10</v>
      </c>
      <c r="L93" s="18">
        <f>'Vulnerability Mapped'!H132</f>
        <v>0.42142857099999997</v>
      </c>
      <c r="M93" s="18">
        <f t="shared" si="2"/>
        <v>0.15842875948174315</v>
      </c>
      <c r="N93" s="18">
        <f t="shared" si="3"/>
        <v>3.9607189870435787E-2</v>
      </c>
    </row>
    <row r="94" spans="1:14" ht="18" customHeight="1" x14ac:dyDescent="0.2">
      <c r="A94" s="16" t="str">
        <f>'Fish Use'!A8</f>
        <v>CC1</v>
      </c>
      <c r="B94" s="16" t="str">
        <f>'Fish Use'!B8</f>
        <v>Catherine Creek</v>
      </c>
      <c r="C94" s="16" t="str">
        <f>'Fish Use'!D8</f>
        <v>Steelhead</v>
      </c>
      <c r="D94" s="16" t="str">
        <f>'Fish Use'!E8</f>
        <v>Summer Rearing</v>
      </c>
      <c r="E94" s="16" t="str">
        <f>'Vulnerability Mapped'!C128</f>
        <v>Floodplain Condition</v>
      </c>
      <c r="F94" s="18">
        <f>'Fish Use'!F8</f>
        <v>0.41620000000000001</v>
      </c>
      <c r="G94" s="18">
        <f>Population!D5</f>
        <v>0.25</v>
      </c>
      <c r="H94" s="19">
        <f>'Limiting Factors'!C3</f>
        <v>4.78</v>
      </c>
      <c r="I94" s="18">
        <f>'Limiting Factors'!D3</f>
        <v>0.95050000000000001</v>
      </c>
      <c r="J94" s="17">
        <f>'Vulnerability Mapped'!D128</f>
        <v>11</v>
      </c>
      <c r="K94" s="17">
        <f>'Vulnerability Mapped'!E128</f>
        <v>11</v>
      </c>
      <c r="L94" s="18">
        <f>'Vulnerability Mapped'!H128</f>
        <v>0.35714285699999998</v>
      </c>
      <c r="M94" s="18">
        <f t="shared" si="2"/>
        <v>0.1412850356577717</v>
      </c>
      <c r="N94" s="18">
        <f t="shared" si="3"/>
        <v>3.5321258914442925E-2</v>
      </c>
    </row>
    <row r="95" spans="1:14" ht="18" customHeight="1" x14ac:dyDescent="0.2">
      <c r="A95" s="16" t="str">
        <f>'Fish Use'!A8</f>
        <v>CC1</v>
      </c>
      <c r="B95" s="16" t="str">
        <f>'Fish Use'!B8</f>
        <v>Catherine Creek</v>
      </c>
      <c r="C95" s="16" t="str">
        <f>'Fish Use'!D8</f>
        <v>Steelhead</v>
      </c>
      <c r="D95" s="16" t="str">
        <f>'Fish Use'!E8</f>
        <v>Summer Rearing</v>
      </c>
      <c r="E95" s="16" t="str">
        <f>'Vulnerability Mapped'!C133</f>
        <v>Side Channel and Wetland Habitat</v>
      </c>
      <c r="F95" s="18">
        <f>'Fish Use'!F8</f>
        <v>0.41620000000000001</v>
      </c>
      <c r="G95" s="18">
        <f>Population!D5</f>
        <v>0.25</v>
      </c>
      <c r="H95" s="19">
        <f>'Limiting Factors'!C4</f>
        <v>4.08</v>
      </c>
      <c r="I95" s="18">
        <f>'Limiting Factors'!D4</f>
        <v>0.79300000000000004</v>
      </c>
      <c r="J95" s="17">
        <f>'Vulnerability Mapped'!D133</f>
        <v>4</v>
      </c>
      <c r="K95" s="17">
        <f>'Vulnerability Mapped'!E133</f>
        <v>4</v>
      </c>
      <c r="L95" s="18">
        <f>'Vulnerability Mapped'!H133</f>
        <v>0.80714285699999999</v>
      </c>
      <c r="M95" s="18">
        <f t="shared" si="2"/>
        <v>0.26639475566713622</v>
      </c>
      <c r="N95" s="18">
        <f t="shared" si="3"/>
        <v>6.6598688916784055E-2</v>
      </c>
    </row>
    <row r="96" spans="1:14" ht="18" customHeight="1" x14ac:dyDescent="0.2">
      <c r="A96" s="16" t="str">
        <f>'Fish Use'!A8</f>
        <v>CC1</v>
      </c>
      <c r="B96" s="16" t="str">
        <f>'Fish Use'!B8</f>
        <v>Catherine Creek</v>
      </c>
      <c r="C96" s="16" t="str">
        <f>'Fish Use'!D8</f>
        <v>Steelhead</v>
      </c>
      <c r="D96" s="16" t="str">
        <f>'Fish Use'!E8</f>
        <v>Summer Rearing</v>
      </c>
      <c r="E96" s="16" t="str">
        <f>'Vulnerability Mapped'!C125</f>
        <v>Channel and Habitat Structure</v>
      </c>
      <c r="F96" s="18">
        <f>'Fish Use'!F8</f>
        <v>0.41620000000000001</v>
      </c>
      <c r="G96" s="18">
        <f>Population!D5</f>
        <v>0.25</v>
      </c>
      <c r="H96" s="19">
        <f>'Limiting Factors'!C5</f>
        <v>4.57</v>
      </c>
      <c r="I96" s="18">
        <f>'Limiting Factors'!D5</f>
        <v>0.90325</v>
      </c>
      <c r="J96" s="17">
        <f>'Vulnerability Mapped'!D125</f>
        <v>3</v>
      </c>
      <c r="K96" s="17">
        <f>'Vulnerability Mapped'!E125</f>
        <v>3</v>
      </c>
      <c r="L96" s="18">
        <f>'Vulnerability Mapped'!H125</f>
        <v>0.87142857100000004</v>
      </c>
      <c r="M96" s="18">
        <f t="shared" si="2"/>
        <v>0.3275984519817432</v>
      </c>
      <c r="N96" s="18">
        <f t="shared" si="3"/>
        <v>8.18996129954358E-2</v>
      </c>
    </row>
    <row r="97" spans="1:14" ht="18" customHeight="1" x14ac:dyDescent="0.2">
      <c r="A97" s="16" t="str">
        <f>'Fish Use'!A8</f>
        <v>CC1</v>
      </c>
      <c r="B97" s="16" t="str">
        <f>'Fish Use'!B8</f>
        <v>Catherine Creek</v>
      </c>
      <c r="C97" s="16" t="str">
        <f>'Fish Use'!D8</f>
        <v>Steelhead</v>
      </c>
      <c r="D97" s="16" t="str">
        <f>'Fish Use'!E8</f>
        <v>Summer Rearing</v>
      </c>
      <c r="E97" s="16" t="str">
        <f>'Vulnerability Mapped'!C127</f>
        <v>Decreased Water Quantity</v>
      </c>
      <c r="F97" s="18">
        <f>'Fish Use'!F8</f>
        <v>0.41620000000000001</v>
      </c>
      <c r="G97" s="18">
        <f>Population!D5</f>
        <v>0.25</v>
      </c>
      <c r="H97" s="19">
        <f>'Limiting Factors'!C12</f>
        <v>5</v>
      </c>
      <c r="I97" s="18">
        <f>'Limiting Factors'!D12</f>
        <v>1</v>
      </c>
      <c r="J97" s="17">
        <f>'Vulnerability Mapped'!D127</f>
        <v>5</v>
      </c>
      <c r="K97" s="17">
        <f>'Vulnerability Mapped'!E127</f>
        <v>5</v>
      </c>
      <c r="L97" s="18">
        <f>'Vulnerability Mapped'!H127</f>
        <v>0.74285714300000005</v>
      </c>
      <c r="M97" s="18">
        <f t="shared" si="2"/>
        <v>0.30917714291660003</v>
      </c>
      <c r="N97" s="18">
        <f t="shared" si="3"/>
        <v>7.7294285729150009E-2</v>
      </c>
    </row>
    <row r="98" spans="1:14" ht="18" customHeight="1" x14ac:dyDescent="0.2">
      <c r="A98" s="16" t="str">
        <f>'Fish Use'!A8</f>
        <v>CC1</v>
      </c>
      <c r="B98" s="16" t="str">
        <f>'Fish Use'!B8</f>
        <v>Catherine Creek</v>
      </c>
      <c r="C98" s="16" t="str">
        <f>'Fish Use'!D8</f>
        <v>Steelhead</v>
      </c>
      <c r="D98" s="16" t="str">
        <f>'Fish Use'!E8</f>
        <v>Summer Rearing</v>
      </c>
      <c r="E98" s="16" t="str">
        <f>'Vulnerability Mapped'!C122</f>
        <v>Altered Flow Timing</v>
      </c>
      <c r="F98" s="18">
        <f>'Fish Use'!F8</f>
        <v>0.41620000000000001</v>
      </c>
      <c r="G98" s="18">
        <f>Population!D5</f>
        <v>0.25</v>
      </c>
      <c r="H98" s="19">
        <f>'Limiting Factors'!C13</f>
        <v>4.3099999999999996</v>
      </c>
      <c r="I98" s="18">
        <f>'Limiting Factors'!D13</f>
        <v>0.84475</v>
      </c>
      <c r="J98" s="17">
        <f>'Vulnerability Mapped'!D122</f>
        <v>7</v>
      </c>
      <c r="K98" s="17">
        <f>'Vulnerability Mapped'!E122</f>
        <v>7</v>
      </c>
      <c r="L98" s="18">
        <f>'Vulnerability Mapped'!H122</f>
        <v>0.61428571399999998</v>
      </c>
      <c r="M98" s="18">
        <f t="shared" si="2"/>
        <v>0.21597361204240431</v>
      </c>
      <c r="N98" s="18">
        <f t="shared" si="3"/>
        <v>5.3993403010601078E-2</v>
      </c>
    </row>
    <row r="99" spans="1:14" ht="18" customHeight="1" x14ac:dyDescent="0.2">
      <c r="A99" s="16" t="str">
        <f>'Fish Use'!A8</f>
        <v>CC1</v>
      </c>
      <c r="B99" s="16" t="str">
        <f>'Fish Use'!B8</f>
        <v>Catherine Creek</v>
      </c>
      <c r="C99" s="16" t="str">
        <f>'Fish Use'!D8</f>
        <v>Steelhead</v>
      </c>
      <c r="D99" s="16" t="str">
        <f>'Fish Use'!E8</f>
        <v>Summer Rearing</v>
      </c>
      <c r="E99" s="16" t="str">
        <f>'Vulnerability Mapped'!C126</f>
        <v>Decreased Sediment Quantity</v>
      </c>
      <c r="F99" s="18">
        <f>'Fish Use'!F8</f>
        <v>0.41620000000000001</v>
      </c>
      <c r="G99" s="18">
        <f>Population!D5</f>
        <v>0.25</v>
      </c>
      <c r="H99" s="19">
        <f>'Limiting Factors'!C6</f>
        <v>2.95</v>
      </c>
      <c r="I99" s="18">
        <f>'Limiting Factors'!D6</f>
        <v>0.53874999999999995</v>
      </c>
      <c r="J99" s="17">
        <f>'Vulnerability Mapped'!D126</f>
        <v>13</v>
      </c>
      <c r="K99" s="17">
        <f>'Vulnerability Mapped'!E126</f>
        <v>13</v>
      </c>
      <c r="L99" s="18">
        <f>'Vulnerability Mapped'!H126</f>
        <v>0.22857142899999999</v>
      </c>
      <c r="M99" s="18">
        <f t="shared" si="2"/>
        <v>5.1252057238954742E-2</v>
      </c>
      <c r="N99" s="18">
        <f t="shared" si="3"/>
        <v>1.2813014309738685E-2</v>
      </c>
    </row>
    <row r="100" spans="1:14" ht="18" customHeight="1" x14ac:dyDescent="0.2">
      <c r="A100" s="16" t="str">
        <f>'Fish Use'!A8</f>
        <v>CC1</v>
      </c>
      <c r="B100" s="16" t="str">
        <f>'Fish Use'!B8</f>
        <v>Catherine Creek</v>
      </c>
      <c r="C100" s="16" t="str">
        <f>'Fish Use'!D8</f>
        <v>Steelhead</v>
      </c>
      <c r="D100" s="16" t="str">
        <f>'Fish Use'!E8</f>
        <v>Summer Rearing</v>
      </c>
      <c r="E100" s="16" t="str">
        <f>'Vulnerability Mapped'!C129</f>
        <v>Increased Sediment Quantity</v>
      </c>
      <c r="F100" s="18">
        <f>'Fish Use'!F8</f>
        <v>0.41620000000000001</v>
      </c>
      <c r="G100" s="18">
        <f>Population!D5</f>
        <v>0.25</v>
      </c>
      <c r="H100" s="19">
        <f>'Limiting Factors'!C7</f>
        <v>4.51</v>
      </c>
      <c r="I100" s="18">
        <f>'Limiting Factors'!D7</f>
        <v>0.88975000000000004</v>
      </c>
      <c r="J100" s="17">
        <f>'Vulnerability Mapped'!D129</f>
        <v>14</v>
      </c>
      <c r="K100" s="17">
        <f>'Vulnerability Mapped'!E129</f>
        <v>14</v>
      </c>
      <c r="L100" s="18">
        <f>'Vulnerability Mapped'!H129</f>
        <v>0.164285714</v>
      </c>
      <c r="M100" s="18">
        <f t="shared" si="2"/>
        <v>6.0837291679910303E-2</v>
      </c>
      <c r="N100" s="18">
        <f t="shared" si="3"/>
        <v>1.5209322919977576E-2</v>
      </c>
    </row>
    <row r="101" spans="1:14" ht="18" customHeight="1" x14ac:dyDescent="0.2">
      <c r="A101" s="16" t="str">
        <f>'Fish Use'!A8</f>
        <v>CC1</v>
      </c>
      <c r="B101" s="16" t="str">
        <f>'Fish Use'!B8</f>
        <v>Catherine Creek</v>
      </c>
      <c r="C101" s="16" t="str">
        <f>'Fish Use'!D8</f>
        <v>Steelhead</v>
      </c>
      <c r="D101" s="16" t="str">
        <f>'Fish Use'!E8</f>
        <v>Summer Rearing</v>
      </c>
      <c r="E101" s="16" t="str">
        <f>'Vulnerability Mapped'!C134</f>
        <v>Summer Water Temperature</v>
      </c>
      <c r="F101" s="18">
        <f>'Fish Use'!F8</f>
        <v>0.41620000000000001</v>
      </c>
      <c r="G101" s="18">
        <f>Population!D5</f>
        <v>0.25</v>
      </c>
      <c r="H101" s="19">
        <f>'Limiting Factors'!C14</f>
        <v>4.6399999999999997</v>
      </c>
      <c r="I101" s="18">
        <f>'Limiting Factors'!D14</f>
        <v>0.91900000000000004</v>
      </c>
      <c r="J101" s="17">
        <f>'Vulnerability Mapped'!D134</f>
        <v>1</v>
      </c>
      <c r="K101" s="17">
        <f>'Vulnerability Mapped'!E134</f>
        <v>1</v>
      </c>
      <c r="L101" s="18">
        <f>'Vulnerability Mapped'!H134</f>
        <v>1</v>
      </c>
      <c r="M101" s="18">
        <f t="shared" si="2"/>
        <v>0.38248780000000004</v>
      </c>
      <c r="N101" s="18">
        <f t="shared" si="3"/>
        <v>9.5621950000000011E-2</v>
      </c>
    </row>
    <row r="102" spans="1:14" ht="18" customHeight="1" x14ac:dyDescent="0.2">
      <c r="A102" s="16" t="str">
        <f>'Fish Use'!A8</f>
        <v>CC1</v>
      </c>
      <c r="B102" s="16" t="str">
        <f>'Fish Use'!B8</f>
        <v>Catherine Creek</v>
      </c>
      <c r="C102" s="16" t="str">
        <f>'Fish Use'!D8</f>
        <v>Steelhead</v>
      </c>
      <c r="D102" s="16" t="str">
        <f>'Fish Use'!E8</f>
        <v>Summer Rearing</v>
      </c>
      <c r="E102" s="16" t="str">
        <f>'Vulnerability Mapped'!C136</f>
        <v>Winter Water Temperature</v>
      </c>
      <c r="F102" s="18">
        <f>'Fish Use'!F8</f>
        <v>0.41620000000000001</v>
      </c>
      <c r="G102" s="18">
        <f>Population!D5</f>
        <v>0.25</v>
      </c>
      <c r="H102" s="19">
        <f>'Limiting Factors'!C15</f>
        <v>3.91</v>
      </c>
      <c r="I102" s="18">
        <f>'Limiting Factors'!D15</f>
        <v>0.75475000000000003</v>
      </c>
      <c r="J102" s="17">
        <f>'Vulnerability Mapped'!D136</f>
        <v>15</v>
      </c>
      <c r="K102" s="17">
        <f>'Vulnerability Mapped'!E136</f>
        <v>15</v>
      </c>
      <c r="L102" s="18">
        <f>'Vulnerability Mapped'!H136</f>
        <v>0.1</v>
      </c>
      <c r="M102" s="18">
        <f t="shared" si="2"/>
        <v>3.1412695000000004E-2</v>
      </c>
      <c r="N102" s="18">
        <f t="shared" si="3"/>
        <v>7.8531737500000011E-3</v>
      </c>
    </row>
    <row r="103" spans="1:14" ht="18" customHeight="1" x14ac:dyDescent="0.2">
      <c r="A103" s="16" t="str">
        <f>'Fish Use'!A8</f>
        <v>CC1</v>
      </c>
      <c r="B103" s="16" t="str">
        <f>'Fish Use'!B8</f>
        <v>Catherine Creek</v>
      </c>
      <c r="C103" s="16" t="str">
        <f>'Fish Use'!D8</f>
        <v>Steelhead</v>
      </c>
      <c r="D103" s="16" t="str">
        <f>'Fish Use'!E8</f>
        <v>Summer Rearing</v>
      </c>
      <c r="E103" s="16" t="str">
        <f>'Vulnerability Mapped'!C135</f>
        <v>Water Quality</v>
      </c>
      <c r="F103" s="18">
        <f>'Fish Use'!F8</f>
        <v>0.41620000000000001</v>
      </c>
      <c r="G103" s="18">
        <f>Population!D5</f>
        <v>0.25</v>
      </c>
      <c r="H103" s="19">
        <f>'Limiting Factors'!C16</f>
        <v>5</v>
      </c>
      <c r="I103" s="18">
        <f>'Limiting Factors'!D16</f>
        <v>1</v>
      </c>
      <c r="J103" s="17">
        <f>'Vulnerability Mapped'!D135</f>
        <v>6</v>
      </c>
      <c r="K103" s="17">
        <f>'Vulnerability Mapped'!E135</f>
        <v>6</v>
      </c>
      <c r="L103" s="18">
        <f>'Vulnerability Mapped'!H135</f>
        <v>0.678571429</v>
      </c>
      <c r="M103" s="18">
        <f t="shared" si="2"/>
        <v>0.28242142874980003</v>
      </c>
      <c r="N103" s="18">
        <f t="shared" si="3"/>
        <v>7.0605357187450007E-2</v>
      </c>
    </row>
    <row r="104" spans="1:14" ht="18" customHeight="1" x14ac:dyDescent="0.2">
      <c r="A104" s="16" t="str">
        <f>'Fish Use'!A8</f>
        <v>CC1</v>
      </c>
      <c r="B104" s="16" t="str">
        <f>'Fish Use'!B8</f>
        <v>Catherine Creek</v>
      </c>
      <c r="C104" s="16" t="str">
        <f>'Fish Use'!D8</f>
        <v>Steelhead</v>
      </c>
      <c r="D104" s="16" t="str">
        <f>'Fish Use'!E8</f>
        <v>Summer Rearing</v>
      </c>
      <c r="E104" s="16" t="str">
        <f>'Vulnerability Mapped'!C131</f>
        <v>Predation</v>
      </c>
      <c r="F104" s="18">
        <f>'Fish Use'!F8</f>
        <v>0.41620000000000001</v>
      </c>
      <c r="G104" s="18">
        <f>Population!D5</f>
        <v>0.25</v>
      </c>
      <c r="H104" s="19">
        <f>'Limiting Factors'!C9</f>
        <v>4.22</v>
      </c>
      <c r="I104" s="18">
        <f>'Limiting Factors'!D9</f>
        <v>0.82450000000000001</v>
      </c>
      <c r="J104" s="17">
        <f>'Vulnerability Mapped'!D131</f>
        <v>9</v>
      </c>
      <c r="K104" s="17">
        <f>'Vulnerability Mapped'!E131</f>
        <v>9</v>
      </c>
      <c r="L104" s="18">
        <f>'Vulnerability Mapped'!H131</f>
        <v>0.485714286</v>
      </c>
      <c r="M104" s="18">
        <f t="shared" si="2"/>
        <v>0.16667620866947341</v>
      </c>
      <c r="N104" s="18">
        <f t="shared" si="3"/>
        <v>4.1669052167368353E-2</v>
      </c>
    </row>
    <row r="105" spans="1:14" ht="18" customHeight="1" x14ac:dyDescent="0.2">
      <c r="A105" s="16" t="str">
        <f>'Fish Use'!A8</f>
        <v>CC1</v>
      </c>
      <c r="B105" s="16" t="str">
        <f>'Fish Use'!B8</f>
        <v>Catherine Creek</v>
      </c>
      <c r="C105" s="16" t="str">
        <f>'Fish Use'!D8</f>
        <v>Steelhead</v>
      </c>
      <c r="D105" s="16" t="str">
        <f>'Fish Use'!E8</f>
        <v>Summer Rearing</v>
      </c>
      <c r="E105" s="16" t="str">
        <f>'Vulnerability Mapped'!C123</f>
        <v>Altered Primary Productivity</v>
      </c>
      <c r="F105" s="18">
        <f>'Fish Use'!F8</f>
        <v>0.41620000000000001</v>
      </c>
      <c r="G105" s="18">
        <f>Population!D5</f>
        <v>0.25</v>
      </c>
      <c r="H105" s="19">
        <f>'Limiting Factors'!C10</f>
        <v>4.3099999999999996</v>
      </c>
      <c r="I105" s="18">
        <f>'Limiting Factors'!D10</f>
        <v>0.84475</v>
      </c>
      <c r="J105" s="17">
        <f>'Vulnerability Mapped'!D123</f>
        <v>8</v>
      </c>
      <c r="K105" s="17">
        <f>'Vulnerability Mapped'!E123</f>
        <v>8</v>
      </c>
      <c r="L105" s="18">
        <f>'Vulnerability Mapped'!H123</f>
        <v>0.55000000000000004</v>
      </c>
      <c r="M105" s="18">
        <f t="shared" si="2"/>
        <v>0.19337172250000001</v>
      </c>
      <c r="N105" s="18">
        <f t="shared" si="3"/>
        <v>4.8342930625000002E-2</v>
      </c>
    </row>
    <row r="106" spans="1:14" ht="18" customHeight="1" x14ac:dyDescent="0.2">
      <c r="A106" s="16" t="str">
        <f>'Fish Use'!A8</f>
        <v>CC1</v>
      </c>
      <c r="B106" s="16" t="str">
        <f>'Fish Use'!B8</f>
        <v>Catherine Creek</v>
      </c>
      <c r="C106" s="16" t="str">
        <f>'Fish Use'!D8</f>
        <v>Steelhead</v>
      </c>
      <c r="D106" s="16" t="str">
        <f>'Fish Use'!E8</f>
        <v>Summer Rearing</v>
      </c>
      <c r="E106" s="16" t="str">
        <f>'Vulnerability Mapped'!C130</f>
        <v>Non-Native Species Interactions and Competition</v>
      </c>
      <c r="F106" s="18">
        <f>'Fish Use'!F8</f>
        <v>0.41620000000000001</v>
      </c>
      <c r="G106" s="18">
        <f>Population!D5</f>
        <v>0.25</v>
      </c>
      <c r="H106" s="19">
        <f>'Limiting Factors'!C11</f>
        <v>4.6399999999999997</v>
      </c>
      <c r="I106" s="18">
        <f>'Limiting Factors'!D11</f>
        <v>0.91900000000000004</v>
      </c>
      <c r="J106" s="17">
        <f>'Vulnerability Mapped'!D130</f>
        <v>12</v>
      </c>
      <c r="K106" s="17">
        <f>'Vulnerability Mapped'!E130</f>
        <v>12</v>
      </c>
      <c r="L106" s="18">
        <f>'Vulnerability Mapped'!H130</f>
        <v>0.29285714299999999</v>
      </c>
      <c r="M106" s="18">
        <f t="shared" si="2"/>
        <v>0.1120142843403554</v>
      </c>
      <c r="N106" s="18">
        <f t="shared" si="3"/>
        <v>2.8003571085088851E-2</v>
      </c>
    </row>
    <row r="107" spans="1:14" ht="18" customHeight="1" x14ac:dyDescent="0.2">
      <c r="A107" s="16" t="str">
        <f>'Fish Use'!A9</f>
        <v>CC1</v>
      </c>
      <c r="B107" s="16" t="str">
        <f>'Fish Use'!B9</f>
        <v>Catherine Creek</v>
      </c>
      <c r="C107" s="16" t="str">
        <f>'Fish Use'!D9</f>
        <v>Steelhead</v>
      </c>
      <c r="D107" s="16" t="str">
        <f>'Fish Use'!E9</f>
        <v>Migration</v>
      </c>
      <c r="E107" s="16" t="str">
        <f>'Vulnerability Mapped'!C94</f>
        <v>Anthropogenic Barriers</v>
      </c>
      <c r="F107" s="18">
        <f>'Fish Use'!F9</f>
        <v>0.41620000000000001</v>
      </c>
      <c r="G107" s="18">
        <f>Population!D9</f>
        <v>0.25</v>
      </c>
      <c r="H107" s="19">
        <f>'Limiting Factors'!C8</f>
        <v>3.68</v>
      </c>
      <c r="I107" s="18">
        <f>'Limiting Factors'!D8</f>
        <v>0.70299999999999996</v>
      </c>
      <c r="J107" s="17">
        <f>'Vulnerability Mapped'!D94</f>
        <v>1</v>
      </c>
      <c r="K107" s="17">
        <f>'Vulnerability Mapped'!E94</f>
        <v>2</v>
      </c>
      <c r="L107" s="18">
        <f>'Vulnerability Mapped'!H94</f>
        <v>1</v>
      </c>
      <c r="M107" s="18">
        <f t="shared" si="2"/>
        <v>0.29258859999999998</v>
      </c>
      <c r="N107" s="18">
        <f t="shared" si="3"/>
        <v>7.3147149999999994E-2</v>
      </c>
    </row>
    <row r="108" spans="1:14" ht="18" customHeight="1" x14ac:dyDescent="0.2">
      <c r="A108" s="16" t="str">
        <f>'Fish Use'!A9</f>
        <v>CC1</v>
      </c>
      <c r="B108" s="16" t="str">
        <f>'Fish Use'!B9</f>
        <v>Catherine Creek</v>
      </c>
      <c r="C108" s="16" t="str">
        <f>'Fish Use'!D9</f>
        <v>Steelhead</v>
      </c>
      <c r="D108" s="16" t="str">
        <f>'Fish Use'!E9</f>
        <v>Migration</v>
      </c>
      <c r="E108" s="16" t="str">
        <f>'Vulnerability Mapped'!C102</f>
        <v>Riparian Condition</v>
      </c>
      <c r="F108" s="18">
        <f>'Fish Use'!F9</f>
        <v>0.41620000000000001</v>
      </c>
      <c r="G108" s="18">
        <f>Population!D9</f>
        <v>0.25</v>
      </c>
      <c r="H108" s="19">
        <f>'Limiting Factors'!C2</f>
        <v>4.57</v>
      </c>
      <c r="I108" s="18">
        <f>'Limiting Factors'!D2</f>
        <v>0.90325</v>
      </c>
      <c r="J108" s="17">
        <f>'Vulnerability Mapped'!D102</f>
        <v>7</v>
      </c>
      <c r="K108" s="17">
        <f>'Vulnerability Mapped'!E102</f>
        <v>9</v>
      </c>
      <c r="L108" s="18">
        <f>'Vulnerability Mapped'!H102</f>
        <v>0.61428571399999998</v>
      </c>
      <c r="M108" s="18">
        <f t="shared" si="2"/>
        <v>0.23093005632116212</v>
      </c>
      <c r="N108" s="18">
        <f t="shared" si="3"/>
        <v>5.773251408029053E-2</v>
      </c>
    </row>
    <row r="109" spans="1:14" ht="18" customHeight="1" x14ac:dyDescent="0.2">
      <c r="A109" s="16" t="str">
        <f>'Fish Use'!A9</f>
        <v>CC1</v>
      </c>
      <c r="B109" s="16" t="str">
        <f>'Fish Use'!B9</f>
        <v>Catherine Creek</v>
      </c>
      <c r="C109" s="16" t="str">
        <f>'Fish Use'!D9</f>
        <v>Steelhead</v>
      </c>
      <c r="D109" s="16" t="str">
        <f>'Fish Use'!E9</f>
        <v>Migration</v>
      </c>
      <c r="E109" s="16" t="str">
        <f>'Vulnerability Mapped'!C98</f>
        <v>Floodplain Condition</v>
      </c>
      <c r="F109" s="18">
        <f>'Fish Use'!F9</f>
        <v>0.41620000000000001</v>
      </c>
      <c r="G109" s="18">
        <f>Population!D9</f>
        <v>0.25</v>
      </c>
      <c r="H109" s="19">
        <f>'Limiting Factors'!C3</f>
        <v>4.78</v>
      </c>
      <c r="I109" s="18">
        <f>'Limiting Factors'!D3</f>
        <v>0.95050000000000001</v>
      </c>
      <c r="J109" s="17">
        <f>'Vulnerability Mapped'!D98</f>
        <v>6</v>
      </c>
      <c r="K109" s="17">
        <f>'Vulnerability Mapped'!E98</f>
        <v>7</v>
      </c>
      <c r="L109" s="18">
        <f>'Vulnerability Mapped'!H98</f>
        <v>0.678571429</v>
      </c>
      <c r="M109" s="18">
        <f t="shared" si="2"/>
        <v>0.2684415680266849</v>
      </c>
      <c r="N109" s="18">
        <f t="shared" si="3"/>
        <v>6.7110392006671224E-2</v>
      </c>
    </row>
    <row r="110" spans="1:14" ht="18" customHeight="1" x14ac:dyDescent="0.2">
      <c r="A110" s="16" t="str">
        <f>'Fish Use'!A9</f>
        <v>CC1</v>
      </c>
      <c r="B110" s="16" t="str">
        <f>'Fish Use'!B9</f>
        <v>Catherine Creek</v>
      </c>
      <c r="C110" s="16" t="str">
        <f>'Fish Use'!D9</f>
        <v>Steelhead</v>
      </c>
      <c r="D110" s="16" t="str">
        <f>'Fish Use'!E9</f>
        <v>Migration</v>
      </c>
      <c r="E110" s="16" t="str">
        <f>'Vulnerability Mapped'!C103</f>
        <v>Side Channel and Wetland Habitat</v>
      </c>
      <c r="F110" s="18">
        <f>'Fish Use'!F9</f>
        <v>0.41620000000000001</v>
      </c>
      <c r="G110" s="18">
        <f>Population!D9</f>
        <v>0.25</v>
      </c>
      <c r="H110" s="19">
        <f>'Limiting Factors'!C4</f>
        <v>4.08</v>
      </c>
      <c r="I110" s="18">
        <f>'Limiting Factors'!D4</f>
        <v>0.79300000000000004</v>
      </c>
      <c r="J110" s="17">
        <f>'Vulnerability Mapped'!D103</f>
        <v>1</v>
      </c>
      <c r="K110" s="17">
        <f>'Vulnerability Mapped'!E103</f>
        <v>6</v>
      </c>
      <c r="L110" s="18">
        <f>'Vulnerability Mapped'!H103</f>
        <v>1</v>
      </c>
      <c r="M110" s="18">
        <f t="shared" si="2"/>
        <v>0.33004660000000002</v>
      </c>
      <c r="N110" s="18">
        <f t="shared" si="3"/>
        <v>8.2511650000000006E-2</v>
      </c>
    </row>
    <row r="111" spans="1:14" ht="18" customHeight="1" x14ac:dyDescent="0.2">
      <c r="A111" s="16" t="str">
        <f>'Fish Use'!A9</f>
        <v>CC1</v>
      </c>
      <c r="B111" s="16" t="str">
        <f>'Fish Use'!B9</f>
        <v>Catherine Creek</v>
      </c>
      <c r="C111" s="16" t="str">
        <f>'Fish Use'!D9</f>
        <v>Steelhead</v>
      </c>
      <c r="D111" s="16" t="str">
        <f>'Fish Use'!E9</f>
        <v>Migration</v>
      </c>
      <c r="E111" s="16" t="str">
        <f>'Vulnerability Mapped'!C95</f>
        <v>Channel and Habitat Structure</v>
      </c>
      <c r="F111" s="18">
        <f>'Fish Use'!F9</f>
        <v>0.41620000000000001</v>
      </c>
      <c r="G111" s="18">
        <f>Population!D9</f>
        <v>0.25</v>
      </c>
      <c r="H111" s="19">
        <f>'Limiting Factors'!C5</f>
        <v>4.57</v>
      </c>
      <c r="I111" s="18">
        <f>'Limiting Factors'!D5</f>
        <v>0.90325</v>
      </c>
      <c r="J111" s="17">
        <f>'Vulnerability Mapped'!D95</f>
        <v>5</v>
      </c>
      <c r="K111" s="17">
        <f>'Vulnerability Mapped'!E95</f>
        <v>8</v>
      </c>
      <c r="L111" s="18">
        <f>'Vulnerability Mapped'!H95</f>
        <v>0.74285714300000005</v>
      </c>
      <c r="M111" s="18">
        <f t="shared" si="2"/>
        <v>0.27926425433941898</v>
      </c>
      <c r="N111" s="18">
        <f t="shared" si="3"/>
        <v>6.9816063584854746E-2</v>
      </c>
    </row>
    <row r="112" spans="1:14" ht="18" customHeight="1" x14ac:dyDescent="0.2">
      <c r="A112" s="16" t="str">
        <f>'Fish Use'!A9</f>
        <v>CC1</v>
      </c>
      <c r="B112" s="16" t="str">
        <f>'Fish Use'!B9</f>
        <v>Catherine Creek</v>
      </c>
      <c r="C112" s="16" t="str">
        <f>'Fish Use'!D9</f>
        <v>Steelhead</v>
      </c>
      <c r="D112" s="16" t="str">
        <f>'Fish Use'!E9</f>
        <v>Migration</v>
      </c>
      <c r="E112" s="16" t="str">
        <f>'Vulnerability Mapped'!C97</f>
        <v>Decreased Water Quantity</v>
      </c>
      <c r="F112" s="18">
        <f>'Fish Use'!F9</f>
        <v>0.41620000000000001</v>
      </c>
      <c r="G112" s="18">
        <f>Population!D9</f>
        <v>0.25</v>
      </c>
      <c r="H112" s="19">
        <f>'Limiting Factors'!C12</f>
        <v>5</v>
      </c>
      <c r="I112" s="18">
        <f>'Limiting Factors'!D12</f>
        <v>1</v>
      </c>
      <c r="J112" s="17">
        <f>'Vulnerability Mapped'!D97</f>
        <v>3</v>
      </c>
      <c r="K112" s="17">
        <f>'Vulnerability Mapped'!E97</f>
        <v>3</v>
      </c>
      <c r="L112" s="18">
        <f>'Vulnerability Mapped'!H97</f>
        <v>0.87142857100000004</v>
      </c>
      <c r="M112" s="18">
        <f t="shared" si="2"/>
        <v>0.36268857125020004</v>
      </c>
      <c r="N112" s="18">
        <f t="shared" si="3"/>
        <v>9.0672142812550011E-2</v>
      </c>
    </row>
    <row r="113" spans="1:14" ht="18" customHeight="1" x14ac:dyDescent="0.2">
      <c r="A113" s="16" t="str">
        <f>'Fish Use'!A9</f>
        <v>CC1</v>
      </c>
      <c r="B113" s="16" t="str">
        <f>'Fish Use'!B9</f>
        <v>Catherine Creek</v>
      </c>
      <c r="C113" s="16" t="str">
        <f>'Fish Use'!D9</f>
        <v>Steelhead</v>
      </c>
      <c r="D113" s="16" t="str">
        <f>'Fish Use'!E9</f>
        <v>Migration</v>
      </c>
      <c r="E113" s="16" t="str">
        <f>'Vulnerability Mapped'!C92</f>
        <v>Altered Flow Timing</v>
      </c>
      <c r="F113" s="18">
        <f>'Fish Use'!F9</f>
        <v>0.41620000000000001</v>
      </c>
      <c r="G113" s="18">
        <f>Population!D9</f>
        <v>0.25</v>
      </c>
      <c r="H113" s="19">
        <f>'Limiting Factors'!C13</f>
        <v>4.3099999999999996</v>
      </c>
      <c r="I113" s="18">
        <f>'Limiting Factors'!D13</f>
        <v>0.84475</v>
      </c>
      <c r="J113" s="17">
        <f>'Vulnerability Mapped'!D92</f>
        <v>4</v>
      </c>
      <c r="K113" s="17">
        <f>'Vulnerability Mapped'!E92</f>
        <v>4</v>
      </c>
      <c r="L113" s="18">
        <f>'Vulnerability Mapped'!H92</f>
        <v>0.80714285699999999</v>
      </c>
      <c r="M113" s="18">
        <f t="shared" si="2"/>
        <v>0.28377928102120215</v>
      </c>
      <c r="N113" s="18">
        <f t="shared" si="3"/>
        <v>7.0944820255300536E-2</v>
      </c>
    </row>
    <row r="114" spans="1:14" ht="18" customHeight="1" x14ac:dyDescent="0.2">
      <c r="A114" s="16" t="str">
        <f>'Fish Use'!A9</f>
        <v>CC1</v>
      </c>
      <c r="B114" s="16" t="str">
        <f>'Fish Use'!B9</f>
        <v>Catherine Creek</v>
      </c>
      <c r="C114" s="16" t="str">
        <f>'Fish Use'!D9</f>
        <v>Steelhead</v>
      </c>
      <c r="D114" s="16" t="str">
        <f>'Fish Use'!E9</f>
        <v>Migration</v>
      </c>
      <c r="E114" s="16" t="str">
        <f>'Vulnerability Mapped'!C96</f>
        <v>Decreased Sediment Quantity</v>
      </c>
      <c r="F114" s="18">
        <f>'Fish Use'!F9</f>
        <v>0.41620000000000001</v>
      </c>
      <c r="G114" s="18">
        <f>Population!D9</f>
        <v>0.25</v>
      </c>
      <c r="H114" s="19">
        <f>'Limiting Factors'!C6</f>
        <v>2.95</v>
      </c>
      <c r="I114" s="18">
        <f>'Limiting Factors'!D6</f>
        <v>0.53874999999999995</v>
      </c>
      <c r="J114" s="17">
        <f>'Vulnerability Mapped'!D96</f>
        <v>8</v>
      </c>
      <c r="K114" s="17">
        <f>'Vulnerability Mapped'!E96</f>
        <v>13</v>
      </c>
      <c r="L114" s="18">
        <f>'Vulnerability Mapped'!H96</f>
        <v>0.55000000000000004</v>
      </c>
      <c r="M114" s="18">
        <f t="shared" si="2"/>
        <v>0.12332526249999999</v>
      </c>
      <c r="N114" s="18">
        <f t="shared" si="3"/>
        <v>3.0831315624999998E-2</v>
      </c>
    </row>
    <row r="115" spans="1:14" ht="18" customHeight="1" x14ac:dyDescent="0.2">
      <c r="A115" s="16" t="str">
        <f>'Fish Use'!A9</f>
        <v>CC1</v>
      </c>
      <c r="B115" s="16" t="str">
        <f>'Fish Use'!B9</f>
        <v>Catherine Creek</v>
      </c>
      <c r="C115" s="16" t="str">
        <f>'Fish Use'!D9</f>
        <v>Steelhead</v>
      </c>
      <c r="D115" s="16" t="str">
        <f>'Fish Use'!E9</f>
        <v>Migration</v>
      </c>
      <c r="E115" s="16" t="str">
        <f>'Vulnerability Mapped'!C99</f>
        <v>Increased Sediment Quantity</v>
      </c>
      <c r="F115" s="18">
        <f>'Fish Use'!F9</f>
        <v>0.41620000000000001</v>
      </c>
      <c r="G115" s="18">
        <f>Population!D9</f>
        <v>0.25</v>
      </c>
      <c r="H115" s="19">
        <f>'Limiting Factors'!C7</f>
        <v>4.51</v>
      </c>
      <c r="I115" s="18">
        <f>'Limiting Factors'!D7</f>
        <v>0.88975000000000004</v>
      </c>
      <c r="J115" s="17">
        <f>'Vulnerability Mapped'!D99</f>
        <v>9</v>
      </c>
      <c r="K115" s="17">
        <f>'Vulnerability Mapped'!E99</f>
        <v>14</v>
      </c>
      <c r="L115" s="18">
        <f>'Vulnerability Mapped'!H99</f>
        <v>0.485714286</v>
      </c>
      <c r="M115" s="18">
        <f t="shared" si="2"/>
        <v>0.1798667758200897</v>
      </c>
      <c r="N115" s="18">
        <f t="shared" si="3"/>
        <v>4.4966693955022424E-2</v>
      </c>
    </row>
    <row r="116" spans="1:14" ht="18" customHeight="1" x14ac:dyDescent="0.2">
      <c r="A116" s="16" t="str">
        <f>'Fish Use'!A9</f>
        <v>CC1</v>
      </c>
      <c r="B116" s="16" t="str">
        <f>'Fish Use'!B9</f>
        <v>Catherine Creek</v>
      </c>
      <c r="C116" s="16" t="str">
        <f>'Fish Use'!D9</f>
        <v>Steelhead</v>
      </c>
      <c r="D116" s="16" t="str">
        <f>'Fish Use'!E9</f>
        <v>Migration</v>
      </c>
      <c r="E116" s="16" t="str">
        <f>'Vulnerability Mapped'!C104</f>
        <v>Summer Water Temperature</v>
      </c>
      <c r="F116" s="18">
        <f>'Fish Use'!F9</f>
        <v>0.41620000000000001</v>
      </c>
      <c r="G116" s="18">
        <f>Population!D9</f>
        <v>0.25</v>
      </c>
      <c r="H116" s="19">
        <f>'Limiting Factors'!C14</f>
        <v>4.6399999999999997</v>
      </c>
      <c r="I116" s="18">
        <f>'Limiting Factors'!D14</f>
        <v>0.91900000000000004</v>
      </c>
      <c r="J116" s="17">
        <f>'Vulnerability Mapped'!D104</f>
        <v>15</v>
      </c>
      <c r="K116" s="17">
        <f>'Vulnerability Mapped'!E104</f>
        <v>15</v>
      </c>
      <c r="L116" s="18">
        <f>'Vulnerability Mapped'!H104</f>
        <v>0.1</v>
      </c>
      <c r="M116" s="18">
        <f t="shared" si="2"/>
        <v>3.824878000000001E-2</v>
      </c>
      <c r="N116" s="18">
        <f t="shared" si="3"/>
        <v>9.5621950000000025E-3</v>
      </c>
    </row>
    <row r="117" spans="1:14" ht="18" customHeight="1" x14ac:dyDescent="0.2">
      <c r="A117" s="16" t="str">
        <f>'Fish Use'!A9</f>
        <v>CC1</v>
      </c>
      <c r="B117" s="16" t="str">
        <f>'Fish Use'!B9</f>
        <v>Catherine Creek</v>
      </c>
      <c r="C117" s="16" t="str">
        <f>'Fish Use'!D9</f>
        <v>Steelhead</v>
      </c>
      <c r="D117" s="16" t="str">
        <f>'Fish Use'!E9</f>
        <v>Migration</v>
      </c>
      <c r="E117" s="16" t="str">
        <f>'Vulnerability Mapped'!C106</f>
        <v>Winter Water Temperature</v>
      </c>
      <c r="F117" s="18">
        <f>'Fish Use'!F9</f>
        <v>0.41620000000000001</v>
      </c>
      <c r="G117" s="18">
        <f>Population!D9</f>
        <v>0.25</v>
      </c>
      <c r="H117" s="19">
        <f>'Limiting Factors'!C15</f>
        <v>3.91</v>
      </c>
      <c r="I117" s="18">
        <f>'Limiting Factors'!D15</f>
        <v>0.75475000000000003</v>
      </c>
      <c r="J117" s="17">
        <f>'Vulnerability Mapped'!D106</f>
        <v>11</v>
      </c>
      <c r="K117" s="17">
        <f>'Vulnerability Mapped'!E106</f>
        <v>14</v>
      </c>
      <c r="L117" s="18">
        <f>'Vulnerability Mapped'!H106</f>
        <v>0.35714285699999998</v>
      </c>
      <c r="M117" s="18">
        <f t="shared" si="2"/>
        <v>0.11218819638369615</v>
      </c>
      <c r="N117" s="18">
        <f t="shared" si="3"/>
        <v>2.8047049095924037E-2</v>
      </c>
    </row>
    <row r="118" spans="1:14" ht="18" customHeight="1" x14ac:dyDescent="0.2">
      <c r="A118" s="16" t="str">
        <f>'Fish Use'!A9</f>
        <v>CC1</v>
      </c>
      <c r="B118" s="16" t="str">
        <f>'Fish Use'!B9</f>
        <v>Catherine Creek</v>
      </c>
      <c r="C118" s="16" t="str">
        <f>'Fish Use'!D9</f>
        <v>Steelhead</v>
      </c>
      <c r="D118" s="16" t="str">
        <f>'Fish Use'!E9</f>
        <v>Migration</v>
      </c>
      <c r="E118" s="16" t="str">
        <f>'Vulnerability Mapped'!C105</f>
        <v>Water Quality</v>
      </c>
      <c r="F118" s="18">
        <f>'Fish Use'!F9</f>
        <v>0.41620000000000001</v>
      </c>
      <c r="G118" s="18">
        <f>Population!D9</f>
        <v>0.25</v>
      </c>
      <c r="H118" s="19">
        <f>'Limiting Factors'!C16</f>
        <v>5</v>
      </c>
      <c r="I118" s="18">
        <f>'Limiting Factors'!D16</f>
        <v>1</v>
      </c>
      <c r="J118" s="17">
        <f>'Vulnerability Mapped'!D105</f>
        <v>5</v>
      </c>
      <c r="K118" s="17">
        <f>'Vulnerability Mapped'!E105</f>
        <v>12</v>
      </c>
      <c r="L118" s="18">
        <f>'Vulnerability Mapped'!H105</f>
        <v>0.74285714300000005</v>
      </c>
      <c r="M118" s="18">
        <f t="shared" si="2"/>
        <v>0.30917714291660003</v>
      </c>
      <c r="N118" s="18">
        <f t="shared" si="3"/>
        <v>7.7294285729150009E-2</v>
      </c>
    </row>
    <row r="119" spans="1:14" ht="18" customHeight="1" x14ac:dyDescent="0.2">
      <c r="A119" s="16" t="str">
        <f>'Fish Use'!A9</f>
        <v>CC1</v>
      </c>
      <c r="B119" s="16" t="str">
        <f>'Fish Use'!B9</f>
        <v>Catherine Creek</v>
      </c>
      <c r="C119" s="16" t="str">
        <f>'Fish Use'!D9</f>
        <v>Steelhead</v>
      </c>
      <c r="D119" s="16" t="str">
        <f>'Fish Use'!E9</f>
        <v>Migration</v>
      </c>
      <c r="E119" s="16" t="str">
        <f>'Vulnerability Mapped'!C101</f>
        <v>Predation</v>
      </c>
      <c r="F119" s="18">
        <f>'Fish Use'!F9</f>
        <v>0.41620000000000001</v>
      </c>
      <c r="G119" s="18">
        <f>Population!D9</f>
        <v>0.25</v>
      </c>
      <c r="H119" s="19">
        <f>'Limiting Factors'!C9</f>
        <v>4.22</v>
      </c>
      <c r="I119" s="18">
        <f>'Limiting Factors'!D9</f>
        <v>0.82450000000000001</v>
      </c>
      <c r="J119" s="17">
        <f>'Vulnerability Mapped'!D101</f>
        <v>2</v>
      </c>
      <c r="K119" s="17">
        <f>'Vulnerability Mapped'!E101</f>
        <v>13</v>
      </c>
      <c r="L119" s="18">
        <f>'Vulnerability Mapped'!H101</f>
        <v>0.93571428599999995</v>
      </c>
      <c r="M119" s="18">
        <f t="shared" si="2"/>
        <v>0.3210968136694734</v>
      </c>
      <c r="N119" s="18">
        <f t="shared" si="3"/>
        <v>8.0274203417368351E-2</v>
      </c>
    </row>
    <row r="120" spans="1:14" ht="18" customHeight="1" x14ac:dyDescent="0.2">
      <c r="A120" s="16" t="str">
        <f>'Fish Use'!A9</f>
        <v>CC1</v>
      </c>
      <c r="B120" s="16" t="str">
        <f>'Fish Use'!B9</f>
        <v>Catherine Creek</v>
      </c>
      <c r="C120" s="16" t="str">
        <f>'Fish Use'!D9</f>
        <v>Steelhead</v>
      </c>
      <c r="D120" s="16" t="str">
        <f>'Fish Use'!E9</f>
        <v>Migration</v>
      </c>
      <c r="E120" s="16" t="str">
        <f>'Vulnerability Mapped'!C93</f>
        <v>Altered Primary Productivity</v>
      </c>
      <c r="F120" s="18">
        <f>'Fish Use'!F9</f>
        <v>0.41620000000000001</v>
      </c>
      <c r="G120" s="18">
        <f>Population!D9</f>
        <v>0.25</v>
      </c>
      <c r="H120" s="19">
        <f>'Limiting Factors'!C10</f>
        <v>4.3099999999999996</v>
      </c>
      <c r="I120" s="18">
        <f>'Limiting Factors'!D10</f>
        <v>0.84475</v>
      </c>
      <c r="J120" s="17">
        <f>'Vulnerability Mapped'!D93</f>
        <v>10</v>
      </c>
      <c r="K120" s="17">
        <f>'Vulnerability Mapped'!E93</f>
        <v>10</v>
      </c>
      <c r="L120" s="18">
        <f>'Vulnerability Mapped'!H93</f>
        <v>0.42142857099999997</v>
      </c>
      <c r="M120" s="18">
        <f t="shared" si="2"/>
        <v>0.14816794306360645</v>
      </c>
      <c r="N120" s="18">
        <f t="shared" si="3"/>
        <v>3.7041985765901612E-2</v>
      </c>
    </row>
    <row r="121" spans="1:14" ht="18" customHeight="1" x14ac:dyDescent="0.2">
      <c r="A121" s="16" t="str">
        <f>'Fish Use'!A9</f>
        <v>CC1</v>
      </c>
      <c r="B121" s="16" t="str">
        <f>'Fish Use'!B9</f>
        <v>Catherine Creek</v>
      </c>
      <c r="C121" s="16" t="str">
        <f>'Fish Use'!D9</f>
        <v>Steelhead</v>
      </c>
      <c r="D121" s="16" t="str">
        <f>'Fish Use'!E9</f>
        <v>Migration</v>
      </c>
      <c r="E121" s="16" t="str">
        <f>'Vulnerability Mapped'!C100</f>
        <v>Non-Native Species Interactions and Competition</v>
      </c>
      <c r="F121" s="18">
        <f>'Fish Use'!F9</f>
        <v>0.41620000000000001</v>
      </c>
      <c r="G121" s="18">
        <f>Population!D9</f>
        <v>0.25</v>
      </c>
      <c r="H121" s="19">
        <f>'Limiting Factors'!C11</f>
        <v>4.6399999999999997</v>
      </c>
      <c r="I121" s="18">
        <f>'Limiting Factors'!D11</f>
        <v>0.91900000000000004</v>
      </c>
      <c r="J121" s="17">
        <f>'Vulnerability Mapped'!D100</f>
        <v>11</v>
      </c>
      <c r="K121" s="17">
        <f>'Vulnerability Mapped'!E100</f>
        <v>12</v>
      </c>
      <c r="L121" s="18">
        <f>'Vulnerability Mapped'!H100</f>
        <v>0.35714285699999998</v>
      </c>
      <c r="M121" s="18">
        <f t="shared" si="2"/>
        <v>0.13660278565964462</v>
      </c>
      <c r="N121" s="18">
        <f t="shared" si="3"/>
        <v>3.4150696414911155E-2</v>
      </c>
    </row>
    <row r="122" spans="1:14" ht="18" customHeight="1" x14ac:dyDescent="0.2">
      <c r="A122" s="16" t="str">
        <f>'Fish Use'!A10</f>
        <v>CC1</v>
      </c>
      <c r="B122" s="16" t="str">
        <f>'Fish Use'!B10</f>
        <v>Catherine Creek</v>
      </c>
      <c r="C122" s="16" t="str">
        <f>'Fish Use'!D10</f>
        <v>Bull Trout</v>
      </c>
      <c r="D122" s="16" t="str">
        <f>'Fish Use'!E10</f>
        <v>Spawning &amp; Resident</v>
      </c>
      <c r="E122" s="16" t="str">
        <f>'Vulnerability Mapped'!C19</f>
        <v>Anthropogenic Barriers</v>
      </c>
      <c r="F122" s="18">
        <f>'Fish Use'!F10</f>
        <v>0.41620000000000001</v>
      </c>
      <c r="G122" s="18">
        <f>Population!D18</f>
        <v>0.6</v>
      </c>
      <c r="H122" s="19">
        <f>'Limiting Factors'!C8</f>
        <v>3.68</v>
      </c>
      <c r="I122" s="18">
        <f>'Limiting Factors'!D8</f>
        <v>0.70299999999999996</v>
      </c>
      <c r="J122" s="17">
        <f>'Vulnerability Mapped'!D19</f>
        <v>10</v>
      </c>
      <c r="K122" s="17">
        <f>'Vulnerability Mapped'!E19</f>
        <v>10</v>
      </c>
      <c r="L122" s="18">
        <f>'Vulnerability Mapped'!H19</f>
        <v>0.42142857099999997</v>
      </c>
      <c r="M122" s="18">
        <f t="shared" si="2"/>
        <v>0.12330519558889058</v>
      </c>
      <c r="N122" s="18">
        <f t="shared" si="3"/>
        <v>7.3983117353334349E-2</v>
      </c>
    </row>
    <row r="123" spans="1:14" ht="18" customHeight="1" x14ac:dyDescent="0.2">
      <c r="A123" s="16" t="str">
        <f>'Fish Use'!A10</f>
        <v>CC1</v>
      </c>
      <c r="B123" s="16" t="str">
        <f>'Fish Use'!B10</f>
        <v>Catherine Creek</v>
      </c>
      <c r="C123" s="16" t="str">
        <f>'Fish Use'!D10</f>
        <v>Bull Trout</v>
      </c>
      <c r="D123" s="16" t="str">
        <f>'Fish Use'!E10</f>
        <v>Spawning &amp; Resident</v>
      </c>
      <c r="E123" s="16" t="str">
        <f>'Vulnerability Mapped'!C27</f>
        <v>Riparian Condition</v>
      </c>
      <c r="F123" s="18">
        <f>'Fish Use'!F10</f>
        <v>0.41620000000000001</v>
      </c>
      <c r="G123" s="18">
        <f>Population!D18</f>
        <v>0.6</v>
      </c>
      <c r="H123" s="19">
        <f>'Limiting Factors'!C2</f>
        <v>4.57</v>
      </c>
      <c r="I123" s="18">
        <f>'Limiting Factors'!D2</f>
        <v>0.90325</v>
      </c>
      <c r="J123" s="17">
        <f>'Vulnerability Mapped'!D27</f>
        <v>4</v>
      </c>
      <c r="K123" s="17">
        <f>'Vulnerability Mapped'!E27</f>
        <v>4</v>
      </c>
      <c r="L123" s="18">
        <f>'Vulnerability Mapped'!H27</f>
        <v>0.80714285699999999</v>
      </c>
      <c r="M123" s="18">
        <f t="shared" si="2"/>
        <v>0.30343135316058106</v>
      </c>
      <c r="N123" s="18">
        <f t="shared" si="3"/>
        <v>0.18205881189634862</v>
      </c>
    </row>
    <row r="124" spans="1:14" ht="18" customHeight="1" x14ac:dyDescent="0.2">
      <c r="A124" s="16" t="str">
        <f>'Fish Use'!A10</f>
        <v>CC1</v>
      </c>
      <c r="B124" s="16" t="str">
        <f>'Fish Use'!B10</f>
        <v>Catherine Creek</v>
      </c>
      <c r="C124" s="16" t="str">
        <f>'Fish Use'!D10</f>
        <v>Bull Trout</v>
      </c>
      <c r="D124" s="16" t="str">
        <f>'Fish Use'!E10</f>
        <v>Spawning &amp; Resident</v>
      </c>
      <c r="E124" s="16" t="str">
        <f>'Vulnerability Mapped'!C23</f>
        <v>Floodplain Condition</v>
      </c>
      <c r="F124" s="18">
        <f>'Fish Use'!F10</f>
        <v>0.41620000000000001</v>
      </c>
      <c r="G124" s="18">
        <f>Population!D18</f>
        <v>0.6</v>
      </c>
      <c r="H124" s="19">
        <f>'Limiting Factors'!C3</f>
        <v>4.78</v>
      </c>
      <c r="I124" s="18">
        <f>'Limiting Factors'!D3</f>
        <v>0.95050000000000001</v>
      </c>
      <c r="J124" s="17">
        <f>'Vulnerability Mapped'!D23</f>
        <v>11</v>
      </c>
      <c r="K124" s="17">
        <f>'Vulnerability Mapped'!E23</f>
        <v>11</v>
      </c>
      <c r="L124" s="18">
        <f>'Vulnerability Mapped'!H23</f>
        <v>0.35714285699999998</v>
      </c>
      <c r="M124" s="18">
        <f t="shared" si="2"/>
        <v>0.1412850356577717</v>
      </c>
      <c r="N124" s="18">
        <f t="shared" si="3"/>
        <v>8.4771021394663013E-2</v>
      </c>
    </row>
    <row r="125" spans="1:14" ht="18" customHeight="1" x14ac:dyDescent="0.2">
      <c r="A125" s="16" t="str">
        <f>'Fish Use'!A10</f>
        <v>CC1</v>
      </c>
      <c r="B125" s="16" t="str">
        <f>'Fish Use'!B10</f>
        <v>Catherine Creek</v>
      </c>
      <c r="C125" s="16" t="str">
        <f>'Fish Use'!D10</f>
        <v>Bull Trout</v>
      </c>
      <c r="D125" s="16" t="str">
        <f>'Fish Use'!E10</f>
        <v>Spawning &amp; Resident</v>
      </c>
      <c r="E125" s="16" t="str">
        <f>'Vulnerability Mapped'!C28</f>
        <v>Side Channel and Wetland Habitat</v>
      </c>
      <c r="F125" s="18">
        <f>'Fish Use'!F10</f>
        <v>0.41620000000000001</v>
      </c>
      <c r="G125" s="18">
        <f>Population!D18</f>
        <v>0.6</v>
      </c>
      <c r="H125" s="19">
        <f>'Limiting Factors'!C4</f>
        <v>4.08</v>
      </c>
      <c r="I125" s="18">
        <f>'Limiting Factors'!D4</f>
        <v>0.79300000000000004</v>
      </c>
      <c r="J125" s="17">
        <f>'Vulnerability Mapped'!D28</f>
        <v>7</v>
      </c>
      <c r="K125" s="17">
        <f>'Vulnerability Mapped'!E28</f>
        <v>7</v>
      </c>
      <c r="L125" s="18">
        <f>'Vulnerability Mapped'!H28</f>
        <v>0.61428571399999998</v>
      </c>
      <c r="M125" s="18">
        <f t="shared" si="2"/>
        <v>0.20274291133427241</v>
      </c>
      <c r="N125" s="18">
        <f t="shared" si="3"/>
        <v>0.12164574680056345</v>
      </c>
    </row>
    <row r="126" spans="1:14" ht="18" customHeight="1" x14ac:dyDescent="0.2">
      <c r="A126" s="16" t="str">
        <f>'Fish Use'!A10</f>
        <v>CC1</v>
      </c>
      <c r="B126" s="16" t="str">
        <f>'Fish Use'!B10</f>
        <v>Catherine Creek</v>
      </c>
      <c r="C126" s="16" t="str">
        <f>'Fish Use'!D10</f>
        <v>Bull Trout</v>
      </c>
      <c r="D126" s="16" t="str">
        <f>'Fish Use'!E10</f>
        <v>Spawning &amp; Resident</v>
      </c>
      <c r="E126" s="16" t="str">
        <f>'Vulnerability Mapped'!C20</f>
        <v>Channel and Habitat Structure</v>
      </c>
      <c r="F126" s="18">
        <f>'Fish Use'!F10</f>
        <v>0.41620000000000001</v>
      </c>
      <c r="G126" s="18">
        <f>Population!D18</f>
        <v>0.6</v>
      </c>
      <c r="H126" s="19">
        <f>'Limiting Factors'!C5</f>
        <v>4.57</v>
      </c>
      <c r="I126" s="18">
        <f>'Limiting Factors'!D5</f>
        <v>0.90325</v>
      </c>
      <c r="J126" s="17">
        <f>'Vulnerability Mapped'!D20</f>
        <v>3</v>
      </c>
      <c r="K126" s="17">
        <f>'Vulnerability Mapped'!E20</f>
        <v>3</v>
      </c>
      <c r="L126" s="18">
        <f>'Vulnerability Mapped'!H20</f>
        <v>0.87142857100000004</v>
      </c>
      <c r="M126" s="18">
        <f t="shared" si="2"/>
        <v>0.3275984519817432</v>
      </c>
      <c r="N126" s="18">
        <f t="shared" si="3"/>
        <v>0.19655907118904592</v>
      </c>
    </row>
    <row r="127" spans="1:14" ht="18" customHeight="1" x14ac:dyDescent="0.2">
      <c r="A127" s="16" t="str">
        <f>'Fish Use'!A10</f>
        <v>CC1</v>
      </c>
      <c r="B127" s="16" t="str">
        <f>'Fish Use'!B10</f>
        <v>Catherine Creek</v>
      </c>
      <c r="C127" s="16" t="str">
        <f>'Fish Use'!D10</f>
        <v>Bull Trout</v>
      </c>
      <c r="D127" s="16" t="str">
        <f>'Fish Use'!E10</f>
        <v>Spawning &amp; Resident</v>
      </c>
      <c r="E127" s="16" t="str">
        <f>'Vulnerability Mapped'!C22</f>
        <v>Decreased Water Quantity</v>
      </c>
      <c r="F127" s="18">
        <f>'Fish Use'!F10</f>
        <v>0.41620000000000001</v>
      </c>
      <c r="G127" s="18">
        <f>Population!D18</f>
        <v>0.6</v>
      </c>
      <c r="H127" s="19">
        <f>'Limiting Factors'!C12</f>
        <v>5</v>
      </c>
      <c r="I127" s="18">
        <f>'Limiting Factors'!D12</f>
        <v>1</v>
      </c>
      <c r="J127" s="17">
        <f>'Vulnerability Mapped'!D22</f>
        <v>8</v>
      </c>
      <c r="K127" s="17">
        <f>'Vulnerability Mapped'!E22</f>
        <v>8</v>
      </c>
      <c r="L127" s="18">
        <f>'Vulnerability Mapped'!H22</f>
        <v>0.55000000000000004</v>
      </c>
      <c r="M127" s="18">
        <f t="shared" si="2"/>
        <v>0.22891000000000003</v>
      </c>
      <c r="N127" s="18">
        <f t="shared" si="3"/>
        <v>0.13734600000000002</v>
      </c>
    </row>
    <row r="128" spans="1:14" ht="18" customHeight="1" x14ac:dyDescent="0.2">
      <c r="A128" s="16" t="str">
        <f>'Fish Use'!A10</f>
        <v>CC1</v>
      </c>
      <c r="B128" s="16" t="str">
        <f>'Fish Use'!B10</f>
        <v>Catherine Creek</v>
      </c>
      <c r="C128" s="16" t="str">
        <f>'Fish Use'!D10</f>
        <v>Bull Trout</v>
      </c>
      <c r="D128" s="16" t="str">
        <f>'Fish Use'!E10</f>
        <v>Spawning &amp; Resident</v>
      </c>
      <c r="E128" s="16" t="str">
        <f>'Vulnerability Mapped'!C17</f>
        <v>Altered Flow Timing</v>
      </c>
      <c r="F128" s="18">
        <f>'Fish Use'!F10</f>
        <v>0.41620000000000001</v>
      </c>
      <c r="G128" s="18">
        <f>Population!D18</f>
        <v>0.6</v>
      </c>
      <c r="H128" s="19">
        <f>'Limiting Factors'!C13</f>
        <v>4.3099999999999996</v>
      </c>
      <c r="I128" s="18">
        <f>'Limiting Factors'!D13</f>
        <v>0.84475</v>
      </c>
      <c r="J128" s="17">
        <f>'Vulnerability Mapped'!D17</f>
        <v>13</v>
      </c>
      <c r="K128" s="17">
        <f>'Vulnerability Mapped'!E17</f>
        <v>13</v>
      </c>
      <c r="L128" s="18">
        <f>'Vulnerability Mapped'!H17</f>
        <v>0.22857142899999999</v>
      </c>
      <c r="M128" s="18">
        <f t="shared" si="2"/>
        <v>8.0362274436393544E-2</v>
      </c>
      <c r="N128" s="18">
        <f t="shared" si="3"/>
        <v>4.8217364661836126E-2</v>
      </c>
    </row>
    <row r="129" spans="1:14" ht="18" customHeight="1" x14ac:dyDescent="0.2">
      <c r="A129" s="16" t="str">
        <f>'Fish Use'!A10</f>
        <v>CC1</v>
      </c>
      <c r="B129" s="16" t="str">
        <f>'Fish Use'!B10</f>
        <v>Catherine Creek</v>
      </c>
      <c r="C129" s="16" t="str">
        <f>'Fish Use'!D10</f>
        <v>Bull Trout</v>
      </c>
      <c r="D129" s="16" t="str">
        <f>'Fish Use'!E10</f>
        <v>Spawning &amp; Resident</v>
      </c>
      <c r="E129" s="16" t="str">
        <f>'Vulnerability Mapped'!C21</f>
        <v>Decreased Sediment Quantity</v>
      </c>
      <c r="F129" s="18">
        <f>'Fish Use'!F10</f>
        <v>0.41620000000000001</v>
      </c>
      <c r="G129" s="18">
        <f>Population!D18</f>
        <v>0.6</v>
      </c>
      <c r="H129" s="19">
        <f>'Limiting Factors'!C6</f>
        <v>2.95</v>
      </c>
      <c r="I129" s="18">
        <f>'Limiting Factors'!D6</f>
        <v>0.53874999999999995</v>
      </c>
      <c r="J129" s="17">
        <f>'Vulnerability Mapped'!D21</f>
        <v>5</v>
      </c>
      <c r="K129" s="17">
        <f>'Vulnerability Mapped'!E21</f>
        <v>5</v>
      </c>
      <c r="L129" s="18">
        <f>'Vulnerability Mapped'!H21</f>
        <v>0.74285714300000005</v>
      </c>
      <c r="M129" s="18">
        <f t="shared" si="2"/>
        <v>0.16656918574631824</v>
      </c>
      <c r="N129" s="18">
        <f t="shared" si="3"/>
        <v>9.994151144779094E-2</v>
      </c>
    </row>
    <row r="130" spans="1:14" ht="18" customHeight="1" x14ac:dyDescent="0.2">
      <c r="A130" s="16" t="str">
        <f>'Fish Use'!A10</f>
        <v>CC1</v>
      </c>
      <c r="B130" s="16" t="str">
        <f>'Fish Use'!B10</f>
        <v>Catherine Creek</v>
      </c>
      <c r="C130" s="16" t="str">
        <f>'Fish Use'!D10</f>
        <v>Bull Trout</v>
      </c>
      <c r="D130" s="16" t="str">
        <f>'Fish Use'!E10</f>
        <v>Spawning &amp; Resident</v>
      </c>
      <c r="E130" s="16" t="str">
        <f>'Vulnerability Mapped'!C24</f>
        <v>Increased Sediment Quantity</v>
      </c>
      <c r="F130" s="18">
        <f>'Fish Use'!F10</f>
        <v>0.41620000000000001</v>
      </c>
      <c r="G130" s="18">
        <f>Population!D18</f>
        <v>0.6</v>
      </c>
      <c r="H130" s="19">
        <f>'Limiting Factors'!C7</f>
        <v>4.51</v>
      </c>
      <c r="I130" s="18">
        <f>'Limiting Factors'!D7</f>
        <v>0.88975000000000004</v>
      </c>
      <c r="J130" s="17">
        <f>'Vulnerability Mapped'!D24</f>
        <v>6</v>
      </c>
      <c r="K130" s="17">
        <f>'Vulnerability Mapped'!E24</f>
        <v>6</v>
      </c>
      <c r="L130" s="18">
        <f>'Vulnerability Mapped'!H24</f>
        <v>0.678571429</v>
      </c>
      <c r="M130" s="18">
        <f t="shared" ref="M130:M193" si="4">F130*I130*L130</f>
        <v>0.25128446623013456</v>
      </c>
      <c r="N130" s="18">
        <f t="shared" ref="N130:N193" si="5">M130*G130</f>
        <v>0.15077067973808073</v>
      </c>
    </row>
    <row r="131" spans="1:14" ht="18" customHeight="1" x14ac:dyDescent="0.2">
      <c r="A131" s="16" t="str">
        <f>'Fish Use'!A10</f>
        <v>CC1</v>
      </c>
      <c r="B131" s="16" t="str">
        <f>'Fish Use'!B10</f>
        <v>Catherine Creek</v>
      </c>
      <c r="C131" s="16" t="str">
        <f>'Fish Use'!D10</f>
        <v>Bull Trout</v>
      </c>
      <c r="D131" s="16" t="str">
        <f>'Fish Use'!E10</f>
        <v>Spawning &amp; Resident</v>
      </c>
      <c r="E131" s="16" t="str">
        <f>'Vulnerability Mapped'!C29</f>
        <v>Summer Water Temperature</v>
      </c>
      <c r="F131" s="18">
        <f>'Fish Use'!F10</f>
        <v>0.41620000000000001</v>
      </c>
      <c r="G131" s="18">
        <f>Population!D18</f>
        <v>0.6</v>
      </c>
      <c r="H131" s="19">
        <f>'Limiting Factors'!C14</f>
        <v>4.6399999999999997</v>
      </c>
      <c r="I131" s="18">
        <f>'Limiting Factors'!D14</f>
        <v>0.91900000000000004</v>
      </c>
      <c r="J131" s="17">
        <f>'Vulnerability Mapped'!D29</f>
        <v>1</v>
      </c>
      <c r="K131" s="17">
        <f>'Vulnerability Mapped'!E29</f>
        <v>1</v>
      </c>
      <c r="L131" s="18">
        <f>'Vulnerability Mapped'!H29</f>
        <v>1</v>
      </c>
      <c r="M131" s="18">
        <f t="shared" si="4"/>
        <v>0.38248780000000004</v>
      </c>
      <c r="N131" s="18">
        <f t="shared" si="5"/>
        <v>0.22949268</v>
      </c>
    </row>
    <row r="132" spans="1:14" ht="18" customHeight="1" x14ac:dyDescent="0.2">
      <c r="A132" s="16" t="str">
        <f>'Fish Use'!A10</f>
        <v>CC1</v>
      </c>
      <c r="B132" s="16" t="str">
        <f>'Fish Use'!B10</f>
        <v>Catherine Creek</v>
      </c>
      <c r="C132" s="16" t="str">
        <f>'Fish Use'!D10</f>
        <v>Bull Trout</v>
      </c>
      <c r="D132" s="16" t="str">
        <f>'Fish Use'!E10</f>
        <v>Spawning &amp; Resident</v>
      </c>
      <c r="E132" s="16" t="str">
        <f>'Vulnerability Mapped'!C31</f>
        <v>Winter Water Temperature</v>
      </c>
      <c r="F132" s="18">
        <f>'Fish Use'!F10</f>
        <v>0.41620000000000001</v>
      </c>
      <c r="G132" s="18">
        <f>Population!D18</f>
        <v>0.6</v>
      </c>
      <c r="H132" s="19">
        <f>'Limiting Factors'!C15</f>
        <v>3.91</v>
      </c>
      <c r="I132" s="18">
        <f>'Limiting Factors'!D15</f>
        <v>0.75475000000000003</v>
      </c>
      <c r="J132" s="17">
        <f>'Vulnerability Mapped'!D31</f>
        <v>12</v>
      </c>
      <c r="K132" s="17">
        <f>'Vulnerability Mapped'!E31</f>
        <v>12</v>
      </c>
      <c r="L132" s="18">
        <f>'Vulnerability Mapped'!H31</f>
        <v>0.29285714299999999</v>
      </c>
      <c r="M132" s="18">
        <f t="shared" si="4"/>
        <v>9.1994321116303845E-2</v>
      </c>
      <c r="N132" s="18">
        <f t="shared" si="5"/>
        <v>5.5196592669782309E-2</v>
      </c>
    </row>
    <row r="133" spans="1:14" ht="18" customHeight="1" x14ac:dyDescent="0.2">
      <c r="A133" s="16" t="str">
        <f>'Fish Use'!A10</f>
        <v>CC1</v>
      </c>
      <c r="B133" s="16" t="str">
        <f>'Fish Use'!B10</f>
        <v>Catherine Creek</v>
      </c>
      <c r="C133" s="16" t="str">
        <f>'Fish Use'!D10</f>
        <v>Bull Trout</v>
      </c>
      <c r="D133" s="16" t="str">
        <f>'Fish Use'!E10</f>
        <v>Spawning &amp; Resident</v>
      </c>
      <c r="E133" s="16" t="str">
        <f>'Vulnerability Mapped'!C30</f>
        <v>Water Quality</v>
      </c>
      <c r="F133" s="18">
        <f>'Fish Use'!F10</f>
        <v>0.41620000000000001</v>
      </c>
      <c r="G133" s="18">
        <f>Population!D18</f>
        <v>0.6</v>
      </c>
      <c r="H133" s="19">
        <f>'Limiting Factors'!C16</f>
        <v>5</v>
      </c>
      <c r="I133" s="18">
        <f>'Limiting Factors'!D16</f>
        <v>1</v>
      </c>
      <c r="J133" s="17">
        <f>'Vulnerability Mapped'!D30</f>
        <v>15</v>
      </c>
      <c r="K133" s="17">
        <f>'Vulnerability Mapped'!E30</f>
        <v>15</v>
      </c>
      <c r="L133" s="18">
        <f>'Vulnerability Mapped'!H30</f>
        <v>0.1</v>
      </c>
      <c r="M133" s="18">
        <f t="shared" si="4"/>
        <v>4.1620000000000004E-2</v>
      </c>
      <c r="N133" s="18">
        <f t="shared" si="5"/>
        <v>2.4972000000000001E-2</v>
      </c>
    </row>
    <row r="134" spans="1:14" ht="18" customHeight="1" x14ac:dyDescent="0.2">
      <c r="A134" s="16" t="str">
        <f>'Fish Use'!A10</f>
        <v>CC1</v>
      </c>
      <c r="B134" s="16" t="str">
        <f>'Fish Use'!B10</f>
        <v>Catherine Creek</v>
      </c>
      <c r="C134" s="16" t="str">
        <f>'Fish Use'!D10</f>
        <v>Bull Trout</v>
      </c>
      <c r="D134" s="16" t="str">
        <f>'Fish Use'!E10</f>
        <v>Spawning &amp; Resident</v>
      </c>
      <c r="E134" s="16" t="str">
        <f>'Vulnerability Mapped'!C26</f>
        <v>Predation</v>
      </c>
      <c r="F134" s="18">
        <f>'Fish Use'!F10</f>
        <v>0.41620000000000001</v>
      </c>
      <c r="G134" s="18">
        <f>Population!D18</f>
        <v>0.6</v>
      </c>
      <c r="H134" s="19">
        <f>'Limiting Factors'!C9</f>
        <v>4.22</v>
      </c>
      <c r="I134" s="18">
        <f>'Limiting Factors'!D9</f>
        <v>0.82450000000000001</v>
      </c>
      <c r="J134" s="17">
        <f>'Vulnerability Mapped'!D26</f>
        <v>9</v>
      </c>
      <c r="K134" s="17">
        <f>'Vulnerability Mapped'!E26</f>
        <v>9</v>
      </c>
      <c r="L134" s="18">
        <f>'Vulnerability Mapped'!H26</f>
        <v>0.485714286</v>
      </c>
      <c r="M134" s="18">
        <f t="shared" si="4"/>
        <v>0.16667620866947341</v>
      </c>
      <c r="N134" s="18">
        <f t="shared" si="5"/>
        <v>0.10000572520168405</v>
      </c>
    </row>
    <row r="135" spans="1:14" ht="18" customHeight="1" x14ac:dyDescent="0.2">
      <c r="A135" s="16" t="str">
        <f>'Fish Use'!A10</f>
        <v>CC1</v>
      </c>
      <c r="B135" s="16" t="str">
        <f>'Fish Use'!B10</f>
        <v>Catherine Creek</v>
      </c>
      <c r="C135" s="16" t="str">
        <f>'Fish Use'!D10</f>
        <v>Bull Trout</v>
      </c>
      <c r="D135" s="16" t="str">
        <f>'Fish Use'!E10</f>
        <v>Spawning &amp; Resident</v>
      </c>
      <c r="E135" s="16" t="str">
        <f>'Vulnerability Mapped'!C18</f>
        <v>Altered Primary Productivity</v>
      </c>
      <c r="F135" s="18">
        <f>'Fish Use'!F10</f>
        <v>0.41620000000000001</v>
      </c>
      <c r="G135" s="18">
        <f>Population!D18</f>
        <v>0.6</v>
      </c>
      <c r="H135" s="19">
        <f>'Limiting Factors'!C10</f>
        <v>4.3099999999999996</v>
      </c>
      <c r="I135" s="18">
        <f>'Limiting Factors'!D10</f>
        <v>0.84475</v>
      </c>
      <c r="J135" s="17">
        <f>'Vulnerability Mapped'!D18</f>
        <v>14</v>
      </c>
      <c r="K135" s="17">
        <f>'Vulnerability Mapped'!E18</f>
        <v>14</v>
      </c>
      <c r="L135" s="18">
        <f>'Vulnerability Mapped'!H18</f>
        <v>0.164285714</v>
      </c>
      <c r="M135" s="18">
        <f t="shared" si="4"/>
        <v>5.77603845424043E-2</v>
      </c>
      <c r="N135" s="18">
        <f t="shared" si="5"/>
        <v>3.4656230725442577E-2</v>
      </c>
    </row>
    <row r="136" spans="1:14" ht="18" customHeight="1" x14ac:dyDescent="0.2">
      <c r="A136" s="16" t="str">
        <f>'Fish Use'!A10</f>
        <v>CC1</v>
      </c>
      <c r="B136" s="16" t="str">
        <f>'Fish Use'!B10</f>
        <v>Catherine Creek</v>
      </c>
      <c r="C136" s="16" t="str">
        <f>'Fish Use'!D10</f>
        <v>Bull Trout</v>
      </c>
      <c r="D136" s="16" t="str">
        <f>'Fish Use'!E10</f>
        <v>Spawning &amp; Resident</v>
      </c>
      <c r="E136" s="16" t="str">
        <f>'Vulnerability Mapped'!C25</f>
        <v>Non-Native Species Interactions and Competition</v>
      </c>
      <c r="F136" s="18">
        <f>'Fish Use'!F10</f>
        <v>0.41620000000000001</v>
      </c>
      <c r="G136" s="18">
        <f>Population!D18</f>
        <v>0.6</v>
      </c>
      <c r="H136" s="19">
        <f>'Limiting Factors'!C11</f>
        <v>4.6399999999999997</v>
      </c>
      <c r="I136" s="18">
        <f>'Limiting Factors'!D11</f>
        <v>0.91900000000000004</v>
      </c>
      <c r="J136" s="17">
        <f>'Vulnerability Mapped'!D25</f>
        <v>2</v>
      </c>
      <c r="K136" s="17">
        <f>'Vulnerability Mapped'!E25</f>
        <v>2</v>
      </c>
      <c r="L136" s="18">
        <f>'Vulnerability Mapped'!H25</f>
        <v>0.93571428599999995</v>
      </c>
      <c r="M136" s="18">
        <f t="shared" si="4"/>
        <v>0.3578992986807108</v>
      </c>
      <c r="N136" s="18">
        <f t="shared" si="5"/>
        <v>0.21473957920842648</v>
      </c>
    </row>
    <row r="137" spans="1:14" ht="18" customHeight="1" x14ac:dyDescent="0.2">
      <c r="A137" s="16" t="str">
        <f>'Fish Use'!A11</f>
        <v>CC1</v>
      </c>
      <c r="B137" s="16" t="str">
        <f>'Fish Use'!B11</f>
        <v>Catherine Creek</v>
      </c>
      <c r="C137" s="16" t="str">
        <f>'Fish Use'!D11</f>
        <v>Bull Trout</v>
      </c>
      <c r="D137" s="16" t="str">
        <f>'Fish Use'!E11</f>
        <v>FMO</v>
      </c>
      <c r="E137" s="16" t="str">
        <f>'Vulnerability Mapped'!C4</f>
        <v>Anthropogenic Barriers</v>
      </c>
      <c r="F137" s="18">
        <f>'Fish Use'!F11</f>
        <v>0.41620000000000001</v>
      </c>
      <c r="G137" s="18">
        <f>Population!D19</f>
        <v>0.4</v>
      </c>
      <c r="H137" s="19">
        <f>'Limiting Factors'!C8</f>
        <v>3.68</v>
      </c>
      <c r="I137" s="18">
        <f>'Limiting Factors'!D8</f>
        <v>0.70299999999999996</v>
      </c>
      <c r="J137" s="17">
        <f>'Vulnerability Mapped'!D4</f>
        <v>3</v>
      </c>
      <c r="K137" s="17">
        <f>'Vulnerability Mapped'!E4</f>
        <v>3</v>
      </c>
      <c r="L137" s="18">
        <f>'Vulnerability Mapped'!H4</f>
        <v>0.87142857100000004</v>
      </c>
      <c r="M137" s="18">
        <f t="shared" si="4"/>
        <v>0.25497006558889057</v>
      </c>
      <c r="N137" s="18">
        <f t="shared" si="5"/>
        <v>0.10198802623555624</v>
      </c>
    </row>
    <row r="138" spans="1:14" ht="18" customHeight="1" x14ac:dyDescent="0.2">
      <c r="A138" s="16" t="str">
        <f>'Fish Use'!A11</f>
        <v>CC1</v>
      </c>
      <c r="B138" s="16" t="str">
        <f>'Fish Use'!B11</f>
        <v>Catherine Creek</v>
      </c>
      <c r="C138" s="16" t="str">
        <f>'Fish Use'!D11</f>
        <v>Bull Trout</v>
      </c>
      <c r="D138" s="16" t="str">
        <f>'Fish Use'!E11</f>
        <v>FMO</v>
      </c>
      <c r="E138" s="16" t="str">
        <f>'Vulnerability Mapped'!C12</f>
        <v>Riparian Condition</v>
      </c>
      <c r="F138" s="18">
        <f>'Fish Use'!F11</f>
        <v>0.41620000000000001</v>
      </c>
      <c r="G138" s="18">
        <f>Population!D19</f>
        <v>0.4</v>
      </c>
      <c r="H138" s="19">
        <f>'Limiting Factors'!C2</f>
        <v>4.57</v>
      </c>
      <c r="I138" s="18">
        <f>'Limiting Factors'!D2</f>
        <v>0.90325</v>
      </c>
      <c r="J138" s="17">
        <f>'Vulnerability Mapped'!D12</f>
        <v>5</v>
      </c>
      <c r="K138" s="17">
        <f>'Vulnerability Mapped'!E12</f>
        <v>5</v>
      </c>
      <c r="L138" s="18">
        <f>'Vulnerability Mapped'!H12</f>
        <v>0.74285714300000005</v>
      </c>
      <c r="M138" s="18">
        <f t="shared" si="4"/>
        <v>0.27926425433941898</v>
      </c>
      <c r="N138" s="18">
        <f t="shared" si="5"/>
        <v>0.1117057017357676</v>
      </c>
    </row>
    <row r="139" spans="1:14" ht="18" customHeight="1" x14ac:dyDescent="0.2">
      <c r="A139" s="16" t="str">
        <f>'Fish Use'!A11</f>
        <v>CC1</v>
      </c>
      <c r="B139" s="16" t="str">
        <f>'Fish Use'!B11</f>
        <v>Catherine Creek</v>
      </c>
      <c r="C139" s="16" t="str">
        <f>'Fish Use'!D11</f>
        <v>Bull Trout</v>
      </c>
      <c r="D139" s="16" t="str">
        <f>'Fish Use'!E11</f>
        <v>FMO</v>
      </c>
      <c r="E139" s="16" t="str">
        <f>'Vulnerability Mapped'!C8</f>
        <v>Floodplain Condition</v>
      </c>
      <c r="F139" s="18">
        <f>'Fish Use'!F11</f>
        <v>0.41620000000000001</v>
      </c>
      <c r="G139" s="18">
        <f>Population!D19</f>
        <v>0.4</v>
      </c>
      <c r="H139" s="19">
        <f>'Limiting Factors'!C3</f>
        <v>4.78</v>
      </c>
      <c r="I139" s="18">
        <f>'Limiting Factors'!D3</f>
        <v>0.95050000000000001</v>
      </c>
      <c r="J139" s="17">
        <f>'Vulnerability Mapped'!D8</f>
        <v>9</v>
      </c>
      <c r="K139" s="17">
        <f>'Vulnerability Mapped'!E8</f>
        <v>9</v>
      </c>
      <c r="L139" s="18">
        <f>'Vulnerability Mapped'!H8</f>
        <v>0.485714286</v>
      </c>
      <c r="M139" s="18">
        <f t="shared" si="4"/>
        <v>0.19214764868445661</v>
      </c>
      <c r="N139" s="18">
        <f t="shared" si="5"/>
        <v>7.6859059473782645E-2</v>
      </c>
    </row>
    <row r="140" spans="1:14" ht="18" customHeight="1" x14ac:dyDescent="0.2">
      <c r="A140" s="16" t="str">
        <f>'Fish Use'!A11</f>
        <v>CC1</v>
      </c>
      <c r="B140" s="16" t="str">
        <f>'Fish Use'!B11</f>
        <v>Catherine Creek</v>
      </c>
      <c r="C140" s="16" t="str">
        <f>'Fish Use'!D11</f>
        <v>Bull Trout</v>
      </c>
      <c r="D140" s="16" t="str">
        <f>'Fish Use'!E11</f>
        <v>FMO</v>
      </c>
      <c r="E140" s="16" t="str">
        <f>'Vulnerability Mapped'!C13</f>
        <v>Side Channel and Wetland Habitat</v>
      </c>
      <c r="F140" s="18">
        <f>'Fish Use'!F11</f>
        <v>0.41620000000000001</v>
      </c>
      <c r="G140" s="18">
        <f>Population!D19</f>
        <v>0.4</v>
      </c>
      <c r="H140" s="19">
        <f>'Limiting Factors'!C4</f>
        <v>4.08</v>
      </c>
      <c r="I140" s="18">
        <f>'Limiting Factors'!D4</f>
        <v>0.79300000000000004</v>
      </c>
      <c r="J140" s="17">
        <f>'Vulnerability Mapped'!D13</f>
        <v>8</v>
      </c>
      <c r="K140" s="17">
        <f>'Vulnerability Mapped'!E13</f>
        <v>8</v>
      </c>
      <c r="L140" s="18">
        <f>'Vulnerability Mapped'!H13</f>
        <v>0.55000000000000004</v>
      </c>
      <c r="M140" s="18">
        <f t="shared" si="4"/>
        <v>0.18152563000000002</v>
      </c>
      <c r="N140" s="18">
        <f t="shared" si="5"/>
        <v>7.2610252000000014E-2</v>
      </c>
    </row>
    <row r="141" spans="1:14" ht="18" customHeight="1" x14ac:dyDescent="0.2">
      <c r="A141" s="16" t="str">
        <f>'Fish Use'!A11</f>
        <v>CC1</v>
      </c>
      <c r="B141" s="16" t="str">
        <f>'Fish Use'!B11</f>
        <v>Catherine Creek</v>
      </c>
      <c r="C141" s="16" t="str">
        <f>'Fish Use'!D11</f>
        <v>Bull Trout</v>
      </c>
      <c r="D141" s="16" t="str">
        <f>'Fish Use'!E11</f>
        <v>FMO</v>
      </c>
      <c r="E141" s="16" t="str">
        <f>'Vulnerability Mapped'!C5</f>
        <v>Channel and Habitat Structure</v>
      </c>
      <c r="F141" s="18">
        <f>'Fish Use'!F11</f>
        <v>0.41620000000000001</v>
      </c>
      <c r="G141" s="18">
        <f>Population!D19</f>
        <v>0.4</v>
      </c>
      <c r="H141" s="19">
        <f>'Limiting Factors'!C5</f>
        <v>4.57</v>
      </c>
      <c r="I141" s="18">
        <f>'Limiting Factors'!D5</f>
        <v>0.90325</v>
      </c>
      <c r="J141" s="17">
        <f>'Vulnerability Mapped'!D5</f>
        <v>4</v>
      </c>
      <c r="K141" s="17">
        <f>'Vulnerability Mapped'!E5</f>
        <v>4</v>
      </c>
      <c r="L141" s="18">
        <f>'Vulnerability Mapped'!H5</f>
        <v>0.80714285699999999</v>
      </c>
      <c r="M141" s="18">
        <f t="shared" si="4"/>
        <v>0.30343135316058106</v>
      </c>
      <c r="N141" s="18">
        <f t="shared" si="5"/>
        <v>0.12137254126423243</v>
      </c>
    </row>
    <row r="142" spans="1:14" ht="18" customHeight="1" x14ac:dyDescent="0.2">
      <c r="A142" s="16" t="str">
        <f>'Fish Use'!A11</f>
        <v>CC1</v>
      </c>
      <c r="B142" s="16" t="str">
        <f>'Fish Use'!B11</f>
        <v>Catherine Creek</v>
      </c>
      <c r="C142" s="16" t="str">
        <f>'Fish Use'!D11</f>
        <v>Bull Trout</v>
      </c>
      <c r="D142" s="16" t="str">
        <f>'Fish Use'!E11</f>
        <v>FMO</v>
      </c>
      <c r="E142" s="16" t="str">
        <f>'Vulnerability Mapped'!C7</f>
        <v>Decreased Water Quantity</v>
      </c>
      <c r="F142" s="18">
        <f>'Fish Use'!F11</f>
        <v>0.41620000000000001</v>
      </c>
      <c r="G142" s="18">
        <f>Population!D19</f>
        <v>0.4</v>
      </c>
      <c r="H142" s="19">
        <f>'Limiting Factors'!C12</f>
        <v>5</v>
      </c>
      <c r="I142" s="18">
        <f>'Limiting Factors'!D12</f>
        <v>1</v>
      </c>
      <c r="J142" s="17">
        <f>'Vulnerability Mapped'!D7</f>
        <v>2</v>
      </c>
      <c r="K142" s="17">
        <f>'Vulnerability Mapped'!E7</f>
        <v>2</v>
      </c>
      <c r="L142" s="18">
        <f>'Vulnerability Mapped'!H7</f>
        <v>0.93571428599999995</v>
      </c>
      <c r="M142" s="18">
        <f t="shared" si="4"/>
        <v>0.38944428583320001</v>
      </c>
      <c r="N142" s="18">
        <f t="shared" si="5"/>
        <v>0.15577771433328003</v>
      </c>
    </row>
    <row r="143" spans="1:14" ht="18" customHeight="1" x14ac:dyDescent="0.2">
      <c r="A143" s="16" t="str">
        <f>'Fish Use'!A11</f>
        <v>CC1</v>
      </c>
      <c r="B143" s="16" t="str">
        <f>'Fish Use'!B11</f>
        <v>Catherine Creek</v>
      </c>
      <c r="C143" s="16" t="str">
        <f>'Fish Use'!D11</f>
        <v>Bull Trout</v>
      </c>
      <c r="D143" s="16" t="str">
        <f>'Fish Use'!E11</f>
        <v>FMO</v>
      </c>
      <c r="E143" s="16" t="str">
        <f>'Vulnerability Mapped'!C2</f>
        <v>Altered Flow Timing</v>
      </c>
      <c r="F143" s="18">
        <f>'Fish Use'!F11</f>
        <v>0.41620000000000001</v>
      </c>
      <c r="G143" s="18">
        <f>Population!D19</f>
        <v>0.4</v>
      </c>
      <c r="H143" s="19">
        <f>'Limiting Factors'!C13</f>
        <v>4.3099999999999996</v>
      </c>
      <c r="I143" s="18">
        <f>'Limiting Factors'!D13</f>
        <v>0.84475</v>
      </c>
      <c r="J143" s="17">
        <f>'Vulnerability Mapped'!D2</f>
        <v>11</v>
      </c>
      <c r="K143" s="17">
        <f>'Vulnerability Mapped'!E2</f>
        <v>11</v>
      </c>
      <c r="L143" s="18">
        <f>'Vulnerability Mapped'!H2</f>
        <v>0.35714285699999998</v>
      </c>
      <c r="M143" s="18">
        <f t="shared" si="4"/>
        <v>0.12556605352120215</v>
      </c>
      <c r="N143" s="18">
        <f t="shared" si="5"/>
        <v>5.0226421408480861E-2</v>
      </c>
    </row>
    <row r="144" spans="1:14" ht="18" customHeight="1" x14ac:dyDescent="0.2">
      <c r="A144" s="16" t="str">
        <f>'Fish Use'!A11</f>
        <v>CC1</v>
      </c>
      <c r="B144" s="16" t="str">
        <f>'Fish Use'!B11</f>
        <v>Catherine Creek</v>
      </c>
      <c r="C144" s="16" t="str">
        <f>'Fish Use'!D11</f>
        <v>Bull Trout</v>
      </c>
      <c r="D144" s="16" t="str">
        <f>'Fish Use'!E11</f>
        <v>FMO</v>
      </c>
      <c r="E144" s="16" t="str">
        <f>'Vulnerability Mapped'!C6</f>
        <v>Decreased Sediment Quantity</v>
      </c>
      <c r="F144" s="18">
        <f>'Fish Use'!F11</f>
        <v>0.41620000000000001</v>
      </c>
      <c r="G144" s="18">
        <f>Population!D19</f>
        <v>0.4</v>
      </c>
      <c r="H144" s="19">
        <f>'Limiting Factors'!C6</f>
        <v>2.95</v>
      </c>
      <c r="I144" s="18">
        <f>'Limiting Factors'!D6</f>
        <v>0.53874999999999995</v>
      </c>
      <c r="J144" s="17">
        <f>'Vulnerability Mapped'!D6</f>
        <v>13</v>
      </c>
      <c r="K144" s="17">
        <f>'Vulnerability Mapped'!E6</f>
        <v>13</v>
      </c>
      <c r="L144" s="18">
        <f>'Vulnerability Mapped'!H6</f>
        <v>0.22857142899999999</v>
      </c>
      <c r="M144" s="18">
        <f t="shared" si="4"/>
        <v>5.1252057238954742E-2</v>
      </c>
      <c r="N144" s="18">
        <f t="shared" si="5"/>
        <v>2.0500822895581899E-2</v>
      </c>
    </row>
    <row r="145" spans="1:14" ht="18" customHeight="1" x14ac:dyDescent="0.2">
      <c r="A145" s="16" t="str">
        <f>'Fish Use'!A11</f>
        <v>CC1</v>
      </c>
      <c r="B145" s="16" t="str">
        <f>'Fish Use'!B11</f>
        <v>Catherine Creek</v>
      </c>
      <c r="C145" s="16" t="str">
        <f>'Fish Use'!D11</f>
        <v>Bull Trout</v>
      </c>
      <c r="D145" s="16" t="str">
        <f>'Fish Use'!E11</f>
        <v>FMO</v>
      </c>
      <c r="E145" s="16" t="str">
        <f>'Vulnerability Mapped'!C9</f>
        <v>Increased Sediment Quantity</v>
      </c>
      <c r="F145" s="18">
        <f>'Fish Use'!F11</f>
        <v>0.41620000000000001</v>
      </c>
      <c r="G145" s="18">
        <f>Population!D19</f>
        <v>0.4</v>
      </c>
      <c r="H145" s="19">
        <f>'Limiting Factors'!C7</f>
        <v>4.51</v>
      </c>
      <c r="I145" s="18">
        <f>'Limiting Factors'!D7</f>
        <v>0.88975000000000004</v>
      </c>
      <c r="J145" s="17">
        <f>'Vulnerability Mapped'!D9</f>
        <v>14</v>
      </c>
      <c r="K145" s="17">
        <f>'Vulnerability Mapped'!E9</f>
        <v>14</v>
      </c>
      <c r="L145" s="18">
        <f>'Vulnerability Mapped'!H9</f>
        <v>0.164285714</v>
      </c>
      <c r="M145" s="18">
        <f t="shared" si="4"/>
        <v>6.0837291679910303E-2</v>
      </c>
      <c r="N145" s="18">
        <f t="shared" si="5"/>
        <v>2.4334916671964121E-2</v>
      </c>
    </row>
    <row r="146" spans="1:14" ht="18" customHeight="1" x14ac:dyDescent="0.2">
      <c r="A146" s="16" t="str">
        <f>'Fish Use'!A11</f>
        <v>CC1</v>
      </c>
      <c r="B146" s="16" t="str">
        <f>'Fish Use'!B11</f>
        <v>Catherine Creek</v>
      </c>
      <c r="C146" s="16" t="str">
        <f>'Fish Use'!D11</f>
        <v>Bull Trout</v>
      </c>
      <c r="D146" s="16" t="str">
        <f>'Fish Use'!E11</f>
        <v>FMO</v>
      </c>
      <c r="E146" s="16" t="str">
        <f>'Vulnerability Mapped'!C14</f>
        <v>Summer Water Temperature</v>
      </c>
      <c r="F146" s="18">
        <f>'Fish Use'!F11</f>
        <v>0.41620000000000001</v>
      </c>
      <c r="G146" s="18">
        <f>Population!D19</f>
        <v>0.4</v>
      </c>
      <c r="H146" s="19">
        <f>'Limiting Factors'!C14</f>
        <v>4.6399999999999997</v>
      </c>
      <c r="I146" s="18">
        <f>'Limiting Factors'!D14</f>
        <v>0.91900000000000004</v>
      </c>
      <c r="J146" s="17">
        <f>'Vulnerability Mapped'!D14</f>
        <v>1</v>
      </c>
      <c r="K146" s="17">
        <f>'Vulnerability Mapped'!E14</f>
        <v>1</v>
      </c>
      <c r="L146" s="18">
        <f>'Vulnerability Mapped'!H14</f>
        <v>1</v>
      </c>
      <c r="M146" s="18">
        <f t="shared" si="4"/>
        <v>0.38248780000000004</v>
      </c>
      <c r="N146" s="18">
        <f t="shared" si="5"/>
        <v>0.15299512000000004</v>
      </c>
    </row>
    <row r="147" spans="1:14" ht="18" customHeight="1" x14ac:dyDescent="0.2">
      <c r="A147" s="16" t="str">
        <f>'Fish Use'!A11</f>
        <v>CC1</v>
      </c>
      <c r="B147" s="16" t="str">
        <f>'Fish Use'!B11</f>
        <v>Catherine Creek</v>
      </c>
      <c r="C147" s="16" t="str">
        <f>'Fish Use'!D11</f>
        <v>Bull Trout</v>
      </c>
      <c r="D147" s="16" t="str">
        <f>'Fish Use'!E11</f>
        <v>FMO</v>
      </c>
      <c r="E147" s="16" t="str">
        <f>'Vulnerability Mapped'!C16</f>
        <v>Winter Water Temperature</v>
      </c>
      <c r="F147" s="18">
        <f>'Fish Use'!F11</f>
        <v>0.41620000000000001</v>
      </c>
      <c r="G147" s="18">
        <f>Population!D19</f>
        <v>0.4</v>
      </c>
      <c r="H147" s="19">
        <f>'Limiting Factors'!C15</f>
        <v>3.91</v>
      </c>
      <c r="I147" s="18">
        <f>'Limiting Factors'!D15</f>
        <v>0.75475000000000003</v>
      </c>
      <c r="J147" s="17">
        <f>'Vulnerability Mapped'!D16</f>
        <v>15</v>
      </c>
      <c r="K147" s="17">
        <f>'Vulnerability Mapped'!E16</f>
        <v>15</v>
      </c>
      <c r="L147" s="18">
        <f>'Vulnerability Mapped'!H16</f>
        <v>0.1</v>
      </c>
      <c r="M147" s="18">
        <f t="shared" si="4"/>
        <v>3.1412695000000004E-2</v>
      </c>
      <c r="N147" s="18">
        <f t="shared" si="5"/>
        <v>1.2565078000000002E-2</v>
      </c>
    </row>
    <row r="148" spans="1:14" ht="18" customHeight="1" x14ac:dyDescent="0.2">
      <c r="A148" s="16" t="str">
        <f>'Fish Use'!A11</f>
        <v>CC1</v>
      </c>
      <c r="B148" s="16" t="str">
        <f>'Fish Use'!B11</f>
        <v>Catherine Creek</v>
      </c>
      <c r="C148" s="16" t="str">
        <f>'Fish Use'!D11</f>
        <v>Bull Trout</v>
      </c>
      <c r="D148" s="16" t="str">
        <f>'Fish Use'!E11</f>
        <v>FMO</v>
      </c>
      <c r="E148" s="16" t="str">
        <f>'Vulnerability Mapped'!C15</f>
        <v>Water Quality</v>
      </c>
      <c r="F148" s="18">
        <f>'Fish Use'!F11</f>
        <v>0.41620000000000001</v>
      </c>
      <c r="G148" s="18">
        <f>Population!D19</f>
        <v>0.4</v>
      </c>
      <c r="H148" s="19">
        <f>'Limiting Factors'!C16</f>
        <v>5</v>
      </c>
      <c r="I148" s="18">
        <f>'Limiting Factors'!D16</f>
        <v>1</v>
      </c>
      <c r="J148" s="17">
        <f>'Vulnerability Mapped'!D15</f>
        <v>6</v>
      </c>
      <c r="K148" s="17">
        <f>'Vulnerability Mapped'!E15</f>
        <v>6</v>
      </c>
      <c r="L148" s="18">
        <f>'Vulnerability Mapped'!H15</f>
        <v>0.678571429</v>
      </c>
      <c r="M148" s="18">
        <f t="shared" si="4"/>
        <v>0.28242142874980003</v>
      </c>
      <c r="N148" s="18">
        <f t="shared" si="5"/>
        <v>0.11296857149992001</v>
      </c>
    </row>
    <row r="149" spans="1:14" ht="18" customHeight="1" x14ac:dyDescent="0.2">
      <c r="A149" s="16" t="str">
        <f>'Fish Use'!A11</f>
        <v>CC1</v>
      </c>
      <c r="B149" s="16" t="str">
        <f>'Fish Use'!B11</f>
        <v>Catherine Creek</v>
      </c>
      <c r="C149" s="16" t="str">
        <f>'Fish Use'!D11</f>
        <v>Bull Trout</v>
      </c>
      <c r="D149" s="16" t="str">
        <f>'Fish Use'!E11</f>
        <v>FMO</v>
      </c>
      <c r="E149" s="16" t="str">
        <f>'Vulnerability Mapped'!C11</f>
        <v>Predation</v>
      </c>
      <c r="F149" s="18">
        <f>'Fish Use'!F11</f>
        <v>0.41620000000000001</v>
      </c>
      <c r="G149" s="18">
        <f>Population!D19</f>
        <v>0.4</v>
      </c>
      <c r="H149" s="19">
        <f>'Limiting Factors'!C9</f>
        <v>4.22</v>
      </c>
      <c r="I149" s="18">
        <f>'Limiting Factors'!D9</f>
        <v>0.82450000000000001</v>
      </c>
      <c r="J149" s="17">
        <f>'Vulnerability Mapped'!D11</f>
        <v>7</v>
      </c>
      <c r="K149" s="17">
        <f>'Vulnerability Mapped'!E11</f>
        <v>7</v>
      </c>
      <c r="L149" s="18">
        <f>'Vulnerability Mapped'!H11</f>
        <v>0.61428571399999998</v>
      </c>
      <c r="M149" s="18">
        <f t="shared" si="4"/>
        <v>0.21079638133052661</v>
      </c>
      <c r="N149" s="18">
        <f t="shared" si="5"/>
        <v>8.4318552532210655E-2</v>
      </c>
    </row>
    <row r="150" spans="1:14" ht="18" customHeight="1" x14ac:dyDescent="0.2">
      <c r="A150" s="16" t="str">
        <f>'Fish Use'!A11</f>
        <v>CC1</v>
      </c>
      <c r="B150" s="16" t="str">
        <f>'Fish Use'!B11</f>
        <v>Catherine Creek</v>
      </c>
      <c r="C150" s="16" t="str">
        <f>'Fish Use'!D11</f>
        <v>Bull Trout</v>
      </c>
      <c r="D150" s="16" t="str">
        <f>'Fish Use'!E11</f>
        <v>FMO</v>
      </c>
      <c r="E150" s="16" t="str">
        <f>'Vulnerability Mapped'!C3</f>
        <v>Altered Primary Productivity</v>
      </c>
      <c r="F150" s="18">
        <f>'Fish Use'!F11</f>
        <v>0.41620000000000001</v>
      </c>
      <c r="G150" s="18">
        <f>Population!D19</f>
        <v>0.4</v>
      </c>
      <c r="H150" s="19">
        <f>'Limiting Factors'!C10</f>
        <v>4.3099999999999996</v>
      </c>
      <c r="I150" s="18">
        <f>'Limiting Factors'!D10</f>
        <v>0.84475</v>
      </c>
      <c r="J150" s="17">
        <f>'Vulnerability Mapped'!D3</f>
        <v>12</v>
      </c>
      <c r="K150" s="17">
        <f>'Vulnerability Mapped'!E3</f>
        <v>12</v>
      </c>
      <c r="L150" s="18">
        <f>'Vulnerability Mapped'!H3</f>
        <v>0.29285714299999999</v>
      </c>
      <c r="M150" s="18">
        <f t="shared" si="4"/>
        <v>0.10296416397879785</v>
      </c>
      <c r="N150" s="18">
        <f t="shared" si="5"/>
        <v>4.1185665591519142E-2</v>
      </c>
    </row>
    <row r="151" spans="1:14" ht="18" customHeight="1" x14ac:dyDescent="0.2">
      <c r="A151" s="16" t="str">
        <f>'Fish Use'!A11</f>
        <v>CC1</v>
      </c>
      <c r="B151" s="16" t="str">
        <f>'Fish Use'!B11</f>
        <v>Catherine Creek</v>
      </c>
      <c r="C151" s="16" t="str">
        <f>'Fish Use'!D11</f>
        <v>Bull Trout</v>
      </c>
      <c r="D151" s="16" t="str">
        <f>'Fish Use'!E11</f>
        <v>FMO</v>
      </c>
      <c r="E151" s="16" t="str">
        <f>'Vulnerability Mapped'!C10</f>
        <v>Non-Native Species Interactions and Competition</v>
      </c>
      <c r="F151" s="18">
        <f>'Fish Use'!F11</f>
        <v>0.41620000000000001</v>
      </c>
      <c r="G151" s="18">
        <f>Population!D19</f>
        <v>0.4</v>
      </c>
      <c r="H151" s="19">
        <f>'Limiting Factors'!C11</f>
        <v>4.6399999999999997</v>
      </c>
      <c r="I151" s="18">
        <f>'Limiting Factors'!D11</f>
        <v>0.91900000000000004</v>
      </c>
      <c r="J151" s="17">
        <f>'Vulnerability Mapped'!D10</f>
        <v>10</v>
      </c>
      <c r="K151" s="17">
        <f>'Vulnerability Mapped'!E10</f>
        <v>10</v>
      </c>
      <c r="L151" s="18">
        <f>'Vulnerability Mapped'!H10</f>
        <v>0.42142857099999997</v>
      </c>
      <c r="M151" s="18">
        <f t="shared" si="4"/>
        <v>0.16119128697893381</v>
      </c>
      <c r="N151" s="18">
        <f t="shared" si="5"/>
        <v>6.4476514791573528E-2</v>
      </c>
    </row>
    <row r="152" spans="1:14" ht="18" customHeight="1" x14ac:dyDescent="0.2">
      <c r="A152" s="16" t="str">
        <f>'Fish Use'!A12</f>
        <v>CC2</v>
      </c>
      <c r="B152" s="16" t="str">
        <f>'Fish Use'!B12</f>
        <v>Catherine Creek</v>
      </c>
      <c r="C152" s="16" t="str">
        <f>'Fish Use'!D12</f>
        <v>Chinook</v>
      </c>
      <c r="D152" s="16" t="str">
        <f>'Fish Use'!E12</f>
        <v>Spawning</v>
      </c>
      <c r="E152" s="16" t="str">
        <f>'Vulnerability Mapped'!C49</f>
        <v>Anthropogenic Barriers</v>
      </c>
      <c r="F152" s="18">
        <f>'Fish Use'!F12</f>
        <v>0.28029999999999999</v>
      </c>
      <c r="G152" s="18">
        <f>Population!D2</f>
        <v>0.12</v>
      </c>
      <c r="H152" s="19">
        <f>'Limiting Factors'!C23</f>
        <v>4.6399999999999997</v>
      </c>
      <c r="I152" s="18">
        <f>'Limiting Factors'!D23</f>
        <v>0.91900000000000004</v>
      </c>
      <c r="J152" s="17">
        <f>'Vulnerability Mapped'!D49</f>
        <v>15</v>
      </c>
      <c r="K152" s="17">
        <f>'Vulnerability Mapped'!E49</f>
        <v>15</v>
      </c>
      <c r="L152" s="18">
        <f>'Vulnerability Mapped'!H49</f>
        <v>0.1</v>
      </c>
      <c r="M152" s="18">
        <f t="shared" si="4"/>
        <v>2.5759569999999999E-2</v>
      </c>
      <c r="N152" s="18">
        <f t="shared" si="5"/>
        <v>3.0911483999999999E-3</v>
      </c>
    </row>
    <row r="153" spans="1:14" ht="18" customHeight="1" x14ac:dyDescent="0.2">
      <c r="A153" s="16" t="str">
        <f>'Fish Use'!A12</f>
        <v>CC2</v>
      </c>
      <c r="B153" s="16" t="str">
        <f>'Fish Use'!B12</f>
        <v>Catherine Creek</v>
      </c>
      <c r="C153" s="16" t="str">
        <f>'Fish Use'!D12</f>
        <v>Chinook</v>
      </c>
      <c r="D153" s="16" t="str">
        <f>'Fish Use'!E12</f>
        <v>Spawning</v>
      </c>
      <c r="E153" s="16" t="str">
        <f>'Vulnerability Mapped'!C57</f>
        <v>Riparian Condition</v>
      </c>
      <c r="F153" s="18">
        <f>'Fish Use'!F12</f>
        <v>0.28029999999999999</v>
      </c>
      <c r="G153" s="18">
        <f>Population!D2</f>
        <v>0.12</v>
      </c>
      <c r="H153" s="19">
        <f>'Limiting Factors'!C17</f>
        <v>3.44</v>
      </c>
      <c r="I153" s="18">
        <f>'Limiting Factors'!D17</f>
        <v>0.64900000000000002</v>
      </c>
      <c r="J153" s="17">
        <f>'Vulnerability Mapped'!D57</f>
        <v>13</v>
      </c>
      <c r="K153" s="17">
        <f>'Vulnerability Mapped'!E57</f>
        <v>13</v>
      </c>
      <c r="L153" s="18">
        <f>'Vulnerability Mapped'!H57</f>
        <v>0.22857142899999999</v>
      </c>
      <c r="M153" s="18">
        <f t="shared" si="4"/>
        <v>4.1580502935106303E-2</v>
      </c>
      <c r="N153" s="18">
        <f t="shared" si="5"/>
        <v>4.9896603522127563E-3</v>
      </c>
    </row>
    <row r="154" spans="1:14" ht="18" customHeight="1" x14ac:dyDescent="0.2">
      <c r="A154" s="16" t="str">
        <f>'Fish Use'!A12</f>
        <v>CC2</v>
      </c>
      <c r="B154" s="16" t="str">
        <f>'Fish Use'!B12</f>
        <v>Catherine Creek</v>
      </c>
      <c r="C154" s="16" t="str">
        <f>'Fish Use'!D12</f>
        <v>Chinook</v>
      </c>
      <c r="D154" s="16" t="str">
        <f>'Fish Use'!E12</f>
        <v>Spawning</v>
      </c>
      <c r="E154" s="16" t="str">
        <f>'Vulnerability Mapped'!C53</f>
        <v>Floodplain Condition</v>
      </c>
      <c r="F154" s="18">
        <f>'Fish Use'!F12</f>
        <v>0.28029999999999999</v>
      </c>
      <c r="G154" s="18">
        <f>Population!D2</f>
        <v>0.12</v>
      </c>
      <c r="H154" s="19">
        <f>'Limiting Factors'!C18</f>
        <v>3.95</v>
      </c>
      <c r="I154" s="18">
        <f>'Limiting Factors'!D18</f>
        <v>0.76375000000000004</v>
      </c>
      <c r="J154" s="17">
        <f>'Vulnerability Mapped'!D53</f>
        <v>6</v>
      </c>
      <c r="K154" s="17">
        <f>'Vulnerability Mapped'!E53</f>
        <v>6</v>
      </c>
      <c r="L154" s="18">
        <f>'Vulnerability Mapped'!H53</f>
        <v>0.678571429</v>
      </c>
      <c r="M154" s="18">
        <f t="shared" si="4"/>
        <v>0.14526797777031963</v>
      </c>
      <c r="N154" s="18">
        <f t="shared" si="5"/>
        <v>1.7432157332438355E-2</v>
      </c>
    </row>
    <row r="155" spans="1:14" ht="18" customHeight="1" x14ac:dyDescent="0.2">
      <c r="A155" s="16" t="str">
        <f>'Fish Use'!A12</f>
        <v>CC2</v>
      </c>
      <c r="B155" s="16" t="str">
        <f>'Fish Use'!B12</f>
        <v>Catherine Creek</v>
      </c>
      <c r="C155" s="16" t="str">
        <f>'Fish Use'!D12</f>
        <v>Chinook</v>
      </c>
      <c r="D155" s="16" t="str">
        <f>'Fish Use'!E12</f>
        <v>Spawning</v>
      </c>
      <c r="E155" s="16" t="str">
        <f>'Vulnerability Mapped'!C58</f>
        <v>Side Channel and Wetland Habitat</v>
      </c>
      <c r="F155" s="18">
        <f>'Fish Use'!F12</f>
        <v>0.28029999999999999</v>
      </c>
      <c r="G155" s="18">
        <f>Population!D2</f>
        <v>0.12</v>
      </c>
      <c r="H155" s="19">
        <f>'Limiting Factors'!C19</f>
        <v>4.37</v>
      </c>
      <c r="I155" s="18">
        <f>'Limiting Factors'!D19</f>
        <v>0.85824999999999996</v>
      </c>
      <c r="J155" s="17">
        <f>'Vulnerability Mapped'!D58</f>
        <v>7</v>
      </c>
      <c r="K155" s="17">
        <f>'Vulnerability Mapped'!E58</f>
        <v>7</v>
      </c>
      <c r="L155" s="18">
        <f>'Vulnerability Mapped'!H58</f>
        <v>0.61428571399999998</v>
      </c>
      <c r="M155" s="18">
        <f t="shared" si="4"/>
        <v>0.14777716314555214</v>
      </c>
      <c r="N155" s="18">
        <f t="shared" si="5"/>
        <v>1.7733259577466257E-2</v>
      </c>
    </row>
    <row r="156" spans="1:14" ht="18" customHeight="1" x14ac:dyDescent="0.2">
      <c r="A156" s="16" t="str">
        <f>'Fish Use'!A12</f>
        <v>CC2</v>
      </c>
      <c r="B156" s="16" t="str">
        <f>'Fish Use'!B12</f>
        <v>Catherine Creek</v>
      </c>
      <c r="C156" s="16" t="str">
        <f>'Fish Use'!D12</f>
        <v>Chinook</v>
      </c>
      <c r="D156" s="16" t="str">
        <f>'Fish Use'!E12</f>
        <v>Spawning</v>
      </c>
      <c r="E156" s="16" t="str">
        <f>'Vulnerability Mapped'!C50</f>
        <v>Channel and Habitat Structure</v>
      </c>
      <c r="F156" s="18">
        <f>'Fish Use'!F12</f>
        <v>0.28029999999999999</v>
      </c>
      <c r="G156" s="18">
        <f>Population!D2</f>
        <v>0.12</v>
      </c>
      <c r="H156" s="19">
        <f>'Limiting Factors'!C20</f>
        <v>4.37</v>
      </c>
      <c r="I156" s="18">
        <f>'Limiting Factors'!D20</f>
        <v>0.85824999999999996</v>
      </c>
      <c r="J156" s="17">
        <f>'Vulnerability Mapped'!D50</f>
        <v>5</v>
      </c>
      <c r="K156" s="17">
        <f>'Vulnerability Mapped'!E50</f>
        <v>5</v>
      </c>
      <c r="L156" s="18">
        <f>'Vulnerability Mapped'!H50</f>
        <v>0.74285714300000005</v>
      </c>
      <c r="M156" s="18">
        <f t="shared" si="4"/>
        <v>0.17870726717722393</v>
      </c>
      <c r="N156" s="18">
        <f t="shared" si="5"/>
        <v>2.144487206126687E-2</v>
      </c>
    </row>
    <row r="157" spans="1:14" ht="18" customHeight="1" x14ac:dyDescent="0.2">
      <c r="A157" s="16" t="str">
        <f>'Fish Use'!A12</f>
        <v>CC2</v>
      </c>
      <c r="B157" s="16" t="str">
        <f>'Fish Use'!B12</f>
        <v>Catherine Creek</v>
      </c>
      <c r="C157" s="16" t="str">
        <f>'Fish Use'!D12</f>
        <v>Chinook</v>
      </c>
      <c r="D157" s="16" t="str">
        <f>'Fish Use'!E12</f>
        <v>Spawning</v>
      </c>
      <c r="E157" s="16" t="str">
        <f>'Vulnerability Mapped'!C52</f>
        <v>Decreased Water Quantity</v>
      </c>
      <c r="F157" s="18">
        <f>'Fish Use'!F12</f>
        <v>0.28029999999999999</v>
      </c>
      <c r="G157" s="18">
        <f>Population!D2</f>
        <v>0.12</v>
      </c>
      <c r="H157" s="19">
        <f>'Limiting Factors'!C27</f>
        <v>4.3099999999999996</v>
      </c>
      <c r="I157" s="18">
        <f>'Limiting Factors'!D27</f>
        <v>0.84475</v>
      </c>
      <c r="J157" s="17">
        <f>'Vulnerability Mapped'!D52</f>
        <v>2</v>
      </c>
      <c r="K157" s="17">
        <f>'Vulnerability Mapped'!E52</f>
        <v>2</v>
      </c>
      <c r="L157" s="18">
        <f>'Vulnerability Mapped'!H52</f>
        <v>0.93571428599999995</v>
      </c>
      <c r="M157" s="18">
        <f t="shared" si="4"/>
        <v>0.22156163346050953</v>
      </c>
      <c r="N157" s="18">
        <f t="shared" si="5"/>
        <v>2.6587396015261142E-2</v>
      </c>
    </row>
    <row r="158" spans="1:14" ht="18" customHeight="1" x14ac:dyDescent="0.2">
      <c r="A158" s="16" t="str">
        <f>'Fish Use'!A12</f>
        <v>CC2</v>
      </c>
      <c r="B158" s="16" t="str">
        <f>'Fish Use'!B12</f>
        <v>Catherine Creek</v>
      </c>
      <c r="C158" s="16" t="str">
        <f>'Fish Use'!D12</f>
        <v>Chinook</v>
      </c>
      <c r="D158" s="16" t="str">
        <f>'Fish Use'!E12</f>
        <v>Spawning</v>
      </c>
      <c r="E158" s="16" t="str">
        <f>'Vulnerability Mapped'!C47</f>
        <v>Altered Flow Timing</v>
      </c>
      <c r="F158" s="18">
        <f>'Fish Use'!F12</f>
        <v>0.28029999999999999</v>
      </c>
      <c r="G158" s="18">
        <f>Population!D2</f>
        <v>0.12</v>
      </c>
      <c r="H158" s="19">
        <f>'Limiting Factors'!C28</f>
        <v>4.3099999999999996</v>
      </c>
      <c r="I158" s="18">
        <f>'Limiting Factors'!D28</f>
        <v>0.84475</v>
      </c>
      <c r="J158" s="17">
        <f>'Vulnerability Mapped'!D47</f>
        <v>10</v>
      </c>
      <c r="K158" s="17">
        <f>'Vulnerability Mapped'!E47</f>
        <v>10</v>
      </c>
      <c r="L158" s="18">
        <f>'Vulnerability Mapped'!H47</f>
        <v>0.42142857099999997</v>
      </c>
      <c r="M158" s="18">
        <f t="shared" si="4"/>
        <v>9.9787300434235671E-2</v>
      </c>
      <c r="N158" s="18">
        <f t="shared" si="5"/>
        <v>1.1974476052108281E-2</v>
      </c>
    </row>
    <row r="159" spans="1:14" ht="18" customHeight="1" x14ac:dyDescent="0.2">
      <c r="A159" s="16" t="str">
        <f>'Fish Use'!A12</f>
        <v>CC2</v>
      </c>
      <c r="B159" s="16" t="str">
        <f>'Fish Use'!B12</f>
        <v>Catherine Creek</v>
      </c>
      <c r="C159" s="16" t="str">
        <f>'Fish Use'!D12</f>
        <v>Chinook</v>
      </c>
      <c r="D159" s="16" t="str">
        <f>'Fish Use'!E12</f>
        <v>Spawning</v>
      </c>
      <c r="E159" s="16" t="str">
        <f>'Vulnerability Mapped'!C51</f>
        <v>Decreased Sediment Quantity</v>
      </c>
      <c r="F159" s="18">
        <f>'Fish Use'!F12</f>
        <v>0.28029999999999999</v>
      </c>
      <c r="G159" s="18">
        <f>Population!D2</f>
        <v>0.12</v>
      </c>
      <c r="H159" s="19">
        <f>'Limiting Factors'!C21</f>
        <v>2.4900000000000002</v>
      </c>
      <c r="I159" s="18">
        <f>'Limiting Factors'!D21</f>
        <v>0.43525000000000003</v>
      </c>
      <c r="J159" s="17">
        <f>'Vulnerability Mapped'!D51</f>
        <v>3</v>
      </c>
      <c r="K159" s="17">
        <f>'Vulnerability Mapped'!E51</f>
        <v>3</v>
      </c>
      <c r="L159" s="18">
        <f>'Vulnerability Mapped'!H51</f>
        <v>0.87142857100000004</v>
      </c>
      <c r="M159" s="18">
        <f t="shared" si="4"/>
        <v>0.10631478673342833</v>
      </c>
      <c r="N159" s="18">
        <f t="shared" si="5"/>
        <v>1.2757774408011398E-2</v>
      </c>
    </row>
    <row r="160" spans="1:14" ht="18" customHeight="1" x14ac:dyDescent="0.2">
      <c r="A160" s="16" t="str">
        <f>'Fish Use'!A12</f>
        <v>CC2</v>
      </c>
      <c r="B160" s="16" t="str">
        <f>'Fish Use'!B12</f>
        <v>Catherine Creek</v>
      </c>
      <c r="C160" s="16" t="str">
        <f>'Fish Use'!D12</f>
        <v>Chinook</v>
      </c>
      <c r="D160" s="16" t="str">
        <f>'Fish Use'!E12</f>
        <v>Spawning</v>
      </c>
      <c r="E160" s="16" t="str">
        <f>'Vulnerability Mapped'!C54</f>
        <v>Increased Sediment Quantity</v>
      </c>
      <c r="F160" s="18">
        <f>'Fish Use'!F12</f>
        <v>0.28029999999999999</v>
      </c>
      <c r="G160" s="18">
        <f>Population!D2</f>
        <v>0.12</v>
      </c>
      <c r="H160" s="19">
        <f>'Limiting Factors'!C22</f>
        <v>4.32</v>
      </c>
      <c r="I160" s="18">
        <f>'Limiting Factors'!D22</f>
        <v>0.84699999999999998</v>
      </c>
      <c r="J160" s="17">
        <f>'Vulnerability Mapped'!D54</f>
        <v>11</v>
      </c>
      <c r="K160" s="17">
        <f>'Vulnerability Mapped'!E54</f>
        <v>11</v>
      </c>
      <c r="L160" s="18">
        <f>'Vulnerability Mapped'!H54</f>
        <v>0.35714285699999998</v>
      </c>
      <c r="M160" s="18">
        <f t="shared" si="4"/>
        <v>8.4790749966083698E-2</v>
      </c>
      <c r="N160" s="18">
        <f t="shared" si="5"/>
        <v>1.0174889995930043E-2</v>
      </c>
    </row>
    <row r="161" spans="1:14" ht="18" customHeight="1" x14ac:dyDescent="0.2">
      <c r="A161" s="16" t="str">
        <f>'Fish Use'!A12</f>
        <v>CC2</v>
      </c>
      <c r="B161" s="16" t="str">
        <f>'Fish Use'!B12</f>
        <v>Catherine Creek</v>
      </c>
      <c r="C161" s="16" t="str">
        <f>'Fish Use'!D12</f>
        <v>Chinook</v>
      </c>
      <c r="D161" s="16" t="str">
        <f>'Fish Use'!E12</f>
        <v>Spawning</v>
      </c>
      <c r="E161" s="16" t="str">
        <f>'Vulnerability Mapped'!C59</f>
        <v>Summer Water Temperature</v>
      </c>
      <c r="F161" s="18">
        <f>'Fish Use'!F12</f>
        <v>0.28029999999999999</v>
      </c>
      <c r="G161" s="18">
        <f>Population!D2</f>
        <v>0.12</v>
      </c>
      <c r="H161" s="19">
        <f>'Limiting Factors'!C29</f>
        <v>3.42</v>
      </c>
      <c r="I161" s="18">
        <f>'Limiting Factors'!D29</f>
        <v>0.64449999999999996</v>
      </c>
      <c r="J161" s="17">
        <f>'Vulnerability Mapped'!D59</f>
        <v>1</v>
      </c>
      <c r="K161" s="17">
        <f>'Vulnerability Mapped'!E59</f>
        <v>1</v>
      </c>
      <c r="L161" s="18">
        <f>'Vulnerability Mapped'!H59</f>
        <v>1</v>
      </c>
      <c r="M161" s="18">
        <f t="shared" si="4"/>
        <v>0.18065334999999999</v>
      </c>
      <c r="N161" s="18">
        <f t="shared" si="5"/>
        <v>2.1678401999999999E-2</v>
      </c>
    </row>
    <row r="162" spans="1:14" ht="18" customHeight="1" x14ac:dyDescent="0.2">
      <c r="A162" s="16" t="str">
        <f>'Fish Use'!A12</f>
        <v>CC2</v>
      </c>
      <c r="B162" s="16" t="str">
        <f>'Fish Use'!B12</f>
        <v>Catherine Creek</v>
      </c>
      <c r="C162" s="16" t="str">
        <f>'Fish Use'!D12</f>
        <v>Chinook</v>
      </c>
      <c r="D162" s="16" t="str">
        <f>'Fish Use'!E12</f>
        <v>Spawning</v>
      </c>
      <c r="E162" s="16" t="str">
        <f>'Vulnerability Mapped'!C61</f>
        <v>Winter Water Temperature</v>
      </c>
      <c r="F162" s="18">
        <f>'Fish Use'!F12</f>
        <v>0.28029999999999999</v>
      </c>
      <c r="G162" s="18">
        <f>Population!D2</f>
        <v>0.12</v>
      </c>
      <c r="H162" s="19">
        <f>'Limiting Factors'!C30</f>
        <v>3.91</v>
      </c>
      <c r="I162" s="18">
        <f>'Limiting Factors'!D30</f>
        <v>0.75475000000000003</v>
      </c>
      <c r="J162" s="17">
        <f>'Vulnerability Mapped'!D61</f>
        <v>4</v>
      </c>
      <c r="K162" s="17">
        <f>'Vulnerability Mapped'!E61</f>
        <v>4</v>
      </c>
      <c r="L162" s="18">
        <f>'Vulnerability Mapped'!H61</f>
        <v>0.80714285699999999</v>
      </c>
      <c r="M162" s="18">
        <f t="shared" si="4"/>
        <v>0.17075625729120622</v>
      </c>
      <c r="N162" s="18">
        <f t="shared" si="5"/>
        <v>2.0490750874944747E-2</v>
      </c>
    </row>
    <row r="163" spans="1:14" ht="18" customHeight="1" x14ac:dyDescent="0.2">
      <c r="A163" s="16" t="str">
        <f>'Fish Use'!A12</f>
        <v>CC2</v>
      </c>
      <c r="B163" s="16" t="str">
        <f>'Fish Use'!B12</f>
        <v>Catherine Creek</v>
      </c>
      <c r="C163" s="16" t="str">
        <f>'Fish Use'!D12</f>
        <v>Chinook</v>
      </c>
      <c r="D163" s="16" t="str">
        <f>'Fish Use'!E12</f>
        <v>Spawning</v>
      </c>
      <c r="E163" s="16" t="str">
        <f>'Vulnerability Mapped'!C60</f>
        <v>Water Quality</v>
      </c>
      <c r="F163" s="18">
        <f>'Fish Use'!F12</f>
        <v>0.28029999999999999</v>
      </c>
      <c r="G163" s="18">
        <f>Population!D2</f>
        <v>0.12</v>
      </c>
      <c r="H163" s="19">
        <f>'Limiting Factors'!C31</f>
        <v>4.6399999999999997</v>
      </c>
      <c r="I163" s="18">
        <f>'Limiting Factors'!D31</f>
        <v>0.91900000000000004</v>
      </c>
      <c r="J163" s="17">
        <f>'Vulnerability Mapped'!D60</f>
        <v>8</v>
      </c>
      <c r="K163" s="17">
        <f>'Vulnerability Mapped'!E60</f>
        <v>8</v>
      </c>
      <c r="L163" s="18">
        <f>'Vulnerability Mapped'!H60</f>
        <v>0.55000000000000004</v>
      </c>
      <c r="M163" s="18">
        <f t="shared" si="4"/>
        <v>0.141677635</v>
      </c>
      <c r="N163" s="18">
        <f t="shared" si="5"/>
        <v>1.7001316199999998E-2</v>
      </c>
    </row>
    <row r="164" spans="1:14" ht="18" customHeight="1" x14ac:dyDescent="0.2">
      <c r="A164" s="16" t="str">
        <f>'Fish Use'!A12</f>
        <v>CC2</v>
      </c>
      <c r="B164" s="16" t="str">
        <f>'Fish Use'!B12</f>
        <v>Catherine Creek</v>
      </c>
      <c r="C164" s="16" t="str">
        <f>'Fish Use'!D12</f>
        <v>Chinook</v>
      </c>
      <c r="D164" s="16" t="str">
        <f>'Fish Use'!E12</f>
        <v>Spawning</v>
      </c>
      <c r="E164" s="16" t="str">
        <f>'Vulnerability Mapped'!C56</f>
        <v>Predation</v>
      </c>
      <c r="F164" s="18">
        <f>'Fish Use'!F12</f>
        <v>0.28029999999999999</v>
      </c>
      <c r="G164" s="18">
        <f>Population!D2</f>
        <v>0.12</v>
      </c>
      <c r="H164" s="19">
        <f>'Limiting Factors'!C24</f>
        <v>4.22</v>
      </c>
      <c r="I164" s="18">
        <f>'Limiting Factors'!D24</f>
        <v>0.82450000000000001</v>
      </c>
      <c r="J164" s="17">
        <f>'Vulnerability Mapped'!D56</f>
        <v>9</v>
      </c>
      <c r="K164" s="17">
        <f>'Vulnerability Mapped'!E56</f>
        <v>9</v>
      </c>
      <c r="L164" s="18">
        <f>'Vulnerability Mapped'!H56</f>
        <v>0.485714286</v>
      </c>
      <c r="M164" s="18">
        <f t="shared" si="4"/>
        <v>0.1122521414946021</v>
      </c>
      <c r="N164" s="18">
        <f t="shared" si="5"/>
        <v>1.347025697935225E-2</v>
      </c>
    </row>
    <row r="165" spans="1:14" ht="18" customHeight="1" x14ac:dyDescent="0.2">
      <c r="A165" s="16" t="str">
        <f>'Fish Use'!A12</f>
        <v>CC2</v>
      </c>
      <c r="B165" s="16" t="str">
        <f>'Fish Use'!B12</f>
        <v>Catherine Creek</v>
      </c>
      <c r="C165" s="16" t="str">
        <f>'Fish Use'!D12</f>
        <v>Chinook</v>
      </c>
      <c r="D165" s="16" t="str">
        <f>'Fish Use'!E12</f>
        <v>Spawning</v>
      </c>
      <c r="E165" s="16" t="str">
        <f>'Vulnerability Mapped'!C48</f>
        <v>Altered Primary Productivity</v>
      </c>
      <c r="F165" s="18">
        <f>'Fish Use'!F12</f>
        <v>0.28029999999999999</v>
      </c>
      <c r="G165" s="18">
        <f>Population!D2</f>
        <v>0.12</v>
      </c>
      <c r="H165" s="19">
        <f>'Limiting Factors'!C25</f>
        <v>4.3099999999999996</v>
      </c>
      <c r="I165" s="18">
        <f>'Limiting Factors'!D25</f>
        <v>0.84475</v>
      </c>
      <c r="J165" s="17">
        <f>'Vulnerability Mapped'!D48</f>
        <v>14</v>
      </c>
      <c r="K165" s="17">
        <f>'Vulnerability Mapped'!E48</f>
        <v>14</v>
      </c>
      <c r="L165" s="18">
        <f>'Vulnerability Mapped'!H48</f>
        <v>0.164285714</v>
      </c>
      <c r="M165" s="18">
        <f t="shared" si="4"/>
        <v>3.8900134039490449E-2</v>
      </c>
      <c r="N165" s="18">
        <f t="shared" si="5"/>
        <v>4.6680160847388536E-3</v>
      </c>
    </row>
    <row r="166" spans="1:14" ht="18" customHeight="1" x14ac:dyDescent="0.2">
      <c r="A166" s="16" t="str">
        <f>'Fish Use'!A12</f>
        <v>CC2</v>
      </c>
      <c r="B166" s="16" t="str">
        <f>'Fish Use'!B12</f>
        <v>Catherine Creek</v>
      </c>
      <c r="C166" s="16" t="str">
        <f>'Fish Use'!D12</f>
        <v>Chinook</v>
      </c>
      <c r="D166" s="16" t="str">
        <f>'Fish Use'!E12</f>
        <v>Spawning</v>
      </c>
      <c r="E166" s="16" t="str">
        <f>'Vulnerability Mapped'!C55</f>
        <v>Non-Native Species Interactions and Competition</v>
      </c>
      <c r="F166" s="18">
        <f>'Fish Use'!F12</f>
        <v>0.28029999999999999</v>
      </c>
      <c r="G166" s="18">
        <f>Population!D2</f>
        <v>0.12</v>
      </c>
      <c r="H166" s="19">
        <f>'Limiting Factors'!C26</f>
        <v>3.91</v>
      </c>
      <c r="I166" s="18">
        <f>'Limiting Factors'!D26</f>
        <v>0.75475000000000003</v>
      </c>
      <c r="J166" s="17">
        <f>'Vulnerability Mapped'!D55</f>
        <v>12</v>
      </c>
      <c r="K166" s="17">
        <f>'Vulnerability Mapped'!E55</f>
        <v>12</v>
      </c>
      <c r="L166" s="18">
        <f>'Vulnerability Mapped'!H55</f>
        <v>0.29285714299999999</v>
      </c>
      <c r="M166" s="18">
        <f t="shared" si="4"/>
        <v>6.1955810208793767E-2</v>
      </c>
      <c r="N166" s="18">
        <f t="shared" si="5"/>
        <v>7.4346972250552519E-3</v>
      </c>
    </row>
    <row r="167" spans="1:14" ht="18" customHeight="1" x14ac:dyDescent="0.2">
      <c r="A167" s="16" t="str">
        <f>'Fish Use'!A13</f>
        <v>CC2</v>
      </c>
      <c r="B167" s="16" t="str">
        <f>'Fish Use'!B13</f>
        <v>Catherine Creek</v>
      </c>
      <c r="C167" s="16" t="str">
        <f>'Fish Use'!D13</f>
        <v>Chinook</v>
      </c>
      <c r="D167" s="16" t="str">
        <f>'Fish Use'!E13</f>
        <v>Winter Rearing</v>
      </c>
      <c r="E167" s="16" t="str">
        <f>'Vulnerability Mapped'!C79</f>
        <v>Anthropogenic Barriers</v>
      </c>
      <c r="F167" s="18">
        <f>'Fish Use'!F13</f>
        <v>0.28029999999999999</v>
      </c>
      <c r="G167" s="18">
        <f>Population!D6</f>
        <v>0.36</v>
      </c>
      <c r="H167" s="19">
        <f>'Limiting Factors'!C23</f>
        <v>4.6399999999999997</v>
      </c>
      <c r="I167" s="18">
        <f>'Limiting Factors'!D23</f>
        <v>0.91900000000000004</v>
      </c>
      <c r="J167" s="17">
        <f>'Vulnerability Mapped'!D79</f>
        <v>14</v>
      </c>
      <c r="K167" s="17">
        <f>'Vulnerability Mapped'!E79</f>
        <v>14</v>
      </c>
      <c r="L167" s="18">
        <f>'Vulnerability Mapped'!H79</f>
        <v>0.164285714</v>
      </c>
      <c r="M167" s="18">
        <f t="shared" si="4"/>
        <v>4.2319293497829799E-2</v>
      </c>
      <c r="N167" s="18">
        <f t="shared" si="5"/>
        <v>1.5234945659218728E-2</v>
      </c>
    </row>
    <row r="168" spans="1:14" ht="18" customHeight="1" x14ac:dyDescent="0.2">
      <c r="A168" s="16" t="str">
        <f>'Fish Use'!A13</f>
        <v>CC2</v>
      </c>
      <c r="B168" s="16" t="str">
        <f>'Fish Use'!B13</f>
        <v>Catherine Creek</v>
      </c>
      <c r="C168" s="16" t="str">
        <f>'Fish Use'!D13</f>
        <v>Chinook</v>
      </c>
      <c r="D168" s="16" t="str">
        <f>'Fish Use'!E13</f>
        <v>Winter Rearing</v>
      </c>
      <c r="E168" s="16" t="str">
        <f>'Vulnerability Mapped'!C87</f>
        <v>Riparian Condition</v>
      </c>
      <c r="F168" s="18">
        <f>'Fish Use'!F13</f>
        <v>0.28029999999999999</v>
      </c>
      <c r="G168" s="18">
        <f>Population!D6</f>
        <v>0.36</v>
      </c>
      <c r="H168" s="19">
        <f>'Limiting Factors'!C17</f>
        <v>3.44</v>
      </c>
      <c r="I168" s="18">
        <f>'Limiting Factors'!D17</f>
        <v>0.64900000000000002</v>
      </c>
      <c r="J168" s="17">
        <f>'Vulnerability Mapped'!D87</f>
        <v>6</v>
      </c>
      <c r="K168" s="17">
        <f>'Vulnerability Mapped'!E87</f>
        <v>6</v>
      </c>
      <c r="L168" s="18">
        <f>'Vulnerability Mapped'!H87</f>
        <v>0.678571429</v>
      </c>
      <c r="M168" s="18">
        <f t="shared" si="4"/>
        <v>0.12344211793510632</v>
      </c>
      <c r="N168" s="18">
        <f t="shared" si="5"/>
        <v>4.4439162456638273E-2</v>
      </c>
    </row>
    <row r="169" spans="1:14" ht="18" customHeight="1" x14ac:dyDescent="0.2">
      <c r="A169" s="16" t="str">
        <f>'Fish Use'!A13</f>
        <v>CC2</v>
      </c>
      <c r="B169" s="16" t="str">
        <f>'Fish Use'!B13</f>
        <v>Catherine Creek</v>
      </c>
      <c r="C169" s="16" t="str">
        <f>'Fish Use'!D13</f>
        <v>Chinook</v>
      </c>
      <c r="D169" s="16" t="str">
        <f>'Fish Use'!E13</f>
        <v>Winter Rearing</v>
      </c>
      <c r="E169" s="16" t="str">
        <f>'Vulnerability Mapped'!C83</f>
        <v>Floodplain Condition</v>
      </c>
      <c r="F169" s="18">
        <f>'Fish Use'!F13</f>
        <v>0.28029999999999999</v>
      </c>
      <c r="G169" s="18">
        <f>Population!D6</f>
        <v>0.36</v>
      </c>
      <c r="H169" s="19">
        <f>'Limiting Factors'!C18</f>
        <v>3.95</v>
      </c>
      <c r="I169" s="18">
        <f>'Limiting Factors'!D18</f>
        <v>0.76375000000000004</v>
      </c>
      <c r="J169" s="17">
        <f>'Vulnerability Mapped'!D83</f>
        <v>5</v>
      </c>
      <c r="K169" s="17">
        <f>'Vulnerability Mapped'!E83</f>
        <v>5</v>
      </c>
      <c r="L169" s="18">
        <f>'Vulnerability Mapped'!H83</f>
        <v>0.74285714300000005</v>
      </c>
      <c r="M169" s="18">
        <f t="shared" si="4"/>
        <v>0.15903020717343988</v>
      </c>
      <c r="N169" s="18">
        <f t="shared" si="5"/>
        <v>5.7250874582438355E-2</v>
      </c>
    </row>
    <row r="170" spans="1:14" ht="18" customHeight="1" x14ac:dyDescent="0.2">
      <c r="A170" s="16" t="str">
        <f>'Fish Use'!A13</f>
        <v>CC2</v>
      </c>
      <c r="B170" s="16" t="str">
        <f>'Fish Use'!B13</f>
        <v>Catherine Creek</v>
      </c>
      <c r="C170" s="16" t="str">
        <f>'Fish Use'!D13</f>
        <v>Chinook</v>
      </c>
      <c r="D170" s="16" t="str">
        <f>'Fish Use'!E13</f>
        <v>Winter Rearing</v>
      </c>
      <c r="E170" s="16" t="str">
        <f>'Vulnerability Mapped'!C88</f>
        <v>Side Channel and Wetland Habitat</v>
      </c>
      <c r="F170" s="18">
        <f>'Fish Use'!F13</f>
        <v>0.28029999999999999</v>
      </c>
      <c r="G170" s="18">
        <f>Population!D6</f>
        <v>0.36</v>
      </c>
      <c r="H170" s="19">
        <f>'Limiting Factors'!C19</f>
        <v>4.37</v>
      </c>
      <c r="I170" s="18">
        <f>'Limiting Factors'!D19</f>
        <v>0.85824999999999996</v>
      </c>
      <c r="J170" s="17">
        <f>'Vulnerability Mapped'!D88</f>
        <v>3</v>
      </c>
      <c r="K170" s="17">
        <f>'Vulnerability Mapped'!E88</f>
        <v>3</v>
      </c>
      <c r="L170" s="18">
        <f>'Vulnerability Mapped'!H88</f>
        <v>0.87142857100000004</v>
      </c>
      <c r="M170" s="18">
        <f t="shared" si="4"/>
        <v>0.20963737096832821</v>
      </c>
      <c r="N170" s="18">
        <f t="shared" si="5"/>
        <v>7.5469453548598159E-2</v>
      </c>
    </row>
    <row r="171" spans="1:14" ht="18" customHeight="1" x14ac:dyDescent="0.2">
      <c r="A171" s="16" t="str">
        <f>'Fish Use'!A13</f>
        <v>CC2</v>
      </c>
      <c r="B171" s="16" t="str">
        <f>'Fish Use'!B13</f>
        <v>Catherine Creek</v>
      </c>
      <c r="C171" s="16" t="str">
        <f>'Fish Use'!D13</f>
        <v>Chinook</v>
      </c>
      <c r="D171" s="16" t="str">
        <f>'Fish Use'!E13</f>
        <v>Winter Rearing</v>
      </c>
      <c r="E171" s="16" t="str">
        <f>'Vulnerability Mapped'!C80</f>
        <v>Channel and Habitat Structure</v>
      </c>
      <c r="F171" s="18">
        <f>'Fish Use'!F13</f>
        <v>0.28029999999999999</v>
      </c>
      <c r="G171" s="18">
        <f>Population!D6</f>
        <v>0.36</v>
      </c>
      <c r="H171" s="19">
        <f>'Limiting Factors'!C20</f>
        <v>4.37</v>
      </c>
      <c r="I171" s="18">
        <f>'Limiting Factors'!D20</f>
        <v>0.85824999999999996</v>
      </c>
      <c r="J171" s="17">
        <f>'Vulnerability Mapped'!D80</f>
        <v>1</v>
      </c>
      <c r="K171" s="17">
        <f>'Vulnerability Mapped'!E80</f>
        <v>1</v>
      </c>
      <c r="L171" s="18">
        <f>'Vulnerability Mapped'!H80</f>
        <v>1</v>
      </c>
      <c r="M171" s="18">
        <f t="shared" si="4"/>
        <v>0.24056747499999998</v>
      </c>
      <c r="N171" s="18">
        <f t="shared" si="5"/>
        <v>8.6604290999999986E-2</v>
      </c>
    </row>
    <row r="172" spans="1:14" ht="18" customHeight="1" x14ac:dyDescent="0.2">
      <c r="A172" s="16" t="str">
        <f>'Fish Use'!A13</f>
        <v>CC2</v>
      </c>
      <c r="B172" s="16" t="str">
        <f>'Fish Use'!B13</f>
        <v>Catherine Creek</v>
      </c>
      <c r="C172" s="16" t="str">
        <f>'Fish Use'!D13</f>
        <v>Chinook</v>
      </c>
      <c r="D172" s="16" t="str">
        <f>'Fish Use'!E13</f>
        <v>Winter Rearing</v>
      </c>
      <c r="E172" s="16" t="str">
        <f>'Vulnerability Mapped'!C82</f>
        <v>Decreased Water Quantity</v>
      </c>
      <c r="F172" s="18">
        <f>'Fish Use'!F13</f>
        <v>0.28029999999999999</v>
      </c>
      <c r="G172" s="18">
        <f>Population!D6</f>
        <v>0.36</v>
      </c>
      <c r="H172" s="19">
        <f>'Limiting Factors'!C27</f>
        <v>4.3099999999999996</v>
      </c>
      <c r="I172" s="18">
        <f>'Limiting Factors'!D27</f>
        <v>0.84475</v>
      </c>
      <c r="J172" s="17">
        <f>'Vulnerability Mapped'!D82</f>
        <v>9</v>
      </c>
      <c r="K172" s="17">
        <f>'Vulnerability Mapped'!E82</f>
        <v>9</v>
      </c>
      <c r="L172" s="18">
        <f>'Vulnerability Mapped'!H82</f>
        <v>0.485714286</v>
      </c>
      <c r="M172" s="18">
        <f t="shared" si="4"/>
        <v>0.11500909221050955</v>
      </c>
      <c r="N172" s="18">
        <f t="shared" si="5"/>
        <v>4.1403273195783435E-2</v>
      </c>
    </row>
    <row r="173" spans="1:14" ht="18" customHeight="1" x14ac:dyDescent="0.2">
      <c r="A173" s="16" t="str">
        <f>'Fish Use'!A13</f>
        <v>CC2</v>
      </c>
      <c r="B173" s="16" t="str">
        <f>'Fish Use'!B13</f>
        <v>Catherine Creek</v>
      </c>
      <c r="C173" s="16" t="str">
        <f>'Fish Use'!D13</f>
        <v>Chinook</v>
      </c>
      <c r="D173" s="16" t="str">
        <f>'Fish Use'!E13</f>
        <v>Winter Rearing</v>
      </c>
      <c r="E173" s="16" t="str">
        <f>'Vulnerability Mapped'!C77</f>
        <v>Altered Flow Timing</v>
      </c>
      <c r="F173" s="18">
        <f>'Fish Use'!F13</f>
        <v>0.28029999999999999</v>
      </c>
      <c r="G173" s="18">
        <f>Population!D6</f>
        <v>0.36</v>
      </c>
      <c r="H173" s="19">
        <f>'Limiting Factors'!C28</f>
        <v>4.3099999999999996</v>
      </c>
      <c r="I173" s="18">
        <f>'Limiting Factors'!D28</f>
        <v>0.84475</v>
      </c>
      <c r="J173" s="17">
        <f>'Vulnerability Mapped'!D77</f>
        <v>13</v>
      </c>
      <c r="K173" s="17">
        <f>'Vulnerability Mapped'!E77</f>
        <v>13</v>
      </c>
      <c r="L173" s="18">
        <f>'Vulnerability Mapped'!H77</f>
        <v>0.22857142899999999</v>
      </c>
      <c r="M173" s="18">
        <f t="shared" si="4"/>
        <v>5.4121925815764318E-2</v>
      </c>
      <c r="N173" s="18">
        <f t="shared" si="5"/>
        <v>1.9483893293675152E-2</v>
      </c>
    </row>
    <row r="174" spans="1:14" ht="18" customHeight="1" x14ac:dyDescent="0.2">
      <c r="A174" s="16" t="str">
        <f>'Fish Use'!A13</f>
        <v>CC2</v>
      </c>
      <c r="B174" s="16" t="str">
        <f>'Fish Use'!B13</f>
        <v>Catherine Creek</v>
      </c>
      <c r="C174" s="16" t="str">
        <f>'Fish Use'!D13</f>
        <v>Chinook</v>
      </c>
      <c r="D174" s="16" t="str">
        <f>'Fish Use'!E13</f>
        <v>Winter Rearing</v>
      </c>
      <c r="E174" s="16" t="str">
        <f>'Vulnerability Mapped'!C81</f>
        <v>Decreased Sediment Quantity</v>
      </c>
      <c r="F174" s="18">
        <f>'Fish Use'!F13</f>
        <v>0.28029999999999999</v>
      </c>
      <c r="G174" s="18">
        <f>Population!D6</f>
        <v>0.36</v>
      </c>
      <c r="H174" s="19">
        <f>'Limiting Factors'!C21</f>
        <v>2.4900000000000002</v>
      </c>
      <c r="I174" s="18">
        <f>'Limiting Factors'!D21</f>
        <v>0.43525000000000003</v>
      </c>
      <c r="J174" s="17">
        <f>'Vulnerability Mapped'!D81</f>
        <v>4</v>
      </c>
      <c r="K174" s="17">
        <f>'Vulnerability Mapped'!E81</f>
        <v>4</v>
      </c>
      <c r="L174" s="18">
        <f>'Vulnerability Mapped'!H81</f>
        <v>0.80714285699999999</v>
      </c>
      <c r="M174" s="18">
        <f t="shared" si="4"/>
        <v>9.8471892661142771E-2</v>
      </c>
      <c r="N174" s="18">
        <f t="shared" si="5"/>
        <v>3.5449881358011394E-2</v>
      </c>
    </row>
    <row r="175" spans="1:14" ht="18" customHeight="1" x14ac:dyDescent="0.2">
      <c r="A175" s="16" t="str">
        <f>'Fish Use'!A13</f>
        <v>CC2</v>
      </c>
      <c r="B175" s="16" t="str">
        <f>'Fish Use'!B13</f>
        <v>Catherine Creek</v>
      </c>
      <c r="C175" s="16" t="str">
        <f>'Fish Use'!D13</f>
        <v>Chinook</v>
      </c>
      <c r="D175" s="16" t="str">
        <f>'Fish Use'!E13</f>
        <v>Winter Rearing</v>
      </c>
      <c r="E175" s="16" t="str">
        <f>'Vulnerability Mapped'!C84</f>
        <v>Increased Sediment Quantity</v>
      </c>
      <c r="F175" s="18">
        <f>'Fish Use'!F13</f>
        <v>0.28029999999999999</v>
      </c>
      <c r="G175" s="18">
        <f>Population!D6</f>
        <v>0.36</v>
      </c>
      <c r="H175" s="19">
        <f>'Limiting Factors'!C22</f>
        <v>4.32</v>
      </c>
      <c r="I175" s="18">
        <f>'Limiting Factors'!D22</f>
        <v>0.84699999999999998</v>
      </c>
      <c r="J175" s="17">
        <f>'Vulnerability Mapped'!D84</f>
        <v>8</v>
      </c>
      <c r="K175" s="17">
        <f>'Vulnerability Mapped'!E84</f>
        <v>8</v>
      </c>
      <c r="L175" s="18">
        <f>'Vulnerability Mapped'!H84</f>
        <v>0.55000000000000004</v>
      </c>
      <c r="M175" s="18">
        <f t="shared" si="4"/>
        <v>0.13057775500000002</v>
      </c>
      <c r="N175" s="18">
        <f t="shared" si="5"/>
        <v>4.7007991800000003E-2</v>
      </c>
    </row>
    <row r="176" spans="1:14" ht="18" customHeight="1" x14ac:dyDescent="0.2">
      <c r="A176" s="16" t="str">
        <f>'Fish Use'!A13</f>
        <v>CC2</v>
      </c>
      <c r="B176" s="16" t="str">
        <f>'Fish Use'!B13</f>
        <v>Catherine Creek</v>
      </c>
      <c r="C176" s="16" t="str">
        <f>'Fish Use'!D13</f>
        <v>Chinook</v>
      </c>
      <c r="D176" s="16" t="str">
        <f>'Fish Use'!E13</f>
        <v>Winter Rearing</v>
      </c>
      <c r="E176" s="16" t="str">
        <f>'Vulnerability Mapped'!C89</f>
        <v>Summer Water Temperature</v>
      </c>
      <c r="F176" s="18">
        <f>'Fish Use'!F13</f>
        <v>0.28029999999999999</v>
      </c>
      <c r="G176" s="18">
        <f>Population!D6</f>
        <v>0.36</v>
      </c>
      <c r="H176" s="19">
        <f>'Limiting Factors'!C29</f>
        <v>3.42</v>
      </c>
      <c r="I176" s="18">
        <f>'Limiting Factors'!D29</f>
        <v>0.64449999999999996</v>
      </c>
      <c r="J176" s="17">
        <f>'Vulnerability Mapped'!D89</f>
        <v>15</v>
      </c>
      <c r="K176" s="17">
        <f>'Vulnerability Mapped'!E89</f>
        <v>15</v>
      </c>
      <c r="L176" s="18">
        <f>'Vulnerability Mapped'!H89</f>
        <v>0.1</v>
      </c>
      <c r="M176" s="18">
        <f t="shared" si="4"/>
        <v>1.8065334999999998E-2</v>
      </c>
      <c r="N176" s="18">
        <f t="shared" si="5"/>
        <v>6.503520599999999E-3</v>
      </c>
    </row>
    <row r="177" spans="1:14" ht="18" customHeight="1" x14ac:dyDescent="0.2">
      <c r="A177" s="16" t="str">
        <f>'Fish Use'!A13</f>
        <v>CC2</v>
      </c>
      <c r="B177" s="16" t="str">
        <f>'Fish Use'!B13</f>
        <v>Catherine Creek</v>
      </c>
      <c r="C177" s="16" t="str">
        <f>'Fish Use'!D13</f>
        <v>Chinook</v>
      </c>
      <c r="D177" s="16" t="str">
        <f>'Fish Use'!E13</f>
        <v>Winter Rearing</v>
      </c>
      <c r="E177" s="16" t="str">
        <f>'Vulnerability Mapped'!C91</f>
        <v>Winter Water Temperature</v>
      </c>
      <c r="F177" s="18">
        <f>'Fish Use'!F13</f>
        <v>0.28029999999999999</v>
      </c>
      <c r="G177" s="18">
        <f>Population!D6</f>
        <v>0.36</v>
      </c>
      <c r="H177" s="19">
        <f>'Limiting Factors'!C30</f>
        <v>3.91</v>
      </c>
      <c r="I177" s="18">
        <f>'Limiting Factors'!D30</f>
        <v>0.75475000000000003</v>
      </c>
      <c r="J177" s="17">
        <f>'Vulnerability Mapped'!D91</f>
        <v>2</v>
      </c>
      <c r="K177" s="17">
        <f>'Vulnerability Mapped'!E91</f>
        <v>2</v>
      </c>
      <c r="L177" s="18">
        <f>'Vulnerability Mapped'!H91</f>
        <v>0.93571428599999995</v>
      </c>
      <c r="M177" s="18">
        <f t="shared" si="4"/>
        <v>0.19795636916758752</v>
      </c>
      <c r="N177" s="18">
        <f t="shared" si="5"/>
        <v>7.1264292900331511E-2</v>
      </c>
    </row>
    <row r="178" spans="1:14" ht="18" customHeight="1" x14ac:dyDescent="0.2">
      <c r="A178" s="16" t="str">
        <f>'Fish Use'!A13</f>
        <v>CC2</v>
      </c>
      <c r="B178" s="16" t="str">
        <f>'Fish Use'!B13</f>
        <v>Catherine Creek</v>
      </c>
      <c r="C178" s="16" t="str">
        <f>'Fish Use'!D13</f>
        <v>Chinook</v>
      </c>
      <c r="D178" s="16" t="str">
        <f>'Fish Use'!E13</f>
        <v>Winter Rearing</v>
      </c>
      <c r="E178" s="16" t="str">
        <f>'Vulnerability Mapped'!C90</f>
        <v>Water Quality</v>
      </c>
      <c r="F178" s="18">
        <f>'Fish Use'!F13</f>
        <v>0.28029999999999999</v>
      </c>
      <c r="G178" s="18">
        <f>Population!D6</f>
        <v>0.36</v>
      </c>
      <c r="H178" s="19">
        <f>'Limiting Factors'!C31</f>
        <v>4.6399999999999997</v>
      </c>
      <c r="I178" s="18">
        <f>'Limiting Factors'!D31</f>
        <v>0.91900000000000004</v>
      </c>
      <c r="J178" s="17">
        <f>'Vulnerability Mapped'!D90</f>
        <v>7</v>
      </c>
      <c r="K178" s="17">
        <f>'Vulnerability Mapped'!E90</f>
        <v>7</v>
      </c>
      <c r="L178" s="18">
        <f>'Vulnerability Mapped'!H90</f>
        <v>0.61428571399999998</v>
      </c>
      <c r="M178" s="18">
        <f t="shared" si="4"/>
        <v>0.15823735849782977</v>
      </c>
      <c r="N178" s="18">
        <f t="shared" si="5"/>
        <v>5.6965449059218715E-2</v>
      </c>
    </row>
    <row r="179" spans="1:14" ht="18" customHeight="1" x14ac:dyDescent="0.2">
      <c r="A179" s="16" t="str">
        <f>'Fish Use'!A13</f>
        <v>CC2</v>
      </c>
      <c r="B179" s="16" t="str">
        <f>'Fish Use'!B13</f>
        <v>Catherine Creek</v>
      </c>
      <c r="C179" s="16" t="str">
        <f>'Fish Use'!D13</f>
        <v>Chinook</v>
      </c>
      <c r="D179" s="16" t="str">
        <f>'Fish Use'!E13</f>
        <v>Winter Rearing</v>
      </c>
      <c r="E179" s="16" t="str">
        <f>'Vulnerability Mapped'!C86</f>
        <v>Predation</v>
      </c>
      <c r="F179" s="18">
        <f>'Fish Use'!F13</f>
        <v>0.28029999999999999</v>
      </c>
      <c r="G179" s="18">
        <f>Population!D6</f>
        <v>0.36</v>
      </c>
      <c r="H179" s="19">
        <f>'Limiting Factors'!C24</f>
        <v>4.22</v>
      </c>
      <c r="I179" s="18">
        <f>'Limiting Factors'!D24</f>
        <v>0.82450000000000001</v>
      </c>
      <c r="J179" s="17">
        <f>'Vulnerability Mapped'!D86</f>
        <v>11</v>
      </c>
      <c r="K179" s="17">
        <f>'Vulnerability Mapped'!E86</f>
        <v>11</v>
      </c>
      <c r="L179" s="18">
        <f>'Vulnerability Mapped'!H86</f>
        <v>0.35714285699999998</v>
      </c>
      <c r="M179" s="18">
        <f t="shared" si="4"/>
        <v>8.2538339252698947E-2</v>
      </c>
      <c r="N179" s="18">
        <f t="shared" si="5"/>
        <v>2.971380213097162E-2</v>
      </c>
    </row>
    <row r="180" spans="1:14" ht="18" customHeight="1" x14ac:dyDescent="0.2">
      <c r="A180" s="16" t="str">
        <f>'Fish Use'!A13</f>
        <v>CC2</v>
      </c>
      <c r="B180" s="16" t="str">
        <f>'Fish Use'!B13</f>
        <v>Catherine Creek</v>
      </c>
      <c r="C180" s="16" t="str">
        <f>'Fish Use'!D13</f>
        <v>Chinook</v>
      </c>
      <c r="D180" s="16" t="str">
        <f>'Fish Use'!E13</f>
        <v>Winter Rearing</v>
      </c>
      <c r="E180" s="16" t="str">
        <f>'Vulnerability Mapped'!C78</f>
        <v>Altered Primary Productivity</v>
      </c>
      <c r="F180" s="18">
        <f>'Fish Use'!F13</f>
        <v>0.28029999999999999</v>
      </c>
      <c r="G180" s="18">
        <f>Population!D6</f>
        <v>0.36</v>
      </c>
      <c r="H180" s="19">
        <f>'Limiting Factors'!C25</f>
        <v>4.3099999999999996</v>
      </c>
      <c r="I180" s="18">
        <f>'Limiting Factors'!D25</f>
        <v>0.84475</v>
      </c>
      <c r="J180" s="17">
        <f>'Vulnerability Mapped'!D78</f>
        <v>12</v>
      </c>
      <c r="K180" s="17">
        <f>'Vulnerability Mapped'!E78</f>
        <v>12</v>
      </c>
      <c r="L180" s="18">
        <f>'Vulnerability Mapped'!H78</f>
        <v>0.29285714299999999</v>
      </c>
      <c r="M180" s="18">
        <f t="shared" si="4"/>
        <v>6.9343717355254769E-2</v>
      </c>
      <c r="N180" s="18">
        <f t="shared" si="5"/>
        <v>2.4963738247891717E-2</v>
      </c>
    </row>
    <row r="181" spans="1:14" ht="18" customHeight="1" x14ac:dyDescent="0.2">
      <c r="A181" s="16" t="str">
        <f>'Fish Use'!A13</f>
        <v>CC2</v>
      </c>
      <c r="B181" s="16" t="str">
        <f>'Fish Use'!B13</f>
        <v>Catherine Creek</v>
      </c>
      <c r="C181" s="16" t="str">
        <f>'Fish Use'!D13</f>
        <v>Chinook</v>
      </c>
      <c r="D181" s="16" t="str">
        <f>'Fish Use'!E13</f>
        <v>Winter Rearing</v>
      </c>
      <c r="E181" s="16" t="str">
        <f>'Vulnerability Mapped'!C85</f>
        <v>Non-Native Species Interactions and Competition</v>
      </c>
      <c r="F181" s="18">
        <f>'Fish Use'!F13</f>
        <v>0.28029999999999999</v>
      </c>
      <c r="G181" s="18">
        <f>Population!D6</f>
        <v>0.36</v>
      </c>
      <c r="H181" s="19">
        <f>'Limiting Factors'!C26</f>
        <v>3.91</v>
      </c>
      <c r="I181" s="18">
        <f>'Limiting Factors'!D26</f>
        <v>0.75475000000000003</v>
      </c>
      <c r="J181" s="17">
        <f>'Vulnerability Mapped'!D85</f>
        <v>12</v>
      </c>
      <c r="K181" s="17">
        <f>'Vulnerability Mapped'!E85</f>
        <v>12</v>
      </c>
      <c r="L181" s="18">
        <f>'Vulnerability Mapped'!H85</f>
        <v>0.29285714299999999</v>
      </c>
      <c r="M181" s="18">
        <f t="shared" si="4"/>
        <v>6.1955810208793767E-2</v>
      </c>
      <c r="N181" s="18">
        <f t="shared" si="5"/>
        <v>2.2304091675165755E-2</v>
      </c>
    </row>
    <row r="182" spans="1:14" ht="18" customHeight="1" x14ac:dyDescent="0.2">
      <c r="A182" s="16" t="str">
        <f>'Fish Use'!A14</f>
        <v>CC2</v>
      </c>
      <c r="B182" s="16" t="str">
        <f>'Fish Use'!B14</f>
        <v>Catherine Creek</v>
      </c>
      <c r="C182" s="16" t="str">
        <f>'Fish Use'!D14</f>
        <v>Chinook</v>
      </c>
      <c r="D182" s="16" t="str">
        <f>'Fish Use'!E14</f>
        <v>Summer Rearing</v>
      </c>
      <c r="E182" s="16" t="str">
        <f>'Vulnerability Mapped'!C64</f>
        <v>Anthropogenic Barriers</v>
      </c>
      <c r="F182" s="18">
        <f>'Fish Use'!F14</f>
        <v>0.28029999999999999</v>
      </c>
      <c r="G182" s="18">
        <f>Population!D4</f>
        <v>0.21</v>
      </c>
      <c r="H182" s="19">
        <f>'Limiting Factors'!C23</f>
        <v>4.6399999999999997</v>
      </c>
      <c r="I182" s="18">
        <f>'Limiting Factors'!D23</f>
        <v>0.91900000000000004</v>
      </c>
      <c r="J182" s="17">
        <f>'Vulnerability Mapped'!D64</f>
        <v>7</v>
      </c>
      <c r="K182" s="17">
        <f>'Vulnerability Mapped'!E64</f>
        <v>7</v>
      </c>
      <c r="L182" s="18">
        <f>'Vulnerability Mapped'!H64</f>
        <v>0.61428571399999998</v>
      </c>
      <c r="M182" s="18">
        <f t="shared" si="4"/>
        <v>0.15823735849782977</v>
      </c>
      <c r="N182" s="18">
        <f t="shared" si="5"/>
        <v>3.322984528454425E-2</v>
      </c>
    </row>
    <row r="183" spans="1:14" ht="18" customHeight="1" x14ac:dyDescent="0.2">
      <c r="A183" s="16" t="str">
        <f>'Fish Use'!A14</f>
        <v>CC2</v>
      </c>
      <c r="B183" s="16" t="str">
        <f>'Fish Use'!B14</f>
        <v>Catherine Creek</v>
      </c>
      <c r="C183" s="16" t="str">
        <f>'Fish Use'!D14</f>
        <v>Chinook</v>
      </c>
      <c r="D183" s="16" t="str">
        <f>'Fish Use'!E14</f>
        <v>Summer Rearing</v>
      </c>
      <c r="E183" s="16" t="str">
        <f>'Vulnerability Mapped'!C72</f>
        <v>Riparian Condition</v>
      </c>
      <c r="F183" s="18">
        <f>'Fish Use'!F14</f>
        <v>0.28029999999999999</v>
      </c>
      <c r="G183" s="18">
        <f>Population!D4</f>
        <v>0.21</v>
      </c>
      <c r="H183" s="19">
        <f>'Limiting Factors'!C17</f>
        <v>3.44</v>
      </c>
      <c r="I183" s="18">
        <f>'Limiting Factors'!D17</f>
        <v>0.64900000000000002</v>
      </c>
      <c r="J183" s="17">
        <f>'Vulnerability Mapped'!D72</f>
        <v>5</v>
      </c>
      <c r="K183" s="17">
        <f>'Vulnerability Mapped'!E72</f>
        <v>5</v>
      </c>
      <c r="L183" s="18">
        <f>'Vulnerability Mapped'!H72</f>
        <v>0.74285714300000005</v>
      </c>
      <c r="M183" s="18">
        <f t="shared" si="4"/>
        <v>0.13513663431170211</v>
      </c>
      <c r="N183" s="18">
        <f t="shared" si="5"/>
        <v>2.8378693205457443E-2</v>
      </c>
    </row>
    <row r="184" spans="1:14" ht="18" customHeight="1" x14ac:dyDescent="0.2">
      <c r="A184" s="16" t="str">
        <f>'Fish Use'!A14</f>
        <v>CC2</v>
      </c>
      <c r="B184" s="16" t="str">
        <f>'Fish Use'!B14</f>
        <v>Catherine Creek</v>
      </c>
      <c r="C184" s="16" t="str">
        <f>'Fish Use'!D14</f>
        <v>Chinook</v>
      </c>
      <c r="D184" s="16" t="str">
        <f>'Fish Use'!E14</f>
        <v>Summer Rearing</v>
      </c>
      <c r="E184" s="16" t="str">
        <f>'Vulnerability Mapped'!C68</f>
        <v>Floodplain Condition</v>
      </c>
      <c r="F184" s="18">
        <f>'Fish Use'!F14</f>
        <v>0.28029999999999999</v>
      </c>
      <c r="G184" s="18">
        <f>Population!D4</f>
        <v>0.21</v>
      </c>
      <c r="H184" s="19">
        <f>'Limiting Factors'!C18</f>
        <v>3.95</v>
      </c>
      <c r="I184" s="18">
        <f>'Limiting Factors'!D18</f>
        <v>0.76375000000000004</v>
      </c>
      <c r="J184" s="17">
        <f>'Vulnerability Mapped'!D68</f>
        <v>10</v>
      </c>
      <c r="K184" s="17">
        <f>'Vulnerability Mapped'!E68</f>
        <v>10</v>
      </c>
      <c r="L184" s="18">
        <f>'Vulnerability Mapped'!H68</f>
        <v>0.42142857099999997</v>
      </c>
      <c r="M184" s="18">
        <f t="shared" si="4"/>
        <v>9.0219059729680376E-2</v>
      </c>
      <c r="N184" s="18">
        <f t="shared" si="5"/>
        <v>1.8946002543232879E-2</v>
      </c>
    </row>
    <row r="185" spans="1:14" ht="18" customHeight="1" x14ac:dyDescent="0.2">
      <c r="A185" s="16" t="str">
        <f>'Fish Use'!A14</f>
        <v>CC2</v>
      </c>
      <c r="B185" s="16" t="str">
        <f>'Fish Use'!B14</f>
        <v>Catherine Creek</v>
      </c>
      <c r="C185" s="16" t="str">
        <f>'Fish Use'!D14</f>
        <v>Chinook</v>
      </c>
      <c r="D185" s="16" t="str">
        <f>'Fish Use'!E14</f>
        <v>Summer Rearing</v>
      </c>
      <c r="E185" s="16" t="str">
        <f>'Vulnerability Mapped'!C73</f>
        <v>Side Channel and Wetland Habitat</v>
      </c>
      <c r="F185" s="18">
        <f>'Fish Use'!F14</f>
        <v>0.28029999999999999</v>
      </c>
      <c r="G185" s="18">
        <f>Population!D4</f>
        <v>0.21</v>
      </c>
      <c r="H185" s="19">
        <f>'Limiting Factors'!C19</f>
        <v>4.37</v>
      </c>
      <c r="I185" s="18">
        <f>'Limiting Factors'!D19</f>
        <v>0.85824999999999996</v>
      </c>
      <c r="J185" s="17">
        <f>'Vulnerability Mapped'!D73</f>
        <v>4</v>
      </c>
      <c r="K185" s="17">
        <f>'Vulnerability Mapped'!E73</f>
        <v>4</v>
      </c>
      <c r="L185" s="18">
        <f>'Vulnerability Mapped'!H73</f>
        <v>0.80714285699999999</v>
      </c>
      <c r="M185" s="18">
        <f t="shared" si="4"/>
        <v>0.19417231907277605</v>
      </c>
      <c r="N185" s="18">
        <f t="shared" si="5"/>
        <v>4.0776187005282967E-2</v>
      </c>
    </row>
    <row r="186" spans="1:14" ht="18" customHeight="1" x14ac:dyDescent="0.2">
      <c r="A186" s="16" t="str">
        <f>'Fish Use'!A14</f>
        <v>CC2</v>
      </c>
      <c r="B186" s="16" t="str">
        <f>'Fish Use'!B14</f>
        <v>Catherine Creek</v>
      </c>
      <c r="C186" s="16" t="str">
        <f>'Fish Use'!D14</f>
        <v>Chinook</v>
      </c>
      <c r="D186" s="16" t="str">
        <f>'Fish Use'!E14</f>
        <v>Summer Rearing</v>
      </c>
      <c r="E186" s="16" t="str">
        <f>'Vulnerability Mapped'!C65</f>
        <v>Channel and Habitat Structure</v>
      </c>
      <c r="F186" s="18">
        <f>'Fish Use'!F14</f>
        <v>0.28029999999999999</v>
      </c>
      <c r="G186" s="18">
        <f>Population!D4</f>
        <v>0.21</v>
      </c>
      <c r="H186" s="19">
        <f>'Limiting Factors'!C20</f>
        <v>4.37</v>
      </c>
      <c r="I186" s="18">
        <f>'Limiting Factors'!D20</f>
        <v>0.85824999999999996</v>
      </c>
      <c r="J186" s="17">
        <f>'Vulnerability Mapped'!D65</f>
        <v>3</v>
      </c>
      <c r="K186" s="17">
        <f>'Vulnerability Mapped'!E65</f>
        <v>3</v>
      </c>
      <c r="L186" s="18">
        <f>'Vulnerability Mapped'!H65</f>
        <v>0.87142857100000004</v>
      </c>
      <c r="M186" s="18">
        <f t="shared" si="4"/>
        <v>0.20963737096832821</v>
      </c>
      <c r="N186" s="18">
        <f t="shared" si="5"/>
        <v>4.4023847903348921E-2</v>
      </c>
    </row>
    <row r="187" spans="1:14" ht="18" customHeight="1" x14ac:dyDescent="0.2">
      <c r="A187" s="16" t="str">
        <f>'Fish Use'!A14</f>
        <v>CC2</v>
      </c>
      <c r="B187" s="16" t="str">
        <f>'Fish Use'!B14</f>
        <v>Catherine Creek</v>
      </c>
      <c r="C187" s="16" t="str">
        <f>'Fish Use'!D14</f>
        <v>Chinook</v>
      </c>
      <c r="D187" s="16" t="str">
        <f>'Fish Use'!E14</f>
        <v>Summer Rearing</v>
      </c>
      <c r="E187" s="16" t="str">
        <f>'Vulnerability Mapped'!C67</f>
        <v>Decreased Water Quantity</v>
      </c>
      <c r="F187" s="18">
        <f>'Fish Use'!F14</f>
        <v>0.28029999999999999</v>
      </c>
      <c r="G187" s="18">
        <f>Population!D4</f>
        <v>0.21</v>
      </c>
      <c r="H187" s="19">
        <f>'Limiting Factors'!C27</f>
        <v>4.3099999999999996</v>
      </c>
      <c r="I187" s="18">
        <f>'Limiting Factors'!D27</f>
        <v>0.84475</v>
      </c>
      <c r="J187" s="17">
        <f>'Vulnerability Mapped'!D67</f>
        <v>2</v>
      </c>
      <c r="K187" s="17">
        <f>'Vulnerability Mapped'!E67</f>
        <v>2</v>
      </c>
      <c r="L187" s="18">
        <f>'Vulnerability Mapped'!H67</f>
        <v>0.93571428599999995</v>
      </c>
      <c r="M187" s="18">
        <f t="shared" si="4"/>
        <v>0.22156163346050953</v>
      </c>
      <c r="N187" s="18">
        <f t="shared" si="5"/>
        <v>4.6527943026707E-2</v>
      </c>
    </row>
    <row r="188" spans="1:14" ht="18" customHeight="1" x14ac:dyDescent="0.2">
      <c r="A188" s="16" t="str">
        <f>'Fish Use'!A14</f>
        <v>CC2</v>
      </c>
      <c r="B188" s="16" t="str">
        <f>'Fish Use'!B14</f>
        <v>Catherine Creek</v>
      </c>
      <c r="C188" s="16" t="str">
        <f>'Fish Use'!D14</f>
        <v>Chinook</v>
      </c>
      <c r="D188" s="16" t="str">
        <f>'Fish Use'!E14</f>
        <v>Summer Rearing</v>
      </c>
      <c r="E188" s="16" t="str">
        <f>'Vulnerability Mapped'!C62</f>
        <v>Altered Flow Timing</v>
      </c>
      <c r="F188" s="18">
        <f>'Fish Use'!F14</f>
        <v>0.28029999999999999</v>
      </c>
      <c r="G188" s="18">
        <f>Population!D4</f>
        <v>0.21</v>
      </c>
      <c r="H188" s="19">
        <f>'Limiting Factors'!C28</f>
        <v>4.3099999999999996</v>
      </c>
      <c r="I188" s="18">
        <f>'Limiting Factors'!D28</f>
        <v>0.84475</v>
      </c>
      <c r="J188" s="17">
        <f>'Vulnerability Mapped'!D62</f>
        <v>6</v>
      </c>
      <c r="K188" s="17">
        <f>'Vulnerability Mapped'!E62</f>
        <v>6</v>
      </c>
      <c r="L188" s="18">
        <f>'Vulnerability Mapped'!H62</f>
        <v>0.678571429</v>
      </c>
      <c r="M188" s="18">
        <f t="shared" si="4"/>
        <v>0.16067446706576433</v>
      </c>
      <c r="N188" s="18">
        <f t="shared" si="5"/>
        <v>3.3741638083810505E-2</v>
      </c>
    </row>
    <row r="189" spans="1:14" ht="18" customHeight="1" x14ac:dyDescent="0.2">
      <c r="A189" s="16" t="str">
        <f>'Fish Use'!A14</f>
        <v>CC2</v>
      </c>
      <c r="B189" s="16" t="str">
        <f>'Fish Use'!B14</f>
        <v>Catherine Creek</v>
      </c>
      <c r="C189" s="16" t="str">
        <f>'Fish Use'!D14</f>
        <v>Chinook</v>
      </c>
      <c r="D189" s="16" t="str">
        <f>'Fish Use'!E14</f>
        <v>Summer Rearing</v>
      </c>
      <c r="E189" s="16" t="str">
        <f>'Vulnerability Mapped'!C66</f>
        <v>Decreased Sediment Quantity</v>
      </c>
      <c r="F189" s="18">
        <f>'Fish Use'!F14</f>
        <v>0.28029999999999999</v>
      </c>
      <c r="G189" s="18">
        <f>Population!D4</f>
        <v>0.21</v>
      </c>
      <c r="H189" s="19">
        <f>'Limiting Factors'!C21</f>
        <v>2.4900000000000002</v>
      </c>
      <c r="I189" s="18">
        <f>'Limiting Factors'!D21</f>
        <v>0.43525000000000003</v>
      </c>
      <c r="J189" s="17">
        <f>'Vulnerability Mapped'!D66</f>
        <v>12</v>
      </c>
      <c r="K189" s="17">
        <f>'Vulnerability Mapped'!E66</f>
        <v>12</v>
      </c>
      <c r="L189" s="18">
        <f>'Vulnerability Mapped'!H66</f>
        <v>0.29285714299999999</v>
      </c>
      <c r="M189" s="18">
        <f t="shared" si="4"/>
        <v>3.5728739838857222E-2</v>
      </c>
      <c r="N189" s="18">
        <f t="shared" si="5"/>
        <v>7.5030353661600163E-3</v>
      </c>
    </row>
    <row r="190" spans="1:14" ht="18" customHeight="1" x14ac:dyDescent="0.2">
      <c r="A190" s="16" t="str">
        <f>'Fish Use'!A14</f>
        <v>CC2</v>
      </c>
      <c r="B190" s="16" t="str">
        <f>'Fish Use'!B14</f>
        <v>Catherine Creek</v>
      </c>
      <c r="C190" s="16" t="str">
        <f>'Fish Use'!D14</f>
        <v>Chinook</v>
      </c>
      <c r="D190" s="16" t="str">
        <f>'Fish Use'!E14</f>
        <v>Summer Rearing</v>
      </c>
      <c r="E190" s="16" t="str">
        <f>'Vulnerability Mapped'!C69</f>
        <v>Increased Sediment Quantity</v>
      </c>
      <c r="F190" s="18">
        <f>'Fish Use'!F14</f>
        <v>0.28029999999999999</v>
      </c>
      <c r="G190" s="18">
        <f>Population!D4</f>
        <v>0.21</v>
      </c>
      <c r="H190" s="19">
        <f>'Limiting Factors'!C22</f>
        <v>4.32</v>
      </c>
      <c r="I190" s="18">
        <f>'Limiting Factors'!D22</f>
        <v>0.84699999999999998</v>
      </c>
      <c r="J190" s="17">
        <f>'Vulnerability Mapped'!D69</f>
        <v>14</v>
      </c>
      <c r="K190" s="17">
        <f>'Vulnerability Mapped'!E69</f>
        <v>14</v>
      </c>
      <c r="L190" s="18">
        <f>'Vulnerability Mapped'!H69</f>
        <v>0.164285714</v>
      </c>
      <c r="M190" s="18">
        <f t="shared" si="4"/>
        <v>3.9003744932167399E-2</v>
      </c>
      <c r="N190" s="18">
        <f t="shared" si="5"/>
        <v>8.1907864357551527E-3</v>
      </c>
    </row>
    <row r="191" spans="1:14" ht="18" customHeight="1" x14ac:dyDescent="0.2">
      <c r="A191" s="16" t="str">
        <f>'Fish Use'!A14</f>
        <v>CC2</v>
      </c>
      <c r="B191" s="16" t="str">
        <f>'Fish Use'!B14</f>
        <v>Catherine Creek</v>
      </c>
      <c r="C191" s="16" t="str">
        <f>'Fish Use'!D14</f>
        <v>Chinook</v>
      </c>
      <c r="D191" s="16" t="str">
        <f>'Fish Use'!E14</f>
        <v>Summer Rearing</v>
      </c>
      <c r="E191" s="16" t="str">
        <f>'Vulnerability Mapped'!C74</f>
        <v>Summer Water Temperature</v>
      </c>
      <c r="F191" s="18">
        <f>'Fish Use'!F14</f>
        <v>0.28029999999999999</v>
      </c>
      <c r="G191" s="18">
        <f>Population!D4</f>
        <v>0.21</v>
      </c>
      <c r="H191" s="19">
        <f>'Limiting Factors'!C29</f>
        <v>3.42</v>
      </c>
      <c r="I191" s="18">
        <f>'Limiting Factors'!D29</f>
        <v>0.64449999999999996</v>
      </c>
      <c r="J191" s="17">
        <f>'Vulnerability Mapped'!D74</f>
        <v>1</v>
      </c>
      <c r="K191" s="17">
        <f>'Vulnerability Mapped'!E74</f>
        <v>1</v>
      </c>
      <c r="L191" s="18">
        <f>'Vulnerability Mapped'!H74</f>
        <v>1</v>
      </c>
      <c r="M191" s="18">
        <f t="shared" si="4"/>
        <v>0.18065334999999999</v>
      </c>
      <c r="N191" s="18">
        <f t="shared" si="5"/>
        <v>3.7937203499999995E-2</v>
      </c>
    </row>
    <row r="192" spans="1:14" ht="18" customHeight="1" x14ac:dyDescent="0.2">
      <c r="A192" s="16" t="str">
        <f>'Fish Use'!A14</f>
        <v>CC2</v>
      </c>
      <c r="B192" s="16" t="str">
        <f>'Fish Use'!B14</f>
        <v>Catherine Creek</v>
      </c>
      <c r="C192" s="16" t="str">
        <f>'Fish Use'!D14</f>
        <v>Chinook</v>
      </c>
      <c r="D192" s="16" t="str">
        <f>'Fish Use'!E14</f>
        <v>Summer Rearing</v>
      </c>
      <c r="E192" s="16" t="str">
        <f>'Vulnerability Mapped'!C76</f>
        <v>Winter Water Temperature</v>
      </c>
      <c r="F192" s="18">
        <f>'Fish Use'!F14</f>
        <v>0.28029999999999999</v>
      </c>
      <c r="G192" s="18">
        <f>Population!D4</f>
        <v>0.21</v>
      </c>
      <c r="H192" s="19">
        <f>'Limiting Factors'!C30</f>
        <v>3.91</v>
      </c>
      <c r="I192" s="18">
        <f>'Limiting Factors'!D30</f>
        <v>0.75475000000000003</v>
      </c>
      <c r="J192" s="17">
        <f>'Vulnerability Mapped'!D76</f>
        <v>15</v>
      </c>
      <c r="K192" s="17">
        <f>'Vulnerability Mapped'!E76</f>
        <v>15</v>
      </c>
      <c r="L192" s="18">
        <f>'Vulnerability Mapped'!H76</f>
        <v>0.1</v>
      </c>
      <c r="M192" s="18">
        <f t="shared" si="4"/>
        <v>2.1155642500000002E-2</v>
      </c>
      <c r="N192" s="18">
        <f t="shared" si="5"/>
        <v>4.4426849249999999E-3</v>
      </c>
    </row>
    <row r="193" spans="1:14" ht="18" customHeight="1" x14ac:dyDescent="0.2">
      <c r="A193" s="16" t="str">
        <f>'Fish Use'!A14</f>
        <v>CC2</v>
      </c>
      <c r="B193" s="16" t="str">
        <f>'Fish Use'!B14</f>
        <v>Catherine Creek</v>
      </c>
      <c r="C193" s="16" t="str">
        <f>'Fish Use'!D14</f>
        <v>Chinook</v>
      </c>
      <c r="D193" s="16" t="str">
        <f>'Fish Use'!E14</f>
        <v>Summer Rearing</v>
      </c>
      <c r="E193" s="16" t="str">
        <f>'Vulnerability Mapped'!C75</f>
        <v>Water Quality</v>
      </c>
      <c r="F193" s="18">
        <f>'Fish Use'!F14</f>
        <v>0.28029999999999999</v>
      </c>
      <c r="G193" s="18">
        <f>Population!D4</f>
        <v>0.21</v>
      </c>
      <c r="H193" s="19">
        <f>'Limiting Factors'!C31</f>
        <v>4.6399999999999997</v>
      </c>
      <c r="I193" s="18">
        <f>'Limiting Factors'!D31</f>
        <v>0.91900000000000004</v>
      </c>
      <c r="J193" s="17">
        <f>'Vulnerability Mapped'!D75</f>
        <v>9</v>
      </c>
      <c r="K193" s="17">
        <f>'Vulnerability Mapped'!E75</f>
        <v>9</v>
      </c>
      <c r="L193" s="18">
        <f>'Vulnerability Mapped'!H75</f>
        <v>0.485714286</v>
      </c>
      <c r="M193" s="18">
        <f t="shared" si="4"/>
        <v>0.12511791150217019</v>
      </c>
      <c r="N193" s="18">
        <f t="shared" si="5"/>
        <v>2.627476141545574E-2</v>
      </c>
    </row>
    <row r="194" spans="1:14" ht="18" customHeight="1" x14ac:dyDescent="0.2">
      <c r="A194" s="16" t="str">
        <f>'Fish Use'!A14</f>
        <v>CC2</v>
      </c>
      <c r="B194" s="16" t="str">
        <f>'Fish Use'!B14</f>
        <v>Catherine Creek</v>
      </c>
      <c r="C194" s="16" t="str">
        <f>'Fish Use'!D14</f>
        <v>Chinook</v>
      </c>
      <c r="D194" s="16" t="str">
        <f>'Fish Use'!E14</f>
        <v>Summer Rearing</v>
      </c>
      <c r="E194" s="16" t="str">
        <f>'Vulnerability Mapped'!C71</f>
        <v>Predation</v>
      </c>
      <c r="F194" s="18">
        <f>'Fish Use'!F14</f>
        <v>0.28029999999999999</v>
      </c>
      <c r="G194" s="18">
        <f>Population!D4</f>
        <v>0.21</v>
      </c>
      <c r="H194" s="19">
        <f>'Limiting Factors'!C24</f>
        <v>4.22</v>
      </c>
      <c r="I194" s="18">
        <f>'Limiting Factors'!D24</f>
        <v>0.82450000000000001</v>
      </c>
      <c r="J194" s="17">
        <f>'Vulnerability Mapped'!D71</f>
        <v>13</v>
      </c>
      <c r="K194" s="17">
        <f>'Vulnerability Mapped'!E71</f>
        <v>13</v>
      </c>
      <c r="L194" s="18">
        <f>'Vulnerability Mapped'!H71</f>
        <v>0.22857142899999999</v>
      </c>
      <c r="M194" s="18">
        <f t="shared" ref="M194:M257" si="6">F194*I194*L194</f>
        <v>5.2824537241903148E-2</v>
      </c>
      <c r="N194" s="18">
        <f t="shared" ref="N194:N257" si="7">M194*G194</f>
        <v>1.1093152820799661E-2</v>
      </c>
    </row>
    <row r="195" spans="1:14" ht="18" customHeight="1" x14ac:dyDescent="0.2">
      <c r="A195" s="16" t="str">
        <f>'Fish Use'!A14</f>
        <v>CC2</v>
      </c>
      <c r="B195" s="16" t="str">
        <f>'Fish Use'!B14</f>
        <v>Catherine Creek</v>
      </c>
      <c r="C195" s="16" t="str">
        <f>'Fish Use'!D14</f>
        <v>Chinook</v>
      </c>
      <c r="D195" s="16" t="str">
        <f>'Fish Use'!E14</f>
        <v>Summer Rearing</v>
      </c>
      <c r="E195" s="16" t="str">
        <f>'Vulnerability Mapped'!C63</f>
        <v>Altered Primary Productivity</v>
      </c>
      <c r="F195" s="18">
        <f>'Fish Use'!F14</f>
        <v>0.28029999999999999</v>
      </c>
      <c r="G195" s="18">
        <f>Population!D4</f>
        <v>0.21</v>
      </c>
      <c r="H195" s="19">
        <f>'Limiting Factors'!C25</f>
        <v>4.3099999999999996</v>
      </c>
      <c r="I195" s="18">
        <f>'Limiting Factors'!D25</f>
        <v>0.84475</v>
      </c>
      <c r="J195" s="17">
        <f>'Vulnerability Mapped'!D63</f>
        <v>8</v>
      </c>
      <c r="K195" s="17">
        <f>'Vulnerability Mapped'!E63</f>
        <v>8</v>
      </c>
      <c r="L195" s="18">
        <f>'Vulnerability Mapped'!H63</f>
        <v>0.55000000000000004</v>
      </c>
      <c r="M195" s="18">
        <f t="shared" si="6"/>
        <v>0.13023088375</v>
      </c>
      <c r="N195" s="18">
        <f t="shared" si="7"/>
        <v>2.7348485587499999E-2</v>
      </c>
    </row>
    <row r="196" spans="1:14" ht="18" customHeight="1" x14ac:dyDescent="0.2">
      <c r="A196" s="16" t="str">
        <f>'Fish Use'!A14</f>
        <v>CC2</v>
      </c>
      <c r="B196" s="16" t="str">
        <f>'Fish Use'!B14</f>
        <v>Catherine Creek</v>
      </c>
      <c r="C196" s="16" t="str">
        <f>'Fish Use'!D14</f>
        <v>Chinook</v>
      </c>
      <c r="D196" s="16" t="str">
        <f>'Fish Use'!E14</f>
        <v>Summer Rearing</v>
      </c>
      <c r="E196" s="16" t="str">
        <f>'Vulnerability Mapped'!C70</f>
        <v>Non-Native Species Interactions and Competition</v>
      </c>
      <c r="F196" s="18">
        <f>'Fish Use'!F14</f>
        <v>0.28029999999999999</v>
      </c>
      <c r="G196" s="18">
        <f>Population!D4</f>
        <v>0.21</v>
      </c>
      <c r="H196" s="19">
        <f>'Limiting Factors'!C26</f>
        <v>3.91</v>
      </c>
      <c r="I196" s="18">
        <f>'Limiting Factors'!D26</f>
        <v>0.75475000000000003</v>
      </c>
      <c r="J196" s="17">
        <f>'Vulnerability Mapped'!D70</f>
        <v>11</v>
      </c>
      <c r="K196" s="17">
        <f>'Vulnerability Mapped'!E70</f>
        <v>11</v>
      </c>
      <c r="L196" s="18">
        <f>'Vulnerability Mapped'!H70</f>
        <v>0.35714285699999998</v>
      </c>
      <c r="M196" s="18">
        <f t="shared" si="6"/>
        <v>7.5555866041206218E-2</v>
      </c>
      <c r="N196" s="18">
        <f t="shared" si="7"/>
        <v>1.5866731868653304E-2</v>
      </c>
    </row>
    <row r="197" spans="1:14" ht="18" customHeight="1" x14ac:dyDescent="0.2">
      <c r="A197" s="16" t="str">
        <f>'Fish Use'!A15</f>
        <v>CC2</v>
      </c>
      <c r="B197" s="16" t="str">
        <f>'Fish Use'!B15</f>
        <v>Catherine Creek</v>
      </c>
      <c r="C197" s="16" t="str">
        <f>'Fish Use'!D15</f>
        <v>Chinook</v>
      </c>
      <c r="D197" s="16" t="str">
        <f>'Fish Use'!E15</f>
        <v>Migration</v>
      </c>
      <c r="E197" s="16" t="str">
        <f>'Vulnerability Mapped'!C34</f>
        <v>Anthropogenic Barriers</v>
      </c>
      <c r="F197" s="18">
        <f>'Fish Use'!F15</f>
        <v>0.28029999999999999</v>
      </c>
      <c r="G197" s="18">
        <f>Population!D8</f>
        <v>0.3</v>
      </c>
      <c r="H197" s="19">
        <f>'Limiting Factors'!C23</f>
        <v>4.6399999999999997</v>
      </c>
      <c r="I197" s="18">
        <f>'Limiting Factors'!D23</f>
        <v>0.91900000000000004</v>
      </c>
      <c r="J197" s="17">
        <f>'Vulnerability Mapped'!D34</f>
        <v>2</v>
      </c>
      <c r="K197" s="17">
        <f>'Vulnerability Mapped'!E34</f>
        <v>13</v>
      </c>
      <c r="L197" s="18">
        <f>'Vulnerability Mapped'!H34</f>
        <v>0.93571428599999995</v>
      </c>
      <c r="M197" s="18">
        <f t="shared" si="6"/>
        <v>0.24103597650217018</v>
      </c>
      <c r="N197" s="18">
        <f t="shared" si="7"/>
        <v>7.2310792950651057E-2</v>
      </c>
    </row>
    <row r="198" spans="1:14" ht="18" customHeight="1" x14ac:dyDescent="0.2">
      <c r="A198" s="16" t="str">
        <f>'Fish Use'!A15</f>
        <v>CC2</v>
      </c>
      <c r="B198" s="16" t="str">
        <f>'Fish Use'!B15</f>
        <v>Catherine Creek</v>
      </c>
      <c r="C198" s="16" t="str">
        <f>'Fish Use'!D15</f>
        <v>Chinook</v>
      </c>
      <c r="D198" s="16" t="str">
        <f>'Fish Use'!E15</f>
        <v>Migration</v>
      </c>
      <c r="E198" s="16" t="str">
        <f>'Vulnerability Mapped'!C42</f>
        <v>Riparian Condition</v>
      </c>
      <c r="F198" s="18">
        <f>'Fish Use'!F15</f>
        <v>0.28029999999999999</v>
      </c>
      <c r="G198" s="18">
        <f>Population!D8</f>
        <v>0.3</v>
      </c>
      <c r="H198" s="19">
        <f>'Limiting Factors'!C17</f>
        <v>3.44</v>
      </c>
      <c r="I198" s="18">
        <f>'Limiting Factors'!D17</f>
        <v>0.64900000000000002</v>
      </c>
      <c r="J198" s="17">
        <f>'Vulnerability Mapped'!D42</f>
        <v>9</v>
      </c>
      <c r="K198" s="17">
        <f>'Vulnerability Mapped'!E42</f>
        <v>14</v>
      </c>
      <c r="L198" s="18">
        <f>'Vulnerability Mapped'!H42</f>
        <v>0.485714286</v>
      </c>
      <c r="M198" s="18">
        <f t="shared" si="6"/>
        <v>8.8358568623404202E-2</v>
      </c>
      <c r="N198" s="18">
        <f t="shared" si="7"/>
        <v>2.6507570587021259E-2</v>
      </c>
    </row>
    <row r="199" spans="1:14" ht="18" customHeight="1" x14ac:dyDescent="0.2">
      <c r="A199" s="16" t="str">
        <f>'Fish Use'!A15</f>
        <v>CC2</v>
      </c>
      <c r="B199" s="16" t="str">
        <f>'Fish Use'!B15</f>
        <v>Catherine Creek</v>
      </c>
      <c r="C199" s="16" t="str">
        <f>'Fish Use'!D15</f>
        <v>Chinook</v>
      </c>
      <c r="D199" s="16" t="str">
        <f>'Fish Use'!E15</f>
        <v>Migration</v>
      </c>
      <c r="E199" s="16" t="str">
        <f>'Vulnerability Mapped'!C38</f>
        <v>Floodplain Condition</v>
      </c>
      <c r="F199" s="18">
        <f>'Fish Use'!F15</f>
        <v>0.28029999999999999</v>
      </c>
      <c r="G199" s="18">
        <f>Population!D8</f>
        <v>0.3</v>
      </c>
      <c r="H199" s="19">
        <f>'Limiting Factors'!C18</f>
        <v>3.95</v>
      </c>
      <c r="I199" s="18">
        <f>'Limiting Factors'!D18</f>
        <v>0.76375000000000004</v>
      </c>
      <c r="J199" s="17">
        <f>'Vulnerability Mapped'!D38</f>
        <v>6</v>
      </c>
      <c r="K199" s="17">
        <f>'Vulnerability Mapped'!E38</f>
        <v>8</v>
      </c>
      <c r="L199" s="18">
        <f>'Vulnerability Mapped'!H38</f>
        <v>0.678571429</v>
      </c>
      <c r="M199" s="18">
        <f t="shared" si="6"/>
        <v>0.14526797777031963</v>
      </c>
      <c r="N199" s="18">
        <f t="shared" si="7"/>
        <v>4.3580393331095889E-2</v>
      </c>
    </row>
    <row r="200" spans="1:14" ht="18" customHeight="1" x14ac:dyDescent="0.2">
      <c r="A200" s="16" t="str">
        <f>'Fish Use'!A15</f>
        <v>CC2</v>
      </c>
      <c r="B200" s="16" t="str">
        <f>'Fish Use'!B15</f>
        <v>Catherine Creek</v>
      </c>
      <c r="C200" s="16" t="str">
        <f>'Fish Use'!D15</f>
        <v>Chinook</v>
      </c>
      <c r="D200" s="16" t="str">
        <f>'Fish Use'!E15</f>
        <v>Migration</v>
      </c>
      <c r="E200" s="16" t="str">
        <f>'Vulnerability Mapped'!C43</f>
        <v>Side Channel and Wetland Habitat</v>
      </c>
      <c r="F200" s="18">
        <f>'Fish Use'!F15</f>
        <v>0.28029999999999999</v>
      </c>
      <c r="G200" s="18">
        <f>Population!D8</f>
        <v>0.3</v>
      </c>
      <c r="H200" s="19">
        <f>'Limiting Factors'!C19</f>
        <v>4.37</v>
      </c>
      <c r="I200" s="18">
        <f>'Limiting Factors'!D19</f>
        <v>0.85824999999999996</v>
      </c>
      <c r="J200" s="17">
        <f>'Vulnerability Mapped'!D43</f>
        <v>7</v>
      </c>
      <c r="K200" s="17">
        <f>'Vulnerability Mapped'!E43</f>
        <v>7</v>
      </c>
      <c r="L200" s="18">
        <f>'Vulnerability Mapped'!H43</f>
        <v>0.61428571399999998</v>
      </c>
      <c r="M200" s="18">
        <f t="shared" si="6"/>
        <v>0.14777716314555214</v>
      </c>
      <c r="N200" s="18">
        <f t="shared" si="7"/>
        <v>4.4333148943665641E-2</v>
      </c>
    </row>
    <row r="201" spans="1:14" ht="18" customHeight="1" x14ac:dyDescent="0.2">
      <c r="A201" s="16" t="str">
        <f>'Fish Use'!A15</f>
        <v>CC2</v>
      </c>
      <c r="B201" s="16" t="str">
        <f>'Fish Use'!B15</f>
        <v>Catherine Creek</v>
      </c>
      <c r="C201" s="16" t="str">
        <f>'Fish Use'!D15</f>
        <v>Chinook</v>
      </c>
      <c r="D201" s="16" t="str">
        <f>'Fish Use'!E15</f>
        <v>Migration</v>
      </c>
      <c r="E201" s="16" t="str">
        <f>'Vulnerability Mapped'!C35</f>
        <v>Channel and Habitat Structure</v>
      </c>
      <c r="F201" s="18">
        <f>'Fish Use'!F15</f>
        <v>0.28029999999999999</v>
      </c>
      <c r="G201" s="18">
        <f>Population!D8</f>
        <v>0.3</v>
      </c>
      <c r="H201" s="19">
        <f>'Limiting Factors'!C20</f>
        <v>4.37</v>
      </c>
      <c r="I201" s="18">
        <f>'Limiting Factors'!D20</f>
        <v>0.85824999999999996</v>
      </c>
      <c r="J201" s="17">
        <f>'Vulnerability Mapped'!D35</f>
        <v>3</v>
      </c>
      <c r="K201" s="17">
        <f>'Vulnerability Mapped'!E35</f>
        <v>5</v>
      </c>
      <c r="L201" s="18">
        <f>'Vulnerability Mapped'!H35</f>
        <v>0.87142857100000004</v>
      </c>
      <c r="M201" s="18">
        <f t="shared" si="6"/>
        <v>0.20963737096832821</v>
      </c>
      <c r="N201" s="18">
        <f t="shared" si="7"/>
        <v>6.2891211290498461E-2</v>
      </c>
    </row>
    <row r="202" spans="1:14" ht="18" customHeight="1" x14ac:dyDescent="0.2">
      <c r="A202" s="16" t="str">
        <f>'Fish Use'!A15</f>
        <v>CC2</v>
      </c>
      <c r="B202" s="16" t="str">
        <f>'Fish Use'!B15</f>
        <v>Catherine Creek</v>
      </c>
      <c r="C202" s="16" t="str">
        <f>'Fish Use'!D15</f>
        <v>Chinook</v>
      </c>
      <c r="D202" s="16" t="str">
        <f>'Fish Use'!E15</f>
        <v>Migration</v>
      </c>
      <c r="E202" s="16" t="str">
        <f>'Vulnerability Mapped'!C37</f>
        <v>Decreased Water Quantity</v>
      </c>
      <c r="F202" s="18">
        <f>'Fish Use'!F15</f>
        <v>0.28029999999999999</v>
      </c>
      <c r="G202" s="18">
        <f>Population!D8</f>
        <v>0.3</v>
      </c>
      <c r="H202" s="19">
        <f>'Limiting Factors'!C27</f>
        <v>4.3099999999999996</v>
      </c>
      <c r="I202" s="18">
        <f>'Limiting Factors'!D27</f>
        <v>0.84475</v>
      </c>
      <c r="J202" s="17">
        <f>'Vulnerability Mapped'!D37</f>
        <v>2</v>
      </c>
      <c r="K202" s="17">
        <f>'Vulnerability Mapped'!E37</f>
        <v>3</v>
      </c>
      <c r="L202" s="18">
        <f>'Vulnerability Mapped'!H37</f>
        <v>0.93571428599999995</v>
      </c>
      <c r="M202" s="18">
        <f t="shared" si="6"/>
        <v>0.22156163346050953</v>
      </c>
      <c r="N202" s="18">
        <f t="shared" si="7"/>
        <v>6.6468490038152861E-2</v>
      </c>
    </row>
    <row r="203" spans="1:14" ht="18" customHeight="1" x14ac:dyDescent="0.2">
      <c r="A203" s="16" t="str">
        <f>'Fish Use'!A15</f>
        <v>CC2</v>
      </c>
      <c r="B203" s="16" t="str">
        <f>'Fish Use'!B15</f>
        <v>Catherine Creek</v>
      </c>
      <c r="C203" s="16" t="str">
        <f>'Fish Use'!D15</f>
        <v>Chinook</v>
      </c>
      <c r="D203" s="16" t="str">
        <f>'Fish Use'!E15</f>
        <v>Migration</v>
      </c>
      <c r="E203" s="16" t="str">
        <f>'Vulnerability Mapped'!C32</f>
        <v>Altered Flow Timing</v>
      </c>
      <c r="F203" s="18">
        <f>'Fish Use'!F15</f>
        <v>0.28029999999999999</v>
      </c>
      <c r="G203" s="18">
        <f>Population!D8</f>
        <v>0.3</v>
      </c>
      <c r="H203" s="19">
        <f>'Limiting Factors'!C28</f>
        <v>4.3099999999999996</v>
      </c>
      <c r="I203" s="18">
        <f>'Limiting Factors'!D28</f>
        <v>0.84475</v>
      </c>
      <c r="J203" s="17">
        <f>'Vulnerability Mapped'!D32</f>
        <v>4</v>
      </c>
      <c r="K203" s="17">
        <f>'Vulnerability Mapped'!E32</f>
        <v>4</v>
      </c>
      <c r="L203" s="18">
        <f>'Vulnerability Mapped'!H32</f>
        <v>0.80714285699999999</v>
      </c>
      <c r="M203" s="18">
        <f t="shared" si="6"/>
        <v>0.19111805014474523</v>
      </c>
      <c r="N203" s="18">
        <f t="shared" si="7"/>
        <v>5.7335415043423564E-2</v>
      </c>
    </row>
    <row r="204" spans="1:14" ht="18" customHeight="1" x14ac:dyDescent="0.2">
      <c r="A204" s="16" t="str">
        <f>'Fish Use'!A15</f>
        <v>CC2</v>
      </c>
      <c r="B204" s="16" t="str">
        <f>'Fish Use'!B15</f>
        <v>Catherine Creek</v>
      </c>
      <c r="C204" s="16" t="str">
        <f>'Fish Use'!D15</f>
        <v>Chinook</v>
      </c>
      <c r="D204" s="16" t="str">
        <f>'Fish Use'!E15</f>
        <v>Migration</v>
      </c>
      <c r="E204" s="16" t="str">
        <f>'Vulnerability Mapped'!C36</f>
        <v>Decreased Sediment Quantity</v>
      </c>
      <c r="F204" s="18">
        <f>'Fish Use'!F15</f>
        <v>0.28029999999999999</v>
      </c>
      <c r="G204" s="18">
        <f>Population!D8</f>
        <v>0.3</v>
      </c>
      <c r="H204" s="19">
        <f>'Limiting Factors'!C21</f>
        <v>2.4900000000000002</v>
      </c>
      <c r="I204" s="18">
        <f>'Limiting Factors'!D21</f>
        <v>0.43525000000000003</v>
      </c>
      <c r="J204" s="17">
        <f>'Vulnerability Mapped'!D36</f>
        <v>11</v>
      </c>
      <c r="K204" s="17">
        <f>'Vulnerability Mapped'!E36</f>
        <v>12</v>
      </c>
      <c r="L204" s="18">
        <f>'Vulnerability Mapped'!H36</f>
        <v>0.35714285699999998</v>
      </c>
      <c r="M204" s="18">
        <f t="shared" si="6"/>
        <v>4.3571633911142771E-2</v>
      </c>
      <c r="N204" s="18">
        <f t="shared" si="7"/>
        <v>1.3071490173342831E-2</v>
      </c>
    </row>
    <row r="205" spans="1:14" ht="18" customHeight="1" x14ac:dyDescent="0.2">
      <c r="A205" s="16" t="str">
        <f>'Fish Use'!A15</f>
        <v>CC2</v>
      </c>
      <c r="B205" s="16" t="str">
        <f>'Fish Use'!B15</f>
        <v>Catherine Creek</v>
      </c>
      <c r="C205" s="16" t="str">
        <f>'Fish Use'!D15</f>
        <v>Chinook</v>
      </c>
      <c r="D205" s="16" t="str">
        <f>'Fish Use'!E15</f>
        <v>Migration</v>
      </c>
      <c r="E205" s="16" t="str">
        <f>'Vulnerability Mapped'!C39</f>
        <v>Increased Sediment Quantity</v>
      </c>
      <c r="F205" s="18">
        <f>'Fish Use'!F15</f>
        <v>0.28029999999999999</v>
      </c>
      <c r="G205" s="18">
        <f>Population!D8</f>
        <v>0.3</v>
      </c>
      <c r="H205" s="19">
        <f>'Limiting Factors'!C22</f>
        <v>4.32</v>
      </c>
      <c r="I205" s="18">
        <f>'Limiting Factors'!D22</f>
        <v>0.84699999999999998</v>
      </c>
      <c r="J205" s="17">
        <f>'Vulnerability Mapped'!D39</f>
        <v>10</v>
      </c>
      <c r="K205" s="17">
        <f>'Vulnerability Mapped'!E39</f>
        <v>11</v>
      </c>
      <c r="L205" s="18">
        <f>'Vulnerability Mapped'!H39</f>
        <v>0.42142857099999997</v>
      </c>
      <c r="M205" s="18">
        <f t="shared" si="6"/>
        <v>0.10005308489825109</v>
      </c>
      <c r="N205" s="18">
        <f t="shared" si="7"/>
        <v>3.0015925469475326E-2</v>
      </c>
    </row>
    <row r="206" spans="1:14" ht="18" customHeight="1" x14ac:dyDescent="0.2">
      <c r="A206" s="16" t="str">
        <f>'Fish Use'!A15</f>
        <v>CC2</v>
      </c>
      <c r="B206" s="16" t="str">
        <f>'Fish Use'!B15</f>
        <v>Catherine Creek</v>
      </c>
      <c r="C206" s="16" t="str">
        <f>'Fish Use'!D15</f>
        <v>Chinook</v>
      </c>
      <c r="D206" s="16" t="str">
        <f>'Fish Use'!E15</f>
        <v>Migration</v>
      </c>
      <c r="E206" s="16" t="str">
        <f>'Vulnerability Mapped'!C44</f>
        <v>Summer Water Temperature</v>
      </c>
      <c r="F206" s="18">
        <f>'Fish Use'!F15</f>
        <v>0.28029999999999999</v>
      </c>
      <c r="G206" s="18">
        <f>Population!D8</f>
        <v>0.3</v>
      </c>
      <c r="H206" s="19">
        <f>'Limiting Factors'!C29</f>
        <v>3.42</v>
      </c>
      <c r="I206" s="18">
        <f>'Limiting Factors'!D29</f>
        <v>0.64449999999999996</v>
      </c>
      <c r="J206" s="17">
        <f>'Vulnerability Mapped'!D44</f>
        <v>1</v>
      </c>
      <c r="K206" s="17">
        <f>'Vulnerability Mapped'!E44</f>
        <v>15</v>
      </c>
      <c r="L206" s="18">
        <f>'Vulnerability Mapped'!H44</f>
        <v>1</v>
      </c>
      <c r="M206" s="18">
        <f t="shared" si="6"/>
        <v>0.18065334999999999</v>
      </c>
      <c r="N206" s="18">
        <f t="shared" si="7"/>
        <v>5.4196004999999998E-2</v>
      </c>
    </row>
    <row r="207" spans="1:14" ht="18" customHeight="1" x14ac:dyDescent="0.2">
      <c r="A207" s="16" t="str">
        <f>'Fish Use'!A15</f>
        <v>CC2</v>
      </c>
      <c r="B207" s="16" t="str">
        <f>'Fish Use'!B15</f>
        <v>Catherine Creek</v>
      </c>
      <c r="C207" s="16" t="str">
        <f>'Fish Use'!D15</f>
        <v>Chinook</v>
      </c>
      <c r="D207" s="16" t="str">
        <f>'Fish Use'!E15</f>
        <v>Migration</v>
      </c>
      <c r="E207" s="16" t="str">
        <f>'Vulnerability Mapped'!C46</f>
        <v>Winter Water Temperature</v>
      </c>
      <c r="F207" s="18">
        <f>'Fish Use'!F15</f>
        <v>0.28029999999999999</v>
      </c>
      <c r="G207" s="18">
        <f>Population!D8</f>
        <v>0.3</v>
      </c>
      <c r="H207" s="19">
        <f>'Limiting Factors'!C30</f>
        <v>3.91</v>
      </c>
      <c r="I207" s="18">
        <f>'Limiting Factors'!D30</f>
        <v>0.75475000000000003</v>
      </c>
      <c r="J207" s="17">
        <f>'Vulnerability Mapped'!D46</f>
        <v>9</v>
      </c>
      <c r="K207" s="17">
        <f>'Vulnerability Mapped'!E46</f>
        <v>15</v>
      </c>
      <c r="L207" s="18">
        <f>'Vulnerability Mapped'!H46</f>
        <v>0.485714286</v>
      </c>
      <c r="M207" s="18">
        <f t="shared" si="6"/>
        <v>0.10275597791758755</v>
      </c>
      <c r="N207" s="18">
        <f t="shared" si="7"/>
        <v>3.0826793375276263E-2</v>
      </c>
    </row>
    <row r="208" spans="1:14" ht="18" customHeight="1" x14ac:dyDescent="0.2">
      <c r="A208" s="16" t="str">
        <f>'Fish Use'!A15</f>
        <v>CC2</v>
      </c>
      <c r="B208" s="16" t="str">
        <f>'Fish Use'!B15</f>
        <v>Catherine Creek</v>
      </c>
      <c r="C208" s="16" t="str">
        <f>'Fish Use'!D15</f>
        <v>Chinook</v>
      </c>
      <c r="D208" s="16" t="str">
        <f>'Fish Use'!E15</f>
        <v>Migration</v>
      </c>
      <c r="E208" s="16" t="str">
        <f>'Vulnerability Mapped'!C45</f>
        <v>Water Quality</v>
      </c>
      <c r="F208" s="18">
        <f>'Fish Use'!F15</f>
        <v>0.28029999999999999</v>
      </c>
      <c r="G208" s="18">
        <f>Population!D8</f>
        <v>0.3</v>
      </c>
      <c r="H208" s="19">
        <f>'Limiting Factors'!C31</f>
        <v>4.6399999999999997</v>
      </c>
      <c r="I208" s="18">
        <f>'Limiting Factors'!D31</f>
        <v>0.91900000000000004</v>
      </c>
      <c r="J208" s="17">
        <f>'Vulnerability Mapped'!D45</f>
        <v>5</v>
      </c>
      <c r="K208" s="17">
        <f>'Vulnerability Mapped'!E45</f>
        <v>6</v>
      </c>
      <c r="L208" s="18">
        <f>'Vulnerability Mapped'!H45</f>
        <v>0.74285714300000005</v>
      </c>
      <c r="M208" s="18">
        <f t="shared" si="6"/>
        <v>0.1913568057510851</v>
      </c>
      <c r="N208" s="18">
        <f t="shared" si="7"/>
        <v>5.7407041725325528E-2</v>
      </c>
    </row>
    <row r="209" spans="1:14" ht="18" customHeight="1" x14ac:dyDescent="0.2">
      <c r="A209" s="16" t="str">
        <f>'Fish Use'!A15</f>
        <v>CC2</v>
      </c>
      <c r="B209" s="16" t="str">
        <f>'Fish Use'!B15</f>
        <v>Catherine Creek</v>
      </c>
      <c r="C209" s="16" t="str">
        <f>'Fish Use'!D15</f>
        <v>Chinook</v>
      </c>
      <c r="D209" s="16" t="str">
        <f>'Fish Use'!E15</f>
        <v>Migration</v>
      </c>
      <c r="E209" s="16" t="str">
        <f>'Vulnerability Mapped'!C41</f>
        <v>Predation</v>
      </c>
      <c r="F209" s="18">
        <f>'Fish Use'!F15</f>
        <v>0.28029999999999999</v>
      </c>
      <c r="G209" s="18">
        <f>Population!D8</f>
        <v>0.3</v>
      </c>
      <c r="H209" s="19">
        <f>'Limiting Factors'!C24</f>
        <v>4.22</v>
      </c>
      <c r="I209" s="18">
        <f>'Limiting Factors'!D24</f>
        <v>0.82450000000000001</v>
      </c>
      <c r="J209" s="17">
        <f>'Vulnerability Mapped'!D41</f>
        <v>1</v>
      </c>
      <c r="K209" s="17">
        <f>'Vulnerability Mapped'!E41</f>
        <v>14</v>
      </c>
      <c r="L209" s="18">
        <f>'Vulnerability Mapped'!H41</f>
        <v>1</v>
      </c>
      <c r="M209" s="18">
        <f t="shared" si="6"/>
        <v>0.23110734999999999</v>
      </c>
      <c r="N209" s="18">
        <f t="shared" si="7"/>
        <v>6.9332204999999994E-2</v>
      </c>
    </row>
    <row r="210" spans="1:14" ht="18" customHeight="1" x14ac:dyDescent="0.2">
      <c r="A210" s="16" t="str">
        <f>'Fish Use'!A15</f>
        <v>CC2</v>
      </c>
      <c r="B210" s="16" t="str">
        <f>'Fish Use'!B15</f>
        <v>Catherine Creek</v>
      </c>
      <c r="C210" s="16" t="str">
        <f>'Fish Use'!D15</f>
        <v>Chinook</v>
      </c>
      <c r="D210" s="16" t="str">
        <f>'Fish Use'!E15</f>
        <v>Migration</v>
      </c>
      <c r="E210" s="16" t="str">
        <f>'Vulnerability Mapped'!C33</f>
        <v>Altered Primary Productivity</v>
      </c>
      <c r="F210" s="18">
        <f>'Fish Use'!F15</f>
        <v>0.28029999999999999</v>
      </c>
      <c r="G210" s="18">
        <f>Population!D8</f>
        <v>0.3</v>
      </c>
      <c r="H210" s="19">
        <f>'Limiting Factors'!C25</f>
        <v>4.3099999999999996</v>
      </c>
      <c r="I210" s="18">
        <f>'Limiting Factors'!D25</f>
        <v>0.84475</v>
      </c>
      <c r="J210" s="17">
        <f>'Vulnerability Mapped'!D33</f>
        <v>10</v>
      </c>
      <c r="K210" s="17">
        <f>'Vulnerability Mapped'!E33</f>
        <v>13</v>
      </c>
      <c r="L210" s="18">
        <f>'Vulnerability Mapped'!H33</f>
        <v>0.42142857099999997</v>
      </c>
      <c r="M210" s="18">
        <f t="shared" si="6"/>
        <v>9.9787300434235671E-2</v>
      </c>
      <c r="N210" s="18">
        <f t="shared" si="7"/>
        <v>2.9936190130270698E-2</v>
      </c>
    </row>
    <row r="211" spans="1:14" ht="18" customHeight="1" x14ac:dyDescent="0.2">
      <c r="A211" s="16" t="str">
        <f>'Fish Use'!A15</f>
        <v>CC2</v>
      </c>
      <c r="B211" s="16" t="str">
        <f>'Fish Use'!B15</f>
        <v>Catherine Creek</v>
      </c>
      <c r="C211" s="16" t="str">
        <f>'Fish Use'!D15</f>
        <v>Chinook</v>
      </c>
      <c r="D211" s="16" t="str">
        <f>'Fish Use'!E15</f>
        <v>Migration</v>
      </c>
      <c r="E211" s="16" t="str">
        <f>'Vulnerability Mapped'!C40</f>
        <v>Non-Native Species Interactions and Competition</v>
      </c>
      <c r="F211" s="18">
        <f>'Fish Use'!F15</f>
        <v>0.28029999999999999</v>
      </c>
      <c r="G211" s="18">
        <f>Population!D8</f>
        <v>0.3</v>
      </c>
      <c r="H211" s="19">
        <f>'Limiting Factors'!C26</f>
        <v>3.91</v>
      </c>
      <c r="I211" s="18">
        <f>'Limiting Factors'!D26</f>
        <v>0.75475000000000003</v>
      </c>
      <c r="J211" s="17">
        <f>'Vulnerability Mapped'!D40</f>
        <v>8</v>
      </c>
      <c r="K211" s="17">
        <f>'Vulnerability Mapped'!E40</f>
        <v>12</v>
      </c>
      <c r="L211" s="18">
        <f>'Vulnerability Mapped'!H40</f>
        <v>0.55000000000000004</v>
      </c>
      <c r="M211" s="18">
        <f t="shared" si="6"/>
        <v>0.11635603375</v>
      </c>
      <c r="N211" s="18">
        <f t="shared" si="7"/>
        <v>3.4906810125E-2</v>
      </c>
    </row>
    <row r="212" spans="1:14" ht="18" customHeight="1" x14ac:dyDescent="0.2">
      <c r="A212" s="16" t="str">
        <f>'Fish Use'!A16</f>
        <v>CC2</v>
      </c>
      <c r="B212" s="16" t="str">
        <f>'Fish Use'!B16</f>
        <v>Catherine Creek</v>
      </c>
      <c r="C212" s="16" t="str">
        <f>'Fish Use'!D16</f>
        <v>Steelhead</v>
      </c>
      <c r="D212" s="16" t="str">
        <f>'Fish Use'!E16</f>
        <v>Spawning</v>
      </c>
      <c r="E212" s="16" t="str">
        <f>'Vulnerability Mapped'!C109</f>
        <v>Anthropogenic Barriers</v>
      </c>
      <c r="F212" s="18">
        <f>'Fish Use'!F16</f>
        <v>0.28029999999999999</v>
      </c>
      <c r="G212" s="18">
        <f>Population!D3</f>
        <v>0.25</v>
      </c>
      <c r="H212" s="19">
        <f>'Limiting Factors'!C23</f>
        <v>4.6399999999999997</v>
      </c>
      <c r="I212" s="18">
        <f>'Limiting Factors'!D23</f>
        <v>0.91900000000000004</v>
      </c>
      <c r="J212" s="17">
        <f>'Vulnerability Mapped'!D109</f>
        <v>15</v>
      </c>
      <c r="K212" s="17">
        <f>'Vulnerability Mapped'!E109</f>
        <v>15</v>
      </c>
      <c r="L212" s="18">
        <f>'Vulnerability Mapped'!H109</f>
        <v>0.1</v>
      </c>
      <c r="M212" s="18">
        <f t="shared" si="6"/>
        <v>2.5759569999999999E-2</v>
      </c>
      <c r="N212" s="18">
        <f t="shared" si="7"/>
        <v>6.4398924999999997E-3</v>
      </c>
    </row>
    <row r="213" spans="1:14" ht="18" customHeight="1" x14ac:dyDescent="0.2">
      <c r="A213" s="16" t="str">
        <f>'Fish Use'!A16</f>
        <v>CC2</v>
      </c>
      <c r="B213" s="16" t="str">
        <f>'Fish Use'!B16</f>
        <v>Catherine Creek</v>
      </c>
      <c r="C213" s="16" t="str">
        <f>'Fish Use'!D16</f>
        <v>Steelhead</v>
      </c>
      <c r="D213" s="16" t="str">
        <f>'Fish Use'!E16</f>
        <v>Spawning</v>
      </c>
      <c r="E213" s="16" t="str">
        <f>'Vulnerability Mapped'!C117</f>
        <v>Riparian Condition</v>
      </c>
      <c r="F213" s="18">
        <f>'Fish Use'!F16</f>
        <v>0.28029999999999999</v>
      </c>
      <c r="G213" s="18">
        <f>Population!D3</f>
        <v>0.25</v>
      </c>
      <c r="H213" s="19">
        <f>'Limiting Factors'!C17</f>
        <v>3.44</v>
      </c>
      <c r="I213" s="18">
        <f>'Limiting Factors'!D17</f>
        <v>0.64900000000000002</v>
      </c>
      <c r="J213" s="17">
        <f>'Vulnerability Mapped'!D117</f>
        <v>5</v>
      </c>
      <c r="K213" s="17">
        <f>'Vulnerability Mapped'!E117</f>
        <v>5</v>
      </c>
      <c r="L213" s="18">
        <f>'Vulnerability Mapped'!H117</f>
        <v>0.74285714300000005</v>
      </c>
      <c r="M213" s="18">
        <f t="shared" si="6"/>
        <v>0.13513663431170211</v>
      </c>
      <c r="N213" s="18">
        <f t="shared" si="7"/>
        <v>3.3784158577925529E-2</v>
      </c>
    </row>
    <row r="214" spans="1:14" ht="18" customHeight="1" x14ac:dyDescent="0.2">
      <c r="A214" s="16" t="str">
        <f>'Fish Use'!A16</f>
        <v>CC2</v>
      </c>
      <c r="B214" s="16" t="str">
        <f>'Fish Use'!B16</f>
        <v>Catherine Creek</v>
      </c>
      <c r="C214" s="16" t="str">
        <f>'Fish Use'!D16</f>
        <v>Steelhead</v>
      </c>
      <c r="D214" s="16" t="str">
        <f>'Fish Use'!E16</f>
        <v>Spawning</v>
      </c>
      <c r="E214" s="16" t="str">
        <f>'Vulnerability Mapped'!C113</f>
        <v>Floodplain Condition</v>
      </c>
      <c r="F214" s="18">
        <f>'Fish Use'!F16</f>
        <v>0.28029999999999999</v>
      </c>
      <c r="G214" s="18">
        <f>Population!D3</f>
        <v>0.25</v>
      </c>
      <c r="H214" s="19">
        <f>'Limiting Factors'!C18</f>
        <v>3.95</v>
      </c>
      <c r="I214" s="18">
        <f>'Limiting Factors'!D18</f>
        <v>0.76375000000000004</v>
      </c>
      <c r="J214" s="17">
        <f>'Vulnerability Mapped'!D113</f>
        <v>3</v>
      </c>
      <c r="K214" s="17">
        <f>'Vulnerability Mapped'!E113</f>
        <v>3</v>
      </c>
      <c r="L214" s="18">
        <f>'Vulnerability Mapped'!H113</f>
        <v>0.87142857100000004</v>
      </c>
      <c r="M214" s="18">
        <f t="shared" si="6"/>
        <v>0.1865546659796804</v>
      </c>
      <c r="N214" s="18">
        <f t="shared" si="7"/>
        <v>4.66386664949201E-2</v>
      </c>
    </row>
    <row r="215" spans="1:14" ht="18" customHeight="1" x14ac:dyDescent="0.2">
      <c r="A215" s="16" t="str">
        <f>'Fish Use'!A16</f>
        <v>CC2</v>
      </c>
      <c r="B215" s="16" t="str">
        <f>'Fish Use'!B16</f>
        <v>Catherine Creek</v>
      </c>
      <c r="C215" s="16" t="str">
        <f>'Fish Use'!D16</f>
        <v>Steelhead</v>
      </c>
      <c r="D215" s="16" t="str">
        <f>'Fish Use'!E16</f>
        <v>Spawning</v>
      </c>
      <c r="E215" s="16" t="str">
        <f>'Vulnerability Mapped'!C118</f>
        <v>Side Channel and Wetland Habitat</v>
      </c>
      <c r="F215" s="18">
        <f>'Fish Use'!F16</f>
        <v>0.28029999999999999</v>
      </c>
      <c r="G215" s="18">
        <f>Population!D3</f>
        <v>0.25</v>
      </c>
      <c r="H215" s="19">
        <f>'Limiting Factors'!C19</f>
        <v>4.37</v>
      </c>
      <c r="I215" s="18">
        <f>'Limiting Factors'!D19</f>
        <v>0.85824999999999996</v>
      </c>
      <c r="J215" s="17">
        <f>'Vulnerability Mapped'!D118</f>
        <v>2</v>
      </c>
      <c r="K215" s="17">
        <f>'Vulnerability Mapped'!E118</f>
        <v>2</v>
      </c>
      <c r="L215" s="18">
        <f>'Vulnerability Mapped'!H118</f>
        <v>0.93571428599999995</v>
      </c>
      <c r="M215" s="18">
        <f t="shared" si="6"/>
        <v>0.22510242310444781</v>
      </c>
      <c r="N215" s="18">
        <f t="shared" si="7"/>
        <v>5.6275605776111952E-2</v>
      </c>
    </row>
    <row r="216" spans="1:14" ht="18" customHeight="1" x14ac:dyDescent="0.2">
      <c r="A216" s="16" t="str">
        <f>'Fish Use'!A16</f>
        <v>CC2</v>
      </c>
      <c r="B216" s="16" t="str">
        <f>'Fish Use'!B16</f>
        <v>Catherine Creek</v>
      </c>
      <c r="C216" s="16" t="str">
        <f>'Fish Use'!D16</f>
        <v>Steelhead</v>
      </c>
      <c r="D216" s="16" t="str">
        <f>'Fish Use'!E16</f>
        <v>Spawning</v>
      </c>
      <c r="E216" s="16" t="str">
        <f>'Vulnerability Mapped'!C110</f>
        <v>Channel and Habitat Structure</v>
      </c>
      <c r="F216" s="18">
        <f>'Fish Use'!F16</f>
        <v>0.28029999999999999</v>
      </c>
      <c r="G216" s="18">
        <f>Population!D3</f>
        <v>0.25</v>
      </c>
      <c r="H216" s="19">
        <f>'Limiting Factors'!C20</f>
        <v>4.37</v>
      </c>
      <c r="I216" s="18">
        <f>'Limiting Factors'!D20</f>
        <v>0.85824999999999996</v>
      </c>
      <c r="J216" s="17">
        <f>'Vulnerability Mapped'!D110</f>
        <v>1</v>
      </c>
      <c r="K216" s="17">
        <f>'Vulnerability Mapped'!E110</f>
        <v>1</v>
      </c>
      <c r="L216" s="18">
        <f>'Vulnerability Mapped'!H110</f>
        <v>1</v>
      </c>
      <c r="M216" s="18">
        <f t="shared" si="6"/>
        <v>0.24056747499999998</v>
      </c>
      <c r="N216" s="18">
        <f t="shared" si="7"/>
        <v>6.0141868749999994E-2</v>
      </c>
    </row>
    <row r="217" spans="1:14" ht="18" customHeight="1" x14ac:dyDescent="0.2">
      <c r="A217" s="16" t="str">
        <f>'Fish Use'!A16</f>
        <v>CC2</v>
      </c>
      <c r="B217" s="16" t="str">
        <f>'Fish Use'!B16</f>
        <v>Catherine Creek</v>
      </c>
      <c r="C217" s="16" t="str">
        <f>'Fish Use'!D16</f>
        <v>Steelhead</v>
      </c>
      <c r="D217" s="16" t="str">
        <f>'Fish Use'!E16</f>
        <v>Spawning</v>
      </c>
      <c r="E217" s="16" t="str">
        <f>'Vulnerability Mapped'!C112</f>
        <v>Decreased Water Quantity</v>
      </c>
      <c r="F217" s="18">
        <f>'Fish Use'!F16</f>
        <v>0.28029999999999999</v>
      </c>
      <c r="G217" s="18">
        <f>Population!D3</f>
        <v>0.25</v>
      </c>
      <c r="H217" s="19">
        <f>'Limiting Factors'!C27</f>
        <v>4.3099999999999996</v>
      </c>
      <c r="I217" s="18">
        <f>'Limiting Factors'!D27</f>
        <v>0.84475</v>
      </c>
      <c r="J217" s="17">
        <f>'Vulnerability Mapped'!D112</f>
        <v>9</v>
      </c>
      <c r="K217" s="17">
        <f>'Vulnerability Mapped'!E112</f>
        <v>9</v>
      </c>
      <c r="L217" s="18">
        <f>'Vulnerability Mapped'!H112</f>
        <v>0.485714286</v>
      </c>
      <c r="M217" s="18">
        <f t="shared" si="6"/>
        <v>0.11500909221050955</v>
      </c>
      <c r="N217" s="18">
        <f t="shared" si="7"/>
        <v>2.8752273052627387E-2</v>
      </c>
    </row>
    <row r="218" spans="1:14" ht="18" customHeight="1" x14ac:dyDescent="0.2">
      <c r="A218" s="16" t="str">
        <f>'Fish Use'!A16</f>
        <v>CC2</v>
      </c>
      <c r="B218" s="16" t="str">
        <f>'Fish Use'!B16</f>
        <v>Catherine Creek</v>
      </c>
      <c r="C218" s="16" t="str">
        <f>'Fish Use'!D16</f>
        <v>Steelhead</v>
      </c>
      <c r="D218" s="16" t="str">
        <f>'Fish Use'!E16</f>
        <v>Spawning</v>
      </c>
      <c r="E218" s="16" t="str">
        <f>'Vulnerability Mapped'!C107</f>
        <v>Altered Flow Timing</v>
      </c>
      <c r="F218" s="18">
        <f>'Fish Use'!F16</f>
        <v>0.28029999999999999</v>
      </c>
      <c r="G218" s="18">
        <f>Population!D3</f>
        <v>0.25</v>
      </c>
      <c r="H218" s="19">
        <f>'Limiting Factors'!C28</f>
        <v>4.3099999999999996</v>
      </c>
      <c r="I218" s="18">
        <f>'Limiting Factors'!D28</f>
        <v>0.84475</v>
      </c>
      <c r="J218" s="17">
        <f>'Vulnerability Mapped'!D107</f>
        <v>6</v>
      </c>
      <c r="K218" s="17">
        <f>'Vulnerability Mapped'!E107</f>
        <v>6</v>
      </c>
      <c r="L218" s="18">
        <f>'Vulnerability Mapped'!H107</f>
        <v>0.678571429</v>
      </c>
      <c r="M218" s="18">
        <f t="shared" si="6"/>
        <v>0.16067446706576433</v>
      </c>
      <c r="N218" s="18">
        <f t="shared" si="7"/>
        <v>4.0168616766441081E-2</v>
      </c>
    </row>
    <row r="219" spans="1:14" ht="18" customHeight="1" x14ac:dyDescent="0.2">
      <c r="A219" s="16" t="str">
        <f>'Fish Use'!A16</f>
        <v>CC2</v>
      </c>
      <c r="B219" s="16" t="str">
        <f>'Fish Use'!B16</f>
        <v>Catherine Creek</v>
      </c>
      <c r="C219" s="16" t="str">
        <f>'Fish Use'!D16</f>
        <v>Steelhead</v>
      </c>
      <c r="D219" s="16" t="str">
        <f>'Fish Use'!E16</f>
        <v>Spawning</v>
      </c>
      <c r="E219" s="16" t="str">
        <f>'Vulnerability Mapped'!C111</f>
        <v>Decreased Sediment Quantity</v>
      </c>
      <c r="F219" s="18">
        <f>'Fish Use'!F16</f>
        <v>0.28029999999999999</v>
      </c>
      <c r="G219" s="18">
        <f>Population!D3</f>
        <v>0.25</v>
      </c>
      <c r="H219" s="19">
        <f>'Limiting Factors'!C21</f>
        <v>2.4900000000000002</v>
      </c>
      <c r="I219" s="18">
        <f>'Limiting Factors'!D21</f>
        <v>0.43525000000000003</v>
      </c>
      <c r="J219" s="17">
        <f>'Vulnerability Mapped'!D111</f>
        <v>4</v>
      </c>
      <c r="K219" s="17">
        <f>'Vulnerability Mapped'!E111</f>
        <v>4</v>
      </c>
      <c r="L219" s="18">
        <f>'Vulnerability Mapped'!H111</f>
        <v>0.80714285699999999</v>
      </c>
      <c r="M219" s="18">
        <f t="shared" si="6"/>
        <v>9.8471892661142771E-2</v>
      </c>
      <c r="N219" s="18">
        <f t="shared" si="7"/>
        <v>2.4617973165285693E-2</v>
      </c>
    </row>
    <row r="220" spans="1:14" ht="18" customHeight="1" x14ac:dyDescent="0.2">
      <c r="A220" s="16" t="str">
        <f>'Fish Use'!A16</f>
        <v>CC2</v>
      </c>
      <c r="B220" s="16" t="str">
        <f>'Fish Use'!B16</f>
        <v>Catherine Creek</v>
      </c>
      <c r="C220" s="16" t="str">
        <f>'Fish Use'!D16</f>
        <v>Steelhead</v>
      </c>
      <c r="D220" s="16" t="str">
        <f>'Fish Use'!E16</f>
        <v>Spawning</v>
      </c>
      <c r="E220" s="16" t="str">
        <f>'Vulnerability Mapped'!C114</f>
        <v>Increased Sediment Quantity</v>
      </c>
      <c r="F220" s="18">
        <f>'Fish Use'!F16</f>
        <v>0.28029999999999999</v>
      </c>
      <c r="G220" s="18">
        <f>Population!D3</f>
        <v>0.25</v>
      </c>
      <c r="H220" s="19">
        <f>'Limiting Factors'!C22</f>
        <v>4.32</v>
      </c>
      <c r="I220" s="18">
        <f>'Limiting Factors'!D22</f>
        <v>0.84699999999999998</v>
      </c>
      <c r="J220" s="17">
        <f>'Vulnerability Mapped'!D114</f>
        <v>10</v>
      </c>
      <c r="K220" s="17">
        <f>'Vulnerability Mapped'!E114</f>
        <v>10</v>
      </c>
      <c r="L220" s="18">
        <f>'Vulnerability Mapped'!H114</f>
        <v>0.42142857099999997</v>
      </c>
      <c r="M220" s="18">
        <f t="shared" si="6"/>
        <v>0.10005308489825109</v>
      </c>
      <c r="N220" s="18">
        <f t="shared" si="7"/>
        <v>2.5013271224562771E-2</v>
      </c>
    </row>
    <row r="221" spans="1:14" ht="18" customHeight="1" x14ac:dyDescent="0.2">
      <c r="A221" s="16" t="str">
        <f>'Fish Use'!A16</f>
        <v>CC2</v>
      </c>
      <c r="B221" s="16" t="str">
        <f>'Fish Use'!B16</f>
        <v>Catherine Creek</v>
      </c>
      <c r="C221" s="16" t="str">
        <f>'Fish Use'!D16</f>
        <v>Steelhead</v>
      </c>
      <c r="D221" s="16" t="str">
        <f>'Fish Use'!E16</f>
        <v>Spawning</v>
      </c>
      <c r="E221" s="16" t="str">
        <f>'Vulnerability Mapped'!C119</f>
        <v>Summer Water Temperature</v>
      </c>
      <c r="F221" s="18">
        <f>'Fish Use'!F16</f>
        <v>0.28029999999999999</v>
      </c>
      <c r="G221" s="18">
        <f>Population!D3</f>
        <v>0.25</v>
      </c>
      <c r="H221" s="19">
        <f>'Limiting Factors'!C29</f>
        <v>3.42</v>
      </c>
      <c r="I221" s="18">
        <f>'Limiting Factors'!D29</f>
        <v>0.64449999999999996</v>
      </c>
      <c r="J221" s="17">
        <f>'Vulnerability Mapped'!D119</f>
        <v>11</v>
      </c>
      <c r="K221" s="17">
        <f>'Vulnerability Mapped'!E119</f>
        <v>11</v>
      </c>
      <c r="L221" s="18">
        <f>'Vulnerability Mapped'!H119</f>
        <v>0.35714285699999998</v>
      </c>
      <c r="M221" s="18">
        <f t="shared" si="6"/>
        <v>6.4519053545620944E-2</v>
      </c>
      <c r="N221" s="18">
        <f t="shared" si="7"/>
        <v>1.6129763386405236E-2</v>
      </c>
    </row>
    <row r="222" spans="1:14" ht="18" customHeight="1" x14ac:dyDescent="0.2">
      <c r="A222" s="16" t="str">
        <f>'Fish Use'!A16</f>
        <v>CC2</v>
      </c>
      <c r="B222" s="16" t="str">
        <f>'Fish Use'!B16</f>
        <v>Catherine Creek</v>
      </c>
      <c r="C222" s="16" t="str">
        <f>'Fish Use'!D16</f>
        <v>Steelhead</v>
      </c>
      <c r="D222" s="16" t="str">
        <f>'Fish Use'!E16</f>
        <v>Spawning</v>
      </c>
      <c r="E222" s="16" t="str">
        <f>'Vulnerability Mapped'!C121</f>
        <v>Winter Water Temperature</v>
      </c>
      <c r="F222" s="18">
        <f>'Fish Use'!F16</f>
        <v>0.28029999999999999</v>
      </c>
      <c r="G222" s="18">
        <f>Population!D3</f>
        <v>0.25</v>
      </c>
      <c r="H222" s="19">
        <f>'Limiting Factors'!C30</f>
        <v>3.91</v>
      </c>
      <c r="I222" s="18">
        <f>'Limiting Factors'!D30</f>
        <v>0.75475000000000003</v>
      </c>
      <c r="J222" s="17">
        <f>'Vulnerability Mapped'!D121</f>
        <v>7</v>
      </c>
      <c r="K222" s="17">
        <f>'Vulnerability Mapped'!E121</f>
        <v>7</v>
      </c>
      <c r="L222" s="18">
        <f>'Vulnerability Mapped'!H121</f>
        <v>0.61428571399999998</v>
      </c>
      <c r="M222" s="18">
        <f t="shared" si="6"/>
        <v>0.12995608958241245</v>
      </c>
      <c r="N222" s="18">
        <f t="shared" si="7"/>
        <v>3.2489022395603112E-2</v>
      </c>
    </row>
    <row r="223" spans="1:14" ht="18" customHeight="1" x14ac:dyDescent="0.2">
      <c r="A223" s="16" t="str">
        <f>'Fish Use'!A16</f>
        <v>CC2</v>
      </c>
      <c r="B223" s="16" t="str">
        <f>'Fish Use'!B16</f>
        <v>Catherine Creek</v>
      </c>
      <c r="C223" s="16" t="str">
        <f>'Fish Use'!D16</f>
        <v>Steelhead</v>
      </c>
      <c r="D223" s="16" t="str">
        <f>'Fish Use'!E16</f>
        <v>Spawning</v>
      </c>
      <c r="E223" s="16" t="str">
        <f>'Vulnerability Mapped'!C120</f>
        <v>Water Quality</v>
      </c>
      <c r="F223" s="18">
        <f>'Fish Use'!F16</f>
        <v>0.28029999999999999</v>
      </c>
      <c r="G223" s="18">
        <f>Population!D3</f>
        <v>0.25</v>
      </c>
      <c r="H223" s="19">
        <f>'Limiting Factors'!C31</f>
        <v>4.6399999999999997</v>
      </c>
      <c r="I223" s="18">
        <f>'Limiting Factors'!D31</f>
        <v>0.91900000000000004</v>
      </c>
      <c r="J223" s="17">
        <f>'Vulnerability Mapped'!D120</f>
        <v>8</v>
      </c>
      <c r="K223" s="17">
        <f>'Vulnerability Mapped'!E120</f>
        <v>8</v>
      </c>
      <c r="L223" s="18">
        <f>'Vulnerability Mapped'!H120</f>
        <v>0.55000000000000004</v>
      </c>
      <c r="M223" s="18">
        <f t="shared" si="6"/>
        <v>0.141677635</v>
      </c>
      <c r="N223" s="18">
        <f t="shared" si="7"/>
        <v>3.5419408749999999E-2</v>
      </c>
    </row>
    <row r="224" spans="1:14" ht="18" customHeight="1" x14ac:dyDescent="0.2">
      <c r="A224" s="16" t="str">
        <f>'Fish Use'!A16</f>
        <v>CC2</v>
      </c>
      <c r="B224" s="16" t="str">
        <f>'Fish Use'!B16</f>
        <v>Catherine Creek</v>
      </c>
      <c r="C224" s="16" t="str">
        <f>'Fish Use'!D16</f>
        <v>Steelhead</v>
      </c>
      <c r="D224" s="16" t="str">
        <f>'Fish Use'!E16</f>
        <v>Spawning</v>
      </c>
      <c r="E224" s="16" t="str">
        <f>'Vulnerability Mapped'!C116</f>
        <v>Predation</v>
      </c>
      <c r="F224" s="18">
        <f>'Fish Use'!F16</f>
        <v>0.28029999999999999</v>
      </c>
      <c r="G224" s="18">
        <f>Population!D3</f>
        <v>0.25</v>
      </c>
      <c r="H224" s="19">
        <f>'Limiting Factors'!C24</f>
        <v>4.22</v>
      </c>
      <c r="I224" s="18">
        <f>'Limiting Factors'!D24</f>
        <v>0.82450000000000001</v>
      </c>
      <c r="J224" s="17">
        <f>'Vulnerability Mapped'!D116</f>
        <v>12</v>
      </c>
      <c r="K224" s="17">
        <f>'Vulnerability Mapped'!E116</f>
        <v>12</v>
      </c>
      <c r="L224" s="18">
        <f>'Vulnerability Mapped'!H116</f>
        <v>0.29285714299999999</v>
      </c>
      <c r="M224" s="18">
        <f t="shared" si="6"/>
        <v>6.7681438247301037E-2</v>
      </c>
      <c r="N224" s="18">
        <f t="shared" si="7"/>
        <v>1.6920359561825259E-2</v>
      </c>
    </row>
    <row r="225" spans="1:14" ht="18" customHeight="1" x14ac:dyDescent="0.2">
      <c r="A225" s="16" t="str">
        <f>'Fish Use'!A16</f>
        <v>CC2</v>
      </c>
      <c r="B225" s="16" t="str">
        <f>'Fish Use'!B16</f>
        <v>Catherine Creek</v>
      </c>
      <c r="C225" s="16" t="str">
        <f>'Fish Use'!D16</f>
        <v>Steelhead</v>
      </c>
      <c r="D225" s="16" t="str">
        <f>'Fish Use'!E16</f>
        <v>Spawning</v>
      </c>
      <c r="E225" s="16" t="str">
        <f>'Vulnerability Mapped'!C108</f>
        <v>Altered Primary Productivity</v>
      </c>
      <c r="F225" s="18">
        <f>'Fish Use'!F16</f>
        <v>0.28029999999999999</v>
      </c>
      <c r="G225" s="18">
        <f>Population!D3</f>
        <v>0.25</v>
      </c>
      <c r="H225" s="19">
        <f>'Limiting Factors'!C25</f>
        <v>4.3099999999999996</v>
      </c>
      <c r="I225" s="18">
        <f>'Limiting Factors'!D25</f>
        <v>0.84475</v>
      </c>
      <c r="J225" s="17">
        <f>'Vulnerability Mapped'!D108</f>
        <v>13</v>
      </c>
      <c r="K225" s="17">
        <f>'Vulnerability Mapped'!E108</f>
        <v>13</v>
      </c>
      <c r="L225" s="18">
        <f>'Vulnerability Mapped'!H108</f>
        <v>0.22857142899999999</v>
      </c>
      <c r="M225" s="18">
        <f t="shared" si="6"/>
        <v>5.4121925815764318E-2</v>
      </c>
      <c r="N225" s="18">
        <f t="shared" si="7"/>
        <v>1.353048145394108E-2</v>
      </c>
    </row>
    <row r="226" spans="1:14" ht="18" customHeight="1" x14ac:dyDescent="0.2">
      <c r="A226" s="16" t="str">
        <f>'Fish Use'!A16</f>
        <v>CC2</v>
      </c>
      <c r="B226" s="16" t="str">
        <f>'Fish Use'!B16</f>
        <v>Catherine Creek</v>
      </c>
      <c r="C226" s="16" t="str">
        <f>'Fish Use'!D16</f>
        <v>Steelhead</v>
      </c>
      <c r="D226" s="16" t="str">
        <f>'Fish Use'!E16</f>
        <v>Spawning</v>
      </c>
      <c r="E226" s="16" t="str">
        <f>'Vulnerability Mapped'!C115</f>
        <v>Non-Native Species Interactions and Competition</v>
      </c>
      <c r="F226" s="18">
        <f>'Fish Use'!F16</f>
        <v>0.28029999999999999</v>
      </c>
      <c r="G226" s="18">
        <f>Population!D3</f>
        <v>0.25</v>
      </c>
      <c r="H226" s="19">
        <f>'Limiting Factors'!C26</f>
        <v>3.91</v>
      </c>
      <c r="I226" s="18">
        <f>'Limiting Factors'!D26</f>
        <v>0.75475000000000003</v>
      </c>
      <c r="J226" s="17">
        <f>'Vulnerability Mapped'!D115</f>
        <v>14</v>
      </c>
      <c r="K226" s="17">
        <f>'Vulnerability Mapped'!E115</f>
        <v>14</v>
      </c>
      <c r="L226" s="18">
        <f>'Vulnerability Mapped'!H115</f>
        <v>0.164285714</v>
      </c>
      <c r="M226" s="18">
        <f t="shared" si="6"/>
        <v>3.4755698332412446E-2</v>
      </c>
      <c r="N226" s="18">
        <f t="shared" si="7"/>
        <v>8.6889245831031116E-3</v>
      </c>
    </row>
    <row r="227" spans="1:14" ht="18" customHeight="1" x14ac:dyDescent="0.2">
      <c r="A227" s="16" t="str">
        <f>'Fish Use'!A17</f>
        <v>CC2</v>
      </c>
      <c r="B227" s="16" t="str">
        <f>'Fish Use'!B17</f>
        <v>Catherine Creek</v>
      </c>
      <c r="C227" s="16" t="str">
        <f>'Fish Use'!D17</f>
        <v>Steelhead</v>
      </c>
      <c r="D227" s="16" t="str">
        <f>'Fish Use'!E17</f>
        <v>Winter Rearing</v>
      </c>
      <c r="E227" s="16" t="str">
        <f>'Vulnerability Mapped'!C139</f>
        <v>Anthropogenic Barriers</v>
      </c>
      <c r="F227" s="18">
        <f>'Fish Use'!F17</f>
        <v>0.28029999999999999</v>
      </c>
      <c r="G227" s="18">
        <f>Population!D7</f>
        <v>0.25</v>
      </c>
      <c r="H227" s="19">
        <f>'Limiting Factors'!C23</f>
        <v>4.6399999999999997</v>
      </c>
      <c r="I227" s="18">
        <f>'Limiting Factors'!D23</f>
        <v>0.91900000000000004</v>
      </c>
      <c r="J227" s="17">
        <f>'Vulnerability Mapped'!D139</f>
        <v>14</v>
      </c>
      <c r="K227" s="17">
        <f>'Vulnerability Mapped'!E139</f>
        <v>14</v>
      </c>
      <c r="L227" s="18">
        <f>'Vulnerability Mapped'!H139</f>
        <v>0.164285714</v>
      </c>
      <c r="M227" s="18">
        <f t="shared" si="6"/>
        <v>4.2319293497829799E-2</v>
      </c>
      <c r="N227" s="18">
        <f t="shared" si="7"/>
        <v>1.057982337445745E-2</v>
      </c>
    </row>
    <row r="228" spans="1:14" ht="18" customHeight="1" x14ac:dyDescent="0.2">
      <c r="A228" s="16" t="str">
        <f>'Fish Use'!A17</f>
        <v>CC2</v>
      </c>
      <c r="B228" s="16" t="str">
        <f>'Fish Use'!B17</f>
        <v>Catherine Creek</v>
      </c>
      <c r="C228" s="16" t="str">
        <f>'Fish Use'!D17</f>
        <v>Steelhead</v>
      </c>
      <c r="D228" s="16" t="str">
        <f>'Fish Use'!E17</f>
        <v>Winter Rearing</v>
      </c>
      <c r="E228" s="16" t="str">
        <f>'Vulnerability Mapped'!C147</f>
        <v>Riparian Condition</v>
      </c>
      <c r="F228" s="18">
        <f>'Fish Use'!F17</f>
        <v>0.28029999999999999</v>
      </c>
      <c r="G228" s="18">
        <f>Population!D7</f>
        <v>0.25</v>
      </c>
      <c r="H228" s="19">
        <f>'Limiting Factors'!C17</f>
        <v>3.44</v>
      </c>
      <c r="I228" s="18">
        <f>'Limiting Factors'!D17</f>
        <v>0.64900000000000002</v>
      </c>
      <c r="J228" s="17">
        <f>'Vulnerability Mapped'!D147</f>
        <v>5</v>
      </c>
      <c r="K228" s="17">
        <f>'Vulnerability Mapped'!E147</f>
        <v>5</v>
      </c>
      <c r="L228" s="18">
        <f>'Vulnerability Mapped'!H147</f>
        <v>0.74285714300000005</v>
      </c>
      <c r="M228" s="18">
        <f t="shared" si="6"/>
        <v>0.13513663431170211</v>
      </c>
      <c r="N228" s="18">
        <f t="shared" si="7"/>
        <v>3.3784158577925529E-2</v>
      </c>
    </row>
    <row r="229" spans="1:14" ht="18" customHeight="1" x14ac:dyDescent="0.2">
      <c r="A229" s="16" t="str">
        <f>'Fish Use'!A17</f>
        <v>CC2</v>
      </c>
      <c r="B229" s="16" t="str">
        <f>'Fish Use'!B17</f>
        <v>Catherine Creek</v>
      </c>
      <c r="C229" s="16" t="str">
        <f>'Fish Use'!D17</f>
        <v>Steelhead</v>
      </c>
      <c r="D229" s="16" t="str">
        <f>'Fish Use'!E17</f>
        <v>Winter Rearing</v>
      </c>
      <c r="E229" s="16" t="str">
        <f>'Vulnerability Mapped'!C143</f>
        <v>Floodplain Condition</v>
      </c>
      <c r="F229" s="18">
        <f>'Fish Use'!F17</f>
        <v>0.28029999999999999</v>
      </c>
      <c r="G229" s="18">
        <f>Population!D7</f>
        <v>0.25</v>
      </c>
      <c r="H229" s="19">
        <f>'Limiting Factors'!C18</f>
        <v>3.95</v>
      </c>
      <c r="I229" s="18">
        <f>'Limiting Factors'!D18</f>
        <v>0.76375000000000004</v>
      </c>
      <c r="J229" s="17">
        <f>'Vulnerability Mapped'!D143</f>
        <v>4</v>
      </c>
      <c r="K229" s="17">
        <f>'Vulnerability Mapped'!E143</f>
        <v>4</v>
      </c>
      <c r="L229" s="18">
        <f>'Vulnerability Mapped'!H143</f>
        <v>0.80714285699999999</v>
      </c>
      <c r="M229" s="18">
        <f t="shared" si="6"/>
        <v>0.17279243657656013</v>
      </c>
      <c r="N229" s="18">
        <f t="shared" si="7"/>
        <v>4.3198109144140032E-2</v>
      </c>
    </row>
    <row r="230" spans="1:14" ht="18" customHeight="1" x14ac:dyDescent="0.2">
      <c r="A230" s="16" t="str">
        <f>'Fish Use'!A17</f>
        <v>CC2</v>
      </c>
      <c r="B230" s="16" t="str">
        <f>'Fish Use'!B17</f>
        <v>Catherine Creek</v>
      </c>
      <c r="C230" s="16" t="str">
        <f>'Fish Use'!D17</f>
        <v>Steelhead</v>
      </c>
      <c r="D230" s="16" t="str">
        <f>'Fish Use'!E17</f>
        <v>Winter Rearing</v>
      </c>
      <c r="E230" s="16" t="str">
        <f>'Vulnerability Mapped'!C148</f>
        <v>Side Channel and Wetland Habitat</v>
      </c>
      <c r="F230" s="18">
        <f>'Fish Use'!F17</f>
        <v>0.28029999999999999</v>
      </c>
      <c r="G230" s="18">
        <f>Population!D7</f>
        <v>0.25</v>
      </c>
      <c r="H230" s="19">
        <f>'Limiting Factors'!C19</f>
        <v>4.37</v>
      </c>
      <c r="I230" s="18">
        <f>'Limiting Factors'!D19</f>
        <v>0.85824999999999996</v>
      </c>
      <c r="J230" s="17">
        <f>'Vulnerability Mapped'!D148</f>
        <v>3</v>
      </c>
      <c r="K230" s="17">
        <f>'Vulnerability Mapped'!E148</f>
        <v>3</v>
      </c>
      <c r="L230" s="18">
        <f>'Vulnerability Mapped'!H148</f>
        <v>0.87142857100000004</v>
      </c>
      <c r="M230" s="18">
        <f t="shared" si="6"/>
        <v>0.20963737096832821</v>
      </c>
      <c r="N230" s="18">
        <f t="shared" si="7"/>
        <v>5.2409342742082053E-2</v>
      </c>
    </row>
    <row r="231" spans="1:14" ht="18" customHeight="1" x14ac:dyDescent="0.2">
      <c r="A231" s="16" t="str">
        <f>'Fish Use'!A17</f>
        <v>CC2</v>
      </c>
      <c r="B231" s="16" t="str">
        <f>'Fish Use'!B17</f>
        <v>Catherine Creek</v>
      </c>
      <c r="C231" s="16" t="str">
        <f>'Fish Use'!D17</f>
        <v>Steelhead</v>
      </c>
      <c r="D231" s="16" t="str">
        <f>'Fish Use'!E17</f>
        <v>Winter Rearing</v>
      </c>
      <c r="E231" s="16" t="str">
        <f>'Vulnerability Mapped'!C140</f>
        <v>Channel and Habitat Structure</v>
      </c>
      <c r="F231" s="18">
        <f>'Fish Use'!F17</f>
        <v>0.28029999999999999</v>
      </c>
      <c r="G231" s="18">
        <f>Population!D7</f>
        <v>0.25</v>
      </c>
      <c r="H231" s="19">
        <f>'Limiting Factors'!C20</f>
        <v>4.37</v>
      </c>
      <c r="I231" s="18">
        <f>'Limiting Factors'!D20</f>
        <v>0.85824999999999996</v>
      </c>
      <c r="J231" s="17">
        <f>'Vulnerability Mapped'!D140</f>
        <v>2</v>
      </c>
      <c r="K231" s="17">
        <f>'Vulnerability Mapped'!E140</f>
        <v>2</v>
      </c>
      <c r="L231" s="18">
        <f>'Vulnerability Mapped'!H140</f>
        <v>0.93571428599999995</v>
      </c>
      <c r="M231" s="18">
        <f t="shared" si="6"/>
        <v>0.22510242310444781</v>
      </c>
      <c r="N231" s="18">
        <f t="shared" si="7"/>
        <v>5.6275605776111952E-2</v>
      </c>
    </row>
    <row r="232" spans="1:14" ht="18" customHeight="1" x14ac:dyDescent="0.2">
      <c r="A232" s="16" t="str">
        <f>'Fish Use'!A17</f>
        <v>CC2</v>
      </c>
      <c r="B232" s="16" t="str">
        <f>'Fish Use'!B17</f>
        <v>Catherine Creek</v>
      </c>
      <c r="C232" s="16" t="str">
        <f>'Fish Use'!D17</f>
        <v>Steelhead</v>
      </c>
      <c r="D232" s="16" t="str">
        <f>'Fish Use'!E17</f>
        <v>Winter Rearing</v>
      </c>
      <c r="E232" s="16" t="str">
        <f>'Vulnerability Mapped'!C142</f>
        <v>Decreased Water Quantity</v>
      </c>
      <c r="F232" s="18">
        <f>'Fish Use'!F17</f>
        <v>0.28029999999999999</v>
      </c>
      <c r="G232" s="18">
        <f>Population!D7</f>
        <v>0.25</v>
      </c>
      <c r="H232" s="19">
        <f>'Limiting Factors'!C27</f>
        <v>4.3099999999999996</v>
      </c>
      <c r="I232" s="18">
        <f>'Limiting Factors'!D27</f>
        <v>0.84475</v>
      </c>
      <c r="J232" s="17">
        <f>'Vulnerability Mapped'!D142</f>
        <v>7</v>
      </c>
      <c r="K232" s="17">
        <f>'Vulnerability Mapped'!E142</f>
        <v>7</v>
      </c>
      <c r="L232" s="18">
        <f>'Vulnerability Mapped'!H142</f>
        <v>0.61428571399999998</v>
      </c>
      <c r="M232" s="18">
        <f t="shared" si="6"/>
        <v>0.14545267528949044</v>
      </c>
      <c r="N232" s="18">
        <f t="shared" si="7"/>
        <v>3.6363168822372609E-2</v>
      </c>
    </row>
    <row r="233" spans="1:14" ht="18" customHeight="1" x14ac:dyDescent="0.2">
      <c r="A233" s="16" t="str">
        <f>'Fish Use'!A17</f>
        <v>CC2</v>
      </c>
      <c r="B233" s="16" t="str">
        <f>'Fish Use'!B17</f>
        <v>Catherine Creek</v>
      </c>
      <c r="C233" s="16" t="str">
        <f>'Fish Use'!D17</f>
        <v>Steelhead</v>
      </c>
      <c r="D233" s="16" t="str">
        <f>'Fish Use'!E17</f>
        <v>Winter Rearing</v>
      </c>
      <c r="E233" s="16" t="str">
        <f>'Vulnerability Mapped'!C137</f>
        <v>Altered Flow Timing</v>
      </c>
      <c r="F233" s="18">
        <f>'Fish Use'!F17</f>
        <v>0.28029999999999999</v>
      </c>
      <c r="G233" s="18">
        <f>Population!D7</f>
        <v>0.25</v>
      </c>
      <c r="H233" s="19">
        <f>'Limiting Factors'!C28</f>
        <v>4.3099999999999996</v>
      </c>
      <c r="I233" s="18">
        <f>'Limiting Factors'!D28</f>
        <v>0.84475</v>
      </c>
      <c r="J233" s="17">
        <f>'Vulnerability Mapped'!D137</f>
        <v>10</v>
      </c>
      <c r="K233" s="17">
        <f>'Vulnerability Mapped'!E137</f>
        <v>10</v>
      </c>
      <c r="L233" s="18">
        <f>'Vulnerability Mapped'!H137</f>
        <v>0.42142857099999997</v>
      </c>
      <c r="M233" s="18">
        <f t="shared" si="6"/>
        <v>9.9787300434235671E-2</v>
      </c>
      <c r="N233" s="18">
        <f t="shared" si="7"/>
        <v>2.4946825108558918E-2</v>
      </c>
    </row>
    <row r="234" spans="1:14" ht="18" customHeight="1" x14ac:dyDescent="0.2">
      <c r="A234" s="16" t="str">
        <f>'Fish Use'!A17</f>
        <v>CC2</v>
      </c>
      <c r="B234" s="16" t="str">
        <f>'Fish Use'!B17</f>
        <v>Catherine Creek</v>
      </c>
      <c r="C234" s="16" t="str">
        <f>'Fish Use'!D17</f>
        <v>Steelhead</v>
      </c>
      <c r="D234" s="16" t="str">
        <f>'Fish Use'!E17</f>
        <v>Winter Rearing</v>
      </c>
      <c r="E234" s="16" t="str">
        <f>'Vulnerability Mapped'!C141</f>
        <v>Decreased Sediment Quantity</v>
      </c>
      <c r="F234" s="18">
        <f>'Fish Use'!F17</f>
        <v>0.28029999999999999</v>
      </c>
      <c r="G234" s="18">
        <f>Population!D7</f>
        <v>0.25</v>
      </c>
      <c r="H234" s="19">
        <f>'Limiting Factors'!C21</f>
        <v>2.4900000000000002</v>
      </c>
      <c r="I234" s="18">
        <f>'Limiting Factors'!D21</f>
        <v>0.43525000000000003</v>
      </c>
      <c r="J234" s="17">
        <f>'Vulnerability Mapped'!D141</f>
        <v>12</v>
      </c>
      <c r="K234" s="17">
        <f>'Vulnerability Mapped'!E141</f>
        <v>12</v>
      </c>
      <c r="L234" s="18">
        <f>'Vulnerability Mapped'!H141</f>
        <v>0.29285714299999999</v>
      </c>
      <c r="M234" s="18">
        <f t="shared" si="6"/>
        <v>3.5728739838857222E-2</v>
      </c>
      <c r="N234" s="18">
        <f t="shared" si="7"/>
        <v>8.9321849597143056E-3</v>
      </c>
    </row>
    <row r="235" spans="1:14" ht="18" customHeight="1" x14ac:dyDescent="0.2">
      <c r="A235" s="16" t="str">
        <f>'Fish Use'!A17</f>
        <v>CC2</v>
      </c>
      <c r="B235" s="16" t="str">
        <f>'Fish Use'!B17</f>
        <v>Catherine Creek</v>
      </c>
      <c r="C235" s="16" t="str">
        <f>'Fish Use'!D17</f>
        <v>Steelhead</v>
      </c>
      <c r="D235" s="16" t="str">
        <f>'Fish Use'!E17</f>
        <v>Winter Rearing</v>
      </c>
      <c r="E235" s="16" t="str">
        <f>'Vulnerability Mapped'!C144</f>
        <v>Increased Sediment Quantity</v>
      </c>
      <c r="F235" s="18">
        <f>'Fish Use'!F17</f>
        <v>0.28029999999999999</v>
      </c>
      <c r="G235" s="18">
        <f>Population!D7</f>
        <v>0.25</v>
      </c>
      <c r="H235" s="19">
        <f>'Limiting Factors'!C22</f>
        <v>4.32</v>
      </c>
      <c r="I235" s="18">
        <f>'Limiting Factors'!D22</f>
        <v>0.84699999999999998</v>
      </c>
      <c r="J235" s="17">
        <f>'Vulnerability Mapped'!D144</f>
        <v>13</v>
      </c>
      <c r="K235" s="17">
        <f>'Vulnerability Mapped'!E144</f>
        <v>13</v>
      </c>
      <c r="L235" s="18">
        <f>'Vulnerability Mapped'!H144</f>
        <v>0.22857142899999999</v>
      </c>
      <c r="M235" s="18">
        <f t="shared" si="6"/>
        <v>5.4266080101748895E-2</v>
      </c>
      <c r="N235" s="18">
        <f t="shared" si="7"/>
        <v>1.3566520025437224E-2</v>
      </c>
    </row>
    <row r="236" spans="1:14" ht="18" customHeight="1" x14ac:dyDescent="0.2">
      <c r="A236" s="16" t="str">
        <f>'Fish Use'!A17</f>
        <v>CC2</v>
      </c>
      <c r="B236" s="16" t="str">
        <f>'Fish Use'!B17</f>
        <v>Catherine Creek</v>
      </c>
      <c r="C236" s="16" t="str">
        <f>'Fish Use'!D17</f>
        <v>Steelhead</v>
      </c>
      <c r="D236" s="16" t="str">
        <f>'Fish Use'!E17</f>
        <v>Winter Rearing</v>
      </c>
      <c r="E236" s="16" t="str">
        <f>'Vulnerability Mapped'!C149</f>
        <v>Summer Water Temperature</v>
      </c>
      <c r="F236" s="18">
        <f>'Fish Use'!F17</f>
        <v>0.28029999999999999</v>
      </c>
      <c r="G236" s="18">
        <f>Population!D7</f>
        <v>0.25</v>
      </c>
      <c r="H236" s="19">
        <f>'Limiting Factors'!C29</f>
        <v>3.42</v>
      </c>
      <c r="I236" s="18">
        <f>'Limiting Factors'!D29</f>
        <v>0.64449999999999996</v>
      </c>
      <c r="J236" s="17">
        <f>'Vulnerability Mapped'!D149</f>
        <v>15</v>
      </c>
      <c r="K236" s="17">
        <f>'Vulnerability Mapped'!E149</f>
        <v>15</v>
      </c>
      <c r="L236" s="18">
        <f>'Vulnerability Mapped'!H149</f>
        <v>0.1</v>
      </c>
      <c r="M236" s="18">
        <f t="shared" si="6"/>
        <v>1.8065334999999998E-2</v>
      </c>
      <c r="N236" s="18">
        <f t="shared" si="7"/>
        <v>4.5163337499999996E-3</v>
      </c>
    </row>
    <row r="237" spans="1:14" ht="18" customHeight="1" x14ac:dyDescent="0.2">
      <c r="A237" s="16" t="str">
        <f>'Fish Use'!A17</f>
        <v>CC2</v>
      </c>
      <c r="B237" s="16" t="str">
        <f>'Fish Use'!B17</f>
        <v>Catherine Creek</v>
      </c>
      <c r="C237" s="16" t="str">
        <f>'Fish Use'!D17</f>
        <v>Steelhead</v>
      </c>
      <c r="D237" s="16" t="str">
        <f>'Fish Use'!E17</f>
        <v>Winter Rearing</v>
      </c>
      <c r="E237" s="16" t="str">
        <f>'Vulnerability Mapped'!C151</f>
        <v>Winter Water Temperature</v>
      </c>
      <c r="F237" s="18">
        <f>'Fish Use'!F17</f>
        <v>0.28029999999999999</v>
      </c>
      <c r="G237" s="18">
        <f>Population!D7</f>
        <v>0.25</v>
      </c>
      <c r="H237" s="19">
        <f>'Limiting Factors'!C30</f>
        <v>3.91</v>
      </c>
      <c r="I237" s="18">
        <f>'Limiting Factors'!D30</f>
        <v>0.75475000000000003</v>
      </c>
      <c r="J237" s="17">
        <f>'Vulnerability Mapped'!D151</f>
        <v>1</v>
      </c>
      <c r="K237" s="17">
        <f>'Vulnerability Mapped'!E151</f>
        <v>1</v>
      </c>
      <c r="L237" s="18">
        <f>'Vulnerability Mapped'!H151</f>
        <v>1</v>
      </c>
      <c r="M237" s="18">
        <f t="shared" si="6"/>
        <v>0.21155642499999999</v>
      </c>
      <c r="N237" s="18">
        <f t="shared" si="7"/>
        <v>5.2889106249999998E-2</v>
      </c>
    </row>
    <row r="238" spans="1:14" ht="18" customHeight="1" x14ac:dyDescent="0.2">
      <c r="A238" s="16" t="str">
        <f>'Fish Use'!A17</f>
        <v>CC2</v>
      </c>
      <c r="B238" s="16" t="str">
        <f>'Fish Use'!B17</f>
        <v>Catherine Creek</v>
      </c>
      <c r="C238" s="16" t="str">
        <f>'Fish Use'!D17</f>
        <v>Steelhead</v>
      </c>
      <c r="D238" s="16" t="str">
        <f>'Fish Use'!E17</f>
        <v>Winter Rearing</v>
      </c>
      <c r="E238" s="16" t="str">
        <f>'Vulnerability Mapped'!C150</f>
        <v>Water Quality</v>
      </c>
      <c r="F238" s="18">
        <f>'Fish Use'!F17</f>
        <v>0.28029999999999999</v>
      </c>
      <c r="G238" s="18">
        <f>Population!D7</f>
        <v>0.25</v>
      </c>
      <c r="H238" s="19">
        <f>'Limiting Factors'!C31</f>
        <v>4.6399999999999997</v>
      </c>
      <c r="I238" s="18">
        <f>'Limiting Factors'!D31</f>
        <v>0.91900000000000004</v>
      </c>
      <c r="J238" s="17">
        <f>'Vulnerability Mapped'!D150</f>
        <v>6</v>
      </c>
      <c r="K238" s="17">
        <f>'Vulnerability Mapped'!E150</f>
        <v>6</v>
      </c>
      <c r="L238" s="18">
        <f>'Vulnerability Mapped'!H150</f>
        <v>0.678571429</v>
      </c>
      <c r="M238" s="18">
        <f t="shared" si="6"/>
        <v>0.1747970822532553</v>
      </c>
      <c r="N238" s="18">
        <f t="shared" si="7"/>
        <v>4.3699270563313825E-2</v>
      </c>
    </row>
    <row r="239" spans="1:14" ht="18" customHeight="1" x14ac:dyDescent="0.2">
      <c r="A239" s="16" t="str">
        <f>'Fish Use'!A17</f>
        <v>CC2</v>
      </c>
      <c r="B239" s="16" t="str">
        <f>'Fish Use'!B17</f>
        <v>Catherine Creek</v>
      </c>
      <c r="C239" s="16" t="str">
        <f>'Fish Use'!D17</f>
        <v>Steelhead</v>
      </c>
      <c r="D239" s="16" t="str">
        <f>'Fish Use'!E17</f>
        <v>Winter Rearing</v>
      </c>
      <c r="E239" s="16" t="str">
        <f>'Vulnerability Mapped'!C146</f>
        <v>Predation</v>
      </c>
      <c r="F239" s="18">
        <f>'Fish Use'!F17</f>
        <v>0.28029999999999999</v>
      </c>
      <c r="G239" s="18">
        <f>Population!D7</f>
        <v>0.25</v>
      </c>
      <c r="H239" s="19">
        <f>'Limiting Factors'!C24</f>
        <v>4.22</v>
      </c>
      <c r="I239" s="18">
        <f>'Limiting Factors'!D24</f>
        <v>0.82450000000000001</v>
      </c>
      <c r="J239" s="17">
        <f>'Vulnerability Mapped'!D146</f>
        <v>9</v>
      </c>
      <c r="K239" s="17">
        <f>'Vulnerability Mapped'!E146</f>
        <v>9</v>
      </c>
      <c r="L239" s="18">
        <f>'Vulnerability Mapped'!H146</f>
        <v>0.485714286</v>
      </c>
      <c r="M239" s="18">
        <f t="shared" si="6"/>
        <v>0.1122521414946021</v>
      </c>
      <c r="N239" s="18">
        <f t="shared" si="7"/>
        <v>2.8063035373650524E-2</v>
      </c>
    </row>
    <row r="240" spans="1:14" ht="18" customHeight="1" x14ac:dyDescent="0.2">
      <c r="A240" s="16" t="str">
        <f>'Fish Use'!A17</f>
        <v>CC2</v>
      </c>
      <c r="B240" s="16" t="str">
        <f>'Fish Use'!B17</f>
        <v>Catherine Creek</v>
      </c>
      <c r="C240" s="16" t="str">
        <f>'Fish Use'!D17</f>
        <v>Steelhead</v>
      </c>
      <c r="D240" s="16" t="str">
        <f>'Fish Use'!E17</f>
        <v>Winter Rearing</v>
      </c>
      <c r="E240" s="16" t="str">
        <f>'Vulnerability Mapped'!C138</f>
        <v>Altered Primary Productivity</v>
      </c>
      <c r="F240" s="18">
        <f>'Fish Use'!F17</f>
        <v>0.28029999999999999</v>
      </c>
      <c r="G240" s="18">
        <f>Population!D7</f>
        <v>0.25</v>
      </c>
      <c r="H240" s="19">
        <f>'Limiting Factors'!C25</f>
        <v>4.3099999999999996</v>
      </c>
      <c r="I240" s="18">
        <f>'Limiting Factors'!D25</f>
        <v>0.84475</v>
      </c>
      <c r="J240" s="17">
        <f>'Vulnerability Mapped'!D138</f>
        <v>8</v>
      </c>
      <c r="K240" s="17">
        <f>'Vulnerability Mapped'!E138</f>
        <v>8</v>
      </c>
      <c r="L240" s="18">
        <f>'Vulnerability Mapped'!H138</f>
        <v>0.55000000000000004</v>
      </c>
      <c r="M240" s="18">
        <f t="shared" si="6"/>
        <v>0.13023088375</v>
      </c>
      <c r="N240" s="18">
        <f t="shared" si="7"/>
        <v>3.25577209375E-2</v>
      </c>
    </row>
    <row r="241" spans="1:14" ht="18" customHeight="1" x14ac:dyDescent="0.2">
      <c r="A241" s="16" t="str">
        <f>'Fish Use'!A17</f>
        <v>CC2</v>
      </c>
      <c r="B241" s="16" t="str">
        <f>'Fish Use'!B17</f>
        <v>Catherine Creek</v>
      </c>
      <c r="C241" s="16" t="str">
        <f>'Fish Use'!D17</f>
        <v>Steelhead</v>
      </c>
      <c r="D241" s="16" t="str">
        <f>'Fish Use'!E17</f>
        <v>Winter Rearing</v>
      </c>
      <c r="E241" s="16" t="str">
        <f>'Vulnerability Mapped'!C145</f>
        <v>Non-Native Species Interactions and Competition</v>
      </c>
      <c r="F241" s="18">
        <f>'Fish Use'!F17</f>
        <v>0.28029999999999999</v>
      </c>
      <c r="G241" s="18">
        <f>Population!D7</f>
        <v>0.25</v>
      </c>
      <c r="H241" s="19">
        <f>'Limiting Factors'!C26</f>
        <v>3.91</v>
      </c>
      <c r="I241" s="18">
        <f>'Limiting Factors'!D26</f>
        <v>0.75475000000000003</v>
      </c>
      <c r="J241" s="17">
        <f>'Vulnerability Mapped'!D145</f>
        <v>11</v>
      </c>
      <c r="K241" s="17">
        <f>'Vulnerability Mapped'!E145</f>
        <v>11</v>
      </c>
      <c r="L241" s="18">
        <f>'Vulnerability Mapped'!H145</f>
        <v>0.35714285699999998</v>
      </c>
      <c r="M241" s="18">
        <f t="shared" si="6"/>
        <v>7.5555866041206218E-2</v>
      </c>
      <c r="N241" s="18">
        <f t="shared" si="7"/>
        <v>1.8888966510301555E-2</v>
      </c>
    </row>
    <row r="242" spans="1:14" ht="18" customHeight="1" x14ac:dyDescent="0.2">
      <c r="A242" s="16" t="str">
        <f>'Fish Use'!A18</f>
        <v>CC2</v>
      </c>
      <c r="B242" s="16" t="str">
        <f>'Fish Use'!B18</f>
        <v>Catherine Creek</v>
      </c>
      <c r="C242" s="16" t="str">
        <f>'Fish Use'!D18</f>
        <v>Steelhead</v>
      </c>
      <c r="D242" s="16" t="str">
        <f>'Fish Use'!E18</f>
        <v>Summer Rearing</v>
      </c>
      <c r="E242" s="16" t="str">
        <f>'Vulnerability Mapped'!C124</f>
        <v>Anthropogenic Barriers</v>
      </c>
      <c r="F242" s="18">
        <f>'Fish Use'!F18</f>
        <v>0.28029999999999999</v>
      </c>
      <c r="G242" s="18">
        <f>Population!D5</f>
        <v>0.25</v>
      </c>
      <c r="H242" s="19">
        <f>'Limiting Factors'!C23</f>
        <v>4.6399999999999997</v>
      </c>
      <c r="I242" s="18">
        <f>'Limiting Factors'!D23</f>
        <v>0.91900000000000004</v>
      </c>
      <c r="J242" s="17">
        <f>'Vulnerability Mapped'!D124</f>
        <v>2</v>
      </c>
      <c r="K242" s="17">
        <f>'Vulnerability Mapped'!E124</f>
        <v>2</v>
      </c>
      <c r="L242" s="18">
        <f>'Vulnerability Mapped'!H124</f>
        <v>0.93571428599999995</v>
      </c>
      <c r="M242" s="18">
        <f t="shared" si="6"/>
        <v>0.24103597650217018</v>
      </c>
      <c r="N242" s="18">
        <f t="shared" si="7"/>
        <v>6.0258994125542545E-2</v>
      </c>
    </row>
    <row r="243" spans="1:14" ht="18" customHeight="1" x14ac:dyDescent="0.2">
      <c r="A243" s="16" t="str">
        <f>'Fish Use'!A18</f>
        <v>CC2</v>
      </c>
      <c r="B243" s="16" t="str">
        <f>'Fish Use'!B18</f>
        <v>Catherine Creek</v>
      </c>
      <c r="C243" s="16" t="str">
        <f>'Fish Use'!D18</f>
        <v>Steelhead</v>
      </c>
      <c r="D243" s="16" t="str">
        <f>'Fish Use'!E18</f>
        <v>Summer Rearing</v>
      </c>
      <c r="E243" s="16" t="str">
        <f>'Vulnerability Mapped'!C132</f>
        <v>Riparian Condition</v>
      </c>
      <c r="F243" s="18">
        <f>'Fish Use'!F18</f>
        <v>0.28029999999999999</v>
      </c>
      <c r="G243" s="18">
        <f>Population!D5</f>
        <v>0.25</v>
      </c>
      <c r="H243" s="19">
        <f>'Limiting Factors'!C17</f>
        <v>3.44</v>
      </c>
      <c r="I243" s="18">
        <f>'Limiting Factors'!D17</f>
        <v>0.64900000000000002</v>
      </c>
      <c r="J243" s="17">
        <f>'Vulnerability Mapped'!D132</f>
        <v>10</v>
      </c>
      <c r="K243" s="17">
        <f>'Vulnerability Mapped'!E132</f>
        <v>10</v>
      </c>
      <c r="L243" s="18">
        <f>'Vulnerability Mapped'!H132</f>
        <v>0.42142857099999997</v>
      </c>
      <c r="M243" s="18">
        <f t="shared" si="6"/>
        <v>7.6664052064893698E-2</v>
      </c>
      <c r="N243" s="18">
        <f t="shared" si="7"/>
        <v>1.9166013016223424E-2</v>
      </c>
    </row>
    <row r="244" spans="1:14" ht="18" customHeight="1" x14ac:dyDescent="0.2">
      <c r="A244" s="16" t="str">
        <f>'Fish Use'!A18</f>
        <v>CC2</v>
      </c>
      <c r="B244" s="16" t="str">
        <f>'Fish Use'!B18</f>
        <v>Catherine Creek</v>
      </c>
      <c r="C244" s="16" t="str">
        <f>'Fish Use'!D18</f>
        <v>Steelhead</v>
      </c>
      <c r="D244" s="16" t="str">
        <f>'Fish Use'!E18</f>
        <v>Summer Rearing</v>
      </c>
      <c r="E244" s="16" t="str">
        <f>'Vulnerability Mapped'!C128</f>
        <v>Floodplain Condition</v>
      </c>
      <c r="F244" s="18">
        <f>'Fish Use'!F18</f>
        <v>0.28029999999999999</v>
      </c>
      <c r="G244" s="18">
        <f>Population!D5</f>
        <v>0.25</v>
      </c>
      <c r="H244" s="19">
        <f>'Limiting Factors'!C18</f>
        <v>3.95</v>
      </c>
      <c r="I244" s="18">
        <f>'Limiting Factors'!D18</f>
        <v>0.76375000000000004</v>
      </c>
      <c r="J244" s="17">
        <f>'Vulnerability Mapped'!D128</f>
        <v>11</v>
      </c>
      <c r="K244" s="17">
        <f>'Vulnerability Mapped'!E128</f>
        <v>11</v>
      </c>
      <c r="L244" s="18">
        <f>'Vulnerability Mapped'!H128</f>
        <v>0.35714285699999998</v>
      </c>
      <c r="M244" s="18">
        <f t="shared" si="6"/>
        <v>7.645683032656013E-2</v>
      </c>
      <c r="N244" s="18">
        <f t="shared" si="7"/>
        <v>1.9114207581640032E-2</v>
      </c>
    </row>
    <row r="245" spans="1:14" ht="18" customHeight="1" x14ac:dyDescent="0.2">
      <c r="A245" s="16" t="str">
        <f>'Fish Use'!A18</f>
        <v>CC2</v>
      </c>
      <c r="B245" s="16" t="str">
        <f>'Fish Use'!B18</f>
        <v>Catherine Creek</v>
      </c>
      <c r="C245" s="16" t="str">
        <f>'Fish Use'!D18</f>
        <v>Steelhead</v>
      </c>
      <c r="D245" s="16" t="str">
        <f>'Fish Use'!E18</f>
        <v>Summer Rearing</v>
      </c>
      <c r="E245" s="16" t="str">
        <f>'Vulnerability Mapped'!C133</f>
        <v>Side Channel and Wetland Habitat</v>
      </c>
      <c r="F245" s="18">
        <f>'Fish Use'!F18</f>
        <v>0.28029999999999999</v>
      </c>
      <c r="G245" s="18">
        <f>Population!D5</f>
        <v>0.25</v>
      </c>
      <c r="H245" s="19">
        <f>'Limiting Factors'!C19</f>
        <v>4.37</v>
      </c>
      <c r="I245" s="18">
        <f>'Limiting Factors'!D19</f>
        <v>0.85824999999999996</v>
      </c>
      <c r="J245" s="17">
        <f>'Vulnerability Mapped'!D133</f>
        <v>4</v>
      </c>
      <c r="K245" s="17">
        <f>'Vulnerability Mapped'!E133</f>
        <v>4</v>
      </c>
      <c r="L245" s="18">
        <f>'Vulnerability Mapped'!H133</f>
        <v>0.80714285699999999</v>
      </c>
      <c r="M245" s="18">
        <f t="shared" si="6"/>
        <v>0.19417231907277605</v>
      </c>
      <c r="N245" s="18">
        <f t="shared" si="7"/>
        <v>4.8543079768194011E-2</v>
      </c>
    </row>
    <row r="246" spans="1:14" ht="18" customHeight="1" x14ac:dyDescent="0.2">
      <c r="A246" s="16" t="str">
        <f>'Fish Use'!A18</f>
        <v>CC2</v>
      </c>
      <c r="B246" s="16" t="str">
        <f>'Fish Use'!B18</f>
        <v>Catherine Creek</v>
      </c>
      <c r="C246" s="16" t="str">
        <f>'Fish Use'!D18</f>
        <v>Steelhead</v>
      </c>
      <c r="D246" s="16" t="str">
        <f>'Fish Use'!E18</f>
        <v>Summer Rearing</v>
      </c>
      <c r="E246" s="16" t="str">
        <f>'Vulnerability Mapped'!C125</f>
        <v>Channel and Habitat Structure</v>
      </c>
      <c r="F246" s="18">
        <f>'Fish Use'!F18</f>
        <v>0.28029999999999999</v>
      </c>
      <c r="G246" s="18">
        <f>Population!D5</f>
        <v>0.25</v>
      </c>
      <c r="H246" s="19">
        <f>'Limiting Factors'!C20</f>
        <v>4.37</v>
      </c>
      <c r="I246" s="18">
        <f>'Limiting Factors'!D20</f>
        <v>0.85824999999999996</v>
      </c>
      <c r="J246" s="17">
        <f>'Vulnerability Mapped'!D125</f>
        <v>3</v>
      </c>
      <c r="K246" s="17">
        <f>'Vulnerability Mapped'!E125</f>
        <v>3</v>
      </c>
      <c r="L246" s="18">
        <f>'Vulnerability Mapped'!H125</f>
        <v>0.87142857100000004</v>
      </c>
      <c r="M246" s="18">
        <f t="shared" si="6"/>
        <v>0.20963737096832821</v>
      </c>
      <c r="N246" s="18">
        <f t="shared" si="7"/>
        <v>5.2409342742082053E-2</v>
      </c>
    </row>
    <row r="247" spans="1:14" ht="18" customHeight="1" x14ac:dyDescent="0.2">
      <c r="A247" s="16" t="str">
        <f>'Fish Use'!A18</f>
        <v>CC2</v>
      </c>
      <c r="B247" s="16" t="str">
        <f>'Fish Use'!B18</f>
        <v>Catherine Creek</v>
      </c>
      <c r="C247" s="16" t="str">
        <f>'Fish Use'!D18</f>
        <v>Steelhead</v>
      </c>
      <c r="D247" s="16" t="str">
        <f>'Fish Use'!E18</f>
        <v>Summer Rearing</v>
      </c>
      <c r="E247" s="16" t="str">
        <f>'Vulnerability Mapped'!C127</f>
        <v>Decreased Water Quantity</v>
      </c>
      <c r="F247" s="18">
        <f>'Fish Use'!F18</f>
        <v>0.28029999999999999</v>
      </c>
      <c r="G247" s="18">
        <f>Population!D5</f>
        <v>0.25</v>
      </c>
      <c r="H247" s="19">
        <f>'Limiting Factors'!C27</f>
        <v>4.3099999999999996</v>
      </c>
      <c r="I247" s="18">
        <f>'Limiting Factors'!D27</f>
        <v>0.84475</v>
      </c>
      <c r="J247" s="17">
        <f>'Vulnerability Mapped'!D127</f>
        <v>5</v>
      </c>
      <c r="K247" s="17">
        <f>'Vulnerability Mapped'!E127</f>
        <v>5</v>
      </c>
      <c r="L247" s="18">
        <f>'Vulnerability Mapped'!H127</f>
        <v>0.74285714300000005</v>
      </c>
      <c r="M247" s="18">
        <f t="shared" si="6"/>
        <v>0.17589625860525479</v>
      </c>
      <c r="N247" s="18">
        <f t="shared" si="7"/>
        <v>4.3974064651313698E-2</v>
      </c>
    </row>
    <row r="248" spans="1:14" ht="18" customHeight="1" x14ac:dyDescent="0.2">
      <c r="A248" s="16" t="str">
        <f>'Fish Use'!A18</f>
        <v>CC2</v>
      </c>
      <c r="B248" s="16" t="str">
        <f>'Fish Use'!B18</f>
        <v>Catherine Creek</v>
      </c>
      <c r="C248" s="16" t="str">
        <f>'Fish Use'!D18</f>
        <v>Steelhead</v>
      </c>
      <c r="D248" s="16" t="str">
        <f>'Fish Use'!E18</f>
        <v>Summer Rearing</v>
      </c>
      <c r="E248" s="16" t="str">
        <f>'Vulnerability Mapped'!C122</f>
        <v>Altered Flow Timing</v>
      </c>
      <c r="F248" s="18">
        <f>'Fish Use'!F18</f>
        <v>0.28029999999999999</v>
      </c>
      <c r="G248" s="18">
        <f>Population!D5</f>
        <v>0.25</v>
      </c>
      <c r="H248" s="19">
        <f>'Limiting Factors'!C28</f>
        <v>4.3099999999999996</v>
      </c>
      <c r="I248" s="18">
        <f>'Limiting Factors'!D28</f>
        <v>0.84475</v>
      </c>
      <c r="J248" s="17">
        <f>'Vulnerability Mapped'!D122</f>
        <v>7</v>
      </c>
      <c r="K248" s="17">
        <f>'Vulnerability Mapped'!E122</f>
        <v>7</v>
      </c>
      <c r="L248" s="18">
        <f>'Vulnerability Mapped'!H122</f>
        <v>0.61428571399999998</v>
      </c>
      <c r="M248" s="18">
        <f t="shared" si="6"/>
        <v>0.14545267528949044</v>
      </c>
      <c r="N248" s="18">
        <f t="shared" si="7"/>
        <v>3.6363168822372609E-2</v>
      </c>
    </row>
    <row r="249" spans="1:14" ht="18" customHeight="1" x14ac:dyDescent="0.2">
      <c r="A249" s="16" t="str">
        <f>'Fish Use'!A18</f>
        <v>CC2</v>
      </c>
      <c r="B249" s="16" t="str">
        <f>'Fish Use'!B18</f>
        <v>Catherine Creek</v>
      </c>
      <c r="C249" s="16" t="str">
        <f>'Fish Use'!D18</f>
        <v>Steelhead</v>
      </c>
      <c r="D249" s="16" t="str">
        <f>'Fish Use'!E18</f>
        <v>Summer Rearing</v>
      </c>
      <c r="E249" s="16" t="str">
        <f>'Vulnerability Mapped'!C126</f>
        <v>Decreased Sediment Quantity</v>
      </c>
      <c r="F249" s="18">
        <f>'Fish Use'!F18</f>
        <v>0.28029999999999999</v>
      </c>
      <c r="G249" s="18">
        <f>Population!D5</f>
        <v>0.25</v>
      </c>
      <c r="H249" s="19">
        <f>'Limiting Factors'!C21</f>
        <v>2.4900000000000002</v>
      </c>
      <c r="I249" s="18">
        <f>'Limiting Factors'!D21</f>
        <v>0.43525000000000003</v>
      </c>
      <c r="J249" s="17">
        <f>'Vulnerability Mapped'!D126</f>
        <v>13</v>
      </c>
      <c r="K249" s="17">
        <f>'Vulnerability Mapped'!E126</f>
        <v>13</v>
      </c>
      <c r="L249" s="18">
        <f>'Vulnerability Mapped'!H126</f>
        <v>0.22857142899999999</v>
      </c>
      <c r="M249" s="18">
        <f t="shared" si="6"/>
        <v>2.7885845766571674E-2</v>
      </c>
      <c r="N249" s="18">
        <f t="shared" si="7"/>
        <v>6.9714614416429184E-3</v>
      </c>
    </row>
    <row r="250" spans="1:14" ht="18" customHeight="1" x14ac:dyDescent="0.2">
      <c r="A250" s="16" t="str">
        <f>'Fish Use'!A18</f>
        <v>CC2</v>
      </c>
      <c r="B250" s="16" t="str">
        <f>'Fish Use'!B18</f>
        <v>Catherine Creek</v>
      </c>
      <c r="C250" s="16" t="str">
        <f>'Fish Use'!D18</f>
        <v>Steelhead</v>
      </c>
      <c r="D250" s="16" t="str">
        <f>'Fish Use'!E18</f>
        <v>Summer Rearing</v>
      </c>
      <c r="E250" s="16" t="str">
        <f>'Vulnerability Mapped'!C129</f>
        <v>Increased Sediment Quantity</v>
      </c>
      <c r="F250" s="18">
        <f>'Fish Use'!F18</f>
        <v>0.28029999999999999</v>
      </c>
      <c r="G250" s="18">
        <f>Population!D5</f>
        <v>0.25</v>
      </c>
      <c r="H250" s="19">
        <f>'Limiting Factors'!C22</f>
        <v>4.32</v>
      </c>
      <c r="I250" s="18">
        <f>'Limiting Factors'!D22</f>
        <v>0.84699999999999998</v>
      </c>
      <c r="J250" s="17">
        <f>'Vulnerability Mapped'!D129</f>
        <v>14</v>
      </c>
      <c r="K250" s="17">
        <f>'Vulnerability Mapped'!E129</f>
        <v>14</v>
      </c>
      <c r="L250" s="18">
        <f>'Vulnerability Mapped'!H129</f>
        <v>0.164285714</v>
      </c>
      <c r="M250" s="18">
        <f t="shared" si="6"/>
        <v>3.9003744932167399E-2</v>
      </c>
      <c r="N250" s="18">
        <f t="shared" si="7"/>
        <v>9.7509362330418497E-3</v>
      </c>
    </row>
    <row r="251" spans="1:14" ht="18" customHeight="1" x14ac:dyDescent="0.2">
      <c r="A251" s="16" t="str">
        <f>'Fish Use'!A18</f>
        <v>CC2</v>
      </c>
      <c r="B251" s="16" t="str">
        <f>'Fish Use'!B18</f>
        <v>Catherine Creek</v>
      </c>
      <c r="C251" s="16" t="str">
        <f>'Fish Use'!D18</f>
        <v>Steelhead</v>
      </c>
      <c r="D251" s="16" t="str">
        <f>'Fish Use'!E18</f>
        <v>Summer Rearing</v>
      </c>
      <c r="E251" s="16" t="str">
        <f>'Vulnerability Mapped'!C134</f>
        <v>Summer Water Temperature</v>
      </c>
      <c r="F251" s="18">
        <f>'Fish Use'!F18</f>
        <v>0.28029999999999999</v>
      </c>
      <c r="G251" s="18">
        <f>Population!D5</f>
        <v>0.25</v>
      </c>
      <c r="H251" s="19">
        <f>'Limiting Factors'!C29</f>
        <v>3.42</v>
      </c>
      <c r="I251" s="18">
        <f>'Limiting Factors'!D29</f>
        <v>0.64449999999999996</v>
      </c>
      <c r="J251" s="17">
        <f>'Vulnerability Mapped'!D134</f>
        <v>1</v>
      </c>
      <c r="K251" s="17">
        <f>'Vulnerability Mapped'!E134</f>
        <v>1</v>
      </c>
      <c r="L251" s="18">
        <f>'Vulnerability Mapped'!H134</f>
        <v>1</v>
      </c>
      <c r="M251" s="18">
        <f t="shared" si="6"/>
        <v>0.18065334999999999</v>
      </c>
      <c r="N251" s="18">
        <f t="shared" si="7"/>
        <v>4.5163337499999998E-2</v>
      </c>
    </row>
    <row r="252" spans="1:14" ht="18" customHeight="1" x14ac:dyDescent="0.2">
      <c r="A252" s="16" t="str">
        <f>'Fish Use'!A18</f>
        <v>CC2</v>
      </c>
      <c r="B252" s="16" t="str">
        <f>'Fish Use'!B18</f>
        <v>Catherine Creek</v>
      </c>
      <c r="C252" s="16" t="str">
        <f>'Fish Use'!D18</f>
        <v>Steelhead</v>
      </c>
      <c r="D252" s="16" t="str">
        <f>'Fish Use'!E18</f>
        <v>Summer Rearing</v>
      </c>
      <c r="E252" s="16" t="str">
        <f>'Vulnerability Mapped'!C136</f>
        <v>Winter Water Temperature</v>
      </c>
      <c r="F252" s="18">
        <f>'Fish Use'!F18</f>
        <v>0.28029999999999999</v>
      </c>
      <c r="G252" s="18">
        <f>Population!D5</f>
        <v>0.25</v>
      </c>
      <c r="H252" s="19">
        <f>'Limiting Factors'!C30</f>
        <v>3.91</v>
      </c>
      <c r="I252" s="18">
        <f>'Limiting Factors'!D30</f>
        <v>0.75475000000000003</v>
      </c>
      <c r="J252" s="17">
        <f>'Vulnerability Mapped'!D136</f>
        <v>15</v>
      </c>
      <c r="K252" s="17">
        <f>'Vulnerability Mapped'!E136</f>
        <v>15</v>
      </c>
      <c r="L252" s="18">
        <f>'Vulnerability Mapped'!H136</f>
        <v>0.1</v>
      </c>
      <c r="M252" s="18">
        <f t="shared" si="6"/>
        <v>2.1155642500000002E-2</v>
      </c>
      <c r="N252" s="18">
        <f t="shared" si="7"/>
        <v>5.2889106250000005E-3</v>
      </c>
    </row>
    <row r="253" spans="1:14" ht="18" customHeight="1" x14ac:dyDescent="0.2">
      <c r="A253" s="16" t="str">
        <f>'Fish Use'!A18</f>
        <v>CC2</v>
      </c>
      <c r="B253" s="16" t="str">
        <f>'Fish Use'!B18</f>
        <v>Catherine Creek</v>
      </c>
      <c r="C253" s="16" t="str">
        <f>'Fish Use'!D18</f>
        <v>Steelhead</v>
      </c>
      <c r="D253" s="16" t="str">
        <f>'Fish Use'!E18</f>
        <v>Summer Rearing</v>
      </c>
      <c r="E253" s="16" t="str">
        <f>'Vulnerability Mapped'!C135</f>
        <v>Water Quality</v>
      </c>
      <c r="F253" s="18">
        <f>'Fish Use'!F18</f>
        <v>0.28029999999999999</v>
      </c>
      <c r="G253" s="18">
        <f>Population!D5</f>
        <v>0.25</v>
      </c>
      <c r="H253" s="19">
        <f>'Limiting Factors'!C31</f>
        <v>4.6399999999999997</v>
      </c>
      <c r="I253" s="18">
        <f>'Limiting Factors'!D31</f>
        <v>0.91900000000000004</v>
      </c>
      <c r="J253" s="17">
        <f>'Vulnerability Mapped'!D135</f>
        <v>6</v>
      </c>
      <c r="K253" s="17">
        <f>'Vulnerability Mapped'!E135</f>
        <v>6</v>
      </c>
      <c r="L253" s="18">
        <f>'Vulnerability Mapped'!H135</f>
        <v>0.678571429</v>
      </c>
      <c r="M253" s="18">
        <f t="shared" si="6"/>
        <v>0.1747970822532553</v>
      </c>
      <c r="N253" s="18">
        <f t="shared" si="7"/>
        <v>4.3699270563313825E-2</v>
      </c>
    </row>
    <row r="254" spans="1:14" ht="18" customHeight="1" x14ac:dyDescent="0.2">
      <c r="A254" s="16" t="str">
        <f>'Fish Use'!A18</f>
        <v>CC2</v>
      </c>
      <c r="B254" s="16" t="str">
        <f>'Fish Use'!B18</f>
        <v>Catherine Creek</v>
      </c>
      <c r="C254" s="16" t="str">
        <f>'Fish Use'!D18</f>
        <v>Steelhead</v>
      </c>
      <c r="D254" s="16" t="str">
        <f>'Fish Use'!E18</f>
        <v>Summer Rearing</v>
      </c>
      <c r="E254" s="16" t="str">
        <f>'Vulnerability Mapped'!C131</f>
        <v>Predation</v>
      </c>
      <c r="F254" s="18">
        <f>'Fish Use'!F18</f>
        <v>0.28029999999999999</v>
      </c>
      <c r="G254" s="18">
        <f>Population!D5</f>
        <v>0.25</v>
      </c>
      <c r="H254" s="19">
        <f>'Limiting Factors'!C24</f>
        <v>4.22</v>
      </c>
      <c r="I254" s="18">
        <f>'Limiting Factors'!D24</f>
        <v>0.82450000000000001</v>
      </c>
      <c r="J254" s="17">
        <f>'Vulnerability Mapped'!D131</f>
        <v>9</v>
      </c>
      <c r="K254" s="17">
        <f>'Vulnerability Mapped'!E131</f>
        <v>9</v>
      </c>
      <c r="L254" s="18">
        <f>'Vulnerability Mapped'!H131</f>
        <v>0.485714286</v>
      </c>
      <c r="M254" s="18">
        <f t="shared" si="6"/>
        <v>0.1122521414946021</v>
      </c>
      <c r="N254" s="18">
        <f t="shared" si="7"/>
        <v>2.8063035373650524E-2</v>
      </c>
    </row>
    <row r="255" spans="1:14" ht="18" customHeight="1" x14ac:dyDescent="0.2">
      <c r="A255" s="16" t="str">
        <f>'Fish Use'!A18</f>
        <v>CC2</v>
      </c>
      <c r="B255" s="16" t="str">
        <f>'Fish Use'!B18</f>
        <v>Catherine Creek</v>
      </c>
      <c r="C255" s="16" t="str">
        <f>'Fish Use'!D18</f>
        <v>Steelhead</v>
      </c>
      <c r="D255" s="16" t="str">
        <f>'Fish Use'!E18</f>
        <v>Summer Rearing</v>
      </c>
      <c r="E255" s="16" t="str">
        <f>'Vulnerability Mapped'!C123</f>
        <v>Altered Primary Productivity</v>
      </c>
      <c r="F255" s="18">
        <f>'Fish Use'!F18</f>
        <v>0.28029999999999999</v>
      </c>
      <c r="G255" s="18">
        <f>Population!D5</f>
        <v>0.25</v>
      </c>
      <c r="H255" s="19">
        <f>'Limiting Factors'!C25</f>
        <v>4.3099999999999996</v>
      </c>
      <c r="I255" s="18">
        <f>'Limiting Factors'!D25</f>
        <v>0.84475</v>
      </c>
      <c r="J255" s="17">
        <f>'Vulnerability Mapped'!D123</f>
        <v>8</v>
      </c>
      <c r="K255" s="17">
        <f>'Vulnerability Mapped'!E123</f>
        <v>8</v>
      </c>
      <c r="L255" s="18">
        <f>'Vulnerability Mapped'!H123</f>
        <v>0.55000000000000004</v>
      </c>
      <c r="M255" s="18">
        <f t="shared" si="6"/>
        <v>0.13023088375</v>
      </c>
      <c r="N255" s="18">
        <f t="shared" si="7"/>
        <v>3.25577209375E-2</v>
      </c>
    </row>
    <row r="256" spans="1:14" ht="18" customHeight="1" x14ac:dyDescent="0.2">
      <c r="A256" s="16" t="str">
        <f>'Fish Use'!A18</f>
        <v>CC2</v>
      </c>
      <c r="B256" s="16" t="str">
        <f>'Fish Use'!B18</f>
        <v>Catherine Creek</v>
      </c>
      <c r="C256" s="16" t="str">
        <f>'Fish Use'!D18</f>
        <v>Steelhead</v>
      </c>
      <c r="D256" s="16" t="str">
        <f>'Fish Use'!E18</f>
        <v>Summer Rearing</v>
      </c>
      <c r="E256" s="16" t="str">
        <f>'Vulnerability Mapped'!C130</f>
        <v>Non-Native Species Interactions and Competition</v>
      </c>
      <c r="F256" s="18">
        <f>'Fish Use'!F18</f>
        <v>0.28029999999999999</v>
      </c>
      <c r="G256" s="18">
        <f>Population!D5</f>
        <v>0.25</v>
      </c>
      <c r="H256" s="19">
        <f>'Limiting Factors'!C26</f>
        <v>3.91</v>
      </c>
      <c r="I256" s="18">
        <f>'Limiting Factors'!D26</f>
        <v>0.75475000000000003</v>
      </c>
      <c r="J256" s="17">
        <f>'Vulnerability Mapped'!D130</f>
        <v>12</v>
      </c>
      <c r="K256" s="17">
        <f>'Vulnerability Mapped'!E130</f>
        <v>12</v>
      </c>
      <c r="L256" s="18">
        <f>'Vulnerability Mapped'!H130</f>
        <v>0.29285714299999999</v>
      </c>
      <c r="M256" s="18">
        <f t="shared" si="6"/>
        <v>6.1955810208793767E-2</v>
      </c>
      <c r="N256" s="18">
        <f t="shared" si="7"/>
        <v>1.5488952552198442E-2</v>
      </c>
    </row>
    <row r="257" spans="1:14" ht="18" customHeight="1" x14ac:dyDescent="0.2">
      <c r="A257" s="16" t="str">
        <f>'Fish Use'!A19</f>
        <v>CC2</v>
      </c>
      <c r="B257" s="16" t="str">
        <f>'Fish Use'!B19</f>
        <v>Catherine Creek</v>
      </c>
      <c r="C257" s="16" t="str">
        <f>'Fish Use'!D19</f>
        <v>Steelhead</v>
      </c>
      <c r="D257" s="16" t="str">
        <f>'Fish Use'!E19</f>
        <v>Migration</v>
      </c>
      <c r="E257" s="16" t="str">
        <f>'Vulnerability Mapped'!C94</f>
        <v>Anthropogenic Barriers</v>
      </c>
      <c r="F257" s="18">
        <f>'Fish Use'!F19</f>
        <v>0.28029999999999999</v>
      </c>
      <c r="G257" s="18">
        <f>Population!D9</f>
        <v>0.25</v>
      </c>
      <c r="H257" s="19">
        <f>'Limiting Factors'!C23</f>
        <v>4.6399999999999997</v>
      </c>
      <c r="I257" s="18">
        <f>'Limiting Factors'!D23</f>
        <v>0.91900000000000004</v>
      </c>
      <c r="J257" s="17">
        <f>'Vulnerability Mapped'!D94</f>
        <v>1</v>
      </c>
      <c r="K257" s="17">
        <f>'Vulnerability Mapped'!E94</f>
        <v>2</v>
      </c>
      <c r="L257" s="18">
        <f>'Vulnerability Mapped'!H94</f>
        <v>1</v>
      </c>
      <c r="M257" s="18">
        <f t="shared" si="6"/>
        <v>0.25759569999999998</v>
      </c>
      <c r="N257" s="18">
        <f t="shared" si="7"/>
        <v>6.4398924999999996E-2</v>
      </c>
    </row>
    <row r="258" spans="1:14" ht="18" customHeight="1" x14ac:dyDescent="0.2">
      <c r="A258" s="16" t="str">
        <f>'Fish Use'!A19</f>
        <v>CC2</v>
      </c>
      <c r="B258" s="16" t="str">
        <f>'Fish Use'!B19</f>
        <v>Catherine Creek</v>
      </c>
      <c r="C258" s="16" t="str">
        <f>'Fish Use'!D19</f>
        <v>Steelhead</v>
      </c>
      <c r="D258" s="16" t="str">
        <f>'Fish Use'!E19</f>
        <v>Migration</v>
      </c>
      <c r="E258" s="16" t="str">
        <f>'Vulnerability Mapped'!C102</f>
        <v>Riparian Condition</v>
      </c>
      <c r="F258" s="18">
        <f>'Fish Use'!F19</f>
        <v>0.28029999999999999</v>
      </c>
      <c r="G258" s="18">
        <f>Population!D9</f>
        <v>0.25</v>
      </c>
      <c r="H258" s="19">
        <f>'Limiting Factors'!C17</f>
        <v>3.44</v>
      </c>
      <c r="I258" s="18">
        <f>'Limiting Factors'!D17</f>
        <v>0.64900000000000002</v>
      </c>
      <c r="J258" s="17">
        <f>'Vulnerability Mapped'!D102</f>
        <v>7</v>
      </c>
      <c r="K258" s="17">
        <f>'Vulnerability Mapped'!E102</f>
        <v>9</v>
      </c>
      <c r="L258" s="18">
        <f>'Vulnerability Mapped'!H102</f>
        <v>0.61428571399999998</v>
      </c>
      <c r="M258" s="18">
        <f t="shared" ref="M258:M321" si="8">F258*I258*L258</f>
        <v>0.1117476013765958</v>
      </c>
      <c r="N258" s="18">
        <f t="shared" ref="N258:N321" si="9">M258*G258</f>
        <v>2.793690034414895E-2</v>
      </c>
    </row>
    <row r="259" spans="1:14" ht="18" customHeight="1" x14ac:dyDescent="0.2">
      <c r="A259" s="16" t="str">
        <f>'Fish Use'!A19</f>
        <v>CC2</v>
      </c>
      <c r="B259" s="16" t="str">
        <f>'Fish Use'!B19</f>
        <v>Catherine Creek</v>
      </c>
      <c r="C259" s="16" t="str">
        <f>'Fish Use'!D19</f>
        <v>Steelhead</v>
      </c>
      <c r="D259" s="16" t="str">
        <f>'Fish Use'!E19</f>
        <v>Migration</v>
      </c>
      <c r="E259" s="16" t="str">
        <f>'Vulnerability Mapped'!C98</f>
        <v>Floodplain Condition</v>
      </c>
      <c r="F259" s="18">
        <f>'Fish Use'!F19</f>
        <v>0.28029999999999999</v>
      </c>
      <c r="G259" s="18">
        <f>Population!D9</f>
        <v>0.25</v>
      </c>
      <c r="H259" s="19">
        <f>'Limiting Factors'!C18</f>
        <v>3.95</v>
      </c>
      <c r="I259" s="18">
        <f>'Limiting Factors'!D18</f>
        <v>0.76375000000000004</v>
      </c>
      <c r="J259" s="17">
        <f>'Vulnerability Mapped'!D98</f>
        <v>6</v>
      </c>
      <c r="K259" s="17">
        <f>'Vulnerability Mapped'!E98</f>
        <v>7</v>
      </c>
      <c r="L259" s="18">
        <f>'Vulnerability Mapped'!H98</f>
        <v>0.678571429</v>
      </c>
      <c r="M259" s="18">
        <f t="shared" si="8"/>
        <v>0.14526797777031963</v>
      </c>
      <c r="N259" s="18">
        <f t="shared" si="9"/>
        <v>3.6316994442579908E-2</v>
      </c>
    </row>
    <row r="260" spans="1:14" ht="18" customHeight="1" x14ac:dyDescent="0.2">
      <c r="A260" s="16" t="str">
        <f>'Fish Use'!A19</f>
        <v>CC2</v>
      </c>
      <c r="B260" s="16" t="str">
        <f>'Fish Use'!B19</f>
        <v>Catherine Creek</v>
      </c>
      <c r="C260" s="16" t="str">
        <f>'Fish Use'!D19</f>
        <v>Steelhead</v>
      </c>
      <c r="D260" s="16" t="str">
        <f>'Fish Use'!E19</f>
        <v>Migration</v>
      </c>
      <c r="E260" s="16" t="str">
        <f>'Vulnerability Mapped'!C103</f>
        <v>Side Channel and Wetland Habitat</v>
      </c>
      <c r="F260" s="18">
        <f>'Fish Use'!F19</f>
        <v>0.28029999999999999</v>
      </c>
      <c r="G260" s="18">
        <f>Population!D9</f>
        <v>0.25</v>
      </c>
      <c r="H260" s="19">
        <f>'Limiting Factors'!C19</f>
        <v>4.37</v>
      </c>
      <c r="I260" s="18">
        <f>'Limiting Factors'!D19</f>
        <v>0.85824999999999996</v>
      </c>
      <c r="J260" s="17">
        <f>'Vulnerability Mapped'!D103</f>
        <v>1</v>
      </c>
      <c r="K260" s="17">
        <f>'Vulnerability Mapped'!E103</f>
        <v>6</v>
      </c>
      <c r="L260" s="18">
        <f>'Vulnerability Mapped'!H103</f>
        <v>1</v>
      </c>
      <c r="M260" s="18">
        <f t="shared" si="8"/>
        <v>0.24056747499999998</v>
      </c>
      <c r="N260" s="18">
        <f t="shared" si="9"/>
        <v>6.0141868749999994E-2</v>
      </c>
    </row>
    <row r="261" spans="1:14" ht="18" customHeight="1" x14ac:dyDescent="0.2">
      <c r="A261" s="16" t="str">
        <f>'Fish Use'!A19</f>
        <v>CC2</v>
      </c>
      <c r="B261" s="16" t="str">
        <f>'Fish Use'!B19</f>
        <v>Catherine Creek</v>
      </c>
      <c r="C261" s="16" t="str">
        <f>'Fish Use'!D19</f>
        <v>Steelhead</v>
      </c>
      <c r="D261" s="16" t="str">
        <f>'Fish Use'!E19</f>
        <v>Migration</v>
      </c>
      <c r="E261" s="16" t="str">
        <f>'Vulnerability Mapped'!C95</f>
        <v>Channel and Habitat Structure</v>
      </c>
      <c r="F261" s="18">
        <f>'Fish Use'!F19</f>
        <v>0.28029999999999999</v>
      </c>
      <c r="G261" s="18">
        <f>Population!D9</f>
        <v>0.25</v>
      </c>
      <c r="H261" s="19">
        <f>'Limiting Factors'!C20</f>
        <v>4.37</v>
      </c>
      <c r="I261" s="18">
        <f>'Limiting Factors'!D20</f>
        <v>0.85824999999999996</v>
      </c>
      <c r="J261" s="17">
        <f>'Vulnerability Mapped'!D95</f>
        <v>5</v>
      </c>
      <c r="K261" s="17">
        <f>'Vulnerability Mapped'!E95</f>
        <v>8</v>
      </c>
      <c r="L261" s="18">
        <f>'Vulnerability Mapped'!H95</f>
        <v>0.74285714300000005</v>
      </c>
      <c r="M261" s="18">
        <f t="shared" si="8"/>
        <v>0.17870726717722393</v>
      </c>
      <c r="N261" s="18">
        <f t="shared" si="9"/>
        <v>4.4676816794305983E-2</v>
      </c>
    </row>
    <row r="262" spans="1:14" ht="18" customHeight="1" x14ac:dyDescent="0.2">
      <c r="A262" s="16" t="str">
        <f>'Fish Use'!A19</f>
        <v>CC2</v>
      </c>
      <c r="B262" s="16" t="str">
        <f>'Fish Use'!B19</f>
        <v>Catherine Creek</v>
      </c>
      <c r="C262" s="16" t="str">
        <f>'Fish Use'!D19</f>
        <v>Steelhead</v>
      </c>
      <c r="D262" s="16" t="str">
        <f>'Fish Use'!E19</f>
        <v>Migration</v>
      </c>
      <c r="E262" s="16" t="str">
        <f>'Vulnerability Mapped'!C97</f>
        <v>Decreased Water Quantity</v>
      </c>
      <c r="F262" s="18">
        <f>'Fish Use'!F19</f>
        <v>0.28029999999999999</v>
      </c>
      <c r="G262" s="18">
        <f>Population!D9</f>
        <v>0.25</v>
      </c>
      <c r="H262" s="19">
        <f>'Limiting Factors'!C27</f>
        <v>4.3099999999999996</v>
      </c>
      <c r="I262" s="18">
        <f>'Limiting Factors'!D27</f>
        <v>0.84475</v>
      </c>
      <c r="J262" s="17">
        <f>'Vulnerability Mapped'!D97</f>
        <v>3</v>
      </c>
      <c r="K262" s="17">
        <f>'Vulnerability Mapped'!E97</f>
        <v>3</v>
      </c>
      <c r="L262" s="18">
        <f>'Vulnerability Mapped'!H97</f>
        <v>0.87142857100000004</v>
      </c>
      <c r="M262" s="18">
        <f t="shared" si="8"/>
        <v>0.20633984168423566</v>
      </c>
      <c r="N262" s="18">
        <f t="shared" si="9"/>
        <v>5.1584960421058916E-2</v>
      </c>
    </row>
    <row r="263" spans="1:14" ht="18" customHeight="1" x14ac:dyDescent="0.2">
      <c r="A263" s="16" t="str">
        <f>'Fish Use'!A19</f>
        <v>CC2</v>
      </c>
      <c r="B263" s="16" t="str">
        <f>'Fish Use'!B19</f>
        <v>Catherine Creek</v>
      </c>
      <c r="C263" s="16" t="str">
        <f>'Fish Use'!D19</f>
        <v>Steelhead</v>
      </c>
      <c r="D263" s="16" t="str">
        <f>'Fish Use'!E19</f>
        <v>Migration</v>
      </c>
      <c r="E263" s="16" t="str">
        <f>'Vulnerability Mapped'!C92</f>
        <v>Altered Flow Timing</v>
      </c>
      <c r="F263" s="18">
        <f>'Fish Use'!F19</f>
        <v>0.28029999999999999</v>
      </c>
      <c r="G263" s="18">
        <f>Population!D9</f>
        <v>0.25</v>
      </c>
      <c r="H263" s="19">
        <f>'Limiting Factors'!C28</f>
        <v>4.3099999999999996</v>
      </c>
      <c r="I263" s="18">
        <f>'Limiting Factors'!D28</f>
        <v>0.84475</v>
      </c>
      <c r="J263" s="17">
        <f>'Vulnerability Mapped'!D92</f>
        <v>4</v>
      </c>
      <c r="K263" s="17">
        <f>'Vulnerability Mapped'!E92</f>
        <v>4</v>
      </c>
      <c r="L263" s="18">
        <f>'Vulnerability Mapped'!H92</f>
        <v>0.80714285699999999</v>
      </c>
      <c r="M263" s="18">
        <f t="shared" si="8"/>
        <v>0.19111805014474523</v>
      </c>
      <c r="N263" s="18">
        <f t="shared" si="9"/>
        <v>4.7779512536186307E-2</v>
      </c>
    </row>
    <row r="264" spans="1:14" ht="18" customHeight="1" x14ac:dyDescent="0.2">
      <c r="A264" s="16" t="str">
        <f>'Fish Use'!A19</f>
        <v>CC2</v>
      </c>
      <c r="B264" s="16" t="str">
        <f>'Fish Use'!B19</f>
        <v>Catherine Creek</v>
      </c>
      <c r="C264" s="16" t="str">
        <f>'Fish Use'!D19</f>
        <v>Steelhead</v>
      </c>
      <c r="D264" s="16" t="str">
        <f>'Fish Use'!E19</f>
        <v>Migration</v>
      </c>
      <c r="E264" s="16" t="str">
        <f>'Vulnerability Mapped'!C96</f>
        <v>Decreased Sediment Quantity</v>
      </c>
      <c r="F264" s="18">
        <f>'Fish Use'!F19</f>
        <v>0.28029999999999999</v>
      </c>
      <c r="G264" s="18">
        <f>Population!D9</f>
        <v>0.25</v>
      </c>
      <c r="H264" s="19">
        <f>'Limiting Factors'!C21</f>
        <v>2.4900000000000002</v>
      </c>
      <c r="I264" s="18">
        <f>'Limiting Factors'!D21</f>
        <v>0.43525000000000003</v>
      </c>
      <c r="J264" s="17">
        <f>'Vulnerability Mapped'!D96</f>
        <v>8</v>
      </c>
      <c r="K264" s="17">
        <f>'Vulnerability Mapped'!E96</f>
        <v>13</v>
      </c>
      <c r="L264" s="18">
        <f>'Vulnerability Mapped'!H96</f>
        <v>0.55000000000000004</v>
      </c>
      <c r="M264" s="18">
        <f t="shared" si="8"/>
        <v>6.710031625E-2</v>
      </c>
      <c r="N264" s="18">
        <f t="shared" si="9"/>
        <v>1.67750790625E-2</v>
      </c>
    </row>
    <row r="265" spans="1:14" ht="18" customHeight="1" x14ac:dyDescent="0.2">
      <c r="A265" s="16" t="str">
        <f>'Fish Use'!A19</f>
        <v>CC2</v>
      </c>
      <c r="B265" s="16" t="str">
        <f>'Fish Use'!B19</f>
        <v>Catherine Creek</v>
      </c>
      <c r="C265" s="16" t="str">
        <f>'Fish Use'!D19</f>
        <v>Steelhead</v>
      </c>
      <c r="D265" s="16" t="str">
        <f>'Fish Use'!E19</f>
        <v>Migration</v>
      </c>
      <c r="E265" s="16" t="str">
        <f>'Vulnerability Mapped'!C99</f>
        <v>Increased Sediment Quantity</v>
      </c>
      <c r="F265" s="18">
        <f>'Fish Use'!F19</f>
        <v>0.28029999999999999</v>
      </c>
      <c r="G265" s="18">
        <f>Population!D9</f>
        <v>0.25</v>
      </c>
      <c r="H265" s="19">
        <f>'Limiting Factors'!C22</f>
        <v>4.32</v>
      </c>
      <c r="I265" s="18">
        <f>'Limiting Factors'!D22</f>
        <v>0.84699999999999998</v>
      </c>
      <c r="J265" s="17">
        <f>'Vulnerability Mapped'!D99</f>
        <v>9</v>
      </c>
      <c r="K265" s="17">
        <f>'Vulnerability Mapped'!E99</f>
        <v>14</v>
      </c>
      <c r="L265" s="18">
        <f>'Vulnerability Mapped'!H99</f>
        <v>0.485714286</v>
      </c>
      <c r="M265" s="18">
        <f t="shared" si="8"/>
        <v>0.11531542006783259</v>
      </c>
      <c r="N265" s="18">
        <f t="shared" si="9"/>
        <v>2.8828855016958147E-2</v>
      </c>
    </row>
    <row r="266" spans="1:14" ht="18" customHeight="1" x14ac:dyDescent="0.2">
      <c r="A266" s="16" t="str">
        <f>'Fish Use'!A19</f>
        <v>CC2</v>
      </c>
      <c r="B266" s="16" t="str">
        <f>'Fish Use'!B19</f>
        <v>Catherine Creek</v>
      </c>
      <c r="C266" s="16" t="str">
        <f>'Fish Use'!D19</f>
        <v>Steelhead</v>
      </c>
      <c r="D266" s="16" t="str">
        <f>'Fish Use'!E19</f>
        <v>Migration</v>
      </c>
      <c r="E266" s="16" t="str">
        <f>'Vulnerability Mapped'!C104</f>
        <v>Summer Water Temperature</v>
      </c>
      <c r="F266" s="18">
        <f>'Fish Use'!F19</f>
        <v>0.28029999999999999</v>
      </c>
      <c r="G266" s="18">
        <f>Population!D9</f>
        <v>0.25</v>
      </c>
      <c r="H266" s="19">
        <f>'Limiting Factors'!C29</f>
        <v>3.42</v>
      </c>
      <c r="I266" s="18">
        <f>'Limiting Factors'!D29</f>
        <v>0.64449999999999996</v>
      </c>
      <c r="J266" s="17">
        <f>'Vulnerability Mapped'!D104</f>
        <v>15</v>
      </c>
      <c r="K266" s="17">
        <f>'Vulnerability Mapped'!E104</f>
        <v>15</v>
      </c>
      <c r="L266" s="18">
        <f>'Vulnerability Mapped'!H104</f>
        <v>0.1</v>
      </c>
      <c r="M266" s="18">
        <f t="shared" si="8"/>
        <v>1.8065334999999998E-2</v>
      </c>
      <c r="N266" s="18">
        <f t="shared" si="9"/>
        <v>4.5163337499999996E-3</v>
      </c>
    </row>
    <row r="267" spans="1:14" ht="18" customHeight="1" x14ac:dyDescent="0.2">
      <c r="A267" s="16" t="str">
        <f>'Fish Use'!A19</f>
        <v>CC2</v>
      </c>
      <c r="B267" s="16" t="str">
        <f>'Fish Use'!B19</f>
        <v>Catherine Creek</v>
      </c>
      <c r="C267" s="16" t="str">
        <f>'Fish Use'!D19</f>
        <v>Steelhead</v>
      </c>
      <c r="D267" s="16" t="str">
        <f>'Fish Use'!E19</f>
        <v>Migration</v>
      </c>
      <c r="E267" s="16" t="str">
        <f>'Vulnerability Mapped'!C106</f>
        <v>Winter Water Temperature</v>
      </c>
      <c r="F267" s="18">
        <f>'Fish Use'!F19</f>
        <v>0.28029999999999999</v>
      </c>
      <c r="G267" s="18">
        <f>Population!D9</f>
        <v>0.25</v>
      </c>
      <c r="H267" s="19">
        <f>'Limiting Factors'!C30</f>
        <v>3.91</v>
      </c>
      <c r="I267" s="18">
        <f>'Limiting Factors'!D30</f>
        <v>0.75475000000000003</v>
      </c>
      <c r="J267" s="17">
        <f>'Vulnerability Mapped'!D106</f>
        <v>11</v>
      </c>
      <c r="K267" s="17">
        <f>'Vulnerability Mapped'!E106</f>
        <v>14</v>
      </c>
      <c r="L267" s="18">
        <f>'Vulnerability Mapped'!H106</f>
        <v>0.35714285699999998</v>
      </c>
      <c r="M267" s="18">
        <f t="shared" si="8"/>
        <v>7.5555866041206218E-2</v>
      </c>
      <c r="N267" s="18">
        <f t="shared" si="9"/>
        <v>1.8888966510301555E-2</v>
      </c>
    </row>
    <row r="268" spans="1:14" ht="18" customHeight="1" x14ac:dyDescent="0.2">
      <c r="A268" s="16" t="str">
        <f>'Fish Use'!A19</f>
        <v>CC2</v>
      </c>
      <c r="B268" s="16" t="str">
        <f>'Fish Use'!B19</f>
        <v>Catherine Creek</v>
      </c>
      <c r="C268" s="16" t="str">
        <f>'Fish Use'!D19</f>
        <v>Steelhead</v>
      </c>
      <c r="D268" s="16" t="str">
        <f>'Fish Use'!E19</f>
        <v>Migration</v>
      </c>
      <c r="E268" s="16" t="str">
        <f>'Vulnerability Mapped'!C105</f>
        <v>Water Quality</v>
      </c>
      <c r="F268" s="18">
        <f>'Fish Use'!F19</f>
        <v>0.28029999999999999</v>
      </c>
      <c r="G268" s="18">
        <f>Population!D9</f>
        <v>0.25</v>
      </c>
      <c r="H268" s="19">
        <f>'Limiting Factors'!C31</f>
        <v>4.6399999999999997</v>
      </c>
      <c r="I268" s="18">
        <f>'Limiting Factors'!D31</f>
        <v>0.91900000000000004</v>
      </c>
      <c r="J268" s="17">
        <f>'Vulnerability Mapped'!D105</f>
        <v>5</v>
      </c>
      <c r="K268" s="17">
        <f>'Vulnerability Mapped'!E105</f>
        <v>12</v>
      </c>
      <c r="L268" s="18">
        <f>'Vulnerability Mapped'!H105</f>
        <v>0.74285714300000005</v>
      </c>
      <c r="M268" s="18">
        <f t="shared" si="8"/>
        <v>0.1913568057510851</v>
      </c>
      <c r="N268" s="18">
        <f t="shared" si="9"/>
        <v>4.7839201437771275E-2</v>
      </c>
    </row>
    <row r="269" spans="1:14" ht="18" customHeight="1" x14ac:dyDescent="0.2">
      <c r="A269" s="16" t="str">
        <f>'Fish Use'!A19</f>
        <v>CC2</v>
      </c>
      <c r="B269" s="16" t="str">
        <f>'Fish Use'!B19</f>
        <v>Catherine Creek</v>
      </c>
      <c r="C269" s="16" t="str">
        <f>'Fish Use'!D19</f>
        <v>Steelhead</v>
      </c>
      <c r="D269" s="16" t="str">
        <f>'Fish Use'!E19</f>
        <v>Migration</v>
      </c>
      <c r="E269" s="16" t="str">
        <f>'Vulnerability Mapped'!C101</f>
        <v>Predation</v>
      </c>
      <c r="F269" s="18">
        <f>'Fish Use'!F19</f>
        <v>0.28029999999999999</v>
      </c>
      <c r="G269" s="18">
        <f>Population!D9</f>
        <v>0.25</v>
      </c>
      <c r="H269" s="19">
        <f>'Limiting Factors'!C24</f>
        <v>4.22</v>
      </c>
      <c r="I269" s="18">
        <f>'Limiting Factors'!D24</f>
        <v>0.82450000000000001</v>
      </c>
      <c r="J269" s="17">
        <f>'Vulnerability Mapped'!D101</f>
        <v>2</v>
      </c>
      <c r="K269" s="17">
        <f>'Vulnerability Mapped'!E101</f>
        <v>13</v>
      </c>
      <c r="L269" s="18">
        <f>'Vulnerability Mapped'!H101</f>
        <v>0.93571428599999995</v>
      </c>
      <c r="M269" s="18">
        <f t="shared" si="8"/>
        <v>0.21625044899460208</v>
      </c>
      <c r="N269" s="18">
        <f t="shared" si="9"/>
        <v>5.406261224865052E-2</v>
      </c>
    </row>
    <row r="270" spans="1:14" ht="18" customHeight="1" x14ac:dyDescent="0.2">
      <c r="A270" s="16" t="str">
        <f>'Fish Use'!A19</f>
        <v>CC2</v>
      </c>
      <c r="B270" s="16" t="str">
        <f>'Fish Use'!B19</f>
        <v>Catherine Creek</v>
      </c>
      <c r="C270" s="16" t="str">
        <f>'Fish Use'!D19</f>
        <v>Steelhead</v>
      </c>
      <c r="D270" s="16" t="str">
        <f>'Fish Use'!E19</f>
        <v>Migration</v>
      </c>
      <c r="E270" s="16" t="str">
        <f>'Vulnerability Mapped'!C93</f>
        <v>Altered Primary Productivity</v>
      </c>
      <c r="F270" s="18">
        <f>'Fish Use'!F19</f>
        <v>0.28029999999999999</v>
      </c>
      <c r="G270" s="18">
        <f>Population!D9</f>
        <v>0.25</v>
      </c>
      <c r="H270" s="19">
        <f>'Limiting Factors'!C25</f>
        <v>4.3099999999999996</v>
      </c>
      <c r="I270" s="18">
        <f>'Limiting Factors'!D25</f>
        <v>0.84475</v>
      </c>
      <c r="J270" s="17">
        <f>'Vulnerability Mapped'!D93</f>
        <v>10</v>
      </c>
      <c r="K270" s="17">
        <f>'Vulnerability Mapped'!E93</f>
        <v>10</v>
      </c>
      <c r="L270" s="18">
        <f>'Vulnerability Mapped'!H93</f>
        <v>0.42142857099999997</v>
      </c>
      <c r="M270" s="18">
        <f t="shared" si="8"/>
        <v>9.9787300434235671E-2</v>
      </c>
      <c r="N270" s="18">
        <f t="shared" si="9"/>
        <v>2.4946825108558918E-2</v>
      </c>
    </row>
    <row r="271" spans="1:14" ht="18" customHeight="1" x14ac:dyDescent="0.2">
      <c r="A271" s="16" t="str">
        <f>'Fish Use'!A19</f>
        <v>CC2</v>
      </c>
      <c r="B271" s="16" t="str">
        <f>'Fish Use'!B19</f>
        <v>Catherine Creek</v>
      </c>
      <c r="C271" s="16" t="str">
        <f>'Fish Use'!D19</f>
        <v>Steelhead</v>
      </c>
      <c r="D271" s="16" t="str">
        <f>'Fish Use'!E19</f>
        <v>Migration</v>
      </c>
      <c r="E271" s="16" t="str">
        <f>'Vulnerability Mapped'!C100</f>
        <v>Non-Native Species Interactions and Competition</v>
      </c>
      <c r="F271" s="18">
        <f>'Fish Use'!F19</f>
        <v>0.28029999999999999</v>
      </c>
      <c r="G271" s="18">
        <f>Population!D9</f>
        <v>0.25</v>
      </c>
      <c r="H271" s="19">
        <f>'Limiting Factors'!C26</f>
        <v>3.91</v>
      </c>
      <c r="I271" s="18">
        <f>'Limiting Factors'!D26</f>
        <v>0.75475000000000003</v>
      </c>
      <c r="J271" s="17">
        <f>'Vulnerability Mapped'!D100</f>
        <v>11</v>
      </c>
      <c r="K271" s="17">
        <f>'Vulnerability Mapped'!E100</f>
        <v>12</v>
      </c>
      <c r="L271" s="18">
        <f>'Vulnerability Mapped'!H100</f>
        <v>0.35714285699999998</v>
      </c>
      <c r="M271" s="18">
        <f t="shared" si="8"/>
        <v>7.5555866041206218E-2</v>
      </c>
      <c r="N271" s="18">
        <f t="shared" si="9"/>
        <v>1.8888966510301555E-2</v>
      </c>
    </row>
    <row r="272" spans="1:14" ht="18" customHeight="1" x14ac:dyDescent="0.2">
      <c r="A272" s="16" t="str">
        <f>'Fish Use'!A20</f>
        <v>CC2</v>
      </c>
      <c r="B272" s="16" t="str">
        <f>'Fish Use'!B20</f>
        <v>Catherine Creek</v>
      </c>
      <c r="C272" s="16" t="str">
        <f>'Fish Use'!D20</f>
        <v>Bull Trout</v>
      </c>
      <c r="D272" s="16" t="str">
        <f>'Fish Use'!E20</f>
        <v>Spawning &amp; Resident</v>
      </c>
      <c r="E272" s="16" t="str">
        <f>'Vulnerability Mapped'!C19</f>
        <v>Anthropogenic Barriers</v>
      </c>
      <c r="F272" s="18">
        <f>'Fish Use'!F20</f>
        <v>0.28029999999999999</v>
      </c>
      <c r="G272" s="18">
        <f>Population!D18</f>
        <v>0.6</v>
      </c>
      <c r="H272" s="19">
        <f>'Limiting Factors'!C23</f>
        <v>4.6399999999999997</v>
      </c>
      <c r="I272" s="18">
        <f>'Limiting Factors'!D23</f>
        <v>0.91900000000000004</v>
      </c>
      <c r="J272" s="17">
        <f>'Vulnerability Mapped'!D19</f>
        <v>10</v>
      </c>
      <c r="K272" s="17">
        <f>'Vulnerability Mapped'!E19</f>
        <v>10</v>
      </c>
      <c r="L272" s="18">
        <f>'Vulnerability Mapped'!H19</f>
        <v>0.42142857099999997</v>
      </c>
      <c r="M272" s="18">
        <f t="shared" si="8"/>
        <v>0.10855818774674468</v>
      </c>
      <c r="N272" s="18">
        <f t="shared" si="9"/>
        <v>6.51349126480468E-2</v>
      </c>
    </row>
    <row r="273" spans="1:14" ht="18" customHeight="1" x14ac:dyDescent="0.2">
      <c r="A273" s="16" t="str">
        <f>'Fish Use'!A20</f>
        <v>CC2</v>
      </c>
      <c r="B273" s="16" t="str">
        <f>'Fish Use'!B20</f>
        <v>Catherine Creek</v>
      </c>
      <c r="C273" s="16" t="str">
        <f>'Fish Use'!D20</f>
        <v>Bull Trout</v>
      </c>
      <c r="D273" s="16" t="str">
        <f>'Fish Use'!E20</f>
        <v>Spawning &amp; Resident</v>
      </c>
      <c r="E273" s="16" t="str">
        <f>'Vulnerability Mapped'!C27</f>
        <v>Riparian Condition</v>
      </c>
      <c r="F273" s="18">
        <f>'Fish Use'!F20</f>
        <v>0.28029999999999999</v>
      </c>
      <c r="G273" s="18">
        <f>Population!D18</f>
        <v>0.6</v>
      </c>
      <c r="H273" s="19">
        <f>'Limiting Factors'!C17</f>
        <v>3.44</v>
      </c>
      <c r="I273" s="18">
        <f>'Limiting Factors'!D17</f>
        <v>0.64900000000000002</v>
      </c>
      <c r="J273" s="17">
        <f>'Vulnerability Mapped'!D27</f>
        <v>4</v>
      </c>
      <c r="K273" s="17">
        <f>'Vulnerability Mapped'!E27</f>
        <v>4</v>
      </c>
      <c r="L273" s="18">
        <f>'Vulnerability Mapped'!H27</f>
        <v>0.80714285699999999</v>
      </c>
      <c r="M273" s="18">
        <f t="shared" si="8"/>
        <v>0.14683115068829791</v>
      </c>
      <c r="N273" s="18">
        <f t="shared" si="9"/>
        <v>8.8098690412978742E-2</v>
      </c>
    </row>
    <row r="274" spans="1:14" ht="18" customHeight="1" x14ac:dyDescent="0.2">
      <c r="A274" s="16" t="str">
        <f>'Fish Use'!A20</f>
        <v>CC2</v>
      </c>
      <c r="B274" s="16" t="str">
        <f>'Fish Use'!B20</f>
        <v>Catherine Creek</v>
      </c>
      <c r="C274" s="16" t="str">
        <f>'Fish Use'!D20</f>
        <v>Bull Trout</v>
      </c>
      <c r="D274" s="16" t="str">
        <f>'Fish Use'!E20</f>
        <v>Spawning &amp; Resident</v>
      </c>
      <c r="E274" s="16" t="str">
        <f>'Vulnerability Mapped'!C23</f>
        <v>Floodplain Condition</v>
      </c>
      <c r="F274" s="18">
        <f>'Fish Use'!F20</f>
        <v>0.28029999999999999</v>
      </c>
      <c r="G274" s="18">
        <f>Population!D18</f>
        <v>0.6</v>
      </c>
      <c r="H274" s="19">
        <f>'Limiting Factors'!C18</f>
        <v>3.95</v>
      </c>
      <c r="I274" s="18">
        <f>'Limiting Factors'!D18</f>
        <v>0.76375000000000004</v>
      </c>
      <c r="J274" s="17">
        <f>'Vulnerability Mapped'!D23</f>
        <v>11</v>
      </c>
      <c r="K274" s="17">
        <f>'Vulnerability Mapped'!E23</f>
        <v>11</v>
      </c>
      <c r="L274" s="18">
        <f>'Vulnerability Mapped'!H23</f>
        <v>0.35714285699999998</v>
      </c>
      <c r="M274" s="18">
        <f t="shared" si="8"/>
        <v>7.645683032656013E-2</v>
      </c>
      <c r="N274" s="18">
        <f t="shared" si="9"/>
        <v>4.5874098195936075E-2</v>
      </c>
    </row>
    <row r="275" spans="1:14" ht="18" customHeight="1" x14ac:dyDescent="0.2">
      <c r="A275" s="16" t="str">
        <f>'Fish Use'!A20</f>
        <v>CC2</v>
      </c>
      <c r="B275" s="16" t="str">
        <f>'Fish Use'!B20</f>
        <v>Catherine Creek</v>
      </c>
      <c r="C275" s="16" t="str">
        <f>'Fish Use'!D20</f>
        <v>Bull Trout</v>
      </c>
      <c r="D275" s="16" t="str">
        <f>'Fish Use'!E20</f>
        <v>Spawning &amp; Resident</v>
      </c>
      <c r="E275" s="16" t="str">
        <f>'Vulnerability Mapped'!C28</f>
        <v>Side Channel and Wetland Habitat</v>
      </c>
      <c r="F275" s="18">
        <f>'Fish Use'!F20</f>
        <v>0.28029999999999999</v>
      </c>
      <c r="G275" s="18">
        <f>Population!D18</f>
        <v>0.6</v>
      </c>
      <c r="H275" s="19">
        <f>'Limiting Factors'!C19</f>
        <v>4.37</v>
      </c>
      <c r="I275" s="18">
        <f>'Limiting Factors'!D19</f>
        <v>0.85824999999999996</v>
      </c>
      <c r="J275" s="17">
        <f>'Vulnerability Mapped'!D28</f>
        <v>7</v>
      </c>
      <c r="K275" s="17">
        <f>'Vulnerability Mapped'!E28</f>
        <v>7</v>
      </c>
      <c r="L275" s="18">
        <f>'Vulnerability Mapped'!H28</f>
        <v>0.61428571399999998</v>
      </c>
      <c r="M275" s="18">
        <f t="shared" si="8"/>
        <v>0.14777716314555214</v>
      </c>
      <c r="N275" s="18">
        <f t="shared" si="9"/>
        <v>8.8666297887331283E-2</v>
      </c>
    </row>
    <row r="276" spans="1:14" ht="18" customHeight="1" x14ac:dyDescent="0.2">
      <c r="A276" s="16" t="str">
        <f>'Fish Use'!A20</f>
        <v>CC2</v>
      </c>
      <c r="B276" s="16" t="str">
        <f>'Fish Use'!B20</f>
        <v>Catherine Creek</v>
      </c>
      <c r="C276" s="16" t="str">
        <f>'Fish Use'!D20</f>
        <v>Bull Trout</v>
      </c>
      <c r="D276" s="16" t="str">
        <f>'Fish Use'!E20</f>
        <v>Spawning &amp; Resident</v>
      </c>
      <c r="E276" s="16" t="str">
        <f>'Vulnerability Mapped'!C20</f>
        <v>Channel and Habitat Structure</v>
      </c>
      <c r="F276" s="18">
        <f>'Fish Use'!F20</f>
        <v>0.28029999999999999</v>
      </c>
      <c r="G276" s="18">
        <f>Population!D18</f>
        <v>0.6</v>
      </c>
      <c r="H276" s="19">
        <f>'Limiting Factors'!C20</f>
        <v>4.37</v>
      </c>
      <c r="I276" s="18">
        <f>'Limiting Factors'!D20</f>
        <v>0.85824999999999996</v>
      </c>
      <c r="J276" s="17">
        <f>'Vulnerability Mapped'!D20</f>
        <v>3</v>
      </c>
      <c r="K276" s="17">
        <f>'Vulnerability Mapped'!E20</f>
        <v>3</v>
      </c>
      <c r="L276" s="18">
        <f>'Vulnerability Mapped'!H20</f>
        <v>0.87142857100000004</v>
      </c>
      <c r="M276" s="18">
        <f t="shared" si="8"/>
        <v>0.20963737096832821</v>
      </c>
      <c r="N276" s="18">
        <f t="shared" si="9"/>
        <v>0.12578242258099692</v>
      </c>
    </row>
    <row r="277" spans="1:14" ht="18" customHeight="1" x14ac:dyDescent="0.2">
      <c r="A277" s="16" t="str">
        <f>'Fish Use'!A20</f>
        <v>CC2</v>
      </c>
      <c r="B277" s="16" t="str">
        <f>'Fish Use'!B20</f>
        <v>Catherine Creek</v>
      </c>
      <c r="C277" s="16" t="str">
        <f>'Fish Use'!D20</f>
        <v>Bull Trout</v>
      </c>
      <c r="D277" s="16" t="str">
        <f>'Fish Use'!E20</f>
        <v>Spawning &amp; Resident</v>
      </c>
      <c r="E277" s="16" t="str">
        <f>'Vulnerability Mapped'!C22</f>
        <v>Decreased Water Quantity</v>
      </c>
      <c r="F277" s="18">
        <f>'Fish Use'!F20</f>
        <v>0.28029999999999999</v>
      </c>
      <c r="G277" s="18">
        <f>Population!D18</f>
        <v>0.6</v>
      </c>
      <c r="H277" s="19">
        <f>'Limiting Factors'!C27</f>
        <v>4.3099999999999996</v>
      </c>
      <c r="I277" s="18">
        <f>'Limiting Factors'!D27</f>
        <v>0.84475</v>
      </c>
      <c r="J277" s="17">
        <f>'Vulnerability Mapped'!D22</f>
        <v>8</v>
      </c>
      <c r="K277" s="17">
        <f>'Vulnerability Mapped'!E22</f>
        <v>8</v>
      </c>
      <c r="L277" s="18">
        <f>'Vulnerability Mapped'!H22</f>
        <v>0.55000000000000004</v>
      </c>
      <c r="M277" s="18">
        <f t="shared" si="8"/>
        <v>0.13023088375</v>
      </c>
      <c r="N277" s="18">
        <f t="shared" si="9"/>
        <v>7.8138530249999991E-2</v>
      </c>
    </row>
    <row r="278" spans="1:14" ht="18" customHeight="1" x14ac:dyDescent="0.2">
      <c r="A278" s="16" t="str">
        <f>'Fish Use'!A20</f>
        <v>CC2</v>
      </c>
      <c r="B278" s="16" t="str">
        <f>'Fish Use'!B20</f>
        <v>Catherine Creek</v>
      </c>
      <c r="C278" s="16" t="str">
        <f>'Fish Use'!D20</f>
        <v>Bull Trout</v>
      </c>
      <c r="D278" s="16" t="str">
        <f>'Fish Use'!E20</f>
        <v>Spawning &amp; Resident</v>
      </c>
      <c r="E278" s="16" t="str">
        <f>'Vulnerability Mapped'!C17</f>
        <v>Altered Flow Timing</v>
      </c>
      <c r="F278" s="18">
        <f>'Fish Use'!F20</f>
        <v>0.28029999999999999</v>
      </c>
      <c r="G278" s="18">
        <f>Population!D18</f>
        <v>0.6</v>
      </c>
      <c r="H278" s="19">
        <f>'Limiting Factors'!C28</f>
        <v>4.3099999999999996</v>
      </c>
      <c r="I278" s="18">
        <f>'Limiting Factors'!D28</f>
        <v>0.84475</v>
      </c>
      <c r="J278" s="17">
        <f>'Vulnerability Mapped'!D17</f>
        <v>13</v>
      </c>
      <c r="K278" s="17">
        <f>'Vulnerability Mapped'!E17</f>
        <v>13</v>
      </c>
      <c r="L278" s="18">
        <f>'Vulnerability Mapped'!H17</f>
        <v>0.22857142899999999</v>
      </c>
      <c r="M278" s="18">
        <f t="shared" si="8"/>
        <v>5.4121925815764318E-2</v>
      </c>
      <c r="N278" s="18">
        <f t="shared" si="9"/>
        <v>3.2473155489458588E-2</v>
      </c>
    </row>
    <row r="279" spans="1:14" ht="18" customHeight="1" x14ac:dyDescent="0.2">
      <c r="A279" s="16" t="str">
        <f>'Fish Use'!A20</f>
        <v>CC2</v>
      </c>
      <c r="B279" s="16" t="str">
        <f>'Fish Use'!B20</f>
        <v>Catherine Creek</v>
      </c>
      <c r="C279" s="16" t="str">
        <f>'Fish Use'!D20</f>
        <v>Bull Trout</v>
      </c>
      <c r="D279" s="16" t="str">
        <f>'Fish Use'!E20</f>
        <v>Spawning &amp; Resident</v>
      </c>
      <c r="E279" s="16" t="str">
        <f>'Vulnerability Mapped'!C21</f>
        <v>Decreased Sediment Quantity</v>
      </c>
      <c r="F279" s="18">
        <f>'Fish Use'!F20</f>
        <v>0.28029999999999999</v>
      </c>
      <c r="G279" s="18">
        <f>Population!D18</f>
        <v>0.6</v>
      </c>
      <c r="H279" s="19">
        <f>'Limiting Factors'!C21</f>
        <v>2.4900000000000002</v>
      </c>
      <c r="I279" s="18">
        <f>'Limiting Factors'!D21</f>
        <v>0.43525000000000003</v>
      </c>
      <c r="J279" s="17">
        <f>'Vulnerability Mapped'!D21</f>
        <v>5</v>
      </c>
      <c r="K279" s="17">
        <f>'Vulnerability Mapped'!E21</f>
        <v>5</v>
      </c>
      <c r="L279" s="18">
        <f>'Vulnerability Mapped'!H21</f>
        <v>0.74285714300000005</v>
      </c>
      <c r="M279" s="18">
        <f t="shared" si="8"/>
        <v>9.0628998588857229E-2</v>
      </c>
      <c r="N279" s="18">
        <f t="shared" si="9"/>
        <v>5.4377399153314333E-2</v>
      </c>
    </row>
    <row r="280" spans="1:14" ht="18" customHeight="1" x14ac:dyDescent="0.2">
      <c r="A280" s="16" t="str">
        <f>'Fish Use'!A20</f>
        <v>CC2</v>
      </c>
      <c r="B280" s="16" t="str">
        <f>'Fish Use'!B20</f>
        <v>Catherine Creek</v>
      </c>
      <c r="C280" s="16" t="str">
        <f>'Fish Use'!D20</f>
        <v>Bull Trout</v>
      </c>
      <c r="D280" s="16" t="str">
        <f>'Fish Use'!E20</f>
        <v>Spawning &amp; Resident</v>
      </c>
      <c r="E280" s="16" t="str">
        <f>'Vulnerability Mapped'!C24</f>
        <v>Increased Sediment Quantity</v>
      </c>
      <c r="F280" s="18">
        <f>'Fish Use'!F20</f>
        <v>0.28029999999999999</v>
      </c>
      <c r="G280" s="18">
        <f>Population!D18</f>
        <v>0.6</v>
      </c>
      <c r="H280" s="19">
        <f>'Limiting Factors'!C22</f>
        <v>4.32</v>
      </c>
      <c r="I280" s="18">
        <f>'Limiting Factors'!D22</f>
        <v>0.84699999999999998</v>
      </c>
      <c r="J280" s="17">
        <f>'Vulnerability Mapped'!D24</f>
        <v>6</v>
      </c>
      <c r="K280" s="17">
        <f>'Vulnerability Mapped'!E24</f>
        <v>6</v>
      </c>
      <c r="L280" s="18">
        <f>'Vulnerability Mapped'!H24</f>
        <v>0.678571429</v>
      </c>
      <c r="M280" s="18">
        <f t="shared" si="8"/>
        <v>0.16110242510174888</v>
      </c>
      <c r="N280" s="18">
        <f t="shared" si="9"/>
        <v>9.6661455061049326E-2</v>
      </c>
    </row>
    <row r="281" spans="1:14" ht="18" customHeight="1" x14ac:dyDescent="0.2">
      <c r="A281" s="16" t="str">
        <f>'Fish Use'!A20</f>
        <v>CC2</v>
      </c>
      <c r="B281" s="16" t="str">
        <f>'Fish Use'!B20</f>
        <v>Catherine Creek</v>
      </c>
      <c r="C281" s="16" t="str">
        <f>'Fish Use'!D20</f>
        <v>Bull Trout</v>
      </c>
      <c r="D281" s="16" t="str">
        <f>'Fish Use'!E20</f>
        <v>Spawning &amp; Resident</v>
      </c>
      <c r="E281" s="16" t="str">
        <f>'Vulnerability Mapped'!C29</f>
        <v>Summer Water Temperature</v>
      </c>
      <c r="F281" s="18">
        <f>'Fish Use'!F20</f>
        <v>0.28029999999999999</v>
      </c>
      <c r="G281" s="18">
        <f>Population!D18</f>
        <v>0.6</v>
      </c>
      <c r="H281" s="19">
        <f>'Limiting Factors'!C29</f>
        <v>3.42</v>
      </c>
      <c r="I281" s="18">
        <f>'Limiting Factors'!D29</f>
        <v>0.64449999999999996</v>
      </c>
      <c r="J281" s="17">
        <f>'Vulnerability Mapped'!D29</f>
        <v>1</v>
      </c>
      <c r="K281" s="17">
        <f>'Vulnerability Mapped'!E29</f>
        <v>1</v>
      </c>
      <c r="L281" s="18">
        <f>'Vulnerability Mapped'!H29</f>
        <v>1</v>
      </c>
      <c r="M281" s="18">
        <f t="shared" si="8"/>
        <v>0.18065334999999999</v>
      </c>
      <c r="N281" s="18">
        <f t="shared" si="9"/>
        <v>0.10839201</v>
      </c>
    </row>
    <row r="282" spans="1:14" ht="18" customHeight="1" x14ac:dyDescent="0.2">
      <c r="A282" s="16" t="str">
        <f>'Fish Use'!A20</f>
        <v>CC2</v>
      </c>
      <c r="B282" s="16" t="str">
        <f>'Fish Use'!B20</f>
        <v>Catherine Creek</v>
      </c>
      <c r="C282" s="16" t="str">
        <f>'Fish Use'!D20</f>
        <v>Bull Trout</v>
      </c>
      <c r="D282" s="16" t="str">
        <f>'Fish Use'!E20</f>
        <v>Spawning &amp; Resident</v>
      </c>
      <c r="E282" s="16" t="str">
        <f>'Vulnerability Mapped'!C31</f>
        <v>Winter Water Temperature</v>
      </c>
      <c r="F282" s="18">
        <f>'Fish Use'!F20</f>
        <v>0.28029999999999999</v>
      </c>
      <c r="G282" s="18">
        <f>Population!D18</f>
        <v>0.6</v>
      </c>
      <c r="H282" s="19">
        <f>'Limiting Factors'!C30</f>
        <v>3.91</v>
      </c>
      <c r="I282" s="18">
        <f>'Limiting Factors'!D30</f>
        <v>0.75475000000000003</v>
      </c>
      <c r="J282" s="17">
        <f>'Vulnerability Mapped'!D31</f>
        <v>12</v>
      </c>
      <c r="K282" s="17">
        <f>'Vulnerability Mapped'!E31</f>
        <v>12</v>
      </c>
      <c r="L282" s="18">
        <f>'Vulnerability Mapped'!H31</f>
        <v>0.29285714299999999</v>
      </c>
      <c r="M282" s="18">
        <f t="shared" si="8"/>
        <v>6.1955810208793767E-2</v>
      </c>
      <c r="N282" s="18">
        <f t="shared" si="9"/>
        <v>3.717348612527626E-2</v>
      </c>
    </row>
    <row r="283" spans="1:14" ht="18" customHeight="1" x14ac:dyDescent="0.2">
      <c r="A283" s="16" t="str">
        <f>'Fish Use'!A20</f>
        <v>CC2</v>
      </c>
      <c r="B283" s="16" t="str">
        <f>'Fish Use'!B20</f>
        <v>Catherine Creek</v>
      </c>
      <c r="C283" s="16" t="str">
        <f>'Fish Use'!D20</f>
        <v>Bull Trout</v>
      </c>
      <c r="D283" s="16" t="str">
        <f>'Fish Use'!E20</f>
        <v>Spawning &amp; Resident</v>
      </c>
      <c r="E283" s="16" t="str">
        <f>'Vulnerability Mapped'!C30</f>
        <v>Water Quality</v>
      </c>
      <c r="F283" s="18">
        <f>'Fish Use'!F20</f>
        <v>0.28029999999999999</v>
      </c>
      <c r="G283" s="18">
        <f>Population!D18</f>
        <v>0.6</v>
      </c>
      <c r="H283" s="19">
        <f>'Limiting Factors'!C31</f>
        <v>4.6399999999999997</v>
      </c>
      <c r="I283" s="18">
        <f>'Limiting Factors'!D31</f>
        <v>0.91900000000000004</v>
      </c>
      <c r="J283" s="17">
        <f>'Vulnerability Mapped'!D30</f>
        <v>15</v>
      </c>
      <c r="K283" s="17">
        <f>'Vulnerability Mapped'!E30</f>
        <v>15</v>
      </c>
      <c r="L283" s="18">
        <f>'Vulnerability Mapped'!H30</f>
        <v>0.1</v>
      </c>
      <c r="M283" s="18">
        <f t="shared" si="8"/>
        <v>2.5759569999999999E-2</v>
      </c>
      <c r="N283" s="18">
        <f t="shared" si="9"/>
        <v>1.5455741999999998E-2</v>
      </c>
    </row>
    <row r="284" spans="1:14" ht="18" customHeight="1" x14ac:dyDescent="0.2">
      <c r="A284" s="16" t="str">
        <f>'Fish Use'!A20</f>
        <v>CC2</v>
      </c>
      <c r="B284" s="16" t="str">
        <f>'Fish Use'!B20</f>
        <v>Catherine Creek</v>
      </c>
      <c r="C284" s="16" t="str">
        <f>'Fish Use'!D20</f>
        <v>Bull Trout</v>
      </c>
      <c r="D284" s="16" t="str">
        <f>'Fish Use'!E20</f>
        <v>Spawning &amp; Resident</v>
      </c>
      <c r="E284" s="16" t="str">
        <f>'Vulnerability Mapped'!C26</f>
        <v>Predation</v>
      </c>
      <c r="F284" s="18">
        <f>'Fish Use'!F20</f>
        <v>0.28029999999999999</v>
      </c>
      <c r="G284" s="18">
        <f>Population!D18</f>
        <v>0.6</v>
      </c>
      <c r="H284" s="19">
        <f>'Limiting Factors'!C24</f>
        <v>4.22</v>
      </c>
      <c r="I284" s="18">
        <f>'Limiting Factors'!D24</f>
        <v>0.82450000000000001</v>
      </c>
      <c r="J284" s="17">
        <f>'Vulnerability Mapped'!D26</f>
        <v>9</v>
      </c>
      <c r="K284" s="17">
        <f>'Vulnerability Mapped'!E26</f>
        <v>9</v>
      </c>
      <c r="L284" s="18">
        <f>'Vulnerability Mapped'!H26</f>
        <v>0.485714286</v>
      </c>
      <c r="M284" s="18">
        <f t="shared" si="8"/>
        <v>0.1122521414946021</v>
      </c>
      <c r="N284" s="18">
        <f t="shared" si="9"/>
        <v>6.735128489676126E-2</v>
      </c>
    </row>
    <row r="285" spans="1:14" ht="18" customHeight="1" x14ac:dyDescent="0.2">
      <c r="A285" s="16" t="str">
        <f>'Fish Use'!A20</f>
        <v>CC2</v>
      </c>
      <c r="B285" s="16" t="str">
        <f>'Fish Use'!B20</f>
        <v>Catherine Creek</v>
      </c>
      <c r="C285" s="16" t="str">
        <f>'Fish Use'!D20</f>
        <v>Bull Trout</v>
      </c>
      <c r="D285" s="16" t="str">
        <f>'Fish Use'!E20</f>
        <v>Spawning &amp; Resident</v>
      </c>
      <c r="E285" s="16" t="str">
        <f>'Vulnerability Mapped'!C18</f>
        <v>Altered Primary Productivity</v>
      </c>
      <c r="F285" s="18">
        <f>'Fish Use'!F20</f>
        <v>0.28029999999999999</v>
      </c>
      <c r="G285" s="18">
        <f>Population!D18</f>
        <v>0.6</v>
      </c>
      <c r="H285" s="19">
        <f>'Limiting Factors'!C25</f>
        <v>4.3099999999999996</v>
      </c>
      <c r="I285" s="18">
        <f>'Limiting Factors'!D25</f>
        <v>0.84475</v>
      </c>
      <c r="J285" s="17">
        <f>'Vulnerability Mapped'!D18</f>
        <v>14</v>
      </c>
      <c r="K285" s="17">
        <f>'Vulnerability Mapped'!E18</f>
        <v>14</v>
      </c>
      <c r="L285" s="18">
        <f>'Vulnerability Mapped'!H18</f>
        <v>0.164285714</v>
      </c>
      <c r="M285" s="18">
        <f t="shared" si="8"/>
        <v>3.8900134039490449E-2</v>
      </c>
      <c r="N285" s="18">
        <f t="shared" si="9"/>
        <v>2.334008042369427E-2</v>
      </c>
    </row>
    <row r="286" spans="1:14" ht="18" customHeight="1" x14ac:dyDescent="0.2">
      <c r="A286" s="16" t="str">
        <f>'Fish Use'!A20</f>
        <v>CC2</v>
      </c>
      <c r="B286" s="16" t="str">
        <f>'Fish Use'!B20</f>
        <v>Catherine Creek</v>
      </c>
      <c r="C286" s="16" t="str">
        <f>'Fish Use'!D20</f>
        <v>Bull Trout</v>
      </c>
      <c r="D286" s="16" t="str">
        <f>'Fish Use'!E20</f>
        <v>Spawning &amp; Resident</v>
      </c>
      <c r="E286" s="16" t="str">
        <f>'Vulnerability Mapped'!C25</f>
        <v>Non-Native Species Interactions and Competition</v>
      </c>
      <c r="F286" s="18">
        <f>'Fish Use'!F20</f>
        <v>0.28029999999999999</v>
      </c>
      <c r="G286" s="18">
        <f>Population!D18</f>
        <v>0.6</v>
      </c>
      <c r="H286" s="19">
        <f>'Limiting Factors'!C26</f>
        <v>3.91</v>
      </c>
      <c r="I286" s="18">
        <f>'Limiting Factors'!D26</f>
        <v>0.75475000000000003</v>
      </c>
      <c r="J286" s="17">
        <f>'Vulnerability Mapped'!D25</f>
        <v>2</v>
      </c>
      <c r="K286" s="17">
        <f>'Vulnerability Mapped'!E25</f>
        <v>2</v>
      </c>
      <c r="L286" s="18">
        <f>'Vulnerability Mapped'!H25</f>
        <v>0.93571428599999995</v>
      </c>
      <c r="M286" s="18">
        <f t="shared" si="8"/>
        <v>0.19795636916758752</v>
      </c>
      <c r="N286" s="18">
        <f t="shared" si="9"/>
        <v>0.1187738215005525</v>
      </c>
    </row>
    <row r="287" spans="1:14" ht="18" customHeight="1" x14ac:dyDescent="0.2">
      <c r="A287" s="16" t="str">
        <f>'Fish Use'!A21</f>
        <v>CC2</v>
      </c>
      <c r="B287" s="16" t="str">
        <f>'Fish Use'!B21</f>
        <v>Catherine Creek</v>
      </c>
      <c r="C287" s="16" t="str">
        <f>'Fish Use'!D21</f>
        <v>Bull Trout</v>
      </c>
      <c r="D287" s="16" t="str">
        <f>'Fish Use'!E21</f>
        <v>FMO</v>
      </c>
      <c r="E287" s="16" t="str">
        <f>'Vulnerability Mapped'!C4</f>
        <v>Anthropogenic Barriers</v>
      </c>
      <c r="F287" s="18">
        <f>'Fish Use'!F21</f>
        <v>0.28029999999999999</v>
      </c>
      <c r="G287" s="18">
        <f>Population!D19</f>
        <v>0.4</v>
      </c>
      <c r="H287" s="19">
        <f>'Limiting Factors'!C23</f>
        <v>4.6399999999999997</v>
      </c>
      <c r="I287" s="18">
        <f>'Limiting Factors'!D23</f>
        <v>0.91900000000000004</v>
      </c>
      <c r="J287" s="17">
        <f>'Vulnerability Mapped'!D4</f>
        <v>3</v>
      </c>
      <c r="K287" s="17">
        <f>'Vulnerability Mapped'!E4</f>
        <v>3</v>
      </c>
      <c r="L287" s="18">
        <f>'Vulnerability Mapped'!H4</f>
        <v>0.87142857100000004</v>
      </c>
      <c r="M287" s="18">
        <f t="shared" si="8"/>
        <v>0.22447625274674471</v>
      </c>
      <c r="N287" s="18">
        <f t="shared" si="9"/>
        <v>8.9790501098697892E-2</v>
      </c>
    </row>
    <row r="288" spans="1:14" ht="18" customHeight="1" x14ac:dyDescent="0.2">
      <c r="A288" s="16" t="str">
        <f>'Fish Use'!A21</f>
        <v>CC2</v>
      </c>
      <c r="B288" s="16" t="str">
        <f>'Fish Use'!B21</f>
        <v>Catherine Creek</v>
      </c>
      <c r="C288" s="16" t="str">
        <f>'Fish Use'!D21</f>
        <v>Bull Trout</v>
      </c>
      <c r="D288" s="16" t="str">
        <f>'Fish Use'!E21</f>
        <v>FMO</v>
      </c>
      <c r="E288" s="16" t="str">
        <f>'Vulnerability Mapped'!C12</f>
        <v>Riparian Condition</v>
      </c>
      <c r="F288" s="18">
        <f>'Fish Use'!F21</f>
        <v>0.28029999999999999</v>
      </c>
      <c r="G288" s="18">
        <f>Population!D19</f>
        <v>0.4</v>
      </c>
      <c r="H288" s="19">
        <f>'Limiting Factors'!C17</f>
        <v>3.44</v>
      </c>
      <c r="I288" s="18">
        <f>'Limiting Factors'!D17</f>
        <v>0.64900000000000002</v>
      </c>
      <c r="J288" s="17">
        <f>'Vulnerability Mapped'!D12</f>
        <v>5</v>
      </c>
      <c r="K288" s="17">
        <f>'Vulnerability Mapped'!E12</f>
        <v>5</v>
      </c>
      <c r="L288" s="18">
        <f>'Vulnerability Mapped'!H12</f>
        <v>0.74285714300000005</v>
      </c>
      <c r="M288" s="18">
        <f t="shared" si="8"/>
        <v>0.13513663431170211</v>
      </c>
      <c r="N288" s="18">
        <f t="shared" si="9"/>
        <v>5.4054653724680851E-2</v>
      </c>
    </row>
    <row r="289" spans="1:14" ht="18" customHeight="1" x14ac:dyDescent="0.2">
      <c r="A289" s="16" t="str">
        <f>'Fish Use'!A21</f>
        <v>CC2</v>
      </c>
      <c r="B289" s="16" t="str">
        <f>'Fish Use'!B21</f>
        <v>Catherine Creek</v>
      </c>
      <c r="C289" s="16" t="str">
        <f>'Fish Use'!D21</f>
        <v>Bull Trout</v>
      </c>
      <c r="D289" s="16" t="str">
        <f>'Fish Use'!E21</f>
        <v>FMO</v>
      </c>
      <c r="E289" s="16" t="str">
        <f>'Vulnerability Mapped'!C8</f>
        <v>Floodplain Condition</v>
      </c>
      <c r="F289" s="18">
        <f>'Fish Use'!F21</f>
        <v>0.28029999999999999</v>
      </c>
      <c r="G289" s="18">
        <f>Population!D19</f>
        <v>0.4</v>
      </c>
      <c r="H289" s="19">
        <f>'Limiting Factors'!C18</f>
        <v>3.95</v>
      </c>
      <c r="I289" s="18">
        <f>'Limiting Factors'!D18</f>
        <v>0.76375000000000004</v>
      </c>
      <c r="J289" s="17">
        <f>'Vulnerability Mapped'!D8</f>
        <v>9</v>
      </c>
      <c r="K289" s="17">
        <f>'Vulnerability Mapped'!E8</f>
        <v>9</v>
      </c>
      <c r="L289" s="18">
        <f>'Vulnerability Mapped'!H8</f>
        <v>0.485714286</v>
      </c>
      <c r="M289" s="18">
        <f t="shared" si="8"/>
        <v>0.10398128934687975</v>
      </c>
      <c r="N289" s="18">
        <f t="shared" si="9"/>
        <v>4.1592515738751903E-2</v>
      </c>
    </row>
    <row r="290" spans="1:14" ht="18" customHeight="1" x14ac:dyDescent="0.2">
      <c r="A290" s="16" t="str">
        <f>'Fish Use'!A21</f>
        <v>CC2</v>
      </c>
      <c r="B290" s="16" t="str">
        <f>'Fish Use'!B21</f>
        <v>Catherine Creek</v>
      </c>
      <c r="C290" s="16" t="str">
        <f>'Fish Use'!D21</f>
        <v>Bull Trout</v>
      </c>
      <c r="D290" s="16" t="str">
        <f>'Fish Use'!E21</f>
        <v>FMO</v>
      </c>
      <c r="E290" s="16" t="str">
        <f>'Vulnerability Mapped'!C13</f>
        <v>Side Channel and Wetland Habitat</v>
      </c>
      <c r="F290" s="18">
        <f>'Fish Use'!F21</f>
        <v>0.28029999999999999</v>
      </c>
      <c r="G290" s="18">
        <f>Population!D19</f>
        <v>0.4</v>
      </c>
      <c r="H290" s="19">
        <f>'Limiting Factors'!C19</f>
        <v>4.37</v>
      </c>
      <c r="I290" s="18">
        <f>'Limiting Factors'!D19</f>
        <v>0.85824999999999996</v>
      </c>
      <c r="J290" s="17">
        <f>'Vulnerability Mapped'!D13</f>
        <v>8</v>
      </c>
      <c r="K290" s="17">
        <f>'Vulnerability Mapped'!E13</f>
        <v>8</v>
      </c>
      <c r="L290" s="18">
        <f>'Vulnerability Mapped'!H13</f>
        <v>0.55000000000000004</v>
      </c>
      <c r="M290" s="18">
        <f t="shared" si="8"/>
        <v>0.13231211125</v>
      </c>
      <c r="N290" s="18">
        <f t="shared" si="9"/>
        <v>5.2924844500000005E-2</v>
      </c>
    </row>
    <row r="291" spans="1:14" ht="18" customHeight="1" x14ac:dyDescent="0.2">
      <c r="A291" s="16" t="str">
        <f>'Fish Use'!A21</f>
        <v>CC2</v>
      </c>
      <c r="B291" s="16" t="str">
        <f>'Fish Use'!B21</f>
        <v>Catherine Creek</v>
      </c>
      <c r="C291" s="16" t="str">
        <f>'Fish Use'!D21</f>
        <v>Bull Trout</v>
      </c>
      <c r="D291" s="16" t="str">
        <f>'Fish Use'!E21</f>
        <v>FMO</v>
      </c>
      <c r="E291" s="16" t="str">
        <f>'Vulnerability Mapped'!C5</f>
        <v>Channel and Habitat Structure</v>
      </c>
      <c r="F291" s="18">
        <f>'Fish Use'!F21</f>
        <v>0.28029999999999999</v>
      </c>
      <c r="G291" s="18">
        <f>Population!D19</f>
        <v>0.4</v>
      </c>
      <c r="H291" s="19">
        <f>'Limiting Factors'!C20</f>
        <v>4.37</v>
      </c>
      <c r="I291" s="18">
        <f>'Limiting Factors'!D20</f>
        <v>0.85824999999999996</v>
      </c>
      <c r="J291" s="17">
        <f>'Vulnerability Mapped'!D5</f>
        <v>4</v>
      </c>
      <c r="K291" s="17">
        <f>'Vulnerability Mapped'!E5</f>
        <v>4</v>
      </c>
      <c r="L291" s="18">
        <f>'Vulnerability Mapped'!H5</f>
        <v>0.80714285699999999</v>
      </c>
      <c r="M291" s="18">
        <f t="shared" si="8"/>
        <v>0.19417231907277605</v>
      </c>
      <c r="N291" s="18">
        <f t="shared" si="9"/>
        <v>7.7668927629110429E-2</v>
      </c>
    </row>
    <row r="292" spans="1:14" ht="18" customHeight="1" x14ac:dyDescent="0.2">
      <c r="A292" s="16" t="str">
        <f>'Fish Use'!A21</f>
        <v>CC2</v>
      </c>
      <c r="B292" s="16" t="str">
        <f>'Fish Use'!B21</f>
        <v>Catherine Creek</v>
      </c>
      <c r="C292" s="16" t="str">
        <f>'Fish Use'!D21</f>
        <v>Bull Trout</v>
      </c>
      <c r="D292" s="16" t="str">
        <f>'Fish Use'!E21</f>
        <v>FMO</v>
      </c>
      <c r="E292" s="16" t="str">
        <f>'Vulnerability Mapped'!C7</f>
        <v>Decreased Water Quantity</v>
      </c>
      <c r="F292" s="18">
        <f>'Fish Use'!F21</f>
        <v>0.28029999999999999</v>
      </c>
      <c r="G292" s="18">
        <f>Population!D19</f>
        <v>0.4</v>
      </c>
      <c r="H292" s="19">
        <f>'Limiting Factors'!C27</f>
        <v>4.3099999999999996</v>
      </c>
      <c r="I292" s="18">
        <f>'Limiting Factors'!D27</f>
        <v>0.84475</v>
      </c>
      <c r="J292" s="17">
        <f>'Vulnerability Mapped'!D7</f>
        <v>2</v>
      </c>
      <c r="K292" s="17">
        <f>'Vulnerability Mapped'!E7</f>
        <v>2</v>
      </c>
      <c r="L292" s="18">
        <f>'Vulnerability Mapped'!H7</f>
        <v>0.93571428599999995</v>
      </c>
      <c r="M292" s="18">
        <f t="shared" si="8"/>
        <v>0.22156163346050953</v>
      </c>
      <c r="N292" s="18">
        <f t="shared" si="9"/>
        <v>8.8624653384203819E-2</v>
      </c>
    </row>
    <row r="293" spans="1:14" ht="18" customHeight="1" x14ac:dyDescent="0.2">
      <c r="A293" s="16" t="str">
        <f>'Fish Use'!A21</f>
        <v>CC2</v>
      </c>
      <c r="B293" s="16" t="str">
        <f>'Fish Use'!B21</f>
        <v>Catherine Creek</v>
      </c>
      <c r="C293" s="16" t="str">
        <f>'Fish Use'!D21</f>
        <v>Bull Trout</v>
      </c>
      <c r="D293" s="16" t="str">
        <f>'Fish Use'!E21</f>
        <v>FMO</v>
      </c>
      <c r="E293" s="16" t="str">
        <f>'Vulnerability Mapped'!C2</f>
        <v>Altered Flow Timing</v>
      </c>
      <c r="F293" s="18">
        <f>'Fish Use'!F21</f>
        <v>0.28029999999999999</v>
      </c>
      <c r="G293" s="18">
        <f>Population!D19</f>
        <v>0.4</v>
      </c>
      <c r="H293" s="19">
        <f>'Limiting Factors'!C28</f>
        <v>4.3099999999999996</v>
      </c>
      <c r="I293" s="18">
        <f>'Limiting Factors'!D28</f>
        <v>0.84475</v>
      </c>
      <c r="J293" s="17">
        <f>'Vulnerability Mapped'!D2</f>
        <v>11</v>
      </c>
      <c r="K293" s="17">
        <f>'Vulnerability Mapped'!E2</f>
        <v>11</v>
      </c>
      <c r="L293" s="18">
        <f>'Vulnerability Mapped'!H2</f>
        <v>0.35714285699999998</v>
      </c>
      <c r="M293" s="18">
        <f t="shared" si="8"/>
        <v>8.456550889474522E-2</v>
      </c>
      <c r="N293" s="18">
        <f t="shared" si="9"/>
        <v>3.3826203557898088E-2</v>
      </c>
    </row>
    <row r="294" spans="1:14" ht="18" customHeight="1" x14ac:dyDescent="0.2">
      <c r="A294" s="16" t="str">
        <f>'Fish Use'!A21</f>
        <v>CC2</v>
      </c>
      <c r="B294" s="16" t="str">
        <f>'Fish Use'!B21</f>
        <v>Catherine Creek</v>
      </c>
      <c r="C294" s="16" t="str">
        <f>'Fish Use'!D21</f>
        <v>Bull Trout</v>
      </c>
      <c r="D294" s="16" t="str">
        <f>'Fish Use'!E21</f>
        <v>FMO</v>
      </c>
      <c r="E294" s="16" t="str">
        <f>'Vulnerability Mapped'!C6</f>
        <v>Decreased Sediment Quantity</v>
      </c>
      <c r="F294" s="18">
        <f>'Fish Use'!F21</f>
        <v>0.28029999999999999</v>
      </c>
      <c r="G294" s="18">
        <f>Population!D19</f>
        <v>0.4</v>
      </c>
      <c r="H294" s="19">
        <f>'Limiting Factors'!C21</f>
        <v>2.4900000000000002</v>
      </c>
      <c r="I294" s="18">
        <f>'Limiting Factors'!D21</f>
        <v>0.43525000000000003</v>
      </c>
      <c r="J294" s="17">
        <f>'Vulnerability Mapped'!D6</f>
        <v>13</v>
      </c>
      <c r="K294" s="17">
        <f>'Vulnerability Mapped'!E6</f>
        <v>13</v>
      </c>
      <c r="L294" s="18">
        <f>'Vulnerability Mapped'!H6</f>
        <v>0.22857142899999999</v>
      </c>
      <c r="M294" s="18">
        <f t="shared" si="8"/>
        <v>2.7885845766571674E-2</v>
      </c>
      <c r="N294" s="18">
        <f t="shared" si="9"/>
        <v>1.115433830662867E-2</v>
      </c>
    </row>
    <row r="295" spans="1:14" ht="18" customHeight="1" x14ac:dyDescent="0.2">
      <c r="A295" s="16" t="str">
        <f>'Fish Use'!A21</f>
        <v>CC2</v>
      </c>
      <c r="B295" s="16" t="str">
        <f>'Fish Use'!B21</f>
        <v>Catherine Creek</v>
      </c>
      <c r="C295" s="16" t="str">
        <f>'Fish Use'!D21</f>
        <v>Bull Trout</v>
      </c>
      <c r="D295" s="16" t="str">
        <f>'Fish Use'!E21</f>
        <v>FMO</v>
      </c>
      <c r="E295" s="16" t="str">
        <f>'Vulnerability Mapped'!C9</f>
        <v>Increased Sediment Quantity</v>
      </c>
      <c r="F295" s="18">
        <f>'Fish Use'!F21</f>
        <v>0.28029999999999999</v>
      </c>
      <c r="G295" s="18">
        <f>Population!D19</f>
        <v>0.4</v>
      </c>
      <c r="H295" s="19">
        <f>'Limiting Factors'!C22</f>
        <v>4.32</v>
      </c>
      <c r="I295" s="18">
        <f>'Limiting Factors'!D22</f>
        <v>0.84699999999999998</v>
      </c>
      <c r="J295" s="17">
        <f>'Vulnerability Mapped'!D9</f>
        <v>14</v>
      </c>
      <c r="K295" s="17">
        <f>'Vulnerability Mapped'!E9</f>
        <v>14</v>
      </c>
      <c r="L295" s="18">
        <f>'Vulnerability Mapped'!H9</f>
        <v>0.164285714</v>
      </c>
      <c r="M295" s="18">
        <f t="shared" si="8"/>
        <v>3.9003744932167399E-2</v>
      </c>
      <c r="N295" s="18">
        <f t="shared" si="9"/>
        <v>1.5601497972866959E-2</v>
      </c>
    </row>
    <row r="296" spans="1:14" ht="18" customHeight="1" x14ac:dyDescent="0.2">
      <c r="A296" s="16" t="str">
        <f>'Fish Use'!A21</f>
        <v>CC2</v>
      </c>
      <c r="B296" s="16" t="str">
        <f>'Fish Use'!B21</f>
        <v>Catherine Creek</v>
      </c>
      <c r="C296" s="16" t="str">
        <f>'Fish Use'!D21</f>
        <v>Bull Trout</v>
      </c>
      <c r="D296" s="16" t="str">
        <f>'Fish Use'!E21</f>
        <v>FMO</v>
      </c>
      <c r="E296" s="16" t="str">
        <f>'Vulnerability Mapped'!C14</f>
        <v>Summer Water Temperature</v>
      </c>
      <c r="F296" s="18">
        <f>'Fish Use'!F21</f>
        <v>0.28029999999999999</v>
      </c>
      <c r="G296" s="18">
        <f>Population!D19</f>
        <v>0.4</v>
      </c>
      <c r="H296" s="19">
        <f>'Limiting Factors'!C29</f>
        <v>3.42</v>
      </c>
      <c r="I296" s="18">
        <f>'Limiting Factors'!D29</f>
        <v>0.64449999999999996</v>
      </c>
      <c r="J296" s="17">
        <f>'Vulnerability Mapped'!D14</f>
        <v>1</v>
      </c>
      <c r="K296" s="17">
        <f>'Vulnerability Mapped'!E14</f>
        <v>1</v>
      </c>
      <c r="L296" s="18">
        <f>'Vulnerability Mapped'!H14</f>
        <v>1</v>
      </c>
      <c r="M296" s="18">
        <f t="shared" si="8"/>
        <v>0.18065334999999999</v>
      </c>
      <c r="N296" s="18">
        <f t="shared" si="9"/>
        <v>7.2261339999999993E-2</v>
      </c>
    </row>
    <row r="297" spans="1:14" ht="18" customHeight="1" x14ac:dyDescent="0.2">
      <c r="A297" s="16" t="str">
        <f>'Fish Use'!A21</f>
        <v>CC2</v>
      </c>
      <c r="B297" s="16" t="str">
        <f>'Fish Use'!B21</f>
        <v>Catherine Creek</v>
      </c>
      <c r="C297" s="16" t="str">
        <f>'Fish Use'!D21</f>
        <v>Bull Trout</v>
      </c>
      <c r="D297" s="16" t="str">
        <f>'Fish Use'!E21</f>
        <v>FMO</v>
      </c>
      <c r="E297" s="16" t="str">
        <f>'Vulnerability Mapped'!C16</f>
        <v>Winter Water Temperature</v>
      </c>
      <c r="F297" s="18">
        <f>'Fish Use'!F21</f>
        <v>0.28029999999999999</v>
      </c>
      <c r="G297" s="18">
        <f>Population!D19</f>
        <v>0.4</v>
      </c>
      <c r="H297" s="19">
        <f>'Limiting Factors'!C30</f>
        <v>3.91</v>
      </c>
      <c r="I297" s="18">
        <f>'Limiting Factors'!D30</f>
        <v>0.75475000000000003</v>
      </c>
      <c r="J297" s="17">
        <f>'Vulnerability Mapped'!D16</f>
        <v>15</v>
      </c>
      <c r="K297" s="17">
        <f>'Vulnerability Mapped'!E16</f>
        <v>15</v>
      </c>
      <c r="L297" s="18">
        <f>'Vulnerability Mapped'!H16</f>
        <v>0.1</v>
      </c>
      <c r="M297" s="18">
        <f t="shared" si="8"/>
        <v>2.1155642500000002E-2</v>
      </c>
      <c r="N297" s="18">
        <f t="shared" si="9"/>
        <v>8.4622570000000008E-3</v>
      </c>
    </row>
    <row r="298" spans="1:14" ht="18" customHeight="1" x14ac:dyDescent="0.2">
      <c r="A298" s="16" t="str">
        <f>'Fish Use'!A21</f>
        <v>CC2</v>
      </c>
      <c r="B298" s="16" t="str">
        <f>'Fish Use'!B21</f>
        <v>Catherine Creek</v>
      </c>
      <c r="C298" s="16" t="str">
        <f>'Fish Use'!D21</f>
        <v>Bull Trout</v>
      </c>
      <c r="D298" s="16" t="str">
        <f>'Fish Use'!E21</f>
        <v>FMO</v>
      </c>
      <c r="E298" s="16" t="str">
        <f>'Vulnerability Mapped'!C15</f>
        <v>Water Quality</v>
      </c>
      <c r="F298" s="18">
        <f>'Fish Use'!F21</f>
        <v>0.28029999999999999</v>
      </c>
      <c r="G298" s="18">
        <f>Population!D19</f>
        <v>0.4</v>
      </c>
      <c r="H298" s="19">
        <f>'Limiting Factors'!C31</f>
        <v>4.6399999999999997</v>
      </c>
      <c r="I298" s="18">
        <f>'Limiting Factors'!D31</f>
        <v>0.91900000000000004</v>
      </c>
      <c r="J298" s="17">
        <f>'Vulnerability Mapped'!D15</f>
        <v>6</v>
      </c>
      <c r="K298" s="17">
        <f>'Vulnerability Mapped'!E15</f>
        <v>6</v>
      </c>
      <c r="L298" s="18">
        <f>'Vulnerability Mapped'!H15</f>
        <v>0.678571429</v>
      </c>
      <c r="M298" s="18">
        <f t="shared" si="8"/>
        <v>0.1747970822532553</v>
      </c>
      <c r="N298" s="18">
        <f t="shared" si="9"/>
        <v>6.9918832901302116E-2</v>
      </c>
    </row>
    <row r="299" spans="1:14" ht="18" customHeight="1" x14ac:dyDescent="0.2">
      <c r="A299" s="16" t="str">
        <f>'Fish Use'!A21</f>
        <v>CC2</v>
      </c>
      <c r="B299" s="16" t="str">
        <f>'Fish Use'!B21</f>
        <v>Catherine Creek</v>
      </c>
      <c r="C299" s="16" t="str">
        <f>'Fish Use'!D21</f>
        <v>Bull Trout</v>
      </c>
      <c r="D299" s="16" t="str">
        <f>'Fish Use'!E21</f>
        <v>FMO</v>
      </c>
      <c r="E299" s="16" t="str">
        <f>'Vulnerability Mapped'!C11</f>
        <v>Predation</v>
      </c>
      <c r="F299" s="18">
        <f>'Fish Use'!F21</f>
        <v>0.28029999999999999</v>
      </c>
      <c r="G299" s="18">
        <f>Population!D19</f>
        <v>0.4</v>
      </c>
      <c r="H299" s="19">
        <f>'Limiting Factors'!C24</f>
        <v>4.22</v>
      </c>
      <c r="I299" s="18">
        <f>'Limiting Factors'!D24</f>
        <v>0.82450000000000001</v>
      </c>
      <c r="J299" s="17">
        <f>'Vulnerability Mapped'!D11</f>
        <v>7</v>
      </c>
      <c r="K299" s="17">
        <f>'Vulnerability Mapped'!E11</f>
        <v>7</v>
      </c>
      <c r="L299" s="18">
        <f>'Vulnerability Mapped'!H11</f>
        <v>0.61428571399999998</v>
      </c>
      <c r="M299" s="18">
        <f t="shared" si="8"/>
        <v>0.1419659435053979</v>
      </c>
      <c r="N299" s="18">
        <f t="shared" si="9"/>
        <v>5.6786377402159166E-2</v>
      </c>
    </row>
    <row r="300" spans="1:14" ht="18" customHeight="1" x14ac:dyDescent="0.2">
      <c r="A300" s="16" t="str">
        <f>'Fish Use'!A21</f>
        <v>CC2</v>
      </c>
      <c r="B300" s="16" t="str">
        <f>'Fish Use'!B21</f>
        <v>Catherine Creek</v>
      </c>
      <c r="C300" s="16" t="str">
        <f>'Fish Use'!D21</f>
        <v>Bull Trout</v>
      </c>
      <c r="D300" s="16" t="str">
        <f>'Fish Use'!E21</f>
        <v>FMO</v>
      </c>
      <c r="E300" s="16" t="str">
        <f>'Vulnerability Mapped'!C3</f>
        <v>Altered Primary Productivity</v>
      </c>
      <c r="F300" s="18">
        <f>'Fish Use'!F21</f>
        <v>0.28029999999999999</v>
      </c>
      <c r="G300" s="18">
        <f>Population!D19</f>
        <v>0.4</v>
      </c>
      <c r="H300" s="19">
        <f>'Limiting Factors'!C25</f>
        <v>4.3099999999999996</v>
      </c>
      <c r="I300" s="18">
        <f>'Limiting Factors'!D25</f>
        <v>0.84475</v>
      </c>
      <c r="J300" s="17">
        <f>'Vulnerability Mapped'!D3</f>
        <v>12</v>
      </c>
      <c r="K300" s="17">
        <f>'Vulnerability Mapped'!E3</f>
        <v>12</v>
      </c>
      <c r="L300" s="18">
        <f>'Vulnerability Mapped'!H3</f>
        <v>0.29285714299999999</v>
      </c>
      <c r="M300" s="18">
        <f t="shared" si="8"/>
        <v>6.9343717355254769E-2</v>
      </c>
      <c r="N300" s="18">
        <f t="shared" si="9"/>
        <v>2.7737486942101909E-2</v>
      </c>
    </row>
    <row r="301" spans="1:14" ht="18" customHeight="1" x14ac:dyDescent="0.2">
      <c r="A301" s="16" t="str">
        <f>'Fish Use'!A21</f>
        <v>CC2</v>
      </c>
      <c r="B301" s="16" t="str">
        <f>'Fish Use'!B21</f>
        <v>Catherine Creek</v>
      </c>
      <c r="C301" s="16" t="str">
        <f>'Fish Use'!D21</f>
        <v>Bull Trout</v>
      </c>
      <c r="D301" s="16" t="str">
        <f>'Fish Use'!E21</f>
        <v>FMO</v>
      </c>
      <c r="E301" s="16" t="str">
        <f>'Vulnerability Mapped'!C10</f>
        <v>Non-Native Species Interactions and Competition</v>
      </c>
      <c r="F301" s="18">
        <f>'Fish Use'!F21</f>
        <v>0.28029999999999999</v>
      </c>
      <c r="G301" s="18">
        <f>Population!D19</f>
        <v>0.4</v>
      </c>
      <c r="H301" s="19">
        <f>'Limiting Factors'!C26</f>
        <v>3.91</v>
      </c>
      <c r="I301" s="18">
        <f>'Limiting Factors'!D26</f>
        <v>0.75475000000000003</v>
      </c>
      <c r="J301" s="17">
        <f>'Vulnerability Mapped'!D10</f>
        <v>10</v>
      </c>
      <c r="K301" s="17">
        <f>'Vulnerability Mapped'!E10</f>
        <v>10</v>
      </c>
      <c r="L301" s="18">
        <f>'Vulnerability Mapped'!H10</f>
        <v>0.42142857099999997</v>
      </c>
      <c r="M301" s="18">
        <f t="shared" si="8"/>
        <v>8.9155921873618663E-2</v>
      </c>
      <c r="N301" s="18">
        <f t="shared" si="9"/>
        <v>3.5662368749447469E-2</v>
      </c>
    </row>
    <row r="302" spans="1:14" ht="18" customHeight="1" x14ac:dyDescent="0.2">
      <c r="A302" s="16" t="str">
        <f>'Fish Use'!A22</f>
        <v>CC3</v>
      </c>
      <c r="B302" s="16" t="str">
        <f>'Fish Use'!B22</f>
        <v>Catherine Creek</v>
      </c>
      <c r="C302" s="16" t="str">
        <f>'Fish Use'!D22</f>
        <v>Chinook</v>
      </c>
      <c r="D302" s="16" t="str">
        <f>'Fish Use'!E22</f>
        <v>Spawning</v>
      </c>
      <c r="E302" s="16" t="str">
        <f>'Vulnerability Mapped'!C49</f>
        <v>Anthropogenic Barriers</v>
      </c>
      <c r="F302" s="18">
        <f>'Fish Use'!F22</f>
        <v>0.17219999999999999</v>
      </c>
      <c r="G302" s="18">
        <f>Population!D2</f>
        <v>0.12</v>
      </c>
      <c r="H302" s="19">
        <f>'Limiting Factors'!C38</f>
        <v>3.63</v>
      </c>
      <c r="I302" s="18">
        <f>'Limiting Factors'!D38</f>
        <v>0.69174999999999998</v>
      </c>
      <c r="J302" s="17">
        <f>'Vulnerability Mapped'!D49</f>
        <v>15</v>
      </c>
      <c r="K302" s="17">
        <f>'Vulnerability Mapped'!E49</f>
        <v>15</v>
      </c>
      <c r="L302" s="18">
        <f>'Vulnerability Mapped'!H49</f>
        <v>0.1</v>
      </c>
      <c r="M302" s="18">
        <f t="shared" si="8"/>
        <v>1.1911934999999998E-2</v>
      </c>
      <c r="N302" s="18">
        <f t="shared" si="9"/>
        <v>1.4294321999999999E-3</v>
      </c>
    </row>
    <row r="303" spans="1:14" ht="18" customHeight="1" x14ac:dyDescent="0.2">
      <c r="A303" s="16" t="str">
        <f>'Fish Use'!A22</f>
        <v>CC3</v>
      </c>
      <c r="B303" s="16" t="str">
        <f>'Fish Use'!B22</f>
        <v>Catherine Creek</v>
      </c>
      <c r="C303" s="16" t="str">
        <f>'Fish Use'!D22</f>
        <v>Chinook</v>
      </c>
      <c r="D303" s="16" t="str">
        <f>'Fish Use'!E22</f>
        <v>Spawning</v>
      </c>
      <c r="E303" s="16" t="str">
        <f>'Vulnerability Mapped'!C57</f>
        <v>Riparian Condition</v>
      </c>
      <c r="F303" s="18">
        <f>'Fish Use'!F22</f>
        <v>0.17219999999999999</v>
      </c>
      <c r="G303" s="18">
        <f>Population!D2</f>
        <v>0.12</v>
      </c>
      <c r="H303" s="19">
        <f>'Limiting Factors'!C32</f>
        <v>2.4900000000000002</v>
      </c>
      <c r="I303" s="18">
        <f>'Limiting Factors'!D32</f>
        <v>0.43525000000000003</v>
      </c>
      <c r="J303" s="17">
        <f>'Vulnerability Mapped'!D57</f>
        <v>13</v>
      </c>
      <c r="K303" s="17">
        <f>'Vulnerability Mapped'!E57</f>
        <v>13</v>
      </c>
      <c r="L303" s="18">
        <f>'Vulnerability Mapped'!H57</f>
        <v>0.22857142899999999</v>
      </c>
      <c r="M303" s="18">
        <f t="shared" si="8"/>
        <v>1.7131440032121449E-2</v>
      </c>
      <c r="N303" s="18">
        <f t="shared" si="9"/>
        <v>2.055772803854574E-3</v>
      </c>
    </row>
    <row r="304" spans="1:14" ht="18" customHeight="1" x14ac:dyDescent="0.2">
      <c r="A304" s="16" t="str">
        <f>'Fish Use'!A22</f>
        <v>CC3</v>
      </c>
      <c r="B304" s="16" t="str">
        <f>'Fish Use'!B22</f>
        <v>Catherine Creek</v>
      </c>
      <c r="C304" s="16" t="str">
        <f>'Fish Use'!D22</f>
        <v>Chinook</v>
      </c>
      <c r="D304" s="16" t="str">
        <f>'Fish Use'!E22</f>
        <v>Spawning</v>
      </c>
      <c r="E304" s="16" t="str">
        <f>'Vulnerability Mapped'!C53</f>
        <v>Floodplain Condition</v>
      </c>
      <c r="F304" s="18">
        <f>'Fish Use'!F22</f>
        <v>0.17219999999999999</v>
      </c>
      <c r="G304" s="18">
        <f>Population!D2</f>
        <v>0.12</v>
      </c>
      <c r="H304" s="19">
        <f>'Limiting Factors'!C33</f>
        <v>2.35</v>
      </c>
      <c r="I304" s="18">
        <f>'Limiting Factors'!D33</f>
        <v>0.40375</v>
      </c>
      <c r="J304" s="17">
        <f>'Vulnerability Mapped'!D53</f>
        <v>6</v>
      </c>
      <c r="K304" s="17">
        <f>'Vulnerability Mapped'!E53</f>
        <v>6</v>
      </c>
      <c r="L304" s="18">
        <f>'Vulnerability Mapped'!H53</f>
        <v>0.678571429</v>
      </c>
      <c r="M304" s="18">
        <f t="shared" si="8"/>
        <v>4.7178187529796752E-2</v>
      </c>
      <c r="N304" s="18">
        <f t="shared" si="9"/>
        <v>5.6613825035756096E-3</v>
      </c>
    </row>
    <row r="305" spans="1:14" ht="18" customHeight="1" x14ac:dyDescent="0.2">
      <c r="A305" s="16" t="str">
        <f>'Fish Use'!A22</f>
        <v>CC3</v>
      </c>
      <c r="B305" s="16" t="str">
        <f>'Fish Use'!B22</f>
        <v>Catherine Creek</v>
      </c>
      <c r="C305" s="16" t="str">
        <f>'Fish Use'!D22</f>
        <v>Chinook</v>
      </c>
      <c r="D305" s="16" t="str">
        <f>'Fish Use'!E22</f>
        <v>Spawning</v>
      </c>
      <c r="E305" s="16" t="str">
        <f>'Vulnerability Mapped'!C58</f>
        <v>Side Channel and Wetland Habitat</v>
      </c>
      <c r="F305" s="18">
        <f>'Fish Use'!F22</f>
        <v>0.17219999999999999</v>
      </c>
      <c r="G305" s="18">
        <f>Population!D2</f>
        <v>0.12</v>
      </c>
      <c r="H305" s="19">
        <f>'Limiting Factors'!C34</f>
        <v>2.72</v>
      </c>
      <c r="I305" s="18">
        <f>'Limiting Factors'!D34</f>
        <v>0.48699999999999999</v>
      </c>
      <c r="J305" s="17">
        <f>'Vulnerability Mapped'!D58</f>
        <v>7</v>
      </c>
      <c r="K305" s="17">
        <f>'Vulnerability Mapped'!E58</f>
        <v>7</v>
      </c>
      <c r="L305" s="18">
        <f>'Vulnerability Mapped'!H58</f>
        <v>0.61428571399999998</v>
      </c>
      <c r="M305" s="18">
        <f t="shared" si="8"/>
        <v>5.1514859976039593E-2</v>
      </c>
      <c r="N305" s="18">
        <f t="shared" si="9"/>
        <v>6.1817831971247511E-3</v>
      </c>
    </row>
    <row r="306" spans="1:14" ht="18" customHeight="1" x14ac:dyDescent="0.2">
      <c r="A306" s="16" t="str">
        <f>'Fish Use'!A22</f>
        <v>CC3</v>
      </c>
      <c r="B306" s="16" t="str">
        <f>'Fish Use'!B22</f>
        <v>Catherine Creek</v>
      </c>
      <c r="C306" s="16" t="str">
        <f>'Fish Use'!D22</f>
        <v>Chinook</v>
      </c>
      <c r="D306" s="16" t="str">
        <f>'Fish Use'!E22</f>
        <v>Spawning</v>
      </c>
      <c r="E306" s="16" t="str">
        <f>'Vulnerability Mapped'!C50</f>
        <v>Channel and Habitat Structure</v>
      </c>
      <c r="F306" s="18">
        <f>'Fish Use'!F22</f>
        <v>0.17219999999999999</v>
      </c>
      <c r="G306" s="18">
        <f>Population!D2</f>
        <v>0.12</v>
      </c>
      <c r="H306" s="19">
        <f>'Limiting Factors'!C35</f>
        <v>2.93</v>
      </c>
      <c r="I306" s="18">
        <f>'Limiting Factors'!D35</f>
        <v>0.53425</v>
      </c>
      <c r="J306" s="17">
        <f>'Vulnerability Mapped'!D50</f>
        <v>5</v>
      </c>
      <c r="K306" s="17">
        <f>'Vulnerability Mapped'!E50</f>
        <v>5</v>
      </c>
      <c r="L306" s="18">
        <f>'Vulnerability Mapped'!H50</f>
        <v>0.74285714300000005</v>
      </c>
      <c r="M306" s="18">
        <f t="shared" si="8"/>
        <v>6.8341260013142544E-2</v>
      </c>
      <c r="N306" s="18">
        <f t="shared" si="9"/>
        <v>8.2009512015771054E-3</v>
      </c>
    </row>
    <row r="307" spans="1:14" ht="18" customHeight="1" x14ac:dyDescent="0.2">
      <c r="A307" s="16" t="str">
        <f>'Fish Use'!A22</f>
        <v>CC3</v>
      </c>
      <c r="B307" s="16" t="str">
        <f>'Fish Use'!B22</f>
        <v>Catherine Creek</v>
      </c>
      <c r="C307" s="16" t="str">
        <f>'Fish Use'!D22</f>
        <v>Chinook</v>
      </c>
      <c r="D307" s="16" t="str">
        <f>'Fish Use'!E22</f>
        <v>Spawning</v>
      </c>
      <c r="E307" s="16" t="str">
        <f>'Vulnerability Mapped'!C52</f>
        <v>Decreased Water Quantity</v>
      </c>
      <c r="F307" s="18">
        <f>'Fish Use'!F22</f>
        <v>0.17219999999999999</v>
      </c>
      <c r="G307" s="18">
        <f>Population!D2</f>
        <v>0.12</v>
      </c>
      <c r="H307" s="19">
        <f>'Limiting Factors'!C42</f>
        <v>3.63</v>
      </c>
      <c r="I307" s="18">
        <f>'Limiting Factors'!D42</f>
        <v>0.69174999999999998</v>
      </c>
      <c r="J307" s="17">
        <f>'Vulnerability Mapped'!D52</f>
        <v>2</v>
      </c>
      <c r="K307" s="17">
        <f>'Vulnerability Mapped'!E52</f>
        <v>2</v>
      </c>
      <c r="L307" s="18">
        <f>'Vulnerability Mapped'!H52</f>
        <v>0.93571428599999995</v>
      </c>
      <c r="M307" s="18">
        <f t="shared" si="8"/>
        <v>0.11146167753403408</v>
      </c>
      <c r="N307" s="18">
        <f t="shared" si="9"/>
        <v>1.3375401304084088E-2</v>
      </c>
    </row>
    <row r="308" spans="1:14" ht="18" customHeight="1" x14ac:dyDescent="0.2">
      <c r="A308" s="16" t="str">
        <f>'Fish Use'!A22</f>
        <v>CC3</v>
      </c>
      <c r="B308" s="16" t="str">
        <f>'Fish Use'!B22</f>
        <v>Catherine Creek</v>
      </c>
      <c r="C308" s="16" t="str">
        <f>'Fish Use'!D22</f>
        <v>Chinook</v>
      </c>
      <c r="D308" s="16" t="str">
        <f>'Fish Use'!E22</f>
        <v>Spawning</v>
      </c>
      <c r="E308" s="16" t="str">
        <f>'Vulnerability Mapped'!C47</f>
        <v>Altered Flow Timing</v>
      </c>
      <c r="F308" s="18">
        <f>'Fish Use'!F22</f>
        <v>0.17219999999999999</v>
      </c>
      <c r="G308" s="18">
        <f>Population!D2</f>
        <v>0.12</v>
      </c>
      <c r="H308" s="19">
        <f>'Limiting Factors'!C43</f>
        <v>3.63</v>
      </c>
      <c r="I308" s="18">
        <f>'Limiting Factors'!D43</f>
        <v>0.69174999999999998</v>
      </c>
      <c r="J308" s="17">
        <f>'Vulnerability Mapped'!D47</f>
        <v>10</v>
      </c>
      <c r="K308" s="17">
        <f>'Vulnerability Mapped'!E47</f>
        <v>10</v>
      </c>
      <c r="L308" s="18">
        <f>'Vulnerability Mapped'!H47</f>
        <v>0.42142857099999997</v>
      </c>
      <c r="M308" s="18">
        <f t="shared" si="8"/>
        <v>5.0200297448948841E-2</v>
      </c>
      <c r="N308" s="18">
        <f t="shared" si="9"/>
        <v>6.0240356938738608E-3</v>
      </c>
    </row>
    <row r="309" spans="1:14" ht="18" customHeight="1" x14ac:dyDescent="0.2">
      <c r="A309" s="16" t="str">
        <f>'Fish Use'!A22</f>
        <v>CC3</v>
      </c>
      <c r="B309" s="16" t="str">
        <f>'Fish Use'!B22</f>
        <v>Catherine Creek</v>
      </c>
      <c r="C309" s="16" t="str">
        <f>'Fish Use'!D22</f>
        <v>Chinook</v>
      </c>
      <c r="D309" s="16" t="str">
        <f>'Fish Use'!E22</f>
        <v>Spawning</v>
      </c>
      <c r="E309" s="16" t="str">
        <f>'Vulnerability Mapped'!C51</f>
        <v>Decreased Sediment Quantity</v>
      </c>
      <c r="F309" s="18">
        <f>'Fish Use'!F22</f>
        <v>0.17219999999999999</v>
      </c>
      <c r="G309" s="18">
        <f>Population!D2</f>
        <v>0.12</v>
      </c>
      <c r="H309" s="19">
        <f>'Limiting Factors'!C36</f>
        <v>2.86</v>
      </c>
      <c r="I309" s="18">
        <f>'Limiting Factors'!D36</f>
        <v>0.51849999999999996</v>
      </c>
      <c r="J309" s="17">
        <f>'Vulnerability Mapped'!D51</f>
        <v>3</v>
      </c>
      <c r="K309" s="17">
        <f>'Vulnerability Mapped'!E51</f>
        <v>3</v>
      </c>
      <c r="L309" s="18">
        <f>'Vulnerability Mapped'!H51</f>
        <v>0.87142857100000004</v>
      </c>
      <c r="M309" s="18">
        <f t="shared" si="8"/>
        <v>7.7806109961734704E-2</v>
      </c>
      <c r="N309" s="18">
        <f t="shared" si="9"/>
        <v>9.3367331954081634E-3</v>
      </c>
    </row>
    <row r="310" spans="1:14" ht="18" customHeight="1" x14ac:dyDescent="0.2">
      <c r="A310" s="16" t="str">
        <f>'Fish Use'!A22</f>
        <v>CC3</v>
      </c>
      <c r="B310" s="16" t="str">
        <f>'Fish Use'!B22</f>
        <v>Catherine Creek</v>
      </c>
      <c r="C310" s="16" t="str">
        <f>'Fish Use'!D22</f>
        <v>Chinook</v>
      </c>
      <c r="D310" s="16" t="str">
        <f>'Fish Use'!E22</f>
        <v>Spawning</v>
      </c>
      <c r="E310" s="16" t="str">
        <f>'Vulnerability Mapped'!C54</f>
        <v>Increased Sediment Quantity</v>
      </c>
      <c r="F310" s="18">
        <f>'Fish Use'!F22</f>
        <v>0.17219999999999999</v>
      </c>
      <c r="G310" s="18">
        <f>Population!D2</f>
        <v>0.12</v>
      </c>
      <c r="H310" s="19">
        <f>'Limiting Factors'!C37</f>
        <v>3.73</v>
      </c>
      <c r="I310" s="18">
        <f>'Limiting Factors'!D37</f>
        <v>0.71425000000000005</v>
      </c>
      <c r="J310" s="17">
        <f>'Vulnerability Mapped'!D54</f>
        <v>11</v>
      </c>
      <c r="K310" s="17">
        <f>'Vulnerability Mapped'!E54</f>
        <v>11</v>
      </c>
      <c r="L310" s="18">
        <f>'Vulnerability Mapped'!H54</f>
        <v>0.35714285699999998</v>
      </c>
      <c r="M310" s="18">
        <f t="shared" si="8"/>
        <v>4.3926374982429447E-2</v>
      </c>
      <c r="N310" s="18">
        <f t="shared" si="9"/>
        <v>5.2711649978915334E-3</v>
      </c>
    </row>
    <row r="311" spans="1:14" ht="18" customHeight="1" x14ac:dyDescent="0.2">
      <c r="A311" s="16" t="str">
        <f>'Fish Use'!A22</f>
        <v>CC3</v>
      </c>
      <c r="B311" s="16" t="str">
        <f>'Fish Use'!B22</f>
        <v>Catherine Creek</v>
      </c>
      <c r="C311" s="16" t="str">
        <f>'Fish Use'!D22</f>
        <v>Chinook</v>
      </c>
      <c r="D311" s="16" t="str">
        <f>'Fish Use'!E22</f>
        <v>Spawning</v>
      </c>
      <c r="E311" s="16" t="str">
        <f>'Vulnerability Mapped'!C59</f>
        <v>Summer Water Temperature</v>
      </c>
      <c r="F311" s="18">
        <f>'Fish Use'!F22</f>
        <v>0.17219999999999999</v>
      </c>
      <c r="G311" s="18">
        <f>Population!D2</f>
        <v>0.12</v>
      </c>
      <c r="H311" s="19">
        <f>'Limiting Factors'!C44</f>
        <v>3.17</v>
      </c>
      <c r="I311" s="18">
        <f>'Limiting Factors'!D44</f>
        <v>0.58825000000000005</v>
      </c>
      <c r="J311" s="17">
        <f>'Vulnerability Mapped'!D59</f>
        <v>1</v>
      </c>
      <c r="K311" s="17">
        <f>'Vulnerability Mapped'!E59</f>
        <v>1</v>
      </c>
      <c r="L311" s="18">
        <f>'Vulnerability Mapped'!H59</f>
        <v>1</v>
      </c>
      <c r="M311" s="18">
        <f t="shared" si="8"/>
        <v>0.10129665</v>
      </c>
      <c r="N311" s="18">
        <f t="shared" si="9"/>
        <v>1.2155598E-2</v>
      </c>
    </row>
    <row r="312" spans="1:14" ht="18" customHeight="1" x14ac:dyDescent="0.2">
      <c r="A312" s="16" t="str">
        <f>'Fish Use'!A22</f>
        <v>CC3</v>
      </c>
      <c r="B312" s="16" t="str">
        <f>'Fish Use'!B22</f>
        <v>Catherine Creek</v>
      </c>
      <c r="C312" s="16" t="str">
        <f>'Fish Use'!D22</f>
        <v>Chinook</v>
      </c>
      <c r="D312" s="16" t="str">
        <f>'Fish Use'!E22</f>
        <v>Spawning</v>
      </c>
      <c r="E312" s="16" t="str">
        <f>'Vulnerability Mapped'!C61</f>
        <v>Winter Water Temperature</v>
      </c>
      <c r="F312" s="18">
        <f>'Fish Use'!F22</f>
        <v>0.17219999999999999</v>
      </c>
      <c r="G312" s="18">
        <f>Population!D2</f>
        <v>0.12</v>
      </c>
      <c r="H312" s="19">
        <f>'Limiting Factors'!C45</f>
        <v>3.56</v>
      </c>
      <c r="I312" s="18">
        <f>'Limiting Factors'!D45</f>
        <v>0.67600000000000005</v>
      </c>
      <c r="J312" s="17">
        <f>'Vulnerability Mapped'!D61</f>
        <v>4</v>
      </c>
      <c r="K312" s="17">
        <f>'Vulnerability Mapped'!E61</f>
        <v>4</v>
      </c>
      <c r="L312" s="18">
        <f>'Vulnerability Mapped'!H61</f>
        <v>0.80714285699999999</v>
      </c>
      <c r="M312" s="18">
        <f t="shared" si="8"/>
        <v>9.3957239983370397E-2</v>
      </c>
      <c r="N312" s="18">
        <f t="shared" si="9"/>
        <v>1.1274868798004448E-2</v>
      </c>
    </row>
    <row r="313" spans="1:14" ht="18" customHeight="1" x14ac:dyDescent="0.2">
      <c r="A313" s="16" t="str">
        <f>'Fish Use'!A22</f>
        <v>CC3</v>
      </c>
      <c r="B313" s="16" t="str">
        <f>'Fish Use'!B22</f>
        <v>Catherine Creek</v>
      </c>
      <c r="C313" s="16" t="str">
        <f>'Fish Use'!D22</f>
        <v>Chinook</v>
      </c>
      <c r="D313" s="16" t="str">
        <f>'Fish Use'!E22</f>
        <v>Spawning</v>
      </c>
      <c r="E313" s="16" t="str">
        <f>'Vulnerability Mapped'!C60</f>
        <v>Water Quality</v>
      </c>
      <c r="F313" s="18">
        <f>'Fish Use'!F22</f>
        <v>0.17219999999999999</v>
      </c>
      <c r="G313" s="18">
        <f>Population!D2</f>
        <v>0.12</v>
      </c>
      <c r="H313" s="19">
        <f>'Limiting Factors'!C46</f>
        <v>3.3</v>
      </c>
      <c r="I313" s="18">
        <f>'Limiting Factors'!D46</f>
        <v>0.61750000000000005</v>
      </c>
      <c r="J313" s="17">
        <f>'Vulnerability Mapped'!D60</f>
        <v>8</v>
      </c>
      <c r="K313" s="17">
        <f>'Vulnerability Mapped'!E60</f>
        <v>8</v>
      </c>
      <c r="L313" s="18">
        <f>'Vulnerability Mapped'!H60</f>
        <v>0.55000000000000004</v>
      </c>
      <c r="M313" s="18">
        <f t="shared" si="8"/>
        <v>5.8483425000000006E-2</v>
      </c>
      <c r="N313" s="18">
        <f t="shared" si="9"/>
        <v>7.0180110000000002E-3</v>
      </c>
    </row>
    <row r="314" spans="1:14" ht="18" customHeight="1" x14ac:dyDescent="0.2">
      <c r="A314" s="16" t="str">
        <f>'Fish Use'!A22</f>
        <v>CC3</v>
      </c>
      <c r="B314" s="16" t="str">
        <f>'Fish Use'!B22</f>
        <v>Catherine Creek</v>
      </c>
      <c r="C314" s="16" t="str">
        <f>'Fish Use'!D22</f>
        <v>Chinook</v>
      </c>
      <c r="D314" s="16" t="str">
        <f>'Fish Use'!E22</f>
        <v>Spawning</v>
      </c>
      <c r="E314" s="16" t="str">
        <f>'Vulnerability Mapped'!C56</f>
        <v>Predation</v>
      </c>
      <c r="F314" s="18">
        <f>'Fish Use'!F22</f>
        <v>0.17219999999999999</v>
      </c>
      <c r="G314" s="18">
        <f>Population!D2</f>
        <v>0.12</v>
      </c>
      <c r="H314" s="19">
        <f>'Limiting Factors'!C39</f>
        <v>2.88</v>
      </c>
      <c r="I314" s="18">
        <f>'Limiting Factors'!D39</f>
        <v>0.52300000000000002</v>
      </c>
      <c r="J314" s="17">
        <f>'Vulnerability Mapped'!D56</f>
        <v>9</v>
      </c>
      <c r="K314" s="17">
        <f>'Vulnerability Mapped'!E56</f>
        <v>9</v>
      </c>
      <c r="L314" s="18">
        <f>'Vulnerability Mapped'!H56</f>
        <v>0.485714286</v>
      </c>
      <c r="M314" s="18">
        <f t="shared" si="8"/>
        <v>4.3743720025731604E-2</v>
      </c>
      <c r="N314" s="18">
        <f t="shared" si="9"/>
        <v>5.2492464030877923E-3</v>
      </c>
    </row>
    <row r="315" spans="1:14" ht="18" customHeight="1" x14ac:dyDescent="0.2">
      <c r="A315" s="16" t="str">
        <f>'Fish Use'!A22</f>
        <v>CC3</v>
      </c>
      <c r="B315" s="16" t="str">
        <f>'Fish Use'!B22</f>
        <v>Catherine Creek</v>
      </c>
      <c r="C315" s="16" t="str">
        <f>'Fish Use'!D22</f>
        <v>Chinook</v>
      </c>
      <c r="D315" s="16" t="str">
        <f>'Fish Use'!E22</f>
        <v>Spawning</v>
      </c>
      <c r="E315" s="16" t="str">
        <f>'Vulnerability Mapped'!C48</f>
        <v>Altered Primary Productivity</v>
      </c>
      <c r="F315" s="18">
        <f>'Fish Use'!F22</f>
        <v>0.17219999999999999</v>
      </c>
      <c r="G315" s="18">
        <f>Population!D2</f>
        <v>0.12</v>
      </c>
      <c r="H315" s="19">
        <f>'Limiting Factors'!C40</f>
        <v>3.3</v>
      </c>
      <c r="I315" s="18">
        <f>'Limiting Factors'!D40</f>
        <v>0.61750000000000005</v>
      </c>
      <c r="J315" s="17">
        <f>'Vulnerability Mapped'!D48</f>
        <v>14</v>
      </c>
      <c r="K315" s="17">
        <f>'Vulnerability Mapped'!E48</f>
        <v>14</v>
      </c>
      <c r="L315" s="18">
        <f>'Vulnerability Mapped'!H48</f>
        <v>0.164285714</v>
      </c>
      <c r="M315" s="18">
        <f t="shared" si="8"/>
        <v>1.7469074969619001E-2</v>
      </c>
      <c r="N315" s="18">
        <f t="shared" si="9"/>
        <v>2.0962889963542799E-3</v>
      </c>
    </row>
    <row r="316" spans="1:14" ht="18" customHeight="1" x14ac:dyDescent="0.2">
      <c r="A316" s="16" t="str">
        <f>'Fish Use'!A22</f>
        <v>CC3</v>
      </c>
      <c r="B316" s="16" t="str">
        <f>'Fish Use'!B22</f>
        <v>Catherine Creek</v>
      </c>
      <c r="C316" s="16" t="str">
        <f>'Fish Use'!D22</f>
        <v>Chinook</v>
      </c>
      <c r="D316" s="16" t="str">
        <f>'Fish Use'!E22</f>
        <v>Spawning</v>
      </c>
      <c r="E316" s="16" t="str">
        <f>'Vulnerability Mapped'!C55</f>
        <v>Non-Native Species Interactions and Competition</v>
      </c>
      <c r="F316" s="18">
        <f>'Fish Use'!F22</f>
        <v>0.17219999999999999</v>
      </c>
      <c r="G316" s="18">
        <f>Population!D2</f>
        <v>0.12</v>
      </c>
      <c r="H316" s="19">
        <f>'Limiting Factors'!C41</f>
        <v>2.62</v>
      </c>
      <c r="I316" s="18">
        <f>'Limiting Factors'!D41</f>
        <v>0.46450000000000002</v>
      </c>
      <c r="J316" s="17">
        <f>'Vulnerability Mapped'!D55</f>
        <v>12</v>
      </c>
      <c r="K316" s="17">
        <f>'Vulnerability Mapped'!E55</f>
        <v>12</v>
      </c>
      <c r="L316" s="18">
        <f>'Vulnerability Mapped'!H55</f>
        <v>0.29285714299999999</v>
      </c>
      <c r="M316" s="18">
        <f t="shared" si="8"/>
        <v>2.3424735011426698E-2</v>
      </c>
      <c r="N316" s="18">
        <f t="shared" si="9"/>
        <v>2.8109682013712036E-3</v>
      </c>
    </row>
    <row r="317" spans="1:14" ht="18" customHeight="1" x14ac:dyDescent="0.2">
      <c r="A317" s="16" t="str">
        <f>'Fish Use'!A23</f>
        <v>CC3</v>
      </c>
      <c r="B317" s="16" t="str">
        <f>'Fish Use'!B23</f>
        <v>Catherine Creek</v>
      </c>
      <c r="C317" s="16" t="str">
        <f>'Fish Use'!D23</f>
        <v>Chinook</v>
      </c>
      <c r="D317" s="16" t="str">
        <f>'Fish Use'!E23</f>
        <v>Winter Rearing</v>
      </c>
      <c r="E317" s="16" t="str">
        <f>'Vulnerability Mapped'!C79</f>
        <v>Anthropogenic Barriers</v>
      </c>
      <c r="F317" s="18">
        <f>'Fish Use'!F23</f>
        <v>0.17219999999999999</v>
      </c>
      <c r="G317" s="18">
        <f>Population!D6</f>
        <v>0.36</v>
      </c>
      <c r="H317" s="19">
        <f>'Limiting Factors'!C38</f>
        <v>3.63</v>
      </c>
      <c r="I317" s="18">
        <f>'Limiting Factors'!D38</f>
        <v>0.69174999999999998</v>
      </c>
      <c r="J317" s="17">
        <f>'Vulnerability Mapped'!D79</f>
        <v>14</v>
      </c>
      <c r="K317" s="17">
        <f>'Vulnerability Mapped'!E79</f>
        <v>14</v>
      </c>
      <c r="L317" s="18">
        <f>'Vulnerability Mapped'!H79</f>
        <v>0.164285714</v>
      </c>
      <c r="M317" s="18">
        <f t="shared" si="8"/>
        <v>1.9569607465965897E-2</v>
      </c>
      <c r="N317" s="18">
        <f t="shared" si="9"/>
        <v>7.0450586877477224E-3</v>
      </c>
    </row>
    <row r="318" spans="1:14" ht="18" customHeight="1" x14ac:dyDescent="0.2">
      <c r="A318" s="16" t="str">
        <f>'Fish Use'!A23</f>
        <v>CC3</v>
      </c>
      <c r="B318" s="16" t="str">
        <f>'Fish Use'!B23</f>
        <v>Catherine Creek</v>
      </c>
      <c r="C318" s="16" t="str">
        <f>'Fish Use'!D23</f>
        <v>Chinook</v>
      </c>
      <c r="D318" s="16" t="str">
        <f>'Fish Use'!E23</f>
        <v>Winter Rearing</v>
      </c>
      <c r="E318" s="16" t="str">
        <f>'Vulnerability Mapped'!C87</f>
        <v>Riparian Condition</v>
      </c>
      <c r="F318" s="18">
        <f>'Fish Use'!F23</f>
        <v>0.17219999999999999</v>
      </c>
      <c r="G318" s="18">
        <f>Population!D6</f>
        <v>0.36</v>
      </c>
      <c r="H318" s="19">
        <f>'Limiting Factors'!C32</f>
        <v>2.4900000000000002</v>
      </c>
      <c r="I318" s="18">
        <f>'Limiting Factors'!D32</f>
        <v>0.43525000000000003</v>
      </c>
      <c r="J318" s="17">
        <f>'Vulnerability Mapped'!D87</f>
        <v>6</v>
      </c>
      <c r="K318" s="17">
        <f>'Vulnerability Mapped'!E87</f>
        <v>6</v>
      </c>
      <c r="L318" s="18">
        <f>'Vulnerability Mapped'!H87</f>
        <v>0.678571429</v>
      </c>
      <c r="M318" s="18">
        <f t="shared" si="8"/>
        <v>5.0858962532121452E-2</v>
      </c>
      <c r="N318" s="18">
        <f t="shared" si="9"/>
        <v>1.8309226511563723E-2</v>
      </c>
    </row>
    <row r="319" spans="1:14" ht="18" customHeight="1" x14ac:dyDescent="0.2">
      <c r="A319" s="16" t="str">
        <f>'Fish Use'!A23</f>
        <v>CC3</v>
      </c>
      <c r="B319" s="16" t="str">
        <f>'Fish Use'!B23</f>
        <v>Catherine Creek</v>
      </c>
      <c r="C319" s="16" t="str">
        <f>'Fish Use'!D23</f>
        <v>Chinook</v>
      </c>
      <c r="D319" s="16" t="str">
        <f>'Fish Use'!E23</f>
        <v>Winter Rearing</v>
      </c>
      <c r="E319" s="16" t="str">
        <f>'Vulnerability Mapped'!C83</f>
        <v>Floodplain Condition</v>
      </c>
      <c r="F319" s="18">
        <f>'Fish Use'!F23</f>
        <v>0.17219999999999999</v>
      </c>
      <c r="G319" s="18">
        <f>Population!D6</f>
        <v>0.36</v>
      </c>
      <c r="H319" s="19">
        <f>'Limiting Factors'!C33</f>
        <v>2.35</v>
      </c>
      <c r="I319" s="18">
        <f>'Limiting Factors'!D33</f>
        <v>0.40375</v>
      </c>
      <c r="J319" s="17">
        <f>'Vulnerability Mapped'!D83</f>
        <v>5</v>
      </c>
      <c r="K319" s="17">
        <f>'Vulnerability Mapped'!E83</f>
        <v>5</v>
      </c>
      <c r="L319" s="18">
        <f>'Vulnerability Mapped'!H83</f>
        <v>0.74285714300000005</v>
      </c>
      <c r="M319" s="18">
        <f t="shared" si="8"/>
        <v>5.1647700009932254E-2</v>
      </c>
      <c r="N319" s="18">
        <f t="shared" si="9"/>
        <v>1.859317200357561E-2</v>
      </c>
    </row>
    <row r="320" spans="1:14" ht="18" customHeight="1" x14ac:dyDescent="0.2">
      <c r="A320" s="16" t="str">
        <f>'Fish Use'!A23</f>
        <v>CC3</v>
      </c>
      <c r="B320" s="16" t="str">
        <f>'Fish Use'!B23</f>
        <v>Catherine Creek</v>
      </c>
      <c r="C320" s="16" t="str">
        <f>'Fish Use'!D23</f>
        <v>Chinook</v>
      </c>
      <c r="D320" s="16" t="str">
        <f>'Fish Use'!E23</f>
        <v>Winter Rearing</v>
      </c>
      <c r="E320" s="16" t="str">
        <f>'Vulnerability Mapped'!C88</f>
        <v>Side Channel and Wetland Habitat</v>
      </c>
      <c r="F320" s="18">
        <f>'Fish Use'!F23</f>
        <v>0.17219999999999999</v>
      </c>
      <c r="G320" s="18">
        <f>Population!D6</f>
        <v>0.36</v>
      </c>
      <c r="H320" s="19">
        <f>'Limiting Factors'!C34</f>
        <v>2.72</v>
      </c>
      <c r="I320" s="18">
        <f>'Limiting Factors'!D34</f>
        <v>0.48699999999999999</v>
      </c>
      <c r="J320" s="17">
        <f>'Vulnerability Mapped'!D88</f>
        <v>3</v>
      </c>
      <c r="K320" s="17">
        <f>'Vulnerability Mapped'!E88</f>
        <v>3</v>
      </c>
      <c r="L320" s="18">
        <f>'Vulnerability Mapped'!H88</f>
        <v>0.87142857100000004</v>
      </c>
      <c r="M320" s="18">
        <f t="shared" si="8"/>
        <v>7.3079219964059389E-2</v>
      </c>
      <c r="N320" s="18">
        <f t="shared" si="9"/>
        <v>2.6308519187061379E-2</v>
      </c>
    </row>
    <row r="321" spans="1:14" ht="18" customHeight="1" x14ac:dyDescent="0.2">
      <c r="A321" s="16" t="str">
        <f>'Fish Use'!A23</f>
        <v>CC3</v>
      </c>
      <c r="B321" s="16" t="str">
        <f>'Fish Use'!B23</f>
        <v>Catherine Creek</v>
      </c>
      <c r="C321" s="16" t="str">
        <f>'Fish Use'!D23</f>
        <v>Chinook</v>
      </c>
      <c r="D321" s="16" t="str">
        <f>'Fish Use'!E23</f>
        <v>Winter Rearing</v>
      </c>
      <c r="E321" s="16" t="str">
        <f>'Vulnerability Mapped'!C80</f>
        <v>Channel and Habitat Structure</v>
      </c>
      <c r="F321" s="18">
        <f>'Fish Use'!F23</f>
        <v>0.17219999999999999</v>
      </c>
      <c r="G321" s="18">
        <f>Population!D6</f>
        <v>0.36</v>
      </c>
      <c r="H321" s="19">
        <f>'Limiting Factors'!C35</f>
        <v>2.93</v>
      </c>
      <c r="I321" s="18">
        <f>'Limiting Factors'!D35</f>
        <v>0.53425</v>
      </c>
      <c r="J321" s="17">
        <f>'Vulnerability Mapped'!D80</f>
        <v>1</v>
      </c>
      <c r="K321" s="17">
        <f>'Vulnerability Mapped'!E80</f>
        <v>1</v>
      </c>
      <c r="L321" s="18">
        <f>'Vulnerability Mapped'!H80</f>
        <v>1</v>
      </c>
      <c r="M321" s="18">
        <f t="shared" si="8"/>
        <v>9.1997849999999992E-2</v>
      </c>
      <c r="N321" s="18">
        <f t="shared" si="9"/>
        <v>3.3119225999999995E-2</v>
      </c>
    </row>
    <row r="322" spans="1:14" ht="18" customHeight="1" x14ac:dyDescent="0.2">
      <c r="A322" s="16" t="str">
        <f>'Fish Use'!A23</f>
        <v>CC3</v>
      </c>
      <c r="B322" s="16" t="str">
        <f>'Fish Use'!B23</f>
        <v>Catherine Creek</v>
      </c>
      <c r="C322" s="16" t="str">
        <f>'Fish Use'!D23</f>
        <v>Chinook</v>
      </c>
      <c r="D322" s="16" t="str">
        <f>'Fish Use'!E23</f>
        <v>Winter Rearing</v>
      </c>
      <c r="E322" s="16" t="str">
        <f>'Vulnerability Mapped'!C82</f>
        <v>Decreased Water Quantity</v>
      </c>
      <c r="F322" s="18">
        <f>'Fish Use'!F23</f>
        <v>0.17219999999999999</v>
      </c>
      <c r="G322" s="18">
        <f>Population!D6</f>
        <v>0.36</v>
      </c>
      <c r="H322" s="19">
        <f>'Limiting Factors'!C42</f>
        <v>3.63</v>
      </c>
      <c r="I322" s="18">
        <f>'Limiting Factors'!D42</f>
        <v>0.69174999999999998</v>
      </c>
      <c r="J322" s="17">
        <f>'Vulnerability Mapped'!D82</f>
        <v>9</v>
      </c>
      <c r="K322" s="17">
        <f>'Vulnerability Mapped'!E82</f>
        <v>9</v>
      </c>
      <c r="L322" s="18">
        <f>'Vulnerability Mapped'!H82</f>
        <v>0.485714286</v>
      </c>
      <c r="M322" s="18">
        <f t="shared" ref="M322:M385" si="10">F322*I322*L322</f>
        <v>5.785797003403409E-2</v>
      </c>
      <c r="N322" s="18">
        <f t="shared" ref="N322:N385" si="11">M322*G322</f>
        <v>2.0828869212252271E-2</v>
      </c>
    </row>
    <row r="323" spans="1:14" ht="18" customHeight="1" x14ac:dyDescent="0.2">
      <c r="A323" s="16" t="str">
        <f>'Fish Use'!A23</f>
        <v>CC3</v>
      </c>
      <c r="B323" s="16" t="str">
        <f>'Fish Use'!B23</f>
        <v>Catherine Creek</v>
      </c>
      <c r="C323" s="16" t="str">
        <f>'Fish Use'!D23</f>
        <v>Chinook</v>
      </c>
      <c r="D323" s="16" t="str">
        <f>'Fish Use'!E23</f>
        <v>Winter Rearing</v>
      </c>
      <c r="E323" s="16" t="str">
        <f>'Vulnerability Mapped'!C77</f>
        <v>Altered Flow Timing</v>
      </c>
      <c r="F323" s="18">
        <f>'Fish Use'!F23</f>
        <v>0.17219999999999999</v>
      </c>
      <c r="G323" s="18">
        <f>Population!D6</f>
        <v>0.36</v>
      </c>
      <c r="H323" s="19">
        <f>'Limiting Factors'!C43</f>
        <v>3.63</v>
      </c>
      <c r="I323" s="18">
        <f>'Limiting Factors'!D43</f>
        <v>0.69174999999999998</v>
      </c>
      <c r="J323" s="17">
        <f>'Vulnerability Mapped'!D77</f>
        <v>13</v>
      </c>
      <c r="K323" s="17">
        <f>'Vulnerability Mapped'!E77</f>
        <v>13</v>
      </c>
      <c r="L323" s="18">
        <f>'Vulnerability Mapped'!H77</f>
        <v>0.22857142899999999</v>
      </c>
      <c r="M323" s="18">
        <f t="shared" si="10"/>
        <v>2.7227280051051145E-2</v>
      </c>
      <c r="N323" s="18">
        <f t="shared" si="11"/>
        <v>9.8018208183784112E-3</v>
      </c>
    </row>
    <row r="324" spans="1:14" ht="18" customHeight="1" x14ac:dyDescent="0.2">
      <c r="A324" s="16" t="str">
        <f>'Fish Use'!A23</f>
        <v>CC3</v>
      </c>
      <c r="B324" s="16" t="str">
        <f>'Fish Use'!B23</f>
        <v>Catherine Creek</v>
      </c>
      <c r="C324" s="16" t="str">
        <f>'Fish Use'!D23</f>
        <v>Chinook</v>
      </c>
      <c r="D324" s="16" t="str">
        <f>'Fish Use'!E23</f>
        <v>Winter Rearing</v>
      </c>
      <c r="E324" s="16" t="str">
        <f>'Vulnerability Mapped'!C81</f>
        <v>Decreased Sediment Quantity</v>
      </c>
      <c r="F324" s="18">
        <f>'Fish Use'!F23</f>
        <v>0.17219999999999999</v>
      </c>
      <c r="G324" s="18">
        <f>Population!D6</f>
        <v>0.36</v>
      </c>
      <c r="H324" s="19">
        <f>'Limiting Factors'!C36</f>
        <v>2.86</v>
      </c>
      <c r="I324" s="18">
        <f>'Limiting Factors'!D36</f>
        <v>0.51849999999999996</v>
      </c>
      <c r="J324" s="17">
        <f>'Vulnerability Mapped'!D81</f>
        <v>4</v>
      </c>
      <c r="K324" s="17">
        <f>'Vulnerability Mapped'!E81</f>
        <v>4</v>
      </c>
      <c r="L324" s="18">
        <f>'Vulnerability Mapped'!H81</f>
        <v>0.80714285699999999</v>
      </c>
      <c r="M324" s="18">
        <f t="shared" si="10"/>
        <v>7.2066314987244889E-2</v>
      </c>
      <c r="N324" s="18">
        <f t="shared" si="11"/>
        <v>2.594387339540816E-2</v>
      </c>
    </row>
    <row r="325" spans="1:14" ht="18" customHeight="1" x14ac:dyDescent="0.2">
      <c r="A325" s="16" t="str">
        <f>'Fish Use'!A23</f>
        <v>CC3</v>
      </c>
      <c r="B325" s="16" t="str">
        <f>'Fish Use'!B23</f>
        <v>Catherine Creek</v>
      </c>
      <c r="C325" s="16" t="str">
        <f>'Fish Use'!D23</f>
        <v>Chinook</v>
      </c>
      <c r="D325" s="16" t="str">
        <f>'Fish Use'!E23</f>
        <v>Winter Rearing</v>
      </c>
      <c r="E325" s="16" t="str">
        <f>'Vulnerability Mapped'!C84</f>
        <v>Increased Sediment Quantity</v>
      </c>
      <c r="F325" s="18">
        <f>'Fish Use'!F23</f>
        <v>0.17219999999999999</v>
      </c>
      <c r="G325" s="18">
        <f>Population!D6</f>
        <v>0.36</v>
      </c>
      <c r="H325" s="19">
        <f>'Limiting Factors'!C37</f>
        <v>3.73</v>
      </c>
      <c r="I325" s="18">
        <f>'Limiting Factors'!D37</f>
        <v>0.71425000000000005</v>
      </c>
      <c r="J325" s="17">
        <f>'Vulnerability Mapped'!D84</f>
        <v>8</v>
      </c>
      <c r="K325" s="17">
        <f>'Vulnerability Mapped'!E84</f>
        <v>8</v>
      </c>
      <c r="L325" s="18">
        <f>'Vulnerability Mapped'!H84</f>
        <v>0.55000000000000004</v>
      </c>
      <c r="M325" s="18">
        <f t="shared" si="10"/>
        <v>6.7646617500000006E-2</v>
      </c>
      <c r="N325" s="18">
        <f t="shared" si="11"/>
        <v>2.43527823E-2</v>
      </c>
    </row>
    <row r="326" spans="1:14" ht="18" customHeight="1" x14ac:dyDescent="0.2">
      <c r="A326" s="16" t="str">
        <f>'Fish Use'!A23</f>
        <v>CC3</v>
      </c>
      <c r="B326" s="16" t="str">
        <f>'Fish Use'!B23</f>
        <v>Catherine Creek</v>
      </c>
      <c r="C326" s="16" t="str">
        <f>'Fish Use'!D23</f>
        <v>Chinook</v>
      </c>
      <c r="D326" s="16" t="str">
        <f>'Fish Use'!E23</f>
        <v>Winter Rearing</v>
      </c>
      <c r="E326" s="16" t="str">
        <f>'Vulnerability Mapped'!C89</f>
        <v>Summer Water Temperature</v>
      </c>
      <c r="F326" s="18">
        <f>'Fish Use'!F23</f>
        <v>0.17219999999999999</v>
      </c>
      <c r="G326" s="18">
        <f>Population!D6</f>
        <v>0.36</v>
      </c>
      <c r="H326" s="19">
        <f>'Limiting Factors'!C44</f>
        <v>3.17</v>
      </c>
      <c r="I326" s="18">
        <f>'Limiting Factors'!D44</f>
        <v>0.58825000000000005</v>
      </c>
      <c r="J326" s="17">
        <f>'Vulnerability Mapped'!D89</f>
        <v>15</v>
      </c>
      <c r="K326" s="17">
        <f>'Vulnerability Mapped'!E89</f>
        <v>15</v>
      </c>
      <c r="L326" s="18">
        <f>'Vulnerability Mapped'!H89</f>
        <v>0.1</v>
      </c>
      <c r="M326" s="18">
        <f t="shared" si="10"/>
        <v>1.0129665000000001E-2</v>
      </c>
      <c r="N326" s="18">
        <f t="shared" si="11"/>
        <v>3.6466794000000005E-3</v>
      </c>
    </row>
    <row r="327" spans="1:14" ht="18" customHeight="1" x14ac:dyDescent="0.2">
      <c r="A327" s="16" t="str">
        <f>'Fish Use'!A23</f>
        <v>CC3</v>
      </c>
      <c r="B327" s="16" t="str">
        <f>'Fish Use'!B23</f>
        <v>Catherine Creek</v>
      </c>
      <c r="C327" s="16" t="str">
        <f>'Fish Use'!D23</f>
        <v>Chinook</v>
      </c>
      <c r="D327" s="16" t="str">
        <f>'Fish Use'!E23</f>
        <v>Winter Rearing</v>
      </c>
      <c r="E327" s="16" t="str">
        <f>'Vulnerability Mapped'!C91</f>
        <v>Winter Water Temperature</v>
      </c>
      <c r="F327" s="18">
        <f>'Fish Use'!F23</f>
        <v>0.17219999999999999</v>
      </c>
      <c r="G327" s="18">
        <f>Population!D6</f>
        <v>0.36</v>
      </c>
      <c r="H327" s="19">
        <f>'Limiting Factors'!C45</f>
        <v>3.56</v>
      </c>
      <c r="I327" s="18">
        <f>'Limiting Factors'!D45</f>
        <v>0.67600000000000005</v>
      </c>
      <c r="J327" s="17">
        <f>'Vulnerability Mapped'!D91</f>
        <v>2</v>
      </c>
      <c r="K327" s="17">
        <f>'Vulnerability Mapped'!E91</f>
        <v>2</v>
      </c>
      <c r="L327" s="18">
        <f>'Vulnerability Mapped'!H91</f>
        <v>0.93571428599999995</v>
      </c>
      <c r="M327" s="18">
        <f t="shared" si="10"/>
        <v>0.1089238800332592</v>
      </c>
      <c r="N327" s="18">
        <f t="shared" si="11"/>
        <v>3.921259681197331E-2</v>
      </c>
    </row>
    <row r="328" spans="1:14" ht="18" customHeight="1" x14ac:dyDescent="0.2">
      <c r="A328" s="16" t="str">
        <f>'Fish Use'!A23</f>
        <v>CC3</v>
      </c>
      <c r="B328" s="16" t="str">
        <f>'Fish Use'!B23</f>
        <v>Catherine Creek</v>
      </c>
      <c r="C328" s="16" t="str">
        <f>'Fish Use'!D23</f>
        <v>Chinook</v>
      </c>
      <c r="D328" s="16" t="str">
        <f>'Fish Use'!E23</f>
        <v>Winter Rearing</v>
      </c>
      <c r="E328" s="16" t="str">
        <f>'Vulnerability Mapped'!C90</f>
        <v>Water Quality</v>
      </c>
      <c r="F328" s="18">
        <f>'Fish Use'!F23</f>
        <v>0.17219999999999999</v>
      </c>
      <c r="G328" s="18">
        <f>Population!D6</f>
        <v>0.36</v>
      </c>
      <c r="H328" s="19">
        <f>'Limiting Factors'!C46</f>
        <v>3.3</v>
      </c>
      <c r="I328" s="18">
        <f>'Limiting Factors'!D46</f>
        <v>0.61750000000000005</v>
      </c>
      <c r="J328" s="17">
        <f>'Vulnerability Mapped'!D90</f>
        <v>7</v>
      </c>
      <c r="K328" s="17">
        <f>'Vulnerability Mapped'!E90</f>
        <v>7</v>
      </c>
      <c r="L328" s="18">
        <f>'Vulnerability Mapped'!H90</f>
        <v>0.61428571399999998</v>
      </c>
      <c r="M328" s="18">
        <f t="shared" si="10"/>
        <v>6.5319149969619003E-2</v>
      </c>
      <c r="N328" s="18">
        <f t="shared" si="11"/>
        <v>2.3514893989062841E-2</v>
      </c>
    </row>
    <row r="329" spans="1:14" ht="18" customHeight="1" x14ac:dyDescent="0.2">
      <c r="A329" s="16" t="str">
        <f>'Fish Use'!A23</f>
        <v>CC3</v>
      </c>
      <c r="B329" s="16" t="str">
        <f>'Fish Use'!B23</f>
        <v>Catherine Creek</v>
      </c>
      <c r="C329" s="16" t="str">
        <f>'Fish Use'!D23</f>
        <v>Chinook</v>
      </c>
      <c r="D329" s="16" t="str">
        <f>'Fish Use'!E23</f>
        <v>Winter Rearing</v>
      </c>
      <c r="E329" s="16" t="str">
        <f>'Vulnerability Mapped'!C86</f>
        <v>Predation</v>
      </c>
      <c r="F329" s="18">
        <f>'Fish Use'!F23</f>
        <v>0.17219999999999999</v>
      </c>
      <c r="G329" s="18">
        <f>Population!D6</f>
        <v>0.36</v>
      </c>
      <c r="H329" s="19">
        <f>'Limiting Factors'!C39</f>
        <v>2.88</v>
      </c>
      <c r="I329" s="18">
        <f>'Limiting Factors'!D39</f>
        <v>0.52300000000000002</v>
      </c>
      <c r="J329" s="17">
        <f>'Vulnerability Mapped'!D86</f>
        <v>11</v>
      </c>
      <c r="K329" s="17">
        <f>'Vulnerability Mapped'!E86</f>
        <v>11</v>
      </c>
      <c r="L329" s="18">
        <f>'Vulnerability Mapped'!H86</f>
        <v>0.35714285699999998</v>
      </c>
      <c r="M329" s="18">
        <f t="shared" si="10"/>
        <v>3.21644999871342E-2</v>
      </c>
      <c r="N329" s="18">
        <f t="shared" si="11"/>
        <v>1.1579219995368312E-2</v>
      </c>
    </row>
    <row r="330" spans="1:14" ht="18" customHeight="1" x14ac:dyDescent="0.2">
      <c r="A330" s="16" t="str">
        <f>'Fish Use'!A23</f>
        <v>CC3</v>
      </c>
      <c r="B330" s="16" t="str">
        <f>'Fish Use'!B23</f>
        <v>Catherine Creek</v>
      </c>
      <c r="C330" s="16" t="str">
        <f>'Fish Use'!D23</f>
        <v>Chinook</v>
      </c>
      <c r="D330" s="16" t="str">
        <f>'Fish Use'!E23</f>
        <v>Winter Rearing</v>
      </c>
      <c r="E330" s="16" t="str">
        <f>'Vulnerability Mapped'!C78</f>
        <v>Altered Primary Productivity</v>
      </c>
      <c r="F330" s="18">
        <f>'Fish Use'!F23</f>
        <v>0.17219999999999999</v>
      </c>
      <c r="G330" s="18">
        <f>Population!D6</f>
        <v>0.36</v>
      </c>
      <c r="H330" s="19">
        <f>'Limiting Factors'!C40</f>
        <v>3.3</v>
      </c>
      <c r="I330" s="18">
        <f>'Limiting Factors'!D40</f>
        <v>0.61750000000000005</v>
      </c>
      <c r="J330" s="17">
        <f>'Vulnerability Mapped'!D78</f>
        <v>12</v>
      </c>
      <c r="K330" s="17">
        <f>'Vulnerability Mapped'!E78</f>
        <v>12</v>
      </c>
      <c r="L330" s="18">
        <f>'Vulnerability Mapped'!H78</f>
        <v>0.29285714299999999</v>
      </c>
      <c r="M330" s="18">
        <f t="shared" si="10"/>
        <v>3.1140525015190497E-2</v>
      </c>
      <c r="N330" s="18">
        <f t="shared" si="11"/>
        <v>1.1210589005468579E-2</v>
      </c>
    </row>
    <row r="331" spans="1:14" ht="18" customHeight="1" x14ac:dyDescent="0.2">
      <c r="A331" s="16" t="str">
        <f>'Fish Use'!A23</f>
        <v>CC3</v>
      </c>
      <c r="B331" s="16" t="str">
        <f>'Fish Use'!B23</f>
        <v>Catherine Creek</v>
      </c>
      <c r="C331" s="16" t="str">
        <f>'Fish Use'!D23</f>
        <v>Chinook</v>
      </c>
      <c r="D331" s="16" t="str">
        <f>'Fish Use'!E23</f>
        <v>Winter Rearing</v>
      </c>
      <c r="E331" s="16" t="str">
        <f>'Vulnerability Mapped'!C85</f>
        <v>Non-Native Species Interactions and Competition</v>
      </c>
      <c r="F331" s="18">
        <f>'Fish Use'!F23</f>
        <v>0.17219999999999999</v>
      </c>
      <c r="G331" s="18">
        <f>Population!D6</f>
        <v>0.36</v>
      </c>
      <c r="H331" s="19">
        <f>'Limiting Factors'!C41</f>
        <v>2.62</v>
      </c>
      <c r="I331" s="18">
        <f>'Limiting Factors'!D41</f>
        <v>0.46450000000000002</v>
      </c>
      <c r="J331" s="17">
        <f>'Vulnerability Mapped'!D85</f>
        <v>12</v>
      </c>
      <c r="K331" s="17">
        <f>'Vulnerability Mapped'!E85</f>
        <v>12</v>
      </c>
      <c r="L331" s="18">
        <f>'Vulnerability Mapped'!H85</f>
        <v>0.29285714299999999</v>
      </c>
      <c r="M331" s="18">
        <f t="shared" si="10"/>
        <v>2.3424735011426698E-2</v>
      </c>
      <c r="N331" s="18">
        <f t="shared" si="11"/>
        <v>8.4329046041136113E-3</v>
      </c>
    </row>
    <row r="332" spans="1:14" ht="18" customHeight="1" x14ac:dyDescent="0.2">
      <c r="A332" s="16" t="str">
        <f>'Fish Use'!A24</f>
        <v>CC3</v>
      </c>
      <c r="B332" s="16" t="str">
        <f>'Fish Use'!B24</f>
        <v>Catherine Creek</v>
      </c>
      <c r="C332" s="16" t="str">
        <f>'Fish Use'!D24</f>
        <v>Chinook</v>
      </c>
      <c r="D332" s="16" t="str">
        <f>'Fish Use'!E24</f>
        <v>Summer Rearing</v>
      </c>
      <c r="E332" s="16" t="str">
        <f>'Vulnerability Mapped'!C64</f>
        <v>Anthropogenic Barriers</v>
      </c>
      <c r="F332" s="18">
        <f>'Fish Use'!F24</f>
        <v>0.17219999999999999</v>
      </c>
      <c r="G332" s="18">
        <f>Population!D4</f>
        <v>0.21</v>
      </c>
      <c r="H332" s="19">
        <f>'Limiting Factors'!C38</f>
        <v>3.63</v>
      </c>
      <c r="I332" s="18">
        <f>'Limiting Factors'!D38</f>
        <v>0.69174999999999998</v>
      </c>
      <c r="J332" s="17">
        <f>'Vulnerability Mapped'!D64</f>
        <v>7</v>
      </c>
      <c r="K332" s="17">
        <f>'Vulnerability Mapped'!E64</f>
        <v>7</v>
      </c>
      <c r="L332" s="18">
        <f>'Vulnerability Mapped'!H64</f>
        <v>0.61428571399999998</v>
      </c>
      <c r="M332" s="18">
        <f t="shared" si="10"/>
        <v>7.3173314965965894E-2</v>
      </c>
      <c r="N332" s="18">
        <f t="shared" si="11"/>
        <v>1.5366396142852836E-2</v>
      </c>
    </row>
    <row r="333" spans="1:14" ht="18" customHeight="1" x14ac:dyDescent="0.2">
      <c r="A333" s="16" t="str">
        <f>'Fish Use'!A24</f>
        <v>CC3</v>
      </c>
      <c r="B333" s="16" t="str">
        <f>'Fish Use'!B24</f>
        <v>Catherine Creek</v>
      </c>
      <c r="C333" s="16" t="str">
        <f>'Fish Use'!D24</f>
        <v>Chinook</v>
      </c>
      <c r="D333" s="16" t="str">
        <f>'Fish Use'!E24</f>
        <v>Summer Rearing</v>
      </c>
      <c r="E333" s="16" t="str">
        <f>'Vulnerability Mapped'!C72</f>
        <v>Riparian Condition</v>
      </c>
      <c r="F333" s="18">
        <f>'Fish Use'!F24</f>
        <v>0.17219999999999999</v>
      </c>
      <c r="G333" s="18">
        <f>Population!D4</f>
        <v>0.21</v>
      </c>
      <c r="H333" s="19">
        <f>'Limiting Factors'!C32</f>
        <v>2.4900000000000002</v>
      </c>
      <c r="I333" s="18">
        <f>'Limiting Factors'!D32</f>
        <v>0.43525000000000003</v>
      </c>
      <c r="J333" s="17">
        <f>'Vulnerability Mapped'!D72</f>
        <v>5</v>
      </c>
      <c r="K333" s="17">
        <f>'Vulnerability Mapped'!E72</f>
        <v>5</v>
      </c>
      <c r="L333" s="18">
        <f>'Vulnerability Mapped'!H72</f>
        <v>0.74285714300000005</v>
      </c>
      <c r="M333" s="18">
        <f t="shared" si="10"/>
        <v>5.5677180010707157E-2</v>
      </c>
      <c r="N333" s="18">
        <f t="shared" si="11"/>
        <v>1.1692207802248503E-2</v>
      </c>
    </row>
    <row r="334" spans="1:14" ht="18" customHeight="1" x14ac:dyDescent="0.2">
      <c r="A334" s="16" t="str">
        <f>'Fish Use'!A24</f>
        <v>CC3</v>
      </c>
      <c r="B334" s="16" t="str">
        <f>'Fish Use'!B24</f>
        <v>Catherine Creek</v>
      </c>
      <c r="C334" s="16" t="str">
        <f>'Fish Use'!D24</f>
        <v>Chinook</v>
      </c>
      <c r="D334" s="16" t="str">
        <f>'Fish Use'!E24</f>
        <v>Summer Rearing</v>
      </c>
      <c r="E334" s="16" t="str">
        <f>'Vulnerability Mapped'!C68</f>
        <v>Floodplain Condition</v>
      </c>
      <c r="F334" s="18">
        <f>'Fish Use'!F24</f>
        <v>0.17219999999999999</v>
      </c>
      <c r="G334" s="18">
        <f>Population!D4</f>
        <v>0.21</v>
      </c>
      <c r="H334" s="19">
        <f>'Limiting Factors'!C33</f>
        <v>2.35</v>
      </c>
      <c r="I334" s="18">
        <f>'Limiting Factors'!D33</f>
        <v>0.40375</v>
      </c>
      <c r="J334" s="17">
        <f>'Vulnerability Mapped'!D68</f>
        <v>10</v>
      </c>
      <c r="K334" s="17">
        <f>'Vulnerability Mapped'!E68</f>
        <v>10</v>
      </c>
      <c r="L334" s="18">
        <f>'Vulnerability Mapped'!H68</f>
        <v>0.42142857099999997</v>
      </c>
      <c r="M334" s="18">
        <f t="shared" si="10"/>
        <v>2.9300137470203248E-2</v>
      </c>
      <c r="N334" s="18">
        <f t="shared" si="11"/>
        <v>6.1530288687426816E-3</v>
      </c>
    </row>
    <row r="335" spans="1:14" ht="18" customHeight="1" x14ac:dyDescent="0.2">
      <c r="A335" s="16" t="str">
        <f>'Fish Use'!A24</f>
        <v>CC3</v>
      </c>
      <c r="B335" s="16" t="str">
        <f>'Fish Use'!B24</f>
        <v>Catherine Creek</v>
      </c>
      <c r="C335" s="16" t="str">
        <f>'Fish Use'!D24</f>
        <v>Chinook</v>
      </c>
      <c r="D335" s="16" t="str">
        <f>'Fish Use'!E24</f>
        <v>Summer Rearing</v>
      </c>
      <c r="E335" s="16" t="str">
        <f>'Vulnerability Mapped'!C73</f>
        <v>Side Channel and Wetland Habitat</v>
      </c>
      <c r="F335" s="18">
        <f>'Fish Use'!F24</f>
        <v>0.17219999999999999</v>
      </c>
      <c r="G335" s="18">
        <f>Population!D4</f>
        <v>0.21</v>
      </c>
      <c r="H335" s="19">
        <f>'Limiting Factors'!C34</f>
        <v>2.72</v>
      </c>
      <c r="I335" s="18">
        <f>'Limiting Factors'!D34</f>
        <v>0.48699999999999999</v>
      </c>
      <c r="J335" s="17">
        <f>'Vulnerability Mapped'!D73</f>
        <v>4</v>
      </c>
      <c r="K335" s="17">
        <f>'Vulnerability Mapped'!E73</f>
        <v>4</v>
      </c>
      <c r="L335" s="18">
        <f>'Vulnerability Mapped'!H73</f>
        <v>0.80714285699999999</v>
      </c>
      <c r="M335" s="18">
        <f t="shared" si="10"/>
        <v>6.7688129988019791E-2</v>
      </c>
      <c r="N335" s="18">
        <f t="shared" si="11"/>
        <v>1.4214507297484155E-2</v>
      </c>
    </row>
    <row r="336" spans="1:14" ht="18" customHeight="1" x14ac:dyDescent="0.2">
      <c r="A336" s="16" t="str">
        <f>'Fish Use'!A24</f>
        <v>CC3</v>
      </c>
      <c r="B336" s="16" t="str">
        <f>'Fish Use'!B24</f>
        <v>Catherine Creek</v>
      </c>
      <c r="C336" s="16" t="str">
        <f>'Fish Use'!D24</f>
        <v>Chinook</v>
      </c>
      <c r="D336" s="16" t="str">
        <f>'Fish Use'!E24</f>
        <v>Summer Rearing</v>
      </c>
      <c r="E336" s="16" t="str">
        <f>'Vulnerability Mapped'!C65</f>
        <v>Channel and Habitat Structure</v>
      </c>
      <c r="F336" s="18">
        <f>'Fish Use'!F24</f>
        <v>0.17219999999999999</v>
      </c>
      <c r="G336" s="18">
        <f>Population!D4</f>
        <v>0.21</v>
      </c>
      <c r="H336" s="19">
        <f>'Limiting Factors'!C35</f>
        <v>2.93</v>
      </c>
      <c r="I336" s="18">
        <f>'Limiting Factors'!D35</f>
        <v>0.53425</v>
      </c>
      <c r="J336" s="17">
        <f>'Vulnerability Mapped'!D65</f>
        <v>3</v>
      </c>
      <c r="K336" s="17">
        <f>'Vulnerability Mapped'!E65</f>
        <v>3</v>
      </c>
      <c r="L336" s="18">
        <f>'Vulnerability Mapped'!H65</f>
        <v>0.87142857100000004</v>
      </c>
      <c r="M336" s="18">
        <f t="shared" si="10"/>
        <v>8.0169554960572348E-2</v>
      </c>
      <c r="N336" s="18">
        <f t="shared" si="11"/>
        <v>1.6835606541720192E-2</v>
      </c>
    </row>
    <row r="337" spans="1:14" ht="18" customHeight="1" x14ac:dyDescent="0.2">
      <c r="A337" s="16" t="str">
        <f>'Fish Use'!A24</f>
        <v>CC3</v>
      </c>
      <c r="B337" s="16" t="str">
        <f>'Fish Use'!B24</f>
        <v>Catherine Creek</v>
      </c>
      <c r="C337" s="16" t="str">
        <f>'Fish Use'!D24</f>
        <v>Chinook</v>
      </c>
      <c r="D337" s="16" t="str">
        <f>'Fish Use'!E24</f>
        <v>Summer Rearing</v>
      </c>
      <c r="E337" s="16" t="str">
        <f>'Vulnerability Mapped'!C67</f>
        <v>Decreased Water Quantity</v>
      </c>
      <c r="F337" s="18">
        <f>'Fish Use'!F24</f>
        <v>0.17219999999999999</v>
      </c>
      <c r="G337" s="18">
        <f>Population!D4</f>
        <v>0.21</v>
      </c>
      <c r="H337" s="19">
        <f>'Limiting Factors'!C42</f>
        <v>3.63</v>
      </c>
      <c r="I337" s="18">
        <f>'Limiting Factors'!D42</f>
        <v>0.69174999999999998</v>
      </c>
      <c r="J337" s="17">
        <f>'Vulnerability Mapped'!D67</f>
        <v>2</v>
      </c>
      <c r="K337" s="17">
        <f>'Vulnerability Mapped'!E67</f>
        <v>2</v>
      </c>
      <c r="L337" s="18">
        <f>'Vulnerability Mapped'!H67</f>
        <v>0.93571428599999995</v>
      </c>
      <c r="M337" s="18">
        <f t="shared" si="10"/>
        <v>0.11146167753403408</v>
      </c>
      <c r="N337" s="18">
        <f t="shared" si="11"/>
        <v>2.3406952282147155E-2</v>
      </c>
    </row>
    <row r="338" spans="1:14" ht="18" customHeight="1" x14ac:dyDescent="0.2">
      <c r="A338" s="16" t="str">
        <f>'Fish Use'!A24</f>
        <v>CC3</v>
      </c>
      <c r="B338" s="16" t="str">
        <f>'Fish Use'!B24</f>
        <v>Catherine Creek</v>
      </c>
      <c r="C338" s="16" t="str">
        <f>'Fish Use'!D24</f>
        <v>Chinook</v>
      </c>
      <c r="D338" s="16" t="str">
        <f>'Fish Use'!E24</f>
        <v>Summer Rearing</v>
      </c>
      <c r="E338" s="16" t="str">
        <f>'Vulnerability Mapped'!C62</f>
        <v>Altered Flow Timing</v>
      </c>
      <c r="F338" s="18">
        <f>'Fish Use'!F24</f>
        <v>0.17219999999999999</v>
      </c>
      <c r="G338" s="18">
        <f>Population!D4</f>
        <v>0.21</v>
      </c>
      <c r="H338" s="19">
        <f>'Limiting Factors'!C43</f>
        <v>3.63</v>
      </c>
      <c r="I338" s="18">
        <f>'Limiting Factors'!D43</f>
        <v>0.69174999999999998</v>
      </c>
      <c r="J338" s="17">
        <f>'Vulnerability Mapped'!D62</f>
        <v>6</v>
      </c>
      <c r="K338" s="17">
        <f>'Vulnerability Mapped'!E62</f>
        <v>6</v>
      </c>
      <c r="L338" s="18">
        <f>'Vulnerability Mapped'!H62</f>
        <v>0.678571429</v>
      </c>
      <c r="M338" s="18">
        <f t="shared" si="10"/>
        <v>8.0830987551051142E-2</v>
      </c>
      <c r="N338" s="18">
        <f t="shared" si="11"/>
        <v>1.697450738572074E-2</v>
      </c>
    </row>
    <row r="339" spans="1:14" ht="18" customHeight="1" x14ac:dyDescent="0.2">
      <c r="A339" s="16" t="str">
        <f>'Fish Use'!A24</f>
        <v>CC3</v>
      </c>
      <c r="B339" s="16" t="str">
        <f>'Fish Use'!B24</f>
        <v>Catherine Creek</v>
      </c>
      <c r="C339" s="16" t="str">
        <f>'Fish Use'!D24</f>
        <v>Chinook</v>
      </c>
      <c r="D339" s="16" t="str">
        <f>'Fish Use'!E24</f>
        <v>Summer Rearing</v>
      </c>
      <c r="E339" s="16" t="str">
        <f>'Vulnerability Mapped'!C66</f>
        <v>Decreased Sediment Quantity</v>
      </c>
      <c r="F339" s="18">
        <f>'Fish Use'!F24</f>
        <v>0.17219999999999999</v>
      </c>
      <c r="G339" s="18">
        <f>Population!D4</f>
        <v>0.21</v>
      </c>
      <c r="H339" s="19">
        <f>'Limiting Factors'!C36</f>
        <v>2.86</v>
      </c>
      <c r="I339" s="18">
        <f>'Limiting Factors'!D36</f>
        <v>0.51849999999999996</v>
      </c>
      <c r="J339" s="17">
        <f>'Vulnerability Mapped'!D66</f>
        <v>12</v>
      </c>
      <c r="K339" s="17">
        <f>'Vulnerability Mapped'!E66</f>
        <v>12</v>
      </c>
      <c r="L339" s="18">
        <f>'Vulnerability Mapped'!H66</f>
        <v>0.29285714299999999</v>
      </c>
      <c r="M339" s="18">
        <f t="shared" si="10"/>
        <v>2.6147955012755096E-2</v>
      </c>
      <c r="N339" s="18">
        <f t="shared" si="11"/>
        <v>5.4910705526785702E-3</v>
      </c>
    </row>
    <row r="340" spans="1:14" ht="18" customHeight="1" x14ac:dyDescent="0.2">
      <c r="A340" s="16" t="str">
        <f>'Fish Use'!A24</f>
        <v>CC3</v>
      </c>
      <c r="B340" s="16" t="str">
        <f>'Fish Use'!B24</f>
        <v>Catherine Creek</v>
      </c>
      <c r="C340" s="16" t="str">
        <f>'Fish Use'!D24</f>
        <v>Chinook</v>
      </c>
      <c r="D340" s="16" t="str">
        <f>'Fish Use'!E24</f>
        <v>Summer Rearing</v>
      </c>
      <c r="E340" s="16" t="str">
        <f>'Vulnerability Mapped'!C69</f>
        <v>Increased Sediment Quantity</v>
      </c>
      <c r="F340" s="18">
        <f>'Fish Use'!F24</f>
        <v>0.17219999999999999</v>
      </c>
      <c r="G340" s="18">
        <f>Population!D4</f>
        <v>0.21</v>
      </c>
      <c r="H340" s="19">
        <f>'Limiting Factors'!C37</f>
        <v>3.73</v>
      </c>
      <c r="I340" s="18">
        <f>'Limiting Factors'!D37</f>
        <v>0.71425000000000005</v>
      </c>
      <c r="J340" s="17">
        <f>'Vulnerability Mapped'!D69</f>
        <v>14</v>
      </c>
      <c r="K340" s="17">
        <f>'Vulnerability Mapped'!E69</f>
        <v>14</v>
      </c>
      <c r="L340" s="18">
        <f>'Vulnerability Mapped'!H69</f>
        <v>0.164285714</v>
      </c>
      <c r="M340" s="18">
        <f t="shared" si="10"/>
        <v>2.02061324648589E-2</v>
      </c>
      <c r="N340" s="18">
        <f t="shared" si="11"/>
        <v>4.2432878176203691E-3</v>
      </c>
    </row>
    <row r="341" spans="1:14" ht="18" customHeight="1" x14ac:dyDescent="0.2">
      <c r="A341" s="16" t="str">
        <f>'Fish Use'!A24</f>
        <v>CC3</v>
      </c>
      <c r="B341" s="16" t="str">
        <f>'Fish Use'!B24</f>
        <v>Catherine Creek</v>
      </c>
      <c r="C341" s="16" t="str">
        <f>'Fish Use'!D24</f>
        <v>Chinook</v>
      </c>
      <c r="D341" s="16" t="str">
        <f>'Fish Use'!E24</f>
        <v>Summer Rearing</v>
      </c>
      <c r="E341" s="16" t="str">
        <f>'Vulnerability Mapped'!C74</f>
        <v>Summer Water Temperature</v>
      </c>
      <c r="F341" s="18">
        <f>'Fish Use'!F24</f>
        <v>0.17219999999999999</v>
      </c>
      <c r="G341" s="18">
        <f>Population!D4</f>
        <v>0.21</v>
      </c>
      <c r="H341" s="19">
        <f>'Limiting Factors'!C44</f>
        <v>3.17</v>
      </c>
      <c r="I341" s="18">
        <f>'Limiting Factors'!D44</f>
        <v>0.58825000000000005</v>
      </c>
      <c r="J341" s="17">
        <f>'Vulnerability Mapped'!D74</f>
        <v>1</v>
      </c>
      <c r="K341" s="17">
        <f>'Vulnerability Mapped'!E74</f>
        <v>1</v>
      </c>
      <c r="L341" s="18">
        <f>'Vulnerability Mapped'!H74</f>
        <v>1</v>
      </c>
      <c r="M341" s="18">
        <f t="shared" si="10"/>
        <v>0.10129665</v>
      </c>
      <c r="N341" s="18">
        <f t="shared" si="11"/>
        <v>2.1272296499999999E-2</v>
      </c>
    </row>
    <row r="342" spans="1:14" ht="18" customHeight="1" x14ac:dyDescent="0.2">
      <c r="A342" s="16" t="str">
        <f>'Fish Use'!A24</f>
        <v>CC3</v>
      </c>
      <c r="B342" s="16" t="str">
        <f>'Fish Use'!B24</f>
        <v>Catherine Creek</v>
      </c>
      <c r="C342" s="16" t="str">
        <f>'Fish Use'!D24</f>
        <v>Chinook</v>
      </c>
      <c r="D342" s="16" t="str">
        <f>'Fish Use'!E24</f>
        <v>Summer Rearing</v>
      </c>
      <c r="E342" s="16" t="str">
        <f>'Vulnerability Mapped'!C76</f>
        <v>Winter Water Temperature</v>
      </c>
      <c r="F342" s="18">
        <f>'Fish Use'!F24</f>
        <v>0.17219999999999999</v>
      </c>
      <c r="G342" s="18">
        <f>Population!D4</f>
        <v>0.21</v>
      </c>
      <c r="H342" s="19">
        <f>'Limiting Factors'!C45</f>
        <v>3.56</v>
      </c>
      <c r="I342" s="18">
        <f>'Limiting Factors'!D45</f>
        <v>0.67600000000000005</v>
      </c>
      <c r="J342" s="17">
        <f>'Vulnerability Mapped'!D76</f>
        <v>15</v>
      </c>
      <c r="K342" s="17">
        <f>'Vulnerability Mapped'!E76</f>
        <v>15</v>
      </c>
      <c r="L342" s="18">
        <f>'Vulnerability Mapped'!H76</f>
        <v>0.1</v>
      </c>
      <c r="M342" s="18">
        <f t="shared" si="10"/>
        <v>1.164072E-2</v>
      </c>
      <c r="N342" s="18">
        <f t="shared" si="11"/>
        <v>2.4445512000000002E-3</v>
      </c>
    </row>
    <row r="343" spans="1:14" ht="18" customHeight="1" x14ac:dyDescent="0.2">
      <c r="A343" s="16" t="str">
        <f>'Fish Use'!A24</f>
        <v>CC3</v>
      </c>
      <c r="B343" s="16" t="str">
        <f>'Fish Use'!B24</f>
        <v>Catherine Creek</v>
      </c>
      <c r="C343" s="16" t="str">
        <f>'Fish Use'!D24</f>
        <v>Chinook</v>
      </c>
      <c r="D343" s="16" t="str">
        <f>'Fish Use'!E24</f>
        <v>Summer Rearing</v>
      </c>
      <c r="E343" s="16" t="str">
        <f>'Vulnerability Mapped'!C75</f>
        <v>Water Quality</v>
      </c>
      <c r="F343" s="18">
        <f>'Fish Use'!F24</f>
        <v>0.17219999999999999</v>
      </c>
      <c r="G343" s="18">
        <f>Population!D4</f>
        <v>0.21</v>
      </c>
      <c r="H343" s="19">
        <f>'Limiting Factors'!C46</f>
        <v>3.3</v>
      </c>
      <c r="I343" s="18">
        <f>'Limiting Factors'!D46</f>
        <v>0.61750000000000005</v>
      </c>
      <c r="J343" s="17">
        <f>'Vulnerability Mapped'!D75</f>
        <v>9</v>
      </c>
      <c r="K343" s="17">
        <f>'Vulnerability Mapped'!E75</f>
        <v>9</v>
      </c>
      <c r="L343" s="18">
        <f>'Vulnerability Mapped'!H75</f>
        <v>0.485714286</v>
      </c>
      <c r="M343" s="18">
        <f t="shared" si="10"/>
        <v>5.1647700030381001E-2</v>
      </c>
      <c r="N343" s="18">
        <f t="shared" si="11"/>
        <v>1.0846017006380011E-2</v>
      </c>
    </row>
    <row r="344" spans="1:14" ht="18" customHeight="1" x14ac:dyDescent="0.2">
      <c r="A344" s="16" t="str">
        <f>'Fish Use'!A24</f>
        <v>CC3</v>
      </c>
      <c r="B344" s="16" t="str">
        <f>'Fish Use'!B24</f>
        <v>Catherine Creek</v>
      </c>
      <c r="C344" s="16" t="str">
        <f>'Fish Use'!D24</f>
        <v>Chinook</v>
      </c>
      <c r="D344" s="16" t="str">
        <f>'Fish Use'!E24</f>
        <v>Summer Rearing</v>
      </c>
      <c r="E344" s="16" t="str">
        <f>'Vulnerability Mapped'!C71</f>
        <v>Predation</v>
      </c>
      <c r="F344" s="18">
        <f>'Fish Use'!F24</f>
        <v>0.17219999999999999</v>
      </c>
      <c r="G344" s="18">
        <f>Population!D4</f>
        <v>0.21</v>
      </c>
      <c r="H344" s="19">
        <f>'Limiting Factors'!C39</f>
        <v>2.88</v>
      </c>
      <c r="I344" s="18">
        <f>'Limiting Factors'!D39</f>
        <v>0.52300000000000002</v>
      </c>
      <c r="J344" s="17">
        <f>'Vulnerability Mapped'!D71</f>
        <v>13</v>
      </c>
      <c r="K344" s="17">
        <f>'Vulnerability Mapped'!E71</f>
        <v>13</v>
      </c>
      <c r="L344" s="18">
        <f>'Vulnerability Mapped'!H71</f>
        <v>0.22857142899999999</v>
      </c>
      <c r="M344" s="18">
        <f t="shared" si="10"/>
        <v>2.0585280038597401E-2</v>
      </c>
      <c r="N344" s="18">
        <f t="shared" si="11"/>
        <v>4.3229088081054535E-3</v>
      </c>
    </row>
    <row r="345" spans="1:14" ht="18" customHeight="1" x14ac:dyDescent="0.2">
      <c r="A345" s="16" t="str">
        <f>'Fish Use'!A24</f>
        <v>CC3</v>
      </c>
      <c r="B345" s="16" t="str">
        <f>'Fish Use'!B24</f>
        <v>Catherine Creek</v>
      </c>
      <c r="C345" s="16" t="str">
        <f>'Fish Use'!D24</f>
        <v>Chinook</v>
      </c>
      <c r="D345" s="16" t="str">
        <f>'Fish Use'!E24</f>
        <v>Summer Rearing</v>
      </c>
      <c r="E345" s="16" t="str">
        <f>'Vulnerability Mapped'!C63</f>
        <v>Altered Primary Productivity</v>
      </c>
      <c r="F345" s="18">
        <f>'Fish Use'!F24</f>
        <v>0.17219999999999999</v>
      </c>
      <c r="G345" s="18">
        <f>Population!D4</f>
        <v>0.21</v>
      </c>
      <c r="H345" s="19">
        <f>'Limiting Factors'!C40</f>
        <v>3.3</v>
      </c>
      <c r="I345" s="18">
        <f>'Limiting Factors'!D40</f>
        <v>0.61750000000000005</v>
      </c>
      <c r="J345" s="17">
        <f>'Vulnerability Mapped'!D63</f>
        <v>8</v>
      </c>
      <c r="K345" s="17">
        <f>'Vulnerability Mapped'!E63</f>
        <v>8</v>
      </c>
      <c r="L345" s="18">
        <f>'Vulnerability Mapped'!H63</f>
        <v>0.55000000000000004</v>
      </c>
      <c r="M345" s="18">
        <f t="shared" si="10"/>
        <v>5.8483425000000006E-2</v>
      </c>
      <c r="N345" s="18">
        <f t="shared" si="11"/>
        <v>1.2281519250000001E-2</v>
      </c>
    </row>
    <row r="346" spans="1:14" ht="18" customHeight="1" x14ac:dyDescent="0.2">
      <c r="A346" s="16" t="str">
        <f>'Fish Use'!A24</f>
        <v>CC3</v>
      </c>
      <c r="B346" s="16" t="str">
        <f>'Fish Use'!B24</f>
        <v>Catherine Creek</v>
      </c>
      <c r="C346" s="16" t="str">
        <f>'Fish Use'!D24</f>
        <v>Chinook</v>
      </c>
      <c r="D346" s="16" t="str">
        <f>'Fish Use'!E24</f>
        <v>Summer Rearing</v>
      </c>
      <c r="E346" s="16" t="str">
        <f>'Vulnerability Mapped'!C70</f>
        <v>Non-Native Species Interactions and Competition</v>
      </c>
      <c r="F346" s="18">
        <f>'Fish Use'!F24</f>
        <v>0.17219999999999999</v>
      </c>
      <c r="G346" s="18">
        <f>Population!D4</f>
        <v>0.21</v>
      </c>
      <c r="H346" s="19">
        <f>'Limiting Factors'!C41</f>
        <v>2.62</v>
      </c>
      <c r="I346" s="18">
        <f>'Limiting Factors'!D41</f>
        <v>0.46450000000000002</v>
      </c>
      <c r="J346" s="17">
        <f>'Vulnerability Mapped'!D70</f>
        <v>11</v>
      </c>
      <c r="K346" s="17">
        <f>'Vulnerability Mapped'!E70</f>
        <v>11</v>
      </c>
      <c r="L346" s="18">
        <f>'Vulnerability Mapped'!H70</f>
        <v>0.35714285699999998</v>
      </c>
      <c r="M346" s="18">
        <f t="shared" si="10"/>
        <v>2.8566749988573299E-2</v>
      </c>
      <c r="N346" s="18">
        <f t="shared" si="11"/>
        <v>5.9990174976003929E-3</v>
      </c>
    </row>
    <row r="347" spans="1:14" ht="18" customHeight="1" x14ac:dyDescent="0.2">
      <c r="A347" s="16" t="str">
        <f>'Fish Use'!A25</f>
        <v>CC3</v>
      </c>
      <c r="B347" s="16" t="str">
        <f>'Fish Use'!B25</f>
        <v>Catherine Creek</v>
      </c>
      <c r="C347" s="16" t="str">
        <f>'Fish Use'!D25</f>
        <v>Chinook</v>
      </c>
      <c r="D347" s="16" t="str">
        <f>'Fish Use'!E25</f>
        <v>Migration</v>
      </c>
      <c r="E347" s="16" t="str">
        <f>'Vulnerability Mapped'!C34</f>
        <v>Anthropogenic Barriers</v>
      </c>
      <c r="F347" s="18">
        <f>'Fish Use'!F25</f>
        <v>0.17219999999999999</v>
      </c>
      <c r="G347" s="18">
        <f>Population!D8</f>
        <v>0.3</v>
      </c>
      <c r="H347" s="19">
        <f>'Limiting Factors'!C38</f>
        <v>3.63</v>
      </c>
      <c r="I347" s="18">
        <f>'Limiting Factors'!D38</f>
        <v>0.69174999999999998</v>
      </c>
      <c r="J347" s="17">
        <f>'Vulnerability Mapped'!D34</f>
        <v>2</v>
      </c>
      <c r="K347" s="17">
        <f>'Vulnerability Mapped'!E34</f>
        <v>13</v>
      </c>
      <c r="L347" s="18">
        <f>'Vulnerability Mapped'!H34</f>
        <v>0.93571428599999995</v>
      </c>
      <c r="M347" s="18">
        <f t="shared" si="10"/>
        <v>0.11146167753403408</v>
      </c>
      <c r="N347" s="18">
        <f t="shared" si="11"/>
        <v>3.3438503260210223E-2</v>
      </c>
    </row>
    <row r="348" spans="1:14" ht="18" customHeight="1" x14ac:dyDescent="0.2">
      <c r="A348" s="16" t="str">
        <f>'Fish Use'!A25</f>
        <v>CC3</v>
      </c>
      <c r="B348" s="16" t="str">
        <f>'Fish Use'!B25</f>
        <v>Catherine Creek</v>
      </c>
      <c r="C348" s="16" t="str">
        <f>'Fish Use'!D25</f>
        <v>Chinook</v>
      </c>
      <c r="D348" s="16" t="str">
        <f>'Fish Use'!E25</f>
        <v>Migration</v>
      </c>
      <c r="E348" s="16" t="str">
        <f>'Vulnerability Mapped'!C42</f>
        <v>Riparian Condition</v>
      </c>
      <c r="F348" s="18">
        <f>'Fish Use'!F25</f>
        <v>0.17219999999999999</v>
      </c>
      <c r="G348" s="18">
        <f>Population!D8</f>
        <v>0.3</v>
      </c>
      <c r="H348" s="19">
        <f>'Limiting Factors'!C32</f>
        <v>2.4900000000000002</v>
      </c>
      <c r="I348" s="18">
        <f>'Limiting Factors'!D32</f>
        <v>0.43525000000000003</v>
      </c>
      <c r="J348" s="17">
        <f>'Vulnerability Mapped'!D42</f>
        <v>9</v>
      </c>
      <c r="K348" s="17">
        <f>'Vulnerability Mapped'!E42</f>
        <v>14</v>
      </c>
      <c r="L348" s="18">
        <f>'Vulnerability Mapped'!H42</f>
        <v>0.485714286</v>
      </c>
      <c r="M348" s="18">
        <f t="shared" si="10"/>
        <v>3.6404310021414303E-2</v>
      </c>
      <c r="N348" s="18">
        <f t="shared" si="11"/>
        <v>1.092129300642429E-2</v>
      </c>
    </row>
    <row r="349" spans="1:14" ht="18" customHeight="1" x14ac:dyDescent="0.2">
      <c r="A349" s="16" t="str">
        <f>'Fish Use'!A25</f>
        <v>CC3</v>
      </c>
      <c r="B349" s="16" t="str">
        <f>'Fish Use'!B25</f>
        <v>Catherine Creek</v>
      </c>
      <c r="C349" s="16" t="str">
        <f>'Fish Use'!D25</f>
        <v>Chinook</v>
      </c>
      <c r="D349" s="16" t="str">
        <f>'Fish Use'!E25</f>
        <v>Migration</v>
      </c>
      <c r="E349" s="16" t="str">
        <f>'Vulnerability Mapped'!C38</f>
        <v>Floodplain Condition</v>
      </c>
      <c r="F349" s="18">
        <f>'Fish Use'!F25</f>
        <v>0.17219999999999999</v>
      </c>
      <c r="G349" s="18">
        <f>Population!D8</f>
        <v>0.3</v>
      </c>
      <c r="H349" s="19">
        <f>'Limiting Factors'!C33</f>
        <v>2.35</v>
      </c>
      <c r="I349" s="18">
        <f>'Limiting Factors'!D33</f>
        <v>0.40375</v>
      </c>
      <c r="J349" s="17">
        <f>'Vulnerability Mapped'!D38</f>
        <v>6</v>
      </c>
      <c r="K349" s="17">
        <f>'Vulnerability Mapped'!E38</f>
        <v>8</v>
      </c>
      <c r="L349" s="18">
        <f>'Vulnerability Mapped'!H38</f>
        <v>0.678571429</v>
      </c>
      <c r="M349" s="18">
        <f t="shared" si="10"/>
        <v>4.7178187529796752E-2</v>
      </c>
      <c r="N349" s="18">
        <f t="shared" si="11"/>
        <v>1.4153456258939025E-2</v>
      </c>
    </row>
    <row r="350" spans="1:14" ht="18" customHeight="1" x14ac:dyDescent="0.2">
      <c r="A350" s="16" t="str">
        <f>'Fish Use'!A25</f>
        <v>CC3</v>
      </c>
      <c r="B350" s="16" t="str">
        <f>'Fish Use'!B25</f>
        <v>Catherine Creek</v>
      </c>
      <c r="C350" s="16" t="str">
        <f>'Fish Use'!D25</f>
        <v>Chinook</v>
      </c>
      <c r="D350" s="16" t="str">
        <f>'Fish Use'!E25</f>
        <v>Migration</v>
      </c>
      <c r="E350" s="16" t="str">
        <f>'Vulnerability Mapped'!C43</f>
        <v>Side Channel and Wetland Habitat</v>
      </c>
      <c r="F350" s="18">
        <f>'Fish Use'!F25</f>
        <v>0.17219999999999999</v>
      </c>
      <c r="G350" s="18">
        <f>Population!D8</f>
        <v>0.3</v>
      </c>
      <c r="H350" s="19">
        <f>'Limiting Factors'!C34</f>
        <v>2.72</v>
      </c>
      <c r="I350" s="18">
        <f>'Limiting Factors'!D34</f>
        <v>0.48699999999999999</v>
      </c>
      <c r="J350" s="17">
        <f>'Vulnerability Mapped'!D43</f>
        <v>7</v>
      </c>
      <c r="K350" s="17">
        <f>'Vulnerability Mapped'!E43</f>
        <v>7</v>
      </c>
      <c r="L350" s="18">
        <f>'Vulnerability Mapped'!H43</f>
        <v>0.61428571399999998</v>
      </c>
      <c r="M350" s="18">
        <f t="shared" si="10"/>
        <v>5.1514859976039593E-2</v>
      </c>
      <c r="N350" s="18">
        <f t="shared" si="11"/>
        <v>1.5454457992811877E-2</v>
      </c>
    </row>
    <row r="351" spans="1:14" ht="18" customHeight="1" x14ac:dyDescent="0.2">
      <c r="A351" s="16" t="str">
        <f>'Fish Use'!A25</f>
        <v>CC3</v>
      </c>
      <c r="B351" s="16" t="str">
        <f>'Fish Use'!B25</f>
        <v>Catherine Creek</v>
      </c>
      <c r="C351" s="16" t="str">
        <f>'Fish Use'!D25</f>
        <v>Chinook</v>
      </c>
      <c r="D351" s="16" t="str">
        <f>'Fish Use'!E25</f>
        <v>Migration</v>
      </c>
      <c r="E351" s="16" t="str">
        <f>'Vulnerability Mapped'!C35</f>
        <v>Channel and Habitat Structure</v>
      </c>
      <c r="F351" s="18">
        <f>'Fish Use'!F25</f>
        <v>0.17219999999999999</v>
      </c>
      <c r="G351" s="18">
        <f>Population!D8</f>
        <v>0.3</v>
      </c>
      <c r="H351" s="19">
        <f>'Limiting Factors'!C35</f>
        <v>2.93</v>
      </c>
      <c r="I351" s="18">
        <f>'Limiting Factors'!D35</f>
        <v>0.53425</v>
      </c>
      <c r="J351" s="17">
        <f>'Vulnerability Mapped'!D35</f>
        <v>3</v>
      </c>
      <c r="K351" s="17">
        <f>'Vulnerability Mapped'!E35</f>
        <v>5</v>
      </c>
      <c r="L351" s="18">
        <f>'Vulnerability Mapped'!H35</f>
        <v>0.87142857100000004</v>
      </c>
      <c r="M351" s="18">
        <f t="shared" si="10"/>
        <v>8.0169554960572348E-2</v>
      </c>
      <c r="N351" s="18">
        <f t="shared" si="11"/>
        <v>2.4050866488171705E-2</v>
      </c>
    </row>
    <row r="352" spans="1:14" ht="18" customHeight="1" x14ac:dyDescent="0.2">
      <c r="A352" s="16" t="str">
        <f>'Fish Use'!A25</f>
        <v>CC3</v>
      </c>
      <c r="B352" s="16" t="str">
        <f>'Fish Use'!B25</f>
        <v>Catherine Creek</v>
      </c>
      <c r="C352" s="16" t="str">
        <f>'Fish Use'!D25</f>
        <v>Chinook</v>
      </c>
      <c r="D352" s="16" t="str">
        <f>'Fish Use'!E25</f>
        <v>Migration</v>
      </c>
      <c r="E352" s="16" t="str">
        <f>'Vulnerability Mapped'!C37</f>
        <v>Decreased Water Quantity</v>
      </c>
      <c r="F352" s="18">
        <f>'Fish Use'!F25</f>
        <v>0.17219999999999999</v>
      </c>
      <c r="G352" s="18">
        <f>Population!D8</f>
        <v>0.3</v>
      </c>
      <c r="H352" s="19">
        <f>'Limiting Factors'!C42</f>
        <v>3.63</v>
      </c>
      <c r="I352" s="18">
        <f>'Limiting Factors'!D42</f>
        <v>0.69174999999999998</v>
      </c>
      <c r="J352" s="17">
        <f>'Vulnerability Mapped'!D37</f>
        <v>2</v>
      </c>
      <c r="K352" s="17">
        <f>'Vulnerability Mapped'!E37</f>
        <v>3</v>
      </c>
      <c r="L352" s="18">
        <f>'Vulnerability Mapped'!H37</f>
        <v>0.93571428599999995</v>
      </c>
      <c r="M352" s="18">
        <f t="shared" si="10"/>
        <v>0.11146167753403408</v>
      </c>
      <c r="N352" s="18">
        <f t="shared" si="11"/>
        <v>3.3438503260210223E-2</v>
      </c>
    </row>
    <row r="353" spans="1:14" ht="18" customHeight="1" x14ac:dyDescent="0.2">
      <c r="A353" s="16" t="str">
        <f>'Fish Use'!A25</f>
        <v>CC3</v>
      </c>
      <c r="B353" s="16" t="str">
        <f>'Fish Use'!B25</f>
        <v>Catherine Creek</v>
      </c>
      <c r="C353" s="16" t="str">
        <f>'Fish Use'!D25</f>
        <v>Chinook</v>
      </c>
      <c r="D353" s="16" t="str">
        <f>'Fish Use'!E25</f>
        <v>Migration</v>
      </c>
      <c r="E353" s="16" t="str">
        <f>'Vulnerability Mapped'!C32</f>
        <v>Altered Flow Timing</v>
      </c>
      <c r="F353" s="18">
        <f>'Fish Use'!F25</f>
        <v>0.17219999999999999</v>
      </c>
      <c r="G353" s="18">
        <f>Population!D8</f>
        <v>0.3</v>
      </c>
      <c r="H353" s="19">
        <f>'Limiting Factors'!C43</f>
        <v>3.63</v>
      </c>
      <c r="I353" s="18">
        <f>'Limiting Factors'!D43</f>
        <v>0.69174999999999998</v>
      </c>
      <c r="J353" s="17">
        <f>'Vulnerability Mapped'!D32</f>
        <v>4</v>
      </c>
      <c r="K353" s="17">
        <f>'Vulnerability Mapped'!E32</f>
        <v>4</v>
      </c>
      <c r="L353" s="18">
        <f>'Vulnerability Mapped'!H32</f>
        <v>0.80714285699999999</v>
      </c>
      <c r="M353" s="18">
        <f t="shared" si="10"/>
        <v>9.6146332482982932E-2</v>
      </c>
      <c r="N353" s="18">
        <f t="shared" si="11"/>
        <v>2.8843899744894878E-2</v>
      </c>
    </row>
    <row r="354" spans="1:14" ht="18" customHeight="1" x14ac:dyDescent="0.2">
      <c r="A354" s="16" t="str">
        <f>'Fish Use'!A25</f>
        <v>CC3</v>
      </c>
      <c r="B354" s="16" t="str">
        <f>'Fish Use'!B25</f>
        <v>Catherine Creek</v>
      </c>
      <c r="C354" s="16" t="str">
        <f>'Fish Use'!D25</f>
        <v>Chinook</v>
      </c>
      <c r="D354" s="16" t="str">
        <f>'Fish Use'!E25</f>
        <v>Migration</v>
      </c>
      <c r="E354" s="16" t="str">
        <f>'Vulnerability Mapped'!C36</f>
        <v>Decreased Sediment Quantity</v>
      </c>
      <c r="F354" s="18">
        <f>'Fish Use'!F25</f>
        <v>0.17219999999999999</v>
      </c>
      <c r="G354" s="18">
        <f>Population!D8</f>
        <v>0.3</v>
      </c>
      <c r="H354" s="19">
        <f>'Limiting Factors'!C36</f>
        <v>2.86</v>
      </c>
      <c r="I354" s="18">
        <f>'Limiting Factors'!D36</f>
        <v>0.51849999999999996</v>
      </c>
      <c r="J354" s="17">
        <f>'Vulnerability Mapped'!D36</f>
        <v>11</v>
      </c>
      <c r="K354" s="17">
        <f>'Vulnerability Mapped'!E36</f>
        <v>12</v>
      </c>
      <c r="L354" s="18">
        <f>'Vulnerability Mapped'!H36</f>
        <v>0.35714285699999998</v>
      </c>
      <c r="M354" s="18">
        <f t="shared" si="10"/>
        <v>3.1887749987244897E-2</v>
      </c>
      <c r="N354" s="18">
        <f t="shared" si="11"/>
        <v>9.5663249961734694E-3</v>
      </c>
    </row>
    <row r="355" spans="1:14" ht="18" customHeight="1" x14ac:dyDescent="0.2">
      <c r="A355" s="16" t="str">
        <f>'Fish Use'!A25</f>
        <v>CC3</v>
      </c>
      <c r="B355" s="16" t="str">
        <f>'Fish Use'!B25</f>
        <v>Catherine Creek</v>
      </c>
      <c r="C355" s="16" t="str">
        <f>'Fish Use'!D25</f>
        <v>Chinook</v>
      </c>
      <c r="D355" s="16" t="str">
        <f>'Fish Use'!E25</f>
        <v>Migration</v>
      </c>
      <c r="E355" s="16" t="str">
        <f>'Vulnerability Mapped'!C39</f>
        <v>Increased Sediment Quantity</v>
      </c>
      <c r="F355" s="18">
        <f>'Fish Use'!F25</f>
        <v>0.17219999999999999</v>
      </c>
      <c r="G355" s="18">
        <f>Population!D8</f>
        <v>0.3</v>
      </c>
      <c r="H355" s="19">
        <f>'Limiting Factors'!C37</f>
        <v>3.73</v>
      </c>
      <c r="I355" s="18">
        <f>'Limiting Factors'!D37</f>
        <v>0.71425000000000005</v>
      </c>
      <c r="J355" s="17">
        <f>'Vulnerability Mapped'!D39</f>
        <v>10</v>
      </c>
      <c r="K355" s="17">
        <f>'Vulnerability Mapped'!E39</f>
        <v>11</v>
      </c>
      <c r="L355" s="18">
        <f>'Vulnerability Mapped'!H39</f>
        <v>0.42142857099999997</v>
      </c>
      <c r="M355" s="18">
        <f t="shared" si="10"/>
        <v>5.1833122447288348E-2</v>
      </c>
      <c r="N355" s="18">
        <f t="shared" si="11"/>
        <v>1.5549936734186504E-2</v>
      </c>
    </row>
    <row r="356" spans="1:14" ht="18" customHeight="1" x14ac:dyDescent="0.2">
      <c r="A356" s="16" t="str">
        <f>'Fish Use'!A25</f>
        <v>CC3</v>
      </c>
      <c r="B356" s="16" t="str">
        <f>'Fish Use'!B25</f>
        <v>Catherine Creek</v>
      </c>
      <c r="C356" s="16" t="str">
        <f>'Fish Use'!D25</f>
        <v>Chinook</v>
      </c>
      <c r="D356" s="16" t="str">
        <f>'Fish Use'!E25</f>
        <v>Migration</v>
      </c>
      <c r="E356" s="16" t="str">
        <f>'Vulnerability Mapped'!C44</f>
        <v>Summer Water Temperature</v>
      </c>
      <c r="F356" s="18">
        <f>'Fish Use'!F25</f>
        <v>0.17219999999999999</v>
      </c>
      <c r="G356" s="18">
        <f>Population!D8</f>
        <v>0.3</v>
      </c>
      <c r="H356" s="19">
        <f>'Limiting Factors'!C44</f>
        <v>3.17</v>
      </c>
      <c r="I356" s="18">
        <f>'Limiting Factors'!D44</f>
        <v>0.58825000000000005</v>
      </c>
      <c r="J356" s="17">
        <f>'Vulnerability Mapped'!D44</f>
        <v>1</v>
      </c>
      <c r="K356" s="17">
        <f>'Vulnerability Mapped'!E44</f>
        <v>15</v>
      </c>
      <c r="L356" s="18">
        <f>'Vulnerability Mapped'!H44</f>
        <v>1</v>
      </c>
      <c r="M356" s="18">
        <f t="shared" si="10"/>
        <v>0.10129665</v>
      </c>
      <c r="N356" s="18">
        <f t="shared" si="11"/>
        <v>3.0388994999999999E-2</v>
      </c>
    </row>
    <row r="357" spans="1:14" ht="18" customHeight="1" x14ac:dyDescent="0.2">
      <c r="A357" s="16" t="str">
        <f>'Fish Use'!A25</f>
        <v>CC3</v>
      </c>
      <c r="B357" s="16" t="str">
        <f>'Fish Use'!B25</f>
        <v>Catherine Creek</v>
      </c>
      <c r="C357" s="16" t="str">
        <f>'Fish Use'!D25</f>
        <v>Chinook</v>
      </c>
      <c r="D357" s="16" t="str">
        <f>'Fish Use'!E25</f>
        <v>Migration</v>
      </c>
      <c r="E357" s="16" t="str">
        <f>'Vulnerability Mapped'!C46</f>
        <v>Winter Water Temperature</v>
      </c>
      <c r="F357" s="18">
        <f>'Fish Use'!F25</f>
        <v>0.17219999999999999</v>
      </c>
      <c r="G357" s="18">
        <f>Population!D8</f>
        <v>0.3</v>
      </c>
      <c r="H357" s="19">
        <f>'Limiting Factors'!C45</f>
        <v>3.56</v>
      </c>
      <c r="I357" s="18">
        <f>'Limiting Factors'!D45</f>
        <v>0.67600000000000005</v>
      </c>
      <c r="J357" s="17">
        <f>'Vulnerability Mapped'!D46</f>
        <v>9</v>
      </c>
      <c r="K357" s="17">
        <f>'Vulnerability Mapped'!E46</f>
        <v>15</v>
      </c>
      <c r="L357" s="18">
        <f>'Vulnerability Mapped'!H46</f>
        <v>0.485714286</v>
      </c>
      <c r="M357" s="18">
        <f t="shared" si="10"/>
        <v>5.6540640033259197E-2</v>
      </c>
      <c r="N357" s="18">
        <f t="shared" si="11"/>
        <v>1.6962192009977759E-2</v>
      </c>
    </row>
    <row r="358" spans="1:14" ht="18" customHeight="1" x14ac:dyDescent="0.2">
      <c r="A358" s="16" t="str">
        <f>'Fish Use'!A25</f>
        <v>CC3</v>
      </c>
      <c r="B358" s="16" t="str">
        <f>'Fish Use'!B25</f>
        <v>Catherine Creek</v>
      </c>
      <c r="C358" s="16" t="str">
        <f>'Fish Use'!D25</f>
        <v>Chinook</v>
      </c>
      <c r="D358" s="16" t="str">
        <f>'Fish Use'!E25</f>
        <v>Migration</v>
      </c>
      <c r="E358" s="16" t="str">
        <f>'Vulnerability Mapped'!C45</f>
        <v>Water Quality</v>
      </c>
      <c r="F358" s="18">
        <f>'Fish Use'!F25</f>
        <v>0.17219999999999999</v>
      </c>
      <c r="G358" s="18">
        <f>Population!D8</f>
        <v>0.3</v>
      </c>
      <c r="H358" s="19">
        <f>'Limiting Factors'!C46</f>
        <v>3.3</v>
      </c>
      <c r="I358" s="18">
        <f>'Limiting Factors'!D46</f>
        <v>0.61750000000000005</v>
      </c>
      <c r="J358" s="17">
        <f>'Vulnerability Mapped'!D45</f>
        <v>5</v>
      </c>
      <c r="K358" s="17">
        <f>'Vulnerability Mapped'!E45</f>
        <v>6</v>
      </c>
      <c r="L358" s="18">
        <f>'Vulnerability Mapped'!H45</f>
        <v>0.74285714300000005</v>
      </c>
      <c r="M358" s="18">
        <f t="shared" si="10"/>
        <v>7.899060001519051E-2</v>
      </c>
      <c r="N358" s="18">
        <f t="shared" si="11"/>
        <v>2.3697180004557152E-2</v>
      </c>
    </row>
    <row r="359" spans="1:14" ht="18" customHeight="1" x14ac:dyDescent="0.2">
      <c r="A359" s="16" t="str">
        <f>'Fish Use'!A25</f>
        <v>CC3</v>
      </c>
      <c r="B359" s="16" t="str">
        <f>'Fish Use'!B25</f>
        <v>Catherine Creek</v>
      </c>
      <c r="C359" s="16" t="str">
        <f>'Fish Use'!D25</f>
        <v>Chinook</v>
      </c>
      <c r="D359" s="16" t="str">
        <f>'Fish Use'!E25</f>
        <v>Migration</v>
      </c>
      <c r="E359" s="16" t="str">
        <f>'Vulnerability Mapped'!C41</f>
        <v>Predation</v>
      </c>
      <c r="F359" s="18">
        <f>'Fish Use'!F25</f>
        <v>0.17219999999999999</v>
      </c>
      <c r="G359" s="18">
        <f>Population!D8</f>
        <v>0.3</v>
      </c>
      <c r="H359" s="19">
        <f>'Limiting Factors'!C39</f>
        <v>2.88</v>
      </c>
      <c r="I359" s="18">
        <f>'Limiting Factors'!D39</f>
        <v>0.52300000000000002</v>
      </c>
      <c r="J359" s="17">
        <f>'Vulnerability Mapped'!D41</f>
        <v>1</v>
      </c>
      <c r="K359" s="17">
        <f>'Vulnerability Mapped'!E41</f>
        <v>14</v>
      </c>
      <c r="L359" s="18">
        <f>'Vulnerability Mapped'!H41</f>
        <v>1</v>
      </c>
      <c r="M359" s="18">
        <f t="shared" si="10"/>
        <v>9.0060600000000005E-2</v>
      </c>
      <c r="N359" s="18">
        <f t="shared" si="11"/>
        <v>2.7018179999999999E-2</v>
      </c>
    </row>
    <row r="360" spans="1:14" ht="18" customHeight="1" x14ac:dyDescent="0.2">
      <c r="A360" s="16" t="str">
        <f>'Fish Use'!A25</f>
        <v>CC3</v>
      </c>
      <c r="B360" s="16" t="str">
        <f>'Fish Use'!B25</f>
        <v>Catherine Creek</v>
      </c>
      <c r="C360" s="16" t="str">
        <f>'Fish Use'!D25</f>
        <v>Chinook</v>
      </c>
      <c r="D360" s="16" t="str">
        <f>'Fish Use'!E25</f>
        <v>Migration</v>
      </c>
      <c r="E360" s="16" t="str">
        <f>'Vulnerability Mapped'!C33</f>
        <v>Altered Primary Productivity</v>
      </c>
      <c r="F360" s="18">
        <f>'Fish Use'!F25</f>
        <v>0.17219999999999999</v>
      </c>
      <c r="G360" s="18">
        <f>Population!D8</f>
        <v>0.3</v>
      </c>
      <c r="H360" s="19">
        <f>'Limiting Factors'!C40</f>
        <v>3.3</v>
      </c>
      <c r="I360" s="18">
        <f>'Limiting Factors'!D40</f>
        <v>0.61750000000000005</v>
      </c>
      <c r="J360" s="17">
        <f>'Vulnerability Mapped'!D33</f>
        <v>10</v>
      </c>
      <c r="K360" s="17">
        <f>'Vulnerability Mapped'!E33</f>
        <v>13</v>
      </c>
      <c r="L360" s="18">
        <f>'Vulnerability Mapped'!H33</f>
        <v>0.42142857099999997</v>
      </c>
      <c r="M360" s="18">
        <f t="shared" si="10"/>
        <v>4.4811974954428499E-2</v>
      </c>
      <c r="N360" s="18">
        <f t="shared" si="11"/>
        <v>1.3443592486328549E-2</v>
      </c>
    </row>
    <row r="361" spans="1:14" ht="18" customHeight="1" x14ac:dyDescent="0.2">
      <c r="A361" s="16" t="str">
        <f>'Fish Use'!A25</f>
        <v>CC3</v>
      </c>
      <c r="B361" s="16" t="str">
        <f>'Fish Use'!B25</f>
        <v>Catherine Creek</v>
      </c>
      <c r="C361" s="16" t="str">
        <f>'Fish Use'!D25</f>
        <v>Chinook</v>
      </c>
      <c r="D361" s="16" t="str">
        <f>'Fish Use'!E25</f>
        <v>Migration</v>
      </c>
      <c r="E361" s="16" t="str">
        <f>'Vulnerability Mapped'!C40</f>
        <v>Non-Native Species Interactions and Competition</v>
      </c>
      <c r="F361" s="18">
        <f>'Fish Use'!F25</f>
        <v>0.17219999999999999</v>
      </c>
      <c r="G361" s="18">
        <f>Population!D8</f>
        <v>0.3</v>
      </c>
      <c r="H361" s="19">
        <f>'Limiting Factors'!C41</f>
        <v>2.62</v>
      </c>
      <c r="I361" s="18">
        <f>'Limiting Factors'!D41</f>
        <v>0.46450000000000002</v>
      </c>
      <c r="J361" s="17">
        <f>'Vulnerability Mapped'!D40</f>
        <v>8</v>
      </c>
      <c r="K361" s="17">
        <f>'Vulnerability Mapped'!E40</f>
        <v>12</v>
      </c>
      <c r="L361" s="18">
        <f>'Vulnerability Mapped'!H40</f>
        <v>0.55000000000000004</v>
      </c>
      <c r="M361" s="18">
        <f t="shared" si="10"/>
        <v>4.3992795000000001E-2</v>
      </c>
      <c r="N361" s="18">
        <f t="shared" si="11"/>
        <v>1.31978385E-2</v>
      </c>
    </row>
    <row r="362" spans="1:14" ht="18" customHeight="1" x14ac:dyDescent="0.2">
      <c r="A362" s="16" t="str">
        <f>'Fish Use'!A26</f>
        <v>CC3</v>
      </c>
      <c r="B362" s="16" t="str">
        <f>'Fish Use'!B26</f>
        <v>Catherine Creek</v>
      </c>
      <c r="C362" s="16" t="str">
        <f>'Fish Use'!D26</f>
        <v>Steelhead</v>
      </c>
      <c r="D362" s="16" t="str">
        <f>'Fish Use'!E26</f>
        <v>Spawning</v>
      </c>
      <c r="E362" s="16" t="str">
        <f>'Vulnerability Mapped'!C109</f>
        <v>Anthropogenic Barriers</v>
      </c>
      <c r="F362" s="18">
        <f>'Fish Use'!F26</f>
        <v>0.17219999999999999</v>
      </c>
      <c r="G362" s="18">
        <f>Population!D3</f>
        <v>0.25</v>
      </c>
      <c r="H362" s="19">
        <f>'Limiting Factors'!C38</f>
        <v>3.63</v>
      </c>
      <c r="I362" s="18">
        <f>'Limiting Factors'!D38</f>
        <v>0.69174999999999998</v>
      </c>
      <c r="J362" s="17">
        <f>'Vulnerability Mapped'!D109</f>
        <v>15</v>
      </c>
      <c r="K362" s="17">
        <f>'Vulnerability Mapped'!E109</f>
        <v>15</v>
      </c>
      <c r="L362" s="18">
        <f>'Vulnerability Mapped'!H109</f>
        <v>0.1</v>
      </c>
      <c r="M362" s="18">
        <f t="shared" si="10"/>
        <v>1.1911934999999998E-2</v>
      </c>
      <c r="N362" s="18">
        <f t="shared" si="11"/>
        <v>2.9779837499999996E-3</v>
      </c>
    </row>
    <row r="363" spans="1:14" ht="18" customHeight="1" x14ac:dyDescent="0.2">
      <c r="A363" s="16" t="str">
        <f>'Fish Use'!A26</f>
        <v>CC3</v>
      </c>
      <c r="B363" s="16" t="str">
        <f>'Fish Use'!B26</f>
        <v>Catherine Creek</v>
      </c>
      <c r="C363" s="16" t="str">
        <f>'Fish Use'!D26</f>
        <v>Steelhead</v>
      </c>
      <c r="D363" s="16" t="str">
        <f>'Fish Use'!E26</f>
        <v>Spawning</v>
      </c>
      <c r="E363" s="16" t="str">
        <f>'Vulnerability Mapped'!C117</f>
        <v>Riparian Condition</v>
      </c>
      <c r="F363" s="18">
        <f>'Fish Use'!F26</f>
        <v>0.17219999999999999</v>
      </c>
      <c r="G363" s="18">
        <f>Population!D3</f>
        <v>0.25</v>
      </c>
      <c r="H363" s="19">
        <f>'Limiting Factors'!C32</f>
        <v>2.4900000000000002</v>
      </c>
      <c r="I363" s="18">
        <f>'Limiting Factors'!D32</f>
        <v>0.43525000000000003</v>
      </c>
      <c r="J363" s="17">
        <f>'Vulnerability Mapped'!D117</f>
        <v>5</v>
      </c>
      <c r="K363" s="17">
        <f>'Vulnerability Mapped'!E117</f>
        <v>5</v>
      </c>
      <c r="L363" s="18">
        <f>'Vulnerability Mapped'!H117</f>
        <v>0.74285714300000005</v>
      </c>
      <c r="M363" s="18">
        <f t="shared" si="10"/>
        <v>5.5677180010707157E-2</v>
      </c>
      <c r="N363" s="18">
        <f t="shared" si="11"/>
        <v>1.3919295002676789E-2</v>
      </c>
    </row>
    <row r="364" spans="1:14" ht="18" customHeight="1" x14ac:dyDescent="0.2">
      <c r="A364" s="16" t="str">
        <f>'Fish Use'!A26</f>
        <v>CC3</v>
      </c>
      <c r="B364" s="16" t="str">
        <f>'Fish Use'!B26</f>
        <v>Catherine Creek</v>
      </c>
      <c r="C364" s="16" t="str">
        <f>'Fish Use'!D26</f>
        <v>Steelhead</v>
      </c>
      <c r="D364" s="16" t="str">
        <f>'Fish Use'!E26</f>
        <v>Spawning</v>
      </c>
      <c r="E364" s="16" t="str">
        <f>'Vulnerability Mapped'!C113</f>
        <v>Floodplain Condition</v>
      </c>
      <c r="F364" s="18">
        <f>'Fish Use'!F26</f>
        <v>0.17219999999999999</v>
      </c>
      <c r="G364" s="18">
        <f>Population!D3</f>
        <v>0.25</v>
      </c>
      <c r="H364" s="19">
        <f>'Limiting Factors'!C33</f>
        <v>2.35</v>
      </c>
      <c r="I364" s="18">
        <f>'Limiting Factors'!D33</f>
        <v>0.40375</v>
      </c>
      <c r="J364" s="17">
        <f>'Vulnerability Mapped'!D113</f>
        <v>3</v>
      </c>
      <c r="K364" s="17">
        <f>'Vulnerability Mapped'!E113</f>
        <v>3</v>
      </c>
      <c r="L364" s="18">
        <f>'Vulnerability Mapped'!H113</f>
        <v>0.87142857100000004</v>
      </c>
      <c r="M364" s="18">
        <f t="shared" si="10"/>
        <v>6.0586724970203253E-2</v>
      </c>
      <c r="N364" s="18">
        <f t="shared" si="11"/>
        <v>1.5146681242550813E-2</v>
      </c>
    </row>
    <row r="365" spans="1:14" ht="18" customHeight="1" x14ac:dyDescent="0.2">
      <c r="A365" s="16" t="str">
        <f>'Fish Use'!A26</f>
        <v>CC3</v>
      </c>
      <c r="B365" s="16" t="str">
        <f>'Fish Use'!B26</f>
        <v>Catherine Creek</v>
      </c>
      <c r="C365" s="16" t="str">
        <f>'Fish Use'!D26</f>
        <v>Steelhead</v>
      </c>
      <c r="D365" s="16" t="str">
        <f>'Fish Use'!E26</f>
        <v>Spawning</v>
      </c>
      <c r="E365" s="16" t="str">
        <f>'Vulnerability Mapped'!C118</f>
        <v>Side Channel and Wetland Habitat</v>
      </c>
      <c r="F365" s="18">
        <f>'Fish Use'!F26</f>
        <v>0.17219999999999999</v>
      </c>
      <c r="G365" s="18">
        <f>Population!D3</f>
        <v>0.25</v>
      </c>
      <c r="H365" s="19">
        <f>'Limiting Factors'!C34</f>
        <v>2.72</v>
      </c>
      <c r="I365" s="18">
        <f>'Limiting Factors'!D34</f>
        <v>0.48699999999999999</v>
      </c>
      <c r="J365" s="17">
        <f>'Vulnerability Mapped'!D118</f>
        <v>2</v>
      </c>
      <c r="K365" s="17">
        <f>'Vulnerability Mapped'!E118</f>
        <v>2</v>
      </c>
      <c r="L365" s="18">
        <f>'Vulnerability Mapped'!H118</f>
        <v>0.93571428599999995</v>
      </c>
      <c r="M365" s="18">
        <f t="shared" si="10"/>
        <v>7.8470310023960391E-2</v>
      </c>
      <c r="N365" s="18">
        <f t="shared" si="11"/>
        <v>1.9617577505990098E-2</v>
      </c>
    </row>
    <row r="366" spans="1:14" ht="18" customHeight="1" x14ac:dyDescent="0.2">
      <c r="A366" s="16" t="str">
        <f>'Fish Use'!A26</f>
        <v>CC3</v>
      </c>
      <c r="B366" s="16" t="str">
        <f>'Fish Use'!B26</f>
        <v>Catherine Creek</v>
      </c>
      <c r="C366" s="16" t="str">
        <f>'Fish Use'!D26</f>
        <v>Steelhead</v>
      </c>
      <c r="D366" s="16" t="str">
        <f>'Fish Use'!E26</f>
        <v>Spawning</v>
      </c>
      <c r="E366" s="16" t="str">
        <f>'Vulnerability Mapped'!C110</f>
        <v>Channel and Habitat Structure</v>
      </c>
      <c r="F366" s="18">
        <f>'Fish Use'!F26</f>
        <v>0.17219999999999999</v>
      </c>
      <c r="G366" s="18">
        <f>Population!D3</f>
        <v>0.25</v>
      </c>
      <c r="H366" s="19">
        <f>'Limiting Factors'!C35</f>
        <v>2.93</v>
      </c>
      <c r="I366" s="18">
        <f>'Limiting Factors'!D35</f>
        <v>0.53425</v>
      </c>
      <c r="J366" s="17">
        <f>'Vulnerability Mapped'!D110</f>
        <v>1</v>
      </c>
      <c r="K366" s="17">
        <f>'Vulnerability Mapped'!E110</f>
        <v>1</v>
      </c>
      <c r="L366" s="18">
        <f>'Vulnerability Mapped'!H110</f>
        <v>1</v>
      </c>
      <c r="M366" s="18">
        <f t="shared" si="10"/>
        <v>9.1997849999999992E-2</v>
      </c>
      <c r="N366" s="18">
        <f t="shared" si="11"/>
        <v>2.2999462499999998E-2</v>
      </c>
    </row>
    <row r="367" spans="1:14" ht="18" customHeight="1" x14ac:dyDescent="0.2">
      <c r="A367" s="16" t="str">
        <f>'Fish Use'!A26</f>
        <v>CC3</v>
      </c>
      <c r="B367" s="16" t="str">
        <f>'Fish Use'!B26</f>
        <v>Catherine Creek</v>
      </c>
      <c r="C367" s="16" t="str">
        <f>'Fish Use'!D26</f>
        <v>Steelhead</v>
      </c>
      <c r="D367" s="16" t="str">
        <f>'Fish Use'!E26</f>
        <v>Spawning</v>
      </c>
      <c r="E367" s="16" t="str">
        <f>'Vulnerability Mapped'!C112</f>
        <v>Decreased Water Quantity</v>
      </c>
      <c r="F367" s="18">
        <f>'Fish Use'!F26</f>
        <v>0.17219999999999999</v>
      </c>
      <c r="G367" s="18">
        <f>Population!D3</f>
        <v>0.25</v>
      </c>
      <c r="H367" s="19">
        <f>'Limiting Factors'!C42</f>
        <v>3.63</v>
      </c>
      <c r="I367" s="18">
        <f>'Limiting Factors'!D42</f>
        <v>0.69174999999999998</v>
      </c>
      <c r="J367" s="17">
        <f>'Vulnerability Mapped'!D112</f>
        <v>9</v>
      </c>
      <c r="K367" s="17">
        <f>'Vulnerability Mapped'!E112</f>
        <v>9</v>
      </c>
      <c r="L367" s="18">
        <f>'Vulnerability Mapped'!H112</f>
        <v>0.485714286</v>
      </c>
      <c r="M367" s="18">
        <f t="shared" si="10"/>
        <v>5.785797003403409E-2</v>
      </c>
      <c r="N367" s="18">
        <f t="shared" si="11"/>
        <v>1.4464492508508522E-2</v>
      </c>
    </row>
    <row r="368" spans="1:14" ht="18" customHeight="1" x14ac:dyDescent="0.2">
      <c r="A368" s="16" t="str">
        <f>'Fish Use'!A26</f>
        <v>CC3</v>
      </c>
      <c r="B368" s="16" t="str">
        <f>'Fish Use'!B26</f>
        <v>Catherine Creek</v>
      </c>
      <c r="C368" s="16" t="str">
        <f>'Fish Use'!D26</f>
        <v>Steelhead</v>
      </c>
      <c r="D368" s="16" t="str">
        <f>'Fish Use'!E26</f>
        <v>Spawning</v>
      </c>
      <c r="E368" s="16" t="str">
        <f>'Vulnerability Mapped'!C107</f>
        <v>Altered Flow Timing</v>
      </c>
      <c r="F368" s="18">
        <f>'Fish Use'!F26</f>
        <v>0.17219999999999999</v>
      </c>
      <c r="G368" s="18">
        <f>Population!D3</f>
        <v>0.25</v>
      </c>
      <c r="H368" s="19">
        <f>'Limiting Factors'!C43</f>
        <v>3.63</v>
      </c>
      <c r="I368" s="18">
        <f>'Limiting Factors'!D43</f>
        <v>0.69174999999999998</v>
      </c>
      <c r="J368" s="17">
        <f>'Vulnerability Mapped'!D107</f>
        <v>6</v>
      </c>
      <c r="K368" s="17">
        <f>'Vulnerability Mapped'!E107</f>
        <v>6</v>
      </c>
      <c r="L368" s="18">
        <f>'Vulnerability Mapped'!H107</f>
        <v>0.678571429</v>
      </c>
      <c r="M368" s="18">
        <f t="shared" si="10"/>
        <v>8.0830987551051142E-2</v>
      </c>
      <c r="N368" s="18">
        <f t="shared" si="11"/>
        <v>2.0207746887762786E-2</v>
      </c>
    </row>
    <row r="369" spans="1:14" ht="18" customHeight="1" x14ac:dyDescent="0.2">
      <c r="A369" s="16" t="str">
        <f>'Fish Use'!A26</f>
        <v>CC3</v>
      </c>
      <c r="B369" s="16" t="str">
        <f>'Fish Use'!B26</f>
        <v>Catherine Creek</v>
      </c>
      <c r="C369" s="16" t="str">
        <f>'Fish Use'!D26</f>
        <v>Steelhead</v>
      </c>
      <c r="D369" s="16" t="str">
        <f>'Fish Use'!E26</f>
        <v>Spawning</v>
      </c>
      <c r="E369" s="16" t="str">
        <f>'Vulnerability Mapped'!C111</f>
        <v>Decreased Sediment Quantity</v>
      </c>
      <c r="F369" s="18">
        <f>'Fish Use'!F26</f>
        <v>0.17219999999999999</v>
      </c>
      <c r="G369" s="18">
        <f>Population!D3</f>
        <v>0.25</v>
      </c>
      <c r="H369" s="19">
        <f>'Limiting Factors'!C36</f>
        <v>2.86</v>
      </c>
      <c r="I369" s="18">
        <f>'Limiting Factors'!D36</f>
        <v>0.51849999999999996</v>
      </c>
      <c r="J369" s="17">
        <f>'Vulnerability Mapped'!D111</f>
        <v>4</v>
      </c>
      <c r="K369" s="17">
        <f>'Vulnerability Mapped'!E111</f>
        <v>4</v>
      </c>
      <c r="L369" s="18">
        <f>'Vulnerability Mapped'!H111</f>
        <v>0.80714285699999999</v>
      </c>
      <c r="M369" s="18">
        <f t="shared" si="10"/>
        <v>7.2066314987244889E-2</v>
      </c>
      <c r="N369" s="18">
        <f t="shared" si="11"/>
        <v>1.8016578746811222E-2</v>
      </c>
    </row>
    <row r="370" spans="1:14" ht="18" customHeight="1" x14ac:dyDescent="0.2">
      <c r="A370" s="16" t="str">
        <f>'Fish Use'!A26</f>
        <v>CC3</v>
      </c>
      <c r="B370" s="16" t="str">
        <f>'Fish Use'!B26</f>
        <v>Catherine Creek</v>
      </c>
      <c r="C370" s="16" t="str">
        <f>'Fish Use'!D26</f>
        <v>Steelhead</v>
      </c>
      <c r="D370" s="16" t="str">
        <f>'Fish Use'!E26</f>
        <v>Spawning</v>
      </c>
      <c r="E370" s="16" t="str">
        <f>'Vulnerability Mapped'!C114</f>
        <v>Increased Sediment Quantity</v>
      </c>
      <c r="F370" s="18">
        <f>'Fish Use'!F26</f>
        <v>0.17219999999999999</v>
      </c>
      <c r="G370" s="18">
        <f>Population!D3</f>
        <v>0.25</v>
      </c>
      <c r="H370" s="19">
        <f>'Limiting Factors'!C37</f>
        <v>3.73</v>
      </c>
      <c r="I370" s="18">
        <f>'Limiting Factors'!D37</f>
        <v>0.71425000000000005</v>
      </c>
      <c r="J370" s="17">
        <f>'Vulnerability Mapped'!D114</f>
        <v>10</v>
      </c>
      <c r="K370" s="17">
        <f>'Vulnerability Mapped'!E114</f>
        <v>10</v>
      </c>
      <c r="L370" s="18">
        <f>'Vulnerability Mapped'!H114</f>
        <v>0.42142857099999997</v>
      </c>
      <c r="M370" s="18">
        <f t="shared" si="10"/>
        <v>5.1833122447288348E-2</v>
      </c>
      <c r="N370" s="18">
        <f t="shared" si="11"/>
        <v>1.2958280611822087E-2</v>
      </c>
    </row>
    <row r="371" spans="1:14" ht="18" customHeight="1" x14ac:dyDescent="0.2">
      <c r="A371" s="16" t="str">
        <f>'Fish Use'!A26</f>
        <v>CC3</v>
      </c>
      <c r="B371" s="16" t="str">
        <f>'Fish Use'!B26</f>
        <v>Catherine Creek</v>
      </c>
      <c r="C371" s="16" t="str">
        <f>'Fish Use'!D26</f>
        <v>Steelhead</v>
      </c>
      <c r="D371" s="16" t="str">
        <f>'Fish Use'!E26</f>
        <v>Spawning</v>
      </c>
      <c r="E371" s="16" t="str">
        <f>'Vulnerability Mapped'!C119</f>
        <v>Summer Water Temperature</v>
      </c>
      <c r="F371" s="18">
        <f>'Fish Use'!F26</f>
        <v>0.17219999999999999</v>
      </c>
      <c r="G371" s="18">
        <f>Population!D3</f>
        <v>0.25</v>
      </c>
      <c r="H371" s="19">
        <f>'Limiting Factors'!C44</f>
        <v>3.17</v>
      </c>
      <c r="I371" s="18">
        <f>'Limiting Factors'!D44</f>
        <v>0.58825000000000005</v>
      </c>
      <c r="J371" s="17">
        <f>'Vulnerability Mapped'!D119</f>
        <v>11</v>
      </c>
      <c r="K371" s="17">
        <f>'Vulnerability Mapped'!E119</f>
        <v>11</v>
      </c>
      <c r="L371" s="18">
        <f>'Vulnerability Mapped'!H119</f>
        <v>0.35714285699999998</v>
      </c>
      <c r="M371" s="18">
        <f t="shared" si="10"/>
        <v>3.6177374985529046E-2</v>
      </c>
      <c r="N371" s="18">
        <f t="shared" si="11"/>
        <v>9.0443437463822614E-3</v>
      </c>
    </row>
    <row r="372" spans="1:14" ht="18" customHeight="1" x14ac:dyDescent="0.2">
      <c r="A372" s="16" t="str">
        <f>'Fish Use'!A26</f>
        <v>CC3</v>
      </c>
      <c r="B372" s="16" t="str">
        <f>'Fish Use'!B26</f>
        <v>Catherine Creek</v>
      </c>
      <c r="C372" s="16" t="str">
        <f>'Fish Use'!D26</f>
        <v>Steelhead</v>
      </c>
      <c r="D372" s="16" t="str">
        <f>'Fish Use'!E26</f>
        <v>Spawning</v>
      </c>
      <c r="E372" s="16" t="str">
        <f>'Vulnerability Mapped'!C121</f>
        <v>Winter Water Temperature</v>
      </c>
      <c r="F372" s="18">
        <f>'Fish Use'!F26</f>
        <v>0.17219999999999999</v>
      </c>
      <c r="G372" s="18">
        <f>Population!D3</f>
        <v>0.25</v>
      </c>
      <c r="H372" s="19">
        <f>'Limiting Factors'!C45</f>
        <v>3.56</v>
      </c>
      <c r="I372" s="18">
        <f>'Limiting Factors'!D45</f>
        <v>0.67600000000000005</v>
      </c>
      <c r="J372" s="17">
        <f>'Vulnerability Mapped'!D121</f>
        <v>7</v>
      </c>
      <c r="K372" s="17">
        <f>'Vulnerability Mapped'!E121</f>
        <v>7</v>
      </c>
      <c r="L372" s="18">
        <f>'Vulnerability Mapped'!H121</f>
        <v>0.61428571399999998</v>
      </c>
      <c r="M372" s="18">
        <f t="shared" si="10"/>
        <v>7.1507279966740805E-2</v>
      </c>
      <c r="N372" s="18">
        <f t="shared" si="11"/>
        <v>1.7876819991685201E-2</v>
      </c>
    </row>
    <row r="373" spans="1:14" ht="18" customHeight="1" x14ac:dyDescent="0.2">
      <c r="A373" s="16" t="str">
        <f>'Fish Use'!A26</f>
        <v>CC3</v>
      </c>
      <c r="B373" s="16" t="str">
        <f>'Fish Use'!B26</f>
        <v>Catherine Creek</v>
      </c>
      <c r="C373" s="16" t="str">
        <f>'Fish Use'!D26</f>
        <v>Steelhead</v>
      </c>
      <c r="D373" s="16" t="str">
        <f>'Fish Use'!E26</f>
        <v>Spawning</v>
      </c>
      <c r="E373" s="16" t="str">
        <f>'Vulnerability Mapped'!C120</f>
        <v>Water Quality</v>
      </c>
      <c r="F373" s="18">
        <f>'Fish Use'!F26</f>
        <v>0.17219999999999999</v>
      </c>
      <c r="G373" s="18">
        <f>Population!D3</f>
        <v>0.25</v>
      </c>
      <c r="H373" s="19">
        <f>'Limiting Factors'!C46</f>
        <v>3.3</v>
      </c>
      <c r="I373" s="18">
        <f>'Limiting Factors'!D46</f>
        <v>0.61750000000000005</v>
      </c>
      <c r="J373" s="17">
        <f>'Vulnerability Mapped'!D120</f>
        <v>8</v>
      </c>
      <c r="K373" s="17">
        <f>'Vulnerability Mapped'!E120</f>
        <v>8</v>
      </c>
      <c r="L373" s="18">
        <f>'Vulnerability Mapped'!H120</f>
        <v>0.55000000000000004</v>
      </c>
      <c r="M373" s="18">
        <f t="shared" si="10"/>
        <v>5.8483425000000006E-2</v>
      </c>
      <c r="N373" s="18">
        <f t="shared" si="11"/>
        <v>1.4620856250000001E-2</v>
      </c>
    </row>
    <row r="374" spans="1:14" ht="18" customHeight="1" x14ac:dyDescent="0.2">
      <c r="A374" s="16" t="str">
        <f>'Fish Use'!A26</f>
        <v>CC3</v>
      </c>
      <c r="B374" s="16" t="str">
        <f>'Fish Use'!B26</f>
        <v>Catherine Creek</v>
      </c>
      <c r="C374" s="16" t="str">
        <f>'Fish Use'!D26</f>
        <v>Steelhead</v>
      </c>
      <c r="D374" s="16" t="str">
        <f>'Fish Use'!E26</f>
        <v>Spawning</v>
      </c>
      <c r="E374" s="16" t="str">
        <f>'Vulnerability Mapped'!C116</f>
        <v>Predation</v>
      </c>
      <c r="F374" s="18">
        <f>'Fish Use'!F26</f>
        <v>0.17219999999999999</v>
      </c>
      <c r="G374" s="18">
        <f>Population!D3</f>
        <v>0.25</v>
      </c>
      <c r="H374" s="19">
        <f>'Limiting Factors'!C39</f>
        <v>2.88</v>
      </c>
      <c r="I374" s="18">
        <f>'Limiting Factors'!D39</f>
        <v>0.52300000000000002</v>
      </c>
      <c r="J374" s="17">
        <f>'Vulnerability Mapped'!D116</f>
        <v>12</v>
      </c>
      <c r="K374" s="17">
        <f>'Vulnerability Mapped'!E116</f>
        <v>12</v>
      </c>
      <c r="L374" s="18">
        <f>'Vulnerability Mapped'!H116</f>
        <v>0.29285714299999999</v>
      </c>
      <c r="M374" s="18">
        <f t="shared" si="10"/>
        <v>2.63748900128658E-2</v>
      </c>
      <c r="N374" s="18">
        <f t="shared" si="11"/>
        <v>6.5937225032164501E-3</v>
      </c>
    </row>
    <row r="375" spans="1:14" ht="18" customHeight="1" x14ac:dyDescent="0.2">
      <c r="A375" s="16" t="str">
        <f>'Fish Use'!A26</f>
        <v>CC3</v>
      </c>
      <c r="B375" s="16" t="str">
        <f>'Fish Use'!B26</f>
        <v>Catherine Creek</v>
      </c>
      <c r="C375" s="16" t="str">
        <f>'Fish Use'!D26</f>
        <v>Steelhead</v>
      </c>
      <c r="D375" s="16" t="str">
        <f>'Fish Use'!E26</f>
        <v>Spawning</v>
      </c>
      <c r="E375" s="16" t="str">
        <f>'Vulnerability Mapped'!C108</f>
        <v>Altered Primary Productivity</v>
      </c>
      <c r="F375" s="18">
        <f>'Fish Use'!F26</f>
        <v>0.17219999999999999</v>
      </c>
      <c r="G375" s="18">
        <f>Population!D3</f>
        <v>0.25</v>
      </c>
      <c r="H375" s="19">
        <f>'Limiting Factors'!C40</f>
        <v>3.3</v>
      </c>
      <c r="I375" s="18">
        <f>'Limiting Factors'!D40</f>
        <v>0.61750000000000005</v>
      </c>
      <c r="J375" s="17">
        <f>'Vulnerability Mapped'!D108</f>
        <v>13</v>
      </c>
      <c r="K375" s="17">
        <f>'Vulnerability Mapped'!E108</f>
        <v>13</v>
      </c>
      <c r="L375" s="18">
        <f>'Vulnerability Mapped'!H108</f>
        <v>0.22857142899999999</v>
      </c>
      <c r="M375" s="18">
        <f t="shared" si="10"/>
        <v>2.4304800045571499E-2</v>
      </c>
      <c r="N375" s="18">
        <f t="shared" si="11"/>
        <v>6.0762000113928748E-3</v>
      </c>
    </row>
    <row r="376" spans="1:14" ht="18" customHeight="1" x14ac:dyDescent="0.2">
      <c r="A376" s="16" t="str">
        <f>'Fish Use'!A26</f>
        <v>CC3</v>
      </c>
      <c r="B376" s="16" t="str">
        <f>'Fish Use'!B26</f>
        <v>Catherine Creek</v>
      </c>
      <c r="C376" s="16" t="str">
        <f>'Fish Use'!D26</f>
        <v>Steelhead</v>
      </c>
      <c r="D376" s="16" t="str">
        <f>'Fish Use'!E26</f>
        <v>Spawning</v>
      </c>
      <c r="E376" s="16" t="str">
        <f>'Vulnerability Mapped'!C115</f>
        <v>Non-Native Species Interactions and Competition</v>
      </c>
      <c r="F376" s="18">
        <f>'Fish Use'!F26</f>
        <v>0.17219999999999999</v>
      </c>
      <c r="G376" s="18">
        <f>Population!D3</f>
        <v>0.25</v>
      </c>
      <c r="H376" s="19">
        <f>'Limiting Factors'!C41</f>
        <v>2.62</v>
      </c>
      <c r="I376" s="18">
        <f>'Limiting Factors'!D41</f>
        <v>0.46450000000000002</v>
      </c>
      <c r="J376" s="17">
        <f>'Vulnerability Mapped'!D115</f>
        <v>14</v>
      </c>
      <c r="K376" s="17">
        <f>'Vulnerability Mapped'!E115</f>
        <v>14</v>
      </c>
      <c r="L376" s="18">
        <f>'Vulnerability Mapped'!H115</f>
        <v>0.164285714</v>
      </c>
      <c r="M376" s="18">
        <f t="shared" si="10"/>
        <v>1.3140704977146599E-2</v>
      </c>
      <c r="N376" s="18">
        <f t="shared" si="11"/>
        <v>3.2851762442866498E-3</v>
      </c>
    </row>
    <row r="377" spans="1:14" ht="18" customHeight="1" x14ac:dyDescent="0.2">
      <c r="A377" s="16" t="str">
        <f>'Fish Use'!A27</f>
        <v>CC3</v>
      </c>
      <c r="B377" s="16" t="str">
        <f>'Fish Use'!B27</f>
        <v>Catherine Creek</v>
      </c>
      <c r="C377" s="16" t="str">
        <f>'Fish Use'!D27</f>
        <v>Steelhead</v>
      </c>
      <c r="D377" s="16" t="str">
        <f>'Fish Use'!E27</f>
        <v>Winter Rearing</v>
      </c>
      <c r="E377" s="16" t="str">
        <f>'Vulnerability Mapped'!C139</f>
        <v>Anthropogenic Barriers</v>
      </c>
      <c r="F377" s="18">
        <f>'Fish Use'!F27</f>
        <v>0.17219999999999999</v>
      </c>
      <c r="G377" s="18">
        <f>Population!D7</f>
        <v>0.25</v>
      </c>
      <c r="H377" s="19">
        <f>'Limiting Factors'!C38</f>
        <v>3.63</v>
      </c>
      <c r="I377" s="18">
        <f>'Limiting Factors'!D38</f>
        <v>0.69174999999999998</v>
      </c>
      <c r="J377" s="17">
        <f>'Vulnerability Mapped'!D139</f>
        <v>14</v>
      </c>
      <c r="K377" s="17">
        <f>'Vulnerability Mapped'!E139</f>
        <v>14</v>
      </c>
      <c r="L377" s="18">
        <f>'Vulnerability Mapped'!H139</f>
        <v>0.164285714</v>
      </c>
      <c r="M377" s="18">
        <f t="shared" si="10"/>
        <v>1.9569607465965897E-2</v>
      </c>
      <c r="N377" s="18">
        <f t="shared" si="11"/>
        <v>4.8924018664914743E-3</v>
      </c>
    </row>
    <row r="378" spans="1:14" ht="18" customHeight="1" x14ac:dyDescent="0.2">
      <c r="A378" s="16" t="str">
        <f>'Fish Use'!A27</f>
        <v>CC3</v>
      </c>
      <c r="B378" s="16" t="str">
        <f>'Fish Use'!B27</f>
        <v>Catherine Creek</v>
      </c>
      <c r="C378" s="16" t="str">
        <f>'Fish Use'!D27</f>
        <v>Steelhead</v>
      </c>
      <c r="D378" s="16" t="str">
        <f>'Fish Use'!E27</f>
        <v>Winter Rearing</v>
      </c>
      <c r="E378" s="16" t="str">
        <f>'Vulnerability Mapped'!C147</f>
        <v>Riparian Condition</v>
      </c>
      <c r="F378" s="18">
        <f>'Fish Use'!F27</f>
        <v>0.17219999999999999</v>
      </c>
      <c r="G378" s="18">
        <f>Population!D7</f>
        <v>0.25</v>
      </c>
      <c r="H378" s="19">
        <f>'Limiting Factors'!C32</f>
        <v>2.4900000000000002</v>
      </c>
      <c r="I378" s="18">
        <f>'Limiting Factors'!D32</f>
        <v>0.43525000000000003</v>
      </c>
      <c r="J378" s="17">
        <f>'Vulnerability Mapped'!D147</f>
        <v>5</v>
      </c>
      <c r="K378" s="17">
        <f>'Vulnerability Mapped'!E147</f>
        <v>5</v>
      </c>
      <c r="L378" s="18">
        <f>'Vulnerability Mapped'!H147</f>
        <v>0.74285714300000005</v>
      </c>
      <c r="M378" s="18">
        <f t="shared" si="10"/>
        <v>5.5677180010707157E-2</v>
      </c>
      <c r="N378" s="18">
        <f t="shared" si="11"/>
        <v>1.3919295002676789E-2</v>
      </c>
    </row>
    <row r="379" spans="1:14" ht="18" customHeight="1" x14ac:dyDescent="0.2">
      <c r="A379" s="16" t="str">
        <f>'Fish Use'!A27</f>
        <v>CC3</v>
      </c>
      <c r="B379" s="16" t="str">
        <f>'Fish Use'!B27</f>
        <v>Catherine Creek</v>
      </c>
      <c r="C379" s="16" t="str">
        <f>'Fish Use'!D27</f>
        <v>Steelhead</v>
      </c>
      <c r="D379" s="16" t="str">
        <f>'Fish Use'!E27</f>
        <v>Winter Rearing</v>
      </c>
      <c r="E379" s="16" t="str">
        <f>'Vulnerability Mapped'!C143</f>
        <v>Floodplain Condition</v>
      </c>
      <c r="F379" s="18">
        <f>'Fish Use'!F27</f>
        <v>0.17219999999999999</v>
      </c>
      <c r="G379" s="18">
        <f>Population!D7</f>
        <v>0.25</v>
      </c>
      <c r="H379" s="19">
        <f>'Limiting Factors'!C33</f>
        <v>2.35</v>
      </c>
      <c r="I379" s="18">
        <f>'Limiting Factors'!D33</f>
        <v>0.40375</v>
      </c>
      <c r="J379" s="17">
        <f>'Vulnerability Mapped'!D143</f>
        <v>4</v>
      </c>
      <c r="K379" s="17">
        <f>'Vulnerability Mapped'!E143</f>
        <v>4</v>
      </c>
      <c r="L379" s="18">
        <f>'Vulnerability Mapped'!H143</f>
        <v>0.80714285699999999</v>
      </c>
      <c r="M379" s="18">
        <f t="shared" si="10"/>
        <v>5.611721249006775E-2</v>
      </c>
      <c r="N379" s="18">
        <f t="shared" si="11"/>
        <v>1.4029303122516937E-2</v>
      </c>
    </row>
    <row r="380" spans="1:14" ht="18" customHeight="1" x14ac:dyDescent="0.2">
      <c r="A380" s="16" t="str">
        <f>'Fish Use'!A27</f>
        <v>CC3</v>
      </c>
      <c r="B380" s="16" t="str">
        <f>'Fish Use'!B27</f>
        <v>Catherine Creek</v>
      </c>
      <c r="C380" s="16" t="str">
        <f>'Fish Use'!D27</f>
        <v>Steelhead</v>
      </c>
      <c r="D380" s="16" t="str">
        <f>'Fish Use'!E27</f>
        <v>Winter Rearing</v>
      </c>
      <c r="E380" s="16" t="str">
        <f>'Vulnerability Mapped'!C148</f>
        <v>Side Channel and Wetland Habitat</v>
      </c>
      <c r="F380" s="18">
        <f>'Fish Use'!F27</f>
        <v>0.17219999999999999</v>
      </c>
      <c r="G380" s="18">
        <f>Population!D7</f>
        <v>0.25</v>
      </c>
      <c r="H380" s="19">
        <f>'Limiting Factors'!C34</f>
        <v>2.72</v>
      </c>
      <c r="I380" s="18">
        <f>'Limiting Factors'!D34</f>
        <v>0.48699999999999999</v>
      </c>
      <c r="J380" s="17">
        <f>'Vulnerability Mapped'!D148</f>
        <v>3</v>
      </c>
      <c r="K380" s="17">
        <f>'Vulnerability Mapped'!E148</f>
        <v>3</v>
      </c>
      <c r="L380" s="18">
        <f>'Vulnerability Mapped'!H148</f>
        <v>0.87142857100000004</v>
      </c>
      <c r="M380" s="18">
        <f t="shared" si="10"/>
        <v>7.3079219964059389E-2</v>
      </c>
      <c r="N380" s="18">
        <f t="shared" si="11"/>
        <v>1.8269804991014847E-2</v>
      </c>
    </row>
    <row r="381" spans="1:14" ht="18" customHeight="1" x14ac:dyDescent="0.2">
      <c r="A381" s="16" t="str">
        <f>'Fish Use'!A27</f>
        <v>CC3</v>
      </c>
      <c r="B381" s="16" t="str">
        <f>'Fish Use'!B27</f>
        <v>Catherine Creek</v>
      </c>
      <c r="C381" s="16" t="str">
        <f>'Fish Use'!D27</f>
        <v>Steelhead</v>
      </c>
      <c r="D381" s="16" t="str">
        <f>'Fish Use'!E27</f>
        <v>Winter Rearing</v>
      </c>
      <c r="E381" s="16" t="str">
        <f>'Vulnerability Mapped'!C140</f>
        <v>Channel and Habitat Structure</v>
      </c>
      <c r="F381" s="18">
        <f>'Fish Use'!F27</f>
        <v>0.17219999999999999</v>
      </c>
      <c r="G381" s="18">
        <f>Population!D7</f>
        <v>0.25</v>
      </c>
      <c r="H381" s="19">
        <f>'Limiting Factors'!C35</f>
        <v>2.93</v>
      </c>
      <c r="I381" s="18">
        <f>'Limiting Factors'!D35</f>
        <v>0.53425</v>
      </c>
      <c r="J381" s="17">
        <f>'Vulnerability Mapped'!D140</f>
        <v>2</v>
      </c>
      <c r="K381" s="17">
        <f>'Vulnerability Mapped'!E140</f>
        <v>2</v>
      </c>
      <c r="L381" s="18">
        <f>'Vulnerability Mapped'!H140</f>
        <v>0.93571428599999995</v>
      </c>
      <c r="M381" s="18">
        <f t="shared" si="10"/>
        <v>8.6083702526285083E-2</v>
      </c>
      <c r="N381" s="18">
        <f t="shared" si="11"/>
        <v>2.1520925631571271E-2</v>
      </c>
    </row>
    <row r="382" spans="1:14" ht="18" customHeight="1" x14ac:dyDescent="0.2">
      <c r="A382" s="16" t="str">
        <f>'Fish Use'!A27</f>
        <v>CC3</v>
      </c>
      <c r="B382" s="16" t="str">
        <f>'Fish Use'!B27</f>
        <v>Catherine Creek</v>
      </c>
      <c r="C382" s="16" t="str">
        <f>'Fish Use'!D27</f>
        <v>Steelhead</v>
      </c>
      <c r="D382" s="16" t="str">
        <f>'Fish Use'!E27</f>
        <v>Winter Rearing</v>
      </c>
      <c r="E382" s="16" t="str">
        <f>'Vulnerability Mapped'!C142</f>
        <v>Decreased Water Quantity</v>
      </c>
      <c r="F382" s="18">
        <f>'Fish Use'!F27</f>
        <v>0.17219999999999999</v>
      </c>
      <c r="G382" s="18">
        <f>Population!D7</f>
        <v>0.25</v>
      </c>
      <c r="H382" s="19">
        <f>'Limiting Factors'!C42</f>
        <v>3.63</v>
      </c>
      <c r="I382" s="18">
        <f>'Limiting Factors'!D42</f>
        <v>0.69174999999999998</v>
      </c>
      <c r="J382" s="17">
        <f>'Vulnerability Mapped'!D142</f>
        <v>7</v>
      </c>
      <c r="K382" s="17">
        <f>'Vulnerability Mapped'!E142</f>
        <v>7</v>
      </c>
      <c r="L382" s="18">
        <f>'Vulnerability Mapped'!H142</f>
        <v>0.61428571399999998</v>
      </c>
      <c r="M382" s="18">
        <f t="shared" si="10"/>
        <v>7.3173314965965894E-2</v>
      </c>
      <c r="N382" s="18">
        <f t="shared" si="11"/>
        <v>1.8293328741491473E-2</v>
      </c>
    </row>
    <row r="383" spans="1:14" ht="18" customHeight="1" x14ac:dyDescent="0.2">
      <c r="A383" s="16" t="str">
        <f>'Fish Use'!A27</f>
        <v>CC3</v>
      </c>
      <c r="B383" s="16" t="str">
        <f>'Fish Use'!B27</f>
        <v>Catherine Creek</v>
      </c>
      <c r="C383" s="16" t="str">
        <f>'Fish Use'!D27</f>
        <v>Steelhead</v>
      </c>
      <c r="D383" s="16" t="str">
        <f>'Fish Use'!E27</f>
        <v>Winter Rearing</v>
      </c>
      <c r="E383" s="16" t="str">
        <f>'Vulnerability Mapped'!C137</f>
        <v>Altered Flow Timing</v>
      </c>
      <c r="F383" s="18">
        <f>'Fish Use'!F27</f>
        <v>0.17219999999999999</v>
      </c>
      <c r="G383" s="18">
        <f>Population!D7</f>
        <v>0.25</v>
      </c>
      <c r="H383" s="19">
        <f>'Limiting Factors'!C43</f>
        <v>3.63</v>
      </c>
      <c r="I383" s="18">
        <f>'Limiting Factors'!D43</f>
        <v>0.69174999999999998</v>
      </c>
      <c r="J383" s="17">
        <f>'Vulnerability Mapped'!D137</f>
        <v>10</v>
      </c>
      <c r="K383" s="17">
        <f>'Vulnerability Mapped'!E137</f>
        <v>10</v>
      </c>
      <c r="L383" s="18">
        <f>'Vulnerability Mapped'!H137</f>
        <v>0.42142857099999997</v>
      </c>
      <c r="M383" s="18">
        <f t="shared" si="10"/>
        <v>5.0200297448948841E-2</v>
      </c>
      <c r="N383" s="18">
        <f t="shared" si="11"/>
        <v>1.255007436223721E-2</v>
      </c>
    </row>
    <row r="384" spans="1:14" ht="18" customHeight="1" x14ac:dyDescent="0.2">
      <c r="A384" s="16" t="str">
        <f>'Fish Use'!A27</f>
        <v>CC3</v>
      </c>
      <c r="B384" s="16" t="str">
        <f>'Fish Use'!B27</f>
        <v>Catherine Creek</v>
      </c>
      <c r="C384" s="16" t="str">
        <f>'Fish Use'!D27</f>
        <v>Steelhead</v>
      </c>
      <c r="D384" s="16" t="str">
        <f>'Fish Use'!E27</f>
        <v>Winter Rearing</v>
      </c>
      <c r="E384" s="16" t="str">
        <f>'Vulnerability Mapped'!C141</f>
        <v>Decreased Sediment Quantity</v>
      </c>
      <c r="F384" s="18">
        <f>'Fish Use'!F27</f>
        <v>0.17219999999999999</v>
      </c>
      <c r="G384" s="18">
        <f>Population!D7</f>
        <v>0.25</v>
      </c>
      <c r="H384" s="19">
        <f>'Limiting Factors'!C36</f>
        <v>2.86</v>
      </c>
      <c r="I384" s="18">
        <f>'Limiting Factors'!D36</f>
        <v>0.51849999999999996</v>
      </c>
      <c r="J384" s="17">
        <f>'Vulnerability Mapped'!D141</f>
        <v>12</v>
      </c>
      <c r="K384" s="17">
        <f>'Vulnerability Mapped'!E141</f>
        <v>12</v>
      </c>
      <c r="L384" s="18">
        <f>'Vulnerability Mapped'!H141</f>
        <v>0.29285714299999999</v>
      </c>
      <c r="M384" s="18">
        <f t="shared" si="10"/>
        <v>2.6147955012755096E-2</v>
      </c>
      <c r="N384" s="18">
        <f t="shared" si="11"/>
        <v>6.536988753188774E-3</v>
      </c>
    </row>
    <row r="385" spans="1:14" ht="18" customHeight="1" x14ac:dyDescent="0.2">
      <c r="A385" s="16" t="str">
        <f>'Fish Use'!A27</f>
        <v>CC3</v>
      </c>
      <c r="B385" s="16" t="str">
        <f>'Fish Use'!B27</f>
        <v>Catherine Creek</v>
      </c>
      <c r="C385" s="16" t="str">
        <f>'Fish Use'!D27</f>
        <v>Steelhead</v>
      </c>
      <c r="D385" s="16" t="str">
        <f>'Fish Use'!E27</f>
        <v>Winter Rearing</v>
      </c>
      <c r="E385" s="16" t="str">
        <f>'Vulnerability Mapped'!C144</f>
        <v>Increased Sediment Quantity</v>
      </c>
      <c r="F385" s="18">
        <f>'Fish Use'!F27</f>
        <v>0.17219999999999999</v>
      </c>
      <c r="G385" s="18">
        <f>Population!D7</f>
        <v>0.25</v>
      </c>
      <c r="H385" s="19">
        <f>'Limiting Factors'!C37</f>
        <v>3.73</v>
      </c>
      <c r="I385" s="18">
        <f>'Limiting Factors'!D37</f>
        <v>0.71425000000000005</v>
      </c>
      <c r="J385" s="17">
        <f>'Vulnerability Mapped'!D144</f>
        <v>13</v>
      </c>
      <c r="K385" s="17">
        <f>'Vulnerability Mapped'!E144</f>
        <v>13</v>
      </c>
      <c r="L385" s="18">
        <f>'Vulnerability Mapped'!H144</f>
        <v>0.22857142899999999</v>
      </c>
      <c r="M385" s="18">
        <f t="shared" si="10"/>
        <v>2.8112880052711651E-2</v>
      </c>
      <c r="N385" s="18">
        <f t="shared" si="11"/>
        <v>7.0282200131779127E-3</v>
      </c>
    </row>
    <row r="386" spans="1:14" ht="18" customHeight="1" x14ac:dyDescent="0.2">
      <c r="A386" s="16" t="str">
        <f>'Fish Use'!A27</f>
        <v>CC3</v>
      </c>
      <c r="B386" s="16" t="str">
        <f>'Fish Use'!B27</f>
        <v>Catherine Creek</v>
      </c>
      <c r="C386" s="16" t="str">
        <f>'Fish Use'!D27</f>
        <v>Steelhead</v>
      </c>
      <c r="D386" s="16" t="str">
        <f>'Fish Use'!E27</f>
        <v>Winter Rearing</v>
      </c>
      <c r="E386" s="16" t="str">
        <f>'Vulnerability Mapped'!C149</f>
        <v>Summer Water Temperature</v>
      </c>
      <c r="F386" s="18">
        <f>'Fish Use'!F27</f>
        <v>0.17219999999999999</v>
      </c>
      <c r="G386" s="18">
        <f>Population!D7</f>
        <v>0.25</v>
      </c>
      <c r="H386" s="19">
        <f>'Limiting Factors'!C44</f>
        <v>3.17</v>
      </c>
      <c r="I386" s="18">
        <f>'Limiting Factors'!D44</f>
        <v>0.58825000000000005</v>
      </c>
      <c r="J386" s="17">
        <f>'Vulnerability Mapped'!D149</f>
        <v>15</v>
      </c>
      <c r="K386" s="17">
        <f>'Vulnerability Mapped'!E149</f>
        <v>15</v>
      </c>
      <c r="L386" s="18">
        <f>'Vulnerability Mapped'!H149</f>
        <v>0.1</v>
      </c>
      <c r="M386" s="18">
        <f t="shared" ref="M386:M449" si="12">F386*I386*L386</f>
        <v>1.0129665000000001E-2</v>
      </c>
      <c r="N386" s="18">
        <f t="shared" ref="N386:N449" si="13">M386*G386</f>
        <v>2.5324162500000003E-3</v>
      </c>
    </row>
    <row r="387" spans="1:14" ht="18" customHeight="1" x14ac:dyDescent="0.2">
      <c r="A387" s="16" t="str">
        <f>'Fish Use'!A27</f>
        <v>CC3</v>
      </c>
      <c r="B387" s="16" t="str">
        <f>'Fish Use'!B27</f>
        <v>Catherine Creek</v>
      </c>
      <c r="C387" s="16" t="str">
        <f>'Fish Use'!D27</f>
        <v>Steelhead</v>
      </c>
      <c r="D387" s="16" t="str">
        <f>'Fish Use'!E27</f>
        <v>Winter Rearing</v>
      </c>
      <c r="E387" s="16" t="str">
        <f>'Vulnerability Mapped'!C151</f>
        <v>Winter Water Temperature</v>
      </c>
      <c r="F387" s="18">
        <f>'Fish Use'!F27</f>
        <v>0.17219999999999999</v>
      </c>
      <c r="G387" s="18">
        <f>Population!D7</f>
        <v>0.25</v>
      </c>
      <c r="H387" s="19">
        <f>'Limiting Factors'!C45</f>
        <v>3.56</v>
      </c>
      <c r="I387" s="18">
        <f>'Limiting Factors'!D45</f>
        <v>0.67600000000000005</v>
      </c>
      <c r="J387" s="17">
        <f>'Vulnerability Mapped'!D151</f>
        <v>1</v>
      </c>
      <c r="K387" s="17">
        <f>'Vulnerability Mapped'!E151</f>
        <v>1</v>
      </c>
      <c r="L387" s="18">
        <f>'Vulnerability Mapped'!H151</f>
        <v>1</v>
      </c>
      <c r="M387" s="18">
        <f t="shared" si="12"/>
        <v>0.1164072</v>
      </c>
      <c r="N387" s="18">
        <f t="shared" si="13"/>
        <v>2.9101800000000001E-2</v>
      </c>
    </row>
    <row r="388" spans="1:14" ht="18" customHeight="1" x14ac:dyDescent="0.2">
      <c r="A388" s="16" t="str">
        <f>'Fish Use'!A27</f>
        <v>CC3</v>
      </c>
      <c r="B388" s="16" t="str">
        <f>'Fish Use'!B27</f>
        <v>Catherine Creek</v>
      </c>
      <c r="C388" s="16" t="str">
        <f>'Fish Use'!D27</f>
        <v>Steelhead</v>
      </c>
      <c r="D388" s="16" t="str">
        <f>'Fish Use'!E27</f>
        <v>Winter Rearing</v>
      </c>
      <c r="E388" s="16" t="str">
        <f>'Vulnerability Mapped'!C150</f>
        <v>Water Quality</v>
      </c>
      <c r="F388" s="18">
        <f>'Fish Use'!F27</f>
        <v>0.17219999999999999</v>
      </c>
      <c r="G388" s="18">
        <f>Population!D7</f>
        <v>0.25</v>
      </c>
      <c r="H388" s="19">
        <f>'Limiting Factors'!C46</f>
        <v>3.3</v>
      </c>
      <c r="I388" s="18">
        <f>'Limiting Factors'!D46</f>
        <v>0.61750000000000005</v>
      </c>
      <c r="J388" s="17">
        <f>'Vulnerability Mapped'!D150</f>
        <v>6</v>
      </c>
      <c r="K388" s="17">
        <f>'Vulnerability Mapped'!E150</f>
        <v>6</v>
      </c>
      <c r="L388" s="18">
        <f>'Vulnerability Mapped'!H150</f>
        <v>0.678571429</v>
      </c>
      <c r="M388" s="18">
        <f t="shared" si="12"/>
        <v>7.2154875045571498E-2</v>
      </c>
      <c r="N388" s="18">
        <f t="shared" si="13"/>
        <v>1.8038718761392875E-2</v>
      </c>
    </row>
    <row r="389" spans="1:14" ht="18" customHeight="1" x14ac:dyDescent="0.2">
      <c r="A389" s="16" t="str">
        <f>'Fish Use'!A27</f>
        <v>CC3</v>
      </c>
      <c r="B389" s="16" t="str">
        <f>'Fish Use'!B27</f>
        <v>Catherine Creek</v>
      </c>
      <c r="C389" s="16" t="str">
        <f>'Fish Use'!D27</f>
        <v>Steelhead</v>
      </c>
      <c r="D389" s="16" t="str">
        <f>'Fish Use'!E27</f>
        <v>Winter Rearing</v>
      </c>
      <c r="E389" s="16" t="str">
        <f>'Vulnerability Mapped'!C146</f>
        <v>Predation</v>
      </c>
      <c r="F389" s="18">
        <f>'Fish Use'!F27</f>
        <v>0.17219999999999999</v>
      </c>
      <c r="G389" s="18">
        <f>Population!D7</f>
        <v>0.25</v>
      </c>
      <c r="H389" s="19">
        <f>'Limiting Factors'!C39</f>
        <v>2.88</v>
      </c>
      <c r="I389" s="18">
        <f>'Limiting Factors'!D39</f>
        <v>0.52300000000000002</v>
      </c>
      <c r="J389" s="17">
        <f>'Vulnerability Mapped'!D146</f>
        <v>9</v>
      </c>
      <c r="K389" s="17">
        <f>'Vulnerability Mapped'!E146</f>
        <v>9</v>
      </c>
      <c r="L389" s="18">
        <f>'Vulnerability Mapped'!H146</f>
        <v>0.485714286</v>
      </c>
      <c r="M389" s="18">
        <f t="shared" si="12"/>
        <v>4.3743720025731604E-2</v>
      </c>
      <c r="N389" s="18">
        <f t="shared" si="13"/>
        <v>1.0935930006432901E-2</v>
      </c>
    </row>
    <row r="390" spans="1:14" ht="18" customHeight="1" x14ac:dyDescent="0.2">
      <c r="A390" s="16" t="str">
        <f>'Fish Use'!A27</f>
        <v>CC3</v>
      </c>
      <c r="B390" s="16" t="str">
        <f>'Fish Use'!B27</f>
        <v>Catherine Creek</v>
      </c>
      <c r="C390" s="16" t="str">
        <f>'Fish Use'!D27</f>
        <v>Steelhead</v>
      </c>
      <c r="D390" s="16" t="str">
        <f>'Fish Use'!E27</f>
        <v>Winter Rearing</v>
      </c>
      <c r="E390" s="16" t="str">
        <f>'Vulnerability Mapped'!C138</f>
        <v>Altered Primary Productivity</v>
      </c>
      <c r="F390" s="18">
        <f>'Fish Use'!F27</f>
        <v>0.17219999999999999</v>
      </c>
      <c r="G390" s="18">
        <f>Population!D7</f>
        <v>0.25</v>
      </c>
      <c r="H390" s="19">
        <f>'Limiting Factors'!C40</f>
        <v>3.3</v>
      </c>
      <c r="I390" s="18">
        <f>'Limiting Factors'!D40</f>
        <v>0.61750000000000005</v>
      </c>
      <c r="J390" s="17">
        <f>'Vulnerability Mapped'!D138</f>
        <v>8</v>
      </c>
      <c r="K390" s="17">
        <f>'Vulnerability Mapped'!E138</f>
        <v>8</v>
      </c>
      <c r="L390" s="18">
        <f>'Vulnerability Mapped'!H138</f>
        <v>0.55000000000000004</v>
      </c>
      <c r="M390" s="18">
        <f t="shared" si="12"/>
        <v>5.8483425000000006E-2</v>
      </c>
      <c r="N390" s="18">
        <f t="shared" si="13"/>
        <v>1.4620856250000001E-2</v>
      </c>
    </row>
    <row r="391" spans="1:14" ht="18" customHeight="1" x14ac:dyDescent="0.2">
      <c r="A391" s="16" t="str">
        <f>'Fish Use'!A27</f>
        <v>CC3</v>
      </c>
      <c r="B391" s="16" t="str">
        <f>'Fish Use'!B27</f>
        <v>Catherine Creek</v>
      </c>
      <c r="C391" s="16" t="str">
        <f>'Fish Use'!D27</f>
        <v>Steelhead</v>
      </c>
      <c r="D391" s="16" t="str">
        <f>'Fish Use'!E27</f>
        <v>Winter Rearing</v>
      </c>
      <c r="E391" s="16" t="str">
        <f>'Vulnerability Mapped'!C145</f>
        <v>Non-Native Species Interactions and Competition</v>
      </c>
      <c r="F391" s="18">
        <f>'Fish Use'!F27</f>
        <v>0.17219999999999999</v>
      </c>
      <c r="G391" s="18">
        <f>Population!D7</f>
        <v>0.25</v>
      </c>
      <c r="H391" s="19">
        <f>'Limiting Factors'!C41</f>
        <v>2.62</v>
      </c>
      <c r="I391" s="18">
        <f>'Limiting Factors'!D41</f>
        <v>0.46450000000000002</v>
      </c>
      <c r="J391" s="17">
        <f>'Vulnerability Mapped'!D145</f>
        <v>11</v>
      </c>
      <c r="K391" s="17">
        <f>'Vulnerability Mapped'!E145</f>
        <v>11</v>
      </c>
      <c r="L391" s="18">
        <f>'Vulnerability Mapped'!H145</f>
        <v>0.35714285699999998</v>
      </c>
      <c r="M391" s="18">
        <f t="shared" si="12"/>
        <v>2.8566749988573299E-2</v>
      </c>
      <c r="N391" s="18">
        <f t="shared" si="13"/>
        <v>7.1416874971433246E-3</v>
      </c>
    </row>
    <row r="392" spans="1:14" ht="18" customHeight="1" x14ac:dyDescent="0.2">
      <c r="A392" s="16" t="str">
        <f>'Fish Use'!A28</f>
        <v>CC3</v>
      </c>
      <c r="B392" s="16" t="str">
        <f>'Fish Use'!B28</f>
        <v>Catherine Creek</v>
      </c>
      <c r="C392" s="16" t="str">
        <f>'Fish Use'!D28</f>
        <v>Steelhead</v>
      </c>
      <c r="D392" s="16" t="str">
        <f>'Fish Use'!E28</f>
        <v>Summer Rearing</v>
      </c>
      <c r="E392" s="16" t="str">
        <f>'Vulnerability Mapped'!C124</f>
        <v>Anthropogenic Barriers</v>
      </c>
      <c r="F392" s="18">
        <f>'Fish Use'!F28</f>
        <v>0.17219999999999999</v>
      </c>
      <c r="G392" s="18">
        <f>Population!D5</f>
        <v>0.25</v>
      </c>
      <c r="H392" s="19">
        <f>'Limiting Factors'!C38</f>
        <v>3.63</v>
      </c>
      <c r="I392" s="18">
        <f>'Limiting Factors'!D38</f>
        <v>0.69174999999999998</v>
      </c>
      <c r="J392" s="17">
        <f>'Vulnerability Mapped'!D124</f>
        <v>2</v>
      </c>
      <c r="K392" s="17">
        <f>'Vulnerability Mapped'!E124</f>
        <v>2</v>
      </c>
      <c r="L392" s="18">
        <f>'Vulnerability Mapped'!H124</f>
        <v>0.93571428599999995</v>
      </c>
      <c r="M392" s="18">
        <f t="shared" si="12"/>
        <v>0.11146167753403408</v>
      </c>
      <c r="N392" s="18">
        <f t="shared" si="13"/>
        <v>2.7865419383508519E-2</v>
      </c>
    </row>
    <row r="393" spans="1:14" ht="18" customHeight="1" x14ac:dyDescent="0.2">
      <c r="A393" s="16" t="str">
        <f>'Fish Use'!A28</f>
        <v>CC3</v>
      </c>
      <c r="B393" s="16" t="str">
        <f>'Fish Use'!B28</f>
        <v>Catherine Creek</v>
      </c>
      <c r="C393" s="16" t="str">
        <f>'Fish Use'!D28</f>
        <v>Steelhead</v>
      </c>
      <c r="D393" s="16" t="str">
        <f>'Fish Use'!E28</f>
        <v>Summer Rearing</v>
      </c>
      <c r="E393" s="16" t="str">
        <f>'Vulnerability Mapped'!C132</f>
        <v>Riparian Condition</v>
      </c>
      <c r="F393" s="18">
        <f>'Fish Use'!F28</f>
        <v>0.17219999999999999</v>
      </c>
      <c r="G393" s="18">
        <f>Population!D5</f>
        <v>0.25</v>
      </c>
      <c r="H393" s="19">
        <f>'Limiting Factors'!C32</f>
        <v>2.4900000000000002</v>
      </c>
      <c r="I393" s="18">
        <f>'Limiting Factors'!D32</f>
        <v>0.43525000000000003</v>
      </c>
      <c r="J393" s="17">
        <f>'Vulnerability Mapped'!D132</f>
        <v>10</v>
      </c>
      <c r="K393" s="17">
        <f>'Vulnerability Mapped'!E132</f>
        <v>10</v>
      </c>
      <c r="L393" s="18">
        <f>'Vulnerability Mapped'!H132</f>
        <v>0.42142857099999997</v>
      </c>
      <c r="M393" s="18">
        <f t="shared" si="12"/>
        <v>3.1586092467878552E-2</v>
      </c>
      <c r="N393" s="18">
        <f t="shared" si="13"/>
        <v>7.8965231169696379E-3</v>
      </c>
    </row>
    <row r="394" spans="1:14" ht="18" customHeight="1" x14ac:dyDescent="0.2">
      <c r="A394" s="16" t="str">
        <f>'Fish Use'!A28</f>
        <v>CC3</v>
      </c>
      <c r="B394" s="16" t="str">
        <f>'Fish Use'!B28</f>
        <v>Catherine Creek</v>
      </c>
      <c r="C394" s="16" t="str">
        <f>'Fish Use'!D28</f>
        <v>Steelhead</v>
      </c>
      <c r="D394" s="16" t="str">
        <f>'Fish Use'!E28</f>
        <v>Summer Rearing</v>
      </c>
      <c r="E394" s="16" t="str">
        <f>'Vulnerability Mapped'!C128</f>
        <v>Floodplain Condition</v>
      </c>
      <c r="F394" s="18">
        <f>'Fish Use'!F28</f>
        <v>0.17219999999999999</v>
      </c>
      <c r="G394" s="18">
        <f>Population!D5</f>
        <v>0.25</v>
      </c>
      <c r="H394" s="19">
        <f>'Limiting Factors'!C33</f>
        <v>2.35</v>
      </c>
      <c r="I394" s="18">
        <f>'Limiting Factors'!D33</f>
        <v>0.40375</v>
      </c>
      <c r="J394" s="17">
        <f>'Vulnerability Mapped'!D128</f>
        <v>11</v>
      </c>
      <c r="K394" s="17">
        <f>'Vulnerability Mapped'!E128</f>
        <v>11</v>
      </c>
      <c r="L394" s="18">
        <f>'Vulnerability Mapped'!H128</f>
        <v>0.35714285699999998</v>
      </c>
      <c r="M394" s="18">
        <f t="shared" si="12"/>
        <v>2.4830624990067749E-2</v>
      </c>
      <c r="N394" s="18">
        <f t="shared" si="13"/>
        <v>6.2076562475169373E-3</v>
      </c>
    </row>
    <row r="395" spans="1:14" ht="18" customHeight="1" x14ac:dyDescent="0.2">
      <c r="A395" s="16" t="str">
        <f>'Fish Use'!A28</f>
        <v>CC3</v>
      </c>
      <c r="B395" s="16" t="str">
        <f>'Fish Use'!B28</f>
        <v>Catherine Creek</v>
      </c>
      <c r="C395" s="16" t="str">
        <f>'Fish Use'!D28</f>
        <v>Steelhead</v>
      </c>
      <c r="D395" s="16" t="str">
        <f>'Fish Use'!E28</f>
        <v>Summer Rearing</v>
      </c>
      <c r="E395" s="16" t="str">
        <f>'Vulnerability Mapped'!C133</f>
        <v>Side Channel and Wetland Habitat</v>
      </c>
      <c r="F395" s="18">
        <f>'Fish Use'!F28</f>
        <v>0.17219999999999999</v>
      </c>
      <c r="G395" s="18">
        <f>Population!D5</f>
        <v>0.25</v>
      </c>
      <c r="H395" s="19">
        <f>'Limiting Factors'!C34</f>
        <v>2.72</v>
      </c>
      <c r="I395" s="18">
        <f>'Limiting Factors'!D34</f>
        <v>0.48699999999999999</v>
      </c>
      <c r="J395" s="17">
        <f>'Vulnerability Mapped'!D133</f>
        <v>4</v>
      </c>
      <c r="K395" s="17">
        <f>'Vulnerability Mapped'!E133</f>
        <v>4</v>
      </c>
      <c r="L395" s="18">
        <f>'Vulnerability Mapped'!H133</f>
        <v>0.80714285699999999</v>
      </c>
      <c r="M395" s="18">
        <f t="shared" si="12"/>
        <v>6.7688129988019791E-2</v>
      </c>
      <c r="N395" s="18">
        <f t="shared" si="13"/>
        <v>1.6922032497004948E-2</v>
      </c>
    </row>
    <row r="396" spans="1:14" ht="18" customHeight="1" x14ac:dyDescent="0.2">
      <c r="A396" s="16" t="str">
        <f>'Fish Use'!A28</f>
        <v>CC3</v>
      </c>
      <c r="B396" s="16" t="str">
        <f>'Fish Use'!B28</f>
        <v>Catherine Creek</v>
      </c>
      <c r="C396" s="16" t="str">
        <f>'Fish Use'!D28</f>
        <v>Steelhead</v>
      </c>
      <c r="D396" s="16" t="str">
        <f>'Fish Use'!E28</f>
        <v>Summer Rearing</v>
      </c>
      <c r="E396" s="16" t="str">
        <f>'Vulnerability Mapped'!C125</f>
        <v>Channel and Habitat Structure</v>
      </c>
      <c r="F396" s="18">
        <f>'Fish Use'!F28</f>
        <v>0.17219999999999999</v>
      </c>
      <c r="G396" s="18">
        <f>Population!D5</f>
        <v>0.25</v>
      </c>
      <c r="H396" s="19">
        <f>'Limiting Factors'!C35</f>
        <v>2.93</v>
      </c>
      <c r="I396" s="18">
        <f>'Limiting Factors'!D35</f>
        <v>0.53425</v>
      </c>
      <c r="J396" s="17">
        <f>'Vulnerability Mapped'!D125</f>
        <v>3</v>
      </c>
      <c r="K396" s="17">
        <f>'Vulnerability Mapped'!E125</f>
        <v>3</v>
      </c>
      <c r="L396" s="18">
        <f>'Vulnerability Mapped'!H125</f>
        <v>0.87142857100000004</v>
      </c>
      <c r="M396" s="18">
        <f t="shared" si="12"/>
        <v>8.0169554960572348E-2</v>
      </c>
      <c r="N396" s="18">
        <f t="shared" si="13"/>
        <v>2.0042388740143087E-2</v>
      </c>
    </row>
    <row r="397" spans="1:14" ht="18" customHeight="1" x14ac:dyDescent="0.2">
      <c r="A397" s="16" t="str">
        <f>'Fish Use'!A28</f>
        <v>CC3</v>
      </c>
      <c r="B397" s="16" t="str">
        <f>'Fish Use'!B28</f>
        <v>Catherine Creek</v>
      </c>
      <c r="C397" s="16" t="str">
        <f>'Fish Use'!D28</f>
        <v>Steelhead</v>
      </c>
      <c r="D397" s="16" t="str">
        <f>'Fish Use'!E28</f>
        <v>Summer Rearing</v>
      </c>
      <c r="E397" s="16" t="str">
        <f>'Vulnerability Mapped'!C127</f>
        <v>Decreased Water Quantity</v>
      </c>
      <c r="F397" s="18">
        <f>'Fish Use'!F28</f>
        <v>0.17219999999999999</v>
      </c>
      <c r="G397" s="18">
        <f>Population!D5</f>
        <v>0.25</v>
      </c>
      <c r="H397" s="19">
        <f>'Limiting Factors'!C42</f>
        <v>3.63</v>
      </c>
      <c r="I397" s="18">
        <f>'Limiting Factors'!D42</f>
        <v>0.69174999999999998</v>
      </c>
      <c r="J397" s="17">
        <f>'Vulnerability Mapped'!D127</f>
        <v>5</v>
      </c>
      <c r="K397" s="17">
        <f>'Vulnerability Mapped'!E127</f>
        <v>5</v>
      </c>
      <c r="L397" s="18">
        <f>'Vulnerability Mapped'!H127</f>
        <v>0.74285714300000005</v>
      </c>
      <c r="M397" s="18">
        <f t="shared" si="12"/>
        <v>8.8488660017017051E-2</v>
      </c>
      <c r="N397" s="18">
        <f t="shared" si="13"/>
        <v>2.2122165004254263E-2</v>
      </c>
    </row>
    <row r="398" spans="1:14" ht="18" customHeight="1" x14ac:dyDescent="0.2">
      <c r="A398" s="16" t="str">
        <f>'Fish Use'!A28</f>
        <v>CC3</v>
      </c>
      <c r="B398" s="16" t="str">
        <f>'Fish Use'!B28</f>
        <v>Catherine Creek</v>
      </c>
      <c r="C398" s="16" t="str">
        <f>'Fish Use'!D28</f>
        <v>Steelhead</v>
      </c>
      <c r="D398" s="16" t="str">
        <f>'Fish Use'!E28</f>
        <v>Summer Rearing</v>
      </c>
      <c r="E398" s="16" t="str">
        <f>'Vulnerability Mapped'!C122</f>
        <v>Altered Flow Timing</v>
      </c>
      <c r="F398" s="18">
        <f>'Fish Use'!F28</f>
        <v>0.17219999999999999</v>
      </c>
      <c r="G398" s="18">
        <f>Population!D5</f>
        <v>0.25</v>
      </c>
      <c r="H398" s="19">
        <f>'Limiting Factors'!C43</f>
        <v>3.63</v>
      </c>
      <c r="I398" s="18">
        <f>'Limiting Factors'!D43</f>
        <v>0.69174999999999998</v>
      </c>
      <c r="J398" s="17">
        <f>'Vulnerability Mapped'!D122</f>
        <v>7</v>
      </c>
      <c r="K398" s="17">
        <f>'Vulnerability Mapped'!E122</f>
        <v>7</v>
      </c>
      <c r="L398" s="18">
        <f>'Vulnerability Mapped'!H122</f>
        <v>0.61428571399999998</v>
      </c>
      <c r="M398" s="18">
        <f t="shared" si="12"/>
        <v>7.3173314965965894E-2</v>
      </c>
      <c r="N398" s="18">
        <f t="shared" si="13"/>
        <v>1.8293328741491473E-2</v>
      </c>
    </row>
    <row r="399" spans="1:14" ht="18" customHeight="1" x14ac:dyDescent="0.2">
      <c r="A399" s="16" t="str">
        <f>'Fish Use'!A28</f>
        <v>CC3</v>
      </c>
      <c r="B399" s="16" t="str">
        <f>'Fish Use'!B28</f>
        <v>Catherine Creek</v>
      </c>
      <c r="C399" s="16" t="str">
        <f>'Fish Use'!D28</f>
        <v>Steelhead</v>
      </c>
      <c r="D399" s="16" t="str">
        <f>'Fish Use'!E28</f>
        <v>Summer Rearing</v>
      </c>
      <c r="E399" s="16" t="str">
        <f>'Vulnerability Mapped'!C126</f>
        <v>Decreased Sediment Quantity</v>
      </c>
      <c r="F399" s="18">
        <f>'Fish Use'!F28</f>
        <v>0.17219999999999999</v>
      </c>
      <c r="G399" s="18">
        <f>Population!D5</f>
        <v>0.25</v>
      </c>
      <c r="H399" s="19">
        <f>'Limiting Factors'!C36</f>
        <v>2.86</v>
      </c>
      <c r="I399" s="18">
        <f>'Limiting Factors'!D36</f>
        <v>0.51849999999999996</v>
      </c>
      <c r="J399" s="17">
        <f>'Vulnerability Mapped'!D126</f>
        <v>13</v>
      </c>
      <c r="K399" s="17">
        <f>'Vulnerability Mapped'!E126</f>
        <v>13</v>
      </c>
      <c r="L399" s="18">
        <f>'Vulnerability Mapped'!H126</f>
        <v>0.22857142899999999</v>
      </c>
      <c r="M399" s="18">
        <f t="shared" si="12"/>
        <v>2.0408160038265299E-2</v>
      </c>
      <c r="N399" s="18">
        <f t="shared" si="13"/>
        <v>5.1020400095663247E-3</v>
      </c>
    </row>
    <row r="400" spans="1:14" ht="18" customHeight="1" x14ac:dyDescent="0.2">
      <c r="A400" s="16" t="str">
        <f>'Fish Use'!A28</f>
        <v>CC3</v>
      </c>
      <c r="B400" s="16" t="str">
        <f>'Fish Use'!B28</f>
        <v>Catherine Creek</v>
      </c>
      <c r="C400" s="16" t="str">
        <f>'Fish Use'!D28</f>
        <v>Steelhead</v>
      </c>
      <c r="D400" s="16" t="str">
        <f>'Fish Use'!E28</f>
        <v>Summer Rearing</v>
      </c>
      <c r="E400" s="16" t="str">
        <f>'Vulnerability Mapped'!C129</f>
        <v>Increased Sediment Quantity</v>
      </c>
      <c r="F400" s="18">
        <f>'Fish Use'!F28</f>
        <v>0.17219999999999999</v>
      </c>
      <c r="G400" s="18">
        <f>Population!D5</f>
        <v>0.25</v>
      </c>
      <c r="H400" s="19">
        <f>'Limiting Factors'!C37</f>
        <v>3.73</v>
      </c>
      <c r="I400" s="18">
        <f>'Limiting Factors'!D37</f>
        <v>0.71425000000000005</v>
      </c>
      <c r="J400" s="17">
        <f>'Vulnerability Mapped'!D129</f>
        <v>14</v>
      </c>
      <c r="K400" s="17">
        <f>'Vulnerability Mapped'!E129</f>
        <v>14</v>
      </c>
      <c r="L400" s="18">
        <f>'Vulnerability Mapped'!H129</f>
        <v>0.164285714</v>
      </c>
      <c r="M400" s="18">
        <f t="shared" si="12"/>
        <v>2.02061324648589E-2</v>
      </c>
      <c r="N400" s="18">
        <f t="shared" si="13"/>
        <v>5.0515331162147249E-3</v>
      </c>
    </row>
    <row r="401" spans="1:14" ht="18" customHeight="1" x14ac:dyDescent="0.2">
      <c r="A401" s="16" t="str">
        <f>'Fish Use'!A28</f>
        <v>CC3</v>
      </c>
      <c r="B401" s="16" t="str">
        <f>'Fish Use'!B28</f>
        <v>Catherine Creek</v>
      </c>
      <c r="C401" s="16" t="str">
        <f>'Fish Use'!D28</f>
        <v>Steelhead</v>
      </c>
      <c r="D401" s="16" t="str">
        <f>'Fish Use'!E28</f>
        <v>Summer Rearing</v>
      </c>
      <c r="E401" s="16" t="str">
        <f>'Vulnerability Mapped'!C134</f>
        <v>Summer Water Temperature</v>
      </c>
      <c r="F401" s="18">
        <f>'Fish Use'!F28</f>
        <v>0.17219999999999999</v>
      </c>
      <c r="G401" s="18">
        <f>Population!D5</f>
        <v>0.25</v>
      </c>
      <c r="H401" s="19">
        <f>'Limiting Factors'!C44</f>
        <v>3.17</v>
      </c>
      <c r="I401" s="18">
        <f>'Limiting Factors'!D44</f>
        <v>0.58825000000000005</v>
      </c>
      <c r="J401" s="17">
        <f>'Vulnerability Mapped'!D134</f>
        <v>1</v>
      </c>
      <c r="K401" s="17">
        <f>'Vulnerability Mapped'!E134</f>
        <v>1</v>
      </c>
      <c r="L401" s="18">
        <f>'Vulnerability Mapped'!H134</f>
        <v>1</v>
      </c>
      <c r="M401" s="18">
        <f t="shared" si="12"/>
        <v>0.10129665</v>
      </c>
      <c r="N401" s="18">
        <f t="shared" si="13"/>
        <v>2.53241625E-2</v>
      </c>
    </row>
    <row r="402" spans="1:14" ht="18" customHeight="1" x14ac:dyDescent="0.2">
      <c r="A402" s="16" t="str">
        <f>'Fish Use'!A28</f>
        <v>CC3</v>
      </c>
      <c r="B402" s="16" t="str">
        <f>'Fish Use'!B28</f>
        <v>Catherine Creek</v>
      </c>
      <c r="C402" s="16" t="str">
        <f>'Fish Use'!D28</f>
        <v>Steelhead</v>
      </c>
      <c r="D402" s="16" t="str">
        <f>'Fish Use'!E28</f>
        <v>Summer Rearing</v>
      </c>
      <c r="E402" s="16" t="str">
        <f>'Vulnerability Mapped'!C136</f>
        <v>Winter Water Temperature</v>
      </c>
      <c r="F402" s="18">
        <f>'Fish Use'!F28</f>
        <v>0.17219999999999999</v>
      </c>
      <c r="G402" s="18">
        <f>Population!D5</f>
        <v>0.25</v>
      </c>
      <c r="H402" s="19">
        <f>'Limiting Factors'!C45</f>
        <v>3.56</v>
      </c>
      <c r="I402" s="18">
        <f>'Limiting Factors'!D45</f>
        <v>0.67600000000000005</v>
      </c>
      <c r="J402" s="17">
        <f>'Vulnerability Mapped'!D136</f>
        <v>15</v>
      </c>
      <c r="K402" s="17">
        <f>'Vulnerability Mapped'!E136</f>
        <v>15</v>
      </c>
      <c r="L402" s="18">
        <f>'Vulnerability Mapped'!H136</f>
        <v>0.1</v>
      </c>
      <c r="M402" s="18">
        <f t="shared" si="12"/>
        <v>1.164072E-2</v>
      </c>
      <c r="N402" s="18">
        <f t="shared" si="13"/>
        <v>2.9101800000000001E-3</v>
      </c>
    </row>
    <row r="403" spans="1:14" ht="18" customHeight="1" x14ac:dyDescent="0.2">
      <c r="A403" s="16" t="str">
        <f>'Fish Use'!A28</f>
        <v>CC3</v>
      </c>
      <c r="B403" s="16" t="str">
        <f>'Fish Use'!B28</f>
        <v>Catherine Creek</v>
      </c>
      <c r="C403" s="16" t="str">
        <f>'Fish Use'!D28</f>
        <v>Steelhead</v>
      </c>
      <c r="D403" s="16" t="str">
        <f>'Fish Use'!E28</f>
        <v>Summer Rearing</v>
      </c>
      <c r="E403" s="16" t="str">
        <f>'Vulnerability Mapped'!C135</f>
        <v>Water Quality</v>
      </c>
      <c r="F403" s="18">
        <f>'Fish Use'!F28</f>
        <v>0.17219999999999999</v>
      </c>
      <c r="G403" s="18">
        <f>Population!D5</f>
        <v>0.25</v>
      </c>
      <c r="H403" s="19">
        <f>'Limiting Factors'!C46</f>
        <v>3.3</v>
      </c>
      <c r="I403" s="18">
        <f>'Limiting Factors'!D46</f>
        <v>0.61750000000000005</v>
      </c>
      <c r="J403" s="17">
        <f>'Vulnerability Mapped'!D135</f>
        <v>6</v>
      </c>
      <c r="K403" s="17">
        <f>'Vulnerability Mapped'!E135</f>
        <v>6</v>
      </c>
      <c r="L403" s="18">
        <f>'Vulnerability Mapped'!H135</f>
        <v>0.678571429</v>
      </c>
      <c r="M403" s="18">
        <f t="shared" si="12"/>
        <v>7.2154875045571498E-2</v>
      </c>
      <c r="N403" s="18">
        <f t="shared" si="13"/>
        <v>1.8038718761392875E-2</v>
      </c>
    </row>
    <row r="404" spans="1:14" ht="18" customHeight="1" x14ac:dyDescent="0.2">
      <c r="A404" s="16" t="str">
        <f>'Fish Use'!A28</f>
        <v>CC3</v>
      </c>
      <c r="B404" s="16" t="str">
        <f>'Fish Use'!B28</f>
        <v>Catherine Creek</v>
      </c>
      <c r="C404" s="16" t="str">
        <f>'Fish Use'!D28</f>
        <v>Steelhead</v>
      </c>
      <c r="D404" s="16" t="str">
        <f>'Fish Use'!E28</f>
        <v>Summer Rearing</v>
      </c>
      <c r="E404" s="16" t="str">
        <f>'Vulnerability Mapped'!C131</f>
        <v>Predation</v>
      </c>
      <c r="F404" s="18">
        <f>'Fish Use'!F28</f>
        <v>0.17219999999999999</v>
      </c>
      <c r="G404" s="18">
        <f>Population!D5</f>
        <v>0.25</v>
      </c>
      <c r="H404" s="19">
        <f>'Limiting Factors'!C39</f>
        <v>2.88</v>
      </c>
      <c r="I404" s="18">
        <f>'Limiting Factors'!D39</f>
        <v>0.52300000000000002</v>
      </c>
      <c r="J404" s="17">
        <f>'Vulnerability Mapped'!D131</f>
        <v>9</v>
      </c>
      <c r="K404" s="17">
        <f>'Vulnerability Mapped'!E131</f>
        <v>9</v>
      </c>
      <c r="L404" s="18">
        <f>'Vulnerability Mapped'!H131</f>
        <v>0.485714286</v>
      </c>
      <c r="M404" s="18">
        <f t="shared" si="12"/>
        <v>4.3743720025731604E-2</v>
      </c>
      <c r="N404" s="18">
        <f t="shared" si="13"/>
        <v>1.0935930006432901E-2</v>
      </c>
    </row>
    <row r="405" spans="1:14" ht="18" customHeight="1" x14ac:dyDescent="0.2">
      <c r="A405" s="16" t="str">
        <f>'Fish Use'!A28</f>
        <v>CC3</v>
      </c>
      <c r="B405" s="16" t="str">
        <f>'Fish Use'!B28</f>
        <v>Catherine Creek</v>
      </c>
      <c r="C405" s="16" t="str">
        <f>'Fish Use'!D28</f>
        <v>Steelhead</v>
      </c>
      <c r="D405" s="16" t="str">
        <f>'Fish Use'!E28</f>
        <v>Summer Rearing</v>
      </c>
      <c r="E405" s="16" t="str">
        <f>'Vulnerability Mapped'!C123</f>
        <v>Altered Primary Productivity</v>
      </c>
      <c r="F405" s="18">
        <f>'Fish Use'!F28</f>
        <v>0.17219999999999999</v>
      </c>
      <c r="G405" s="18">
        <f>Population!D5</f>
        <v>0.25</v>
      </c>
      <c r="H405" s="19">
        <f>'Limiting Factors'!C40</f>
        <v>3.3</v>
      </c>
      <c r="I405" s="18">
        <f>'Limiting Factors'!D40</f>
        <v>0.61750000000000005</v>
      </c>
      <c r="J405" s="17">
        <f>'Vulnerability Mapped'!D123</f>
        <v>8</v>
      </c>
      <c r="K405" s="17">
        <f>'Vulnerability Mapped'!E123</f>
        <v>8</v>
      </c>
      <c r="L405" s="18">
        <f>'Vulnerability Mapped'!H123</f>
        <v>0.55000000000000004</v>
      </c>
      <c r="M405" s="18">
        <f t="shared" si="12"/>
        <v>5.8483425000000006E-2</v>
      </c>
      <c r="N405" s="18">
        <f t="shared" si="13"/>
        <v>1.4620856250000001E-2</v>
      </c>
    </row>
    <row r="406" spans="1:14" ht="18" customHeight="1" x14ac:dyDescent="0.2">
      <c r="A406" s="16" t="str">
        <f>'Fish Use'!A28</f>
        <v>CC3</v>
      </c>
      <c r="B406" s="16" t="str">
        <f>'Fish Use'!B28</f>
        <v>Catherine Creek</v>
      </c>
      <c r="C406" s="16" t="str">
        <f>'Fish Use'!D28</f>
        <v>Steelhead</v>
      </c>
      <c r="D406" s="16" t="str">
        <f>'Fish Use'!E28</f>
        <v>Summer Rearing</v>
      </c>
      <c r="E406" s="16" t="str">
        <f>'Vulnerability Mapped'!C130</f>
        <v>Non-Native Species Interactions and Competition</v>
      </c>
      <c r="F406" s="18">
        <f>'Fish Use'!F28</f>
        <v>0.17219999999999999</v>
      </c>
      <c r="G406" s="18">
        <f>Population!D5</f>
        <v>0.25</v>
      </c>
      <c r="H406" s="19">
        <f>'Limiting Factors'!C41</f>
        <v>2.62</v>
      </c>
      <c r="I406" s="18">
        <f>'Limiting Factors'!D41</f>
        <v>0.46450000000000002</v>
      </c>
      <c r="J406" s="17">
        <f>'Vulnerability Mapped'!D130</f>
        <v>12</v>
      </c>
      <c r="K406" s="17">
        <f>'Vulnerability Mapped'!E130</f>
        <v>12</v>
      </c>
      <c r="L406" s="18">
        <f>'Vulnerability Mapped'!H130</f>
        <v>0.29285714299999999</v>
      </c>
      <c r="M406" s="18">
        <f t="shared" si="12"/>
        <v>2.3424735011426698E-2</v>
      </c>
      <c r="N406" s="18">
        <f t="shared" si="13"/>
        <v>5.8561837528566746E-3</v>
      </c>
    </row>
    <row r="407" spans="1:14" ht="18" customHeight="1" x14ac:dyDescent="0.2">
      <c r="A407" s="16" t="str">
        <f>'Fish Use'!A29</f>
        <v>CC3</v>
      </c>
      <c r="B407" s="16" t="str">
        <f>'Fish Use'!B29</f>
        <v>Catherine Creek</v>
      </c>
      <c r="C407" s="16" t="str">
        <f>'Fish Use'!D29</f>
        <v>Steelhead</v>
      </c>
      <c r="D407" s="16" t="str">
        <f>'Fish Use'!E29</f>
        <v>Migration</v>
      </c>
      <c r="E407" s="16" t="str">
        <f>'Vulnerability Mapped'!C94</f>
        <v>Anthropogenic Barriers</v>
      </c>
      <c r="F407" s="18">
        <f>'Fish Use'!F29</f>
        <v>0.17219999999999999</v>
      </c>
      <c r="G407" s="18">
        <f>Population!D9</f>
        <v>0.25</v>
      </c>
      <c r="H407" s="19">
        <f>'Limiting Factors'!C38</f>
        <v>3.63</v>
      </c>
      <c r="I407" s="18">
        <f>'Limiting Factors'!D38</f>
        <v>0.69174999999999998</v>
      </c>
      <c r="J407" s="17">
        <f>'Vulnerability Mapped'!D94</f>
        <v>1</v>
      </c>
      <c r="K407" s="17">
        <f>'Vulnerability Mapped'!E94</f>
        <v>2</v>
      </c>
      <c r="L407" s="18">
        <f>'Vulnerability Mapped'!H94</f>
        <v>1</v>
      </c>
      <c r="M407" s="18">
        <f t="shared" si="12"/>
        <v>0.11911934999999998</v>
      </c>
      <c r="N407" s="18">
        <f t="shared" si="13"/>
        <v>2.9779837499999996E-2</v>
      </c>
    </row>
    <row r="408" spans="1:14" ht="18" customHeight="1" x14ac:dyDescent="0.2">
      <c r="A408" s="16" t="str">
        <f>'Fish Use'!A29</f>
        <v>CC3</v>
      </c>
      <c r="B408" s="16" t="str">
        <f>'Fish Use'!B29</f>
        <v>Catherine Creek</v>
      </c>
      <c r="C408" s="16" t="str">
        <f>'Fish Use'!D29</f>
        <v>Steelhead</v>
      </c>
      <c r="D408" s="16" t="str">
        <f>'Fish Use'!E29</f>
        <v>Migration</v>
      </c>
      <c r="E408" s="16" t="str">
        <f>'Vulnerability Mapped'!C102</f>
        <v>Riparian Condition</v>
      </c>
      <c r="F408" s="18">
        <f>'Fish Use'!F29</f>
        <v>0.17219999999999999</v>
      </c>
      <c r="G408" s="18">
        <f>Population!D9</f>
        <v>0.25</v>
      </c>
      <c r="H408" s="19">
        <f>'Limiting Factors'!C32</f>
        <v>2.4900000000000002</v>
      </c>
      <c r="I408" s="18">
        <f>'Limiting Factors'!D32</f>
        <v>0.43525000000000003</v>
      </c>
      <c r="J408" s="17">
        <f>'Vulnerability Mapped'!D102</f>
        <v>7</v>
      </c>
      <c r="K408" s="17">
        <f>'Vulnerability Mapped'!E102</f>
        <v>9</v>
      </c>
      <c r="L408" s="18">
        <f>'Vulnerability Mapped'!H102</f>
        <v>0.61428571399999998</v>
      </c>
      <c r="M408" s="18">
        <f t="shared" si="12"/>
        <v>4.60407449785857E-2</v>
      </c>
      <c r="N408" s="18">
        <f t="shared" si="13"/>
        <v>1.1510186244646425E-2</v>
      </c>
    </row>
    <row r="409" spans="1:14" ht="18" customHeight="1" x14ac:dyDescent="0.2">
      <c r="A409" s="16" t="str">
        <f>'Fish Use'!A29</f>
        <v>CC3</v>
      </c>
      <c r="B409" s="16" t="str">
        <f>'Fish Use'!B29</f>
        <v>Catherine Creek</v>
      </c>
      <c r="C409" s="16" t="str">
        <f>'Fish Use'!D29</f>
        <v>Steelhead</v>
      </c>
      <c r="D409" s="16" t="str">
        <f>'Fish Use'!E29</f>
        <v>Migration</v>
      </c>
      <c r="E409" s="16" t="str">
        <f>'Vulnerability Mapped'!C98</f>
        <v>Floodplain Condition</v>
      </c>
      <c r="F409" s="18">
        <f>'Fish Use'!F29</f>
        <v>0.17219999999999999</v>
      </c>
      <c r="G409" s="18">
        <f>Population!D9</f>
        <v>0.25</v>
      </c>
      <c r="H409" s="19">
        <f>'Limiting Factors'!C33</f>
        <v>2.35</v>
      </c>
      <c r="I409" s="18">
        <f>'Limiting Factors'!D33</f>
        <v>0.40375</v>
      </c>
      <c r="J409" s="17">
        <f>'Vulnerability Mapped'!D98</f>
        <v>6</v>
      </c>
      <c r="K409" s="17">
        <f>'Vulnerability Mapped'!E98</f>
        <v>7</v>
      </c>
      <c r="L409" s="18">
        <f>'Vulnerability Mapped'!H98</f>
        <v>0.678571429</v>
      </c>
      <c r="M409" s="18">
        <f t="shared" si="12"/>
        <v>4.7178187529796752E-2</v>
      </c>
      <c r="N409" s="18">
        <f t="shared" si="13"/>
        <v>1.1794546882449188E-2</v>
      </c>
    </row>
    <row r="410" spans="1:14" ht="18" customHeight="1" x14ac:dyDescent="0.2">
      <c r="A410" s="16" t="str">
        <f>'Fish Use'!A29</f>
        <v>CC3</v>
      </c>
      <c r="B410" s="16" t="str">
        <f>'Fish Use'!B29</f>
        <v>Catherine Creek</v>
      </c>
      <c r="C410" s="16" t="str">
        <f>'Fish Use'!D29</f>
        <v>Steelhead</v>
      </c>
      <c r="D410" s="16" t="str">
        <f>'Fish Use'!E29</f>
        <v>Migration</v>
      </c>
      <c r="E410" s="16" t="str">
        <f>'Vulnerability Mapped'!C103</f>
        <v>Side Channel and Wetland Habitat</v>
      </c>
      <c r="F410" s="18">
        <f>'Fish Use'!F29</f>
        <v>0.17219999999999999</v>
      </c>
      <c r="G410" s="18">
        <f>Population!D9</f>
        <v>0.25</v>
      </c>
      <c r="H410" s="19">
        <f>'Limiting Factors'!C34</f>
        <v>2.72</v>
      </c>
      <c r="I410" s="18">
        <f>'Limiting Factors'!D34</f>
        <v>0.48699999999999999</v>
      </c>
      <c r="J410" s="17">
        <f>'Vulnerability Mapped'!D103</f>
        <v>1</v>
      </c>
      <c r="K410" s="17">
        <f>'Vulnerability Mapped'!E103</f>
        <v>6</v>
      </c>
      <c r="L410" s="18">
        <f>'Vulnerability Mapped'!H103</f>
        <v>1</v>
      </c>
      <c r="M410" s="18">
        <f t="shared" si="12"/>
        <v>8.3861399999999989E-2</v>
      </c>
      <c r="N410" s="18">
        <f t="shared" si="13"/>
        <v>2.0965349999999997E-2</v>
      </c>
    </row>
    <row r="411" spans="1:14" ht="18" customHeight="1" x14ac:dyDescent="0.2">
      <c r="A411" s="16" t="str">
        <f>'Fish Use'!A29</f>
        <v>CC3</v>
      </c>
      <c r="B411" s="16" t="str">
        <f>'Fish Use'!B29</f>
        <v>Catherine Creek</v>
      </c>
      <c r="C411" s="16" t="str">
        <f>'Fish Use'!D29</f>
        <v>Steelhead</v>
      </c>
      <c r="D411" s="16" t="str">
        <f>'Fish Use'!E29</f>
        <v>Migration</v>
      </c>
      <c r="E411" s="16" t="str">
        <f>'Vulnerability Mapped'!C95</f>
        <v>Channel and Habitat Structure</v>
      </c>
      <c r="F411" s="18">
        <f>'Fish Use'!F29</f>
        <v>0.17219999999999999</v>
      </c>
      <c r="G411" s="18">
        <f>Population!D9</f>
        <v>0.25</v>
      </c>
      <c r="H411" s="19">
        <f>'Limiting Factors'!C35</f>
        <v>2.93</v>
      </c>
      <c r="I411" s="18">
        <f>'Limiting Factors'!D35</f>
        <v>0.53425</v>
      </c>
      <c r="J411" s="17">
        <f>'Vulnerability Mapped'!D95</f>
        <v>5</v>
      </c>
      <c r="K411" s="17">
        <f>'Vulnerability Mapped'!E95</f>
        <v>8</v>
      </c>
      <c r="L411" s="18">
        <f>'Vulnerability Mapped'!H95</f>
        <v>0.74285714300000005</v>
      </c>
      <c r="M411" s="18">
        <f t="shared" si="12"/>
        <v>6.8341260013142544E-2</v>
      </c>
      <c r="N411" s="18">
        <f t="shared" si="13"/>
        <v>1.7085315003285636E-2</v>
      </c>
    </row>
    <row r="412" spans="1:14" ht="18" customHeight="1" x14ac:dyDescent="0.2">
      <c r="A412" s="16" t="str">
        <f>'Fish Use'!A29</f>
        <v>CC3</v>
      </c>
      <c r="B412" s="16" t="str">
        <f>'Fish Use'!B29</f>
        <v>Catherine Creek</v>
      </c>
      <c r="C412" s="16" t="str">
        <f>'Fish Use'!D29</f>
        <v>Steelhead</v>
      </c>
      <c r="D412" s="16" t="str">
        <f>'Fish Use'!E29</f>
        <v>Migration</v>
      </c>
      <c r="E412" s="16" t="str">
        <f>'Vulnerability Mapped'!C97</f>
        <v>Decreased Water Quantity</v>
      </c>
      <c r="F412" s="18">
        <f>'Fish Use'!F29</f>
        <v>0.17219999999999999</v>
      </c>
      <c r="G412" s="18">
        <f>Population!D9</f>
        <v>0.25</v>
      </c>
      <c r="H412" s="19">
        <f>'Limiting Factors'!C42</f>
        <v>3.63</v>
      </c>
      <c r="I412" s="18">
        <f>'Limiting Factors'!D42</f>
        <v>0.69174999999999998</v>
      </c>
      <c r="J412" s="17">
        <f>'Vulnerability Mapped'!D97</f>
        <v>3</v>
      </c>
      <c r="K412" s="17">
        <f>'Vulnerability Mapped'!E97</f>
        <v>3</v>
      </c>
      <c r="L412" s="18">
        <f>'Vulnerability Mapped'!H97</f>
        <v>0.87142857100000004</v>
      </c>
      <c r="M412" s="18">
        <f t="shared" si="12"/>
        <v>0.10380400494894884</v>
      </c>
      <c r="N412" s="18">
        <f t="shared" si="13"/>
        <v>2.595100123723721E-2</v>
      </c>
    </row>
    <row r="413" spans="1:14" ht="18" customHeight="1" x14ac:dyDescent="0.2">
      <c r="A413" s="16" t="str">
        <f>'Fish Use'!A29</f>
        <v>CC3</v>
      </c>
      <c r="B413" s="16" t="str">
        <f>'Fish Use'!B29</f>
        <v>Catherine Creek</v>
      </c>
      <c r="C413" s="16" t="str">
        <f>'Fish Use'!D29</f>
        <v>Steelhead</v>
      </c>
      <c r="D413" s="16" t="str">
        <f>'Fish Use'!E29</f>
        <v>Migration</v>
      </c>
      <c r="E413" s="16" t="str">
        <f>'Vulnerability Mapped'!C92</f>
        <v>Altered Flow Timing</v>
      </c>
      <c r="F413" s="18">
        <f>'Fish Use'!F29</f>
        <v>0.17219999999999999</v>
      </c>
      <c r="G413" s="18">
        <f>Population!D9</f>
        <v>0.25</v>
      </c>
      <c r="H413" s="19">
        <f>'Limiting Factors'!C43</f>
        <v>3.63</v>
      </c>
      <c r="I413" s="18">
        <f>'Limiting Factors'!D43</f>
        <v>0.69174999999999998</v>
      </c>
      <c r="J413" s="17">
        <f>'Vulnerability Mapped'!D92</f>
        <v>4</v>
      </c>
      <c r="K413" s="17">
        <f>'Vulnerability Mapped'!E92</f>
        <v>4</v>
      </c>
      <c r="L413" s="18">
        <f>'Vulnerability Mapped'!H92</f>
        <v>0.80714285699999999</v>
      </c>
      <c r="M413" s="18">
        <f t="shared" si="12"/>
        <v>9.6146332482982932E-2</v>
      </c>
      <c r="N413" s="18">
        <f t="shared" si="13"/>
        <v>2.4036583120745733E-2</v>
      </c>
    </row>
    <row r="414" spans="1:14" ht="18" customHeight="1" x14ac:dyDescent="0.2">
      <c r="A414" s="16" t="str">
        <f>'Fish Use'!A29</f>
        <v>CC3</v>
      </c>
      <c r="B414" s="16" t="str">
        <f>'Fish Use'!B29</f>
        <v>Catherine Creek</v>
      </c>
      <c r="C414" s="16" t="str">
        <f>'Fish Use'!D29</f>
        <v>Steelhead</v>
      </c>
      <c r="D414" s="16" t="str">
        <f>'Fish Use'!E29</f>
        <v>Migration</v>
      </c>
      <c r="E414" s="16" t="str">
        <f>'Vulnerability Mapped'!C96</f>
        <v>Decreased Sediment Quantity</v>
      </c>
      <c r="F414" s="18">
        <f>'Fish Use'!F29</f>
        <v>0.17219999999999999</v>
      </c>
      <c r="G414" s="18">
        <f>Population!D9</f>
        <v>0.25</v>
      </c>
      <c r="H414" s="19">
        <f>'Limiting Factors'!C36</f>
        <v>2.86</v>
      </c>
      <c r="I414" s="18">
        <f>'Limiting Factors'!D36</f>
        <v>0.51849999999999996</v>
      </c>
      <c r="J414" s="17">
        <f>'Vulnerability Mapped'!D96</f>
        <v>8</v>
      </c>
      <c r="K414" s="17">
        <f>'Vulnerability Mapped'!E96</f>
        <v>13</v>
      </c>
      <c r="L414" s="18">
        <f>'Vulnerability Mapped'!H96</f>
        <v>0.55000000000000004</v>
      </c>
      <c r="M414" s="18">
        <f t="shared" si="12"/>
        <v>4.9107135000000003E-2</v>
      </c>
      <c r="N414" s="18">
        <f t="shared" si="13"/>
        <v>1.2276783750000001E-2</v>
      </c>
    </row>
    <row r="415" spans="1:14" ht="18" customHeight="1" x14ac:dyDescent="0.2">
      <c r="A415" s="16" t="str">
        <f>'Fish Use'!A29</f>
        <v>CC3</v>
      </c>
      <c r="B415" s="16" t="str">
        <f>'Fish Use'!B29</f>
        <v>Catherine Creek</v>
      </c>
      <c r="C415" s="16" t="str">
        <f>'Fish Use'!D29</f>
        <v>Steelhead</v>
      </c>
      <c r="D415" s="16" t="str">
        <f>'Fish Use'!E29</f>
        <v>Migration</v>
      </c>
      <c r="E415" s="16" t="str">
        <f>'Vulnerability Mapped'!C99</f>
        <v>Increased Sediment Quantity</v>
      </c>
      <c r="F415" s="18">
        <f>'Fish Use'!F29</f>
        <v>0.17219999999999999</v>
      </c>
      <c r="G415" s="18">
        <f>Population!D9</f>
        <v>0.25</v>
      </c>
      <c r="H415" s="19">
        <f>'Limiting Factors'!C37</f>
        <v>3.73</v>
      </c>
      <c r="I415" s="18">
        <f>'Limiting Factors'!D37</f>
        <v>0.71425000000000005</v>
      </c>
      <c r="J415" s="17">
        <f>'Vulnerability Mapped'!D99</f>
        <v>9</v>
      </c>
      <c r="K415" s="17">
        <f>'Vulnerability Mapped'!E99</f>
        <v>14</v>
      </c>
      <c r="L415" s="18">
        <f>'Vulnerability Mapped'!H99</f>
        <v>0.485714286</v>
      </c>
      <c r="M415" s="18">
        <f t="shared" si="12"/>
        <v>5.9739870035141099E-2</v>
      </c>
      <c r="N415" s="18">
        <f t="shared" si="13"/>
        <v>1.4934967508785275E-2</v>
      </c>
    </row>
    <row r="416" spans="1:14" ht="18" customHeight="1" x14ac:dyDescent="0.2">
      <c r="A416" s="16" t="str">
        <f>'Fish Use'!A29</f>
        <v>CC3</v>
      </c>
      <c r="B416" s="16" t="str">
        <f>'Fish Use'!B29</f>
        <v>Catherine Creek</v>
      </c>
      <c r="C416" s="16" t="str">
        <f>'Fish Use'!D29</f>
        <v>Steelhead</v>
      </c>
      <c r="D416" s="16" t="str">
        <f>'Fish Use'!E29</f>
        <v>Migration</v>
      </c>
      <c r="E416" s="16" t="str">
        <f>'Vulnerability Mapped'!C104</f>
        <v>Summer Water Temperature</v>
      </c>
      <c r="F416" s="18">
        <f>'Fish Use'!F29</f>
        <v>0.17219999999999999</v>
      </c>
      <c r="G416" s="18">
        <f>Population!D9</f>
        <v>0.25</v>
      </c>
      <c r="H416" s="19">
        <f>'Limiting Factors'!C44</f>
        <v>3.17</v>
      </c>
      <c r="I416" s="18">
        <f>'Limiting Factors'!D44</f>
        <v>0.58825000000000005</v>
      </c>
      <c r="J416" s="17">
        <f>'Vulnerability Mapped'!D104</f>
        <v>15</v>
      </c>
      <c r="K416" s="17">
        <f>'Vulnerability Mapped'!E104</f>
        <v>15</v>
      </c>
      <c r="L416" s="18">
        <f>'Vulnerability Mapped'!H104</f>
        <v>0.1</v>
      </c>
      <c r="M416" s="18">
        <f t="shared" si="12"/>
        <v>1.0129665000000001E-2</v>
      </c>
      <c r="N416" s="18">
        <f t="shared" si="13"/>
        <v>2.5324162500000003E-3</v>
      </c>
    </row>
    <row r="417" spans="1:14" ht="18" customHeight="1" x14ac:dyDescent="0.2">
      <c r="A417" s="16" t="str">
        <f>'Fish Use'!A29</f>
        <v>CC3</v>
      </c>
      <c r="B417" s="16" t="str">
        <f>'Fish Use'!B29</f>
        <v>Catherine Creek</v>
      </c>
      <c r="C417" s="16" t="str">
        <f>'Fish Use'!D29</f>
        <v>Steelhead</v>
      </c>
      <c r="D417" s="16" t="str">
        <f>'Fish Use'!E29</f>
        <v>Migration</v>
      </c>
      <c r="E417" s="16" t="str">
        <f>'Vulnerability Mapped'!C106</f>
        <v>Winter Water Temperature</v>
      </c>
      <c r="F417" s="18">
        <f>'Fish Use'!F29</f>
        <v>0.17219999999999999</v>
      </c>
      <c r="G417" s="18">
        <f>Population!D9</f>
        <v>0.25</v>
      </c>
      <c r="H417" s="19">
        <f>'Limiting Factors'!C45</f>
        <v>3.56</v>
      </c>
      <c r="I417" s="18">
        <f>'Limiting Factors'!D45</f>
        <v>0.67600000000000005</v>
      </c>
      <c r="J417" s="17">
        <f>'Vulnerability Mapped'!D106</f>
        <v>11</v>
      </c>
      <c r="K417" s="17">
        <f>'Vulnerability Mapped'!E106</f>
        <v>14</v>
      </c>
      <c r="L417" s="18">
        <f>'Vulnerability Mapped'!H106</f>
        <v>0.35714285699999998</v>
      </c>
      <c r="M417" s="18">
        <f t="shared" si="12"/>
        <v>4.1573999983370399E-2</v>
      </c>
      <c r="N417" s="18">
        <f t="shared" si="13"/>
        <v>1.03934999958426E-2</v>
      </c>
    </row>
    <row r="418" spans="1:14" ht="18" customHeight="1" x14ac:dyDescent="0.2">
      <c r="A418" s="16" t="str">
        <f>'Fish Use'!A29</f>
        <v>CC3</v>
      </c>
      <c r="B418" s="16" t="str">
        <f>'Fish Use'!B29</f>
        <v>Catherine Creek</v>
      </c>
      <c r="C418" s="16" t="str">
        <f>'Fish Use'!D29</f>
        <v>Steelhead</v>
      </c>
      <c r="D418" s="16" t="str">
        <f>'Fish Use'!E29</f>
        <v>Migration</v>
      </c>
      <c r="E418" s="16" t="str">
        <f>'Vulnerability Mapped'!C105</f>
        <v>Water Quality</v>
      </c>
      <c r="F418" s="18">
        <f>'Fish Use'!F29</f>
        <v>0.17219999999999999</v>
      </c>
      <c r="G418" s="18">
        <f>Population!D9</f>
        <v>0.25</v>
      </c>
      <c r="H418" s="19">
        <f>'Limiting Factors'!C46</f>
        <v>3.3</v>
      </c>
      <c r="I418" s="18">
        <f>'Limiting Factors'!D46</f>
        <v>0.61750000000000005</v>
      </c>
      <c r="J418" s="17">
        <f>'Vulnerability Mapped'!D105</f>
        <v>5</v>
      </c>
      <c r="K418" s="17">
        <f>'Vulnerability Mapped'!E105</f>
        <v>12</v>
      </c>
      <c r="L418" s="18">
        <f>'Vulnerability Mapped'!H105</f>
        <v>0.74285714300000005</v>
      </c>
      <c r="M418" s="18">
        <f t="shared" si="12"/>
        <v>7.899060001519051E-2</v>
      </c>
      <c r="N418" s="18">
        <f t="shared" si="13"/>
        <v>1.9747650003797627E-2</v>
      </c>
    </row>
    <row r="419" spans="1:14" ht="18" customHeight="1" x14ac:dyDescent="0.2">
      <c r="A419" s="16" t="str">
        <f>'Fish Use'!A29</f>
        <v>CC3</v>
      </c>
      <c r="B419" s="16" t="str">
        <f>'Fish Use'!B29</f>
        <v>Catherine Creek</v>
      </c>
      <c r="C419" s="16" t="str">
        <f>'Fish Use'!D29</f>
        <v>Steelhead</v>
      </c>
      <c r="D419" s="16" t="str">
        <f>'Fish Use'!E29</f>
        <v>Migration</v>
      </c>
      <c r="E419" s="16" t="str">
        <f>'Vulnerability Mapped'!C101</f>
        <v>Predation</v>
      </c>
      <c r="F419" s="18">
        <f>'Fish Use'!F29</f>
        <v>0.17219999999999999</v>
      </c>
      <c r="G419" s="18">
        <f>Population!D9</f>
        <v>0.25</v>
      </c>
      <c r="H419" s="19">
        <f>'Limiting Factors'!C39</f>
        <v>2.88</v>
      </c>
      <c r="I419" s="18">
        <f>'Limiting Factors'!D39</f>
        <v>0.52300000000000002</v>
      </c>
      <c r="J419" s="17">
        <f>'Vulnerability Mapped'!D101</f>
        <v>2</v>
      </c>
      <c r="K419" s="17">
        <f>'Vulnerability Mapped'!E101</f>
        <v>13</v>
      </c>
      <c r="L419" s="18">
        <f>'Vulnerability Mapped'!H101</f>
        <v>0.93571428599999995</v>
      </c>
      <c r="M419" s="18">
        <f t="shared" si="12"/>
        <v>8.4270990025731601E-2</v>
      </c>
      <c r="N419" s="18">
        <f t="shared" si="13"/>
        <v>2.10677475064329E-2</v>
      </c>
    </row>
    <row r="420" spans="1:14" ht="18" customHeight="1" x14ac:dyDescent="0.2">
      <c r="A420" s="16" t="str">
        <f>'Fish Use'!A29</f>
        <v>CC3</v>
      </c>
      <c r="B420" s="16" t="str">
        <f>'Fish Use'!B29</f>
        <v>Catherine Creek</v>
      </c>
      <c r="C420" s="16" t="str">
        <f>'Fish Use'!D29</f>
        <v>Steelhead</v>
      </c>
      <c r="D420" s="16" t="str">
        <f>'Fish Use'!E29</f>
        <v>Migration</v>
      </c>
      <c r="E420" s="16" t="str">
        <f>'Vulnerability Mapped'!C93</f>
        <v>Altered Primary Productivity</v>
      </c>
      <c r="F420" s="18">
        <f>'Fish Use'!F29</f>
        <v>0.17219999999999999</v>
      </c>
      <c r="G420" s="18">
        <f>Population!D9</f>
        <v>0.25</v>
      </c>
      <c r="H420" s="19">
        <f>'Limiting Factors'!C40</f>
        <v>3.3</v>
      </c>
      <c r="I420" s="18">
        <f>'Limiting Factors'!D40</f>
        <v>0.61750000000000005</v>
      </c>
      <c r="J420" s="17">
        <f>'Vulnerability Mapped'!D93</f>
        <v>10</v>
      </c>
      <c r="K420" s="17">
        <f>'Vulnerability Mapped'!E93</f>
        <v>10</v>
      </c>
      <c r="L420" s="18">
        <f>'Vulnerability Mapped'!H93</f>
        <v>0.42142857099999997</v>
      </c>
      <c r="M420" s="18">
        <f t="shared" si="12"/>
        <v>4.4811974954428499E-2</v>
      </c>
      <c r="N420" s="18">
        <f t="shared" si="13"/>
        <v>1.1202993738607125E-2</v>
      </c>
    </row>
    <row r="421" spans="1:14" ht="18" customHeight="1" x14ac:dyDescent="0.2">
      <c r="A421" s="16" t="str">
        <f>'Fish Use'!A29</f>
        <v>CC3</v>
      </c>
      <c r="B421" s="16" t="str">
        <f>'Fish Use'!B29</f>
        <v>Catherine Creek</v>
      </c>
      <c r="C421" s="16" t="str">
        <f>'Fish Use'!D29</f>
        <v>Steelhead</v>
      </c>
      <c r="D421" s="16" t="str">
        <f>'Fish Use'!E29</f>
        <v>Migration</v>
      </c>
      <c r="E421" s="16" t="str">
        <f>'Vulnerability Mapped'!C100</f>
        <v>Non-Native Species Interactions and Competition</v>
      </c>
      <c r="F421" s="18">
        <f>'Fish Use'!F29</f>
        <v>0.17219999999999999</v>
      </c>
      <c r="G421" s="18">
        <f>Population!D9</f>
        <v>0.25</v>
      </c>
      <c r="H421" s="19">
        <f>'Limiting Factors'!C41</f>
        <v>2.62</v>
      </c>
      <c r="I421" s="18">
        <f>'Limiting Factors'!D41</f>
        <v>0.46450000000000002</v>
      </c>
      <c r="J421" s="17">
        <f>'Vulnerability Mapped'!D100</f>
        <v>11</v>
      </c>
      <c r="K421" s="17">
        <f>'Vulnerability Mapped'!E100</f>
        <v>12</v>
      </c>
      <c r="L421" s="18">
        <f>'Vulnerability Mapped'!H100</f>
        <v>0.35714285699999998</v>
      </c>
      <c r="M421" s="18">
        <f t="shared" si="12"/>
        <v>2.8566749988573299E-2</v>
      </c>
      <c r="N421" s="18">
        <f t="shared" si="13"/>
        <v>7.1416874971433246E-3</v>
      </c>
    </row>
    <row r="422" spans="1:14" ht="18" customHeight="1" x14ac:dyDescent="0.2">
      <c r="A422" s="16" t="str">
        <f>'Fish Use'!A30</f>
        <v>CC3</v>
      </c>
      <c r="B422" s="16" t="str">
        <f>'Fish Use'!B30</f>
        <v>Catherine Creek</v>
      </c>
      <c r="C422" s="16" t="str">
        <f>'Fish Use'!D30</f>
        <v>Bull Trout</v>
      </c>
      <c r="D422" s="16" t="str">
        <f>'Fish Use'!E30</f>
        <v>Spawning &amp; Resident</v>
      </c>
      <c r="E422" s="16" t="str">
        <f>'Vulnerability Mapped'!C19</f>
        <v>Anthropogenic Barriers</v>
      </c>
      <c r="F422" s="18">
        <f>'Fish Use'!F30</f>
        <v>0.17219999999999999</v>
      </c>
      <c r="G422" s="18">
        <f>Population!D18</f>
        <v>0.6</v>
      </c>
      <c r="H422" s="19">
        <f>'Limiting Factors'!C38</f>
        <v>3.63</v>
      </c>
      <c r="I422" s="18">
        <f>'Limiting Factors'!D38</f>
        <v>0.69174999999999998</v>
      </c>
      <c r="J422" s="17">
        <f>'Vulnerability Mapped'!D19</f>
        <v>10</v>
      </c>
      <c r="K422" s="17">
        <f>'Vulnerability Mapped'!E19</f>
        <v>10</v>
      </c>
      <c r="L422" s="18">
        <f>'Vulnerability Mapped'!H19</f>
        <v>0.42142857099999997</v>
      </c>
      <c r="M422" s="18">
        <f t="shared" si="12"/>
        <v>5.0200297448948841E-2</v>
      </c>
      <c r="N422" s="18">
        <f t="shared" si="13"/>
        <v>3.0120178469369305E-2</v>
      </c>
    </row>
    <row r="423" spans="1:14" ht="18" customHeight="1" x14ac:dyDescent="0.2">
      <c r="A423" s="16" t="str">
        <f>'Fish Use'!A30</f>
        <v>CC3</v>
      </c>
      <c r="B423" s="16" t="str">
        <f>'Fish Use'!B30</f>
        <v>Catherine Creek</v>
      </c>
      <c r="C423" s="16" t="str">
        <f>'Fish Use'!D30</f>
        <v>Bull Trout</v>
      </c>
      <c r="D423" s="16" t="str">
        <f>'Fish Use'!E30</f>
        <v>Spawning &amp; Resident</v>
      </c>
      <c r="E423" s="16" t="str">
        <f>'Vulnerability Mapped'!C27</f>
        <v>Riparian Condition</v>
      </c>
      <c r="F423" s="18">
        <f>'Fish Use'!F30</f>
        <v>0.17219999999999999</v>
      </c>
      <c r="G423" s="18">
        <f>Population!D18</f>
        <v>0.6</v>
      </c>
      <c r="H423" s="19">
        <f>'Limiting Factors'!C32</f>
        <v>2.4900000000000002</v>
      </c>
      <c r="I423" s="18">
        <f>'Limiting Factors'!D32</f>
        <v>0.43525000000000003</v>
      </c>
      <c r="J423" s="17">
        <f>'Vulnerability Mapped'!D27</f>
        <v>4</v>
      </c>
      <c r="K423" s="17">
        <f>'Vulnerability Mapped'!E27</f>
        <v>4</v>
      </c>
      <c r="L423" s="18">
        <f>'Vulnerability Mapped'!H27</f>
        <v>0.80714285699999999</v>
      </c>
      <c r="M423" s="18">
        <f t="shared" si="12"/>
        <v>6.0495397489292856E-2</v>
      </c>
      <c r="N423" s="18">
        <f t="shared" si="13"/>
        <v>3.6297238493575711E-2</v>
      </c>
    </row>
    <row r="424" spans="1:14" ht="18" customHeight="1" x14ac:dyDescent="0.2">
      <c r="A424" s="16" t="str">
        <f>'Fish Use'!A30</f>
        <v>CC3</v>
      </c>
      <c r="B424" s="16" t="str">
        <f>'Fish Use'!B30</f>
        <v>Catherine Creek</v>
      </c>
      <c r="C424" s="16" t="str">
        <f>'Fish Use'!D30</f>
        <v>Bull Trout</v>
      </c>
      <c r="D424" s="16" t="str">
        <f>'Fish Use'!E30</f>
        <v>Spawning &amp; Resident</v>
      </c>
      <c r="E424" s="16" t="str">
        <f>'Vulnerability Mapped'!C23</f>
        <v>Floodplain Condition</v>
      </c>
      <c r="F424" s="18">
        <f>'Fish Use'!F30</f>
        <v>0.17219999999999999</v>
      </c>
      <c r="G424" s="18">
        <f>Population!D18</f>
        <v>0.6</v>
      </c>
      <c r="H424" s="19">
        <f>'Limiting Factors'!C33</f>
        <v>2.35</v>
      </c>
      <c r="I424" s="18">
        <f>'Limiting Factors'!D33</f>
        <v>0.40375</v>
      </c>
      <c r="J424" s="17">
        <f>'Vulnerability Mapped'!D23</f>
        <v>11</v>
      </c>
      <c r="K424" s="17">
        <f>'Vulnerability Mapped'!E23</f>
        <v>11</v>
      </c>
      <c r="L424" s="18">
        <f>'Vulnerability Mapped'!H23</f>
        <v>0.35714285699999998</v>
      </c>
      <c r="M424" s="18">
        <f t="shared" si="12"/>
        <v>2.4830624990067749E-2</v>
      </c>
      <c r="N424" s="18">
        <f t="shared" si="13"/>
        <v>1.4898374994040649E-2</v>
      </c>
    </row>
    <row r="425" spans="1:14" ht="18" customHeight="1" x14ac:dyDescent="0.2">
      <c r="A425" s="16" t="str">
        <f>'Fish Use'!A30</f>
        <v>CC3</v>
      </c>
      <c r="B425" s="16" t="str">
        <f>'Fish Use'!B30</f>
        <v>Catherine Creek</v>
      </c>
      <c r="C425" s="16" t="str">
        <f>'Fish Use'!D30</f>
        <v>Bull Trout</v>
      </c>
      <c r="D425" s="16" t="str">
        <f>'Fish Use'!E30</f>
        <v>Spawning &amp; Resident</v>
      </c>
      <c r="E425" s="16" t="str">
        <f>'Vulnerability Mapped'!C28</f>
        <v>Side Channel and Wetland Habitat</v>
      </c>
      <c r="F425" s="18">
        <f>'Fish Use'!F30</f>
        <v>0.17219999999999999</v>
      </c>
      <c r="G425" s="18">
        <f>Population!D18</f>
        <v>0.6</v>
      </c>
      <c r="H425" s="19">
        <f>'Limiting Factors'!C34</f>
        <v>2.72</v>
      </c>
      <c r="I425" s="18">
        <f>'Limiting Factors'!D34</f>
        <v>0.48699999999999999</v>
      </c>
      <c r="J425" s="17">
        <f>'Vulnerability Mapped'!D28</f>
        <v>7</v>
      </c>
      <c r="K425" s="17">
        <f>'Vulnerability Mapped'!E28</f>
        <v>7</v>
      </c>
      <c r="L425" s="18">
        <f>'Vulnerability Mapped'!H28</f>
        <v>0.61428571399999998</v>
      </c>
      <c r="M425" s="18">
        <f t="shared" si="12"/>
        <v>5.1514859976039593E-2</v>
      </c>
      <c r="N425" s="18">
        <f t="shared" si="13"/>
        <v>3.0908915985623755E-2</v>
      </c>
    </row>
    <row r="426" spans="1:14" ht="18" customHeight="1" x14ac:dyDescent="0.2">
      <c r="A426" s="16" t="str">
        <f>'Fish Use'!A30</f>
        <v>CC3</v>
      </c>
      <c r="B426" s="16" t="str">
        <f>'Fish Use'!B30</f>
        <v>Catherine Creek</v>
      </c>
      <c r="C426" s="16" t="str">
        <f>'Fish Use'!D30</f>
        <v>Bull Trout</v>
      </c>
      <c r="D426" s="16" t="str">
        <f>'Fish Use'!E30</f>
        <v>Spawning &amp; Resident</v>
      </c>
      <c r="E426" s="16" t="str">
        <f>'Vulnerability Mapped'!C20</f>
        <v>Channel and Habitat Structure</v>
      </c>
      <c r="F426" s="18">
        <f>'Fish Use'!F30</f>
        <v>0.17219999999999999</v>
      </c>
      <c r="G426" s="18">
        <f>Population!D18</f>
        <v>0.6</v>
      </c>
      <c r="H426" s="19">
        <f>'Limiting Factors'!C35</f>
        <v>2.93</v>
      </c>
      <c r="I426" s="18">
        <f>'Limiting Factors'!D35</f>
        <v>0.53425</v>
      </c>
      <c r="J426" s="17">
        <f>'Vulnerability Mapped'!D20</f>
        <v>3</v>
      </c>
      <c r="K426" s="17">
        <f>'Vulnerability Mapped'!E20</f>
        <v>3</v>
      </c>
      <c r="L426" s="18">
        <f>'Vulnerability Mapped'!H20</f>
        <v>0.87142857100000004</v>
      </c>
      <c r="M426" s="18">
        <f t="shared" si="12"/>
        <v>8.0169554960572348E-2</v>
      </c>
      <c r="N426" s="18">
        <f t="shared" si="13"/>
        <v>4.810173297634341E-2</v>
      </c>
    </row>
    <row r="427" spans="1:14" ht="18" customHeight="1" x14ac:dyDescent="0.2">
      <c r="A427" s="16" t="str">
        <f>'Fish Use'!A30</f>
        <v>CC3</v>
      </c>
      <c r="B427" s="16" t="str">
        <f>'Fish Use'!B30</f>
        <v>Catherine Creek</v>
      </c>
      <c r="C427" s="16" t="str">
        <f>'Fish Use'!D30</f>
        <v>Bull Trout</v>
      </c>
      <c r="D427" s="16" t="str">
        <f>'Fish Use'!E30</f>
        <v>Spawning &amp; Resident</v>
      </c>
      <c r="E427" s="16" t="str">
        <f>'Vulnerability Mapped'!C22</f>
        <v>Decreased Water Quantity</v>
      </c>
      <c r="F427" s="18">
        <f>'Fish Use'!F30</f>
        <v>0.17219999999999999</v>
      </c>
      <c r="G427" s="18">
        <f>Population!D18</f>
        <v>0.6</v>
      </c>
      <c r="H427" s="19">
        <f>'Limiting Factors'!C42</f>
        <v>3.63</v>
      </c>
      <c r="I427" s="18">
        <f>'Limiting Factors'!D42</f>
        <v>0.69174999999999998</v>
      </c>
      <c r="J427" s="17">
        <f>'Vulnerability Mapped'!D22</f>
        <v>8</v>
      </c>
      <c r="K427" s="17">
        <f>'Vulnerability Mapped'!E22</f>
        <v>8</v>
      </c>
      <c r="L427" s="18">
        <f>'Vulnerability Mapped'!H22</f>
        <v>0.55000000000000004</v>
      </c>
      <c r="M427" s="18">
        <f t="shared" si="12"/>
        <v>6.5515642499999999E-2</v>
      </c>
      <c r="N427" s="18">
        <f t="shared" si="13"/>
        <v>3.9309385499999995E-2</v>
      </c>
    </row>
    <row r="428" spans="1:14" ht="18" customHeight="1" x14ac:dyDescent="0.2">
      <c r="A428" s="16" t="str">
        <f>'Fish Use'!A30</f>
        <v>CC3</v>
      </c>
      <c r="B428" s="16" t="str">
        <f>'Fish Use'!B30</f>
        <v>Catherine Creek</v>
      </c>
      <c r="C428" s="16" t="str">
        <f>'Fish Use'!D30</f>
        <v>Bull Trout</v>
      </c>
      <c r="D428" s="16" t="str">
        <f>'Fish Use'!E30</f>
        <v>Spawning &amp; Resident</v>
      </c>
      <c r="E428" s="16" t="str">
        <f>'Vulnerability Mapped'!C17</f>
        <v>Altered Flow Timing</v>
      </c>
      <c r="F428" s="18">
        <f>'Fish Use'!F30</f>
        <v>0.17219999999999999</v>
      </c>
      <c r="G428" s="18">
        <f>Population!D18</f>
        <v>0.6</v>
      </c>
      <c r="H428" s="19">
        <f>'Limiting Factors'!C43</f>
        <v>3.63</v>
      </c>
      <c r="I428" s="18">
        <f>'Limiting Factors'!D43</f>
        <v>0.69174999999999998</v>
      </c>
      <c r="J428" s="17">
        <f>'Vulnerability Mapped'!D17</f>
        <v>13</v>
      </c>
      <c r="K428" s="17">
        <f>'Vulnerability Mapped'!E17</f>
        <v>13</v>
      </c>
      <c r="L428" s="18">
        <f>'Vulnerability Mapped'!H17</f>
        <v>0.22857142899999999</v>
      </c>
      <c r="M428" s="18">
        <f t="shared" si="12"/>
        <v>2.7227280051051145E-2</v>
      </c>
      <c r="N428" s="18">
        <f t="shared" si="13"/>
        <v>1.6336368030630686E-2</v>
      </c>
    </row>
    <row r="429" spans="1:14" ht="18" customHeight="1" x14ac:dyDescent="0.2">
      <c r="A429" s="16" t="str">
        <f>'Fish Use'!A30</f>
        <v>CC3</v>
      </c>
      <c r="B429" s="16" t="str">
        <f>'Fish Use'!B30</f>
        <v>Catherine Creek</v>
      </c>
      <c r="C429" s="16" t="str">
        <f>'Fish Use'!D30</f>
        <v>Bull Trout</v>
      </c>
      <c r="D429" s="16" t="str">
        <f>'Fish Use'!E30</f>
        <v>Spawning &amp; Resident</v>
      </c>
      <c r="E429" s="16" t="str">
        <f>'Vulnerability Mapped'!C21</f>
        <v>Decreased Sediment Quantity</v>
      </c>
      <c r="F429" s="18">
        <f>'Fish Use'!F30</f>
        <v>0.17219999999999999</v>
      </c>
      <c r="G429" s="18">
        <f>Population!D18</f>
        <v>0.6</v>
      </c>
      <c r="H429" s="19">
        <f>'Limiting Factors'!C36</f>
        <v>2.86</v>
      </c>
      <c r="I429" s="18">
        <f>'Limiting Factors'!D36</f>
        <v>0.51849999999999996</v>
      </c>
      <c r="J429" s="17">
        <f>'Vulnerability Mapped'!D21</f>
        <v>5</v>
      </c>
      <c r="K429" s="17">
        <f>'Vulnerability Mapped'!E21</f>
        <v>5</v>
      </c>
      <c r="L429" s="18">
        <f>'Vulnerability Mapped'!H21</f>
        <v>0.74285714300000005</v>
      </c>
      <c r="M429" s="18">
        <f t="shared" si="12"/>
        <v>6.6326520012755102E-2</v>
      </c>
      <c r="N429" s="18">
        <f t="shared" si="13"/>
        <v>3.9795912007653061E-2</v>
      </c>
    </row>
    <row r="430" spans="1:14" ht="18" customHeight="1" x14ac:dyDescent="0.2">
      <c r="A430" s="16" t="str">
        <f>'Fish Use'!A30</f>
        <v>CC3</v>
      </c>
      <c r="B430" s="16" t="str">
        <f>'Fish Use'!B30</f>
        <v>Catherine Creek</v>
      </c>
      <c r="C430" s="16" t="str">
        <f>'Fish Use'!D30</f>
        <v>Bull Trout</v>
      </c>
      <c r="D430" s="16" t="str">
        <f>'Fish Use'!E30</f>
        <v>Spawning &amp; Resident</v>
      </c>
      <c r="E430" s="16" t="str">
        <f>'Vulnerability Mapped'!C24</f>
        <v>Increased Sediment Quantity</v>
      </c>
      <c r="F430" s="18">
        <f>'Fish Use'!F30</f>
        <v>0.17219999999999999</v>
      </c>
      <c r="G430" s="18">
        <f>Population!D18</f>
        <v>0.6</v>
      </c>
      <c r="H430" s="19">
        <f>'Limiting Factors'!C37</f>
        <v>3.73</v>
      </c>
      <c r="I430" s="18">
        <f>'Limiting Factors'!D37</f>
        <v>0.71425000000000005</v>
      </c>
      <c r="J430" s="17">
        <f>'Vulnerability Mapped'!D24</f>
        <v>6</v>
      </c>
      <c r="K430" s="17">
        <f>'Vulnerability Mapped'!E24</f>
        <v>6</v>
      </c>
      <c r="L430" s="18">
        <f>'Vulnerability Mapped'!H24</f>
        <v>0.678571429</v>
      </c>
      <c r="M430" s="18">
        <f t="shared" si="12"/>
        <v>8.3460112552711657E-2</v>
      </c>
      <c r="N430" s="18">
        <f t="shared" si="13"/>
        <v>5.0076067531626994E-2</v>
      </c>
    </row>
    <row r="431" spans="1:14" ht="18" customHeight="1" x14ac:dyDescent="0.2">
      <c r="A431" s="16" t="str">
        <f>'Fish Use'!A30</f>
        <v>CC3</v>
      </c>
      <c r="B431" s="16" t="str">
        <f>'Fish Use'!B30</f>
        <v>Catherine Creek</v>
      </c>
      <c r="C431" s="16" t="str">
        <f>'Fish Use'!D30</f>
        <v>Bull Trout</v>
      </c>
      <c r="D431" s="16" t="str">
        <f>'Fish Use'!E30</f>
        <v>Spawning &amp; Resident</v>
      </c>
      <c r="E431" s="16" t="str">
        <f>'Vulnerability Mapped'!C29</f>
        <v>Summer Water Temperature</v>
      </c>
      <c r="F431" s="18">
        <f>'Fish Use'!F30</f>
        <v>0.17219999999999999</v>
      </c>
      <c r="G431" s="18">
        <f>Population!D18</f>
        <v>0.6</v>
      </c>
      <c r="H431" s="19">
        <f>'Limiting Factors'!C44</f>
        <v>3.17</v>
      </c>
      <c r="I431" s="18">
        <f>'Limiting Factors'!D44</f>
        <v>0.58825000000000005</v>
      </c>
      <c r="J431" s="17">
        <f>'Vulnerability Mapped'!D29</f>
        <v>1</v>
      </c>
      <c r="K431" s="17">
        <f>'Vulnerability Mapped'!E29</f>
        <v>1</v>
      </c>
      <c r="L431" s="18">
        <f>'Vulnerability Mapped'!H29</f>
        <v>1</v>
      </c>
      <c r="M431" s="18">
        <f t="shared" si="12"/>
        <v>0.10129665</v>
      </c>
      <c r="N431" s="18">
        <f t="shared" si="13"/>
        <v>6.0777989999999997E-2</v>
      </c>
    </row>
    <row r="432" spans="1:14" ht="18" customHeight="1" x14ac:dyDescent="0.2">
      <c r="A432" s="16" t="str">
        <f>'Fish Use'!A30</f>
        <v>CC3</v>
      </c>
      <c r="B432" s="16" t="str">
        <f>'Fish Use'!B30</f>
        <v>Catherine Creek</v>
      </c>
      <c r="C432" s="16" t="str">
        <f>'Fish Use'!D30</f>
        <v>Bull Trout</v>
      </c>
      <c r="D432" s="16" t="str">
        <f>'Fish Use'!E30</f>
        <v>Spawning &amp; Resident</v>
      </c>
      <c r="E432" s="16" t="str">
        <f>'Vulnerability Mapped'!C31</f>
        <v>Winter Water Temperature</v>
      </c>
      <c r="F432" s="18">
        <f>'Fish Use'!F30</f>
        <v>0.17219999999999999</v>
      </c>
      <c r="G432" s="18">
        <f>Population!D18</f>
        <v>0.6</v>
      </c>
      <c r="H432" s="19">
        <f>'Limiting Factors'!C45</f>
        <v>3.56</v>
      </c>
      <c r="I432" s="18">
        <f>'Limiting Factors'!D45</f>
        <v>0.67600000000000005</v>
      </c>
      <c r="J432" s="17">
        <f>'Vulnerability Mapped'!D31</f>
        <v>12</v>
      </c>
      <c r="K432" s="17">
        <f>'Vulnerability Mapped'!E31</f>
        <v>12</v>
      </c>
      <c r="L432" s="18">
        <f>'Vulnerability Mapped'!H31</f>
        <v>0.29285714299999999</v>
      </c>
      <c r="M432" s="18">
        <f t="shared" si="12"/>
        <v>3.4090680016629599E-2</v>
      </c>
      <c r="N432" s="18">
        <f t="shared" si="13"/>
        <v>2.0454408009977759E-2</v>
      </c>
    </row>
    <row r="433" spans="1:14" ht="18" customHeight="1" x14ac:dyDescent="0.2">
      <c r="A433" s="16" t="str">
        <f>'Fish Use'!A30</f>
        <v>CC3</v>
      </c>
      <c r="B433" s="16" t="str">
        <f>'Fish Use'!B30</f>
        <v>Catherine Creek</v>
      </c>
      <c r="C433" s="16" t="str">
        <f>'Fish Use'!D30</f>
        <v>Bull Trout</v>
      </c>
      <c r="D433" s="16" t="str">
        <f>'Fish Use'!E30</f>
        <v>Spawning &amp; Resident</v>
      </c>
      <c r="E433" s="16" t="str">
        <f>'Vulnerability Mapped'!C30</f>
        <v>Water Quality</v>
      </c>
      <c r="F433" s="18">
        <f>'Fish Use'!F30</f>
        <v>0.17219999999999999</v>
      </c>
      <c r="G433" s="18">
        <f>Population!D18</f>
        <v>0.6</v>
      </c>
      <c r="H433" s="19">
        <f>'Limiting Factors'!C46</f>
        <v>3.3</v>
      </c>
      <c r="I433" s="18">
        <f>'Limiting Factors'!D46</f>
        <v>0.61750000000000005</v>
      </c>
      <c r="J433" s="17">
        <f>'Vulnerability Mapped'!D30</f>
        <v>15</v>
      </c>
      <c r="K433" s="17">
        <f>'Vulnerability Mapped'!E30</f>
        <v>15</v>
      </c>
      <c r="L433" s="18">
        <f>'Vulnerability Mapped'!H30</f>
        <v>0.1</v>
      </c>
      <c r="M433" s="18">
        <f t="shared" si="12"/>
        <v>1.063335E-2</v>
      </c>
      <c r="N433" s="18">
        <f t="shared" si="13"/>
        <v>6.3800099999999993E-3</v>
      </c>
    </row>
    <row r="434" spans="1:14" ht="18" customHeight="1" x14ac:dyDescent="0.2">
      <c r="A434" s="16" t="str">
        <f>'Fish Use'!A30</f>
        <v>CC3</v>
      </c>
      <c r="B434" s="16" t="str">
        <f>'Fish Use'!B30</f>
        <v>Catherine Creek</v>
      </c>
      <c r="C434" s="16" t="str">
        <f>'Fish Use'!D30</f>
        <v>Bull Trout</v>
      </c>
      <c r="D434" s="16" t="str">
        <f>'Fish Use'!E30</f>
        <v>Spawning &amp; Resident</v>
      </c>
      <c r="E434" s="16" t="str">
        <f>'Vulnerability Mapped'!C26</f>
        <v>Predation</v>
      </c>
      <c r="F434" s="18">
        <f>'Fish Use'!F30</f>
        <v>0.17219999999999999</v>
      </c>
      <c r="G434" s="18">
        <f>Population!D18</f>
        <v>0.6</v>
      </c>
      <c r="H434" s="19">
        <f>'Limiting Factors'!C39</f>
        <v>2.88</v>
      </c>
      <c r="I434" s="18">
        <f>'Limiting Factors'!D39</f>
        <v>0.52300000000000002</v>
      </c>
      <c r="J434" s="17">
        <f>'Vulnerability Mapped'!D26</f>
        <v>9</v>
      </c>
      <c r="K434" s="17">
        <f>'Vulnerability Mapped'!E26</f>
        <v>9</v>
      </c>
      <c r="L434" s="18">
        <f>'Vulnerability Mapped'!H26</f>
        <v>0.485714286</v>
      </c>
      <c r="M434" s="18">
        <f t="shared" si="12"/>
        <v>4.3743720025731604E-2</v>
      </c>
      <c r="N434" s="18">
        <f t="shared" si="13"/>
        <v>2.624623201543896E-2</v>
      </c>
    </row>
    <row r="435" spans="1:14" ht="18" customHeight="1" x14ac:dyDescent="0.2">
      <c r="A435" s="16" t="str">
        <f>'Fish Use'!A30</f>
        <v>CC3</v>
      </c>
      <c r="B435" s="16" t="str">
        <f>'Fish Use'!B30</f>
        <v>Catherine Creek</v>
      </c>
      <c r="C435" s="16" t="str">
        <f>'Fish Use'!D30</f>
        <v>Bull Trout</v>
      </c>
      <c r="D435" s="16" t="str">
        <f>'Fish Use'!E30</f>
        <v>Spawning &amp; Resident</v>
      </c>
      <c r="E435" s="16" t="str">
        <f>'Vulnerability Mapped'!C18</f>
        <v>Altered Primary Productivity</v>
      </c>
      <c r="F435" s="18">
        <f>'Fish Use'!F30</f>
        <v>0.17219999999999999</v>
      </c>
      <c r="G435" s="18">
        <f>Population!D18</f>
        <v>0.6</v>
      </c>
      <c r="H435" s="19">
        <f>'Limiting Factors'!C40</f>
        <v>3.3</v>
      </c>
      <c r="I435" s="18">
        <f>'Limiting Factors'!D40</f>
        <v>0.61750000000000005</v>
      </c>
      <c r="J435" s="17">
        <f>'Vulnerability Mapped'!D18</f>
        <v>14</v>
      </c>
      <c r="K435" s="17">
        <f>'Vulnerability Mapped'!E18</f>
        <v>14</v>
      </c>
      <c r="L435" s="18">
        <f>'Vulnerability Mapped'!H18</f>
        <v>0.164285714</v>
      </c>
      <c r="M435" s="18">
        <f t="shared" si="12"/>
        <v>1.7469074969619001E-2</v>
      </c>
      <c r="N435" s="18">
        <f t="shared" si="13"/>
        <v>1.04814449817714E-2</v>
      </c>
    </row>
    <row r="436" spans="1:14" ht="18" customHeight="1" x14ac:dyDescent="0.2">
      <c r="A436" s="16" t="str">
        <f>'Fish Use'!A30</f>
        <v>CC3</v>
      </c>
      <c r="B436" s="16" t="str">
        <f>'Fish Use'!B30</f>
        <v>Catherine Creek</v>
      </c>
      <c r="C436" s="16" t="str">
        <f>'Fish Use'!D30</f>
        <v>Bull Trout</v>
      </c>
      <c r="D436" s="16" t="str">
        <f>'Fish Use'!E30</f>
        <v>Spawning &amp; Resident</v>
      </c>
      <c r="E436" s="16" t="str">
        <f>'Vulnerability Mapped'!C25</f>
        <v>Non-Native Species Interactions and Competition</v>
      </c>
      <c r="F436" s="18">
        <f>'Fish Use'!F30</f>
        <v>0.17219999999999999</v>
      </c>
      <c r="G436" s="18">
        <f>Population!D18</f>
        <v>0.6</v>
      </c>
      <c r="H436" s="19">
        <f>'Limiting Factors'!C41</f>
        <v>2.62</v>
      </c>
      <c r="I436" s="18">
        <f>'Limiting Factors'!D41</f>
        <v>0.46450000000000002</v>
      </c>
      <c r="J436" s="17">
        <f>'Vulnerability Mapped'!D25</f>
        <v>2</v>
      </c>
      <c r="K436" s="17">
        <f>'Vulnerability Mapped'!E25</f>
        <v>2</v>
      </c>
      <c r="L436" s="18">
        <f>'Vulnerability Mapped'!H25</f>
        <v>0.93571428599999995</v>
      </c>
      <c r="M436" s="18">
        <f t="shared" si="12"/>
        <v>7.48448850228534E-2</v>
      </c>
      <c r="N436" s="18">
        <f t="shared" si="13"/>
        <v>4.4906931013712036E-2</v>
      </c>
    </row>
    <row r="437" spans="1:14" ht="18" customHeight="1" x14ac:dyDescent="0.2">
      <c r="A437" s="16" t="str">
        <f>'Fish Use'!A31</f>
        <v>CC3</v>
      </c>
      <c r="B437" s="16" t="str">
        <f>'Fish Use'!B31</f>
        <v>Catherine Creek</v>
      </c>
      <c r="C437" s="16" t="str">
        <f>'Fish Use'!D31</f>
        <v>Bull Trout</v>
      </c>
      <c r="D437" s="16" t="str">
        <f>'Fish Use'!E31</f>
        <v>FMO</v>
      </c>
      <c r="E437" s="16" t="str">
        <f>'Vulnerability Mapped'!C4</f>
        <v>Anthropogenic Barriers</v>
      </c>
      <c r="F437" s="18">
        <f>'Fish Use'!F31</f>
        <v>0.17219999999999999</v>
      </c>
      <c r="G437" s="18">
        <f>Population!D19</f>
        <v>0.4</v>
      </c>
      <c r="H437" s="19">
        <f>'Limiting Factors'!C38</f>
        <v>3.63</v>
      </c>
      <c r="I437" s="18">
        <f>'Limiting Factors'!D38</f>
        <v>0.69174999999999998</v>
      </c>
      <c r="J437" s="17">
        <f>'Vulnerability Mapped'!D4</f>
        <v>3</v>
      </c>
      <c r="K437" s="17">
        <f>'Vulnerability Mapped'!E4</f>
        <v>3</v>
      </c>
      <c r="L437" s="18">
        <f>'Vulnerability Mapped'!H4</f>
        <v>0.87142857100000004</v>
      </c>
      <c r="M437" s="18">
        <f t="shared" si="12"/>
        <v>0.10380400494894884</v>
      </c>
      <c r="N437" s="18">
        <f t="shared" si="13"/>
        <v>4.1521601979579541E-2</v>
      </c>
    </row>
    <row r="438" spans="1:14" ht="18" customHeight="1" x14ac:dyDescent="0.2">
      <c r="A438" s="16" t="str">
        <f>'Fish Use'!A31</f>
        <v>CC3</v>
      </c>
      <c r="B438" s="16" t="str">
        <f>'Fish Use'!B31</f>
        <v>Catherine Creek</v>
      </c>
      <c r="C438" s="16" t="str">
        <f>'Fish Use'!D31</f>
        <v>Bull Trout</v>
      </c>
      <c r="D438" s="16" t="str">
        <f>'Fish Use'!E31</f>
        <v>FMO</v>
      </c>
      <c r="E438" s="16" t="str">
        <f>'Vulnerability Mapped'!C12</f>
        <v>Riparian Condition</v>
      </c>
      <c r="F438" s="18">
        <f>'Fish Use'!F31</f>
        <v>0.17219999999999999</v>
      </c>
      <c r="G438" s="18">
        <f>Population!D19</f>
        <v>0.4</v>
      </c>
      <c r="H438" s="19">
        <f>'Limiting Factors'!C32</f>
        <v>2.4900000000000002</v>
      </c>
      <c r="I438" s="18">
        <f>'Limiting Factors'!D32</f>
        <v>0.43525000000000003</v>
      </c>
      <c r="J438" s="17">
        <f>'Vulnerability Mapped'!D12</f>
        <v>5</v>
      </c>
      <c r="K438" s="17">
        <f>'Vulnerability Mapped'!E12</f>
        <v>5</v>
      </c>
      <c r="L438" s="18">
        <f>'Vulnerability Mapped'!H12</f>
        <v>0.74285714300000005</v>
      </c>
      <c r="M438" s="18">
        <f t="shared" si="12"/>
        <v>5.5677180010707157E-2</v>
      </c>
      <c r="N438" s="18">
        <f t="shared" si="13"/>
        <v>2.2270872004282863E-2</v>
      </c>
    </row>
    <row r="439" spans="1:14" ht="18" customHeight="1" x14ac:dyDescent="0.2">
      <c r="A439" s="16" t="str">
        <f>'Fish Use'!A31</f>
        <v>CC3</v>
      </c>
      <c r="B439" s="16" t="str">
        <f>'Fish Use'!B31</f>
        <v>Catherine Creek</v>
      </c>
      <c r="C439" s="16" t="str">
        <f>'Fish Use'!D31</f>
        <v>Bull Trout</v>
      </c>
      <c r="D439" s="16" t="str">
        <f>'Fish Use'!E31</f>
        <v>FMO</v>
      </c>
      <c r="E439" s="16" t="str">
        <f>'Vulnerability Mapped'!C8</f>
        <v>Floodplain Condition</v>
      </c>
      <c r="F439" s="18">
        <f>'Fish Use'!F31</f>
        <v>0.17219999999999999</v>
      </c>
      <c r="G439" s="18">
        <f>Population!D19</f>
        <v>0.4</v>
      </c>
      <c r="H439" s="19">
        <f>'Limiting Factors'!C33</f>
        <v>2.35</v>
      </c>
      <c r="I439" s="18">
        <f>'Limiting Factors'!D33</f>
        <v>0.40375</v>
      </c>
      <c r="J439" s="17">
        <f>'Vulnerability Mapped'!D8</f>
        <v>9</v>
      </c>
      <c r="K439" s="17">
        <f>'Vulnerability Mapped'!E8</f>
        <v>9</v>
      </c>
      <c r="L439" s="18">
        <f>'Vulnerability Mapped'!H8</f>
        <v>0.485714286</v>
      </c>
      <c r="M439" s="18">
        <f t="shared" si="12"/>
        <v>3.3769650019864497E-2</v>
      </c>
      <c r="N439" s="18">
        <f t="shared" si="13"/>
        <v>1.35078600079458E-2</v>
      </c>
    </row>
    <row r="440" spans="1:14" ht="18" customHeight="1" x14ac:dyDescent="0.2">
      <c r="A440" s="16" t="str">
        <f>'Fish Use'!A31</f>
        <v>CC3</v>
      </c>
      <c r="B440" s="16" t="str">
        <f>'Fish Use'!B31</f>
        <v>Catherine Creek</v>
      </c>
      <c r="C440" s="16" t="str">
        <f>'Fish Use'!D31</f>
        <v>Bull Trout</v>
      </c>
      <c r="D440" s="16" t="str">
        <f>'Fish Use'!E31</f>
        <v>FMO</v>
      </c>
      <c r="E440" s="16" t="str">
        <f>'Vulnerability Mapped'!C13</f>
        <v>Side Channel and Wetland Habitat</v>
      </c>
      <c r="F440" s="18">
        <f>'Fish Use'!F31</f>
        <v>0.17219999999999999</v>
      </c>
      <c r="G440" s="18">
        <f>Population!D19</f>
        <v>0.4</v>
      </c>
      <c r="H440" s="19">
        <f>'Limiting Factors'!C34</f>
        <v>2.72</v>
      </c>
      <c r="I440" s="18">
        <f>'Limiting Factors'!D34</f>
        <v>0.48699999999999999</v>
      </c>
      <c r="J440" s="17">
        <f>'Vulnerability Mapped'!D13</f>
        <v>8</v>
      </c>
      <c r="K440" s="17">
        <f>'Vulnerability Mapped'!E13</f>
        <v>8</v>
      </c>
      <c r="L440" s="18">
        <f>'Vulnerability Mapped'!H13</f>
        <v>0.55000000000000004</v>
      </c>
      <c r="M440" s="18">
        <f t="shared" si="12"/>
        <v>4.6123769999999994E-2</v>
      </c>
      <c r="N440" s="18">
        <f t="shared" si="13"/>
        <v>1.8449508E-2</v>
      </c>
    </row>
    <row r="441" spans="1:14" ht="18" customHeight="1" x14ac:dyDescent="0.2">
      <c r="A441" s="16" t="str">
        <f>'Fish Use'!A31</f>
        <v>CC3</v>
      </c>
      <c r="B441" s="16" t="str">
        <f>'Fish Use'!B31</f>
        <v>Catherine Creek</v>
      </c>
      <c r="C441" s="16" t="str">
        <f>'Fish Use'!D31</f>
        <v>Bull Trout</v>
      </c>
      <c r="D441" s="16" t="str">
        <f>'Fish Use'!E31</f>
        <v>FMO</v>
      </c>
      <c r="E441" s="16" t="str">
        <f>'Vulnerability Mapped'!C5</f>
        <v>Channel and Habitat Structure</v>
      </c>
      <c r="F441" s="18">
        <f>'Fish Use'!F31</f>
        <v>0.17219999999999999</v>
      </c>
      <c r="G441" s="18">
        <f>Population!D19</f>
        <v>0.4</v>
      </c>
      <c r="H441" s="19">
        <f>'Limiting Factors'!C35</f>
        <v>2.93</v>
      </c>
      <c r="I441" s="18">
        <f>'Limiting Factors'!D35</f>
        <v>0.53425</v>
      </c>
      <c r="J441" s="17">
        <f>'Vulnerability Mapped'!D5</f>
        <v>4</v>
      </c>
      <c r="K441" s="17">
        <f>'Vulnerability Mapped'!E5</f>
        <v>4</v>
      </c>
      <c r="L441" s="18">
        <f>'Vulnerability Mapped'!H5</f>
        <v>0.80714285699999999</v>
      </c>
      <c r="M441" s="18">
        <f t="shared" si="12"/>
        <v>7.4255407486857439E-2</v>
      </c>
      <c r="N441" s="18">
        <f t="shared" si="13"/>
        <v>2.9702162994742976E-2</v>
      </c>
    </row>
    <row r="442" spans="1:14" ht="18" customHeight="1" x14ac:dyDescent="0.2">
      <c r="A442" s="16" t="str">
        <f>'Fish Use'!A31</f>
        <v>CC3</v>
      </c>
      <c r="B442" s="16" t="str">
        <f>'Fish Use'!B31</f>
        <v>Catherine Creek</v>
      </c>
      <c r="C442" s="16" t="str">
        <f>'Fish Use'!D31</f>
        <v>Bull Trout</v>
      </c>
      <c r="D442" s="16" t="str">
        <f>'Fish Use'!E31</f>
        <v>FMO</v>
      </c>
      <c r="E442" s="16" t="str">
        <f>'Vulnerability Mapped'!C7</f>
        <v>Decreased Water Quantity</v>
      </c>
      <c r="F442" s="18">
        <f>'Fish Use'!F31</f>
        <v>0.17219999999999999</v>
      </c>
      <c r="G442" s="18">
        <f>Population!D19</f>
        <v>0.4</v>
      </c>
      <c r="H442" s="19">
        <f>'Limiting Factors'!C42</f>
        <v>3.63</v>
      </c>
      <c r="I442" s="18">
        <f>'Limiting Factors'!D42</f>
        <v>0.69174999999999998</v>
      </c>
      <c r="J442" s="17">
        <f>'Vulnerability Mapped'!D7</f>
        <v>2</v>
      </c>
      <c r="K442" s="17">
        <f>'Vulnerability Mapped'!E7</f>
        <v>2</v>
      </c>
      <c r="L442" s="18">
        <f>'Vulnerability Mapped'!H7</f>
        <v>0.93571428599999995</v>
      </c>
      <c r="M442" s="18">
        <f t="shared" si="12"/>
        <v>0.11146167753403408</v>
      </c>
      <c r="N442" s="18">
        <f t="shared" si="13"/>
        <v>4.458467101361363E-2</v>
      </c>
    </row>
    <row r="443" spans="1:14" ht="18" customHeight="1" x14ac:dyDescent="0.2">
      <c r="A443" s="16" t="str">
        <f>'Fish Use'!A31</f>
        <v>CC3</v>
      </c>
      <c r="B443" s="16" t="str">
        <f>'Fish Use'!B31</f>
        <v>Catherine Creek</v>
      </c>
      <c r="C443" s="16" t="str">
        <f>'Fish Use'!D31</f>
        <v>Bull Trout</v>
      </c>
      <c r="D443" s="16" t="str">
        <f>'Fish Use'!E31</f>
        <v>FMO</v>
      </c>
      <c r="E443" s="16" t="str">
        <f>'Vulnerability Mapped'!C2</f>
        <v>Altered Flow Timing</v>
      </c>
      <c r="F443" s="18">
        <f>'Fish Use'!F31</f>
        <v>0.17219999999999999</v>
      </c>
      <c r="G443" s="18">
        <f>Population!D19</f>
        <v>0.4</v>
      </c>
      <c r="H443" s="19">
        <f>'Limiting Factors'!C43</f>
        <v>3.63</v>
      </c>
      <c r="I443" s="18">
        <f>'Limiting Factors'!D43</f>
        <v>0.69174999999999998</v>
      </c>
      <c r="J443" s="17">
        <f>'Vulnerability Mapped'!D2</f>
        <v>11</v>
      </c>
      <c r="K443" s="17">
        <f>'Vulnerability Mapped'!E2</f>
        <v>11</v>
      </c>
      <c r="L443" s="18">
        <f>'Vulnerability Mapped'!H2</f>
        <v>0.35714285699999998</v>
      </c>
      <c r="M443" s="18">
        <f t="shared" si="12"/>
        <v>4.2542624982982939E-2</v>
      </c>
      <c r="N443" s="18">
        <f t="shared" si="13"/>
        <v>1.7017049993193176E-2</v>
      </c>
    </row>
    <row r="444" spans="1:14" ht="18" customHeight="1" x14ac:dyDescent="0.2">
      <c r="A444" s="16" t="str">
        <f>'Fish Use'!A31</f>
        <v>CC3</v>
      </c>
      <c r="B444" s="16" t="str">
        <f>'Fish Use'!B31</f>
        <v>Catherine Creek</v>
      </c>
      <c r="C444" s="16" t="str">
        <f>'Fish Use'!D31</f>
        <v>Bull Trout</v>
      </c>
      <c r="D444" s="16" t="str">
        <f>'Fish Use'!E31</f>
        <v>FMO</v>
      </c>
      <c r="E444" s="16" t="str">
        <f>'Vulnerability Mapped'!C6</f>
        <v>Decreased Sediment Quantity</v>
      </c>
      <c r="F444" s="18">
        <f>'Fish Use'!F31</f>
        <v>0.17219999999999999</v>
      </c>
      <c r="G444" s="18">
        <f>Population!D19</f>
        <v>0.4</v>
      </c>
      <c r="H444" s="19">
        <f>'Limiting Factors'!C36</f>
        <v>2.86</v>
      </c>
      <c r="I444" s="18">
        <f>'Limiting Factors'!D36</f>
        <v>0.51849999999999996</v>
      </c>
      <c r="J444" s="17">
        <f>'Vulnerability Mapped'!D6</f>
        <v>13</v>
      </c>
      <c r="K444" s="17">
        <f>'Vulnerability Mapped'!E6</f>
        <v>13</v>
      </c>
      <c r="L444" s="18">
        <f>'Vulnerability Mapped'!H6</f>
        <v>0.22857142899999999</v>
      </c>
      <c r="M444" s="18">
        <f t="shared" si="12"/>
        <v>2.0408160038265299E-2</v>
      </c>
      <c r="N444" s="18">
        <f t="shared" si="13"/>
        <v>8.1632640153061192E-3</v>
      </c>
    </row>
    <row r="445" spans="1:14" ht="18" customHeight="1" x14ac:dyDescent="0.2">
      <c r="A445" s="16" t="str">
        <f>'Fish Use'!A31</f>
        <v>CC3</v>
      </c>
      <c r="B445" s="16" t="str">
        <f>'Fish Use'!B31</f>
        <v>Catherine Creek</v>
      </c>
      <c r="C445" s="16" t="str">
        <f>'Fish Use'!D31</f>
        <v>Bull Trout</v>
      </c>
      <c r="D445" s="16" t="str">
        <f>'Fish Use'!E31</f>
        <v>FMO</v>
      </c>
      <c r="E445" s="16" t="str">
        <f>'Vulnerability Mapped'!C9</f>
        <v>Increased Sediment Quantity</v>
      </c>
      <c r="F445" s="18">
        <f>'Fish Use'!F31</f>
        <v>0.17219999999999999</v>
      </c>
      <c r="G445" s="18">
        <f>Population!D19</f>
        <v>0.4</v>
      </c>
      <c r="H445" s="19">
        <f>'Limiting Factors'!C37</f>
        <v>3.73</v>
      </c>
      <c r="I445" s="18">
        <f>'Limiting Factors'!D37</f>
        <v>0.71425000000000005</v>
      </c>
      <c r="J445" s="17">
        <f>'Vulnerability Mapped'!D9</f>
        <v>14</v>
      </c>
      <c r="K445" s="17">
        <f>'Vulnerability Mapped'!E9</f>
        <v>14</v>
      </c>
      <c r="L445" s="18">
        <f>'Vulnerability Mapped'!H9</f>
        <v>0.164285714</v>
      </c>
      <c r="M445" s="18">
        <f t="shared" si="12"/>
        <v>2.02061324648589E-2</v>
      </c>
      <c r="N445" s="18">
        <f t="shared" si="13"/>
        <v>8.0824529859435598E-3</v>
      </c>
    </row>
    <row r="446" spans="1:14" ht="18" customHeight="1" x14ac:dyDescent="0.2">
      <c r="A446" s="16" t="str">
        <f>'Fish Use'!A31</f>
        <v>CC3</v>
      </c>
      <c r="B446" s="16" t="str">
        <f>'Fish Use'!B31</f>
        <v>Catherine Creek</v>
      </c>
      <c r="C446" s="16" t="str">
        <f>'Fish Use'!D31</f>
        <v>Bull Trout</v>
      </c>
      <c r="D446" s="16" t="str">
        <f>'Fish Use'!E31</f>
        <v>FMO</v>
      </c>
      <c r="E446" s="16" t="str">
        <f>'Vulnerability Mapped'!C14</f>
        <v>Summer Water Temperature</v>
      </c>
      <c r="F446" s="18">
        <f>'Fish Use'!F31</f>
        <v>0.17219999999999999</v>
      </c>
      <c r="G446" s="18">
        <f>Population!D19</f>
        <v>0.4</v>
      </c>
      <c r="H446" s="19">
        <f>'Limiting Factors'!C44</f>
        <v>3.17</v>
      </c>
      <c r="I446" s="18">
        <f>'Limiting Factors'!D44</f>
        <v>0.58825000000000005</v>
      </c>
      <c r="J446" s="17">
        <f>'Vulnerability Mapped'!D14</f>
        <v>1</v>
      </c>
      <c r="K446" s="17">
        <f>'Vulnerability Mapped'!E14</f>
        <v>1</v>
      </c>
      <c r="L446" s="18">
        <f>'Vulnerability Mapped'!H14</f>
        <v>1</v>
      </c>
      <c r="M446" s="18">
        <f t="shared" si="12"/>
        <v>0.10129665</v>
      </c>
      <c r="N446" s="18">
        <f t="shared" si="13"/>
        <v>4.0518660000000005E-2</v>
      </c>
    </row>
    <row r="447" spans="1:14" ht="18" customHeight="1" x14ac:dyDescent="0.2">
      <c r="A447" s="16" t="str">
        <f>'Fish Use'!A31</f>
        <v>CC3</v>
      </c>
      <c r="B447" s="16" t="str">
        <f>'Fish Use'!B31</f>
        <v>Catherine Creek</v>
      </c>
      <c r="C447" s="16" t="str">
        <f>'Fish Use'!D31</f>
        <v>Bull Trout</v>
      </c>
      <c r="D447" s="16" t="str">
        <f>'Fish Use'!E31</f>
        <v>FMO</v>
      </c>
      <c r="E447" s="16" t="str">
        <f>'Vulnerability Mapped'!C16</f>
        <v>Winter Water Temperature</v>
      </c>
      <c r="F447" s="18">
        <f>'Fish Use'!F31</f>
        <v>0.17219999999999999</v>
      </c>
      <c r="G447" s="18">
        <f>Population!D19</f>
        <v>0.4</v>
      </c>
      <c r="H447" s="19">
        <f>'Limiting Factors'!C45</f>
        <v>3.56</v>
      </c>
      <c r="I447" s="18">
        <f>'Limiting Factors'!D45</f>
        <v>0.67600000000000005</v>
      </c>
      <c r="J447" s="17">
        <f>'Vulnerability Mapped'!D16</f>
        <v>15</v>
      </c>
      <c r="K447" s="17">
        <f>'Vulnerability Mapped'!E16</f>
        <v>15</v>
      </c>
      <c r="L447" s="18">
        <f>'Vulnerability Mapped'!H16</f>
        <v>0.1</v>
      </c>
      <c r="M447" s="18">
        <f t="shared" si="12"/>
        <v>1.164072E-2</v>
      </c>
      <c r="N447" s="18">
        <f t="shared" si="13"/>
        <v>4.6562880000000006E-3</v>
      </c>
    </row>
    <row r="448" spans="1:14" ht="18" customHeight="1" x14ac:dyDescent="0.2">
      <c r="A448" s="16" t="str">
        <f>'Fish Use'!A31</f>
        <v>CC3</v>
      </c>
      <c r="B448" s="16" t="str">
        <f>'Fish Use'!B31</f>
        <v>Catherine Creek</v>
      </c>
      <c r="C448" s="16" t="str">
        <f>'Fish Use'!D31</f>
        <v>Bull Trout</v>
      </c>
      <c r="D448" s="16" t="str">
        <f>'Fish Use'!E31</f>
        <v>FMO</v>
      </c>
      <c r="E448" s="16" t="str">
        <f>'Vulnerability Mapped'!C15</f>
        <v>Water Quality</v>
      </c>
      <c r="F448" s="18">
        <f>'Fish Use'!F31</f>
        <v>0.17219999999999999</v>
      </c>
      <c r="G448" s="18">
        <f>Population!D19</f>
        <v>0.4</v>
      </c>
      <c r="H448" s="19">
        <f>'Limiting Factors'!C46</f>
        <v>3.3</v>
      </c>
      <c r="I448" s="18">
        <f>'Limiting Factors'!D46</f>
        <v>0.61750000000000005</v>
      </c>
      <c r="J448" s="17">
        <f>'Vulnerability Mapped'!D15</f>
        <v>6</v>
      </c>
      <c r="K448" s="17">
        <f>'Vulnerability Mapped'!E15</f>
        <v>6</v>
      </c>
      <c r="L448" s="18">
        <f>'Vulnerability Mapped'!H15</f>
        <v>0.678571429</v>
      </c>
      <c r="M448" s="18">
        <f t="shared" si="12"/>
        <v>7.2154875045571498E-2</v>
      </c>
      <c r="N448" s="18">
        <f t="shared" si="13"/>
        <v>2.88619500182286E-2</v>
      </c>
    </row>
    <row r="449" spans="1:14" ht="18" customHeight="1" x14ac:dyDescent="0.2">
      <c r="A449" s="16" t="str">
        <f>'Fish Use'!A31</f>
        <v>CC3</v>
      </c>
      <c r="B449" s="16" t="str">
        <f>'Fish Use'!B31</f>
        <v>Catherine Creek</v>
      </c>
      <c r="C449" s="16" t="str">
        <f>'Fish Use'!D31</f>
        <v>Bull Trout</v>
      </c>
      <c r="D449" s="16" t="str">
        <f>'Fish Use'!E31</f>
        <v>FMO</v>
      </c>
      <c r="E449" s="16" t="str">
        <f>'Vulnerability Mapped'!C11</f>
        <v>Predation</v>
      </c>
      <c r="F449" s="18">
        <f>'Fish Use'!F31</f>
        <v>0.17219999999999999</v>
      </c>
      <c r="G449" s="18">
        <f>Population!D19</f>
        <v>0.4</v>
      </c>
      <c r="H449" s="19">
        <f>'Limiting Factors'!C39</f>
        <v>2.88</v>
      </c>
      <c r="I449" s="18">
        <f>'Limiting Factors'!D39</f>
        <v>0.52300000000000002</v>
      </c>
      <c r="J449" s="17">
        <f>'Vulnerability Mapped'!D11</f>
        <v>7</v>
      </c>
      <c r="K449" s="17">
        <f>'Vulnerability Mapped'!E11</f>
        <v>7</v>
      </c>
      <c r="L449" s="18">
        <f>'Vulnerability Mapped'!H11</f>
        <v>0.61428571399999998</v>
      </c>
      <c r="M449" s="18">
        <f t="shared" si="12"/>
        <v>5.5322939974268404E-2</v>
      </c>
      <c r="N449" s="18">
        <f t="shared" si="13"/>
        <v>2.2129175989707362E-2</v>
      </c>
    </row>
    <row r="450" spans="1:14" ht="18" customHeight="1" x14ac:dyDescent="0.2">
      <c r="A450" s="16" t="str">
        <f>'Fish Use'!A31</f>
        <v>CC3</v>
      </c>
      <c r="B450" s="16" t="str">
        <f>'Fish Use'!B31</f>
        <v>Catherine Creek</v>
      </c>
      <c r="C450" s="16" t="str">
        <f>'Fish Use'!D31</f>
        <v>Bull Trout</v>
      </c>
      <c r="D450" s="16" t="str">
        <f>'Fish Use'!E31</f>
        <v>FMO</v>
      </c>
      <c r="E450" s="16" t="str">
        <f>'Vulnerability Mapped'!C3</f>
        <v>Altered Primary Productivity</v>
      </c>
      <c r="F450" s="18">
        <f>'Fish Use'!F31</f>
        <v>0.17219999999999999</v>
      </c>
      <c r="G450" s="18">
        <f>Population!D19</f>
        <v>0.4</v>
      </c>
      <c r="H450" s="19">
        <f>'Limiting Factors'!C40</f>
        <v>3.3</v>
      </c>
      <c r="I450" s="18">
        <f>'Limiting Factors'!D40</f>
        <v>0.61750000000000005</v>
      </c>
      <c r="J450" s="17">
        <f>'Vulnerability Mapped'!D3</f>
        <v>12</v>
      </c>
      <c r="K450" s="17">
        <f>'Vulnerability Mapped'!E3</f>
        <v>12</v>
      </c>
      <c r="L450" s="18">
        <f>'Vulnerability Mapped'!H3</f>
        <v>0.29285714299999999</v>
      </c>
      <c r="M450" s="18">
        <f t="shared" ref="M450:M513" si="14">F450*I450*L450</f>
        <v>3.1140525015190497E-2</v>
      </c>
      <c r="N450" s="18">
        <f t="shared" ref="N450:N513" si="15">M450*G450</f>
        <v>1.2456210006076199E-2</v>
      </c>
    </row>
    <row r="451" spans="1:14" ht="18" customHeight="1" x14ac:dyDescent="0.2">
      <c r="A451" s="16" t="str">
        <f>'Fish Use'!A31</f>
        <v>CC3</v>
      </c>
      <c r="B451" s="16" t="str">
        <f>'Fish Use'!B31</f>
        <v>Catherine Creek</v>
      </c>
      <c r="C451" s="16" t="str">
        <f>'Fish Use'!D31</f>
        <v>Bull Trout</v>
      </c>
      <c r="D451" s="16" t="str">
        <f>'Fish Use'!E31</f>
        <v>FMO</v>
      </c>
      <c r="E451" s="16" t="str">
        <f>'Vulnerability Mapped'!C10</f>
        <v>Non-Native Species Interactions and Competition</v>
      </c>
      <c r="F451" s="18">
        <f>'Fish Use'!F31</f>
        <v>0.17219999999999999</v>
      </c>
      <c r="G451" s="18">
        <f>Population!D19</f>
        <v>0.4</v>
      </c>
      <c r="H451" s="19">
        <f>'Limiting Factors'!C41</f>
        <v>2.62</v>
      </c>
      <c r="I451" s="18">
        <f>'Limiting Factors'!D41</f>
        <v>0.46450000000000002</v>
      </c>
      <c r="J451" s="17">
        <f>'Vulnerability Mapped'!D10</f>
        <v>10</v>
      </c>
      <c r="K451" s="17">
        <f>'Vulnerability Mapped'!E10</f>
        <v>10</v>
      </c>
      <c r="L451" s="18">
        <f>'Vulnerability Mapped'!H10</f>
        <v>0.42142857099999997</v>
      </c>
      <c r="M451" s="18">
        <f t="shared" si="14"/>
        <v>3.3708764965719895E-2</v>
      </c>
      <c r="N451" s="18">
        <f t="shared" si="15"/>
        <v>1.3483505986287959E-2</v>
      </c>
    </row>
    <row r="452" spans="1:14" ht="18" customHeight="1" x14ac:dyDescent="0.2">
      <c r="A452" s="16" t="str">
        <f>'Fish Use'!A32</f>
        <v>CC4</v>
      </c>
      <c r="B452" s="16" t="str">
        <f>'Fish Use'!B32</f>
        <v>Catherine Creek</v>
      </c>
      <c r="C452" s="16" t="str">
        <f>'Fish Use'!D32</f>
        <v>Chinook</v>
      </c>
      <c r="D452" s="16" t="str">
        <f>'Fish Use'!E32</f>
        <v>Spawning</v>
      </c>
      <c r="E452" s="16" t="str">
        <f>'Vulnerability Mapped'!C49</f>
        <v>Anthropogenic Barriers</v>
      </c>
      <c r="F452" s="18">
        <f>'Fish Use'!F32</f>
        <v>0.25319999999999998</v>
      </c>
      <c r="G452" s="18">
        <f>Population!D2</f>
        <v>0.12</v>
      </c>
      <c r="H452" s="19">
        <f>'Limiting Factors'!C53</f>
        <v>4.6399999999999997</v>
      </c>
      <c r="I452" s="18">
        <f>'Limiting Factors'!D53</f>
        <v>0.91900000000000004</v>
      </c>
      <c r="J452" s="17">
        <f>'Vulnerability Mapped'!D49</f>
        <v>15</v>
      </c>
      <c r="K452" s="17">
        <f>'Vulnerability Mapped'!E49</f>
        <v>15</v>
      </c>
      <c r="L452" s="18">
        <f>'Vulnerability Mapped'!H49</f>
        <v>0.1</v>
      </c>
      <c r="M452" s="18">
        <f t="shared" si="14"/>
        <v>2.3269080000000001E-2</v>
      </c>
      <c r="N452" s="18">
        <f t="shared" si="15"/>
        <v>2.7922896000000001E-3</v>
      </c>
    </row>
    <row r="453" spans="1:14" ht="18" customHeight="1" x14ac:dyDescent="0.2">
      <c r="A453" s="16" t="str">
        <f>'Fish Use'!A32</f>
        <v>CC4</v>
      </c>
      <c r="B453" s="16" t="str">
        <f>'Fish Use'!B32</f>
        <v>Catherine Creek</v>
      </c>
      <c r="C453" s="16" t="str">
        <f>'Fish Use'!D32</f>
        <v>Chinook</v>
      </c>
      <c r="D453" s="16" t="str">
        <f>'Fish Use'!E32</f>
        <v>Spawning</v>
      </c>
      <c r="E453" s="16" t="str">
        <f>'Vulnerability Mapped'!C57</f>
        <v>Riparian Condition</v>
      </c>
      <c r="F453" s="18">
        <f>'Fish Use'!F32</f>
        <v>0.25319999999999998</v>
      </c>
      <c r="G453" s="18">
        <f>Population!D2</f>
        <v>0.12</v>
      </c>
      <c r="H453" s="19">
        <f>'Limiting Factors'!C47</f>
        <v>3.31</v>
      </c>
      <c r="I453" s="18">
        <f>'Limiting Factors'!D47</f>
        <v>0.61975000000000002</v>
      </c>
      <c r="J453" s="17">
        <f>'Vulnerability Mapped'!D57</f>
        <v>13</v>
      </c>
      <c r="K453" s="17">
        <f>'Vulnerability Mapped'!E57</f>
        <v>13</v>
      </c>
      <c r="L453" s="18">
        <f>'Vulnerability Mapped'!H57</f>
        <v>0.22857142899999999</v>
      </c>
      <c r="M453" s="18">
        <f t="shared" si="14"/>
        <v>3.5867588638680295E-2</v>
      </c>
      <c r="N453" s="18">
        <f t="shared" si="15"/>
        <v>4.3041106366416351E-3</v>
      </c>
    </row>
    <row r="454" spans="1:14" ht="18" customHeight="1" x14ac:dyDescent="0.2">
      <c r="A454" s="16" t="str">
        <f>'Fish Use'!A32</f>
        <v>CC4</v>
      </c>
      <c r="B454" s="16" t="str">
        <f>'Fish Use'!B32</f>
        <v>Catherine Creek</v>
      </c>
      <c r="C454" s="16" t="str">
        <f>'Fish Use'!D32</f>
        <v>Chinook</v>
      </c>
      <c r="D454" s="16" t="str">
        <f>'Fish Use'!E32</f>
        <v>Spawning</v>
      </c>
      <c r="E454" s="16" t="str">
        <f>'Vulnerability Mapped'!C53</f>
        <v>Floodplain Condition</v>
      </c>
      <c r="F454" s="18">
        <f>'Fish Use'!F32</f>
        <v>0.25319999999999998</v>
      </c>
      <c r="G454" s="18">
        <f>Population!D2</f>
        <v>0.12</v>
      </c>
      <c r="H454" s="19">
        <f>'Limiting Factors'!C48</f>
        <v>3.44</v>
      </c>
      <c r="I454" s="18">
        <f>'Limiting Factors'!D48</f>
        <v>0.64900000000000002</v>
      </c>
      <c r="J454" s="17">
        <f>'Vulnerability Mapped'!D53</f>
        <v>6</v>
      </c>
      <c r="K454" s="17">
        <f>'Vulnerability Mapped'!E53</f>
        <v>6</v>
      </c>
      <c r="L454" s="18">
        <f>'Vulnerability Mapped'!H53</f>
        <v>0.678571429</v>
      </c>
      <c r="M454" s="18">
        <f t="shared" si="14"/>
        <v>0.1115074714989972</v>
      </c>
      <c r="N454" s="18">
        <f t="shared" si="15"/>
        <v>1.3380896579879663E-2</v>
      </c>
    </row>
    <row r="455" spans="1:14" ht="18" customHeight="1" x14ac:dyDescent="0.2">
      <c r="A455" s="16" t="str">
        <f>'Fish Use'!A32</f>
        <v>CC4</v>
      </c>
      <c r="B455" s="16" t="str">
        <f>'Fish Use'!B32</f>
        <v>Catherine Creek</v>
      </c>
      <c r="C455" s="16" t="str">
        <f>'Fish Use'!D32</f>
        <v>Chinook</v>
      </c>
      <c r="D455" s="16" t="str">
        <f>'Fish Use'!E32</f>
        <v>Spawning</v>
      </c>
      <c r="E455" s="16" t="str">
        <f>'Vulnerability Mapped'!C58</f>
        <v>Side Channel and Wetland Habitat</v>
      </c>
      <c r="F455" s="18">
        <f>'Fish Use'!F32</f>
        <v>0.25319999999999998</v>
      </c>
      <c r="G455" s="18">
        <f>Population!D2</f>
        <v>0.12</v>
      </c>
      <c r="H455" s="19">
        <f>'Limiting Factors'!C49</f>
        <v>3.73</v>
      </c>
      <c r="I455" s="18">
        <f>'Limiting Factors'!D49</f>
        <v>0.71425000000000005</v>
      </c>
      <c r="J455" s="17">
        <f>'Vulnerability Mapped'!D58</f>
        <v>7</v>
      </c>
      <c r="K455" s="17">
        <f>'Vulnerability Mapped'!E58</f>
        <v>7</v>
      </c>
      <c r="L455" s="18">
        <f>'Vulnerability Mapped'!H58</f>
        <v>0.61428571399999998</v>
      </c>
      <c r="M455" s="18">
        <f t="shared" si="14"/>
        <v>0.1110924042340434</v>
      </c>
      <c r="N455" s="18">
        <f t="shared" si="15"/>
        <v>1.3331088508085207E-2</v>
      </c>
    </row>
    <row r="456" spans="1:14" ht="18" customHeight="1" x14ac:dyDescent="0.2">
      <c r="A456" s="16" t="str">
        <f>'Fish Use'!A32</f>
        <v>CC4</v>
      </c>
      <c r="B456" s="16" t="str">
        <f>'Fish Use'!B32</f>
        <v>Catherine Creek</v>
      </c>
      <c r="C456" s="16" t="str">
        <f>'Fish Use'!D32</f>
        <v>Chinook</v>
      </c>
      <c r="D456" s="16" t="str">
        <f>'Fish Use'!E32</f>
        <v>Spawning</v>
      </c>
      <c r="E456" s="16" t="str">
        <f>'Vulnerability Mapped'!C50</f>
        <v>Channel and Habitat Structure</v>
      </c>
      <c r="F456" s="18">
        <f>'Fish Use'!F32</f>
        <v>0.25319999999999998</v>
      </c>
      <c r="G456" s="18">
        <f>Population!D2</f>
        <v>0.12</v>
      </c>
      <c r="H456" s="19">
        <f>'Limiting Factors'!C50</f>
        <v>3.73</v>
      </c>
      <c r="I456" s="18">
        <f>'Limiting Factors'!D50</f>
        <v>0.71425000000000005</v>
      </c>
      <c r="J456" s="17">
        <f>'Vulnerability Mapped'!D50</f>
        <v>5</v>
      </c>
      <c r="K456" s="17">
        <f>'Vulnerability Mapped'!E50</f>
        <v>5</v>
      </c>
      <c r="L456" s="18">
        <f>'Vulnerability Mapped'!H50</f>
        <v>0.74285714300000005</v>
      </c>
      <c r="M456" s="18">
        <f t="shared" si="14"/>
        <v>0.13434430288297833</v>
      </c>
      <c r="N456" s="18">
        <f t="shared" si="15"/>
        <v>1.6121316345957398E-2</v>
      </c>
    </row>
    <row r="457" spans="1:14" ht="18" customHeight="1" x14ac:dyDescent="0.2">
      <c r="A457" s="16" t="str">
        <f>'Fish Use'!A32</f>
        <v>CC4</v>
      </c>
      <c r="B457" s="16" t="str">
        <f>'Fish Use'!B32</f>
        <v>Catherine Creek</v>
      </c>
      <c r="C457" s="16" t="str">
        <f>'Fish Use'!D32</f>
        <v>Chinook</v>
      </c>
      <c r="D457" s="16" t="str">
        <f>'Fish Use'!E32</f>
        <v>Spawning</v>
      </c>
      <c r="E457" s="16" t="str">
        <f>'Vulnerability Mapped'!C52</f>
        <v>Decreased Water Quantity</v>
      </c>
      <c r="F457" s="18">
        <f>'Fish Use'!F32</f>
        <v>0.25319999999999998</v>
      </c>
      <c r="G457" s="18">
        <f>Population!D2</f>
        <v>0.12</v>
      </c>
      <c r="H457" s="19">
        <f>'Limiting Factors'!C57</f>
        <v>3.63</v>
      </c>
      <c r="I457" s="18">
        <f>'Limiting Factors'!D57</f>
        <v>0.69174999999999998</v>
      </c>
      <c r="J457" s="17">
        <f>'Vulnerability Mapped'!D52</f>
        <v>2</v>
      </c>
      <c r="K457" s="17">
        <f>'Vulnerability Mapped'!E52</f>
        <v>2</v>
      </c>
      <c r="L457" s="18">
        <f>'Vulnerability Mapped'!H52</f>
        <v>0.93571428599999995</v>
      </c>
      <c r="M457" s="18">
        <f t="shared" si="14"/>
        <v>0.16389138647861456</v>
      </c>
      <c r="N457" s="18">
        <f t="shared" si="15"/>
        <v>1.9666966377433748E-2</v>
      </c>
    </row>
    <row r="458" spans="1:14" ht="18" customHeight="1" x14ac:dyDescent="0.2">
      <c r="A458" s="16" t="str">
        <f>'Fish Use'!A32</f>
        <v>CC4</v>
      </c>
      <c r="B458" s="16" t="str">
        <f>'Fish Use'!B32</f>
        <v>Catherine Creek</v>
      </c>
      <c r="C458" s="16" t="str">
        <f>'Fish Use'!D32</f>
        <v>Chinook</v>
      </c>
      <c r="D458" s="16" t="str">
        <f>'Fish Use'!E32</f>
        <v>Spawning</v>
      </c>
      <c r="E458" s="16" t="str">
        <f>'Vulnerability Mapped'!C47</f>
        <v>Altered Flow Timing</v>
      </c>
      <c r="F458" s="18">
        <f>'Fish Use'!F32</f>
        <v>0.25319999999999998</v>
      </c>
      <c r="G458" s="18">
        <f>Population!D2</f>
        <v>0.12</v>
      </c>
      <c r="H458" s="19">
        <f>'Limiting Factors'!C58</f>
        <v>2.88</v>
      </c>
      <c r="I458" s="18">
        <f>'Limiting Factors'!D58</f>
        <v>0.52300000000000002</v>
      </c>
      <c r="J458" s="17">
        <f>'Vulnerability Mapped'!D47</f>
        <v>10</v>
      </c>
      <c r="K458" s="17">
        <f>'Vulnerability Mapped'!E47</f>
        <v>10</v>
      </c>
      <c r="L458" s="18">
        <f>'Vulnerability Mapped'!H47</f>
        <v>0.42142857099999997</v>
      </c>
      <c r="M458" s="18">
        <f t="shared" si="14"/>
        <v>5.5807088514675599E-2</v>
      </c>
      <c r="N458" s="18">
        <f t="shared" si="15"/>
        <v>6.6968506217610713E-3</v>
      </c>
    </row>
    <row r="459" spans="1:14" ht="18" customHeight="1" x14ac:dyDescent="0.2">
      <c r="A459" s="16" t="str">
        <f>'Fish Use'!A32</f>
        <v>CC4</v>
      </c>
      <c r="B459" s="16" t="str">
        <f>'Fish Use'!B32</f>
        <v>Catherine Creek</v>
      </c>
      <c r="C459" s="16" t="str">
        <f>'Fish Use'!D32</f>
        <v>Chinook</v>
      </c>
      <c r="D459" s="16" t="str">
        <f>'Fish Use'!E32</f>
        <v>Spawning</v>
      </c>
      <c r="E459" s="16" t="str">
        <f>'Vulnerability Mapped'!C51</f>
        <v>Decreased Sediment Quantity</v>
      </c>
      <c r="F459" s="18">
        <f>'Fish Use'!F32</f>
        <v>0.25319999999999998</v>
      </c>
      <c r="G459" s="18">
        <f>Population!D2</f>
        <v>0.12</v>
      </c>
      <c r="H459" s="19">
        <f>'Limiting Factors'!C51</f>
        <v>3.18</v>
      </c>
      <c r="I459" s="18">
        <f>'Limiting Factors'!D51</f>
        <v>0.59050000000000002</v>
      </c>
      <c r="J459" s="17">
        <f>'Vulnerability Mapped'!D51</f>
        <v>3</v>
      </c>
      <c r="K459" s="17">
        <f>'Vulnerability Mapped'!E51</f>
        <v>3</v>
      </c>
      <c r="L459" s="18">
        <f>'Vulnerability Mapped'!H51</f>
        <v>0.87142857100000004</v>
      </c>
      <c r="M459" s="18">
        <f t="shared" si="14"/>
        <v>0.1302912942216366</v>
      </c>
      <c r="N459" s="18">
        <f t="shared" si="15"/>
        <v>1.5634955306596393E-2</v>
      </c>
    </row>
    <row r="460" spans="1:14" ht="18" customHeight="1" x14ac:dyDescent="0.2">
      <c r="A460" s="16" t="str">
        <f>'Fish Use'!A32</f>
        <v>CC4</v>
      </c>
      <c r="B460" s="16" t="str">
        <f>'Fish Use'!B32</f>
        <v>Catherine Creek</v>
      </c>
      <c r="C460" s="16" t="str">
        <f>'Fish Use'!D32</f>
        <v>Chinook</v>
      </c>
      <c r="D460" s="16" t="str">
        <f>'Fish Use'!E32</f>
        <v>Spawning</v>
      </c>
      <c r="E460" s="16" t="str">
        <f>'Vulnerability Mapped'!C54</f>
        <v>Increased Sediment Quantity</v>
      </c>
      <c r="F460" s="18">
        <f>'Fish Use'!F32</f>
        <v>0.25319999999999998</v>
      </c>
      <c r="G460" s="18">
        <f>Population!D2</f>
        <v>0.12</v>
      </c>
      <c r="H460" s="19">
        <f>'Limiting Factors'!C52</f>
        <v>3.78</v>
      </c>
      <c r="I460" s="18">
        <f>'Limiting Factors'!D52</f>
        <v>0.72550000000000003</v>
      </c>
      <c r="J460" s="17">
        <f>'Vulnerability Mapped'!D54</f>
        <v>11</v>
      </c>
      <c r="K460" s="17">
        <f>'Vulnerability Mapped'!E54</f>
        <v>11</v>
      </c>
      <c r="L460" s="18">
        <f>'Vulnerability Mapped'!H54</f>
        <v>0.35714285699999998</v>
      </c>
      <c r="M460" s="18">
        <f t="shared" si="14"/>
        <v>6.5605928545186196E-2</v>
      </c>
      <c r="N460" s="18">
        <f t="shared" si="15"/>
        <v>7.8727114254223424E-3</v>
      </c>
    </row>
    <row r="461" spans="1:14" ht="18" customHeight="1" x14ac:dyDescent="0.2">
      <c r="A461" s="16" t="str">
        <f>'Fish Use'!A32</f>
        <v>CC4</v>
      </c>
      <c r="B461" s="16" t="str">
        <f>'Fish Use'!B32</f>
        <v>Catherine Creek</v>
      </c>
      <c r="C461" s="16" t="str">
        <f>'Fish Use'!D32</f>
        <v>Chinook</v>
      </c>
      <c r="D461" s="16" t="str">
        <f>'Fish Use'!E32</f>
        <v>Spawning</v>
      </c>
      <c r="E461" s="16" t="str">
        <f>'Vulnerability Mapped'!C59</f>
        <v>Summer Water Temperature</v>
      </c>
      <c r="F461" s="18">
        <f>'Fish Use'!F32</f>
        <v>0.25319999999999998</v>
      </c>
      <c r="G461" s="18">
        <f>Population!D2</f>
        <v>0.12</v>
      </c>
      <c r="H461" s="19">
        <f>'Limiting Factors'!C59</f>
        <v>3.63</v>
      </c>
      <c r="I461" s="18">
        <f>'Limiting Factors'!D59</f>
        <v>0.69174999999999998</v>
      </c>
      <c r="J461" s="17">
        <f>'Vulnerability Mapped'!D59</f>
        <v>1</v>
      </c>
      <c r="K461" s="17">
        <f>'Vulnerability Mapped'!E59</f>
        <v>1</v>
      </c>
      <c r="L461" s="18">
        <f>'Vulnerability Mapped'!H59</f>
        <v>1</v>
      </c>
      <c r="M461" s="18">
        <f t="shared" si="14"/>
        <v>0.17515109999999998</v>
      </c>
      <c r="N461" s="18">
        <f t="shared" si="15"/>
        <v>2.1018131999999995E-2</v>
      </c>
    </row>
    <row r="462" spans="1:14" ht="18" customHeight="1" x14ac:dyDescent="0.2">
      <c r="A462" s="16" t="str">
        <f>'Fish Use'!A32</f>
        <v>CC4</v>
      </c>
      <c r="B462" s="16" t="str">
        <f>'Fish Use'!B32</f>
        <v>Catherine Creek</v>
      </c>
      <c r="C462" s="16" t="str">
        <f>'Fish Use'!D32</f>
        <v>Chinook</v>
      </c>
      <c r="D462" s="16" t="str">
        <f>'Fish Use'!E32</f>
        <v>Spawning</v>
      </c>
      <c r="E462" s="16" t="str">
        <f>'Vulnerability Mapped'!C61</f>
        <v>Winter Water Temperature</v>
      </c>
      <c r="F462" s="18">
        <f>'Fish Use'!F32</f>
        <v>0.25319999999999998</v>
      </c>
      <c r="G462" s="18">
        <f>Population!D2</f>
        <v>0.12</v>
      </c>
      <c r="H462" s="19">
        <f>'Limiting Factors'!C60</f>
        <v>3.56</v>
      </c>
      <c r="I462" s="18">
        <f>'Limiting Factors'!D60</f>
        <v>0.67600000000000005</v>
      </c>
      <c r="J462" s="17">
        <f>'Vulnerability Mapped'!D61</f>
        <v>4</v>
      </c>
      <c r="K462" s="17">
        <f>'Vulnerability Mapped'!E61</f>
        <v>4</v>
      </c>
      <c r="L462" s="18">
        <f>'Vulnerability Mapped'!H61</f>
        <v>0.80714285699999999</v>
      </c>
      <c r="M462" s="18">
        <f t="shared" si="14"/>
        <v>0.1381531542612624</v>
      </c>
      <c r="N462" s="18">
        <f t="shared" si="15"/>
        <v>1.6578378511351487E-2</v>
      </c>
    </row>
    <row r="463" spans="1:14" ht="18" customHeight="1" x14ac:dyDescent="0.2">
      <c r="A463" s="16" t="str">
        <f>'Fish Use'!A32</f>
        <v>CC4</v>
      </c>
      <c r="B463" s="16" t="str">
        <f>'Fish Use'!B32</f>
        <v>Catherine Creek</v>
      </c>
      <c r="C463" s="16" t="str">
        <f>'Fish Use'!D32</f>
        <v>Chinook</v>
      </c>
      <c r="D463" s="16" t="str">
        <f>'Fish Use'!E32</f>
        <v>Spawning</v>
      </c>
      <c r="E463" s="16" t="str">
        <f>'Vulnerability Mapped'!C60</f>
        <v>Water Quality</v>
      </c>
      <c r="F463" s="18">
        <f>'Fish Use'!F32</f>
        <v>0.25319999999999998</v>
      </c>
      <c r="G463" s="18">
        <f>Population!D2</f>
        <v>0.12</v>
      </c>
      <c r="H463" s="19">
        <f>'Limiting Factors'!C61</f>
        <v>3.3</v>
      </c>
      <c r="I463" s="18">
        <f>'Limiting Factors'!D61</f>
        <v>0.61750000000000005</v>
      </c>
      <c r="J463" s="17">
        <f>'Vulnerability Mapped'!D60</f>
        <v>8</v>
      </c>
      <c r="K463" s="17">
        <f>'Vulnerability Mapped'!E60</f>
        <v>8</v>
      </c>
      <c r="L463" s="18">
        <f>'Vulnerability Mapped'!H60</f>
        <v>0.55000000000000004</v>
      </c>
      <c r="M463" s="18">
        <f t="shared" si="14"/>
        <v>8.5993050000000001E-2</v>
      </c>
      <c r="N463" s="18">
        <f t="shared" si="15"/>
        <v>1.0319165999999999E-2</v>
      </c>
    </row>
    <row r="464" spans="1:14" ht="18" customHeight="1" x14ac:dyDescent="0.2">
      <c r="A464" s="16" t="str">
        <f>'Fish Use'!A32</f>
        <v>CC4</v>
      </c>
      <c r="B464" s="16" t="str">
        <f>'Fish Use'!B32</f>
        <v>Catherine Creek</v>
      </c>
      <c r="C464" s="16" t="str">
        <f>'Fish Use'!D32</f>
        <v>Chinook</v>
      </c>
      <c r="D464" s="16" t="str">
        <f>'Fish Use'!E32</f>
        <v>Spawning</v>
      </c>
      <c r="E464" s="16" t="str">
        <f>'Vulnerability Mapped'!C56</f>
        <v>Predation</v>
      </c>
      <c r="F464" s="18">
        <f>'Fish Use'!F32</f>
        <v>0.25319999999999998</v>
      </c>
      <c r="G464" s="18">
        <f>Population!D2</f>
        <v>0.12</v>
      </c>
      <c r="H464" s="19">
        <f>'Limiting Factors'!C54</f>
        <v>1.82</v>
      </c>
      <c r="I464" s="18">
        <f>'Limiting Factors'!D54</f>
        <v>0.28449999999999998</v>
      </c>
      <c r="J464" s="17">
        <f>'Vulnerability Mapped'!D56</f>
        <v>9</v>
      </c>
      <c r="K464" s="17">
        <f>'Vulnerability Mapped'!E56</f>
        <v>9</v>
      </c>
      <c r="L464" s="18">
        <f>'Vulnerability Mapped'!H56</f>
        <v>0.485714286</v>
      </c>
      <c r="M464" s="18">
        <f t="shared" si="14"/>
        <v>3.498862287772439E-2</v>
      </c>
      <c r="N464" s="18">
        <f t="shared" si="15"/>
        <v>4.1986347453269266E-3</v>
      </c>
    </row>
    <row r="465" spans="1:14" ht="18" customHeight="1" x14ac:dyDescent="0.2">
      <c r="A465" s="16" t="str">
        <f>'Fish Use'!A32</f>
        <v>CC4</v>
      </c>
      <c r="B465" s="16" t="str">
        <f>'Fish Use'!B32</f>
        <v>Catherine Creek</v>
      </c>
      <c r="C465" s="16" t="str">
        <f>'Fish Use'!D32</f>
        <v>Chinook</v>
      </c>
      <c r="D465" s="16" t="str">
        <f>'Fish Use'!E32</f>
        <v>Spawning</v>
      </c>
      <c r="E465" s="16" t="str">
        <f>'Vulnerability Mapped'!C48</f>
        <v>Altered Primary Productivity</v>
      </c>
      <c r="F465" s="18">
        <f>'Fish Use'!F32</f>
        <v>0.25319999999999998</v>
      </c>
      <c r="G465" s="18">
        <f>Population!D2</f>
        <v>0.12</v>
      </c>
      <c r="H465" s="19">
        <f>'Limiting Factors'!C55</f>
        <v>2.52</v>
      </c>
      <c r="I465" s="18">
        <f>'Limiting Factors'!D55</f>
        <v>0.442</v>
      </c>
      <c r="J465" s="17">
        <f>'Vulnerability Mapped'!D48</f>
        <v>14</v>
      </c>
      <c r="K465" s="17">
        <f>'Vulnerability Mapped'!E48</f>
        <v>14</v>
      </c>
      <c r="L465" s="18">
        <f>'Vulnerability Mapped'!H48</f>
        <v>0.164285714</v>
      </c>
      <c r="M465" s="18">
        <f t="shared" si="14"/>
        <v>1.8385937110881601E-2</v>
      </c>
      <c r="N465" s="18">
        <f t="shared" si="15"/>
        <v>2.206312453305792E-3</v>
      </c>
    </row>
    <row r="466" spans="1:14" ht="18" customHeight="1" x14ac:dyDescent="0.2">
      <c r="A466" s="16" t="str">
        <f>'Fish Use'!A32</f>
        <v>CC4</v>
      </c>
      <c r="B466" s="16" t="str">
        <f>'Fish Use'!B32</f>
        <v>Catherine Creek</v>
      </c>
      <c r="C466" s="16" t="str">
        <f>'Fish Use'!D32</f>
        <v>Chinook</v>
      </c>
      <c r="D466" s="16" t="str">
        <f>'Fish Use'!E32</f>
        <v>Spawning</v>
      </c>
      <c r="E466" s="16" t="str">
        <f>'Vulnerability Mapped'!C55</f>
        <v>Non-Native Species Interactions and Competition</v>
      </c>
      <c r="F466" s="18">
        <f>'Fish Use'!F32</f>
        <v>0.25319999999999998</v>
      </c>
      <c r="G466" s="18">
        <f>Population!D2</f>
        <v>0.12</v>
      </c>
      <c r="H466" s="19">
        <f>'Limiting Factors'!C56</f>
        <v>1.59</v>
      </c>
      <c r="I466" s="18">
        <f>'Limiting Factors'!D56</f>
        <v>0.23275000000000001</v>
      </c>
      <c r="J466" s="17">
        <f>'Vulnerability Mapped'!D55</f>
        <v>12</v>
      </c>
      <c r="K466" s="17">
        <f>'Vulnerability Mapped'!E55</f>
        <v>12</v>
      </c>
      <c r="L466" s="18">
        <f>'Vulnerability Mapped'!H55</f>
        <v>0.29285714299999999</v>
      </c>
      <c r="M466" s="18">
        <f t="shared" si="14"/>
        <v>1.72587450084189E-2</v>
      </c>
      <c r="N466" s="18">
        <f t="shared" si="15"/>
        <v>2.0710494010102681E-3</v>
      </c>
    </row>
    <row r="467" spans="1:14" ht="18" customHeight="1" x14ac:dyDescent="0.2">
      <c r="A467" s="16" t="str">
        <f>'Fish Use'!A33</f>
        <v>CC4</v>
      </c>
      <c r="B467" s="16" t="str">
        <f>'Fish Use'!B33</f>
        <v>Catherine Creek</v>
      </c>
      <c r="C467" s="16" t="str">
        <f>'Fish Use'!D33</f>
        <v>Chinook</v>
      </c>
      <c r="D467" s="16" t="str">
        <f>'Fish Use'!E33</f>
        <v>Winter Rearing</v>
      </c>
      <c r="E467" s="16" t="str">
        <f>'Vulnerability Mapped'!C79</f>
        <v>Anthropogenic Barriers</v>
      </c>
      <c r="F467" s="18">
        <f>'Fish Use'!F33</f>
        <v>0.25319999999999998</v>
      </c>
      <c r="G467" s="18">
        <f>Population!D6</f>
        <v>0.36</v>
      </c>
      <c r="H467" s="19">
        <f>'Limiting Factors'!C53</f>
        <v>4.6399999999999997</v>
      </c>
      <c r="I467" s="18">
        <f>'Limiting Factors'!D53</f>
        <v>0.91900000000000004</v>
      </c>
      <c r="J467" s="17">
        <f>'Vulnerability Mapped'!D79</f>
        <v>14</v>
      </c>
      <c r="K467" s="17">
        <f>'Vulnerability Mapped'!E79</f>
        <v>14</v>
      </c>
      <c r="L467" s="18">
        <f>'Vulnerability Mapped'!H79</f>
        <v>0.164285714</v>
      </c>
      <c r="M467" s="18">
        <f t="shared" si="14"/>
        <v>3.8227774219231202E-2</v>
      </c>
      <c r="N467" s="18">
        <f t="shared" si="15"/>
        <v>1.3761998718923233E-2</v>
      </c>
    </row>
    <row r="468" spans="1:14" ht="18" customHeight="1" x14ac:dyDescent="0.2">
      <c r="A468" s="16" t="str">
        <f>'Fish Use'!A33</f>
        <v>CC4</v>
      </c>
      <c r="B468" s="16" t="str">
        <f>'Fish Use'!B33</f>
        <v>Catherine Creek</v>
      </c>
      <c r="C468" s="16" t="str">
        <f>'Fish Use'!D33</f>
        <v>Chinook</v>
      </c>
      <c r="D468" s="16" t="str">
        <f>'Fish Use'!E33</f>
        <v>Winter Rearing</v>
      </c>
      <c r="E468" s="16" t="str">
        <f>'Vulnerability Mapped'!C87</f>
        <v>Riparian Condition</v>
      </c>
      <c r="F468" s="18">
        <f>'Fish Use'!F33</f>
        <v>0.25319999999999998</v>
      </c>
      <c r="G468" s="18">
        <f>Population!D6</f>
        <v>0.36</v>
      </c>
      <c r="H468" s="19">
        <f>'Limiting Factors'!C47</f>
        <v>3.31</v>
      </c>
      <c r="I468" s="18">
        <f>'Limiting Factors'!D47</f>
        <v>0.61975000000000002</v>
      </c>
      <c r="J468" s="17">
        <f>'Vulnerability Mapped'!D87</f>
        <v>6</v>
      </c>
      <c r="K468" s="17">
        <f>'Vulnerability Mapped'!E87</f>
        <v>6</v>
      </c>
      <c r="L468" s="18">
        <f>'Vulnerability Mapped'!H87</f>
        <v>0.678571429</v>
      </c>
      <c r="M468" s="18">
        <f t="shared" si="14"/>
        <v>0.10648190363868029</v>
      </c>
      <c r="N468" s="18">
        <f t="shared" si="15"/>
        <v>3.8333485309924906E-2</v>
      </c>
    </row>
    <row r="469" spans="1:14" ht="18" customHeight="1" x14ac:dyDescent="0.2">
      <c r="A469" s="16" t="str">
        <f>'Fish Use'!A33</f>
        <v>CC4</v>
      </c>
      <c r="B469" s="16" t="str">
        <f>'Fish Use'!B33</f>
        <v>Catherine Creek</v>
      </c>
      <c r="C469" s="16" t="str">
        <f>'Fish Use'!D33</f>
        <v>Chinook</v>
      </c>
      <c r="D469" s="16" t="str">
        <f>'Fish Use'!E33</f>
        <v>Winter Rearing</v>
      </c>
      <c r="E469" s="16" t="str">
        <f>'Vulnerability Mapped'!C83</f>
        <v>Floodplain Condition</v>
      </c>
      <c r="F469" s="18">
        <f>'Fish Use'!F33</f>
        <v>0.25319999999999998</v>
      </c>
      <c r="G469" s="18">
        <f>Population!D6</f>
        <v>0.36</v>
      </c>
      <c r="H469" s="19">
        <f>'Limiting Factors'!C48</f>
        <v>3.44</v>
      </c>
      <c r="I469" s="18">
        <f>'Limiting Factors'!D48</f>
        <v>0.64900000000000002</v>
      </c>
      <c r="J469" s="17">
        <f>'Vulnerability Mapped'!D83</f>
        <v>5</v>
      </c>
      <c r="K469" s="17">
        <f>'Vulnerability Mapped'!E83</f>
        <v>5</v>
      </c>
      <c r="L469" s="18">
        <f>'Vulnerability Mapped'!H83</f>
        <v>0.74285714300000005</v>
      </c>
      <c r="M469" s="18">
        <f t="shared" si="14"/>
        <v>0.12207133716633241</v>
      </c>
      <c r="N469" s="18">
        <f t="shared" si="15"/>
        <v>4.3945681379879663E-2</v>
      </c>
    </row>
    <row r="470" spans="1:14" ht="18" customHeight="1" x14ac:dyDescent="0.2">
      <c r="A470" s="16" t="str">
        <f>'Fish Use'!A33</f>
        <v>CC4</v>
      </c>
      <c r="B470" s="16" t="str">
        <f>'Fish Use'!B33</f>
        <v>Catherine Creek</v>
      </c>
      <c r="C470" s="16" t="str">
        <f>'Fish Use'!D33</f>
        <v>Chinook</v>
      </c>
      <c r="D470" s="16" t="str">
        <f>'Fish Use'!E33</f>
        <v>Winter Rearing</v>
      </c>
      <c r="E470" s="16" t="str">
        <f>'Vulnerability Mapped'!C88</f>
        <v>Side Channel and Wetland Habitat</v>
      </c>
      <c r="F470" s="18">
        <f>'Fish Use'!F33</f>
        <v>0.25319999999999998</v>
      </c>
      <c r="G470" s="18">
        <f>Population!D6</f>
        <v>0.36</v>
      </c>
      <c r="H470" s="19">
        <f>'Limiting Factors'!C49</f>
        <v>3.73</v>
      </c>
      <c r="I470" s="18">
        <f>'Limiting Factors'!D49</f>
        <v>0.71425000000000005</v>
      </c>
      <c r="J470" s="17">
        <f>'Vulnerability Mapped'!D88</f>
        <v>3</v>
      </c>
      <c r="K470" s="17">
        <f>'Vulnerability Mapped'!E88</f>
        <v>3</v>
      </c>
      <c r="L470" s="18">
        <f>'Vulnerability Mapped'!H88</f>
        <v>0.87142857100000004</v>
      </c>
      <c r="M470" s="18">
        <f t="shared" si="14"/>
        <v>0.15759620135106511</v>
      </c>
      <c r="N470" s="18">
        <f t="shared" si="15"/>
        <v>5.6734632486383441E-2</v>
      </c>
    </row>
    <row r="471" spans="1:14" ht="18" customHeight="1" x14ac:dyDescent="0.2">
      <c r="A471" s="16" t="str">
        <f>'Fish Use'!A33</f>
        <v>CC4</v>
      </c>
      <c r="B471" s="16" t="str">
        <f>'Fish Use'!B33</f>
        <v>Catherine Creek</v>
      </c>
      <c r="C471" s="16" t="str">
        <f>'Fish Use'!D33</f>
        <v>Chinook</v>
      </c>
      <c r="D471" s="16" t="str">
        <f>'Fish Use'!E33</f>
        <v>Winter Rearing</v>
      </c>
      <c r="E471" s="16" t="str">
        <f>'Vulnerability Mapped'!C80</f>
        <v>Channel and Habitat Structure</v>
      </c>
      <c r="F471" s="18">
        <f>'Fish Use'!F33</f>
        <v>0.25319999999999998</v>
      </c>
      <c r="G471" s="18">
        <f>Population!D6</f>
        <v>0.36</v>
      </c>
      <c r="H471" s="19">
        <f>'Limiting Factors'!C50</f>
        <v>3.73</v>
      </c>
      <c r="I471" s="18">
        <f>'Limiting Factors'!D50</f>
        <v>0.71425000000000005</v>
      </c>
      <c r="J471" s="17">
        <f>'Vulnerability Mapped'!D80</f>
        <v>1</v>
      </c>
      <c r="K471" s="17">
        <f>'Vulnerability Mapped'!E80</f>
        <v>1</v>
      </c>
      <c r="L471" s="18">
        <f>'Vulnerability Mapped'!H80</f>
        <v>1</v>
      </c>
      <c r="M471" s="18">
        <f t="shared" si="14"/>
        <v>0.18084810000000001</v>
      </c>
      <c r="N471" s="18">
        <f t="shared" si="15"/>
        <v>6.5105315999999996E-2</v>
      </c>
    </row>
    <row r="472" spans="1:14" ht="18" customHeight="1" x14ac:dyDescent="0.2">
      <c r="A472" s="16" t="str">
        <f>'Fish Use'!A33</f>
        <v>CC4</v>
      </c>
      <c r="B472" s="16" t="str">
        <f>'Fish Use'!B33</f>
        <v>Catherine Creek</v>
      </c>
      <c r="C472" s="16" t="str">
        <f>'Fish Use'!D33</f>
        <v>Chinook</v>
      </c>
      <c r="D472" s="16" t="str">
        <f>'Fish Use'!E33</f>
        <v>Winter Rearing</v>
      </c>
      <c r="E472" s="16" t="str">
        <f>'Vulnerability Mapped'!C82</f>
        <v>Decreased Water Quantity</v>
      </c>
      <c r="F472" s="18">
        <f>'Fish Use'!F33</f>
        <v>0.25319999999999998</v>
      </c>
      <c r="G472" s="18">
        <f>Population!D6</f>
        <v>0.36</v>
      </c>
      <c r="H472" s="19">
        <f>'Limiting Factors'!C57</f>
        <v>3.63</v>
      </c>
      <c r="I472" s="18">
        <f>'Limiting Factors'!D57</f>
        <v>0.69174999999999998</v>
      </c>
      <c r="J472" s="17">
        <f>'Vulnerability Mapped'!D82</f>
        <v>9</v>
      </c>
      <c r="K472" s="17">
        <f>'Vulnerability Mapped'!E82</f>
        <v>9</v>
      </c>
      <c r="L472" s="18">
        <f>'Vulnerability Mapped'!H82</f>
        <v>0.485714286</v>
      </c>
      <c r="M472" s="18">
        <f t="shared" si="14"/>
        <v>8.5073391478614591E-2</v>
      </c>
      <c r="N472" s="18">
        <f t="shared" si="15"/>
        <v>3.0626420932301252E-2</v>
      </c>
    </row>
    <row r="473" spans="1:14" ht="18" customHeight="1" x14ac:dyDescent="0.2">
      <c r="A473" s="16" t="str">
        <f>'Fish Use'!A33</f>
        <v>CC4</v>
      </c>
      <c r="B473" s="16" t="str">
        <f>'Fish Use'!B33</f>
        <v>Catherine Creek</v>
      </c>
      <c r="C473" s="16" t="str">
        <f>'Fish Use'!D33</f>
        <v>Chinook</v>
      </c>
      <c r="D473" s="16" t="str">
        <f>'Fish Use'!E33</f>
        <v>Winter Rearing</v>
      </c>
      <c r="E473" s="16" t="str">
        <f>'Vulnerability Mapped'!C77</f>
        <v>Altered Flow Timing</v>
      </c>
      <c r="F473" s="18">
        <f>'Fish Use'!F33</f>
        <v>0.25319999999999998</v>
      </c>
      <c r="G473" s="18">
        <f>Population!D6</f>
        <v>0.36</v>
      </c>
      <c r="H473" s="19">
        <f>'Limiting Factors'!C58</f>
        <v>2.88</v>
      </c>
      <c r="I473" s="18">
        <f>'Limiting Factors'!D58</f>
        <v>0.52300000000000002</v>
      </c>
      <c r="J473" s="17">
        <f>'Vulnerability Mapped'!D77</f>
        <v>13</v>
      </c>
      <c r="K473" s="17">
        <f>'Vulnerability Mapped'!E77</f>
        <v>13</v>
      </c>
      <c r="L473" s="18">
        <f>'Vulnerability Mapped'!H77</f>
        <v>0.22857142899999999</v>
      </c>
      <c r="M473" s="18">
        <f t="shared" si="14"/>
        <v>3.0268251485324398E-2</v>
      </c>
      <c r="N473" s="18">
        <f t="shared" si="15"/>
        <v>1.0896570534716783E-2</v>
      </c>
    </row>
    <row r="474" spans="1:14" ht="18" customHeight="1" x14ac:dyDescent="0.2">
      <c r="A474" s="16" t="str">
        <f>'Fish Use'!A33</f>
        <v>CC4</v>
      </c>
      <c r="B474" s="16" t="str">
        <f>'Fish Use'!B33</f>
        <v>Catherine Creek</v>
      </c>
      <c r="C474" s="16" t="str">
        <f>'Fish Use'!D33</f>
        <v>Chinook</v>
      </c>
      <c r="D474" s="16" t="str">
        <f>'Fish Use'!E33</f>
        <v>Winter Rearing</v>
      </c>
      <c r="E474" s="16" t="str">
        <f>'Vulnerability Mapped'!C81</f>
        <v>Decreased Sediment Quantity</v>
      </c>
      <c r="F474" s="18">
        <f>'Fish Use'!F33</f>
        <v>0.25319999999999998</v>
      </c>
      <c r="G474" s="18">
        <f>Population!D6</f>
        <v>0.36</v>
      </c>
      <c r="H474" s="19">
        <f>'Limiting Factors'!C51</f>
        <v>3.18</v>
      </c>
      <c r="I474" s="18">
        <f>'Limiting Factors'!D51</f>
        <v>0.59050000000000002</v>
      </c>
      <c r="J474" s="17">
        <f>'Vulnerability Mapped'!D81</f>
        <v>4</v>
      </c>
      <c r="K474" s="17">
        <f>'Vulnerability Mapped'!E81</f>
        <v>4</v>
      </c>
      <c r="L474" s="18">
        <f>'Vulnerability Mapped'!H81</f>
        <v>0.80714285699999999</v>
      </c>
      <c r="M474" s="18">
        <f t="shared" si="14"/>
        <v>0.1206796414072122</v>
      </c>
      <c r="N474" s="18">
        <f t="shared" si="15"/>
        <v>4.3444670906596393E-2</v>
      </c>
    </row>
    <row r="475" spans="1:14" ht="18" customHeight="1" x14ac:dyDescent="0.2">
      <c r="A475" s="16" t="str">
        <f>'Fish Use'!A33</f>
        <v>CC4</v>
      </c>
      <c r="B475" s="16" t="str">
        <f>'Fish Use'!B33</f>
        <v>Catherine Creek</v>
      </c>
      <c r="C475" s="16" t="str">
        <f>'Fish Use'!D33</f>
        <v>Chinook</v>
      </c>
      <c r="D475" s="16" t="str">
        <f>'Fish Use'!E33</f>
        <v>Winter Rearing</v>
      </c>
      <c r="E475" s="16" t="str">
        <f>'Vulnerability Mapped'!C84</f>
        <v>Increased Sediment Quantity</v>
      </c>
      <c r="F475" s="18">
        <f>'Fish Use'!F33</f>
        <v>0.25319999999999998</v>
      </c>
      <c r="G475" s="18">
        <f>Population!D6</f>
        <v>0.36</v>
      </c>
      <c r="H475" s="19">
        <f>'Limiting Factors'!C52</f>
        <v>3.78</v>
      </c>
      <c r="I475" s="18">
        <f>'Limiting Factors'!D52</f>
        <v>0.72550000000000003</v>
      </c>
      <c r="J475" s="17">
        <f>'Vulnerability Mapped'!D84</f>
        <v>8</v>
      </c>
      <c r="K475" s="17">
        <f>'Vulnerability Mapped'!E84</f>
        <v>8</v>
      </c>
      <c r="L475" s="18">
        <f>'Vulnerability Mapped'!H84</f>
        <v>0.55000000000000004</v>
      </c>
      <c r="M475" s="18">
        <f t="shared" si="14"/>
        <v>0.10103313</v>
      </c>
      <c r="N475" s="18">
        <f t="shared" si="15"/>
        <v>3.6371926799999996E-2</v>
      </c>
    </row>
    <row r="476" spans="1:14" ht="18" customHeight="1" x14ac:dyDescent="0.2">
      <c r="A476" s="16" t="str">
        <f>'Fish Use'!A33</f>
        <v>CC4</v>
      </c>
      <c r="B476" s="16" t="str">
        <f>'Fish Use'!B33</f>
        <v>Catherine Creek</v>
      </c>
      <c r="C476" s="16" t="str">
        <f>'Fish Use'!D33</f>
        <v>Chinook</v>
      </c>
      <c r="D476" s="16" t="str">
        <f>'Fish Use'!E33</f>
        <v>Winter Rearing</v>
      </c>
      <c r="E476" s="16" t="str">
        <f>'Vulnerability Mapped'!C89</f>
        <v>Summer Water Temperature</v>
      </c>
      <c r="F476" s="18">
        <f>'Fish Use'!F33</f>
        <v>0.25319999999999998</v>
      </c>
      <c r="G476" s="18">
        <f>Population!D6</f>
        <v>0.36</v>
      </c>
      <c r="H476" s="19">
        <f>'Limiting Factors'!C59</f>
        <v>3.63</v>
      </c>
      <c r="I476" s="18">
        <f>'Limiting Factors'!D59</f>
        <v>0.69174999999999998</v>
      </c>
      <c r="J476" s="17">
        <f>'Vulnerability Mapped'!D89</f>
        <v>15</v>
      </c>
      <c r="K476" s="17">
        <f>'Vulnerability Mapped'!E89</f>
        <v>15</v>
      </c>
      <c r="L476" s="18">
        <f>'Vulnerability Mapped'!H89</f>
        <v>0.1</v>
      </c>
      <c r="M476" s="18">
        <f t="shared" si="14"/>
        <v>1.7515109999999997E-2</v>
      </c>
      <c r="N476" s="18">
        <f t="shared" si="15"/>
        <v>6.3054395999999988E-3</v>
      </c>
    </row>
    <row r="477" spans="1:14" ht="18" customHeight="1" x14ac:dyDescent="0.2">
      <c r="A477" s="16" t="str">
        <f>'Fish Use'!A33</f>
        <v>CC4</v>
      </c>
      <c r="B477" s="16" t="str">
        <f>'Fish Use'!B33</f>
        <v>Catherine Creek</v>
      </c>
      <c r="C477" s="16" t="str">
        <f>'Fish Use'!D33</f>
        <v>Chinook</v>
      </c>
      <c r="D477" s="16" t="str">
        <f>'Fish Use'!E33</f>
        <v>Winter Rearing</v>
      </c>
      <c r="E477" s="16" t="str">
        <f>'Vulnerability Mapped'!C91</f>
        <v>Winter Water Temperature</v>
      </c>
      <c r="F477" s="18">
        <f>'Fish Use'!F33</f>
        <v>0.25319999999999998</v>
      </c>
      <c r="G477" s="18">
        <f>Population!D6</f>
        <v>0.36</v>
      </c>
      <c r="H477" s="19">
        <f>'Limiting Factors'!C60</f>
        <v>3.56</v>
      </c>
      <c r="I477" s="18">
        <f>'Limiting Factors'!D60</f>
        <v>0.67600000000000005</v>
      </c>
      <c r="J477" s="17">
        <f>'Vulnerability Mapped'!D91</f>
        <v>2</v>
      </c>
      <c r="K477" s="17">
        <f>'Vulnerability Mapped'!E91</f>
        <v>2</v>
      </c>
      <c r="L477" s="18">
        <f>'Vulnerability Mapped'!H91</f>
        <v>0.93571428599999995</v>
      </c>
      <c r="M477" s="18">
        <f t="shared" si="14"/>
        <v>0.16015985147747519</v>
      </c>
      <c r="N477" s="18">
        <f t="shared" si="15"/>
        <v>5.7657546531891063E-2</v>
      </c>
    </row>
    <row r="478" spans="1:14" ht="18" customHeight="1" x14ac:dyDescent="0.2">
      <c r="A478" s="16" t="str">
        <f>'Fish Use'!A33</f>
        <v>CC4</v>
      </c>
      <c r="B478" s="16" t="str">
        <f>'Fish Use'!B33</f>
        <v>Catherine Creek</v>
      </c>
      <c r="C478" s="16" t="str">
        <f>'Fish Use'!D33</f>
        <v>Chinook</v>
      </c>
      <c r="D478" s="16" t="str">
        <f>'Fish Use'!E33</f>
        <v>Winter Rearing</v>
      </c>
      <c r="E478" s="16" t="str">
        <f>'Vulnerability Mapped'!C90</f>
        <v>Water Quality</v>
      </c>
      <c r="F478" s="18">
        <f>'Fish Use'!F33</f>
        <v>0.25319999999999998</v>
      </c>
      <c r="G478" s="18">
        <f>Population!D6</f>
        <v>0.36</v>
      </c>
      <c r="H478" s="19">
        <f>'Limiting Factors'!C61</f>
        <v>3.3</v>
      </c>
      <c r="I478" s="18">
        <f>'Limiting Factors'!D61</f>
        <v>0.61750000000000005</v>
      </c>
      <c r="J478" s="17">
        <f>'Vulnerability Mapped'!D90</f>
        <v>7</v>
      </c>
      <c r="K478" s="17">
        <f>'Vulnerability Mapped'!E90</f>
        <v>7</v>
      </c>
      <c r="L478" s="18">
        <f>'Vulnerability Mapped'!H90</f>
        <v>0.61428571399999998</v>
      </c>
      <c r="M478" s="18">
        <f t="shared" si="14"/>
        <v>9.6044185669613993E-2</v>
      </c>
      <c r="N478" s="18">
        <f t="shared" si="15"/>
        <v>3.4575906841061037E-2</v>
      </c>
    </row>
    <row r="479" spans="1:14" ht="18" customHeight="1" x14ac:dyDescent="0.2">
      <c r="A479" s="16" t="str">
        <f>'Fish Use'!A33</f>
        <v>CC4</v>
      </c>
      <c r="B479" s="16" t="str">
        <f>'Fish Use'!B33</f>
        <v>Catherine Creek</v>
      </c>
      <c r="C479" s="16" t="str">
        <f>'Fish Use'!D33</f>
        <v>Chinook</v>
      </c>
      <c r="D479" s="16" t="str">
        <f>'Fish Use'!E33</f>
        <v>Winter Rearing</v>
      </c>
      <c r="E479" s="16" t="str">
        <f>'Vulnerability Mapped'!C86</f>
        <v>Predation</v>
      </c>
      <c r="F479" s="18">
        <f>'Fish Use'!F33</f>
        <v>0.25319999999999998</v>
      </c>
      <c r="G479" s="18">
        <f>Population!D6</f>
        <v>0.36</v>
      </c>
      <c r="H479" s="19">
        <f>'Limiting Factors'!C54</f>
        <v>1.82</v>
      </c>
      <c r="I479" s="18">
        <f>'Limiting Factors'!D54</f>
        <v>0.28449999999999998</v>
      </c>
      <c r="J479" s="17">
        <f>'Vulnerability Mapped'!D86</f>
        <v>11</v>
      </c>
      <c r="K479" s="17">
        <f>'Vulnerability Mapped'!E86</f>
        <v>11</v>
      </c>
      <c r="L479" s="18">
        <f>'Vulnerability Mapped'!H86</f>
        <v>0.35714285699999998</v>
      </c>
      <c r="M479" s="18">
        <f t="shared" si="14"/>
        <v>2.5726928561137792E-2</v>
      </c>
      <c r="N479" s="18">
        <f t="shared" si="15"/>
        <v>9.261694282009604E-3</v>
      </c>
    </row>
    <row r="480" spans="1:14" ht="18" customHeight="1" x14ac:dyDescent="0.2">
      <c r="A480" s="16" t="str">
        <f>'Fish Use'!A33</f>
        <v>CC4</v>
      </c>
      <c r="B480" s="16" t="str">
        <f>'Fish Use'!B33</f>
        <v>Catherine Creek</v>
      </c>
      <c r="C480" s="16" t="str">
        <f>'Fish Use'!D33</f>
        <v>Chinook</v>
      </c>
      <c r="D480" s="16" t="str">
        <f>'Fish Use'!E33</f>
        <v>Winter Rearing</v>
      </c>
      <c r="E480" s="16" t="str">
        <f>'Vulnerability Mapped'!C78</f>
        <v>Altered Primary Productivity</v>
      </c>
      <c r="F480" s="18">
        <f>'Fish Use'!F33</f>
        <v>0.25319999999999998</v>
      </c>
      <c r="G480" s="18">
        <f>Population!D6</f>
        <v>0.36</v>
      </c>
      <c r="H480" s="19">
        <f>'Limiting Factors'!C55</f>
        <v>2.52</v>
      </c>
      <c r="I480" s="18">
        <f>'Limiting Factors'!D55</f>
        <v>0.442</v>
      </c>
      <c r="J480" s="17">
        <f>'Vulnerability Mapped'!D78</f>
        <v>12</v>
      </c>
      <c r="K480" s="17">
        <f>'Vulnerability Mapped'!E78</f>
        <v>12</v>
      </c>
      <c r="L480" s="18">
        <f>'Vulnerability Mapped'!H78</f>
        <v>0.29285714299999999</v>
      </c>
      <c r="M480" s="18">
        <f t="shared" si="14"/>
        <v>3.2774931444559195E-2</v>
      </c>
      <c r="N480" s="18">
        <f t="shared" si="15"/>
        <v>1.1798975320041309E-2</v>
      </c>
    </row>
    <row r="481" spans="1:14" ht="18" customHeight="1" x14ac:dyDescent="0.2">
      <c r="A481" s="16" t="str">
        <f>'Fish Use'!A33</f>
        <v>CC4</v>
      </c>
      <c r="B481" s="16" t="str">
        <f>'Fish Use'!B33</f>
        <v>Catherine Creek</v>
      </c>
      <c r="C481" s="16" t="str">
        <f>'Fish Use'!D33</f>
        <v>Chinook</v>
      </c>
      <c r="D481" s="16" t="str">
        <f>'Fish Use'!E33</f>
        <v>Winter Rearing</v>
      </c>
      <c r="E481" s="16" t="str">
        <f>'Vulnerability Mapped'!C85</f>
        <v>Non-Native Species Interactions and Competition</v>
      </c>
      <c r="F481" s="18">
        <f>'Fish Use'!F33</f>
        <v>0.25319999999999998</v>
      </c>
      <c r="G481" s="18">
        <f>Population!D6</f>
        <v>0.36</v>
      </c>
      <c r="H481" s="19">
        <f>'Limiting Factors'!C56</f>
        <v>1.59</v>
      </c>
      <c r="I481" s="18">
        <f>'Limiting Factors'!D56</f>
        <v>0.23275000000000001</v>
      </c>
      <c r="J481" s="17">
        <f>'Vulnerability Mapped'!D85</f>
        <v>12</v>
      </c>
      <c r="K481" s="17">
        <f>'Vulnerability Mapped'!E85</f>
        <v>12</v>
      </c>
      <c r="L481" s="18">
        <f>'Vulnerability Mapped'!H85</f>
        <v>0.29285714299999999</v>
      </c>
      <c r="M481" s="18">
        <f t="shared" si="14"/>
        <v>1.72587450084189E-2</v>
      </c>
      <c r="N481" s="18">
        <f t="shared" si="15"/>
        <v>6.2131482030308039E-3</v>
      </c>
    </row>
    <row r="482" spans="1:14" ht="18" customHeight="1" x14ac:dyDescent="0.2">
      <c r="A482" s="16" t="str">
        <f>'Fish Use'!A34</f>
        <v>CC4</v>
      </c>
      <c r="B482" s="16" t="str">
        <f>'Fish Use'!B34</f>
        <v>Catherine Creek</v>
      </c>
      <c r="C482" s="16" t="str">
        <f>'Fish Use'!D34</f>
        <v>Chinook</v>
      </c>
      <c r="D482" s="16" t="str">
        <f>'Fish Use'!E34</f>
        <v>Summer Rearing</v>
      </c>
      <c r="E482" s="16" t="str">
        <f>'Vulnerability Mapped'!C64</f>
        <v>Anthropogenic Barriers</v>
      </c>
      <c r="F482" s="18">
        <f>'Fish Use'!F34</f>
        <v>0.25319999999999998</v>
      </c>
      <c r="G482" s="18">
        <f>Population!D4</f>
        <v>0.21</v>
      </c>
      <c r="H482" s="19">
        <f>'Limiting Factors'!C53</f>
        <v>4.6399999999999997</v>
      </c>
      <c r="I482" s="18">
        <f>'Limiting Factors'!D53</f>
        <v>0.91900000000000004</v>
      </c>
      <c r="J482" s="17">
        <f>'Vulnerability Mapped'!D64</f>
        <v>7</v>
      </c>
      <c r="K482" s="17">
        <f>'Vulnerability Mapped'!E64</f>
        <v>7</v>
      </c>
      <c r="L482" s="18">
        <f>'Vulnerability Mapped'!H64</f>
        <v>0.61428571399999998</v>
      </c>
      <c r="M482" s="18">
        <f t="shared" si="14"/>
        <v>0.1429386342192312</v>
      </c>
      <c r="N482" s="18">
        <f t="shared" si="15"/>
        <v>3.0017113186038551E-2</v>
      </c>
    </row>
    <row r="483" spans="1:14" ht="18" customHeight="1" x14ac:dyDescent="0.2">
      <c r="A483" s="16" t="str">
        <f>'Fish Use'!A34</f>
        <v>CC4</v>
      </c>
      <c r="B483" s="16" t="str">
        <f>'Fish Use'!B34</f>
        <v>Catherine Creek</v>
      </c>
      <c r="C483" s="16" t="str">
        <f>'Fish Use'!D34</f>
        <v>Chinook</v>
      </c>
      <c r="D483" s="16" t="str">
        <f>'Fish Use'!E34</f>
        <v>Summer Rearing</v>
      </c>
      <c r="E483" s="16" t="str">
        <f>'Vulnerability Mapped'!C72</f>
        <v>Riparian Condition</v>
      </c>
      <c r="F483" s="18">
        <f>'Fish Use'!F34</f>
        <v>0.25319999999999998</v>
      </c>
      <c r="G483" s="18">
        <f>Population!D4</f>
        <v>0.21</v>
      </c>
      <c r="H483" s="19">
        <f>'Limiting Factors'!C47</f>
        <v>3.31</v>
      </c>
      <c r="I483" s="18">
        <f>'Limiting Factors'!D47</f>
        <v>0.61975000000000002</v>
      </c>
      <c r="J483" s="17">
        <f>'Vulnerability Mapped'!D72</f>
        <v>5</v>
      </c>
      <c r="K483" s="17">
        <f>'Vulnerability Mapped'!E72</f>
        <v>5</v>
      </c>
      <c r="L483" s="18">
        <f>'Vulnerability Mapped'!H72</f>
        <v>0.74285714300000005</v>
      </c>
      <c r="M483" s="18">
        <f t="shared" si="14"/>
        <v>0.11656966287956011</v>
      </c>
      <c r="N483" s="18">
        <f t="shared" si="15"/>
        <v>2.4479629204707622E-2</v>
      </c>
    </row>
    <row r="484" spans="1:14" ht="18" customHeight="1" x14ac:dyDescent="0.2">
      <c r="A484" s="16" t="str">
        <f>'Fish Use'!A34</f>
        <v>CC4</v>
      </c>
      <c r="B484" s="16" t="str">
        <f>'Fish Use'!B34</f>
        <v>Catherine Creek</v>
      </c>
      <c r="C484" s="16" t="str">
        <f>'Fish Use'!D34</f>
        <v>Chinook</v>
      </c>
      <c r="D484" s="16" t="str">
        <f>'Fish Use'!E34</f>
        <v>Summer Rearing</v>
      </c>
      <c r="E484" s="16" t="str">
        <f>'Vulnerability Mapped'!C68</f>
        <v>Floodplain Condition</v>
      </c>
      <c r="F484" s="18">
        <f>'Fish Use'!F34</f>
        <v>0.25319999999999998</v>
      </c>
      <c r="G484" s="18">
        <f>Population!D4</f>
        <v>0.21</v>
      </c>
      <c r="H484" s="19">
        <f>'Limiting Factors'!C48</f>
        <v>3.44</v>
      </c>
      <c r="I484" s="18">
        <f>'Limiting Factors'!D48</f>
        <v>0.64900000000000002</v>
      </c>
      <c r="J484" s="17">
        <f>'Vulnerability Mapped'!D68</f>
        <v>10</v>
      </c>
      <c r="K484" s="17">
        <f>'Vulnerability Mapped'!E68</f>
        <v>10</v>
      </c>
      <c r="L484" s="18">
        <f>'Vulnerability Mapped'!H68</f>
        <v>0.42142857099999997</v>
      </c>
      <c r="M484" s="18">
        <f t="shared" si="14"/>
        <v>6.9252008501002799E-2</v>
      </c>
      <c r="N484" s="18">
        <f t="shared" si="15"/>
        <v>1.4542921785210588E-2</v>
      </c>
    </row>
    <row r="485" spans="1:14" ht="18" customHeight="1" x14ac:dyDescent="0.2">
      <c r="A485" s="16" t="str">
        <f>'Fish Use'!A34</f>
        <v>CC4</v>
      </c>
      <c r="B485" s="16" t="str">
        <f>'Fish Use'!B34</f>
        <v>Catherine Creek</v>
      </c>
      <c r="C485" s="16" t="str">
        <f>'Fish Use'!D34</f>
        <v>Chinook</v>
      </c>
      <c r="D485" s="16" t="str">
        <f>'Fish Use'!E34</f>
        <v>Summer Rearing</v>
      </c>
      <c r="E485" s="16" t="str">
        <f>'Vulnerability Mapped'!C73</f>
        <v>Side Channel and Wetland Habitat</v>
      </c>
      <c r="F485" s="18">
        <f>'Fish Use'!F34</f>
        <v>0.25319999999999998</v>
      </c>
      <c r="G485" s="18">
        <f>Population!D4</f>
        <v>0.21</v>
      </c>
      <c r="H485" s="19">
        <f>'Limiting Factors'!C49</f>
        <v>3.73</v>
      </c>
      <c r="I485" s="18">
        <f>'Limiting Factors'!D49</f>
        <v>0.71425000000000005</v>
      </c>
      <c r="J485" s="17">
        <f>'Vulnerability Mapped'!D73</f>
        <v>4</v>
      </c>
      <c r="K485" s="17">
        <f>'Vulnerability Mapped'!E73</f>
        <v>4</v>
      </c>
      <c r="L485" s="18">
        <f>'Vulnerability Mapped'!H73</f>
        <v>0.80714285699999999</v>
      </c>
      <c r="M485" s="18">
        <f t="shared" si="14"/>
        <v>0.14597025211702172</v>
      </c>
      <c r="N485" s="18">
        <f t="shared" si="15"/>
        <v>3.065375294457456E-2</v>
      </c>
    </row>
    <row r="486" spans="1:14" ht="18" customHeight="1" x14ac:dyDescent="0.2">
      <c r="A486" s="16" t="str">
        <f>'Fish Use'!A34</f>
        <v>CC4</v>
      </c>
      <c r="B486" s="16" t="str">
        <f>'Fish Use'!B34</f>
        <v>Catherine Creek</v>
      </c>
      <c r="C486" s="16" t="str">
        <f>'Fish Use'!D34</f>
        <v>Chinook</v>
      </c>
      <c r="D486" s="16" t="str">
        <f>'Fish Use'!E34</f>
        <v>Summer Rearing</v>
      </c>
      <c r="E486" s="16" t="str">
        <f>'Vulnerability Mapped'!C65</f>
        <v>Channel and Habitat Structure</v>
      </c>
      <c r="F486" s="18">
        <f>'Fish Use'!F34</f>
        <v>0.25319999999999998</v>
      </c>
      <c r="G486" s="18">
        <f>Population!D4</f>
        <v>0.21</v>
      </c>
      <c r="H486" s="19">
        <f>'Limiting Factors'!C50</f>
        <v>3.73</v>
      </c>
      <c r="I486" s="18">
        <f>'Limiting Factors'!D50</f>
        <v>0.71425000000000005</v>
      </c>
      <c r="J486" s="17">
        <f>'Vulnerability Mapped'!D65</f>
        <v>3</v>
      </c>
      <c r="K486" s="17">
        <f>'Vulnerability Mapped'!E65</f>
        <v>3</v>
      </c>
      <c r="L486" s="18">
        <f>'Vulnerability Mapped'!H65</f>
        <v>0.87142857100000004</v>
      </c>
      <c r="M486" s="18">
        <f t="shared" si="14"/>
        <v>0.15759620135106511</v>
      </c>
      <c r="N486" s="18">
        <f t="shared" si="15"/>
        <v>3.3095202283723674E-2</v>
      </c>
    </row>
    <row r="487" spans="1:14" ht="18" customHeight="1" x14ac:dyDescent="0.2">
      <c r="A487" s="16" t="str">
        <f>'Fish Use'!A34</f>
        <v>CC4</v>
      </c>
      <c r="B487" s="16" t="str">
        <f>'Fish Use'!B34</f>
        <v>Catherine Creek</v>
      </c>
      <c r="C487" s="16" t="str">
        <f>'Fish Use'!D34</f>
        <v>Chinook</v>
      </c>
      <c r="D487" s="16" t="str">
        <f>'Fish Use'!E34</f>
        <v>Summer Rearing</v>
      </c>
      <c r="E487" s="16" t="str">
        <f>'Vulnerability Mapped'!C67</f>
        <v>Decreased Water Quantity</v>
      </c>
      <c r="F487" s="18">
        <f>'Fish Use'!F34</f>
        <v>0.25319999999999998</v>
      </c>
      <c r="G487" s="18">
        <f>Population!D4</f>
        <v>0.21</v>
      </c>
      <c r="H487" s="19">
        <f>'Limiting Factors'!C57</f>
        <v>3.63</v>
      </c>
      <c r="I487" s="18">
        <f>'Limiting Factors'!D57</f>
        <v>0.69174999999999998</v>
      </c>
      <c r="J487" s="17">
        <f>'Vulnerability Mapped'!D67</f>
        <v>2</v>
      </c>
      <c r="K487" s="17">
        <f>'Vulnerability Mapped'!E67</f>
        <v>2</v>
      </c>
      <c r="L487" s="18">
        <f>'Vulnerability Mapped'!H67</f>
        <v>0.93571428599999995</v>
      </c>
      <c r="M487" s="18">
        <f t="shared" si="14"/>
        <v>0.16389138647861456</v>
      </c>
      <c r="N487" s="18">
        <f t="shared" si="15"/>
        <v>3.4417191160509057E-2</v>
      </c>
    </row>
    <row r="488" spans="1:14" ht="18" customHeight="1" x14ac:dyDescent="0.2">
      <c r="A488" s="16" t="str">
        <f>'Fish Use'!A34</f>
        <v>CC4</v>
      </c>
      <c r="B488" s="16" t="str">
        <f>'Fish Use'!B34</f>
        <v>Catherine Creek</v>
      </c>
      <c r="C488" s="16" t="str">
        <f>'Fish Use'!D34</f>
        <v>Chinook</v>
      </c>
      <c r="D488" s="16" t="str">
        <f>'Fish Use'!E34</f>
        <v>Summer Rearing</v>
      </c>
      <c r="E488" s="16" t="str">
        <f>'Vulnerability Mapped'!C62</f>
        <v>Altered Flow Timing</v>
      </c>
      <c r="F488" s="18">
        <f>'Fish Use'!F34</f>
        <v>0.25319999999999998</v>
      </c>
      <c r="G488" s="18">
        <f>Population!D4</f>
        <v>0.21</v>
      </c>
      <c r="H488" s="19">
        <f>'Limiting Factors'!C58</f>
        <v>2.88</v>
      </c>
      <c r="I488" s="18">
        <f>'Limiting Factors'!D58</f>
        <v>0.52300000000000002</v>
      </c>
      <c r="J488" s="17">
        <f>'Vulnerability Mapped'!D62</f>
        <v>6</v>
      </c>
      <c r="K488" s="17">
        <f>'Vulnerability Mapped'!E62</f>
        <v>6</v>
      </c>
      <c r="L488" s="18">
        <f>'Vulnerability Mapped'!H62</f>
        <v>0.678571429</v>
      </c>
      <c r="M488" s="18">
        <f t="shared" si="14"/>
        <v>8.9858871485324399E-2</v>
      </c>
      <c r="N488" s="18">
        <f t="shared" si="15"/>
        <v>1.8870363011918124E-2</v>
      </c>
    </row>
    <row r="489" spans="1:14" ht="18" customHeight="1" x14ac:dyDescent="0.2">
      <c r="A489" s="16" t="str">
        <f>'Fish Use'!A34</f>
        <v>CC4</v>
      </c>
      <c r="B489" s="16" t="str">
        <f>'Fish Use'!B34</f>
        <v>Catherine Creek</v>
      </c>
      <c r="C489" s="16" t="str">
        <f>'Fish Use'!D34</f>
        <v>Chinook</v>
      </c>
      <c r="D489" s="16" t="str">
        <f>'Fish Use'!E34</f>
        <v>Summer Rearing</v>
      </c>
      <c r="E489" s="16" t="str">
        <f>'Vulnerability Mapped'!C66</f>
        <v>Decreased Sediment Quantity</v>
      </c>
      <c r="F489" s="18">
        <f>'Fish Use'!F34</f>
        <v>0.25319999999999998</v>
      </c>
      <c r="G489" s="18">
        <f>Population!D4</f>
        <v>0.21</v>
      </c>
      <c r="H489" s="19">
        <f>'Limiting Factors'!C51</f>
        <v>3.18</v>
      </c>
      <c r="I489" s="18">
        <f>'Limiting Factors'!D51</f>
        <v>0.59050000000000002</v>
      </c>
      <c r="J489" s="17">
        <f>'Vulnerability Mapped'!D66</f>
        <v>12</v>
      </c>
      <c r="K489" s="17">
        <f>'Vulnerability Mapped'!E66</f>
        <v>12</v>
      </c>
      <c r="L489" s="18">
        <f>'Vulnerability Mapped'!H66</f>
        <v>0.29285714299999999</v>
      </c>
      <c r="M489" s="18">
        <f t="shared" si="14"/>
        <v>4.3786418592787799E-2</v>
      </c>
      <c r="N489" s="18">
        <f t="shared" si="15"/>
        <v>9.1951479044854369E-3</v>
      </c>
    </row>
    <row r="490" spans="1:14" ht="18" customHeight="1" x14ac:dyDescent="0.2">
      <c r="A490" s="16" t="str">
        <f>'Fish Use'!A34</f>
        <v>CC4</v>
      </c>
      <c r="B490" s="16" t="str">
        <f>'Fish Use'!B34</f>
        <v>Catherine Creek</v>
      </c>
      <c r="C490" s="16" t="str">
        <f>'Fish Use'!D34</f>
        <v>Chinook</v>
      </c>
      <c r="D490" s="16" t="str">
        <f>'Fish Use'!E34</f>
        <v>Summer Rearing</v>
      </c>
      <c r="E490" s="16" t="str">
        <f>'Vulnerability Mapped'!C69</f>
        <v>Increased Sediment Quantity</v>
      </c>
      <c r="F490" s="18">
        <f>'Fish Use'!F34</f>
        <v>0.25319999999999998</v>
      </c>
      <c r="G490" s="18">
        <f>Population!D4</f>
        <v>0.21</v>
      </c>
      <c r="H490" s="19">
        <f>'Limiting Factors'!C52</f>
        <v>3.78</v>
      </c>
      <c r="I490" s="18">
        <f>'Limiting Factors'!D52</f>
        <v>0.72550000000000003</v>
      </c>
      <c r="J490" s="17">
        <f>'Vulnerability Mapped'!D69</f>
        <v>14</v>
      </c>
      <c r="K490" s="17">
        <f>'Vulnerability Mapped'!E69</f>
        <v>14</v>
      </c>
      <c r="L490" s="18">
        <f>'Vulnerability Mapped'!H69</f>
        <v>0.164285714</v>
      </c>
      <c r="M490" s="18">
        <f t="shared" si="14"/>
        <v>3.0178727090372399E-2</v>
      </c>
      <c r="N490" s="18">
        <f t="shared" si="15"/>
        <v>6.3375326889782034E-3</v>
      </c>
    </row>
    <row r="491" spans="1:14" ht="18" customHeight="1" x14ac:dyDescent="0.2">
      <c r="A491" s="16" t="str">
        <f>'Fish Use'!A34</f>
        <v>CC4</v>
      </c>
      <c r="B491" s="16" t="str">
        <f>'Fish Use'!B34</f>
        <v>Catherine Creek</v>
      </c>
      <c r="C491" s="16" t="str">
        <f>'Fish Use'!D34</f>
        <v>Chinook</v>
      </c>
      <c r="D491" s="16" t="str">
        <f>'Fish Use'!E34</f>
        <v>Summer Rearing</v>
      </c>
      <c r="E491" s="16" t="str">
        <f>'Vulnerability Mapped'!C74</f>
        <v>Summer Water Temperature</v>
      </c>
      <c r="F491" s="18">
        <f>'Fish Use'!F34</f>
        <v>0.25319999999999998</v>
      </c>
      <c r="G491" s="18">
        <f>Population!D4</f>
        <v>0.21</v>
      </c>
      <c r="H491" s="19">
        <f>'Limiting Factors'!C59</f>
        <v>3.63</v>
      </c>
      <c r="I491" s="18">
        <f>'Limiting Factors'!D59</f>
        <v>0.69174999999999998</v>
      </c>
      <c r="J491" s="17">
        <f>'Vulnerability Mapped'!D74</f>
        <v>1</v>
      </c>
      <c r="K491" s="17">
        <f>'Vulnerability Mapped'!E74</f>
        <v>1</v>
      </c>
      <c r="L491" s="18">
        <f>'Vulnerability Mapped'!H74</f>
        <v>1</v>
      </c>
      <c r="M491" s="18">
        <f t="shared" si="14"/>
        <v>0.17515109999999998</v>
      </c>
      <c r="N491" s="18">
        <f t="shared" si="15"/>
        <v>3.6781730999999991E-2</v>
      </c>
    </row>
    <row r="492" spans="1:14" ht="18" customHeight="1" x14ac:dyDescent="0.2">
      <c r="A492" s="16" t="str">
        <f>'Fish Use'!A34</f>
        <v>CC4</v>
      </c>
      <c r="B492" s="16" t="str">
        <f>'Fish Use'!B34</f>
        <v>Catherine Creek</v>
      </c>
      <c r="C492" s="16" t="str">
        <f>'Fish Use'!D34</f>
        <v>Chinook</v>
      </c>
      <c r="D492" s="16" t="str">
        <f>'Fish Use'!E34</f>
        <v>Summer Rearing</v>
      </c>
      <c r="E492" s="16" t="str">
        <f>'Vulnerability Mapped'!C76</f>
        <v>Winter Water Temperature</v>
      </c>
      <c r="F492" s="18">
        <f>'Fish Use'!F34</f>
        <v>0.25319999999999998</v>
      </c>
      <c r="G492" s="18">
        <f>Population!D4</f>
        <v>0.21</v>
      </c>
      <c r="H492" s="19">
        <f>'Limiting Factors'!C60</f>
        <v>3.56</v>
      </c>
      <c r="I492" s="18">
        <f>'Limiting Factors'!D60</f>
        <v>0.67600000000000005</v>
      </c>
      <c r="J492" s="17">
        <f>'Vulnerability Mapped'!D76</f>
        <v>15</v>
      </c>
      <c r="K492" s="17">
        <f>'Vulnerability Mapped'!E76</f>
        <v>15</v>
      </c>
      <c r="L492" s="18">
        <f>'Vulnerability Mapped'!H76</f>
        <v>0.1</v>
      </c>
      <c r="M492" s="18">
        <f t="shared" si="14"/>
        <v>1.7116320000000001E-2</v>
      </c>
      <c r="N492" s="18">
        <f t="shared" si="15"/>
        <v>3.5944271999999999E-3</v>
      </c>
    </row>
    <row r="493" spans="1:14" ht="18" customHeight="1" x14ac:dyDescent="0.2">
      <c r="A493" s="16" t="str">
        <f>'Fish Use'!A34</f>
        <v>CC4</v>
      </c>
      <c r="B493" s="16" t="str">
        <f>'Fish Use'!B34</f>
        <v>Catherine Creek</v>
      </c>
      <c r="C493" s="16" t="str">
        <f>'Fish Use'!D34</f>
        <v>Chinook</v>
      </c>
      <c r="D493" s="16" t="str">
        <f>'Fish Use'!E34</f>
        <v>Summer Rearing</v>
      </c>
      <c r="E493" s="16" t="str">
        <f>'Vulnerability Mapped'!C75</f>
        <v>Water Quality</v>
      </c>
      <c r="F493" s="18">
        <f>'Fish Use'!F34</f>
        <v>0.25319999999999998</v>
      </c>
      <c r="G493" s="18">
        <f>Population!D4</f>
        <v>0.21</v>
      </c>
      <c r="H493" s="19">
        <f>'Limiting Factors'!C61</f>
        <v>3.3</v>
      </c>
      <c r="I493" s="18">
        <f>'Limiting Factors'!D61</f>
        <v>0.61750000000000005</v>
      </c>
      <c r="J493" s="17">
        <f>'Vulnerability Mapped'!D75</f>
        <v>9</v>
      </c>
      <c r="K493" s="17">
        <f>'Vulnerability Mapped'!E75</f>
        <v>9</v>
      </c>
      <c r="L493" s="18">
        <f>'Vulnerability Mapped'!H75</f>
        <v>0.485714286</v>
      </c>
      <c r="M493" s="18">
        <f t="shared" si="14"/>
        <v>7.5941914330385996E-2</v>
      </c>
      <c r="N493" s="18">
        <f t="shared" si="15"/>
        <v>1.5947802009381059E-2</v>
      </c>
    </row>
    <row r="494" spans="1:14" ht="18" customHeight="1" x14ac:dyDescent="0.2">
      <c r="A494" s="16" t="str">
        <f>'Fish Use'!A34</f>
        <v>CC4</v>
      </c>
      <c r="B494" s="16" t="str">
        <f>'Fish Use'!B34</f>
        <v>Catherine Creek</v>
      </c>
      <c r="C494" s="16" t="str">
        <f>'Fish Use'!D34</f>
        <v>Chinook</v>
      </c>
      <c r="D494" s="16" t="str">
        <f>'Fish Use'!E34</f>
        <v>Summer Rearing</v>
      </c>
      <c r="E494" s="16" t="str">
        <f>'Vulnerability Mapped'!C71</f>
        <v>Predation</v>
      </c>
      <c r="F494" s="18">
        <f>'Fish Use'!F34</f>
        <v>0.25319999999999998</v>
      </c>
      <c r="G494" s="18">
        <f>Population!D4</f>
        <v>0.21</v>
      </c>
      <c r="H494" s="19">
        <f>'Limiting Factors'!C54</f>
        <v>1.82</v>
      </c>
      <c r="I494" s="18">
        <f>'Limiting Factors'!D54</f>
        <v>0.28449999999999998</v>
      </c>
      <c r="J494" s="17">
        <f>'Vulnerability Mapped'!D71</f>
        <v>13</v>
      </c>
      <c r="K494" s="17">
        <f>'Vulnerability Mapped'!E71</f>
        <v>13</v>
      </c>
      <c r="L494" s="18">
        <f>'Vulnerability Mapped'!H71</f>
        <v>0.22857142899999999</v>
      </c>
      <c r="M494" s="18">
        <f t="shared" si="14"/>
        <v>1.6465234316586596E-2</v>
      </c>
      <c r="N494" s="18">
        <f t="shared" si="15"/>
        <v>3.457699206483185E-3</v>
      </c>
    </row>
    <row r="495" spans="1:14" ht="18" customHeight="1" x14ac:dyDescent="0.2">
      <c r="A495" s="16" t="str">
        <f>'Fish Use'!A34</f>
        <v>CC4</v>
      </c>
      <c r="B495" s="16" t="str">
        <f>'Fish Use'!B34</f>
        <v>Catherine Creek</v>
      </c>
      <c r="C495" s="16" t="str">
        <f>'Fish Use'!D34</f>
        <v>Chinook</v>
      </c>
      <c r="D495" s="16" t="str">
        <f>'Fish Use'!E34</f>
        <v>Summer Rearing</v>
      </c>
      <c r="E495" s="16" t="str">
        <f>'Vulnerability Mapped'!C63</f>
        <v>Altered Primary Productivity</v>
      </c>
      <c r="F495" s="18">
        <f>'Fish Use'!F34</f>
        <v>0.25319999999999998</v>
      </c>
      <c r="G495" s="18">
        <f>Population!D4</f>
        <v>0.21</v>
      </c>
      <c r="H495" s="19">
        <f>'Limiting Factors'!C55</f>
        <v>2.52</v>
      </c>
      <c r="I495" s="18">
        <f>'Limiting Factors'!D55</f>
        <v>0.442</v>
      </c>
      <c r="J495" s="17">
        <f>'Vulnerability Mapped'!D63</f>
        <v>8</v>
      </c>
      <c r="K495" s="17">
        <f>'Vulnerability Mapped'!E63</f>
        <v>8</v>
      </c>
      <c r="L495" s="18">
        <f>'Vulnerability Mapped'!H63</f>
        <v>0.55000000000000004</v>
      </c>
      <c r="M495" s="18">
        <f t="shared" si="14"/>
        <v>6.1552920000000004E-2</v>
      </c>
      <c r="N495" s="18">
        <f t="shared" si="15"/>
        <v>1.29261132E-2</v>
      </c>
    </row>
    <row r="496" spans="1:14" ht="18" customHeight="1" x14ac:dyDescent="0.2">
      <c r="A496" s="16" t="str">
        <f>'Fish Use'!A34</f>
        <v>CC4</v>
      </c>
      <c r="B496" s="16" t="str">
        <f>'Fish Use'!B34</f>
        <v>Catherine Creek</v>
      </c>
      <c r="C496" s="16" t="str">
        <f>'Fish Use'!D34</f>
        <v>Chinook</v>
      </c>
      <c r="D496" s="16" t="str">
        <f>'Fish Use'!E34</f>
        <v>Summer Rearing</v>
      </c>
      <c r="E496" s="16" t="str">
        <f>'Vulnerability Mapped'!C70</f>
        <v>Non-Native Species Interactions and Competition</v>
      </c>
      <c r="F496" s="18">
        <f>'Fish Use'!F34</f>
        <v>0.25319999999999998</v>
      </c>
      <c r="G496" s="18">
        <f>Population!D4</f>
        <v>0.21</v>
      </c>
      <c r="H496" s="19">
        <f>'Limiting Factors'!C56</f>
        <v>1.59</v>
      </c>
      <c r="I496" s="18">
        <f>'Limiting Factors'!D56</f>
        <v>0.23275000000000001</v>
      </c>
      <c r="J496" s="17">
        <f>'Vulnerability Mapped'!D70</f>
        <v>11</v>
      </c>
      <c r="K496" s="17">
        <f>'Vulnerability Mapped'!E70</f>
        <v>11</v>
      </c>
      <c r="L496" s="18">
        <f>'Vulnerability Mapped'!H70</f>
        <v>0.35714285699999998</v>
      </c>
      <c r="M496" s="18">
        <f t="shared" si="14"/>
        <v>2.1047249991581099E-2</v>
      </c>
      <c r="N496" s="18">
        <f t="shared" si="15"/>
        <v>4.4199224982320309E-3</v>
      </c>
    </row>
    <row r="497" spans="1:14" ht="18" customHeight="1" x14ac:dyDescent="0.2">
      <c r="A497" s="16" t="str">
        <f>'Fish Use'!A35</f>
        <v>CC4</v>
      </c>
      <c r="B497" s="16" t="str">
        <f>'Fish Use'!B35</f>
        <v>Catherine Creek</v>
      </c>
      <c r="C497" s="16" t="str">
        <f>'Fish Use'!D35</f>
        <v>Chinook</v>
      </c>
      <c r="D497" s="16" t="str">
        <f>'Fish Use'!E35</f>
        <v>Migration</v>
      </c>
      <c r="E497" s="16" t="str">
        <f>'Vulnerability Mapped'!C34</f>
        <v>Anthropogenic Barriers</v>
      </c>
      <c r="F497" s="18">
        <f>'Fish Use'!F35</f>
        <v>0.25319999999999998</v>
      </c>
      <c r="G497" s="18">
        <f>Population!D8</f>
        <v>0.3</v>
      </c>
      <c r="H497" s="19">
        <f>'Limiting Factors'!C53</f>
        <v>4.6399999999999997</v>
      </c>
      <c r="I497" s="18">
        <f>'Limiting Factors'!D53</f>
        <v>0.91900000000000004</v>
      </c>
      <c r="J497" s="17">
        <f>'Vulnerability Mapped'!D34</f>
        <v>2</v>
      </c>
      <c r="K497" s="17">
        <f>'Vulnerability Mapped'!E34</f>
        <v>13</v>
      </c>
      <c r="L497" s="18">
        <f>'Vulnerability Mapped'!H34</f>
        <v>0.93571428599999995</v>
      </c>
      <c r="M497" s="18">
        <f t="shared" si="14"/>
        <v>0.21773210578076879</v>
      </c>
      <c r="N497" s="18">
        <f t="shared" si="15"/>
        <v>6.5319631734230638E-2</v>
      </c>
    </row>
    <row r="498" spans="1:14" ht="18" customHeight="1" x14ac:dyDescent="0.2">
      <c r="A498" s="16" t="str">
        <f>'Fish Use'!A35</f>
        <v>CC4</v>
      </c>
      <c r="B498" s="16" t="str">
        <f>'Fish Use'!B35</f>
        <v>Catherine Creek</v>
      </c>
      <c r="C498" s="16" t="str">
        <f>'Fish Use'!D35</f>
        <v>Chinook</v>
      </c>
      <c r="D498" s="16" t="str">
        <f>'Fish Use'!E35</f>
        <v>Migration</v>
      </c>
      <c r="E498" s="16" t="str">
        <f>'Vulnerability Mapped'!C42</f>
        <v>Riparian Condition</v>
      </c>
      <c r="F498" s="18">
        <f>'Fish Use'!F35</f>
        <v>0.25319999999999998</v>
      </c>
      <c r="G498" s="18">
        <f>Population!D8</f>
        <v>0.3</v>
      </c>
      <c r="H498" s="19">
        <f>'Limiting Factors'!C47</f>
        <v>3.31</v>
      </c>
      <c r="I498" s="18">
        <f>'Limiting Factors'!D47</f>
        <v>0.61975000000000002</v>
      </c>
      <c r="J498" s="17">
        <f>'Vulnerability Mapped'!D42</f>
        <v>9</v>
      </c>
      <c r="K498" s="17">
        <f>'Vulnerability Mapped'!E42</f>
        <v>14</v>
      </c>
      <c r="L498" s="18">
        <f>'Vulnerability Mapped'!H42</f>
        <v>0.485714286</v>
      </c>
      <c r="M498" s="18">
        <f t="shared" si="14"/>
        <v>7.6218625759120195E-2</v>
      </c>
      <c r="N498" s="18">
        <f t="shared" si="15"/>
        <v>2.2865587727736059E-2</v>
      </c>
    </row>
    <row r="499" spans="1:14" ht="18" customHeight="1" x14ac:dyDescent="0.2">
      <c r="A499" s="16" t="str">
        <f>'Fish Use'!A35</f>
        <v>CC4</v>
      </c>
      <c r="B499" s="16" t="str">
        <f>'Fish Use'!B35</f>
        <v>Catherine Creek</v>
      </c>
      <c r="C499" s="16" t="str">
        <f>'Fish Use'!D35</f>
        <v>Chinook</v>
      </c>
      <c r="D499" s="16" t="str">
        <f>'Fish Use'!E35</f>
        <v>Migration</v>
      </c>
      <c r="E499" s="16" t="str">
        <f>'Vulnerability Mapped'!C38</f>
        <v>Floodplain Condition</v>
      </c>
      <c r="F499" s="18">
        <f>'Fish Use'!F35</f>
        <v>0.25319999999999998</v>
      </c>
      <c r="G499" s="18">
        <f>Population!D8</f>
        <v>0.3</v>
      </c>
      <c r="H499" s="19">
        <f>'Limiting Factors'!C48</f>
        <v>3.44</v>
      </c>
      <c r="I499" s="18">
        <f>'Limiting Factors'!D48</f>
        <v>0.64900000000000002</v>
      </c>
      <c r="J499" s="17">
        <f>'Vulnerability Mapped'!D38</f>
        <v>6</v>
      </c>
      <c r="K499" s="17">
        <f>'Vulnerability Mapped'!E38</f>
        <v>8</v>
      </c>
      <c r="L499" s="18">
        <f>'Vulnerability Mapped'!H38</f>
        <v>0.678571429</v>
      </c>
      <c r="M499" s="18">
        <f t="shared" si="14"/>
        <v>0.1115074714989972</v>
      </c>
      <c r="N499" s="18">
        <f t="shared" si="15"/>
        <v>3.345224144969916E-2</v>
      </c>
    </row>
    <row r="500" spans="1:14" ht="18" customHeight="1" x14ac:dyDescent="0.2">
      <c r="A500" s="16" t="str">
        <f>'Fish Use'!A35</f>
        <v>CC4</v>
      </c>
      <c r="B500" s="16" t="str">
        <f>'Fish Use'!B35</f>
        <v>Catherine Creek</v>
      </c>
      <c r="C500" s="16" t="str">
        <f>'Fish Use'!D35</f>
        <v>Chinook</v>
      </c>
      <c r="D500" s="16" t="str">
        <f>'Fish Use'!E35</f>
        <v>Migration</v>
      </c>
      <c r="E500" s="16" t="str">
        <f>'Vulnerability Mapped'!C43</f>
        <v>Side Channel and Wetland Habitat</v>
      </c>
      <c r="F500" s="18">
        <f>'Fish Use'!F35</f>
        <v>0.25319999999999998</v>
      </c>
      <c r="G500" s="18">
        <f>Population!D8</f>
        <v>0.3</v>
      </c>
      <c r="H500" s="19">
        <f>'Limiting Factors'!C49</f>
        <v>3.73</v>
      </c>
      <c r="I500" s="18">
        <f>'Limiting Factors'!D49</f>
        <v>0.71425000000000005</v>
      </c>
      <c r="J500" s="17">
        <f>'Vulnerability Mapped'!D43</f>
        <v>7</v>
      </c>
      <c r="K500" s="17">
        <f>'Vulnerability Mapped'!E43</f>
        <v>7</v>
      </c>
      <c r="L500" s="18">
        <f>'Vulnerability Mapped'!H43</f>
        <v>0.61428571399999998</v>
      </c>
      <c r="M500" s="18">
        <f t="shared" si="14"/>
        <v>0.1110924042340434</v>
      </c>
      <c r="N500" s="18">
        <f t="shared" si="15"/>
        <v>3.3327721270213016E-2</v>
      </c>
    </row>
    <row r="501" spans="1:14" ht="18" customHeight="1" x14ac:dyDescent="0.2">
      <c r="A501" s="16" t="str">
        <f>'Fish Use'!A35</f>
        <v>CC4</v>
      </c>
      <c r="B501" s="16" t="str">
        <f>'Fish Use'!B35</f>
        <v>Catherine Creek</v>
      </c>
      <c r="C501" s="16" t="str">
        <f>'Fish Use'!D35</f>
        <v>Chinook</v>
      </c>
      <c r="D501" s="16" t="str">
        <f>'Fish Use'!E35</f>
        <v>Migration</v>
      </c>
      <c r="E501" s="16" t="str">
        <f>'Vulnerability Mapped'!C35</f>
        <v>Channel and Habitat Structure</v>
      </c>
      <c r="F501" s="18">
        <f>'Fish Use'!F35</f>
        <v>0.25319999999999998</v>
      </c>
      <c r="G501" s="18">
        <f>Population!D8</f>
        <v>0.3</v>
      </c>
      <c r="H501" s="19">
        <f>'Limiting Factors'!C50</f>
        <v>3.73</v>
      </c>
      <c r="I501" s="18">
        <f>'Limiting Factors'!D50</f>
        <v>0.71425000000000005</v>
      </c>
      <c r="J501" s="17">
        <f>'Vulnerability Mapped'!D35</f>
        <v>3</v>
      </c>
      <c r="K501" s="17">
        <f>'Vulnerability Mapped'!E35</f>
        <v>5</v>
      </c>
      <c r="L501" s="18">
        <f>'Vulnerability Mapped'!H35</f>
        <v>0.87142857100000004</v>
      </c>
      <c r="M501" s="18">
        <f t="shared" si="14"/>
        <v>0.15759620135106511</v>
      </c>
      <c r="N501" s="18">
        <f t="shared" si="15"/>
        <v>4.7278860405319534E-2</v>
      </c>
    </row>
    <row r="502" spans="1:14" ht="18" customHeight="1" x14ac:dyDescent="0.2">
      <c r="A502" s="16" t="str">
        <f>'Fish Use'!A35</f>
        <v>CC4</v>
      </c>
      <c r="B502" s="16" t="str">
        <f>'Fish Use'!B35</f>
        <v>Catherine Creek</v>
      </c>
      <c r="C502" s="16" t="str">
        <f>'Fish Use'!D35</f>
        <v>Chinook</v>
      </c>
      <c r="D502" s="16" t="str">
        <f>'Fish Use'!E35</f>
        <v>Migration</v>
      </c>
      <c r="E502" s="16" t="str">
        <f>'Vulnerability Mapped'!C37</f>
        <v>Decreased Water Quantity</v>
      </c>
      <c r="F502" s="18">
        <f>'Fish Use'!F35</f>
        <v>0.25319999999999998</v>
      </c>
      <c r="G502" s="18">
        <f>Population!D8</f>
        <v>0.3</v>
      </c>
      <c r="H502" s="19">
        <f>'Limiting Factors'!C57</f>
        <v>3.63</v>
      </c>
      <c r="I502" s="18">
        <f>'Limiting Factors'!D57</f>
        <v>0.69174999999999998</v>
      </c>
      <c r="J502" s="17">
        <f>'Vulnerability Mapped'!D37</f>
        <v>2</v>
      </c>
      <c r="K502" s="17">
        <f>'Vulnerability Mapped'!E37</f>
        <v>3</v>
      </c>
      <c r="L502" s="18">
        <f>'Vulnerability Mapped'!H37</f>
        <v>0.93571428599999995</v>
      </c>
      <c r="M502" s="18">
        <f t="shared" si="14"/>
        <v>0.16389138647861456</v>
      </c>
      <c r="N502" s="18">
        <f t="shared" si="15"/>
        <v>4.9167415943584369E-2</v>
      </c>
    </row>
    <row r="503" spans="1:14" ht="18" customHeight="1" x14ac:dyDescent="0.2">
      <c r="A503" s="16" t="str">
        <f>'Fish Use'!A35</f>
        <v>CC4</v>
      </c>
      <c r="B503" s="16" t="str">
        <f>'Fish Use'!B35</f>
        <v>Catherine Creek</v>
      </c>
      <c r="C503" s="16" t="str">
        <f>'Fish Use'!D35</f>
        <v>Chinook</v>
      </c>
      <c r="D503" s="16" t="str">
        <f>'Fish Use'!E35</f>
        <v>Migration</v>
      </c>
      <c r="E503" s="16" t="str">
        <f>'Vulnerability Mapped'!C32</f>
        <v>Altered Flow Timing</v>
      </c>
      <c r="F503" s="18">
        <f>'Fish Use'!F35</f>
        <v>0.25319999999999998</v>
      </c>
      <c r="G503" s="18">
        <f>Population!D8</f>
        <v>0.3</v>
      </c>
      <c r="H503" s="19">
        <f>'Limiting Factors'!C58</f>
        <v>2.88</v>
      </c>
      <c r="I503" s="18">
        <f>'Limiting Factors'!D58</f>
        <v>0.52300000000000002</v>
      </c>
      <c r="J503" s="17">
        <f>'Vulnerability Mapped'!D32</f>
        <v>4</v>
      </c>
      <c r="K503" s="17">
        <f>'Vulnerability Mapped'!E32</f>
        <v>4</v>
      </c>
      <c r="L503" s="18">
        <f>'Vulnerability Mapped'!H32</f>
        <v>0.80714285699999999</v>
      </c>
      <c r="M503" s="18">
        <f t="shared" si="14"/>
        <v>0.10688476283822521</v>
      </c>
      <c r="N503" s="18">
        <f t="shared" si="15"/>
        <v>3.2065428851467563E-2</v>
      </c>
    </row>
    <row r="504" spans="1:14" ht="18" customHeight="1" x14ac:dyDescent="0.2">
      <c r="A504" s="16" t="str">
        <f>'Fish Use'!A35</f>
        <v>CC4</v>
      </c>
      <c r="B504" s="16" t="str">
        <f>'Fish Use'!B35</f>
        <v>Catherine Creek</v>
      </c>
      <c r="C504" s="16" t="str">
        <f>'Fish Use'!D35</f>
        <v>Chinook</v>
      </c>
      <c r="D504" s="16" t="str">
        <f>'Fish Use'!E35</f>
        <v>Migration</v>
      </c>
      <c r="E504" s="16" t="str">
        <f>'Vulnerability Mapped'!C36</f>
        <v>Decreased Sediment Quantity</v>
      </c>
      <c r="F504" s="18">
        <f>'Fish Use'!F35</f>
        <v>0.25319999999999998</v>
      </c>
      <c r="G504" s="18">
        <f>Population!D8</f>
        <v>0.3</v>
      </c>
      <c r="H504" s="19">
        <f>'Limiting Factors'!C51</f>
        <v>3.18</v>
      </c>
      <c r="I504" s="18">
        <f>'Limiting Factors'!D51</f>
        <v>0.59050000000000002</v>
      </c>
      <c r="J504" s="17">
        <f>'Vulnerability Mapped'!D36</f>
        <v>11</v>
      </c>
      <c r="K504" s="17">
        <f>'Vulnerability Mapped'!E36</f>
        <v>12</v>
      </c>
      <c r="L504" s="18">
        <f>'Vulnerability Mapped'!H36</f>
        <v>0.35714285699999998</v>
      </c>
      <c r="M504" s="18">
        <f t="shared" si="14"/>
        <v>5.3398071407212193E-2</v>
      </c>
      <c r="N504" s="18">
        <f t="shared" si="15"/>
        <v>1.6019421422163657E-2</v>
      </c>
    </row>
    <row r="505" spans="1:14" ht="18" customHeight="1" x14ac:dyDescent="0.2">
      <c r="A505" s="16" t="str">
        <f>'Fish Use'!A35</f>
        <v>CC4</v>
      </c>
      <c r="B505" s="16" t="str">
        <f>'Fish Use'!B35</f>
        <v>Catherine Creek</v>
      </c>
      <c r="C505" s="16" t="str">
        <f>'Fish Use'!D35</f>
        <v>Chinook</v>
      </c>
      <c r="D505" s="16" t="str">
        <f>'Fish Use'!E35</f>
        <v>Migration</v>
      </c>
      <c r="E505" s="16" t="str">
        <f>'Vulnerability Mapped'!C39</f>
        <v>Increased Sediment Quantity</v>
      </c>
      <c r="F505" s="18">
        <f>'Fish Use'!F35</f>
        <v>0.25319999999999998</v>
      </c>
      <c r="G505" s="18">
        <f>Population!D8</f>
        <v>0.3</v>
      </c>
      <c r="H505" s="19">
        <f>'Limiting Factors'!C52</f>
        <v>3.78</v>
      </c>
      <c r="I505" s="18">
        <f>'Limiting Factors'!D52</f>
        <v>0.72550000000000003</v>
      </c>
      <c r="J505" s="17">
        <f>'Vulnerability Mapped'!D39</f>
        <v>10</v>
      </c>
      <c r="K505" s="17">
        <f>'Vulnerability Mapped'!E39</f>
        <v>11</v>
      </c>
      <c r="L505" s="18">
        <f>'Vulnerability Mapped'!H39</f>
        <v>0.42142857099999997</v>
      </c>
      <c r="M505" s="18">
        <f t="shared" si="14"/>
        <v>7.7414995635558592E-2</v>
      </c>
      <c r="N505" s="18">
        <f t="shared" si="15"/>
        <v>2.3224498690667578E-2</v>
      </c>
    </row>
    <row r="506" spans="1:14" ht="18" customHeight="1" x14ac:dyDescent="0.2">
      <c r="A506" s="16" t="str">
        <f>'Fish Use'!A35</f>
        <v>CC4</v>
      </c>
      <c r="B506" s="16" t="str">
        <f>'Fish Use'!B35</f>
        <v>Catherine Creek</v>
      </c>
      <c r="C506" s="16" t="str">
        <f>'Fish Use'!D35</f>
        <v>Chinook</v>
      </c>
      <c r="D506" s="16" t="str">
        <f>'Fish Use'!E35</f>
        <v>Migration</v>
      </c>
      <c r="E506" s="16" t="str">
        <f>'Vulnerability Mapped'!C44</f>
        <v>Summer Water Temperature</v>
      </c>
      <c r="F506" s="18">
        <f>'Fish Use'!F35</f>
        <v>0.25319999999999998</v>
      </c>
      <c r="G506" s="18">
        <f>Population!D8</f>
        <v>0.3</v>
      </c>
      <c r="H506" s="19">
        <f>'Limiting Factors'!C59</f>
        <v>3.63</v>
      </c>
      <c r="I506" s="18">
        <f>'Limiting Factors'!D59</f>
        <v>0.69174999999999998</v>
      </c>
      <c r="J506" s="17">
        <f>'Vulnerability Mapped'!D44</f>
        <v>1</v>
      </c>
      <c r="K506" s="17">
        <f>'Vulnerability Mapped'!E44</f>
        <v>15</v>
      </c>
      <c r="L506" s="18">
        <f>'Vulnerability Mapped'!H44</f>
        <v>1</v>
      </c>
      <c r="M506" s="18">
        <f t="shared" si="14"/>
        <v>0.17515109999999998</v>
      </c>
      <c r="N506" s="18">
        <f t="shared" si="15"/>
        <v>5.2545329999999994E-2</v>
      </c>
    </row>
    <row r="507" spans="1:14" ht="18" customHeight="1" x14ac:dyDescent="0.2">
      <c r="A507" s="16" t="str">
        <f>'Fish Use'!A35</f>
        <v>CC4</v>
      </c>
      <c r="B507" s="16" t="str">
        <f>'Fish Use'!B35</f>
        <v>Catherine Creek</v>
      </c>
      <c r="C507" s="16" t="str">
        <f>'Fish Use'!D35</f>
        <v>Chinook</v>
      </c>
      <c r="D507" s="16" t="str">
        <f>'Fish Use'!E35</f>
        <v>Migration</v>
      </c>
      <c r="E507" s="16" t="str">
        <f>'Vulnerability Mapped'!C46</f>
        <v>Winter Water Temperature</v>
      </c>
      <c r="F507" s="18">
        <f>'Fish Use'!F35</f>
        <v>0.25319999999999998</v>
      </c>
      <c r="G507" s="18">
        <f>Population!D8</f>
        <v>0.3</v>
      </c>
      <c r="H507" s="19">
        <f>'Limiting Factors'!C60</f>
        <v>3.56</v>
      </c>
      <c r="I507" s="18">
        <f>'Limiting Factors'!D60</f>
        <v>0.67600000000000005</v>
      </c>
      <c r="J507" s="17">
        <f>'Vulnerability Mapped'!D46</f>
        <v>9</v>
      </c>
      <c r="K507" s="17">
        <f>'Vulnerability Mapped'!E46</f>
        <v>15</v>
      </c>
      <c r="L507" s="18">
        <f>'Vulnerability Mapped'!H46</f>
        <v>0.485714286</v>
      </c>
      <c r="M507" s="18">
        <f t="shared" si="14"/>
        <v>8.3136411477475192E-2</v>
      </c>
      <c r="N507" s="18">
        <f t="shared" si="15"/>
        <v>2.4940923443242558E-2</v>
      </c>
    </row>
    <row r="508" spans="1:14" ht="18" customHeight="1" x14ac:dyDescent="0.2">
      <c r="A508" s="16" t="str">
        <f>'Fish Use'!A35</f>
        <v>CC4</v>
      </c>
      <c r="B508" s="16" t="str">
        <f>'Fish Use'!B35</f>
        <v>Catherine Creek</v>
      </c>
      <c r="C508" s="16" t="str">
        <f>'Fish Use'!D35</f>
        <v>Chinook</v>
      </c>
      <c r="D508" s="16" t="str">
        <f>'Fish Use'!E35</f>
        <v>Migration</v>
      </c>
      <c r="E508" s="16" t="str">
        <f>'Vulnerability Mapped'!C45</f>
        <v>Water Quality</v>
      </c>
      <c r="F508" s="18">
        <f>'Fish Use'!F35</f>
        <v>0.25319999999999998</v>
      </c>
      <c r="G508" s="18">
        <f>Population!D8</f>
        <v>0.3</v>
      </c>
      <c r="H508" s="19">
        <f>'Limiting Factors'!C61</f>
        <v>3.3</v>
      </c>
      <c r="I508" s="18">
        <f>'Limiting Factors'!D61</f>
        <v>0.61750000000000005</v>
      </c>
      <c r="J508" s="17">
        <f>'Vulnerability Mapped'!D45</f>
        <v>5</v>
      </c>
      <c r="K508" s="17">
        <f>'Vulnerability Mapped'!E45</f>
        <v>6</v>
      </c>
      <c r="L508" s="18">
        <f>'Vulnerability Mapped'!H45</f>
        <v>0.74285714300000005</v>
      </c>
      <c r="M508" s="18">
        <f t="shared" si="14"/>
        <v>0.11614645716519301</v>
      </c>
      <c r="N508" s="18">
        <f t="shared" si="15"/>
        <v>3.4843937149557899E-2</v>
      </c>
    </row>
    <row r="509" spans="1:14" ht="18" customHeight="1" x14ac:dyDescent="0.2">
      <c r="A509" s="16" t="str">
        <f>'Fish Use'!A35</f>
        <v>CC4</v>
      </c>
      <c r="B509" s="16" t="str">
        <f>'Fish Use'!B35</f>
        <v>Catherine Creek</v>
      </c>
      <c r="C509" s="16" t="str">
        <f>'Fish Use'!D35</f>
        <v>Chinook</v>
      </c>
      <c r="D509" s="16" t="str">
        <f>'Fish Use'!E35</f>
        <v>Migration</v>
      </c>
      <c r="E509" s="16" t="str">
        <f>'Vulnerability Mapped'!C41</f>
        <v>Predation</v>
      </c>
      <c r="F509" s="18">
        <f>'Fish Use'!F35</f>
        <v>0.25319999999999998</v>
      </c>
      <c r="G509" s="18">
        <f>Population!D8</f>
        <v>0.3</v>
      </c>
      <c r="H509" s="19">
        <f>'Limiting Factors'!C54</f>
        <v>1.82</v>
      </c>
      <c r="I509" s="18">
        <f>'Limiting Factors'!D54</f>
        <v>0.28449999999999998</v>
      </c>
      <c r="J509" s="17">
        <f>'Vulnerability Mapped'!D41</f>
        <v>1</v>
      </c>
      <c r="K509" s="17">
        <f>'Vulnerability Mapped'!E41</f>
        <v>14</v>
      </c>
      <c r="L509" s="18">
        <f>'Vulnerability Mapped'!H41</f>
        <v>1</v>
      </c>
      <c r="M509" s="18">
        <f t="shared" si="14"/>
        <v>7.2035399999999986E-2</v>
      </c>
      <c r="N509" s="18">
        <f t="shared" si="15"/>
        <v>2.1610619999999994E-2</v>
      </c>
    </row>
    <row r="510" spans="1:14" ht="18" customHeight="1" x14ac:dyDescent="0.2">
      <c r="A510" s="16" t="str">
        <f>'Fish Use'!A35</f>
        <v>CC4</v>
      </c>
      <c r="B510" s="16" t="str">
        <f>'Fish Use'!B35</f>
        <v>Catherine Creek</v>
      </c>
      <c r="C510" s="16" t="str">
        <f>'Fish Use'!D35</f>
        <v>Chinook</v>
      </c>
      <c r="D510" s="16" t="str">
        <f>'Fish Use'!E35</f>
        <v>Migration</v>
      </c>
      <c r="E510" s="16" t="str">
        <f>'Vulnerability Mapped'!C33</f>
        <v>Altered Primary Productivity</v>
      </c>
      <c r="F510" s="18">
        <f>'Fish Use'!F35</f>
        <v>0.25319999999999998</v>
      </c>
      <c r="G510" s="18">
        <f>Population!D8</f>
        <v>0.3</v>
      </c>
      <c r="H510" s="19">
        <f>'Limiting Factors'!C55</f>
        <v>2.52</v>
      </c>
      <c r="I510" s="18">
        <f>'Limiting Factors'!D55</f>
        <v>0.442</v>
      </c>
      <c r="J510" s="17">
        <f>'Vulnerability Mapped'!D33</f>
        <v>10</v>
      </c>
      <c r="K510" s="17">
        <f>'Vulnerability Mapped'!E33</f>
        <v>13</v>
      </c>
      <c r="L510" s="18">
        <f>'Vulnerability Mapped'!H33</f>
        <v>0.42142857099999997</v>
      </c>
      <c r="M510" s="18">
        <f t="shared" si="14"/>
        <v>4.7163925666322395E-2</v>
      </c>
      <c r="N510" s="18">
        <f t="shared" si="15"/>
        <v>1.4149177699896718E-2</v>
      </c>
    </row>
    <row r="511" spans="1:14" ht="18" customHeight="1" x14ac:dyDescent="0.2">
      <c r="A511" s="16" t="str">
        <f>'Fish Use'!A35</f>
        <v>CC4</v>
      </c>
      <c r="B511" s="16" t="str">
        <f>'Fish Use'!B35</f>
        <v>Catherine Creek</v>
      </c>
      <c r="C511" s="16" t="str">
        <f>'Fish Use'!D35</f>
        <v>Chinook</v>
      </c>
      <c r="D511" s="16" t="str">
        <f>'Fish Use'!E35</f>
        <v>Migration</v>
      </c>
      <c r="E511" s="16" t="str">
        <f>'Vulnerability Mapped'!C40</f>
        <v>Non-Native Species Interactions and Competition</v>
      </c>
      <c r="F511" s="18">
        <f>'Fish Use'!F35</f>
        <v>0.25319999999999998</v>
      </c>
      <c r="G511" s="18">
        <f>Population!D8</f>
        <v>0.3</v>
      </c>
      <c r="H511" s="19">
        <f>'Limiting Factors'!C56</f>
        <v>1.59</v>
      </c>
      <c r="I511" s="18">
        <f>'Limiting Factors'!D56</f>
        <v>0.23275000000000001</v>
      </c>
      <c r="J511" s="17">
        <f>'Vulnerability Mapped'!D40</f>
        <v>8</v>
      </c>
      <c r="K511" s="17">
        <f>'Vulnerability Mapped'!E40</f>
        <v>12</v>
      </c>
      <c r="L511" s="18">
        <f>'Vulnerability Mapped'!H40</f>
        <v>0.55000000000000004</v>
      </c>
      <c r="M511" s="18">
        <f t="shared" si="14"/>
        <v>3.2412765000000003E-2</v>
      </c>
      <c r="N511" s="18">
        <f t="shared" si="15"/>
        <v>9.7238295000000013E-3</v>
      </c>
    </row>
    <row r="512" spans="1:14" ht="18" customHeight="1" x14ac:dyDescent="0.2">
      <c r="A512" s="16" t="str">
        <f>'Fish Use'!A36</f>
        <v>CC4</v>
      </c>
      <c r="B512" s="16" t="str">
        <f>'Fish Use'!B36</f>
        <v>Catherine Creek</v>
      </c>
      <c r="C512" s="16" t="str">
        <f>'Fish Use'!D36</f>
        <v>Steelhead</v>
      </c>
      <c r="D512" s="16" t="str">
        <f>'Fish Use'!E36</f>
        <v>Spawning</v>
      </c>
      <c r="E512" s="16" t="str">
        <f>'Vulnerability Mapped'!C109</f>
        <v>Anthropogenic Barriers</v>
      </c>
      <c r="F512" s="18">
        <f>'Fish Use'!F36</f>
        <v>0.25319999999999998</v>
      </c>
      <c r="G512" s="18">
        <f>Population!D3</f>
        <v>0.25</v>
      </c>
      <c r="H512" s="19">
        <f>'Limiting Factors'!C53</f>
        <v>4.6399999999999997</v>
      </c>
      <c r="I512" s="18">
        <f>'Limiting Factors'!D53</f>
        <v>0.91900000000000004</v>
      </c>
      <c r="J512" s="17">
        <f>'Vulnerability Mapped'!D109</f>
        <v>15</v>
      </c>
      <c r="K512" s="17">
        <f>'Vulnerability Mapped'!E109</f>
        <v>15</v>
      </c>
      <c r="L512" s="18">
        <f>'Vulnerability Mapped'!H109</f>
        <v>0.1</v>
      </c>
      <c r="M512" s="18">
        <f t="shared" si="14"/>
        <v>2.3269080000000001E-2</v>
      </c>
      <c r="N512" s="18">
        <f t="shared" si="15"/>
        <v>5.8172700000000003E-3</v>
      </c>
    </row>
    <row r="513" spans="1:14" ht="18" customHeight="1" x14ac:dyDescent="0.2">
      <c r="A513" s="16" t="str">
        <f>'Fish Use'!A36</f>
        <v>CC4</v>
      </c>
      <c r="B513" s="16" t="str">
        <f>'Fish Use'!B36</f>
        <v>Catherine Creek</v>
      </c>
      <c r="C513" s="16" t="str">
        <f>'Fish Use'!D36</f>
        <v>Steelhead</v>
      </c>
      <c r="D513" s="16" t="str">
        <f>'Fish Use'!E36</f>
        <v>Spawning</v>
      </c>
      <c r="E513" s="16" t="str">
        <f>'Vulnerability Mapped'!C117</f>
        <v>Riparian Condition</v>
      </c>
      <c r="F513" s="18">
        <f>'Fish Use'!F36</f>
        <v>0.25319999999999998</v>
      </c>
      <c r="G513" s="18">
        <f>Population!D3</f>
        <v>0.25</v>
      </c>
      <c r="H513" s="19">
        <f>'Limiting Factors'!C47</f>
        <v>3.31</v>
      </c>
      <c r="I513" s="18">
        <f>'Limiting Factors'!D47</f>
        <v>0.61975000000000002</v>
      </c>
      <c r="J513" s="17">
        <f>'Vulnerability Mapped'!D117</f>
        <v>5</v>
      </c>
      <c r="K513" s="17">
        <f>'Vulnerability Mapped'!E117</f>
        <v>5</v>
      </c>
      <c r="L513" s="18">
        <f>'Vulnerability Mapped'!H117</f>
        <v>0.74285714300000005</v>
      </c>
      <c r="M513" s="18">
        <f t="shared" si="14"/>
        <v>0.11656966287956011</v>
      </c>
      <c r="N513" s="18">
        <f t="shared" si="15"/>
        <v>2.9142415719890027E-2</v>
      </c>
    </row>
    <row r="514" spans="1:14" ht="18" customHeight="1" x14ac:dyDescent="0.2">
      <c r="A514" s="16" t="str">
        <f>'Fish Use'!A36</f>
        <v>CC4</v>
      </c>
      <c r="B514" s="16" t="str">
        <f>'Fish Use'!B36</f>
        <v>Catherine Creek</v>
      </c>
      <c r="C514" s="16" t="str">
        <f>'Fish Use'!D36</f>
        <v>Steelhead</v>
      </c>
      <c r="D514" s="16" t="str">
        <f>'Fish Use'!E36</f>
        <v>Spawning</v>
      </c>
      <c r="E514" s="16" t="str">
        <f>'Vulnerability Mapped'!C113</f>
        <v>Floodplain Condition</v>
      </c>
      <c r="F514" s="18">
        <f>'Fish Use'!F36</f>
        <v>0.25319999999999998</v>
      </c>
      <c r="G514" s="18">
        <f>Population!D3</f>
        <v>0.25</v>
      </c>
      <c r="H514" s="19">
        <f>'Limiting Factors'!C48</f>
        <v>3.44</v>
      </c>
      <c r="I514" s="18">
        <f>'Limiting Factors'!D48</f>
        <v>0.64900000000000002</v>
      </c>
      <c r="J514" s="17">
        <f>'Vulnerability Mapped'!D113</f>
        <v>3</v>
      </c>
      <c r="K514" s="17">
        <f>'Vulnerability Mapped'!E113</f>
        <v>3</v>
      </c>
      <c r="L514" s="18">
        <f>'Vulnerability Mapped'!H113</f>
        <v>0.87142857100000004</v>
      </c>
      <c r="M514" s="18">
        <f t="shared" ref="M514:M577" si="16">F514*I514*L514</f>
        <v>0.14319906850100281</v>
      </c>
      <c r="N514" s="18">
        <f t="shared" ref="N514:N577" si="17">M514*G514</f>
        <v>3.5799767125250702E-2</v>
      </c>
    </row>
    <row r="515" spans="1:14" ht="18" customHeight="1" x14ac:dyDescent="0.2">
      <c r="A515" s="16" t="str">
        <f>'Fish Use'!A36</f>
        <v>CC4</v>
      </c>
      <c r="B515" s="16" t="str">
        <f>'Fish Use'!B36</f>
        <v>Catherine Creek</v>
      </c>
      <c r="C515" s="16" t="str">
        <f>'Fish Use'!D36</f>
        <v>Steelhead</v>
      </c>
      <c r="D515" s="16" t="str">
        <f>'Fish Use'!E36</f>
        <v>Spawning</v>
      </c>
      <c r="E515" s="16" t="str">
        <f>'Vulnerability Mapped'!C118</f>
        <v>Side Channel and Wetland Habitat</v>
      </c>
      <c r="F515" s="18">
        <f>'Fish Use'!F36</f>
        <v>0.25319999999999998</v>
      </c>
      <c r="G515" s="18">
        <f>Population!D3</f>
        <v>0.25</v>
      </c>
      <c r="H515" s="19">
        <f>'Limiting Factors'!C49</f>
        <v>3.73</v>
      </c>
      <c r="I515" s="18">
        <f>'Limiting Factors'!D49</f>
        <v>0.71425000000000005</v>
      </c>
      <c r="J515" s="17">
        <f>'Vulnerability Mapped'!D118</f>
        <v>2</v>
      </c>
      <c r="K515" s="17">
        <f>'Vulnerability Mapped'!E118</f>
        <v>2</v>
      </c>
      <c r="L515" s="18">
        <f>'Vulnerability Mapped'!H118</f>
        <v>0.93571428599999995</v>
      </c>
      <c r="M515" s="18">
        <f t="shared" si="16"/>
        <v>0.16922215076595659</v>
      </c>
      <c r="N515" s="18">
        <f t="shared" si="17"/>
        <v>4.2305537691489148E-2</v>
      </c>
    </row>
    <row r="516" spans="1:14" ht="18" customHeight="1" x14ac:dyDescent="0.2">
      <c r="A516" s="16" t="str">
        <f>'Fish Use'!A36</f>
        <v>CC4</v>
      </c>
      <c r="B516" s="16" t="str">
        <f>'Fish Use'!B36</f>
        <v>Catherine Creek</v>
      </c>
      <c r="C516" s="16" t="str">
        <f>'Fish Use'!D36</f>
        <v>Steelhead</v>
      </c>
      <c r="D516" s="16" t="str">
        <f>'Fish Use'!E36</f>
        <v>Spawning</v>
      </c>
      <c r="E516" s="16" t="str">
        <f>'Vulnerability Mapped'!C110</f>
        <v>Channel and Habitat Structure</v>
      </c>
      <c r="F516" s="18">
        <f>'Fish Use'!F36</f>
        <v>0.25319999999999998</v>
      </c>
      <c r="G516" s="18">
        <f>Population!D3</f>
        <v>0.25</v>
      </c>
      <c r="H516" s="19">
        <f>'Limiting Factors'!C50</f>
        <v>3.73</v>
      </c>
      <c r="I516" s="18">
        <f>'Limiting Factors'!D50</f>
        <v>0.71425000000000005</v>
      </c>
      <c r="J516" s="17">
        <f>'Vulnerability Mapped'!D110</f>
        <v>1</v>
      </c>
      <c r="K516" s="17">
        <f>'Vulnerability Mapped'!E110</f>
        <v>1</v>
      </c>
      <c r="L516" s="18">
        <f>'Vulnerability Mapped'!H110</f>
        <v>1</v>
      </c>
      <c r="M516" s="18">
        <f t="shared" si="16"/>
        <v>0.18084810000000001</v>
      </c>
      <c r="N516" s="18">
        <f t="shared" si="17"/>
        <v>4.5212025000000003E-2</v>
      </c>
    </row>
    <row r="517" spans="1:14" ht="18" customHeight="1" x14ac:dyDescent="0.2">
      <c r="A517" s="16" t="str">
        <f>'Fish Use'!A36</f>
        <v>CC4</v>
      </c>
      <c r="B517" s="16" t="str">
        <f>'Fish Use'!B36</f>
        <v>Catherine Creek</v>
      </c>
      <c r="C517" s="16" t="str">
        <f>'Fish Use'!D36</f>
        <v>Steelhead</v>
      </c>
      <c r="D517" s="16" t="str">
        <f>'Fish Use'!E36</f>
        <v>Spawning</v>
      </c>
      <c r="E517" s="16" t="str">
        <f>'Vulnerability Mapped'!C112</f>
        <v>Decreased Water Quantity</v>
      </c>
      <c r="F517" s="18">
        <f>'Fish Use'!F36</f>
        <v>0.25319999999999998</v>
      </c>
      <c r="G517" s="18">
        <f>Population!D3</f>
        <v>0.25</v>
      </c>
      <c r="H517" s="19">
        <f>'Limiting Factors'!C57</f>
        <v>3.63</v>
      </c>
      <c r="I517" s="18">
        <f>'Limiting Factors'!D57</f>
        <v>0.69174999999999998</v>
      </c>
      <c r="J517" s="17">
        <f>'Vulnerability Mapped'!D112</f>
        <v>9</v>
      </c>
      <c r="K517" s="17">
        <f>'Vulnerability Mapped'!E112</f>
        <v>9</v>
      </c>
      <c r="L517" s="18">
        <f>'Vulnerability Mapped'!H112</f>
        <v>0.485714286</v>
      </c>
      <c r="M517" s="18">
        <f t="shared" si="16"/>
        <v>8.5073391478614591E-2</v>
      </c>
      <c r="N517" s="18">
        <f t="shared" si="17"/>
        <v>2.1268347869653648E-2</v>
      </c>
    </row>
    <row r="518" spans="1:14" ht="18" customHeight="1" x14ac:dyDescent="0.2">
      <c r="A518" s="16" t="str">
        <f>'Fish Use'!A36</f>
        <v>CC4</v>
      </c>
      <c r="B518" s="16" t="str">
        <f>'Fish Use'!B36</f>
        <v>Catherine Creek</v>
      </c>
      <c r="C518" s="16" t="str">
        <f>'Fish Use'!D36</f>
        <v>Steelhead</v>
      </c>
      <c r="D518" s="16" t="str">
        <f>'Fish Use'!E36</f>
        <v>Spawning</v>
      </c>
      <c r="E518" s="16" t="str">
        <f>'Vulnerability Mapped'!C107</f>
        <v>Altered Flow Timing</v>
      </c>
      <c r="F518" s="18">
        <f>'Fish Use'!F36</f>
        <v>0.25319999999999998</v>
      </c>
      <c r="G518" s="18">
        <f>Population!D3</f>
        <v>0.25</v>
      </c>
      <c r="H518" s="19">
        <f>'Limiting Factors'!C58</f>
        <v>2.88</v>
      </c>
      <c r="I518" s="18">
        <f>'Limiting Factors'!D58</f>
        <v>0.52300000000000002</v>
      </c>
      <c r="J518" s="17">
        <f>'Vulnerability Mapped'!D107</f>
        <v>6</v>
      </c>
      <c r="K518" s="17">
        <f>'Vulnerability Mapped'!E107</f>
        <v>6</v>
      </c>
      <c r="L518" s="18">
        <f>'Vulnerability Mapped'!H107</f>
        <v>0.678571429</v>
      </c>
      <c r="M518" s="18">
        <f t="shared" si="16"/>
        <v>8.9858871485324399E-2</v>
      </c>
      <c r="N518" s="18">
        <f t="shared" si="17"/>
        <v>2.24647178713311E-2</v>
      </c>
    </row>
    <row r="519" spans="1:14" ht="18" customHeight="1" x14ac:dyDescent="0.2">
      <c r="A519" s="16" t="str">
        <f>'Fish Use'!A36</f>
        <v>CC4</v>
      </c>
      <c r="B519" s="16" t="str">
        <f>'Fish Use'!B36</f>
        <v>Catherine Creek</v>
      </c>
      <c r="C519" s="16" t="str">
        <f>'Fish Use'!D36</f>
        <v>Steelhead</v>
      </c>
      <c r="D519" s="16" t="str">
        <f>'Fish Use'!E36</f>
        <v>Spawning</v>
      </c>
      <c r="E519" s="16" t="str">
        <f>'Vulnerability Mapped'!C111</f>
        <v>Decreased Sediment Quantity</v>
      </c>
      <c r="F519" s="18">
        <f>'Fish Use'!F36</f>
        <v>0.25319999999999998</v>
      </c>
      <c r="G519" s="18">
        <f>Population!D3</f>
        <v>0.25</v>
      </c>
      <c r="H519" s="19">
        <f>'Limiting Factors'!C51</f>
        <v>3.18</v>
      </c>
      <c r="I519" s="18">
        <f>'Limiting Factors'!D51</f>
        <v>0.59050000000000002</v>
      </c>
      <c r="J519" s="17">
        <f>'Vulnerability Mapped'!D111</f>
        <v>4</v>
      </c>
      <c r="K519" s="17">
        <f>'Vulnerability Mapped'!E111</f>
        <v>4</v>
      </c>
      <c r="L519" s="18">
        <f>'Vulnerability Mapped'!H111</f>
        <v>0.80714285699999999</v>
      </c>
      <c r="M519" s="18">
        <f t="shared" si="16"/>
        <v>0.1206796414072122</v>
      </c>
      <c r="N519" s="18">
        <f t="shared" si="17"/>
        <v>3.016991035180305E-2</v>
      </c>
    </row>
    <row r="520" spans="1:14" ht="18" customHeight="1" x14ac:dyDescent="0.2">
      <c r="A520" s="16" t="str">
        <f>'Fish Use'!A36</f>
        <v>CC4</v>
      </c>
      <c r="B520" s="16" t="str">
        <f>'Fish Use'!B36</f>
        <v>Catherine Creek</v>
      </c>
      <c r="C520" s="16" t="str">
        <f>'Fish Use'!D36</f>
        <v>Steelhead</v>
      </c>
      <c r="D520" s="16" t="str">
        <f>'Fish Use'!E36</f>
        <v>Spawning</v>
      </c>
      <c r="E520" s="16" t="str">
        <f>'Vulnerability Mapped'!C114</f>
        <v>Increased Sediment Quantity</v>
      </c>
      <c r="F520" s="18">
        <f>'Fish Use'!F36</f>
        <v>0.25319999999999998</v>
      </c>
      <c r="G520" s="18">
        <f>Population!D3</f>
        <v>0.25</v>
      </c>
      <c r="H520" s="19">
        <f>'Limiting Factors'!C52</f>
        <v>3.78</v>
      </c>
      <c r="I520" s="18">
        <f>'Limiting Factors'!D52</f>
        <v>0.72550000000000003</v>
      </c>
      <c r="J520" s="17">
        <f>'Vulnerability Mapped'!D114</f>
        <v>10</v>
      </c>
      <c r="K520" s="17">
        <f>'Vulnerability Mapped'!E114</f>
        <v>10</v>
      </c>
      <c r="L520" s="18">
        <f>'Vulnerability Mapped'!H114</f>
        <v>0.42142857099999997</v>
      </c>
      <c r="M520" s="18">
        <f t="shared" si="16"/>
        <v>7.7414995635558592E-2</v>
      </c>
      <c r="N520" s="18">
        <f t="shared" si="17"/>
        <v>1.9353748908889648E-2</v>
      </c>
    </row>
    <row r="521" spans="1:14" ht="18" customHeight="1" x14ac:dyDescent="0.2">
      <c r="A521" s="16" t="str">
        <f>'Fish Use'!A36</f>
        <v>CC4</v>
      </c>
      <c r="B521" s="16" t="str">
        <f>'Fish Use'!B36</f>
        <v>Catherine Creek</v>
      </c>
      <c r="C521" s="16" t="str">
        <f>'Fish Use'!D36</f>
        <v>Steelhead</v>
      </c>
      <c r="D521" s="16" t="str">
        <f>'Fish Use'!E36</f>
        <v>Spawning</v>
      </c>
      <c r="E521" s="16" t="str">
        <f>'Vulnerability Mapped'!C119</f>
        <v>Summer Water Temperature</v>
      </c>
      <c r="F521" s="18">
        <f>'Fish Use'!F36</f>
        <v>0.25319999999999998</v>
      </c>
      <c r="G521" s="18">
        <f>Population!D3</f>
        <v>0.25</v>
      </c>
      <c r="H521" s="19">
        <f>'Limiting Factors'!C59</f>
        <v>3.63</v>
      </c>
      <c r="I521" s="18">
        <f>'Limiting Factors'!D59</f>
        <v>0.69174999999999998</v>
      </c>
      <c r="J521" s="17">
        <f>'Vulnerability Mapped'!D119</f>
        <v>11</v>
      </c>
      <c r="K521" s="17">
        <f>'Vulnerability Mapped'!E119</f>
        <v>11</v>
      </c>
      <c r="L521" s="18">
        <f>'Vulnerability Mapped'!H119</f>
        <v>0.35714285699999998</v>
      </c>
      <c r="M521" s="18">
        <f t="shared" si="16"/>
        <v>6.2553964260692693E-2</v>
      </c>
      <c r="N521" s="18">
        <f t="shared" si="17"/>
        <v>1.5638491065173173E-2</v>
      </c>
    </row>
    <row r="522" spans="1:14" ht="18" customHeight="1" x14ac:dyDescent="0.2">
      <c r="A522" s="16" t="str">
        <f>'Fish Use'!A36</f>
        <v>CC4</v>
      </c>
      <c r="B522" s="16" t="str">
        <f>'Fish Use'!B36</f>
        <v>Catherine Creek</v>
      </c>
      <c r="C522" s="16" t="str">
        <f>'Fish Use'!D36</f>
        <v>Steelhead</v>
      </c>
      <c r="D522" s="16" t="str">
        <f>'Fish Use'!E36</f>
        <v>Spawning</v>
      </c>
      <c r="E522" s="16" t="str">
        <f>'Vulnerability Mapped'!C121</f>
        <v>Winter Water Temperature</v>
      </c>
      <c r="F522" s="18">
        <f>'Fish Use'!F36</f>
        <v>0.25319999999999998</v>
      </c>
      <c r="G522" s="18">
        <f>Population!D3</f>
        <v>0.25</v>
      </c>
      <c r="H522" s="19">
        <f>'Limiting Factors'!C60</f>
        <v>3.56</v>
      </c>
      <c r="I522" s="18">
        <f>'Limiting Factors'!D60</f>
        <v>0.67600000000000005</v>
      </c>
      <c r="J522" s="17">
        <f>'Vulnerability Mapped'!D121</f>
        <v>7</v>
      </c>
      <c r="K522" s="17">
        <f>'Vulnerability Mapped'!E121</f>
        <v>7</v>
      </c>
      <c r="L522" s="18">
        <f>'Vulnerability Mapped'!H121</f>
        <v>0.61428571399999998</v>
      </c>
      <c r="M522" s="18">
        <f t="shared" si="16"/>
        <v>0.10514310852252479</v>
      </c>
      <c r="N522" s="18">
        <f t="shared" si="17"/>
        <v>2.6285777130631197E-2</v>
      </c>
    </row>
    <row r="523" spans="1:14" ht="18" customHeight="1" x14ac:dyDescent="0.2">
      <c r="A523" s="16" t="str">
        <f>'Fish Use'!A36</f>
        <v>CC4</v>
      </c>
      <c r="B523" s="16" t="str">
        <f>'Fish Use'!B36</f>
        <v>Catherine Creek</v>
      </c>
      <c r="C523" s="16" t="str">
        <f>'Fish Use'!D36</f>
        <v>Steelhead</v>
      </c>
      <c r="D523" s="16" t="str">
        <f>'Fish Use'!E36</f>
        <v>Spawning</v>
      </c>
      <c r="E523" s="16" t="str">
        <f>'Vulnerability Mapped'!C120</f>
        <v>Water Quality</v>
      </c>
      <c r="F523" s="18">
        <f>'Fish Use'!F36</f>
        <v>0.25319999999999998</v>
      </c>
      <c r="G523" s="18">
        <f>Population!D3</f>
        <v>0.25</v>
      </c>
      <c r="H523" s="19">
        <f>'Limiting Factors'!C61</f>
        <v>3.3</v>
      </c>
      <c r="I523" s="18">
        <f>'Limiting Factors'!D61</f>
        <v>0.61750000000000005</v>
      </c>
      <c r="J523" s="17">
        <f>'Vulnerability Mapped'!D120</f>
        <v>8</v>
      </c>
      <c r="K523" s="17">
        <f>'Vulnerability Mapped'!E120</f>
        <v>8</v>
      </c>
      <c r="L523" s="18">
        <f>'Vulnerability Mapped'!H120</f>
        <v>0.55000000000000004</v>
      </c>
      <c r="M523" s="18">
        <f t="shared" si="16"/>
        <v>8.5993050000000001E-2</v>
      </c>
      <c r="N523" s="18">
        <f t="shared" si="17"/>
        <v>2.14982625E-2</v>
      </c>
    </row>
    <row r="524" spans="1:14" ht="18" customHeight="1" x14ac:dyDescent="0.2">
      <c r="A524" s="16" t="str">
        <f>'Fish Use'!A36</f>
        <v>CC4</v>
      </c>
      <c r="B524" s="16" t="str">
        <f>'Fish Use'!B36</f>
        <v>Catherine Creek</v>
      </c>
      <c r="C524" s="16" t="str">
        <f>'Fish Use'!D36</f>
        <v>Steelhead</v>
      </c>
      <c r="D524" s="16" t="str">
        <f>'Fish Use'!E36</f>
        <v>Spawning</v>
      </c>
      <c r="E524" s="16" t="str">
        <f>'Vulnerability Mapped'!C116</f>
        <v>Predation</v>
      </c>
      <c r="F524" s="18">
        <f>'Fish Use'!F36</f>
        <v>0.25319999999999998</v>
      </c>
      <c r="G524" s="18">
        <f>Population!D3</f>
        <v>0.25</v>
      </c>
      <c r="H524" s="19">
        <f>'Limiting Factors'!C54</f>
        <v>1.82</v>
      </c>
      <c r="I524" s="18">
        <f>'Limiting Factors'!D54</f>
        <v>0.28449999999999998</v>
      </c>
      <c r="J524" s="17">
        <f>'Vulnerability Mapped'!D116</f>
        <v>12</v>
      </c>
      <c r="K524" s="17">
        <f>'Vulnerability Mapped'!E116</f>
        <v>12</v>
      </c>
      <c r="L524" s="18">
        <f>'Vulnerability Mapped'!H116</f>
        <v>0.29285714299999999</v>
      </c>
      <c r="M524" s="18">
        <f t="shared" si="16"/>
        <v>2.1096081438862196E-2</v>
      </c>
      <c r="N524" s="18">
        <f t="shared" si="17"/>
        <v>5.2740203597155489E-3</v>
      </c>
    </row>
    <row r="525" spans="1:14" ht="18" customHeight="1" x14ac:dyDescent="0.2">
      <c r="A525" s="16" t="str">
        <f>'Fish Use'!A36</f>
        <v>CC4</v>
      </c>
      <c r="B525" s="16" t="str">
        <f>'Fish Use'!B36</f>
        <v>Catherine Creek</v>
      </c>
      <c r="C525" s="16" t="str">
        <f>'Fish Use'!D36</f>
        <v>Steelhead</v>
      </c>
      <c r="D525" s="16" t="str">
        <f>'Fish Use'!E36</f>
        <v>Spawning</v>
      </c>
      <c r="E525" s="16" t="str">
        <f>'Vulnerability Mapped'!C108</f>
        <v>Altered Primary Productivity</v>
      </c>
      <c r="F525" s="18">
        <f>'Fish Use'!F36</f>
        <v>0.25319999999999998</v>
      </c>
      <c r="G525" s="18">
        <f>Population!D3</f>
        <v>0.25</v>
      </c>
      <c r="H525" s="19">
        <f>'Limiting Factors'!C55</f>
        <v>2.52</v>
      </c>
      <c r="I525" s="18">
        <f>'Limiting Factors'!D55</f>
        <v>0.442</v>
      </c>
      <c r="J525" s="17">
        <f>'Vulnerability Mapped'!D108</f>
        <v>13</v>
      </c>
      <c r="K525" s="17">
        <f>'Vulnerability Mapped'!E108</f>
        <v>13</v>
      </c>
      <c r="L525" s="18">
        <f>'Vulnerability Mapped'!H108</f>
        <v>0.22857142899999999</v>
      </c>
      <c r="M525" s="18">
        <f t="shared" si="16"/>
        <v>2.5580434333677599E-2</v>
      </c>
      <c r="N525" s="18">
        <f t="shared" si="17"/>
        <v>6.3951085834193996E-3</v>
      </c>
    </row>
    <row r="526" spans="1:14" ht="18" customHeight="1" x14ac:dyDescent="0.2">
      <c r="A526" s="16" t="str">
        <f>'Fish Use'!A36</f>
        <v>CC4</v>
      </c>
      <c r="B526" s="16" t="str">
        <f>'Fish Use'!B36</f>
        <v>Catherine Creek</v>
      </c>
      <c r="C526" s="16" t="str">
        <f>'Fish Use'!D36</f>
        <v>Steelhead</v>
      </c>
      <c r="D526" s="16" t="str">
        <f>'Fish Use'!E36</f>
        <v>Spawning</v>
      </c>
      <c r="E526" s="16" t="str">
        <f>'Vulnerability Mapped'!C115</f>
        <v>Non-Native Species Interactions and Competition</v>
      </c>
      <c r="F526" s="18">
        <f>'Fish Use'!F36</f>
        <v>0.25319999999999998</v>
      </c>
      <c r="G526" s="18">
        <f>Population!D3</f>
        <v>0.25</v>
      </c>
      <c r="H526" s="19">
        <f>'Limiting Factors'!C56</f>
        <v>1.59</v>
      </c>
      <c r="I526" s="18">
        <f>'Limiting Factors'!D56</f>
        <v>0.23275000000000001</v>
      </c>
      <c r="J526" s="17">
        <f>'Vulnerability Mapped'!D115</f>
        <v>14</v>
      </c>
      <c r="K526" s="17">
        <f>'Vulnerability Mapped'!E115</f>
        <v>14</v>
      </c>
      <c r="L526" s="18">
        <f>'Vulnerability Mapped'!H115</f>
        <v>0.164285714</v>
      </c>
      <c r="M526" s="18">
        <f t="shared" si="16"/>
        <v>9.6817349831622001E-3</v>
      </c>
      <c r="N526" s="18">
        <f t="shared" si="17"/>
        <v>2.42043374579055E-3</v>
      </c>
    </row>
    <row r="527" spans="1:14" ht="18" customHeight="1" x14ac:dyDescent="0.2">
      <c r="A527" s="16" t="str">
        <f>'Fish Use'!A37</f>
        <v>CC4</v>
      </c>
      <c r="B527" s="16" t="str">
        <f>'Fish Use'!B37</f>
        <v>Catherine Creek</v>
      </c>
      <c r="C527" s="16" t="str">
        <f>'Fish Use'!D37</f>
        <v>Steelhead</v>
      </c>
      <c r="D527" s="16" t="str">
        <f>'Fish Use'!E37</f>
        <v>Winter Rearing</v>
      </c>
      <c r="E527" s="16" t="str">
        <f>'Vulnerability Mapped'!C139</f>
        <v>Anthropogenic Barriers</v>
      </c>
      <c r="F527" s="18">
        <f>'Fish Use'!F37</f>
        <v>0.25319999999999998</v>
      </c>
      <c r="G527" s="18">
        <f>Population!D7</f>
        <v>0.25</v>
      </c>
      <c r="H527" s="19">
        <f>'Limiting Factors'!C53</f>
        <v>4.6399999999999997</v>
      </c>
      <c r="I527" s="18">
        <f>'Limiting Factors'!D53</f>
        <v>0.91900000000000004</v>
      </c>
      <c r="J527" s="17">
        <f>'Vulnerability Mapped'!D139</f>
        <v>14</v>
      </c>
      <c r="K527" s="17">
        <f>'Vulnerability Mapped'!E139</f>
        <v>14</v>
      </c>
      <c r="L527" s="18">
        <f>'Vulnerability Mapped'!H139</f>
        <v>0.164285714</v>
      </c>
      <c r="M527" s="18">
        <f t="shared" si="16"/>
        <v>3.8227774219231202E-2</v>
      </c>
      <c r="N527" s="18">
        <f t="shared" si="17"/>
        <v>9.5569435548078004E-3</v>
      </c>
    </row>
    <row r="528" spans="1:14" ht="18" customHeight="1" x14ac:dyDescent="0.2">
      <c r="A528" s="16" t="str">
        <f>'Fish Use'!A37</f>
        <v>CC4</v>
      </c>
      <c r="B528" s="16" t="str">
        <f>'Fish Use'!B37</f>
        <v>Catherine Creek</v>
      </c>
      <c r="C528" s="16" t="str">
        <f>'Fish Use'!D37</f>
        <v>Steelhead</v>
      </c>
      <c r="D528" s="16" t="str">
        <f>'Fish Use'!E37</f>
        <v>Winter Rearing</v>
      </c>
      <c r="E528" s="16" t="str">
        <f>'Vulnerability Mapped'!C147</f>
        <v>Riparian Condition</v>
      </c>
      <c r="F528" s="18">
        <f>'Fish Use'!F37</f>
        <v>0.25319999999999998</v>
      </c>
      <c r="G528" s="18">
        <f>Population!D7</f>
        <v>0.25</v>
      </c>
      <c r="H528" s="19">
        <f>'Limiting Factors'!C47</f>
        <v>3.31</v>
      </c>
      <c r="I528" s="18">
        <f>'Limiting Factors'!D47</f>
        <v>0.61975000000000002</v>
      </c>
      <c r="J528" s="17">
        <f>'Vulnerability Mapped'!D147</f>
        <v>5</v>
      </c>
      <c r="K528" s="17">
        <f>'Vulnerability Mapped'!E147</f>
        <v>5</v>
      </c>
      <c r="L528" s="18">
        <f>'Vulnerability Mapped'!H147</f>
        <v>0.74285714300000005</v>
      </c>
      <c r="M528" s="18">
        <f t="shared" si="16"/>
        <v>0.11656966287956011</v>
      </c>
      <c r="N528" s="18">
        <f t="shared" si="17"/>
        <v>2.9142415719890027E-2</v>
      </c>
    </row>
    <row r="529" spans="1:14" ht="18" customHeight="1" x14ac:dyDescent="0.2">
      <c r="A529" s="16" t="str">
        <f>'Fish Use'!A37</f>
        <v>CC4</v>
      </c>
      <c r="B529" s="16" t="str">
        <f>'Fish Use'!B37</f>
        <v>Catherine Creek</v>
      </c>
      <c r="C529" s="16" t="str">
        <f>'Fish Use'!D37</f>
        <v>Steelhead</v>
      </c>
      <c r="D529" s="16" t="str">
        <f>'Fish Use'!E37</f>
        <v>Winter Rearing</v>
      </c>
      <c r="E529" s="16" t="str">
        <f>'Vulnerability Mapped'!C143</f>
        <v>Floodplain Condition</v>
      </c>
      <c r="F529" s="18">
        <f>'Fish Use'!F37</f>
        <v>0.25319999999999998</v>
      </c>
      <c r="G529" s="18">
        <f>Population!D7</f>
        <v>0.25</v>
      </c>
      <c r="H529" s="19">
        <f>'Limiting Factors'!C48</f>
        <v>3.44</v>
      </c>
      <c r="I529" s="18">
        <f>'Limiting Factors'!D48</f>
        <v>0.64900000000000002</v>
      </c>
      <c r="J529" s="17">
        <f>'Vulnerability Mapped'!D143</f>
        <v>4</v>
      </c>
      <c r="K529" s="17">
        <f>'Vulnerability Mapped'!E143</f>
        <v>4</v>
      </c>
      <c r="L529" s="18">
        <f>'Vulnerability Mapped'!H143</f>
        <v>0.80714285699999999</v>
      </c>
      <c r="M529" s="18">
        <f t="shared" si="16"/>
        <v>0.13263520283366759</v>
      </c>
      <c r="N529" s="18">
        <f t="shared" si="17"/>
        <v>3.3158800708416897E-2</v>
      </c>
    </row>
    <row r="530" spans="1:14" ht="18" customHeight="1" x14ac:dyDescent="0.2">
      <c r="A530" s="16" t="str">
        <f>'Fish Use'!A37</f>
        <v>CC4</v>
      </c>
      <c r="B530" s="16" t="str">
        <f>'Fish Use'!B37</f>
        <v>Catherine Creek</v>
      </c>
      <c r="C530" s="16" t="str">
        <f>'Fish Use'!D37</f>
        <v>Steelhead</v>
      </c>
      <c r="D530" s="16" t="str">
        <f>'Fish Use'!E37</f>
        <v>Winter Rearing</v>
      </c>
      <c r="E530" s="16" t="str">
        <f>'Vulnerability Mapped'!C148</f>
        <v>Side Channel and Wetland Habitat</v>
      </c>
      <c r="F530" s="18">
        <f>'Fish Use'!F37</f>
        <v>0.25319999999999998</v>
      </c>
      <c r="G530" s="18">
        <f>Population!D7</f>
        <v>0.25</v>
      </c>
      <c r="H530" s="19">
        <f>'Limiting Factors'!C49</f>
        <v>3.73</v>
      </c>
      <c r="I530" s="18">
        <f>'Limiting Factors'!D49</f>
        <v>0.71425000000000005</v>
      </c>
      <c r="J530" s="17">
        <f>'Vulnerability Mapped'!D148</f>
        <v>3</v>
      </c>
      <c r="K530" s="17">
        <f>'Vulnerability Mapped'!E148</f>
        <v>3</v>
      </c>
      <c r="L530" s="18">
        <f>'Vulnerability Mapped'!H148</f>
        <v>0.87142857100000004</v>
      </c>
      <c r="M530" s="18">
        <f t="shared" si="16"/>
        <v>0.15759620135106511</v>
      </c>
      <c r="N530" s="18">
        <f t="shared" si="17"/>
        <v>3.9399050337766278E-2</v>
      </c>
    </row>
    <row r="531" spans="1:14" ht="18" customHeight="1" x14ac:dyDescent="0.2">
      <c r="A531" s="16" t="str">
        <f>'Fish Use'!A37</f>
        <v>CC4</v>
      </c>
      <c r="B531" s="16" t="str">
        <f>'Fish Use'!B37</f>
        <v>Catherine Creek</v>
      </c>
      <c r="C531" s="16" t="str">
        <f>'Fish Use'!D37</f>
        <v>Steelhead</v>
      </c>
      <c r="D531" s="16" t="str">
        <f>'Fish Use'!E37</f>
        <v>Winter Rearing</v>
      </c>
      <c r="E531" s="16" t="str">
        <f>'Vulnerability Mapped'!C140</f>
        <v>Channel and Habitat Structure</v>
      </c>
      <c r="F531" s="18">
        <f>'Fish Use'!F37</f>
        <v>0.25319999999999998</v>
      </c>
      <c r="G531" s="18">
        <f>Population!D7</f>
        <v>0.25</v>
      </c>
      <c r="H531" s="19">
        <f>'Limiting Factors'!C50</f>
        <v>3.73</v>
      </c>
      <c r="I531" s="18">
        <f>'Limiting Factors'!D50</f>
        <v>0.71425000000000005</v>
      </c>
      <c r="J531" s="17">
        <f>'Vulnerability Mapped'!D140</f>
        <v>2</v>
      </c>
      <c r="K531" s="17">
        <f>'Vulnerability Mapped'!E140</f>
        <v>2</v>
      </c>
      <c r="L531" s="18">
        <f>'Vulnerability Mapped'!H140</f>
        <v>0.93571428599999995</v>
      </c>
      <c r="M531" s="18">
        <f t="shared" si="16"/>
        <v>0.16922215076595659</v>
      </c>
      <c r="N531" s="18">
        <f t="shared" si="17"/>
        <v>4.2305537691489148E-2</v>
      </c>
    </row>
    <row r="532" spans="1:14" ht="18" customHeight="1" x14ac:dyDescent="0.2">
      <c r="A532" s="16" t="str">
        <f>'Fish Use'!A37</f>
        <v>CC4</v>
      </c>
      <c r="B532" s="16" t="str">
        <f>'Fish Use'!B37</f>
        <v>Catherine Creek</v>
      </c>
      <c r="C532" s="16" t="str">
        <f>'Fish Use'!D37</f>
        <v>Steelhead</v>
      </c>
      <c r="D532" s="16" t="str">
        <f>'Fish Use'!E37</f>
        <v>Winter Rearing</v>
      </c>
      <c r="E532" s="16" t="str">
        <f>'Vulnerability Mapped'!C142</f>
        <v>Decreased Water Quantity</v>
      </c>
      <c r="F532" s="18">
        <f>'Fish Use'!F37</f>
        <v>0.25319999999999998</v>
      </c>
      <c r="G532" s="18">
        <f>Population!D7</f>
        <v>0.25</v>
      </c>
      <c r="H532" s="19">
        <f>'Limiting Factors'!C57</f>
        <v>3.63</v>
      </c>
      <c r="I532" s="18">
        <f>'Limiting Factors'!D57</f>
        <v>0.69174999999999998</v>
      </c>
      <c r="J532" s="17">
        <f>'Vulnerability Mapped'!D142</f>
        <v>7</v>
      </c>
      <c r="K532" s="17">
        <f>'Vulnerability Mapped'!E142</f>
        <v>7</v>
      </c>
      <c r="L532" s="18">
        <f>'Vulnerability Mapped'!H142</f>
        <v>0.61428571399999998</v>
      </c>
      <c r="M532" s="18">
        <f t="shared" si="16"/>
        <v>0.10759281852138539</v>
      </c>
      <c r="N532" s="18">
        <f t="shared" si="17"/>
        <v>2.6898204630346347E-2</v>
      </c>
    </row>
    <row r="533" spans="1:14" ht="18" customHeight="1" x14ac:dyDescent="0.2">
      <c r="A533" s="16" t="str">
        <f>'Fish Use'!A37</f>
        <v>CC4</v>
      </c>
      <c r="B533" s="16" t="str">
        <f>'Fish Use'!B37</f>
        <v>Catherine Creek</v>
      </c>
      <c r="C533" s="16" t="str">
        <f>'Fish Use'!D37</f>
        <v>Steelhead</v>
      </c>
      <c r="D533" s="16" t="str">
        <f>'Fish Use'!E37</f>
        <v>Winter Rearing</v>
      </c>
      <c r="E533" s="16" t="str">
        <f>'Vulnerability Mapped'!C137</f>
        <v>Altered Flow Timing</v>
      </c>
      <c r="F533" s="18">
        <f>'Fish Use'!F37</f>
        <v>0.25319999999999998</v>
      </c>
      <c r="G533" s="18">
        <f>Population!D7</f>
        <v>0.25</v>
      </c>
      <c r="H533" s="19">
        <f>'Limiting Factors'!C58</f>
        <v>2.88</v>
      </c>
      <c r="I533" s="18">
        <f>'Limiting Factors'!D58</f>
        <v>0.52300000000000002</v>
      </c>
      <c r="J533" s="17">
        <f>'Vulnerability Mapped'!D137</f>
        <v>10</v>
      </c>
      <c r="K533" s="17">
        <f>'Vulnerability Mapped'!E137</f>
        <v>10</v>
      </c>
      <c r="L533" s="18">
        <f>'Vulnerability Mapped'!H137</f>
        <v>0.42142857099999997</v>
      </c>
      <c r="M533" s="18">
        <f t="shared" si="16"/>
        <v>5.5807088514675599E-2</v>
      </c>
      <c r="N533" s="18">
        <f t="shared" si="17"/>
        <v>1.39517721286689E-2</v>
      </c>
    </row>
    <row r="534" spans="1:14" ht="18" customHeight="1" x14ac:dyDescent="0.2">
      <c r="A534" s="16" t="str">
        <f>'Fish Use'!A37</f>
        <v>CC4</v>
      </c>
      <c r="B534" s="16" t="str">
        <f>'Fish Use'!B37</f>
        <v>Catherine Creek</v>
      </c>
      <c r="C534" s="16" t="str">
        <f>'Fish Use'!D37</f>
        <v>Steelhead</v>
      </c>
      <c r="D534" s="16" t="str">
        <f>'Fish Use'!E37</f>
        <v>Winter Rearing</v>
      </c>
      <c r="E534" s="16" t="str">
        <f>'Vulnerability Mapped'!C141</f>
        <v>Decreased Sediment Quantity</v>
      </c>
      <c r="F534" s="18">
        <f>'Fish Use'!F37</f>
        <v>0.25319999999999998</v>
      </c>
      <c r="G534" s="18">
        <f>Population!D7</f>
        <v>0.25</v>
      </c>
      <c r="H534" s="19">
        <f>'Limiting Factors'!C51</f>
        <v>3.18</v>
      </c>
      <c r="I534" s="18">
        <f>'Limiting Factors'!D51</f>
        <v>0.59050000000000002</v>
      </c>
      <c r="J534" s="17">
        <f>'Vulnerability Mapped'!D141</f>
        <v>12</v>
      </c>
      <c r="K534" s="17">
        <f>'Vulnerability Mapped'!E141</f>
        <v>12</v>
      </c>
      <c r="L534" s="18">
        <f>'Vulnerability Mapped'!H141</f>
        <v>0.29285714299999999</v>
      </c>
      <c r="M534" s="18">
        <f t="shared" si="16"/>
        <v>4.3786418592787799E-2</v>
      </c>
      <c r="N534" s="18">
        <f t="shared" si="17"/>
        <v>1.094660464819695E-2</v>
      </c>
    </row>
    <row r="535" spans="1:14" ht="18" customHeight="1" x14ac:dyDescent="0.2">
      <c r="A535" s="16" t="str">
        <f>'Fish Use'!A37</f>
        <v>CC4</v>
      </c>
      <c r="B535" s="16" t="str">
        <f>'Fish Use'!B37</f>
        <v>Catherine Creek</v>
      </c>
      <c r="C535" s="16" t="str">
        <f>'Fish Use'!D37</f>
        <v>Steelhead</v>
      </c>
      <c r="D535" s="16" t="str">
        <f>'Fish Use'!E37</f>
        <v>Winter Rearing</v>
      </c>
      <c r="E535" s="16" t="str">
        <f>'Vulnerability Mapped'!C144</f>
        <v>Increased Sediment Quantity</v>
      </c>
      <c r="F535" s="18">
        <f>'Fish Use'!F37</f>
        <v>0.25319999999999998</v>
      </c>
      <c r="G535" s="18">
        <f>Population!D7</f>
        <v>0.25</v>
      </c>
      <c r="H535" s="19">
        <f>'Limiting Factors'!C52</f>
        <v>3.78</v>
      </c>
      <c r="I535" s="18">
        <f>'Limiting Factors'!D52</f>
        <v>0.72550000000000003</v>
      </c>
      <c r="J535" s="17">
        <f>'Vulnerability Mapped'!D144</f>
        <v>13</v>
      </c>
      <c r="K535" s="17">
        <f>'Vulnerability Mapped'!E144</f>
        <v>13</v>
      </c>
      <c r="L535" s="18">
        <f>'Vulnerability Mapped'!H144</f>
        <v>0.22857142899999999</v>
      </c>
      <c r="M535" s="18">
        <f t="shared" si="16"/>
        <v>4.1987794364441396E-2</v>
      </c>
      <c r="N535" s="18">
        <f t="shared" si="17"/>
        <v>1.0496948591110349E-2</v>
      </c>
    </row>
    <row r="536" spans="1:14" ht="18" customHeight="1" x14ac:dyDescent="0.2">
      <c r="A536" s="16" t="str">
        <f>'Fish Use'!A37</f>
        <v>CC4</v>
      </c>
      <c r="B536" s="16" t="str">
        <f>'Fish Use'!B37</f>
        <v>Catherine Creek</v>
      </c>
      <c r="C536" s="16" t="str">
        <f>'Fish Use'!D37</f>
        <v>Steelhead</v>
      </c>
      <c r="D536" s="16" t="str">
        <f>'Fish Use'!E37</f>
        <v>Winter Rearing</v>
      </c>
      <c r="E536" s="16" t="str">
        <f>'Vulnerability Mapped'!C149</f>
        <v>Summer Water Temperature</v>
      </c>
      <c r="F536" s="18">
        <f>'Fish Use'!F37</f>
        <v>0.25319999999999998</v>
      </c>
      <c r="G536" s="18">
        <f>Population!D7</f>
        <v>0.25</v>
      </c>
      <c r="H536" s="19">
        <f>'Limiting Factors'!C59</f>
        <v>3.63</v>
      </c>
      <c r="I536" s="18">
        <f>'Limiting Factors'!D59</f>
        <v>0.69174999999999998</v>
      </c>
      <c r="J536" s="17">
        <f>'Vulnerability Mapped'!D149</f>
        <v>15</v>
      </c>
      <c r="K536" s="17">
        <f>'Vulnerability Mapped'!E149</f>
        <v>15</v>
      </c>
      <c r="L536" s="18">
        <f>'Vulnerability Mapped'!H149</f>
        <v>0.1</v>
      </c>
      <c r="M536" s="18">
        <f t="shared" si="16"/>
        <v>1.7515109999999997E-2</v>
      </c>
      <c r="N536" s="18">
        <f t="shared" si="17"/>
        <v>4.3787774999999992E-3</v>
      </c>
    </row>
    <row r="537" spans="1:14" ht="18" customHeight="1" x14ac:dyDescent="0.2">
      <c r="A537" s="16" t="str">
        <f>'Fish Use'!A37</f>
        <v>CC4</v>
      </c>
      <c r="B537" s="16" t="str">
        <f>'Fish Use'!B37</f>
        <v>Catherine Creek</v>
      </c>
      <c r="C537" s="16" t="str">
        <f>'Fish Use'!D37</f>
        <v>Steelhead</v>
      </c>
      <c r="D537" s="16" t="str">
        <f>'Fish Use'!E37</f>
        <v>Winter Rearing</v>
      </c>
      <c r="E537" s="16" t="str">
        <f>'Vulnerability Mapped'!C151</f>
        <v>Winter Water Temperature</v>
      </c>
      <c r="F537" s="18">
        <f>'Fish Use'!F37</f>
        <v>0.25319999999999998</v>
      </c>
      <c r="G537" s="18">
        <f>Population!D7</f>
        <v>0.25</v>
      </c>
      <c r="H537" s="19">
        <f>'Limiting Factors'!C60</f>
        <v>3.56</v>
      </c>
      <c r="I537" s="18">
        <f>'Limiting Factors'!D60</f>
        <v>0.67600000000000005</v>
      </c>
      <c r="J537" s="17">
        <f>'Vulnerability Mapped'!D151</f>
        <v>1</v>
      </c>
      <c r="K537" s="17">
        <f>'Vulnerability Mapped'!E151</f>
        <v>1</v>
      </c>
      <c r="L537" s="18">
        <f>'Vulnerability Mapped'!H151</f>
        <v>1</v>
      </c>
      <c r="M537" s="18">
        <f t="shared" si="16"/>
        <v>0.17116319999999999</v>
      </c>
      <c r="N537" s="18">
        <f t="shared" si="17"/>
        <v>4.2790799999999997E-2</v>
      </c>
    </row>
    <row r="538" spans="1:14" ht="18" customHeight="1" x14ac:dyDescent="0.2">
      <c r="A538" s="16" t="str">
        <f>'Fish Use'!A37</f>
        <v>CC4</v>
      </c>
      <c r="B538" s="16" t="str">
        <f>'Fish Use'!B37</f>
        <v>Catherine Creek</v>
      </c>
      <c r="C538" s="16" t="str">
        <f>'Fish Use'!D37</f>
        <v>Steelhead</v>
      </c>
      <c r="D538" s="16" t="str">
        <f>'Fish Use'!E37</f>
        <v>Winter Rearing</v>
      </c>
      <c r="E538" s="16" t="str">
        <f>'Vulnerability Mapped'!C150</f>
        <v>Water Quality</v>
      </c>
      <c r="F538" s="18">
        <f>'Fish Use'!F37</f>
        <v>0.25319999999999998</v>
      </c>
      <c r="G538" s="18">
        <f>Population!D7</f>
        <v>0.25</v>
      </c>
      <c r="H538" s="19">
        <f>'Limiting Factors'!C61</f>
        <v>3.3</v>
      </c>
      <c r="I538" s="18">
        <f>'Limiting Factors'!D61</f>
        <v>0.61750000000000005</v>
      </c>
      <c r="J538" s="17">
        <f>'Vulnerability Mapped'!D150</f>
        <v>6</v>
      </c>
      <c r="K538" s="17">
        <f>'Vulnerability Mapped'!E150</f>
        <v>6</v>
      </c>
      <c r="L538" s="18">
        <f>'Vulnerability Mapped'!H150</f>
        <v>0.678571429</v>
      </c>
      <c r="M538" s="18">
        <f t="shared" si="16"/>
        <v>0.10609532149557899</v>
      </c>
      <c r="N538" s="18">
        <f t="shared" si="17"/>
        <v>2.6523830373894747E-2</v>
      </c>
    </row>
    <row r="539" spans="1:14" ht="18" customHeight="1" x14ac:dyDescent="0.2">
      <c r="A539" s="16" t="str">
        <f>'Fish Use'!A37</f>
        <v>CC4</v>
      </c>
      <c r="B539" s="16" t="str">
        <f>'Fish Use'!B37</f>
        <v>Catherine Creek</v>
      </c>
      <c r="C539" s="16" t="str">
        <f>'Fish Use'!D37</f>
        <v>Steelhead</v>
      </c>
      <c r="D539" s="16" t="str">
        <f>'Fish Use'!E37</f>
        <v>Winter Rearing</v>
      </c>
      <c r="E539" s="16" t="str">
        <f>'Vulnerability Mapped'!C146</f>
        <v>Predation</v>
      </c>
      <c r="F539" s="18">
        <f>'Fish Use'!F37</f>
        <v>0.25319999999999998</v>
      </c>
      <c r="G539" s="18">
        <f>Population!D7</f>
        <v>0.25</v>
      </c>
      <c r="H539" s="19">
        <f>'Limiting Factors'!C54</f>
        <v>1.82</v>
      </c>
      <c r="I539" s="18">
        <f>'Limiting Factors'!D54</f>
        <v>0.28449999999999998</v>
      </c>
      <c r="J539" s="17">
        <f>'Vulnerability Mapped'!D146</f>
        <v>9</v>
      </c>
      <c r="K539" s="17">
        <f>'Vulnerability Mapped'!E146</f>
        <v>9</v>
      </c>
      <c r="L539" s="18">
        <f>'Vulnerability Mapped'!H146</f>
        <v>0.485714286</v>
      </c>
      <c r="M539" s="18">
        <f t="shared" si="16"/>
        <v>3.498862287772439E-2</v>
      </c>
      <c r="N539" s="18">
        <f t="shared" si="17"/>
        <v>8.7471557194310975E-3</v>
      </c>
    </row>
    <row r="540" spans="1:14" ht="18" customHeight="1" x14ac:dyDescent="0.2">
      <c r="A540" s="16" t="str">
        <f>'Fish Use'!A37</f>
        <v>CC4</v>
      </c>
      <c r="B540" s="16" t="str">
        <f>'Fish Use'!B37</f>
        <v>Catherine Creek</v>
      </c>
      <c r="C540" s="16" t="str">
        <f>'Fish Use'!D37</f>
        <v>Steelhead</v>
      </c>
      <c r="D540" s="16" t="str">
        <f>'Fish Use'!E37</f>
        <v>Winter Rearing</v>
      </c>
      <c r="E540" s="16" t="str">
        <f>'Vulnerability Mapped'!C138</f>
        <v>Altered Primary Productivity</v>
      </c>
      <c r="F540" s="18">
        <f>'Fish Use'!F37</f>
        <v>0.25319999999999998</v>
      </c>
      <c r="G540" s="18">
        <f>Population!D7</f>
        <v>0.25</v>
      </c>
      <c r="H540" s="19">
        <f>'Limiting Factors'!C55</f>
        <v>2.52</v>
      </c>
      <c r="I540" s="18">
        <f>'Limiting Factors'!D55</f>
        <v>0.442</v>
      </c>
      <c r="J540" s="17">
        <f>'Vulnerability Mapped'!D138</f>
        <v>8</v>
      </c>
      <c r="K540" s="17">
        <f>'Vulnerability Mapped'!E138</f>
        <v>8</v>
      </c>
      <c r="L540" s="18">
        <f>'Vulnerability Mapped'!H138</f>
        <v>0.55000000000000004</v>
      </c>
      <c r="M540" s="18">
        <f t="shared" si="16"/>
        <v>6.1552920000000004E-2</v>
      </c>
      <c r="N540" s="18">
        <f t="shared" si="17"/>
        <v>1.5388230000000001E-2</v>
      </c>
    </row>
    <row r="541" spans="1:14" ht="18" customHeight="1" x14ac:dyDescent="0.2">
      <c r="A541" s="16" t="str">
        <f>'Fish Use'!A37</f>
        <v>CC4</v>
      </c>
      <c r="B541" s="16" t="str">
        <f>'Fish Use'!B37</f>
        <v>Catherine Creek</v>
      </c>
      <c r="C541" s="16" t="str">
        <f>'Fish Use'!D37</f>
        <v>Steelhead</v>
      </c>
      <c r="D541" s="16" t="str">
        <f>'Fish Use'!E37</f>
        <v>Winter Rearing</v>
      </c>
      <c r="E541" s="16" t="str">
        <f>'Vulnerability Mapped'!C145</f>
        <v>Non-Native Species Interactions and Competition</v>
      </c>
      <c r="F541" s="18">
        <f>'Fish Use'!F37</f>
        <v>0.25319999999999998</v>
      </c>
      <c r="G541" s="18">
        <f>Population!D7</f>
        <v>0.25</v>
      </c>
      <c r="H541" s="19">
        <f>'Limiting Factors'!C56</f>
        <v>1.59</v>
      </c>
      <c r="I541" s="18">
        <f>'Limiting Factors'!D56</f>
        <v>0.23275000000000001</v>
      </c>
      <c r="J541" s="17">
        <f>'Vulnerability Mapped'!D145</f>
        <v>11</v>
      </c>
      <c r="K541" s="17">
        <f>'Vulnerability Mapped'!E145</f>
        <v>11</v>
      </c>
      <c r="L541" s="18">
        <f>'Vulnerability Mapped'!H145</f>
        <v>0.35714285699999998</v>
      </c>
      <c r="M541" s="18">
        <f t="shared" si="16"/>
        <v>2.1047249991581099E-2</v>
      </c>
      <c r="N541" s="18">
        <f t="shared" si="17"/>
        <v>5.2618124978952747E-3</v>
      </c>
    </row>
    <row r="542" spans="1:14" ht="18" customHeight="1" x14ac:dyDescent="0.2">
      <c r="A542" s="16" t="str">
        <f>'Fish Use'!A38</f>
        <v>CC4</v>
      </c>
      <c r="B542" s="16" t="str">
        <f>'Fish Use'!B38</f>
        <v>Catherine Creek</v>
      </c>
      <c r="C542" s="16" t="str">
        <f>'Fish Use'!D38</f>
        <v>Steelhead</v>
      </c>
      <c r="D542" s="16" t="str">
        <f>'Fish Use'!E38</f>
        <v>Summer Rearing</v>
      </c>
      <c r="E542" s="16" t="str">
        <f>'Vulnerability Mapped'!C124</f>
        <v>Anthropogenic Barriers</v>
      </c>
      <c r="F542" s="18">
        <f>'Fish Use'!F38</f>
        <v>0.25319999999999998</v>
      </c>
      <c r="G542" s="18">
        <f>Population!D5</f>
        <v>0.25</v>
      </c>
      <c r="H542" s="19">
        <f>'Limiting Factors'!C53</f>
        <v>4.6399999999999997</v>
      </c>
      <c r="I542" s="18">
        <f>'Limiting Factors'!D53</f>
        <v>0.91900000000000004</v>
      </c>
      <c r="J542" s="17">
        <f>'Vulnerability Mapped'!D124</f>
        <v>2</v>
      </c>
      <c r="K542" s="17">
        <f>'Vulnerability Mapped'!E124</f>
        <v>2</v>
      </c>
      <c r="L542" s="18">
        <f>'Vulnerability Mapped'!H124</f>
        <v>0.93571428599999995</v>
      </c>
      <c r="M542" s="18">
        <f t="shared" si="16"/>
        <v>0.21773210578076879</v>
      </c>
      <c r="N542" s="18">
        <f t="shared" si="17"/>
        <v>5.4433026445192198E-2</v>
      </c>
    </row>
    <row r="543" spans="1:14" ht="18" customHeight="1" x14ac:dyDescent="0.2">
      <c r="A543" s="16" t="str">
        <f>'Fish Use'!A38</f>
        <v>CC4</v>
      </c>
      <c r="B543" s="16" t="str">
        <f>'Fish Use'!B38</f>
        <v>Catherine Creek</v>
      </c>
      <c r="C543" s="16" t="str">
        <f>'Fish Use'!D38</f>
        <v>Steelhead</v>
      </c>
      <c r="D543" s="16" t="str">
        <f>'Fish Use'!E38</f>
        <v>Summer Rearing</v>
      </c>
      <c r="E543" s="16" t="str">
        <f>'Vulnerability Mapped'!C132</f>
        <v>Riparian Condition</v>
      </c>
      <c r="F543" s="18">
        <f>'Fish Use'!F38</f>
        <v>0.25319999999999998</v>
      </c>
      <c r="G543" s="18">
        <f>Population!D5</f>
        <v>0.25</v>
      </c>
      <c r="H543" s="19">
        <f>'Limiting Factors'!C47</f>
        <v>3.31</v>
      </c>
      <c r="I543" s="18">
        <f>'Limiting Factors'!D47</f>
        <v>0.61975000000000002</v>
      </c>
      <c r="J543" s="17">
        <f>'Vulnerability Mapped'!D132</f>
        <v>10</v>
      </c>
      <c r="K543" s="17">
        <f>'Vulnerability Mapped'!E132</f>
        <v>10</v>
      </c>
      <c r="L543" s="18">
        <f>'Vulnerability Mapped'!H132</f>
        <v>0.42142857099999997</v>
      </c>
      <c r="M543" s="18">
        <f t="shared" si="16"/>
        <v>6.6130866361319693E-2</v>
      </c>
      <c r="N543" s="18">
        <f t="shared" si="17"/>
        <v>1.6532716590329923E-2</v>
      </c>
    </row>
    <row r="544" spans="1:14" ht="18" customHeight="1" x14ac:dyDescent="0.2">
      <c r="A544" s="16" t="str">
        <f>'Fish Use'!A38</f>
        <v>CC4</v>
      </c>
      <c r="B544" s="16" t="str">
        <f>'Fish Use'!B38</f>
        <v>Catherine Creek</v>
      </c>
      <c r="C544" s="16" t="str">
        <f>'Fish Use'!D38</f>
        <v>Steelhead</v>
      </c>
      <c r="D544" s="16" t="str">
        <f>'Fish Use'!E38</f>
        <v>Summer Rearing</v>
      </c>
      <c r="E544" s="16" t="str">
        <f>'Vulnerability Mapped'!C128</f>
        <v>Floodplain Condition</v>
      </c>
      <c r="F544" s="18">
        <f>'Fish Use'!F38</f>
        <v>0.25319999999999998</v>
      </c>
      <c r="G544" s="18">
        <f>Population!D5</f>
        <v>0.25</v>
      </c>
      <c r="H544" s="19">
        <f>'Limiting Factors'!C48</f>
        <v>3.44</v>
      </c>
      <c r="I544" s="18">
        <f>'Limiting Factors'!D48</f>
        <v>0.64900000000000002</v>
      </c>
      <c r="J544" s="17">
        <f>'Vulnerability Mapped'!D128</f>
        <v>11</v>
      </c>
      <c r="K544" s="17">
        <f>'Vulnerability Mapped'!E128</f>
        <v>11</v>
      </c>
      <c r="L544" s="18">
        <f>'Vulnerability Mapped'!H128</f>
        <v>0.35714285699999998</v>
      </c>
      <c r="M544" s="18">
        <f t="shared" si="16"/>
        <v>5.8688142833667592E-2</v>
      </c>
      <c r="N544" s="18">
        <f t="shared" si="17"/>
        <v>1.4672035708416898E-2</v>
      </c>
    </row>
    <row r="545" spans="1:14" ht="18" customHeight="1" x14ac:dyDescent="0.2">
      <c r="A545" s="16" t="str">
        <f>'Fish Use'!A38</f>
        <v>CC4</v>
      </c>
      <c r="B545" s="16" t="str">
        <f>'Fish Use'!B38</f>
        <v>Catherine Creek</v>
      </c>
      <c r="C545" s="16" t="str">
        <f>'Fish Use'!D38</f>
        <v>Steelhead</v>
      </c>
      <c r="D545" s="16" t="str">
        <f>'Fish Use'!E38</f>
        <v>Summer Rearing</v>
      </c>
      <c r="E545" s="16" t="str">
        <f>'Vulnerability Mapped'!C133</f>
        <v>Side Channel and Wetland Habitat</v>
      </c>
      <c r="F545" s="18">
        <f>'Fish Use'!F38</f>
        <v>0.25319999999999998</v>
      </c>
      <c r="G545" s="18">
        <f>Population!D5</f>
        <v>0.25</v>
      </c>
      <c r="H545" s="19">
        <f>'Limiting Factors'!C49</f>
        <v>3.73</v>
      </c>
      <c r="I545" s="18">
        <f>'Limiting Factors'!D49</f>
        <v>0.71425000000000005</v>
      </c>
      <c r="J545" s="17">
        <f>'Vulnerability Mapped'!D133</f>
        <v>4</v>
      </c>
      <c r="K545" s="17">
        <f>'Vulnerability Mapped'!E133</f>
        <v>4</v>
      </c>
      <c r="L545" s="18">
        <f>'Vulnerability Mapped'!H133</f>
        <v>0.80714285699999999</v>
      </c>
      <c r="M545" s="18">
        <f t="shared" si="16"/>
        <v>0.14597025211702172</v>
      </c>
      <c r="N545" s="18">
        <f t="shared" si="17"/>
        <v>3.649256302925543E-2</v>
      </c>
    </row>
    <row r="546" spans="1:14" ht="18" customHeight="1" x14ac:dyDescent="0.2">
      <c r="A546" s="16" t="str">
        <f>'Fish Use'!A38</f>
        <v>CC4</v>
      </c>
      <c r="B546" s="16" t="str">
        <f>'Fish Use'!B38</f>
        <v>Catherine Creek</v>
      </c>
      <c r="C546" s="16" t="str">
        <f>'Fish Use'!D38</f>
        <v>Steelhead</v>
      </c>
      <c r="D546" s="16" t="str">
        <f>'Fish Use'!E38</f>
        <v>Summer Rearing</v>
      </c>
      <c r="E546" s="16" t="str">
        <f>'Vulnerability Mapped'!C125</f>
        <v>Channel and Habitat Structure</v>
      </c>
      <c r="F546" s="18">
        <f>'Fish Use'!F38</f>
        <v>0.25319999999999998</v>
      </c>
      <c r="G546" s="18">
        <f>Population!D5</f>
        <v>0.25</v>
      </c>
      <c r="H546" s="19">
        <f>'Limiting Factors'!C50</f>
        <v>3.73</v>
      </c>
      <c r="I546" s="18">
        <f>'Limiting Factors'!D50</f>
        <v>0.71425000000000005</v>
      </c>
      <c r="J546" s="17">
        <f>'Vulnerability Mapped'!D125</f>
        <v>3</v>
      </c>
      <c r="K546" s="17">
        <f>'Vulnerability Mapped'!E125</f>
        <v>3</v>
      </c>
      <c r="L546" s="18">
        <f>'Vulnerability Mapped'!H125</f>
        <v>0.87142857100000004</v>
      </c>
      <c r="M546" s="18">
        <f t="shared" si="16"/>
        <v>0.15759620135106511</v>
      </c>
      <c r="N546" s="18">
        <f t="shared" si="17"/>
        <v>3.9399050337766278E-2</v>
      </c>
    </row>
    <row r="547" spans="1:14" ht="18" customHeight="1" x14ac:dyDescent="0.2">
      <c r="A547" s="16" t="str">
        <f>'Fish Use'!A38</f>
        <v>CC4</v>
      </c>
      <c r="B547" s="16" t="str">
        <f>'Fish Use'!B38</f>
        <v>Catherine Creek</v>
      </c>
      <c r="C547" s="16" t="str">
        <f>'Fish Use'!D38</f>
        <v>Steelhead</v>
      </c>
      <c r="D547" s="16" t="str">
        <f>'Fish Use'!E38</f>
        <v>Summer Rearing</v>
      </c>
      <c r="E547" s="16" t="str">
        <f>'Vulnerability Mapped'!C127</f>
        <v>Decreased Water Quantity</v>
      </c>
      <c r="F547" s="18">
        <f>'Fish Use'!F38</f>
        <v>0.25319999999999998</v>
      </c>
      <c r="G547" s="18">
        <f>Population!D5</f>
        <v>0.25</v>
      </c>
      <c r="H547" s="19">
        <f>'Limiting Factors'!C57</f>
        <v>3.63</v>
      </c>
      <c r="I547" s="18">
        <f>'Limiting Factors'!D57</f>
        <v>0.69174999999999998</v>
      </c>
      <c r="J547" s="17">
        <f>'Vulnerability Mapped'!D127</f>
        <v>5</v>
      </c>
      <c r="K547" s="17">
        <f>'Vulnerability Mapped'!E127</f>
        <v>5</v>
      </c>
      <c r="L547" s="18">
        <f>'Vulnerability Mapped'!H127</f>
        <v>0.74285714300000005</v>
      </c>
      <c r="M547" s="18">
        <f t="shared" si="16"/>
        <v>0.1301122457393073</v>
      </c>
      <c r="N547" s="18">
        <f t="shared" si="17"/>
        <v>3.2528061434826824E-2</v>
      </c>
    </row>
    <row r="548" spans="1:14" ht="18" customHeight="1" x14ac:dyDescent="0.2">
      <c r="A548" s="16" t="str">
        <f>'Fish Use'!A38</f>
        <v>CC4</v>
      </c>
      <c r="B548" s="16" t="str">
        <f>'Fish Use'!B38</f>
        <v>Catherine Creek</v>
      </c>
      <c r="C548" s="16" t="str">
        <f>'Fish Use'!D38</f>
        <v>Steelhead</v>
      </c>
      <c r="D548" s="16" t="str">
        <f>'Fish Use'!E38</f>
        <v>Summer Rearing</v>
      </c>
      <c r="E548" s="16" t="str">
        <f>'Vulnerability Mapped'!C122</f>
        <v>Altered Flow Timing</v>
      </c>
      <c r="F548" s="18">
        <f>'Fish Use'!F38</f>
        <v>0.25319999999999998</v>
      </c>
      <c r="G548" s="18">
        <f>Population!D5</f>
        <v>0.25</v>
      </c>
      <c r="H548" s="19">
        <f>'Limiting Factors'!C58</f>
        <v>2.88</v>
      </c>
      <c r="I548" s="18">
        <f>'Limiting Factors'!D58</f>
        <v>0.52300000000000002</v>
      </c>
      <c r="J548" s="17">
        <f>'Vulnerability Mapped'!D122</f>
        <v>7</v>
      </c>
      <c r="K548" s="17">
        <f>'Vulnerability Mapped'!E122</f>
        <v>7</v>
      </c>
      <c r="L548" s="18">
        <f>'Vulnerability Mapped'!H122</f>
        <v>0.61428571399999998</v>
      </c>
      <c r="M548" s="18">
        <f t="shared" si="16"/>
        <v>8.1345925676450395E-2</v>
      </c>
      <c r="N548" s="18">
        <f t="shared" si="17"/>
        <v>2.0336481419112599E-2</v>
      </c>
    </row>
    <row r="549" spans="1:14" ht="18" customHeight="1" x14ac:dyDescent="0.2">
      <c r="A549" s="16" t="str">
        <f>'Fish Use'!A38</f>
        <v>CC4</v>
      </c>
      <c r="B549" s="16" t="str">
        <f>'Fish Use'!B38</f>
        <v>Catherine Creek</v>
      </c>
      <c r="C549" s="16" t="str">
        <f>'Fish Use'!D38</f>
        <v>Steelhead</v>
      </c>
      <c r="D549" s="16" t="str">
        <f>'Fish Use'!E38</f>
        <v>Summer Rearing</v>
      </c>
      <c r="E549" s="16" t="str">
        <f>'Vulnerability Mapped'!C126</f>
        <v>Decreased Sediment Quantity</v>
      </c>
      <c r="F549" s="18">
        <f>'Fish Use'!F38</f>
        <v>0.25319999999999998</v>
      </c>
      <c r="G549" s="18">
        <f>Population!D5</f>
        <v>0.25</v>
      </c>
      <c r="H549" s="19">
        <f>'Limiting Factors'!C51</f>
        <v>3.18</v>
      </c>
      <c r="I549" s="18">
        <f>'Limiting Factors'!D51</f>
        <v>0.59050000000000002</v>
      </c>
      <c r="J549" s="17">
        <f>'Vulnerability Mapped'!D126</f>
        <v>13</v>
      </c>
      <c r="K549" s="17">
        <f>'Vulnerability Mapped'!E126</f>
        <v>13</v>
      </c>
      <c r="L549" s="18">
        <f>'Vulnerability Mapped'!H126</f>
        <v>0.22857142899999999</v>
      </c>
      <c r="M549" s="18">
        <f t="shared" si="16"/>
        <v>3.4174765778363397E-2</v>
      </c>
      <c r="N549" s="18">
        <f t="shared" si="17"/>
        <v>8.5436914445908493E-3</v>
      </c>
    </row>
    <row r="550" spans="1:14" ht="18" customHeight="1" x14ac:dyDescent="0.2">
      <c r="A550" s="16" t="str">
        <f>'Fish Use'!A38</f>
        <v>CC4</v>
      </c>
      <c r="B550" s="16" t="str">
        <f>'Fish Use'!B38</f>
        <v>Catherine Creek</v>
      </c>
      <c r="C550" s="16" t="str">
        <f>'Fish Use'!D38</f>
        <v>Steelhead</v>
      </c>
      <c r="D550" s="16" t="str">
        <f>'Fish Use'!E38</f>
        <v>Summer Rearing</v>
      </c>
      <c r="E550" s="16" t="str">
        <f>'Vulnerability Mapped'!C129</f>
        <v>Increased Sediment Quantity</v>
      </c>
      <c r="F550" s="18">
        <f>'Fish Use'!F38</f>
        <v>0.25319999999999998</v>
      </c>
      <c r="G550" s="18">
        <f>Population!D5</f>
        <v>0.25</v>
      </c>
      <c r="H550" s="19">
        <f>'Limiting Factors'!C52</f>
        <v>3.78</v>
      </c>
      <c r="I550" s="18">
        <f>'Limiting Factors'!D52</f>
        <v>0.72550000000000003</v>
      </c>
      <c r="J550" s="17">
        <f>'Vulnerability Mapped'!D129</f>
        <v>14</v>
      </c>
      <c r="K550" s="17">
        <f>'Vulnerability Mapped'!E129</f>
        <v>14</v>
      </c>
      <c r="L550" s="18">
        <f>'Vulnerability Mapped'!H129</f>
        <v>0.164285714</v>
      </c>
      <c r="M550" s="18">
        <f t="shared" si="16"/>
        <v>3.0178727090372399E-2</v>
      </c>
      <c r="N550" s="18">
        <f t="shared" si="17"/>
        <v>7.5446817725930999E-3</v>
      </c>
    </row>
    <row r="551" spans="1:14" ht="18" customHeight="1" x14ac:dyDescent="0.2">
      <c r="A551" s="16" t="str">
        <f>'Fish Use'!A38</f>
        <v>CC4</v>
      </c>
      <c r="B551" s="16" t="str">
        <f>'Fish Use'!B38</f>
        <v>Catherine Creek</v>
      </c>
      <c r="C551" s="16" t="str">
        <f>'Fish Use'!D38</f>
        <v>Steelhead</v>
      </c>
      <c r="D551" s="16" t="str">
        <f>'Fish Use'!E38</f>
        <v>Summer Rearing</v>
      </c>
      <c r="E551" s="16" t="str">
        <f>'Vulnerability Mapped'!C134</f>
        <v>Summer Water Temperature</v>
      </c>
      <c r="F551" s="18">
        <f>'Fish Use'!F38</f>
        <v>0.25319999999999998</v>
      </c>
      <c r="G551" s="18">
        <f>Population!D5</f>
        <v>0.25</v>
      </c>
      <c r="H551" s="19">
        <f>'Limiting Factors'!C59</f>
        <v>3.63</v>
      </c>
      <c r="I551" s="18">
        <f>'Limiting Factors'!D59</f>
        <v>0.69174999999999998</v>
      </c>
      <c r="J551" s="17">
        <f>'Vulnerability Mapped'!D134</f>
        <v>1</v>
      </c>
      <c r="K551" s="17">
        <f>'Vulnerability Mapped'!E134</f>
        <v>1</v>
      </c>
      <c r="L551" s="18">
        <f>'Vulnerability Mapped'!H134</f>
        <v>1</v>
      </c>
      <c r="M551" s="18">
        <f t="shared" si="16"/>
        <v>0.17515109999999998</v>
      </c>
      <c r="N551" s="18">
        <f t="shared" si="17"/>
        <v>4.3787774999999994E-2</v>
      </c>
    </row>
    <row r="552" spans="1:14" ht="18" customHeight="1" x14ac:dyDescent="0.2">
      <c r="A552" s="16" t="str">
        <f>'Fish Use'!A38</f>
        <v>CC4</v>
      </c>
      <c r="B552" s="16" t="str">
        <f>'Fish Use'!B38</f>
        <v>Catherine Creek</v>
      </c>
      <c r="C552" s="16" t="str">
        <f>'Fish Use'!D38</f>
        <v>Steelhead</v>
      </c>
      <c r="D552" s="16" t="str">
        <f>'Fish Use'!E38</f>
        <v>Summer Rearing</v>
      </c>
      <c r="E552" s="16" t="str">
        <f>'Vulnerability Mapped'!C136</f>
        <v>Winter Water Temperature</v>
      </c>
      <c r="F552" s="18">
        <f>'Fish Use'!F38</f>
        <v>0.25319999999999998</v>
      </c>
      <c r="G552" s="18">
        <f>Population!D5</f>
        <v>0.25</v>
      </c>
      <c r="H552" s="19">
        <f>'Limiting Factors'!C60</f>
        <v>3.56</v>
      </c>
      <c r="I552" s="18">
        <f>'Limiting Factors'!D60</f>
        <v>0.67600000000000005</v>
      </c>
      <c r="J552" s="17">
        <f>'Vulnerability Mapped'!D136</f>
        <v>15</v>
      </c>
      <c r="K552" s="17">
        <f>'Vulnerability Mapped'!E136</f>
        <v>15</v>
      </c>
      <c r="L552" s="18">
        <f>'Vulnerability Mapped'!H136</f>
        <v>0.1</v>
      </c>
      <c r="M552" s="18">
        <f t="shared" si="16"/>
        <v>1.7116320000000001E-2</v>
      </c>
      <c r="N552" s="18">
        <f t="shared" si="17"/>
        <v>4.2790800000000002E-3</v>
      </c>
    </row>
    <row r="553" spans="1:14" ht="18" customHeight="1" x14ac:dyDescent="0.2">
      <c r="A553" s="16" t="str">
        <f>'Fish Use'!A38</f>
        <v>CC4</v>
      </c>
      <c r="B553" s="16" t="str">
        <f>'Fish Use'!B38</f>
        <v>Catherine Creek</v>
      </c>
      <c r="C553" s="16" t="str">
        <f>'Fish Use'!D38</f>
        <v>Steelhead</v>
      </c>
      <c r="D553" s="16" t="str">
        <f>'Fish Use'!E38</f>
        <v>Summer Rearing</v>
      </c>
      <c r="E553" s="16" t="str">
        <f>'Vulnerability Mapped'!C135</f>
        <v>Water Quality</v>
      </c>
      <c r="F553" s="18">
        <f>'Fish Use'!F38</f>
        <v>0.25319999999999998</v>
      </c>
      <c r="G553" s="18">
        <f>Population!D5</f>
        <v>0.25</v>
      </c>
      <c r="H553" s="19">
        <f>'Limiting Factors'!C61</f>
        <v>3.3</v>
      </c>
      <c r="I553" s="18">
        <f>'Limiting Factors'!D61</f>
        <v>0.61750000000000005</v>
      </c>
      <c r="J553" s="17">
        <f>'Vulnerability Mapped'!D135</f>
        <v>6</v>
      </c>
      <c r="K553" s="17">
        <f>'Vulnerability Mapped'!E135</f>
        <v>6</v>
      </c>
      <c r="L553" s="18">
        <f>'Vulnerability Mapped'!H135</f>
        <v>0.678571429</v>
      </c>
      <c r="M553" s="18">
        <f t="shared" si="16"/>
        <v>0.10609532149557899</v>
      </c>
      <c r="N553" s="18">
        <f t="shared" si="17"/>
        <v>2.6523830373894747E-2</v>
      </c>
    </row>
    <row r="554" spans="1:14" ht="18" customHeight="1" x14ac:dyDescent="0.2">
      <c r="A554" s="16" t="str">
        <f>'Fish Use'!A38</f>
        <v>CC4</v>
      </c>
      <c r="B554" s="16" t="str">
        <f>'Fish Use'!B38</f>
        <v>Catherine Creek</v>
      </c>
      <c r="C554" s="16" t="str">
        <f>'Fish Use'!D38</f>
        <v>Steelhead</v>
      </c>
      <c r="D554" s="16" t="str">
        <f>'Fish Use'!E38</f>
        <v>Summer Rearing</v>
      </c>
      <c r="E554" s="16" t="str">
        <f>'Vulnerability Mapped'!C131</f>
        <v>Predation</v>
      </c>
      <c r="F554" s="18">
        <f>'Fish Use'!F38</f>
        <v>0.25319999999999998</v>
      </c>
      <c r="G554" s="18">
        <f>Population!D5</f>
        <v>0.25</v>
      </c>
      <c r="H554" s="19">
        <f>'Limiting Factors'!C54</f>
        <v>1.82</v>
      </c>
      <c r="I554" s="18">
        <f>'Limiting Factors'!D54</f>
        <v>0.28449999999999998</v>
      </c>
      <c r="J554" s="17">
        <f>'Vulnerability Mapped'!D131</f>
        <v>9</v>
      </c>
      <c r="K554" s="17">
        <f>'Vulnerability Mapped'!E131</f>
        <v>9</v>
      </c>
      <c r="L554" s="18">
        <f>'Vulnerability Mapped'!H131</f>
        <v>0.485714286</v>
      </c>
      <c r="M554" s="18">
        <f t="shared" si="16"/>
        <v>3.498862287772439E-2</v>
      </c>
      <c r="N554" s="18">
        <f t="shared" si="17"/>
        <v>8.7471557194310975E-3</v>
      </c>
    </row>
    <row r="555" spans="1:14" ht="18" customHeight="1" x14ac:dyDescent="0.2">
      <c r="A555" s="16" t="str">
        <f>'Fish Use'!A38</f>
        <v>CC4</v>
      </c>
      <c r="B555" s="16" t="str">
        <f>'Fish Use'!B38</f>
        <v>Catherine Creek</v>
      </c>
      <c r="C555" s="16" t="str">
        <f>'Fish Use'!D38</f>
        <v>Steelhead</v>
      </c>
      <c r="D555" s="16" t="str">
        <f>'Fish Use'!E38</f>
        <v>Summer Rearing</v>
      </c>
      <c r="E555" s="16" t="str">
        <f>'Vulnerability Mapped'!C123</f>
        <v>Altered Primary Productivity</v>
      </c>
      <c r="F555" s="18">
        <f>'Fish Use'!F38</f>
        <v>0.25319999999999998</v>
      </c>
      <c r="G555" s="18">
        <f>Population!D5</f>
        <v>0.25</v>
      </c>
      <c r="H555" s="19">
        <f>'Limiting Factors'!C55</f>
        <v>2.52</v>
      </c>
      <c r="I555" s="18">
        <f>'Limiting Factors'!D55</f>
        <v>0.442</v>
      </c>
      <c r="J555" s="17">
        <f>'Vulnerability Mapped'!D123</f>
        <v>8</v>
      </c>
      <c r="K555" s="17">
        <f>'Vulnerability Mapped'!E123</f>
        <v>8</v>
      </c>
      <c r="L555" s="18">
        <f>'Vulnerability Mapped'!H123</f>
        <v>0.55000000000000004</v>
      </c>
      <c r="M555" s="18">
        <f t="shared" si="16"/>
        <v>6.1552920000000004E-2</v>
      </c>
      <c r="N555" s="18">
        <f t="shared" si="17"/>
        <v>1.5388230000000001E-2</v>
      </c>
    </row>
    <row r="556" spans="1:14" ht="18" customHeight="1" x14ac:dyDescent="0.2">
      <c r="A556" s="16" t="str">
        <f>'Fish Use'!A38</f>
        <v>CC4</v>
      </c>
      <c r="B556" s="16" t="str">
        <f>'Fish Use'!B38</f>
        <v>Catherine Creek</v>
      </c>
      <c r="C556" s="16" t="str">
        <f>'Fish Use'!D38</f>
        <v>Steelhead</v>
      </c>
      <c r="D556" s="16" t="str">
        <f>'Fish Use'!E38</f>
        <v>Summer Rearing</v>
      </c>
      <c r="E556" s="16" t="str">
        <f>'Vulnerability Mapped'!C130</f>
        <v>Non-Native Species Interactions and Competition</v>
      </c>
      <c r="F556" s="18">
        <f>'Fish Use'!F38</f>
        <v>0.25319999999999998</v>
      </c>
      <c r="G556" s="18">
        <f>Population!D5</f>
        <v>0.25</v>
      </c>
      <c r="H556" s="19">
        <f>'Limiting Factors'!C56</f>
        <v>1.59</v>
      </c>
      <c r="I556" s="18">
        <f>'Limiting Factors'!D56</f>
        <v>0.23275000000000001</v>
      </c>
      <c r="J556" s="17">
        <f>'Vulnerability Mapped'!D130</f>
        <v>12</v>
      </c>
      <c r="K556" s="17">
        <f>'Vulnerability Mapped'!E130</f>
        <v>12</v>
      </c>
      <c r="L556" s="18">
        <f>'Vulnerability Mapped'!H130</f>
        <v>0.29285714299999999</v>
      </c>
      <c r="M556" s="18">
        <f t="shared" si="16"/>
        <v>1.72587450084189E-2</v>
      </c>
      <c r="N556" s="18">
        <f t="shared" si="17"/>
        <v>4.314686252104725E-3</v>
      </c>
    </row>
    <row r="557" spans="1:14" ht="18" customHeight="1" x14ac:dyDescent="0.2">
      <c r="A557" s="16" t="str">
        <f>'Fish Use'!A39</f>
        <v>CC4</v>
      </c>
      <c r="B557" s="16" t="str">
        <f>'Fish Use'!B39</f>
        <v>Catherine Creek</v>
      </c>
      <c r="C557" s="16" t="str">
        <f>'Fish Use'!D39</f>
        <v>Steelhead</v>
      </c>
      <c r="D557" s="16" t="str">
        <f>'Fish Use'!E39</f>
        <v>Migration</v>
      </c>
      <c r="E557" s="16" t="str">
        <f>'Vulnerability Mapped'!C94</f>
        <v>Anthropogenic Barriers</v>
      </c>
      <c r="F557" s="18">
        <f>'Fish Use'!F39</f>
        <v>0.25319999999999998</v>
      </c>
      <c r="G557" s="18">
        <f>Population!D9</f>
        <v>0.25</v>
      </c>
      <c r="H557" s="19">
        <f>'Limiting Factors'!C53</f>
        <v>4.6399999999999997</v>
      </c>
      <c r="I557" s="18">
        <f>'Limiting Factors'!D53</f>
        <v>0.91900000000000004</v>
      </c>
      <c r="J557" s="17">
        <f>'Vulnerability Mapped'!D94</f>
        <v>1</v>
      </c>
      <c r="K557" s="17">
        <f>'Vulnerability Mapped'!E94</f>
        <v>2</v>
      </c>
      <c r="L557" s="18">
        <f>'Vulnerability Mapped'!H94</f>
        <v>1</v>
      </c>
      <c r="M557" s="18">
        <f t="shared" si="16"/>
        <v>0.2326908</v>
      </c>
      <c r="N557" s="18">
        <f t="shared" si="17"/>
        <v>5.8172700000000001E-2</v>
      </c>
    </row>
    <row r="558" spans="1:14" ht="18" customHeight="1" x14ac:dyDescent="0.2">
      <c r="A558" s="16" t="str">
        <f>'Fish Use'!A39</f>
        <v>CC4</v>
      </c>
      <c r="B558" s="16" t="str">
        <f>'Fish Use'!B39</f>
        <v>Catherine Creek</v>
      </c>
      <c r="C558" s="16" t="str">
        <f>'Fish Use'!D39</f>
        <v>Steelhead</v>
      </c>
      <c r="D558" s="16" t="str">
        <f>'Fish Use'!E39</f>
        <v>Migration</v>
      </c>
      <c r="E558" s="16" t="str">
        <f>'Vulnerability Mapped'!C102</f>
        <v>Riparian Condition</v>
      </c>
      <c r="F558" s="18">
        <f>'Fish Use'!F39</f>
        <v>0.25319999999999998</v>
      </c>
      <c r="G558" s="18">
        <f>Population!D9</f>
        <v>0.25</v>
      </c>
      <c r="H558" s="19">
        <f>'Limiting Factors'!C47</f>
        <v>3.31</v>
      </c>
      <c r="I558" s="18">
        <f>'Limiting Factors'!D47</f>
        <v>0.61975000000000002</v>
      </c>
      <c r="J558" s="17">
        <f>'Vulnerability Mapped'!D102</f>
        <v>7</v>
      </c>
      <c r="K558" s="17">
        <f>'Vulnerability Mapped'!E102</f>
        <v>9</v>
      </c>
      <c r="L558" s="18">
        <f>'Vulnerability Mapped'!H102</f>
        <v>0.61428571399999998</v>
      </c>
      <c r="M558" s="18">
        <f t="shared" si="16"/>
        <v>9.6394144240879789E-2</v>
      </c>
      <c r="N558" s="18">
        <f t="shared" si="17"/>
        <v>2.4098536060219947E-2</v>
      </c>
    </row>
    <row r="559" spans="1:14" ht="18" customHeight="1" x14ac:dyDescent="0.2">
      <c r="A559" s="16" t="str">
        <f>'Fish Use'!A39</f>
        <v>CC4</v>
      </c>
      <c r="B559" s="16" t="str">
        <f>'Fish Use'!B39</f>
        <v>Catherine Creek</v>
      </c>
      <c r="C559" s="16" t="str">
        <f>'Fish Use'!D39</f>
        <v>Steelhead</v>
      </c>
      <c r="D559" s="16" t="str">
        <f>'Fish Use'!E39</f>
        <v>Migration</v>
      </c>
      <c r="E559" s="16" t="str">
        <f>'Vulnerability Mapped'!C98</f>
        <v>Floodplain Condition</v>
      </c>
      <c r="F559" s="18">
        <f>'Fish Use'!F39</f>
        <v>0.25319999999999998</v>
      </c>
      <c r="G559" s="18">
        <f>Population!D9</f>
        <v>0.25</v>
      </c>
      <c r="H559" s="19">
        <f>'Limiting Factors'!C48</f>
        <v>3.44</v>
      </c>
      <c r="I559" s="18">
        <f>'Limiting Factors'!D48</f>
        <v>0.64900000000000002</v>
      </c>
      <c r="J559" s="17">
        <f>'Vulnerability Mapped'!D98</f>
        <v>6</v>
      </c>
      <c r="K559" s="17">
        <f>'Vulnerability Mapped'!E98</f>
        <v>7</v>
      </c>
      <c r="L559" s="18">
        <f>'Vulnerability Mapped'!H98</f>
        <v>0.678571429</v>
      </c>
      <c r="M559" s="18">
        <f t="shared" si="16"/>
        <v>0.1115074714989972</v>
      </c>
      <c r="N559" s="18">
        <f t="shared" si="17"/>
        <v>2.78768678747493E-2</v>
      </c>
    </row>
    <row r="560" spans="1:14" ht="18" customHeight="1" x14ac:dyDescent="0.2">
      <c r="A560" s="16" t="str">
        <f>'Fish Use'!A39</f>
        <v>CC4</v>
      </c>
      <c r="B560" s="16" t="str">
        <f>'Fish Use'!B39</f>
        <v>Catherine Creek</v>
      </c>
      <c r="C560" s="16" t="str">
        <f>'Fish Use'!D39</f>
        <v>Steelhead</v>
      </c>
      <c r="D560" s="16" t="str">
        <f>'Fish Use'!E39</f>
        <v>Migration</v>
      </c>
      <c r="E560" s="16" t="str">
        <f>'Vulnerability Mapped'!C103</f>
        <v>Side Channel and Wetland Habitat</v>
      </c>
      <c r="F560" s="18">
        <f>'Fish Use'!F39</f>
        <v>0.25319999999999998</v>
      </c>
      <c r="G560" s="18">
        <f>Population!D9</f>
        <v>0.25</v>
      </c>
      <c r="H560" s="19">
        <f>'Limiting Factors'!C49</f>
        <v>3.73</v>
      </c>
      <c r="I560" s="18">
        <f>'Limiting Factors'!D49</f>
        <v>0.71425000000000005</v>
      </c>
      <c r="J560" s="17">
        <f>'Vulnerability Mapped'!D103</f>
        <v>1</v>
      </c>
      <c r="K560" s="17">
        <f>'Vulnerability Mapped'!E103</f>
        <v>6</v>
      </c>
      <c r="L560" s="18">
        <f>'Vulnerability Mapped'!H103</f>
        <v>1</v>
      </c>
      <c r="M560" s="18">
        <f t="shared" si="16"/>
        <v>0.18084810000000001</v>
      </c>
      <c r="N560" s="18">
        <f t="shared" si="17"/>
        <v>4.5212025000000003E-2</v>
      </c>
    </row>
    <row r="561" spans="1:14" ht="18" customHeight="1" x14ac:dyDescent="0.2">
      <c r="A561" s="16" t="str">
        <f>'Fish Use'!A39</f>
        <v>CC4</v>
      </c>
      <c r="B561" s="16" t="str">
        <f>'Fish Use'!B39</f>
        <v>Catherine Creek</v>
      </c>
      <c r="C561" s="16" t="str">
        <f>'Fish Use'!D39</f>
        <v>Steelhead</v>
      </c>
      <c r="D561" s="16" t="str">
        <f>'Fish Use'!E39</f>
        <v>Migration</v>
      </c>
      <c r="E561" s="16" t="str">
        <f>'Vulnerability Mapped'!C95</f>
        <v>Channel and Habitat Structure</v>
      </c>
      <c r="F561" s="18">
        <f>'Fish Use'!F39</f>
        <v>0.25319999999999998</v>
      </c>
      <c r="G561" s="18">
        <f>Population!D9</f>
        <v>0.25</v>
      </c>
      <c r="H561" s="19">
        <f>'Limiting Factors'!C50</f>
        <v>3.73</v>
      </c>
      <c r="I561" s="18">
        <f>'Limiting Factors'!D50</f>
        <v>0.71425000000000005</v>
      </c>
      <c r="J561" s="17">
        <f>'Vulnerability Mapped'!D95</f>
        <v>5</v>
      </c>
      <c r="K561" s="17">
        <f>'Vulnerability Mapped'!E95</f>
        <v>8</v>
      </c>
      <c r="L561" s="18">
        <f>'Vulnerability Mapped'!H95</f>
        <v>0.74285714300000005</v>
      </c>
      <c r="M561" s="18">
        <f t="shared" si="16"/>
        <v>0.13434430288297833</v>
      </c>
      <c r="N561" s="18">
        <f t="shared" si="17"/>
        <v>3.3586075720744582E-2</v>
      </c>
    </row>
    <row r="562" spans="1:14" ht="18" customHeight="1" x14ac:dyDescent="0.2">
      <c r="A562" s="16" t="str">
        <f>'Fish Use'!A39</f>
        <v>CC4</v>
      </c>
      <c r="B562" s="16" t="str">
        <f>'Fish Use'!B39</f>
        <v>Catherine Creek</v>
      </c>
      <c r="C562" s="16" t="str">
        <f>'Fish Use'!D39</f>
        <v>Steelhead</v>
      </c>
      <c r="D562" s="16" t="str">
        <f>'Fish Use'!E39</f>
        <v>Migration</v>
      </c>
      <c r="E562" s="16" t="str">
        <f>'Vulnerability Mapped'!C97</f>
        <v>Decreased Water Quantity</v>
      </c>
      <c r="F562" s="18">
        <f>'Fish Use'!F39</f>
        <v>0.25319999999999998</v>
      </c>
      <c r="G562" s="18">
        <f>Population!D9</f>
        <v>0.25</v>
      </c>
      <c r="H562" s="19">
        <f>'Limiting Factors'!C57</f>
        <v>3.63</v>
      </c>
      <c r="I562" s="18">
        <f>'Limiting Factors'!D57</f>
        <v>0.69174999999999998</v>
      </c>
      <c r="J562" s="17">
        <f>'Vulnerability Mapped'!D97</f>
        <v>3</v>
      </c>
      <c r="K562" s="17">
        <f>'Vulnerability Mapped'!E97</f>
        <v>3</v>
      </c>
      <c r="L562" s="18">
        <f>'Vulnerability Mapped'!H97</f>
        <v>0.87142857100000004</v>
      </c>
      <c r="M562" s="18">
        <f t="shared" si="16"/>
        <v>0.15263167278207809</v>
      </c>
      <c r="N562" s="18">
        <f t="shared" si="17"/>
        <v>3.8157918195519523E-2</v>
      </c>
    </row>
    <row r="563" spans="1:14" ht="18" customHeight="1" x14ac:dyDescent="0.2">
      <c r="A563" s="16" t="str">
        <f>'Fish Use'!A39</f>
        <v>CC4</v>
      </c>
      <c r="B563" s="16" t="str">
        <f>'Fish Use'!B39</f>
        <v>Catherine Creek</v>
      </c>
      <c r="C563" s="16" t="str">
        <f>'Fish Use'!D39</f>
        <v>Steelhead</v>
      </c>
      <c r="D563" s="16" t="str">
        <f>'Fish Use'!E39</f>
        <v>Migration</v>
      </c>
      <c r="E563" s="16" t="str">
        <f>'Vulnerability Mapped'!C92</f>
        <v>Altered Flow Timing</v>
      </c>
      <c r="F563" s="18">
        <f>'Fish Use'!F39</f>
        <v>0.25319999999999998</v>
      </c>
      <c r="G563" s="18">
        <f>Population!D9</f>
        <v>0.25</v>
      </c>
      <c r="H563" s="19">
        <f>'Limiting Factors'!C58</f>
        <v>2.88</v>
      </c>
      <c r="I563" s="18">
        <f>'Limiting Factors'!D58</f>
        <v>0.52300000000000002</v>
      </c>
      <c r="J563" s="17">
        <f>'Vulnerability Mapped'!D92</f>
        <v>4</v>
      </c>
      <c r="K563" s="17">
        <f>'Vulnerability Mapped'!E92</f>
        <v>4</v>
      </c>
      <c r="L563" s="18">
        <f>'Vulnerability Mapped'!H92</f>
        <v>0.80714285699999999</v>
      </c>
      <c r="M563" s="18">
        <f t="shared" si="16"/>
        <v>0.10688476283822521</v>
      </c>
      <c r="N563" s="18">
        <f t="shared" si="17"/>
        <v>2.6721190709556301E-2</v>
      </c>
    </row>
    <row r="564" spans="1:14" ht="18" customHeight="1" x14ac:dyDescent="0.2">
      <c r="A564" s="16" t="str">
        <f>'Fish Use'!A39</f>
        <v>CC4</v>
      </c>
      <c r="B564" s="16" t="str">
        <f>'Fish Use'!B39</f>
        <v>Catherine Creek</v>
      </c>
      <c r="C564" s="16" t="str">
        <f>'Fish Use'!D39</f>
        <v>Steelhead</v>
      </c>
      <c r="D564" s="16" t="str">
        <f>'Fish Use'!E39</f>
        <v>Migration</v>
      </c>
      <c r="E564" s="16" t="str">
        <f>'Vulnerability Mapped'!C96</f>
        <v>Decreased Sediment Quantity</v>
      </c>
      <c r="F564" s="18">
        <f>'Fish Use'!F39</f>
        <v>0.25319999999999998</v>
      </c>
      <c r="G564" s="18">
        <f>Population!D9</f>
        <v>0.25</v>
      </c>
      <c r="H564" s="19">
        <f>'Limiting Factors'!C51</f>
        <v>3.18</v>
      </c>
      <c r="I564" s="18">
        <f>'Limiting Factors'!D51</f>
        <v>0.59050000000000002</v>
      </c>
      <c r="J564" s="17">
        <f>'Vulnerability Mapped'!D96</f>
        <v>8</v>
      </c>
      <c r="K564" s="17">
        <f>'Vulnerability Mapped'!E96</f>
        <v>13</v>
      </c>
      <c r="L564" s="18">
        <f>'Vulnerability Mapped'!H96</f>
        <v>0.55000000000000004</v>
      </c>
      <c r="M564" s="18">
        <f t="shared" si="16"/>
        <v>8.2233029999999999E-2</v>
      </c>
      <c r="N564" s="18">
        <f t="shared" si="17"/>
        <v>2.05582575E-2</v>
      </c>
    </row>
    <row r="565" spans="1:14" ht="18" customHeight="1" x14ac:dyDescent="0.2">
      <c r="A565" s="16" t="str">
        <f>'Fish Use'!A39</f>
        <v>CC4</v>
      </c>
      <c r="B565" s="16" t="str">
        <f>'Fish Use'!B39</f>
        <v>Catherine Creek</v>
      </c>
      <c r="C565" s="16" t="str">
        <f>'Fish Use'!D39</f>
        <v>Steelhead</v>
      </c>
      <c r="D565" s="16" t="str">
        <f>'Fish Use'!E39</f>
        <v>Migration</v>
      </c>
      <c r="E565" s="16" t="str">
        <f>'Vulnerability Mapped'!C99</f>
        <v>Increased Sediment Quantity</v>
      </c>
      <c r="F565" s="18">
        <f>'Fish Use'!F39</f>
        <v>0.25319999999999998</v>
      </c>
      <c r="G565" s="18">
        <f>Population!D9</f>
        <v>0.25</v>
      </c>
      <c r="H565" s="19">
        <f>'Limiting Factors'!C52</f>
        <v>3.78</v>
      </c>
      <c r="I565" s="18">
        <f>'Limiting Factors'!D52</f>
        <v>0.72550000000000003</v>
      </c>
      <c r="J565" s="17">
        <f>'Vulnerability Mapped'!D99</f>
        <v>9</v>
      </c>
      <c r="K565" s="17">
        <f>'Vulnerability Mapped'!E99</f>
        <v>14</v>
      </c>
      <c r="L565" s="18">
        <f>'Vulnerability Mapped'!H99</f>
        <v>0.485714286</v>
      </c>
      <c r="M565" s="18">
        <f t="shared" si="16"/>
        <v>8.9224062909627588E-2</v>
      </c>
      <c r="N565" s="18">
        <f t="shared" si="17"/>
        <v>2.2306015727406897E-2</v>
      </c>
    </row>
    <row r="566" spans="1:14" ht="18" customHeight="1" x14ac:dyDescent="0.2">
      <c r="A566" s="16" t="str">
        <f>'Fish Use'!A39</f>
        <v>CC4</v>
      </c>
      <c r="B566" s="16" t="str">
        <f>'Fish Use'!B39</f>
        <v>Catherine Creek</v>
      </c>
      <c r="C566" s="16" t="str">
        <f>'Fish Use'!D39</f>
        <v>Steelhead</v>
      </c>
      <c r="D566" s="16" t="str">
        <f>'Fish Use'!E39</f>
        <v>Migration</v>
      </c>
      <c r="E566" s="16" t="str">
        <f>'Vulnerability Mapped'!C104</f>
        <v>Summer Water Temperature</v>
      </c>
      <c r="F566" s="18">
        <f>'Fish Use'!F39</f>
        <v>0.25319999999999998</v>
      </c>
      <c r="G566" s="18">
        <f>Population!D9</f>
        <v>0.25</v>
      </c>
      <c r="H566" s="19">
        <f>'Limiting Factors'!C59</f>
        <v>3.63</v>
      </c>
      <c r="I566" s="18">
        <f>'Limiting Factors'!D59</f>
        <v>0.69174999999999998</v>
      </c>
      <c r="J566" s="17">
        <f>'Vulnerability Mapped'!D104</f>
        <v>15</v>
      </c>
      <c r="K566" s="17">
        <f>'Vulnerability Mapped'!E104</f>
        <v>15</v>
      </c>
      <c r="L566" s="18">
        <f>'Vulnerability Mapped'!H104</f>
        <v>0.1</v>
      </c>
      <c r="M566" s="18">
        <f t="shared" si="16"/>
        <v>1.7515109999999997E-2</v>
      </c>
      <c r="N566" s="18">
        <f t="shared" si="17"/>
        <v>4.3787774999999992E-3</v>
      </c>
    </row>
    <row r="567" spans="1:14" ht="18" customHeight="1" x14ac:dyDescent="0.2">
      <c r="A567" s="16" t="str">
        <f>'Fish Use'!A39</f>
        <v>CC4</v>
      </c>
      <c r="B567" s="16" t="str">
        <f>'Fish Use'!B39</f>
        <v>Catherine Creek</v>
      </c>
      <c r="C567" s="16" t="str">
        <f>'Fish Use'!D39</f>
        <v>Steelhead</v>
      </c>
      <c r="D567" s="16" t="str">
        <f>'Fish Use'!E39</f>
        <v>Migration</v>
      </c>
      <c r="E567" s="16" t="str">
        <f>'Vulnerability Mapped'!C106</f>
        <v>Winter Water Temperature</v>
      </c>
      <c r="F567" s="18">
        <f>'Fish Use'!F39</f>
        <v>0.25319999999999998</v>
      </c>
      <c r="G567" s="18">
        <f>Population!D9</f>
        <v>0.25</v>
      </c>
      <c r="H567" s="19">
        <f>'Limiting Factors'!C60</f>
        <v>3.56</v>
      </c>
      <c r="I567" s="18">
        <f>'Limiting Factors'!D60</f>
        <v>0.67600000000000005</v>
      </c>
      <c r="J567" s="17">
        <f>'Vulnerability Mapped'!D106</f>
        <v>11</v>
      </c>
      <c r="K567" s="17">
        <f>'Vulnerability Mapped'!E106</f>
        <v>14</v>
      </c>
      <c r="L567" s="18">
        <f>'Vulnerability Mapped'!H106</f>
        <v>0.35714285699999998</v>
      </c>
      <c r="M567" s="18">
        <f t="shared" si="16"/>
        <v>6.1129714261262395E-2</v>
      </c>
      <c r="N567" s="18">
        <f t="shared" si="17"/>
        <v>1.5282428565315599E-2</v>
      </c>
    </row>
    <row r="568" spans="1:14" ht="18" customHeight="1" x14ac:dyDescent="0.2">
      <c r="A568" s="16" t="str">
        <f>'Fish Use'!A39</f>
        <v>CC4</v>
      </c>
      <c r="B568" s="16" t="str">
        <f>'Fish Use'!B39</f>
        <v>Catherine Creek</v>
      </c>
      <c r="C568" s="16" t="str">
        <f>'Fish Use'!D39</f>
        <v>Steelhead</v>
      </c>
      <c r="D568" s="16" t="str">
        <f>'Fish Use'!E39</f>
        <v>Migration</v>
      </c>
      <c r="E568" s="16" t="str">
        <f>'Vulnerability Mapped'!C105</f>
        <v>Water Quality</v>
      </c>
      <c r="F568" s="18">
        <f>'Fish Use'!F39</f>
        <v>0.25319999999999998</v>
      </c>
      <c r="G568" s="18">
        <f>Population!D9</f>
        <v>0.25</v>
      </c>
      <c r="H568" s="19">
        <f>'Limiting Factors'!C61</f>
        <v>3.3</v>
      </c>
      <c r="I568" s="18">
        <f>'Limiting Factors'!D61</f>
        <v>0.61750000000000005</v>
      </c>
      <c r="J568" s="17">
        <f>'Vulnerability Mapped'!D105</f>
        <v>5</v>
      </c>
      <c r="K568" s="17">
        <f>'Vulnerability Mapped'!E105</f>
        <v>12</v>
      </c>
      <c r="L568" s="18">
        <f>'Vulnerability Mapped'!H105</f>
        <v>0.74285714300000005</v>
      </c>
      <c r="M568" s="18">
        <f t="shared" si="16"/>
        <v>0.11614645716519301</v>
      </c>
      <c r="N568" s="18">
        <f t="shared" si="17"/>
        <v>2.9036614291298252E-2</v>
      </c>
    </row>
    <row r="569" spans="1:14" ht="18" customHeight="1" x14ac:dyDescent="0.2">
      <c r="A569" s="16" t="str">
        <f>'Fish Use'!A39</f>
        <v>CC4</v>
      </c>
      <c r="B569" s="16" t="str">
        <f>'Fish Use'!B39</f>
        <v>Catherine Creek</v>
      </c>
      <c r="C569" s="16" t="str">
        <f>'Fish Use'!D39</f>
        <v>Steelhead</v>
      </c>
      <c r="D569" s="16" t="str">
        <f>'Fish Use'!E39</f>
        <v>Migration</v>
      </c>
      <c r="E569" s="16" t="str">
        <f>'Vulnerability Mapped'!C101</f>
        <v>Predation</v>
      </c>
      <c r="F569" s="18">
        <f>'Fish Use'!F39</f>
        <v>0.25319999999999998</v>
      </c>
      <c r="G569" s="18">
        <f>Population!D9</f>
        <v>0.25</v>
      </c>
      <c r="H569" s="19">
        <f>'Limiting Factors'!C54</f>
        <v>1.82</v>
      </c>
      <c r="I569" s="18">
        <f>'Limiting Factors'!D54</f>
        <v>0.28449999999999998</v>
      </c>
      <c r="J569" s="17">
        <f>'Vulnerability Mapped'!D101</f>
        <v>2</v>
      </c>
      <c r="K569" s="17">
        <f>'Vulnerability Mapped'!E101</f>
        <v>13</v>
      </c>
      <c r="L569" s="18">
        <f>'Vulnerability Mapped'!H101</f>
        <v>0.93571428599999995</v>
      </c>
      <c r="M569" s="18">
        <f t="shared" si="16"/>
        <v>6.7404552877724386E-2</v>
      </c>
      <c r="N569" s="18">
        <f t="shared" si="17"/>
        <v>1.6851138219431096E-2</v>
      </c>
    </row>
    <row r="570" spans="1:14" ht="18" customHeight="1" x14ac:dyDescent="0.2">
      <c r="A570" s="16" t="str">
        <f>'Fish Use'!A39</f>
        <v>CC4</v>
      </c>
      <c r="B570" s="16" t="str">
        <f>'Fish Use'!B39</f>
        <v>Catherine Creek</v>
      </c>
      <c r="C570" s="16" t="str">
        <f>'Fish Use'!D39</f>
        <v>Steelhead</v>
      </c>
      <c r="D570" s="16" t="str">
        <f>'Fish Use'!E39</f>
        <v>Migration</v>
      </c>
      <c r="E570" s="16" t="str">
        <f>'Vulnerability Mapped'!C93</f>
        <v>Altered Primary Productivity</v>
      </c>
      <c r="F570" s="18">
        <f>'Fish Use'!F39</f>
        <v>0.25319999999999998</v>
      </c>
      <c r="G570" s="18">
        <f>Population!D9</f>
        <v>0.25</v>
      </c>
      <c r="H570" s="19">
        <f>'Limiting Factors'!C55</f>
        <v>2.52</v>
      </c>
      <c r="I570" s="18">
        <f>'Limiting Factors'!D55</f>
        <v>0.442</v>
      </c>
      <c r="J570" s="17">
        <f>'Vulnerability Mapped'!D93</f>
        <v>10</v>
      </c>
      <c r="K570" s="17">
        <f>'Vulnerability Mapped'!E93</f>
        <v>10</v>
      </c>
      <c r="L570" s="18">
        <f>'Vulnerability Mapped'!H93</f>
        <v>0.42142857099999997</v>
      </c>
      <c r="M570" s="18">
        <f t="shared" si="16"/>
        <v>4.7163925666322395E-2</v>
      </c>
      <c r="N570" s="18">
        <f t="shared" si="17"/>
        <v>1.1790981416580599E-2</v>
      </c>
    </row>
    <row r="571" spans="1:14" ht="18" customHeight="1" x14ac:dyDescent="0.2">
      <c r="A571" s="16" t="str">
        <f>'Fish Use'!A39</f>
        <v>CC4</v>
      </c>
      <c r="B571" s="16" t="str">
        <f>'Fish Use'!B39</f>
        <v>Catherine Creek</v>
      </c>
      <c r="C571" s="16" t="str">
        <f>'Fish Use'!D39</f>
        <v>Steelhead</v>
      </c>
      <c r="D571" s="16" t="str">
        <f>'Fish Use'!E39</f>
        <v>Migration</v>
      </c>
      <c r="E571" s="16" t="str">
        <f>'Vulnerability Mapped'!C100</f>
        <v>Non-Native Species Interactions and Competition</v>
      </c>
      <c r="F571" s="18">
        <f>'Fish Use'!F39</f>
        <v>0.25319999999999998</v>
      </c>
      <c r="G571" s="18">
        <f>Population!D9</f>
        <v>0.25</v>
      </c>
      <c r="H571" s="19">
        <f>'Limiting Factors'!C56</f>
        <v>1.59</v>
      </c>
      <c r="I571" s="18">
        <f>'Limiting Factors'!D56</f>
        <v>0.23275000000000001</v>
      </c>
      <c r="J571" s="17">
        <f>'Vulnerability Mapped'!D100</f>
        <v>11</v>
      </c>
      <c r="K571" s="17">
        <f>'Vulnerability Mapped'!E100</f>
        <v>12</v>
      </c>
      <c r="L571" s="18">
        <f>'Vulnerability Mapped'!H100</f>
        <v>0.35714285699999998</v>
      </c>
      <c r="M571" s="18">
        <f t="shared" si="16"/>
        <v>2.1047249991581099E-2</v>
      </c>
      <c r="N571" s="18">
        <f t="shared" si="17"/>
        <v>5.2618124978952747E-3</v>
      </c>
    </row>
    <row r="572" spans="1:14" ht="18" customHeight="1" x14ac:dyDescent="0.2">
      <c r="A572" s="16" t="str">
        <f>'Fish Use'!A40</f>
        <v>CC4</v>
      </c>
      <c r="B572" s="16" t="str">
        <f>'Fish Use'!B40</f>
        <v>Catherine Creek</v>
      </c>
      <c r="C572" s="16" t="str">
        <f>'Fish Use'!D40</f>
        <v>Bull Trout</v>
      </c>
      <c r="D572" s="16" t="str">
        <f>'Fish Use'!E40</f>
        <v>Spawning &amp; Resident</v>
      </c>
      <c r="E572" s="16" t="str">
        <f>'Vulnerability Mapped'!C19</f>
        <v>Anthropogenic Barriers</v>
      </c>
      <c r="F572" s="18">
        <f>'Fish Use'!F40</f>
        <v>0.25319999999999998</v>
      </c>
      <c r="G572" s="18">
        <f>Population!D18</f>
        <v>0.6</v>
      </c>
      <c r="H572" s="19">
        <f>'Limiting Factors'!C53</f>
        <v>4.6399999999999997</v>
      </c>
      <c r="I572" s="18">
        <f>'Limiting Factors'!D53</f>
        <v>0.91900000000000004</v>
      </c>
      <c r="J572" s="17">
        <f>'Vulnerability Mapped'!D19</f>
        <v>10</v>
      </c>
      <c r="K572" s="17">
        <f>'Vulnerability Mapped'!E19</f>
        <v>10</v>
      </c>
      <c r="L572" s="18">
        <f>'Vulnerability Mapped'!H19</f>
        <v>0.42142857099999997</v>
      </c>
      <c r="M572" s="18">
        <f t="shared" si="16"/>
        <v>9.8062551328846795E-2</v>
      </c>
      <c r="N572" s="18">
        <f t="shared" si="17"/>
        <v>5.8837530797308073E-2</v>
      </c>
    </row>
    <row r="573" spans="1:14" ht="18" customHeight="1" x14ac:dyDescent="0.2">
      <c r="A573" s="16" t="str">
        <f>'Fish Use'!A40</f>
        <v>CC4</v>
      </c>
      <c r="B573" s="16" t="str">
        <f>'Fish Use'!B40</f>
        <v>Catherine Creek</v>
      </c>
      <c r="C573" s="16" t="str">
        <f>'Fish Use'!D40</f>
        <v>Bull Trout</v>
      </c>
      <c r="D573" s="16" t="str">
        <f>'Fish Use'!E40</f>
        <v>Spawning &amp; Resident</v>
      </c>
      <c r="E573" s="16" t="str">
        <f>'Vulnerability Mapped'!C27</f>
        <v>Riparian Condition</v>
      </c>
      <c r="F573" s="18">
        <f>'Fish Use'!F40</f>
        <v>0.25319999999999998</v>
      </c>
      <c r="G573" s="18">
        <f>Population!D18</f>
        <v>0.6</v>
      </c>
      <c r="H573" s="19">
        <f>'Limiting Factors'!C47</f>
        <v>3.31</v>
      </c>
      <c r="I573" s="18">
        <f>'Limiting Factors'!D47</f>
        <v>0.61975000000000002</v>
      </c>
      <c r="J573" s="17">
        <f>'Vulnerability Mapped'!D27</f>
        <v>4</v>
      </c>
      <c r="K573" s="17">
        <f>'Vulnerability Mapped'!E27</f>
        <v>4</v>
      </c>
      <c r="L573" s="18">
        <f>'Vulnerability Mapped'!H27</f>
        <v>0.80714285699999999</v>
      </c>
      <c r="M573" s="18">
        <f t="shared" si="16"/>
        <v>0.1266574221204399</v>
      </c>
      <c r="N573" s="18">
        <f t="shared" si="17"/>
        <v>7.5994453272263937E-2</v>
      </c>
    </row>
    <row r="574" spans="1:14" ht="18" customHeight="1" x14ac:dyDescent="0.2">
      <c r="A574" s="16" t="str">
        <f>'Fish Use'!A40</f>
        <v>CC4</v>
      </c>
      <c r="B574" s="16" t="str">
        <f>'Fish Use'!B40</f>
        <v>Catherine Creek</v>
      </c>
      <c r="C574" s="16" t="str">
        <f>'Fish Use'!D40</f>
        <v>Bull Trout</v>
      </c>
      <c r="D574" s="16" t="str">
        <f>'Fish Use'!E40</f>
        <v>Spawning &amp; Resident</v>
      </c>
      <c r="E574" s="16" t="str">
        <f>'Vulnerability Mapped'!C23</f>
        <v>Floodplain Condition</v>
      </c>
      <c r="F574" s="18">
        <f>'Fish Use'!F40</f>
        <v>0.25319999999999998</v>
      </c>
      <c r="G574" s="18">
        <f>Population!D18</f>
        <v>0.6</v>
      </c>
      <c r="H574" s="19">
        <f>'Limiting Factors'!C48</f>
        <v>3.44</v>
      </c>
      <c r="I574" s="18">
        <f>'Limiting Factors'!D48</f>
        <v>0.64900000000000002</v>
      </c>
      <c r="J574" s="17">
        <f>'Vulnerability Mapped'!D23</f>
        <v>11</v>
      </c>
      <c r="K574" s="17">
        <f>'Vulnerability Mapped'!E23</f>
        <v>11</v>
      </c>
      <c r="L574" s="18">
        <f>'Vulnerability Mapped'!H23</f>
        <v>0.35714285699999998</v>
      </c>
      <c r="M574" s="18">
        <f t="shared" si="16"/>
        <v>5.8688142833667592E-2</v>
      </c>
      <c r="N574" s="18">
        <f t="shared" si="17"/>
        <v>3.5212885700200557E-2</v>
      </c>
    </row>
    <row r="575" spans="1:14" ht="18" customHeight="1" x14ac:dyDescent="0.2">
      <c r="A575" s="16" t="str">
        <f>'Fish Use'!A40</f>
        <v>CC4</v>
      </c>
      <c r="B575" s="16" t="str">
        <f>'Fish Use'!B40</f>
        <v>Catherine Creek</v>
      </c>
      <c r="C575" s="16" t="str">
        <f>'Fish Use'!D40</f>
        <v>Bull Trout</v>
      </c>
      <c r="D575" s="16" t="str">
        <f>'Fish Use'!E40</f>
        <v>Spawning &amp; Resident</v>
      </c>
      <c r="E575" s="16" t="str">
        <f>'Vulnerability Mapped'!C28</f>
        <v>Side Channel and Wetland Habitat</v>
      </c>
      <c r="F575" s="18">
        <f>'Fish Use'!F40</f>
        <v>0.25319999999999998</v>
      </c>
      <c r="G575" s="18">
        <f>Population!D18</f>
        <v>0.6</v>
      </c>
      <c r="H575" s="19">
        <f>'Limiting Factors'!C49</f>
        <v>3.73</v>
      </c>
      <c r="I575" s="18">
        <f>'Limiting Factors'!D49</f>
        <v>0.71425000000000005</v>
      </c>
      <c r="J575" s="17">
        <f>'Vulnerability Mapped'!D28</f>
        <v>7</v>
      </c>
      <c r="K575" s="17">
        <f>'Vulnerability Mapped'!E28</f>
        <v>7</v>
      </c>
      <c r="L575" s="18">
        <f>'Vulnerability Mapped'!H28</f>
        <v>0.61428571399999998</v>
      </c>
      <c r="M575" s="18">
        <f t="shared" si="16"/>
        <v>0.1110924042340434</v>
      </c>
      <c r="N575" s="18">
        <f t="shared" si="17"/>
        <v>6.6655442540426033E-2</v>
      </c>
    </row>
    <row r="576" spans="1:14" ht="18" customHeight="1" x14ac:dyDescent="0.2">
      <c r="A576" s="16" t="str">
        <f>'Fish Use'!A40</f>
        <v>CC4</v>
      </c>
      <c r="B576" s="16" t="str">
        <f>'Fish Use'!B40</f>
        <v>Catherine Creek</v>
      </c>
      <c r="C576" s="16" t="str">
        <f>'Fish Use'!D40</f>
        <v>Bull Trout</v>
      </c>
      <c r="D576" s="16" t="str">
        <f>'Fish Use'!E40</f>
        <v>Spawning &amp; Resident</v>
      </c>
      <c r="E576" s="16" t="str">
        <f>'Vulnerability Mapped'!C20</f>
        <v>Channel and Habitat Structure</v>
      </c>
      <c r="F576" s="18">
        <f>'Fish Use'!F40</f>
        <v>0.25319999999999998</v>
      </c>
      <c r="G576" s="18">
        <f>Population!D18</f>
        <v>0.6</v>
      </c>
      <c r="H576" s="19">
        <f>'Limiting Factors'!C50</f>
        <v>3.73</v>
      </c>
      <c r="I576" s="18">
        <f>'Limiting Factors'!D50</f>
        <v>0.71425000000000005</v>
      </c>
      <c r="J576" s="17">
        <f>'Vulnerability Mapped'!D20</f>
        <v>3</v>
      </c>
      <c r="K576" s="17">
        <f>'Vulnerability Mapped'!E20</f>
        <v>3</v>
      </c>
      <c r="L576" s="18">
        <f>'Vulnerability Mapped'!H20</f>
        <v>0.87142857100000004</v>
      </c>
      <c r="M576" s="18">
        <f t="shared" si="16"/>
        <v>0.15759620135106511</v>
      </c>
      <c r="N576" s="18">
        <f t="shared" si="17"/>
        <v>9.4557720810639068E-2</v>
      </c>
    </row>
    <row r="577" spans="1:14" ht="18" customHeight="1" x14ac:dyDescent="0.2">
      <c r="A577" s="16" t="str">
        <f>'Fish Use'!A40</f>
        <v>CC4</v>
      </c>
      <c r="B577" s="16" t="str">
        <f>'Fish Use'!B40</f>
        <v>Catherine Creek</v>
      </c>
      <c r="C577" s="16" t="str">
        <f>'Fish Use'!D40</f>
        <v>Bull Trout</v>
      </c>
      <c r="D577" s="16" t="str">
        <f>'Fish Use'!E40</f>
        <v>Spawning &amp; Resident</v>
      </c>
      <c r="E577" s="16" t="str">
        <f>'Vulnerability Mapped'!C22</f>
        <v>Decreased Water Quantity</v>
      </c>
      <c r="F577" s="18">
        <f>'Fish Use'!F40</f>
        <v>0.25319999999999998</v>
      </c>
      <c r="G577" s="18">
        <f>Population!D18</f>
        <v>0.6</v>
      </c>
      <c r="H577" s="19">
        <f>'Limiting Factors'!C57</f>
        <v>3.63</v>
      </c>
      <c r="I577" s="18">
        <f>'Limiting Factors'!D57</f>
        <v>0.69174999999999998</v>
      </c>
      <c r="J577" s="17">
        <f>'Vulnerability Mapped'!D22</f>
        <v>8</v>
      </c>
      <c r="K577" s="17">
        <f>'Vulnerability Mapped'!E22</f>
        <v>8</v>
      </c>
      <c r="L577" s="18">
        <f>'Vulnerability Mapped'!H22</f>
        <v>0.55000000000000004</v>
      </c>
      <c r="M577" s="18">
        <f t="shared" si="16"/>
        <v>9.6333104999999988E-2</v>
      </c>
      <c r="N577" s="18">
        <f t="shared" si="17"/>
        <v>5.7799862999999993E-2</v>
      </c>
    </row>
    <row r="578" spans="1:14" ht="18" customHeight="1" x14ac:dyDescent="0.2">
      <c r="A578" s="16" t="str">
        <f>'Fish Use'!A40</f>
        <v>CC4</v>
      </c>
      <c r="B578" s="16" t="str">
        <f>'Fish Use'!B40</f>
        <v>Catherine Creek</v>
      </c>
      <c r="C578" s="16" t="str">
        <f>'Fish Use'!D40</f>
        <v>Bull Trout</v>
      </c>
      <c r="D578" s="16" t="str">
        <f>'Fish Use'!E40</f>
        <v>Spawning &amp; Resident</v>
      </c>
      <c r="E578" s="16" t="str">
        <f>'Vulnerability Mapped'!C17</f>
        <v>Altered Flow Timing</v>
      </c>
      <c r="F578" s="18">
        <f>'Fish Use'!F40</f>
        <v>0.25319999999999998</v>
      </c>
      <c r="G578" s="18">
        <f>Population!D18</f>
        <v>0.6</v>
      </c>
      <c r="H578" s="19">
        <f>'Limiting Factors'!C58</f>
        <v>2.88</v>
      </c>
      <c r="I578" s="18">
        <f>'Limiting Factors'!D58</f>
        <v>0.52300000000000002</v>
      </c>
      <c r="J578" s="17">
        <f>'Vulnerability Mapped'!D17</f>
        <v>13</v>
      </c>
      <c r="K578" s="17">
        <f>'Vulnerability Mapped'!E17</f>
        <v>13</v>
      </c>
      <c r="L578" s="18">
        <f>'Vulnerability Mapped'!H17</f>
        <v>0.22857142899999999</v>
      </c>
      <c r="M578" s="18">
        <f t="shared" ref="M578:M641" si="18">F578*I578*L578</f>
        <v>3.0268251485324398E-2</v>
      </c>
      <c r="N578" s="18">
        <f t="shared" ref="N578:N641" si="19">M578*G578</f>
        <v>1.8160950891194638E-2</v>
      </c>
    </row>
    <row r="579" spans="1:14" ht="18" customHeight="1" x14ac:dyDescent="0.2">
      <c r="A579" s="16" t="str">
        <f>'Fish Use'!A40</f>
        <v>CC4</v>
      </c>
      <c r="B579" s="16" t="str">
        <f>'Fish Use'!B40</f>
        <v>Catherine Creek</v>
      </c>
      <c r="C579" s="16" t="str">
        <f>'Fish Use'!D40</f>
        <v>Bull Trout</v>
      </c>
      <c r="D579" s="16" t="str">
        <f>'Fish Use'!E40</f>
        <v>Spawning &amp; Resident</v>
      </c>
      <c r="E579" s="16" t="str">
        <f>'Vulnerability Mapped'!C21</f>
        <v>Decreased Sediment Quantity</v>
      </c>
      <c r="F579" s="18">
        <f>'Fish Use'!F40</f>
        <v>0.25319999999999998</v>
      </c>
      <c r="G579" s="18">
        <f>Population!D18</f>
        <v>0.6</v>
      </c>
      <c r="H579" s="19">
        <f>'Limiting Factors'!C51</f>
        <v>3.18</v>
      </c>
      <c r="I579" s="18">
        <f>'Limiting Factors'!D51</f>
        <v>0.59050000000000002</v>
      </c>
      <c r="J579" s="17">
        <f>'Vulnerability Mapped'!D21</f>
        <v>5</v>
      </c>
      <c r="K579" s="17">
        <f>'Vulnerability Mapped'!E21</f>
        <v>5</v>
      </c>
      <c r="L579" s="18">
        <f>'Vulnerability Mapped'!H21</f>
        <v>0.74285714300000005</v>
      </c>
      <c r="M579" s="18">
        <f t="shared" si="18"/>
        <v>0.11106798859278781</v>
      </c>
      <c r="N579" s="18">
        <f t="shared" si="19"/>
        <v>6.6640793155672687E-2</v>
      </c>
    </row>
    <row r="580" spans="1:14" ht="18" customHeight="1" x14ac:dyDescent="0.2">
      <c r="A580" s="16" t="str">
        <f>'Fish Use'!A40</f>
        <v>CC4</v>
      </c>
      <c r="B580" s="16" t="str">
        <f>'Fish Use'!B40</f>
        <v>Catherine Creek</v>
      </c>
      <c r="C580" s="16" t="str">
        <f>'Fish Use'!D40</f>
        <v>Bull Trout</v>
      </c>
      <c r="D580" s="16" t="str">
        <f>'Fish Use'!E40</f>
        <v>Spawning &amp; Resident</v>
      </c>
      <c r="E580" s="16" t="str">
        <f>'Vulnerability Mapped'!C24</f>
        <v>Increased Sediment Quantity</v>
      </c>
      <c r="F580" s="18">
        <f>'Fish Use'!F40</f>
        <v>0.25319999999999998</v>
      </c>
      <c r="G580" s="18">
        <f>Population!D18</f>
        <v>0.6</v>
      </c>
      <c r="H580" s="19">
        <f>'Limiting Factors'!C52</f>
        <v>3.78</v>
      </c>
      <c r="I580" s="18">
        <f>'Limiting Factors'!D52</f>
        <v>0.72550000000000003</v>
      </c>
      <c r="J580" s="17">
        <f>'Vulnerability Mapped'!D24</f>
        <v>6</v>
      </c>
      <c r="K580" s="17">
        <f>'Vulnerability Mapped'!E24</f>
        <v>6</v>
      </c>
      <c r="L580" s="18">
        <f>'Vulnerability Mapped'!H24</f>
        <v>0.678571429</v>
      </c>
      <c r="M580" s="18">
        <f t="shared" si="18"/>
        <v>0.12465126436444139</v>
      </c>
      <c r="N580" s="18">
        <f t="shared" si="19"/>
        <v>7.4790758618664827E-2</v>
      </c>
    </row>
    <row r="581" spans="1:14" ht="18" customHeight="1" x14ac:dyDescent="0.2">
      <c r="A581" s="16" t="str">
        <f>'Fish Use'!A40</f>
        <v>CC4</v>
      </c>
      <c r="B581" s="16" t="str">
        <f>'Fish Use'!B40</f>
        <v>Catherine Creek</v>
      </c>
      <c r="C581" s="16" t="str">
        <f>'Fish Use'!D40</f>
        <v>Bull Trout</v>
      </c>
      <c r="D581" s="16" t="str">
        <f>'Fish Use'!E40</f>
        <v>Spawning &amp; Resident</v>
      </c>
      <c r="E581" s="16" t="str">
        <f>'Vulnerability Mapped'!C29</f>
        <v>Summer Water Temperature</v>
      </c>
      <c r="F581" s="18">
        <f>'Fish Use'!F40</f>
        <v>0.25319999999999998</v>
      </c>
      <c r="G581" s="18">
        <f>Population!D18</f>
        <v>0.6</v>
      </c>
      <c r="H581" s="19">
        <f>'Limiting Factors'!C59</f>
        <v>3.63</v>
      </c>
      <c r="I581" s="18">
        <f>'Limiting Factors'!D59</f>
        <v>0.69174999999999998</v>
      </c>
      <c r="J581" s="17">
        <f>'Vulnerability Mapped'!D29</f>
        <v>1</v>
      </c>
      <c r="K581" s="17">
        <f>'Vulnerability Mapped'!E29</f>
        <v>1</v>
      </c>
      <c r="L581" s="18">
        <f>'Vulnerability Mapped'!H29</f>
        <v>1</v>
      </c>
      <c r="M581" s="18">
        <f t="shared" si="18"/>
        <v>0.17515109999999998</v>
      </c>
      <c r="N581" s="18">
        <f t="shared" si="19"/>
        <v>0.10509065999999999</v>
      </c>
    </row>
    <row r="582" spans="1:14" ht="18" customHeight="1" x14ac:dyDescent="0.2">
      <c r="A582" s="16" t="str">
        <f>'Fish Use'!A40</f>
        <v>CC4</v>
      </c>
      <c r="B582" s="16" t="str">
        <f>'Fish Use'!B40</f>
        <v>Catherine Creek</v>
      </c>
      <c r="C582" s="16" t="str">
        <f>'Fish Use'!D40</f>
        <v>Bull Trout</v>
      </c>
      <c r="D582" s="16" t="str">
        <f>'Fish Use'!E40</f>
        <v>Spawning &amp; Resident</v>
      </c>
      <c r="E582" s="16" t="str">
        <f>'Vulnerability Mapped'!C31</f>
        <v>Winter Water Temperature</v>
      </c>
      <c r="F582" s="18">
        <f>'Fish Use'!F40</f>
        <v>0.25319999999999998</v>
      </c>
      <c r="G582" s="18">
        <f>Population!D18</f>
        <v>0.6</v>
      </c>
      <c r="H582" s="19">
        <f>'Limiting Factors'!C60</f>
        <v>3.56</v>
      </c>
      <c r="I582" s="18">
        <f>'Limiting Factors'!D60</f>
        <v>0.67600000000000005</v>
      </c>
      <c r="J582" s="17">
        <f>'Vulnerability Mapped'!D31</f>
        <v>12</v>
      </c>
      <c r="K582" s="17">
        <f>'Vulnerability Mapped'!E31</f>
        <v>12</v>
      </c>
      <c r="L582" s="18">
        <f>'Vulnerability Mapped'!H31</f>
        <v>0.29285714299999999</v>
      </c>
      <c r="M582" s="18">
        <f t="shared" si="18"/>
        <v>5.0126365738737591E-2</v>
      </c>
      <c r="N582" s="18">
        <f t="shared" si="19"/>
        <v>3.0075819443242554E-2</v>
      </c>
    </row>
    <row r="583" spans="1:14" ht="18" customHeight="1" x14ac:dyDescent="0.2">
      <c r="A583" s="16" t="str">
        <f>'Fish Use'!A40</f>
        <v>CC4</v>
      </c>
      <c r="B583" s="16" t="str">
        <f>'Fish Use'!B40</f>
        <v>Catherine Creek</v>
      </c>
      <c r="C583" s="16" t="str">
        <f>'Fish Use'!D40</f>
        <v>Bull Trout</v>
      </c>
      <c r="D583" s="16" t="str">
        <f>'Fish Use'!E40</f>
        <v>Spawning &amp; Resident</v>
      </c>
      <c r="E583" s="16" t="str">
        <f>'Vulnerability Mapped'!C30</f>
        <v>Water Quality</v>
      </c>
      <c r="F583" s="18">
        <f>'Fish Use'!F40</f>
        <v>0.25319999999999998</v>
      </c>
      <c r="G583" s="18">
        <f>Population!D18</f>
        <v>0.6</v>
      </c>
      <c r="H583" s="19">
        <f>'Limiting Factors'!C61</f>
        <v>3.3</v>
      </c>
      <c r="I583" s="18">
        <f>'Limiting Factors'!D61</f>
        <v>0.61750000000000005</v>
      </c>
      <c r="J583" s="17">
        <f>'Vulnerability Mapped'!D30</f>
        <v>15</v>
      </c>
      <c r="K583" s="17">
        <f>'Vulnerability Mapped'!E30</f>
        <v>15</v>
      </c>
      <c r="L583" s="18">
        <f>'Vulnerability Mapped'!H30</f>
        <v>0.1</v>
      </c>
      <c r="M583" s="18">
        <f t="shared" si="18"/>
        <v>1.5635099999999999E-2</v>
      </c>
      <c r="N583" s="18">
        <f t="shared" si="19"/>
        <v>9.3810599999999984E-3</v>
      </c>
    </row>
    <row r="584" spans="1:14" ht="18" customHeight="1" x14ac:dyDescent="0.2">
      <c r="A584" s="16" t="str">
        <f>'Fish Use'!A40</f>
        <v>CC4</v>
      </c>
      <c r="B584" s="16" t="str">
        <f>'Fish Use'!B40</f>
        <v>Catherine Creek</v>
      </c>
      <c r="C584" s="16" t="str">
        <f>'Fish Use'!D40</f>
        <v>Bull Trout</v>
      </c>
      <c r="D584" s="16" t="str">
        <f>'Fish Use'!E40</f>
        <v>Spawning &amp; Resident</v>
      </c>
      <c r="E584" s="16" t="str">
        <f>'Vulnerability Mapped'!C26</f>
        <v>Predation</v>
      </c>
      <c r="F584" s="18">
        <f>'Fish Use'!F40</f>
        <v>0.25319999999999998</v>
      </c>
      <c r="G584" s="18">
        <f>Population!D18</f>
        <v>0.6</v>
      </c>
      <c r="H584" s="19">
        <f>'Limiting Factors'!C54</f>
        <v>1.82</v>
      </c>
      <c r="I584" s="18">
        <f>'Limiting Factors'!D54</f>
        <v>0.28449999999999998</v>
      </c>
      <c r="J584" s="17">
        <f>'Vulnerability Mapped'!D26</f>
        <v>9</v>
      </c>
      <c r="K584" s="17">
        <f>'Vulnerability Mapped'!E26</f>
        <v>9</v>
      </c>
      <c r="L584" s="18">
        <f>'Vulnerability Mapped'!H26</f>
        <v>0.485714286</v>
      </c>
      <c r="M584" s="18">
        <f t="shared" si="18"/>
        <v>3.498862287772439E-2</v>
      </c>
      <c r="N584" s="18">
        <f t="shared" si="19"/>
        <v>2.0993173726634635E-2</v>
      </c>
    </row>
    <row r="585" spans="1:14" ht="18" customHeight="1" x14ac:dyDescent="0.2">
      <c r="A585" s="16" t="str">
        <f>'Fish Use'!A40</f>
        <v>CC4</v>
      </c>
      <c r="B585" s="16" t="str">
        <f>'Fish Use'!B40</f>
        <v>Catherine Creek</v>
      </c>
      <c r="C585" s="16" t="str">
        <f>'Fish Use'!D40</f>
        <v>Bull Trout</v>
      </c>
      <c r="D585" s="16" t="str">
        <f>'Fish Use'!E40</f>
        <v>Spawning &amp; Resident</v>
      </c>
      <c r="E585" s="16" t="str">
        <f>'Vulnerability Mapped'!C18</f>
        <v>Altered Primary Productivity</v>
      </c>
      <c r="F585" s="18">
        <f>'Fish Use'!F40</f>
        <v>0.25319999999999998</v>
      </c>
      <c r="G585" s="18">
        <f>Population!D18</f>
        <v>0.6</v>
      </c>
      <c r="H585" s="19">
        <f>'Limiting Factors'!C55</f>
        <v>2.52</v>
      </c>
      <c r="I585" s="18">
        <f>'Limiting Factors'!D55</f>
        <v>0.442</v>
      </c>
      <c r="J585" s="17">
        <f>'Vulnerability Mapped'!D18</f>
        <v>14</v>
      </c>
      <c r="K585" s="17">
        <f>'Vulnerability Mapped'!E18</f>
        <v>14</v>
      </c>
      <c r="L585" s="18">
        <f>'Vulnerability Mapped'!H18</f>
        <v>0.164285714</v>
      </c>
      <c r="M585" s="18">
        <f t="shared" si="18"/>
        <v>1.8385937110881601E-2</v>
      </c>
      <c r="N585" s="18">
        <f t="shared" si="19"/>
        <v>1.103156226652896E-2</v>
      </c>
    </row>
    <row r="586" spans="1:14" ht="18" customHeight="1" x14ac:dyDescent="0.2">
      <c r="A586" s="16" t="str">
        <f>'Fish Use'!A40</f>
        <v>CC4</v>
      </c>
      <c r="B586" s="16" t="str">
        <f>'Fish Use'!B40</f>
        <v>Catherine Creek</v>
      </c>
      <c r="C586" s="16" t="str">
        <f>'Fish Use'!D40</f>
        <v>Bull Trout</v>
      </c>
      <c r="D586" s="16" t="str">
        <f>'Fish Use'!E40</f>
        <v>Spawning &amp; Resident</v>
      </c>
      <c r="E586" s="16" t="str">
        <f>'Vulnerability Mapped'!C25</f>
        <v>Non-Native Species Interactions and Competition</v>
      </c>
      <c r="F586" s="18">
        <f>'Fish Use'!F40</f>
        <v>0.25319999999999998</v>
      </c>
      <c r="G586" s="18">
        <f>Population!D18</f>
        <v>0.6</v>
      </c>
      <c r="H586" s="19">
        <f>'Limiting Factors'!C56</f>
        <v>1.59</v>
      </c>
      <c r="I586" s="18">
        <f>'Limiting Factors'!D56</f>
        <v>0.23275000000000001</v>
      </c>
      <c r="J586" s="17">
        <f>'Vulnerability Mapped'!D25</f>
        <v>2</v>
      </c>
      <c r="K586" s="17">
        <f>'Vulnerability Mapped'!E25</f>
        <v>2</v>
      </c>
      <c r="L586" s="18">
        <f>'Vulnerability Mapped'!H25</f>
        <v>0.93571428599999995</v>
      </c>
      <c r="M586" s="18">
        <f t="shared" si="18"/>
        <v>5.5143795016837797E-2</v>
      </c>
      <c r="N586" s="18">
        <f t="shared" si="19"/>
        <v>3.308627701010268E-2</v>
      </c>
    </row>
    <row r="587" spans="1:14" ht="18" customHeight="1" x14ac:dyDescent="0.2">
      <c r="A587" s="16" t="str">
        <f>'Fish Use'!A41</f>
        <v>CC4</v>
      </c>
      <c r="B587" s="16" t="str">
        <f>'Fish Use'!B41</f>
        <v>Catherine Creek</v>
      </c>
      <c r="C587" s="16" t="str">
        <f>'Fish Use'!D41</f>
        <v>Bull Trout</v>
      </c>
      <c r="D587" s="16" t="str">
        <f>'Fish Use'!E41</f>
        <v>FMO</v>
      </c>
      <c r="E587" s="16" t="str">
        <f>'Vulnerability Mapped'!C4</f>
        <v>Anthropogenic Barriers</v>
      </c>
      <c r="F587" s="18">
        <f>'Fish Use'!F41</f>
        <v>0.25319999999999998</v>
      </c>
      <c r="G587" s="18">
        <f>Population!D19</f>
        <v>0.4</v>
      </c>
      <c r="H587" s="19">
        <f>'Limiting Factors'!C53</f>
        <v>4.6399999999999997</v>
      </c>
      <c r="I587" s="18">
        <f>'Limiting Factors'!D53</f>
        <v>0.91900000000000004</v>
      </c>
      <c r="J587" s="17">
        <f>'Vulnerability Mapped'!D4</f>
        <v>3</v>
      </c>
      <c r="K587" s="17">
        <f>'Vulnerability Mapped'!E4</f>
        <v>3</v>
      </c>
      <c r="L587" s="18">
        <f>'Vulnerability Mapped'!H4</f>
        <v>0.87142857100000004</v>
      </c>
      <c r="M587" s="18">
        <f t="shared" si="18"/>
        <v>0.20277341132884683</v>
      </c>
      <c r="N587" s="18">
        <f t="shared" si="19"/>
        <v>8.1109364531538733E-2</v>
      </c>
    </row>
    <row r="588" spans="1:14" ht="18" customHeight="1" x14ac:dyDescent="0.2">
      <c r="A588" s="16" t="str">
        <f>'Fish Use'!A41</f>
        <v>CC4</v>
      </c>
      <c r="B588" s="16" t="str">
        <f>'Fish Use'!B41</f>
        <v>Catherine Creek</v>
      </c>
      <c r="C588" s="16" t="str">
        <f>'Fish Use'!D41</f>
        <v>Bull Trout</v>
      </c>
      <c r="D588" s="16" t="str">
        <f>'Fish Use'!E41</f>
        <v>FMO</v>
      </c>
      <c r="E588" s="16" t="str">
        <f>'Vulnerability Mapped'!C12</f>
        <v>Riparian Condition</v>
      </c>
      <c r="F588" s="18">
        <f>'Fish Use'!F41</f>
        <v>0.25319999999999998</v>
      </c>
      <c r="G588" s="18">
        <f>Population!D19</f>
        <v>0.4</v>
      </c>
      <c r="H588" s="19">
        <f>'Limiting Factors'!C47</f>
        <v>3.31</v>
      </c>
      <c r="I588" s="18">
        <f>'Limiting Factors'!D47</f>
        <v>0.61975000000000002</v>
      </c>
      <c r="J588" s="17">
        <f>'Vulnerability Mapped'!D12</f>
        <v>5</v>
      </c>
      <c r="K588" s="17">
        <f>'Vulnerability Mapped'!E12</f>
        <v>5</v>
      </c>
      <c r="L588" s="18">
        <f>'Vulnerability Mapped'!H12</f>
        <v>0.74285714300000005</v>
      </c>
      <c r="M588" s="18">
        <f t="shared" si="18"/>
        <v>0.11656966287956011</v>
      </c>
      <c r="N588" s="18">
        <f t="shared" si="19"/>
        <v>4.6627865151824044E-2</v>
      </c>
    </row>
    <row r="589" spans="1:14" ht="18" customHeight="1" x14ac:dyDescent="0.2">
      <c r="A589" s="16" t="str">
        <f>'Fish Use'!A41</f>
        <v>CC4</v>
      </c>
      <c r="B589" s="16" t="str">
        <f>'Fish Use'!B41</f>
        <v>Catherine Creek</v>
      </c>
      <c r="C589" s="16" t="str">
        <f>'Fish Use'!D41</f>
        <v>Bull Trout</v>
      </c>
      <c r="D589" s="16" t="str">
        <f>'Fish Use'!E41</f>
        <v>FMO</v>
      </c>
      <c r="E589" s="16" t="str">
        <f>'Vulnerability Mapped'!C8</f>
        <v>Floodplain Condition</v>
      </c>
      <c r="F589" s="18">
        <f>'Fish Use'!F41</f>
        <v>0.25319999999999998</v>
      </c>
      <c r="G589" s="18">
        <f>Population!D19</f>
        <v>0.4</v>
      </c>
      <c r="H589" s="19">
        <f>'Limiting Factors'!C48</f>
        <v>3.44</v>
      </c>
      <c r="I589" s="18">
        <f>'Limiting Factors'!D48</f>
        <v>0.64900000000000002</v>
      </c>
      <c r="J589" s="17">
        <f>'Vulnerability Mapped'!D8</f>
        <v>9</v>
      </c>
      <c r="K589" s="17">
        <f>'Vulnerability Mapped'!E8</f>
        <v>9</v>
      </c>
      <c r="L589" s="18">
        <f>'Vulnerability Mapped'!H8</f>
        <v>0.485714286</v>
      </c>
      <c r="M589" s="18">
        <f t="shared" si="18"/>
        <v>7.9815874332664793E-2</v>
      </c>
      <c r="N589" s="18">
        <f t="shared" si="19"/>
        <v>3.192634973306592E-2</v>
      </c>
    </row>
    <row r="590" spans="1:14" ht="18" customHeight="1" x14ac:dyDescent="0.2">
      <c r="A590" s="16" t="str">
        <f>'Fish Use'!A41</f>
        <v>CC4</v>
      </c>
      <c r="B590" s="16" t="str">
        <f>'Fish Use'!B41</f>
        <v>Catherine Creek</v>
      </c>
      <c r="C590" s="16" t="str">
        <f>'Fish Use'!D41</f>
        <v>Bull Trout</v>
      </c>
      <c r="D590" s="16" t="str">
        <f>'Fish Use'!E41</f>
        <v>FMO</v>
      </c>
      <c r="E590" s="16" t="str">
        <f>'Vulnerability Mapped'!C13</f>
        <v>Side Channel and Wetland Habitat</v>
      </c>
      <c r="F590" s="18">
        <f>'Fish Use'!F41</f>
        <v>0.25319999999999998</v>
      </c>
      <c r="G590" s="18">
        <f>Population!D19</f>
        <v>0.4</v>
      </c>
      <c r="H590" s="19">
        <f>'Limiting Factors'!C49</f>
        <v>3.73</v>
      </c>
      <c r="I590" s="18">
        <f>'Limiting Factors'!D49</f>
        <v>0.71425000000000005</v>
      </c>
      <c r="J590" s="17">
        <f>'Vulnerability Mapped'!D13</f>
        <v>8</v>
      </c>
      <c r="K590" s="17">
        <f>'Vulnerability Mapped'!E13</f>
        <v>8</v>
      </c>
      <c r="L590" s="18">
        <f>'Vulnerability Mapped'!H13</f>
        <v>0.55000000000000004</v>
      </c>
      <c r="M590" s="18">
        <f t="shared" si="18"/>
        <v>9.9466455000000009E-2</v>
      </c>
      <c r="N590" s="18">
        <f t="shared" si="19"/>
        <v>3.9786582000000008E-2</v>
      </c>
    </row>
    <row r="591" spans="1:14" ht="18" customHeight="1" x14ac:dyDescent="0.2">
      <c r="A591" s="16" t="str">
        <f>'Fish Use'!A41</f>
        <v>CC4</v>
      </c>
      <c r="B591" s="16" t="str">
        <f>'Fish Use'!B41</f>
        <v>Catherine Creek</v>
      </c>
      <c r="C591" s="16" t="str">
        <f>'Fish Use'!D41</f>
        <v>Bull Trout</v>
      </c>
      <c r="D591" s="16" t="str">
        <f>'Fish Use'!E41</f>
        <v>FMO</v>
      </c>
      <c r="E591" s="16" t="str">
        <f>'Vulnerability Mapped'!C5</f>
        <v>Channel and Habitat Structure</v>
      </c>
      <c r="F591" s="18">
        <f>'Fish Use'!F41</f>
        <v>0.25319999999999998</v>
      </c>
      <c r="G591" s="18">
        <f>Population!D19</f>
        <v>0.4</v>
      </c>
      <c r="H591" s="19">
        <f>'Limiting Factors'!C50</f>
        <v>3.73</v>
      </c>
      <c r="I591" s="18">
        <f>'Limiting Factors'!D50</f>
        <v>0.71425000000000005</v>
      </c>
      <c r="J591" s="17">
        <f>'Vulnerability Mapped'!D5</f>
        <v>4</v>
      </c>
      <c r="K591" s="17">
        <f>'Vulnerability Mapped'!E5</f>
        <v>4</v>
      </c>
      <c r="L591" s="18">
        <f>'Vulnerability Mapped'!H5</f>
        <v>0.80714285699999999</v>
      </c>
      <c r="M591" s="18">
        <f t="shared" si="18"/>
        <v>0.14597025211702172</v>
      </c>
      <c r="N591" s="18">
        <f t="shared" si="19"/>
        <v>5.8388100846808691E-2</v>
      </c>
    </row>
    <row r="592" spans="1:14" ht="18" customHeight="1" x14ac:dyDescent="0.2">
      <c r="A592" s="16" t="str">
        <f>'Fish Use'!A41</f>
        <v>CC4</v>
      </c>
      <c r="B592" s="16" t="str">
        <f>'Fish Use'!B41</f>
        <v>Catherine Creek</v>
      </c>
      <c r="C592" s="16" t="str">
        <f>'Fish Use'!D41</f>
        <v>Bull Trout</v>
      </c>
      <c r="D592" s="16" t="str">
        <f>'Fish Use'!E41</f>
        <v>FMO</v>
      </c>
      <c r="E592" s="16" t="str">
        <f>'Vulnerability Mapped'!C7</f>
        <v>Decreased Water Quantity</v>
      </c>
      <c r="F592" s="18">
        <f>'Fish Use'!F41</f>
        <v>0.25319999999999998</v>
      </c>
      <c r="G592" s="18">
        <f>Population!D19</f>
        <v>0.4</v>
      </c>
      <c r="H592" s="19">
        <f>'Limiting Factors'!C57</f>
        <v>3.63</v>
      </c>
      <c r="I592" s="18">
        <f>'Limiting Factors'!D57</f>
        <v>0.69174999999999998</v>
      </c>
      <c r="J592" s="17">
        <f>'Vulnerability Mapped'!D7</f>
        <v>2</v>
      </c>
      <c r="K592" s="17">
        <f>'Vulnerability Mapped'!E7</f>
        <v>2</v>
      </c>
      <c r="L592" s="18">
        <f>'Vulnerability Mapped'!H7</f>
        <v>0.93571428599999995</v>
      </c>
      <c r="M592" s="18">
        <f t="shared" si="18"/>
        <v>0.16389138647861456</v>
      </c>
      <c r="N592" s="18">
        <f t="shared" si="19"/>
        <v>6.5556554591445826E-2</v>
      </c>
    </row>
    <row r="593" spans="1:14" ht="18" customHeight="1" x14ac:dyDescent="0.2">
      <c r="A593" s="16" t="str">
        <f>'Fish Use'!A41</f>
        <v>CC4</v>
      </c>
      <c r="B593" s="16" t="str">
        <f>'Fish Use'!B41</f>
        <v>Catherine Creek</v>
      </c>
      <c r="C593" s="16" t="str">
        <f>'Fish Use'!D41</f>
        <v>Bull Trout</v>
      </c>
      <c r="D593" s="16" t="str">
        <f>'Fish Use'!E41</f>
        <v>FMO</v>
      </c>
      <c r="E593" s="16" t="str">
        <f>'Vulnerability Mapped'!C2</f>
        <v>Altered Flow Timing</v>
      </c>
      <c r="F593" s="18">
        <f>'Fish Use'!F41</f>
        <v>0.25319999999999998</v>
      </c>
      <c r="G593" s="18">
        <f>Population!D19</f>
        <v>0.4</v>
      </c>
      <c r="H593" s="19">
        <f>'Limiting Factors'!C58</f>
        <v>2.88</v>
      </c>
      <c r="I593" s="18">
        <f>'Limiting Factors'!D58</f>
        <v>0.52300000000000002</v>
      </c>
      <c r="J593" s="17">
        <f>'Vulnerability Mapped'!D2</f>
        <v>11</v>
      </c>
      <c r="K593" s="17">
        <f>'Vulnerability Mapped'!E2</f>
        <v>11</v>
      </c>
      <c r="L593" s="18">
        <f>'Vulnerability Mapped'!H2</f>
        <v>0.35714285699999998</v>
      </c>
      <c r="M593" s="18">
        <f t="shared" si="18"/>
        <v>4.7294142838225195E-2</v>
      </c>
      <c r="N593" s="18">
        <f t="shared" si="19"/>
        <v>1.8917657135290079E-2</v>
      </c>
    </row>
    <row r="594" spans="1:14" ht="18" customHeight="1" x14ac:dyDescent="0.2">
      <c r="A594" s="16" t="str">
        <f>'Fish Use'!A41</f>
        <v>CC4</v>
      </c>
      <c r="B594" s="16" t="str">
        <f>'Fish Use'!B41</f>
        <v>Catherine Creek</v>
      </c>
      <c r="C594" s="16" t="str">
        <f>'Fish Use'!D41</f>
        <v>Bull Trout</v>
      </c>
      <c r="D594" s="16" t="str">
        <f>'Fish Use'!E41</f>
        <v>FMO</v>
      </c>
      <c r="E594" s="16" t="str">
        <f>'Vulnerability Mapped'!C6</f>
        <v>Decreased Sediment Quantity</v>
      </c>
      <c r="F594" s="18">
        <f>'Fish Use'!F41</f>
        <v>0.25319999999999998</v>
      </c>
      <c r="G594" s="18">
        <f>Population!D19</f>
        <v>0.4</v>
      </c>
      <c r="H594" s="19">
        <f>'Limiting Factors'!C51</f>
        <v>3.18</v>
      </c>
      <c r="I594" s="18">
        <f>'Limiting Factors'!D51</f>
        <v>0.59050000000000002</v>
      </c>
      <c r="J594" s="17">
        <f>'Vulnerability Mapped'!D6</f>
        <v>13</v>
      </c>
      <c r="K594" s="17">
        <f>'Vulnerability Mapped'!E6</f>
        <v>13</v>
      </c>
      <c r="L594" s="18">
        <f>'Vulnerability Mapped'!H6</f>
        <v>0.22857142899999999</v>
      </c>
      <c r="M594" s="18">
        <f t="shared" si="18"/>
        <v>3.4174765778363397E-2</v>
      </c>
      <c r="N594" s="18">
        <f t="shared" si="19"/>
        <v>1.366990631134536E-2</v>
      </c>
    </row>
    <row r="595" spans="1:14" ht="18" customHeight="1" x14ac:dyDescent="0.2">
      <c r="A595" s="16" t="str">
        <f>'Fish Use'!A41</f>
        <v>CC4</v>
      </c>
      <c r="B595" s="16" t="str">
        <f>'Fish Use'!B41</f>
        <v>Catherine Creek</v>
      </c>
      <c r="C595" s="16" t="str">
        <f>'Fish Use'!D41</f>
        <v>Bull Trout</v>
      </c>
      <c r="D595" s="16" t="str">
        <f>'Fish Use'!E41</f>
        <v>FMO</v>
      </c>
      <c r="E595" s="16" t="str">
        <f>'Vulnerability Mapped'!C9</f>
        <v>Increased Sediment Quantity</v>
      </c>
      <c r="F595" s="18">
        <f>'Fish Use'!F41</f>
        <v>0.25319999999999998</v>
      </c>
      <c r="G595" s="18">
        <f>Population!D19</f>
        <v>0.4</v>
      </c>
      <c r="H595" s="19">
        <f>'Limiting Factors'!C52</f>
        <v>3.78</v>
      </c>
      <c r="I595" s="18">
        <f>'Limiting Factors'!D52</f>
        <v>0.72550000000000003</v>
      </c>
      <c r="J595" s="17">
        <f>'Vulnerability Mapped'!D9</f>
        <v>14</v>
      </c>
      <c r="K595" s="17">
        <f>'Vulnerability Mapped'!E9</f>
        <v>14</v>
      </c>
      <c r="L595" s="18">
        <f>'Vulnerability Mapped'!H9</f>
        <v>0.164285714</v>
      </c>
      <c r="M595" s="18">
        <f t="shared" si="18"/>
        <v>3.0178727090372399E-2</v>
      </c>
      <c r="N595" s="18">
        <f t="shared" si="19"/>
        <v>1.207149083614896E-2</v>
      </c>
    </row>
    <row r="596" spans="1:14" ht="18" customHeight="1" x14ac:dyDescent="0.2">
      <c r="A596" s="16" t="str">
        <f>'Fish Use'!A41</f>
        <v>CC4</v>
      </c>
      <c r="B596" s="16" t="str">
        <f>'Fish Use'!B41</f>
        <v>Catherine Creek</v>
      </c>
      <c r="C596" s="16" t="str">
        <f>'Fish Use'!D41</f>
        <v>Bull Trout</v>
      </c>
      <c r="D596" s="16" t="str">
        <f>'Fish Use'!E41</f>
        <v>FMO</v>
      </c>
      <c r="E596" s="16" t="str">
        <f>'Vulnerability Mapped'!C14</f>
        <v>Summer Water Temperature</v>
      </c>
      <c r="F596" s="18">
        <f>'Fish Use'!F41</f>
        <v>0.25319999999999998</v>
      </c>
      <c r="G596" s="18">
        <f>Population!D19</f>
        <v>0.4</v>
      </c>
      <c r="H596" s="19">
        <f>'Limiting Factors'!C59</f>
        <v>3.63</v>
      </c>
      <c r="I596" s="18">
        <f>'Limiting Factors'!D59</f>
        <v>0.69174999999999998</v>
      </c>
      <c r="J596" s="17">
        <f>'Vulnerability Mapped'!D14</f>
        <v>1</v>
      </c>
      <c r="K596" s="17">
        <f>'Vulnerability Mapped'!E14</f>
        <v>1</v>
      </c>
      <c r="L596" s="18">
        <f>'Vulnerability Mapped'!H14</f>
        <v>1</v>
      </c>
      <c r="M596" s="18">
        <f t="shared" si="18"/>
        <v>0.17515109999999998</v>
      </c>
      <c r="N596" s="18">
        <f t="shared" si="19"/>
        <v>7.0060439999999988E-2</v>
      </c>
    </row>
    <row r="597" spans="1:14" ht="18" customHeight="1" x14ac:dyDescent="0.2">
      <c r="A597" s="16" t="str">
        <f>'Fish Use'!A41</f>
        <v>CC4</v>
      </c>
      <c r="B597" s="16" t="str">
        <f>'Fish Use'!B41</f>
        <v>Catherine Creek</v>
      </c>
      <c r="C597" s="16" t="str">
        <f>'Fish Use'!D41</f>
        <v>Bull Trout</v>
      </c>
      <c r="D597" s="16" t="str">
        <f>'Fish Use'!E41</f>
        <v>FMO</v>
      </c>
      <c r="E597" s="16" t="str">
        <f>'Vulnerability Mapped'!C16</f>
        <v>Winter Water Temperature</v>
      </c>
      <c r="F597" s="18">
        <f>'Fish Use'!F41</f>
        <v>0.25319999999999998</v>
      </c>
      <c r="G597" s="18">
        <f>Population!D19</f>
        <v>0.4</v>
      </c>
      <c r="H597" s="19">
        <f>'Limiting Factors'!C60</f>
        <v>3.56</v>
      </c>
      <c r="I597" s="18">
        <f>'Limiting Factors'!D60</f>
        <v>0.67600000000000005</v>
      </c>
      <c r="J597" s="17">
        <f>'Vulnerability Mapped'!D16</f>
        <v>15</v>
      </c>
      <c r="K597" s="17">
        <f>'Vulnerability Mapped'!E16</f>
        <v>15</v>
      </c>
      <c r="L597" s="18">
        <f>'Vulnerability Mapped'!H16</f>
        <v>0.1</v>
      </c>
      <c r="M597" s="18">
        <f t="shared" si="18"/>
        <v>1.7116320000000001E-2</v>
      </c>
      <c r="N597" s="18">
        <f t="shared" si="19"/>
        <v>6.846528000000001E-3</v>
      </c>
    </row>
    <row r="598" spans="1:14" ht="18" customHeight="1" x14ac:dyDescent="0.2">
      <c r="A598" s="16" t="str">
        <f>'Fish Use'!A41</f>
        <v>CC4</v>
      </c>
      <c r="B598" s="16" t="str">
        <f>'Fish Use'!B41</f>
        <v>Catherine Creek</v>
      </c>
      <c r="C598" s="16" t="str">
        <f>'Fish Use'!D41</f>
        <v>Bull Trout</v>
      </c>
      <c r="D598" s="16" t="str">
        <f>'Fish Use'!E41</f>
        <v>FMO</v>
      </c>
      <c r="E598" s="16" t="str">
        <f>'Vulnerability Mapped'!C15</f>
        <v>Water Quality</v>
      </c>
      <c r="F598" s="18">
        <f>'Fish Use'!F41</f>
        <v>0.25319999999999998</v>
      </c>
      <c r="G598" s="18">
        <f>Population!D19</f>
        <v>0.4</v>
      </c>
      <c r="H598" s="19">
        <f>'Limiting Factors'!C61</f>
        <v>3.3</v>
      </c>
      <c r="I598" s="18">
        <f>'Limiting Factors'!D61</f>
        <v>0.61750000000000005</v>
      </c>
      <c r="J598" s="17">
        <f>'Vulnerability Mapped'!D15</f>
        <v>6</v>
      </c>
      <c r="K598" s="17">
        <f>'Vulnerability Mapped'!E15</f>
        <v>6</v>
      </c>
      <c r="L598" s="18">
        <f>'Vulnerability Mapped'!H15</f>
        <v>0.678571429</v>
      </c>
      <c r="M598" s="18">
        <f t="shared" si="18"/>
        <v>0.10609532149557899</v>
      </c>
      <c r="N598" s="18">
        <f t="shared" si="19"/>
        <v>4.2438128598231595E-2</v>
      </c>
    </row>
    <row r="599" spans="1:14" ht="18" customHeight="1" x14ac:dyDescent="0.2">
      <c r="A599" s="16" t="str">
        <f>'Fish Use'!A41</f>
        <v>CC4</v>
      </c>
      <c r="B599" s="16" t="str">
        <f>'Fish Use'!B41</f>
        <v>Catherine Creek</v>
      </c>
      <c r="C599" s="16" t="str">
        <f>'Fish Use'!D41</f>
        <v>Bull Trout</v>
      </c>
      <c r="D599" s="16" t="str">
        <f>'Fish Use'!E41</f>
        <v>FMO</v>
      </c>
      <c r="E599" s="16" t="str">
        <f>'Vulnerability Mapped'!C11</f>
        <v>Predation</v>
      </c>
      <c r="F599" s="18">
        <f>'Fish Use'!F41</f>
        <v>0.25319999999999998</v>
      </c>
      <c r="G599" s="18">
        <f>Population!D19</f>
        <v>0.4</v>
      </c>
      <c r="H599" s="19">
        <f>'Limiting Factors'!C54</f>
        <v>1.82</v>
      </c>
      <c r="I599" s="18">
        <f>'Limiting Factors'!D54</f>
        <v>0.28449999999999998</v>
      </c>
      <c r="J599" s="17">
        <f>'Vulnerability Mapped'!D11</f>
        <v>7</v>
      </c>
      <c r="K599" s="17">
        <f>'Vulnerability Mapped'!E11</f>
        <v>7</v>
      </c>
      <c r="L599" s="18">
        <f>'Vulnerability Mapped'!H11</f>
        <v>0.61428571399999998</v>
      </c>
      <c r="M599" s="18">
        <f t="shared" si="18"/>
        <v>4.425031712227559E-2</v>
      </c>
      <c r="N599" s="18">
        <f t="shared" si="19"/>
        <v>1.7700126848910237E-2</v>
      </c>
    </row>
    <row r="600" spans="1:14" ht="18" customHeight="1" x14ac:dyDescent="0.2">
      <c r="A600" s="16" t="str">
        <f>'Fish Use'!A41</f>
        <v>CC4</v>
      </c>
      <c r="B600" s="16" t="str">
        <f>'Fish Use'!B41</f>
        <v>Catherine Creek</v>
      </c>
      <c r="C600" s="16" t="str">
        <f>'Fish Use'!D41</f>
        <v>Bull Trout</v>
      </c>
      <c r="D600" s="16" t="str">
        <f>'Fish Use'!E41</f>
        <v>FMO</v>
      </c>
      <c r="E600" s="16" t="str">
        <f>'Vulnerability Mapped'!C3</f>
        <v>Altered Primary Productivity</v>
      </c>
      <c r="F600" s="18">
        <f>'Fish Use'!F41</f>
        <v>0.25319999999999998</v>
      </c>
      <c r="G600" s="18">
        <f>Population!D19</f>
        <v>0.4</v>
      </c>
      <c r="H600" s="19">
        <f>'Limiting Factors'!C55</f>
        <v>2.52</v>
      </c>
      <c r="I600" s="18">
        <f>'Limiting Factors'!D55</f>
        <v>0.442</v>
      </c>
      <c r="J600" s="17">
        <f>'Vulnerability Mapped'!D3</f>
        <v>12</v>
      </c>
      <c r="K600" s="17">
        <f>'Vulnerability Mapped'!E3</f>
        <v>12</v>
      </c>
      <c r="L600" s="18">
        <f>'Vulnerability Mapped'!H3</f>
        <v>0.29285714299999999</v>
      </c>
      <c r="M600" s="18">
        <f t="shared" si="18"/>
        <v>3.2774931444559195E-2</v>
      </c>
      <c r="N600" s="18">
        <f t="shared" si="19"/>
        <v>1.3109972577823679E-2</v>
      </c>
    </row>
    <row r="601" spans="1:14" ht="18" customHeight="1" x14ac:dyDescent="0.2">
      <c r="A601" s="16" t="str">
        <f>'Fish Use'!A41</f>
        <v>CC4</v>
      </c>
      <c r="B601" s="16" t="str">
        <f>'Fish Use'!B41</f>
        <v>Catherine Creek</v>
      </c>
      <c r="C601" s="16" t="str">
        <f>'Fish Use'!D41</f>
        <v>Bull Trout</v>
      </c>
      <c r="D601" s="16" t="str">
        <f>'Fish Use'!E41</f>
        <v>FMO</v>
      </c>
      <c r="E601" s="16" t="str">
        <f>'Vulnerability Mapped'!C10</f>
        <v>Non-Native Species Interactions and Competition</v>
      </c>
      <c r="F601" s="18">
        <f>'Fish Use'!F41</f>
        <v>0.25319999999999998</v>
      </c>
      <c r="G601" s="18">
        <f>Population!D19</f>
        <v>0.4</v>
      </c>
      <c r="H601" s="19">
        <f>'Limiting Factors'!C56</f>
        <v>1.59</v>
      </c>
      <c r="I601" s="18">
        <f>'Limiting Factors'!D56</f>
        <v>0.23275000000000001</v>
      </c>
      <c r="J601" s="17">
        <f>'Vulnerability Mapped'!D10</f>
        <v>10</v>
      </c>
      <c r="K601" s="17">
        <f>'Vulnerability Mapped'!E10</f>
        <v>10</v>
      </c>
      <c r="L601" s="18">
        <f>'Vulnerability Mapped'!H10</f>
        <v>0.42142857099999997</v>
      </c>
      <c r="M601" s="18">
        <f t="shared" si="18"/>
        <v>2.4835754974743298E-2</v>
      </c>
      <c r="N601" s="18">
        <f t="shared" si="19"/>
        <v>9.9343019898973199E-3</v>
      </c>
    </row>
    <row r="602" spans="1:14" ht="18" customHeight="1" x14ac:dyDescent="0.2">
      <c r="A602" s="16" t="str">
        <f>'Fish Use'!A42</f>
        <v>CC5</v>
      </c>
      <c r="B602" s="16" t="str">
        <f>'Fish Use'!B42</f>
        <v>Catherine Creek</v>
      </c>
      <c r="C602" s="16" t="str">
        <f>'Fish Use'!D42</f>
        <v>Chinook</v>
      </c>
      <c r="D602" s="16" t="str">
        <f>'Fish Use'!E42</f>
        <v>Spawning</v>
      </c>
      <c r="E602" s="16" t="str">
        <f>'Vulnerability Mapped'!C49</f>
        <v>Anthropogenic Barriers</v>
      </c>
      <c r="F602" s="18">
        <f>'Fish Use'!F42</f>
        <v>0.46629999999999999</v>
      </c>
      <c r="G602" s="18">
        <f>Population!D2</f>
        <v>0.12</v>
      </c>
      <c r="H602" s="19">
        <f>'Limiting Factors'!C68</f>
        <v>3.91</v>
      </c>
      <c r="I602" s="18">
        <f>'Limiting Factors'!D68</f>
        <v>0.75475000000000003</v>
      </c>
      <c r="J602" s="17">
        <f>'Vulnerability Mapped'!D49</f>
        <v>15</v>
      </c>
      <c r="K602" s="17">
        <f>'Vulnerability Mapped'!E49</f>
        <v>15</v>
      </c>
      <c r="L602" s="18">
        <f>'Vulnerability Mapped'!H49</f>
        <v>0.1</v>
      </c>
      <c r="M602" s="18">
        <f t="shared" si="18"/>
        <v>3.51939925E-2</v>
      </c>
      <c r="N602" s="18">
        <f t="shared" si="19"/>
        <v>4.2232790999999995E-3</v>
      </c>
    </row>
    <row r="603" spans="1:14" ht="18" customHeight="1" x14ac:dyDescent="0.2">
      <c r="A603" s="16" t="str">
        <f>'Fish Use'!A42</f>
        <v>CC5</v>
      </c>
      <c r="B603" s="16" t="str">
        <f>'Fish Use'!B42</f>
        <v>Catherine Creek</v>
      </c>
      <c r="C603" s="16" t="str">
        <f>'Fish Use'!D42</f>
        <v>Chinook</v>
      </c>
      <c r="D603" s="16" t="str">
        <f>'Fish Use'!E42</f>
        <v>Spawning</v>
      </c>
      <c r="E603" s="16" t="str">
        <f>'Vulnerability Mapped'!C57</f>
        <v>Riparian Condition</v>
      </c>
      <c r="F603" s="18">
        <f>'Fish Use'!F42</f>
        <v>0.46629999999999999</v>
      </c>
      <c r="G603" s="18">
        <f>Population!D2</f>
        <v>0.12</v>
      </c>
      <c r="H603" s="19">
        <f>'Limiting Factors'!C62</f>
        <v>3.78</v>
      </c>
      <c r="I603" s="18">
        <f>'Limiting Factors'!D62</f>
        <v>0.72550000000000003</v>
      </c>
      <c r="J603" s="17">
        <f>'Vulnerability Mapped'!D57</f>
        <v>13</v>
      </c>
      <c r="K603" s="17">
        <f>'Vulnerability Mapped'!E57</f>
        <v>13</v>
      </c>
      <c r="L603" s="18">
        <f>'Vulnerability Mapped'!H57</f>
        <v>0.22857142899999999</v>
      </c>
      <c r="M603" s="18">
        <f t="shared" si="18"/>
        <v>7.7325863002128861E-2</v>
      </c>
      <c r="N603" s="18">
        <f t="shared" si="19"/>
        <v>9.2791035602554622E-3</v>
      </c>
    </row>
    <row r="604" spans="1:14" ht="18" customHeight="1" x14ac:dyDescent="0.2">
      <c r="A604" s="16" t="str">
        <f>'Fish Use'!A42</f>
        <v>CC5</v>
      </c>
      <c r="B604" s="16" t="str">
        <f>'Fish Use'!B42</f>
        <v>Catherine Creek</v>
      </c>
      <c r="C604" s="16" t="str">
        <f>'Fish Use'!D42</f>
        <v>Chinook</v>
      </c>
      <c r="D604" s="16" t="str">
        <f>'Fish Use'!E42</f>
        <v>Spawning</v>
      </c>
      <c r="E604" s="16" t="str">
        <f>'Vulnerability Mapped'!C53</f>
        <v>Floodplain Condition</v>
      </c>
      <c r="F604" s="18">
        <f>'Fish Use'!F42</f>
        <v>0.46629999999999999</v>
      </c>
      <c r="G604" s="18">
        <f>Population!D2</f>
        <v>0.12</v>
      </c>
      <c r="H604" s="19">
        <f>'Limiting Factors'!C63</f>
        <v>3.64</v>
      </c>
      <c r="I604" s="18">
        <f>'Limiting Factors'!D63</f>
        <v>0.69399999999999995</v>
      </c>
      <c r="J604" s="17">
        <f>'Vulnerability Mapped'!D53</f>
        <v>6</v>
      </c>
      <c r="K604" s="17">
        <f>'Vulnerability Mapped'!E53</f>
        <v>6</v>
      </c>
      <c r="L604" s="18">
        <f>'Vulnerability Mapped'!H53</f>
        <v>0.678571429</v>
      </c>
      <c r="M604" s="18">
        <f t="shared" si="18"/>
        <v>0.21959399299583376</v>
      </c>
      <c r="N604" s="18">
        <f t="shared" si="19"/>
        <v>2.635127915950005E-2</v>
      </c>
    </row>
    <row r="605" spans="1:14" ht="18" customHeight="1" x14ac:dyDescent="0.2">
      <c r="A605" s="16" t="str">
        <f>'Fish Use'!A42</f>
        <v>CC5</v>
      </c>
      <c r="B605" s="16" t="str">
        <f>'Fish Use'!B42</f>
        <v>Catherine Creek</v>
      </c>
      <c r="C605" s="16" t="str">
        <f>'Fish Use'!D42</f>
        <v>Chinook</v>
      </c>
      <c r="D605" s="16" t="str">
        <f>'Fish Use'!E42</f>
        <v>Spawning</v>
      </c>
      <c r="E605" s="16" t="str">
        <f>'Vulnerability Mapped'!C58</f>
        <v>Side Channel and Wetland Habitat</v>
      </c>
      <c r="F605" s="18">
        <f>'Fish Use'!F42</f>
        <v>0.46629999999999999</v>
      </c>
      <c r="G605" s="18">
        <f>Population!D2</f>
        <v>0.12</v>
      </c>
      <c r="H605" s="19">
        <f>'Limiting Factors'!C64</f>
        <v>3.48</v>
      </c>
      <c r="I605" s="18">
        <f>'Limiting Factors'!D64</f>
        <v>0.65800000000000003</v>
      </c>
      <c r="J605" s="17">
        <f>'Vulnerability Mapped'!D58</f>
        <v>7</v>
      </c>
      <c r="K605" s="17">
        <f>'Vulnerability Mapped'!E58</f>
        <v>7</v>
      </c>
      <c r="L605" s="18">
        <f>'Vulnerability Mapped'!H58</f>
        <v>0.61428571399999998</v>
      </c>
      <c r="M605" s="18">
        <f t="shared" si="18"/>
        <v>0.18847845991233561</v>
      </c>
      <c r="N605" s="18">
        <f t="shared" si="19"/>
        <v>2.2617415189480274E-2</v>
      </c>
    </row>
    <row r="606" spans="1:14" ht="18" customHeight="1" x14ac:dyDescent="0.2">
      <c r="A606" s="16" t="str">
        <f>'Fish Use'!A42</f>
        <v>CC5</v>
      </c>
      <c r="B606" s="16" t="str">
        <f>'Fish Use'!B42</f>
        <v>Catherine Creek</v>
      </c>
      <c r="C606" s="16" t="str">
        <f>'Fish Use'!D42</f>
        <v>Chinook</v>
      </c>
      <c r="D606" s="16" t="str">
        <f>'Fish Use'!E42</f>
        <v>Spawning</v>
      </c>
      <c r="E606" s="16" t="str">
        <f>'Vulnerability Mapped'!C50</f>
        <v>Channel and Habitat Structure</v>
      </c>
      <c r="F606" s="18">
        <f>'Fish Use'!F42</f>
        <v>0.46629999999999999</v>
      </c>
      <c r="G606" s="18">
        <f>Population!D2</f>
        <v>0.12</v>
      </c>
      <c r="H606" s="19">
        <f>'Limiting Factors'!C65</f>
        <v>3.81</v>
      </c>
      <c r="I606" s="18">
        <f>'Limiting Factors'!D65</f>
        <v>0.73224999999999996</v>
      </c>
      <c r="J606" s="17">
        <f>'Vulnerability Mapped'!D50</f>
        <v>5</v>
      </c>
      <c r="K606" s="17">
        <f>'Vulnerability Mapped'!E50</f>
        <v>5</v>
      </c>
      <c r="L606" s="18">
        <f>'Vulnerability Mapped'!H50</f>
        <v>0.74285714300000005</v>
      </c>
      <c r="M606" s="18">
        <f t="shared" si="18"/>
        <v>0.25364721576306404</v>
      </c>
      <c r="N606" s="18">
        <f t="shared" si="19"/>
        <v>3.0437665891567683E-2</v>
      </c>
    </row>
    <row r="607" spans="1:14" ht="18" customHeight="1" x14ac:dyDescent="0.2">
      <c r="A607" s="16" t="str">
        <f>'Fish Use'!A42</f>
        <v>CC5</v>
      </c>
      <c r="B607" s="16" t="str">
        <f>'Fish Use'!B42</f>
        <v>Catherine Creek</v>
      </c>
      <c r="C607" s="16" t="str">
        <f>'Fish Use'!D42</f>
        <v>Chinook</v>
      </c>
      <c r="D607" s="16" t="str">
        <f>'Fish Use'!E42</f>
        <v>Spawning</v>
      </c>
      <c r="E607" s="16" t="str">
        <f>'Vulnerability Mapped'!C52</f>
        <v>Decreased Water Quantity</v>
      </c>
      <c r="F607" s="18">
        <f>'Fish Use'!F42</f>
        <v>0.46629999999999999</v>
      </c>
      <c r="G607" s="18">
        <f>Population!D2</f>
        <v>0.12</v>
      </c>
      <c r="H607" s="19">
        <f>'Limiting Factors'!C72</f>
        <v>3.63</v>
      </c>
      <c r="I607" s="18">
        <f>'Limiting Factors'!D72</f>
        <v>0.69174999999999998</v>
      </c>
      <c r="J607" s="17">
        <f>'Vulnerability Mapped'!D52</f>
        <v>2</v>
      </c>
      <c r="K607" s="17">
        <f>'Vulnerability Mapped'!E52</f>
        <v>2</v>
      </c>
      <c r="L607" s="18">
        <f>'Vulnerability Mapped'!H52</f>
        <v>0.93571428599999995</v>
      </c>
      <c r="M607" s="18">
        <f t="shared" si="18"/>
        <v>0.30182683062787513</v>
      </c>
      <c r="N607" s="18">
        <f t="shared" si="19"/>
        <v>3.6219219675345013E-2</v>
      </c>
    </row>
    <row r="608" spans="1:14" ht="18" customHeight="1" x14ac:dyDescent="0.2">
      <c r="A608" s="16" t="str">
        <f>'Fish Use'!A42</f>
        <v>CC5</v>
      </c>
      <c r="B608" s="16" t="str">
        <f>'Fish Use'!B42</f>
        <v>Catherine Creek</v>
      </c>
      <c r="C608" s="16" t="str">
        <f>'Fish Use'!D42</f>
        <v>Chinook</v>
      </c>
      <c r="D608" s="16" t="str">
        <f>'Fish Use'!E42</f>
        <v>Spawning</v>
      </c>
      <c r="E608" s="16" t="str">
        <f>'Vulnerability Mapped'!C47</f>
        <v>Altered Flow Timing</v>
      </c>
      <c r="F608" s="18">
        <f>'Fish Use'!F42</f>
        <v>0.46629999999999999</v>
      </c>
      <c r="G608" s="18">
        <f>Population!D2</f>
        <v>0.12</v>
      </c>
      <c r="H608" s="19">
        <f>'Limiting Factors'!C73</f>
        <v>2.88</v>
      </c>
      <c r="I608" s="18">
        <f>'Limiting Factors'!D73</f>
        <v>0.52300000000000002</v>
      </c>
      <c r="J608" s="17">
        <f>'Vulnerability Mapped'!D47</f>
        <v>10</v>
      </c>
      <c r="K608" s="17">
        <f>'Vulnerability Mapped'!E47</f>
        <v>10</v>
      </c>
      <c r="L608" s="18">
        <f>'Vulnerability Mapped'!H47</f>
        <v>0.42142857099999997</v>
      </c>
      <c r="M608" s="18">
        <f t="shared" si="18"/>
        <v>0.10277585060976789</v>
      </c>
      <c r="N608" s="18">
        <f t="shared" si="19"/>
        <v>1.2333102073172146E-2</v>
      </c>
    </row>
    <row r="609" spans="1:14" ht="18" customHeight="1" x14ac:dyDescent="0.2">
      <c r="A609" s="16" t="str">
        <f>'Fish Use'!A42</f>
        <v>CC5</v>
      </c>
      <c r="B609" s="16" t="str">
        <f>'Fish Use'!B42</f>
        <v>Catherine Creek</v>
      </c>
      <c r="C609" s="16" t="str">
        <f>'Fish Use'!D42</f>
        <v>Chinook</v>
      </c>
      <c r="D609" s="16" t="str">
        <f>'Fish Use'!E42</f>
        <v>Spawning</v>
      </c>
      <c r="E609" s="16" t="str">
        <f>'Vulnerability Mapped'!C51</f>
        <v>Decreased Sediment Quantity</v>
      </c>
      <c r="F609" s="18">
        <f>'Fish Use'!F42</f>
        <v>0.46629999999999999</v>
      </c>
      <c r="G609" s="18">
        <f>Population!D2</f>
        <v>0.12</v>
      </c>
      <c r="H609" s="19">
        <f>'Limiting Factors'!C66</f>
        <v>3.44</v>
      </c>
      <c r="I609" s="18">
        <f>'Limiting Factors'!D66</f>
        <v>0.64900000000000002</v>
      </c>
      <c r="J609" s="17">
        <f>'Vulnerability Mapped'!D51</f>
        <v>3</v>
      </c>
      <c r="K609" s="17">
        <f>'Vulnerability Mapped'!E51</f>
        <v>3</v>
      </c>
      <c r="L609" s="18">
        <f>'Vulnerability Mapped'!H51</f>
        <v>0.87142857100000004</v>
      </c>
      <c r="M609" s="18">
        <f t="shared" si="18"/>
        <v>0.26371929558458773</v>
      </c>
      <c r="N609" s="18">
        <f t="shared" si="19"/>
        <v>3.1646315470150524E-2</v>
      </c>
    </row>
    <row r="610" spans="1:14" ht="18" customHeight="1" x14ac:dyDescent="0.2">
      <c r="A610" s="16" t="str">
        <f>'Fish Use'!A42</f>
        <v>CC5</v>
      </c>
      <c r="B610" s="16" t="str">
        <f>'Fish Use'!B42</f>
        <v>Catherine Creek</v>
      </c>
      <c r="C610" s="16" t="str">
        <f>'Fish Use'!D42</f>
        <v>Chinook</v>
      </c>
      <c r="D610" s="16" t="str">
        <f>'Fish Use'!E42</f>
        <v>Spawning</v>
      </c>
      <c r="E610" s="16" t="str">
        <f>'Vulnerability Mapped'!C54</f>
        <v>Increased Sediment Quantity</v>
      </c>
      <c r="F610" s="18">
        <f>'Fish Use'!F42</f>
        <v>0.46629999999999999</v>
      </c>
      <c r="G610" s="18">
        <f>Population!D2</f>
        <v>0.12</v>
      </c>
      <c r="H610" s="19">
        <f>'Limiting Factors'!C67</f>
        <v>3.37</v>
      </c>
      <c r="I610" s="18">
        <f>'Limiting Factors'!D67</f>
        <v>0.63324999999999998</v>
      </c>
      <c r="J610" s="17">
        <f>'Vulnerability Mapped'!D54</f>
        <v>11</v>
      </c>
      <c r="K610" s="17">
        <f>'Vulnerability Mapped'!E54</f>
        <v>11</v>
      </c>
      <c r="L610" s="18">
        <f>'Vulnerability Mapped'!H54</f>
        <v>0.35714285699999998</v>
      </c>
      <c r="M610" s="18">
        <f t="shared" si="18"/>
        <v>0.10545874102924506</v>
      </c>
      <c r="N610" s="18">
        <f t="shared" si="19"/>
        <v>1.2655048923509406E-2</v>
      </c>
    </row>
    <row r="611" spans="1:14" ht="18" customHeight="1" x14ac:dyDescent="0.2">
      <c r="A611" s="16" t="str">
        <f>'Fish Use'!A42</f>
        <v>CC5</v>
      </c>
      <c r="B611" s="16" t="str">
        <f>'Fish Use'!B42</f>
        <v>Catherine Creek</v>
      </c>
      <c r="C611" s="16" t="str">
        <f>'Fish Use'!D42</f>
        <v>Chinook</v>
      </c>
      <c r="D611" s="16" t="str">
        <f>'Fish Use'!E42</f>
        <v>Spawning</v>
      </c>
      <c r="E611" s="16" t="str">
        <f>'Vulnerability Mapped'!C59</f>
        <v>Summer Water Temperature</v>
      </c>
      <c r="F611" s="18">
        <f>'Fish Use'!F42</f>
        <v>0.46629999999999999</v>
      </c>
      <c r="G611" s="18">
        <f>Population!D2</f>
        <v>0.12</v>
      </c>
      <c r="H611" s="19">
        <f>'Limiting Factors'!C74</f>
        <v>3.56</v>
      </c>
      <c r="I611" s="18">
        <f>'Limiting Factors'!D74</f>
        <v>0.67600000000000005</v>
      </c>
      <c r="J611" s="17">
        <f>'Vulnerability Mapped'!D59</f>
        <v>1</v>
      </c>
      <c r="K611" s="17">
        <f>'Vulnerability Mapped'!E59</f>
        <v>1</v>
      </c>
      <c r="L611" s="18">
        <f>'Vulnerability Mapped'!H59</f>
        <v>1</v>
      </c>
      <c r="M611" s="18">
        <f t="shared" si="18"/>
        <v>0.31521880000000002</v>
      </c>
      <c r="N611" s="18">
        <f t="shared" si="19"/>
        <v>3.7826256000000003E-2</v>
      </c>
    </row>
    <row r="612" spans="1:14" ht="18" customHeight="1" x14ac:dyDescent="0.2">
      <c r="A612" s="16" t="str">
        <f>'Fish Use'!A42</f>
        <v>CC5</v>
      </c>
      <c r="B612" s="16" t="str">
        <f>'Fish Use'!B42</f>
        <v>Catherine Creek</v>
      </c>
      <c r="C612" s="16" t="str">
        <f>'Fish Use'!D42</f>
        <v>Chinook</v>
      </c>
      <c r="D612" s="16" t="str">
        <f>'Fish Use'!E42</f>
        <v>Spawning</v>
      </c>
      <c r="E612" s="16" t="str">
        <f>'Vulnerability Mapped'!C61</f>
        <v>Winter Water Temperature</v>
      </c>
      <c r="F612" s="18">
        <f>'Fish Use'!F42</f>
        <v>0.46629999999999999</v>
      </c>
      <c r="G612" s="18">
        <f>Population!D2</f>
        <v>0.12</v>
      </c>
      <c r="H612" s="19">
        <f>'Limiting Factors'!C75</f>
        <v>3.42</v>
      </c>
      <c r="I612" s="18">
        <f>'Limiting Factors'!D75</f>
        <v>0.64449999999999996</v>
      </c>
      <c r="J612" s="17">
        <f>'Vulnerability Mapped'!D61</f>
        <v>4</v>
      </c>
      <c r="K612" s="17">
        <f>'Vulnerability Mapped'!E61</f>
        <v>4</v>
      </c>
      <c r="L612" s="18">
        <f>'Vulnerability Mapped'!H61</f>
        <v>0.80714285699999999</v>
      </c>
      <c r="M612" s="18">
        <f t="shared" si="18"/>
        <v>0.24257092531420996</v>
      </c>
      <c r="N612" s="18">
        <f t="shared" si="19"/>
        <v>2.9108511037705193E-2</v>
      </c>
    </row>
    <row r="613" spans="1:14" ht="18" customHeight="1" x14ac:dyDescent="0.2">
      <c r="A613" s="16" t="str">
        <f>'Fish Use'!A42</f>
        <v>CC5</v>
      </c>
      <c r="B613" s="16" t="str">
        <f>'Fish Use'!B42</f>
        <v>Catherine Creek</v>
      </c>
      <c r="C613" s="16" t="str">
        <f>'Fish Use'!D42</f>
        <v>Chinook</v>
      </c>
      <c r="D613" s="16" t="str">
        <f>'Fish Use'!E42</f>
        <v>Spawning</v>
      </c>
      <c r="E613" s="16" t="str">
        <f>'Vulnerability Mapped'!C60</f>
        <v>Water Quality</v>
      </c>
      <c r="F613" s="18">
        <f>'Fish Use'!F42</f>
        <v>0.46629999999999999</v>
      </c>
      <c r="G613" s="18">
        <f>Population!D2</f>
        <v>0.12</v>
      </c>
      <c r="H613" s="19">
        <f>'Limiting Factors'!C76</f>
        <v>2.88</v>
      </c>
      <c r="I613" s="18">
        <f>'Limiting Factors'!D76</f>
        <v>0.52300000000000002</v>
      </c>
      <c r="J613" s="17">
        <f>'Vulnerability Mapped'!D60</f>
        <v>8</v>
      </c>
      <c r="K613" s="17">
        <f>'Vulnerability Mapped'!E60</f>
        <v>8</v>
      </c>
      <c r="L613" s="18">
        <f>'Vulnerability Mapped'!H60</f>
        <v>0.55000000000000004</v>
      </c>
      <c r="M613" s="18">
        <f t="shared" si="18"/>
        <v>0.13413119500000001</v>
      </c>
      <c r="N613" s="18">
        <f t="shared" si="19"/>
        <v>1.6095743400000001E-2</v>
      </c>
    </row>
    <row r="614" spans="1:14" ht="18" customHeight="1" x14ac:dyDescent="0.2">
      <c r="A614" s="16" t="str">
        <f>'Fish Use'!A42</f>
        <v>CC5</v>
      </c>
      <c r="B614" s="16" t="str">
        <f>'Fish Use'!B42</f>
        <v>Catherine Creek</v>
      </c>
      <c r="C614" s="16" t="str">
        <f>'Fish Use'!D42</f>
        <v>Chinook</v>
      </c>
      <c r="D614" s="16" t="str">
        <f>'Fish Use'!E42</f>
        <v>Spawning</v>
      </c>
      <c r="E614" s="16" t="str">
        <f>'Vulnerability Mapped'!C56</f>
        <v>Predation</v>
      </c>
      <c r="F614" s="18">
        <f>'Fish Use'!F42</f>
        <v>0.46629999999999999</v>
      </c>
      <c r="G614" s="18">
        <f>Population!D2</f>
        <v>0.12</v>
      </c>
      <c r="H614" s="19">
        <f>'Limiting Factors'!C69</f>
        <v>3.68</v>
      </c>
      <c r="I614" s="18">
        <f>'Limiting Factors'!D69</f>
        <v>0.70299999999999996</v>
      </c>
      <c r="J614" s="17">
        <f>'Vulnerability Mapped'!D56</f>
        <v>9</v>
      </c>
      <c r="K614" s="17">
        <f>'Vulnerability Mapped'!E56</f>
        <v>9</v>
      </c>
      <c r="L614" s="18">
        <f>'Vulnerability Mapped'!H56</f>
        <v>0.485714286</v>
      </c>
      <c r="M614" s="18">
        <f t="shared" si="18"/>
        <v>0.15922146580794538</v>
      </c>
      <c r="N614" s="18">
        <f t="shared" si="19"/>
        <v>1.9106575896953446E-2</v>
      </c>
    </row>
    <row r="615" spans="1:14" ht="18" customHeight="1" x14ac:dyDescent="0.2">
      <c r="A615" s="16" t="str">
        <f>'Fish Use'!A42</f>
        <v>CC5</v>
      </c>
      <c r="B615" s="16" t="str">
        <f>'Fish Use'!B42</f>
        <v>Catherine Creek</v>
      </c>
      <c r="C615" s="16" t="str">
        <f>'Fish Use'!D42</f>
        <v>Chinook</v>
      </c>
      <c r="D615" s="16" t="str">
        <f>'Fish Use'!E42</f>
        <v>Spawning</v>
      </c>
      <c r="E615" s="16" t="str">
        <f>'Vulnerability Mapped'!C48</f>
        <v>Altered Primary Productivity</v>
      </c>
      <c r="F615" s="18">
        <f>'Fish Use'!F42</f>
        <v>0.46629999999999999</v>
      </c>
      <c r="G615" s="18">
        <f>Population!D2</f>
        <v>0.12</v>
      </c>
      <c r="H615" s="19">
        <f>'Limiting Factors'!C70</f>
        <v>2.71</v>
      </c>
      <c r="I615" s="18">
        <f>'Limiting Factors'!D70</f>
        <v>0.48475000000000001</v>
      </c>
      <c r="J615" s="17">
        <f>'Vulnerability Mapped'!D48</f>
        <v>14</v>
      </c>
      <c r="K615" s="17">
        <f>'Vulnerability Mapped'!E48</f>
        <v>14</v>
      </c>
      <c r="L615" s="18">
        <f>'Vulnerability Mapped'!H48</f>
        <v>0.164285714</v>
      </c>
      <c r="M615" s="18">
        <f t="shared" si="18"/>
        <v>3.7134966185417451E-2</v>
      </c>
      <c r="N615" s="18">
        <f t="shared" si="19"/>
        <v>4.4561959422500935E-3</v>
      </c>
    </row>
    <row r="616" spans="1:14" ht="18" customHeight="1" x14ac:dyDescent="0.2">
      <c r="A616" s="16" t="str">
        <f>'Fish Use'!A42</f>
        <v>CC5</v>
      </c>
      <c r="B616" s="16" t="str">
        <f>'Fish Use'!B42</f>
        <v>Catherine Creek</v>
      </c>
      <c r="C616" s="16" t="str">
        <f>'Fish Use'!D42</f>
        <v>Chinook</v>
      </c>
      <c r="D616" s="16" t="str">
        <f>'Fish Use'!E42</f>
        <v>Spawning</v>
      </c>
      <c r="E616" s="16" t="str">
        <f>'Vulnerability Mapped'!C55</f>
        <v>Non-Native Species Interactions and Competition</v>
      </c>
      <c r="F616" s="18">
        <f>'Fish Use'!F42</f>
        <v>0.46629999999999999</v>
      </c>
      <c r="G616" s="18">
        <f>Population!D2</f>
        <v>0.12</v>
      </c>
      <c r="H616" s="19">
        <f>'Limiting Factors'!C71</f>
        <v>1.59</v>
      </c>
      <c r="I616" s="18">
        <f>'Limiting Factors'!D71</f>
        <v>0.23275000000000001</v>
      </c>
      <c r="J616" s="17">
        <f>'Vulnerability Mapped'!D55</f>
        <v>12</v>
      </c>
      <c r="K616" s="17">
        <f>'Vulnerability Mapped'!E55</f>
        <v>12</v>
      </c>
      <c r="L616" s="18">
        <f>'Vulnerability Mapped'!H55</f>
        <v>0.29285714299999999</v>
      </c>
      <c r="M616" s="18">
        <f t="shared" si="18"/>
        <v>3.1784173765504471E-2</v>
      </c>
      <c r="N616" s="18">
        <f t="shared" si="19"/>
        <v>3.8141008518605365E-3</v>
      </c>
    </row>
    <row r="617" spans="1:14" ht="18" customHeight="1" x14ac:dyDescent="0.2">
      <c r="A617" s="16" t="str">
        <f>'Fish Use'!A43</f>
        <v>CC5</v>
      </c>
      <c r="B617" s="16" t="str">
        <f>'Fish Use'!B43</f>
        <v>Catherine Creek</v>
      </c>
      <c r="C617" s="16" t="str">
        <f>'Fish Use'!D43</f>
        <v>Chinook</v>
      </c>
      <c r="D617" s="16" t="str">
        <f>'Fish Use'!E43</f>
        <v>Winter Rearing</v>
      </c>
      <c r="E617" s="16" t="str">
        <f>'Vulnerability Mapped'!C79</f>
        <v>Anthropogenic Barriers</v>
      </c>
      <c r="F617" s="18">
        <f>'Fish Use'!F43</f>
        <v>0.46629999999999999</v>
      </c>
      <c r="G617" s="18">
        <f>Population!D6</f>
        <v>0.36</v>
      </c>
      <c r="H617" s="19">
        <f>'Limiting Factors'!C68</f>
        <v>3.91</v>
      </c>
      <c r="I617" s="18">
        <f>'Limiting Factors'!D68</f>
        <v>0.75475000000000003</v>
      </c>
      <c r="J617" s="17">
        <f>'Vulnerability Mapped'!D79</f>
        <v>14</v>
      </c>
      <c r="K617" s="17">
        <f>'Vulnerability Mapped'!E79</f>
        <v>14</v>
      </c>
      <c r="L617" s="18">
        <f>'Vulnerability Mapped'!H79</f>
        <v>0.164285714</v>
      </c>
      <c r="M617" s="18">
        <f t="shared" si="18"/>
        <v>5.7818701863731448E-2</v>
      </c>
      <c r="N617" s="18">
        <f t="shared" si="19"/>
        <v>2.0814732670943321E-2</v>
      </c>
    </row>
    <row r="618" spans="1:14" ht="18" customHeight="1" x14ac:dyDescent="0.2">
      <c r="A618" s="16" t="str">
        <f>'Fish Use'!A43</f>
        <v>CC5</v>
      </c>
      <c r="B618" s="16" t="str">
        <f>'Fish Use'!B43</f>
        <v>Catherine Creek</v>
      </c>
      <c r="C618" s="16" t="str">
        <f>'Fish Use'!D43</f>
        <v>Chinook</v>
      </c>
      <c r="D618" s="16" t="str">
        <f>'Fish Use'!E43</f>
        <v>Winter Rearing</v>
      </c>
      <c r="E618" s="16" t="str">
        <f>'Vulnerability Mapped'!C87</f>
        <v>Riparian Condition</v>
      </c>
      <c r="F618" s="18">
        <f>'Fish Use'!F43</f>
        <v>0.46629999999999999</v>
      </c>
      <c r="G618" s="18">
        <f>Population!D6</f>
        <v>0.36</v>
      </c>
      <c r="H618" s="19">
        <f>'Limiting Factors'!C62</f>
        <v>3.78</v>
      </c>
      <c r="I618" s="18">
        <f>'Limiting Factors'!D62</f>
        <v>0.72550000000000003</v>
      </c>
      <c r="J618" s="17">
        <f>'Vulnerability Mapped'!D87</f>
        <v>6</v>
      </c>
      <c r="K618" s="17">
        <f>'Vulnerability Mapped'!E87</f>
        <v>6</v>
      </c>
      <c r="L618" s="18">
        <f>'Vulnerability Mapped'!H87</f>
        <v>0.678571429</v>
      </c>
      <c r="M618" s="18">
        <f t="shared" si="18"/>
        <v>0.22956115550212888</v>
      </c>
      <c r="N618" s="18">
        <f t="shared" si="19"/>
        <v>8.2642015980766398E-2</v>
      </c>
    </row>
    <row r="619" spans="1:14" ht="18" customHeight="1" x14ac:dyDescent="0.2">
      <c r="A619" s="16" t="str">
        <f>'Fish Use'!A43</f>
        <v>CC5</v>
      </c>
      <c r="B619" s="16" t="str">
        <f>'Fish Use'!B43</f>
        <v>Catherine Creek</v>
      </c>
      <c r="C619" s="16" t="str">
        <f>'Fish Use'!D43</f>
        <v>Chinook</v>
      </c>
      <c r="D619" s="16" t="str">
        <f>'Fish Use'!E43</f>
        <v>Winter Rearing</v>
      </c>
      <c r="E619" s="16" t="str">
        <f>'Vulnerability Mapped'!C83</f>
        <v>Floodplain Condition</v>
      </c>
      <c r="F619" s="18">
        <f>'Fish Use'!F43</f>
        <v>0.46629999999999999</v>
      </c>
      <c r="G619" s="18">
        <f>Population!D6</f>
        <v>0.36</v>
      </c>
      <c r="H619" s="19">
        <f>'Limiting Factors'!C63</f>
        <v>3.64</v>
      </c>
      <c r="I619" s="18">
        <f>'Limiting Factors'!D63</f>
        <v>0.69399999999999995</v>
      </c>
      <c r="J619" s="17">
        <f>'Vulnerability Mapped'!D83</f>
        <v>5</v>
      </c>
      <c r="K619" s="17">
        <f>'Vulnerability Mapped'!E83</f>
        <v>5</v>
      </c>
      <c r="L619" s="18">
        <f>'Vulnerability Mapped'!H83</f>
        <v>0.74285714300000005</v>
      </c>
      <c r="M619" s="18">
        <f t="shared" si="18"/>
        <v>0.24039763433194458</v>
      </c>
      <c r="N619" s="18">
        <f t="shared" si="19"/>
        <v>8.6543148359500041E-2</v>
      </c>
    </row>
    <row r="620" spans="1:14" ht="18" customHeight="1" x14ac:dyDescent="0.2">
      <c r="A620" s="16" t="str">
        <f>'Fish Use'!A43</f>
        <v>CC5</v>
      </c>
      <c r="B620" s="16" t="str">
        <f>'Fish Use'!B43</f>
        <v>Catherine Creek</v>
      </c>
      <c r="C620" s="16" t="str">
        <f>'Fish Use'!D43</f>
        <v>Chinook</v>
      </c>
      <c r="D620" s="16" t="str">
        <f>'Fish Use'!E43</f>
        <v>Winter Rearing</v>
      </c>
      <c r="E620" s="16" t="str">
        <f>'Vulnerability Mapped'!C88</f>
        <v>Side Channel and Wetland Habitat</v>
      </c>
      <c r="F620" s="18">
        <f>'Fish Use'!F43</f>
        <v>0.46629999999999999</v>
      </c>
      <c r="G620" s="18">
        <f>Population!D6</f>
        <v>0.36</v>
      </c>
      <c r="H620" s="19">
        <f>'Limiting Factors'!C64</f>
        <v>3.48</v>
      </c>
      <c r="I620" s="18">
        <f>'Limiting Factors'!D64</f>
        <v>0.65800000000000003</v>
      </c>
      <c r="J620" s="17">
        <f>'Vulnerability Mapped'!D88</f>
        <v>3</v>
      </c>
      <c r="K620" s="17">
        <f>'Vulnerability Mapped'!E88</f>
        <v>3</v>
      </c>
      <c r="L620" s="18">
        <f>'Vulnerability Mapped'!H88</f>
        <v>0.87142857100000004</v>
      </c>
      <c r="M620" s="18">
        <f t="shared" si="18"/>
        <v>0.26737641986850341</v>
      </c>
      <c r="N620" s="18">
        <f t="shared" si="19"/>
        <v>9.6255511152661219E-2</v>
      </c>
    </row>
    <row r="621" spans="1:14" ht="18" customHeight="1" x14ac:dyDescent="0.2">
      <c r="A621" s="16" t="str">
        <f>'Fish Use'!A43</f>
        <v>CC5</v>
      </c>
      <c r="B621" s="16" t="str">
        <f>'Fish Use'!B43</f>
        <v>Catherine Creek</v>
      </c>
      <c r="C621" s="16" t="str">
        <f>'Fish Use'!D43</f>
        <v>Chinook</v>
      </c>
      <c r="D621" s="16" t="str">
        <f>'Fish Use'!E43</f>
        <v>Winter Rearing</v>
      </c>
      <c r="E621" s="16" t="str">
        <f>'Vulnerability Mapped'!C80</f>
        <v>Channel and Habitat Structure</v>
      </c>
      <c r="F621" s="18">
        <f>'Fish Use'!F43</f>
        <v>0.46629999999999999</v>
      </c>
      <c r="G621" s="18">
        <f>Population!D6</f>
        <v>0.36</v>
      </c>
      <c r="H621" s="19">
        <f>'Limiting Factors'!C65</f>
        <v>3.81</v>
      </c>
      <c r="I621" s="18">
        <f>'Limiting Factors'!D65</f>
        <v>0.73224999999999996</v>
      </c>
      <c r="J621" s="17">
        <f>'Vulnerability Mapped'!D80</f>
        <v>1</v>
      </c>
      <c r="K621" s="17">
        <f>'Vulnerability Mapped'!E80</f>
        <v>1</v>
      </c>
      <c r="L621" s="18">
        <f>'Vulnerability Mapped'!H80</f>
        <v>1</v>
      </c>
      <c r="M621" s="18">
        <f t="shared" si="18"/>
        <v>0.34144817499999996</v>
      </c>
      <c r="N621" s="18">
        <f t="shared" si="19"/>
        <v>0.12292134299999999</v>
      </c>
    </row>
    <row r="622" spans="1:14" ht="18" customHeight="1" x14ac:dyDescent="0.2">
      <c r="A622" s="16" t="str">
        <f>'Fish Use'!A43</f>
        <v>CC5</v>
      </c>
      <c r="B622" s="16" t="str">
        <f>'Fish Use'!B43</f>
        <v>Catherine Creek</v>
      </c>
      <c r="C622" s="16" t="str">
        <f>'Fish Use'!D43</f>
        <v>Chinook</v>
      </c>
      <c r="D622" s="16" t="str">
        <f>'Fish Use'!E43</f>
        <v>Winter Rearing</v>
      </c>
      <c r="E622" s="16" t="str">
        <f>'Vulnerability Mapped'!C82</f>
        <v>Decreased Water Quantity</v>
      </c>
      <c r="F622" s="18">
        <f>'Fish Use'!F43</f>
        <v>0.46629999999999999</v>
      </c>
      <c r="G622" s="18">
        <f>Population!D6</f>
        <v>0.36</v>
      </c>
      <c r="H622" s="19">
        <f>'Limiting Factors'!C72</f>
        <v>3.63</v>
      </c>
      <c r="I622" s="18">
        <f>'Limiting Factors'!D72</f>
        <v>0.69174999999999998</v>
      </c>
      <c r="J622" s="17">
        <f>'Vulnerability Mapped'!D82</f>
        <v>9</v>
      </c>
      <c r="K622" s="17">
        <f>'Vulnerability Mapped'!E82</f>
        <v>9</v>
      </c>
      <c r="L622" s="18">
        <f>'Vulnerability Mapped'!H82</f>
        <v>0.485714286</v>
      </c>
      <c r="M622" s="18">
        <f t="shared" si="18"/>
        <v>0.15667346937787516</v>
      </c>
      <c r="N622" s="18">
        <f t="shared" si="19"/>
        <v>5.6402448976035052E-2</v>
      </c>
    </row>
    <row r="623" spans="1:14" ht="18" customHeight="1" x14ac:dyDescent="0.2">
      <c r="A623" s="16" t="str">
        <f>'Fish Use'!A43</f>
        <v>CC5</v>
      </c>
      <c r="B623" s="16" t="str">
        <f>'Fish Use'!B43</f>
        <v>Catherine Creek</v>
      </c>
      <c r="C623" s="16" t="str">
        <f>'Fish Use'!D43</f>
        <v>Chinook</v>
      </c>
      <c r="D623" s="16" t="str">
        <f>'Fish Use'!E43</f>
        <v>Winter Rearing</v>
      </c>
      <c r="E623" s="16" t="str">
        <f>'Vulnerability Mapped'!C77</f>
        <v>Altered Flow Timing</v>
      </c>
      <c r="F623" s="18">
        <f>'Fish Use'!F43</f>
        <v>0.46629999999999999</v>
      </c>
      <c r="G623" s="18">
        <f>Population!D6</f>
        <v>0.36</v>
      </c>
      <c r="H623" s="19">
        <f>'Limiting Factors'!C73</f>
        <v>2.88</v>
      </c>
      <c r="I623" s="18">
        <f>'Limiting Factors'!D73</f>
        <v>0.52300000000000002</v>
      </c>
      <c r="J623" s="17">
        <f>'Vulnerability Mapped'!D77</f>
        <v>13</v>
      </c>
      <c r="K623" s="17">
        <f>'Vulnerability Mapped'!E77</f>
        <v>13</v>
      </c>
      <c r="L623" s="18">
        <f>'Vulnerability Mapped'!H77</f>
        <v>0.22857142899999999</v>
      </c>
      <c r="M623" s="18">
        <f t="shared" si="18"/>
        <v>5.5742834390232102E-2</v>
      </c>
      <c r="N623" s="18">
        <f t="shared" si="19"/>
        <v>2.0067420380483557E-2</v>
      </c>
    </row>
    <row r="624" spans="1:14" ht="18" customHeight="1" x14ac:dyDescent="0.2">
      <c r="A624" s="16" t="str">
        <f>'Fish Use'!A43</f>
        <v>CC5</v>
      </c>
      <c r="B624" s="16" t="str">
        <f>'Fish Use'!B43</f>
        <v>Catherine Creek</v>
      </c>
      <c r="C624" s="16" t="str">
        <f>'Fish Use'!D43</f>
        <v>Chinook</v>
      </c>
      <c r="D624" s="16" t="str">
        <f>'Fish Use'!E43</f>
        <v>Winter Rearing</v>
      </c>
      <c r="E624" s="16" t="str">
        <f>'Vulnerability Mapped'!C81</f>
        <v>Decreased Sediment Quantity</v>
      </c>
      <c r="F624" s="18">
        <f>'Fish Use'!F43</f>
        <v>0.46629999999999999</v>
      </c>
      <c r="G624" s="18">
        <f>Population!D6</f>
        <v>0.36</v>
      </c>
      <c r="H624" s="19">
        <f>'Limiting Factors'!C66</f>
        <v>3.44</v>
      </c>
      <c r="I624" s="18">
        <f>'Limiting Factors'!D66</f>
        <v>0.64900000000000002</v>
      </c>
      <c r="J624" s="17">
        <f>'Vulnerability Mapped'!D81</f>
        <v>4</v>
      </c>
      <c r="K624" s="17">
        <f>'Vulnerability Mapped'!E81</f>
        <v>4</v>
      </c>
      <c r="L624" s="18">
        <f>'Vulnerability Mapped'!H81</f>
        <v>0.80714285699999999</v>
      </c>
      <c r="M624" s="18">
        <f t="shared" si="18"/>
        <v>0.24426459352819593</v>
      </c>
      <c r="N624" s="18">
        <f t="shared" si="19"/>
        <v>8.7935253670150537E-2</v>
      </c>
    </row>
    <row r="625" spans="1:14" ht="18" customHeight="1" x14ac:dyDescent="0.2">
      <c r="A625" s="16" t="str">
        <f>'Fish Use'!A43</f>
        <v>CC5</v>
      </c>
      <c r="B625" s="16" t="str">
        <f>'Fish Use'!B43</f>
        <v>Catherine Creek</v>
      </c>
      <c r="C625" s="16" t="str">
        <f>'Fish Use'!D43</f>
        <v>Chinook</v>
      </c>
      <c r="D625" s="16" t="str">
        <f>'Fish Use'!E43</f>
        <v>Winter Rearing</v>
      </c>
      <c r="E625" s="16" t="str">
        <f>'Vulnerability Mapped'!C84</f>
        <v>Increased Sediment Quantity</v>
      </c>
      <c r="F625" s="18">
        <f>'Fish Use'!F43</f>
        <v>0.46629999999999999</v>
      </c>
      <c r="G625" s="18">
        <f>Population!D6</f>
        <v>0.36</v>
      </c>
      <c r="H625" s="19">
        <f>'Limiting Factors'!C67</f>
        <v>3.37</v>
      </c>
      <c r="I625" s="18">
        <f>'Limiting Factors'!D67</f>
        <v>0.63324999999999998</v>
      </c>
      <c r="J625" s="17">
        <f>'Vulnerability Mapped'!D84</f>
        <v>8</v>
      </c>
      <c r="K625" s="17">
        <f>'Vulnerability Mapped'!E84</f>
        <v>8</v>
      </c>
      <c r="L625" s="18">
        <f>'Vulnerability Mapped'!H84</f>
        <v>0.55000000000000004</v>
      </c>
      <c r="M625" s="18">
        <f t="shared" si="18"/>
        <v>0.16240646124999999</v>
      </c>
      <c r="N625" s="18">
        <f t="shared" si="19"/>
        <v>5.8466326049999996E-2</v>
      </c>
    </row>
    <row r="626" spans="1:14" ht="18" customHeight="1" x14ac:dyDescent="0.2">
      <c r="A626" s="16" t="str">
        <f>'Fish Use'!A43</f>
        <v>CC5</v>
      </c>
      <c r="B626" s="16" t="str">
        <f>'Fish Use'!B43</f>
        <v>Catherine Creek</v>
      </c>
      <c r="C626" s="16" t="str">
        <f>'Fish Use'!D43</f>
        <v>Chinook</v>
      </c>
      <c r="D626" s="16" t="str">
        <f>'Fish Use'!E43</f>
        <v>Winter Rearing</v>
      </c>
      <c r="E626" s="16" t="str">
        <f>'Vulnerability Mapped'!C89</f>
        <v>Summer Water Temperature</v>
      </c>
      <c r="F626" s="18">
        <f>'Fish Use'!F43</f>
        <v>0.46629999999999999</v>
      </c>
      <c r="G626" s="18">
        <f>Population!D6</f>
        <v>0.36</v>
      </c>
      <c r="H626" s="19">
        <f>'Limiting Factors'!C74</f>
        <v>3.56</v>
      </c>
      <c r="I626" s="18">
        <f>'Limiting Factors'!D74</f>
        <v>0.67600000000000005</v>
      </c>
      <c r="J626" s="17">
        <f>'Vulnerability Mapped'!D89</f>
        <v>15</v>
      </c>
      <c r="K626" s="17">
        <f>'Vulnerability Mapped'!E89</f>
        <v>15</v>
      </c>
      <c r="L626" s="18">
        <f>'Vulnerability Mapped'!H89</f>
        <v>0.1</v>
      </c>
      <c r="M626" s="18">
        <f t="shared" si="18"/>
        <v>3.1521880000000002E-2</v>
      </c>
      <c r="N626" s="18">
        <f t="shared" si="19"/>
        <v>1.13478768E-2</v>
      </c>
    </row>
    <row r="627" spans="1:14" ht="18" customHeight="1" x14ac:dyDescent="0.2">
      <c r="A627" s="16" t="str">
        <f>'Fish Use'!A43</f>
        <v>CC5</v>
      </c>
      <c r="B627" s="16" t="str">
        <f>'Fish Use'!B43</f>
        <v>Catherine Creek</v>
      </c>
      <c r="C627" s="16" t="str">
        <f>'Fish Use'!D43</f>
        <v>Chinook</v>
      </c>
      <c r="D627" s="16" t="str">
        <f>'Fish Use'!E43</f>
        <v>Winter Rearing</v>
      </c>
      <c r="E627" s="16" t="str">
        <f>'Vulnerability Mapped'!C91</f>
        <v>Winter Water Temperature</v>
      </c>
      <c r="F627" s="18">
        <f>'Fish Use'!F43</f>
        <v>0.46629999999999999</v>
      </c>
      <c r="G627" s="18">
        <f>Population!D6</f>
        <v>0.36</v>
      </c>
      <c r="H627" s="19">
        <f>'Limiting Factors'!C75</f>
        <v>3.42</v>
      </c>
      <c r="I627" s="18">
        <f>'Limiting Factors'!D75</f>
        <v>0.64449999999999996</v>
      </c>
      <c r="J627" s="17">
        <f>'Vulnerability Mapped'!D91</f>
        <v>2</v>
      </c>
      <c r="K627" s="17">
        <f>'Vulnerability Mapped'!E91</f>
        <v>2</v>
      </c>
      <c r="L627" s="18">
        <f>'Vulnerability Mapped'!H91</f>
        <v>0.93571428599999995</v>
      </c>
      <c r="M627" s="18">
        <f t="shared" si="18"/>
        <v>0.28121054187158007</v>
      </c>
      <c r="N627" s="18">
        <f t="shared" si="19"/>
        <v>0.10123579507376881</v>
      </c>
    </row>
    <row r="628" spans="1:14" ht="18" customHeight="1" x14ac:dyDescent="0.2">
      <c r="A628" s="16" t="str">
        <f>'Fish Use'!A43</f>
        <v>CC5</v>
      </c>
      <c r="B628" s="16" t="str">
        <f>'Fish Use'!B43</f>
        <v>Catherine Creek</v>
      </c>
      <c r="C628" s="16" t="str">
        <f>'Fish Use'!D43</f>
        <v>Chinook</v>
      </c>
      <c r="D628" s="16" t="str">
        <f>'Fish Use'!E43</f>
        <v>Winter Rearing</v>
      </c>
      <c r="E628" s="16" t="str">
        <f>'Vulnerability Mapped'!C90</f>
        <v>Water Quality</v>
      </c>
      <c r="F628" s="18">
        <f>'Fish Use'!F43</f>
        <v>0.46629999999999999</v>
      </c>
      <c r="G628" s="18">
        <f>Population!D6</f>
        <v>0.36</v>
      </c>
      <c r="H628" s="19">
        <f>'Limiting Factors'!C76</f>
        <v>2.88</v>
      </c>
      <c r="I628" s="18">
        <f>'Limiting Factors'!D76</f>
        <v>0.52300000000000002</v>
      </c>
      <c r="J628" s="17">
        <f>'Vulnerability Mapped'!D90</f>
        <v>7</v>
      </c>
      <c r="K628" s="17">
        <f>'Vulnerability Mapped'!E90</f>
        <v>7</v>
      </c>
      <c r="L628" s="18">
        <f>'Vulnerability Mapped'!H90</f>
        <v>0.61428571399999998</v>
      </c>
      <c r="M628" s="18">
        <f t="shared" si="18"/>
        <v>0.14980886707317859</v>
      </c>
      <c r="N628" s="18">
        <f t="shared" si="19"/>
        <v>5.3931192146344287E-2</v>
      </c>
    </row>
    <row r="629" spans="1:14" ht="18" customHeight="1" x14ac:dyDescent="0.2">
      <c r="A629" s="16" t="str">
        <f>'Fish Use'!A43</f>
        <v>CC5</v>
      </c>
      <c r="B629" s="16" t="str">
        <f>'Fish Use'!B43</f>
        <v>Catherine Creek</v>
      </c>
      <c r="C629" s="16" t="str">
        <f>'Fish Use'!D43</f>
        <v>Chinook</v>
      </c>
      <c r="D629" s="16" t="str">
        <f>'Fish Use'!E43</f>
        <v>Winter Rearing</v>
      </c>
      <c r="E629" s="16" t="str">
        <f>'Vulnerability Mapped'!C86</f>
        <v>Predation</v>
      </c>
      <c r="F629" s="18">
        <f>'Fish Use'!F43</f>
        <v>0.46629999999999999</v>
      </c>
      <c r="G629" s="18">
        <f>Population!D6</f>
        <v>0.36</v>
      </c>
      <c r="H629" s="19">
        <f>'Limiting Factors'!C69</f>
        <v>3.68</v>
      </c>
      <c r="I629" s="18">
        <f>'Limiting Factors'!D69</f>
        <v>0.70299999999999996</v>
      </c>
      <c r="J629" s="17">
        <f>'Vulnerability Mapped'!D86</f>
        <v>11</v>
      </c>
      <c r="K629" s="17">
        <f>'Vulnerability Mapped'!E86</f>
        <v>11</v>
      </c>
      <c r="L629" s="18">
        <f>'Vulnerability Mapped'!H86</f>
        <v>0.35714285699999998</v>
      </c>
      <c r="M629" s="18">
        <f t="shared" si="18"/>
        <v>0.11707460709602728</v>
      </c>
      <c r="N629" s="18">
        <f t="shared" si="19"/>
        <v>4.2146858554569816E-2</v>
      </c>
    </row>
    <row r="630" spans="1:14" ht="18" customHeight="1" x14ac:dyDescent="0.2">
      <c r="A630" s="16" t="str">
        <f>'Fish Use'!A43</f>
        <v>CC5</v>
      </c>
      <c r="B630" s="16" t="str">
        <f>'Fish Use'!B43</f>
        <v>Catherine Creek</v>
      </c>
      <c r="C630" s="16" t="str">
        <f>'Fish Use'!D43</f>
        <v>Chinook</v>
      </c>
      <c r="D630" s="16" t="str">
        <f>'Fish Use'!E43</f>
        <v>Winter Rearing</v>
      </c>
      <c r="E630" s="16" t="str">
        <f>'Vulnerability Mapped'!C78</f>
        <v>Altered Primary Productivity</v>
      </c>
      <c r="F630" s="18">
        <f>'Fish Use'!F43</f>
        <v>0.46629999999999999</v>
      </c>
      <c r="G630" s="18">
        <f>Population!D6</f>
        <v>0.36</v>
      </c>
      <c r="H630" s="19">
        <f>'Limiting Factors'!C70</f>
        <v>2.71</v>
      </c>
      <c r="I630" s="18">
        <f>'Limiting Factors'!D70</f>
        <v>0.48475000000000001</v>
      </c>
      <c r="J630" s="17">
        <f>'Vulnerability Mapped'!D78</f>
        <v>12</v>
      </c>
      <c r="K630" s="17">
        <f>'Vulnerability Mapped'!E78</f>
        <v>12</v>
      </c>
      <c r="L630" s="18">
        <f>'Vulnerability Mapped'!H78</f>
        <v>0.29285714299999999</v>
      </c>
      <c r="M630" s="18">
        <f t="shared" si="18"/>
        <v>6.6197113782291275E-2</v>
      </c>
      <c r="N630" s="18">
        <f t="shared" si="19"/>
        <v>2.3830960961624858E-2</v>
      </c>
    </row>
    <row r="631" spans="1:14" ht="18" customHeight="1" x14ac:dyDescent="0.2">
      <c r="A631" s="16" t="str">
        <f>'Fish Use'!A43</f>
        <v>CC5</v>
      </c>
      <c r="B631" s="16" t="str">
        <f>'Fish Use'!B43</f>
        <v>Catherine Creek</v>
      </c>
      <c r="C631" s="16" t="str">
        <f>'Fish Use'!D43</f>
        <v>Chinook</v>
      </c>
      <c r="D631" s="16" t="str">
        <f>'Fish Use'!E43</f>
        <v>Winter Rearing</v>
      </c>
      <c r="E631" s="16" t="str">
        <f>'Vulnerability Mapped'!C85</f>
        <v>Non-Native Species Interactions and Competition</v>
      </c>
      <c r="F631" s="18">
        <f>'Fish Use'!F43</f>
        <v>0.46629999999999999</v>
      </c>
      <c r="G631" s="18">
        <f>Population!D6</f>
        <v>0.36</v>
      </c>
      <c r="H631" s="19">
        <f>'Limiting Factors'!C71</f>
        <v>1.59</v>
      </c>
      <c r="I631" s="18">
        <f>'Limiting Factors'!D71</f>
        <v>0.23275000000000001</v>
      </c>
      <c r="J631" s="17">
        <f>'Vulnerability Mapped'!D85</f>
        <v>12</v>
      </c>
      <c r="K631" s="17">
        <f>'Vulnerability Mapped'!E85</f>
        <v>12</v>
      </c>
      <c r="L631" s="18">
        <f>'Vulnerability Mapped'!H85</f>
        <v>0.29285714299999999</v>
      </c>
      <c r="M631" s="18">
        <f t="shared" si="18"/>
        <v>3.1784173765504471E-2</v>
      </c>
      <c r="N631" s="18">
        <f t="shared" si="19"/>
        <v>1.144230255558161E-2</v>
      </c>
    </row>
    <row r="632" spans="1:14" ht="18" customHeight="1" x14ac:dyDescent="0.2">
      <c r="A632" s="16" t="str">
        <f>'Fish Use'!A44</f>
        <v>CC5</v>
      </c>
      <c r="B632" s="16" t="str">
        <f>'Fish Use'!B44</f>
        <v>Catherine Creek</v>
      </c>
      <c r="C632" s="16" t="str">
        <f>'Fish Use'!D44</f>
        <v>Chinook</v>
      </c>
      <c r="D632" s="16" t="str">
        <f>'Fish Use'!E44</f>
        <v>Summer Rearing</v>
      </c>
      <c r="E632" s="16" t="str">
        <f>'Vulnerability Mapped'!C64</f>
        <v>Anthropogenic Barriers</v>
      </c>
      <c r="F632" s="18">
        <f>'Fish Use'!F44</f>
        <v>0.46629999999999999</v>
      </c>
      <c r="G632" s="18">
        <f>Population!D4</f>
        <v>0.21</v>
      </c>
      <c r="H632" s="19">
        <f>'Limiting Factors'!C68</f>
        <v>3.91</v>
      </c>
      <c r="I632" s="18">
        <f>'Limiting Factors'!D68</f>
        <v>0.75475000000000003</v>
      </c>
      <c r="J632" s="17">
        <f>'Vulnerability Mapped'!D64</f>
        <v>7</v>
      </c>
      <c r="K632" s="17">
        <f>'Vulnerability Mapped'!E64</f>
        <v>7</v>
      </c>
      <c r="L632" s="18">
        <f>'Vulnerability Mapped'!H64</f>
        <v>0.61428571399999998</v>
      </c>
      <c r="M632" s="18">
        <f t="shared" si="18"/>
        <v>0.21619166811373144</v>
      </c>
      <c r="N632" s="18">
        <f t="shared" si="19"/>
        <v>4.5400250303883602E-2</v>
      </c>
    </row>
    <row r="633" spans="1:14" ht="18" customHeight="1" x14ac:dyDescent="0.2">
      <c r="A633" s="16" t="str">
        <f>'Fish Use'!A44</f>
        <v>CC5</v>
      </c>
      <c r="B633" s="16" t="str">
        <f>'Fish Use'!B44</f>
        <v>Catherine Creek</v>
      </c>
      <c r="C633" s="16" t="str">
        <f>'Fish Use'!D44</f>
        <v>Chinook</v>
      </c>
      <c r="D633" s="16" t="str">
        <f>'Fish Use'!E44</f>
        <v>Summer Rearing</v>
      </c>
      <c r="E633" s="16" t="str">
        <f>'Vulnerability Mapped'!C72</f>
        <v>Riparian Condition</v>
      </c>
      <c r="F633" s="18">
        <f>'Fish Use'!F44</f>
        <v>0.46629999999999999</v>
      </c>
      <c r="G633" s="18">
        <f>Population!D4</f>
        <v>0.21</v>
      </c>
      <c r="H633" s="19">
        <f>'Limiting Factors'!C62</f>
        <v>3.78</v>
      </c>
      <c r="I633" s="18">
        <f>'Limiting Factors'!D62</f>
        <v>0.72550000000000003</v>
      </c>
      <c r="J633" s="17">
        <f>'Vulnerability Mapped'!D72</f>
        <v>5</v>
      </c>
      <c r="K633" s="17">
        <f>'Vulnerability Mapped'!E72</f>
        <v>5</v>
      </c>
      <c r="L633" s="18">
        <f>'Vulnerability Mapped'!H72</f>
        <v>0.74285714300000005</v>
      </c>
      <c r="M633" s="18">
        <f t="shared" si="18"/>
        <v>0.25130905433404299</v>
      </c>
      <c r="N633" s="18">
        <f t="shared" si="19"/>
        <v>5.2774901410149025E-2</v>
      </c>
    </row>
    <row r="634" spans="1:14" ht="18" customHeight="1" x14ac:dyDescent="0.2">
      <c r="A634" s="16" t="str">
        <f>'Fish Use'!A44</f>
        <v>CC5</v>
      </c>
      <c r="B634" s="16" t="str">
        <f>'Fish Use'!B44</f>
        <v>Catherine Creek</v>
      </c>
      <c r="C634" s="16" t="str">
        <f>'Fish Use'!D44</f>
        <v>Chinook</v>
      </c>
      <c r="D634" s="16" t="str">
        <f>'Fish Use'!E44</f>
        <v>Summer Rearing</v>
      </c>
      <c r="E634" s="16" t="str">
        <f>'Vulnerability Mapped'!C68</f>
        <v>Floodplain Condition</v>
      </c>
      <c r="F634" s="18">
        <f>'Fish Use'!F44</f>
        <v>0.46629999999999999</v>
      </c>
      <c r="G634" s="18">
        <f>Population!D4</f>
        <v>0.21</v>
      </c>
      <c r="H634" s="19">
        <f>'Limiting Factors'!C63</f>
        <v>3.64</v>
      </c>
      <c r="I634" s="18">
        <f>'Limiting Factors'!D63</f>
        <v>0.69399999999999995</v>
      </c>
      <c r="J634" s="17">
        <f>'Vulnerability Mapped'!D68</f>
        <v>10</v>
      </c>
      <c r="K634" s="17">
        <f>'Vulnerability Mapped'!E68</f>
        <v>10</v>
      </c>
      <c r="L634" s="18">
        <f>'Vulnerability Mapped'!H68</f>
        <v>0.42142857099999997</v>
      </c>
      <c r="M634" s="18">
        <f t="shared" si="18"/>
        <v>0.13637942700416616</v>
      </c>
      <c r="N634" s="18">
        <f t="shared" si="19"/>
        <v>2.8639679670874895E-2</v>
      </c>
    </row>
    <row r="635" spans="1:14" ht="18" customHeight="1" x14ac:dyDescent="0.2">
      <c r="A635" s="16" t="str">
        <f>'Fish Use'!A44</f>
        <v>CC5</v>
      </c>
      <c r="B635" s="16" t="str">
        <f>'Fish Use'!B44</f>
        <v>Catherine Creek</v>
      </c>
      <c r="C635" s="16" t="str">
        <f>'Fish Use'!D44</f>
        <v>Chinook</v>
      </c>
      <c r="D635" s="16" t="str">
        <f>'Fish Use'!E44</f>
        <v>Summer Rearing</v>
      </c>
      <c r="E635" s="16" t="str">
        <f>'Vulnerability Mapped'!C73</f>
        <v>Side Channel and Wetland Habitat</v>
      </c>
      <c r="F635" s="18">
        <f>'Fish Use'!F44</f>
        <v>0.46629999999999999</v>
      </c>
      <c r="G635" s="18">
        <f>Population!D4</f>
        <v>0.21</v>
      </c>
      <c r="H635" s="19">
        <f>'Limiting Factors'!C64</f>
        <v>3.48</v>
      </c>
      <c r="I635" s="18">
        <f>'Limiting Factors'!D64</f>
        <v>0.65800000000000003</v>
      </c>
      <c r="J635" s="17">
        <f>'Vulnerability Mapped'!D73</f>
        <v>4</v>
      </c>
      <c r="K635" s="17">
        <f>'Vulnerability Mapped'!E73</f>
        <v>4</v>
      </c>
      <c r="L635" s="18">
        <f>'Vulnerability Mapped'!H73</f>
        <v>0.80714285699999999</v>
      </c>
      <c r="M635" s="18">
        <f t="shared" si="18"/>
        <v>0.2476519299561678</v>
      </c>
      <c r="N635" s="18">
        <f t="shared" si="19"/>
        <v>5.2006905290795234E-2</v>
      </c>
    </row>
    <row r="636" spans="1:14" ht="18" customHeight="1" x14ac:dyDescent="0.2">
      <c r="A636" s="16" t="str">
        <f>'Fish Use'!A44</f>
        <v>CC5</v>
      </c>
      <c r="B636" s="16" t="str">
        <f>'Fish Use'!B44</f>
        <v>Catherine Creek</v>
      </c>
      <c r="C636" s="16" t="str">
        <f>'Fish Use'!D44</f>
        <v>Chinook</v>
      </c>
      <c r="D636" s="16" t="str">
        <f>'Fish Use'!E44</f>
        <v>Summer Rearing</v>
      </c>
      <c r="E636" s="16" t="str">
        <f>'Vulnerability Mapped'!C65</f>
        <v>Channel and Habitat Structure</v>
      </c>
      <c r="F636" s="18">
        <f>'Fish Use'!F44</f>
        <v>0.46629999999999999</v>
      </c>
      <c r="G636" s="18">
        <f>Population!D4</f>
        <v>0.21</v>
      </c>
      <c r="H636" s="19">
        <f>'Limiting Factors'!C65</f>
        <v>3.81</v>
      </c>
      <c r="I636" s="18">
        <f>'Limiting Factors'!D65</f>
        <v>0.73224999999999996</v>
      </c>
      <c r="J636" s="17">
        <f>'Vulnerability Mapped'!D65</f>
        <v>3</v>
      </c>
      <c r="K636" s="17">
        <f>'Vulnerability Mapped'!E65</f>
        <v>3</v>
      </c>
      <c r="L636" s="18">
        <f>'Vulnerability Mapped'!H65</f>
        <v>0.87142857100000004</v>
      </c>
      <c r="M636" s="18">
        <f t="shared" si="18"/>
        <v>0.29754769521080793</v>
      </c>
      <c r="N636" s="18">
        <f t="shared" si="19"/>
        <v>6.2485015994269665E-2</v>
      </c>
    </row>
    <row r="637" spans="1:14" ht="18" customHeight="1" x14ac:dyDescent="0.2">
      <c r="A637" s="16" t="str">
        <f>'Fish Use'!A44</f>
        <v>CC5</v>
      </c>
      <c r="B637" s="16" t="str">
        <f>'Fish Use'!B44</f>
        <v>Catherine Creek</v>
      </c>
      <c r="C637" s="16" t="str">
        <f>'Fish Use'!D44</f>
        <v>Chinook</v>
      </c>
      <c r="D637" s="16" t="str">
        <f>'Fish Use'!E44</f>
        <v>Summer Rearing</v>
      </c>
      <c r="E637" s="16" t="str">
        <f>'Vulnerability Mapped'!C67</f>
        <v>Decreased Water Quantity</v>
      </c>
      <c r="F637" s="18">
        <f>'Fish Use'!F44</f>
        <v>0.46629999999999999</v>
      </c>
      <c r="G637" s="18">
        <f>Population!D4</f>
        <v>0.21</v>
      </c>
      <c r="H637" s="19">
        <f>'Limiting Factors'!C72</f>
        <v>3.63</v>
      </c>
      <c r="I637" s="18">
        <f>'Limiting Factors'!D72</f>
        <v>0.69174999999999998</v>
      </c>
      <c r="J637" s="17">
        <f>'Vulnerability Mapped'!D67</f>
        <v>2</v>
      </c>
      <c r="K637" s="17">
        <f>'Vulnerability Mapped'!E67</f>
        <v>2</v>
      </c>
      <c r="L637" s="18">
        <f>'Vulnerability Mapped'!H67</f>
        <v>0.93571428599999995</v>
      </c>
      <c r="M637" s="18">
        <f t="shared" si="18"/>
        <v>0.30182683062787513</v>
      </c>
      <c r="N637" s="18">
        <f t="shared" si="19"/>
        <v>6.3383634431853769E-2</v>
      </c>
    </row>
    <row r="638" spans="1:14" ht="18" customHeight="1" x14ac:dyDescent="0.2">
      <c r="A638" s="16" t="str">
        <f>'Fish Use'!A44</f>
        <v>CC5</v>
      </c>
      <c r="B638" s="16" t="str">
        <f>'Fish Use'!B44</f>
        <v>Catherine Creek</v>
      </c>
      <c r="C638" s="16" t="str">
        <f>'Fish Use'!D44</f>
        <v>Chinook</v>
      </c>
      <c r="D638" s="16" t="str">
        <f>'Fish Use'!E44</f>
        <v>Summer Rearing</v>
      </c>
      <c r="E638" s="16" t="str">
        <f>'Vulnerability Mapped'!C62</f>
        <v>Altered Flow Timing</v>
      </c>
      <c r="F638" s="18">
        <f>'Fish Use'!F44</f>
        <v>0.46629999999999999</v>
      </c>
      <c r="G638" s="18">
        <f>Population!D4</f>
        <v>0.21</v>
      </c>
      <c r="H638" s="19">
        <f>'Limiting Factors'!C73</f>
        <v>2.88</v>
      </c>
      <c r="I638" s="18">
        <f>'Limiting Factors'!D73</f>
        <v>0.52300000000000002</v>
      </c>
      <c r="J638" s="17">
        <f>'Vulnerability Mapped'!D62</f>
        <v>6</v>
      </c>
      <c r="K638" s="17">
        <f>'Vulnerability Mapped'!E62</f>
        <v>6</v>
      </c>
      <c r="L638" s="18">
        <f>'Vulnerability Mapped'!H62</f>
        <v>0.678571429</v>
      </c>
      <c r="M638" s="18">
        <f t="shared" si="18"/>
        <v>0.16548653939023211</v>
      </c>
      <c r="N638" s="18">
        <f t="shared" si="19"/>
        <v>3.4752173271948746E-2</v>
      </c>
    </row>
    <row r="639" spans="1:14" ht="18" customHeight="1" x14ac:dyDescent="0.2">
      <c r="A639" s="16" t="str">
        <f>'Fish Use'!A44</f>
        <v>CC5</v>
      </c>
      <c r="B639" s="16" t="str">
        <f>'Fish Use'!B44</f>
        <v>Catherine Creek</v>
      </c>
      <c r="C639" s="16" t="str">
        <f>'Fish Use'!D44</f>
        <v>Chinook</v>
      </c>
      <c r="D639" s="16" t="str">
        <f>'Fish Use'!E44</f>
        <v>Summer Rearing</v>
      </c>
      <c r="E639" s="16" t="str">
        <f>'Vulnerability Mapped'!C66</f>
        <v>Decreased Sediment Quantity</v>
      </c>
      <c r="F639" s="18">
        <f>'Fish Use'!F44</f>
        <v>0.46629999999999999</v>
      </c>
      <c r="G639" s="18">
        <f>Population!D4</f>
        <v>0.21</v>
      </c>
      <c r="H639" s="19">
        <f>'Limiting Factors'!C66</f>
        <v>3.44</v>
      </c>
      <c r="I639" s="18">
        <f>'Limiting Factors'!D66</f>
        <v>0.64900000000000002</v>
      </c>
      <c r="J639" s="17">
        <f>'Vulnerability Mapped'!D66</f>
        <v>12</v>
      </c>
      <c r="K639" s="17">
        <f>'Vulnerability Mapped'!E66</f>
        <v>12</v>
      </c>
      <c r="L639" s="18">
        <f>'Vulnerability Mapped'!H66</f>
        <v>0.29285714299999999</v>
      </c>
      <c r="M639" s="18">
        <f t="shared" si="18"/>
        <v>8.8626976471804106E-2</v>
      </c>
      <c r="N639" s="18">
        <f t="shared" si="19"/>
        <v>1.8611665059078863E-2</v>
      </c>
    </row>
    <row r="640" spans="1:14" ht="18" customHeight="1" x14ac:dyDescent="0.2">
      <c r="A640" s="16" t="str">
        <f>'Fish Use'!A44</f>
        <v>CC5</v>
      </c>
      <c r="B640" s="16" t="str">
        <f>'Fish Use'!B44</f>
        <v>Catherine Creek</v>
      </c>
      <c r="C640" s="16" t="str">
        <f>'Fish Use'!D44</f>
        <v>Chinook</v>
      </c>
      <c r="D640" s="16" t="str">
        <f>'Fish Use'!E44</f>
        <v>Summer Rearing</v>
      </c>
      <c r="E640" s="16" t="str">
        <f>'Vulnerability Mapped'!C69</f>
        <v>Increased Sediment Quantity</v>
      </c>
      <c r="F640" s="18">
        <f>'Fish Use'!F44</f>
        <v>0.46629999999999999</v>
      </c>
      <c r="G640" s="18">
        <f>Population!D4</f>
        <v>0.21</v>
      </c>
      <c r="H640" s="19">
        <f>'Limiting Factors'!C67</f>
        <v>3.37</v>
      </c>
      <c r="I640" s="18">
        <f>'Limiting Factors'!D67</f>
        <v>0.63324999999999998</v>
      </c>
      <c r="J640" s="17">
        <f>'Vulnerability Mapped'!D69</f>
        <v>14</v>
      </c>
      <c r="K640" s="17">
        <f>'Vulnerability Mapped'!E69</f>
        <v>14</v>
      </c>
      <c r="L640" s="18">
        <f>'Vulnerability Mapped'!H69</f>
        <v>0.164285714</v>
      </c>
      <c r="M640" s="18">
        <f t="shared" si="18"/>
        <v>4.8511020808490152E-2</v>
      </c>
      <c r="N640" s="18">
        <f t="shared" si="19"/>
        <v>1.0187314369782931E-2</v>
      </c>
    </row>
    <row r="641" spans="1:14" ht="18" customHeight="1" x14ac:dyDescent="0.2">
      <c r="A641" s="16" t="str">
        <f>'Fish Use'!A44</f>
        <v>CC5</v>
      </c>
      <c r="B641" s="16" t="str">
        <f>'Fish Use'!B44</f>
        <v>Catherine Creek</v>
      </c>
      <c r="C641" s="16" t="str">
        <f>'Fish Use'!D44</f>
        <v>Chinook</v>
      </c>
      <c r="D641" s="16" t="str">
        <f>'Fish Use'!E44</f>
        <v>Summer Rearing</v>
      </c>
      <c r="E641" s="16" t="str">
        <f>'Vulnerability Mapped'!C74</f>
        <v>Summer Water Temperature</v>
      </c>
      <c r="F641" s="18">
        <f>'Fish Use'!F44</f>
        <v>0.46629999999999999</v>
      </c>
      <c r="G641" s="18">
        <f>Population!D4</f>
        <v>0.21</v>
      </c>
      <c r="H641" s="19">
        <f>'Limiting Factors'!C74</f>
        <v>3.56</v>
      </c>
      <c r="I641" s="18">
        <f>'Limiting Factors'!D74</f>
        <v>0.67600000000000005</v>
      </c>
      <c r="J641" s="17">
        <f>'Vulnerability Mapped'!D74</f>
        <v>1</v>
      </c>
      <c r="K641" s="17">
        <f>'Vulnerability Mapped'!E74</f>
        <v>1</v>
      </c>
      <c r="L641" s="18">
        <f>'Vulnerability Mapped'!H74</f>
        <v>1</v>
      </c>
      <c r="M641" s="18">
        <f t="shared" si="18"/>
        <v>0.31521880000000002</v>
      </c>
      <c r="N641" s="18">
        <f t="shared" si="19"/>
        <v>6.6195948000000004E-2</v>
      </c>
    </row>
    <row r="642" spans="1:14" ht="18" customHeight="1" x14ac:dyDescent="0.2">
      <c r="A642" s="16" t="str">
        <f>'Fish Use'!A44</f>
        <v>CC5</v>
      </c>
      <c r="B642" s="16" t="str">
        <f>'Fish Use'!B44</f>
        <v>Catherine Creek</v>
      </c>
      <c r="C642" s="16" t="str">
        <f>'Fish Use'!D44</f>
        <v>Chinook</v>
      </c>
      <c r="D642" s="16" t="str">
        <f>'Fish Use'!E44</f>
        <v>Summer Rearing</v>
      </c>
      <c r="E642" s="16" t="str">
        <f>'Vulnerability Mapped'!C76</f>
        <v>Winter Water Temperature</v>
      </c>
      <c r="F642" s="18">
        <f>'Fish Use'!F44</f>
        <v>0.46629999999999999</v>
      </c>
      <c r="G642" s="18">
        <f>Population!D4</f>
        <v>0.21</v>
      </c>
      <c r="H642" s="19">
        <f>'Limiting Factors'!C75</f>
        <v>3.42</v>
      </c>
      <c r="I642" s="18">
        <f>'Limiting Factors'!D75</f>
        <v>0.64449999999999996</v>
      </c>
      <c r="J642" s="17">
        <f>'Vulnerability Mapped'!D76</f>
        <v>15</v>
      </c>
      <c r="K642" s="17">
        <f>'Vulnerability Mapped'!E76</f>
        <v>15</v>
      </c>
      <c r="L642" s="18">
        <f>'Vulnerability Mapped'!H76</f>
        <v>0.1</v>
      </c>
      <c r="M642" s="18">
        <f t="shared" ref="M642:M705" si="20">F642*I642*L642</f>
        <v>3.0053035000000002E-2</v>
      </c>
      <c r="N642" s="18">
        <f t="shared" ref="N642:N705" si="21">M642*G642</f>
        <v>6.31113735E-3</v>
      </c>
    </row>
    <row r="643" spans="1:14" ht="18" customHeight="1" x14ac:dyDescent="0.2">
      <c r="A643" s="16" t="str">
        <f>'Fish Use'!A44</f>
        <v>CC5</v>
      </c>
      <c r="B643" s="16" t="str">
        <f>'Fish Use'!B44</f>
        <v>Catherine Creek</v>
      </c>
      <c r="C643" s="16" t="str">
        <f>'Fish Use'!D44</f>
        <v>Chinook</v>
      </c>
      <c r="D643" s="16" t="str">
        <f>'Fish Use'!E44</f>
        <v>Summer Rearing</v>
      </c>
      <c r="E643" s="16" t="str">
        <f>'Vulnerability Mapped'!C75</f>
        <v>Water Quality</v>
      </c>
      <c r="F643" s="18">
        <f>'Fish Use'!F44</f>
        <v>0.46629999999999999</v>
      </c>
      <c r="G643" s="18">
        <f>Population!D4</f>
        <v>0.21</v>
      </c>
      <c r="H643" s="19">
        <f>'Limiting Factors'!C76</f>
        <v>2.88</v>
      </c>
      <c r="I643" s="18">
        <f>'Limiting Factors'!D76</f>
        <v>0.52300000000000002</v>
      </c>
      <c r="J643" s="17">
        <f>'Vulnerability Mapped'!D75</f>
        <v>9</v>
      </c>
      <c r="K643" s="17">
        <f>'Vulnerability Mapped'!E75</f>
        <v>9</v>
      </c>
      <c r="L643" s="18">
        <f>'Vulnerability Mapped'!H75</f>
        <v>0.485714286</v>
      </c>
      <c r="M643" s="18">
        <f t="shared" si="20"/>
        <v>0.1184535229268214</v>
      </c>
      <c r="N643" s="18">
        <f t="shared" si="21"/>
        <v>2.4875239814632494E-2</v>
      </c>
    </row>
    <row r="644" spans="1:14" ht="18" customHeight="1" x14ac:dyDescent="0.2">
      <c r="A644" s="16" t="str">
        <f>'Fish Use'!A44</f>
        <v>CC5</v>
      </c>
      <c r="B644" s="16" t="str">
        <f>'Fish Use'!B44</f>
        <v>Catherine Creek</v>
      </c>
      <c r="C644" s="16" t="str">
        <f>'Fish Use'!D44</f>
        <v>Chinook</v>
      </c>
      <c r="D644" s="16" t="str">
        <f>'Fish Use'!E44</f>
        <v>Summer Rearing</v>
      </c>
      <c r="E644" s="16" t="str">
        <f>'Vulnerability Mapped'!C71</f>
        <v>Predation</v>
      </c>
      <c r="F644" s="18">
        <f>'Fish Use'!F44</f>
        <v>0.46629999999999999</v>
      </c>
      <c r="G644" s="18">
        <f>Population!D4</f>
        <v>0.21</v>
      </c>
      <c r="H644" s="19">
        <f>'Limiting Factors'!C69</f>
        <v>3.68</v>
      </c>
      <c r="I644" s="18">
        <f>'Limiting Factors'!D69</f>
        <v>0.70299999999999996</v>
      </c>
      <c r="J644" s="17">
        <f>'Vulnerability Mapped'!D71</f>
        <v>13</v>
      </c>
      <c r="K644" s="17">
        <f>'Vulnerability Mapped'!E71</f>
        <v>13</v>
      </c>
      <c r="L644" s="18">
        <f>'Vulnerability Mapped'!H71</f>
        <v>0.22857142899999999</v>
      </c>
      <c r="M644" s="18">
        <f t="shared" si="20"/>
        <v>7.4927748711918082E-2</v>
      </c>
      <c r="N644" s="18">
        <f t="shared" si="21"/>
        <v>1.5734827229502795E-2</v>
      </c>
    </row>
    <row r="645" spans="1:14" ht="18" customHeight="1" x14ac:dyDescent="0.2">
      <c r="A645" s="16" t="str">
        <f>'Fish Use'!A44</f>
        <v>CC5</v>
      </c>
      <c r="B645" s="16" t="str">
        <f>'Fish Use'!B44</f>
        <v>Catherine Creek</v>
      </c>
      <c r="C645" s="16" t="str">
        <f>'Fish Use'!D44</f>
        <v>Chinook</v>
      </c>
      <c r="D645" s="16" t="str">
        <f>'Fish Use'!E44</f>
        <v>Summer Rearing</v>
      </c>
      <c r="E645" s="16" t="str">
        <f>'Vulnerability Mapped'!C63</f>
        <v>Altered Primary Productivity</v>
      </c>
      <c r="F645" s="18">
        <f>'Fish Use'!F44</f>
        <v>0.46629999999999999</v>
      </c>
      <c r="G645" s="18">
        <f>Population!D4</f>
        <v>0.21</v>
      </c>
      <c r="H645" s="19">
        <f>'Limiting Factors'!C70</f>
        <v>2.71</v>
      </c>
      <c r="I645" s="18">
        <f>'Limiting Factors'!D70</f>
        <v>0.48475000000000001</v>
      </c>
      <c r="J645" s="17">
        <f>'Vulnerability Mapped'!D63</f>
        <v>8</v>
      </c>
      <c r="K645" s="17">
        <f>'Vulnerability Mapped'!E63</f>
        <v>8</v>
      </c>
      <c r="L645" s="18">
        <f>'Vulnerability Mapped'!H63</f>
        <v>0.55000000000000004</v>
      </c>
      <c r="M645" s="18">
        <f t="shared" si="20"/>
        <v>0.12432140875000001</v>
      </c>
      <c r="N645" s="18">
        <f t="shared" si="21"/>
        <v>2.6107495837500001E-2</v>
      </c>
    </row>
    <row r="646" spans="1:14" ht="18" customHeight="1" x14ac:dyDescent="0.2">
      <c r="A646" s="16" t="str">
        <f>'Fish Use'!A44</f>
        <v>CC5</v>
      </c>
      <c r="B646" s="16" t="str">
        <f>'Fish Use'!B44</f>
        <v>Catherine Creek</v>
      </c>
      <c r="C646" s="16" t="str">
        <f>'Fish Use'!D44</f>
        <v>Chinook</v>
      </c>
      <c r="D646" s="16" t="str">
        <f>'Fish Use'!E44</f>
        <v>Summer Rearing</v>
      </c>
      <c r="E646" s="16" t="str">
        <f>'Vulnerability Mapped'!C70</f>
        <v>Non-Native Species Interactions and Competition</v>
      </c>
      <c r="F646" s="18">
        <f>'Fish Use'!F44</f>
        <v>0.46629999999999999</v>
      </c>
      <c r="G646" s="18">
        <f>Population!D4</f>
        <v>0.21</v>
      </c>
      <c r="H646" s="19">
        <f>'Limiting Factors'!C71</f>
        <v>1.59</v>
      </c>
      <c r="I646" s="18">
        <f>'Limiting Factors'!D71</f>
        <v>0.23275000000000001</v>
      </c>
      <c r="J646" s="17">
        <f>'Vulnerability Mapped'!D70</f>
        <v>11</v>
      </c>
      <c r="K646" s="17">
        <f>'Vulnerability Mapped'!E70</f>
        <v>11</v>
      </c>
      <c r="L646" s="18">
        <f>'Vulnerability Mapped'!H70</f>
        <v>0.35714285699999998</v>
      </c>
      <c r="M646" s="18">
        <f t="shared" si="20"/>
        <v>3.8761187484495523E-2</v>
      </c>
      <c r="N646" s="18">
        <f t="shared" si="21"/>
        <v>8.1398493717440602E-3</v>
      </c>
    </row>
    <row r="647" spans="1:14" ht="18" customHeight="1" x14ac:dyDescent="0.2">
      <c r="A647" s="16" t="str">
        <f>'Fish Use'!A45</f>
        <v>CC5</v>
      </c>
      <c r="B647" s="16" t="str">
        <f>'Fish Use'!B45</f>
        <v>Catherine Creek</v>
      </c>
      <c r="C647" s="16" t="str">
        <f>'Fish Use'!D45</f>
        <v>Chinook</v>
      </c>
      <c r="D647" s="16" t="str">
        <f>'Fish Use'!E45</f>
        <v>Migration</v>
      </c>
      <c r="E647" s="16" t="str">
        <f>'Vulnerability Mapped'!C34</f>
        <v>Anthropogenic Barriers</v>
      </c>
      <c r="F647" s="18">
        <f>'Fish Use'!F45</f>
        <v>0.46629999999999999</v>
      </c>
      <c r="G647" s="18">
        <f>Population!D8</f>
        <v>0.3</v>
      </c>
      <c r="H647" s="19">
        <f>'Limiting Factors'!C68</f>
        <v>3.91</v>
      </c>
      <c r="I647" s="18">
        <f>'Limiting Factors'!D68</f>
        <v>0.75475000000000003</v>
      </c>
      <c r="J647" s="17">
        <f>'Vulnerability Mapped'!D34</f>
        <v>2</v>
      </c>
      <c r="K647" s="17">
        <f>'Vulnerability Mapped'!E34</f>
        <v>13</v>
      </c>
      <c r="L647" s="18">
        <f>'Vulnerability Mapped'!H34</f>
        <v>0.93571428599999995</v>
      </c>
      <c r="M647" s="18">
        <f t="shared" si="20"/>
        <v>0.32931521563626853</v>
      </c>
      <c r="N647" s="18">
        <f t="shared" si="21"/>
        <v>9.8794564690880562E-2</v>
      </c>
    </row>
    <row r="648" spans="1:14" ht="18" customHeight="1" x14ac:dyDescent="0.2">
      <c r="A648" s="16" t="str">
        <f>'Fish Use'!A45</f>
        <v>CC5</v>
      </c>
      <c r="B648" s="16" t="str">
        <f>'Fish Use'!B45</f>
        <v>Catherine Creek</v>
      </c>
      <c r="C648" s="16" t="str">
        <f>'Fish Use'!D45</f>
        <v>Chinook</v>
      </c>
      <c r="D648" s="16" t="str">
        <f>'Fish Use'!E45</f>
        <v>Migration</v>
      </c>
      <c r="E648" s="16" t="str">
        <f>'Vulnerability Mapped'!C42</f>
        <v>Riparian Condition</v>
      </c>
      <c r="F648" s="18">
        <f>'Fish Use'!F45</f>
        <v>0.46629999999999999</v>
      </c>
      <c r="G648" s="18">
        <f>Population!D8</f>
        <v>0.3</v>
      </c>
      <c r="H648" s="19">
        <f>'Limiting Factors'!C62</f>
        <v>3.78</v>
      </c>
      <c r="I648" s="18">
        <f>'Limiting Factors'!D62</f>
        <v>0.72550000000000003</v>
      </c>
      <c r="J648" s="17">
        <f>'Vulnerability Mapped'!D42</f>
        <v>9</v>
      </c>
      <c r="K648" s="17">
        <f>'Vulnerability Mapped'!E42</f>
        <v>14</v>
      </c>
      <c r="L648" s="18">
        <f>'Vulnerability Mapped'!H42</f>
        <v>0.485714286</v>
      </c>
      <c r="M648" s="18">
        <f t="shared" si="20"/>
        <v>0.16431745866808592</v>
      </c>
      <c r="N648" s="18">
        <f t="shared" si="21"/>
        <v>4.9295237600425777E-2</v>
      </c>
    </row>
    <row r="649" spans="1:14" ht="18" customHeight="1" x14ac:dyDescent="0.2">
      <c r="A649" s="16" t="str">
        <f>'Fish Use'!A45</f>
        <v>CC5</v>
      </c>
      <c r="B649" s="16" t="str">
        <f>'Fish Use'!B45</f>
        <v>Catherine Creek</v>
      </c>
      <c r="C649" s="16" t="str">
        <f>'Fish Use'!D45</f>
        <v>Chinook</v>
      </c>
      <c r="D649" s="16" t="str">
        <f>'Fish Use'!E45</f>
        <v>Migration</v>
      </c>
      <c r="E649" s="16" t="str">
        <f>'Vulnerability Mapped'!C38</f>
        <v>Floodplain Condition</v>
      </c>
      <c r="F649" s="18">
        <f>'Fish Use'!F45</f>
        <v>0.46629999999999999</v>
      </c>
      <c r="G649" s="18">
        <f>Population!D8</f>
        <v>0.3</v>
      </c>
      <c r="H649" s="19">
        <f>'Limiting Factors'!C63</f>
        <v>3.64</v>
      </c>
      <c r="I649" s="18">
        <f>'Limiting Factors'!D63</f>
        <v>0.69399999999999995</v>
      </c>
      <c r="J649" s="17">
        <f>'Vulnerability Mapped'!D38</f>
        <v>6</v>
      </c>
      <c r="K649" s="17">
        <f>'Vulnerability Mapped'!E38</f>
        <v>8</v>
      </c>
      <c r="L649" s="18">
        <f>'Vulnerability Mapped'!H38</f>
        <v>0.678571429</v>
      </c>
      <c r="M649" s="18">
        <f t="shared" si="20"/>
        <v>0.21959399299583376</v>
      </c>
      <c r="N649" s="18">
        <f t="shared" si="21"/>
        <v>6.5878197898750129E-2</v>
      </c>
    </row>
    <row r="650" spans="1:14" ht="18" customHeight="1" x14ac:dyDescent="0.2">
      <c r="A650" s="16" t="str">
        <f>'Fish Use'!A45</f>
        <v>CC5</v>
      </c>
      <c r="B650" s="16" t="str">
        <f>'Fish Use'!B45</f>
        <v>Catherine Creek</v>
      </c>
      <c r="C650" s="16" t="str">
        <f>'Fish Use'!D45</f>
        <v>Chinook</v>
      </c>
      <c r="D650" s="16" t="str">
        <f>'Fish Use'!E45</f>
        <v>Migration</v>
      </c>
      <c r="E650" s="16" t="str">
        <f>'Vulnerability Mapped'!C43</f>
        <v>Side Channel and Wetland Habitat</v>
      </c>
      <c r="F650" s="18">
        <f>'Fish Use'!F45</f>
        <v>0.46629999999999999</v>
      </c>
      <c r="G650" s="18">
        <f>Population!D8</f>
        <v>0.3</v>
      </c>
      <c r="H650" s="19">
        <f>'Limiting Factors'!C64</f>
        <v>3.48</v>
      </c>
      <c r="I650" s="18">
        <f>'Limiting Factors'!D64</f>
        <v>0.65800000000000003</v>
      </c>
      <c r="J650" s="17">
        <f>'Vulnerability Mapped'!D43</f>
        <v>7</v>
      </c>
      <c r="K650" s="17">
        <f>'Vulnerability Mapped'!E43</f>
        <v>7</v>
      </c>
      <c r="L650" s="18">
        <f>'Vulnerability Mapped'!H43</f>
        <v>0.61428571399999998</v>
      </c>
      <c r="M650" s="18">
        <f t="shared" si="20"/>
        <v>0.18847845991233561</v>
      </c>
      <c r="N650" s="18">
        <f t="shared" si="21"/>
        <v>5.654353797370068E-2</v>
      </c>
    </row>
    <row r="651" spans="1:14" ht="18" customHeight="1" x14ac:dyDescent="0.2">
      <c r="A651" s="16" t="str">
        <f>'Fish Use'!A45</f>
        <v>CC5</v>
      </c>
      <c r="B651" s="16" t="str">
        <f>'Fish Use'!B45</f>
        <v>Catherine Creek</v>
      </c>
      <c r="C651" s="16" t="str">
        <f>'Fish Use'!D45</f>
        <v>Chinook</v>
      </c>
      <c r="D651" s="16" t="str">
        <f>'Fish Use'!E45</f>
        <v>Migration</v>
      </c>
      <c r="E651" s="16" t="str">
        <f>'Vulnerability Mapped'!C35</f>
        <v>Channel and Habitat Structure</v>
      </c>
      <c r="F651" s="18">
        <f>'Fish Use'!F45</f>
        <v>0.46629999999999999</v>
      </c>
      <c r="G651" s="18">
        <f>Population!D8</f>
        <v>0.3</v>
      </c>
      <c r="H651" s="19">
        <f>'Limiting Factors'!C65</f>
        <v>3.81</v>
      </c>
      <c r="I651" s="18">
        <f>'Limiting Factors'!D65</f>
        <v>0.73224999999999996</v>
      </c>
      <c r="J651" s="17">
        <f>'Vulnerability Mapped'!D35</f>
        <v>3</v>
      </c>
      <c r="K651" s="17">
        <f>'Vulnerability Mapped'!E35</f>
        <v>5</v>
      </c>
      <c r="L651" s="18">
        <f>'Vulnerability Mapped'!H35</f>
        <v>0.87142857100000004</v>
      </c>
      <c r="M651" s="18">
        <f t="shared" si="20"/>
        <v>0.29754769521080793</v>
      </c>
      <c r="N651" s="18">
        <f t="shared" si="21"/>
        <v>8.926430856324237E-2</v>
      </c>
    </row>
    <row r="652" spans="1:14" ht="18" customHeight="1" x14ac:dyDescent="0.2">
      <c r="A652" s="16" t="str">
        <f>'Fish Use'!A45</f>
        <v>CC5</v>
      </c>
      <c r="B652" s="16" t="str">
        <f>'Fish Use'!B45</f>
        <v>Catherine Creek</v>
      </c>
      <c r="C652" s="16" t="str">
        <f>'Fish Use'!D45</f>
        <v>Chinook</v>
      </c>
      <c r="D652" s="16" t="str">
        <f>'Fish Use'!E45</f>
        <v>Migration</v>
      </c>
      <c r="E652" s="16" t="str">
        <f>'Vulnerability Mapped'!C37</f>
        <v>Decreased Water Quantity</v>
      </c>
      <c r="F652" s="18">
        <f>'Fish Use'!F45</f>
        <v>0.46629999999999999</v>
      </c>
      <c r="G652" s="18">
        <f>Population!D8</f>
        <v>0.3</v>
      </c>
      <c r="H652" s="19">
        <f>'Limiting Factors'!C72</f>
        <v>3.63</v>
      </c>
      <c r="I652" s="18">
        <f>'Limiting Factors'!D72</f>
        <v>0.69174999999999998</v>
      </c>
      <c r="J652" s="17">
        <f>'Vulnerability Mapped'!D37</f>
        <v>2</v>
      </c>
      <c r="K652" s="17">
        <f>'Vulnerability Mapped'!E37</f>
        <v>3</v>
      </c>
      <c r="L652" s="18">
        <f>'Vulnerability Mapped'!H37</f>
        <v>0.93571428599999995</v>
      </c>
      <c r="M652" s="18">
        <f t="shared" si="20"/>
        <v>0.30182683062787513</v>
      </c>
      <c r="N652" s="18">
        <f t="shared" si="21"/>
        <v>9.0548049188362539E-2</v>
      </c>
    </row>
    <row r="653" spans="1:14" ht="18" customHeight="1" x14ac:dyDescent="0.2">
      <c r="A653" s="16" t="str">
        <f>'Fish Use'!A45</f>
        <v>CC5</v>
      </c>
      <c r="B653" s="16" t="str">
        <f>'Fish Use'!B45</f>
        <v>Catherine Creek</v>
      </c>
      <c r="C653" s="16" t="str">
        <f>'Fish Use'!D45</f>
        <v>Chinook</v>
      </c>
      <c r="D653" s="16" t="str">
        <f>'Fish Use'!E45</f>
        <v>Migration</v>
      </c>
      <c r="E653" s="16" t="str">
        <f>'Vulnerability Mapped'!C32</f>
        <v>Altered Flow Timing</v>
      </c>
      <c r="F653" s="18">
        <f>'Fish Use'!F45</f>
        <v>0.46629999999999999</v>
      </c>
      <c r="G653" s="18">
        <f>Population!D8</f>
        <v>0.3</v>
      </c>
      <c r="H653" s="19">
        <f>'Limiting Factors'!C73</f>
        <v>2.88</v>
      </c>
      <c r="I653" s="18">
        <f>'Limiting Factors'!D73</f>
        <v>0.52300000000000002</v>
      </c>
      <c r="J653" s="17">
        <f>'Vulnerability Mapped'!D32</f>
        <v>4</v>
      </c>
      <c r="K653" s="17">
        <f>'Vulnerability Mapped'!E32</f>
        <v>4</v>
      </c>
      <c r="L653" s="18">
        <f>'Vulnerability Mapped'!H32</f>
        <v>0.80714285699999999</v>
      </c>
      <c r="M653" s="18">
        <f t="shared" si="20"/>
        <v>0.1968418835365893</v>
      </c>
      <c r="N653" s="18">
        <f t="shared" si="21"/>
        <v>5.9052565060976787E-2</v>
      </c>
    </row>
    <row r="654" spans="1:14" ht="18" customHeight="1" x14ac:dyDescent="0.2">
      <c r="A654" s="16" t="str">
        <f>'Fish Use'!A45</f>
        <v>CC5</v>
      </c>
      <c r="B654" s="16" t="str">
        <f>'Fish Use'!B45</f>
        <v>Catherine Creek</v>
      </c>
      <c r="C654" s="16" t="str">
        <f>'Fish Use'!D45</f>
        <v>Chinook</v>
      </c>
      <c r="D654" s="16" t="str">
        <f>'Fish Use'!E45</f>
        <v>Migration</v>
      </c>
      <c r="E654" s="16" t="str">
        <f>'Vulnerability Mapped'!C36</f>
        <v>Decreased Sediment Quantity</v>
      </c>
      <c r="F654" s="18">
        <f>'Fish Use'!F45</f>
        <v>0.46629999999999999</v>
      </c>
      <c r="G654" s="18">
        <f>Population!D8</f>
        <v>0.3</v>
      </c>
      <c r="H654" s="19">
        <f>'Limiting Factors'!C66</f>
        <v>3.44</v>
      </c>
      <c r="I654" s="18">
        <f>'Limiting Factors'!D66</f>
        <v>0.64900000000000002</v>
      </c>
      <c r="J654" s="17">
        <f>'Vulnerability Mapped'!D36</f>
        <v>11</v>
      </c>
      <c r="K654" s="17">
        <f>'Vulnerability Mapped'!E36</f>
        <v>12</v>
      </c>
      <c r="L654" s="18">
        <f>'Vulnerability Mapped'!H36</f>
        <v>0.35714285699999998</v>
      </c>
      <c r="M654" s="18">
        <f t="shared" si="20"/>
        <v>0.1080816785281959</v>
      </c>
      <c r="N654" s="18">
        <f t="shared" si="21"/>
        <v>3.2424503558458773E-2</v>
      </c>
    </row>
    <row r="655" spans="1:14" ht="18" customHeight="1" x14ac:dyDescent="0.2">
      <c r="A655" s="16" t="str">
        <f>'Fish Use'!A45</f>
        <v>CC5</v>
      </c>
      <c r="B655" s="16" t="str">
        <f>'Fish Use'!B45</f>
        <v>Catherine Creek</v>
      </c>
      <c r="C655" s="16" t="str">
        <f>'Fish Use'!D45</f>
        <v>Chinook</v>
      </c>
      <c r="D655" s="16" t="str">
        <f>'Fish Use'!E45</f>
        <v>Migration</v>
      </c>
      <c r="E655" s="16" t="str">
        <f>'Vulnerability Mapped'!C39</f>
        <v>Increased Sediment Quantity</v>
      </c>
      <c r="F655" s="18">
        <f>'Fish Use'!F45</f>
        <v>0.46629999999999999</v>
      </c>
      <c r="G655" s="18">
        <f>Population!D8</f>
        <v>0.3</v>
      </c>
      <c r="H655" s="19">
        <f>'Limiting Factors'!C67</f>
        <v>3.37</v>
      </c>
      <c r="I655" s="18">
        <f>'Limiting Factors'!D67</f>
        <v>0.63324999999999998</v>
      </c>
      <c r="J655" s="17">
        <f>'Vulnerability Mapped'!D39</f>
        <v>10</v>
      </c>
      <c r="K655" s="17">
        <f>'Vulnerability Mapped'!E39</f>
        <v>11</v>
      </c>
      <c r="L655" s="18">
        <f>'Vulnerability Mapped'!H39</f>
        <v>0.42142857099999997</v>
      </c>
      <c r="M655" s="18">
        <f t="shared" si="20"/>
        <v>0.12444131433773521</v>
      </c>
      <c r="N655" s="18">
        <f t="shared" si="21"/>
        <v>3.7332394301320564E-2</v>
      </c>
    </row>
    <row r="656" spans="1:14" ht="18" customHeight="1" x14ac:dyDescent="0.2">
      <c r="A656" s="16" t="str">
        <f>'Fish Use'!A45</f>
        <v>CC5</v>
      </c>
      <c r="B656" s="16" t="str">
        <f>'Fish Use'!B45</f>
        <v>Catherine Creek</v>
      </c>
      <c r="C656" s="16" t="str">
        <f>'Fish Use'!D45</f>
        <v>Chinook</v>
      </c>
      <c r="D656" s="16" t="str">
        <f>'Fish Use'!E45</f>
        <v>Migration</v>
      </c>
      <c r="E656" s="16" t="str">
        <f>'Vulnerability Mapped'!C44</f>
        <v>Summer Water Temperature</v>
      </c>
      <c r="F656" s="18">
        <f>'Fish Use'!F45</f>
        <v>0.46629999999999999</v>
      </c>
      <c r="G656" s="18">
        <f>Population!D8</f>
        <v>0.3</v>
      </c>
      <c r="H656" s="19">
        <f>'Limiting Factors'!C74</f>
        <v>3.56</v>
      </c>
      <c r="I656" s="18">
        <f>'Limiting Factors'!D74</f>
        <v>0.67600000000000005</v>
      </c>
      <c r="J656" s="17">
        <f>'Vulnerability Mapped'!D44</f>
        <v>1</v>
      </c>
      <c r="K656" s="17">
        <f>'Vulnerability Mapped'!E44</f>
        <v>15</v>
      </c>
      <c r="L656" s="18">
        <f>'Vulnerability Mapped'!H44</f>
        <v>1</v>
      </c>
      <c r="M656" s="18">
        <f t="shared" si="20"/>
        <v>0.31521880000000002</v>
      </c>
      <c r="N656" s="18">
        <f t="shared" si="21"/>
        <v>9.4565640000000006E-2</v>
      </c>
    </row>
    <row r="657" spans="1:14" ht="18" customHeight="1" x14ac:dyDescent="0.2">
      <c r="A657" s="16" t="str">
        <f>'Fish Use'!A45</f>
        <v>CC5</v>
      </c>
      <c r="B657" s="16" t="str">
        <f>'Fish Use'!B45</f>
        <v>Catherine Creek</v>
      </c>
      <c r="C657" s="16" t="str">
        <f>'Fish Use'!D45</f>
        <v>Chinook</v>
      </c>
      <c r="D657" s="16" t="str">
        <f>'Fish Use'!E45</f>
        <v>Migration</v>
      </c>
      <c r="E657" s="16" t="str">
        <f>'Vulnerability Mapped'!C46</f>
        <v>Winter Water Temperature</v>
      </c>
      <c r="F657" s="18">
        <f>'Fish Use'!F45</f>
        <v>0.46629999999999999</v>
      </c>
      <c r="G657" s="18">
        <f>Population!D8</f>
        <v>0.3</v>
      </c>
      <c r="H657" s="19">
        <f>'Limiting Factors'!C75</f>
        <v>3.42</v>
      </c>
      <c r="I657" s="18">
        <f>'Limiting Factors'!D75</f>
        <v>0.64449999999999996</v>
      </c>
      <c r="J657" s="17">
        <f>'Vulnerability Mapped'!D46</f>
        <v>9</v>
      </c>
      <c r="K657" s="17">
        <f>'Vulnerability Mapped'!E46</f>
        <v>15</v>
      </c>
      <c r="L657" s="18">
        <f>'Vulnerability Mapped'!H46</f>
        <v>0.485714286</v>
      </c>
      <c r="M657" s="18">
        <f t="shared" si="20"/>
        <v>0.1459718843715801</v>
      </c>
      <c r="N657" s="18">
        <f t="shared" si="21"/>
        <v>4.3791565311474025E-2</v>
      </c>
    </row>
    <row r="658" spans="1:14" ht="18" customHeight="1" x14ac:dyDescent="0.2">
      <c r="A658" s="16" t="str">
        <f>'Fish Use'!A45</f>
        <v>CC5</v>
      </c>
      <c r="B658" s="16" t="str">
        <f>'Fish Use'!B45</f>
        <v>Catherine Creek</v>
      </c>
      <c r="C658" s="16" t="str">
        <f>'Fish Use'!D45</f>
        <v>Chinook</v>
      </c>
      <c r="D658" s="16" t="str">
        <f>'Fish Use'!E45</f>
        <v>Migration</v>
      </c>
      <c r="E658" s="16" t="str">
        <f>'Vulnerability Mapped'!C45</f>
        <v>Water Quality</v>
      </c>
      <c r="F658" s="18">
        <f>'Fish Use'!F45</f>
        <v>0.46629999999999999</v>
      </c>
      <c r="G658" s="18">
        <f>Population!D8</f>
        <v>0.3</v>
      </c>
      <c r="H658" s="19">
        <f>'Limiting Factors'!C76</f>
        <v>2.88</v>
      </c>
      <c r="I658" s="18">
        <f>'Limiting Factors'!D76</f>
        <v>0.52300000000000002</v>
      </c>
      <c r="J658" s="17">
        <f>'Vulnerability Mapped'!D45</f>
        <v>5</v>
      </c>
      <c r="K658" s="17">
        <f>'Vulnerability Mapped'!E45</f>
        <v>6</v>
      </c>
      <c r="L658" s="18">
        <f>'Vulnerability Mapped'!H45</f>
        <v>0.74285714300000005</v>
      </c>
      <c r="M658" s="18">
        <f t="shared" si="20"/>
        <v>0.18116421146341072</v>
      </c>
      <c r="N658" s="18">
        <f t="shared" si="21"/>
        <v>5.4349263439023215E-2</v>
      </c>
    </row>
    <row r="659" spans="1:14" ht="18" customHeight="1" x14ac:dyDescent="0.2">
      <c r="A659" s="16" t="str">
        <f>'Fish Use'!A45</f>
        <v>CC5</v>
      </c>
      <c r="B659" s="16" t="str">
        <f>'Fish Use'!B45</f>
        <v>Catherine Creek</v>
      </c>
      <c r="C659" s="16" t="str">
        <f>'Fish Use'!D45</f>
        <v>Chinook</v>
      </c>
      <c r="D659" s="16" t="str">
        <f>'Fish Use'!E45</f>
        <v>Migration</v>
      </c>
      <c r="E659" s="16" t="str">
        <f>'Vulnerability Mapped'!C41</f>
        <v>Predation</v>
      </c>
      <c r="F659" s="18">
        <f>'Fish Use'!F45</f>
        <v>0.46629999999999999</v>
      </c>
      <c r="G659" s="18">
        <f>Population!D8</f>
        <v>0.3</v>
      </c>
      <c r="H659" s="19">
        <f>'Limiting Factors'!C69</f>
        <v>3.68</v>
      </c>
      <c r="I659" s="18">
        <f>'Limiting Factors'!D69</f>
        <v>0.70299999999999996</v>
      </c>
      <c r="J659" s="17">
        <f>'Vulnerability Mapped'!D41</f>
        <v>1</v>
      </c>
      <c r="K659" s="17">
        <f>'Vulnerability Mapped'!E41</f>
        <v>14</v>
      </c>
      <c r="L659" s="18">
        <f>'Vulnerability Mapped'!H41</f>
        <v>1</v>
      </c>
      <c r="M659" s="18">
        <f t="shared" si="20"/>
        <v>0.32780889999999996</v>
      </c>
      <c r="N659" s="18">
        <f t="shared" si="21"/>
        <v>9.8342669999999979E-2</v>
      </c>
    </row>
    <row r="660" spans="1:14" ht="18" customHeight="1" x14ac:dyDescent="0.2">
      <c r="A660" s="16" t="str">
        <f>'Fish Use'!A45</f>
        <v>CC5</v>
      </c>
      <c r="B660" s="16" t="str">
        <f>'Fish Use'!B45</f>
        <v>Catherine Creek</v>
      </c>
      <c r="C660" s="16" t="str">
        <f>'Fish Use'!D45</f>
        <v>Chinook</v>
      </c>
      <c r="D660" s="16" t="str">
        <f>'Fish Use'!E45</f>
        <v>Migration</v>
      </c>
      <c r="E660" s="16" t="str">
        <f>'Vulnerability Mapped'!C33</f>
        <v>Altered Primary Productivity</v>
      </c>
      <c r="F660" s="18">
        <f>'Fish Use'!F45</f>
        <v>0.46629999999999999</v>
      </c>
      <c r="G660" s="18">
        <f>Population!D8</f>
        <v>0.3</v>
      </c>
      <c r="H660" s="19">
        <f>'Limiting Factors'!C70</f>
        <v>2.71</v>
      </c>
      <c r="I660" s="18">
        <f>'Limiting Factors'!D70</f>
        <v>0.48475000000000001</v>
      </c>
      <c r="J660" s="17">
        <f>'Vulnerability Mapped'!D33</f>
        <v>10</v>
      </c>
      <c r="K660" s="17">
        <f>'Vulnerability Mapped'!E33</f>
        <v>13</v>
      </c>
      <c r="L660" s="18">
        <f>'Vulnerability Mapped'!H33</f>
        <v>0.42142857099999997</v>
      </c>
      <c r="M660" s="18">
        <f t="shared" si="20"/>
        <v>9.5259261153126176E-2</v>
      </c>
      <c r="N660" s="18">
        <f t="shared" si="21"/>
        <v>2.8577778345937853E-2</v>
      </c>
    </row>
    <row r="661" spans="1:14" ht="18" customHeight="1" x14ac:dyDescent="0.2">
      <c r="A661" s="16" t="str">
        <f>'Fish Use'!A45</f>
        <v>CC5</v>
      </c>
      <c r="B661" s="16" t="str">
        <f>'Fish Use'!B45</f>
        <v>Catherine Creek</v>
      </c>
      <c r="C661" s="16" t="str">
        <f>'Fish Use'!D45</f>
        <v>Chinook</v>
      </c>
      <c r="D661" s="16" t="str">
        <f>'Fish Use'!E45</f>
        <v>Migration</v>
      </c>
      <c r="E661" s="16" t="str">
        <f>'Vulnerability Mapped'!C40</f>
        <v>Non-Native Species Interactions and Competition</v>
      </c>
      <c r="F661" s="18">
        <f>'Fish Use'!F45</f>
        <v>0.46629999999999999</v>
      </c>
      <c r="G661" s="18">
        <f>Population!D8</f>
        <v>0.3</v>
      </c>
      <c r="H661" s="19">
        <f>'Limiting Factors'!C71</f>
        <v>1.59</v>
      </c>
      <c r="I661" s="18">
        <f>'Limiting Factors'!D71</f>
        <v>0.23275000000000001</v>
      </c>
      <c r="J661" s="17">
        <f>'Vulnerability Mapped'!D40</f>
        <v>8</v>
      </c>
      <c r="K661" s="17">
        <f>'Vulnerability Mapped'!E40</f>
        <v>12</v>
      </c>
      <c r="L661" s="18">
        <f>'Vulnerability Mapped'!H40</f>
        <v>0.55000000000000004</v>
      </c>
      <c r="M661" s="18">
        <f t="shared" si="20"/>
        <v>5.9692228750000006E-2</v>
      </c>
      <c r="N661" s="18">
        <f t="shared" si="21"/>
        <v>1.7907668625000001E-2</v>
      </c>
    </row>
    <row r="662" spans="1:14" ht="18" customHeight="1" x14ac:dyDescent="0.2">
      <c r="A662" s="16" t="str">
        <f>'Fish Use'!A46</f>
        <v>CC5</v>
      </c>
      <c r="B662" s="16" t="str">
        <f>'Fish Use'!B46</f>
        <v>Catherine Creek</v>
      </c>
      <c r="C662" s="16" t="str">
        <f>'Fish Use'!D46</f>
        <v>Steelhead</v>
      </c>
      <c r="D662" s="16" t="str">
        <f>'Fish Use'!E46</f>
        <v>Spawning</v>
      </c>
      <c r="E662" s="16" t="str">
        <f>'Vulnerability Mapped'!C109</f>
        <v>Anthropogenic Barriers</v>
      </c>
      <c r="F662" s="18">
        <f>'Fish Use'!F46</f>
        <v>0.46629999999999999</v>
      </c>
      <c r="G662" s="18">
        <f>Population!D3</f>
        <v>0.25</v>
      </c>
      <c r="H662" s="19">
        <f>'Limiting Factors'!C68</f>
        <v>3.91</v>
      </c>
      <c r="I662" s="18">
        <f>'Limiting Factors'!D68</f>
        <v>0.75475000000000003</v>
      </c>
      <c r="J662" s="17">
        <f>'Vulnerability Mapped'!D109</f>
        <v>15</v>
      </c>
      <c r="K662" s="17">
        <f>'Vulnerability Mapped'!E109</f>
        <v>15</v>
      </c>
      <c r="L662" s="18">
        <f>'Vulnerability Mapped'!H109</f>
        <v>0.1</v>
      </c>
      <c r="M662" s="18">
        <f t="shared" si="20"/>
        <v>3.51939925E-2</v>
      </c>
      <c r="N662" s="18">
        <f t="shared" si="21"/>
        <v>8.798498125E-3</v>
      </c>
    </row>
    <row r="663" spans="1:14" ht="18" customHeight="1" x14ac:dyDescent="0.2">
      <c r="A663" s="16" t="str">
        <f>'Fish Use'!A46</f>
        <v>CC5</v>
      </c>
      <c r="B663" s="16" t="str">
        <f>'Fish Use'!B46</f>
        <v>Catherine Creek</v>
      </c>
      <c r="C663" s="16" t="str">
        <f>'Fish Use'!D46</f>
        <v>Steelhead</v>
      </c>
      <c r="D663" s="16" t="str">
        <f>'Fish Use'!E46</f>
        <v>Spawning</v>
      </c>
      <c r="E663" s="16" t="str">
        <f>'Vulnerability Mapped'!C117</f>
        <v>Riparian Condition</v>
      </c>
      <c r="F663" s="18">
        <f>'Fish Use'!F46</f>
        <v>0.46629999999999999</v>
      </c>
      <c r="G663" s="18">
        <f>Population!D3</f>
        <v>0.25</v>
      </c>
      <c r="H663" s="19">
        <f>'Limiting Factors'!C62</f>
        <v>3.78</v>
      </c>
      <c r="I663" s="18">
        <f>'Limiting Factors'!D62</f>
        <v>0.72550000000000003</v>
      </c>
      <c r="J663" s="17">
        <f>'Vulnerability Mapped'!D117</f>
        <v>5</v>
      </c>
      <c r="K663" s="17">
        <f>'Vulnerability Mapped'!E117</f>
        <v>5</v>
      </c>
      <c r="L663" s="18">
        <f>'Vulnerability Mapped'!H117</f>
        <v>0.74285714300000005</v>
      </c>
      <c r="M663" s="18">
        <f t="shared" si="20"/>
        <v>0.25130905433404299</v>
      </c>
      <c r="N663" s="18">
        <f t="shared" si="21"/>
        <v>6.2827263583510748E-2</v>
      </c>
    </row>
    <row r="664" spans="1:14" ht="18" customHeight="1" x14ac:dyDescent="0.2">
      <c r="A664" s="16" t="str">
        <f>'Fish Use'!A46</f>
        <v>CC5</v>
      </c>
      <c r="B664" s="16" t="str">
        <f>'Fish Use'!B46</f>
        <v>Catherine Creek</v>
      </c>
      <c r="C664" s="16" t="str">
        <f>'Fish Use'!D46</f>
        <v>Steelhead</v>
      </c>
      <c r="D664" s="16" t="str">
        <f>'Fish Use'!E46</f>
        <v>Spawning</v>
      </c>
      <c r="E664" s="16" t="str">
        <f>'Vulnerability Mapped'!C113</f>
        <v>Floodplain Condition</v>
      </c>
      <c r="F664" s="18">
        <f>'Fish Use'!F46</f>
        <v>0.46629999999999999</v>
      </c>
      <c r="G664" s="18">
        <f>Population!D3</f>
        <v>0.25</v>
      </c>
      <c r="H664" s="19">
        <f>'Limiting Factors'!C63</f>
        <v>3.64</v>
      </c>
      <c r="I664" s="18">
        <f>'Limiting Factors'!D63</f>
        <v>0.69399999999999995</v>
      </c>
      <c r="J664" s="17">
        <f>'Vulnerability Mapped'!D113</f>
        <v>3</v>
      </c>
      <c r="K664" s="17">
        <f>'Vulnerability Mapped'!E113</f>
        <v>3</v>
      </c>
      <c r="L664" s="18">
        <f>'Vulnerability Mapped'!H113</f>
        <v>0.87142857100000004</v>
      </c>
      <c r="M664" s="18">
        <f t="shared" si="20"/>
        <v>0.28200491700416619</v>
      </c>
      <c r="N664" s="18">
        <f t="shared" si="21"/>
        <v>7.0501229251041547E-2</v>
      </c>
    </row>
    <row r="665" spans="1:14" ht="18" customHeight="1" x14ac:dyDescent="0.2">
      <c r="A665" s="16" t="str">
        <f>'Fish Use'!A46</f>
        <v>CC5</v>
      </c>
      <c r="B665" s="16" t="str">
        <f>'Fish Use'!B46</f>
        <v>Catherine Creek</v>
      </c>
      <c r="C665" s="16" t="str">
        <f>'Fish Use'!D46</f>
        <v>Steelhead</v>
      </c>
      <c r="D665" s="16" t="str">
        <f>'Fish Use'!E46</f>
        <v>Spawning</v>
      </c>
      <c r="E665" s="16" t="str">
        <f>'Vulnerability Mapped'!C118</f>
        <v>Side Channel and Wetland Habitat</v>
      </c>
      <c r="F665" s="18">
        <f>'Fish Use'!F46</f>
        <v>0.46629999999999999</v>
      </c>
      <c r="G665" s="18">
        <f>Population!D3</f>
        <v>0.25</v>
      </c>
      <c r="H665" s="19">
        <f>'Limiting Factors'!C64</f>
        <v>3.48</v>
      </c>
      <c r="I665" s="18">
        <f>'Limiting Factors'!D64</f>
        <v>0.65800000000000003</v>
      </c>
      <c r="J665" s="17">
        <f>'Vulnerability Mapped'!D118</f>
        <v>2</v>
      </c>
      <c r="K665" s="17">
        <f>'Vulnerability Mapped'!E118</f>
        <v>2</v>
      </c>
      <c r="L665" s="18">
        <f>'Vulnerability Mapped'!H118</f>
        <v>0.93571428599999995</v>
      </c>
      <c r="M665" s="18">
        <f t="shared" si="20"/>
        <v>0.28710091008766442</v>
      </c>
      <c r="N665" s="18">
        <f t="shared" si="21"/>
        <v>7.1775227521916105E-2</v>
      </c>
    </row>
    <row r="666" spans="1:14" ht="18" customHeight="1" x14ac:dyDescent="0.2">
      <c r="A666" s="16" t="str">
        <f>'Fish Use'!A46</f>
        <v>CC5</v>
      </c>
      <c r="B666" s="16" t="str">
        <f>'Fish Use'!B46</f>
        <v>Catherine Creek</v>
      </c>
      <c r="C666" s="16" t="str">
        <f>'Fish Use'!D46</f>
        <v>Steelhead</v>
      </c>
      <c r="D666" s="16" t="str">
        <f>'Fish Use'!E46</f>
        <v>Spawning</v>
      </c>
      <c r="E666" s="16" t="str">
        <f>'Vulnerability Mapped'!C110</f>
        <v>Channel and Habitat Structure</v>
      </c>
      <c r="F666" s="18">
        <f>'Fish Use'!F46</f>
        <v>0.46629999999999999</v>
      </c>
      <c r="G666" s="18">
        <f>Population!D3</f>
        <v>0.25</v>
      </c>
      <c r="H666" s="19">
        <f>'Limiting Factors'!C65</f>
        <v>3.81</v>
      </c>
      <c r="I666" s="18">
        <f>'Limiting Factors'!D65</f>
        <v>0.73224999999999996</v>
      </c>
      <c r="J666" s="17">
        <f>'Vulnerability Mapped'!D110</f>
        <v>1</v>
      </c>
      <c r="K666" s="17">
        <f>'Vulnerability Mapped'!E110</f>
        <v>1</v>
      </c>
      <c r="L666" s="18">
        <f>'Vulnerability Mapped'!H110</f>
        <v>1</v>
      </c>
      <c r="M666" s="18">
        <f t="shared" si="20"/>
        <v>0.34144817499999996</v>
      </c>
      <c r="N666" s="18">
        <f t="shared" si="21"/>
        <v>8.5362043749999991E-2</v>
      </c>
    </row>
    <row r="667" spans="1:14" ht="18" customHeight="1" x14ac:dyDescent="0.2">
      <c r="A667" s="16" t="str">
        <f>'Fish Use'!A46</f>
        <v>CC5</v>
      </c>
      <c r="B667" s="16" t="str">
        <f>'Fish Use'!B46</f>
        <v>Catherine Creek</v>
      </c>
      <c r="C667" s="16" t="str">
        <f>'Fish Use'!D46</f>
        <v>Steelhead</v>
      </c>
      <c r="D667" s="16" t="str">
        <f>'Fish Use'!E46</f>
        <v>Spawning</v>
      </c>
      <c r="E667" s="16" t="str">
        <f>'Vulnerability Mapped'!C112</f>
        <v>Decreased Water Quantity</v>
      </c>
      <c r="F667" s="18">
        <f>'Fish Use'!F46</f>
        <v>0.46629999999999999</v>
      </c>
      <c r="G667" s="18">
        <f>Population!D3</f>
        <v>0.25</v>
      </c>
      <c r="H667" s="19">
        <f>'Limiting Factors'!C72</f>
        <v>3.63</v>
      </c>
      <c r="I667" s="18">
        <f>'Limiting Factors'!D72</f>
        <v>0.69174999999999998</v>
      </c>
      <c r="J667" s="17">
        <f>'Vulnerability Mapped'!D112</f>
        <v>9</v>
      </c>
      <c r="K667" s="17">
        <f>'Vulnerability Mapped'!E112</f>
        <v>9</v>
      </c>
      <c r="L667" s="18">
        <f>'Vulnerability Mapped'!H112</f>
        <v>0.485714286</v>
      </c>
      <c r="M667" s="18">
        <f t="shared" si="20"/>
        <v>0.15667346937787516</v>
      </c>
      <c r="N667" s="18">
        <f t="shared" si="21"/>
        <v>3.9168367344468789E-2</v>
      </c>
    </row>
    <row r="668" spans="1:14" ht="18" customHeight="1" x14ac:dyDescent="0.2">
      <c r="A668" s="16" t="str">
        <f>'Fish Use'!A46</f>
        <v>CC5</v>
      </c>
      <c r="B668" s="16" t="str">
        <f>'Fish Use'!B46</f>
        <v>Catherine Creek</v>
      </c>
      <c r="C668" s="16" t="str">
        <f>'Fish Use'!D46</f>
        <v>Steelhead</v>
      </c>
      <c r="D668" s="16" t="str">
        <f>'Fish Use'!E46</f>
        <v>Spawning</v>
      </c>
      <c r="E668" s="16" t="str">
        <f>'Vulnerability Mapped'!C107</f>
        <v>Altered Flow Timing</v>
      </c>
      <c r="F668" s="18">
        <f>'Fish Use'!F46</f>
        <v>0.46629999999999999</v>
      </c>
      <c r="G668" s="18">
        <f>Population!D3</f>
        <v>0.25</v>
      </c>
      <c r="H668" s="19">
        <f>'Limiting Factors'!C73</f>
        <v>2.88</v>
      </c>
      <c r="I668" s="18">
        <f>'Limiting Factors'!D73</f>
        <v>0.52300000000000002</v>
      </c>
      <c r="J668" s="17">
        <f>'Vulnerability Mapped'!D107</f>
        <v>6</v>
      </c>
      <c r="K668" s="17">
        <f>'Vulnerability Mapped'!E107</f>
        <v>6</v>
      </c>
      <c r="L668" s="18">
        <f>'Vulnerability Mapped'!H107</f>
        <v>0.678571429</v>
      </c>
      <c r="M668" s="18">
        <f t="shared" si="20"/>
        <v>0.16548653939023211</v>
      </c>
      <c r="N668" s="18">
        <f t="shared" si="21"/>
        <v>4.1371634847558028E-2</v>
      </c>
    </row>
    <row r="669" spans="1:14" ht="18" customHeight="1" x14ac:dyDescent="0.2">
      <c r="A669" s="16" t="str">
        <f>'Fish Use'!A46</f>
        <v>CC5</v>
      </c>
      <c r="B669" s="16" t="str">
        <f>'Fish Use'!B46</f>
        <v>Catherine Creek</v>
      </c>
      <c r="C669" s="16" t="str">
        <f>'Fish Use'!D46</f>
        <v>Steelhead</v>
      </c>
      <c r="D669" s="16" t="str">
        <f>'Fish Use'!E46</f>
        <v>Spawning</v>
      </c>
      <c r="E669" s="16" t="str">
        <f>'Vulnerability Mapped'!C111</f>
        <v>Decreased Sediment Quantity</v>
      </c>
      <c r="F669" s="18">
        <f>'Fish Use'!F46</f>
        <v>0.46629999999999999</v>
      </c>
      <c r="G669" s="18">
        <f>Population!D3</f>
        <v>0.25</v>
      </c>
      <c r="H669" s="19">
        <f>'Limiting Factors'!C66</f>
        <v>3.44</v>
      </c>
      <c r="I669" s="18">
        <f>'Limiting Factors'!D66</f>
        <v>0.64900000000000002</v>
      </c>
      <c r="J669" s="17">
        <f>'Vulnerability Mapped'!D111</f>
        <v>4</v>
      </c>
      <c r="K669" s="17">
        <f>'Vulnerability Mapped'!E111</f>
        <v>4</v>
      </c>
      <c r="L669" s="18">
        <f>'Vulnerability Mapped'!H111</f>
        <v>0.80714285699999999</v>
      </c>
      <c r="M669" s="18">
        <f t="shared" si="20"/>
        <v>0.24426459352819593</v>
      </c>
      <c r="N669" s="18">
        <f t="shared" si="21"/>
        <v>6.1066148382048983E-2</v>
      </c>
    </row>
    <row r="670" spans="1:14" ht="18" customHeight="1" x14ac:dyDescent="0.2">
      <c r="A670" s="16" t="str">
        <f>'Fish Use'!A46</f>
        <v>CC5</v>
      </c>
      <c r="B670" s="16" t="str">
        <f>'Fish Use'!B46</f>
        <v>Catherine Creek</v>
      </c>
      <c r="C670" s="16" t="str">
        <f>'Fish Use'!D46</f>
        <v>Steelhead</v>
      </c>
      <c r="D670" s="16" t="str">
        <f>'Fish Use'!E46</f>
        <v>Spawning</v>
      </c>
      <c r="E670" s="16" t="str">
        <f>'Vulnerability Mapped'!C114</f>
        <v>Increased Sediment Quantity</v>
      </c>
      <c r="F670" s="18">
        <f>'Fish Use'!F46</f>
        <v>0.46629999999999999</v>
      </c>
      <c r="G670" s="18">
        <f>Population!D3</f>
        <v>0.25</v>
      </c>
      <c r="H670" s="19">
        <f>'Limiting Factors'!C67</f>
        <v>3.37</v>
      </c>
      <c r="I670" s="18">
        <f>'Limiting Factors'!D67</f>
        <v>0.63324999999999998</v>
      </c>
      <c r="J670" s="17">
        <f>'Vulnerability Mapped'!D114</f>
        <v>10</v>
      </c>
      <c r="K670" s="17">
        <f>'Vulnerability Mapped'!E114</f>
        <v>10</v>
      </c>
      <c r="L670" s="18">
        <f>'Vulnerability Mapped'!H114</f>
        <v>0.42142857099999997</v>
      </c>
      <c r="M670" s="18">
        <f t="shared" si="20"/>
        <v>0.12444131433773521</v>
      </c>
      <c r="N670" s="18">
        <f t="shared" si="21"/>
        <v>3.1110328584433803E-2</v>
      </c>
    </row>
    <row r="671" spans="1:14" ht="18" customHeight="1" x14ac:dyDescent="0.2">
      <c r="A671" s="16" t="str">
        <f>'Fish Use'!A46</f>
        <v>CC5</v>
      </c>
      <c r="B671" s="16" t="str">
        <f>'Fish Use'!B46</f>
        <v>Catherine Creek</v>
      </c>
      <c r="C671" s="16" t="str">
        <f>'Fish Use'!D46</f>
        <v>Steelhead</v>
      </c>
      <c r="D671" s="16" t="str">
        <f>'Fish Use'!E46</f>
        <v>Spawning</v>
      </c>
      <c r="E671" s="16" t="str">
        <f>'Vulnerability Mapped'!C119</f>
        <v>Summer Water Temperature</v>
      </c>
      <c r="F671" s="18">
        <f>'Fish Use'!F46</f>
        <v>0.46629999999999999</v>
      </c>
      <c r="G671" s="18">
        <f>Population!D3</f>
        <v>0.25</v>
      </c>
      <c r="H671" s="19">
        <f>'Limiting Factors'!C74</f>
        <v>3.56</v>
      </c>
      <c r="I671" s="18">
        <f>'Limiting Factors'!D74</f>
        <v>0.67600000000000005</v>
      </c>
      <c r="J671" s="17">
        <f>'Vulnerability Mapped'!D119</f>
        <v>11</v>
      </c>
      <c r="K671" s="17">
        <f>'Vulnerability Mapped'!E119</f>
        <v>11</v>
      </c>
      <c r="L671" s="18">
        <f>'Vulnerability Mapped'!H119</f>
        <v>0.35714285699999998</v>
      </c>
      <c r="M671" s="18">
        <f t="shared" si="20"/>
        <v>0.11257814281211161</v>
      </c>
      <c r="N671" s="18">
        <f t="shared" si="21"/>
        <v>2.8144535703027902E-2</v>
      </c>
    </row>
    <row r="672" spans="1:14" ht="18" customHeight="1" x14ac:dyDescent="0.2">
      <c r="A672" s="16" t="str">
        <f>'Fish Use'!A46</f>
        <v>CC5</v>
      </c>
      <c r="B672" s="16" t="str">
        <f>'Fish Use'!B46</f>
        <v>Catherine Creek</v>
      </c>
      <c r="C672" s="16" t="str">
        <f>'Fish Use'!D46</f>
        <v>Steelhead</v>
      </c>
      <c r="D672" s="16" t="str">
        <f>'Fish Use'!E46</f>
        <v>Spawning</v>
      </c>
      <c r="E672" s="16" t="str">
        <f>'Vulnerability Mapped'!C121</f>
        <v>Winter Water Temperature</v>
      </c>
      <c r="F672" s="18">
        <f>'Fish Use'!F46</f>
        <v>0.46629999999999999</v>
      </c>
      <c r="G672" s="18">
        <f>Population!D3</f>
        <v>0.25</v>
      </c>
      <c r="H672" s="19">
        <f>'Limiting Factors'!C75</f>
        <v>3.42</v>
      </c>
      <c r="I672" s="18">
        <f>'Limiting Factors'!D75</f>
        <v>0.64449999999999996</v>
      </c>
      <c r="J672" s="17">
        <f>'Vulnerability Mapped'!D121</f>
        <v>7</v>
      </c>
      <c r="K672" s="17">
        <f>'Vulnerability Mapped'!E121</f>
        <v>7</v>
      </c>
      <c r="L672" s="18">
        <f>'Vulnerability Mapped'!H121</f>
        <v>0.61428571399999998</v>
      </c>
      <c r="M672" s="18">
        <f t="shared" si="20"/>
        <v>0.18461150062841988</v>
      </c>
      <c r="N672" s="18">
        <f t="shared" si="21"/>
        <v>4.6152875157104971E-2</v>
      </c>
    </row>
    <row r="673" spans="1:14" ht="18" customHeight="1" x14ac:dyDescent="0.2">
      <c r="A673" s="16" t="str">
        <f>'Fish Use'!A46</f>
        <v>CC5</v>
      </c>
      <c r="B673" s="16" t="str">
        <f>'Fish Use'!B46</f>
        <v>Catherine Creek</v>
      </c>
      <c r="C673" s="16" t="str">
        <f>'Fish Use'!D46</f>
        <v>Steelhead</v>
      </c>
      <c r="D673" s="16" t="str">
        <f>'Fish Use'!E46</f>
        <v>Spawning</v>
      </c>
      <c r="E673" s="16" t="str">
        <f>'Vulnerability Mapped'!C120</f>
        <v>Water Quality</v>
      </c>
      <c r="F673" s="18">
        <f>'Fish Use'!F46</f>
        <v>0.46629999999999999</v>
      </c>
      <c r="G673" s="18">
        <f>Population!D3</f>
        <v>0.25</v>
      </c>
      <c r="H673" s="19">
        <f>'Limiting Factors'!C76</f>
        <v>2.88</v>
      </c>
      <c r="I673" s="18">
        <f>'Limiting Factors'!D76</f>
        <v>0.52300000000000002</v>
      </c>
      <c r="J673" s="17">
        <f>'Vulnerability Mapped'!D120</f>
        <v>8</v>
      </c>
      <c r="K673" s="17">
        <f>'Vulnerability Mapped'!E120</f>
        <v>8</v>
      </c>
      <c r="L673" s="18">
        <f>'Vulnerability Mapped'!H120</f>
        <v>0.55000000000000004</v>
      </c>
      <c r="M673" s="18">
        <f t="shared" si="20"/>
        <v>0.13413119500000001</v>
      </c>
      <c r="N673" s="18">
        <f t="shared" si="21"/>
        <v>3.3532798750000002E-2</v>
      </c>
    </row>
    <row r="674" spans="1:14" ht="18" customHeight="1" x14ac:dyDescent="0.2">
      <c r="A674" s="16" t="str">
        <f>'Fish Use'!A46</f>
        <v>CC5</v>
      </c>
      <c r="B674" s="16" t="str">
        <f>'Fish Use'!B46</f>
        <v>Catherine Creek</v>
      </c>
      <c r="C674" s="16" t="str">
        <f>'Fish Use'!D46</f>
        <v>Steelhead</v>
      </c>
      <c r="D674" s="16" t="str">
        <f>'Fish Use'!E46</f>
        <v>Spawning</v>
      </c>
      <c r="E674" s="16" t="str">
        <f>'Vulnerability Mapped'!C116</f>
        <v>Predation</v>
      </c>
      <c r="F674" s="18">
        <f>'Fish Use'!F46</f>
        <v>0.46629999999999999</v>
      </c>
      <c r="G674" s="18">
        <f>Population!D3</f>
        <v>0.25</v>
      </c>
      <c r="H674" s="19">
        <f>'Limiting Factors'!C69</f>
        <v>3.68</v>
      </c>
      <c r="I674" s="18">
        <f>'Limiting Factors'!D69</f>
        <v>0.70299999999999996</v>
      </c>
      <c r="J674" s="17">
        <f>'Vulnerability Mapped'!D116</f>
        <v>12</v>
      </c>
      <c r="K674" s="17">
        <f>'Vulnerability Mapped'!E116</f>
        <v>12</v>
      </c>
      <c r="L674" s="18">
        <f>'Vulnerability Mapped'!H116</f>
        <v>0.29285714299999999</v>
      </c>
      <c r="M674" s="18">
        <f t="shared" si="20"/>
        <v>9.6001177903972681E-2</v>
      </c>
      <c r="N674" s="18">
        <f t="shared" si="21"/>
        <v>2.400029447599317E-2</v>
      </c>
    </row>
    <row r="675" spans="1:14" ht="18" customHeight="1" x14ac:dyDescent="0.2">
      <c r="A675" s="16" t="str">
        <f>'Fish Use'!A46</f>
        <v>CC5</v>
      </c>
      <c r="B675" s="16" t="str">
        <f>'Fish Use'!B46</f>
        <v>Catherine Creek</v>
      </c>
      <c r="C675" s="16" t="str">
        <f>'Fish Use'!D46</f>
        <v>Steelhead</v>
      </c>
      <c r="D675" s="16" t="str">
        <f>'Fish Use'!E46</f>
        <v>Spawning</v>
      </c>
      <c r="E675" s="16" t="str">
        <f>'Vulnerability Mapped'!C108</f>
        <v>Altered Primary Productivity</v>
      </c>
      <c r="F675" s="18">
        <f>'Fish Use'!F46</f>
        <v>0.46629999999999999</v>
      </c>
      <c r="G675" s="18">
        <f>Population!D3</f>
        <v>0.25</v>
      </c>
      <c r="H675" s="19">
        <f>'Limiting Factors'!C70</f>
        <v>2.71</v>
      </c>
      <c r="I675" s="18">
        <f>'Limiting Factors'!D70</f>
        <v>0.48475000000000001</v>
      </c>
      <c r="J675" s="17">
        <f>'Vulnerability Mapped'!D108</f>
        <v>13</v>
      </c>
      <c r="K675" s="17">
        <f>'Vulnerability Mapped'!E108</f>
        <v>13</v>
      </c>
      <c r="L675" s="18">
        <f>'Vulnerability Mapped'!H108</f>
        <v>0.22857142899999999</v>
      </c>
      <c r="M675" s="18">
        <f t="shared" si="20"/>
        <v>5.1666040096873825E-2</v>
      </c>
      <c r="N675" s="18">
        <f t="shared" si="21"/>
        <v>1.2916510024218456E-2</v>
      </c>
    </row>
    <row r="676" spans="1:14" ht="18" customHeight="1" x14ac:dyDescent="0.2">
      <c r="A676" s="16" t="str">
        <f>'Fish Use'!A46</f>
        <v>CC5</v>
      </c>
      <c r="B676" s="16" t="str">
        <f>'Fish Use'!B46</f>
        <v>Catherine Creek</v>
      </c>
      <c r="C676" s="16" t="str">
        <f>'Fish Use'!D46</f>
        <v>Steelhead</v>
      </c>
      <c r="D676" s="16" t="str">
        <f>'Fish Use'!E46</f>
        <v>Spawning</v>
      </c>
      <c r="E676" s="16" t="str">
        <f>'Vulnerability Mapped'!C115</f>
        <v>Non-Native Species Interactions and Competition</v>
      </c>
      <c r="F676" s="18">
        <f>'Fish Use'!F46</f>
        <v>0.46629999999999999</v>
      </c>
      <c r="G676" s="18">
        <f>Population!D3</f>
        <v>0.25</v>
      </c>
      <c r="H676" s="19">
        <f>'Limiting Factors'!C71</f>
        <v>1.59</v>
      </c>
      <c r="I676" s="18">
        <f>'Limiting Factors'!D71</f>
        <v>0.23275000000000001</v>
      </c>
      <c r="J676" s="17">
        <f>'Vulnerability Mapped'!D115</f>
        <v>14</v>
      </c>
      <c r="K676" s="17">
        <f>'Vulnerability Mapped'!E115</f>
        <v>14</v>
      </c>
      <c r="L676" s="18">
        <f>'Vulnerability Mapped'!H115</f>
        <v>0.164285714</v>
      </c>
      <c r="M676" s="18">
        <f t="shared" si="20"/>
        <v>1.7830146218991049E-2</v>
      </c>
      <c r="N676" s="18">
        <f t="shared" si="21"/>
        <v>4.4575365547477623E-3</v>
      </c>
    </row>
    <row r="677" spans="1:14" ht="18" customHeight="1" x14ac:dyDescent="0.2">
      <c r="A677" s="16" t="str">
        <f>'Fish Use'!A47</f>
        <v>CC5</v>
      </c>
      <c r="B677" s="16" t="str">
        <f>'Fish Use'!B47</f>
        <v>Catherine Creek</v>
      </c>
      <c r="C677" s="16" t="str">
        <f>'Fish Use'!D47</f>
        <v>Steelhead</v>
      </c>
      <c r="D677" s="16" t="str">
        <f>'Fish Use'!E47</f>
        <v>Winter Rearing</v>
      </c>
      <c r="E677" s="16" t="str">
        <f>'Vulnerability Mapped'!C139</f>
        <v>Anthropogenic Barriers</v>
      </c>
      <c r="F677" s="18">
        <f>'Fish Use'!F47</f>
        <v>0.46629999999999999</v>
      </c>
      <c r="G677" s="18">
        <f>Population!D7</f>
        <v>0.25</v>
      </c>
      <c r="H677" s="19">
        <f>'Limiting Factors'!C68</f>
        <v>3.91</v>
      </c>
      <c r="I677" s="18">
        <f>'Limiting Factors'!D68</f>
        <v>0.75475000000000003</v>
      </c>
      <c r="J677" s="17">
        <f>'Vulnerability Mapped'!D139</f>
        <v>14</v>
      </c>
      <c r="K677" s="17">
        <f>'Vulnerability Mapped'!E139</f>
        <v>14</v>
      </c>
      <c r="L677" s="18">
        <f>'Vulnerability Mapped'!H139</f>
        <v>0.164285714</v>
      </c>
      <c r="M677" s="18">
        <f t="shared" si="20"/>
        <v>5.7818701863731448E-2</v>
      </c>
      <c r="N677" s="18">
        <f t="shared" si="21"/>
        <v>1.4454675465932862E-2</v>
      </c>
    </row>
    <row r="678" spans="1:14" ht="18" customHeight="1" x14ac:dyDescent="0.2">
      <c r="A678" s="16" t="str">
        <f>'Fish Use'!A47</f>
        <v>CC5</v>
      </c>
      <c r="B678" s="16" t="str">
        <f>'Fish Use'!B47</f>
        <v>Catherine Creek</v>
      </c>
      <c r="C678" s="16" t="str">
        <f>'Fish Use'!D47</f>
        <v>Steelhead</v>
      </c>
      <c r="D678" s="16" t="str">
        <f>'Fish Use'!E47</f>
        <v>Winter Rearing</v>
      </c>
      <c r="E678" s="16" t="str">
        <f>'Vulnerability Mapped'!C147</f>
        <v>Riparian Condition</v>
      </c>
      <c r="F678" s="18">
        <f>'Fish Use'!F47</f>
        <v>0.46629999999999999</v>
      </c>
      <c r="G678" s="18">
        <f>Population!D7</f>
        <v>0.25</v>
      </c>
      <c r="H678" s="19">
        <f>'Limiting Factors'!C62</f>
        <v>3.78</v>
      </c>
      <c r="I678" s="18">
        <f>'Limiting Factors'!D62</f>
        <v>0.72550000000000003</v>
      </c>
      <c r="J678" s="17">
        <f>'Vulnerability Mapped'!D147</f>
        <v>5</v>
      </c>
      <c r="K678" s="17">
        <f>'Vulnerability Mapped'!E147</f>
        <v>5</v>
      </c>
      <c r="L678" s="18">
        <f>'Vulnerability Mapped'!H147</f>
        <v>0.74285714300000005</v>
      </c>
      <c r="M678" s="18">
        <f t="shared" si="20"/>
        <v>0.25130905433404299</v>
      </c>
      <c r="N678" s="18">
        <f t="shared" si="21"/>
        <v>6.2827263583510748E-2</v>
      </c>
    </row>
    <row r="679" spans="1:14" ht="18" customHeight="1" x14ac:dyDescent="0.2">
      <c r="A679" s="16" t="str">
        <f>'Fish Use'!A47</f>
        <v>CC5</v>
      </c>
      <c r="B679" s="16" t="str">
        <f>'Fish Use'!B47</f>
        <v>Catherine Creek</v>
      </c>
      <c r="C679" s="16" t="str">
        <f>'Fish Use'!D47</f>
        <v>Steelhead</v>
      </c>
      <c r="D679" s="16" t="str">
        <f>'Fish Use'!E47</f>
        <v>Winter Rearing</v>
      </c>
      <c r="E679" s="16" t="str">
        <f>'Vulnerability Mapped'!C143</f>
        <v>Floodplain Condition</v>
      </c>
      <c r="F679" s="18">
        <f>'Fish Use'!F47</f>
        <v>0.46629999999999999</v>
      </c>
      <c r="G679" s="18">
        <f>Population!D7</f>
        <v>0.25</v>
      </c>
      <c r="H679" s="19">
        <f>'Limiting Factors'!C63</f>
        <v>3.64</v>
      </c>
      <c r="I679" s="18">
        <f>'Limiting Factors'!D63</f>
        <v>0.69399999999999995</v>
      </c>
      <c r="J679" s="17">
        <f>'Vulnerability Mapped'!D143</f>
        <v>4</v>
      </c>
      <c r="K679" s="17">
        <f>'Vulnerability Mapped'!E143</f>
        <v>4</v>
      </c>
      <c r="L679" s="18">
        <f>'Vulnerability Mapped'!H143</f>
        <v>0.80714285699999999</v>
      </c>
      <c r="M679" s="18">
        <f t="shared" si="20"/>
        <v>0.26120127566805534</v>
      </c>
      <c r="N679" s="18">
        <f t="shared" si="21"/>
        <v>6.5300318917013836E-2</v>
      </c>
    </row>
    <row r="680" spans="1:14" ht="18" customHeight="1" x14ac:dyDescent="0.2">
      <c r="A680" s="16" t="str">
        <f>'Fish Use'!A47</f>
        <v>CC5</v>
      </c>
      <c r="B680" s="16" t="str">
        <f>'Fish Use'!B47</f>
        <v>Catherine Creek</v>
      </c>
      <c r="C680" s="16" t="str">
        <f>'Fish Use'!D47</f>
        <v>Steelhead</v>
      </c>
      <c r="D680" s="16" t="str">
        <f>'Fish Use'!E47</f>
        <v>Winter Rearing</v>
      </c>
      <c r="E680" s="16" t="str">
        <f>'Vulnerability Mapped'!C148</f>
        <v>Side Channel and Wetland Habitat</v>
      </c>
      <c r="F680" s="18">
        <f>'Fish Use'!F47</f>
        <v>0.46629999999999999</v>
      </c>
      <c r="G680" s="18">
        <f>Population!D7</f>
        <v>0.25</v>
      </c>
      <c r="H680" s="19">
        <f>'Limiting Factors'!C64</f>
        <v>3.48</v>
      </c>
      <c r="I680" s="18">
        <f>'Limiting Factors'!D64</f>
        <v>0.65800000000000003</v>
      </c>
      <c r="J680" s="17">
        <f>'Vulnerability Mapped'!D148</f>
        <v>3</v>
      </c>
      <c r="K680" s="17">
        <f>'Vulnerability Mapped'!E148</f>
        <v>3</v>
      </c>
      <c r="L680" s="18">
        <f>'Vulnerability Mapped'!H148</f>
        <v>0.87142857100000004</v>
      </c>
      <c r="M680" s="18">
        <f t="shared" si="20"/>
        <v>0.26737641986850341</v>
      </c>
      <c r="N680" s="18">
        <f t="shared" si="21"/>
        <v>6.6844104967125853E-2</v>
      </c>
    </row>
    <row r="681" spans="1:14" ht="18" customHeight="1" x14ac:dyDescent="0.2">
      <c r="A681" s="16" t="str">
        <f>'Fish Use'!A47</f>
        <v>CC5</v>
      </c>
      <c r="B681" s="16" t="str">
        <f>'Fish Use'!B47</f>
        <v>Catherine Creek</v>
      </c>
      <c r="C681" s="16" t="str">
        <f>'Fish Use'!D47</f>
        <v>Steelhead</v>
      </c>
      <c r="D681" s="16" t="str">
        <f>'Fish Use'!E47</f>
        <v>Winter Rearing</v>
      </c>
      <c r="E681" s="16" t="str">
        <f>'Vulnerability Mapped'!C140</f>
        <v>Channel and Habitat Structure</v>
      </c>
      <c r="F681" s="18">
        <f>'Fish Use'!F47</f>
        <v>0.46629999999999999</v>
      </c>
      <c r="G681" s="18">
        <f>Population!D7</f>
        <v>0.25</v>
      </c>
      <c r="H681" s="19">
        <f>'Limiting Factors'!C65</f>
        <v>3.81</v>
      </c>
      <c r="I681" s="18">
        <f>'Limiting Factors'!D65</f>
        <v>0.73224999999999996</v>
      </c>
      <c r="J681" s="17">
        <f>'Vulnerability Mapped'!D140</f>
        <v>2</v>
      </c>
      <c r="K681" s="17">
        <f>'Vulnerability Mapped'!E140</f>
        <v>2</v>
      </c>
      <c r="L681" s="18">
        <f>'Vulnerability Mapped'!H140</f>
        <v>0.93571428599999995</v>
      </c>
      <c r="M681" s="18">
        <f t="shared" si="20"/>
        <v>0.31949793527612802</v>
      </c>
      <c r="N681" s="18">
        <f t="shared" si="21"/>
        <v>7.9874483819032005E-2</v>
      </c>
    </row>
    <row r="682" spans="1:14" ht="18" customHeight="1" x14ac:dyDescent="0.2">
      <c r="A682" s="16" t="str">
        <f>'Fish Use'!A47</f>
        <v>CC5</v>
      </c>
      <c r="B682" s="16" t="str">
        <f>'Fish Use'!B47</f>
        <v>Catherine Creek</v>
      </c>
      <c r="C682" s="16" t="str">
        <f>'Fish Use'!D47</f>
        <v>Steelhead</v>
      </c>
      <c r="D682" s="16" t="str">
        <f>'Fish Use'!E47</f>
        <v>Winter Rearing</v>
      </c>
      <c r="E682" s="16" t="str">
        <f>'Vulnerability Mapped'!C142</f>
        <v>Decreased Water Quantity</v>
      </c>
      <c r="F682" s="18">
        <f>'Fish Use'!F47</f>
        <v>0.46629999999999999</v>
      </c>
      <c r="G682" s="18">
        <f>Population!D7</f>
        <v>0.25</v>
      </c>
      <c r="H682" s="19">
        <f>'Limiting Factors'!C72</f>
        <v>3.63</v>
      </c>
      <c r="I682" s="18">
        <f>'Limiting Factors'!D72</f>
        <v>0.69174999999999998</v>
      </c>
      <c r="J682" s="17">
        <f>'Vulnerability Mapped'!D142</f>
        <v>7</v>
      </c>
      <c r="K682" s="17">
        <f>'Vulnerability Mapped'!E142</f>
        <v>7</v>
      </c>
      <c r="L682" s="18">
        <f>'Vulnerability Mapped'!H142</f>
        <v>0.61428571399999998</v>
      </c>
      <c r="M682" s="18">
        <f t="shared" si="20"/>
        <v>0.19814585812212485</v>
      </c>
      <c r="N682" s="18">
        <f t="shared" si="21"/>
        <v>4.9536464530531212E-2</v>
      </c>
    </row>
    <row r="683" spans="1:14" ht="18" customHeight="1" x14ac:dyDescent="0.2">
      <c r="A683" s="16" t="str">
        <f>'Fish Use'!A47</f>
        <v>CC5</v>
      </c>
      <c r="B683" s="16" t="str">
        <f>'Fish Use'!B47</f>
        <v>Catherine Creek</v>
      </c>
      <c r="C683" s="16" t="str">
        <f>'Fish Use'!D47</f>
        <v>Steelhead</v>
      </c>
      <c r="D683" s="16" t="str">
        <f>'Fish Use'!E47</f>
        <v>Winter Rearing</v>
      </c>
      <c r="E683" s="16" t="str">
        <f>'Vulnerability Mapped'!C137</f>
        <v>Altered Flow Timing</v>
      </c>
      <c r="F683" s="18">
        <f>'Fish Use'!F47</f>
        <v>0.46629999999999999</v>
      </c>
      <c r="G683" s="18">
        <f>Population!D7</f>
        <v>0.25</v>
      </c>
      <c r="H683" s="19">
        <f>'Limiting Factors'!C73</f>
        <v>2.88</v>
      </c>
      <c r="I683" s="18">
        <f>'Limiting Factors'!D73</f>
        <v>0.52300000000000002</v>
      </c>
      <c r="J683" s="17">
        <f>'Vulnerability Mapped'!D137</f>
        <v>10</v>
      </c>
      <c r="K683" s="17">
        <f>'Vulnerability Mapped'!E137</f>
        <v>10</v>
      </c>
      <c r="L683" s="18">
        <f>'Vulnerability Mapped'!H137</f>
        <v>0.42142857099999997</v>
      </c>
      <c r="M683" s="18">
        <f t="shared" si="20"/>
        <v>0.10277585060976789</v>
      </c>
      <c r="N683" s="18">
        <f t="shared" si="21"/>
        <v>2.5693962652441973E-2</v>
      </c>
    </row>
    <row r="684" spans="1:14" ht="18" customHeight="1" x14ac:dyDescent="0.2">
      <c r="A684" s="16" t="str">
        <f>'Fish Use'!A47</f>
        <v>CC5</v>
      </c>
      <c r="B684" s="16" t="str">
        <f>'Fish Use'!B47</f>
        <v>Catherine Creek</v>
      </c>
      <c r="C684" s="16" t="str">
        <f>'Fish Use'!D47</f>
        <v>Steelhead</v>
      </c>
      <c r="D684" s="16" t="str">
        <f>'Fish Use'!E47</f>
        <v>Winter Rearing</v>
      </c>
      <c r="E684" s="16" t="str">
        <f>'Vulnerability Mapped'!C141</f>
        <v>Decreased Sediment Quantity</v>
      </c>
      <c r="F684" s="18">
        <f>'Fish Use'!F47</f>
        <v>0.46629999999999999</v>
      </c>
      <c r="G684" s="18">
        <f>Population!D7</f>
        <v>0.25</v>
      </c>
      <c r="H684" s="19">
        <f>'Limiting Factors'!C66</f>
        <v>3.44</v>
      </c>
      <c r="I684" s="18">
        <f>'Limiting Factors'!D66</f>
        <v>0.64900000000000002</v>
      </c>
      <c r="J684" s="17">
        <f>'Vulnerability Mapped'!D141</f>
        <v>12</v>
      </c>
      <c r="K684" s="17">
        <f>'Vulnerability Mapped'!E141</f>
        <v>12</v>
      </c>
      <c r="L684" s="18">
        <f>'Vulnerability Mapped'!H141</f>
        <v>0.29285714299999999</v>
      </c>
      <c r="M684" s="18">
        <f t="shared" si="20"/>
        <v>8.8626976471804106E-2</v>
      </c>
      <c r="N684" s="18">
        <f t="shared" si="21"/>
        <v>2.2156744117951026E-2</v>
      </c>
    </row>
    <row r="685" spans="1:14" ht="18" customHeight="1" x14ac:dyDescent="0.2">
      <c r="A685" s="16" t="str">
        <f>'Fish Use'!A47</f>
        <v>CC5</v>
      </c>
      <c r="B685" s="16" t="str">
        <f>'Fish Use'!B47</f>
        <v>Catherine Creek</v>
      </c>
      <c r="C685" s="16" t="str">
        <f>'Fish Use'!D47</f>
        <v>Steelhead</v>
      </c>
      <c r="D685" s="16" t="str">
        <f>'Fish Use'!E47</f>
        <v>Winter Rearing</v>
      </c>
      <c r="E685" s="16" t="str">
        <f>'Vulnerability Mapped'!C144</f>
        <v>Increased Sediment Quantity</v>
      </c>
      <c r="F685" s="18">
        <f>'Fish Use'!F47</f>
        <v>0.46629999999999999</v>
      </c>
      <c r="G685" s="18">
        <f>Population!D7</f>
        <v>0.25</v>
      </c>
      <c r="H685" s="19">
        <f>'Limiting Factors'!C67</f>
        <v>3.37</v>
      </c>
      <c r="I685" s="18">
        <f>'Limiting Factors'!D67</f>
        <v>0.63324999999999998</v>
      </c>
      <c r="J685" s="17">
        <f>'Vulnerability Mapped'!D144</f>
        <v>13</v>
      </c>
      <c r="K685" s="17">
        <f>'Vulnerability Mapped'!E144</f>
        <v>13</v>
      </c>
      <c r="L685" s="18">
        <f>'Vulnerability Mapped'!H144</f>
        <v>0.22857142899999999</v>
      </c>
      <c r="M685" s="18">
        <f t="shared" si="20"/>
        <v>6.7493594412264768E-2</v>
      </c>
      <c r="N685" s="18">
        <f t="shared" si="21"/>
        <v>1.6873398603066192E-2</v>
      </c>
    </row>
    <row r="686" spans="1:14" ht="18" customHeight="1" x14ac:dyDescent="0.2">
      <c r="A686" s="16" t="str">
        <f>'Fish Use'!A47</f>
        <v>CC5</v>
      </c>
      <c r="B686" s="16" t="str">
        <f>'Fish Use'!B47</f>
        <v>Catherine Creek</v>
      </c>
      <c r="C686" s="16" t="str">
        <f>'Fish Use'!D47</f>
        <v>Steelhead</v>
      </c>
      <c r="D686" s="16" t="str">
        <f>'Fish Use'!E47</f>
        <v>Winter Rearing</v>
      </c>
      <c r="E686" s="16" t="str">
        <f>'Vulnerability Mapped'!C149</f>
        <v>Summer Water Temperature</v>
      </c>
      <c r="F686" s="18">
        <f>'Fish Use'!F47</f>
        <v>0.46629999999999999</v>
      </c>
      <c r="G686" s="18">
        <f>Population!D7</f>
        <v>0.25</v>
      </c>
      <c r="H686" s="19">
        <f>'Limiting Factors'!C74</f>
        <v>3.56</v>
      </c>
      <c r="I686" s="18">
        <f>'Limiting Factors'!D74</f>
        <v>0.67600000000000005</v>
      </c>
      <c r="J686" s="17">
        <f>'Vulnerability Mapped'!D149</f>
        <v>15</v>
      </c>
      <c r="K686" s="17">
        <f>'Vulnerability Mapped'!E149</f>
        <v>15</v>
      </c>
      <c r="L686" s="18">
        <f>'Vulnerability Mapped'!H149</f>
        <v>0.1</v>
      </c>
      <c r="M686" s="18">
        <f t="shared" si="20"/>
        <v>3.1521880000000002E-2</v>
      </c>
      <c r="N686" s="18">
        <f t="shared" si="21"/>
        <v>7.8804700000000005E-3</v>
      </c>
    </row>
    <row r="687" spans="1:14" ht="18" customHeight="1" x14ac:dyDescent="0.2">
      <c r="A687" s="16" t="str">
        <f>'Fish Use'!A47</f>
        <v>CC5</v>
      </c>
      <c r="B687" s="16" t="str">
        <f>'Fish Use'!B47</f>
        <v>Catherine Creek</v>
      </c>
      <c r="C687" s="16" t="str">
        <f>'Fish Use'!D47</f>
        <v>Steelhead</v>
      </c>
      <c r="D687" s="16" t="str">
        <f>'Fish Use'!E47</f>
        <v>Winter Rearing</v>
      </c>
      <c r="E687" s="16" t="str">
        <f>'Vulnerability Mapped'!C151</f>
        <v>Winter Water Temperature</v>
      </c>
      <c r="F687" s="18">
        <f>'Fish Use'!F47</f>
        <v>0.46629999999999999</v>
      </c>
      <c r="G687" s="18">
        <f>Population!D7</f>
        <v>0.25</v>
      </c>
      <c r="H687" s="19">
        <f>'Limiting Factors'!C75</f>
        <v>3.42</v>
      </c>
      <c r="I687" s="18">
        <f>'Limiting Factors'!D75</f>
        <v>0.64449999999999996</v>
      </c>
      <c r="J687" s="17">
        <f>'Vulnerability Mapped'!D151</f>
        <v>1</v>
      </c>
      <c r="K687" s="17">
        <f>'Vulnerability Mapped'!E151</f>
        <v>1</v>
      </c>
      <c r="L687" s="18">
        <f>'Vulnerability Mapped'!H151</f>
        <v>1</v>
      </c>
      <c r="M687" s="18">
        <f t="shared" si="20"/>
        <v>0.30053035</v>
      </c>
      <c r="N687" s="18">
        <f t="shared" si="21"/>
        <v>7.51325875E-2</v>
      </c>
    </row>
    <row r="688" spans="1:14" ht="18" customHeight="1" x14ac:dyDescent="0.2">
      <c r="A688" s="16" t="str">
        <f>'Fish Use'!A47</f>
        <v>CC5</v>
      </c>
      <c r="B688" s="16" t="str">
        <f>'Fish Use'!B47</f>
        <v>Catherine Creek</v>
      </c>
      <c r="C688" s="16" t="str">
        <f>'Fish Use'!D47</f>
        <v>Steelhead</v>
      </c>
      <c r="D688" s="16" t="str">
        <f>'Fish Use'!E47</f>
        <v>Winter Rearing</v>
      </c>
      <c r="E688" s="16" t="str">
        <f>'Vulnerability Mapped'!C150</f>
        <v>Water Quality</v>
      </c>
      <c r="F688" s="18">
        <f>'Fish Use'!F47</f>
        <v>0.46629999999999999</v>
      </c>
      <c r="G688" s="18">
        <f>Population!D7</f>
        <v>0.25</v>
      </c>
      <c r="H688" s="19">
        <f>'Limiting Factors'!C76</f>
        <v>2.88</v>
      </c>
      <c r="I688" s="18">
        <f>'Limiting Factors'!D76</f>
        <v>0.52300000000000002</v>
      </c>
      <c r="J688" s="17">
        <f>'Vulnerability Mapped'!D150</f>
        <v>6</v>
      </c>
      <c r="K688" s="17">
        <f>'Vulnerability Mapped'!E150</f>
        <v>6</v>
      </c>
      <c r="L688" s="18">
        <f>'Vulnerability Mapped'!H150</f>
        <v>0.678571429</v>
      </c>
      <c r="M688" s="18">
        <f t="shared" si="20"/>
        <v>0.16548653939023211</v>
      </c>
      <c r="N688" s="18">
        <f t="shared" si="21"/>
        <v>4.1371634847558028E-2</v>
      </c>
    </row>
    <row r="689" spans="1:14" ht="18" customHeight="1" x14ac:dyDescent="0.2">
      <c r="A689" s="16" t="str">
        <f>'Fish Use'!A47</f>
        <v>CC5</v>
      </c>
      <c r="B689" s="16" t="str">
        <f>'Fish Use'!B47</f>
        <v>Catherine Creek</v>
      </c>
      <c r="C689" s="16" t="str">
        <f>'Fish Use'!D47</f>
        <v>Steelhead</v>
      </c>
      <c r="D689" s="16" t="str">
        <f>'Fish Use'!E47</f>
        <v>Winter Rearing</v>
      </c>
      <c r="E689" s="16" t="str">
        <f>'Vulnerability Mapped'!C146</f>
        <v>Predation</v>
      </c>
      <c r="F689" s="18">
        <f>'Fish Use'!F47</f>
        <v>0.46629999999999999</v>
      </c>
      <c r="G689" s="18">
        <f>Population!D7</f>
        <v>0.25</v>
      </c>
      <c r="H689" s="19">
        <f>'Limiting Factors'!C69</f>
        <v>3.68</v>
      </c>
      <c r="I689" s="18">
        <f>'Limiting Factors'!D69</f>
        <v>0.70299999999999996</v>
      </c>
      <c r="J689" s="17">
        <f>'Vulnerability Mapped'!D146</f>
        <v>9</v>
      </c>
      <c r="K689" s="17">
        <f>'Vulnerability Mapped'!E146</f>
        <v>9</v>
      </c>
      <c r="L689" s="18">
        <f>'Vulnerability Mapped'!H146</f>
        <v>0.485714286</v>
      </c>
      <c r="M689" s="18">
        <f t="shared" si="20"/>
        <v>0.15922146580794538</v>
      </c>
      <c r="N689" s="18">
        <f t="shared" si="21"/>
        <v>3.9805366451986346E-2</v>
      </c>
    </row>
    <row r="690" spans="1:14" ht="18" customHeight="1" x14ac:dyDescent="0.2">
      <c r="A690" s="16" t="str">
        <f>'Fish Use'!A47</f>
        <v>CC5</v>
      </c>
      <c r="B690" s="16" t="str">
        <f>'Fish Use'!B47</f>
        <v>Catherine Creek</v>
      </c>
      <c r="C690" s="16" t="str">
        <f>'Fish Use'!D47</f>
        <v>Steelhead</v>
      </c>
      <c r="D690" s="16" t="str">
        <f>'Fish Use'!E47</f>
        <v>Winter Rearing</v>
      </c>
      <c r="E690" s="16" t="str">
        <f>'Vulnerability Mapped'!C138</f>
        <v>Altered Primary Productivity</v>
      </c>
      <c r="F690" s="18">
        <f>'Fish Use'!F47</f>
        <v>0.46629999999999999</v>
      </c>
      <c r="G690" s="18">
        <f>Population!D7</f>
        <v>0.25</v>
      </c>
      <c r="H690" s="19">
        <f>'Limiting Factors'!C70</f>
        <v>2.71</v>
      </c>
      <c r="I690" s="18">
        <f>'Limiting Factors'!D70</f>
        <v>0.48475000000000001</v>
      </c>
      <c r="J690" s="17">
        <f>'Vulnerability Mapped'!D138</f>
        <v>8</v>
      </c>
      <c r="K690" s="17">
        <f>'Vulnerability Mapped'!E138</f>
        <v>8</v>
      </c>
      <c r="L690" s="18">
        <f>'Vulnerability Mapped'!H138</f>
        <v>0.55000000000000004</v>
      </c>
      <c r="M690" s="18">
        <f t="shared" si="20"/>
        <v>0.12432140875000001</v>
      </c>
      <c r="N690" s="18">
        <f t="shared" si="21"/>
        <v>3.1080352187500004E-2</v>
      </c>
    </row>
    <row r="691" spans="1:14" ht="18" customHeight="1" x14ac:dyDescent="0.2">
      <c r="A691" s="16" t="str">
        <f>'Fish Use'!A47</f>
        <v>CC5</v>
      </c>
      <c r="B691" s="16" t="str">
        <f>'Fish Use'!B47</f>
        <v>Catherine Creek</v>
      </c>
      <c r="C691" s="16" t="str">
        <f>'Fish Use'!D47</f>
        <v>Steelhead</v>
      </c>
      <c r="D691" s="16" t="str">
        <f>'Fish Use'!E47</f>
        <v>Winter Rearing</v>
      </c>
      <c r="E691" s="16" t="str">
        <f>'Vulnerability Mapped'!C145</f>
        <v>Non-Native Species Interactions and Competition</v>
      </c>
      <c r="F691" s="18">
        <f>'Fish Use'!F47</f>
        <v>0.46629999999999999</v>
      </c>
      <c r="G691" s="18">
        <f>Population!D7</f>
        <v>0.25</v>
      </c>
      <c r="H691" s="19">
        <f>'Limiting Factors'!C71</f>
        <v>1.59</v>
      </c>
      <c r="I691" s="18">
        <f>'Limiting Factors'!D71</f>
        <v>0.23275000000000001</v>
      </c>
      <c r="J691" s="17">
        <f>'Vulnerability Mapped'!D145</f>
        <v>11</v>
      </c>
      <c r="K691" s="17">
        <f>'Vulnerability Mapped'!E145</f>
        <v>11</v>
      </c>
      <c r="L691" s="18">
        <f>'Vulnerability Mapped'!H145</f>
        <v>0.35714285699999998</v>
      </c>
      <c r="M691" s="18">
        <f t="shared" si="20"/>
        <v>3.8761187484495523E-2</v>
      </c>
      <c r="N691" s="18">
        <f t="shared" si="21"/>
        <v>9.6902968711238806E-3</v>
      </c>
    </row>
    <row r="692" spans="1:14" ht="18" customHeight="1" x14ac:dyDescent="0.2">
      <c r="A692" s="16" t="str">
        <f>'Fish Use'!A48</f>
        <v>CC5</v>
      </c>
      <c r="B692" s="16" t="str">
        <f>'Fish Use'!B48</f>
        <v>Catherine Creek</v>
      </c>
      <c r="C692" s="16" t="str">
        <f>'Fish Use'!D48</f>
        <v>Steelhead</v>
      </c>
      <c r="D692" s="16" t="str">
        <f>'Fish Use'!E48</f>
        <v>Summer Rearing</v>
      </c>
      <c r="E692" s="16" t="str">
        <f>'Vulnerability Mapped'!C124</f>
        <v>Anthropogenic Barriers</v>
      </c>
      <c r="F692" s="18">
        <f>'Fish Use'!F48</f>
        <v>0.46629999999999999</v>
      </c>
      <c r="G692" s="18">
        <f>Population!D5</f>
        <v>0.25</v>
      </c>
      <c r="H692" s="19">
        <f>'Limiting Factors'!C68</f>
        <v>3.91</v>
      </c>
      <c r="I692" s="18">
        <f>'Limiting Factors'!D68</f>
        <v>0.75475000000000003</v>
      </c>
      <c r="J692" s="17">
        <f>'Vulnerability Mapped'!D124</f>
        <v>2</v>
      </c>
      <c r="K692" s="17">
        <f>'Vulnerability Mapped'!E124</f>
        <v>2</v>
      </c>
      <c r="L692" s="18">
        <f>'Vulnerability Mapped'!H124</f>
        <v>0.93571428599999995</v>
      </c>
      <c r="M692" s="18">
        <f t="shared" si="20"/>
        <v>0.32931521563626853</v>
      </c>
      <c r="N692" s="18">
        <f t="shared" si="21"/>
        <v>8.2328803909067133E-2</v>
      </c>
    </row>
    <row r="693" spans="1:14" ht="18" customHeight="1" x14ac:dyDescent="0.2">
      <c r="A693" s="16" t="str">
        <f>'Fish Use'!A48</f>
        <v>CC5</v>
      </c>
      <c r="B693" s="16" t="str">
        <f>'Fish Use'!B48</f>
        <v>Catherine Creek</v>
      </c>
      <c r="C693" s="16" t="str">
        <f>'Fish Use'!D48</f>
        <v>Steelhead</v>
      </c>
      <c r="D693" s="16" t="str">
        <f>'Fish Use'!E48</f>
        <v>Summer Rearing</v>
      </c>
      <c r="E693" s="16" t="str">
        <f>'Vulnerability Mapped'!C132</f>
        <v>Riparian Condition</v>
      </c>
      <c r="F693" s="18">
        <f>'Fish Use'!F48</f>
        <v>0.46629999999999999</v>
      </c>
      <c r="G693" s="18">
        <f>Population!D5</f>
        <v>0.25</v>
      </c>
      <c r="H693" s="19">
        <f>'Limiting Factors'!C62</f>
        <v>3.78</v>
      </c>
      <c r="I693" s="18">
        <f>'Limiting Factors'!D62</f>
        <v>0.72550000000000003</v>
      </c>
      <c r="J693" s="17">
        <f>'Vulnerability Mapped'!D132</f>
        <v>10</v>
      </c>
      <c r="K693" s="17">
        <f>'Vulnerability Mapped'!E132</f>
        <v>10</v>
      </c>
      <c r="L693" s="18">
        <f>'Vulnerability Mapped'!H132</f>
        <v>0.42142857099999997</v>
      </c>
      <c r="M693" s="18">
        <f t="shared" si="20"/>
        <v>0.14256955949787115</v>
      </c>
      <c r="N693" s="18">
        <f t="shared" si="21"/>
        <v>3.5642389874467786E-2</v>
      </c>
    </row>
    <row r="694" spans="1:14" ht="18" customHeight="1" x14ac:dyDescent="0.2">
      <c r="A694" s="16" t="str">
        <f>'Fish Use'!A48</f>
        <v>CC5</v>
      </c>
      <c r="B694" s="16" t="str">
        <f>'Fish Use'!B48</f>
        <v>Catherine Creek</v>
      </c>
      <c r="C694" s="16" t="str">
        <f>'Fish Use'!D48</f>
        <v>Steelhead</v>
      </c>
      <c r="D694" s="16" t="str">
        <f>'Fish Use'!E48</f>
        <v>Summer Rearing</v>
      </c>
      <c r="E694" s="16" t="str">
        <f>'Vulnerability Mapped'!C128</f>
        <v>Floodplain Condition</v>
      </c>
      <c r="F694" s="18">
        <f>'Fish Use'!F48</f>
        <v>0.46629999999999999</v>
      </c>
      <c r="G694" s="18">
        <f>Population!D5</f>
        <v>0.25</v>
      </c>
      <c r="H694" s="19">
        <f>'Limiting Factors'!C63</f>
        <v>3.64</v>
      </c>
      <c r="I694" s="18">
        <f>'Limiting Factors'!D63</f>
        <v>0.69399999999999995</v>
      </c>
      <c r="J694" s="17">
        <f>'Vulnerability Mapped'!D128</f>
        <v>11</v>
      </c>
      <c r="K694" s="17">
        <f>'Vulnerability Mapped'!E128</f>
        <v>11</v>
      </c>
      <c r="L694" s="18">
        <f>'Vulnerability Mapped'!H128</f>
        <v>0.35714285699999998</v>
      </c>
      <c r="M694" s="18">
        <f t="shared" si="20"/>
        <v>0.11557578566805538</v>
      </c>
      <c r="N694" s="18">
        <f t="shared" si="21"/>
        <v>2.8893946417013844E-2</v>
      </c>
    </row>
    <row r="695" spans="1:14" ht="18" customHeight="1" x14ac:dyDescent="0.2">
      <c r="A695" s="16" t="str">
        <f>'Fish Use'!A48</f>
        <v>CC5</v>
      </c>
      <c r="B695" s="16" t="str">
        <f>'Fish Use'!B48</f>
        <v>Catherine Creek</v>
      </c>
      <c r="C695" s="16" t="str">
        <f>'Fish Use'!D48</f>
        <v>Steelhead</v>
      </c>
      <c r="D695" s="16" t="str">
        <f>'Fish Use'!E48</f>
        <v>Summer Rearing</v>
      </c>
      <c r="E695" s="16" t="str">
        <f>'Vulnerability Mapped'!C133</f>
        <v>Side Channel and Wetland Habitat</v>
      </c>
      <c r="F695" s="18">
        <f>'Fish Use'!F48</f>
        <v>0.46629999999999999</v>
      </c>
      <c r="G695" s="18">
        <f>Population!D5</f>
        <v>0.25</v>
      </c>
      <c r="H695" s="19">
        <f>'Limiting Factors'!C64</f>
        <v>3.48</v>
      </c>
      <c r="I695" s="18">
        <f>'Limiting Factors'!D64</f>
        <v>0.65800000000000003</v>
      </c>
      <c r="J695" s="17">
        <f>'Vulnerability Mapped'!D133</f>
        <v>4</v>
      </c>
      <c r="K695" s="17">
        <f>'Vulnerability Mapped'!E133</f>
        <v>4</v>
      </c>
      <c r="L695" s="18">
        <f>'Vulnerability Mapped'!H133</f>
        <v>0.80714285699999999</v>
      </c>
      <c r="M695" s="18">
        <f t="shared" si="20"/>
        <v>0.2476519299561678</v>
      </c>
      <c r="N695" s="18">
        <f t="shared" si="21"/>
        <v>6.1912982489041951E-2</v>
      </c>
    </row>
    <row r="696" spans="1:14" ht="18" customHeight="1" x14ac:dyDescent="0.2">
      <c r="A696" s="16" t="str">
        <f>'Fish Use'!A48</f>
        <v>CC5</v>
      </c>
      <c r="B696" s="16" t="str">
        <f>'Fish Use'!B48</f>
        <v>Catherine Creek</v>
      </c>
      <c r="C696" s="16" t="str">
        <f>'Fish Use'!D48</f>
        <v>Steelhead</v>
      </c>
      <c r="D696" s="16" t="str">
        <f>'Fish Use'!E48</f>
        <v>Summer Rearing</v>
      </c>
      <c r="E696" s="16" t="str">
        <f>'Vulnerability Mapped'!C125</f>
        <v>Channel and Habitat Structure</v>
      </c>
      <c r="F696" s="18">
        <f>'Fish Use'!F48</f>
        <v>0.46629999999999999</v>
      </c>
      <c r="G696" s="18">
        <f>Population!D5</f>
        <v>0.25</v>
      </c>
      <c r="H696" s="19">
        <f>'Limiting Factors'!C65</f>
        <v>3.81</v>
      </c>
      <c r="I696" s="18">
        <f>'Limiting Factors'!D65</f>
        <v>0.73224999999999996</v>
      </c>
      <c r="J696" s="17">
        <f>'Vulnerability Mapped'!D125</f>
        <v>3</v>
      </c>
      <c r="K696" s="17">
        <f>'Vulnerability Mapped'!E125</f>
        <v>3</v>
      </c>
      <c r="L696" s="18">
        <f>'Vulnerability Mapped'!H125</f>
        <v>0.87142857100000004</v>
      </c>
      <c r="M696" s="18">
        <f t="shared" si="20"/>
        <v>0.29754769521080793</v>
      </c>
      <c r="N696" s="18">
        <f t="shared" si="21"/>
        <v>7.4386923802701982E-2</v>
      </c>
    </row>
    <row r="697" spans="1:14" ht="18" customHeight="1" x14ac:dyDescent="0.2">
      <c r="A697" s="16" t="str">
        <f>'Fish Use'!A48</f>
        <v>CC5</v>
      </c>
      <c r="B697" s="16" t="str">
        <f>'Fish Use'!B48</f>
        <v>Catherine Creek</v>
      </c>
      <c r="C697" s="16" t="str">
        <f>'Fish Use'!D48</f>
        <v>Steelhead</v>
      </c>
      <c r="D697" s="16" t="str">
        <f>'Fish Use'!E48</f>
        <v>Summer Rearing</v>
      </c>
      <c r="E697" s="16" t="str">
        <f>'Vulnerability Mapped'!C127</f>
        <v>Decreased Water Quantity</v>
      </c>
      <c r="F697" s="18">
        <f>'Fish Use'!F48</f>
        <v>0.46629999999999999</v>
      </c>
      <c r="G697" s="18">
        <f>Population!D5</f>
        <v>0.25</v>
      </c>
      <c r="H697" s="19">
        <f>'Limiting Factors'!C72</f>
        <v>3.63</v>
      </c>
      <c r="I697" s="18">
        <f>'Limiting Factors'!D72</f>
        <v>0.69174999999999998</v>
      </c>
      <c r="J697" s="17">
        <f>'Vulnerability Mapped'!D127</f>
        <v>5</v>
      </c>
      <c r="K697" s="17">
        <f>'Vulnerability Mapped'!E127</f>
        <v>5</v>
      </c>
      <c r="L697" s="18">
        <f>'Vulnerability Mapped'!H127</f>
        <v>0.74285714300000005</v>
      </c>
      <c r="M697" s="18">
        <f t="shared" si="20"/>
        <v>0.23961824718893759</v>
      </c>
      <c r="N697" s="18">
        <f t="shared" si="21"/>
        <v>5.9904561797234399E-2</v>
      </c>
    </row>
    <row r="698" spans="1:14" ht="18" customHeight="1" x14ac:dyDescent="0.2">
      <c r="A698" s="16" t="str">
        <f>'Fish Use'!A48</f>
        <v>CC5</v>
      </c>
      <c r="B698" s="16" t="str">
        <f>'Fish Use'!B48</f>
        <v>Catherine Creek</v>
      </c>
      <c r="C698" s="16" t="str">
        <f>'Fish Use'!D48</f>
        <v>Steelhead</v>
      </c>
      <c r="D698" s="16" t="str">
        <f>'Fish Use'!E48</f>
        <v>Summer Rearing</v>
      </c>
      <c r="E698" s="16" t="str">
        <f>'Vulnerability Mapped'!C122</f>
        <v>Altered Flow Timing</v>
      </c>
      <c r="F698" s="18">
        <f>'Fish Use'!F48</f>
        <v>0.46629999999999999</v>
      </c>
      <c r="G698" s="18">
        <f>Population!D5</f>
        <v>0.25</v>
      </c>
      <c r="H698" s="19">
        <f>'Limiting Factors'!C73</f>
        <v>2.88</v>
      </c>
      <c r="I698" s="18">
        <f>'Limiting Factors'!D73</f>
        <v>0.52300000000000002</v>
      </c>
      <c r="J698" s="17">
        <f>'Vulnerability Mapped'!D122</f>
        <v>7</v>
      </c>
      <c r="K698" s="17">
        <f>'Vulnerability Mapped'!E122</f>
        <v>7</v>
      </c>
      <c r="L698" s="18">
        <f>'Vulnerability Mapped'!H122</f>
        <v>0.61428571399999998</v>
      </c>
      <c r="M698" s="18">
        <f t="shared" si="20"/>
        <v>0.14980886707317859</v>
      </c>
      <c r="N698" s="18">
        <f t="shared" si="21"/>
        <v>3.7452216768294647E-2</v>
      </c>
    </row>
    <row r="699" spans="1:14" ht="18" customHeight="1" x14ac:dyDescent="0.2">
      <c r="A699" s="16" t="str">
        <f>'Fish Use'!A48</f>
        <v>CC5</v>
      </c>
      <c r="B699" s="16" t="str">
        <f>'Fish Use'!B48</f>
        <v>Catherine Creek</v>
      </c>
      <c r="C699" s="16" t="str">
        <f>'Fish Use'!D48</f>
        <v>Steelhead</v>
      </c>
      <c r="D699" s="16" t="str">
        <f>'Fish Use'!E48</f>
        <v>Summer Rearing</v>
      </c>
      <c r="E699" s="16" t="str">
        <f>'Vulnerability Mapped'!C126</f>
        <v>Decreased Sediment Quantity</v>
      </c>
      <c r="F699" s="18">
        <f>'Fish Use'!F48</f>
        <v>0.46629999999999999</v>
      </c>
      <c r="G699" s="18">
        <f>Population!D5</f>
        <v>0.25</v>
      </c>
      <c r="H699" s="19">
        <f>'Limiting Factors'!C66</f>
        <v>3.44</v>
      </c>
      <c r="I699" s="18">
        <f>'Limiting Factors'!D66</f>
        <v>0.64900000000000002</v>
      </c>
      <c r="J699" s="17">
        <f>'Vulnerability Mapped'!D126</f>
        <v>13</v>
      </c>
      <c r="K699" s="17">
        <f>'Vulnerability Mapped'!E126</f>
        <v>13</v>
      </c>
      <c r="L699" s="18">
        <f>'Vulnerability Mapped'!H126</f>
        <v>0.22857142899999999</v>
      </c>
      <c r="M699" s="18">
        <f t="shared" si="20"/>
        <v>6.9172274415412308E-2</v>
      </c>
      <c r="N699" s="18">
        <f t="shared" si="21"/>
        <v>1.7293068603853077E-2</v>
      </c>
    </row>
    <row r="700" spans="1:14" ht="18" customHeight="1" x14ac:dyDescent="0.2">
      <c r="A700" s="16" t="str">
        <f>'Fish Use'!A48</f>
        <v>CC5</v>
      </c>
      <c r="B700" s="16" t="str">
        <f>'Fish Use'!B48</f>
        <v>Catherine Creek</v>
      </c>
      <c r="C700" s="16" t="str">
        <f>'Fish Use'!D48</f>
        <v>Steelhead</v>
      </c>
      <c r="D700" s="16" t="str">
        <f>'Fish Use'!E48</f>
        <v>Summer Rearing</v>
      </c>
      <c r="E700" s="16" t="str">
        <f>'Vulnerability Mapped'!C129</f>
        <v>Increased Sediment Quantity</v>
      </c>
      <c r="F700" s="18">
        <f>'Fish Use'!F48</f>
        <v>0.46629999999999999</v>
      </c>
      <c r="G700" s="18">
        <f>Population!D5</f>
        <v>0.25</v>
      </c>
      <c r="H700" s="19">
        <f>'Limiting Factors'!C67</f>
        <v>3.37</v>
      </c>
      <c r="I700" s="18">
        <f>'Limiting Factors'!D67</f>
        <v>0.63324999999999998</v>
      </c>
      <c r="J700" s="17">
        <f>'Vulnerability Mapped'!D129</f>
        <v>14</v>
      </c>
      <c r="K700" s="17">
        <f>'Vulnerability Mapped'!E129</f>
        <v>14</v>
      </c>
      <c r="L700" s="18">
        <f>'Vulnerability Mapped'!H129</f>
        <v>0.164285714</v>
      </c>
      <c r="M700" s="18">
        <f t="shared" si="20"/>
        <v>4.8511020808490152E-2</v>
      </c>
      <c r="N700" s="18">
        <f t="shared" si="21"/>
        <v>1.2127755202122538E-2</v>
      </c>
    </row>
    <row r="701" spans="1:14" ht="18" customHeight="1" x14ac:dyDescent="0.2">
      <c r="A701" s="16" t="str">
        <f>'Fish Use'!A48</f>
        <v>CC5</v>
      </c>
      <c r="B701" s="16" t="str">
        <f>'Fish Use'!B48</f>
        <v>Catherine Creek</v>
      </c>
      <c r="C701" s="16" t="str">
        <f>'Fish Use'!D48</f>
        <v>Steelhead</v>
      </c>
      <c r="D701" s="16" t="str">
        <f>'Fish Use'!E48</f>
        <v>Summer Rearing</v>
      </c>
      <c r="E701" s="16" t="str">
        <f>'Vulnerability Mapped'!C134</f>
        <v>Summer Water Temperature</v>
      </c>
      <c r="F701" s="18">
        <f>'Fish Use'!F48</f>
        <v>0.46629999999999999</v>
      </c>
      <c r="G701" s="18">
        <f>Population!D5</f>
        <v>0.25</v>
      </c>
      <c r="H701" s="19">
        <f>'Limiting Factors'!C74</f>
        <v>3.56</v>
      </c>
      <c r="I701" s="18">
        <f>'Limiting Factors'!D74</f>
        <v>0.67600000000000005</v>
      </c>
      <c r="J701" s="17">
        <f>'Vulnerability Mapped'!D134</f>
        <v>1</v>
      </c>
      <c r="K701" s="17">
        <f>'Vulnerability Mapped'!E134</f>
        <v>1</v>
      </c>
      <c r="L701" s="18">
        <f>'Vulnerability Mapped'!H134</f>
        <v>1</v>
      </c>
      <c r="M701" s="18">
        <f t="shared" si="20"/>
        <v>0.31521880000000002</v>
      </c>
      <c r="N701" s="18">
        <f t="shared" si="21"/>
        <v>7.8804700000000005E-2</v>
      </c>
    </row>
    <row r="702" spans="1:14" ht="18" customHeight="1" x14ac:dyDescent="0.2">
      <c r="A702" s="16" t="str">
        <f>'Fish Use'!A48</f>
        <v>CC5</v>
      </c>
      <c r="B702" s="16" t="str">
        <f>'Fish Use'!B48</f>
        <v>Catherine Creek</v>
      </c>
      <c r="C702" s="16" t="str">
        <f>'Fish Use'!D48</f>
        <v>Steelhead</v>
      </c>
      <c r="D702" s="16" t="str">
        <f>'Fish Use'!E48</f>
        <v>Summer Rearing</v>
      </c>
      <c r="E702" s="16" t="str">
        <f>'Vulnerability Mapped'!C136</f>
        <v>Winter Water Temperature</v>
      </c>
      <c r="F702" s="18">
        <f>'Fish Use'!F48</f>
        <v>0.46629999999999999</v>
      </c>
      <c r="G702" s="18">
        <f>Population!D5</f>
        <v>0.25</v>
      </c>
      <c r="H702" s="19">
        <f>'Limiting Factors'!C75</f>
        <v>3.42</v>
      </c>
      <c r="I702" s="18">
        <f>'Limiting Factors'!D75</f>
        <v>0.64449999999999996</v>
      </c>
      <c r="J702" s="17">
        <f>'Vulnerability Mapped'!D136</f>
        <v>15</v>
      </c>
      <c r="K702" s="17">
        <f>'Vulnerability Mapped'!E136</f>
        <v>15</v>
      </c>
      <c r="L702" s="18">
        <f>'Vulnerability Mapped'!H136</f>
        <v>0.1</v>
      </c>
      <c r="M702" s="18">
        <f t="shared" si="20"/>
        <v>3.0053035000000002E-2</v>
      </c>
      <c r="N702" s="18">
        <f t="shared" si="21"/>
        <v>7.5132587500000006E-3</v>
      </c>
    </row>
    <row r="703" spans="1:14" ht="18" customHeight="1" x14ac:dyDescent="0.2">
      <c r="A703" s="16" t="str">
        <f>'Fish Use'!A48</f>
        <v>CC5</v>
      </c>
      <c r="B703" s="16" t="str">
        <f>'Fish Use'!B48</f>
        <v>Catherine Creek</v>
      </c>
      <c r="C703" s="16" t="str">
        <f>'Fish Use'!D48</f>
        <v>Steelhead</v>
      </c>
      <c r="D703" s="16" t="str">
        <f>'Fish Use'!E48</f>
        <v>Summer Rearing</v>
      </c>
      <c r="E703" s="16" t="str">
        <f>'Vulnerability Mapped'!C135</f>
        <v>Water Quality</v>
      </c>
      <c r="F703" s="18">
        <f>'Fish Use'!F48</f>
        <v>0.46629999999999999</v>
      </c>
      <c r="G703" s="18">
        <f>Population!D5</f>
        <v>0.25</v>
      </c>
      <c r="H703" s="19">
        <f>'Limiting Factors'!C76</f>
        <v>2.88</v>
      </c>
      <c r="I703" s="18">
        <f>'Limiting Factors'!D76</f>
        <v>0.52300000000000002</v>
      </c>
      <c r="J703" s="17">
        <f>'Vulnerability Mapped'!D135</f>
        <v>6</v>
      </c>
      <c r="K703" s="17">
        <f>'Vulnerability Mapped'!E135</f>
        <v>6</v>
      </c>
      <c r="L703" s="18">
        <f>'Vulnerability Mapped'!H135</f>
        <v>0.678571429</v>
      </c>
      <c r="M703" s="18">
        <f t="shared" si="20"/>
        <v>0.16548653939023211</v>
      </c>
      <c r="N703" s="18">
        <f t="shared" si="21"/>
        <v>4.1371634847558028E-2</v>
      </c>
    </row>
    <row r="704" spans="1:14" ht="18" customHeight="1" x14ac:dyDescent="0.2">
      <c r="A704" s="16" t="str">
        <f>'Fish Use'!A48</f>
        <v>CC5</v>
      </c>
      <c r="B704" s="16" t="str">
        <f>'Fish Use'!B48</f>
        <v>Catherine Creek</v>
      </c>
      <c r="C704" s="16" t="str">
        <f>'Fish Use'!D48</f>
        <v>Steelhead</v>
      </c>
      <c r="D704" s="16" t="str">
        <f>'Fish Use'!E48</f>
        <v>Summer Rearing</v>
      </c>
      <c r="E704" s="16" t="str">
        <f>'Vulnerability Mapped'!C131</f>
        <v>Predation</v>
      </c>
      <c r="F704" s="18">
        <f>'Fish Use'!F48</f>
        <v>0.46629999999999999</v>
      </c>
      <c r="G704" s="18">
        <f>Population!D5</f>
        <v>0.25</v>
      </c>
      <c r="H704" s="19">
        <f>'Limiting Factors'!C69</f>
        <v>3.68</v>
      </c>
      <c r="I704" s="18">
        <f>'Limiting Factors'!D69</f>
        <v>0.70299999999999996</v>
      </c>
      <c r="J704" s="17">
        <f>'Vulnerability Mapped'!D131</f>
        <v>9</v>
      </c>
      <c r="K704" s="17">
        <f>'Vulnerability Mapped'!E131</f>
        <v>9</v>
      </c>
      <c r="L704" s="18">
        <f>'Vulnerability Mapped'!H131</f>
        <v>0.485714286</v>
      </c>
      <c r="M704" s="18">
        <f t="shared" si="20"/>
        <v>0.15922146580794538</v>
      </c>
      <c r="N704" s="18">
        <f t="shared" si="21"/>
        <v>3.9805366451986346E-2</v>
      </c>
    </row>
    <row r="705" spans="1:14" ht="18" customHeight="1" x14ac:dyDescent="0.2">
      <c r="A705" s="16" t="str">
        <f>'Fish Use'!A48</f>
        <v>CC5</v>
      </c>
      <c r="B705" s="16" t="str">
        <f>'Fish Use'!B48</f>
        <v>Catherine Creek</v>
      </c>
      <c r="C705" s="16" t="str">
        <f>'Fish Use'!D48</f>
        <v>Steelhead</v>
      </c>
      <c r="D705" s="16" t="str">
        <f>'Fish Use'!E48</f>
        <v>Summer Rearing</v>
      </c>
      <c r="E705" s="16" t="str">
        <f>'Vulnerability Mapped'!C123</f>
        <v>Altered Primary Productivity</v>
      </c>
      <c r="F705" s="18">
        <f>'Fish Use'!F48</f>
        <v>0.46629999999999999</v>
      </c>
      <c r="G705" s="18">
        <f>Population!D5</f>
        <v>0.25</v>
      </c>
      <c r="H705" s="19">
        <f>'Limiting Factors'!C70</f>
        <v>2.71</v>
      </c>
      <c r="I705" s="18">
        <f>'Limiting Factors'!D70</f>
        <v>0.48475000000000001</v>
      </c>
      <c r="J705" s="17">
        <f>'Vulnerability Mapped'!D123</f>
        <v>8</v>
      </c>
      <c r="K705" s="17">
        <f>'Vulnerability Mapped'!E123</f>
        <v>8</v>
      </c>
      <c r="L705" s="18">
        <f>'Vulnerability Mapped'!H123</f>
        <v>0.55000000000000004</v>
      </c>
      <c r="M705" s="18">
        <f t="shared" si="20"/>
        <v>0.12432140875000001</v>
      </c>
      <c r="N705" s="18">
        <f t="shared" si="21"/>
        <v>3.1080352187500004E-2</v>
      </c>
    </row>
    <row r="706" spans="1:14" ht="18" customHeight="1" x14ac:dyDescent="0.2">
      <c r="A706" s="16" t="str">
        <f>'Fish Use'!A48</f>
        <v>CC5</v>
      </c>
      <c r="B706" s="16" t="str">
        <f>'Fish Use'!B48</f>
        <v>Catherine Creek</v>
      </c>
      <c r="C706" s="16" t="str">
        <f>'Fish Use'!D48</f>
        <v>Steelhead</v>
      </c>
      <c r="D706" s="16" t="str">
        <f>'Fish Use'!E48</f>
        <v>Summer Rearing</v>
      </c>
      <c r="E706" s="16" t="str">
        <f>'Vulnerability Mapped'!C130</f>
        <v>Non-Native Species Interactions and Competition</v>
      </c>
      <c r="F706" s="18">
        <f>'Fish Use'!F48</f>
        <v>0.46629999999999999</v>
      </c>
      <c r="G706" s="18">
        <f>Population!D5</f>
        <v>0.25</v>
      </c>
      <c r="H706" s="19">
        <f>'Limiting Factors'!C71</f>
        <v>1.59</v>
      </c>
      <c r="I706" s="18">
        <f>'Limiting Factors'!D71</f>
        <v>0.23275000000000001</v>
      </c>
      <c r="J706" s="17">
        <f>'Vulnerability Mapped'!D130</f>
        <v>12</v>
      </c>
      <c r="K706" s="17">
        <f>'Vulnerability Mapped'!E130</f>
        <v>12</v>
      </c>
      <c r="L706" s="18">
        <f>'Vulnerability Mapped'!H130</f>
        <v>0.29285714299999999</v>
      </c>
      <c r="M706" s="18">
        <f t="shared" ref="M706:M769" si="22">F706*I706*L706</f>
        <v>3.1784173765504471E-2</v>
      </c>
      <c r="N706" s="18">
        <f t="shared" ref="N706:N769" si="23">M706*G706</f>
        <v>7.9460434413761178E-3</v>
      </c>
    </row>
    <row r="707" spans="1:14" ht="18" customHeight="1" x14ac:dyDescent="0.2">
      <c r="A707" s="16" t="str">
        <f>'Fish Use'!A49</f>
        <v>CC5</v>
      </c>
      <c r="B707" s="16" t="str">
        <f>'Fish Use'!B49</f>
        <v>Catherine Creek</v>
      </c>
      <c r="C707" s="16" t="str">
        <f>'Fish Use'!D49</f>
        <v>Steelhead</v>
      </c>
      <c r="D707" s="16" t="str">
        <f>'Fish Use'!E49</f>
        <v>Migration</v>
      </c>
      <c r="E707" s="16" t="str">
        <f>'Vulnerability Mapped'!C94</f>
        <v>Anthropogenic Barriers</v>
      </c>
      <c r="F707" s="18">
        <f>'Fish Use'!F49</f>
        <v>0.46629999999999999</v>
      </c>
      <c r="G707" s="18">
        <f>Population!D9</f>
        <v>0.25</v>
      </c>
      <c r="H707" s="19">
        <f>'Limiting Factors'!C68</f>
        <v>3.91</v>
      </c>
      <c r="I707" s="18">
        <f>'Limiting Factors'!D68</f>
        <v>0.75475000000000003</v>
      </c>
      <c r="J707" s="17">
        <f>'Vulnerability Mapped'!D94</f>
        <v>1</v>
      </c>
      <c r="K707" s="17">
        <f>'Vulnerability Mapped'!E94</f>
        <v>2</v>
      </c>
      <c r="L707" s="18">
        <f>'Vulnerability Mapped'!H94</f>
        <v>1</v>
      </c>
      <c r="M707" s="18">
        <f t="shared" si="22"/>
        <v>0.35193992499999999</v>
      </c>
      <c r="N707" s="18">
        <f t="shared" si="23"/>
        <v>8.7984981249999997E-2</v>
      </c>
    </row>
    <row r="708" spans="1:14" ht="18" customHeight="1" x14ac:dyDescent="0.2">
      <c r="A708" s="16" t="str">
        <f>'Fish Use'!A49</f>
        <v>CC5</v>
      </c>
      <c r="B708" s="16" t="str">
        <f>'Fish Use'!B49</f>
        <v>Catherine Creek</v>
      </c>
      <c r="C708" s="16" t="str">
        <f>'Fish Use'!D49</f>
        <v>Steelhead</v>
      </c>
      <c r="D708" s="16" t="str">
        <f>'Fish Use'!E49</f>
        <v>Migration</v>
      </c>
      <c r="E708" s="16" t="str">
        <f>'Vulnerability Mapped'!C102</f>
        <v>Riparian Condition</v>
      </c>
      <c r="F708" s="18">
        <f>'Fish Use'!F49</f>
        <v>0.46629999999999999</v>
      </c>
      <c r="G708" s="18">
        <f>Population!D9</f>
        <v>0.25</v>
      </c>
      <c r="H708" s="19">
        <f>'Limiting Factors'!C62</f>
        <v>3.78</v>
      </c>
      <c r="I708" s="18">
        <f>'Limiting Factors'!D62</f>
        <v>0.72550000000000003</v>
      </c>
      <c r="J708" s="17">
        <f>'Vulnerability Mapped'!D102</f>
        <v>7</v>
      </c>
      <c r="K708" s="17">
        <f>'Vulnerability Mapped'!E102</f>
        <v>9</v>
      </c>
      <c r="L708" s="18">
        <f>'Vulnerability Mapped'!H102</f>
        <v>0.61428571399999998</v>
      </c>
      <c r="M708" s="18">
        <f t="shared" si="22"/>
        <v>0.20781325633191411</v>
      </c>
      <c r="N708" s="18">
        <f t="shared" si="23"/>
        <v>5.1953314082978527E-2</v>
      </c>
    </row>
    <row r="709" spans="1:14" ht="18" customHeight="1" x14ac:dyDescent="0.2">
      <c r="A709" s="16" t="str">
        <f>'Fish Use'!A49</f>
        <v>CC5</v>
      </c>
      <c r="B709" s="16" t="str">
        <f>'Fish Use'!B49</f>
        <v>Catherine Creek</v>
      </c>
      <c r="C709" s="16" t="str">
        <f>'Fish Use'!D49</f>
        <v>Steelhead</v>
      </c>
      <c r="D709" s="16" t="str">
        <f>'Fish Use'!E49</f>
        <v>Migration</v>
      </c>
      <c r="E709" s="16" t="str">
        <f>'Vulnerability Mapped'!C98</f>
        <v>Floodplain Condition</v>
      </c>
      <c r="F709" s="18">
        <f>'Fish Use'!F49</f>
        <v>0.46629999999999999</v>
      </c>
      <c r="G709" s="18">
        <f>Population!D9</f>
        <v>0.25</v>
      </c>
      <c r="H709" s="19">
        <f>'Limiting Factors'!C63</f>
        <v>3.64</v>
      </c>
      <c r="I709" s="18">
        <f>'Limiting Factors'!D63</f>
        <v>0.69399999999999995</v>
      </c>
      <c r="J709" s="17">
        <f>'Vulnerability Mapped'!D98</f>
        <v>6</v>
      </c>
      <c r="K709" s="17">
        <f>'Vulnerability Mapped'!E98</f>
        <v>7</v>
      </c>
      <c r="L709" s="18">
        <f>'Vulnerability Mapped'!H98</f>
        <v>0.678571429</v>
      </c>
      <c r="M709" s="18">
        <f t="shared" si="22"/>
        <v>0.21959399299583376</v>
      </c>
      <c r="N709" s="18">
        <f t="shared" si="23"/>
        <v>5.4898498248958441E-2</v>
      </c>
    </row>
    <row r="710" spans="1:14" ht="18" customHeight="1" x14ac:dyDescent="0.2">
      <c r="A710" s="16" t="str">
        <f>'Fish Use'!A49</f>
        <v>CC5</v>
      </c>
      <c r="B710" s="16" t="str">
        <f>'Fish Use'!B49</f>
        <v>Catherine Creek</v>
      </c>
      <c r="C710" s="16" t="str">
        <f>'Fish Use'!D49</f>
        <v>Steelhead</v>
      </c>
      <c r="D710" s="16" t="str">
        <f>'Fish Use'!E49</f>
        <v>Migration</v>
      </c>
      <c r="E710" s="16" t="str">
        <f>'Vulnerability Mapped'!C103</f>
        <v>Side Channel and Wetland Habitat</v>
      </c>
      <c r="F710" s="18">
        <f>'Fish Use'!F49</f>
        <v>0.46629999999999999</v>
      </c>
      <c r="G710" s="18">
        <f>Population!D9</f>
        <v>0.25</v>
      </c>
      <c r="H710" s="19">
        <f>'Limiting Factors'!C64</f>
        <v>3.48</v>
      </c>
      <c r="I710" s="18">
        <f>'Limiting Factors'!D64</f>
        <v>0.65800000000000003</v>
      </c>
      <c r="J710" s="17">
        <f>'Vulnerability Mapped'!D103</f>
        <v>1</v>
      </c>
      <c r="K710" s="17">
        <f>'Vulnerability Mapped'!E103</f>
        <v>6</v>
      </c>
      <c r="L710" s="18">
        <f>'Vulnerability Mapped'!H103</f>
        <v>1</v>
      </c>
      <c r="M710" s="18">
        <f t="shared" si="22"/>
        <v>0.30682540000000003</v>
      </c>
      <c r="N710" s="18">
        <f t="shared" si="23"/>
        <v>7.6706350000000006E-2</v>
      </c>
    </row>
    <row r="711" spans="1:14" ht="18" customHeight="1" x14ac:dyDescent="0.2">
      <c r="A711" s="16" t="str">
        <f>'Fish Use'!A49</f>
        <v>CC5</v>
      </c>
      <c r="B711" s="16" t="str">
        <f>'Fish Use'!B49</f>
        <v>Catherine Creek</v>
      </c>
      <c r="C711" s="16" t="str">
        <f>'Fish Use'!D49</f>
        <v>Steelhead</v>
      </c>
      <c r="D711" s="16" t="str">
        <f>'Fish Use'!E49</f>
        <v>Migration</v>
      </c>
      <c r="E711" s="16" t="str">
        <f>'Vulnerability Mapped'!C95</f>
        <v>Channel and Habitat Structure</v>
      </c>
      <c r="F711" s="18">
        <f>'Fish Use'!F49</f>
        <v>0.46629999999999999</v>
      </c>
      <c r="G711" s="18">
        <f>Population!D9</f>
        <v>0.25</v>
      </c>
      <c r="H711" s="19">
        <f>'Limiting Factors'!C65</f>
        <v>3.81</v>
      </c>
      <c r="I711" s="18">
        <f>'Limiting Factors'!D65</f>
        <v>0.73224999999999996</v>
      </c>
      <c r="J711" s="17">
        <f>'Vulnerability Mapped'!D95</f>
        <v>5</v>
      </c>
      <c r="K711" s="17">
        <f>'Vulnerability Mapped'!E95</f>
        <v>8</v>
      </c>
      <c r="L711" s="18">
        <f>'Vulnerability Mapped'!H95</f>
        <v>0.74285714300000005</v>
      </c>
      <c r="M711" s="18">
        <f t="shared" si="22"/>
        <v>0.25364721576306404</v>
      </c>
      <c r="N711" s="18">
        <f t="shared" si="23"/>
        <v>6.3411803940766009E-2</v>
      </c>
    </row>
    <row r="712" spans="1:14" ht="18" customHeight="1" x14ac:dyDescent="0.2">
      <c r="A712" s="16" t="str">
        <f>'Fish Use'!A49</f>
        <v>CC5</v>
      </c>
      <c r="B712" s="16" t="str">
        <f>'Fish Use'!B49</f>
        <v>Catherine Creek</v>
      </c>
      <c r="C712" s="16" t="str">
        <f>'Fish Use'!D49</f>
        <v>Steelhead</v>
      </c>
      <c r="D712" s="16" t="str">
        <f>'Fish Use'!E49</f>
        <v>Migration</v>
      </c>
      <c r="E712" s="16" t="str">
        <f>'Vulnerability Mapped'!C97</f>
        <v>Decreased Water Quantity</v>
      </c>
      <c r="F712" s="18">
        <f>'Fish Use'!F49</f>
        <v>0.46629999999999999</v>
      </c>
      <c r="G712" s="18">
        <f>Population!D9</f>
        <v>0.25</v>
      </c>
      <c r="H712" s="19">
        <f>'Limiting Factors'!C72</f>
        <v>3.63</v>
      </c>
      <c r="I712" s="18">
        <f>'Limiting Factors'!D72</f>
        <v>0.69174999999999998</v>
      </c>
      <c r="J712" s="17">
        <f>'Vulnerability Mapped'!D97</f>
        <v>3</v>
      </c>
      <c r="K712" s="17">
        <f>'Vulnerability Mapped'!E97</f>
        <v>3</v>
      </c>
      <c r="L712" s="18">
        <f>'Vulnerability Mapped'!H97</f>
        <v>0.87142857100000004</v>
      </c>
      <c r="M712" s="18">
        <f t="shared" si="22"/>
        <v>0.28109063593318728</v>
      </c>
      <c r="N712" s="18">
        <f t="shared" si="23"/>
        <v>7.0272658983296821E-2</v>
      </c>
    </row>
    <row r="713" spans="1:14" ht="18" customHeight="1" x14ac:dyDescent="0.2">
      <c r="A713" s="16" t="str">
        <f>'Fish Use'!A49</f>
        <v>CC5</v>
      </c>
      <c r="B713" s="16" t="str">
        <f>'Fish Use'!B49</f>
        <v>Catherine Creek</v>
      </c>
      <c r="C713" s="16" t="str">
        <f>'Fish Use'!D49</f>
        <v>Steelhead</v>
      </c>
      <c r="D713" s="16" t="str">
        <f>'Fish Use'!E49</f>
        <v>Migration</v>
      </c>
      <c r="E713" s="16" t="str">
        <f>'Vulnerability Mapped'!C92</f>
        <v>Altered Flow Timing</v>
      </c>
      <c r="F713" s="18">
        <f>'Fish Use'!F49</f>
        <v>0.46629999999999999</v>
      </c>
      <c r="G713" s="18">
        <f>Population!D9</f>
        <v>0.25</v>
      </c>
      <c r="H713" s="19">
        <f>'Limiting Factors'!C73</f>
        <v>2.88</v>
      </c>
      <c r="I713" s="18">
        <f>'Limiting Factors'!D73</f>
        <v>0.52300000000000002</v>
      </c>
      <c r="J713" s="17">
        <f>'Vulnerability Mapped'!D92</f>
        <v>4</v>
      </c>
      <c r="K713" s="17">
        <f>'Vulnerability Mapped'!E92</f>
        <v>4</v>
      </c>
      <c r="L713" s="18">
        <f>'Vulnerability Mapped'!H92</f>
        <v>0.80714285699999999</v>
      </c>
      <c r="M713" s="18">
        <f t="shared" si="22"/>
        <v>0.1968418835365893</v>
      </c>
      <c r="N713" s="18">
        <f t="shared" si="23"/>
        <v>4.9210470884147324E-2</v>
      </c>
    </row>
    <row r="714" spans="1:14" ht="18" customHeight="1" x14ac:dyDescent="0.2">
      <c r="A714" s="16" t="str">
        <f>'Fish Use'!A49</f>
        <v>CC5</v>
      </c>
      <c r="B714" s="16" t="str">
        <f>'Fish Use'!B49</f>
        <v>Catherine Creek</v>
      </c>
      <c r="C714" s="16" t="str">
        <f>'Fish Use'!D49</f>
        <v>Steelhead</v>
      </c>
      <c r="D714" s="16" t="str">
        <f>'Fish Use'!E49</f>
        <v>Migration</v>
      </c>
      <c r="E714" s="16" t="str">
        <f>'Vulnerability Mapped'!C96</f>
        <v>Decreased Sediment Quantity</v>
      </c>
      <c r="F714" s="18">
        <f>'Fish Use'!F49</f>
        <v>0.46629999999999999</v>
      </c>
      <c r="G714" s="18">
        <f>Population!D9</f>
        <v>0.25</v>
      </c>
      <c r="H714" s="19">
        <f>'Limiting Factors'!C66</f>
        <v>3.44</v>
      </c>
      <c r="I714" s="18">
        <f>'Limiting Factors'!D66</f>
        <v>0.64900000000000002</v>
      </c>
      <c r="J714" s="17">
        <f>'Vulnerability Mapped'!D96</f>
        <v>8</v>
      </c>
      <c r="K714" s="17">
        <f>'Vulnerability Mapped'!E96</f>
        <v>13</v>
      </c>
      <c r="L714" s="18">
        <f>'Vulnerability Mapped'!H96</f>
        <v>0.55000000000000004</v>
      </c>
      <c r="M714" s="18">
        <f t="shared" si="22"/>
        <v>0.16644578500000004</v>
      </c>
      <c r="N714" s="18">
        <f t="shared" si="23"/>
        <v>4.161144625000001E-2</v>
      </c>
    </row>
    <row r="715" spans="1:14" ht="18" customHeight="1" x14ac:dyDescent="0.2">
      <c r="A715" s="16" t="str">
        <f>'Fish Use'!A49</f>
        <v>CC5</v>
      </c>
      <c r="B715" s="16" t="str">
        <f>'Fish Use'!B49</f>
        <v>Catherine Creek</v>
      </c>
      <c r="C715" s="16" t="str">
        <f>'Fish Use'!D49</f>
        <v>Steelhead</v>
      </c>
      <c r="D715" s="16" t="str">
        <f>'Fish Use'!E49</f>
        <v>Migration</v>
      </c>
      <c r="E715" s="16" t="str">
        <f>'Vulnerability Mapped'!C99</f>
        <v>Increased Sediment Quantity</v>
      </c>
      <c r="F715" s="18">
        <f>'Fish Use'!F49</f>
        <v>0.46629999999999999</v>
      </c>
      <c r="G715" s="18">
        <f>Population!D9</f>
        <v>0.25</v>
      </c>
      <c r="H715" s="19">
        <f>'Limiting Factors'!C67</f>
        <v>3.37</v>
      </c>
      <c r="I715" s="18">
        <f>'Limiting Factors'!D67</f>
        <v>0.63324999999999998</v>
      </c>
      <c r="J715" s="17">
        <f>'Vulnerability Mapped'!D99</f>
        <v>9</v>
      </c>
      <c r="K715" s="17">
        <f>'Vulnerability Mapped'!E99</f>
        <v>14</v>
      </c>
      <c r="L715" s="18">
        <f>'Vulnerability Mapped'!H99</f>
        <v>0.485714286</v>
      </c>
      <c r="M715" s="18">
        <f t="shared" si="22"/>
        <v>0.14342388794150984</v>
      </c>
      <c r="N715" s="18">
        <f t="shared" si="23"/>
        <v>3.5855971985377461E-2</v>
      </c>
    </row>
    <row r="716" spans="1:14" ht="18" customHeight="1" x14ac:dyDescent="0.2">
      <c r="A716" s="16" t="str">
        <f>'Fish Use'!A49</f>
        <v>CC5</v>
      </c>
      <c r="B716" s="16" t="str">
        <f>'Fish Use'!B49</f>
        <v>Catherine Creek</v>
      </c>
      <c r="C716" s="16" t="str">
        <f>'Fish Use'!D49</f>
        <v>Steelhead</v>
      </c>
      <c r="D716" s="16" t="str">
        <f>'Fish Use'!E49</f>
        <v>Migration</v>
      </c>
      <c r="E716" s="16" t="str">
        <f>'Vulnerability Mapped'!C104</f>
        <v>Summer Water Temperature</v>
      </c>
      <c r="F716" s="18">
        <f>'Fish Use'!F49</f>
        <v>0.46629999999999999</v>
      </c>
      <c r="G716" s="18">
        <f>Population!D9</f>
        <v>0.25</v>
      </c>
      <c r="H716" s="19">
        <f>'Limiting Factors'!C74</f>
        <v>3.56</v>
      </c>
      <c r="I716" s="18">
        <f>'Limiting Factors'!D74</f>
        <v>0.67600000000000005</v>
      </c>
      <c r="J716" s="17">
        <f>'Vulnerability Mapped'!D104</f>
        <v>15</v>
      </c>
      <c r="K716" s="17">
        <f>'Vulnerability Mapped'!E104</f>
        <v>15</v>
      </c>
      <c r="L716" s="18">
        <f>'Vulnerability Mapped'!H104</f>
        <v>0.1</v>
      </c>
      <c r="M716" s="18">
        <f t="shared" si="22"/>
        <v>3.1521880000000002E-2</v>
      </c>
      <c r="N716" s="18">
        <f t="shared" si="23"/>
        <v>7.8804700000000005E-3</v>
      </c>
    </row>
    <row r="717" spans="1:14" ht="18" customHeight="1" x14ac:dyDescent="0.2">
      <c r="A717" s="16" t="str">
        <f>'Fish Use'!A49</f>
        <v>CC5</v>
      </c>
      <c r="B717" s="16" t="str">
        <f>'Fish Use'!B49</f>
        <v>Catherine Creek</v>
      </c>
      <c r="C717" s="16" t="str">
        <f>'Fish Use'!D49</f>
        <v>Steelhead</v>
      </c>
      <c r="D717" s="16" t="str">
        <f>'Fish Use'!E49</f>
        <v>Migration</v>
      </c>
      <c r="E717" s="16" t="str">
        <f>'Vulnerability Mapped'!C106</f>
        <v>Winter Water Temperature</v>
      </c>
      <c r="F717" s="18">
        <f>'Fish Use'!F49</f>
        <v>0.46629999999999999</v>
      </c>
      <c r="G717" s="18">
        <f>Population!D9</f>
        <v>0.25</v>
      </c>
      <c r="H717" s="19">
        <f>'Limiting Factors'!C75</f>
        <v>3.42</v>
      </c>
      <c r="I717" s="18">
        <f>'Limiting Factors'!D75</f>
        <v>0.64449999999999996</v>
      </c>
      <c r="J717" s="17">
        <f>'Vulnerability Mapped'!D106</f>
        <v>11</v>
      </c>
      <c r="K717" s="17">
        <f>'Vulnerability Mapped'!E106</f>
        <v>14</v>
      </c>
      <c r="L717" s="18">
        <f>'Vulnerability Mapped'!H106</f>
        <v>0.35714285699999998</v>
      </c>
      <c r="M717" s="18">
        <f t="shared" si="22"/>
        <v>0.10733226781420994</v>
      </c>
      <c r="N717" s="18">
        <f t="shared" si="23"/>
        <v>2.6833066953552486E-2</v>
      </c>
    </row>
    <row r="718" spans="1:14" ht="18" customHeight="1" x14ac:dyDescent="0.2">
      <c r="A718" s="16" t="str">
        <f>'Fish Use'!A49</f>
        <v>CC5</v>
      </c>
      <c r="B718" s="16" t="str">
        <f>'Fish Use'!B49</f>
        <v>Catherine Creek</v>
      </c>
      <c r="C718" s="16" t="str">
        <f>'Fish Use'!D49</f>
        <v>Steelhead</v>
      </c>
      <c r="D718" s="16" t="str">
        <f>'Fish Use'!E49</f>
        <v>Migration</v>
      </c>
      <c r="E718" s="16" t="str">
        <f>'Vulnerability Mapped'!C105</f>
        <v>Water Quality</v>
      </c>
      <c r="F718" s="18">
        <f>'Fish Use'!F49</f>
        <v>0.46629999999999999</v>
      </c>
      <c r="G718" s="18">
        <f>Population!D9</f>
        <v>0.25</v>
      </c>
      <c r="H718" s="19">
        <f>'Limiting Factors'!C76</f>
        <v>2.88</v>
      </c>
      <c r="I718" s="18">
        <f>'Limiting Factors'!D76</f>
        <v>0.52300000000000002</v>
      </c>
      <c r="J718" s="17">
        <f>'Vulnerability Mapped'!D105</f>
        <v>5</v>
      </c>
      <c r="K718" s="17">
        <f>'Vulnerability Mapped'!E105</f>
        <v>12</v>
      </c>
      <c r="L718" s="18">
        <f>'Vulnerability Mapped'!H105</f>
        <v>0.74285714300000005</v>
      </c>
      <c r="M718" s="18">
        <f t="shared" si="22"/>
        <v>0.18116421146341072</v>
      </c>
      <c r="N718" s="18">
        <f t="shared" si="23"/>
        <v>4.529105286585268E-2</v>
      </c>
    </row>
    <row r="719" spans="1:14" ht="18" customHeight="1" x14ac:dyDescent="0.2">
      <c r="A719" s="16" t="str">
        <f>'Fish Use'!A49</f>
        <v>CC5</v>
      </c>
      <c r="B719" s="16" t="str">
        <f>'Fish Use'!B49</f>
        <v>Catherine Creek</v>
      </c>
      <c r="C719" s="16" t="str">
        <f>'Fish Use'!D49</f>
        <v>Steelhead</v>
      </c>
      <c r="D719" s="16" t="str">
        <f>'Fish Use'!E49</f>
        <v>Migration</v>
      </c>
      <c r="E719" s="16" t="str">
        <f>'Vulnerability Mapped'!C101</f>
        <v>Predation</v>
      </c>
      <c r="F719" s="18">
        <f>'Fish Use'!F49</f>
        <v>0.46629999999999999</v>
      </c>
      <c r="G719" s="18">
        <f>Population!D9</f>
        <v>0.25</v>
      </c>
      <c r="H719" s="19">
        <f>'Limiting Factors'!C69</f>
        <v>3.68</v>
      </c>
      <c r="I719" s="18">
        <f>'Limiting Factors'!D69</f>
        <v>0.70299999999999996</v>
      </c>
      <c r="J719" s="17">
        <f>'Vulnerability Mapped'!D101</f>
        <v>2</v>
      </c>
      <c r="K719" s="17">
        <f>'Vulnerability Mapped'!E101</f>
        <v>13</v>
      </c>
      <c r="L719" s="18">
        <f>'Vulnerability Mapped'!H101</f>
        <v>0.93571428599999995</v>
      </c>
      <c r="M719" s="18">
        <f t="shared" si="22"/>
        <v>0.30673547080794533</v>
      </c>
      <c r="N719" s="18">
        <f t="shared" si="23"/>
        <v>7.6683867701986333E-2</v>
      </c>
    </row>
    <row r="720" spans="1:14" ht="18" customHeight="1" x14ac:dyDescent="0.2">
      <c r="A720" s="16" t="str">
        <f>'Fish Use'!A49</f>
        <v>CC5</v>
      </c>
      <c r="B720" s="16" t="str">
        <f>'Fish Use'!B49</f>
        <v>Catherine Creek</v>
      </c>
      <c r="C720" s="16" t="str">
        <f>'Fish Use'!D49</f>
        <v>Steelhead</v>
      </c>
      <c r="D720" s="16" t="str">
        <f>'Fish Use'!E49</f>
        <v>Migration</v>
      </c>
      <c r="E720" s="16" t="str">
        <f>'Vulnerability Mapped'!C93</f>
        <v>Altered Primary Productivity</v>
      </c>
      <c r="F720" s="18">
        <f>'Fish Use'!F49</f>
        <v>0.46629999999999999</v>
      </c>
      <c r="G720" s="18">
        <f>Population!D9</f>
        <v>0.25</v>
      </c>
      <c r="H720" s="19">
        <f>'Limiting Factors'!C70</f>
        <v>2.71</v>
      </c>
      <c r="I720" s="18">
        <f>'Limiting Factors'!D70</f>
        <v>0.48475000000000001</v>
      </c>
      <c r="J720" s="17">
        <f>'Vulnerability Mapped'!D93</f>
        <v>10</v>
      </c>
      <c r="K720" s="17">
        <f>'Vulnerability Mapped'!E93</f>
        <v>10</v>
      </c>
      <c r="L720" s="18">
        <f>'Vulnerability Mapped'!H93</f>
        <v>0.42142857099999997</v>
      </c>
      <c r="M720" s="18">
        <f t="shared" si="22"/>
        <v>9.5259261153126176E-2</v>
      </c>
      <c r="N720" s="18">
        <f t="shared" si="23"/>
        <v>2.3814815288281544E-2</v>
      </c>
    </row>
    <row r="721" spans="1:14" ht="18" customHeight="1" x14ac:dyDescent="0.2">
      <c r="A721" s="16" t="str">
        <f>'Fish Use'!A49</f>
        <v>CC5</v>
      </c>
      <c r="B721" s="16" t="str">
        <f>'Fish Use'!B49</f>
        <v>Catherine Creek</v>
      </c>
      <c r="C721" s="16" t="str">
        <f>'Fish Use'!D49</f>
        <v>Steelhead</v>
      </c>
      <c r="D721" s="16" t="str">
        <f>'Fish Use'!E49</f>
        <v>Migration</v>
      </c>
      <c r="E721" s="16" t="str">
        <f>'Vulnerability Mapped'!C100</f>
        <v>Non-Native Species Interactions and Competition</v>
      </c>
      <c r="F721" s="18">
        <f>'Fish Use'!F49</f>
        <v>0.46629999999999999</v>
      </c>
      <c r="G721" s="18">
        <f>Population!D9</f>
        <v>0.25</v>
      </c>
      <c r="H721" s="19">
        <f>'Limiting Factors'!C71</f>
        <v>1.59</v>
      </c>
      <c r="I721" s="18">
        <f>'Limiting Factors'!D71</f>
        <v>0.23275000000000001</v>
      </c>
      <c r="J721" s="17">
        <f>'Vulnerability Mapped'!D100</f>
        <v>11</v>
      </c>
      <c r="K721" s="17">
        <f>'Vulnerability Mapped'!E100</f>
        <v>12</v>
      </c>
      <c r="L721" s="18">
        <f>'Vulnerability Mapped'!H100</f>
        <v>0.35714285699999998</v>
      </c>
      <c r="M721" s="18">
        <f t="shared" si="22"/>
        <v>3.8761187484495523E-2</v>
      </c>
      <c r="N721" s="18">
        <f t="shared" si="23"/>
        <v>9.6902968711238806E-3</v>
      </c>
    </row>
    <row r="722" spans="1:14" ht="18" customHeight="1" x14ac:dyDescent="0.2">
      <c r="A722" s="16" t="str">
        <f>'Fish Use'!A50</f>
        <v>CC5</v>
      </c>
      <c r="B722" s="16" t="str">
        <f>'Fish Use'!B50</f>
        <v>Catherine Creek</v>
      </c>
      <c r="C722" s="16" t="str">
        <f>'Fish Use'!D50</f>
        <v>Bull Trout</v>
      </c>
      <c r="D722" s="16" t="str">
        <f>'Fish Use'!E50</f>
        <v>Spawning &amp; Resident</v>
      </c>
      <c r="E722" s="16" t="str">
        <f>'Vulnerability Mapped'!C19</f>
        <v>Anthropogenic Barriers</v>
      </c>
      <c r="F722" s="18">
        <f>'Fish Use'!F50</f>
        <v>0.46629999999999999</v>
      </c>
      <c r="G722" s="18">
        <f>Population!D18</f>
        <v>0.6</v>
      </c>
      <c r="H722" s="19">
        <f>'Limiting Factors'!C68</f>
        <v>3.91</v>
      </c>
      <c r="I722" s="18">
        <f>'Limiting Factors'!D68</f>
        <v>0.75475000000000003</v>
      </c>
      <c r="J722" s="17">
        <f>'Vulnerability Mapped'!D19</f>
        <v>10</v>
      </c>
      <c r="K722" s="17">
        <f>'Vulnerability Mapped'!E19</f>
        <v>10</v>
      </c>
      <c r="L722" s="18">
        <f>'Vulnerability Mapped'!H19</f>
        <v>0.42142857099999997</v>
      </c>
      <c r="M722" s="18">
        <f t="shared" si="22"/>
        <v>0.14831753967059716</v>
      </c>
      <c r="N722" s="18">
        <f t="shared" si="23"/>
        <v>8.8990523802358293E-2</v>
      </c>
    </row>
    <row r="723" spans="1:14" ht="18" customHeight="1" x14ac:dyDescent="0.2">
      <c r="A723" s="16" t="str">
        <f>'Fish Use'!A50</f>
        <v>CC5</v>
      </c>
      <c r="B723" s="16" t="str">
        <f>'Fish Use'!B50</f>
        <v>Catherine Creek</v>
      </c>
      <c r="C723" s="16" t="str">
        <f>'Fish Use'!D50</f>
        <v>Bull Trout</v>
      </c>
      <c r="D723" s="16" t="str">
        <f>'Fish Use'!E50</f>
        <v>Spawning &amp; Resident</v>
      </c>
      <c r="E723" s="16" t="str">
        <f>'Vulnerability Mapped'!C27</f>
        <v>Riparian Condition</v>
      </c>
      <c r="F723" s="18">
        <f>'Fish Use'!F50</f>
        <v>0.46629999999999999</v>
      </c>
      <c r="G723" s="18">
        <f>Population!D18</f>
        <v>0.6</v>
      </c>
      <c r="H723" s="19">
        <f>'Limiting Factors'!C62</f>
        <v>3.78</v>
      </c>
      <c r="I723" s="18">
        <f>'Limiting Factors'!D62</f>
        <v>0.72550000000000003</v>
      </c>
      <c r="J723" s="17">
        <f>'Vulnerability Mapped'!D27</f>
        <v>4</v>
      </c>
      <c r="K723" s="17">
        <f>'Vulnerability Mapped'!E27</f>
        <v>4</v>
      </c>
      <c r="L723" s="18">
        <f>'Vulnerability Mapped'!H27</f>
        <v>0.80714285699999999</v>
      </c>
      <c r="M723" s="18">
        <f t="shared" si="22"/>
        <v>0.27305695316595707</v>
      </c>
      <c r="N723" s="18">
        <f t="shared" si="23"/>
        <v>0.16383417189957425</v>
      </c>
    </row>
    <row r="724" spans="1:14" ht="18" customHeight="1" x14ac:dyDescent="0.2">
      <c r="A724" s="16" t="str">
        <f>'Fish Use'!A50</f>
        <v>CC5</v>
      </c>
      <c r="B724" s="16" t="str">
        <f>'Fish Use'!B50</f>
        <v>Catherine Creek</v>
      </c>
      <c r="C724" s="16" t="str">
        <f>'Fish Use'!D50</f>
        <v>Bull Trout</v>
      </c>
      <c r="D724" s="16" t="str">
        <f>'Fish Use'!E50</f>
        <v>Spawning &amp; Resident</v>
      </c>
      <c r="E724" s="16" t="str">
        <f>'Vulnerability Mapped'!C23</f>
        <v>Floodplain Condition</v>
      </c>
      <c r="F724" s="18">
        <f>'Fish Use'!F50</f>
        <v>0.46629999999999999</v>
      </c>
      <c r="G724" s="18">
        <f>Population!D18</f>
        <v>0.6</v>
      </c>
      <c r="H724" s="19">
        <f>'Limiting Factors'!C63</f>
        <v>3.64</v>
      </c>
      <c r="I724" s="18">
        <f>'Limiting Factors'!D63</f>
        <v>0.69399999999999995</v>
      </c>
      <c r="J724" s="17">
        <f>'Vulnerability Mapped'!D23</f>
        <v>11</v>
      </c>
      <c r="K724" s="17">
        <f>'Vulnerability Mapped'!E23</f>
        <v>11</v>
      </c>
      <c r="L724" s="18">
        <f>'Vulnerability Mapped'!H23</f>
        <v>0.35714285699999998</v>
      </c>
      <c r="M724" s="18">
        <f t="shared" si="22"/>
        <v>0.11557578566805538</v>
      </c>
      <c r="N724" s="18">
        <f t="shared" si="23"/>
        <v>6.934547140083322E-2</v>
      </c>
    </row>
    <row r="725" spans="1:14" ht="18" customHeight="1" x14ac:dyDescent="0.2">
      <c r="A725" s="16" t="str">
        <f>'Fish Use'!A50</f>
        <v>CC5</v>
      </c>
      <c r="B725" s="16" t="str">
        <f>'Fish Use'!B50</f>
        <v>Catherine Creek</v>
      </c>
      <c r="C725" s="16" t="str">
        <f>'Fish Use'!D50</f>
        <v>Bull Trout</v>
      </c>
      <c r="D725" s="16" t="str">
        <f>'Fish Use'!E50</f>
        <v>Spawning &amp; Resident</v>
      </c>
      <c r="E725" s="16" t="str">
        <f>'Vulnerability Mapped'!C28</f>
        <v>Side Channel and Wetland Habitat</v>
      </c>
      <c r="F725" s="18">
        <f>'Fish Use'!F50</f>
        <v>0.46629999999999999</v>
      </c>
      <c r="G725" s="18">
        <f>Population!D18</f>
        <v>0.6</v>
      </c>
      <c r="H725" s="19">
        <f>'Limiting Factors'!C64</f>
        <v>3.48</v>
      </c>
      <c r="I725" s="18">
        <f>'Limiting Factors'!D64</f>
        <v>0.65800000000000003</v>
      </c>
      <c r="J725" s="17">
        <f>'Vulnerability Mapped'!D28</f>
        <v>7</v>
      </c>
      <c r="K725" s="17">
        <f>'Vulnerability Mapped'!E28</f>
        <v>7</v>
      </c>
      <c r="L725" s="18">
        <f>'Vulnerability Mapped'!H28</f>
        <v>0.61428571399999998</v>
      </c>
      <c r="M725" s="18">
        <f t="shared" si="22"/>
        <v>0.18847845991233561</v>
      </c>
      <c r="N725" s="18">
        <f t="shared" si="23"/>
        <v>0.11308707594740136</v>
      </c>
    </row>
    <row r="726" spans="1:14" ht="18" customHeight="1" x14ac:dyDescent="0.2">
      <c r="A726" s="16" t="str">
        <f>'Fish Use'!A50</f>
        <v>CC5</v>
      </c>
      <c r="B726" s="16" t="str">
        <f>'Fish Use'!B50</f>
        <v>Catherine Creek</v>
      </c>
      <c r="C726" s="16" t="str">
        <f>'Fish Use'!D50</f>
        <v>Bull Trout</v>
      </c>
      <c r="D726" s="16" t="str">
        <f>'Fish Use'!E50</f>
        <v>Spawning &amp; Resident</v>
      </c>
      <c r="E726" s="16" t="str">
        <f>'Vulnerability Mapped'!C20</f>
        <v>Channel and Habitat Structure</v>
      </c>
      <c r="F726" s="18">
        <f>'Fish Use'!F50</f>
        <v>0.46629999999999999</v>
      </c>
      <c r="G726" s="18">
        <f>Population!D18</f>
        <v>0.6</v>
      </c>
      <c r="H726" s="19">
        <f>'Limiting Factors'!C65</f>
        <v>3.81</v>
      </c>
      <c r="I726" s="18">
        <f>'Limiting Factors'!D65</f>
        <v>0.73224999999999996</v>
      </c>
      <c r="J726" s="17">
        <f>'Vulnerability Mapped'!D20</f>
        <v>3</v>
      </c>
      <c r="K726" s="17">
        <f>'Vulnerability Mapped'!E20</f>
        <v>3</v>
      </c>
      <c r="L726" s="18">
        <f>'Vulnerability Mapped'!H20</f>
        <v>0.87142857100000004</v>
      </c>
      <c r="M726" s="18">
        <f t="shared" si="22"/>
        <v>0.29754769521080793</v>
      </c>
      <c r="N726" s="18">
        <f t="shared" si="23"/>
        <v>0.17852861712648474</v>
      </c>
    </row>
    <row r="727" spans="1:14" ht="18" customHeight="1" x14ac:dyDescent="0.2">
      <c r="A727" s="16" t="str">
        <f>'Fish Use'!A50</f>
        <v>CC5</v>
      </c>
      <c r="B727" s="16" t="str">
        <f>'Fish Use'!B50</f>
        <v>Catherine Creek</v>
      </c>
      <c r="C727" s="16" t="str">
        <f>'Fish Use'!D50</f>
        <v>Bull Trout</v>
      </c>
      <c r="D727" s="16" t="str">
        <f>'Fish Use'!E50</f>
        <v>Spawning &amp; Resident</v>
      </c>
      <c r="E727" s="16" t="str">
        <f>'Vulnerability Mapped'!C22</f>
        <v>Decreased Water Quantity</v>
      </c>
      <c r="F727" s="18">
        <f>'Fish Use'!F50</f>
        <v>0.46629999999999999</v>
      </c>
      <c r="G727" s="18">
        <f>Population!D18</f>
        <v>0.6</v>
      </c>
      <c r="H727" s="19">
        <f>'Limiting Factors'!C72</f>
        <v>3.63</v>
      </c>
      <c r="I727" s="18">
        <f>'Limiting Factors'!D72</f>
        <v>0.69174999999999998</v>
      </c>
      <c r="J727" s="17">
        <f>'Vulnerability Mapped'!D22</f>
        <v>8</v>
      </c>
      <c r="K727" s="17">
        <f>'Vulnerability Mapped'!E22</f>
        <v>8</v>
      </c>
      <c r="L727" s="18">
        <f>'Vulnerability Mapped'!H22</f>
        <v>0.55000000000000004</v>
      </c>
      <c r="M727" s="18">
        <f t="shared" si="22"/>
        <v>0.17740966375000003</v>
      </c>
      <c r="N727" s="18">
        <f t="shared" si="23"/>
        <v>0.10644579825000001</v>
      </c>
    </row>
    <row r="728" spans="1:14" ht="18" customHeight="1" x14ac:dyDescent="0.2">
      <c r="A728" s="16" t="str">
        <f>'Fish Use'!A50</f>
        <v>CC5</v>
      </c>
      <c r="B728" s="16" t="str">
        <f>'Fish Use'!B50</f>
        <v>Catherine Creek</v>
      </c>
      <c r="C728" s="16" t="str">
        <f>'Fish Use'!D50</f>
        <v>Bull Trout</v>
      </c>
      <c r="D728" s="16" t="str">
        <f>'Fish Use'!E50</f>
        <v>Spawning &amp; Resident</v>
      </c>
      <c r="E728" s="16" t="str">
        <f>'Vulnerability Mapped'!C17</f>
        <v>Altered Flow Timing</v>
      </c>
      <c r="F728" s="18">
        <f>'Fish Use'!F50</f>
        <v>0.46629999999999999</v>
      </c>
      <c r="G728" s="18">
        <f>Population!D18</f>
        <v>0.6</v>
      </c>
      <c r="H728" s="19">
        <f>'Limiting Factors'!C73</f>
        <v>2.88</v>
      </c>
      <c r="I728" s="18">
        <f>'Limiting Factors'!D73</f>
        <v>0.52300000000000002</v>
      </c>
      <c r="J728" s="17">
        <f>'Vulnerability Mapped'!D17</f>
        <v>13</v>
      </c>
      <c r="K728" s="17">
        <f>'Vulnerability Mapped'!E17</f>
        <v>13</v>
      </c>
      <c r="L728" s="18">
        <f>'Vulnerability Mapped'!H17</f>
        <v>0.22857142899999999</v>
      </c>
      <c r="M728" s="18">
        <f t="shared" si="22"/>
        <v>5.5742834390232102E-2</v>
      </c>
      <c r="N728" s="18">
        <f t="shared" si="23"/>
        <v>3.3445700634139257E-2</v>
      </c>
    </row>
    <row r="729" spans="1:14" ht="18" customHeight="1" x14ac:dyDescent="0.2">
      <c r="A729" s="16" t="str">
        <f>'Fish Use'!A50</f>
        <v>CC5</v>
      </c>
      <c r="B729" s="16" t="str">
        <f>'Fish Use'!B50</f>
        <v>Catherine Creek</v>
      </c>
      <c r="C729" s="16" t="str">
        <f>'Fish Use'!D50</f>
        <v>Bull Trout</v>
      </c>
      <c r="D729" s="16" t="str">
        <f>'Fish Use'!E50</f>
        <v>Spawning &amp; Resident</v>
      </c>
      <c r="E729" s="16" t="str">
        <f>'Vulnerability Mapped'!C21</f>
        <v>Decreased Sediment Quantity</v>
      </c>
      <c r="F729" s="18">
        <f>'Fish Use'!F50</f>
        <v>0.46629999999999999</v>
      </c>
      <c r="G729" s="18">
        <f>Population!D18</f>
        <v>0.6</v>
      </c>
      <c r="H729" s="19">
        <f>'Limiting Factors'!C66</f>
        <v>3.44</v>
      </c>
      <c r="I729" s="18">
        <f>'Limiting Factors'!D66</f>
        <v>0.64900000000000002</v>
      </c>
      <c r="J729" s="17">
        <f>'Vulnerability Mapped'!D21</f>
        <v>5</v>
      </c>
      <c r="K729" s="17">
        <f>'Vulnerability Mapped'!E21</f>
        <v>5</v>
      </c>
      <c r="L729" s="18">
        <f>'Vulnerability Mapped'!H21</f>
        <v>0.74285714300000005</v>
      </c>
      <c r="M729" s="18">
        <f t="shared" si="22"/>
        <v>0.22480989147180414</v>
      </c>
      <c r="N729" s="18">
        <f t="shared" si="23"/>
        <v>0.13488593488308248</v>
      </c>
    </row>
    <row r="730" spans="1:14" ht="18" customHeight="1" x14ac:dyDescent="0.2">
      <c r="A730" s="16" t="str">
        <f>'Fish Use'!A50</f>
        <v>CC5</v>
      </c>
      <c r="B730" s="16" t="str">
        <f>'Fish Use'!B50</f>
        <v>Catherine Creek</v>
      </c>
      <c r="C730" s="16" t="str">
        <f>'Fish Use'!D50</f>
        <v>Bull Trout</v>
      </c>
      <c r="D730" s="16" t="str">
        <f>'Fish Use'!E50</f>
        <v>Spawning &amp; Resident</v>
      </c>
      <c r="E730" s="16" t="str">
        <f>'Vulnerability Mapped'!C24</f>
        <v>Increased Sediment Quantity</v>
      </c>
      <c r="F730" s="18">
        <f>'Fish Use'!F50</f>
        <v>0.46629999999999999</v>
      </c>
      <c r="G730" s="18">
        <f>Population!D18</f>
        <v>0.6</v>
      </c>
      <c r="H730" s="19">
        <f>'Limiting Factors'!C67</f>
        <v>3.37</v>
      </c>
      <c r="I730" s="18">
        <f>'Limiting Factors'!D67</f>
        <v>0.63324999999999998</v>
      </c>
      <c r="J730" s="17">
        <f>'Vulnerability Mapped'!D24</f>
        <v>6</v>
      </c>
      <c r="K730" s="17">
        <f>'Vulnerability Mapped'!E24</f>
        <v>6</v>
      </c>
      <c r="L730" s="18">
        <f>'Vulnerability Mapped'!H24</f>
        <v>0.678571429</v>
      </c>
      <c r="M730" s="18">
        <f t="shared" si="22"/>
        <v>0.20037160816226476</v>
      </c>
      <c r="N730" s="18">
        <f t="shared" si="23"/>
        <v>0.12022296489735886</v>
      </c>
    </row>
    <row r="731" spans="1:14" ht="18" customHeight="1" x14ac:dyDescent="0.2">
      <c r="A731" s="16" t="str">
        <f>'Fish Use'!A50</f>
        <v>CC5</v>
      </c>
      <c r="B731" s="16" t="str">
        <f>'Fish Use'!B50</f>
        <v>Catherine Creek</v>
      </c>
      <c r="C731" s="16" t="str">
        <f>'Fish Use'!D50</f>
        <v>Bull Trout</v>
      </c>
      <c r="D731" s="16" t="str">
        <f>'Fish Use'!E50</f>
        <v>Spawning &amp; Resident</v>
      </c>
      <c r="E731" s="16" t="str">
        <f>'Vulnerability Mapped'!C29</f>
        <v>Summer Water Temperature</v>
      </c>
      <c r="F731" s="18">
        <f>'Fish Use'!F50</f>
        <v>0.46629999999999999</v>
      </c>
      <c r="G731" s="18">
        <f>Population!D18</f>
        <v>0.6</v>
      </c>
      <c r="H731" s="19">
        <f>'Limiting Factors'!C74</f>
        <v>3.56</v>
      </c>
      <c r="I731" s="18">
        <f>'Limiting Factors'!D74</f>
        <v>0.67600000000000005</v>
      </c>
      <c r="J731" s="17">
        <f>'Vulnerability Mapped'!D29</f>
        <v>1</v>
      </c>
      <c r="K731" s="17">
        <f>'Vulnerability Mapped'!E29</f>
        <v>1</v>
      </c>
      <c r="L731" s="18">
        <f>'Vulnerability Mapped'!H29</f>
        <v>1</v>
      </c>
      <c r="M731" s="18">
        <f t="shared" si="22"/>
        <v>0.31521880000000002</v>
      </c>
      <c r="N731" s="18">
        <f t="shared" si="23"/>
        <v>0.18913128000000001</v>
      </c>
    </row>
    <row r="732" spans="1:14" ht="18" customHeight="1" x14ac:dyDescent="0.2">
      <c r="A732" s="16" t="str">
        <f>'Fish Use'!A50</f>
        <v>CC5</v>
      </c>
      <c r="B732" s="16" t="str">
        <f>'Fish Use'!B50</f>
        <v>Catherine Creek</v>
      </c>
      <c r="C732" s="16" t="str">
        <f>'Fish Use'!D50</f>
        <v>Bull Trout</v>
      </c>
      <c r="D732" s="16" t="str">
        <f>'Fish Use'!E50</f>
        <v>Spawning &amp; Resident</v>
      </c>
      <c r="E732" s="16" t="str">
        <f>'Vulnerability Mapped'!C31</f>
        <v>Winter Water Temperature</v>
      </c>
      <c r="F732" s="18">
        <f>'Fish Use'!F50</f>
        <v>0.46629999999999999</v>
      </c>
      <c r="G732" s="18">
        <f>Population!D18</f>
        <v>0.6</v>
      </c>
      <c r="H732" s="19">
        <f>'Limiting Factors'!C75</f>
        <v>3.42</v>
      </c>
      <c r="I732" s="18">
        <f>'Limiting Factors'!D75</f>
        <v>0.64449999999999996</v>
      </c>
      <c r="J732" s="17">
        <f>'Vulnerability Mapped'!D31</f>
        <v>12</v>
      </c>
      <c r="K732" s="17">
        <f>'Vulnerability Mapped'!E31</f>
        <v>12</v>
      </c>
      <c r="L732" s="18">
        <f>'Vulnerability Mapped'!H31</f>
        <v>0.29285714299999999</v>
      </c>
      <c r="M732" s="18">
        <f t="shared" si="22"/>
        <v>8.8012459685790051E-2</v>
      </c>
      <c r="N732" s="18">
        <f t="shared" si="23"/>
        <v>5.2807475811474026E-2</v>
      </c>
    </row>
    <row r="733" spans="1:14" ht="18" customHeight="1" x14ac:dyDescent="0.2">
      <c r="A733" s="16" t="str">
        <f>'Fish Use'!A50</f>
        <v>CC5</v>
      </c>
      <c r="B733" s="16" t="str">
        <f>'Fish Use'!B50</f>
        <v>Catherine Creek</v>
      </c>
      <c r="C733" s="16" t="str">
        <f>'Fish Use'!D50</f>
        <v>Bull Trout</v>
      </c>
      <c r="D733" s="16" t="str">
        <f>'Fish Use'!E50</f>
        <v>Spawning &amp; Resident</v>
      </c>
      <c r="E733" s="16" t="str">
        <f>'Vulnerability Mapped'!C30</f>
        <v>Water Quality</v>
      </c>
      <c r="F733" s="18">
        <f>'Fish Use'!F50</f>
        <v>0.46629999999999999</v>
      </c>
      <c r="G733" s="18">
        <f>Population!D18</f>
        <v>0.6</v>
      </c>
      <c r="H733" s="19">
        <f>'Limiting Factors'!C76</f>
        <v>2.88</v>
      </c>
      <c r="I733" s="18">
        <f>'Limiting Factors'!D76</f>
        <v>0.52300000000000002</v>
      </c>
      <c r="J733" s="17">
        <f>'Vulnerability Mapped'!D30</f>
        <v>15</v>
      </c>
      <c r="K733" s="17">
        <f>'Vulnerability Mapped'!E30</f>
        <v>15</v>
      </c>
      <c r="L733" s="18">
        <f>'Vulnerability Mapped'!H30</f>
        <v>0.1</v>
      </c>
      <c r="M733" s="18">
        <f t="shared" si="22"/>
        <v>2.4387490000000001E-2</v>
      </c>
      <c r="N733" s="18">
        <f t="shared" si="23"/>
        <v>1.4632493999999999E-2</v>
      </c>
    </row>
    <row r="734" spans="1:14" ht="18" customHeight="1" x14ac:dyDescent="0.2">
      <c r="A734" s="16" t="str">
        <f>'Fish Use'!A50</f>
        <v>CC5</v>
      </c>
      <c r="B734" s="16" t="str">
        <f>'Fish Use'!B50</f>
        <v>Catherine Creek</v>
      </c>
      <c r="C734" s="16" t="str">
        <f>'Fish Use'!D50</f>
        <v>Bull Trout</v>
      </c>
      <c r="D734" s="16" t="str">
        <f>'Fish Use'!E50</f>
        <v>Spawning &amp; Resident</v>
      </c>
      <c r="E734" s="16" t="str">
        <f>'Vulnerability Mapped'!C26</f>
        <v>Predation</v>
      </c>
      <c r="F734" s="18">
        <f>'Fish Use'!F50</f>
        <v>0.46629999999999999</v>
      </c>
      <c r="G734" s="18">
        <f>Population!D18</f>
        <v>0.6</v>
      </c>
      <c r="H734" s="19">
        <f>'Limiting Factors'!C69</f>
        <v>3.68</v>
      </c>
      <c r="I734" s="18">
        <f>'Limiting Factors'!D69</f>
        <v>0.70299999999999996</v>
      </c>
      <c r="J734" s="17">
        <f>'Vulnerability Mapped'!D26</f>
        <v>9</v>
      </c>
      <c r="K734" s="17">
        <f>'Vulnerability Mapped'!E26</f>
        <v>9</v>
      </c>
      <c r="L734" s="18">
        <f>'Vulnerability Mapped'!H26</f>
        <v>0.485714286</v>
      </c>
      <c r="M734" s="18">
        <f t="shared" si="22"/>
        <v>0.15922146580794538</v>
      </c>
      <c r="N734" s="18">
        <f t="shared" si="23"/>
        <v>9.5532879484767227E-2</v>
      </c>
    </row>
    <row r="735" spans="1:14" ht="18" customHeight="1" x14ac:dyDescent="0.2">
      <c r="A735" s="16" t="str">
        <f>'Fish Use'!A50</f>
        <v>CC5</v>
      </c>
      <c r="B735" s="16" t="str">
        <f>'Fish Use'!B50</f>
        <v>Catherine Creek</v>
      </c>
      <c r="C735" s="16" t="str">
        <f>'Fish Use'!D50</f>
        <v>Bull Trout</v>
      </c>
      <c r="D735" s="16" t="str">
        <f>'Fish Use'!E50</f>
        <v>Spawning &amp; Resident</v>
      </c>
      <c r="E735" s="16" t="str">
        <f>'Vulnerability Mapped'!C18</f>
        <v>Altered Primary Productivity</v>
      </c>
      <c r="F735" s="18">
        <f>'Fish Use'!F50</f>
        <v>0.46629999999999999</v>
      </c>
      <c r="G735" s="18">
        <f>Population!D18</f>
        <v>0.6</v>
      </c>
      <c r="H735" s="19">
        <f>'Limiting Factors'!C70</f>
        <v>2.71</v>
      </c>
      <c r="I735" s="18">
        <f>'Limiting Factors'!D70</f>
        <v>0.48475000000000001</v>
      </c>
      <c r="J735" s="17">
        <f>'Vulnerability Mapped'!D18</f>
        <v>14</v>
      </c>
      <c r="K735" s="17">
        <f>'Vulnerability Mapped'!E18</f>
        <v>14</v>
      </c>
      <c r="L735" s="18">
        <f>'Vulnerability Mapped'!H18</f>
        <v>0.164285714</v>
      </c>
      <c r="M735" s="18">
        <f t="shared" si="22"/>
        <v>3.7134966185417451E-2</v>
      </c>
      <c r="N735" s="18">
        <f t="shared" si="23"/>
        <v>2.2280979711250471E-2</v>
      </c>
    </row>
    <row r="736" spans="1:14" ht="18" customHeight="1" x14ac:dyDescent="0.2">
      <c r="A736" s="16" t="str">
        <f>'Fish Use'!A50</f>
        <v>CC5</v>
      </c>
      <c r="B736" s="16" t="str">
        <f>'Fish Use'!B50</f>
        <v>Catherine Creek</v>
      </c>
      <c r="C736" s="16" t="str">
        <f>'Fish Use'!D50</f>
        <v>Bull Trout</v>
      </c>
      <c r="D736" s="16" t="str">
        <f>'Fish Use'!E50</f>
        <v>Spawning &amp; Resident</v>
      </c>
      <c r="E736" s="16" t="str">
        <f>'Vulnerability Mapped'!C25</f>
        <v>Non-Native Species Interactions and Competition</v>
      </c>
      <c r="F736" s="18">
        <f>'Fish Use'!F50</f>
        <v>0.46629999999999999</v>
      </c>
      <c r="G736" s="18">
        <f>Population!D18</f>
        <v>0.6</v>
      </c>
      <c r="H736" s="19">
        <f>'Limiting Factors'!C71</f>
        <v>1.59</v>
      </c>
      <c r="I736" s="18">
        <f>'Limiting Factors'!D71</f>
        <v>0.23275000000000001</v>
      </c>
      <c r="J736" s="17">
        <f>'Vulnerability Mapped'!D25</f>
        <v>2</v>
      </c>
      <c r="K736" s="17">
        <f>'Vulnerability Mapped'!E25</f>
        <v>2</v>
      </c>
      <c r="L736" s="18">
        <f>'Vulnerability Mapped'!H25</f>
        <v>0.93571428599999995</v>
      </c>
      <c r="M736" s="18">
        <f t="shared" si="22"/>
        <v>0.10155431128100895</v>
      </c>
      <c r="N736" s="18">
        <f t="shared" si="23"/>
        <v>6.0932586768605364E-2</v>
      </c>
    </row>
    <row r="737" spans="1:14" ht="18" customHeight="1" x14ac:dyDescent="0.2">
      <c r="A737" s="16" t="str">
        <f>'Fish Use'!A51</f>
        <v>CC5</v>
      </c>
      <c r="B737" s="16" t="str">
        <f>'Fish Use'!B51</f>
        <v>Catherine Creek</v>
      </c>
      <c r="C737" s="16" t="str">
        <f>'Fish Use'!D51</f>
        <v>Bull Trout</v>
      </c>
      <c r="D737" s="16" t="str">
        <f>'Fish Use'!E51</f>
        <v>FMO</v>
      </c>
      <c r="E737" s="16" t="str">
        <f>'Vulnerability Mapped'!C4</f>
        <v>Anthropogenic Barriers</v>
      </c>
      <c r="F737" s="18">
        <f>'Fish Use'!F51</f>
        <v>0.46629999999999999</v>
      </c>
      <c r="G737" s="18">
        <f>Population!D19</f>
        <v>0.4</v>
      </c>
      <c r="H737" s="19">
        <f>'Limiting Factors'!C68</f>
        <v>3.91</v>
      </c>
      <c r="I737" s="18">
        <f>'Limiting Factors'!D68</f>
        <v>0.75475000000000003</v>
      </c>
      <c r="J737" s="17">
        <f>'Vulnerability Mapped'!D4</f>
        <v>3</v>
      </c>
      <c r="K737" s="17">
        <f>'Vulnerability Mapped'!E4</f>
        <v>3</v>
      </c>
      <c r="L737" s="18">
        <f>'Vulnerability Mapped'!H4</f>
        <v>0.87142857100000004</v>
      </c>
      <c r="M737" s="18">
        <f t="shared" si="22"/>
        <v>0.30669050592059716</v>
      </c>
      <c r="N737" s="18">
        <f t="shared" si="23"/>
        <v>0.12267620236823887</v>
      </c>
    </row>
    <row r="738" spans="1:14" ht="18" customHeight="1" x14ac:dyDescent="0.2">
      <c r="A738" s="16" t="str">
        <f>'Fish Use'!A51</f>
        <v>CC5</v>
      </c>
      <c r="B738" s="16" t="str">
        <f>'Fish Use'!B51</f>
        <v>Catherine Creek</v>
      </c>
      <c r="C738" s="16" t="str">
        <f>'Fish Use'!D51</f>
        <v>Bull Trout</v>
      </c>
      <c r="D738" s="16" t="str">
        <f>'Fish Use'!E51</f>
        <v>FMO</v>
      </c>
      <c r="E738" s="16" t="str">
        <f>'Vulnerability Mapped'!C12</f>
        <v>Riparian Condition</v>
      </c>
      <c r="F738" s="18">
        <f>'Fish Use'!F51</f>
        <v>0.46629999999999999</v>
      </c>
      <c r="G738" s="18">
        <f>Population!D19</f>
        <v>0.4</v>
      </c>
      <c r="H738" s="19">
        <f>'Limiting Factors'!C62</f>
        <v>3.78</v>
      </c>
      <c r="I738" s="18">
        <f>'Limiting Factors'!D62</f>
        <v>0.72550000000000003</v>
      </c>
      <c r="J738" s="17">
        <f>'Vulnerability Mapped'!D12</f>
        <v>5</v>
      </c>
      <c r="K738" s="17">
        <f>'Vulnerability Mapped'!E12</f>
        <v>5</v>
      </c>
      <c r="L738" s="18">
        <f>'Vulnerability Mapped'!H12</f>
        <v>0.74285714300000005</v>
      </c>
      <c r="M738" s="18">
        <f t="shared" si="22"/>
        <v>0.25130905433404299</v>
      </c>
      <c r="N738" s="18">
        <f t="shared" si="23"/>
        <v>0.1005236217336172</v>
      </c>
    </row>
    <row r="739" spans="1:14" ht="18" customHeight="1" x14ac:dyDescent="0.2">
      <c r="A739" s="16" t="str">
        <f>'Fish Use'!A51</f>
        <v>CC5</v>
      </c>
      <c r="B739" s="16" t="str">
        <f>'Fish Use'!B51</f>
        <v>Catherine Creek</v>
      </c>
      <c r="C739" s="16" t="str">
        <f>'Fish Use'!D51</f>
        <v>Bull Trout</v>
      </c>
      <c r="D739" s="16" t="str">
        <f>'Fish Use'!E51</f>
        <v>FMO</v>
      </c>
      <c r="E739" s="16" t="str">
        <f>'Vulnerability Mapped'!C8</f>
        <v>Floodplain Condition</v>
      </c>
      <c r="F739" s="18">
        <f>'Fish Use'!F51</f>
        <v>0.46629999999999999</v>
      </c>
      <c r="G739" s="18">
        <f>Population!D19</f>
        <v>0.4</v>
      </c>
      <c r="H739" s="19">
        <f>'Limiting Factors'!C63</f>
        <v>3.64</v>
      </c>
      <c r="I739" s="18">
        <f>'Limiting Factors'!D63</f>
        <v>0.69399999999999995</v>
      </c>
      <c r="J739" s="17">
        <f>'Vulnerability Mapped'!D8</f>
        <v>9</v>
      </c>
      <c r="K739" s="17">
        <f>'Vulnerability Mapped'!E8</f>
        <v>9</v>
      </c>
      <c r="L739" s="18">
        <f>'Vulnerability Mapped'!H8</f>
        <v>0.485714286</v>
      </c>
      <c r="M739" s="18">
        <f t="shared" si="22"/>
        <v>0.15718306866388917</v>
      </c>
      <c r="N739" s="18">
        <f t="shared" si="23"/>
        <v>6.2873227465555667E-2</v>
      </c>
    </row>
    <row r="740" spans="1:14" ht="18" customHeight="1" x14ac:dyDescent="0.2">
      <c r="A740" s="16" t="str">
        <f>'Fish Use'!A51</f>
        <v>CC5</v>
      </c>
      <c r="B740" s="16" t="str">
        <f>'Fish Use'!B51</f>
        <v>Catherine Creek</v>
      </c>
      <c r="C740" s="16" t="str">
        <f>'Fish Use'!D51</f>
        <v>Bull Trout</v>
      </c>
      <c r="D740" s="16" t="str">
        <f>'Fish Use'!E51</f>
        <v>FMO</v>
      </c>
      <c r="E740" s="16" t="str">
        <f>'Vulnerability Mapped'!C13</f>
        <v>Side Channel and Wetland Habitat</v>
      </c>
      <c r="F740" s="18">
        <f>'Fish Use'!F51</f>
        <v>0.46629999999999999</v>
      </c>
      <c r="G740" s="18">
        <f>Population!D19</f>
        <v>0.4</v>
      </c>
      <c r="H740" s="19">
        <f>'Limiting Factors'!C64</f>
        <v>3.48</v>
      </c>
      <c r="I740" s="18">
        <f>'Limiting Factors'!D64</f>
        <v>0.65800000000000003</v>
      </c>
      <c r="J740" s="17">
        <f>'Vulnerability Mapped'!D13</f>
        <v>8</v>
      </c>
      <c r="K740" s="17">
        <f>'Vulnerability Mapped'!E13</f>
        <v>8</v>
      </c>
      <c r="L740" s="18">
        <f>'Vulnerability Mapped'!H13</f>
        <v>0.55000000000000004</v>
      </c>
      <c r="M740" s="18">
        <f t="shared" si="22"/>
        <v>0.16875397000000003</v>
      </c>
      <c r="N740" s="18">
        <f t="shared" si="23"/>
        <v>6.7501588000000015E-2</v>
      </c>
    </row>
    <row r="741" spans="1:14" ht="18" customHeight="1" x14ac:dyDescent="0.2">
      <c r="A741" s="16" t="str">
        <f>'Fish Use'!A51</f>
        <v>CC5</v>
      </c>
      <c r="B741" s="16" t="str">
        <f>'Fish Use'!B51</f>
        <v>Catherine Creek</v>
      </c>
      <c r="C741" s="16" t="str">
        <f>'Fish Use'!D51</f>
        <v>Bull Trout</v>
      </c>
      <c r="D741" s="16" t="str">
        <f>'Fish Use'!E51</f>
        <v>FMO</v>
      </c>
      <c r="E741" s="16" t="str">
        <f>'Vulnerability Mapped'!C5</f>
        <v>Channel and Habitat Structure</v>
      </c>
      <c r="F741" s="18">
        <f>'Fish Use'!F51</f>
        <v>0.46629999999999999</v>
      </c>
      <c r="G741" s="18">
        <f>Population!D19</f>
        <v>0.4</v>
      </c>
      <c r="H741" s="19">
        <f>'Limiting Factors'!C65</f>
        <v>3.81</v>
      </c>
      <c r="I741" s="18">
        <f>'Limiting Factors'!D65</f>
        <v>0.73224999999999996</v>
      </c>
      <c r="J741" s="17">
        <f>'Vulnerability Mapped'!D5</f>
        <v>4</v>
      </c>
      <c r="K741" s="17">
        <f>'Vulnerability Mapped'!E5</f>
        <v>4</v>
      </c>
      <c r="L741" s="18">
        <f>'Vulnerability Mapped'!H5</f>
        <v>0.80714285699999999</v>
      </c>
      <c r="M741" s="18">
        <f t="shared" si="22"/>
        <v>0.27559745548693593</v>
      </c>
      <c r="N741" s="18">
        <f t="shared" si="23"/>
        <v>0.11023898219477438</v>
      </c>
    </row>
    <row r="742" spans="1:14" ht="18" customHeight="1" x14ac:dyDescent="0.2">
      <c r="A742" s="16" t="str">
        <f>'Fish Use'!A51</f>
        <v>CC5</v>
      </c>
      <c r="B742" s="16" t="str">
        <f>'Fish Use'!B51</f>
        <v>Catherine Creek</v>
      </c>
      <c r="C742" s="16" t="str">
        <f>'Fish Use'!D51</f>
        <v>Bull Trout</v>
      </c>
      <c r="D742" s="16" t="str">
        <f>'Fish Use'!E51</f>
        <v>FMO</v>
      </c>
      <c r="E742" s="16" t="str">
        <f>'Vulnerability Mapped'!C7</f>
        <v>Decreased Water Quantity</v>
      </c>
      <c r="F742" s="18">
        <f>'Fish Use'!F51</f>
        <v>0.46629999999999999</v>
      </c>
      <c r="G742" s="18">
        <f>Population!D19</f>
        <v>0.4</v>
      </c>
      <c r="H742" s="19">
        <f>'Limiting Factors'!C72</f>
        <v>3.63</v>
      </c>
      <c r="I742" s="18">
        <f>'Limiting Factors'!D72</f>
        <v>0.69174999999999998</v>
      </c>
      <c r="J742" s="17">
        <f>'Vulnerability Mapped'!D7</f>
        <v>2</v>
      </c>
      <c r="K742" s="17">
        <f>'Vulnerability Mapped'!E7</f>
        <v>2</v>
      </c>
      <c r="L742" s="18">
        <f>'Vulnerability Mapped'!H7</f>
        <v>0.93571428599999995</v>
      </c>
      <c r="M742" s="18">
        <f t="shared" si="22"/>
        <v>0.30182683062787513</v>
      </c>
      <c r="N742" s="18">
        <f t="shared" si="23"/>
        <v>0.12073073225115005</v>
      </c>
    </row>
    <row r="743" spans="1:14" ht="18" customHeight="1" x14ac:dyDescent="0.2">
      <c r="A743" s="16" t="str">
        <f>'Fish Use'!A51</f>
        <v>CC5</v>
      </c>
      <c r="B743" s="16" t="str">
        <f>'Fish Use'!B51</f>
        <v>Catherine Creek</v>
      </c>
      <c r="C743" s="16" t="str">
        <f>'Fish Use'!D51</f>
        <v>Bull Trout</v>
      </c>
      <c r="D743" s="16" t="str">
        <f>'Fish Use'!E51</f>
        <v>FMO</v>
      </c>
      <c r="E743" s="16" t="str">
        <f>'Vulnerability Mapped'!C2</f>
        <v>Altered Flow Timing</v>
      </c>
      <c r="F743" s="18">
        <f>'Fish Use'!F51</f>
        <v>0.46629999999999999</v>
      </c>
      <c r="G743" s="18">
        <f>Population!D19</f>
        <v>0.4</v>
      </c>
      <c r="H743" s="19">
        <f>'Limiting Factors'!C73</f>
        <v>2.88</v>
      </c>
      <c r="I743" s="18">
        <f>'Limiting Factors'!D73</f>
        <v>0.52300000000000002</v>
      </c>
      <c r="J743" s="17">
        <f>'Vulnerability Mapped'!D2</f>
        <v>11</v>
      </c>
      <c r="K743" s="17">
        <f>'Vulnerability Mapped'!E2</f>
        <v>11</v>
      </c>
      <c r="L743" s="18">
        <f>'Vulnerability Mapped'!H2</f>
        <v>0.35714285699999998</v>
      </c>
      <c r="M743" s="18">
        <f t="shared" si="22"/>
        <v>8.7098178536589299E-2</v>
      </c>
      <c r="N743" s="18">
        <f t="shared" si="23"/>
        <v>3.483927141463572E-2</v>
      </c>
    </row>
    <row r="744" spans="1:14" ht="18" customHeight="1" x14ac:dyDescent="0.2">
      <c r="A744" s="16" t="str">
        <f>'Fish Use'!A51</f>
        <v>CC5</v>
      </c>
      <c r="B744" s="16" t="str">
        <f>'Fish Use'!B51</f>
        <v>Catherine Creek</v>
      </c>
      <c r="C744" s="16" t="str">
        <f>'Fish Use'!D51</f>
        <v>Bull Trout</v>
      </c>
      <c r="D744" s="16" t="str">
        <f>'Fish Use'!E51</f>
        <v>FMO</v>
      </c>
      <c r="E744" s="16" t="str">
        <f>'Vulnerability Mapped'!C6</f>
        <v>Decreased Sediment Quantity</v>
      </c>
      <c r="F744" s="18">
        <f>'Fish Use'!F51</f>
        <v>0.46629999999999999</v>
      </c>
      <c r="G744" s="18">
        <f>Population!D19</f>
        <v>0.4</v>
      </c>
      <c r="H744" s="19">
        <f>'Limiting Factors'!C66</f>
        <v>3.44</v>
      </c>
      <c r="I744" s="18">
        <f>'Limiting Factors'!D66</f>
        <v>0.64900000000000002</v>
      </c>
      <c r="J744" s="17">
        <f>'Vulnerability Mapped'!D6</f>
        <v>13</v>
      </c>
      <c r="K744" s="17">
        <f>'Vulnerability Mapped'!E6</f>
        <v>13</v>
      </c>
      <c r="L744" s="18">
        <f>'Vulnerability Mapped'!H6</f>
        <v>0.22857142899999999</v>
      </c>
      <c r="M744" s="18">
        <f t="shared" si="22"/>
        <v>6.9172274415412308E-2</v>
      </c>
      <c r="N744" s="18">
        <f t="shared" si="23"/>
        <v>2.7668909766164925E-2</v>
      </c>
    </row>
    <row r="745" spans="1:14" ht="18" customHeight="1" x14ac:dyDescent="0.2">
      <c r="A745" s="16" t="str">
        <f>'Fish Use'!A51</f>
        <v>CC5</v>
      </c>
      <c r="B745" s="16" t="str">
        <f>'Fish Use'!B51</f>
        <v>Catherine Creek</v>
      </c>
      <c r="C745" s="16" t="str">
        <f>'Fish Use'!D51</f>
        <v>Bull Trout</v>
      </c>
      <c r="D745" s="16" t="str">
        <f>'Fish Use'!E51</f>
        <v>FMO</v>
      </c>
      <c r="E745" s="16" t="str">
        <f>'Vulnerability Mapped'!C9</f>
        <v>Increased Sediment Quantity</v>
      </c>
      <c r="F745" s="18">
        <f>'Fish Use'!F51</f>
        <v>0.46629999999999999</v>
      </c>
      <c r="G745" s="18">
        <f>Population!D19</f>
        <v>0.4</v>
      </c>
      <c r="H745" s="19">
        <f>'Limiting Factors'!C67</f>
        <v>3.37</v>
      </c>
      <c r="I745" s="18">
        <f>'Limiting Factors'!D67</f>
        <v>0.63324999999999998</v>
      </c>
      <c r="J745" s="17">
        <f>'Vulnerability Mapped'!D9</f>
        <v>14</v>
      </c>
      <c r="K745" s="17">
        <f>'Vulnerability Mapped'!E9</f>
        <v>14</v>
      </c>
      <c r="L745" s="18">
        <f>'Vulnerability Mapped'!H9</f>
        <v>0.164285714</v>
      </c>
      <c r="M745" s="18">
        <f t="shared" si="22"/>
        <v>4.8511020808490152E-2</v>
      </c>
      <c r="N745" s="18">
        <f t="shared" si="23"/>
        <v>1.9404408323396061E-2</v>
      </c>
    </row>
    <row r="746" spans="1:14" ht="18" customHeight="1" x14ac:dyDescent="0.2">
      <c r="A746" s="16" t="str">
        <f>'Fish Use'!A51</f>
        <v>CC5</v>
      </c>
      <c r="B746" s="16" t="str">
        <f>'Fish Use'!B51</f>
        <v>Catherine Creek</v>
      </c>
      <c r="C746" s="16" t="str">
        <f>'Fish Use'!D51</f>
        <v>Bull Trout</v>
      </c>
      <c r="D746" s="16" t="str">
        <f>'Fish Use'!E51</f>
        <v>FMO</v>
      </c>
      <c r="E746" s="16" t="str">
        <f>'Vulnerability Mapped'!C14</f>
        <v>Summer Water Temperature</v>
      </c>
      <c r="F746" s="18">
        <f>'Fish Use'!F51</f>
        <v>0.46629999999999999</v>
      </c>
      <c r="G746" s="18">
        <f>Population!D19</f>
        <v>0.4</v>
      </c>
      <c r="H746" s="19">
        <f>'Limiting Factors'!C74</f>
        <v>3.56</v>
      </c>
      <c r="I746" s="18">
        <f>'Limiting Factors'!D74</f>
        <v>0.67600000000000005</v>
      </c>
      <c r="J746" s="17">
        <f>'Vulnerability Mapped'!D14</f>
        <v>1</v>
      </c>
      <c r="K746" s="17">
        <f>'Vulnerability Mapped'!E14</f>
        <v>1</v>
      </c>
      <c r="L746" s="18">
        <f>'Vulnerability Mapped'!H14</f>
        <v>1</v>
      </c>
      <c r="M746" s="18">
        <f t="shared" si="22"/>
        <v>0.31521880000000002</v>
      </c>
      <c r="N746" s="18">
        <f t="shared" si="23"/>
        <v>0.12608752000000001</v>
      </c>
    </row>
    <row r="747" spans="1:14" ht="18" customHeight="1" x14ac:dyDescent="0.2">
      <c r="A747" s="16" t="str">
        <f>'Fish Use'!A51</f>
        <v>CC5</v>
      </c>
      <c r="B747" s="16" t="str">
        <f>'Fish Use'!B51</f>
        <v>Catherine Creek</v>
      </c>
      <c r="C747" s="16" t="str">
        <f>'Fish Use'!D51</f>
        <v>Bull Trout</v>
      </c>
      <c r="D747" s="16" t="str">
        <f>'Fish Use'!E51</f>
        <v>FMO</v>
      </c>
      <c r="E747" s="16" t="str">
        <f>'Vulnerability Mapped'!C16</f>
        <v>Winter Water Temperature</v>
      </c>
      <c r="F747" s="18">
        <f>'Fish Use'!F51</f>
        <v>0.46629999999999999</v>
      </c>
      <c r="G747" s="18">
        <f>Population!D19</f>
        <v>0.4</v>
      </c>
      <c r="H747" s="19">
        <f>'Limiting Factors'!C75</f>
        <v>3.42</v>
      </c>
      <c r="I747" s="18">
        <f>'Limiting Factors'!D75</f>
        <v>0.64449999999999996</v>
      </c>
      <c r="J747" s="17">
        <f>'Vulnerability Mapped'!D16</f>
        <v>15</v>
      </c>
      <c r="K747" s="17">
        <f>'Vulnerability Mapped'!E16</f>
        <v>15</v>
      </c>
      <c r="L747" s="18">
        <f>'Vulnerability Mapped'!H16</f>
        <v>0.1</v>
      </c>
      <c r="M747" s="18">
        <f t="shared" si="22"/>
        <v>3.0053035000000002E-2</v>
      </c>
      <c r="N747" s="18">
        <f t="shared" si="23"/>
        <v>1.2021214000000002E-2</v>
      </c>
    </row>
    <row r="748" spans="1:14" ht="18" customHeight="1" x14ac:dyDescent="0.2">
      <c r="A748" s="16" t="str">
        <f>'Fish Use'!A51</f>
        <v>CC5</v>
      </c>
      <c r="B748" s="16" t="str">
        <f>'Fish Use'!B51</f>
        <v>Catherine Creek</v>
      </c>
      <c r="C748" s="16" t="str">
        <f>'Fish Use'!D51</f>
        <v>Bull Trout</v>
      </c>
      <c r="D748" s="16" t="str">
        <f>'Fish Use'!E51</f>
        <v>FMO</v>
      </c>
      <c r="E748" s="16" t="str">
        <f>'Vulnerability Mapped'!C15</f>
        <v>Water Quality</v>
      </c>
      <c r="F748" s="18">
        <f>'Fish Use'!F51</f>
        <v>0.46629999999999999</v>
      </c>
      <c r="G748" s="18">
        <f>Population!D19</f>
        <v>0.4</v>
      </c>
      <c r="H748" s="19">
        <f>'Limiting Factors'!C76</f>
        <v>2.88</v>
      </c>
      <c r="I748" s="18">
        <f>'Limiting Factors'!D76</f>
        <v>0.52300000000000002</v>
      </c>
      <c r="J748" s="17">
        <f>'Vulnerability Mapped'!D15</f>
        <v>6</v>
      </c>
      <c r="K748" s="17">
        <f>'Vulnerability Mapped'!E15</f>
        <v>6</v>
      </c>
      <c r="L748" s="18">
        <f>'Vulnerability Mapped'!H15</f>
        <v>0.678571429</v>
      </c>
      <c r="M748" s="18">
        <f t="shared" si="22"/>
        <v>0.16548653939023211</v>
      </c>
      <c r="N748" s="18">
        <f t="shared" si="23"/>
        <v>6.6194615756092853E-2</v>
      </c>
    </row>
    <row r="749" spans="1:14" ht="18" customHeight="1" x14ac:dyDescent="0.2">
      <c r="A749" s="16" t="str">
        <f>'Fish Use'!A51</f>
        <v>CC5</v>
      </c>
      <c r="B749" s="16" t="str">
        <f>'Fish Use'!B51</f>
        <v>Catherine Creek</v>
      </c>
      <c r="C749" s="16" t="str">
        <f>'Fish Use'!D51</f>
        <v>Bull Trout</v>
      </c>
      <c r="D749" s="16" t="str">
        <f>'Fish Use'!E51</f>
        <v>FMO</v>
      </c>
      <c r="E749" s="16" t="str">
        <f>'Vulnerability Mapped'!C11</f>
        <v>Predation</v>
      </c>
      <c r="F749" s="18">
        <f>'Fish Use'!F51</f>
        <v>0.46629999999999999</v>
      </c>
      <c r="G749" s="18">
        <f>Population!D19</f>
        <v>0.4</v>
      </c>
      <c r="H749" s="19">
        <f>'Limiting Factors'!C69</f>
        <v>3.68</v>
      </c>
      <c r="I749" s="18">
        <f>'Limiting Factors'!D69</f>
        <v>0.70299999999999996</v>
      </c>
      <c r="J749" s="17">
        <f>'Vulnerability Mapped'!D11</f>
        <v>7</v>
      </c>
      <c r="K749" s="17">
        <f>'Vulnerability Mapped'!E11</f>
        <v>7</v>
      </c>
      <c r="L749" s="18">
        <f>'Vulnerability Mapped'!H11</f>
        <v>0.61428571399999998</v>
      </c>
      <c r="M749" s="18">
        <f t="shared" si="22"/>
        <v>0.20136832419205458</v>
      </c>
      <c r="N749" s="18">
        <f t="shared" si="23"/>
        <v>8.0547329676821836E-2</v>
      </c>
    </row>
    <row r="750" spans="1:14" ht="18" customHeight="1" x14ac:dyDescent="0.2">
      <c r="A750" s="16" t="str">
        <f>'Fish Use'!A51</f>
        <v>CC5</v>
      </c>
      <c r="B750" s="16" t="str">
        <f>'Fish Use'!B51</f>
        <v>Catherine Creek</v>
      </c>
      <c r="C750" s="16" t="str">
        <f>'Fish Use'!D51</f>
        <v>Bull Trout</v>
      </c>
      <c r="D750" s="16" t="str">
        <f>'Fish Use'!E51</f>
        <v>FMO</v>
      </c>
      <c r="E750" s="16" t="str">
        <f>'Vulnerability Mapped'!C3</f>
        <v>Altered Primary Productivity</v>
      </c>
      <c r="F750" s="18">
        <f>'Fish Use'!F51</f>
        <v>0.46629999999999999</v>
      </c>
      <c r="G750" s="18">
        <f>Population!D19</f>
        <v>0.4</v>
      </c>
      <c r="H750" s="19">
        <f>'Limiting Factors'!C70</f>
        <v>2.71</v>
      </c>
      <c r="I750" s="18">
        <f>'Limiting Factors'!D70</f>
        <v>0.48475000000000001</v>
      </c>
      <c r="J750" s="17">
        <f>'Vulnerability Mapped'!D3</f>
        <v>12</v>
      </c>
      <c r="K750" s="17">
        <f>'Vulnerability Mapped'!E3</f>
        <v>12</v>
      </c>
      <c r="L750" s="18">
        <f>'Vulnerability Mapped'!H3</f>
        <v>0.29285714299999999</v>
      </c>
      <c r="M750" s="18">
        <f t="shared" si="22"/>
        <v>6.6197113782291275E-2</v>
      </c>
      <c r="N750" s="18">
        <f t="shared" si="23"/>
        <v>2.6478845512916512E-2</v>
      </c>
    </row>
    <row r="751" spans="1:14" ht="18" customHeight="1" x14ac:dyDescent="0.2">
      <c r="A751" s="16" t="str">
        <f>'Fish Use'!A51</f>
        <v>CC5</v>
      </c>
      <c r="B751" s="16" t="str">
        <f>'Fish Use'!B51</f>
        <v>Catherine Creek</v>
      </c>
      <c r="C751" s="16" t="str">
        <f>'Fish Use'!D51</f>
        <v>Bull Trout</v>
      </c>
      <c r="D751" s="16" t="str">
        <f>'Fish Use'!E51</f>
        <v>FMO</v>
      </c>
      <c r="E751" s="16" t="str">
        <f>'Vulnerability Mapped'!C10</f>
        <v>Non-Native Species Interactions and Competition</v>
      </c>
      <c r="F751" s="18">
        <f>'Fish Use'!F51</f>
        <v>0.46629999999999999</v>
      </c>
      <c r="G751" s="18">
        <f>Population!D19</f>
        <v>0.4</v>
      </c>
      <c r="H751" s="19">
        <f>'Limiting Factors'!C71</f>
        <v>1.59</v>
      </c>
      <c r="I751" s="18">
        <f>'Limiting Factors'!D71</f>
        <v>0.23275000000000001</v>
      </c>
      <c r="J751" s="17">
        <f>'Vulnerability Mapped'!D10</f>
        <v>10</v>
      </c>
      <c r="K751" s="17">
        <f>'Vulnerability Mapped'!E10</f>
        <v>10</v>
      </c>
      <c r="L751" s="18">
        <f>'Vulnerability Mapped'!H10</f>
        <v>0.42142857099999997</v>
      </c>
      <c r="M751" s="18">
        <f t="shared" si="22"/>
        <v>4.5738201203486574E-2</v>
      </c>
      <c r="N751" s="18">
        <f t="shared" si="23"/>
        <v>1.829528048139463E-2</v>
      </c>
    </row>
    <row r="752" spans="1:14" ht="18" customHeight="1" x14ac:dyDescent="0.2">
      <c r="A752" s="16" t="str">
        <f>'Fish Use'!A52</f>
        <v>CC6</v>
      </c>
      <c r="B752" s="16" t="str">
        <f>'Fish Use'!B52</f>
        <v>Catherine Creek</v>
      </c>
      <c r="C752" s="16" t="str">
        <f>'Fish Use'!D52</f>
        <v>Chinook</v>
      </c>
      <c r="D752" s="16" t="str">
        <f>'Fish Use'!E52</f>
        <v>Spawning</v>
      </c>
      <c r="E752" s="16" t="str">
        <f>'Vulnerability Mapped'!C49</f>
        <v>Anthropogenic Barriers</v>
      </c>
      <c r="F752" s="18">
        <f>'Fish Use'!F52</f>
        <v>0.63290000000000002</v>
      </c>
      <c r="G752" s="18">
        <f>Population!D2</f>
        <v>0.12</v>
      </c>
      <c r="H752" s="19">
        <f>'Limiting Factors'!C83</f>
        <v>2.71</v>
      </c>
      <c r="I752" s="18">
        <f>'Limiting Factors'!D83</f>
        <v>0.48475000000000001</v>
      </c>
      <c r="J752" s="17">
        <f>'Vulnerability Mapped'!D49</f>
        <v>15</v>
      </c>
      <c r="K752" s="17">
        <f>'Vulnerability Mapped'!E49</f>
        <v>15</v>
      </c>
      <c r="L752" s="18">
        <f>'Vulnerability Mapped'!H49</f>
        <v>0.1</v>
      </c>
      <c r="M752" s="18">
        <f t="shared" si="22"/>
        <v>3.0679827500000003E-2</v>
      </c>
      <c r="N752" s="18">
        <f t="shared" si="23"/>
        <v>3.6815793E-3</v>
      </c>
    </row>
    <row r="753" spans="1:14" ht="18" customHeight="1" x14ac:dyDescent="0.2">
      <c r="A753" s="16" t="str">
        <f>'Fish Use'!A52</f>
        <v>CC6</v>
      </c>
      <c r="B753" s="16" t="str">
        <f>'Fish Use'!B52</f>
        <v>Catherine Creek</v>
      </c>
      <c r="C753" s="16" t="str">
        <f>'Fish Use'!D52</f>
        <v>Chinook</v>
      </c>
      <c r="D753" s="16" t="str">
        <f>'Fish Use'!E52</f>
        <v>Spawning</v>
      </c>
      <c r="E753" s="16" t="str">
        <f>'Vulnerability Mapped'!C57</f>
        <v>Riparian Condition</v>
      </c>
      <c r="F753" s="18">
        <f>'Fish Use'!F52</f>
        <v>0.63290000000000002</v>
      </c>
      <c r="G753" s="18">
        <f>Population!D2</f>
        <v>0.12</v>
      </c>
      <c r="H753" s="19">
        <f>'Limiting Factors'!C77</f>
        <v>2.86</v>
      </c>
      <c r="I753" s="18">
        <f>'Limiting Factors'!D77</f>
        <v>0.51849999999999996</v>
      </c>
      <c r="J753" s="17">
        <f>'Vulnerability Mapped'!D57</f>
        <v>13</v>
      </c>
      <c r="K753" s="17">
        <f>'Vulnerability Mapped'!E57</f>
        <v>13</v>
      </c>
      <c r="L753" s="18">
        <f>'Vulnerability Mapped'!H57</f>
        <v>0.22857142899999999</v>
      </c>
      <c r="M753" s="18">
        <f t="shared" si="22"/>
        <v>7.5007691569210846E-2</v>
      </c>
      <c r="N753" s="18">
        <f t="shared" si="23"/>
        <v>9.0009229883053019E-3</v>
      </c>
    </row>
    <row r="754" spans="1:14" ht="18" customHeight="1" x14ac:dyDescent="0.2">
      <c r="A754" s="16" t="str">
        <f>'Fish Use'!A52</f>
        <v>CC6</v>
      </c>
      <c r="B754" s="16" t="str">
        <f>'Fish Use'!B52</f>
        <v>Catherine Creek</v>
      </c>
      <c r="C754" s="16" t="str">
        <f>'Fish Use'!D52</f>
        <v>Chinook</v>
      </c>
      <c r="D754" s="16" t="str">
        <f>'Fish Use'!E52</f>
        <v>Spawning</v>
      </c>
      <c r="E754" s="16" t="str">
        <f>'Vulnerability Mapped'!C53</f>
        <v>Floodplain Condition</v>
      </c>
      <c r="F754" s="18">
        <f>'Fish Use'!F52</f>
        <v>0.63290000000000002</v>
      </c>
      <c r="G754" s="18">
        <f>Population!D2</f>
        <v>0.12</v>
      </c>
      <c r="H754" s="19">
        <f>'Limiting Factors'!C78</f>
        <v>2.83</v>
      </c>
      <c r="I754" s="18">
        <f>'Limiting Factors'!D78</f>
        <v>0.51175000000000004</v>
      </c>
      <c r="J754" s="17">
        <f>'Vulnerability Mapped'!D53</f>
        <v>6</v>
      </c>
      <c r="K754" s="17">
        <f>'Vulnerability Mapped'!E53</f>
        <v>6</v>
      </c>
      <c r="L754" s="18">
        <f>'Vulnerability Mapped'!H53</f>
        <v>0.678571429</v>
      </c>
      <c r="M754" s="18">
        <f t="shared" si="22"/>
        <v>0.21978017603166569</v>
      </c>
      <c r="N754" s="18">
        <f t="shared" si="23"/>
        <v>2.6373621123799883E-2</v>
      </c>
    </row>
    <row r="755" spans="1:14" ht="18" customHeight="1" x14ac:dyDescent="0.2">
      <c r="A755" s="16" t="str">
        <f>'Fish Use'!A52</f>
        <v>CC6</v>
      </c>
      <c r="B755" s="16" t="str">
        <f>'Fish Use'!B52</f>
        <v>Catherine Creek</v>
      </c>
      <c r="C755" s="16" t="str">
        <f>'Fish Use'!D52</f>
        <v>Chinook</v>
      </c>
      <c r="D755" s="16" t="str">
        <f>'Fish Use'!E52</f>
        <v>Spawning</v>
      </c>
      <c r="E755" s="16" t="str">
        <f>'Vulnerability Mapped'!C58</f>
        <v>Side Channel and Wetland Habitat</v>
      </c>
      <c r="F755" s="18">
        <f>'Fish Use'!F52</f>
        <v>0.63290000000000002</v>
      </c>
      <c r="G755" s="18">
        <f>Population!D2</f>
        <v>0.12</v>
      </c>
      <c r="H755" s="19">
        <f>'Limiting Factors'!C79</f>
        <v>2.99</v>
      </c>
      <c r="I755" s="18">
        <f>'Limiting Factors'!D79</f>
        <v>0.54774999999999996</v>
      </c>
      <c r="J755" s="17">
        <f>'Vulnerability Mapped'!D58</f>
        <v>7</v>
      </c>
      <c r="K755" s="17">
        <f>'Vulnerability Mapped'!E58</f>
        <v>7</v>
      </c>
      <c r="L755" s="18">
        <f>'Vulnerability Mapped'!H58</f>
        <v>0.61428571399999998</v>
      </c>
      <c r="M755" s="18">
        <f t="shared" si="22"/>
        <v>0.21295502740095115</v>
      </c>
      <c r="N755" s="18">
        <f t="shared" si="23"/>
        <v>2.5554603288114139E-2</v>
      </c>
    </row>
    <row r="756" spans="1:14" ht="18" customHeight="1" x14ac:dyDescent="0.2">
      <c r="A756" s="16" t="str">
        <f>'Fish Use'!A52</f>
        <v>CC6</v>
      </c>
      <c r="B756" s="16" t="str">
        <f>'Fish Use'!B52</f>
        <v>Catherine Creek</v>
      </c>
      <c r="C756" s="16" t="str">
        <f>'Fish Use'!D52</f>
        <v>Chinook</v>
      </c>
      <c r="D756" s="16" t="str">
        <f>'Fish Use'!E52</f>
        <v>Spawning</v>
      </c>
      <c r="E756" s="16" t="str">
        <f>'Vulnerability Mapped'!C50</f>
        <v>Channel and Habitat Structure</v>
      </c>
      <c r="F756" s="18">
        <f>'Fish Use'!F52</f>
        <v>0.63290000000000002</v>
      </c>
      <c r="G756" s="18">
        <f>Population!D2</f>
        <v>0.12</v>
      </c>
      <c r="H756" s="19">
        <f>'Limiting Factors'!C80</f>
        <v>3.03</v>
      </c>
      <c r="I756" s="18">
        <f>'Limiting Factors'!D80</f>
        <v>0.55674999999999997</v>
      </c>
      <c r="J756" s="17">
        <f>'Vulnerability Mapped'!D50</f>
        <v>5</v>
      </c>
      <c r="K756" s="17">
        <f>'Vulnerability Mapped'!E50</f>
        <v>5</v>
      </c>
      <c r="L756" s="18">
        <f>'Vulnerability Mapped'!H50</f>
        <v>0.74285714300000005</v>
      </c>
      <c r="M756" s="18">
        <f t="shared" si="22"/>
        <v>0.2617583986217667</v>
      </c>
      <c r="N756" s="18">
        <f t="shared" si="23"/>
        <v>3.1411007834612002E-2</v>
      </c>
    </row>
    <row r="757" spans="1:14" ht="18" customHeight="1" x14ac:dyDescent="0.2">
      <c r="A757" s="16" t="str">
        <f>'Fish Use'!A52</f>
        <v>CC6</v>
      </c>
      <c r="B757" s="16" t="str">
        <f>'Fish Use'!B52</f>
        <v>Catherine Creek</v>
      </c>
      <c r="C757" s="16" t="str">
        <f>'Fish Use'!D52</f>
        <v>Chinook</v>
      </c>
      <c r="D757" s="16" t="str">
        <f>'Fish Use'!E52</f>
        <v>Spawning</v>
      </c>
      <c r="E757" s="16" t="str">
        <f>'Vulnerability Mapped'!C52</f>
        <v>Decreased Water Quantity</v>
      </c>
      <c r="F757" s="18">
        <f>'Fish Use'!F52</f>
        <v>0.63290000000000002</v>
      </c>
      <c r="G757" s="18">
        <f>Population!D2</f>
        <v>0.12</v>
      </c>
      <c r="H757" s="19">
        <f>'Limiting Factors'!C87</f>
        <v>3.63</v>
      </c>
      <c r="I757" s="18">
        <f>'Limiting Factors'!D87</f>
        <v>0.69174999999999998</v>
      </c>
      <c r="J757" s="17">
        <f>'Vulnerability Mapped'!D52</f>
        <v>2</v>
      </c>
      <c r="K757" s="17">
        <f>'Vulnerability Mapped'!E52</f>
        <v>2</v>
      </c>
      <c r="L757" s="18">
        <f>'Vulnerability Mapped'!H52</f>
        <v>0.93571428599999995</v>
      </c>
      <c r="M757" s="18">
        <f t="shared" si="22"/>
        <v>0.40966373816080243</v>
      </c>
      <c r="N757" s="18">
        <f t="shared" si="23"/>
        <v>4.9159648579296292E-2</v>
      </c>
    </row>
    <row r="758" spans="1:14" ht="18" customHeight="1" x14ac:dyDescent="0.2">
      <c r="A758" s="16" t="str">
        <f>'Fish Use'!A52</f>
        <v>CC6</v>
      </c>
      <c r="B758" s="16" t="str">
        <f>'Fish Use'!B52</f>
        <v>Catherine Creek</v>
      </c>
      <c r="C758" s="16" t="str">
        <f>'Fish Use'!D52</f>
        <v>Chinook</v>
      </c>
      <c r="D758" s="16" t="str">
        <f>'Fish Use'!E52</f>
        <v>Spawning</v>
      </c>
      <c r="E758" s="16" t="str">
        <f>'Vulnerability Mapped'!C47</f>
        <v>Altered Flow Timing</v>
      </c>
      <c r="F758" s="18">
        <f>'Fish Use'!F52</f>
        <v>0.63290000000000002</v>
      </c>
      <c r="G758" s="18">
        <f>Population!D2</f>
        <v>0.12</v>
      </c>
      <c r="H758" s="19">
        <f>'Limiting Factors'!C88</f>
        <v>3.11</v>
      </c>
      <c r="I758" s="18">
        <f>'Limiting Factors'!D88</f>
        <v>0.57474999999999998</v>
      </c>
      <c r="J758" s="17">
        <f>'Vulnerability Mapped'!D47</f>
        <v>10</v>
      </c>
      <c r="K758" s="17">
        <f>'Vulnerability Mapped'!E47</f>
        <v>10</v>
      </c>
      <c r="L758" s="18">
        <f>'Vulnerability Mapped'!H47</f>
        <v>0.42142857099999997</v>
      </c>
      <c r="M758" s="18">
        <f t="shared" si="22"/>
        <v>0.15329855145124602</v>
      </c>
      <c r="N758" s="18">
        <f t="shared" si="23"/>
        <v>1.8395826174149522E-2</v>
      </c>
    </row>
    <row r="759" spans="1:14" ht="18" customHeight="1" x14ac:dyDescent="0.2">
      <c r="A759" s="16" t="str">
        <f>'Fish Use'!A52</f>
        <v>CC6</v>
      </c>
      <c r="B759" s="16" t="str">
        <f>'Fish Use'!B52</f>
        <v>Catherine Creek</v>
      </c>
      <c r="C759" s="16" t="str">
        <f>'Fish Use'!D52</f>
        <v>Chinook</v>
      </c>
      <c r="D759" s="16" t="str">
        <f>'Fish Use'!E52</f>
        <v>Spawning</v>
      </c>
      <c r="E759" s="16" t="str">
        <f>'Vulnerability Mapped'!C51</f>
        <v>Decreased Sediment Quantity</v>
      </c>
      <c r="F759" s="18">
        <f>'Fish Use'!F52</f>
        <v>0.63290000000000002</v>
      </c>
      <c r="G759" s="18">
        <f>Population!D2</f>
        <v>0.12</v>
      </c>
      <c r="H759" s="19">
        <f>'Limiting Factors'!C81</f>
        <v>3.29</v>
      </c>
      <c r="I759" s="18">
        <f>'Limiting Factors'!D81</f>
        <v>0.61524999999999996</v>
      </c>
      <c r="J759" s="17">
        <f>'Vulnerability Mapped'!D51</f>
        <v>3</v>
      </c>
      <c r="K759" s="17">
        <f>'Vulnerability Mapped'!E51</f>
        <v>3</v>
      </c>
      <c r="L759" s="18">
        <f>'Vulnerability Mapped'!H51</f>
        <v>0.87142857100000004</v>
      </c>
      <c r="M759" s="18">
        <f t="shared" si="22"/>
        <v>0.33932707447597499</v>
      </c>
      <c r="N759" s="18">
        <f t="shared" si="23"/>
        <v>4.0719248937116995E-2</v>
      </c>
    </row>
    <row r="760" spans="1:14" ht="18" customHeight="1" x14ac:dyDescent="0.2">
      <c r="A760" s="16" t="str">
        <f>'Fish Use'!A52</f>
        <v>CC6</v>
      </c>
      <c r="B760" s="16" t="str">
        <f>'Fish Use'!B52</f>
        <v>Catherine Creek</v>
      </c>
      <c r="C760" s="16" t="str">
        <f>'Fish Use'!D52</f>
        <v>Chinook</v>
      </c>
      <c r="D760" s="16" t="str">
        <f>'Fish Use'!E52</f>
        <v>Spawning</v>
      </c>
      <c r="E760" s="16" t="str">
        <f>'Vulnerability Mapped'!C54</f>
        <v>Increased Sediment Quantity</v>
      </c>
      <c r="F760" s="18">
        <f>'Fish Use'!F52</f>
        <v>0.63290000000000002</v>
      </c>
      <c r="G760" s="18">
        <f>Population!D2</f>
        <v>0.12</v>
      </c>
      <c r="H760" s="19">
        <f>'Limiting Factors'!C82</f>
        <v>3.1</v>
      </c>
      <c r="I760" s="18">
        <f>'Limiting Factors'!D82</f>
        <v>0.57250000000000001</v>
      </c>
      <c r="J760" s="17">
        <f>'Vulnerability Mapped'!D54</f>
        <v>11</v>
      </c>
      <c r="K760" s="17">
        <f>'Vulnerability Mapped'!E54</f>
        <v>11</v>
      </c>
      <c r="L760" s="18">
        <f>'Vulnerability Mapped'!H54</f>
        <v>0.35714285699999998</v>
      </c>
      <c r="M760" s="18">
        <f t="shared" si="22"/>
        <v>0.12940544637680923</v>
      </c>
      <c r="N760" s="18">
        <f t="shared" si="23"/>
        <v>1.5528653565217107E-2</v>
      </c>
    </row>
    <row r="761" spans="1:14" ht="18" customHeight="1" x14ac:dyDescent="0.2">
      <c r="A761" s="16" t="str">
        <f>'Fish Use'!A52</f>
        <v>CC6</v>
      </c>
      <c r="B761" s="16" t="str">
        <f>'Fish Use'!B52</f>
        <v>Catherine Creek</v>
      </c>
      <c r="C761" s="16" t="str">
        <f>'Fish Use'!D52</f>
        <v>Chinook</v>
      </c>
      <c r="D761" s="16" t="str">
        <f>'Fish Use'!E52</f>
        <v>Spawning</v>
      </c>
      <c r="E761" s="16" t="str">
        <f>'Vulnerability Mapped'!C59</f>
        <v>Summer Water Temperature</v>
      </c>
      <c r="F761" s="18">
        <f>'Fish Use'!F52</f>
        <v>0.63290000000000002</v>
      </c>
      <c r="G761" s="18">
        <f>Population!D2</f>
        <v>0.12</v>
      </c>
      <c r="H761" s="19">
        <f>'Limiting Factors'!C89</f>
        <v>3.56</v>
      </c>
      <c r="I761" s="18">
        <f>'Limiting Factors'!D89</f>
        <v>0.67600000000000005</v>
      </c>
      <c r="J761" s="17">
        <f>'Vulnerability Mapped'!D59</f>
        <v>1</v>
      </c>
      <c r="K761" s="17">
        <f>'Vulnerability Mapped'!E59</f>
        <v>1</v>
      </c>
      <c r="L761" s="18">
        <f>'Vulnerability Mapped'!H59</f>
        <v>1</v>
      </c>
      <c r="M761" s="18">
        <f t="shared" si="22"/>
        <v>0.42784040000000007</v>
      </c>
      <c r="N761" s="18">
        <f t="shared" si="23"/>
        <v>5.1340848000000008E-2</v>
      </c>
    </row>
    <row r="762" spans="1:14" ht="18" customHeight="1" x14ac:dyDescent="0.2">
      <c r="A762" s="16" t="str">
        <f>'Fish Use'!A52</f>
        <v>CC6</v>
      </c>
      <c r="B762" s="16" t="str">
        <f>'Fish Use'!B52</f>
        <v>Catherine Creek</v>
      </c>
      <c r="C762" s="16" t="str">
        <f>'Fish Use'!D52</f>
        <v>Chinook</v>
      </c>
      <c r="D762" s="16" t="str">
        <f>'Fish Use'!E52</f>
        <v>Spawning</v>
      </c>
      <c r="E762" s="16" t="str">
        <f>'Vulnerability Mapped'!C61</f>
        <v>Winter Water Temperature</v>
      </c>
      <c r="F762" s="18">
        <f>'Fish Use'!F52</f>
        <v>0.63290000000000002</v>
      </c>
      <c r="G762" s="18">
        <f>Population!D2</f>
        <v>0.12</v>
      </c>
      <c r="H762" s="19">
        <f>'Limiting Factors'!C90</f>
        <v>3.42</v>
      </c>
      <c r="I762" s="18">
        <f>'Limiting Factors'!D90</f>
        <v>0.64449999999999996</v>
      </c>
      <c r="J762" s="17">
        <f>'Vulnerability Mapped'!D61</f>
        <v>4</v>
      </c>
      <c r="K762" s="17">
        <f>'Vulnerability Mapped'!E61</f>
        <v>4</v>
      </c>
      <c r="L762" s="18">
        <f>'Vulnerability Mapped'!H61</f>
        <v>0.80714285699999999</v>
      </c>
      <c r="M762" s="18">
        <f t="shared" si="22"/>
        <v>0.32923684029887079</v>
      </c>
      <c r="N762" s="18">
        <f t="shared" si="23"/>
        <v>3.9508420835864491E-2</v>
      </c>
    </row>
    <row r="763" spans="1:14" ht="18" customHeight="1" x14ac:dyDescent="0.2">
      <c r="A763" s="16" t="str">
        <f>'Fish Use'!A52</f>
        <v>CC6</v>
      </c>
      <c r="B763" s="16" t="str">
        <f>'Fish Use'!B52</f>
        <v>Catherine Creek</v>
      </c>
      <c r="C763" s="16" t="str">
        <f>'Fish Use'!D52</f>
        <v>Chinook</v>
      </c>
      <c r="D763" s="16" t="str">
        <f>'Fish Use'!E52</f>
        <v>Spawning</v>
      </c>
      <c r="E763" s="16" t="str">
        <f>'Vulnerability Mapped'!C60</f>
        <v>Water Quality</v>
      </c>
      <c r="F763" s="18">
        <f>'Fish Use'!F52</f>
        <v>0.63290000000000002</v>
      </c>
      <c r="G763" s="18">
        <f>Population!D2</f>
        <v>0.12</v>
      </c>
      <c r="H763" s="19">
        <f>'Limiting Factors'!C91</f>
        <v>2.88</v>
      </c>
      <c r="I763" s="18">
        <f>'Limiting Factors'!D91</f>
        <v>0.52300000000000002</v>
      </c>
      <c r="J763" s="17">
        <f>'Vulnerability Mapped'!D60</f>
        <v>8</v>
      </c>
      <c r="K763" s="17">
        <f>'Vulnerability Mapped'!E60</f>
        <v>8</v>
      </c>
      <c r="L763" s="18">
        <f>'Vulnerability Mapped'!H60</f>
        <v>0.55000000000000004</v>
      </c>
      <c r="M763" s="18">
        <f t="shared" si="22"/>
        <v>0.18205368500000005</v>
      </c>
      <c r="N763" s="18">
        <f t="shared" si="23"/>
        <v>2.1846442200000003E-2</v>
      </c>
    </row>
    <row r="764" spans="1:14" ht="18" customHeight="1" x14ac:dyDescent="0.2">
      <c r="A764" s="16" t="str">
        <f>'Fish Use'!A52</f>
        <v>CC6</v>
      </c>
      <c r="B764" s="16" t="str">
        <f>'Fish Use'!B52</f>
        <v>Catherine Creek</v>
      </c>
      <c r="C764" s="16" t="str">
        <f>'Fish Use'!D52</f>
        <v>Chinook</v>
      </c>
      <c r="D764" s="16" t="str">
        <f>'Fish Use'!E52</f>
        <v>Spawning</v>
      </c>
      <c r="E764" s="16" t="str">
        <f>'Vulnerability Mapped'!C56</f>
        <v>Predation</v>
      </c>
      <c r="F764" s="18">
        <f>'Fish Use'!F52</f>
        <v>0.63290000000000002</v>
      </c>
      <c r="G764" s="18">
        <f>Population!D2</f>
        <v>0.12</v>
      </c>
      <c r="H764" s="19">
        <f>'Limiting Factors'!C84</f>
        <v>2.29</v>
      </c>
      <c r="I764" s="18">
        <f>'Limiting Factors'!D84</f>
        <v>0.39024999999999999</v>
      </c>
      <c r="J764" s="17">
        <f>'Vulnerability Mapped'!D56</f>
        <v>9</v>
      </c>
      <c r="K764" s="17">
        <f>'Vulnerability Mapped'!E56</f>
        <v>9</v>
      </c>
      <c r="L764" s="18">
        <f>'Vulnerability Mapped'!H56</f>
        <v>0.485714286</v>
      </c>
      <c r="M764" s="18">
        <f t="shared" si="22"/>
        <v>0.11996619507056835</v>
      </c>
      <c r="N764" s="18">
        <f t="shared" si="23"/>
        <v>1.4395943408468202E-2</v>
      </c>
    </row>
    <row r="765" spans="1:14" ht="18" customHeight="1" x14ac:dyDescent="0.2">
      <c r="A765" s="16" t="str">
        <f>'Fish Use'!A52</f>
        <v>CC6</v>
      </c>
      <c r="B765" s="16" t="str">
        <f>'Fish Use'!B52</f>
        <v>Catherine Creek</v>
      </c>
      <c r="C765" s="16" t="str">
        <f>'Fish Use'!D52</f>
        <v>Chinook</v>
      </c>
      <c r="D765" s="16" t="str">
        <f>'Fish Use'!E52</f>
        <v>Spawning</v>
      </c>
      <c r="E765" s="16" t="str">
        <f>'Vulnerability Mapped'!C48</f>
        <v>Altered Primary Productivity</v>
      </c>
      <c r="F765" s="18">
        <f>'Fish Use'!F52</f>
        <v>0.63290000000000002</v>
      </c>
      <c r="G765" s="18">
        <f>Population!D2</f>
        <v>0.12</v>
      </c>
      <c r="H765" s="19">
        <f>'Limiting Factors'!C85</f>
        <v>2.88</v>
      </c>
      <c r="I765" s="18">
        <f>'Limiting Factors'!D85</f>
        <v>0.52300000000000002</v>
      </c>
      <c r="J765" s="17">
        <f>'Vulnerability Mapped'!D48</f>
        <v>14</v>
      </c>
      <c r="K765" s="17">
        <f>'Vulnerability Mapped'!E48</f>
        <v>14</v>
      </c>
      <c r="L765" s="18">
        <f>'Vulnerability Mapped'!H48</f>
        <v>0.164285714</v>
      </c>
      <c r="M765" s="18">
        <f t="shared" si="22"/>
        <v>5.4379672048283804E-2</v>
      </c>
      <c r="N765" s="18">
        <f t="shared" si="23"/>
        <v>6.5255606457940559E-3</v>
      </c>
    </row>
    <row r="766" spans="1:14" ht="18" customHeight="1" x14ac:dyDescent="0.2">
      <c r="A766" s="16" t="str">
        <f>'Fish Use'!A52</f>
        <v>CC6</v>
      </c>
      <c r="B766" s="16" t="str">
        <f>'Fish Use'!B52</f>
        <v>Catherine Creek</v>
      </c>
      <c r="C766" s="16" t="str">
        <f>'Fish Use'!D52</f>
        <v>Chinook</v>
      </c>
      <c r="D766" s="16" t="str">
        <f>'Fish Use'!E52</f>
        <v>Spawning</v>
      </c>
      <c r="E766" s="16" t="str">
        <f>'Vulnerability Mapped'!C55</f>
        <v>Non-Native Species Interactions and Competition</v>
      </c>
      <c r="F766" s="18">
        <f>'Fish Use'!F52</f>
        <v>0.63290000000000002</v>
      </c>
      <c r="G766" s="18">
        <f>Population!D2</f>
        <v>0.12</v>
      </c>
      <c r="H766" s="19">
        <f>'Limiting Factors'!C86</f>
        <v>1.44</v>
      </c>
      <c r="I766" s="18">
        <f>'Limiting Factors'!D86</f>
        <v>0.19900000000000001</v>
      </c>
      <c r="J766" s="17">
        <f>'Vulnerability Mapped'!D55</f>
        <v>12</v>
      </c>
      <c r="K766" s="17">
        <f>'Vulnerability Mapped'!E55</f>
        <v>12</v>
      </c>
      <c r="L766" s="18">
        <f>'Vulnerability Mapped'!H55</f>
        <v>0.29285714299999999</v>
      </c>
      <c r="M766" s="18">
        <f t="shared" si="22"/>
        <v>3.6884507875135301E-2</v>
      </c>
      <c r="N766" s="18">
        <f t="shared" si="23"/>
        <v>4.4261409450162357E-3</v>
      </c>
    </row>
    <row r="767" spans="1:14" ht="18" customHeight="1" x14ac:dyDescent="0.2">
      <c r="A767" s="16" t="str">
        <f>'Fish Use'!A53</f>
        <v>CC6</v>
      </c>
      <c r="B767" s="16" t="str">
        <f>'Fish Use'!B53</f>
        <v>Catherine Creek</v>
      </c>
      <c r="C767" s="16" t="str">
        <f>'Fish Use'!D53</f>
        <v>Chinook</v>
      </c>
      <c r="D767" s="16" t="str">
        <f>'Fish Use'!E53</f>
        <v>Winter Rearing</v>
      </c>
      <c r="E767" s="16" t="str">
        <f>'Vulnerability Mapped'!C79</f>
        <v>Anthropogenic Barriers</v>
      </c>
      <c r="F767" s="18">
        <f>'Fish Use'!F53</f>
        <v>0.63290000000000002</v>
      </c>
      <c r="G767" s="18">
        <f>Population!D6</f>
        <v>0.36</v>
      </c>
      <c r="H767" s="19">
        <f>'Limiting Factors'!C83</f>
        <v>2.71</v>
      </c>
      <c r="I767" s="18">
        <f>'Limiting Factors'!D83</f>
        <v>0.48475000000000001</v>
      </c>
      <c r="J767" s="17">
        <f>'Vulnerability Mapped'!D79</f>
        <v>14</v>
      </c>
      <c r="K767" s="17">
        <f>'Vulnerability Mapped'!E79</f>
        <v>14</v>
      </c>
      <c r="L767" s="18">
        <f>'Vulnerability Mapped'!H79</f>
        <v>0.164285714</v>
      </c>
      <c r="M767" s="18">
        <f t="shared" si="22"/>
        <v>5.0402573662343353E-2</v>
      </c>
      <c r="N767" s="18">
        <f t="shared" si="23"/>
        <v>1.8144926518443606E-2</v>
      </c>
    </row>
    <row r="768" spans="1:14" ht="18" customHeight="1" x14ac:dyDescent="0.2">
      <c r="A768" s="16" t="str">
        <f>'Fish Use'!A53</f>
        <v>CC6</v>
      </c>
      <c r="B768" s="16" t="str">
        <f>'Fish Use'!B53</f>
        <v>Catherine Creek</v>
      </c>
      <c r="C768" s="16" t="str">
        <f>'Fish Use'!D53</f>
        <v>Chinook</v>
      </c>
      <c r="D768" s="16" t="str">
        <f>'Fish Use'!E53</f>
        <v>Winter Rearing</v>
      </c>
      <c r="E768" s="16" t="str">
        <f>'Vulnerability Mapped'!C87</f>
        <v>Riparian Condition</v>
      </c>
      <c r="F768" s="18">
        <f>'Fish Use'!F53</f>
        <v>0.63290000000000002</v>
      </c>
      <c r="G768" s="18">
        <f>Population!D6</f>
        <v>0.36</v>
      </c>
      <c r="H768" s="19">
        <f>'Limiting Factors'!C77</f>
        <v>2.86</v>
      </c>
      <c r="I768" s="18">
        <f>'Limiting Factors'!D77</f>
        <v>0.51849999999999996</v>
      </c>
      <c r="J768" s="17">
        <f>'Vulnerability Mapped'!D87</f>
        <v>6</v>
      </c>
      <c r="K768" s="17">
        <f>'Vulnerability Mapped'!E87</f>
        <v>6</v>
      </c>
      <c r="L768" s="18">
        <f>'Vulnerability Mapped'!H87</f>
        <v>0.678571429</v>
      </c>
      <c r="M768" s="18">
        <f t="shared" si="22"/>
        <v>0.22267908406921086</v>
      </c>
      <c r="N768" s="18">
        <f t="shared" si="23"/>
        <v>8.016447026491591E-2</v>
      </c>
    </row>
    <row r="769" spans="1:14" ht="18" customHeight="1" x14ac:dyDescent="0.2">
      <c r="A769" s="16" t="str">
        <f>'Fish Use'!A53</f>
        <v>CC6</v>
      </c>
      <c r="B769" s="16" t="str">
        <f>'Fish Use'!B53</f>
        <v>Catherine Creek</v>
      </c>
      <c r="C769" s="16" t="str">
        <f>'Fish Use'!D53</f>
        <v>Chinook</v>
      </c>
      <c r="D769" s="16" t="str">
        <f>'Fish Use'!E53</f>
        <v>Winter Rearing</v>
      </c>
      <c r="E769" s="16" t="str">
        <f>'Vulnerability Mapped'!C83</f>
        <v>Floodplain Condition</v>
      </c>
      <c r="F769" s="18">
        <f>'Fish Use'!F53</f>
        <v>0.63290000000000002</v>
      </c>
      <c r="G769" s="18">
        <f>Population!D6</f>
        <v>0.36</v>
      </c>
      <c r="H769" s="19">
        <f>'Limiting Factors'!C78</f>
        <v>2.83</v>
      </c>
      <c r="I769" s="18">
        <f>'Limiting Factors'!D78</f>
        <v>0.51175000000000004</v>
      </c>
      <c r="J769" s="17">
        <f>'Vulnerability Mapped'!D83</f>
        <v>5</v>
      </c>
      <c r="K769" s="17">
        <f>'Vulnerability Mapped'!E83</f>
        <v>5</v>
      </c>
      <c r="L769" s="18">
        <f>'Vulnerability Mapped'!H83</f>
        <v>0.74285714300000005</v>
      </c>
      <c r="M769" s="18">
        <f t="shared" si="22"/>
        <v>0.24060145576055525</v>
      </c>
      <c r="N769" s="18">
        <f t="shared" si="23"/>
        <v>8.6616524073799883E-2</v>
      </c>
    </row>
    <row r="770" spans="1:14" ht="18" customHeight="1" x14ac:dyDescent="0.2">
      <c r="A770" s="16" t="str">
        <f>'Fish Use'!A53</f>
        <v>CC6</v>
      </c>
      <c r="B770" s="16" t="str">
        <f>'Fish Use'!B53</f>
        <v>Catherine Creek</v>
      </c>
      <c r="C770" s="16" t="str">
        <f>'Fish Use'!D53</f>
        <v>Chinook</v>
      </c>
      <c r="D770" s="16" t="str">
        <f>'Fish Use'!E53</f>
        <v>Winter Rearing</v>
      </c>
      <c r="E770" s="16" t="str">
        <f>'Vulnerability Mapped'!C88</f>
        <v>Side Channel and Wetland Habitat</v>
      </c>
      <c r="F770" s="18">
        <f>'Fish Use'!F53</f>
        <v>0.63290000000000002</v>
      </c>
      <c r="G770" s="18">
        <f>Population!D6</f>
        <v>0.36</v>
      </c>
      <c r="H770" s="19">
        <f>'Limiting Factors'!C79</f>
        <v>2.99</v>
      </c>
      <c r="I770" s="18">
        <f>'Limiting Factors'!D79</f>
        <v>0.54774999999999996</v>
      </c>
      <c r="J770" s="17">
        <f>'Vulnerability Mapped'!D88</f>
        <v>3</v>
      </c>
      <c r="K770" s="17">
        <f>'Vulnerability Mapped'!E88</f>
        <v>3</v>
      </c>
      <c r="L770" s="18">
        <f>'Vulnerability Mapped'!H88</f>
        <v>0.87142857100000004</v>
      </c>
      <c r="M770" s="18">
        <f t="shared" ref="M770:M833" si="24">F770*I770*L770</f>
        <v>0.30209899235142673</v>
      </c>
      <c r="N770" s="18">
        <f t="shared" ref="N770:N833" si="25">M770*G770</f>
        <v>0.10875563724651362</v>
      </c>
    </row>
    <row r="771" spans="1:14" ht="18" customHeight="1" x14ac:dyDescent="0.2">
      <c r="A771" s="16" t="str">
        <f>'Fish Use'!A53</f>
        <v>CC6</v>
      </c>
      <c r="B771" s="16" t="str">
        <f>'Fish Use'!B53</f>
        <v>Catherine Creek</v>
      </c>
      <c r="C771" s="16" t="str">
        <f>'Fish Use'!D53</f>
        <v>Chinook</v>
      </c>
      <c r="D771" s="16" t="str">
        <f>'Fish Use'!E53</f>
        <v>Winter Rearing</v>
      </c>
      <c r="E771" s="16" t="str">
        <f>'Vulnerability Mapped'!C80</f>
        <v>Channel and Habitat Structure</v>
      </c>
      <c r="F771" s="18">
        <f>'Fish Use'!F53</f>
        <v>0.63290000000000002</v>
      </c>
      <c r="G771" s="18">
        <f>Population!D6</f>
        <v>0.36</v>
      </c>
      <c r="H771" s="19">
        <f>'Limiting Factors'!C80</f>
        <v>3.03</v>
      </c>
      <c r="I771" s="18">
        <f>'Limiting Factors'!D80</f>
        <v>0.55674999999999997</v>
      </c>
      <c r="J771" s="17">
        <f>'Vulnerability Mapped'!D80</f>
        <v>1</v>
      </c>
      <c r="K771" s="17">
        <f>'Vulnerability Mapped'!E80</f>
        <v>1</v>
      </c>
      <c r="L771" s="18">
        <f>'Vulnerability Mapped'!H80</f>
        <v>1</v>
      </c>
      <c r="M771" s="18">
        <f t="shared" si="24"/>
        <v>0.35236707499999997</v>
      </c>
      <c r="N771" s="18">
        <f t="shared" si="25"/>
        <v>0.126852147</v>
      </c>
    </row>
    <row r="772" spans="1:14" ht="18" customHeight="1" x14ac:dyDescent="0.2">
      <c r="A772" s="16" t="str">
        <f>'Fish Use'!A53</f>
        <v>CC6</v>
      </c>
      <c r="B772" s="16" t="str">
        <f>'Fish Use'!B53</f>
        <v>Catherine Creek</v>
      </c>
      <c r="C772" s="16" t="str">
        <f>'Fish Use'!D53</f>
        <v>Chinook</v>
      </c>
      <c r="D772" s="16" t="str">
        <f>'Fish Use'!E53</f>
        <v>Winter Rearing</v>
      </c>
      <c r="E772" s="16" t="str">
        <f>'Vulnerability Mapped'!C82</f>
        <v>Decreased Water Quantity</v>
      </c>
      <c r="F772" s="18">
        <f>'Fish Use'!F53</f>
        <v>0.63290000000000002</v>
      </c>
      <c r="G772" s="18">
        <f>Population!D6</f>
        <v>0.36</v>
      </c>
      <c r="H772" s="19">
        <f>'Limiting Factors'!C87</f>
        <v>3.63</v>
      </c>
      <c r="I772" s="18">
        <f>'Limiting Factors'!D87</f>
        <v>0.69174999999999998</v>
      </c>
      <c r="J772" s="17">
        <f>'Vulnerability Mapped'!D82</f>
        <v>9</v>
      </c>
      <c r="K772" s="17">
        <f>'Vulnerability Mapped'!E82</f>
        <v>9</v>
      </c>
      <c r="L772" s="18">
        <f>'Vulnerability Mapped'!H82</f>
        <v>0.485714286</v>
      </c>
      <c r="M772" s="18">
        <f t="shared" si="24"/>
        <v>0.21264987941080243</v>
      </c>
      <c r="N772" s="18">
        <f t="shared" si="25"/>
        <v>7.6553956587888869E-2</v>
      </c>
    </row>
    <row r="773" spans="1:14" ht="18" customHeight="1" x14ac:dyDescent="0.2">
      <c r="A773" s="16" t="str">
        <f>'Fish Use'!A53</f>
        <v>CC6</v>
      </c>
      <c r="B773" s="16" t="str">
        <f>'Fish Use'!B53</f>
        <v>Catherine Creek</v>
      </c>
      <c r="C773" s="16" t="str">
        <f>'Fish Use'!D53</f>
        <v>Chinook</v>
      </c>
      <c r="D773" s="16" t="str">
        <f>'Fish Use'!E53</f>
        <v>Winter Rearing</v>
      </c>
      <c r="E773" s="16" t="str">
        <f>'Vulnerability Mapped'!C77</f>
        <v>Altered Flow Timing</v>
      </c>
      <c r="F773" s="18">
        <f>'Fish Use'!F53</f>
        <v>0.63290000000000002</v>
      </c>
      <c r="G773" s="18">
        <f>Population!D6</f>
        <v>0.36</v>
      </c>
      <c r="H773" s="19">
        <f>'Limiting Factors'!C88</f>
        <v>3.11</v>
      </c>
      <c r="I773" s="18">
        <f>'Limiting Factors'!D88</f>
        <v>0.57474999999999998</v>
      </c>
      <c r="J773" s="17">
        <f>'Vulnerability Mapped'!D77</f>
        <v>13</v>
      </c>
      <c r="K773" s="17">
        <f>'Vulnerability Mapped'!E77</f>
        <v>13</v>
      </c>
      <c r="L773" s="18">
        <f>'Vulnerability Mapped'!H77</f>
        <v>0.22857142899999999</v>
      </c>
      <c r="M773" s="18">
        <f t="shared" si="24"/>
        <v>8.3144977298753975E-2</v>
      </c>
      <c r="N773" s="18">
        <f t="shared" si="25"/>
        <v>2.9932191827551431E-2</v>
      </c>
    </row>
    <row r="774" spans="1:14" ht="18" customHeight="1" x14ac:dyDescent="0.2">
      <c r="A774" s="16" t="str">
        <f>'Fish Use'!A53</f>
        <v>CC6</v>
      </c>
      <c r="B774" s="16" t="str">
        <f>'Fish Use'!B53</f>
        <v>Catherine Creek</v>
      </c>
      <c r="C774" s="16" t="str">
        <f>'Fish Use'!D53</f>
        <v>Chinook</v>
      </c>
      <c r="D774" s="16" t="str">
        <f>'Fish Use'!E53</f>
        <v>Winter Rearing</v>
      </c>
      <c r="E774" s="16" t="str">
        <f>'Vulnerability Mapped'!C81</f>
        <v>Decreased Sediment Quantity</v>
      </c>
      <c r="F774" s="18">
        <f>'Fish Use'!F53</f>
        <v>0.63290000000000002</v>
      </c>
      <c r="G774" s="18">
        <f>Population!D6</f>
        <v>0.36</v>
      </c>
      <c r="H774" s="19">
        <f>'Limiting Factors'!C81</f>
        <v>3.29</v>
      </c>
      <c r="I774" s="18">
        <f>'Limiting Factors'!D81</f>
        <v>0.61524999999999996</v>
      </c>
      <c r="J774" s="17">
        <f>'Vulnerability Mapped'!D81</f>
        <v>4</v>
      </c>
      <c r="K774" s="17">
        <f>'Vulnerability Mapped'!E81</f>
        <v>4</v>
      </c>
      <c r="L774" s="18">
        <f>'Vulnerability Mapped'!H81</f>
        <v>0.80714285699999999</v>
      </c>
      <c r="M774" s="18">
        <f t="shared" si="24"/>
        <v>0.31429474940865831</v>
      </c>
      <c r="N774" s="18">
        <f t="shared" si="25"/>
        <v>0.11314610978711699</v>
      </c>
    </row>
    <row r="775" spans="1:14" ht="18" customHeight="1" x14ac:dyDescent="0.2">
      <c r="A775" s="16" t="str">
        <f>'Fish Use'!A53</f>
        <v>CC6</v>
      </c>
      <c r="B775" s="16" t="str">
        <f>'Fish Use'!B53</f>
        <v>Catherine Creek</v>
      </c>
      <c r="C775" s="16" t="str">
        <f>'Fish Use'!D53</f>
        <v>Chinook</v>
      </c>
      <c r="D775" s="16" t="str">
        <f>'Fish Use'!E53</f>
        <v>Winter Rearing</v>
      </c>
      <c r="E775" s="16" t="str">
        <f>'Vulnerability Mapped'!C84</f>
        <v>Increased Sediment Quantity</v>
      </c>
      <c r="F775" s="18">
        <f>'Fish Use'!F53</f>
        <v>0.63290000000000002</v>
      </c>
      <c r="G775" s="18">
        <f>Population!D6</f>
        <v>0.36</v>
      </c>
      <c r="H775" s="19">
        <f>'Limiting Factors'!C82</f>
        <v>3.1</v>
      </c>
      <c r="I775" s="18">
        <f>'Limiting Factors'!D82</f>
        <v>0.57250000000000001</v>
      </c>
      <c r="J775" s="17">
        <f>'Vulnerability Mapped'!D84</f>
        <v>8</v>
      </c>
      <c r="K775" s="17">
        <f>'Vulnerability Mapped'!E84</f>
        <v>8</v>
      </c>
      <c r="L775" s="18">
        <f>'Vulnerability Mapped'!H84</f>
        <v>0.55000000000000004</v>
      </c>
      <c r="M775" s="18">
        <f t="shared" si="24"/>
        <v>0.19928438750000002</v>
      </c>
      <c r="N775" s="18">
        <f t="shared" si="25"/>
        <v>7.1742379500000009E-2</v>
      </c>
    </row>
    <row r="776" spans="1:14" ht="18" customHeight="1" x14ac:dyDescent="0.2">
      <c r="A776" s="16" t="str">
        <f>'Fish Use'!A53</f>
        <v>CC6</v>
      </c>
      <c r="B776" s="16" t="str">
        <f>'Fish Use'!B53</f>
        <v>Catherine Creek</v>
      </c>
      <c r="C776" s="16" t="str">
        <f>'Fish Use'!D53</f>
        <v>Chinook</v>
      </c>
      <c r="D776" s="16" t="str">
        <f>'Fish Use'!E53</f>
        <v>Winter Rearing</v>
      </c>
      <c r="E776" s="16" t="str">
        <f>'Vulnerability Mapped'!C89</f>
        <v>Summer Water Temperature</v>
      </c>
      <c r="F776" s="18">
        <f>'Fish Use'!F53</f>
        <v>0.63290000000000002</v>
      </c>
      <c r="G776" s="18">
        <f>Population!D6</f>
        <v>0.36</v>
      </c>
      <c r="H776" s="19">
        <f>'Limiting Factors'!C89</f>
        <v>3.56</v>
      </c>
      <c r="I776" s="18">
        <f>'Limiting Factors'!D89</f>
        <v>0.67600000000000005</v>
      </c>
      <c r="J776" s="17">
        <f>'Vulnerability Mapped'!D89</f>
        <v>15</v>
      </c>
      <c r="K776" s="17">
        <f>'Vulnerability Mapped'!E89</f>
        <v>15</v>
      </c>
      <c r="L776" s="18">
        <f>'Vulnerability Mapped'!H89</f>
        <v>0.1</v>
      </c>
      <c r="M776" s="18">
        <f t="shared" si="24"/>
        <v>4.2784040000000009E-2</v>
      </c>
      <c r="N776" s="18">
        <f t="shared" si="25"/>
        <v>1.5402254400000003E-2</v>
      </c>
    </row>
    <row r="777" spans="1:14" ht="18" customHeight="1" x14ac:dyDescent="0.2">
      <c r="A777" s="16" t="str">
        <f>'Fish Use'!A53</f>
        <v>CC6</v>
      </c>
      <c r="B777" s="16" t="str">
        <f>'Fish Use'!B53</f>
        <v>Catherine Creek</v>
      </c>
      <c r="C777" s="16" t="str">
        <f>'Fish Use'!D53</f>
        <v>Chinook</v>
      </c>
      <c r="D777" s="16" t="str">
        <f>'Fish Use'!E53</f>
        <v>Winter Rearing</v>
      </c>
      <c r="E777" s="16" t="str">
        <f>'Vulnerability Mapped'!C91</f>
        <v>Winter Water Temperature</v>
      </c>
      <c r="F777" s="18">
        <f>'Fish Use'!F53</f>
        <v>0.63290000000000002</v>
      </c>
      <c r="G777" s="18">
        <f>Population!D6</f>
        <v>0.36</v>
      </c>
      <c r="H777" s="19">
        <f>'Limiting Factors'!C90</f>
        <v>3.42</v>
      </c>
      <c r="I777" s="18">
        <f>'Limiting Factors'!D90</f>
        <v>0.64449999999999996</v>
      </c>
      <c r="J777" s="17">
        <f>'Vulnerability Mapped'!D91</f>
        <v>2</v>
      </c>
      <c r="K777" s="17">
        <f>'Vulnerability Mapped'!E91</f>
        <v>2</v>
      </c>
      <c r="L777" s="18">
        <f>'Vulnerability Mapped'!H91</f>
        <v>0.93571428599999995</v>
      </c>
      <c r="M777" s="18">
        <f t="shared" si="24"/>
        <v>0.38168164690225825</v>
      </c>
      <c r="N777" s="18">
        <f t="shared" si="25"/>
        <v>0.13740539288481296</v>
      </c>
    </row>
    <row r="778" spans="1:14" ht="18" customHeight="1" x14ac:dyDescent="0.2">
      <c r="A778" s="16" t="str">
        <f>'Fish Use'!A53</f>
        <v>CC6</v>
      </c>
      <c r="B778" s="16" t="str">
        <f>'Fish Use'!B53</f>
        <v>Catherine Creek</v>
      </c>
      <c r="C778" s="16" t="str">
        <f>'Fish Use'!D53</f>
        <v>Chinook</v>
      </c>
      <c r="D778" s="16" t="str">
        <f>'Fish Use'!E53</f>
        <v>Winter Rearing</v>
      </c>
      <c r="E778" s="16" t="str">
        <f>'Vulnerability Mapped'!C90</f>
        <v>Water Quality</v>
      </c>
      <c r="F778" s="18">
        <f>'Fish Use'!F53</f>
        <v>0.63290000000000002</v>
      </c>
      <c r="G778" s="18">
        <f>Population!D6</f>
        <v>0.36</v>
      </c>
      <c r="H778" s="19">
        <f>'Limiting Factors'!C91</f>
        <v>2.88</v>
      </c>
      <c r="I778" s="18">
        <f>'Limiting Factors'!D91</f>
        <v>0.52300000000000002</v>
      </c>
      <c r="J778" s="17">
        <f>'Vulnerability Mapped'!D90</f>
        <v>7</v>
      </c>
      <c r="K778" s="17">
        <f>'Vulnerability Mapped'!E90</f>
        <v>7</v>
      </c>
      <c r="L778" s="18">
        <f>'Vulnerability Mapped'!H90</f>
        <v>0.61428571399999998</v>
      </c>
      <c r="M778" s="18">
        <f t="shared" si="24"/>
        <v>0.20333268704828383</v>
      </c>
      <c r="N778" s="18">
        <f t="shared" si="25"/>
        <v>7.3199767337382177E-2</v>
      </c>
    </row>
    <row r="779" spans="1:14" ht="18" customHeight="1" x14ac:dyDescent="0.2">
      <c r="A779" s="16" t="str">
        <f>'Fish Use'!A53</f>
        <v>CC6</v>
      </c>
      <c r="B779" s="16" t="str">
        <f>'Fish Use'!B53</f>
        <v>Catherine Creek</v>
      </c>
      <c r="C779" s="16" t="str">
        <f>'Fish Use'!D53</f>
        <v>Chinook</v>
      </c>
      <c r="D779" s="16" t="str">
        <f>'Fish Use'!E53</f>
        <v>Winter Rearing</v>
      </c>
      <c r="E779" s="16" t="str">
        <f>'Vulnerability Mapped'!C86</f>
        <v>Predation</v>
      </c>
      <c r="F779" s="18">
        <f>'Fish Use'!F53</f>
        <v>0.63290000000000002</v>
      </c>
      <c r="G779" s="18">
        <f>Population!D6</f>
        <v>0.36</v>
      </c>
      <c r="H779" s="19">
        <f>'Limiting Factors'!C84</f>
        <v>2.29</v>
      </c>
      <c r="I779" s="18">
        <f>'Limiting Factors'!D84</f>
        <v>0.39024999999999999</v>
      </c>
      <c r="J779" s="17">
        <f>'Vulnerability Mapped'!D86</f>
        <v>11</v>
      </c>
      <c r="K779" s="17">
        <f>'Vulnerability Mapped'!E86</f>
        <v>11</v>
      </c>
      <c r="L779" s="18">
        <f>'Vulnerability Mapped'!H86</f>
        <v>0.35714285699999998</v>
      </c>
      <c r="M779" s="18">
        <f t="shared" si="24"/>
        <v>8.8210437464715824E-2</v>
      </c>
      <c r="N779" s="18">
        <f t="shared" si="25"/>
        <v>3.1755757487297698E-2</v>
      </c>
    </row>
    <row r="780" spans="1:14" ht="18" customHeight="1" x14ac:dyDescent="0.2">
      <c r="A780" s="16" t="str">
        <f>'Fish Use'!A53</f>
        <v>CC6</v>
      </c>
      <c r="B780" s="16" t="str">
        <f>'Fish Use'!B53</f>
        <v>Catherine Creek</v>
      </c>
      <c r="C780" s="16" t="str">
        <f>'Fish Use'!D53</f>
        <v>Chinook</v>
      </c>
      <c r="D780" s="16" t="str">
        <f>'Fish Use'!E53</f>
        <v>Winter Rearing</v>
      </c>
      <c r="E780" s="16" t="str">
        <f>'Vulnerability Mapped'!C78</f>
        <v>Altered Primary Productivity</v>
      </c>
      <c r="F780" s="18">
        <f>'Fish Use'!F53</f>
        <v>0.63290000000000002</v>
      </c>
      <c r="G780" s="18">
        <f>Population!D6</f>
        <v>0.36</v>
      </c>
      <c r="H780" s="19">
        <f>'Limiting Factors'!C85</f>
        <v>2.88</v>
      </c>
      <c r="I780" s="18">
        <f>'Limiting Factors'!D85</f>
        <v>0.52300000000000002</v>
      </c>
      <c r="J780" s="17">
        <f>'Vulnerability Mapped'!D78</f>
        <v>12</v>
      </c>
      <c r="K780" s="17">
        <f>'Vulnerability Mapped'!E78</f>
        <v>12</v>
      </c>
      <c r="L780" s="18">
        <f>'Vulnerability Mapped'!H78</f>
        <v>0.29285714299999999</v>
      </c>
      <c r="M780" s="18">
        <f t="shared" si="24"/>
        <v>9.6937676475858103E-2</v>
      </c>
      <c r="N780" s="18">
        <f t="shared" si="25"/>
        <v>3.4897563531308913E-2</v>
      </c>
    </row>
    <row r="781" spans="1:14" ht="18" customHeight="1" x14ac:dyDescent="0.2">
      <c r="A781" s="16" t="str">
        <f>'Fish Use'!A53</f>
        <v>CC6</v>
      </c>
      <c r="B781" s="16" t="str">
        <f>'Fish Use'!B53</f>
        <v>Catherine Creek</v>
      </c>
      <c r="C781" s="16" t="str">
        <f>'Fish Use'!D53</f>
        <v>Chinook</v>
      </c>
      <c r="D781" s="16" t="str">
        <f>'Fish Use'!E53</f>
        <v>Winter Rearing</v>
      </c>
      <c r="E781" s="16" t="str">
        <f>'Vulnerability Mapped'!C85</f>
        <v>Non-Native Species Interactions and Competition</v>
      </c>
      <c r="F781" s="18">
        <f>'Fish Use'!F53</f>
        <v>0.63290000000000002</v>
      </c>
      <c r="G781" s="18">
        <f>Population!D6</f>
        <v>0.36</v>
      </c>
      <c r="H781" s="19">
        <f>'Limiting Factors'!C86</f>
        <v>1.44</v>
      </c>
      <c r="I781" s="18">
        <f>'Limiting Factors'!D86</f>
        <v>0.19900000000000001</v>
      </c>
      <c r="J781" s="17">
        <f>'Vulnerability Mapped'!D85</f>
        <v>12</v>
      </c>
      <c r="K781" s="17">
        <f>'Vulnerability Mapped'!E85</f>
        <v>12</v>
      </c>
      <c r="L781" s="18">
        <f>'Vulnerability Mapped'!H85</f>
        <v>0.29285714299999999</v>
      </c>
      <c r="M781" s="18">
        <f t="shared" si="24"/>
        <v>3.6884507875135301E-2</v>
      </c>
      <c r="N781" s="18">
        <f t="shared" si="25"/>
        <v>1.3278422835048709E-2</v>
      </c>
    </row>
    <row r="782" spans="1:14" ht="18" customHeight="1" x14ac:dyDescent="0.2">
      <c r="A782" s="16" t="str">
        <f>'Fish Use'!A54</f>
        <v>CC6</v>
      </c>
      <c r="B782" s="16" t="str">
        <f>'Fish Use'!B54</f>
        <v>Catherine Creek</v>
      </c>
      <c r="C782" s="16" t="str">
        <f>'Fish Use'!D54</f>
        <v>Chinook</v>
      </c>
      <c r="D782" s="16" t="str">
        <f>'Fish Use'!E54</f>
        <v>Summer Rearing</v>
      </c>
      <c r="E782" s="16" t="str">
        <f>'Vulnerability Mapped'!C64</f>
        <v>Anthropogenic Barriers</v>
      </c>
      <c r="F782" s="18">
        <f>'Fish Use'!F54</f>
        <v>0.63290000000000002</v>
      </c>
      <c r="G782" s="18">
        <f>Population!D4</f>
        <v>0.21</v>
      </c>
      <c r="H782" s="19">
        <f>'Limiting Factors'!C83</f>
        <v>2.71</v>
      </c>
      <c r="I782" s="18">
        <f>'Limiting Factors'!D83</f>
        <v>0.48475000000000001</v>
      </c>
      <c r="J782" s="17">
        <f>'Vulnerability Mapped'!D64</f>
        <v>7</v>
      </c>
      <c r="K782" s="17">
        <f>'Vulnerability Mapped'!E64</f>
        <v>7</v>
      </c>
      <c r="L782" s="18">
        <f>'Vulnerability Mapped'!H64</f>
        <v>0.61428571399999998</v>
      </c>
      <c r="M782" s="18">
        <f t="shared" si="24"/>
        <v>0.18846179741234334</v>
      </c>
      <c r="N782" s="18">
        <f t="shared" si="25"/>
        <v>3.9576977456592097E-2</v>
      </c>
    </row>
    <row r="783" spans="1:14" ht="18" customHeight="1" x14ac:dyDescent="0.2">
      <c r="A783" s="16" t="str">
        <f>'Fish Use'!A54</f>
        <v>CC6</v>
      </c>
      <c r="B783" s="16" t="str">
        <f>'Fish Use'!B54</f>
        <v>Catherine Creek</v>
      </c>
      <c r="C783" s="16" t="str">
        <f>'Fish Use'!D54</f>
        <v>Chinook</v>
      </c>
      <c r="D783" s="16" t="str">
        <f>'Fish Use'!E54</f>
        <v>Summer Rearing</v>
      </c>
      <c r="E783" s="16" t="str">
        <f>'Vulnerability Mapped'!C72</f>
        <v>Riparian Condition</v>
      </c>
      <c r="F783" s="18">
        <f>'Fish Use'!F54</f>
        <v>0.63290000000000002</v>
      </c>
      <c r="G783" s="18">
        <f>Population!D4</f>
        <v>0.21</v>
      </c>
      <c r="H783" s="19">
        <f>'Limiting Factors'!C77</f>
        <v>2.86</v>
      </c>
      <c r="I783" s="18">
        <f>'Limiting Factors'!D77</f>
        <v>0.51849999999999996</v>
      </c>
      <c r="J783" s="17">
        <f>'Vulnerability Mapped'!D72</f>
        <v>5</v>
      </c>
      <c r="K783" s="17">
        <f>'Vulnerability Mapped'!E72</f>
        <v>5</v>
      </c>
      <c r="L783" s="18">
        <f>'Vulnerability Mapped'!H72</f>
        <v>0.74285714300000005</v>
      </c>
      <c r="M783" s="18">
        <f t="shared" si="24"/>
        <v>0.24377499718973697</v>
      </c>
      <c r="N783" s="18">
        <f t="shared" si="25"/>
        <v>5.1192749409844765E-2</v>
      </c>
    </row>
    <row r="784" spans="1:14" ht="18" customHeight="1" x14ac:dyDescent="0.2">
      <c r="A784" s="16" t="str">
        <f>'Fish Use'!A54</f>
        <v>CC6</v>
      </c>
      <c r="B784" s="16" t="str">
        <f>'Fish Use'!B54</f>
        <v>Catherine Creek</v>
      </c>
      <c r="C784" s="16" t="str">
        <f>'Fish Use'!D54</f>
        <v>Chinook</v>
      </c>
      <c r="D784" s="16" t="str">
        <f>'Fish Use'!E54</f>
        <v>Summer Rearing</v>
      </c>
      <c r="E784" s="16" t="str">
        <f>'Vulnerability Mapped'!C68</f>
        <v>Floodplain Condition</v>
      </c>
      <c r="F784" s="18">
        <f>'Fish Use'!F54</f>
        <v>0.63290000000000002</v>
      </c>
      <c r="G784" s="18">
        <f>Population!D4</f>
        <v>0.21</v>
      </c>
      <c r="H784" s="19">
        <f>'Limiting Factors'!C78</f>
        <v>2.83</v>
      </c>
      <c r="I784" s="18">
        <f>'Limiting Factors'!D78</f>
        <v>0.51175000000000004</v>
      </c>
      <c r="J784" s="17">
        <f>'Vulnerability Mapped'!D68</f>
        <v>10</v>
      </c>
      <c r="K784" s="17">
        <f>'Vulnerability Mapped'!E68</f>
        <v>10</v>
      </c>
      <c r="L784" s="18">
        <f>'Vulnerability Mapped'!H68</f>
        <v>0.42142857099999997</v>
      </c>
      <c r="M784" s="18">
        <f t="shared" si="24"/>
        <v>0.13649505646833432</v>
      </c>
      <c r="N784" s="18">
        <f t="shared" si="25"/>
        <v>2.8663961858350205E-2</v>
      </c>
    </row>
    <row r="785" spans="1:14" ht="18" customHeight="1" x14ac:dyDescent="0.2">
      <c r="A785" s="16" t="str">
        <f>'Fish Use'!A54</f>
        <v>CC6</v>
      </c>
      <c r="B785" s="16" t="str">
        <f>'Fish Use'!B54</f>
        <v>Catherine Creek</v>
      </c>
      <c r="C785" s="16" t="str">
        <f>'Fish Use'!D54</f>
        <v>Chinook</v>
      </c>
      <c r="D785" s="16" t="str">
        <f>'Fish Use'!E54</f>
        <v>Summer Rearing</v>
      </c>
      <c r="E785" s="16" t="str">
        <f>'Vulnerability Mapped'!C73</f>
        <v>Side Channel and Wetland Habitat</v>
      </c>
      <c r="F785" s="18">
        <f>'Fish Use'!F54</f>
        <v>0.63290000000000002</v>
      </c>
      <c r="G785" s="18">
        <f>Population!D4</f>
        <v>0.21</v>
      </c>
      <c r="H785" s="19">
        <f>'Limiting Factors'!C79</f>
        <v>2.99</v>
      </c>
      <c r="I785" s="18">
        <f>'Limiting Factors'!D79</f>
        <v>0.54774999999999996</v>
      </c>
      <c r="J785" s="17">
        <f>'Vulnerability Mapped'!D73</f>
        <v>4</v>
      </c>
      <c r="K785" s="17">
        <f>'Vulnerability Mapped'!E73</f>
        <v>4</v>
      </c>
      <c r="L785" s="18">
        <f>'Vulnerability Mapped'!H73</f>
        <v>0.80714285699999999</v>
      </c>
      <c r="M785" s="18">
        <f t="shared" si="24"/>
        <v>0.27981300120047559</v>
      </c>
      <c r="N785" s="18">
        <f t="shared" si="25"/>
        <v>5.8760730252099873E-2</v>
      </c>
    </row>
    <row r="786" spans="1:14" ht="18" customHeight="1" x14ac:dyDescent="0.2">
      <c r="A786" s="16" t="str">
        <f>'Fish Use'!A54</f>
        <v>CC6</v>
      </c>
      <c r="B786" s="16" t="str">
        <f>'Fish Use'!B54</f>
        <v>Catherine Creek</v>
      </c>
      <c r="C786" s="16" t="str">
        <f>'Fish Use'!D54</f>
        <v>Chinook</v>
      </c>
      <c r="D786" s="16" t="str">
        <f>'Fish Use'!E54</f>
        <v>Summer Rearing</v>
      </c>
      <c r="E786" s="16" t="str">
        <f>'Vulnerability Mapped'!C65</f>
        <v>Channel and Habitat Structure</v>
      </c>
      <c r="F786" s="18">
        <f>'Fish Use'!F54</f>
        <v>0.63290000000000002</v>
      </c>
      <c r="G786" s="18">
        <f>Population!D4</f>
        <v>0.21</v>
      </c>
      <c r="H786" s="19">
        <f>'Limiting Factors'!C80</f>
        <v>3.03</v>
      </c>
      <c r="I786" s="18">
        <f>'Limiting Factors'!D80</f>
        <v>0.55674999999999997</v>
      </c>
      <c r="J786" s="17">
        <f>'Vulnerability Mapped'!D65</f>
        <v>3</v>
      </c>
      <c r="K786" s="17">
        <f>'Vulnerability Mapped'!E65</f>
        <v>3</v>
      </c>
      <c r="L786" s="18">
        <f>'Vulnerability Mapped'!H65</f>
        <v>0.87142857100000004</v>
      </c>
      <c r="M786" s="18">
        <f t="shared" si="24"/>
        <v>0.3070627366346998</v>
      </c>
      <c r="N786" s="18">
        <f t="shared" si="25"/>
        <v>6.448317469328696E-2</v>
      </c>
    </row>
    <row r="787" spans="1:14" ht="18" customHeight="1" x14ac:dyDescent="0.2">
      <c r="A787" s="16" t="str">
        <f>'Fish Use'!A54</f>
        <v>CC6</v>
      </c>
      <c r="B787" s="16" t="str">
        <f>'Fish Use'!B54</f>
        <v>Catherine Creek</v>
      </c>
      <c r="C787" s="16" t="str">
        <f>'Fish Use'!D54</f>
        <v>Chinook</v>
      </c>
      <c r="D787" s="16" t="str">
        <f>'Fish Use'!E54</f>
        <v>Summer Rearing</v>
      </c>
      <c r="E787" s="16" t="str">
        <f>'Vulnerability Mapped'!C67</f>
        <v>Decreased Water Quantity</v>
      </c>
      <c r="F787" s="18">
        <f>'Fish Use'!F54</f>
        <v>0.63290000000000002</v>
      </c>
      <c r="G787" s="18">
        <f>Population!D4</f>
        <v>0.21</v>
      </c>
      <c r="H787" s="19">
        <f>'Limiting Factors'!C87</f>
        <v>3.63</v>
      </c>
      <c r="I787" s="18">
        <f>'Limiting Factors'!D87</f>
        <v>0.69174999999999998</v>
      </c>
      <c r="J787" s="17">
        <f>'Vulnerability Mapped'!D67</f>
        <v>2</v>
      </c>
      <c r="K787" s="17">
        <f>'Vulnerability Mapped'!E67</f>
        <v>2</v>
      </c>
      <c r="L787" s="18">
        <f>'Vulnerability Mapped'!H67</f>
        <v>0.93571428599999995</v>
      </c>
      <c r="M787" s="18">
        <f t="shared" si="24"/>
        <v>0.40966373816080243</v>
      </c>
      <c r="N787" s="18">
        <f t="shared" si="25"/>
        <v>8.60293850137685E-2</v>
      </c>
    </row>
    <row r="788" spans="1:14" ht="18" customHeight="1" x14ac:dyDescent="0.2">
      <c r="A788" s="16" t="str">
        <f>'Fish Use'!A54</f>
        <v>CC6</v>
      </c>
      <c r="B788" s="16" t="str">
        <f>'Fish Use'!B54</f>
        <v>Catherine Creek</v>
      </c>
      <c r="C788" s="16" t="str">
        <f>'Fish Use'!D54</f>
        <v>Chinook</v>
      </c>
      <c r="D788" s="16" t="str">
        <f>'Fish Use'!E54</f>
        <v>Summer Rearing</v>
      </c>
      <c r="E788" s="16" t="str">
        <f>'Vulnerability Mapped'!C62</f>
        <v>Altered Flow Timing</v>
      </c>
      <c r="F788" s="18">
        <f>'Fish Use'!F54</f>
        <v>0.63290000000000002</v>
      </c>
      <c r="G788" s="18">
        <f>Population!D4</f>
        <v>0.21</v>
      </c>
      <c r="H788" s="19">
        <f>'Limiting Factors'!C88</f>
        <v>3.11</v>
      </c>
      <c r="I788" s="18">
        <f>'Limiting Factors'!D88</f>
        <v>0.57474999999999998</v>
      </c>
      <c r="J788" s="17">
        <f>'Vulnerability Mapped'!D62</f>
        <v>6</v>
      </c>
      <c r="K788" s="17">
        <f>'Vulnerability Mapped'!E62</f>
        <v>6</v>
      </c>
      <c r="L788" s="18">
        <f>'Vulnerability Mapped'!H62</f>
        <v>0.678571429</v>
      </c>
      <c r="M788" s="18">
        <f t="shared" si="24"/>
        <v>0.24683665104875396</v>
      </c>
      <c r="N788" s="18">
        <f t="shared" si="25"/>
        <v>5.1835696720238328E-2</v>
      </c>
    </row>
    <row r="789" spans="1:14" ht="18" customHeight="1" x14ac:dyDescent="0.2">
      <c r="A789" s="16" t="str">
        <f>'Fish Use'!A54</f>
        <v>CC6</v>
      </c>
      <c r="B789" s="16" t="str">
        <f>'Fish Use'!B54</f>
        <v>Catherine Creek</v>
      </c>
      <c r="C789" s="16" t="str">
        <f>'Fish Use'!D54</f>
        <v>Chinook</v>
      </c>
      <c r="D789" s="16" t="str">
        <f>'Fish Use'!E54</f>
        <v>Summer Rearing</v>
      </c>
      <c r="E789" s="16" t="str">
        <f>'Vulnerability Mapped'!C66</f>
        <v>Decreased Sediment Quantity</v>
      </c>
      <c r="F789" s="18">
        <f>'Fish Use'!F54</f>
        <v>0.63290000000000002</v>
      </c>
      <c r="G789" s="18">
        <f>Population!D4</f>
        <v>0.21</v>
      </c>
      <c r="H789" s="19">
        <f>'Limiting Factors'!C81</f>
        <v>3.29</v>
      </c>
      <c r="I789" s="18">
        <f>'Limiting Factors'!D81</f>
        <v>0.61524999999999996</v>
      </c>
      <c r="J789" s="17">
        <f>'Vulnerability Mapped'!D66</f>
        <v>12</v>
      </c>
      <c r="K789" s="17">
        <f>'Vulnerability Mapped'!E66</f>
        <v>12</v>
      </c>
      <c r="L789" s="18">
        <f>'Vulnerability Mapped'!H66</f>
        <v>0.29285714299999999</v>
      </c>
      <c r="M789" s="18">
        <f t="shared" si="24"/>
        <v>0.11403614809134166</v>
      </c>
      <c r="N789" s="18">
        <f t="shared" si="25"/>
        <v>2.3947591099181747E-2</v>
      </c>
    </row>
    <row r="790" spans="1:14" ht="18" customHeight="1" x14ac:dyDescent="0.2">
      <c r="A790" s="16" t="str">
        <f>'Fish Use'!A54</f>
        <v>CC6</v>
      </c>
      <c r="B790" s="16" t="str">
        <f>'Fish Use'!B54</f>
        <v>Catherine Creek</v>
      </c>
      <c r="C790" s="16" t="str">
        <f>'Fish Use'!D54</f>
        <v>Chinook</v>
      </c>
      <c r="D790" s="16" t="str">
        <f>'Fish Use'!E54</f>
        <v>Summer Rearing</v>
      </c>
      <c r="E790" s="16" t="str">
        <f>'Vulnerability Mapped'!C69</f>
        <v>Increased Sediment Quantity</v>
      </c>
      <c r="F790" s="18">
        <f>'Fish Use'!F54</f>
        <v>0.63290000000000002</v>
      </c>
      <c r="G790" s="18">
        <f>Population!D4</f>
        <v>0.21</v>
      </c>
      <c r="H790" s="19">
        <f>'Limiting Factors'!C82</f>
        <v>3.1</v>
      </c>
      <c r="I790" s="18">
        <f>'Limiting Factors'!D82</f>
        <v>0.57250000000000001</v>
      </c>
      <c r="J790" s="17">
        <f>'Vulnerability Mapped'!D69</f>
        <v>14</v>
      </c>
      <c r="K790" s="17">
        <f>'Vulnerability Mapped'!E69</f>
        <v>14</v>
      </c>
      <c r="L790" s="18">
        <f>'Vulnerability Mapped'!H69</f>
        <v>0.164285714</v>
      </c>
      <c r="M790" s="18">
        <f t="shared" si="24"/>
        <v>5.9526505253618502E-2</v>
      </c>
      <c r="N790" s="18">
        <f t="shared" si="25"/>
        <v>1.2500566103259884E-2</v>
      </c>
    </row>
    <row r="791" spans="1:14" ht="18" customHeight="1" x14ac:dyDescent="0.2">
      <c r="A791" s="16" t="str">
        <f>'Fish Use'!A54</f>
        <v>CC6</v>
      </c>
      <c r="B791" s="16" t="str">
        <f>'Fish Use'!B54</f>
        <v>Catherine Creek</v>
      </c>
      <c r="C791" s="16" t="str">
        <f>'Fish Use'!D54</f>
        <v>Chinook</v>
      </c>
      <c r="D791" s="16" t="str">
        <f>'Fish Use'!E54</f>
        <v>Summer Rearing</v>
      </c>
      <c r="E791" s="16" t="str">
        <f>'Vulnerability Mapped'!C74</f>
        <v>Summer Water Temperature</v>
      </c>
      <c r="F791" s="18">
        <f>'Fish Use'!F54</f>
        <v>0.63290000000000002</v>
      </c>
      <c r="G791" s="18">
        <f>Population!D4</f>
        <v>0.21</v>
      </c>
      <c r="H791" s="19">
        <f>'Limiting Factors'!C89</f>
        <v>3.56</v>
      </c>
      <c r="I791" s="18">
        <f>'Limiting Factors'!D89</f>
        <v>0.67600000000000005</v>
      </c>
      <c r="J791" s="17">
        <f>'Vulnerability Mapped'!D74</f>
        <v>1</v>
      </c>
      <c r="K791" s="17">
        <f>'Vulnerability Mapped'!E74</f>
        <v>1</v>
      </c>
      <c r="L791" s="18">
        <f>'Vulnerability Mapped'!H74</f>
        <v>1</v>
      </c>
      <c r="M791" s="18">
        <f t="shared" si="24"/>
        <v>0.42784040000000007</v>
      </c>
      <c r="N791" s="18">
        <f t="shared" si="25"/>
        <v>8.9846484000000004E-2</v>
      </c>
    </row>
    <row r="792" spans="1:14" ht="18" customHeight="1" x14ac:dyDescent="0.2">
      <c r="A792" s="16" t="str">
        <f>'Fish Use'!A54</f>
        <v>CC6</v>
      </c>
      <c r="B792" s="16" t="str">
        <f>'Fish Use'!B54</f>
        <v>Catherine Creek</v>
      </c>
      <c r="C792" s="16" t="str">
        <f>'Fish Use'!D54</f>
        <v>Chinook</v>
      </c>
      <c r="D792" s="16" t="str">
        <f>'Fish Use'!E54</f>
        <v>Summer Rearing</v>
      </c>
      <c r="E792" s="16" t="str">
        <f>'Vulnerability Mapped'!C76</f>
        <v>Winter Water Temperature</v>
      </c>
      <c r="F792" s="18">
        <f>'Fish Use'!F54</f>
        <v>0.63290000000000002</v>
      </c>
      <c r="G792" s="18">
        <f>Population!D4</f>
        <v>0.21</v>
      </c>
      <c r="H792" s="19">
        <f>'Limiting Factors'!C90</f>
        <v>3.42</v>
      </c>
      <c r="I792" s="18">
        <f>'Limiting Factors'!D90</f>
        <v>0.64449999999999996</v>
      </c>
      <c r="J792" s="17">
        <f>'Vulnerability Mapped'!D76</f>
        <v>15</v>
      </c>
      <c r="K792" s="17">
        <f>'Vulnerability Mapped'!E76</f>
        <v>15</v>
      </c>
      <c r="L792" s="18">
        <f>'Vulnerability Mapped'!H76</f>
        <v>0.1</v>
      </c>
      <c r="M792" s="18">
        <f t="shared" si="24"/>
        <v>4.0790405000000002E-2</v>
      </c>
      <c r="N792" s="18">
        <f t="shared" si="25"/>
        <v>8.5659850500000006E-3</v>
      </c>
    </row>
    <row r="793" spans="1:14" ht="18" customHeight="1" x14ac:dyDescent="0.2">
      <c r="A793" s="16" t="str">
        <f>'Fish Use'!A54</f>
        <v>CC6</v>
      </c>
      <c r="B793" s="16" t="str">
        <f>'Fish Use'!B54</f>
        <v>Catherine Creek</v>
      </c>
      <c r="C793" s="16" t="str">
        <f>'Fish Use'!D54</f>
        <v>Chinook</v>
      </c>
      <c r="D793" s="16" t="str">
        <f>'Fish Use'!E54</f>
        <v>Summer Rearing</v>
      </c>
      <c r="E793" s="16" t="str">
        <f>'Vulnerability Mapped'!C75</f>
        <v>Water Quality</v>
      </c>
      <c r="F793" s="18">
        <f>'Fish Use'!F54</f>
        <v>0.63290000000000002</v>
      </c>
      <c r="G793" s="18">
        <f>Population!D4</f>
        <v>0.21</v>
      </c>
      <c r="H793" s="19">
        <f>'Limiting Factors'!C91</f>
        <v>2.88</v>
      </c>
      <c r="I793" s="18">
        <f>'Limiting Factors'!D91</f>
        <v>0.52300000000000002</v>
      </c>
      <c r="J793" s="17">
        <f>'Vulnerability Mapped'!D75</f>
        <v>9</v>
      </c>
      <c r="K793" s="17">
        <f>'Vulnerability Mapped'!E75</f>
        <v>9</v>
      </c>
      <c r="L793" s="18">
        <f>'Vulnerability Mapped'!H75</f>
        <v>0.485714286</v>
      </c>
      <c r="M793" s="18">
        <f t="shared" si="24"/>
        <v>0.16077468295171621</v>
      </c>
      <c r="N793" s="18">
        <f t="shared" si="25"/>
        <v>3.3762683419860405E-2</v>
      </c>
    </row>
    <row r="794" spans="1:14" ht="18" customHeight="1" x14ac:dyDescent="0.2">
      <c r="A794" s="16" t="str">
        <f>'Fish Use'!A54</f>
        <v>CC6</v>
      </c>
      <c r="B794" s="16" t="str">
        <f>'Fish Use'!B54</f>
        <v>Catherine Creek</v>
      </c>
      <c r="C794" s="16" t="str">
        <f>'Fish Use'!D54</f>
        <v>Chinook</v>
      </c>
      <c r="D794" s="16" t="str">
        <f>'Fish Use'!E54</f>
        <v>Summer Rearing</v>
      </c>
      <c r="E794" s="16" t="str">
        <f>'Vulnerability Mapped'!C71</f>
        <v>Predation</v>
      </c>
      <c r="F794" s="18">
        <f>'Fish Use'!F54</f>
        <v>0.63290000000000002</v>
      </c>
      <c r="G794" s="18">
        <f>Population!D4</f>
        <v>0.21</v>
      </c>
      <c r="H794" s="19">
        <f>'Limiting Factors'!C84</f>
        <v>2.29</v>
      </c>
      <c r="I794" s="18">
        <f>'Limiting Factors'!D84</f>
        <v>0.39024999999999999</v>
      </c>
      <c r="J794" s="17">
        <f>'Vulnerability Mapped'!D71</f>
        <v>13</v>
      </c>
      <c r="K794" s="17">
        <f>'Vulnerability Mapped'!E71</f>
        <v>13</v>
      </c>
      <c r="L794" s="18">
        <f>'Vulnerability Mapped'!H71</f>
        <v>0.22857142899999999</v>
      </c>
      <c r="M794" s="18">
        <f t="shared" si="24"/>
        <v>5.6454680105852521E-2</v>
      </c>
      <c r="N794" s="18">
        <f t="shared" si="25"/>
        <v>1.1855482822229028E-2</v>
      </c>
    </row>
    <row r="795" spans="1:14" ht="18" customHeight="1" x14ac:dyDescent="0.2">
      <c r="A795" s="16" t="str">
        <f>'Fish Use'!A54</f>
        <v>CC6</v>
      </c>
      <c r="B795" s="16" t="str">
        <f>'Fish Use'!B54</f>
        <v>Catherine Creek</v>
      </c>
      <c r="C795" s="16" t="str">
        <f>'Fish Use'!D54</f>
        <v>Chinook</v>
      </c>
      <c r="D795" s="16" t="str">
        <f>'Fish Use'!E54</f>
        <v>Summer Rearing</v>
      </c>
      <c r="E795" s="16" t="str">
        <f>'Vulnerability Mapped'!C63</f>
        <v>Altered Primary Productivity</v>
      </c>
      <c r="F795" s="18">
        <f>'Fish Use'!F54</f>
        <v>0.63290000000000002</v>
      </c>
      <c r="G795" s="18">
        <f>Population!D4</f>
        <v>0.21</v>
      </c>
      <c r="H795" s="19">
        <f>'Limiting Factors'!C85</f>
        <v>2.88</v>
      </c>
      <c r="I795" s="18">
        <f>'Limiting Factors'!D85</f>
        <v>0.52300000000000002</v>
      </c>
      <c r="J795" s="17">
        <f>'Vulnerability Mapped'!D63</f>
        <v>8</v>
      </c>
      <c r="K795" s="17">
        <f>'Vulnerability Mapped'!E63</f>
        <v>8</v>
      </c>
      <c r="L795" s="18">
        <f>'Vulnerability Mapped'!H63</f>
        <v>0.55000000000000004</v>
      </c>
      <c r="M795" s="18">
        <f t="shared" si="24"/>
        <v>0.18205368500000005</v>
      </c>
      <c r="N795" s="18">
        <f t="shared" si="25"/>
        <v>3.8231273850000011E-2</v>
      </c>
    </row>
    <row r="796" spans="1:14" ht="18" customHeight="1" x14ac:dyDescent="0.2">
      <c r="A796" s="16" t="str">
        <f>'Fish Use'!A54</f>
        <v>CC6</v>
      </c>
      <c r="B796" s="16" t="str">
        <f>'Fish Use'!B54</f>
        <v>Catherine Creek</v>
      </c>
      <c r="C796" s="16" t="str">
        <f>'Fish Use'!D54</f>
        <v>Chinook</v>
      </c>
      <c r="D796" s="16" t="str">
        <f>'Fish Use'!E54</f>
        <v>Summer Rearing</v>
      </c>
      <c r="E796" s="16" t="str">
        <f>'Vulnerability Mapped'!C70</f>
        <v>Non-Native Species Interactions and Competition</v>
      </c>
      <c r="F796" s="18">
        <f>'Fish Use'!F54</f>
        <v>0.63290000000000002</v>
      </c>
      <c r="G796" s="18">
        <f>Population!D4</f>
        <v>0.21</v>
      </c>
      <c r="H796" s="19">
        <f>'Limiting Factors'!C86</f>
        <v>1.44</v>
      </c>
      <c r="I796" s="18">
        <f>'Limiting Factors'!D86</f>
        <v>0.19900000000000001</v>
      </c>
      <c r="J796" s="17">
        <f>'Vulnerability Mapped'!D70</f>
        <v>11</v>
      </c>
      <c r="K796" s="17">
        <f>'Vulnerability Mapped'!E70</f>
        <v>11</v>
      </c>
      <c r="L796" s="18">
        <f>'Vulnerability Mapped'!H70</f>
        <v>0.35714285699999998</v>
      </c>
      <c r="M796" s="18">
        <f t="shared" si="24"/>
        <v>4.4981107124864701E-2</v>
      </c>
      <c r="N796" s="18">
        <f t="shared" si="25"/>
        <v>9.4460324962215864E-3</v>
      </c>
    </row>
    <row r="797" spans="1:14" ht="18" customHeight="1" x14ac:dyDescent="0.2">
      <c r="A797" s="16" t="str">
        <f>'Fish Use'!A55</f>
        <v>CC6</v>
      </c>
      <c r="B797" s="16" t="str">
        <f>'Fish Use'!B55</f>
        <v>Catherine Creek</v>
      </c>
      <c r="C797" s="16" t="str">
        <f>'Fish Use'!D55</f>
        <v>Chinook</v>
      </c>
      <c r="D797" s="16" t="str">
        <f>'Fish Use'!E55</f>
        <v>Migration</v>
      </c>
      <c r="E797" s="16" t="str">
        <f>'Vulnerability Mapped'!C34</f>
        <v>Anthropogenic Barriers</v>
      </c>
      <c r="F797" s="18">
        <f>'Fish Use'!F55</f>
        <v>0.63290000000000002</v>
      </c>
      <c r="G797" s="18">
        <f>Population!D8</f>
        <v>0.3</v>
      </c>
      <c r="H797" s="19">
        <f>'Limiting Factors'!C83</f>
        <v>2.71</v>
      </c>
      <c r="I797" s="18">
        <f>'Limiting Factors'!D83</f>
        <v>0.48475000000000001</v>
      </c>
      <c r="J797" s="17">
        <f>'Vulnerability Mapped'!D34</f>
        <v>2</v>
      </c>
      <c r="K797" s="17">
        <f>'Vulnerability Mapped'!E34</f>
        <v>13</v>
      </c>
      <c r="L797" s="18">
        <f>'Vulnerability Mapped'!H34</f>
        <v>0.93571428599999995</v>
      </c>
      <c r="M797" s="18">
        <f t="shared" si="24"/>
        <v>0.28707552883765663</v>
      </c>
      <c r="N797" s="18">
        <f t="shared" si="25"/>
        <v>8.6122658651296993E-2</v>
      </c>
    </row>
    <row r="798" spans="1:14" ht="18" customHeight="1" x14ac:dyDescent="0.2">
      <c r="A798" s="16" t="str">
        <f>'Fish Use'!A55</f>
        <v>CC6</v>
      </c>
      <c r="B798" s="16" t="str">
        <f>'Fish Use'!B55</f>
        <v>Catherine Creek</v>
      </c>
      <c r="C798" s="16" t="str">
        <f>'Fish Use'!D55</f>
        <v>Chinook</v>
      </c>
      <c r="D798" s="16" t="str">
        <f>'Fish Use'!E55</f>
        <v>Migration</v>
      </c>
      <c r="E798" s="16" t="str">
        <f>'Vulnerability Mapped'!C42</f>
        <v>Riparian Condition</v>
      </c>
      <c r="F798" s="18">
        <f>'Fish Use'!F55</f>
        <v>0.63290000000000002</v>
      </c>
      <c r="G798" s="18">
        <f>Population!D8</f>
        <v>0.3</v>
      </c>
      <c r="H798" s="19">
        <f>'Limiting Factors'!C77</f>
        <v>2.86</v>
      </c>
      <c r="I798" s="18">
        <f>'Limiting Factors'!D77</f>
        <v>0.51849999999999996</v>
      </c>
      <c r="J798" s="17">
        <f>'Vulnerability Mapped'!D42</f>
        <v>9</v>
      </c>
      <c r="K798" s="17">
        <f>'Vulnerability Mapped'!E42</f>
        <v>14</v>
      </c>
      <c r="L798" s="18">
        <f>'Vulnerability Mapped'!H42</f>
        <v>0.485714286</v>
      </c>
      <c r="M798" s="18">
        <f t="shared" si="24"/>
        <v>0.15939134437947389</v>
      </c>
      <c r="N798" s="18">
        <f t="shared" si="25"/>
        <v>4.7817403313842162E-2</v>
      </c>
    </row>
    <row r="799" spans="1:14" ht="18" customHeight="1" x14ac:dyDescent="0.2">
      <c r="A799" s="16" t="str">
        <f>'Fish Use'!A55</f>
        <v>CC6</v>
      </c>
      <c r="B799" s="16" t="str">
        <f>'Fish Use'!B55</f>
        <v>Catherine Creek</v>
      </c>
      <c r="C799" s="16" t="str">
        <f>'Fish Use'!D55</f>
        <v>Chinook</v>
      </c>
      <c r="D799" s="16" t="str">
        <f>'Fish Use'!E55</f>
        <v>Migration</v>
      </c>
      <c r="E799" s="16" t="str">
        <f>'Vulnerability Mapped'!C38</f>
        <v>Floodplain Condition</v>
      </c>
      <c r="F799" s="18">
        <f>'Fish Use'!F55</f>
        <v>0.63290000000000002</v>
      </c>
      <c r="G799" s="18">
        <f>Population!D8</f>
        <v>0.3</v>
      </c>
      <c r="H799" s="19">
        <f>'Limiting Factors'!C78</f>
        <v>2.83</v>
      </c>
      <c r="I799" s="18">
        <f>'Limiting Factors'!D78</f>
        <v>0.51175000000000004</v>
      </c>
      <c r="J799" s="17">
        <f>'Vulnerability Mapped'!D38</f>
        <v>6</v>
      </c>
      <c r="K799" s="17">
        <f>'Vulnerability Mapped'!E38</f>
        <v>8</v>
      </c>
      <c r="L799" s="18">
        <f>'Vulnerability Mapped'!H38</f>
        <v>0.678571429</v>
      </c>
      <c r="M799" s="18">
        <f t="shared" si="24"/>
        <v>0.21978017603166569</v>
      </c>
      <c r="N799" s="18">
        <f t="shared" si="25"/>
        <v>6.593405280949971E-2</v>
      </c>
    </row>
    <row r="800" spans="1:14" ht="18" customHeight="1" x14ac:dyDescent="0.2">
      <c r="A800" s="16" t="str">
        <f>'Fish Use'!A55</f>
        <v>CC6</v>
      </c>
      <c r="B800" s="16" t="str">
        <f>'Fish Use'!B55</f>
        <v>Catherine Creek</v>
      </c>
      <c r="C800" s="16" t="str">
        <f>'Fish Use'!D55</f>
        <v>Chinook</v>
      </c>
      <c r="D800" s="16" t="str">
        <f>'Fish Use'!E55</f>
        <v>Migration</v>
      </c>
      <c r="E800" s="16" t="str">
        <f>'Vulnerability Mapped'!C43</f>
        <v>Side Channel and Wetland Habitat</v>
      </c>
      <c r="F800" s="18">
        <f>'Fish Use'!F55</f>
        <v>0.63290000000000002</v>
      </c>
      <c r="G800" s="18">
        <f>Population!D8</f>
        <v>0.3</v>
      </c>
      <c r="H800" s="19">
        <f>'Limiting Factors'!C79</f>
        <v>2.99</v>
      </c>
      <c r="I800" s="18">
        <f>'Limiting Factors'!D79</f>
        <v>0.54774999999999996</v>
      </c>
      <c r="J800" s="17">
        <f>'Vulnerability Mapped'!D43</f>
        <v>7</v>
      </c>
      <c r="K800" s="17">
        <f>'Vulnerability Mapped'!E43</f>
        <v>7</v>
      </c>
      <c r="L800" s="18">
        <f>'Vulnerability Mapped'!H43</f>
        <v>0.61428571399999998</v>
      </c>
      <c r="M800" s="18">
        <f t="shared" si="24"/>
        <v>0.21295502740095115</v>
      </c>
      <c r="N800" s="18">
        <f t="shared" si="25"/>
        <v>6.388650822028534E-2</v>
      </c>
    </row>
    <row r="801" spans="1:14" ht="18" customHeight="1" x14ac:dyDescent="0.2">
      <c r="A801" s="16" t="str">
        <f>'Fish Use'!A55</f>
        <v>CC6</v>
      </c>
      <c r="B801" s="16" t="str">
        <f>'Fish Use'!B55</f>
        <v>Catherine Creek</v>
      </c>
      <c r="C801" s="16" t="str">
        <f>'Fish Use'!D55</f>
        <v>Chinook</v>
      </c>
      <c r="D801" s="16" t="str">
        <f>'Fish Use'!E55</f>
        <v>Migration</v>
      </c>
      <c r="E801" s="16" t="str">
        <f>'Vulnerability Mapped'!C35</f>
        <v>Channel and Habitat Structure</v>
      </c>
      <c r="F801" s="18">
        <f>'Fish Use'!F55</f>
        <v>0.63290000000000002</v>
      </c>
      <c r="G801" s="18">
        <f>Population!D8</f>
        <v>0.3</v>
      </c>
      <c r="H801" s="19">
        <f>'Limiting Factors'!C80</f>
        <v>3.03</v>
      </c>
      <c r="I801" s="18">
        <f>'Limiting Factors'!D80</f>
        <v>0.55674999999999997</v>
      </c>
      <c r="J801" s="17">
        <f>'Vulnerability Mapped'!D35</f>
        <v>3</v>
      </c>
      <c r="K801" s="17">
        <f>'Vulnerability Mapped'!E35</f>
        <v>5</v>
      </c>
      <c r="L801" s="18">
        <f>'Vulnerability Mapped'!H35</f>
        <v>0.87142857100000004</v>
      </c>
      <c r="M801" s="18">
        <f t="shared" si="24"/>
        <v>0.3070627366346998</v>
      </c>
      <c r="N801" s="18">
        <f t="shared" si="25"/>
        <v>9.2118820990409939E-2</v>
      </c>
    </row>
    <row r="802" spans="1:14" ht="18" customHeight="1" x14ac:dyDescent="0.2">
      <c r="A802" s="16" t="str">
        <f>'Fish Use'!A55</f>
        <v>CC6</v>
      </c>
      <c r="B802" s="16" t="str">
        <f>'Fish Use'!B55</f>
        <v>Catherine Creek</v>
      </c>
      <c r="C802" s="16" t="str">
        <f>'Fish Use'!D55</f>
        <v>Chinook</v>
      </c>
      <c r="D802" s="16" t="str">
        <f>'Fish Use'!E55</f>
        <v>Migration</v>
      </c>
      <c r="E802" s="16" t="str">
        <f>'Vulnerability Mapped'!C37</f>
        <v>Decreased Water Quantity</v>
      </c>
      <c r="F802" s="18">
        <f>'Fish Use'!F55</f>
        <v>0.63290000000000002</v>
      </c>
      <c r="G802" s="18">
        <f>Population!D8</f>
        <v>0.3</v>
      </c>
      <c r="H802" s="19">
        <f>'Limiting Factors'!C87</f>
        <v>3.63</v>
      </c>
      <c r="I802" s="18">
        <f>'Limiting Factors'!D87</f>
        <v>0.69174999999999998</v>
      </c>
      <c r="J802" s="17">
        <f>'Vulnerability Mapped'!D37</f>
        <v>2</v>
      </c>
      <c r="K802" s="17">
        <f>'Vulnerability Mapped'!E37</f>
        <v>3</v>
      </c>
      <c r="L802" s="18">
        <f>'Vulnerability Mapped'!H37</f>
        <v>0.93571428599999995</v>
      </c>
      <c r="M802" s="18">
        <f t="shared" si="24"/>
        <v>0.40966373816080243</v>
      </c>
      <c r="N802" s="18">
        <f t="shared" si="25"/>
        <v>0.12289912144824072</v>
      </c>
    </row>
    <row r="803" spans="1:14" ht="18" customHeight="1" x14ac:dyDescent="0.2">
      <c r="A803" s="16" t="str">
        <f>'Fish Use'!A55</f>
        <v>CC6</v>
      </c>
      <c r="B803" s="16" t="str">
        <f>'Fish Use'!B55</f>
        <v>Catherine Creek</v>
      </c>
      <c r="C803" s="16" t="str">
        <f>'Fish Use'!D55</f>
        <v>Chinook</v>
      </c>
      <c r="D803" s="16" t="str">
        <f>'Fish Use'!E55</f>
        <v>Migration</v>
      </c>
      <c r="E803" s="16" t="str">
        <f>'Vulnerability Mapped'!C32</f>
        <v>Altered Flow Timing</v>
      </c>
      <c r="F803" s="18">
        <f>'Fish Use'!F55</f>
        <v>0.63290000000000002</v>
      </c>
      <c r="G803" s="18">
        <f>Population!D8</f>
        <v>0.3</v>
      </c>
      <c r="H803" s="19">
        <f>'Limiting Factors'!C88</f>
        <v>3.11</v>
      </c>
      <c r="I803" s="18">
        <f>'Limiting Factors'!D88</f>
        <v>0.57474999999999998</v>
      </c>
      <c r="J803" s="17">
        <f>'Vulnerability Mapped'!D32</f>
        <v>4</v>
      </c>
      <c r="K803" s="17">
        <f>'Vulnerability Mapped'!E32</f>
        <v>4</v>
      </c>
      <c r="L803" s="18">
        <f>'Vulnerability Mapped'!H32</f>
        <v>0.80714285699999999</v>
      </c>
      <c r="M803" s="18">
        <f t="shared" si="24"/>
        <v>0.29360570048374868</v>
      </c>
      <c r="N803" s="18">
        <f t="shared" si="25"/>
        <v>8.80817101451246E-2</v>
      </c>
    </row>
    <row r="804" spans="1:14" ht="18" customHeight="1" x14ac:dyDescent="0.2">
      <c r="A804" s="16" t="str">
        <f>'Fish Use'!A55</f>
        <v>CC6</v>
      </c>
      <c r="B804" s="16" t="str">
        <f>'Fish Use'!B55</f>
        <v>Catherine Creek</v>
      </c>
      <c r="C804" s="16" t="str">
        <f>'Fish Use'!D55</f>
        <v>Chinook</v>
      </c>
      <c r="D804" s="16" t="str">
        <f>'Fish Use'!E55</f>
        <v>Migration</v>
      </c>
      <c r="E804" s="16" t="str">
        <f>'Vulnerability Mapped'!C36</f>
        <v>Decreased Sediment Quantity</v>
      </c>
      <c r="F804" s="18">
        <f>'Fish Use'!F55</f>
        <v>0.63290000000000002</v>
      </c>
      <c r="G804" s="18">
        <f>Population!D8</f>
        <v>0.3</v>
      </c>
      <c r="H804" s="19">
        <f>'Limiting Factors'!C81</f>
        <v>3.29</v>
      </c>
      <c r="I804" s="18">
        <f>'Limiting Factors'!D81</f>
        <v>0.61524999999999996</v>
      </c>
      <c r="J804" s="17">
        <f>'Vulnerability Mapped'!D36</f>
        <v>11</v>
      </c>
      <c r="K804" s="17">
        <f>'Vulnerability Mapped'!E36</f>
        <v>12</v>
      </c>
      <c r="L804" s="18">
        <f>'Vulnerability Mapped'!H36</f>
        <v>0.35714285699999998</v>
      </c>
      <c r="M804" s="18">
        <f t="shared" si="24"/>
        <v>0.13906847315865831</v>
      </c>
      <c r="N804" s="18">
        <f t="shared" si="25"/>
        <v>4.1720541947597493E-2</v>
      </c>
    </row>
    <row r="805" spans="1:14" ht="18" customHeight="1" x14ac:dyDescent="0.2">
      <c r="A805" s="16" t="str">
        <f>'Fish Use'!A55</f>
        <v>CC6</v>
      </c>
      <c r="B805" s="16" t="str">
        <f>'Fish Use'!B55</f>
        <v>Catherine Creek</v>
      </c>
      <c r="C805" s="16" t="str">
        <f>'Fish Use'!D55</f>
        <v>Chinook</v>
      </c>
      <c r="D805" s="16" t="str">
        <f>'Fish Use'!E55</f>
        <v>Migration</v>
      </c>
      <c r="E805" s="16" t="str">
        <f>'Vulnerability Mapped'!C39</f>
        <v>Increased Sediment Quantity</v>
      </c>
      <c r="F805" s="18">
        <f>'Fish Use'!F55</f>
        <v>0.63290000000000002</v>
      </c>
      <c r="G805" s="18">
        <f>Population!D8</f>
        <v>0.3</v>
      </c>
      <c r="H805" s="19">
        <f>'Limiting Factors'!C82</f>
        <v>3.1</v>
      </c>
      <c r="I805" s="18">
        <f>'Limiting Factors'!D82</f>
        <v>0.57250000000000001</v>
      </c>
      <c r="J805" s="17">
        <f>'Vulnerability Mapped'!D39</f>
        <v>10</v>
      </c>
      <c r="K805" s="17">
        <f>'Vulnerability Mapped'!E39</f>
        <v>11</v>
      </c>
      <c r="L805" s="18">
        <f>'Vulnerability Mapped'!H39</f>
        <v>0.42142857099999997</v>
      </c>
      <c r="M805" s="18">
        <f t="shared" si="24"/>
        <v>0.15269842663042774</v>
      </c>
      <c r="N805" s="18">
        <f t="shared" si="25"/>
        <v>4.5809527989128317E-2</v>
      </c>
    </row>
    <row r="806" spans="1:14" ht="18" customHeight="1" x14ac:dyDescent="0.2">
      <c r="A806" s="16" t="str">
        <f>'Fish Use'!A55</f>
        <v>CC6</v>
      </c>
      <c r="B806" s="16" t="str">
        <f>'Fish Use'!B55</f>
        <v>Catherine Creek</v>
      </c>
      <c r="C806" s="16" t="str">
        <f>'Fish Use'!D55</f>
        <v>Chinook</v>
      </c>
      <c r="D806" s="16" t="str">
        <f>'Fish Use'!E55</f>
        <v>Migration</v>
      </c>
      <c r="E806" s="16" t="str">
        <f>'Vulnerability Mapped'!C44</f>
        <v>Summer Water Temperature</v>
      </c>
      <c r="F806" s="18">
        <f>'Fish Use'!F55</f>
        <v>0.63290000000000002</v>
      </c>
      <c r="G806" s="18">
        <f>Population!D8</f>
        <v>0.3</v>
      </c>
      <c r="H806" s="19">
        <f>'Limiting Factors'!C89</f>
        <v>3.56</v>
      </c>
      <c r="I806" s="18">
        <f>'Limiting Factors'!D89</f>
        <v>0.67600000000000005</v>
      </c>
      <c r="J806" s="17">
        <f>'Vulnerability Mapped'!D44</f>
        <v>1</v>
      </c>
      <c r="K806" s="17">
        <f>'Vulnerability Mapped'!E44</f>
        <v>15</v>
      </c>
      <c r="L806" s="18">
        <f>'Vulnerability Mapped'!H44</f>
        <v>1</v>
      </c>
      <c r="M806" s="18">
        <f t="shared" si="24"/>
        <v>0.42784040000000007</v>
      </c>
      <c r="N806" s="18">
        <f t="shared" si="25"/>
        <v>0.12835212000000001</v>
      </c>
    </row>
    <row r="807" spans="1:14" ht="18" customHeight="1" x14ac:dyDescent="0.2">
      <c r="A807" s="16" t="str">
        <f>'Fish Use'!A55</f>
        <v>CC6</v>
      </c>
      <c r="B807" s="16" t="str">
        <f>'Fish Use'!B55</f>
        <v>Catherine Creek</v>
      </c>
      <c r="C807" s="16" t="str">
        <f>'Fish Use'!D55</f>
        <v>Chinook</v>
      </c>
      <c r="D807" s="16" t="str">
        <f>'Fish Use'!E55</f>
        <v>Migration</v>
      </c>
      <c r="E807" s="16" t="str">
        <f>'Vulnerability Mapped'!C46</f>
        <v>Winter Water Temperature</v>
      </c>
      <c r="F807" s="18">
        <f>'Fish Use'!F55</f>
        <v>0.63290000000000002</v>
      </c>
      <c r="G807" s="18">
        <f>Population!D8</f>
        <v>0.3</v>
      </c>
      <c r="H807" s="19">
        <f>'Limiting Factors'!C90</f>
        <v>3.42</v>
      </c>
      <c r="I807" s="18">
        <f>'Limiting Factors'!D90</f>
        <v>0.64449999999999996</v>
      </c>
      <c r="J807" s="17">
        <f>'Vulnerability Mapped'!D46</f>
        <v>9</v>
      </c>
      <c r="K807" s="17">
        <f>'Vulnerability Mapped'!E46</f>
        <v>15</v>
      </c>
      <c r="L807" s="18">
        <f>'Vulnerability Mapped'!H46</f>
        <v>0.485714286</v>
      </c>
      <c r="M807" s="18">
        <f t="shared" si="24"/>
        <v>0.19812482440225829</v>
      </c>
      <c r="N807" s="18">
        <f t="shared" si="25"/>
        <v>5.9437447320677482E-2</v>
      </c>
    </row>
    <row r="808" spans="1:14" ht="18" customHeight="1" x14ac:dyDescent="0.2">
      <c r="A808" s="16" t="str">
        <f>'Fish Use'!A55</f>
        <v>CC6</v>
      </c>
      <c r="B808" s="16" t="str">
        <f>'Fish Use'!B55</f>
        <v>Catherine Creek</v>
      </c>
      <c r="C808" s="16" t="str">
        <f>'Fish Use'!D55</f>
        <v>Chinook</v>
      </c>
      <c r="D808" s="16" t="str">
        <f>'Fish Use'!E55</f>
        <v>Migration</v>
      </c>
      <c r="E808" s="16" t="str">
        <f>'Vulnerability Mapped'!C45</f>
        <v>Water Quality</v>
      </c>
      <c r="F808" s="18">
        <f>'Fish Use'!F55</f>
        <v>0.63290000000000002</v>
      </c>
      <c r="G808" s="18">
        <f>Population!D8</f>
        <v>0.3</v>
      </c>
      <c r="H808" s="19">
        <f>'Limiting Factors'!C91</f>
        <v>2.88</v>
      </c>
      <c r="I808" s="18">
        <f>'Limiting Factors'!D91</f>
        <v>0.52300000000000002</v>
      </c>
      <c r="J808" s="17">
        <f>'Vulnerability Mapped'!D45</f>
        <v>5</v>
      </c>
      <c r="K808" s="17">
        <f>'Vulnerability Mapped'!E45</f>
        <v>6</v>
      </c>
      <c r="L808" s="18">
        <f>'Vulnerability Mapped'!H45</f>
        <v>0.74285714300000005</v>
      </c>
      <c r="M808" s="18">
        <f t="shared" si="24"/>
        <v>0.24589069147585815</v>
      </c>
      <c r="N808" s="18">
        <f t="shared" si="25"/>
        <v>7.3767207442757443E-2</v>
      </c>
    </row>
    <row r="809" spans="1:14" ht="18" customHeight="1" x14ac:dyDescent="0.2">
      <c r="A809" s="16" t="str">
        <f>'Fish Use'!A55</f>
        <v>CC6</v>
      </c>
      <c r="B809" s="16" t="str">
        <f>'Fish Use'!B55</f>
        <v>Catherine Creek</v>
      </c>
      <c r="C809" s="16" t="str">
        <f>'Fish Use'!D55</f>
        <v>Chinook</v>
      </c>
      <c r="D809" s="16" t="str">
        <f>'Fish Use'!E55</f>
        <v>Migration</v>
      </c>
      <c r="E809" s="16" t="str">
        <f>'Vulnerability Mapped'!C41</f>
        <v>Predation</v>
      </c>
      <c r="F809" s="18">
        <f>'Fish Use'!F55</f>
        <v>0.63290000000000002</v>
      </c>
      <c r="G809" s="18">
        <f>Population!D8</f>
        <v>0.3</v>
      </c>
      <c r="H809" s="19">
        <f>'Limiting Factors'!C84</f>
        <v>2.29</v>
      </c>
      <c r="I809" s="18">
        <f>'Limiting Factors'!D84</f>
        <v>0.39024999999999999</v>
      </c>
      <c r="J809" s="17">
        <f>'Vulnerability Mapped'!D41</f>
        <v>1</v>
      </c>
      <c r="K809" s="17">
        <f>'Vulnerability Mapped'!E41</f>
        <v>14</v>
      </c>
      <c r="L809" s="18">
        <f>'Vulnerability Mapped'!H41</f>
        <v>1</v>
      </c>
      <c r="M809" s="18">
        <f t="shared" si="24"/>
        <v>0.24698922500000001</v>
      </c>
      <c r="N809" s="18">
        <f t="shared" si="25"/>
        <v>7.4096767499999994E-2</v>
      </c>
    </row>
    <row r="810" spans="1:14" ht="18" customHeight="1" x14ac:dyDescent="0.2">
      <c r="A810" s="16" t="str">
        <f>'Fish Use'!A55</f>
        <v>CC6</v>
      </c>
      <c r="B810" s="16" t="str">
        <f>'Fish Use'!B55</f>
        <v>Catherine Creek</v>
      </c>
      <c r="C810" s="16" t="str">
        <f>'Fish Use'!D55</f>
        <v>Chinook</v>
      </c>
      <c r="D810" s="16" t="str">
        <f>'Fish Use'!E55</f>
        <v>Migration</v>
      </c>
      <c r="E810" s="16" t="str">
        <f>'Vulnerability Mapped'!C33</f>
        <v>Altered Primary Productivity</v>
      </c>
      <c r="F810" s="18">
        <f>'Fish Use'!F55</f>
        <v>0.63290000000000002</v>
      </c>
      <c r="G810" s="18">
        <f>Population!D8</f>
        <v>0.3</v>
      </c>
      <c r="H810" s="19">
        <f>'Limiting Factors'!C85</f>
        <v>2.88</v>
      </c>
      <c r="I810" s="18">
        <f>'Limiting Factors'!D85</f>
        <v>0.52300000000000002</v>
      </c>
      <c r="J810" s="17">
        <f>'Vulnerability Mapped'!D33</f>
        <v>10</v>
      </c>
      <c r="K810" s="17">
        <f>'Vulnerability Mapped'!E33</f>
        <v>13</v>
      </c>
      <c r="L810" s="18">
        <f>'Vulnerability Mapped'!H33</f>
        <v>0.42142857099999997</v>
      </c>
      <c r="M810" s="18">
        <f t="shared" si="24"/>
        <v>0.1394956805724257</v>
      </c>
      <c r="N810" s="18">
        <f t="shared" si="25"/>
        <v>4.1848704171727709E-2</v>
      </c>
    </row>
    <row r="811" spans="1:14" ht="18" customHeight="1" x14ac:dyDescent="0.2">
      <c r="A811" s="16" t="str">
        <f>'Fish Use'!A55</f>
        <v>CC6</v>
      </c>
      <c r="B811" s="16" t="str">
        <f>'Fish Use'!B55</f>
        <v>Catherine Creek</v>
      </c>
      <c r="C811" s="16" t="str">
        <f>'Fish Use'!D55</f>
        <v>Chinook</v>
      </c>
      <c r="D811" s="16" t="str">
        <f>'Fish Use'!E55</f>
        <v>Migration</v>
      </c>
      <c r="E811" s="16" t="str">
        <f>'Vulnerability Mapped'!C40</f>
        <v>Non-Native Species Interactions and Competition</v>
      </c>
      <c r="F811" s="18">
        <f>'Fish Use'!F55</f>
        <v>0.63290000000000002</v>
      </c>
      <c r="G811" s="18">
        <f>Population!D8</f>
        <v>0.3</v>
      </c>
      <c r="H811" s="19">
        <f>'Limiting Factors'!C86</f>
        <v>1.44</v>
      </c>
      <c r="I811" s="18">
        <f>'Limiting Factors'!D86</f>
        <v>0.19900000000000001</v>
      </c>
      <c r="J811" s="17">
        <f>'Vulnerability Mapped'!D40</f>
        <v>8</v>
      </c>
      <c r="K811" s="17">
        <f>'Vulnerability Mapped'!E40</f>
        <v>12</v>
      </c>
      <c r="L811" s="18">
        <f>'Vulnerability Mapped'!H40</f>
        <v>0.55000000000000004</v>
      </c>
      <c r="M811" s="18">
        <f t="shared" si="24"/>
        <v>6.9270905000000008E-2</v>
      </c>
      <c r="N811" s="18">
        <f t="shared" si="25"/>
        <v>2.07812715E-2</v>
      </c>
    </row>
    <row r="812" spans="1:14" ht="18" customHeight="1" x14ac:dyDescent="0.2">
      <c r="A812" s="16" t="str">
        <f>'Fish Use'!A56</f>
        <v>CC6</v>
      </c>
      <c r="B812" s="16" t="str">
        <f>'Fish Use'!B56</f>
        <v>Catherine Creek</v>
      </c>
      <c r="C812" s="16" t="str">
        <f>'Fish Use'!D56</f>
        <v>Steelhead</v>
      </c>
      <c r="D812" s="16" t="str">
        <f>'Fish Use'!E56</f>
        <v>Spawning</v>
      </c>
      <c r="E812" s="16" t="str">
        <f>'Vulnerability Mapped'!C109</f>
        <v>Anthropogenic Barriers</v>
      </c>
      <c r="F812" s="18">
        <f>'Fish Use'!F56</f>
        <v>0.63290000000000002</v>
      </c>
      <c r="G812" s="18">
        <f>Population!D3</f>
        <v>0.25</v>
      </c>
      <c r="H812" s="19">
        <f>'Limiting Factors'!C83</f>
        <v>2.71</v>
      </c>
      <c r="I812" s="18">
        <f>'Limiting Factors'!D83</f>
        <v>0.48475000000000001</v>
      </c>
      <c r="J812" s="17">
        <f>'Vulnerability Mapped'!D109</f>
        <v>15</v>
      </c>
      <c r="K812" s="17">
        <f>'Vulnerability Mapped'!E109</f>
        <v>15</v>
      </c>
      <c r="L812" s="18">
        <f>'Vulnerability Mapped'!H109</f>
        <v>0.1</v>
      </c>
      <c r="M812" s="18">
        <f t="shared" si="24"/>
        <v>3.0679827500000003E-2</v>
      </c>
      <c r="N812" s="18">
        <f t="shared" si="25"/>
        <v>7.6699568750000007E-3</v>
      </c>
    </row>
    <row r="813" spans="1:14" ht="18" customHeight="1" x14ac:dyDescent="0.2">
      <c r="A813" s="16" t="str">
        <f>'Fish Use'!A56</f>
        <v>CC6</v>
      </c>
      <c r="B813" s="16" t="str">
        <f>'Fish Use'!B56</f>
        <v>Catherine Creek</v>
      </c>
      <c r="C813" s="16" t="str">
        <f>'Fish Use'!D56</f>
        <v>Steelhead</v>
      </c>
      <c r="D813" s="16" t="str">
        <f>'Fish Use'!E56</f>
        <v>Spawning</v>
      </c>
      <c r="E813" s="16" t="str">
        <f>'Vulnerability Mapped'!C117</f>
        <v>Riparian Condition</v>
      </c>
      <c r="F813" s="18">
        <f>'Fish Use'!F56</f>
        <v>0.63290000000000002</v>
      </c>
      <c r="G813" s="18">
        <f>Population!D3</f>
        <v>0.25</v>
      </c>
      <c r="H813" s="19">
        <f>'Limiting Factors'!C77</f>
        <v>2.86</v>
      </c>
      <c r="I813" s="18">
        <f>'Limiting Factors'!D77</f>
        <v>0.51849999999999996</v>
      </c>
      <c r="J813" s="17">
        <f>'Vulnerability Mapped'!D117</f>
        <v>5</v>
      </c>
      <c r="K813" s="17">
        <f>'Vulnerability Mapped'!E117</f>
        <v>5</v>
      </c>
      <c r="L813" s="18">
        <f>'Vulnerability Mapped'!H117</f>
        <v>0.74285714300000005</v>
      </c>
      <c r="M813" s="18">
        <f t="shared" si="24"/>
        <v>0.24377499718973697</v>
      </c>
      <c r="N813" s="18">
        <f t="shared" si="25"/>
        <v>6.0943749297434242E-2</v>
      </c>
    </row>
    <row r="814" spans="1:14" ht="18" customHeight="1" x14ac:dyDescent="0.2">
      <c r="A814" s="16" t="str">
        <f>'Fish Use'!A56</f>
        <v>CC6</v>
      </c>
      <c r="B814" s="16" t="str">
        <f>'Fish Use'!B56</f>
        <v>Catherine Creek</v>
      </c>
      <c r="C814" s="16" t="str">
        <f>'Fish Use'!D56</f>
        <v>Steelhead</v>
      </c>
      <c r="D814" s="16" t="str">
        <f>'Fish Use'!E56</f>
        <v>Spawning</v>
      </c>
      <c r="E814" s="16" t="str">
        <f>'Vulnerability Mapped'!C113</f>
        <v>Floodplain Condition</v>
      </c>
      <c r="F814" s="18">
        <f>'Fish Use'!F56</f>
        <v>0.63290000000000002</v>
      </c>
      <c r="G814" s="18">
        <f>Population!D3</f>
        <v>0.25</v>
      </c>
      <c r="H814" s="19">
        <f>'Limiting Factors'!C78</f>
        <v>2.83</v>
      </c>
      <c r="I814" s="18">
        <f>'Limiting Factors'!D78</f>
        <v>0.51175000000000004</v>
      </c>
      <c r="J814" s="17">
        <f>'Vulnerability Mapped'!D113</f>
        <v>3</v>
      </c>
      <c r="K814" s="17">
        <f>'Vulnerability Mapped'!E113</f>
        <v>3</v>
      </c>
      <c r="L814" s="18">
        <f>'Vulnerability Mapped'!H113</f>
        <v>0.87142857100000004</v>
      </c>
      <c r="M814" s="18">
        <f t="shared" si="24"/>
        <v>0.28224401521833437</v>
      </c>
      <c r="N814" s="18">
        <f t="shared" si="25"/>
        <v>7.0561003804583591E-2</v>
      </c>
    </row>
    <row r="815" spans="1:14" ht="18" customHeight="1" x14ac:dyDescent="0.2">
      <c r="A815" s="16" t="str">
        <f>'Fish Use'!A56</f>
        <v>CC6</v>
      </c>
      <c r="B815" s="16" t="str">
        <f>'Fish Use'!B56</f>
        <v>Catherine Creek</v>
      </c>
      <c r="C815" s="16" t="str">
        <f>'Fish Use'!D56</f>
        <v>Steelhead</v>
      </c>
      <c r="D815" s="16" t="str">
        <f>'Fish Use'!E56</f>
        <v>Spawning</v>
      </c>
      <c r="E815" s="16" t="str">
        <f>'Vulnerability Mapped'!C118</f>
        <v>Side Channel and Wetland Habitat</v>
      </c>
      <c r="F815" s="18">
        <f>'Fish Use'!F56</f>
        <v>0.63290000000000002</v>
      </c>
      <c r="G815" s="18">
        <f>Population!D3</f>
        <v>0.25</v>
      </c>
      <c r="H815" s="19">
        <f>'Limiting Factors'!C79</f>
        <v>2.99</v>
      </c>
      <c r="I815" s="18">
        <f>'Limiting Factors'!D79</f>
        <v>0.54774999999999996</v>
      </c>
      <c r="J815" s="17">
        <f>'Vulnerability Mapped'!D118</f>
        <v>2</v>
      </c>
      <c r="K815" s="17">
        <f>'Vulnerability Mapped'!E118</f>
        <v>2</v>
      </c>
      <c r="L815" s="18">
        <f>'Vulnerability Mapped'!H118</f>
        <v>0.93571428599999995</v>
      </c>
      <c r="M815" s="18">
        <f t="shared" si="24"/>
        <v>0.32438498384904885</v>
      </c>
      <c r="N815" s="18">
        <f t="shared" si="25"/>
        <v>8.1096245962262212E-2</v>
      </c>
    </row>
    <row r="816" spans="1:14" ht="18" customHeight="1" x14ac:dyDescent="0.2">
      <c r="A816" s="16" t="str">
        <f>'Fish Use'!A56</f>
        <v>CC6</v>
      </c>
      <c r="B816" s="16" t="str">
        <f>'Fish Use'!B56</f>
        <v>Catherine Creek</v>
      </c>
      <c r="C816" s="16" t="str">
        <f>'Fish Use'!D56</f>
        <v>Steelhead</v>
      </c>
      <c r="D816" s="16" t="str">
        <f>'Fish Use'!E56</f>
        <v>Spawning</v>
      </c>
      <c r="E816" s="16" t="str">
        <f>'Vulnerability Mapped'!C110</f>
        <v>Channel and Habitat Structure</v>
      </c>
      <c r="F816" s="18">
        <f>'Fish Use'!F56</f>
        <v>0.63290000000000002</v>
      </c>
      <c r="G816" s="18">
        <f>Population!D3</f>
        <v>0.25</v>
      </c>
      <c r="H816" s="19">
        <f>'Limiting Factors'!C80</f>
        <v>3.03</v>
      </c>
      <c r="I816" s="18">
        <f>'Limiting Factors'!D80</f>
        <v>0.55674999999999997</v>
      </c>
      <c r="J816" s="17">
        <f>'Vulnerability Mapped'!D110</f>
        <v>1</v>
      </c>
      <c r="K816" s="17">
        <f>'Vulnerability Mapped'!E110</f>
        <v>1</v>
      </c>
      <c r="L816" s="18">
        <f>'Vulnerability Mapped'!H110</f>
        <v>1</v>
      </c>
      <c r="M816" s="18">
        <f t="shared" si="24"/>
        <v>0.35236707499999997</v>
      </c>
      <c r="N816" s="18">
        <f t="shared" si="25"/>
        <v>8.8091768749999994E-2</v>
      </c>
    </row>
    <row r="817" spans="1:14" ht="18" customHeight="1" x14ac:dyDescent="0.2">
      <c r="A817" s="16" t="str">
        <f>'Fish Use'!A56</f>
        <v>CC6</v>
      </c>
      <c r="B817" s="16" t="str">
        <f>'Fish Use'!B56</f>
        <v>Catherine Creek</v>
      </c>
      <c r="C817" s="16" t="str">
        <f>'Fish Use'!D56</f>
        <v>Steelhead</v>
      </c>
      <c r="D817" s="16" t="str">
        <f>'Fish Use'!E56</f>
        <v>Spawning</v>
      </c>
      <c r="E817" s="16" t="str">
        <f>'Vulnerability Mapped'!C112</f>
        <v>Decreased Water Quantity</v>
      </c>
      <c r="F817" s="18">
        <f>'Fish Use'!F56</f>
        <v>0.63290000000000002</v>
      </c>
      <c r="G817" s="18">
        <f>Population!D3</f>
        <v>0.25</v>
      </c>
      <c r="H817" s="19">
        <f>'Limiting Factors'!C87</f>
        <v>3.63</v>
      </c>
      <c r="I817" s="18">
        <f>'Limiting Factors'!D87</f>
        <v>0.69174999999999998</v>
      </c>
      <c r="J817" s="17">
        <f>'Vulnerability Mapped'!D112</f>
        <v>9</v>
      </c>
      <c r="K817" s="17">
        <f>'Vulnerability Mapped'!E112</f>
        <v>9</v>
      </c>
      <c r="L817" s="18">
        <f>'Vulnerability Mapped'!H112</f>
        <v>0.485714286</v>
      </c>
      <c r="M817" s="18">
        <f t="shared" si="24"/>
        <v>0.21264987941080243</v>
      </c>
      <c r="N817" s="18">
        <f t="shared" si="25"/>
        <v>5.3162469852700608E-2</v>
      </c>
    </row>
    <row r="818" spans="1:14" ht="18" customHeight="1" x14ac:dyDescent="0.2">
      <c r="A818" s="16" t="str">
        <f>'Fish Use'!A56</f>
        <v>CC6</v>
      </c>
      <c r="B818" s="16" t="str">
        <f>'Fish Use'!B56</f>
        <v>Catherine Creek</v>
      </c>
      <c r="C818" s="16" t="str">
        <f>'Fish Use'!D56</f>
        <v>Steelhead</v>
      </c>
      <c r="D818" s="16" t="str">
        <f>'Fish Use'!E56</f>
        <v>Spawning</v>
      </c>
      <c r="E818" s="16" t="str">
        <f>'Vulnerability Mapped'!C107</f>
        <v>Altered Flow Timing</v>
      </c>
      <c r="F818" s="18">
        <f>'Fish Use'!F56</f>
        <v>0.63290000000000002</v>
      </c>
      <c r="G818" s="18">
        <f>Population!D3</f>
        <v>0.25</v>
      </c>
      <c r="H818" s="19">
        <f>'Limiting Factors'!C88</f>
        <v>3.11</v>
      </c>
      <c r="I818" s="18">
        <f>'Limiting Factors'!D88</f>
        <v>0.57474999999999998</v>
      </c>
      <c r="J818" s="17">
        <f>'Vulnerability Mapped'!D107</f>
        <v>6</v>
      </c>
      <c r="K818" s="17">
        <f>'Vulnerability Mapped'!E107</f>
        <v>6</v>
      </c>
      <c r="L818" s="18">
        <f>'Vulnerability Mapped'!H107</f>
        <v>0.678571429</v>
      </c>
      <c r="M818" s="18">
        <f t="shared" si="24"/>
        <v>0.24683665104875396</v>
      </c>
      <c r="N818" s="18">
        <f t="shared" si="25"/>
        <v>6.1709162762188491E-2</v>
      </c>
    </row>
    <row r="819" spans="1:14" ht="18" customHeight="1" x14ac:dyDescent="0.2">
      <c r="A819" s="16" t="str">
        <f>'Fish Use'!A56</f>
        <v>CC6</v>
      </c>
      <c r="B819" s="16" t="str">
        <f>'Fish Use'!B56</f>
        <v>Catherine Creek</v>
      </c>
      <c r="C819" s="16" t="str">
        <f>'Fish Use'!D56</f>
        <v>Steelhead</v>
      </c>
      <c r="D819" s="16" t="str">
        <f>'Fish Use'!E56</f>
        <v>Spawning</v>
      </c>
      <c r="E819" s="16" t="str">
        <f>'Vulnerability Mapped'!C111</f>
        <v>Decreased Sediment Quantity</v>
      </c>
      <c r="F819" s="18">
        <f>'Fish Use'!F56</f>
        <v>0.63290000000000002</v>
      </c>
      <c r="G819" s="18">
        <f>Population!D3</f>
        <v>0.25</v>
      </c>
      <c r="H819" s="19">
        <f>'Limiting Factors'!C81</f>
        <v>3.29</v>
      </c>
      <c r="I819" s="18">
        <f>'Limiting Factors'!D81</f>
        <v>0.61524999999999996</v>
      </c>
      <c r="J819" s="17">
        <f>'Vulnerability Mapped'!D111</f>
        <v>4</v>
      </c>
      <c r="K819" s="17">
        <f>'Vulnerability Mapped'!E111</f>
        <v>4</v>
      </c>
      <c r="L819" s="18">
        <f>'Vulnerability Mapped'!H111</f>
        <v>0.80714285699999999</v>
      </c>
      <c r="M819" s="18">
        <f t="shared" si="24"/>
        <v>0.31429474940865831</v>
      </c>
      <c r="N819" s="18">
        <f t="shared" si="25"/>
        <v>7.8573687352164578E-2</v>
      </c>
    </row>
    <row r="820" spans="1:14" ht="18" customHeight="1" x14ac:dyDescent="0.2">
      <c r="A820" s="16" t="str">
        <f>'Fish Use'!A56</f>
        <v>CC6</v>
      </c>
      <c r="B820" s="16" t="str">
        <f>'Fish Use'!B56</f>
        <v>Catherine Creek</v>
      </c>
      <c r="C820" s="16" t="str">
        <f>'Fish Use'!D56</f>
        <v>Steelhead</v>
      </c>
      <c r="D820" s="16" t="str">
        <f>'Fish Use'!E56</f>
        <v>Spawning</v>
      </c>
      <c r="E820" s="16" t="str">
        <f>'Vulnerability Mapped'!C114</f>
        <v>Increased Sediment Quantity</v>
      </c>
      <c r="F820" s="18">
        <f>'Fish Use'!F56</f>
        <v>0.63290000000000002</v>
      </c>
      <c r="G820" s="18">
        <f>Population!D3</f>
        <v>0.25</v>
      </c>
      <c r="H820" s="19">
        <f>'Limiting Factors'!C82</f>
        <v>3.1</v>
      </c>
      <c r="I820" s="18">
        <f>'Limiting Factors'!D82</f>
        <v>0.57250000000000001</v>
      </c>
      <c r="J820" s="17">
        <f>'Vulnerability Mapped'!D114</f>
        <v>10</v>
      </c>
      <c r="K820" s="17">
        <f>'Vulnerability Mapped'!E114</f>
        <v>10</v>
      </c>
      <c r="L820" s="18">
        <f>'Vulnerability Mapped'!H114</f>
        <v>0.42142857099999997</v>
      </c>
      <c r="M820" s="18">
        <f t="shared" si="24"/>
        <v>0.15269842663042774</v>
      </c>
      <c r="N820" s="18">
        <f t="shared" si="25"/>
        <v>3.8174606657606934E-2</v>
      </c>
    </row>
    <row r="821" spans="1:14" ht="18" customHeight="1" x14ac:dyDescent="0.2">
      <c r="A821" s="16" t="str">
        <f>'Fish Use'!A56</f>
        <v>CC6</v>
      </c>
      <c r="B821" s="16" t="str">
        <f>'Fish Use'!B56</f>
        <v>Catherine Creek</v>
      </c>
      <c r="C821" s="16" t="str">
        <f>'Fish Use'!D56</f>
        <v>Steelhead</v>
      </c>
      <c r="D821" s="16" t="str">
        <f>'Fish Use'!E56</f>
        <v>Spawning</v>
      </c>
      <c r="E821" s="16" t="str">
        <f>'Vulnerability Mapped'!C119</f>
        <v>Summer Water Temperature</v>
      </c>
      <c r="F821" s="18">
        <f>'Fish Use'!F56</f>
        <v>0.63290000000000002</v>
      </c>
      <c r="G821" s="18">
        <f>Population!D3</f>
        <v>0.25</v>
      </c>
      <c r="H821" s="19">
        <f>'Limiting Factors'!C89</f>
        <v>3.56</v>
      </c>
      <c r="I821" s="18">
        <f>'Limiting Factors'!D89</f>
        <v>0.67600000000000005</v>
      </c>
      <c r="J821" s="17">
        <f>'Vulnerability Mapped'!D119</f>
        <v>11</v>
      </c>
      <c r="K821" s="17">
        <f>'Vulnerability Mapped'!E119</f>
        <v>11</v>
      </c>
      <c r="L821" s="18">
        <f>'Vulnerability Mapped'!H119</f>
        <v>0.35714285699999998</v>
      </c>
      <c r="M821" s="18">
        <f t="shared" si="24"/>
        <v>0.1528001427960228</v>
      </c>
      <c r="N821" s="18">
        <f t="shared" si="25"/>
        <v>3.8200035699005701E-2</v>
      </c>
    </row>
    <row r="822" spans="1:14" ht="18" customHeight="1" x14ac:dyDescent="0.2">
      <c r="A822" s="16" t="str">
        <f>'Fish Use'!A56</f>
        <v>CC6</v>
      </c>
      <c r="B822" s="16" t="str">
        <f>'Fish Use'!B56</f>
        <v>Catherine Creek</v>
      </c>
      <c r="C822" s="16" t="str">
        <f>'Fish Use'!D56</f>
        <v>Steelhead</v>
      </c>
      <c r="D822" s="16" t="str">
        <f>'Fish Use'!E56</f>
        <v>Spawning</v>
      </c>
      <c r="E822" s="16" t="str">
        <f>'Vulnerability Mapped'!C121</f>
        <v>Winter Water Temperature</v>
      </c>
      <c r="F822" s="18">
        <f>'Fish Use'!F56</f>
        <v>0.63290000000000002</v>
      </c>
      <c r="G822" s="18">
        <f>Population!D3</f>
        <v>0.25</v>
      </c>
      <c r="H822" s="19">
        <f>'Limiting Factors'!C90</f>
        <v>3.42</v>
      </c>
      <c r="I822" s="18">
        <f>'Limiting Factors'!D90</f>
        <v>0.64449999999999996</v>
      </c>
      <c r="J822" s="17">
        <f>'Vulnerability Mapped'!D121</f>
        <v>7</v>
      </c>
      <c r="K822" s="17">
        <f>'Vulnerability Mapped'!E121</f>
        <v>7</v>
      </c>
      <c r="L822" s="18">
        <f>'Vulnerability Mapped'!H121</f>
        <v>0.61428571399999998</v>
      </c>
      <c r="M822" s="18">
        <f t="shared" si="24"/>
        <v>0.25056963059774168</v>
      </c>
      <c r="N822" s="18">
        <f t="shared" si="25"/>
        <v>6.2642407649435419E-2</v>
      </c>
    </row>
    <row r="823" spans="1:14" ht="18" customHeight="1" x14ac:dyDescent="0.2">
      <c r="A823" s="16" t="str">
        <f>'Fish Use'!A56</f>
        <v>CC6</v>
      </c>
      <c r="B823" s="16" t="str">
        <f>'Fish Use'!B56</f>
        <v>Catherine Creek</v>
      </c>
      <c r="C823" s="16" t="str">
        <f>'Fish Use'!D56</f>
        <v>Steelhead</v>
      </c>
      <c r="D823" s="16" t="str">
        <f>'Fish Use'!E56</f>
        <v>Spawning</v>
      </c>
      <c r="E823" s="16" t="str">
        <f>'Vulnerability Mapped'!C120</f>
        <v>Water Quality</v>
      </c>
      <c r="F823" s="18">
        <f>'Fish Use'!F56</f>
        <v>0.63290000000000002</v>
      </c>
      <c r="G823" s="18">
        <f>Population!D3</f>
        <v>0.25</v>
      </c>
      <c r="H823" s="19">
        <f>'Limiting Factors'!C91</f>
        <v>2.88</v>
      </c>
      <c r="I823" s="18">
        <f>'Limiting Factors'!D91</f>
        <v>0.52300000000000002</v>
      </c>
      <c r="J823" s="17">
        <f>'Vulnerability Mapped'!D120</f>
        <v>8</v>
      </c>
      <c r="K823" s="17">
        <f>'Vulnerability Mapped'!E120</f>
        <v>8</v>
      </c>
      <c r="L823" s="18">
        <f>'Vulnerability Mapped'!H120</f>
        <v>0.55000000000000004</v>
      </c>
      <c r="M823" s="18">
        <f t="shared" si="24"/>
        <v>0.18205368500000005</v>
      </c>
      <c r="N823" s="18">
        <f t="shared" si="25"/>
        <v>4.5513421250000012E-2</v>
      </c>
    </row>
    <row r="824" spans="1:14" ht="18" customHeight="1" x14ac:dyDescent="0.2">
      <c r="A824" s="16" t="str">
        <f>'Fish Use'!A56</f>
        <v>CC6</v>
      </c>
      <c r="B824" s="16" t="str">
        <f>'Fish Use'!B56</f>
        <v>Catherine Creek</v>
      </c>
      <c r="C824" s="16" t="str">
        <f>'Fish Use'!D56</f>
        <v>Steelhead</v>
      </c>
      <c r="D824" s="16" t="str">
        <f>'Fish Use'!E56</f>
        <v>Spawning</v>
      </c>
      <c r="E824" s="16" t="str">
        <f>'Vulnerability Mapped'!C116</f>
        <v>Predation</v>
      </c>
      <c r="F824" s="18">
        <f>'Fish Use'!F56</f>
        <v>0.63290000000000002</v>
      </c>
      <c r="G824" s="18">
        <f>Population!D3</f>
        <v>0.25</v>
      </c>
      <c r="H824" s="19">
        <f>'Limiting Factors'!C84</f>
        <v>2.29</v>
      </c>
      <c r="I824" s="18">
        <f>'Limiting Factors'!D84</f>
        <v>0.39024999999999999</v>
      </c>
      <c r="J824" s="17">
        <f>'Vulnerability Mapped'!D116</f>
        <v>12</v>
      </c>
      <c r="K824" s="17">
        <f>'Vulnerability Mapped'!E116</f>
        <v>12</v>
      </c>
      <c r="L824" s="18">
        <f>'Vulnerability Mapped'!H116</f>
        <v>0.29285714299999999</v>
      </c>
      <c r="M824" s="18">
        <f t="shared" si="24"/>
        <v>7.2332558785284176E-2</v>
      </c>
      <c r="N824" s="18">
        <f t="shared" si="25"/>
        <v>1.8083139696321044E-2</v>
      </c>
    </row>
    <row r="825" spans="1:14" ht="18" customHeight="1" x14ac:dyDescent="0.2">
      <c r="A825" s="16" t="str">
        <f>'Fish Use'!A56</f>
        <v>CC6</v>
      </c>
      <c r="B825" s="16" t="str">
        <f>'Fish Use'!B56</f>
        <v>Catherine Creek</v>
      </c>
      <c r="C825" s="16" t="str">
        <f>'Fish Use'!D56</f>
        <v>Steelhead</v>
      </c>
      <c r="D825" s="16" t="str">
        <f>'Fish Use'!E56</f>
        <v>Spawning</v>
      </c>
      <c r="E825" s="16" t="str">
        <f>'Vulnerability Mapped'!C108</f>
        <v>Altered Primary Productivity</v>
      </c>
      <c r="F825" s="18">
        <f>'Fish Use'!F56</f>
        <v>0.63290000000000002</v>
      </c>
      <c r="G825" s="18">
        <f>Population!D3</f>
        <v>0.25</v>
      </c>
      <c r="H825" s="19">
        <f>'Limiting Factors'!C85</f>
        <v>2.88</v>
      </c>
      <c r="I825" s="18">
        <f>'Limiting Factors'!D85</f>
        <v>0.52300000000000002</v>
      </c>
      <c r="J825" s="17">
        <f>'Vulnerability Mapped'!D108</f>
        <v>13</v>
      </c>
      <c r="K825" s="17">
        <f>'Vulnerability Mapped'!E108</f>
        <v>13</v>
      </c>
      <c r="L825" s="18">
        <f>'Vulnerability Mapped'!H108</f>
        <v>0.22857142899999999</v>
      </c>
      <c r="M825" s="18">
        <f t="shared" si="24"/>
        <v>7.5658674427574304E-2</v>
      </c>
      <c r="N825" s="18">
        <f t="shared" si="25"/>
        <v>1.8914668606893576E-2</v>
      </c>
    </row>
    <row r="826" spans="1:14" ht="18" customHeight="1" x14ac:dyDescent="0.2">
      <c r="A826" s="16" t="str">
        <f>'Fish Use'!A56</f>
        <v>CC6</v>
      </c>
      <c r="B826" s="16" t="str">
        <f>'Fish Use'!B56</f>
        <v>Catherine Creek</v>
      </c>
      <c r="C826" s="16" t="str">
        <f>'Fish Use'!D56</f>
        <v>Steelhead</v>
      </c>
      <c r="D826" s="16" t="str">
        <f>'Fish Use'!E56</f>
        <v>Spawning</v>
      </c>
      <c r="E826" s="16" t="str">
        <f>'Vulnerability Mapped'!C115</f>
        <v>Non-Native Species Interactions and Competition</v>
      </c>
      <c r="F826" s="18">
        <f>'Fish Use'!F56</f>
        <v>0.63290000000000002</v>
      </c>
      <c r="G826" s="18">
        <f>Population!D3</f>
        <v>0.25</v>
      </c>
      <c r="H826" s="19">
        <f>'Limiting Factors'!C86</f>
        <v>1.44</v>
      </c>
      <c r="I826" s="18">
        <f>'Limiting Factors'!D86</f>
        <v>0.19900000000000001</v>
      </c>
      <c r="J826" s="17">
        <f>'Vulnerability Mapped'!D115</f>
        <v>14</v>
      </c>
      <c r="K826" s="17">
        <f>'Vulnerability Mapped'!E115</f>
        <v>14</v>
      </c>
      <c r="L826" s="18">
        <f>'Vulnerability Mapped'!H115</f>
        <v>0.164285714</v>
      </c>
      <c r="M826" s="18">
        <f t="shared" si="24"/>
        <v>2.0691309249729402E-2</v>
      </c>
      <c r="N826" s="18">
        <f t="shared" si="25"/>
        <v>5.1728273124323505E-3</v>
      </c>
    </row>
    <row r="827" spans="1:14" ht="18" customHeight="1" x14ac:dyDescent="0.2">
      <c r="A827" s="16" t="str">
        <f>'Fish Use'!A57</f>
        <v>CC6</v>
      </c>
      <c r="B827" s="16" t="str">
        <f>'Fish Use'!B57</f>
        <v>Catherine Creek</v>
      </c>
      <c r="C827" s="16" t="str">
        <f>'Fish Use'!D57</f>
        <v>Steelhead</v>
      </c>
      <c r="D827" s="16" t="str">
        <f>'Fish Use'!E57</f>
        <v>Winter Rearing</v>
      </c>
      <c r="E827" s="16" t="str">
        <f>'Vulnerability Mapped'!C139</f>
        <v>Anthropogenic Barriers</v>
      </c>
      <c r="F827" s="18">
        <f>'Fish Use'!F57</f>
        <v>0.63290000000000002</v>
      </c>
      <c r="G827" s="18">
        <f>Population!D7</f>
        <v>0.25</v>
      </c>
      <c r="H827" s="19">
        <f>'Limiting Factors'!C83</f>
        <v>2.71</v>
      </c>
      <c r="I827" s="18">
        <f>'Limiting Factors'!D83</f>
        <v>0.48475000000000001</v>
      </c>
      <c r="J827" s="17">
        <f>'Vulnerability Mapped'!D139</f>
        <v>14</v>
      </c>
      <c r="K827" s="17">
        <f>'Vulnerability Mapped'!E139</f>
        <v>14</v>
      </c>
      <c r="L827" s="18">
        <f>'Vulnerability Mapped'!H139</f>
        <v>0.164285714</v>
      </c>
      <c r="M827" s="18">
        <f t="shared" si="24"/>
        <v>5.0402573662343353E-2</v>
      </c>
      <c r="N827" s="18">
        <f t="shared" si="25"/>
        <v>1.2600643415585838E-2</v>
      </c>
    </row>
    <row r="828" spans="1:14" ht="18" customHeight="1" x14ac:dyDescent="0.2">
      <c r="A828" s="16" t="str">
        <f>'Fish Use'!A57</f>
        <v>CC6</v>
      </c>
      <c r="B828" s="16" t="str">
        <f>'Fish Use'!B57</f>
        <v>Catherine Creek</v>
      </c>
      <c r="C828" s="16" t="str">
        <f>'Fish Use'!D57</f>
        <v>Steelhead</v>
      </c>
      <c r="D828" s="16" t="str">
        <f>'Fish Use'!E57</f>
        <v>Winter Rearing</v>
      </c>
      <c r="E828" s="16" t="str">
        <f>'Vulnerability Mapped'!C147</f>
        <v>Riparian Condition</v>
      </c>
      <c r="F828" s="18">
        <f>'Fish Use'!F57</f>
        <v>0.63290000000000002</v>
      </c>
      <c r="G828" s="18">
        <f>Population!D7</f>
        <v>0.25</v>
      </c>
      <c r="H828" s="19">
        <f>'Limiting Factors'!C77</f>
        <v>2.86</v>
      </c>
      <c r="I828" s="18">
        <f>'Limiting Factors'!D77</f>
        <v>0.51849999999999996</v>
      </c>
      <c r="J828" s="17">
        <f>'Vulnerability Mapped'!D147</f>
        <v>5</v>
      </c>
      <c r="K828" s="17">
        <f>'Vulnerability Mapped'!E147</f>
        <v>5</v>
      </c>
      <c r="L828" s="18">
        <f>'Vulnerability Mapped'!H147</f>
        <v>0.74285714300000005</v>
      </c>
      <c r="M828" s="18">
        <f t="shared" si="24"/>
        <v>0.24377499718973697</v>
      </c>
      <c r="N828" s="18">
        <f t="shared" si="25"/>
        <v>6.0943749297434242E-2</v>
      </c>
    </row>
    <row r="829" spans="1:14" ht="18" customHeight="1" x14ac:dyDescent="0.2">
      <c r="A829" s="16" t="str">
        <f>'Fish Use'!A57</f>
        <v>CC6</v>
      </c>
      <c r="B829" s="16" t="str">
        <f>'Fish Use'!B57</f>
        <v>Catherine Creek</v>
      </c>
      <c r="C829" s="16" t="str">
        <f>'Fish Use'!D57</f>
        <v>Steelhead</v>
      </c>
      <c r="D829" s="16" t="str">
        <f>'Fish Use'!E57</f>
        <v>Winter Rearing</v>
      </c>
      <c r="E829" s="16" t="str">
        <f>'Vulnerability Mapped'!C143</f>
        <v>Floodplain Condition</v>
      </c>
      <c r="F829" s="18">
        <f>'Fish Use'!F57</f>
        <v>0.63290000000000002</v>
      </c>
      <c r="G829" s="18">
        <f>Population!D7</f>
        <v>0.25</v>
      </c>
      <c r="H829" s="19">
        <f>'Limiting Factors'!C78</f>
        <v>2.83</v>
      </c>
      <c r="I829" s="18">
        <f>'Limiting Factors'!D78</f>
        <v>0.51175000000000004</v>
      </c>
      <c r="J829" s="17">
        <f>'Vulnerability Mapped'!D143</f>
        <v>4</v>
      </c>
      <c r="K829" s="17">
        <f>'Vulnerability Mapped'!E143</f>
        <v>4</v>
      </c>
      <c r="L829" s="18">
        <f>'Vulnerability Mapped'!H143</f>
        <v>0.80714285699999999</v>
      </c>
      <c r="M829" s="18">
        <f t="shared" si="24"/>
        <v>0.26142273548944478</v>
      </c>
      <c r="N829" s="18">
        <f t="shared" si="25"/>
        <v>6.5355683872361195E-2</v>
      </c>
    </row>
    <row r="830" spans="1:14" ht="18" customHeight="1" x14ac:dyDescent="0.2">
      <c r="A830" s="16" t="str">
        <f>'Fish Use'!A57</f>
        <v>CC6</v>
      </c>
      <c r="B830" s="16" t="str">
        <f>'Fish Use'!B57</f>
        <v>Catherine Creek</v>
      </c>
      <c r="C830" s="16" t="str">
        <f>'Fish Use'!D57</f>
        <v>Steelhead</v>
      </c>
      <c r="D830" s="16" t="str">
        <f>'Fish Use'!E57</f>
        <v>Winter Rearing</v>
      </c>
      <c r="E830" s="16" t="str">
        <f>'Vulnerability Mapped'!C148</f>
        <v>Side Channel and Wetland Habitat</v>
      </c>
      <c r="F830" s="18">
        <f>'Fish Use'!F57</f>
        <v>0.63290000000000002</v>
      </c>
      <c r="G830" s="18">
        <f>Population!D7</f>
        <v>0.25</v>
      </c>
      <c r="H830" s="19">
        <f>'Limiting Factors'!C79</f>
        <v>2.99</v>
      </c>
      <c r="I830" s="18">
        <f>'Limiting Factors'!D79</f>
        <v>0.54774999999999996</v>
      </c>
      <c r="J830" s="17">
        <f>'Vulnerability Mapped'!D148</f>
        <v>3</v>
      </c>
      <c r="K830" s="17">
        <f>'Vulnerability Mapped'!E148</f>
        <v>3</v>
      </c>
      <c r="L830" s="18">
        <f>'Vulnerability Mapped'!H148</f>
        <v>0.87142857100000004</v>
      </c>
      <c r="M830" s="18">
        <f t="shared" si="24"/>
        <v>0.30209899235142673</v>
      </c>
      <c r="N830" s="18">
        <f t="shared" si="25"/>
        <v>7.5524748087856683E-2</v>
      </c>
    </row>
    <row r="831" spans="1:14" ht="18" customHeight="1" x14ac:dyDescent="0.2">
      <c r="A831" s="16" t="str">
        <f>'Fish Use'!A57</f>
        <v>CC6</v>
      </c>
      <c r="B831" s="16" t="str">
        <f>'Fish Use'!B57</f>
        <v>Catherine Creek</v>
      </c>
      <c r="C831" s="16" t="str">
        <f>'Fish Use'!D57</f>
        <v>Steelhead</v>
      </c>
      <c r="D831" s="16" t="str">
        <f>'Fish Use'!E57</f>
        <v>Winter Rearing</v>
      </c>
      <c r="E831" s="16" t="str">
        <f>'Vulnerability Mapped'!C140</f>
        <v>Channel and Habitat Structure</v>
      </c>
      <c r="F831" s="18">
        <f>'Fish Use'!F57</f>
        <v>0.63290000000000002</v>
      </c>
      <c r="G831" s="18">
        <f>Population!D7</f>
        <v>0.25</v>
      </c>
      <c r="H831" s="19">
        <f>'Limiting Factors'!C80</f>
        <v>3.03</v>
      </c>
      <c r="I831" s="18">
        <f>'Limiting Factors'!D80</f>
        <v>0.55674999999999997</v>
      </c>
      <c r="J831" s="17">
        <f>'Vulnerability Mapped'!D140</f>
        <v>2</v>
      </c>
      <c r="K831" s="17">
        <f>'Vulnerability Mapped'!E140</f>
        <v>2</v>
      </c>
      <c r="L831" s="18">
        <f>'Vulnerability Mapped'!H140</f>
        <v>0.93571428599999995</v>
      </c>
      <c r="M831" s="18">
        <f t="shared" si="24"/>
        <v>0.32971490599353342</v>
      </c>
      <c r="N831" s="18">
        <f t="shared" si="25"/>
        <v>8.2428726498383356E-2</v>
      </c>
    </row>
    <row r="832" spans="1:14" ht="18" customHeight="1" x14ac:dyDescent="0.2">
      <c r="A832" s="16" t="str">
        <f>'Fish Use'!A57</f>
        <v>CC6</v>
      </c>
      <c r="B832" s="16" t="str">
        <f>'Fish Use'!B57</f>
        <v>Catherine Creek</v>
      </c>
      <c r="C832" s="16" t="str">
        <f>'Fish Use'!D57</f>
        <v>Steelhead</v>
      </c>
      <c r="D832" s="16" t="str">
        <f>'Fish Use'!E57</f>
        <v>Winter Rearing</v>
      </c>
      <c r="E832" s="16" t="str">
        <f>'Vulnerability Mapped'!C142</f>
        <v>Decreased Water Quantity</v>
      </c>
      <c r="F832" s="18">
        <f>'Fish Use'!F57</f>
        <v>0.63290000000000002</v>
      </c>
      <c r="G832" s="18">
        <f>Population!D7</f>
        <v>0.25</v>
      </c>
      <c r="H832" s="19">
        <f>'Limiting Factors'!C87</f>
        <v>3.63</v>
      </c>
      <c r="I832" s="18">
        <f>'Limiting Factors'!D87</f>
        <v>0.69174999999999998</v>
      </c>
      <c r="J832" s="17">
        <f>'Vulnerability Mapped'!D142</f>
        <v>7</v>
      </c>
      <c r="K832" s="17">
        <f>'Vulnerability Mapped'!E142</f>
        <v>7</v>
      </c>
      <c r="L832" s="18">
        <f>'Vulnerability Mapped'!H142</f>
        <v>0.61428571399999998</v>
      </c>
      <c r="M832" s="18">
        <f t="shared" si="24"/>
        <v>0.26893955308919754</v>
      </c>
      <c r="N832" s="18">
        <f t="shared" si="25"/>
        <v>6.7234888272299384E-2</v>
      </c>
    </row>
    <row r="833" spans="1:14" ht="18" customHeight="1" x14ac:dyDescent="0.2">
      <c r="A833" s="16" t="str">
        <f>'Fish Use'!A57</f>
        <v>CC6</v>
      </c>
      <c r="B833" s="16" t="str">
        <f>'Fish Use'!B57</f>
        <v>Catherine Creek</v>
      </c>
      <c r="C833" s="16" t="str">
        <f>'Fish Use'!D57</f>
        <v>Steelhead</v>
      </c>
      <c r="D833" s="16" t="str">
        <f>'Fish Use'!E57</f>
        <v>Winter Rearing</v>
      </c>
      <c r="E833" s="16" t="str">
        <f>'Vulnerability Mapped'!C137</f>
        <v>Altered Flow Timing</v>
      </c>
      <c r="F833" s="18">
        <f>'Fish Use'!F57</f>
        <v>0.63290000000000002</v>
      </c>
      <c r="G833" s="18">
        <f>Population!D7</f>
        <v>0.25</v>
      </c>
      <c r="H833" s="19">
        <f>'Limiting Factors'!C88</f>
        <v>3.11</v>
      </c>
      <c r="I833" s="18">
        <f>'Limiting Factors'!D88</f>
        <v>0.57474999999999998</v>
      </c>
      <c r="J833" s="17">
        <f>'Vulnerability Mapped'!D137</f>
        <v>10</v>
      </c>
      <c r="K833" s="17">
        <f>'Vulnerability Mapped'!E137</f>
        <v>10</v>
      </c>
      <c r="L833" s="18">
        <f>'Vulnerability Mapped'!H137</f>
        <v>0.42142857099999997</v>
      </c>
      <c r="M833" s="18">
        <f t="shared" si="24"/>
        <v>0.15329855145124602</v>
      </c>
      <c r="N833" s="18">
        <f t="shared" si="25"/>
        <v>3.8324637862811504E-2</v>
      </c>
    </row>
    <row r="834" spans="1:14" ht="18" customHeight="1" x14ac:dyDescent="0.2">
      <c r="A834" s="16" t="str">
        <f>'Fish Use'!A57</f>
        <v>CC6</v>
      </c>
      <c r="B834" s="16" t="str">
        <f>'Fish Use'!B57</f>
        <v>Catherine Creek</v>
      </c>
      <c r="C834" s="16" t="str">
        <f>'Fish Use'!D57</f>
        <v>Steelhead</v>
      </c>
      <c r="D834" s="16" t="str">
        <f>'Fish Use'!E57</f>
        <v>Winter Rearing</v>
      </c>
      <c r="E834" s="16" t="str">
        <f>'Vulnerability Mapped'!C141</f>
        <v>Decreased Sediment Quantity</v>
      </c>
      <c r="F834" s="18">
        <f>'Fish Use'!F57</f>
        <v>0.63290000000000002</v>
      </c>
      <c r="G834" s="18">
        <f>Population!D7</f>
        <v>0.25</v>
      </c>
      <c r="H834" s="19">
        <f>'Limiting Factors'!C81</f>
        <v>3.29</v>
      </c>
      <c r="I834" s="18">
        <f>'Limiting Factors'!D81</f>
        <v>0.61524999999999996</v>
      </c>
      <c r="J834" s="17">
        <f>'Vulnerability Mapped'!D141</f>
        <v>12</v>
      </c>
      <c r="K834" s="17">
        <f>'Vulnerability Mapped'!E141</f>
        <v>12</v>
      </c>
      <c r="L834" s="18">
        <f>'Vulnerability Mapped'!H141</f>
        <v>0.29285714299999999</v>
      </c>
      <c r="M834" s="18">
        <f t="shared" ref="M834:M897" si="26">F834*I834*L834</f>
        <v>0.11403614809134166</v>
      </c>
      <c r="N834" s="18">
        <f t="shared" ref="N834:N897" si="27">M834*G834</f>
        <v>2.8509037022835415E-2</v>
      </c>
    </row>
    <row r="835" spans="1:14" ht="18" customHeight="1" x14ac:dyDescent="0.2">
      <c r="A835" s="16" t="str">
        <f>'Fish Use'!A57</f>
        <v>CC6</v>
      </c>
      <c r="B835" s="16" t="str">
        <f>'Fish Use'!B57</f>
        <v>Catherine Creek</v>
      </c>
      <c r="C835" s="16" t="str">
        <f>'Fish Use'!D57</f>
        <v>Steelhead</v>
      </c>
      <c r="D835" s="16" t="str">
        <f>'Fish Use'!E57</f>
        <v>Winter Rearing</v>
      </c>
      <c r="E835" s="16" t="str">
        <f>'Vulnerability Mapped'!C144</f>
        <v>Increased Sediment Quantity</v>
      </c>
      <c r="F835" s="18">
        <f>'Fish Use'!F57</f>
        <v>0.63290000000000002</v>
      </c>
      <c r="G835" s="18">
        <f>Population!D7</f>
        <v>0.25</v>
      </c>
      <c r="H835" s="19">
        <f>'Limiting Factors'!C82</f>
        <v>3.1</v>
      </c>
      <c r="I835" s="18">
        <f>'Limiting Factors'!D82</f>
        <v>0.57250000000000001</v>
      </c>
      <c r="J835" s="17">
        <f>'Vulnerability Mapped'!D144</f>
        <v>13</v>
      </c>
      <c r="K835" s="17">
        <f>'Vulnerability Mapped'!E144</f>
        <v>13</v>
      </c>
      <c r="L835" s="18">
        <f>'Vulnerability Mapped'!H144</f>
        <v>0.22857142899999999</v>
      </c>
      <c r="M835" s="18">
        <f t="shared" si="26"/>
        <v>8.2819485869572246E-2</v>
      </c>
      <c r="N835" s="18">
        <f t="shared" si="27"/>
        <v>2.0704871467393061E-2</v>
      </c>
    </row>
    <row r="836" spans="1:14" ht="18" customHeight="1" x14ac:dyDescent="0.2">
      <c r="A836" s="16" t="str">
        <f>'Fish Use'!A57</f>
        <v>CC6</v>
      </c>
      <c r="B836" s="16" t="str">
        <f>'Fish Use'!B57</f>
        <v>Catherine Creek</v>
      </c>
      <c r="C836" s="16" t="str">
        <f>'Fish Use'!D57</f>
        <v>Steelhead</v>
      </c>
      <c r="D836" s="16" t="str">
        <f>'Fish Use'!E57</f>
        <v>Winter Rearing</v>
      </c>
      <c r="E836" s="16" t="str">
        <f>'Vulnerability Mapped'!C149</f>
        <v>Summer Water Temperature</v>
      </c>
      <c r="F836" s="18">
        <f>'Fish Use'!F57</f>
        <v>0.63290000000000002</v>
      </c>
      <c r="G836" s="18">
        <f>Population!D7</f>
        <v>0.25</v>
      </c>
      <c r="H836" s="19">
        <f>'Limiting Factors'!C89</f>
        <v>3.56</v>
      </c>
      <c r="I836" s="18">
        <f>'Limiting Factors'!D89</f>
        <v>0.67600000000000005</v>
      </c>
      <c r="J836" s="17">
        <f>'Vulnerability Mapped'!D149</f>
        <v>15</v>
      </c>
      <c r="K836" s="17">
        <f>'Vulnerability Mapped'!E149</f>
        <v>15</v>
      </c>
      <c r="L836" s="18">
        <f>'Vulnerability Mapped'!H149</f>
        <v>0.1</v>
      </c>
      <c r="M836" s="18">
        <f t="shared" si="26"/>
        <v>4.2784040000000009E-2</v>
      </c>
      <c r="N836" s="18">
        <f t="shared" si="27"/>
        <v>1.0696010000000002E-2</v>
      </c>
    </row>
    <row r="837" spans="1:14" ht="18" customHeight="1" x14ac:dyDescent="0.2">
      <c r="A837" s="16" t="str">
        <f>'Fish Use'!A57</f>
        <v>CC6</v>
      </c>
      <c r="B837" s="16" t="str">
        <f>'Fish Use'!B57</f>
        <v>Catherine Creek</v>
      </c>
      <c r="C837" s="16" t="str">
        <f>'Fish Use'!D57</f>
        <v>Steelhead</v>
      </c>
      <c r="D837" s="16" t="str">
        <f>'Fish Use'!E57</f>
        <v>Winter Rearing</v>
      </c>
      <c r="E837" s="16" t="str">
        <f>'Vulnerability Mapped'!C151</f>
        <v>Winter Water Temperature</v>
      </c>
      <c r="F837" s="18">
        <f>'Fish Use'!F57</f>
        <v>0.63290000000000002</v>
      </c>
      <c r="G837" s="18">
        <f>Population!D7</f>
        <v>0.25</v>
      </c>
      <c r="H837" s="19">
        <f>'Limiting Factors'!C90</f>
        <v>3.42</v>
      </c>
      <c r="I837" s="18">
        <f>'Limiting Factors'!D90</f>
        <v>0.64449999999999996</v>
      </c>
      <c r="J837" s="17">
        <f>'Vulnerability Mapped'!D151</f>
        <v>1</v>
      </c>
      <c r="K837" s="17">
        <f>'Vulnerability Mapped'!E151</f>
        <v>1</v>
      </c>
      <c r="L837" s="18">
        <f>'Vulnerability Mapped'!H151</f>
        <v>1</v>
      </c>
      <c r="M837" s="18">
        <f t="shared" si="26"/>
        <v>0.40790404999999996</v>
      </c>
      <c r="N837" s="18">
        <f t="shared" si="27"/>
        <v>0.10197601249999999</v>
      </c>
    </row>
    <row r="838" spans="1:14" ht="18" customHeight="1" x14ac:dyDescent="0.2">
      <c r="A838" s="16" t="str">
        <f>'Fish Use'!A57</f>
        <v>CC6</v>
      </c>
      <c r="B838" s="16" t="str">
        <f>'Fish Use'!B57</f>
        <v>Catherine Creek</v>
      </c>
      <c r="C838" s="16" t="str">
        <f>'Fish Use'!D57</f>
        <v>Steelhead</v>
      </c>
      <c r="D838" s="16" t="str">
        <f>'Fish Use'!E57</f>
        <v>Winter Rearing</v>
      </c>
      <c r="E838" s="16" t="str">
        <f>'Vulnerability Mapped'!C150</f>
        <v>Water Quality</v>
      </c>
      <c r="F838" s="18">
        <f>'Fish Use'!F57</f>
        <v>0.63290000000000002</v>
      </c>
      <c r="G838" s="18">
        <f>Population!D7</f>
        <v>0.25</v>
      </c>
      <c r="H838" s="19">
        <f>'Limiting Factors'!C91</f>
        <v>2.88</v>
      </c>
      <c r="I838" s="18">
        <f>'Limiting Factors'!D91</f>
        <v>0.52300000000000002</v>
      </c>
      <c r="J838" s="17">
        <f>'Vulnerability Mapped'!D150</f>
        <v>6</v>
      </c>
      <c r="K838" s="17">
        <f>'Vulnerability Mapped'!E150</f>
        <v>6</v>
      </c>
      <c r="L838" s="18">
        <f>'Vulnerability Mapped'!H150</f>
        <v>0.678571429</v>
      </c>
      <c r="M838" s="18">
        <f t="shared" si="26"/>
        <v>0.22461168942757434</v>
      </c>
      <c r="N838" s="18">
        <f t="shared" si="27"/>
        <v>5.6152922356893585E-2</v>
      </c>
    </row>
    <row r="839" spans="1:14" ht="18" customHeight="1" x14ac:dyDescent="0.2">
      <c r="A839" s="16" t="str">
        <f>'Fish Use'!A57</f>
        <v>CC6</v>
      </c>
      <c r="B839" s="16" t="str">
        <f>'Fish Use'!B57</f>
        <v>Catherine Creek</v>
      </c>
      <c r="C839" s="16" t="str">
        <f>'Fish Use'!D57</f>
        <v>Steelhead</v>
      </c>
      <c r="D839" s="16" t="str">
        <f>'Fish Use'!E57</f>
        <v>Winter Rearing</v>
      </c>
      <c r="E839" s="16" t="str">
        <f>'Vulnerability Mapped'!C146</f>
        <v>Predation</v>
      </c>
      <c r="F839" s="18">
        <f>'Fish Use'!F57</f>
        <v>0.63290000000000002</v>
      </c>
      <c r="G839" s="18">
        <f>Population!D7</f>
        <v>0.25</v>
      </c>
      <c r="H839" s="19">
        <f>'Limiting Factors'!C84</f>
        <v>2.29</v>
      </c>
      <c r="I839" s="18">
        <f>'Limiting Factors'!D84</f>
        <v>0.39024999999999999</v>
      </c>
      <c r="J839" s="17">
        <f>'Vulnerability Mapped'!D146</f>
        <v>9</v>
      </c>
      <c r="K839" s="17">
        <f>'Vulnerability Mapped'!E146</f>
        <v>9</v>
      </c>
      <c r="L839" s="18">
        <f>'Vulnerability Mapped'!H146</f>
        <v>0.485714286</v>
      </c>
      <c r="M839" s="18">
        <f t="shared" si="26"/>
        <v>0.11996619507056835</v>
      </c>
      <c r="N839" s="18">
        <f t="shared" si="27"/>
        <v>2.9991548767642089E-2</v>
      </c>
    </row>
    <row r="840" spans="1:14" ht="18" customHeight="1" x14ac:dyDescent="0.2">
      <c r="A840" s="16" t="str">
        <f>'Fish Use'!A57</f>
        <v>CC6</v>
      </c>
      <c r="B840" s="16" t="str">
        <f>'Fish Use'!B57</f>
        <v>Catherine Creek</v>
      </c>
      <c r="C840" s="16" t="str">
        <f>'Fish Use'!D57</f>
        <v>Steelhead</v>
      </c>
      <c r="D840" s="16" t="str">
        <f>'Fish Use'!E57</f>
        <v>Winter Rearing</v>
      </c>
      <c r="E840" s="16" t="str">
        <f>'Vulnerability Mapped'!C138</f>
        <v>Altered Primary Productivity</v>
      </c>
      <c r="F840" s="18">
        <f>'Fish Use'!F57</f>
        <v>0.63290000000000002</v>
      </c>
      <c r="G840" s="18">
        <f>Population!D7</f>
        <v>0.25</v>
      </c>
      <c r="H840" s="19">
        <f>'Limiting Factors'!C85</f>
        <v>2.88</v>
      </c>
      <c r="I840" s="18">
        <f>'Limiting Factors'!D85</f>
        <v>0.52300000000000002</v>
      </c>
      <c r="J840" s="17">
        <f>'Vulnerability Mapped'!D138</f>
        <v>8</v>
      </c>
      <c r="K840" s="17">
        <f>'Vulnerability Mapped'!E138</f>
        <v>8</v>
      </c>
      <c r="L840" s="18">
        <f>'Vulnerability Mapped'!H138</f>
        <v>0.55000000000000004</v>
      </c>
      <c r="M840" s="18">
        <f t="shared" si="26"/>
        <v>0.18205368500000005</v>
      </c>
      <c r="N840" s="18">
        <f t="shared" si="27"/>
        <v>4.5513421250000012E-2</v>
      </c>
    </row>
    <row r="841" spans="1:14" ht="18" customHeight="1" x14ac:dyDescent="0.2">
      <c r="A841" s="16" t="str">
        <f>'Fish Use'!A57</f>
        <v>CC6</v>
      </c>
      <c r="B841" s="16" t="str">
        <f>'Fish Use'!B57</f>
        <v>Catherine Creek</v>
      </c>
      <c r="C841" s="16" t="str">
        <f>'Fish Use'!D57</f>
        <v>Steelhead</v>
      </c>
      <c r="D841" s="16" t="str">
        <f>'Fish Use'!E57</f>
        <v>Winter Rearing</v>
      </c>
      <c r="E841" s="16" t="str">
        <f>'Vulnerability Mapped'!C145</f>
        <v>Non-Native Species Interactions and Competition</v>
      </c>
      <c r="F841" s="18">
        <f>'Fish Use'!F57</f>
        <v>0.63290000000000002</v>
      </c>
      <c r="G841" s="18">
        <f>Population!D7</f>
        <v>0.25</v>
      </c>
      <c r="H841" s="19">
        <f>'Limiting Factors'!C86</f>
        <v>1.44</v>
      </c>
      <c r="I841" s="18">
        <f>'Limiting Factors'!D86</f>
        <v>0.19900000000000001</v>
      </c>
      <c r="J841" s="17">
        <f>'Vulnerability Mapped'!D145</f>
        <v>11</v>
      </c>
      <c r="K841" s="17">
        <f>'Vulnerability Mapped'!E145</f>
        <v>11</v>
      </c>
      <c r="L841" s="18">
        <f>'Vulnerability Mapped'!H145</f>
        <v>0.35714285699999998</v>
      </c>
      <c r="M841" s="18">
        <f t="shared" si="26"/>
        <v>4.4981107124864701E-2</v>
      </c>
      <c r="N841" s="18">
        <f t="shared" si="27"/>
        <v>1.1245276781216175E-2</v>
      </c>
    </row>
    <row r="842" spans="1:14" ht="18" customHeight="1" x14ac:dyDescent="0.2">
      <c r="A842" s="16" t="str">
        <f>'Fish Use'!A58</f>
        <v>CC6</v>
      </c>
      <c r="B842" s="16" t="str">
        <f>'Fish Use'!B58</f>
        <v>Catherine Creek</v>
      </c>
      <c r="C842" s="16" t="str">
        <f>'Fish Use'!D58</f>
        <v>Steelhead</v>
      </c>
      <c r="D842" s="16" t="str">
        <f>'Fish Use'!E58</f>
        <v>Summer Rearing</v>
      </c>
      <c r="E842" s="16" t="str">
        <f>'Vulnerability Mapped'!C124</f>
        <v>Anthropogenic Barriers</v>
      </c>
      <c r="F842" s="18">
        <f>'Fish Use'!F58</f>
        <v>0.63290000000000002</v>
      </c>
      <c r="G842" s="18">
        <f>Population!D5</f>
        <v>0.25</v>
      </c>
      <c r="H842" s="19">
        <f>'Limiting Factors'!C83</f>
        <v>2.71</v>
      </c>
      <c r="I842" s="18">
        <f>'Limiting Factors'!D83</f>
        <v>0.48475000000000001</v>
      </c>
      <c r="J842" s="17">
        <f>'Vulnerability Mapped'!D124</f>
        <v>2</v>
      </c>
      <c r="K842" s="17">
        <f>'Vulnerability Mapped'!E124</f>
        <v>2</v>
      </c>
      <c r="L842" s="18">
        <f>'Vulnerability Mapped'!H124</f>
        <v>0.93571428599999995</v>
      </c>
      <c r="M842" s="18">
        <f t="shared" si="26"/>
        <v>0.28707552883765663</v>
      </c>
      <c r="N842" s="18">
        <f t="shared" si="27"/>
        <v>7.1768882209414159E-2</v>
      </c>
    </row>
    <row r="843" spans="1:14" ht="18" customHeight="1" x14ac:dyDescent="0.2">
      <c r="A843" s="16" t="str">
        <f>'Fish Use'!A58</f>
        <v>CC6</v>
      </c>
      <c r="B843" s="16" t="str">
        <f>'Fish Use'!B58</f>
        <v>Catherine Creek</v>
      </c>
      <c r="C843" s="16" t="str">
        <f>'Fish Use'!D58</f>
        <v>Steelhead</v>
      </c>
      <c r="D843" s="16" t="str">
        <f>'Fish Use'!E58</f>
        <v>Summer Rearing</v>
      </c>
      <c r="E843" s="16" t="str">
        <f>'Vulnerability Mapped'!C132</f>
        <v>Riparian Condition</v>
      </c>
      <c r="F843" s="18">
        <f>'Fish Use'!F58</f>
        <v>0.63290000000000002</v>
      </c>
      <c r="G843" s="18">
        <f>Population!D5</f>
        <v>0.25</v>
      </c>
      <c r="H843" s="19">
        <f>'Limiting Factors'!C77</f>
        <v>2.86</v>
      </c>
      <c r="I843" s="18">
        <f>'Limiting Factors'!D77</f>
        <v>0.51849999999999996</v>
      </c>
      <c r="J843" s="17">
        <f>'Vulnerability Mapped'!D132</f>
        <v>10</v>
      </c>
      <c r="K843" s="17">
        <f>'Vulnerability Mapped'!E132</f>
        <v>10</v>
      </c>
      <c r="L843" s="18">
        <f>'Vulnerability Mapped'!H132</f>
        <v>0.42142857099999997</v>
      </c>
      <c r="M843" s="18">
        <f t="shared" si="26"/>
        <v>0.13829543093078914</v>
      </c>
      <c r="N843" s="18">
        <f t="shared" si="27"/>
        <v>3.4573857732697284E-2</v>
      </c>
    </row>
    <row r="844" spans="1:14" ht="18" customHeight="1" x14ac:dyDescent="0.2">
      <c r="A844" s="16" t="str">
        <f>'Fish Use'!A58</f>
        <v>CC6</v>
      </c>
      <c r="B844" s="16" t="str">
        <f>'Fish Use'!B58</f>
        <v>Catherine Creek</v>
      </c>
      <c r="C844" s="16" t="str">
        <f>'Fish Use'!D58</f>
        <v>Steelhead</v>
      </c>
      <c r="D844" s="16" t="str">
        <f>'Fish Use'!E58</f>
        <v>Summer Rearing</v>
      </c>
      <c r="E844" s="16" t="str">
        <f>'Vulnerability Mapped'!C128</f>
        <v>Floodplain Condition</v>
      </c>
      <c r="F844" s="18">
        <f>'Fish Use'!F58</f>
        <v>0.63290000000000002</v>
      </c>
      <c r="G844" s="18">
        <f>Population!D5</f>
        <v>0.25</v>
      </c>
      <c r="H844" s="19">
        <f>'Limiting Factors'!C78</f>
        <v>2.83</v>
      </c>
      <c r="I844" s="18">
        <f>'Limiting Factors'!D78</f>
        <v>0.51175000000000004</v>
      </c>
      <c r="J844" s="17">
        <f>'Vulnerability Mapped'!D128</f>
        <v>11</v>
      </c>
      <c r="K844" s="17">
        <f>'Vulnerability Mapped'!E128</f>
        <v>11</v>
      </c>
      <c r="L844" s="18">
        <f>'Vulnerability Mapped'!H128</f>
        <v>0.35714285699999998</v>
      </c>
      <c r="M844" s="18">
        <f t="shared" si="26"/>
        <v>0.11567377673944478</v>
      </c>
      <c r="N844" s="18">
        <f t="shared" si="27"/>
        <v>2.8918444184861194E-2</v>
      </c>
    </row>
    <row r="845" spans="1:14" ht="18" customHeight="1" x14ac:dyDescent="0.2">
      <c r="A845" s="16" t="str">
        <f>'Fish Use'!A58</f>
        <v>CC6</v>
      </c>
      <c r="B845" s="16" t="str">
        <f>'Fish Use'!B58</f>
        <v>Catherine Creek</v>
      </c>
      <c r="C845" s="16" t="str">
        <f>'Fish Use'!D58</f>
        <v>Steelhead</v>
      </c>
      <c r="D845" s="16" t="str">
        <f>'Fish Use'!E58</f>
        <v>Summer Rearing</v>
      </c>
      <c r="E845" s="16" t="str">
        <f>'Vulnerability Mapped'!C133</f>
        <v>Side Channel and Wetland Habitat</v>
      </c>
      <c r="F845" s="18">
        <f>'Fish Use'!F58</f>
        <v>0.63290000000000002</v>
      </c>
      <c r="G845" s="18">
        <f>Population!D5</f>
        <v>0.25</v>
      </c>
      <c r="H845" s="19">
        <f>'Limiting Factors'!C79</f>
        <v>2.99</v>
      </c>
      <c r="I845" s="18">
        <f>'Limiting Factors'!D79</f>
        <v>0.54774999999999996</v>
      </c>
      <c r="J845" s="17">
        <f>'Vulnerability Mapped'!D133</f>
        <v>4</v>
      </c>
      <c r="K845" s="17">
        <f>'Vulnerability Mapped'!E133</f>
        <v>4</v>
      </c>
      <c r="L845" s="18">
        <f>'Vulnerability Mapped'!H133</f>
        <v>0.80714285699999999</v>
      </c>
      <c r="M845" s="18">
        <f t="shared" si="26"/>
        <v>0.27981300120047559</v>
      </c>
      <c r="N845" s="18">
        <f t="shared" si="27"/>
        <v>6.9953250300118897E-2</v>
      </c>
    </row>
    <row r="846" spans="1:14" ht="18" customHeight="1" x14ac:dyDescent="0.2">
      <c r="A846" s="16" t="str">
        <f>'Fish Use'!A58</f>
        <v>CC6</v>
      </c>
      <c r="B846" s="16" t="str">
        <f>'Fish Use'!B58</f>
        <v>Catherine Creek</v>
      </c>
      <c r="C846" s="16" t="str">
        <f>'Fish Use'!D58</f>
        <v>Steelhead</v>
      </c>
      <c r="D846" s="16" t="str">
        <f>'Fish Use'!E58</f>
        <v>Summer Rearing</v>
      </c>
      <c r="E846" s="16" t="str">
        <f>'Vulnerability Mapped'!C125</f>
        <v>Channel and Habitat Structure</v>
      </c>
      <c r="F846" s="18">
        <f>'Fish Use'!F58</f>
        <v>0.63290000000000002</v>
      </c>
      <c r="G846" s="18">
        <f>Population!D5</f>
        <v>0.25</v>
      </c>
      <c r="H846" s="19">
        <f>'Limiting Factors'!C80</f>
        <v>3.03</v>
      </c>
      <c r="I846" s="18">
        <f>'Limiting Factors'!D80</f>
        <v>0.55674999999999997</v>
      </c>
      <c r="J846" s="17">
        <f>'Vulnerability Mapped'!D125</f>
        <v>3</v>
      </c>
      <c r="K846" s="17">
        <f>'Vulnerability Mapped'!E125</f>
        <v>3</v>
      </c>
      <c r="L846" s="18">
        <f>'Vulnerability Mapped'!H125</f>
        <v>0.87142857100000004</v>
      </c>
      <c r="M846" s="18">
        <f t="shared" si="26"/>
        <v>0.3070627366346998</v>
      </c>
      <c r="N846" s="18">
        <f t="shared" si="27"/>
        <v>7.6765684158674949E-2</v>
      </c>
    </row>
    <row r="847" spans="1:14" ht="18" customHeight="1" x14ac:dyDescent="0.2">
      <c r="A847" s="16" t="str">
        <f>'Fish Use'!A58</f>
        <v>CC6</v>
      </c>
      <c r="B847" s="16" t="str">
        <f>'Fish Use'!B58</f>
        <v>Catherine Creek</v>
      </c>
      <c r="C847" s="16" t="str">
        <f>'Fish Use'!D58</f>
        <v>Steelhead</v>
      </c>
      <c r="D847" s="16" t="str">
        <f>'Fish Use'!E58</f>
        <v>Summer Rearing</v>
      </c>
      <c r="E847" s="16" t="str">
        <f>'Vulnerability Mapped'!C127</f>
        <v>Decreased Water Quantity</v>
      </c>
      <c r="F847" s="18">
        <f>'Fish Use'!F58</f>
        <v>0.63290000000000002</v>
      </c>
      <c r="G847" s="18">
        <f>Population!D5</f>
        <v>0.25</v>
      </c>
      <c r="H847" s="19">
        <f>'Limiting Factors'!C87</f>
        <v>3.63</v>
      </c>
      <c r="I847" s="18">
        <f>'Limiting Factors'!D87</f>
        <v>0.69174999999999998</v>
      </c>
      <c r="J847" s="17">
        <f>'Vulnerability Mapped'!D127</f>
        <v>5</v>
      </c>
      <c r="K847" s="17">
        <f>'Vulnerability Mapped'!E127</f>
        <v>5</v>
      </c>
      <c r="L847" s="18">
        <f>'Vulnerability Mapped'!H127</f>
        <v>0.74285714300000005</v>
      </c>
      <c r="M847" s="18">
        <f t="shared" si="26"/>
        <v>0.32522922720540121</v>
      </c>
      <c r="N847" s="18">
        <f t="shared" si="27"/>
        <v>8.1307306801350301E-2</v>
      </c>
    </row>
    <row r="848" spans="1:14" ht="18" customHeight="1" x14ac:dyDescent="0.2">
      <c r="A848" s="16" t="str">
        <f>'Fish Use'!A58</f>
        <v>CC6</v>
      </c>
      <c r="B848" s="16" t="str">
        <f>'Fish Use'!B58</f>
        <v>Catherine Creek</v>
      </c>
      <c r="C848" s="16" t="str">
        <f>'Fish Use'!D58</f>
        <v>Steelhead</v>
      </c>
      <c r="D848" s="16" t="str">
        <f>'Fish Use'!E58</f>
        <v>Summer Rearing</v>
      </c>
      <c r="E848" s="16" t="str">
        <f>'Vulnerability Mapped'!C122</f>
        <v>Altered Flow Timing</v>
      </c>
      <c r="F848" s="18">
        <f>'Fish Use'!F58</f>
        <v>0.63290000000000002</v>
      </c>
      <c r="G848" s="18">
        <f>Population!D5</f>
        <v>0.25</v>
      </c>
      <c r="H848" s="19">
        <f>'Limiting Factors'!C88</f>
        <v>3.11</v>
      </c>
      <c r="I848" s="18">
        <f>'Limiting Factors'!D88</f>
        <v>0.57474999999999998</v>
      </c>
      <c r="J848" s="17">
        <f>'Vulnerability Mapped'!D122</f>
        <v>7</v>
      </c>
      <c r="K848" s="17">
        <f>'Vulnerability Mapped'!E122</f>
        <v>7</v>
      </c>
      <c r="L848" s="18">
        <f>'Vulnerability Mapped'!H122</f>
        <v>0.61428571399999998</v>
      </c>
      <c r="M848" s="18">
        <f t="shared" si="26"/>
        <v>0.22345212596749733</v>
      </c>
      <c r="N848" s="18">
        <f t="shared" si="27"/>
        <v>5.5863031491874333E-2</v>
      </c>
    </row>
    <row r="849" spans="1:14" ht="18" customHeight="1" x14ac:dyDescent="0.2">
      <c r="A849" s="16" t="str">
        <f>'Fish Use'!A58</f>
        <v>CC6</v>
      </c>
      <c r="B849" s="16" t="str">
        <f>'Fish Use'!B58</f>
        <v>Catherine Creek</v>
      </c>
      <c r="C849" s="16" t="str">
        <f>'Fish Use'!D58</f>
        <v>Steelhead</v>
      </c>
      <c r="D849" s="16" t="str">
        <f>'Fish Use'!E58</f>
        <v>Summer Rearing</v>
      </c>
      <c r="E849" s="16" t="str">
        <f>'Vulnerability Mapped'!C126</f>
        <v>Decreased Sediment Quantity</v>
      </c>
      <c r="F849" s="18">
        <f>'Fish Use'!F58</f>
        <v>0.63290000000000002</v>
      </c>
      <c r="G849" s="18">
        <f>Population!D5</f>
        <v>0.25</v>
      </c>
      <c r="H849" s="19">
        <f>'Limiting Factors'!C81</f>
        <v>3.29</v>
      </c>
      <c r="I849" s="18">
        <f>'Limiting Factors'!D81</f>
        <v>0.61524999999999996</v>
      </c>
      <c r="J849" s="17">
        <f>'Vulnerability Mapped'!D126</f>
        <v>13</v>
      </c>
      <c r="K849" s="17">
        <f>'Vulnerability Mapped'!E126</f>
        <v>13</v>
      </c>
      <c r="L849" s="18">
        <f>'Vulnerability Mapped'!H126</f>
        <v>0.22857142899999999</v>
      </c>
      <c r="M849" s="18">
        <f t="shared" si="26"/>
        <v>8.9003823024025014E-2</v>
      </c>
      <c r="N849" s="18">
        <f t="shared" si="27"/>
        <v>2.2250955756006253E-2</v>
      </c>
    </row>
    <row r="850" spans="1:14" ht="18" customHeight="1" x14ac:dyDescent="0.2">
      <c r="A850" s="16" t="str">
        <f>'Fish Use'!A58</f>
        <v>CC6</v>
      </c>
      <c r="B850" s="16" t="str">
        <f>'Fish Use'!B58</f>
        <v>Catherine Creek</v>
      </c>
      <c r="C850" s="16" t="str">
        <f>'Fish Use'!D58</f>
        <v>Steelhead</v>
      </c>
      <c r="D850" s="16" t="str">
        <f>'Fish Use'!E58</f>
        <v>Summer Rearing</v>
      </c>
      <c r="E850" s="16" t="str">
        <f>'Vulnerability Mapped'!C129</f>
        <v>Increased Sediment Quantity</v>
      </c>
      <c r="F850" s="18">
        <f>'Fish Use'!F58</f>
        <v>0.63290000000000002</v>
      </c>
      <c r="G850" s="18">
        <f>Population!D5</f>
        <v>0.25</v>
      </c>
      <c r="H850" s="19">
        <f>'Limiting Factors'!C82</f>
        <v>3.1</v>
      </c>
      <c r="I850" s="18">
        <f>'Limiting Factors'!D82</f>
        <v>0.57250000000000001</v>
      </c>
      <c r="J850" s="17">
        <f>'Vulnerability Mapped'!D129</f>
        <v>14</v>
      </c>
      <c r="K850" s="17">
        <f>'Vulnerability Mapped'!E129</f>
        <v>14</v>
      </c>
      <c r="L850" s="18">
        <f>'Vulnerability Mapped'!H129</f>
        <v>0.164285714</v>
      </c>
      <c r="M850" s="18">
        <f t="shared" si="26"/>
        <v>5.9526505253618502E-2</v>
      </c>
      <c r="N850" s="18">
        <f t="shared" si="27"/>
        <v>1.4881626313404625E-2</v>
      </c>
    </row>
    <row r="851" spans="1:14" ht="18" customHeight="1" x14ac:dyDescent="0.2">
      <c r="A851" s="16" t="str">
        <f>'Fish Use'!A58</f>
        <v>CC6</v>
      </c>
      <c r="B851" s="16" t="str">
        <f>'Fish Use'!B58</f>
        <v>Catherine Creek</v>
      </c>
      <c r="C851" s="16" t="str">
        <f>'Fish Use'!D58</f>
        <v>Steelhead</v>
      </c>
      <c r="D851" s="16" t="str">
        <f>'Fish Use'!E58</f>
        <v>Summer Rearing</v>
      </c>
      <c r="E851" s="16" t="str">
        <f>'Vulnerability Mapped'!C134</f>
        <v>Summer Water Temperature</v>
      </c>
      <c r="F851" s="18">
        <f>'Fish Use'!F58</f>
        <v>0.63290000000000002</v>
      </c>
      <c r="G851" s="18">
        <f>Population!D5</f>
        <v>0.25</v>
      </c>
      <c r="H851" s="19">
        <f>'Limiting Factors'!C89</f>
        <v>3.56</v>
      </c>
      <c r="I851" s="18">
        <f>'Limiting Factors'!D89</f>
        <v>0.67600000000000005</v>
      </c>
      <c r="J851" s="17">
        <f>'Vulnerability Mapped'!D134</f>
        <v>1</v>
      </c>
      <c r="K851" s="17">
        <f>'Vulnerability Mapped'!E134</f>
        <v>1</v>
      </c>
      <c r="L851" s="18">
        <f>'Vulnerability Mapped'!H134</f>
        <v>1</v>
      </c>
      <c r="M851" s="18">
        <f t="shared" si="26"/>
        <v>0.42784040000000007</v>
      </c>
      <c r="N851" s="18">
        <f t="shared" si="27"/>
        <v>0.10696010000000002</v>
      </c>
    </row>
    <row r="852" spans="1:14" ht="18" customHeight="1" x14ac:dyDescent="0.2">
      <c r="A852" s="16" t="str">
        <f>'Fish Use'!A58</f>
        <v>CC6</v>
      </c>
      <c r="B852" s="16" t="str">
        <f>'Fish Use'!B58</f>
        <v>Catherine Creek</v>
      </c>
      <c r="C852" s="16" t="str">
        <f>'Fish Use'!D58</f>
        <v>Steelhead</v>
      </c>
      <c r="D852" s="16" t="str">
        <f>'Fish Use'!E58</f>
        <v>Summer Rearing</v>
      </c>
      <c r="E852" s="16" t="str">
        <f>'Vulnerability Mapped'!C136</f>
        <v>Winter Water Temperature</v>
      </c>
      <c r="F852" s="18">
        <f>'Fish Use'!F58</f>
        <v>0.63290000000000002</v>
      </c>
      <c r="G852" s="18">
        <f>Population!D5</f>
        <v>0.25</v>
      </c>
      <c r="H852" s="19">
        <f>'Limiting Factors'!C90</f>
        <v>3.42</v>
      </c>
      <c r="I852" s="18">
        <f>'Limiting Factors'!D90</f>
        <v>0.64449999999999996</v>
      </c>
      <c r="J852" s="17">
        <f>'Vulnerability Mapped'!D136</f>
        <v>15</v>
      </c>
      <c r="K852" s="17">
        <f>'Vulnerability Mapped'!E136</f>
        <v>15</v>
      </c>
      <c r="L852" s="18">
        <f>'Vulnerability Mapped'!H136</f>
        <v>0.1</v>
      </c>
      <c r="M852" s="18">
        <f t="shared" si="26"/>
        <v>4.0790405000000002E-2</v>
      </c>
      <c r="N852" s="18">
        <f t="shared" si="27"/>
        <v>1.019760125E-2</v>
      </c>
    </row>
    <row r="853" spans="1:14" ht="18" customHeight="1" x14ac:dyDescent="0.2">
      <c r="A853" s="16" t="str">
        <f>'Fish Use'!A58</f>
        <v>CC6</v>
      </c>
      <c r="B853" s="16" t="str">
        <f>'Fish Use'!B58</f>
        <v>Catherine Creek</v>
      </c>
      <c r="C853" s="16" t="str">
        <f>'Fish Use'!D58</f>
        <v>Steelhead</v>
      </c>
      <c r="D853" s="16" t="str">
        <f>'Fish Use'!E58</f>
        <v>Summer Rearing</v>
      </c>
      <c r="E853" s="16" t="str">
        <f>'Vulnerability Mapped'!C135</f>
        <v>Water Quality</v>
      </c>
      <c r="F853" s="18">
        <f>'Fish Use'!F58</f>
        <v>0.63290000000000002</v>
      </c>
      <c r="G853" s="18">
        <f>Population!D5</f>
        <v>0.25</v>
      </c>
      <c r="H853" s="19">
        <f>'Limiting Factors'!C91</f>
        <v>2.88</v>
      </c>
      <c r="I853" s="18">
        <f>'Limiting Factors'!D91</f>
        <v>0.52300000000000002</v>
      </c>
      <c r="J853" s="17">
        <f>'Vulnerability Mapped'!D135</f>
        <v>6</v>
      </c>
      <c r="K853" s="17">
        <f>'Vulnerability Mapped'!E135</f>
        <v>6</v>
      </c>
      <c r="L853" s="18">
        <f>'Vulnerability Mapped'!H135</f>
        <v>0.678571429</v>
      </c>
      <c r="M853" s="18">
        <f t="shared" si="26"/>
        <v>0.22461168942757434</v>
      </c>
      <c r="N853" s="18">
        <f t="shared" si="27"/>
        <v>5.6152922356893585E-2</v>
      </c>
    </row>
    <row r="854" spans="1:14" ht="18" customHeight="1" x14ac:dyDescent="0.2">
      <c r="A854" s="16" t="str">
        <f>'Fish Use'!A58</f>
        <v>CC6</v>
      </c>
      <c r="B854" s="16" t="str">
        <f>'Fish Use'!B58</f>
        <v>Catherine Creek</v>
      </c>
      <c r="C854" s="16" t="str">
        <f>'Fish Use'!D58</f>
        <v>Steelhead</v>
      </c>
      <c r="D854" s="16" t="str">
        <f>'Fish Use'!E58</f>
        <v>Summer Rearing</v>
      </c>
      <c r="E854" s="16" t="str">
        <f>'Vulnerability Mapped'!C131</f>
        <v>Predation</v>
      </c>
      <c r="F854" s="18">
        <f>'Fish Use'!F58</f>
        <v>0.63290000000000002</v>
      </c>
      <c r="G854" s="18">
        <f>Population!D5</f>
        <v>0.25</v>
      </c>
      <c r="H854" s="19">
        <f>'Limiting Factors'!C84</f>
        <v>2.29</v>
      </c>
      <c r="I854" s="18">
        <f>'Limiting Factors'!D84</f>
        <v>0.39024999999999999</v>
      </c>
      <c r="J854" s="17">
        <f>'Vulnerability Mapped'!D131</f>
        <v>9</v>
      </c>
      <c r="K854" s="17">
        <f>'Vulnerability Mapped'!E131</f>
        <v>9</v>
      </c>
      <c r="L854" s="18">
        <f>'Vulnerability Mapped'!H131</f>
        <v>0.485714286</v>
      </c>
      <c r="M854" s="18">
        <f t="shared" si="26"/>
        <v>0.11996619507056835</v>
      </c>
      <c r="N854" s="18">
        <f t="shared" si="27"/>
        <v>2.9991548767642089E-2</v>
      </c>
    </row>
    <row r="855" spans="1:14" ht="18" customHeight="1" x14ac:dyDescent="0.2">
      <c r="A855" s="16" t="str">
        <f>'Fish Use'!A58</f>
        <v>CC6</v>
      </c>
      <c r="B855" s="16" t="str">
        <f>'Fish Use'!B58</f>
        <v>Catherine Creek</v>
      </c>
      <c r="C855" s="16" t="str">
        <f>'Fish Use'!D58</f>
        <v>Steelhead</v>
      </c>
      <c r="D855" s="16" t="str">
        <f>'Fish Use'!E58</f>
        <v>Summer Rearing</v>
      </c>
      <c r="E855" s="16" t="str">
        <f>'Vulnerability Mapped'!C123</f>
        <v>Altered Primary Productivity</v>
      </c>
      <c r="F855" s="18">
        <f>'Fish Use'!F58</f>
        <v>0.63290000000000002</v>
      </c>
      <c r="G855" s="18">
        <f>Population!D5</f>
        <v>0.25</v>
      </c>
      <c r="H855" s="19">
        <f>'Limiting Factors'!C85</f>
        <v>2.88</v>
      </c>
      <c r="I855" s="18">
        <f>'Limiting Factors'!D85</f>
        <v>0.52300000000000002</v>
      </c>
      <c r="J855" s="17">
        <f>'Vulnerability Mapped'!D123</f>
        <v>8</v>
      </c>
      <c r="K855" s="17">
        <f>'Vulnerability Mapped'!E123</f>
        <v>8</v>
      </c>
      <c r="L855" s="18">
        <f>'Vulnerability Mapped'!H123</f>
        <v>0.55000000000000004</v>
      </c>
      <c r="M855" s="18">
        <f t="shared" si="26"/>
        <v>0.18205368500000005</v>
      </c>
      <c r="N855" s="18">
        <f t="shared" si="27"/>
        <v>4.5513421250000012E-2</v>
      </c>
    </row>
    <row r="856" spans="1:14" ht="18" customHeight="1" x14ac:dyDescent="0.2">
      <c r="A856" s="16" t="str">
        <f>'Fish Use'!A58</f>
        <v>CC6</v>
      </c>
      <c r="B856" s="16" t="str">
        <f>'Fish Use'!B58</f>
        <v>Catherine Creek</v>
      </c>
      <c r="C856" s="16" t="str">
        <f>'Fish Use'!D58</f>
        <v>Steelhead</v>
      </c>
      <c r="D856" s="16" t="str">
        <f>'Fish Use'!E58</f>
        <v>Summer Rearing</v>
      </c>
      <c r="E856" s="16" t="str">
        <f>'Vulnerability Mapped'!C130</f>
        <v>Non-Native Species Interactions and Competition</v>
      </c>
      <c r="F856" s="18">
        <f>'Fish Use'!F58</f>
        <v>0.63290000000000002</v>
      </c>
      <c r="G856" s="18">
        <f>Population!D5</f>
        <v>0.25</v>
      </c>
      <c r="H856" s="19">
        <f>'Limiting Factors'!C86</f>
        <v>1.44</v>
      </c>
      <c r="I856" s="18">
        <f>'Limiting Factors'!D86</f>
        <v>0.19900000000000001</v>
      </c>
      <c r="J856" s="17">
        <f>'Vulnerability Mapped'!D130</f>
        <v>12</v>
      </c>
      <c r="K856" s="17">
        <f>'Vulnerability Mapped'!E130</f>
        <v>12</v>
      </c>
      <c r="L856" s="18">
        <f>'Vulnerability Mapped'!H130</f>
        <v>0.29285714299999999</v>
      </c>
      <c r="M856" s="18">
        <f t="shared" si="26"/>
        <v>3.6884507875135301E-2</v>
      </c>
      <c r="N856" s="18">
        <f t="shared" si="27"/>
        <v>9.2211269687838254E-3</v>
      </c>
    </row>
    <row r="857" spans="1:14" ht="18" customHeight="1" x14ac:dyDescent="0.2">
      <c r="A857" s="16" t="str">
        <f>'Fish Use'!A59</f>
        <v>CC6</v>
      </c>
      <c r="B857" s="16" t="str">
        <f>'Fish Use'!B59</f>
        <v>Catherine Creek</v>
      </c>
      <c r="C857" s="16" t="str">
        <f>'Fish Use'!D59</f>
        <v>Steelhead</v>
      </c>
      <c r="D857" s="16" t="str">
        <f>'Fish Use'!E59</f>
        <v>Migration</v>
      </c>
      <c r="E857" s="16" t="str">
        <f>'Vulnerability Mapped'!C94</f>
        <v>Anthropogenic Barriers</v>
      </c>
      <c r="F857" s="18">
        <f>'Fish Use'!F59</f>
        <v>0.63290000000000002</v>
      </c>
      <c r="G857" s="18">
        <f>Population!D9</f>
        <v>0.25</v>
      </c>
      <c r="H857" s="19">
        <f>'Limiting Factors'!C83</f>
        <v>2.71</v>
      </c>
      <c r="I857" s="18">
        <f>'Limiting Factors'!D83</f>
        <v>0.48475000000000001</v>
      </c>
      <c r="J857" s="17">
        <f>'Vulnerability Mapped'!D94</f>
        <v>1</v>
      </c>
      <c r="K857" s="17">
        <f>'Vulnerability Mapped'!E94</f>
        <v>2</v>
      </c>
      <c r="L857" s="18">
        <f>'Vulnerability Mapped'!H94</f>
        <v>1</v>
      </c>
      <c r="M857" s="18">
        <f t="shared" si="26"/>
        <v>0.30679827500000001</v>
      </c>
      <c r="N857" s="18">
        <f t="shared" si="27"/>
        <v>7.6699568750000002E-2</v>
      </c>
    </row>
    <row r="858" spans="1:14" ht="18" customHeight="1" x14ac:dyDescent="0.2">
      <c r="A858" s="16" t="str">
        <f>'Fish Use'!A59</f>
        <v>CC6</v>
      </c>
      <c r="B858" s="16" t="str">
        <f>'Fish Use'!B59</f>
        <v>Catherine Creek</v>
      </c>
      <c r="C858" s="16" t="str">
        <f>'Fish Use'!D59</f>
        <v>Steelhead</v>
      </c>
      <c r="D858" s="16" t="str">
        <f>'Fish Use'!E59</f>
        <v>Migration</v>
      </c>
      <c r="E858" s="16" t="str">
        <f>'Vulnerability Mapped'!C102</f>
        <v>Riparian Condition</v>
      </c>
      <c r="F858" s="18">
        <f>'Fish Use'!F59</f>
        <v>0.63290000000000002</v>
      </c>
      <c r="G858" s="18">
        <f>Population!D9</f>
        <v>0.25</v>
      </c>
      <c r="H858" s="19">
        <f>'Limiting Factors'!C77</f>
        <v>2.86</v>
      </c>
      <c r="I858" s="18">
        <f>'Limiting Factors'!D77</f>
        <v>0.51849999999999996</v>
      </c>
      <c r="J858" s="17">
        <f>'Vulnerability Mapped'!D102</f>
        <v>7</v>
      </c>
      <c r="K858" s="17">
        <f>'Vulnerability Mapped'!E102</f>
        <v>9</v>
      </c>
      <c r="L858" s="18">
        <f>'Vulnerability Mapped'!H102</f>
        <v>0.61428571399999998</v>
      </c>
      <c r="M858" s="18">
        <f t="shared" si="26"/>
        <v>0.20158317062052608</v>
      </c>
      <c r="N858" s="18">
        <f t="shared" si="27"/>
        <v>5.039579265513152E-2</v>
      </c>
    </row>
    <row r="859" spans="1:14" ht="18" customHeight="1" x14ac:dyDescent="0.2">
      <c r="A859" s="16" t="str">
        <f>'Fish Use'!A59</f>
        <v>CC6</v>
      </c>
      <c r="B859" s="16" t="str">
        <f>'Fish Use'!B59</f>
        <v>Catherine Creek</v>
      </c>
      <c r="C859" s="16" t="str">
        <f>'Fish Use'!D59</f>
        <v>Steelhead</v>
      </c>
      <c r="D859" s="16" t="str">
        <f>'Fish Use'!E59</f>
        <v>Migration</v>
      </c>
      <c r="E859" s="16" t="str">
        <f>'Vulnerability Mapped'!C98</f>
        <v>Floodplain Condition</v>
      </c>
      <c r="F859" s="18">
        <f>'Fish Use'!F59</f>
        <v>0.63290000000000002</v>
      </c>
      <c r="G859" s="18">
        <f>Population!D9</f>
        <v>0.25</v>
      </c>
      <c r="H859" s="19">
        <f>'Limiting Factors'!C78</f>
        <v>2.83</v>
      </c>
      <c r="I859" s="18">
        <f>'Limiting Factors'!D78</f>
        <v>0.51175000000000004</v>
      </c>
      <c r="J859" s="17">
        <f>'Vulnerability Mapped'!D98</f>
        <v>6</v>
      </c>
      <c r="K859" s="17">
        <f>'Vulnerability Mapped'!E98</f>
        <v>7</v>
      </c>
      <c r="L859" s="18">
        <f>'Vulnerability Mapped'!H98</f>
        <v>0.678571429</v>
      </c>
      <c r="M859" s="18">
        <f t="shared" si="26"/>
        <v>0.21978017603166569</v>
      </c>
      <c r="N859" s="18">
        <f t="shared" si="27"/>
        <v>5.4945044007916423E-2</v>
      </c>
    </row>
    <row r="860" spans="1:14" ht="18" customHeight="1" x14ac:dyDescent="0.2">
      <c r="A860" s="16" t="str">
        <f>'Fish Use'!A59</f>
        <v>CC6</v>
      </c>
      <c r="B860" s="16" t="str">
        <f>'Fish Use'!B59</f>
        <v>Catherine Creek</v>
      </c>
      <c r="C860" s="16" t="str">
        <f>'Fish Use'!D59</f>
        <v>Steelhead</v>
      </c>
      <c r="D860" s="16" t="str">
        <f>'Fish Use'!E59</f>
        <v>Migration</v>
      </c>
      <c r="E860" s="16" t="str">
        <f>'Vulnerability Mapped'!C103</f>
        <v>Side Channel and Wetland Habitat</v>
      </c>
      <c r="F860" s="18">
        <f>'Fish Use'!F59</f>
        <v>0.63290000000000002</v>
      </c>
      <c r="G860" s="18">
        <f>Population!D9</f>
        <v>0.25</v>
      </c>
      <c r="H860" s="19">
        <f>'Limiting Factors'!C79</f>
        <v>2.99</v>
      </c>
      <c r="I860" s="18">
        <f>'Limiting Factors'!D79</f>
        <v>0.54774999999999996</v>
      </c>
      <c r="J860" s="17">
        <f>'Vulnerability Mapped'!D103</f>
        <v>1</v>
      </c>
      <c r="K860" s="17">
        <f>'Vulnerability Mapped'!E103</f>
        <v>6</v>
      </c>
      <c r="L860" s="18">
        <f>'Vulnerability Mapped'!H103</f>
        <v>1</v>
      </c>
      <c r="M860" s="18">
        <f t="shared" si="26"/>
        <v>0.34667097499999999</v>
      </c>
      <c r="N860" s="18">
        <f t="shared" si="27"/>
        <v>8.6667743749999998E-2</v>
      </c>
    </row>
    <row r="861" spans="1:14" ht="18" customHeight="1" x14ac:dyDescent="0.2">
      <c r="A861" s="16" t="str">
        <f>'Fish Use'!A59</f>
        <v>CC6</v>
      </c>
      <c r="B861" s="16" t="str">
        <f>'Fish Use'!B59</f>
        <v>Catherine Creek</v>
      </c>
      <c r="C861" s="16" t="str">
        <f>'Fish Use'!D59</f>
        <v>Steelhead</v>
      </c>
      <c r="D861" s="16" t="str">
        <f>'Fish Use'!E59</f>
        <v>Migration</v>
      </c>
      <c r="E861" s="16" t="str">
        <f>'Vulnerability Mapped'!C95</f>
        <v>Channel and Habitat Structure</v>
      </c>
      <c r="F861" s="18">
        <f>'Fish Use'!F59</f>
        <v>0.63290000000000002</v>
      </c>
      <c r="G861" s="18">
        <f>Population!D9</f>
        <v>0.25</v>
      </c>
      <c r="H861" s="19">
        <f>'Limiting Factors'!C80</f>
        <v>3.03</v>
      </c>
      <c r="I861" s="18">
        <f>'Limiting Factors'!D80</f>
        <v>0.55674999999999997</v>
      </c>
      <c r="J861" s="17">
        <f>'Vulnerability Mapped'!D95</f>
        <v>5</v>
      </c>
      <c r="K861" s="17">
        <f>'Vulnerability Mapped'!E95</f>
        <v>8</v>
      </c>
      <c r="L861" s="18">
        <f>'Vulnerability Mapped'!H95</f>
        <v>0.74285714300000005</v>
      </c>
      <c r="M861" s="18">
        <f t="shared" si="26"/>
        <v>0.2617583986217667</v>
      </c>
      <c r="N861" s="18">
        <f t="shared" si="27"/>
        <v>6.5439599655441674E-2</v>
      </c>
    </row>
    <row r="862" spans="1:14" ht="18" customHeight="1" x14ac:dyDescent="0.2">
      <c r="A862" s="16" t="str">
        <f>'Fish Use'!A59</f>
        <v>CC6</v>
      </c>
      <c r="B862" s="16" t="str">
        <f>'Fish Use'!B59</f>
        <v>Catherine Creek</v>
      </c>
      <c r="C862" s="16" t="str">
        <f>'Fish Use'!D59</f>
        <v>Steelhead</v>
      </c>
      <c r="D862" s="16" t="str">
        <f>'Fish Use'!E59</f>
        <v>Migration</v>
      </c>
      <c r="E862" s="16" t="str">
        <f>'Vulnerability Mapped'!C97</f>
        <v>Decreased Water Quantity</v>
      </c>
      <c r="F862" s="18">
        <f>'Fish Use'!F59</f>
        <v>0.63290000000000002</v>
      </c>
      <c r="G862" s="18">
        <f>Population!D9</f>
        <v>0.25</v>
      </c>
      <c r="H862" s="19">
        <f>'Limiting Factors'!C87</f>
        <v>3.63</v>
      </c>
      <c r="I862" s="18">
        <f>'Limiting Factors'!D87</f>
        <v>0.69174999999999998</v>
      </c>
      <c r="J862" s="17">
        <f>'Vulnerability Mapped'!D97</f>
        <v>3</v>
      </c>
      <c r="K862" s="17">
        <f>'Vulnerability Mapped'!E97</f>
        <v>3</v>
      </c>
      <c r="L862" s="18">
        <f>'Vulnerability Mapped'!H97</f>
        <v>0.87142857100000004</v>
      </c>
      <c r="M862" s="18">
        <f t="shared" si="26"/>
        <v>0.38151890088379631</v>
      </c>
      <c r="N862" s="18">
        <f t="shared" si="27"/>
        <v>9.5379725220949077E-2</v>
      </c>
    </row>
    <row r="863" spans="1:14" ht="18" customHeight="1" x14ac:dyDescent="0.2">
      <c r="A863" s="16" t="str">
        <f>'Fish Use'!A59</f>
        <v>CC6</v>
      </c>
      <c r="B863" s="16" t="str">
        <f>'Fish Use'!B59</f>
        <v>Catherine Creek</v>
      </c>
      <c r="C863" s="16" t="str">
        <f>'Fish Use'!D59</f>
        <v>Steelhead</v>
      </c>
      <c r="D863" s="16" t="str">
        <f>'Fish Use'!E59</f>
        <v>Migration</v>
      </c>
      <c r="E863" s="16" t="str">
        <f>'Vulnerability Mapped'!C92</f>
        <v>Altered Flow Timing</v>
      </c>
      <c r="F863" s="18">
        <f>'Fish Use'!F59</f>
        <v>0.63290000000000002</v>
      </c>
      <c r="G863" s="18">
        <f>Population!D9</f>
        <v>0.25</v>
      </c>
      <c r="H863" s="19">
        <f>'Limiting Factors'!C88</f>
        <v>3.11</v>
      </c>
      <c r="I863" s="18">
        <f>'Limiting Factors'!D88</f>
        <v>0.57474999999999998</v>
      </c>
      <c r="J863" s="17">
        <f>'Vulnerability Mapped'!D92</f>
        <v>4</v>
      </c>
      <c r="K863" s="17">
        <f>'Vulnerability Mapped'!E92</f>
        <v>4</v>
      </c>
      <c r="L863" s="18">
        <f>'Vulnerability Mapped'!H92</f>
        <v>0.80714285699999999</v>
      </c>
      <c r="M863" s="18">
        <f t="shared" si="26"/>
        <v>0.29360570048374868</v>
      </c>
      <c r="N863" s="18">
        <f t="shared" si="27"/>
        <v>7.3401425120937169E-2</v>
      </c>
    </row>
    <row r="864" spans="1:14" ht="18" customHeight="1" x14ac:dyDescent="0.2">
      <c r="A864" s="16" t="str">
        <f>'Fish Use'!A59</f>
        <v>CC6</v>
      </c>
      <c r="B864" s="16" t="str">
        <f>'Fish Use'!B59</f>
        <v>Catherine Creek</v>
      </c>
      <c r="C864" s="16" t="str">
        <f>'Fish Use'!D59</f>
        <v>Steelhead</v>
      </c>
      <c r="D864" s="16" t="str">
        <f>'Fish Use'!E59</f>
        <v>Migration</v>
      </c>
      <c r="E864" s="16" t="str">
        <f>'Vulnerability Mapped'!C96</f>
        <v>Decreased Sediment Quantity</v>
      </c>
      <c r="F864" s="18">
        <f>'Fish Use'!F59</f>
        <v>0.63290000000000002</v>
      </c>
      <c r="G864" s="18">
        <f>Population!D9</f>
        <v>0.25</v>
      </c>
      <c r="H864" s="19">
        <f>'Limiting Factors'!C81</f>
        <v>3.29</v>
      </c>
      <c r="I864" s="18">
        <f>'Limiting Factors'!D81</f>
        <v>0.61524999999999996</v>
      </c>
      <c r="J864" s="17">
        <f>'Vulnerability Mapped'!D96</f>
        <v>8</v>
      </c>
      <c r="K864" s="17">
        <f>'Vulnerability Mapped'!E96</f>
        <v>13</v>
      </c>
      <c r="L864" s="18">
        <f>'Vulnerability Mapped'!H96</f>
        <v>0.55000000000000004</v>
      </c>
      <c r="M864" s="18">
        <f t="shared" si="26"/>
        <v>0.21416544874999999</v>
      </c>
      <c r="N864" s="18">
        <f t="shared" si="27"/>
        <v>5.3541362187499997E-2</v>
      </c>
    </row>
    <row r="865" spans="1:14" ht="18" customHeight="1" x14ac:dyDescent="0.2">
      <c r="A865" s="16" t="str">
        <f>'Fish Use'!A59</f>
        <v>CC6</v>
      </c>
      <c r="B865" s="16" t="str">
        <f>'Fish Use'!B59</f>
        <v>Catherine Creek</v>
      </c>
      <c r="C865" s="16" t="str">
        <f>'Fish Use'!D59</f>
        <v>Steelhead</v>
      </c>
      <c r="D865" s="16" t="str">
        <f>'Fish Use'!E59</f>
        <v>Migration</v>
      </c>
      <c r="E865" s="16" t="str">
        <f>'Vulnerability Mapped'!C99</f>
        <v>Increased Sediment Quantity</v>
      </c>
      <c r="F865" s="18">
        <f>'Fish Use'!F59</f>
        <v>0.63290000000000002</v>
      </c>
      <c r="G865" s="18">
        <f>Population!D9</f>
        <v>0.25</v>
      </c>
      <c r="H865" s="19">
        <f>'Limiting Factors'!C82</f>
        <v>3.1</v>
      </c>
      <c r="I865" s="18">
        <f>'Limiting Factors'!D82</f>
        <v>0.57250000000000001</v>
      </c>
      <c r="J865" s="17">
        <f>'Vulnerability Mapped'!D99</f>
        <v>9</v>
      </c>
      <c r="K865" s="17">
        <f>'Vulnerability Mapped'!E99</f>
        <v>14</v>
      </c>
      <c r="L865" s="18">
        <f>'Vulnerability Mapped'!H99</f>
        <v>0.485714286</v>
      </c>
      <c r="M865" s="18">
        <f t="shared" si="26"/>
        <v>0.17599140724638149</v>
      </c>
      <c r="N865" s="18">
        <f t="shared" si="27"/>
        <v>4.3997851811595372E-2</v>
      </c>
    </row>
    <row r="866" spans="1:14" ht="18" customHeight="1" x14ac:dyDescent="0.2">
      <c r="A866" s="16" t="str">
        <f>'Fish Use'!A59</f>
        <v>CC6</v>
      </c>
      <c r="B866" s="16" t="str">
        <f>'Fish Use'!B59</f>
        <v>Catherine Creek</v>
      </c>
      <c r="C866" s="16" t="str">
        <f>'Fish Use'!D59</f>
        <v>Steelhead</v>
      </c>
      <c r="D866" s="16" t="str">
        <f>'Fish Use'!E59</f>
        <v>Migration</v>
      </c>
      <c r="E866" s="16" t="str">
        <f>'Vulnerability Mapped'!C104</f>
        <v>Summer Water Temperature</v>
      </c>
      <c r="F866" s="18">
        <f>'Fish Use'!F59</f>
        <v>0.63290000000000002</v>
      </c>
      <c r="G866" s="18">
        <f>Population!D9</f>
        <v>0.25</v>
      </c>
      <c r="H866" s="19">
        <f>'Limiting Factors'!C89</f>
        <v>3.56</v>
      </c>
      <c r="I866" s="18">
        <f>'Limiting Factors'!D89</f>
        <v>0.67600000000000005</v>
      </c>
      <c r="J866" s="17">
        <f>'Vulnerability Mapped'!D104</f>
        <v>15</v>
      </c>
      <c r="K866" s="17">
        <f>'Vulnerability Mapped'!E104</f>
        <v>15</v>
      </c>
      <c r="L866" s="18">
        <f>'Vulnerability Mapped'!H104</f>
        <v>0.1</v>
      </c>
      <c r="M866" s="18">
        <f t="shared" si="26"/>
        <v>4.2784040000000009E-2</v>
      </c>
      <c r="N866" s="18">
        <f t="shared" si="27"/>
        <v>1.0696010000000002E-2</v>
      </c>
    </row>
    <row r="867" spans="1:14" ht="18" customHeight="1" x14ac:dyDescent="0.2">
      <c r="A867" s="16" t="str">
        <f>'Fish Use'!A59</f>
        <v>CC6</v>
      </c>
      <c r="B867" s="16" t="str">
        <f>'Fish Use'!B59</f>
        <v>Catherine Creek</v>
      </c>
      <c r="C867" s="16" t="str">
        <f>'Fish Use'!D59</f>
        <v>Steelhead</v>
      </c>
      <c r="D867" s="16" t="str">
        <f>'Fish Use'!E59</f>
        <v>Migration</v>
      </c>
      <c r="E867" s="16" t="str">
        <f>'Vulnerability Mapped'!C106</f>
        <v>Winter Water Temperature</v>
      </c>
      <c r="F867" s="18">
        <f>'Fish Use'!F59</f>
        <v>0.63290000000000002</v>
      </c>
      <c r="G867" s="18">
        <f>Population!D9</f>
        <v>0.25</v>
      </c>
      <c r="H867" s="19">
        <f>'Limiting Factors'!C90</f>
        <v>3.42</v>
      </c>
      <c r="I867" s="18">
        <f>'Limiting Factors'!D90</f>
        <v>0.64449999999999996</v>
      </c>
      <c r="J867" s="17">
        <f>'Vulnerability Mapped'!D106</f>
        <v>11</v>
      </c>
      <c r="K867" s="17">
        <f>'Vulnerability Mapped'!E106</f>
        <v>14</v>
      </c>
      <c r="L867" s="18">
        <f>'Vulnerability Mapped'!H106</f>
        <v>0.35714285699999998</v>
      </c>
      <c r="M867" s="18">
        <f t="shared" si="26"/>
        <v>0.14568001779887083</v>
      </c>
      <c r="N867" s="18">
        <f t="shared" si="27"/>
        <v>3.6420004449717706E-2</v>
      </c>
    </row>
    <row r="868" spans="1:14" ht="18" customHeight="1" x14ac:dyDescent="0.2">
      <c r="A868" s="16" t="str">
        <f>'Fish Use'!A59</f>
        <v>CC6</v>
      </c>
      <c r="B868" s="16" t="str">
        <f>'Fish Use'!B59</f>
        <v>Catherine Creek</v>
      </c>
      <c r="C868" s="16" t="str">
        <f>'Fish Use'!D59</f>
        <v>Steelhead</v>
      </c>
      <c r="D868" s="16" t="str">
        <f>'Fish Use'!E59</f>
        <v>Migration</v>
      </c>
      <c r="E868" s="16" t="str">
        <f>'Vulnerability Mapped'!C105</f>
        <v>Water Quality</v>
      </c>
      <c r="F868" s="18">
        <f>'Fish Use'!F59</f>
        <v>0.63290000000000002</v>
      </c>
      <c r="G868" s="18">
        <f>Population!D9</f>
        <v>0.25</v>
      </c>
      <c r="H868" s="19">
        <f>'Limiting Factors'!C91</f>
        <v>2.88</v>
      </c>
      <c r="I868" s="18">
        <f>'Limiting Factors'!D91</f>
        <v>0.52300000000000002</v>
      </c>
      <c r="J868" s="17">
        <f>'Vulnerability Mapped'!D105</f>
        <v>5</v>
      </c>
      <c r="K868" s="17">
        <f>'Vulnerability Mapped'!E105</f>
        <v>12</v>
      </c>
      <c r="L868" s="18">
        <f>'Vulnerability Mapped'!H105</f>
        <v>0.74285714300000005</v>
      </c>
      <c r="M868" s="18">
        <f t="shared" si="26"/>
        <v>0.24589069147585815</v>
      </c>
      <c r="N868" s="18">
        <f t="shared" si="27"/>
        <v>6.1472672868964538E-2</v>
      </c>
    </row>
    <row r="869" spans="1:14" ht="18" customHeight="1" x14ac:dyDescent="0.2">
      <c r="A869" s="16" t="str">
        <f>'Fish Use'!A59</f>
        <v>CC6</v>
      </c>
      <c r="B869" s="16" t="str">
        <f>'Fish Use'!B59</f>
        <v>Catherine Creek</v>
      </c>
      <c r="C869" s="16" t="str">
        <f>'Fish Use'!D59</f>
        <v>Steelhead</v>
      </c>
      <c r="D869" s="16" t="str">
        <f>'Fish Use'!E59</f>
        <v>Migration</v>
      </c>
      <c r="E869" s="16" t="str">
        <f>'Vulnerability Mapped'!C101</f>
        <v>Predation</v>
      </c>
      <c r="F869" s="18">
        <f>'Fish Use'!F59</f>
        <v>0.63290000000000002</v>
      </c>
      <c r="G869" s="18">
        <f>Population!D9</f>
        <v>0.25</v>
      </c>
      <c r="H869" s="19">
        <f>'Limiting Factors'!C84</f>
        <v>2.29</v>
      </c>
      <c r="I869" s="18">
        <f>'Limiting Factors'!D84</f>
        <v>0.39024999999999999</v>
      </c>
      <c r="J869" s="17">
        <f>'Vulnerability Mapped'!D101</f>
        <v>2</v>
      </c>
      <c r="K869" s="17">
        <f>'Vulnerability Mapped'!E101</f>
        <v>13</v>
      </c>
      <c r="L869" s="18">
        <f>'Vulnerability Mapped'!H101</f>
        <v>0.93571428599999995</v>
      </c>
      <c r="M869" s="18">
        <f t="shared" si="26"/>
        <v>0.23111134632056834</v>
      </c>
      <c r="N869" s="18">
        <f t="shared" si="27"/>
        <v>5.7777836580142086E-2</v>
      </c>
    </row>
    <row r="870" spans="1:14" ht="18" customHeight="1" x14ac:dyDescent="0.2">
      <c r="A870" s="16" t="str">
        <f>'Fish Use'!A59</f>
        <v>CC6</v>
      </c>
      <c r="B870" s="16" t="str">
        <f>'Fish Use'!B59</f>
        <v>Catherine Creek</v>
      </c>
      <c r="C870" s="16" t="str">
        <f>'Fish Use'!D59</f>
        <v>Steelhead</v>
      </c>
      <c r="D870" s="16" t="str">
        <f>'Fish Use'!E59</f>
        <v>Migration</v>
      </c>
      <c r="E870" s="16" t="str">
        <f>'Vulnerability Mapped'!C93</f>
        <v>Altered Primary Productivity</v>
      </c>
      <c r="F870" s="18">
        <f>'Fish Use'!F59</f>
        <v>0.63290000000000002</v>
      </c>
      <c r="G870" s="18">
        <f>Population!D9</f>
        <v>0.25</v>
      </c>
      <c r="H870" s="19">
        <f>'Limiting Factors'!C85</f>
        <v>2.88</v>
      </c>
      <c r="I870" s="18">
        <f>'Limiting Factors'!D85</f>
        <v>0.52300000000000002</v>
      </c>
      <c r="J870" s="17">
        <f>'Vulnerability Mapped'!D93</f>
        <v>10</v>
      </c>
      <c r="K870" s="17">
        <f>'Vulnerability Mapped'!E93</f>
        <v>10</v>
      </c>
      <c r="L870" s="18">
        <f>'Vulnerability Mapped'!H93</f>
        <v>0.42142857099999997</v>
      </c>
      <c r="M870" s="18">
        <f t="shared" si="26"/>
        <v>0.1394956805724257</v>
      </c>
      <c r="N870" s="18">
        <f t="shared" si="27"/>
        <v>3.4873920143106425E-2</v>
      </c>
    </row>
    <row r="871" spans="1:14" ht="18" customHeight="1" x14ac:dyDescent="0.2">
      <c r="A871" s="16" t="str">
        <f>'Fish Use'!A59</f>
        <v>CC6</v>
      </c>
      <c r="B871" s="16" t="str">
        <f>'Fish Use'!B59</f>
        <v>Catherine Creek</v>
      </c>
      <c r="C871" s="16" t="str">
        <f>'Fish Use'!D59</f>
        <v>Steelhead</v>
      </c>
      <c r="D871" s="16" t="str">
        <f>'Fish Use'!E59</f>
        <v>Migration</v>
      </c>
      <c r="E871" s="16" t="str">
        <f>'Vulnerability Mapped'!C100</f>
        <v>Non-Native Species Interactions and Competition</v>
      </c>
      <c r="F871" s="18">
        <f>'Fish Use'!F59</f>
        <v>0.63290000000000002</v>
      </c>
      <c r="G871" s="18">
        <f>Population!D9</f>
        <v>0.25</v>
      </c>
      <c r="H871" s="19">
        <f>'Limiting Factors'!C86</f>
        <v>1.44</v>
      </c>
      <c r="I871" s="18">
        <f>'Limiting Factors'!D86</f>
        <v>0.19900000000000001</v>
      </c>
      <c r="J871" s="17">
        <f>'Vulnerability Mapped'!D100</f>
        <v>11</v>
      </c>
      <c r="K871" s="17">
        <f>'Vulnerability Mapped'!E100</f>
        <v>12</v>
      </c>
      <c r="L871" s="18">
        <f>'Vulnerability Mapped'!H100</f>
        <v>0.35714285699999998</v>
      </c>
      <c r="M871" s="18">
        <f t="shared" si="26"/>
        <v>4.4981107124864701E-2</v>
      </c>
      <c r="N871" s="18">
        <f t="shared" si="27"/>
        <v>1.1245276781216175E-2</v>
      </c>
    </row>
    <row r="872" spans="1:14" ht="18" customHeight="1" x14ac:dyDescent="0.2">
      <c r="A872" s="16" t="str">
        <f>'Fish Use'!A60</f>
        <v>CC6</v>
      </c>
      <c r="B872" s="16" t="str">
        <f>'Fish Use'!B60</f>
        <v>Catherine Creek</v>
      </c>
      <c r="C872" s="16" t="str">
        <f>'Fish Use'!D60</f>
        <v>Bull Trout</v>
      </c>
      <c r="D872" s="16" t="str">
        <f>'Fish Use'!E60</f>
        <v>Spawning &amp; Resident</v>
      </c>
      <c r="E872" s="16" t="str">
        <f>'Vulnerability Mapped'!C19</f>
        <v>Anthropogenic Barriers</v>
      </c>
      <c r="F872" s="18">
        <f>'Fish Use'!F60</f>
        <v>0.63290000000000002</v>
      </c>
      <c r="G872" s="18">
        <f>Population!D18</f>
        <v>0.6</v>
      </c>
      <c r="H872" s="19">
        <f>'Limiting Factors'!C83</f>
        <v>2.71</v>
      </c>
      <c r="I872" s="18">
        <f>'Limiting Factors'!D83</f>
        <v>0.48475000000000001</v>
      </c>
      <c r="J872" s="17">
        <f>'Vulnerability Mapped'!D19</f>
        <v>10</v>
      </c>
      <c r="K872" s="17">
        <f>'Vulnerability Mapped'!E19</f>
        <v>10</v>
      </c>
      <c r="L872" s="18">
        <f>'Vulnerability Mapped'!H19</f>
        <v>0.42142857099999997</v>
      </c>
      <c r="M872" s="18">
        <f t="shared" si="26"/>
        <v>0.12929355861851502</v>
      </c>
      <c r="N872" s="18">
        <f t="shared" si="27"/>
        <v>7.7576135171109006E-2</v>
      </c>
    </row>
    <row r="873" spans="1:14" ht="18" customHeight="1" x14ac:dyDescent="0.2">
      <c r="A873" s="16" t="str">
        <f>'Fish Use'!A60</f>
        <v>CC6</v>
      </c>
      <c r="B873" s="16" t="str">
        <f>'Fish Use'!B60</f>
        <v>Catherine Creek</v>
      </c>
      <c r="C873" s="16" t="str">
        <f>'Fish Use'!D60</f>
        <v>Bull Trout</v>
      </c>
      <c r="D873" s="16" t="str">
        <f>'Fish Use'!E60</f>
        <v>Spawning &amp; Resident</v>
      </c>
      <c r="E873" s="16" t="str">
        <f>'Vulnerability Mapped'!C27</f>
        <v>Riparian Condition</v>
      </c>
      <c r="F873" s="18">
        <f>'Fish Use'!F60</f>
        <v>0.63290000000000002</v>
      </c>
      <c r="G873" s="18">
        <f>Population!D18</f>
        <v>0.6</v>
      </c>
      <c r="H873" s="19">
        <f>'Limiting Factors'!C77</f>
        <v>2.86</v>
      </c>
      <c r="I873" s="18">
        <f>'Limiting Factors'!D77</f>
        <v>0.51849999999999996</v>
      </c>
      <c r="J873" s="17">
        <f>'Vulnerability Mapped'!D27</f>
        <v>4</v>
      </c>
      <c r="K873" s="17">
        <f>'Vulnerability Mapped'!E27</f>
        <v>4</v>
      </c>
      <c r="L873" s="18">
        <f>'Vulnerability Mapped'!H27</f>
        <v>0.80714285699999999</v>
      </c>
      <c r="M873" s="18">
        <f t="shared" si="26"/>
        <v>0.26487091031026305</v>
      </c>
      <c r="N873" s="18">
        <f t="shared" si="27"/>
        <v>0.15892254618615784</v>
      </c>
    </row>
    <row r="874" spans="1:14" ht="18" customHeight="1" x14ac:dyDescent="0.2">
      <c r="A874" s="16" t="str">
        <f>'Fish Use'!A60</f>
        <v>CC6</v>
      </c>
      <c r="B874" s="16" t="str">
        <f>'Fish Use'!B60</f>
        <v>Catherine Creek</v>
      </c>
      <c r="C874" s="16" t="str">
        <f>'Fish Use'!D60</f>
        <v>Bull Trout</v>
      </c>
      <c r="D874" s="16" t="str">
        <f>'Fish Use'!E60</f>
        <v>Spawning &amp; Resident</v>
      </c>
      <c r="E874" s="16" t="str">
        <f>'Vulnerability Mapped'!C23</f>
        <v>Floodplain Condition</v>
      </c>
      <c r="F874" s="18">
        <f>'Fish Use'!F60</f>
        <v>0.63290000000000002</v>
      </c>
      <c r="G874" s="18">
        <f>Population!D18</f>
        <v>0.6</v>
      </c>
      <c r="H874" s="19">
        <f>'Limiting Factors'!C78</f>
        <v>2.83</v>
      </c>
      <c r="I874" s="18">
        <f>'Limiting Factors'!D78</f>
        <v>0.51175000000000004</v>
      </c>
      <c r="J874" s="17">
        <f>'Vulnerability Mapped'!D23</f>
        <v>11</v>
      </c>
      <c r="K874" s="17">
        <f>'Vulnerability Mapped'!E23</f>
        <v>11</v>
      </c>
      <c r="L874" s="18">
        <f>'Vulnerability Mapped'!H23</f>
        <v>0.35714285699999998</v>
      </c>
      <c r="M874" s="18">
        <f t="shared" si="26"/>
        <v>0.11567377673944478</v>
      </c>
      <c r="N874" s="18">
        <f t="shared" si="27"/>
        <v>6.9404266043666868E-2</v>
      </c>
    </row>
    <row r="875" spans="1:14" ht="18" customHeight="1" x14ac:dyDescent="0.2">
      <c r="A875" s="16" t="str">
        <f>'Fish Use'!A60</f>
        <v>CC6</v>
      </c>
      <c r="B875" s="16" t="str">
        <f>'Fish Use'!B60</f>
        <v>Catherine Creek</v>
      </c>
      <c r="C875" s="16" t="str">
        <f>'Fish Use'!D60</f>
        <v>Bull Trout</v>
      </c>
      <c r="D875" s="16" t="str">
        <f>'Fish Use'!E60</f>
        <v>Spawning &amp; Resident</v>
      </c>
      <c r="E875" s="16" t="str">
        <f>'Vulnerability Mapped'!C28</f>
        <v>Side Channel and Wetland Habitat</v>
      </c>
      <c r="F875" s="18">
        <f>'Fish Use'!F60</f>
        <v>0.63290000000000002</v>
      </c>
      <c r="G875" s="18">
        <f>Population!D18</f>
        <v>0.6</v>
      </c>
      <c r="H875" s="19">
        <f>'Limiting Factors'!C79</f>
        <v>2.99</v>
      </c>
      <c r="I875" s="18">
        <f>'Limiting Factors'!D79</f>
        <v>0.54774999999999996</v>
      </c>
      <c r="J875" s="17">
        <f>'Vulnerability Mapped'!D28</f>
        <v>7</v>
      </c>
      <c r="K875" s="17">
        <f>'Vulnerability Mapped'!E28</f>
        <v>7</v>
      </c>
      <c r="L875" s="18">
        <f>'Vulnerability Mapped'!H28</f>
        <v>0.61428571399999998</v>
      </c>
      <c r="M875" s="18">
        <f t="shared" si="26"/>
        <v>0.21295502740095115</v>
      </c>
      <c r="N875" s="18">
        <f t="shared" si="27"/>
        <v>0.12777301644057068</v>
      </c>
    </row>
    <row r="876" spans="1:14" ht="18" customHeight="1" x14ac:dyDescent="0.2">
      <c r="A876" s="16" t="str">
        <f>'Fish Use'!A60</f>
        <v>CC6</v>
      </c>
      <c r="B876" s="16" t="str">
        <f>'Fish Use'!B60</f>
        <v>Catherine Creek</v>
      </c>
      <c r="C876" s="16" t="str">
        <f>'Fish Use'!D60</f>
        <v>Bull Trout</v>
      </c>
      <c r="D876" s="16" t="str">
        <f>'Fish Use'!E60</f>
        <v>Spawning &amp; Resident</v>
      </c>
      <c r="E876" s="16" t="str">
        <f>'Vulnerability Mapped'!C20</f>
        <v>Channel and Habitat Structure</v>
      </c>
      <c r="F876" s="18">
        <f>'Fish Use'!F60</f>
        <v>0.63290000000000002</v>
      </c>
      <c r="G876" s="18">
        <f>Population!D18</f>
        <v>0.6</v>
      </c>
      <c r="H876" s="19">
        <f>'Limiting Factors'!C80</f>
        <v>3.03</v>
      </c>
      <c r="I876" s="18">
        <f>'Limiting Factors'!D80</f>
        <v>0.55674999999999997</v>
      </c>
      <c r="J876" s="17">
        <f>'Vulnerability Mapped'!D20</f>
        <v>3</v>
      </c>
      <c r="K876" s="17">
        <f>'Vulnerability Mapped'!E20</f>
        <v>3</v>
      </c>
      <c r="L876" s="18">
        <f>'Vulnerability Mapped'!H20</f>
        <v>0.87142857100000004</v>
      </c>
      <c r="M876" s="18">
        <f t="shared" si="26"/>
        <v>0.3070627366346998</v>
      </c>
      <c r="N876" s="18">
        <f t="shared" si="27"/>
        <v>0.18423764198081988</v>
      </c>
    </row>
    <row r="877" spans="1:14" ht="18" customHeight="1" x14ac:dyDescent="0.2">
      <c r="A877" s="16" t="str">
        <f>'Fish Use'!A60</f>
        <v>CC6</v>
      </c>
      <c r="B877" s="16" t="str">
        <f>'Fish Use'!B60</f>
        <v>Catherine Creek</v>
      </c>
      <c r="C877" s="16" t="str">
        <f>'Fish Use'!D60</f>
        <v>Bull Trout</v>
      </c>
      <c r="D877" s="16" t="str">
        <f>'Fish Use'!E60</f>
        <v>Spawning &amp; Resident</v>
      </c>
      <c r="E877" s="16" t="str">
        <f>'Vulnerability Mapped'!C22</f>
        <v>Decreased Water Quantity</v>
      </c>
      <c r="F877" s="18">
        <f>'Fish Use'!F60</f>
        <v>0.63290000000000002</v>
      </c>
      <c r="G877" s="18">
        <f>Population!D18</f>
        <v>0.6</v>
      </c>
      <c r="H877" s="19">
        <f>'Limiting Factors'!C87</f>
        <v>3.63</v>
      </c>
      <c r="I877" s="18">
        <f>'Limiting Factors'!D87</f>
        <v>0.69174999999999998</v>
      </c>
      <c r="J877" s="17">
        <f>'Vulnerability Mapped'!D22</f>
        <v>8</v>
      </c>
      <c r="K877" s="17">
        <f>'Vulnerability Mapped'!E22</f>
        <v>8</v>
      </c>
      <c r="L877" s="18">
        <f>'Vulnerability Mapped'!H22</f>
        <v>0.55000000000000004</v>
      </c>
      <c r="M877" s="18">
        <f t="shared" si="26"/>
        <v>0.24079471625000001</v>
      </c>
      <c r="N877" s="18">
        <f t="shared" si="27"/>
        <v>0.14447682975000001</v>
      </c>
    </row>
    <row r="878" spans="1:14" ht="18" customHeight="1" x14ac:dyDescent="0.2">
      <c r="A878" s="16" t="str">
        <f>'Fish Use'!A60</f>
        <v>CC6</v>
      </c>
      <c r="B878" s="16" t="str">
        <f>'Fish Use'!B60</f>
        <v>Catherine Creek</v>
      </c>
      <c r="C878" s="16" t="str">
        <f>'Fish Use'!D60</f>
        <v>Bull Trout</v>
      </c>
      <c r="D878" s="16" t="str">
        <f>'Fish Use'!E60</f>
        <v>Spawning &amp; Resident</v>
      </c>
      <c r="E878" s="16" t="str">
        <f>'Vulnerability Mapped'!C17</f>
        <v>Altered Flow Timing</v>
      </c>
      <c r="F878" s="18">
        <f>'Fish Use'!F60</f>
        <v>0.63290000000000002</v>
      </c>
      <c r="G878" s="18">
        <f>Population!D18</f>
        <v>0.6</v>
      </c>
      <c r="H878" s="19">
        <f>'Limiting Factors'!C88</f>
        <v>3.11</v>
      </c>
      <c r="I878" s="18">
        <f>'Limiting Factors'!D88</f>
        <v>0.57474999999999998</v>
      </c>
      <c r="J878" s="17">
        <f>'Vulnerability Mapped'!D17</f>
        <v>13</v>
      </c>
      <c r="K878" s="17">
        <f>'Vulnerability Mapped'!E17</f>
        <v>13</v>
      </c>
      <c r="L878" s="18">
        <f>'Vulnerability Mapped'!H17</f>
        <v>0.22857142899999999</v>
      </c>
      <c r="M878" s="18">
        <f t="shared" si="26"/>
        <v>8.3144977298753975E-2</v>
      </c>
      <c r="N878" s="18">
        <f t="shared" si="27"/>
        <v>4.9886986379252381E-2</v>
      </c>
    </row>
    <row r="879" spans="1:14" ht="18" customHeight="1" x14ac:dyDescent="0.2">
      <c r="A879" s="16" t="str">
        <f>'Fish Use'!A60</f>
        <v>CC6</v>
      </c>
      <c r="B879" s="16" t="str">
        <f>'Fish Use'!B60</f>
        <v>Catherine Creek</v>
      </c>
      <c r="C879" s="16" t="str">
        <f>'Fish Use'!D60</f>
        <v>Bull Trout</v>
      </c>
      <c r="D879" s="16" t="str">
        <f>'Fish Use'!E60</f>
        <v>Spawning &amp; Resident</v>
      </c>
      <c r="E879" s="16" t="str">
        <f>'Vulnerability Mapped'!C21</f>
        <v>Decreased Sediment Quantity</v>
      </c>
      <c r="F879" s="18">
        <f>'Fish Use'!F60</f>
        <v>0.63290000000000002</v>
      </c>
      <c r="G879" s="18">
        <f>Population!D18</f>
        <v>0.6</v>
      </c>
      <c r="H879" s="19">
        <f>'Limiting Factors'!C81</f>
        <v>3.29</v>
      </c>
      <c r="I879" s="18">
        <f>'Limiting Factors'!D81</f>
        <v>0.61524999999999996</v>
      </c>
      <c r="J879" s="17">
        <f>'Vulnerability Mapped'!D21</f>
        <v>5</v>
      </c>
      <c r="K879" s="17">
        <f>'Vulnerability Mapped'!E21</f>
        <v>5</v>
      </c>
      <c r="L879" s="18">
        <f>'Vulnerability Mapped'!H21</f>
        <v>0.74285714300000005</v>
      </c>
      <c r="M879" s="18">
        <f t="shared" si="26"/>
        <v>0.2892624243413417</v>
      </c>
      <c r="N879" s="18">
        <f t="shared" si="27"/>
        <v>0.17355745460480501</v>
      </c>
    </row>
    <row r="880" spans="1:14" ht="18" customHeight="1" x14ac:dyDescent="0.2">
      <c r="A880" s="16" t="str">
        <f>'Fish Use'!A60</f>
        <v>CC6</v>
      </c>
      <c r="B880" s="16" t="str">
        <f>'Fish Use'!B60</f>
        <v>Catherine Creek</v>
      </c>
      <c r="C880" s="16" t="str">
        <f>'Fish Use'!D60</f>
        <v>Bull Trout</v>
      </c>
      <c r="D880" s="16" t="str">
        <f>'Fish Use'!E60</f>
        <v>Spawning &amp; Resident</v>
      </c>
      <c r="E880" s="16" t="str">
        <f>'Vulnerability Mapped'!C24</f>
        <v>Increased Sediment Quantity</v>
      </c>
      <c r="F880" s="18">
        <f>'Fish Use'!F60</f>
        <v>0.63290000000000002</v>
      </c>
      <c r="G880" s="18">
        <f>Population!D18</f>
        <v>0.6</v>
      </c>
      <c r="H880" s="19">
        <f>'Limiting Factors'!C82</f>
        <v>3.1</v>
      </c>
      <c r="I880" s="18">
        <f>'Limiting Factors'!D82</f>
        <v>0.57250000000000001</v>
      </c>
      <c r="J880" s="17">
        <f>'Vulnerability Mapped'!D24</f>
        <v>6</v>
      </c>
      <c r="K880" s="17">
        <f>'Vulnerability Mapped'!E24</f>
        <v>6</v>
      </c>
      <c r="L880" s="18">
        <f>'Vulnerability Mapped'!H24</f>
        <v>0.678571429</v>
      </c>
      <c r="M880" s="18">
        <f t="shared" si="26"/>
        <v>0.24587034836957225</v>
      </c>
      <c r="N880" s="18">
        <f t="shared" si="27"/>
        <v>0.14752220902174334</v>
      </c>
    </row>
    <row r="881" spans="1:14" ht="18" customHeight="1" x14ac:dyDescent="0.2">
      <c r="A881" s="16" t="str">
        <f>'Fish Use'!A60</f>
        <v>CC6</v>
      </c>
      <c r="B881" s="16" t="str">
        <f>'Fish Use'!B60</f>
        <v>Catherine Creek</v>
      </c>
      <c r="C881" s="16" t="str">
        <f>'Fish Use'!D60</f>
        <v>Bull Trout</v>
      </c>
      <c r="D881" s="16" t="str">
        <f>'Fish Use'!E60</f>
        <v>Spawning &amp; Resident</v>
      </c>
      <c r="E881" s="16" t="str">
        <f>'Vulnerability Mapped'!C29</f>
        <v>Summer Water Temperature</v>
      </c>
      <c r="F881" s="18">
        <f>'Fish Use'!F60</f>
        <v>0.63290000000000002</v>
      </c>
      <c r="G881" s="18">
        <f>Population!D18</f>
        <v>0.6</v>
      </c>
      <c r="H881" s="19">
        <f>'Limiting Factors'!C89</f>
        <v>3.56</v>
      </c>
      <c r="I881" s="18">
        <f>'Limiting Factors'!D89</f>
        <v>0.67600000000000005</v>
      </c>
      <c r="J881" s="17">
        <f>'Vulnerability Mapped'!D29</f>
        <v>1</v>
      </c>
      <c r="K881" s="17">
        <f>'Vulnerability Mapped'!E29</f>
        <v>1</v>
      </c>
      <c r="L881" s="18">
        <f>'Vulnerability Mapped'!H29</f>
        <v>1</v>
      </c>
      <c r="M881" s="18">
        <f t="shared" si="26"/>
        <v>0.42784040000000007</v>
      </c>
      <c r="N881" s="18">
        <f t="shared" si="27"/>
        <v>0.25670424000000003</v>
      </c>
    </row>
    <row r="882" spans="1:14" ht="18" customHeight="1" x14ac:dyDescent="0.2">
      <c r="A882" s="16" t="str">
        <f>'Fish Use'!A60</f>
        <v>CC6</v>
      </c>
      <c r="B882" s="16" t="str">
        <f>'Fish Use'!B60</f>
        <v>Catherine Creek</v>
      </c>
      <c r="C882" s="16" t="str">
        <f>'Fish Use'!D60</f>
        <v>Bull Trout</v>
      </c>
      <c r="D882" s="16" t="str">
        <f>'Fish Use'!E60</f>
        <v>Spawning &amp; Resident</v>
      </c>
      <c r="E882" s="16" t="str">
        <f>'Vulnerability Mapped'!C31</f>
        <v>Winter Water Temperature</v>
      </c>
      <c r="F882" s="18">
        <f>'Fish Use'!F60</f>
        <v>0.63290000000000002</v>
      </c>
      <c r="G882" s="18">
        <f>Population!D18</f>
        <v>0.6</v>
      </c>
      <c r="H882" s="19">
        <f>'Limiting Factors'!C90</f>
        <v>3.42</v>
      </c>
      <c r="I882" s="18">
        <f>'Limiting Factors'!D90</f>
        <v>0.64449999999999996</v>
      </c>
      <c r="J882" s="17">
        <f>'Vulnerability Mapped'!D31</f>
        <v>12</v>
      </c>
      <c r="K882" s="17">
        <f>'Vulnerability Mapped'!E31</f>
        <v>12</v>
      </c>
      <c r="L882" s="18">
        <f>'Vulnerability Mapped'!H31</f>
        <v>0.29285714299999999</v>
      </c>
      <c r="M882" s="18">
        <f t="shared" si="26"/>
        <v>0.11945761470112913</v>
      </c>
      <c r="N882" s="18">
        <f t="shared" si="27"/>
        <v>7.1674568820677478E-2</v>
      </c>
    </row>
    <row r="883" spans="1:14" ht="18" customHeight="1" x14ac:dyDescent="0.2">
      <c r="A883" s="16" t="str">
        <f>'Fish Use'!A60</f>
        <v>CC6</v>
      </c>
      <c r="B883" s="16" t="str">
        <f>'Fish Use'!B60</f>
        <v>Catherine Creek</v>
      </c>
      <c r="C883" s="16" t="str">
        <f>'Fish Use'!D60</f>
        <v>Bull Trout</v>
      </c>
      <c r="D883" s="16" t="str">
        <f>'Fish Use'!E60</f>
        <v>Spawning &amp; Resident</v>
      </c>
      <c r="E883" s="16" t="str">
        <f>'Vulnerability Mapped'!C30</f>
        <v>Water Quality</v>
      </c>
      <c r="F883" s="18">
        <f>'Fish Use'!F60</f>
        <v>0.63290000000000002</v>
      </c>
      <c r="G883" s="18">
        <f>Population!D18</f>
        <v>0.6</v>
      </c>
      <c r="H883" s="19">
        <f>'Limiting Factors'!C91</f>
        <v>2.88</v>
      </c>
      <c r="I883" s="18">
        <f>'Limiting Factors'!D91</f>
        <v>0.52300000000000002</v>
      </c>
      <c r="J883" s="17">
        <f>'Vulnerability Mapped'!D30</f>
        <v>15</v>
      </c>
      <c r="K883" s="17">
        <f>'Vulnerability Mapped'!E30</f>
        <v>15</v>
      </c>
      <c r="L883" s="18">
        <f>'Vulnerability Mapped'!H30</f>
        <v>0.1</v>
      </c>
      <c r="M883" s="18">
        <f t="shared" si="26"/>
        <v>3.3100670000000006E-2</v>
      </c>
      <c r="N883" s="18">
        <f t="shared" si="27"/>
        <v>1.9860402000000003E-2</v>
      </c>
    </row>
    <row r="884" spans="1:14" ht="18" customHeight="1" x14ac:dyDescent="0.2">
      <c r="A884" s="16" t="str">
        <f>'Fish Use'!A60</f>
        <v>CC6</v>
      </c>
      <c r="B884" s="16" t="str">
        <f>'Fish Use'!B60</f>
        <v>Catherine Creek</v>
      </c>
      <c r="C884" s="16" t="str">
        <f>'Fish Use'!D60</f>
        <v>Bull Trout</v>
      </c>
      <c r="D884" s="16" t="str">
        <f>'Fish Use'!E60</f>
        <v>Spawning &amp; Resident</v>
      </c>
      <c r="E884" s="16" t="str">
        <f>'Vulnerability Mapped'!C26</f>
        <v>Predation</v>
      </c>
      <c r="F884" s="18">
        <f>'Fish Use'!F60</f>
        <v>0.63290000000000002</v>
      </c>
      <c r="G884" s="18">
        <f>Population!D18</f>
        <v>0.6</v>
      </c>
      <c r="H884" s="19">
        <f>'Limiting Factors'!C84</f>
        <v>2.29</v>
      </c>
      <c r="I884" s="18">
        <f>'Limiting Factors'!D84</f>
        <v>0.39024999999999999</v>
      </c>
      <c r="J884" s="17">
        <f>'Vulnerability Mapped'!D26</f>
        <v>9</v>
      </c>
      <c r="K884" s="17">
        <f>'Vulnerability Mapped'!E26</f>
        <v>9</v>
      </c>
      <c r="L884" s="18">
        <f>'Vulnerability Mapped'!H26</f>
        <v>0.485714286</v>
      </c>
      <c r="M884" s="18">
        <f t="shared" si="26"/>
        <v>0.11996619507056835</v>
      </c>
      <c r="N884" s="18">
        <f t="shared" si="27"/>
        <v>7.1979717042341004E-2</v>
      </c>
    </row>
    <row r="885" spans="1:14" ht="18" customHeight="1" x14ac:dyDescent="0.2">
      <c r="A885" s="16" t="str">
        <f>'Fish Use'!A60</f>
        <v>CC6</v>
      </c>
      <c r="B885" s="16" t="str">
        <f>'Fish Use'!B60</f>
        <v>Catherine Creek</v>
      </c>
      <c r="C885" s="16" t="str">
        <f>'Fish Use'!D60</f>
        <v>Bull Trout</v>
      </c>
      <c r="D885" s="16" t="str">
        <f>'Fish Use'!E60</f>
        <v>Spawning &amp; Resident</v>
      </c>
      <c r="E885" s="16" t="str">
        <f>'Vulnerability Mapped'!C18</f>
        <v>Altered Primary Productivity</v>
      </c>
      <c r="F885" s="18">
        <f>'Fish Use'!F60</f>
        <v>0.63290000000000002</v>
      </c>
      <c r="G885" s="18">
        <f>Population!D18</f>
        <v>0.6</v>
      </c>
      <c r="H885" s="19">
        <f>'Limiting Factors'!C85</f>
        <v>2.88</v>
      </c>
      <c r="I885" s="18">
        <f>'Limiting Factors'!D85</f>
        <v>0.52300000000000002</v>
      </c>
      <c r="J885" s="17">
        <f>'Vulnerability Mapped'!D18</f>
        <v>14</v>
      </c>
      <c r="K885" s="17">
        <f>'Vulnerability Mapped'!E18</f>
        <v>14</v>
      </c>
      <c r="L885" s="18">
        <f>'Vulnerability Mapped'!H18</f>
        <v>0.164285714</v>
      </c>
      <c r="M885" s="18">
        <f t="shared" si="26"/>
        <v>5.4379672048283804E-2</v>
      </c>
      <c r="N885" s="18">
        <f t="shared" si="27"/>
        <v>3.2627803228970284E-2</v>
      </c>
    </row>
    <row r="886" spans="1:14" ht="18" customHeight="1" x14ac:dyDescent="0.2">
      <c r="A886" s="16" t="str">
        <f>'Fish Use'!A60</f>
        <v>CC6</v>
      </c>
      <c r="B886" s="16" t="str">
        <f>'Fish Use'!B60</f>
        <v>Catherine Creek</v>
      </c>
      <c r="C886" s="16" t="str">
        <f>'Fish Use'!D60</f>
        <v>Bull Trout</v>
      </c>
      <c r="D886" s="16" t="str">
        <f>'Fish Use'!E60</f>
        <v>Spawning &amp; Resident</v>
      </c>
      <c r="E886" s="16" t="str">
        <f>'Vulnerability Mapped'!C25</f>
        <v>Non-Native Species Interactions and Competition</v>
      </c>
      <c r="F886" s="18">
        <f>'Fish Use'!F60</f>
        <v>0.63290000000000002</v>
      </c>
      <c r="G886" s="18">
        <f>Population!D18</f>
        <v>0.6</v>
      </c>
      <c r="H886" s="19">
        <f>'Limiting Factors'!C86</f>
        <v>1.44</v>
      </c>
      <c r="I886" s="18">
        <f>'Limiting Factors'!D86</f>
        <v>0.19900000000000001</v>
      </c>
      <c r="J886" s="17">
        <f>'Vulnerability Mapped'!D25</f>
        <v>2</v>
      </c>
      <c r="K886" s="17">
        <f>'Vulnerability Mapped'!E25</f>
        <v>2</v>
      </c>
      <c r="L886" s="18">
        <f>'Vulnerability Mapped'!H25</f>
        <v>0.93571428599999995</v>
      </c>
      <c r="M886" s="18">
        <f t="shared" si="26"/>
        <v>0.11785050075027061</v>
      </c>
      <c r="N886" s="18">
        <f t="shared" si="27"/>
        <v>7.0710300450162356E-2</v>
      </c>
    </row>
    <row r="887" spans="1:14" ht="18" customHeight="1" x14ac:dyDescent="0.2">
      <c r="A887" s="16" t="str">
        <f>'Fish Use'!A61</f>
        <v>CC6</v>
      </c>
      <c r="B887" s="16" t="str">
        <f>'Fish Use'!B61</f>
        <v>Catherine Creek</v>
      </c>
      <c r="C887" s="16" t="str">
        <f>'Fish Use'!D61</f>
        <v>Bull Trout</v>
      </c>
      <c r="D887" s="16" t="str">
        <f>'Fish Use'!E61</f>
        <v>FMO</v>
      </c>
      <c r="E887" s="16" t="str">
        <f>'Vulnerability Mapped'!C4</f>
        <v>Anthropogenic Barriers</v>
      </c>
      <c r="F887" s="18">
        <f>'Fish Use'!F61</f>
        <v>0.63290000000000002</v>
      </c>
      <c r="G887" s="18">
        <f>Population!D19</f>
        <v>0.4</v>
      </c>
      <c r="H887" s="19">
        <f>'Limiting Factors'!C83</f>
        <v>2.71</v>
      </c>
      <c r="I887" s="18">
        <f>'Limiting Factors'!D83</f>
        <v>0.48475000000000001</v>
      </c>
      <c r="J887" s="17">
        <f>'Vulnerability Mapped'!D4</f>
        <v>3</v>
      </c>
      <c r="K887" s="17">
        <f>'Vulnerability Mapped'!E4</f>
        <v>3</v>
      </c>
      <c r="L887" s="18">
        <f>'Vulnerability Mapped'!H4</f>
        <v>0.87142857100000004</v>
      </c>
      <c r="M887" s="18">
        <f t="shared" si="26"/>
        <v>0.26735278236851506</v>
      </c>
      <c r="N887" s="18">
        <f t="shared" si="27"/>
        <v>0.10694111294740603</v>
      </c>
    </row>
    <row r="888" spans="1:14" ht="18" customHeight="1" x14ac:dyDescent="0.2">
      <c r="A888" s="16" t="str">
        <f>'Fish Use'!A61</f>
        <v>CC6</v>
      </c>
      <c r="B888" s="16" t="str">
        <f>'Fish Use'!B61</f>
        <v>Catherine Creek</v>
      </c>
      <c r="C888" s="16" t="str">
        <f>'Fish Use'!D61</f>
        <v>Bull Trout</v>
      </c>
      <c r="D888" s="16" t="str">
        <f>'Fish Use'!E61</f>
        <v>FMO</v>
      </c>
      <c r="E888" s="16" t="str">
        <f>'Vulnerability Mapped'!C12</f>
        <v>Riparian Condition</v>
      </c>
      <c r="F888" s="18">
        <f>'Fish Use'!F61</f>
        <v>0.63290000000000002</v>
      </c>
      <c r="G888" s="18">
        <f>Population!D19</f>
        <v>0.4</v>
      </c>
      <c r="H888" s="19">
        <f>'Limiting Factors'!C77</f>
        <v>2.86</v>
      </c>
      <c r="I888" s="18">
        <f>'Limiting Factors'!D77</f>
        <v>0.51849999999999996</v>
      </c>
      <c r="J888" s="17">
        <f>'Vulnerability Mapped'!D12</f>
        <v>5</v>
      </c>
      <c r="K888" s="17">
        <f>'Vulnerability Mapped'!E12</f>
        <v>5</v>
      </c>
      <c r="L888" s="18">
        <f>'Vulnerability Mapped'!H12</f>
        <v>0.74285714300000005</v>
      </c>
      <c r="M888" s="18">
        <f t="shared" si="26"/>
        <v>0.24377499718973697</v>
      </c>
      <c r="N888" s="18">
        <f t="shared" si="27"/>
        <v>9.7509998875894788E-2</v>
      </c>
    </row>
    <row r="889" spans="1:14" ht="18" customHeight="1" x14ac:dyDescent="0.2">
      <c r="A889" s="16" t="str">
        <f>'Fish Use'!A61</f>
        <v>CC6</v>
      </c>
      <c r="B889" s="16" t="str">
        <f>'Fish Use'!B61</f>
        <v>Catherine Creek</v>
      </c>
      <c r="C889" s="16" t="str">
        <f>'Fish Use'!D61</f>
        <v>Bull Trout</v>
      </c>
      <c r="D889" s="16" t="str">
        <f>'Fish Use'!E61</f>
        <v>FMO</v>
      </c>
      <c r="E889" s="16" t="str">
        <f>'Vulnerability Mapped'!C8</f>
        <v>Floodplain Condition</v>
      </c>
      <c r="F889" s="18">
        <f>'Fish Use'!F61</f>
        <v>0.63290000000000002</v>
      </c>
      <c r="G889" s="18">
        <f>Population!D19</f>
        <v>0.4</v>
      </c>
      <c r="H889" s="19">
        <f>'Limiting Factors'!C78</f>
        <v>2.83</v>
      </c>
      <c r="I889" s="18">
        <f>'Limiting Factors'!D78</f>
        <v>0.51175000000000004</v>
      </c>
      <c r="J889" s="17">
        <f>'Vulnerability Mapped'!D8</f>
        <v>9</v>
      </c>
      <c r="K889" s="17">
        <f>'Vulnerability Mapped'!E8</f>
        <v>9</v>
      </c>
      <c r="L889" s="18">
        <f>'Vulnerability Mapped'!H8</f>
        <v>0.485714286</v>
      </c>
      <c r="M889" s="18">
        <f t="shared" si="26"/>
        <v>0.15731633652111046</v>
      </c>
      <c r="N889" s="18">
        <f t="shared" si="27"/>
        <v>6.292653460844419E-2</v>
      </c>
    </row>
    <row r="890" spans="1:14" ht="18" customHeight="1" x14ac:dyDescent="0.2">
      <c r="A890" s="16" t="str">
        <f>'Fish Use'!A61</f>
        <v>CC6</v>
      </c>
      <c r="B890" s="16" t="str">
        <f>'Fish Use'!B61</f>
        <v>Catherine Creek</v>
      </c>
      <c r="C890" s="16" t="str">
        <f>'Fish Use'!D61</f>
        <v>Bull Trout</v>
      </c>
      <c r="D890" s="16" t="str">
        <f>'Fish Use'!E61</f>
        <v>FMO</v>
      </c>
      <c r="E890" s="16" t="str">
        <f>'Vulnerability Mapped'!C13</f>
        <v>Side Channel and Wetland Habitat</v>
      </c>
      <c r="F890" s="18">
        <f>'Fish Use'!F61</f>
        <v>0.63290000000000002</v>
      </c>
      <c r="G890" s="18">
        <f>Population!D19</f>
        <v>0.4</v>
      </c>
      <c r="H890" s="19">
        <f>'Limiting Factors'!C79</f>
        <v>2.99</v>
      </c>
      <c r="I890" s="18">
        <f>'Limiting Factors'!D79</f>
        <v>0.54774999999999996</v>
      </c>
      <c r="J890" s="17">
        <f>'Vulnerability Mapped'!D13</f>
        <v>8</v>
      </c>
      <c r="K890" s="17">
        <f>'Vulnerability Mapped'!E13</f>
        <v>8</v>
      </c>
      <c r="L890" s="18">
        <f>'Vulnerability Mapped'!H13</f>
        <v>0.55000000000000004</v>
      </c>
      <c r="M890" s="18">
        <f t="shared" si="26"/>
        <v>0.19066903625000001</v>
      </c>
      <c r="N890" s="18">
        <f t="shared" si="27"/>
        <v>7.6267614500000011E-2</v>
      </c>
    </row>
    <row r="891" spans="1:14" ht="18" customHeight="1" x14ac:dyDescent="0.2">
      <c r="A891" s="16" t="str">
        <f>'Fish Use'!A61</f>
        <v>CC6</v>
      </c>
      <c r="B891" s="16" t="str">
        <f>'Fish Use'!B61</f>
        <v>Catherine Creek</v>
      </c>
      <c r="C891" s="16" t="str">
        <f>'Fish Use'!D61</f>
        <v>Bull Trout</v>
      </c>
      <c r="D891" s="16" t="str">
        <f>'Fish Use'!E61</f>
        <v>FMO</v>
      </c>
      <c r="E891" s="16" t="str">
        <f>'Vulnerability Mapped'!C5</f>
        <v>Channel and Habitat Structure</v>
      </c>
      <c r="F891" s="18">
        <f>'Fish Use'!F61</f>
        <v>0.63290000000000002</v>
      </c>
      <c r="G891" s="18">
        <f>Population!D19</f>
        <v>0.4</v>
      </c>
      <c r="H891" s="19">
        <f>'Limiting Factors'!C80</f>
        <v>3.03</v>
      </c>
      <c r="I891" s="18">
        <f>'Limiting Factors'!D80</f>
        <v>0.55674999999999997</v>
      </c>
      <c r="J891" s="17">
        <f>'Vulnerability Mapped'!D5</f>
        <v>4</v>
      </c>
      <c r="K891" s="17">
        <f>'Vulnerability Mapped'!E5</f>
        <v>4</v>
      </c>
      <c r="L891" s="18">
        <f>'Vulnerability Mapped'!H5</f>
        <v>0.80714285699999999</v>
      </c>
      <c r="M891" s="18">
        <f t="shared" si="26"/>
        <v>0.28441056762823325</v>
      </c>
      <c r="N891" s="18">
        <f t="shared" si="27"/>
        <v>0.1137642270512933</v>
      </c>
    </row>
    <row r="892" spans="1:14" ht="18" customHeight="1" x14ac:dyDescent="0.2">
      <c r="A892" s="16" t="str">
        <f>'Fish Use'!A61</f>
        <v>CC6</v>
      </c>
      <c r="B892" s="16" t="str">
        <f>'Fish Use'!B61</f>
        <v>Catherine Creek</v>
      </c>
      <c r="C892" s="16" t="str">
        <f>'Fish Use'!D61</f>
        <v>Bull Trout</v>
      </c>
      <c r="D892" s="16" t="str">
        <f>'Fish Use'!E61</f>
        <v>FMO</v>
      </c>
      <c r="E892" s="16" t="str">
        <f>'Vulnerability Mapped'!C7</f>
        <v>Decreased Water Quantity</v>
      </c>
      <c r="F892" s="18">
        <f>'Fish Use'!F61</f>
        <v>0.63290000000000002</v>
      </c>
      <c r="G892" s="18">
        <f>Population!D19</f>
        <v>0.4</v>
      </c>
      <c r="H892" s="19">
        <f>'Limiting Factors'!C87</f>
        <v>3.63</v>
      </c>
      <c r="I892" s="18">
        <f>'Limiting Factors'!D87</f>
        <v>0.69174999999999998</v>
      </c>
      <c r="J892" s="17">
        <f>'Vulnerability Mapped'!D7</f>
        <v>2</v>
      </c>
      <c r="K892" s="17">
        <f>'Vulnerability Mapped'!E7</f>
        <v>2</v>
      </c>
      <c r="L892" s="18">
        <f>'Vulnerability Mapped'!H7</f>
        <v>0.93571428599999995</v>
      </c>
      <c r="M892" s="18">
        <f t="shared" si="26"/>
        <v>0.40966373816080243</v>
      </c>
      <c r="N892" s="18">
        <f t="shared" si="27"/>
        <v>0.16386549526432098</v>
      </c>
    </row>
    <row r="893" spans="1:14" ht="18" customHeight="1" x14ac:dyDescent="0.2">
      <c r="A893" s="16" t="str">
        <f>'Fish Use'!A61</f>
        <v>CC6</v>
      </c>
      <c r="B893" s="16" t="str">
        <f>'Fish Use'!B61</f>
        <v>Catherine Creek</v>
      </c>
      <c r="C893" s="16" t="str">
        <f>'Fish Use'!D61</f>
        <v>Bull Trout</v>
      </c>
      <c r="D893" s="16" t="str">
        <f>'Fish Use'!E61</f>
        <v>FMO</v>
      </c>
      <c r="E893" s="16" t="str">
        <f>'Vulnerability Mapped'!C2</f>
        <v>Altered Flow Timing</v>
      </c>
      <c r="F893" s="18">
        <f>'Fish Use'!F61</f>
        <v>0.63290000000000002</v>
      </c>
      <c r="G893" s="18">
        <f>Population!D19</f>
        <v>0.4</v>
      </c>
      <c r="H893" s="19">
        <f>'Limiting Factors'!C88</f>
        <v>3.11</v>
      </c>
      <c r="I893" s="18">
        <f>'Limiting Factors'!D88</f>
        <v>0.57474999999999998</v>
      </c>
      <c r="J893" s="17">
        <f>'Vulnerability Mapped'!D2</f>
        <v>11</v>
      </c>
      <c r="K893" s="17">
        <f>'Vulnerability Mapped'!E2</f>
        <v>11</v>
      </c>
      <c r="L893" s="18">
        <f>'Vulnerability Mapped'!H2</f>
        <v>0.35714285699999998</v>
      </c>
      <c r="M893" s="18">
        <f t="shared" si="26"/>
        <v>0.12991402673374866</v>
      </c>
      <c r="N893" s="18">
        <f t="shared" si="27"/>
        <v>5.1965610693499469E-2</v>
      </c>
    </row>
    <row r="894" spans="1:14" ht="18" customHeight="1" x14ac:dyDescent="0.2">
      <c r="A894" s="16" t="str">
        <f>'Fish Use'!A61</f>
        <v>CC6</v>
      </c>
      <c r="B894" s="16" t="str">
        <f>'Fish Use'!B61</f>
        <v>Catherine Creek</v>
      </c>
      <c r="C894" s="16" t="str">
        <f>'Fish Use'!D61</f>
        <v>Bull Trout</v>
      </c>
      <c r="D894" s="16" t="str">
        <f>'Fish Use'!E61</f>
        <v>FMO</v>
      </c>
      <c r="E894" s="16" t="str">
        <f>'Vulnerability Mapped'!C6</f>
        <v>Decreased Sediment Quantity</v>
      </c>
      <c r="F894" s="18">
        <f>'Fish Use'!F61</f>
        <v>0.63290000000000002</v>
      </c>
      <c r="G894" s="18">
        <f>Population!D19</f>
        <v>0.4</v>
      </c>
      <c r="H894" s="19">
        <f>'Limiting Factors'!C81</f>
        <v>3.29</v>
      </c>
      <c r="I894" s="18">
        <f>'Limiting Factors'!D81</f>
        <v>0.61524999999999996</v>
      </c>
      <c r="J894" s="17">
        <f>'Vulnerability Mapped'!D6</f>
        <v>13</v>
      </c>
      <c r="K894" s="17">
        <f>'Vulnerability Mapped'!E6</f>
        <v>13</v>
      </c>
      <c r="L894" s="18">
        <f>'Vulnerability Mapped'!H6</f>
        <v>0.22857142899999999</v>
      </c>
      <c r="M894" s="18">
        <f t="shared" si="26"/>
        <v>8.9003823024025014E-2</v>
      </c>
      <c r="N894" s="18">
        <f t="shared" si="27"/>
        <v>3.560152920961001E-2</v>
      </c>
    </row>
    <row r="895" spans="1:14" ht="18" customHeight="1" x14ac:dyDescent="0.2">
      <c r="A895" s="16" t="str">
        <f>'Fish Use'!A61</f>
        <v>CC6</v>
      </c>
      <c r="B895" s="16" t="str">
        <f>'Fish Use'!B61</f>
        <v>Catherine Creek</v>
      </c>
      <c r="C895" s="16" t="str">
        <f>'Fish Use'!D61</f>
        <v>Bull Trout</v>
      </c>
      <c r="D895" s="16" t="str">
        <f>'Fish Use'!E61</f>
        <v>FMO</v>
      </c>
      <c r="E895" s="16" t="str">
        <f>'Vulnerability Mapped'!C9</f>
        <v>Increased Sediment Quantity</v>
      </c>
      <c r="F895" s="18">
        <f>'Fish Use'!F61</f>
        <v>0.63290000000000002</v>
      </c>
      <c r="G895" s="18">
        <f>Population!D19</f>
        <v>0.4</v>
      </c>
      <c r="H895" s="19">
        <f>'Limiting Factors'!C82</f>
        <v>3.1</v>
      </c>
      <c r="I895" s="18">
        <f>'Limiting Factors'!D82</f>
        <v>0.57250000000000001</v>
      </c>
      <c r="J895" s="17">
        <f>'Vulnerability Mapped'!D9</f>
        <v>14</v>
      </c>
      <c r="K895" s="17">
        <f>'Vulnerability Mapped'!E9</f>
        <v>14</v>
      </c>
      <c r="L895" s="18">
        <f>'Vulnerability Mapped'!H9</f>
        <v>0.164285714</v>
      </c>
      <c r="M895" s="18">
        <f t="shared" si="26"/>
        <v>5.9526505253618502E-2</v>
      </c>
      <c r="N895" s="18">
        <f t="shared" si="27"/>
        <v>2.3810602101447403E-2</v>
      </c>
    </row>
    <row r="896" spans="1:14" ht="18" customHeight="1" x14ac:dyDescent="0.2">
      <c r="A896" s="16" t="str">
        <f>'Fish Use'!A61</f>
        <v>CC6</v>
      </c>
      <c r="B896" s="16" t="str">
        <f>'Fish Use'!B61</f>
        <v>Catherine Creek</v>
      </c>
      <c r="C896" s="16" t="str">
        <f>'Fish Use'!D61</f>
        <v>Bull Trout</v>
      </c>
      <c r="D896" s="16" t="str">
        <f>'Fish Use'!E61</f>
        <v>FMO</v>
      </c>
      <c r="E896" s="16" t="str">
        <f>'Vulnerability Mapped'!C14</f>
        <v>Summer Water Temperature</v>
      </c>
      <c r="F896" s="18">
        <f>'Fish Use'!F61</f>
        <v>0.63290000000000002</v>
      </c>
      <c r="G896" s="18">
        <f>Population!D19</f>
        <v>0.4</v>
      </c>
      <c r="H896" s="19">
        <f>'Limiting Factors'!C89</f>
        <v>3.56</v>
      </c>
      <c r="I896" s="18">
        <f>'Limiting Factors'!D89</f>
        <v>0.67600000000000005</v>
      </c>
      <c r="J896" s="17">
        <f>'Vulnerability Mapped'!D14</f>
        <v>1</v>
      </c>
      <c r="K896" s="17">
        <f>'Vulnerability Mapped'!E14</f>
        <v>1</v>
      </c>
      <c r="L896" s="18">
        <f>'Vulnerability Mapped'!H14</f>
        <v>1</v>
      </c>
      <c r="M896" s="18">
        <f t="shared" si="26"/>
        <v>0.42784040000000007</v>
      </c>
      <c r="N896" s="18">
        <f t="shared" si="27"/>
        <v>0.17113616000000004</v>
      </c>
    </row>
    <row r="897" spans="1:14" ht="18" customHeight="1" x14ac:dyDescent="0.2">
      <c r="A897" s="16" t="str">
        <f>'Fish Use'!A61</f>
        <v>CC6</v>
      </c>
      <c r="B897" s="16" t="str">
        <f>'Fish Use'!B61</f>
        <v>Catherine Creek</v>
      </c>
      <c r="C897" s="16" t="str">
        <f>'Fish Use'!D61</f>
        <v>Bull Trout</v>
      </c>
      <c r="D897" s="16" t="str">
        <f>'Fish Use'!E61</f>
        <v>FMO</v>
      </c>
      <c r="E897" s="16" t="str">
        <f>'Vulnerability Mapped'!C16</f>
        <v>Winter Water Temperature</v>
      </c>
      <c r="F897" s="18">
        <f>'Fish Use'!F61</f>
        <v>0.63290000000000002</v>
      </c>
      <c r="G897" s="18">
        <f>Population!D19</f>
        <v>0.4</v>
      </c>
      <c r="H897" s="19">
        <f>'Limiting Factors'!C90</f>
        <v>3.42</v>
      </c>
      <c r="I897" s="18">
        <f>'Limiting Factors'!D90</f>
        <v>0.64449999999999996</v>
      </c>
      <c r="J897" s="17">
        <f>'Vulnerability Mapped'!D16</f>
        <v>15</v>
      </c>
      <c r="K897" s="17">
        <f>'Vulnerability Mapped'!E16</f>
        <v>15</v>
      </c>
      <c r="L897" s="18">
        <f>'Vulnerability Mapped'!H16</f>
        <v>0.1</v>
      </c>
      <c r="M897" s="18">
        <f t="shared" si="26"/>
        <v>4.0790405000000002E-2</v>
      </c>
      <c r="N897" s="18">
        <f t="shared" si="27"/>
        <v>1.6316162000000002E-2</v>
      </c>
    </row>
    <row r="898" spans="1:14" ht="18" customHeight="1" x14ac:dyDescent="0.2">
      <c r="A898" s="16" t="str">
        <f>'Fish Use'!A61</f>
        <v>CC6</v>
      </c>
      <c r="B898" s="16" t="str">
        <f>'Fish Use'!B61</f>
        <v>Catherine Creek</v>
      </c>
      <c r="C898" s="16" t="str">
        <f>'Fish Use'!D61</f>
        <v>Bull Trout</v>
      </c>
      <c r="D898" s="16" t="str">
        <f>'Fish Use'!E61</f>
        <v>FMO</v>
      </c>
      <c r="E898" s="16" t="str">
        <f>'Vulnerability Mapped'!C15</f>
        <v>Water Quality</v>
      </c>
      <c r="F898" s="18">
        <f>'Fish Use'!F61</f>
        <v>0.63290000000000002</v>
      </c>
      <c r="G898" s="18">
        <f>Population!D19</f>
        <v>0.4</v>
      </c>
      <c r="H898" s="19">
        <f>'Limiting Factors'!C91</f>
        <v>2.88</v>
      </c>
      <c r="I898" s="18">
        <f>'Limiting Factors'!D91</f>
        <v>0.52300000000000002</v>
      </c>
      <c r="J898" s="17">
        <f>'Vulnerability Mapped'!D15</f>
        <v>6</v>
      </c>
      <c r="K898" s="17">
        <f>'Vulnerability Mapped'!E15</f>
        <v>6</v>
      </c>
      <c r="L898" s="18">
        <f>'Vulnerability Mapped'!H15</f>
        <v>0.678571429</v>
      </c>
      <c r="M898" s="18">
        <f t="shared" ref="M898:M961" si="28">F898*I898*L898</f>
        <v>0.22461168942757434</v>
      </c>
      <c r="N898" s="18">
        <f t="shared" ref="N898:N961" si="29">M898*G898</f>
        <v>8.9844675771029739E-2</v>
      </c>
    </row>
    <row r="899" spans="1:14" ht="18" customHeight="1" x14ac:dyDescent="0.2">
      <c r="A899" s="16" t="str">
        <f>'Fish Use'!A61</f>
        <v>CC6</v>
      </c>
      <c r="B899" s="16" t="str">
        <f>'Fish Use'!B61</f>
        <v>Catherine Creek</v>
      </c>
      <c r="C899" s="16" t="str">
        <f>'Fish Use'!D61</f>
        <v>Bull Trout</v>
      </c>
      <c r="D899" s="16" t="str">
        <f>'Fish Use'!E61</f>
        <v>FMO</v>
      </c>
      <c r="E899" s="16" t="str">
        <f>'Vulnerability Mapped'!C11</f>
        <v>Predation</v>
      </c>
      <c r="F899" s="18">
        <f>'Fish Use'!F61</f>
        <v>0.63290000000000002</v>
      </c>
      <c r="G899" s="18">
        <f>Population!D19</f>
        <v>0.4</v>
      </c>
      <c r="H899" s="19">
        <f>'Limiting Factors'!C84</f>
        <v>2.29</v>
      </c>
      <c r="I899" s="18">
        <f>'Limiting Factors'!D84</f>
        <v>0.39024999999999999</v>
      </c>
      <c r="J899" s="17">
        <f>'Vulnerability Mapped'!D11</f>
        <v>7</v>
      </c>
      <c r="K899" s="17">
        <f>'Vulnerability Mapped'!E11</f>
        <v>7</v>
      </c>
      <c r="L899" s="18">
        <f>'Vulnerability Mapped'!H11</f>
        <v>0.61428571399999998</v>
      </c>
      <c r="M899" s="18">
        <f t="shared" si="28"/>
        <v>0.15172195242943165</v>
      </c>
      <c r="N899" s="18">
        <f t="shared" si="29"/>
        <v>6.068878097177266E-2</v>
      </c>
    </row>
    <row r="900" spans="1:14" ht="18" customHeight="1" x14ac:dyDescent="0.2">
      <c r="A900" s="16" t="str">
        <f>'Fish Use'!A61</f>
        <v>CC6</v>
      </c>
      <c r="B900" s="16" t="str">
        <f>'Fish Use'!B61</f>
        <v>Catherine Creek</v>
      </c>
      <c r="C900" s="16" t="str">
        <f>'Fish Use'!D61</f>
        <v>Bull Trout</v>
      </c>
      <c r="D900" s="16" t="str">
        <f>'Fish Use'!E61</f>
        <v>FMO</v>
      </c>
      <c r="E900" s="16" t="str">
        <f>'Vulnerability Mapped'!C3</f>
        <v>Altered Primary Productivity</v>
      </c>
      <c r="F900" s="18">
        <f>'Fish Use'!F61</f>
        <v>0.63290000000000002</v>
      </c>
      <c r="G900" s="18">
        <f>Population!D19</f>
        <v>0.4</v>
      </c>
      <c r="H900" s="19">
        <f>'Limiting Factors'!C85</f>
        <v>2.88</v>
      </c>
      <c r="I900" s="18">
        <f>'Limiting Factors'!D85</f>
        <v>0.52300000000000002</v>
      </c>
      <c r="J900" s="17">
        <f>'Vulnerability Mapped'!D3</f>
        <v>12</v>
      </c>
      <c r="K900" s="17">
        <f>'Vulnerability Mapped'!E3</f>
        <v>12</v>
      </c>
      <c r="L900" s="18">
        <f>'Vulnerability Mapped'!H3</f>
        <v>0.29285714299999999</v>
      </c>
      <c r="M900" s="18">
        <f t="shared" si="28"/>
        <v>9.6937676475858103E-2</v>
      </c>
      <c r="N900" s="18">
        <f t="shared" si="29"/>
        <v>3.8775070590343241E-2</v>
      </c>
    </row>
    <row r="901" spans="1:14" ht="18" customHeight="1" x14ac:dyDescent="0.2">
      <c r="A901" s="16" t="str">
        <f>'Fish Use'!A61</f>
        <v>CC6</v>
      </c>
      <c r="B901" s="16" t="str">
        <f>'Fish Use'!B61</f>
        <v>Catherine Creek</v>
      </c>
      <c r="C901" s="16" t="str">
        <f>'Fish Use'!D61</f>
        <v>Bull Trout</v>
      </c>
      <c r="D901" s="16" t="str">
        <f>'Fish Use'!E61</f>
        <v>FMO</v>
      </c>
      <c r="E901" s="16" t="str">
        <f>'Vulnerability Mapped'!C10</f>
        <v>Non-Native Species Interactions and Competition</v>
      </c>
      <c r="F901" s="18">
        <f>'Fish Use'!F61</f>
        <v>0.63290000000000002</v>
      </c>
      <c r="G901" s="18">
        <f>Population!D19</f>
        <v>0.4</v>
      </c>
      <c r="H901" s="19">
        <f>'Limiting Factors'!C86</f>
        <v>1.44</v>
      </c>
      <c r="I901" s="18">
        <f>'Limiting Factors'!D86</f>
        <v>0.19900000000000001</v>
      </c>
      <c r="J901" s="17">
        <f>'Vulnerability Mapped'!D10</f>
        <v>10</v>
      </c>
      <c r="K901" s="17">
        <f>'Vulnerability Mapped'!E10</f>
        <v>10</v>
      </c>
      <c r="L901" s="18">
        <f>'Vulnerability Mapped'!H10</f>
        <v>0.42142857099999997</v>
      </c>
      <c r="M901" s="18">
        <f t="shared" si="28"/>
        <v>5.3077706374594101E-2</v>
      </c>
      <c r="N901" s="18">
        <f t="shared" si="29"/>
        <v>2.1231082549837643E-2</v>
      </c>
    </row>
    <row r="902" spans="1:14" ht="18" customHeight="1" x14ac:dyDescent="0.2">
      <c r="A902" s="16" t="str">
        <f>'Fish Use'!A62</f>
        <v>CC7</v>
      </c>
      <c r="B902" s="16" t="str">
        <f>'Fish Use'!B62</f>
        <v>Catherine Creek</v>
      </c>
      <c r="C902" s="16" t="str">
        <f>'Fish Use'!D62</f>
        <v>Chinook</v>
      </c>
      <c r="D902" s="16" t="str">
        <f>'Fish Use'!E62</f>
        <v>Spawning</v>
      </c>
      <c r="E902" s="16" t="str">
        <f>'Vulnerability Mapped'!C49</f>
        <v>Anthropogenic Barriers</v>
      </c>
      <c r="F902" s="18">
        <f>'Fish Use'!F62</f>
        <v>1</v>
      </c>
      <c r="G902" s="18">
        <f>Population!D2</f>
        <v>0.12</v>
      </c>
      <c r="H902" s="19">
        <f>'Limiting Factors'!C98</f>
        <v>1.44</v>
      </c>
      <c r="I902" s="18">
        <f>'Limiting Factors'!D98</f>
        <v>0.19900000000000001</v>
      </c>
      <c r="J902" s="17">
        <f>'Vulnerability Mapped'!D49</f>
        <v>15</v>
      </c>
      <c r="K902" s="17">
        <f>'Vulnerability Mapped'!E49</f>
        <v>15</v>
      </c>
      <c r="L902" s="18">
        <f>'Vulnerability Mapped'!H49</f>
        <v>0.1</v>
      </c>
      <c r="M902" s="18">
        <f t="shared" si="28"/>
        <v>1.9900000000000001E-2</v>
      </c>
      <c r="N902" s="18">
        <f t="shared" si="29"/>
        <v>2.3879999999999999E-3</v>
      </c>
    </row>
    <row r="903" spans="1:14" ht="18" customHeight="1" x14ac:dyDescent="0.2">
      <c r="A903" s="16" t="str">
        <f>'Fish Use'!A62</f>
        <v>CC7</v>
      </c>
      <c r="B903" s="16" t="str">
        <f>'Fish Use'!B62</f>
        <v>Catherine Creek</v>
      </c>
      <c r="C903" s="16" t="str">
        <f>'Fish Use'!D62</f>
        <v>Chinook</v>
      </c>
      <c r="D903" s="16" t="str">
        <f>'Fish Use'!E62</f>
        <v>Spawning</v>
      </c>
      <c r="E903" s="16" t="str">
        <f>'Vulnerability Mapped'!C57</f>
        <v>Riparian Condition</v>
      </c>
      <c r="F903" s="18">
        <f>'Fish Use'!F62</f>
        <v>1</v>
      </c>
      <c r="G903" s="18">
        <f>Population!D2</f>
        <v>0.12</v>
      </c>
      <c r="H903" s="19">
        <f>'Limiting Factors'!C92</f>
        <v>1.64</v>
      </c>
      <c r="I903" s="18">
        <f>'Limiting Factors'!D92</f>
        <v>0.24399999999999999</v>
      </c>
      <c r="J903" s="17">
        <f>'Vulnerability Mapped'!D57</f>
        <v>13</v>
      </c>
      <c r="K903" s="17">
        <f>'Vulnerability Mapped'!E57</f>
        <v>13</v>
      </c>
      <c r="L903" s="18">
        <f>'Vulnerability Mapped'!H57</f>
        <v>0.22857142899999999</v>
      </c>
      <c r="M903" s="18">
        <f t="shared" si="28"/>
        <v>5.5771428675999997E-2</v>
      </c>
      <c r="N903" s="18">
        <f t="shared" si="29"/>
        <v>6.6925714411199995E-3</v>
      </c>
    </row>
    <row r="904" spans="1:14" ht="18" customHeight="1" x14ac:dyDescent="0.2">
      <c r="A904" s="16" t="str">
        <f>'Fish Use'!A62</f>
        <v>CC7</v>
      </c>
      <c r="B904" s="16" t="str">
        <f>'Fish Use'!B62</f>
        <v>Catherine Creek</v>
      </c>
      <c r="C904" s="16" t="str">
        <f>'Fish Use'!D62</f>
        <v>Chinook</v>
      </c>
      <c r="D904" s="16" t="str">
        <f>'Fish Use'!E62</f>
        <v>Spawning</v>
      </c>
      <c r="E904" s="16" t="str">
        <f>'Vulnerability Mapped'!C53</f>
        <v>Floodplain Condition</v>
      </c>
      <c r="F904" s="18">
        <f>'Fish Use'!F62</f>
        <v>1</v>
      </c>
      <c r="G904" s="18">
        <f>Population!D2</f>
        <v>0.12</v>
      </c>
      <c r="H904" s="19">
        <f>'Limiting Factors'!C93</f>
        <v>1.74</v>
      </c>
      <c r="I904" s="18">
        <f>'Limiting Factors'!D93</f>
        <v>0.26650000000000001</v>
      </c>
      <c r="J904" s="17">
        <f>'Vulnerability Mapped'!D53</f>
        <v>6</v>
      </c>
      <c r="K904" s="17">
        <f>'Vulnerability Mapped'!E53</f>
        <v>6</v>
      </c>
      <c r="L904" s="18">
        <f>'Vulnerability Mapped'!H53</f>
        <v>0.678571429</v>
      </c>
      <c r="M904" s="18">
        <f t="shared" si="28"/>
        <v>0.18083928582850001</v>
      </c>
      <c r="N904" s="18">
        <f t="shared" si="29"/>
        <v>2.1700714299419999E-2</v>
      </c>
    </row>
    <row r="905" spans="1:14" ht="18" customHeight="1" x14ac:dyDescent="0.2">
      <c r="A905" s="16" t="str">
        <f>'Fish Use'!A62</f>
        <v>CC7</v>
      </c>
      <c r="B905" s="16" t="str">
        <f>'Fish Use'!B62</f>
        <v>Catherine Creek</v>
      </c>
      <c r="C905" s="16" t="str">
        <f>'Fish Use'!D62</f>
        <v>Chinook</v>
      </c>
      <c r="D905" s="16" t="str">
        <f>'Fish Use'!E62</f>
        <v>Spawning</v>
      </c>
      <c r="E905" s="16" t="str">
        <f>'Vulnerability Mapped'!C58</f>
        <v>Side Channel and Wetland Habitat</v>
      </c>
      <c r="F905" s="18">
        <f>'Fish Use'!F62</f>
        <v>1</v>
      </c>
      <c r="G905" s="18">
        <f>Population!D2</f>
        <v>0.12</v>
      </c>
      <c r="H905" s="19">
        <f>'Limiting Factors'!C94</f>
        <v>2</v>
      </c>
      <c r="I905" s="18">
        <f>'Limiting Factors'!D94</f>
        <v>0.32500000000000001</v>
      </c>
      <c r="J905" s="17">
        <f>'Vulnerability Mapped'!D58</f>
        <v>7</v>
      </c>
      <c r="K905" s="17">
        <f>'Vulnerability Mapped'!E58</f>
        <v>7</v>
      </c>
      <c r="L905" s="18">
        <f>'Vulnerability Mapped'!H58</f>
        <v>0.61428571399999998</v>
      </c>
      <c r="M905" s="18">
        <f t="shared" si="28"/>
        <v>0.19964285705000001</v>
      </c>
      <c r="N905" s="18">
        <f t="shared" si="29"/>
        <v>2.3957142846E-2</v>
      </c>
    </row>
    <row r="906" spans="1:14" ht="18" customHeight="1" x14ac:dyDescent="0.2">
      <c r="A906" s="16" t="str">
        <f>'Fish Use'!A62</f>
        <v>CC7</v>
      </c>
      <c r="B906" s="16" t="str">
        <f>'Fish Use'!B62</f>
        <v>Catherine Creek</v>
      </c>
      <c r="C906" s="16" t="str">
        <f>'Fish Use'!D62</f>
        <v>Chinook</v>
      </c>
      <c r="D906" s="16" t="str">
        <f>'Fish Use'!E62</f>
        <v>Spawning</v>
      </c>
      <c r="E906" s="16" t="str">
        <f>'Vulnerability Mapped'!C50</f>
        <v>Channel and Habitat Structure</v>
      </c>
      <c r="F906" s="18">
        <f>'Fish Use'!F62</f>
        <v>1</v>
      </c>
      <c r="G906" s="18">
        <f>Population!D2</f>
        <v>0.12</v>
      </c>
      <c r="H906" s="19">
        <f>'Limiting Factors'!C95</f>
        <v>1.64</v>
      </c>
      <c r="I906" s="18">
        <f>'Limiting Factors'!D95</f>
        <v>0.24399999999999999</v>
      </c>
      <c r="J906" s="17">
        <f>'Vulnerability Mapped'!D50</f>
        <v>5</v>
      </c>
      <c r="K906" s="17">
        <f>'Vulnerability Mapped'!E50</f>
        <v>5</v>
      </c>
      <c r="L906" s="18">
        <f>'Vulnerability Mapped'!H50</f>
        <v>0.74285714300000005</v>
      </c>
      <c r="M906" s="18">
        <f t="shared" si="28"/>
        <v>0.18125714289200001</v>
      </c>
      <c r="N906" s="18">
        <f t="shared" si="29"/>
        <v>2.175085714704E-2</v>
      </c>
    </row>
    <row r="907" spans="1:14" ht="18" customHeight="1" x14ac:dyDescent="0.2">
      <c r="A907" s="16" t="str">
        <f>'Fish Use'!A62</f>
        <v>CC7</v>
      </c>
      <c r="B907" s="16" t="str">
        <f>'Fish Use'!B62</f>
        <v>Catherine Creek</v>
      </c>
      <c r="C907" s="16" t="str">
        <f>'Fish Use'!D62</f>
        <v>Chinook</v>
      </c>
      <c r="D907" s="16" t="str">
        <f>'Fish Use'!E62</f>
        <v>Spawning</v>
      </c>
      <c r="E907" s="16" t="str">
        <f>'Vulnerability Mapped'!C52</f>
        <v>Decreased Water Quantity</v>
      </c>
      <c r="F907" s="18">
        <f>'Fish Use'!F62</f>
        <v>1</v>
      </c>
      <c r="G907" s="18">
        <f>Population!D2</f>
        <v>0.12</v>
      </c>
      <c r="H907" s="19">
        <f>'Limiting Factors'!C102</f>
        <v>2.88</v>
      </c>
      <c r="I907" s="18">
        <f>'Limiting Factors'!D102</f>
        <v>0.52300000000000002</v>
      </c>
      <c r="J907" s="17">
        <f>'Vulnerability Mapped'!D52</f>
        <v>2</v>
      </c>
      <c r="K907" s="17">
        <f>'Vulnerability Mapped'!E52</f>
        <v>2</v>
      </c>
      <c r="L907" s="18">
        <f>'Vulnerability Mapped'!H52</f>
        <v>0.93571428599999995</v>
      </c>
      <c r="M907" s="18">
        <f t="shared" si="28"/>
        <v>0.48937857157799997</v>
      </c>
      <c r="N907" s="18">
        <f t="shared" si="29"/>
        <v>5.8725428589359994E-2</v>
      </c>
    </row>
    <row r="908" spans="1:14" ht="18" customHeight="1" x14ac:dyDescent="0.2">
      <c r="A908" s="16" t="str">
        <f>'Fish Use'!A62</f>
        <v>CC7</v>
      </c>
      <c r="B908" s="16" t="str">
        <f>'Fish Use'!B62</f>
        <v>Catherine Creek</v>
      </c>
      <c r="C908" s="16" t="str">
        <f>'Fish Use'!D62</f>
        <v>Chinook</v>
      </c>
      <c r="D908" s="16" t="str">
        <f>'Fish Use'!E62</f>
        <v>Spawning</v>
      </c>
      <c r="E908" s="16" t="str">
        <f>'Vulnerability Mapped'!C47</f>
        <v>Altered Flow Timing</v>
      </c>
      <c r="F908" s="18">
        <f>'Fish Use'!F62</f>
        <v>1</v>
      </c>
      <c r="G908" s="18">
        <f>Population!D2</f>
        <v>0.12</v>
      </c>
      <c r="H908" s="19">
        <f>'Limiting Factors'!C103</f>
        <v>3.11</v>
      </c>
      <c r="I908" s="18">
        <f>'Limiting Factors'!D103</f>
        <v>0.57474999999999998</v>
      </c>
      <c r="J908" s="17">
        <f>'Vulnerability Mapped'!D47</f>
        <v>10</v>
      </c>
      <c r="K908" s="17">
        <f>'Vulnerability Mapped'!E47</f>
        <v>10</v>
      </c>
      <c r="L908" s="18">
        <f>'Vulnerability Mapped'!H47</f>
        <v>0.42142857099999997</v>
      </c>
      <c r="M908" s="18">
        <f t="shared" si="28"/>
        <v>0.24221607118224997</v>
      </c>
      <c r="N908" s="18">
        <f t="shared" si="29"/>
        <v>2.9065928541869995E-2</v>
      </c>
    </row>
    <row r="909" spans="1:14" ht="18" customHeight="1" x14ac:dyDescent="0.2">
      <c r="A909" s="16" t="str">
        <f>'Fish Use'!A62</f>
        <v>CC7</v>
      </c>
      <c r="B909" s="16" t="str">
        <f>'Fish Use'!B62</f>
        <v>Catherine Creek</v>
      </c>
      <c r="C909" s="16" t="str">
        <f>'Fish Use'!D62</f>
        <v>Chinook</v>
      </c>
      <c r="D909" s="16" t="str">
        <f>'Fish Use'!E62</f>
        <v>Spawning</v>
      </c>
      <c r="E909" s="16" t="str">
        <f>'Vulnerability Mapped'!C51</f>
        <v>Decreased Sediment Quantity</v>
      </c>
      <c r="F909" s="18">
        <f>'Fish Use'!F62</f>
        <v>1</v>
      </c>
      <c r="G909" s="18">
        <f>Population!D2</f>
        <v>0.12</v>
      </c>
      <c r="H909" s="19">
        <f>'Limiting Factors'!C96</f>
        <v>2.61</v>
      </c>
      <c r="I909" s="18">
        <f>'Limiting Factors'!D96</f>
        <v>0.46224999999999999</v>
      </c>
      <c r="J909" s="17">
        <f>'Vulnerability Mapped'!D51</f>
        <v>3</v>
      </c>
      <c r="K909" s="17">
        <f>'Vulnerability Mapped'!E51</f>
        <v>3</v>
      </c>
      <c r="L909" s="18">
        <f>'Vulnerability Mapped'!H51</f>
        <v>0.87142857100000004</v>
      </c>
      <c r="M909" s="18">
        <f t="shared" si="28"/>
        <v>0.40281785694475003</v>
      </c>
      <c r="N909" s="18">
        <f t="shared" si="29"/>
        <v>4.8338142833369999E-2</v>
      </c>
    </row>
    <row r="910" spans="1:14" ht="18" customHeight="1" x14ac:dyDescent="0.2">
      <c r="A910" s="16" t="str">
        <f>'Fish Use'!A62</f>
        <v>CC7</v>
      </c>
      <c r="B910" s="16" t="str">
        <f>'Fish Use'!B62</f>
        <v>Catherine Creek</v>
      </c>
      <c r="C910" s="16" t="str">
        <f>'Fish Use'!D62</f>
        <v>Chinook</v>
      </c>
      <c r="D910" s="16" t="str">
        <f>'Fish Use'!E62</f>
        <v>Spawning</v>
      </c>
      <c r="E910" s="16" t="str">
        <f>'Vulnerability Mapped'!C54</f>
        <v>Increased Sediment Quantity</v>
      </c>
      <c r="F910" s="18">
        <f>'Fish Use'!F62</f>
        <v>1</v>
      </c>
      <c r="G910" s="18">
        <f>Population!D2</f>
        <v>0.12</v>
      </c>
      <c r="H910" s="19">
        <f>'Limiting Factors'!C97</f>
        <v>1.89</v>
      </c>
      <c r="I910" s="18">
        <f>'Limiting Factors'!D97</f>
        <v>0.30025000000000002</v>
      </c>
      <c r="J910" s="17">
        <f>'Vulnerability Mapped'!D54</f>
        <v>11</v>
      </c>
      <c r="K910" s="17">
        <f>'Vulnerability Mapped'!E54</f>
        <v>11</v>
      </c>
      <c r="L910" s="18">
        <f>'Vulnerability Mapped'!H54</f>
        <v>0.35714285699999998</v>
      </c>
      <c r="M910" s="18">
        <f t="shared" si="28"/>
        <v>0.10723214281425</v>
      </c>
      <c r="N910" s="18">
        <f t="shared" si="29"/>
        <v>1.286785713771E-2</v>
      </c>
    </row>
    <row r="911" spans="1:14" ht="18" customHeight="1" x14ac:dyDescent="0.2">
      <c r="A911" s="16" t="str">
        <f>'Fish Use'!A62</f>
        <v>CC7</v>
      </c>
      <c r="B911" s="16" t="str">
        <f>'Fish Use'!B62</f>
        <v>Catherine Creek</v>
      </c>
      <c r="C911" s="16" t="str">
        <f>'Fish Use'!D62</f>
        <v>Chinook</v>
      </c>
      <c r="D911" s="16" t="str">
        <f>'Fish Use'!E62</f>
        <v>Spawning</v>
      </c>
      <c r="E911" s="16" t="str">
        <f>'Vulnerability Mapped'!C59</f>
        <v>Summer Water Temperature</v>
      </c>
      <c r="F911" s="18">
        <f>'Fish Use'!F62</f>
        <v>1</v>
      </c>
      <c r="G911" s="18">
        <f>Population!D2</f>
        <v>0.12</v>
      </c>
      <c r="H911" s="19">
        <f>'Limiting Factors'!C104</f>
        <v>3.11</v>
      </c>
      <c r="I911" s="18">
        <f>'Limiting Factors'!D104</f>
        <v>0.57474999999999998</v>
      </c>
      <c r="J911" s="17">
        <f>'Vulnerability Mapped'!D59</f>
        <v>1</v>
      </c>
      <c r="K911" s="17">
        <f>'Vulnerability Mapped'!E59</f>
        <v>1</v>
      </c>
      <c r="L911" s="18">
        <f>'Vulnerability Mapped'!H59</f>
        <v>1</v>
      </c>
      <c r="M911" s="18">
        <f t="shared" si="28"/>
        <v>0.57474999999999998</v>
      </c>
      <c r="N911" s="18">
        <f t="shared" si="29"/>
        <v>6.896999999999999E-2</v>
      </c>
    </row>
    <row r="912" spans="1:14" ht="18" customHeight="1" x14ac:dyDescent="0.2">
      <c r="A912" s="16" t="str">
        <f>'Fish Use'!A62</f>
        <v>CC7</v>
      </c>
      <c r="B912" s="16" t="str">
        <f>'Fish Use'!B62</f>
        <v>Catherine Creek</v>
      </c>
      <c r="C912" s="16" t="str">
        <f>'Fish Use'!D62</f>
        <v>Chinook</v>
      </c>
      <c r="D912" s="16" t="str">
        <f>'Fish Use'!E62</f>
        <v>Spawning</v>
      </c>
      <c r="E912" s="16" t="str">
        <f>'Vulnerability Mapped'!C61</f>
        <v>Winter Water Temperature</v>
      </c>
      <c r="F912" s="18">
        <f>'Fish Use'!F62</f>
        <v>1</v>
      </c>
      <c r="G912" s="18">
        <f>Population!D2</f>
        <v>0.12</v>
      </c>
      <c r="H912" s="19">
        <f>'Limiting Factors'!C105</f>
        <v>2.15</v>
      </c>
      <c r="I912" s="18">
        <f>'Limiting Factors'!D105</f>
        <v>0.35875000000000001</v>
      </c>
      <c r="J912" s="17">
        <f>'Vulnerability Mapped'!D61</f>
        <v>4</v>
      </c>
      <c r="K912" s="17">
        <f>'Vulnerability Mapped'!E61</f>
        <v>4</v>
      </c>
      <c r="L912" s="18">
        <f>'Vulnerability Mapped'!H61</f>
        <v>0.80714285699999999</v>
      </c>
      <c r="M912" s="18">
        <f t="shared" si="28"/>
        <v>0.28956249994875</v>
      </c>
      <c r="N912" s="18">
        <f t="shared" si="29"/>
        <v>3.4747499993849996E-2</v>
      </c>
    </row>
    <row r="913" spans="1:14" ht="18" customHeight="1" x14ac:dyDescent="0.2">
      <c r="A913" s="16" t="str">
        <f>'Fish Use'!A62</f>
        <v>CC7</v>
      </c>
      <c r="B913" s="16" t="str">
        <f>'Fish Use'!B62</f>
        <v>Catherine Creek</v>
      </c>
      <c r="C913" s="16" t="str">
        <f>'Fish Use'!D62</f>
        <v>Chinook</v>
      </c>
      <c r="D913" s="16" t="str">
        <f>'Fish Use'!E62</f>
        <v>Spawning</v>
      </c>
      <c r="E913" s="16" t="str">
        <f>'Vulnerability Mapped'!C60</f>
        <v>Water Quality</v>
      </c>
      <c r="F913" s="18">
        <f>'Fish Use'!F62</f>
        <v>1</v>
      </c>
      <c r="G913" s="18">
        <f>Population!D2</f>
        <v>0.12</v>
      </c>
      <c r="H913" s="19">
        <f>'Limiting Factors'!C106</f>
        <v>2.71</v>
      </c>
      <c r="I913" s="18">
        <f>'Limiting Factors'!D106</f>
        <v>0.48475000000000001</v>
      </c>
      <c r="J913" s="17">
        <f>'Vulnerability Mapped'!D60</f>
        <v>8</v>
      </c>
      <c r="K913" s="17">
        <f>'Vulnerability Mapped'!E60</f>
        <v>8</v>
      </c>
      <c r="L913" s="18">
        <f>'Vulnerability Mapped'!H60</f>
        <v>0.55000000000000004</v>
      </c>
      <c r="M913" s="18">
        <f t="shared" si="28"/>
        <v>0.26661250000000003</v>
      </c>
      <c r="N913" s="18">
        <f t="shared" si="29"/>
        <v>3.1993500000000001E-2</v>
      </c>
    </row>
    <row r="914" spans="1:14" ht="18" customHeight="1" x14ac:dyDescent="0.2">
      <c r="A914" s="16" t="str">
        <f>'Fish Use'!A62</f>
        <v>CC7</v>
      </c>
      <c r="B914" s="16" t="str">
        <f>'Fish Use'!B62</f>
        <v>Catherine Creek</v>
      </c>
      <c r="C914" s="16" t="str">
        <f>'Fish Use'!D62</f>
        <v>Chinook</v>
      </c>
      <c r="D914" s="16" t="str">
        <f>'Fish Use'!E62</f>
        <v>Spawning</v>
      </c>
      <c r="E914" s="16" t="str">
        <f>'Vulnerability Mapped'!C56</f>
        <v>Predation</v>
      </c>
      <c r="F914" s="18">
        <f>'Fish Use'!F62</f>
        <v>1</v>
      </c>
      <c r="G914" s="18">
        <f>Population!D2</f>
        <v>0.12</v>
      </c>
      <c r="H914" s="19">
        <f>'Limiting Factors'!C99</f>
        <v>1</v>
      </c>
      <c r="I914" s="18">
        <f>'Limiting Factors'!D99</f>
        <v>0.1</v>
      </c>
      <c r="J914" s="17">
        <f>'Vulnerability Mapped'!D56</f>
        <v>9</v>
      </c>
      <c r="K914" s="17">
        <f>'Vulnerability Mapped'!E56</f>
        <v>9</v>
      </c>
      <c r="L914" s="18">
        <f>'Vulnerability Mapped'!H56</f>
        <v>0.485714286</v>
      </c>
      <c r="M914" s="18">
        <f t="shared" si="28"/>
        <v>4.8571428600000001E-2</v>
      </c>
      <c r="N914" s="18">
        <f t="shared" si="29"/>
        <v>5.8285714320000003E-3</v>
      </c>
    </row>
    <row r="915" spans="1:14" ht="18" customHeight="1" x14ac:dyDescent="0.2">
      <c r="A915" s="16" t="str">
        <f>'Fish Use'!A62</f>
        <v>CC7</v>
      </c>
      <c r="B915" s="16" t="str">
        <f>'Fish Use'!B62</f>
        <v>Catherine Creek</v>
      </c>
      <c r="C915" s="16" t="str">
        <f>'Fish Use'!D62</f>
        <v>Chinook</v>
      </c>
      <c r="D915" s="16" t="str">
        <f>'Fish Use'!E62</f>
        <v>Spawning</v>
      </c>
      <c r="E915" s="16" t="str">
        <f>'Vulnerability Mapped'!C48</f>
        <v>Altered Primary Productivity</v>
      </c>
      <c r="F915" s="18">
        <f>'Fish Use'!F62</f>
        <v>1</v>
      </c>
      <c r="G915" s="18">
        <f>Population!D2</f>
        <v>0.12</v>
      </c>
      <c r="H915" s="19">
        <f>'Limiting Factors'!C100</f>
        <v>1.82</v>
      </c>
      <c r="I915" s="18">
        <f>'Limiting Factors'!D100</f>
        <v>0.28449999999999998</v>
      </c>
      <c r="J915" s="17">
        <f>'Vulnerability Mapped'!D48</f>
        <v>14</v>
      </c>
      <c r="K915" s="17">
        <f>'Vulnerability Mapped'!E48</f>
        <v>14</v>
      </c>
      <c r="L915" s="18">
        <f>'Vulnerability Mapped'!H48</f>
        <v>0.164285714</v>
      </c>
      <c r="M915" s="18">
        <f t="shared" si="28"/>
        <v>4.6739285632999998E-2</v>
      </c>
      <c r="N915" s="18">
        <f t="shared" si="29"/>
        <v>5.6087142759599995E-3</v>
      </c>
    </row>
    <row r="916" spans="1:14" ht="18" customHeight="1" x14ac:dyDescent="0.2">
      <c r="A916" s="16" t="str">
        <f>'Fish Use'!A62</f>
        <v>CC7</v>
      </c>
      <c r="B916" s="16" t="str">
        <f>'Fish Use'!B62</f>
        <v>Catherine Creek</v>
      </c>
      <c r="C916" s="16" t="str">
        <f>'Fish Use'!D62</f>
        <v>Chinook</v>
      </c>
      <c r="D916" s="16" t="str">
        <f>'Fish Use'!E62</f>
        <v>Spawning</v>
      </c>
      <c r="E916" s="16" t="str">
        <f>'Vulnerability Mapped'!C55</f>
        <v>Non-Native Species Interactions and Competition</v>
      </c>
      <c r="F916" s="18">
        <f>'Fish Use'!F62</f>
        <v>1</v>
      </c>
      <c r="G916" s="18">
        <f>Population!D2</f>
        <v>0.12</v>
      </c>
      <c r="H916" s="19">
        <f>'Limiting Factors'!C101</f>
        <v>1.59</v>
      </c>
      <c r="I916" s="18">
        <f>'Limiting Factors'!D101</f>
        <v>0.23275000000000001</v>
      </c>
      <c r="J916" s="17">
        <f>'Vulnerability Mapped'!D55</f>
        <v>12</v>
      </c>
      <c r="K916" s="17">
        <f>'Vulnerability Mapped'!E55</f>
        <v>12</v>
      </c>
      <c r="L916" s="18">
        <f>'Vulnerability Mapped'!H55</f>
        <v>0.29285714299999999</v>
      </c>
      <c r="M916" s="18">
        <f t="shared" si="28"/>
        <v>6.8162500033250001E-2</v>
      </c>
      <c r="N916" s="18">
        <f t="shared" si="29"/>
        <v>8.1795000039900003E-3</v>
      </c>
    </row>
    <row r="917" spans="1:14" ht="18" customHeight="1" x14ac:dyDescent="0.2">
      <c r="A917" s="16" t="str">
        <f>'Fish Use'!A63</f>
        <v>CC7</v>
      </c>
      <c r="B917" s="16" t="str">
        <f>'Fish Use'!B63</f>
        <v>Catherine Creek</v>
      </c>
      <c r="C917" s="16" t="str">
        <f>'Fish Use'!D63</f>
        <v>Chinook</v>
      </c>
      <c r="D917" s="16" t="str">
        <f>'Fish Use'!E63</f>
        <v>Winter Rearing</v>
      </c>
      <c r="E917" s="16" t="str">
        <f>'Vulnerability Mapped'!C79</f>
        <v>Anthropogenic Barriers</v>
      </c>
      <c r="F917" s="18">
        <f>'Fish Use'!F63</f>
        <v>1</v>
      </c>
      <c r="G917" s="18">
        <f>Population!D6</f>
        <v>0.36</v>
      </c>
      <c r="H917" s="19">
        <f>'Limiting Factors'!C98</f>
        <v>1.44</v>
      </c>
      <c r="I917" s="18">
        <f>'Limiting Factors'!D98</f>
        <v>0.19900000000000001</v>
      </c>
      <c r="J917" s="17">
        <f>'Vulnerability Mapped'!D79</f>
        <v>14</v>
      </c>
      <c r="K917" s="17">
        <f>'Vulnerability Mapped'!E79</f>
        <v>14</v>
      </c>
      <c r="L917" s="18">
        <f>'Vulnerability Mapped'!H79</f>
        <v>0.164285714</v>
      </c>
      <c r="M917" s="18">
        <f t="shared" si="28"/>
        <v>3.2692857086000005E-2</v>
      </c>
      <c r="N917" s="18">
        <f t="shared" si="29"/>
        <v>1.1769428550960002E-2</v>
      </c>
    </row>
    <row r="918" spans="1:14" ht="18" customHeight="1" x14ac:dyDescent="0.2">
      <c r="A918" s="16" t="str">
        <f>'Fish Use'!A63</f>
        <v>CC7</v>
      </c>
      <c r="B918" s="16" t="str">
        <f>'Fish Use'!B63</f>
        <v>Catherine Creek</v>
      </c>
      <c r="C918" s="16" t="str">
        <f>'Fish Use'!D63</f>
        <v>Chinook</v>
      </c>
      <c r="D918" s="16" t="str">
        <f>'Fish Use'!E63</f>
        <v>Winter Rearing</v>
      </c>
      <c r="E918" s="16" t="str">
        <f>'Vulnerability Mapped'!C87</f>
        <v>Riparian Condition</v>
      </c>
      <c r="F918" s="18">
        <f>'Fish Use'!F63</f>
        <v>1</v>
      </c>
      <c r="G918" s="18">
        <f>Population!D6</f>
        <v>0.36</v>
      </c>
      <c r="H918" s="19">
        <f>'Limiting Factors'!C92</f>
        <v>1.64</v>
      </c>
      <c r="I918" s="18">
        <f>'Limiting Factors'!D92</f>
        <v>0.24399999999999999</v>
      </c>
      <c r="J918" s="17">
        <f>'Vulnerability Mapped'!D87</f>
        <v>6</v>
      </c>
      <c r="K918" s="17">
        <f>'Vulnerability Mapped'!E87</f>
        <v>6</v>
      </c>
      <c r="L918" s="18">
        <f>'Vulnerability Mapped'!H87</f>
        <v>0.678571429</v>
      </c>
      <c r="M918" s="18">
        <f t="shared" si="28"/>
        <v>0.165571428676</v>
      </c>
      <c r="N918" s="18">
        <f t="shared" si="29"/>
        <v>5.9605714323359996E-2</v>
      </c>
    </row>
    <row r="919" spans="1:14" ht="18" customHeight="1" x14ac:dyDescent="0.2">
      <c r="A919" s="16" t="str">
        <f>'Fish Use'!A63</f>
        <v>CC7</v>
      </c>
      <c r="B919" s="16" t="str">
        <f>'Fish Use'!B63</f>
        <v>Catherine Creek</v>
      </c>
      <c r="C919" s="16" t="str">
        <f>'Fish Use'!D63</f>
        <v>Chinook</v>
      </c>
      <c r="D919" s="16" t="str">
        <f>'Fish Use'!E63</f>
        <v>Winter Rearing</v>
      </c>
      <c r="E919" s="16" t="str">
        <f>'Vulnerability Mapped'!C83</f>
        <v>Floodplain Condition</v>
      </c>
      <c r="F919" s="18">
        <f>'Fish Use'!F63</f>
        <v>1</v>
      </c>
      <c r="G919" s="18">
        <f>Population!D6</f>
        <v>0.36</v>
      </c>
      <c r="H919" s="19">
        <f>'Limiting Factors'!C93</f>
        <v>1.74</v>
      </c>
      <c r="I919" s="18">
        <f>'Limiting Factors'!D93</f>
        <v>0.26650000000000001</v>
      </c>
      <c r="J919" s="17">
        <f>'Vulnerability Mapped'!D83</f>
        <v>5</v>
      </c>
      <c r="K919" s="17">
        <f>'Vulnerability Mapped'!E83</f>
        <v>5</v>
      </c>
      <c r="L919" s="18">
        <f>'Vulnerability Mapped'!H83</f>
        <v>0.74285714300000005</v>
      </c>
      <c r="M919" s="18">
        <f t="shared" si="28"/>
        <v>0.19797142860950004</v>
      </c>
      <c r="N919" s="18">
        <f t="shared" si="29"/>
        <v>7.1269714299420014E-2</v>
      </c>
    </row>
    <row r="920" spans="1:14" ht="18" customHeight="1" x14ac:dyDescent="0.2">
      <c r="A920" s="16" t="str">
        <f>'Fish Use'!A63</f>
        <v>CC7</v>
      </c>
      <c r="B920" s="16" t="str">
        <f>'Fish Use'!B63</f>
        <v>Catherine Creek</v>
      </c>
      <c r="C920" s="16" t="str">
        <f>'Fish Use'!D63</f>
        <v>Chinook</v>
      </c>
      <c r="D920" s="16" t="str">
        <f>'Fish Use'!E63</f>
        <v>Winter Rearing</v>
      </c>
      <c r="E920" s="16" t="str">
        <f>'Vulnerability Mapped'!C88</f>
        <v>Side Channel and Wetland Habitat</v>
      </c>
      <c r="F920" s="18">
        <f>'Fish Use'!F63</f>
        <v>1</v>
      </c>
      <c r="G920" s="18">
        <f>Population!D6</f>
        <v>0.36</v>
      </c>
      <c r="H920" s="19">
        <f>'Limiting Factors'!C94</f>
        <v>2</v>
      </c>
      <c r="I920" s="18">
        <f>'Limiting Factors'!D94</f>
        <v>0.32500000000000001</v>
      </c>
      <c r="J920" s="17">
        <f>'Vulnerability Mapped'!D88</f>
        <v>3</v>
      </c>
      <c r="K920" s="17">
        <f>'Vulnerability Mapped'!E88</f>
        <v>3</v>
      </c>
      <c r="L920" s="18">
        <f>'Vulnerability Mapped'!H88</f>
        <v>0.87142857100000004</v>
      </c>
      <c r="M920" s="18">
        <f t="shared" si="28"/>
        <v>0.283214285575</v>
      </c>
      <c r="N920" s="18">
        <f t="shared" si="29"/>
        <v>0.101957142807</v>
      </c>
    </row>
    <row r="921" spans="1:14" ht="18" customHeight="1" x14ac:dyDescent="0.2">
      <c r="A921" s="16" t="str">
        <f>'Fish Use'!A63</f>
        <v>CC7</v>
      </c>
      <c r="B921" s="16" t="str">
        <f>'Fish Use'!B63</f>
        <v>Catherine Creek</v>
      </c>
      <c r="C921" s="16" t="str">
        <f>'Fish Use'!D63</f>
        <v>Chinook</v>
      </c>
      <c r="D921" s="16" t="str">
        <f>'Fish Use'!E63</f>
        <v>Winter Rearing</v>
      </c>
      <c r="E921" s="16" t="str">
        <f>'Vulnerability Mapped'!C80</f>
        <v>Channel and Habitat Structure</v>
      </c>
      <c r="F921" s="18">
        <f>'Fish Use'!F63</f>
        <v>1</v>
      </c>
      <c r="G921" s="18">
        <f>Population!D6</f>
        <v>0.36</v>
      </c>
      <c r="H921" s="19">
        <f>'Limiting Factors'!C95</f>
        <v>1.64</v>
      </c>
      <c r="I921" s="18">
        <f>'Limiting Factors'!D95</f>
        <v>0.24399999999999999</v>
      </c>
      <c r="J921" s="17">
        <f>'Vulnerability Mapped'!D80</f>
        <v>1</v>
      </c>
      <c r="K921" s="17">
        <f>'Vulnerability Mapped'!E80</f>
        <v>1</v>
      </c>
      <c r="L921" s="18">
        <f>'Vulnerability Mapped'!H80</f>
        <v>1</v>
      </c>
      <c r="M921" s="18">
        <f t="shared" si="28"/>
        <v>0.24399999999999999</v>
      </c>
      <c r="N921" s="18">
        <f t="shared" si="29"/>
        <v>8.7840000000000001E-2</v>
      </c>
    </row>
    <row r="922" spans="1:14" ht="18" customHeight="1" x14ac:dyDescent="0.2">
      <c r="A922" s="16" t="str">
        <f>'Fish Use'!A63</f>
        <v>CC7</v>
      </c>
      <c r="B922" s="16" t="str">
        <f>'Fish Use'!B63</f>
        <v>Catherine Creek</v>
      </c>
      <c r="C922" s="16" t="str">
        <f>'Fish Use'!D63</f>
        <v>Chinook</v>
      </c>
      <c r="D922" s="16" t="str">
        <f>'Fish Use'!E63</f>
        <v>Winter Rearing</v>
      </c>
      <c r="E922" s="16" t="str">
        <f>'Vulnerability Mapped'!C82</f>
        <v>Decreased Water Quantity</v>
      </c>
      <c r="F922" s="18">
        <f>'Fish Use'!F63</f>
        <v>1</v>
      </c>
      <c r="G922" s="18">
        <f>Population!D6</f>
        <v>0.36</v>
      </c>
      <c r="H922" s="19">
        <f>'Limiting Factors'!C102</f>
        <v>2.88</v>
      </c>
      <c r="I922" s="18">
        <f>'Limiting Factors'!D102</f>
        <v>0.52300000000000002</v>
      </c>
      <c r="J922" s="17">
        <f>'Vulnerability Mapped'!D82</f>
        <v>9</v>
      </c>
      <c r="K922" s="17">
        <f>'Vulnerability Mapped'!E82</f>
        <v>9</v>
      </c>
      <c r="L922" s="18">
        <f>'Vulnerability Mapped'!H82</f>
        <v>0.485714286</v>
      </c>
      <c r="M922" s="18">
        <f t="shared" si="28"/>
        <v>0.25402857157800002</v>
      </c>
      <c r="N922" s="18">
        <f t="shared" si="29"/>
        <v>9.1450285768080009E-2</v>
      </c>
    </row>
    <row r="923" spans="1:14" ht="18" customHeight="1" x14ac:dyDescent="0.2">
      <c r="A923" s="16" t="str">
        <f>'Fish Use'!A63</f>
        <v>CC7</v>
      </c>
      <c r="B923" s="16" t="str">
        <f>'Fish Use'!B63</f>
        <v>Catherine Creek</v>
      </c>
      <c r="C923" s="16" t="str">
        <f>'Fish Use'!D63</f>
        <v>Chinook</v>
      </c>
      <c r="D923" s="16" t="str">
        <f>'Fish Use'!E63</f>
        <v>Winter Rearing</v>
      </c>
      <c r="E923" s="16" t="str">
        <f>'Vulnerability Mapped'!C77</f>
        <v>Altered Flow Timing</v>
      </c>
      <c r="F923" s="18">
        <f>'Fish Use'!F63</f>
        <v>1</v>
      </c>
      <c r="G923" s="18">
        <f>Population!D6</f>
        <v>0.36</v>
      </c>
      <c r="H923" s="19">
        <f>'Limiting Factors'!C103</f>
        <v>3.11</v>
      </c>
      <c r="I923" s="18">
        <f>'Limiting Factors'!D103</f>
        <v>0.57474999999999998</v>
      </c>
      <c r="J923" s="17">
        <f>'Vulnerability Mapped'!D77</f>
        <v>13</v>
      </c>
      <c r="K923" s="17">
        <f>'Vulnerability Mapped'!E77</f>
        <v>13</v>
      </c>
      <c r="L923" s="18">
        <f>'Vulnerability Mapped'!H77</f>
        <v>0.22857142899999999</v>
      </c>
      <c r="M923" s="18">
        <f t="shared" si="28"/>
        <v>0.13137142881774999</v>
      </c>
      <c r="N923" s="18">
        <f t="shared" si="29"/>
        <v>4.7293714374389992E-2</v>
      </c>
    </row>
    <row r="924" spans="1:14" ht="18" customHeight="1" x14ac:dyDescent="0.2">
      <c r="A924" s="16" t="str">
        <f>'Fish Use'!A63</f>
        <v>CC7</v>
      </c>
      <c r="B924" s="16" t="str">
        <f>'Fish Use'!B63</f>
        <v>Catherine Creek</v>
      </c>
      <c r="C924" s="16" t="str">
        <f>'Fish Use'!D63</f>
        <v>Chinook</v>
      </c>
      <c r="D924" s="16" t="str">
        <f>'Fish Use'!E63</f>
        <v>Winter Rearing</v>
      </c>
      <c r="E924" s="16" t="str">
        <f>'Vulnerability Mapped'!C81</f>
        <v>Decreased Sediment Quantity</v>
      </c>
      <c r="F924" s="18">
        <f>'Fish Use'!F63</f>
        <v>1</v>
      </c>
      <c r="G924" s="18">
        <f>Population!D6</f>
        <v>0.36</v>
      </c>
      <c r="H924" s="19">
        <f>'Limiting Factors'!C96</f>
        <v>2.61</v>
      </c>
      <c r="I924" s="18">
        <f>'Limiting Factors'!D96</f>
        <v>0.46224999999999999</v>
      </c>
      <c r="J924" s="17">
        <f>'Vulnerability Mapped'!D81</f>
        <v>4</v>
      </c>
      <c r="K924" s="17">
        <f>'Vulnerability Mapped'!E81</f>
        <v>4</v>
      </c>
      <c r="L924" s="18">
        <f>'Vulnerability Mapped'!H81</f>
        <v>0.80714285699999999</v>
      </c>
      <c r="M924" s="18">
        <f t="shared" si="28"/>
        <v>0.37310178564824997</v>
      </c>
      <c r="N924" s="18">
        <f t="shared" si="29"/>
        <v>0.13431664283337</v>
      </c>
    </row>
    <row r="925" spans="1:14" ht="18" customHeight="1" x14ac:dyDescent="0.2">
      <c r="A925" s="16" t="str">
        <f>'Fish Use'!A63</f>
        <v>CC7</v>
      </c>
      <c r="B925" s="16" t="str">
        <f>'Fish Use'!B63</f>
        <v>Catherine Creek</v>
      </c>
      <c r="C925" s="16" t="str">
        <f>'Fish Use'!D63</f>
        <v>Chinook</v>
      </c>
      <c r="D925" s="16" t="str">
        <f>'Fish Use'!E63</f>
        <v>Winter Rearing</v>
      </c>
      <c r="E925" s="16" t="str">
        <f>'Vulnerability Mapped'!C84</f>
        <v>Increased Sediment Quantity</v>
      </c>
      <c r="F925" s="18">
        <f>'Fish Use'!F63</f>
        <v>1</v>
      </c>
      <c r="G925" s="18">
        <f>Population!D6</f>
        <v>0.36</v>
      </c>
      <c r="H925" s="19">
        <f>'Limiting Factors'!C97</f>
        <v>1.89</v>
      </c>
      <c r="I925" s="18">
        <f>'Limiting Factors'!D97</f>
        <v>0.30025000000000002</v>
      </c>
      <c r="J925" s="17">
        <f>'Vulnerability Mapped'!D84</f>
        <v>8</v>
      </c>
      <c r="K925" s="17">
        <f>'Vulnerability Mapped'!E84</f>
        <v>8</v>
      </c>
      <c r="L925" s="18">
        <f>'Vulnerability Mapped'!H84</f>
        <v>0.55000000000000004</v>
      </c>
      <c r="M925" s="18">
        <f t="shared" si="28"/>
        <v>0.16513750000000002</v>
      </c>
      <c r="N925" s="18">
        <f t="shared" si="29"/>
        <v>5.9449500000000002E-2</v>
      </c>
    </row>
    <row r="926" spans="1:14" ht="18" customHeight="1" x14ac:dyDescent="0.2">
      <c r="A926" s="16" t="str">
        <f>'Fish Use'!A63</f>
        <v>CC7</v>
      </c>
      <c r="B926" s="16" t="str">
        <f>'Fish Use'!B63</f>
        <v>Catherine Creek</v>
      </c>
      <c r="C926" s="16" t="str">
        <f>'Fish Use'!D63</f>
        <v>Chinook</v>
      </c>
      <c r="D926" s="16" t="str">
        <f>'Fish Use'!E63</f>
        <v>Winter Rearing</v>
      </c>
      <c r="E926" s="16" t="str">
        <f>'Vulnerability Mapped'!C89</f>
        <v>Summer Water Temperature</v>
      </c>
      <c r="F926" s="18">
        <f>'Fish Use'!F63</f>
        <v>1</v>
      </c>
      <c r="G926" s="18">
        <f>Population!D6</f>
        <v>0.36</v>
      </c>
      <c r="H926" s="19">
        <f>'Limiting Factors'!C104</f>
        <v>3.11</v>
      </c>
      <c r="I926" s="18">
        <f>'Limiting Factors'!D104</f>
        <v>0.57474999999999998</v>
      </c>
      <c r="J926" s="17">
        <f>'Vulnerability Mapped'!D89</f>
        <v>15</v>
      </c>
      <c r="K926" s="17">
        <f>'Vulnerability Mapped'!E89</f>
        <v>15</v>
      </c>
      <c r="L926" s="18">
        <f>'Vulnerability Mapped'!H89</f>
        <v>0.1</v>
      </c>
      <c r="M926" s="18">
        <f t="shared" si="28"/>
        <v>5.7474999999999998E-2</v>
      </c>
      <c r="N926" s="18">
        <f t="shared" si="29"/>
        <v>2.0690999999999998E-2</v>
      </c>
    </row>
    <row r="927" spans="1:14" ht="18" customHeight="1" x14ac:dyDescent="0.2">
      <c r="A927" s="16" t="str">
        <f>'Fish Use'!A63</f>
        <v>CC7</v>
      </c>
      <c r="B927" s="16" t="str">
        <f>'Fish Use'!B63</f>
        <v>Catherine Creek</v>
      </c>
      <c r="C927" s="16" t="str">
        <f>'Fish Use'!D63</f>
        <v>Chinook</v>
      </c>
      <c r="D927" s="16" t="str">
        <f>'Fish Use'!E63</f>
        <v>Winter Rearing</v>
      </c>
      <c r="E927" s="16" t="str">
        <f>'Vulnerability Mapped'!C91</f>
        <v>Winter Water Temperature</v>
      </c>
      <c r="F927" s="18">
        <f>'Fish Use'!F63</f>
        <v>1</v>
      </c>
      <c r="G927" s="18">
        <f>Population!D6</f>
        <v>0.36</v>
      </c>
      <c r="H927" s="19">
        <f>'Limiting Factors'!C105</f>
        <v>2.15</v>
      </c>
      <c r="I927" s="18">
        <f>'Limiting Factors'!D105</f>
        <v>0.35875000000000001</v>
      </c>
      <c r="J927" s="17">
        <f>'Vulnerability Mapped'!D91</f>
        <v>2</v>
      </c>
      <c r="K927" s="17">
        <f>'Vulnerability Mapped'!E91</f>
        <v>2</v>
      </c>
      <c r="L927" s="18">
        <f>'Vulnerability Mapped'!H91</f>
        <v>0.93571428599999995</v>
      </c>
      <c r="M927" s="18">
        <f t="shared" si="28"/>
        <v>0.33568750010249998</v>
      </c>
      <c r="N927" s="18">
        <f t="shared" si="29"/>
        <v>0.12084750003689999</v>
      </c>
    </row>
    <row r="928" spans="1:14" ht="18" customHeight="1" x14ac:dyDescent="0.2">
      <c r="A928" s="16" t="str">
        <f>'Fish Use'!A63</f>
        <v>CC7</v>
      </c>
      <c r="B928" s="16" t="str">
        <f>'Fish Use'!B63</f>
        <v>Catherine Creek</v>
      </c>
      <c r="C928" s="16" t="str">
        <f>'Fish Use'!D63</f>
        <v>Chinook</v>
      </c>
      <c r="D928" s="16" t="str">
        <f>'Fish Use'!E63</f>
        <v>Winter Rearing</v>
      </c>
      <c r="E928" s="16" t="str">
        <f>'Vulnerability Mapped'!C90</f>
        <v>Water Quality</v>
      </c>
      <c r="F928" s="18">
        <f>'Fish Use'!F63</f>
        <v>1</v>
      </c>
      <c r="G928" s="18">
        <f>Population!D6</f>
        <v>0.36</v>
      </c>
      <c r="H928" s="19">
        <f>'Limiting Factors'!C106</f>
        <v>2.71</v>
      </c>
      <c r="I928" s="18">
        <f>'Limiting Factors'!D106</f>
        <v>0.48475000000000001</v>
      </c>
      <c r="J928" s="17">
        <f>'Vulnerability Mapped'!D90</f>
        <v>7</v>
      </c>
      <c r="K928" s="17">
        <f>'Vulnerability Mapped'!E90</f>
        <v>7</v>
      </c>
      <c r="L928" s="18">
        <f>'Vulnerability Mapped'!H90</f>
        <v>0.61428571399999998</v>
      </c>
      <c r="M928" s="18">
        <f t="shared" si="28"/>
        <v>0.29777499986150002</v>
      </c>
      <c r="N928" s="18">
        <f t="shared" si="29"/>
        <v>0.10719899995014</v>
      </c>
    </row>
    <row r="929" spans="1:14" ht="18" customHeight="1" x14ac:dyDescent="0.2">
      <c r="A929" s="16" t="str">
        <f>'Fish Use'!A63</f>
        <v>CC7</v>
      </c>
      <c r="B929" s="16" t="str">
        <f>'Fish Use'!B63</f>
        <v>Catherine Creek</v>
      </c>
      <c r="C929" s="16" t="str">
        <f>'Fish Use'!D63</f>
        <v>Chinook</v>
      </c>
      <c r="D929" s="16" t="str">
        <f>'Fish Use'!E63</f>
        <v>Winter Rearing</v>
      </c>
      <c r="E929" s="16" t="str">
        <f>'Vulnerability Mapped'!C86</f>
        <v>Predation</v>
      </c>
      <c r="F929" s="18">
        <f>'Fish Use'!F63</f>
        <v>1</v>
      </c>
      <c r="G929" s="18">
        <f>Population!D6</f>
        <v>0.36</v>
      </c>
      <c r="H929" s="19">
        <f>'Limiting Factors'!C99</f>
        <v>1</v>
      </c>
      <c r="I929" s="18">
        <f>'Limiting Factors'!D99</f>
        <v>0.1</v>
      </c>
      <c r="J929" s="17">
        <f>'Vulnerability Mapped'!D86</f>
        <v>11</v>
      </c>
      <c r="K929" s="17">
        <f>'Vulnerability Mapped'!E86</f>
        <v>11</v>
      </c>
      <c r="L929" s="18">
        <f>'Vulnerability Mapped'!H86</f>
        <v>0.35714285699999998</v>
      </c>
      <c r="M929" s="18">
        <f t="shared" si="28"/>
        <v>3.5714285700000001E-2</v>
      </c>
      <c r="N929" s="18">
        <f t="shared" si="29"/>
        <v>1.2857142852E-2</v>
      </c>
    </row>
    <row r="930" spans="1:14" ht="18" customHeight="1" x14ac:dyDescent="0.2">
      <c r="A930" s="16" t="str">
        <f>'Fish Use'!A63</f>
        <v>CC7</v>
      </c>
      <c r="B930" s="16" t="str">
        <f>'Fish Use'!B63</f>
        <v>Catherine Creek</v>
      </c>
      <c r="C930" s="16" t="str">
        <f>'Fish Use'!D63</f>
        <v>Chinook</v>
      </c>
      <c r="D930" s="16" t="str">
        <f>'Fish Use'!E63</f>
        <v>Winter Rearing</v>
      </c>
      <c r="E930" s="16" t="str">
        <f>'Vulnerability Mapped'!C78</f>
        <v>Altered Primary Productivity</v>
      </c>
      <c r="F930" s="18">
        <f>'Fish Use'!F63</f>
        <v>1</v>
      </c>
      <c r="G930" s="18">
        <f>Population!D6</f>
        <v>0.36</v>
      </c>
      <c r="H930" s="19">
        <f>'Limiting Factors'!C100</f>
        <v>1.82</v>
      </c>
      <c r="I930" s="18">
        <f>'Limiting Factors'!D100</f>
        <v>0.28449999999999998</v>
      </c>
      <c r="J930" s="17">
        <f>'Vulnerability Mapped'!D78</f>
        <v>12</v>
      </c>
      <c r="K930" s="17">
        <f>'Vulnerability Mapped'!E78</f>
        <v>12</v>
      </c>
      <c r="L930" s="18">
        <f>'Vulnerability Mapped'!H78</f>
        <v>0.29285714299999999</v>
      </c>
      <c r="M930" s="18">
        <f t="shared" si="28"/>
        <v>8.3317857183499988E-2</v>
      </c>
      <c r="N930" s="18">
        <f t="shared" si="29"/>
        <v>2.9994428586059996E-2</v>
      </c>
    </row>
    <row r="931" spans="1:14" ht="18" customHeight="1" x14ac:dyDescent="0.2">
      <c r="A931" s="16" t="str">
        <f>'Fish Use'!A63</f>
        <v>CC7</v>
      </c>
      <c r="B931" s="16" t="str">
        <f>'Fish Use'!B63</f>
        <v>Catherine Creek</v>
      </c>
      <c r="C931" s="16" t="str">
        <f>'Fish Use'!D63</f>
        <v>Chinook</v>
      </c>
      <c r="D931" s="16" t="str">
        <f>'Fish Use'!E63</f>
        <v>Winter Rearing</v>
      </c>
      <c r="E931" s="16" t="str">
        <f>'Vulnerability Mapped'!C85</f>
        <v>Non-Native Species Interactions and Competition</v>
      </c>
      <c r="F931" s="18">
        <f>'Fish Use'!F63</f>
        <v>1</v>
      </c>
      <c r="G931" s="18">
        <f>Population!D6</f>
        <v>0.36</v>
      </c>
      <c r="H931" s="19">
        <f>'Limiting Factors'!C101</f>
        <v>1.59</v>
      </c>
      <c r="I931" s="18">
        <f>'Limiting Factors'!D101</f>
        <v>0.23275000000000001</v>
      </c>
      <c r="J931" s="17">
        <f>'Vulnerability Mapped'!D85</f>
        <v>12</v>
      </c>
      <c r="K931" s="17">
        <f>'Vulnerability Mapped'!E85</f>
        <v>12</v>
      </c>
      <c r="L931" s="18">
        <f>'Vulnerability Mapped'!H85</f>
        <v>0.29285714299999999</v>
      </c>
      <c r="M931" s="18">
        <f t="shared" si="28"/>
        <v>6.8162500033250001E-2</v>
      </c>
      <c r="N931" s="18">
        <f t="shared" si="29"/>
        <v>2.4538500011969999E-2</v>
      </c>
    </row>
    <row r="932" spans="1:14" ht="18" customHeight="1" x14ac:dyDescent="0.2">
      <c r="A932" s="16" t="str">
        <f>'Fish Use'!A64</f>
        <v>CC7</v>
      </c>
      <c r="B932" s="16" t="str">
        <f>'Fish Use'!B64</f>
        <v>Catherine Creek</v>
      </c>
      <c r="C932" s="16" t="str">
        <f>'Fish Use'!D64</f>
        <v>Chinook</v>
      </c>
      <c r="D932" s="16" t="str">
        <f>'Fish Use'!E64</f>
        <v>Summer Rearing</v>
      </c>
      <c r="E932" s="16" t="str">
        <f>'Vulnerability Mapped'!C64</f>
        <v>Anthropogenic Barriers</v>
      </c>
      <c r="F932" s="18">
        <f>'Fish Use'!F64</f>
        <v>1</v>
      </c>
      <c r="G932" s="18">
        <f>Population!D4</f>
        <v>0.21</v>
      </c>
      <c r="H932" s="19">
        <f>'Limiting Factors'!C98</f>
        <v>1.44</v>
      </c>
      <c r="I932" s="18">
        <f>'Limiting Factors'!D98</f>
        <v>0.19900000000000001</v>
      </c>
      <c r="J932" s="17">
        <f>'Vulnerability Mapped'!D64</f>
        <v>7</v>
      </c>
      <c r="K932" s="17">
        <f>'Vulnerability Mapped'!E64</f>
        <v>7</v>
      </c>
      <c r="L932" s="18">
        <f>'Vulnerability Mapped'!H64</f>
        <v>0.61428571399999998</v>
      </c>
      <c r="M932" s="18">
        <f t="shared" si="28"/>
        <v>0.12224285708600001</v>
      </c>
      <c r="N932" s="18">
        <f t="shared" si="29"/>
        <v>2.5670999988060002E-2</v>
      </c>
    </row>
    <row r="933" spans="1:14" ht="18" customHeight="1" x14ac:dyDescent="0.2">
      <c r="A933" s="16" t="str">
        <f>'Fish Use'!A64</f>
        <v>CC7</v>
      </c>
      <c r="B933" s="16" t="str">
        <f>'Fish Use'!B64</f>
        <v>Catherine Creek</v>
      </c>
      <c r="C933" s="16" t="str">
        <f>'Fish Use'!D64</f>
        <v>Chinook</v>
      </c>
      <c r="D933" s="16" t="str">
        <f>'Fish Use'!E64</f>
        <v>Summer Rearing</v>
      </c>
      <c r="E933" s="16" t="str">
        <f>'Vulnerability Mapped'!C72</f>
        <v>Riparian Condition</v>
      </c>
      <c r="F933" s="18">
        <f>'Fish Use'!F64</f>
        <v>1</v>
      </c>
      <c r="G933" s="18">
        <f>Population!D4</f>
        <v>0.21</v>
      </c>
      <c r="H933" s="19">
        <f>'Limiting Factors'!C92</f>
        <v>1.64</v>
      </c>
      <c r="I933" s="18">
        <f>'Limiting Factors'!D92</f>
        <v>0.24399999999999999</v>
      </c>
      <c r="J933" s="17">
        <f>'Vulnerability Mapped'!D72</f>
        <v>5</v>
      </c>
      <c r="K933" s="17">
        <f>'Vulnerability Mapped'!E72</f>
        <v>5</v>
      </c>
      <c r="L933" s="18">
        <f>'Vulnerability Mapped'!H72</f>
        <v>0.74285714300000005</v>
      </c>
      <c r="M933" s="18">
        <f t="shared" si="28"/>
        <v>0.18125714289200001</v>
      </c>
      <c r="N933" s="18">
        <f t="shared" si="29"/>
        <v>3.8064000007319999E-2</v>
      </c>
    </row>
    <row r="934" spans="1:14" ht="18" customHeight="1" x14ac:dyDescent="0.2">
      <c r="A934" s="16" t="str">
        <f>'Fish Use'!A64</f>
        <v>CC7</v>
      </c>
      <c r="B934" s="16" t="str">
        <f>'Fish Use'!B64</f>
        <v>Catherine Creek</v>
      </c>
      <c r="C934" s="16" t="str">
        <f>'Fish Use'!D64</f>
        <v>Chinook</v>
      </c>
      <c r="D934" s="16" t="str">
        <f>'Fish Use'!E64</f>
        <v>Summer Rearing</v>
      </c>
      <c r="E934" s="16" t="str">
        <f>'Vulnerability Mapped'!C68</f>
        <v>Floodplain Condition</v>
      </c>
      <c r="F934" s="18">
        <f>'Fish Use'!F64</f>
        <v>1</v>
      </c>
      <c r="G934" s="18">
        <f>Population!D4</f>
        <v>0.21</v>
      </c>
      <c r="H934" s="19">
        <f>'Limiting Factors'!C93</f>
        <v>1.74</v>
      </c>
      <c r="I934" s="18">
        <f>'Limiting Factors'!D93</f>
        <v>0.26650000000000001</v>
      </c>
      <c r="J934" s="17">
        <f>'Vulnerability Mapped'!D68</f>
        <v>10</v>
      </c>
      <c r="K934" s="17">
        <f>'Vulnerability Mapped'!E68</f>
        <v>10</v>
      </c>
      <c r="L934" s="18">
        <f>'Vulnerability Mapped'!H68</f>
        <v>0.42142857099999997</v>
      </c>
      <c r="M934" s="18">
        <f t="shared" si="28"/>
        <v>0.1123107141715</v>
      </c>
      <c r="N934" s="18">
        <f t="shared" si="29"/>
        <v>2.3585249976015001E-2</v>
      </c>
    </row>
    <row r="935" spans="1:14" ht="18" customHeight="1" x14ac:dyDescent="0.2">
      <c r="A935" s="16" t="str">
        <f>'Fish Use'!A64</f>
        <v>CC7</v>
      </c>
      <c r="B935" s="16" t="str">
        <f>'Fish Use'!B64</f>
        <v>Catherine Creek</v>
      </c>
      <c r="C935" s="16" t="str">
        <f>'Fish Use'!D64</f>
        <v>Chinook</v>
      </c>
      <c r="D935" s="16" t="str">
        <f>'Fish Use'!E64</f>
        <v>Summer Rearing</v>
      </c>
      <c r="E935" s="16" t="str">
        <f>'Vulnerability Mapped'!C73</f>
        <v>Side Channel and Wetland Habitat</v>
      </c>
      <c r="F935" s="18">
        <f>'Fish Use'!F64</f>
        <v>1</v>
      </c>
      <c r="G935" s="18">
        <f>Population!D4</f>
        <v>0.21</v>
      </c>
      <c r="H935" s="19">
        <f>'Limiting Factors'!C94</f>
        <v>2</v>
      </c>
      <c r="I935" s="18">
        <f>'Limiting Factors'!D94</f>
        <v>0.32500000000000001</v>
      </c>
      <c r="J935" s="17">
        <f>'Vulnerability Mapped'!D73</f>
        <v>4</v>
      </c>
      <c r="K935" s="17">
        <f>'Vulnerability Mapped'!E73</f>
        <v>4</v>
      </c>
      <c r="L935" s="18">
        <f>'Vulnerability Mapped'!H73</f>
        <v>0.80714285699999999</v>
      </c>
      <c r="M935" s="18">
        <f t="shared" si="28"/>
        <v>0.26232142852500001</v>
      </c>
      <c r="N935" s="18">
        <f t="shared" si="29"/>
        <v>5.5087499990249998E-2</v>
      </c>
    </row>
    <row r="936" spans="1:14" ht="18" customHeight="1" x14ac:dyDescent="0.2">
      <c r="A936" s="16" t="str">
        <f>'Fish Use'!A64</f>
        <v>CC7</v>
      </c>
      <c r="B936" s="16" t="str">
        <f>'Fish Use'!B64</f>
        <v>Catherine Creek</v>
      </c>
      <c r="C936" s="16" t="str">
        <f>'Fish Use'!D64</f>
        <v>Chinook</v>
      </c>
      <c r="D936" s="16" t="str">
        <f>'Fish Use'!E64</f>
        <v>Summer Rearing</v>
      </c>
      <c r="E936" s="16" t="str">
        <f>'Vulnerability Mapped'!C65</f>
        <v>Channel and Habitat Structure</v>
      </c>
      <c r="F936" s="18">
        <f>'Fish Use'!F64</f>
        <v>1</v>
      </c>
      <c r="G936" s="18">
        <f>Population!D4</f>
        <v>0.21</v>
      </c>
      <c r="H936" s="19">
        <f>'Limiting Factors'!C95</f>
        <v>1.64</v>
      </c>
      <c r="I936" s="18">
        <f>'Limiting Factors'!D95</f>
        <v>0.24399999999999999</v>
      </c>
      <c r="J936" s="17">
        <f>'Vulnerability Mapped'!D65</f>
        <v>3</v>
      </c>
      <c r="K936" s="17">
        <f>'Vulnerability Mapped'!E65</f>
        <v>3</v>
      </c>
      <c r="L936" s="18">
        <f>'Vulnerability Mapped'!H65</f>
        <v>0.87142857100000004</v>
      </c>
      <c r="M936" s="18">
        <f t="shared" si="28"/>
        <v>0.21262857132400001</v>
      </c>
      <c r="N936" s="18">
        <f t="shared" si="29"/>
        <v>4.4651999978040001E-2</v>
      </c>
    </row>
    <row r="937" spans="1:14" ht="18" customHeight="1" x14ac:dyDescent="0.2">
      <c r="A937" s="16" t="str">
        <f>'Fish Use'!A64</f>
        <v>CC7</v>
      </c>
      <c r="B937" s="16" t="str">
        <f>'Fish Use'!B64</f>
        <v>Catherine Creek</v>
      </c>
      <c r="C937" s="16" t="str">
        <f>'Fish Use'!D64</f>
        <v>Chinook</v>
      </c>
      <c r="D937" s="16" t="str">
        <f>'Fish Use'!E64</f>
        <v>Summer Rearing</v>
      </c>
      <c r="E937" s="16" t="str">
        <f>'Vulnerability Mapped'!C67</f>
        <v>Decreased Water Quantity</v>
      </c>
      <c r="F937" s="18">
        <f>'Fish Use'!F64</f>
        <v>1</v>
      </c>
      <c r="G937" s="18">
        <f>Population!D4</f>
        <v>0.21</v>
      </c>
      <c r="H937" s="19">
        <f>'Limiting Factors'!C102</f>
        <v>2.88</v>
      </c>
      <c r="I937" s="18">
        <f>'Limiting Factors'!D102</f>
        <v>0.52300000000000002</v>
      </c>
      <c r="J937" s="17">
        <f>'Vulnerability Mapped'!D67</f>
        <v>2</v>
      </c>
      <c r="K937" s="17">
        <f>'Vulnerability Mapped'!E67</f>
        <v>2</v>
      </c>
      <c r="L937" s="18">
        <f>'Vulnerability Mapped'!H67</f>
        <v>0.93571428599999995</v>
      </c>
      <c r="M937" s="18">
        <f t="shared" si="28"/>
        <v>0.48937857157799997</v>
      </c>
      <c r="N937" s="18">
        <f t="shared" si="29"/>
        <v>0.10276950003138</v>
      </c>
    </row>
    <row r="938" spans="1:14" ht="18" customHeight="1" x14ac:dyDescent="0.2">
      <c r="A938" s="16" t="str">
        <f>'Fish Use'!A64</f>
        <v>CC7</v>
      </c>
      <c r="B938" s="16" t="str">
        <f>'Fish Use'!B64</f>
        <v>Catherine Creek</v>
      </c>
      <c r="C938" s="16" t="str">
        <f>'Fish Use'!D64</f>
        <v>Chinook</v>
      </c>
      <c r="D938" s="16" t="str">
        <f>'Fish Use'!E64</f>
        <v>Summer Rearing</v>
      </c>
      <c r="E938" s="16" t="str">
        <f>'Vulnerability Mapped'!C62</f>
        <v>Altered Flow Timing</v>
      </c>
      <c r="F938" s="18">
        <f>'Fish Use'!F64</f>
        <v>1</v>
      </c>
      <c r="G938" s="18">
        <f>Population!D4</f>
        <v>0.21</v>
      </c>
      <c r="H938" s="19">
        <f>'Limiting Factors'!C103</f>
        <v>3.11</v>
      </c>
      <c r="I938" s="18">
        <f>'Limiting Factors'!D103</f>
        <v>0.57474999999999998</v>
      </c>
      <c r="J938" s="17">
        <f>'Vulnerability Mapped'!D62</f>
        <v>6</v>
      </c>
      <c r="K938" s="17">
        <f>'Vulnerability Mapped'!E62</f>
        <v>6</v>
      </c>
      <c r="L938" s="18">
        <f>'Vulnerability Mapped'!H62</f>
        <v>0.678571429</v>
      </c>
      <c r="M938" s="18">
        <f t="shared" si="28"/>
        <v>0.39000892881775001</v>
      </c>
      <c r="N938" s="18">
        <f t="shared" si="29"/>
        <v>8.1901875051727496E-2</v>
      </c>
    </row>
    <row r="939" spans="1:14" ht="18" customHeight="1" x14ac:dyDescent="0.2">
      <c r="A939" s="16" t="str">
        <f>'Fish Use'!A64</f>
        <v>CC7</v>
      </c>
      <c r="B939" s="16" t="str">
        <f>'Fish Use'!B64</f>
        <v>Catherine Creek</v>
      </c>
      <c r="C939" s="16" t="str">
        <f>'Fish Use'!D64</f>
        <v>Chinook</v>
      </c>
      <c r="D939" s="16" t="str">
        <f>'Fish Use'!E64</f>
        <v>Summer Rearing</v>
      </c>
      <c r="E939" s="16" t="str">
        <f>'Vulnerability Mapped'!C66</f>
        <v>Decreased Sediment Quantity</v>
      </c>
      <c r="F939" s="18">
        <f>'Fish Use'!F64</f>
        <v>1</v>
      </c>
      <c r="G939" s="18">
        <f>Population!D4</f>
        <v>0.21</v>
      </c>
      <c r="H939" s="19">
        <f>'Limiting Factors'!C96</f>
        <v>2.61</v>
      </c>
      <c r="I939" s="18">
        <f>'Limiting Factors'!D96</f>
        <v>0.46224999999999999</v>
      </c>
      <c r="J939" s="17">
        <f>'Vulnerability Mapped'!D66</f>
        <v>12</v>
      </c>
      <c r="K939" s="17">
        <f>'Vulnerability Mapped'!E66</f>
        <v>12</v>
      </c>
      <c r="L939" s="18">
        <f>'Vulnerability Mapped'!H66</f>
        <v>0.29285714299999999</v>
      </c>
      <c r="M939" s="18">
        <f t="shared" si="28"/>
        <v>0.13537321435174998</v>
      </c>
      <c r="N939" s="18">
        <f t="shared" si="29"/>
        <v>2.8428375013867496E-2</v>
      </c>
    </row>
    <row r="940" spans="1:14" ht="18" customHeight="1" x14ac:dyDescent="0.2">
      <c r="A940" s="16" t="str">
        <f>'Fish Use'!A64</f>
        <v>CC7</v>
      </c>
      <c r="B940" s="16" t="str">
        <f>'Fish Use'!B64</f>
        <v>Catherine Creek</v>
      </c>
      <c r="C940" s="16" t="str">
        <f>'Fish Use'!D64</f>
        <v>Chinook</v>
      </c>
      <c r="D940" s="16" t="str">
        <f>'Fish Use'!E64</f>
        <v>Summer Rearing</v>
      </c>
      <c r="E940" s="16" t="str">
        <f>'Vulnerability Mapped'!C69</f>
        <v>Increased Sediment Quantity</v>
      </c>
      <c r="F940" s="18">
        <f>'Fish Use'!F64</f>
        <v>1</v>
      </c>
      <c r="G940" s="18">
        <f>Population!D4</f>
        <v>0.21</v>
      </c>
      <c r="H940" s="19">
        <f>'Limiting Factors'!C97</f>
        <v>1.89</v>
      </c>
      <c r="I940" s="18">
        <f>'Limiting Factors'!D97</f>
        <v>0.30025000000000002</v>
      </c>
      <c r="J940" s="17">
        <f>'Vulnerability Mapped'!D69</f>
        <v>14</v>
      </c>
      <c r="K940" s="17">
        <f>'Vulnerability Mapped'!E69</f>
        <v>14</v>
      </c>
      <c r="L940" s="18">
        <f>'Vulnerability Mapped'!H69</f>
        <v>0.164285714</v>
      </c>
      <c r="M940" s="18">
        <f t="shared" si="28"/>
        <v>4.93267856285E-2</v>
      </c>
      <c r="N940" s="18">
        <f t="shared" si="29"/>
        <v>1.0358624981984999E-2</v>
      </c>
    </row>
    <row r="941" spans="1:14" ht="18" customHeight="1" x14ac:dyDescent="0.2">
      <c r="A941" s="16" t="str">
        <f>'Fish Use'!A64</f>
        <v>CC7</v>
      </c>
      <c r="B941" s="16" t="str">
        <f>'Fish Use'!B64</f>
        <v>Catherine Creek</v>
      </c>
      <c r="C941" s="16" t="str">
        <f>'Fish Use'!D64</f>
        <v>Chinook</v>
      </c>
      <c r="D941" s="16" t="str">
        <f>'Fish Use'!E64</f>
        <v>Summer Rearing</v>
      </c>
      <c r="E941" s="16" t="str">
        <f>'Vulnerability Mapped'!C74</f>
        <v>Summer Water Temperature</v>
      </c>
      <c r="F941" s="18">
        <f>'Fish Use'!F64</f>
        <v>1</v>
      </c>
      <c r="G941" s="18">
        <f>Population!D4</f>
        <v>0.21</v>
      </c>
      <c r="H941" s="19">
        <f>'Limiting Factors'!C104</f>
        <v>3.11</v>
      </c>
      <c r="I941" s="18">
        <f>'Limiting Factors'!D104</f>
        <v>0.57474999999999998</v>
      </c>
      <c r="J941" s="17">
        <f>'Vulnerability Mapped'!D74</f>
        <v>1</v>
      </c>
      <c r="K941" s="17">
        <f>'Vulnerability Mapped'!E74</f>
        <v>1</v>
      </c>
      <c r="L941" s="18">
        <f>'Vulnerability Mapped'!H74</f>
        <v>1</v>
      </c>
      <c r="M941" s="18">
        <f t="shared" si="28"/>
        <v>0.57474999999999998</v>
      </c>
      <c r="N941" s="18">
        <f t="shared" si="29"/>
        <v>0.12069749999999999</v>
      </c>
    </row>
    <row r="942" spans="1:14" ht="18" customHeight="1" x14ac:dyDescent="0.2">
      <c r="A942" s="16" t="str">
        <f>'Fish Use'!A64</f>
        <v>CC7</v>
      </c>
      <c r="B942" s="16" t="str">
        <f>'Fish Use'!B64</f>
        <v>Catherine Creek</v>
      </c>
      <c r="C942" s="16" t="str">
        <f>'Fish Use'!D64</f>
        <v>Chinook</v>
      </c>
      <c r="D942" s="16" t="str">
        <f>'Fish Use'!E64</f>
        <v>Summer Rearing</v>
      </c>
      <c r="E942" s="16" t="str">
        <f>'Vulnerability Mapped'!C76</f>
        <v>Winter Water Temperature</v>
      </c>
      <c r="F942" s="18">
        <f>'Fish Use'!F64</f>
        <v>1</v>
      </c>
      <c r="G942" s="18">
        <f>Population!D4</f>
        <v>0.21</v>
      </c>
      <c r="H942" s="19">
        <f>'Limiting Factors'!C105</f>
        <v>2.15</v>
      </c>
      <c r="I942" s="18">
        <f>'Limiting Factors'!D105</f>
        <v>0.35875000000000001</v>
      </c>
      <c r="J942" s="17">
        <f>'Vulnerability Mapped'!D76</f>
        <v>15</v>
      </c>
      <c r="K942" s="17">
        <f>'Vulnerability Mapped'!E76</f>
        <v>15</v>
      </c>
      <c r="L942" s="18">
        <f>'Vulnerability Mapped'!H76</f>
        <v>0.1</v>
      </c>
      <c r="M942" s="18">
        <f t="shared" si="28"/>
        <v>3.5875000000000004E-2</v>
      </c>
      <c r="N942" s="18">
        <f t="shared" si="29"/>
        <v>7.5337500000000005E-3</v>
      </c>
    </row>
    <row r="943" spans="1:14" ht="18" customHeight="1" x14ac:dyDescent="0.2">
      <c r="A943" s="16" t="str">
        <f>'Fish Use'!A64</f>
        <v>CC7</v>
      </c>
      <c r="B943" s="16" t="str">
        <f>'Fish Use'!B64</f>
        <v>Catherine Creek</v>
      </c>
      <c r="C943" s="16" t="str">
        <f>'Fish Use'!D64</f>
        <v>Chinook</v>
      </c>
      <c r="D943" s="16" t="str">
        <f>'Fish Use'!E64</f>
        <v>Summer Rearing</v>
      </c>
      <c r="E943" s="16" t="str">
        <f>'Vulnerability Mapped'!C75</f>
        <v>Water Quality</v>
      </c>
      <c r="F943" s="18">
        <f>'Fish Use'!F64</f>
        <v>1</v>
      </c>
      <c r="G943" s="18">
        <f>Population!D4</f>
        <v>0.21</v>
      </c>
      <c r="H943" s="19">
        <f>'Limiting Factors'!C106</f>
        <v>2.71</v>
      </c>
      <c r="I943" s="18">
        <f>'Limiting Factors'!D106</f>
        <v>0.48475000000000001</v>
      </c>
      <c r="J943" s="17">
        <f>'Vulnerability Mapped'!D75</f>
        <v>9</v>
      </c>
      <c r="K943" s="17">
        <f>'Vulnerability Mapped'!E75</f>
        <v>9</v>
      </c>
      <c r="L943" s="18">
        <f>'Vulnerability Mapped'!H75</f>
        <v>0.485714286</v>
      </c>
      <c r="M943" s="18">
        <f t="shared" si="28"/>
        <v>0.23545000013850001</v>
      </c>
      <c r="N943" s="18">
        <f t="shared" si="29"/>
        <v>4.9444500029085001E-2</v>
      </c>
    </row>
    <row r="944" spans="1:14" ht="18" customHeight="1" x14ac:dyDescent="0.2">
      <c r="A944" s="16" t="str">
        <f>'Fish Use'!A64</f>
        <v>CC7</v>
      </c>
      <c r="B944" s="16" t="str">
        <f>'Fish Use'!B64</f>
        <v>Catherine Creek</v>
      </c>
      <c r="C944" s="16" t="str">
        <f>'Fish Use'!D64</f>
        <v>Chinook</v>
      </c>
      <c r="D944" s="16" t="str">
        <f>'Fish Use'!E64</f>
        <v>Summer Rearing</v>
      </c>
      <c r="E944" s="16" t="str">
        <f>'Vulnerability Mapped'!C71</f>
        <v>Predation</v>
      </c>
      <c r="F944" s="18">
        <f>'Fish Use'!F64</f>
        <v>1</v>
      </c>
      <c r="G944" s="18">
        <f>Population!D4</f>
        <v>0.21</v>
      </c>
      <c r="H944" s="19">
        <f>'Limiting Factors'!C99</f>
        <v>1</v>
      </c>
      <c r="I944" s="18">
        <f>'Limiting Factors'!D99</f>
        <v>0.1</v>
      </c>
      <c r="J944" s="17">
        <f>'Vulnerability Mapped'!D71</f>
        <v>13</v>
      </c>
      <c r="K944" s="17">
        <f>'Vulnerability Mapped'!E71</f>
        <v>13</v>
      </c>
      <c r="L944" s="18">
        <f>'Vulnerability Mapped'!H71</f>
        <v>0.22857142899999999</v>
      </c>
      <c r="M944" s="18">
        <f t="shared" si="28"/>
        <v>2.2857142900000002E-2</v>
      </c>
      <c r="N944" s="18">
        <f t="shared" si="29"/>
        <v>4.800000009E-3</v>
      </c>
    </row>
    <row r="945" spans="1:14" ht="18" customHeight="1" x14ac:dyDescent="0.2">
      <c r="A945" s="16" t="str">
        <f>'Fish Use'!A64</f>
        <v>CC7</v>
      </c>
      <c r="B945" s="16" t="str">
        <f>'Fish Use'!B64</f>
        <v>Catherine Creek</v>
      </c>
      <c r="C945" s="16" t="str">
        <f>'Fish Use'!D64</f>
        <v>Chinook</v>
      </c>
      <c r="D945" s="16" t="str">
        <f>'Fish Use'!E64</f>
        <v>Summer Rearing</v>
      </c>
      <c r="E945" s="16" t="str">
        <f>'Vulnerability Mapped'!C63</f>
        <v>Altered Primary Productivity</v>
      </c>
      <c r="F945" s="18">
        <f>'Fish Use'!F64</f>
        <v>1</v>
      </c>
      <c r="G945" s="18">
        <f>Population!D4</f>
        <v>0.21</v>
      </c>
      <c r="H945" s="19">
        <f>'Limiting Factors'!C100</f>
        <v>1.82</v>
      </c>
      <c r="I945" s="18">
        <f>'Limiting Factors'!D100</f>
        <v>0.28449999999999998</v>
      </c>
      <c r="J945" s="17">
        <f>'Vulnerability Mapped'!D63</f>
        <v>8</v>
      </c>
      <c r="K945" s="17">
        <f>'Vulnerability Mapped'!E63</f>
        <v>8</v>
      </c>
      <c r="L945" s="18">
        <f>'Vulnerability Mapped'!H63</f>
        <v>0.55000000000000004</v>
      </c>
      <c r="M945" s="18">
        <f t="shared" si="28"/>
        <v>0.156475</v>
      </c>
      <c r="N945" s="18">
        <f t="shared" si="29"/>
        <v>3.285975E-2</v>
      </c>
    </row>
    <row r="946" spans="1:14" ht="18" customHeight="1" x14ac:dyDescent="0.2">
      <c r="A946" s="16" t="str">
        <f>'Fish Use'!A64</f>
        <v>CC7</v>
      </c>
      <c r="B946" s="16" t="str">
        <f>'Fish Use'!B64</f>
        <v>Catherine Creek</v>
      </c>
      <c r="C946" s="16" t="str">
        <f>'Fish Use'!D64</f>
        <v>Chinook</v>
      </c>
      <c r="D946" s="16" t="str">
        <f>'Fish Use'!E64</f>
        <v>Summer Rearing</v>
      </c>
      <c r="E946" s="16" t="str">
        <f>'Vulnerability Mapped'!C70</f>
        <v>Non-Native Species Interactions and Competition</v>
      </c>
      <c r="F946" s="18">
        <f>'Fish Use'!F64</f>
        <v>1</v>
      </c>
      <c r="G946" s="18">
        <f>Population!D4</f>
        <v>0.21</v>
      </c>
      <c r="H946" s="19">
        <f>'Limiting Factors'!C101</f>
        <v>1.59</v>
      </c>
      <c r="I946" s="18">
        <f>'Limiting Factors'!D101</f>
        <v>0.23275000000000001</v>
      </c>
      <c r="J946" s="17">
        <f>'Vulnerability Mapped'!D70</f>
        <v>11</v>
      </c>
      <c r="K946" s="17">
        <f>'Vulnerability Mapped'!E70</f>
        <v>11</v>
      </c>
      <c r="L946" s="18">
        <f>'Vulnerability Mapped'!H70</f>
        <v>0.35714285699999998</v>
      </c>
      <c r="M946" s="18">
        <f t="shared" si="28"/>
        <v>8.3124999966750004E-2</v>
      </c>
      <c r="N946" s="18">
        <f t="shared" si="29"/>
        <v>1.7456249993017502E-2</v>
      </c>
    </row>
    <row r="947" spans="1:14" ht="18" customHeight="1" x14ac:dyDescent="0.2">
      <c r="A947" s="16" t="str">
        <f>'Fish Use'!A65</f>
        <v>CC7</v>
      </c>
      <c r="B947" s="16" t="str">
        <f>'Fish Use'!B65</f>
        <v>Catherine Creek</v>
      </c>
      <c r="C947" s="16" t="str">
        <f>'Fish Use'!D65</f>
        <v>Chinook</v>
      </c>
      <c r="D947" s="16" t="str">
        <f>'Fish Use'!E65</f>
        <v>Migration</v>
      </c>
      <c r="E947" s="16" t="str">
        <f>'Vulnerability Mapped'!C34</f>
        <v>Anthropogenic Barriers</v>
      </c>
      <c r="F947" s="18">
        <f>'Fish Use'!F65</f>
        <v>1</v>
      </c>
      <c r="G947" s="18">
        <f>Population!D8</f>
        <v>0.3</v>
      </c>
      <c r="H947" s="19">
        <f>'Limiting Factors'!C98</f>
        <v>1.44</v>
      </c>
      <c r="I947" s="18">
        <f>'Limiting Factors'!D98</f>
        <v>0.19900000000000001</v>
      </c>
      <c r="J947" s="17">
        <f>'Vulnerability Mapped'!D34</f>
        <v>2</v>
      </c>
      <c r="K947" s="17">
        <f>'Vulnerability Mapped'!E34</f>
        <v>13</v>
      </c>
      <c r="L947" s="18">
        <f>'Vulnerability Mapped'!H34</f>
        <v>0.93571428599999995</v>
      </c>
      <c r="M947" s="18">
        <f t="shared" si="28"/>
        <v>0.18620714291400001</v>
      </c>
      <c r="N947" s="18">
        <f t="shared" si="29"/>
        <v>5.5862142874200001E-2</v>
      </c>
    </row>
    <row r="948" spans="1:14" ht="18" customHeight="1" x14ac:dyDescent="0.2">
      <c r="A948" s="16" t="str">
        <f>'Fish Use'!A65</f>
        <v>CC7</v>
      </c>
      <c r="B948" s="16" t="str">
        <f>'Fish Use'!B65</f>
        <v>Catherine Creek</v>
      </c>
      <c r="C948" s="16" t="str">
        <f>'Fish Use'!D65</f>
        <v>Chinook</v>
      </c>
      <c r="D948" s="16" t="str">
        <f>'Fish Use'!E65</f>
        <v>Migration</v>
      </c>
      <c r="E948" s="16" t="str">
        <f>'Vulnerability Mapped'!C42</f>
        <v>Riparian Condition</v>
      </c>
      <c r="F948" s="18">
        <f>'Fish Use'!F65</f>
        <v>1</v>
      </c>
      <c r="G948" s="18">
        <f>Population!D8</f>
        <v>0.3</v>
      </c>
      <c r="H948" s="19">
        <f>'Limiting Factors'!C92</f>
        <v>1.64</v>
      </c>
      <c r="I948" s="18">
        <f>'Limiting Factors'!D92</f>
        <v>0.24399999999999999</v>
      </c>
      <c r="J948" s="17">
        <f>'Vulnerability Mapped'!D42</f>
        <v>9</v>
      </c>
      <c r="K948" s="17">
        <f>'Vulnerability Mapped'!E42</f>
        <v>14</v>
      </c>
      <c r="L948" s="18">
        <f>'Vulnerability Mapped'!H42</f>
        <v>0.485714286</v>
      </c>
      <c r="M948" s="18">
        <f t="shared" si="28"/>
        <v>0.118514285784</v>
      </c>
      <c r="N948" s="18">
        <f t="shared" si="29"/>
        <v>3.5554285735199996E-2</v>
      </c>
    </row>
    <row r="949" spans="1:14" ht="18" customHeight="1" x14ac:dyDescent="0.2">
      <c r="A949" s="16" t="str">
        <f>'Fish Use'!A65</f>
        <v>CC7</v>
      </c>
      <c r="B949" s="16" t="str">
        <f>'Fish Use'!B65</f>
        <v>Catherine Creek</v>
      </c>
      <c r="C949" s="16" t="str">
        <f>'Fish Use'!D65</f>
        <v>Chinook</v>
      </c>
      <c r="D949" s="16" t="str">
        <f>'Fish Use'!E65</f>
        <v>Migration</v>
      </c>
      <c r="E949" s="16" t="str">
        <f>'Vulnerability Mapped'!C38</f>
        <v>Floodplain Condition</v>
      </c>
      <c r="F949" s="18">
        <f>'Fish Use'!F65</f>
        <v>1</v>
      </c>
      <c r="G949" s="18">
        <f>Population!D8</f>
        <v>0.3</v>
      </c>
      <c r="H949" s="19">
        <f>'Limiting Factors'!C93</f>
        <v>1.74</v>
      </c>
      <c r="I949" s="18">
        <f>'Limiting Factors'!D93</f>
        <v>0.26650000000000001</v>
      </c>
      <c r="J949" s="17">
        <f>'Vulnerability Mapped'!D38</f>
        <v>6</v>
      </c>
      <c r="K949" s="17">
        <f>'Vulnerability Mapped'!E38</f>
        <v>8</v>
      </c>
      <c r="L949" s="18">
        <f>'Vulnerability Mapped'!H38</f>
        <v>0.678571429</v>
      </c>
      <c r="M949" s="18">
        <f t="shared" si="28"/>
        <v>0.18083928582850001</v>
      </c>
      <c r="N949" s="18">
        <f t="shared" si="29"/>
        <v>5.4251785748550004E-2</v>
      </c>
    </row>
    <row r="950" spans="1:14" ht="18" customHeight="1" x14ac:dyDescent="0.2">
      <c r="A950" s="16" t="str">
        <f>'Fish Use'!A65</f>
        <v>CC7</v>
      </c>
      <c r="B950" s="16" t="str">
        <f>'Fish Use'!B65</f>
        <v>Catherine Creek</v>
      </c>
      <c r="C950" s="16" t="str">
        <f>'Fish Use'!D65</f>
        <v>Chinook</v>
      </c>
      <c r="D950" s="16" t="str">
        <f>'Fish Use'!E65</f>
        <v>Migration</v>
      </c>
      <c r="E950" s="16" t="str">
        <f>'Vulnerability Mapped'!C43</f>
        <v>Side Channel and Wetland Habitat</v>
      </c>
      <c r="F950" s="18">
        <f>'Fish Use'!F65</f>
        <v>1</v>
      </c>
      <c r="G950" s="18">
        <f>Population!D8</f>
        <v>0.3</v>
      </c>
      <c r="H950" s="19">
        <f>'Limiting Factors'!C94</f>
        <v>2</v>
      </c>
      <c r="I950" s="18">
        <f>'Limiting Factors'!D94</f>
        <v>0.32500000000000001</v>
      </c>
      <c r="J950" s="17">
        <f>'Vulnerability Mapped'!D43</f>
        <v>7</v>
      </c>
      <c r="K950" s="17">
        <f>'Vulnerability Mapped'!E43</f>
        <v>7</v>
      </c>
      <c r="L950" s="18">
        <f>'Vulnerability Mapped'!H43</f>
        <v>0.61428571399999998</v>
      </c>
      <c r="M950" s="18">
        <f t="shared" si="28"/>
        <v>0.19964285705000001</v>
      </c>
      <c r="N950" s="18">
        <f t="shared" si="29"/>
        <v>5.9892857115000003E-2</v>
      </c>
    </row>
    <row r="951" spans="1:14" ht="18" customHeight="1" x14ac:dyDescent="0.2">
      <c r="A951" s="16" t="str">
        <f>'Fish Use'!A65</f>
        <v>CC7</v>
      </c>
      <c r="B951" s="16" t="str">
        <f>'Fish Use'!B65</f>
        <v>Catherine Creek</v>
      </c>
      <c r="C951" s="16" t="str">
        <f>'Fish Use'!D65</f>
        <v>Chinook</v>
      </c>
      <c r="D951" s="16" t="str">
        <f>'Fish Use'!E65</f>
        <v>Migration</v>
      </c>
      <c r="E951" s="16" t="str">
        <f>'Vulnerability Mapped'!C35</f>
        <v>Channel and Habitat Structure</v>
      </c>
      <c r="F951" s="18">
        <f>'Fish Use'!F65</f>
        <v>1</v>
      </c>
      <c r="G951" s="18">
        <f>Population!D8</f>
        <v>0.3</v>
      </c>
      <c r="H951" s="19">
        <f>'Limiting Factors'!C95</f>
        <v>1.64</v>
      </c>
      <c r="I951" s="18">
        <f>'Limiting Factors'!D95</f>
        <v>0.24399999999999999</v>
      </c>
      <c r="J951" s="17">
        <f>'Vulnerability Mapped'!D35</f>
        <v>3</v>
      </c>
      <c r="K951" s="17">
        <f>'Vulnerability Mapped'!E35</f>
        <v>5</v>
      </c>
      <c r="L951" s="18">
        <f>'Vulnerability Mapped'!H35</f>
        <v>0.87142857100000004</v>
      </c>
      <c r="M951" s="18">
        <f t="shared" si="28"/>
        <v>0.21262857132400001</v>
      </c>
      <c r="N951" s="18">
        <f t="shared" si="29"/>
        <v>6.3788571397199997E-2</v>
      </c>
    </row>
    <row r="952" spans="1:14" ht="18" customHeight="1" x14ac:dyDescent="0.2">
      <c r="A952" s="16" t="str">
        <f>'Fish Use'!A65</f>
        <v>CC7</v>
      </c>
      <c r="B952" s="16" t="str">
        <f>'Fish Use'!B65</f>
        <v>Catherine Creek</v>
      </c>
      <c r="C952" s="16" t="str">
        <f>'Fish Use'!D65</f>
        <v>Chinook</v>
      </c>
      <c r="D952" s="16" t="str">
        <f>'Fish Use'!E65</f>
        <v>Migration</v>
      </c>
      <c r="E952" s="16" t="str">
        <f>'Vulnerability Mapped'!C37</f>
        <v>Decreased Water Quantity</v>
      </c>
      <c r="F952" s="18">
        <f>'Fish Use'!F65</f>
        <v>1</v>
      </c>
      <c r="G952" s="18">
        <f>Population!D8</f>
        <v>0.3</v>
      </c>
      <c r="H952" s="19">
        <f>'Limiting Factors'!C102</f>
        <v>2.88</v>
      </c>
      <c r="I952" s="18">
        <f>'Limiting Factors'!D102</f>
        <v>0.52300000000000002</v>
      </c>
      <c r="J952" s="17">
        <f>'Vulnerability Mapped'!D37</f>
        <v>2</v>
      </c>
      <c r="K952" s="17">
        <f>'Vulnerability Mapped'!E37</f>
        <v>3</v>
      </c>
      <c r="L952" s="18">
        <f>'Vulnerability Mapped'!H37</f>
        <v>0.93571428599999995</v>
      </c>
      <c r="M952" s="18">
        <f t="shared" si="28"/>
        <v>0.48937857157799997</v>
      </c>
      <c r="N952" s="18">
        <f t="shared" si="29"/>
        <v>0.14681357147339999</v>
      </c>
    </row>
    <row r="953" spans="1:14" ht="18" customHeight="1" x14ac:dyDescent="0.2">
      <c r="A953" s="16" t="str">
        <f>'Fish Use'!A65</f>
        <v>CC7</v>
      </c>
      <c r="B953" s="16" t="str">
        <f>'Fish Use'!B65</f>
        <v>Catherine Creek</v>
      </c>
      <c r="C953" s="16" t="str">
        <f>'Fish Use'!D65</f>
        <v>Chinook</v>
      </c>
      <c r="D953" s="16" t="str">
        <f>'Fish Use'!E65</f>
        <v>Migration</v>
      </c>
      <c r="E953" s="16" t="str">
        <f>'Vulnerability Mapped'!C32</f>
        <v>Altered Flow Timing</v>
      </c>
      <c r="F953" s="18">
        <f>'Fish Use'!F65</f>
        <v>1</v>
      </c>
      <c r="G953" s="18">
        <f>Population!D8</f>
        <v>0.3</v>
      </c>
      <c r="H953" s="19">
        <f>'Limiting Factors'!C103</f>
        <v>3.11</v>
      </c>
      <c r="I953" s="18">
        <f>'Limiting Factors'!D103</f>
        <v>0.57474999999999998</v>
      </c>
      <c r="J953" s="17">
        <f>'Vulnerability Mapped'!D32</f>
        <v>4</v>
      </c>
      <c r="K953" s="17">
        <f>'Vulnerability Mapped'!E32</f>
        <v>4</v>
      </c>
      <c r="L953" s="18">
        <f>'Vulnerability Mapped'!H32</f>
        <v>0.80714285699999999</v>
      </c>
      <c r="M953" s="18">
        <f t="shared" si="28"/>
        <v>0.46390535706074998</v>
      </c>
      <c r="N953" s="18">
        <f t="shared" si="29"/>
        <v>0.13917160711822499</v>
      </c>
    </row>
    <row r="954" spans="1:14" ht="18" customHeight="1" x14ac:dyDescent="0.2">
      <c r="A954" s="16" t="str">
        <f>'Fish Use'!A65</f>
        <v>CC7</v>
      </c>
      <c r="B954" s="16" t="str">
        <f>'Fish Use'!B65</f>
        <v>Catherine Creek</v>
      </c>
      <c r="C954" s="16" t="str">
        <f>'Fish Use'!D65</f>
        <v>Chinook</v>
      </c>
      <c r="D954" s="16" t="str">
        <f>'Fish Use'!E65</f>
        <v>Migration</v>
      </c>
      <c r="E954" s="16" t="str">
        <f>'Vulnerability Mapped'!C36</f>
        <v>Decreased Sediment Quantity</v>
      </c>
      <c r="F954" s="18">
        <f>'Fish Use'!F65</f>
        <v>1</v>
      </c>
      <c r="G954" s="18">
        <f>Population!D8</f>
        <v>0.3</v>
      </c>
      <c r="H954" s="19">
        <f>'Limiting Factors'!C96</f>
        <v>2.61</v>
      </c>
      <c r="I954" s="18">
        <f>'Limiting Factors'!D96</f>
        <v>0.46224999999999999</v>
      </c>
      <c r="J954" s="17">
        <f>'Vulnerability Mapped'!D36</f>
        <v>11</v>
      </c>
      <c r="K954" s="17">
        <f>'Vulnerability Mapped'!E36</f>
        <v>12</v>
      </c>
      <c r="L954" s="18">
        <f>'Vulnerability Mapped'!H36</f>
        <v>0.35714285699999998</v>
      </c>
      <c r="M954" s="18">
        <f t="shared" si="28"/>
        <v>0.16508928564824998</v>
      </c>
      <c r="N954" s="18">
        <f t="shared" si="29"/>
        <v>4.9526785694474995E-2</v>
      </c>
    </row>
    <row r="955" spans="1:14" ht="18" customHeight="1" x14ac:dyDescent="0.2">
      <c r="A955" s="16" t="str">
        <f>'Fish Use'!A65</f>
        <v>CC7</v>
      </c>
      <c r="B955" s="16" t="str">
        <f>'Fish Use'!B65</f>
        <v>Catherine Creek</v>
      </c>
      <c r="C955" s="16" t="str">
        <f>'Fish Use'!D65</f>
        <v>Chinook</v>
      </c>
      <c r="D955" s="16" t="str">
        <f>'Fish Use'!E65</f>
        <v>Migration</v>
      </c>
      <c r="E955" s="16" t="str">
        <f>'Vulnerability Mapped'!C39</f>
        <v>Increased Sediment Quantity</v>
      </c>
      <c r="F955" s="18">
        <f>'Fish Use'!F65</f>
        <v>1</v>
      </c>
      <c r="G955" s="18">
        <f>Population!D8</f>
        <v>0.3</v>
      </c>
      <c r="H955" s="19">
        <f>'Limiting Factors'!C97</f>
        <v>1.89</v>
      </c>
      <c r="I955" s="18">
        <f>'Limiting Factors'!D97</f>
        <v>0.30025000000000002</v>
      </c>
      <c r="J955" s="17">
        <f>'Vulnerability Mapped'!D39</f>
        <v>10</v>
      </c>
      <c r="K955" s="17">
        <f>'Vulnerability Mapped'!E39</f>
        <v>11</v>
      </c>
      <c r="L955" s="18">
        <f>'Vulnerability Mapped'!H39</f>
        <v>0.42142857099999997</v>
      </c>
      <c r="M955" s="18">
        <f t="shared" si="28"/>
        <v>0.12653392844274999</v>
      </c>
      <c r="N955" s="18">
        <f t="shared" si="29"/>
        <v>3.7960178532824997E-2</v>
      </c>
    </row>
    <row r="956" spans="1:14" ht="18" customHeight="1" x14ac:dyDescent="0.2">
      <c r="A956" s="16" t="str">
        <f>'Fish Use'!A65</f>
        <v>CC7</v>
      </c>
      <c r="B956" s="16" t="str">
        <f>'Fish Use'!B65</f>
        <v>Catherine Creek</v>
      </c>
      <c r="C956" s="16" t="str">
        <f>'Fish Use'!D65</f>
        <v>Chinook</v>
      </c>
      <c r="D956" s="16" t="str">
        <f>'Fish Use'!E65</f>
        <v>Migration</v>
      </c>
      <c r="E956" s="16" t="str">
        <f>'Vulnerability Mapped'!C44</f>
        <v>Summer Water Temperature</v>
      </c>
      <c r="F956" s="18">
        <f>'Fish Use'!F65</f>
        <v>1</v>
      </c>
      <c r="G956" s="18">
        <f>Population!D8</f>
        <v>0.3</v>
      </c>
      <c r="H956" s="19">
        <f>'Limiting Factors'!C104</f>
        <v>3.11</v>
      </c>
      <c r="I956" s="18">
        <f>'Limiting Factors'!D104</f>
        <v>0.57474999999999998</v>
      </c>
      <c r="J956" s="17">
        <f>'Vulnerability Mapped'!D44</f>
        <v>1</v>
      </c>
      <c r="K956" s="17">
        <f>'Vulnerability Mapped'!E44</f>
        <v>15</v>
      </c>
      <c r="L956" s="18">
        <f>'Vulnerability Mapped'!H44</f>
        <v>1</v>
      </c>
      <c r="M956" s="18">
        <f t="shared" si="28"/>
        <v>0.57474999999999998</v>
      </c>
      <c r="N956" s="18">
        <f t="shared" si="29"/>
        <v>0.17242499999999999</v>
      </c>
    </row>
    <row r="957" spans="1:14" ht="18" customHeight="1" x14ac:dyDescent="0.2">
      <c r="A957" s="16" t="str">
        <f>'Fish Use'!A65</f>
        <v>CC7</v>
      </c>
      <c r="B957" s="16" t="str">
        <f>'Fish Use'!B65</f>
        <v>Catherine Creek</v>
      </c>
      <c r="C957" s="16" t="str">
        <f>'Fish Use'!D65</f>
        <v>Chinook</v>
      </c>
      <c r="D957" s="16" t="str">
        <f>'Fish Use'!E65</f>
        <v>Migration</v>
      </c>
      <c r="E957" s="16" t="str">
        <f>'Vulnerability Mapped'!C46</f>
        <v>Winter Water Temperature</v>
      </c>
      <c r="F957" s="18">
        <f>'Fish Use'!F65</f>
        <v>1</v>
      </c>
      <c r="G957" s="18">
        <f>Population!D8</f>
        <v>0.3</v>
      </c>
      <c r="H957" s="19">
        <f>'Limiting Factors'!C105</f>
        <v>2.15</v>
      </c>
      <c r="I957" s="18">
        <f>'Limiting Factors'!D105</f>
        <v>0.35875000000000001</v>
      </c>
      <c r="J957" s="17">
        <f>'Vulnerability Mapped'!D46</f>
        <v>9</v>
      </c>
      <c r="K957" s="17">
        <f>'Vulnerability Mapped'!E46</f>
        <v>15</v>
      </c>
      <c r="L957" s="18">
        <f>'Vulnerability Mapped'!H46</f>
        <v>0.485714286</v>
      </c>
      <c r="M957" s="18">
        <f t="shared" si="28"/>
        <v>0.1742500001025</v>
      </c>
      <c r="N957" s="18">
        <f t="shared" si="29"/>
        <v>5.2275000030749995E-2</v>
      </c>
    </row>
    <row r="958" spans="1:14" ht="18" customHeight="1" x14ac:dyDescent="0.2">
      <c r="A958" s="16" t="str">
        <f>'Fish Use'!A65</f>
        <v>CC7</v>
      </c>
      <c r="B958" s="16" t="str">
        <f>'Fish Use'!B65</f>
        <v>Catherine Creek</v>
      </c>
      <c r="C958" s="16" t="str">
        <f>'Fish Use'!D65</f>
        <v>Chinook</v>
      </c>
      <c r="D958" s="16" t="str">
        <f>'Fish Use'!E65</f>
        <v>Migration</v>
      </c>
      <c r="E958" s="16" t="str">
        <f>'Vulnerability Mapped'!C45</f>
        <v>Water Quality</v>
      </c>
      <c r="F958" s="18">
        <f>'Fish Use'!F65</f>
        <v>1</v>
      </c>
      <c r="G958" s="18">
        <f>Population!D8</f>
        <v>0.3</v>
      </c>
      <c r="H958" s="19">
        <f>'Limiting Factors'!C106</f>
        <v>2.71</v>
      </c>
      <c r="I958" s="18">
        <f>'Limiting Factors'!D106</f>
        <v>0.48475000000000001</v>
      </c>
      <c r="J958" s="17">
        <f>'Vulnerability Mapped'!D45</f>
        <v>5</v>
      </c>
      <c r="K958" s="17">
        <f>'Vulnerability Mapped'!E45</f>
        <v>6</v>
      </c>
      <c r="L958" s="18">
        <f>'Vulnerability Mapped'!H45</f>
        <v>0.74285714300000005</v>
      </c>
      <c r="M958" s="18">
        <f t="shared" si="28"/>
        <v>0.36010000006925003</v>
      </c>
      <c r="N958" s="18">
        <f t="shared" si="29"/>
        <v>0.10803000002077501</v>
      </c>
    </row>
    <row r="959" spans="1:14" ht="18" customHeight="1" x14ac:dyDescent="0.2">
      <c r="A959" s="16" t="str">
        <f>'Fish Use'!A65</f>
        <v>CC7</v>
      </c>
      <c r="B959" s="16" t="str">
        <f>'Fish Use'!B65</f>
        <v>Catherine Creek</v>
      </c>
      <c r="C959" s="16" t="str">
        <f>'Fish Use'!D65</f>
        <v>Chinook</v>
      </c>
      <c r="D959" s="16" t="str">
        <f>'Fish Use'!E65</f>
        <v>Migration</v>
      </c>
      <c r="E959" s="16" t="str">
        <f>'Vulnerability Mapped'!C41</f>
        <v>Predation</v>
      </c>
      <c r="F959" s="18">
        <f>'Fish Use'!F65</f>
        <v>1</v>
      </c>
      <c r="G959" s="18">
        <f>Population!D8</f>
        <v>0.3</v>
      </c>
      <c r="H959" s="19">
        <f>'Limiting Factors'!C99</f>
        <v>1</v>
      </c>
      <c r="I959" s="18">
        <f>'Limiting Factors'!D99</f>
        <v>0.1</v>
      </c>
      <c r="J959" s="17">
        <f>'Vulnerability Mapped'!D41</f>
        <v>1</v>
      </c>
      <c r="K959" s="17">
        <f>'Vulnerability Mapped'!E41</f>
        <v>14</v>
      </c>
      <c r="L959" s="18">
        <f>'Vulnerability Mapped'!H41</f>
        <v>1</v>
      </c>
      <c r="M959" s="18">
        <f t="shared" si="28"/>
        <v>0.1</v>
      </c>
      <c r="N959" s="18">
        <f t="shared" si="29"/>
        <v>0.03</v>
      </c>
    </row>
    <row r="960" spans="1:14" ht="18" customHeight="1" x14ac:dyDescent="0.2">
      <c r="A960" s="16" t="str">
        <f>'Fish Use'!A65</f>
        <v>CC7</v>
      </c>
      <c r="B960" s="16" t="str">
        <f>'Fish Use'!B65</f>
        <v>Catherine Creek</v>
      </c>
      <c r="C960" s="16" t="str">
        <f>'Fish Use'!D65</f>
        <v>Chinook</v>
      </c>
      <c r="D960" s="16" t="str">
        <f>'Fish Use'!E65</f>
        <v>Migration</v>
      </c>
      <c r="E960" s="16" t="str">
        <f>'Vulnerability Mapped'!C33</f>
        <v>Altered Primary Productivity</v>
      </c>
      <c r="F960" s="18">
        <f>'Fish Use'!F65</f>
        <v>1</v>
      </c>
      <c r="G960" s="18">
        <f>Population!D8</f>
        <v>0.3</v>
      </c>
      <c r="H960" s="19">
        <f>'Limiting Factors'!C100</f>
        <v>1.82</v>
      </c>
      <c r="I960" s="18">
        <f>'Limiting Factors'!D100</f>
        <v>0.28449999999999998</v>
      </c>
      <c r="J960" s="17">
        <f>'Vulnerability Mapped'!D33</f>
        <v>10</v>
      </c>
      <c r="K960" s="17">
        <f>'Vulnerability Mapped'!E33</f>
        <v>13</v>
      </c>
      <c r="L960" s="18">
        <f>'Vulnerability Mapped'!H33</f>
        <v>0.42142857099999997</v>
      </c>
      <c r="M960" s="18">
        <f t="shared" si="28"/>
        <v>0.11989642844949998</v>
      </c>
      <c r="N960" s="18">
        <f t="shared" si="29"/>
        <v>3.5968928534849995E-2</v>
      </c>
    </row>
    <row r="961" spans="1:14" ht="18" customHeight="1" x14ac:dyDescent="0.2">
      <c r="A961" s="16" t="str">
        <f>'Fish Use'!A65</f>
        <v>CC7</v>
      </c>
      <c r="B961" s="16" t="str">
        <f>'Fish Use'!B65</f>
        <v>Catherine Creek</v>
      </c>
      <c r="C961" s="16" t="str">
        <f>'Fish Use'!D65</f>
        <v>Chinook</v>
      </c>
      <c r="D961" s="16" t="str">
        <f>'Fish Use'!E65</f>
        <v>Migration</v>
      </c>
      <c r="E961" s="16" t="str">
        <f>'Vulnerability Mapped'!C40</f>
        <v>Non-Native Species Interactions and Competition</v>
      </c>
      <c r="F961" s="18">
        <f>'Fish Use'!F65</f>
        <v>1</v>
      </c>
      <c r="G961" s="18">
        <f>Population!D8</f>
        <v>0.3</v>
      </c>
      <c r="H961" s="19">
        <f>'Limiting Factors'!C101</f>
        <v>1.59</v>
      </c>
      <c r="I961" s="18">
        <f>'Limiting Factors'!D101</f>
        <v>0.23275000000000001</v>
      </c>
      <c r="J961" s="17">
        <f>'Vulnerability Mapped'!D40</f>
        <v>8</v>
      </c>
      <c r="K961" s="17">
        <f>'Vulnerability Mapped'!E40</f>
        <v>12</v>
      </c>
      <c r="L961" s="18">
        <f>'Vulnerability Mapped'!H40</f>
        <v>0.55000000000000004</v>
      </c>
      <c r="M961" s="18">
        <f t="shared" si="28"/>
        <v>0.12801250000000003</v>
      </c>
      <c r="N961" s="18">
        <f t="shared" si="29"/>
        <v>3.8403750000000007E-2</v>
      </c>
    </row>
    <row r="962" spans="1:14" ht="18" customHeight="1" x14ac:dyDescent="0.2">
      <c r="A962" s="16" t="str">
        <f>'Fish Use'!A66</f>
        <v>CC7</v>
      </c>
      <c r="B962" s="16" t="str">
        <f>'Fish Use'!B66</f>
        <v>Catherine Creek</v>
      </c>
      <c r="C962" s="16" t="str">
        <f>'Fish Use'!D66</f>
        <v>Steelhead</v>
      </c>
      <c r="D962" s="16" t="str">
        <f>'Fish Use'!E66</f>
        <v>Spawning</v>
      </c>
      <c r="E962" s="16" t="str">
        <f>'Vulnerability Mapped'!C109</f>
        <v>Anthropogenic Barriers</v>
      </c>
      <c r="F962" s="18">
        <f>'Fish Use'!F66</f>
        <v>1</v>
      </c>
      <c r="G962" s="18">
        <f>Population!D3</f>
        <v>0.25</v>
      </c>
      <c r="H962" s="19">
        <f>'Limiting Factors'!C98</f>
        <v>1.44</v>
      </c>
      <c r="I962" s="18">
        <f>'Limiting Factors'!D98</f>
        <v>0.19900000000000001</v>
      </c>
      <c r="J962" s="17">
        <f>'Vulnerability Mapped'!D109</f>
        <v>15</v>
      </c>
      <c r="K962" s="17">
        <f>'Vulnerability Mapped'!E109</f>
        <v>15</v>
      </c>
      <c r="L962" s="18">
        <f>'Vulnerability Mapped'!H109</f>
        <v>0.1</v>
      </c>
      <c r="M962" s="18">
        <f t="shared" ref="M962:M1025" si="30">F962*I962*L962</f>
        <v>1.9900000000000001E-2</v>
      </c>
      <c r="N962" s="18">
        <f t="shared" ref="N962:N1025" si="31">M962*G962</f>
        <v>4.9750000000000003E-3</v>
      </c>
    </row>
    <row r="963" spans="1:14" ht="18" customHeight="1" x14ac:dyDescent="0.2">
      <c r="A963" s="16" t="str">
        <f>'Fish Use'!A66</f>
        <v>CC7</v>
      </c>
      <c r="B963" s="16" t="str">
        <f>'Fish Use'!B66</f>
        <v>Catherine Creek</v>
      </c>
      <c r="C963" s="16" t="str">
        <f>'Fish Use'!D66</f>
        <v>Steelhead</v>
      </c>
      <c r="D963" s="16" t="str">
        <f>'Fish Use'!E66</f>
        <v>Spawning</v>
      </c>
      <c r="E963" s="16" t="str">
        <f>'Vulnerability Mapped'!C117</f>
        <v>Riparian Condition</v>
      </c>
      <c r="F963" s="18">
        <f>'Fish Use'!F66</f>
        <v>1</v>
      </c>
      <c r="G963" s="18">
        <f>Population!D3</f>
        <v>0.25</v>
      </c>
      <c r="H963" s="19">
        <f>'Limiting Factors'!C92</f>
        <v>1.64</v>
      </c>
      <c r="I963" s="18">
        <f>'Limiting Factors'!D92</f>
        <v>0.24399999999999999</v>
      </c>
      <c r="J963" s="17">
        <f>'Vulnerability Mapped'!D117</f>
        <v>5</v>
      </c>
      <c r="K963" s="17">
        <f>'Vulnerability Mapped'!E117</f>
        <v>5</v>
      </c>
      <c r="L963" s="18">
        <f>'Vulnerability Mapped'!H117</f>
        <v>0.74285714300000005</v>
      </c>
      <c r="M963" s="18">
        <f t="shared" si="30"/>
        <v>0.18125714289200001</v>
      </c>
      <c r="N963" s="18">
        <f t="shared" si="31"/>
        <v>4.5314285723000003E-2</v>
      </c>
    </row>
    <row r="964" spans="1:14" ht="18" customHeight="1" x14ac:dyDescent="0.2">
      <c r="A964" s="16" t="str">
        <f>'Fish Use'!A66</f>
        <v>CC7</v>
      </c>
      <c r="B964" s="16" t="str">
        <f>'Fish Use'!B66</f>
        <v>Catherine Creek</v>
      </c>
      <c r="C964" s="16" t="str">
        <f>'Fish Use'!D66</f>
        <v>Steelhead</v>
      </c>
      <c r="D964" s="16" t="str">
        <f>'Fish Use'!E66</f>
        <v>Spawning</v>
      </c>
      <c r="E964" s="16" t="str">
        <f>'Vulnerability Mapped'!C113</f>
        <v>Floodplain Condition</v>
      </c>
      <c r="F964" s="18">
        <f>'Fish Use'!F66</f>
        <v>1</v>
      </c>
      <c r="G964" s="18">
        <f>Population!D3</f>
        <v>0.25</v>
      </c>
      <c r="H964" s="19">
        <f>'Limiting Factors'!C93</f>
        <v>1.74</v>
      </c>
      <c r="I964" s="18">
        <f>'Limiting Factors'!D93</f>
        <v>0.26650000000000001</v>
      </c>
      <c r="J964" s="17">
        <f>'Vulnerability Mapped'!D113</f>
        <v>3</v>
      </c>
      <c r="K964" s="17">
        <f>'Vulnerability Mapped'!E113</f>
        <v>3</v>
      </c>
      <c r="L964" s="18">
        <f>'Vulnerability Mapped'!H113</f>
        <v>0.87142857100000004</v>
      </c>
      <c r="M964" s="18">
        <f t="shared" si="30"/>
        <v>0.23223571417150002</v>
      </c>
      <c r="N964" s="18">
        <f t="shared" si="31"/>
        <v>5.8058928542875005E-2</v>
      </c>
    </row>
    <row r="965" spans="1:14" ht="18" customHeight="1" x14ac:dyDescent="0.2">
      <c r="A965" s="16" t="str">
        <f>'Fish Use'!A66</f>
        <v>CC7</v>
      </c>
      <c r="B965" s="16" t="str">
        <f>'Fish Use'!B66</f>
        <v>Catherine Creek</v>
      </c>
      <c r="C965" s="16" t="str">
        <f>'Fish Use'!D66</f>
        <v>Steelhead</v>
      </c>
      <c r="D965" s="16" t="str">
        <f>'Fish Use'!E66</f>
        <v>Spawning</v>
      </c>
      <c r="E965" s="16" t="str">
        <f>'Vulnerability Mapped'!C118</f>
        <v>Side Channel and Wetland Habitat</v>
      </c>
      <c r="F965" s="18">
        <f>'Fish Use'!F66</f>
        <v>1</v>
      </c>
      <c r="G965" s="18">
        <f>Population!D3</f>
        <v>0.25</v>
      </c>
      <c r="H965" s="19">
        <f>'Limiting Factors'!C94</f>
        <v>2</v>
      </c>
      <c r="I965" s="18">
        <f>'Limiting Factors'!D94</f>
        <v>0.32500000000000001</v>
      </c>
      <c r="J965" s="17">
        <f>'Vulnerability Mapped'!D118</f>
        <v>2</v>
      </c>
      <c r="K965" s="17">
        <f>'Vulnerability Mapped'!E118</f>
        <v>2</v>
      </c>
      <c r="L965" s="18">
        <f>'Vulnerability Mapped'!H118</f>
        <v>0.93571428599999995</v>
      </c>
      <c r="M965" s="18">
        <f t="shared" si="30"/>
        <v>0.30410714295000002</v>
      </c>
      <c r="N965" s="18">
        <f t="shared" si="31"/>
        <v>7.6026785737500005E-2</v>
      </c>
    </row>
    <row r="966" spans="1:14" ht="18" customHeight="1" x14ac:dyDescent="0.2">
      <c r="A966" s="16" t="str">
        <f>'Fish Use'!A66</f>
        <v>CC7</v>
      </c>
      <c r="B966" s="16" t="str">
        <f>'Fish Use'!B66</f>
        <v>Catherine Creek</v>
      </c>
      <c r="C966" s="16" t="str">
        <f>'Fish Use'!D66</f>
        <v>Steelhead</v>
      </c>
      <c r="D966" s="16" t="str">
        <f>'Fish Use'!E66</f>
        <v>Spawning</v>
      </c>
      <c r="E966" s="16" t="str">
        <f>'Vulnerability Mapped'!C110</f>
        <v>Channel and Habitat Structure</v>
      </c>
      <c r="F966" s="18">
        <f>'Fish Use'!F66</f>
        <v>1</v>
      </c>
      <c r="G966" s="18">
        <f>Population!D3</f>
        <v>0.25</v>
      </c>
      <c r="H966" s="19">
        <f>'Limiting Factors'!C95</f>
        <v>1.64</v>
      </c>
      <c r="I966" s="18">
        <f>'Limiting Factors'!D95</f>
        <v>0.24399999999999999</v>
      </c>
      <c r="J966" s="17">
        <f>'Vulnerability Mapped'!D110</f>
        <v>1</v>
      </c>
      <c r="K966" s="17">
        <f>'Vulnerability Mapped'!E110</f>
        <v>1</v>
      </c>
      <c r="L966" s="18">
        <f>'Vulnerability Mapped'!H110</f>
        <v>1</v>
      </c>
      <c r="M966" s="18">
        <f t="shared" si="30"/>
        <v>0.24399999999999999</v>
      </c>
      <c r="N966" s="18">
        <f t="shared" si="31"/>
        <v>6.0999999999999999E-2</v>
      </c>
    </row>
    <row r="967" spans="1:14" ht="18" customHeight="1" x14ac:dyDescent="0.2">
      <c r="A967" s="16" t="str">
        <f>'Fish Use'!A66</f>
        <v>CC7</v>
      </c>
      <c r="B967" s="16" t="str">
        <f>'Fish Use'!B66</f>
        <v>Catherine Creek</v>
      </c>
      <c r="C967" s="16" t="str">
        <f>'Fish Use'!D66</f>
        <v>Steelhead</v>
      </c>
      <c r="D967" s="16" t="str">
        <f>'Fish Use'!E66</f>
        <v>Spawning</v>
      </c>
      <c r="E967" s="16" t="str">
        <f>'Vulnerability Mapped'!C112</f>
        <v>Decreased Water Quantity</v>
      </c>
      <c r="F967" s="18">
        <f>'Fish Use'!F66</f>
        <v>1</v>
      </c>
      <c r="G967" s="18">
        <f>Population!D3</f>
        <v>0.25</v>
      </c>
      <c r="H967" s="19">
        <f>'Limiting Factors'!C102</f>
        <v>2.88</v>
      </c>
      <c r="I967" s="18">
        <f>'Limiting Factors'!D102</f>
        <v>0.52300000000000002</v>
      </c>
      <c r="J967" s="17">
        <f>'Vulnerability Mapped'!D112</f>
        <v>9</v>
      </c>
      <c r="K967" s="17">
        <f>'Vulnerability Mapped'!E112</f>
        <v>9</v>
      </c>
      <c r="L967" s="18">
        <f>'Vulnerability Mapped'!H112</f>
        <v>0.485714286</v>
      </c>
      <c r="M967" s="18">
        <f t="shared" si="30"/>
        <v>0.25402857157800002</v>
      </c>
      <c r="N967" s="18">
        <f t="shared" si="31"/>
        <v>6.3507142894500004E-2</v>
      </c>
    </row>
    <row r="968" spans="1:14" ht="18" customHeight="1" x14ac:dyDescent="0.2">
      <c r="A968" s="16" t="str">
        <f>'Fish Use'!A66</f>
        <v>CC7</v>
      </c>
      <c r="B968" s="16" t="str">
        <f>'Fish Use'!B66</f>
        <v>Catherine Creek</v>
      </c>
      <c r="C968" s="16" t="str">
        <f>'Fish Use'!D66</f>
        <v>Steelhead</v>
      </c>
      <c r="D968" s="16" t="str">
        <f>'Fish Use'!E66</f>
        <v>Spawning</v>
      </c>
      <c r="E968" s="16" t="str">
        <f>'Vulnerability Mapped'!C107</f>
        <v>Altered Flow Timing</v>
      </c>
      <c r="F968" s="18">
        <f>'Fish Use'!F66</f>
        <v>1</v>
      </c>
      <c r="G968" s="18">
        <f>Population!D3</f>
        <v>0.25</v>
      </c>
      <c r="H968" s="19">
        <f>'Limiting Factors'!C103</f>
        <v>3.11</v>
      </c>
      <c r="I968" s="18">
        <f>'Limiting Factors'!D103</f>
        <v>0.57474999999999998</v>
      </c>
      <c r="J968" s="17">
        <f>'Vulnerability Mapped'!D107</f>
        <v>6</v>
      </c>
      <c r="K968" s="17">
        <f>'Vulnerability Mapped'!E107</f>
        <v>6</v>
      </c>
      <c r="L968" s="18">
        <f>'Vulnerability Mapped'!H107</f>
        <v>0.678571429</v>
      </c>
      <c r="M968" s="18">
        <f t="shared" si="30"/>
        <v>0.39000892881775001</v>
      </c>
      <c r="N968" s="18">
        <f t="shared" si="31"/>
        <v>9.7502232204437503E-2</v>
      </c>
    </row>
    <row r="969" spans="1:14" ht="18" customHeight="1" x14ac:dyDescent="0.2">
      <c r="A969" s="16" t="str">
        <f>'Fish Use'!A66</f>
        <v>CC7</v>
      </c>
      <c r="B969" s="16" t="str">
        <f>'Fish Use'!B66</f>
        <v>Catherine Creek</v>
      </c>
      <c r="C969" s="16" t="str">
        <f>'Fish Use'!D66</f>
        <v>Steelhead</v>
      </c>
      <c r="D969" s="16" t="str">
        <f>'Fish Use'!E66</f>
        <v>Spawning</v>
      </c>
      <c r="E969" s="16" t="str">
        <f>'Vulnerability Mapped'!C111</f>
        <v>Decreased Sediment Quantity</v>
      </c>
      <c r="F969" s="18">
        <f>'Fish Use'!F66</f>
        <v>1</v>
      </c>
      <c r="G969" s="18">
        <f>Population!D3</f>
        <v>0.25</v>
      </c>
      <c r="H969" s="19">
        <f>'Limiting Factors'!C96</f>
        <v>2.61</v>
      </c>
      <c r="I969" s="18">
        <f>'Limiting Factors'!D96</f>
        <v>0.46224999999999999</v>
      </c>
      <c r="J969" s="17">
        <f>'Vulnerability Mapped'!D111</f>
        <v>4</v>
      </c>
      <c r="K969" s="17">
        <f>'Vulnerability Mapped'!E111</f>
        <v>4</v>
      </c>
      <c r="L969" s="18">
        <f>'Vulnerability Mapped'!H111</f>
        <v>0.80714285699999999</v>
      </c>
      <c r="M969" s="18">
        <f t="shared" si="30"/>
        <v>0.37310178564824997</v>
      </c>
      <c r="N969" s="18">
        <f t="shared" si="31"/>
        <v>9.3275446412062493E-2</v>
      </c>
    </row>
    <row r="970" spans="1:14" ht="18" customHeight="1" x14ac:dyDescent="0.2">
      <c r="A970" s="16" t="str">
        <f>'Fish Use'!A66</f>
        <v>CC7</v>
      </c>
      <c r="B970" s="16" t="str">
        <f>'Fish Use'!B66</f>
        <v>Catherine Creek</v>
      </c>
      <c r="C970" s="16" t="str">
        <f>'Fish Use'!D66</f>
        <v>Steelhead</v>
      </c>
      <c r="D970" s="16" t="str">
        <f>'Fish Use'!E66</f>
        <v>Spawning</v>
      </c>
      <c r="E970" s="16" t="str">
        <f>'Vulnerability Mapped'!C114</f>
        <v>Increased Sediment Quantity</v>
      </c>
      <c r="F970" s="18">
        <f>'Fish Use'!F66</f>
        <v>1</v>
      </c>
      <c r="G970" s="18">
        <f>Population!D3</f>
        <v>0.25</v>
      </c>
      <c r="H970" s="19">
        <f>'Limiting Factors'!C97</f>
        <v>1.89</v>
      </c>
      <c r="I970" s="18">
        <f>'Limiting Factors'!D97</f>
        <v>0.30025000000000002</v>
      </c>
      <c r="J970" s="17">
        <f>'Vulnerability Mapped'!D114</f>
        <v>10</v>
      </c>
      <c r="K970" s="17">
        <f>'Vulnerability Mapped'!E114</f>
        <v>10</v>
      </c>
      <c r="L970" s="18">
        <f>'Vulnerability Mapped'!H114</f>
        <v>0.42142857099999997</v>
      </c>
      <c r="M970" s="18">
        <f t="shared" si="30"/>
        <v>0.12653392844274999</v>
      </c>
      <c r="N970" s="18">
        <f t="shared" si="31"/>
        <v>3.1633482110687498E-2</v>
      </c>
    </row>
    <row r="971" spans="1:14" ht="18" customHeight="1" x14ac:dyDescent="0.2">
      <c r="A971" s="16" t="str">
        <f>'Fish Use'!A66</f>
        <v>CC7</v>
      </c>
      <c r="B971" s="16" t="str">
        <f>'Fish Use'!B66</f>
        <v>Catherine Creek</v>
      </c>
      <c r="C971" s="16" t="str">
        <f>'Fish Use'!D66</f>
        <v>Steelhead</v>
      </c>
      <c r="D971" s="16" t="str">
        <f>'Fish Use'!E66</f>
        <v>Spawning</v>
      </c>
      <c r="E971" s="16" t="str">
        <f>'Vulnerability Mapped'!C119</f>
        <v>Summer Water Temperature</v>
      </c>
      <c r="F971" s="18">
        <f>'Fish Use'!F66</f>
        <v>1</v>
      </c>
      <c r="G971" s="18">
        <f>Population!D3</f>
        <v>0.25</v>
      </c>
      <c r="H971" s="19">
        <f>'Limiting Factors'!C104</f>
        <v>3.11</v>
      </c>
      <c r="I971" s="18">
        <f>'Limiting Factors'!D104</f>
        <v>0.57474999999999998</v>
      </c>
      <c r="J971" s="17">
        <f>'Vulnerability Mapped'!D119</f>
        <v>11</v>
      </c>
      <c r="K971" s="17">
        <f>'Vulnerability Mapped'!E119</f>
        <v>11</v>
      </c>
      <c r="L971" s="18">
        <f>'Vulnerability Mapped'!H119</f>
        <v>0.35714285699999998</v>
      </c>
      <c r="M971" s="18">
        <f t="shared" si="30"/>
        <v>0.20526785706074999</v>
      </c>
      <c r="N971" s="18">
        <f t="shared" si="31"/>
        <v>5.1316964265187497E-2</v>
      </c>
    </row>
    <row r="972" spans="1:14" ht="18" customHeight="1" x14ac:dyDescent="0.2">
      <c r="A972" s="16" t="str">
        <f>'Fish Use'!A66</f>
        <v>CC7</v>
      </c>
      <c r="B972" s="16" t="str">
        <f>'Fish Use'!B66</f>
        <v>Catherine Creek</v>
      </c>
      <c r="C972" s="16" t="str">
        <f>'Fish Use'!D66</f>
        <v>Steelhead</v>
      </c>
      <c r="D972" s="16" t="str">
        <f>'Fish Use'!E66</f>
        <v>Spawning</v>
      </c>
      <c r="E972" s="16" t="str">
        <f>'Vulnerability Mapped'!C121</f>
        <v>Winter Water Temperature</v>
      </c>
      <c r="F972" s="18">
        <f>'Fish Use'!F66</f>
        <v>1</v>
      </c>
      <c r="G972" s="18">
        <f>Population!D3</f>
        <v>0.25</v>
      </c>
      <c r="H972" s="19">
        <f>'Limiting Factors'!C105</f>
        <v>2.15</v>
      </c>
      <c r="I972" s="18">
        <f>'Limiting Factors'!D105</f>
        <v>0.35875000000000001</v>
      </c>
      <c r="J972" s="17">
        <f>'Vulnerability Mapped'!D121</f>
        <v>7</v>
      </c>
      <c r="K972" s="17">
        <f>'Vulnerability Mapped'!E121</f>
        <v>7</v>
      </c>
      <c r="L972" s="18">
        <f>'Vulnerability Mapped'!H121</f>
        <v>0.61428571399999998</v>
      </c>
      <c r="M972" s="18">
        <f t="shared" si="30"/>
        <v>0.22037499989750001</v>
      </c>
      <c r="N972" s="18">
        <f t="shared" si="31"/>
        <v>5.5093749974375002E-2</v>
      </c>
    </row>
    <row r="973" spans="1:14" ht="18" customHeight="1" x14ac:dyDescent="0.2">
      <c r="A973" s="16" t="str">
        <f>'Fish Use'!A66</f>
        <v>CC7</v>
      </c>
      <c r="B973" s="16" t="str">
        <f>'Fish Use'!B66</f>
        <v>Catherine Creek</v>
      </c>
      <c r="C973" s="16" t="str">
        <f>'Fish Use'!D66</f>
        <v>Steelhead</v>
      </c>
      <c r="D973" s="16" t="str">
        <f>'Fish Use'!E66</f>
        <v>Spawning</v>
      </c>
      <c r="E973" s="16" t="str">
        <f>'Vulnerability Mapped'!C120</f>
        <v>Water Quality</v>
      </c>
      <c r="F973" s="18">
        <f>'Fish Use'!F66</f>
        <v>1</v>
      </c>
      <c r="G973" s="18">
        <f>Population!D3</f>
        <v>0.25</v>
      </c>
      <c r="H973" s="19">
        <f>'Limiting Factors'!C106</f>
        <v>2.71</v>
      </c>
      <c r="I973" s="18">
        <f>'Limiting Factors'!D106</f>
        <v>0.48475000000000001</v>
      </c>
      <c r="J973" s="17">
        <f>'Vulnerability Mapped'!D120</f>
        <v>8</v>
      </c>
      <c r="K973" s="17">
        <f>'Vulnerability Mapped'!E120</f>
        <v>8</v>
      </c>
      <c r="L973" s="18">
        <f>'Vulnerability Mapped'!H120</f>
        <v>0.55000000000000004</v>
      </c>
      <c r="M973" s="18">
        <f t="shared" si="30"/>
        <v>0.26661250000000003</v>
      </c>
      <c r="N973" s="18">
        <f t="shared" si="31"/>
        <v>6.6653125000000008E-2</v>
      </c>
    </row>
    <row r="974" spans="1:14" ht="18" customHeight="1" x14ac:dyDescent="0.2">
      <c r="A974" s="16" t="str">
        <f>'Fish Use'!A66</f>
        <v>CC7</v>
      </c>
      <c r="B974" s="16" t="str">
        <f>'Fish Use'!B66</f>
        <v>Catherine Creek</v>
      </c>
      <c r="C974" s="16" t="str">
        <f>'Fish Use'!D66</f>
        <v>Steelhead</v>
      </c>
      <c r="D974" s="16" t="str">
        <f>'Fish Use'!E66</f>
        <v>Spawning</v>
      </c>
      <c r="E974" s="16" t="str">
        <f>'Vulnerability Mapped'!C116</f>
        <v>Predation</v>
      </c>
      <c r="F974" s="18">
        <f>'Fish Use'!F66</f>
        <v>1</v>
      </c>
      <c r="G974" s="18">
        <f>Population!D3</f>
        <v>0.25</v>
      </c>
      <c r="H974" s="19">
        <f>'Limiting Factors'!C99</f>
        <v>1</v>
      </c>
      <c r="I974" s="18">
        <f>'Limiting Factors'!D99</f>
        <v>0.1</v>
      </c>
      <c r="J974" s="17">
        <f>'Vulnerability Mapped'!D116</f>
        <v>12</v>
      </c>
      <c r="K974" s="17">
        <f>'Vulnerability Mapped'!E116</f>
        <v>12</v>
      </c>
      <c r="L974" s="18">
        <f>'Vulnerability Mapped'!H116</f>
        <v>0.29285714299999999</v>
      </c>
      <c r="M974" s="18">
        <f t="shared" si="30"/>
        <v>2.9285714300000001E-2</v>
      </c>
      <c r="N974" s="18">
        <f t="shared" si="31"/>
        <v>7.3214285750000004E-3</v>
      </c>
    </row>
    <row r="975" spans="1:14" ht="18" customHeight="1" x14ac:dyDescent="0.2">
      <c r="A975" s="16" t="str">
        <f>'Fish Use'!A66</f>
        <v>CC7</v>
      </c>
      <c r="B975" s="16" t="str">
        <f>'Fish Use'!B66</f>
        <v>Catherine Creek</v>
      </c>
      <c r="C975" s="16" t="str">
        <f>'Fish Use'!D66</f>
        <v>Steelhead</v>
      </c>
      <c r="D975" s="16" t="str">
        <f>'Fish Use'!E66</f>
        <v>Spawning</v>
      </c>
      <c r="E975" s="16" t="str">
        <f>'Vulnerability Mapped'!C108</f>
        <v>Altered Primary Productivity</v>
      </c>
      <c r="F975" s="18">
        <f>'Fish Use'!F66</f>
        <v>1</v>
      </c>
      <c r="G975" s="18">
        <f>Population!D3</f>
        <v>0.25</v>
      </c>
      <c r="H975" s="19">
        <f>'Limiting Factors'!C100</f>
        <v>1.82</v>
      </c>
      <c r="I975" s="18">
        <f>'Limiting Factors'!D100</f>
        <v>0.28449999999999998</v>
      </c>
      <c r="J975" s="17">
        <f>'Vulnerability Mapped'!D108</f>
        <v>13</v>
      </c>
      <c r="K975" s="17">
        <f>'Vulnerability Mapped'!E108</f>
        <v>13</v>
      </c>
      <c r="L975" s="18">
        <f>'Vulnerability Mapped'!H108</f>
        <v>0.22857142899999999</v>
      </c>
      <c r="M975" s="18">
        <f t="shared" si="30"/>
        <v>6.5028571550499986E-2</v>
      </c>
      <c r="N975" s="18">
        <f t="shared" si="31"/>
        <v>1.6257142887624997E-2</v>
      </c>
    </row>
    <row r="976" spans="1:14" ht="18" customHeight="1" x14ac:dyDescent="0.2">
      <c r="A976" s="16" t="str">
        <f>'Fish Use'!A66</f>
        <v>CC7</v>
      </c>
      <c r="B976" s="16" t="str">
        <f>'Fish Use'!B66</f>
        <v>Catherine Creek</v>
      </c>
      <c r="C976" s="16" t="str">
        <f>'Fish Use'!D66</f>
        <v>Steelhead</v>
      </c>
      <c r="D976" s="16" t="str">
        <f>'Fish Use'!E66</f>
        <v>Spawning</v>
      </c>
      <c r="E976" s="16" t="str">
        <f>'Vulnerability Mapped'!C115</f>
        <v>Non-Native Species Interactions and Competition</v>
      </c>
      <c r="F976" s="18">
        <f>'Fish Use'!F66</f>
        <v>1</v>
      </c>
      <c r="G976" s="18">
        <f>Population!D3</f>
        <v>0.25</v>
      </c>
      <c r="H976" s="19">
        <f>'Limiting Factors'!C101</f>
        <v>1.59</v>
      </c>
      <c r="I976" s="18">
        <f>'Limiting Factors'!D101</f>
        <v>0.23275000000000001</v>
      </c>
      <c r="J976" s="17">
        <f>'Vulnerability Mapped'!D115</f>
        <v>14</v>
      </c>
      <c r="K976" s="17">
        <f>'Vulnerability Mapped'!E115</f>
        <v>14</v>
      </c>
      <c r="L976" s="18">
        <f>'Vulnerability Mapped'!H115</f>
        <v>0.164285714</v>
      </c>
      <c r="M976" s="18">
        <f t="shared" si="30"/>
        <v>3.8237499933500001E-2</v>
      </c>
      <c r="N976" s="18">
        <f t="shared" si="31"/>
        <v>9.5593749833750002E-3</v>
      </c>
    </row>
    <row r="977" spans="1:14" ht="18" customHeight="1" x14ac:dyDescent="0.2">
      <c r="A977" s="16" t="str">
        <f>'Fish Use'!A67</f>
        <v>CC7</v>
      </c>
      <c r="B977" s="16" t="str">
        <f>'Fish Use'!B67</f>
        <v>Catherine Creek</v>
      </c>
      <c r="C977" s="16" t="str">
        <f>'Fish Use'!D67</f>
        <v>Steelhead</v>
      </c>
      <c r="D977" s="16" t="str">
        <f>'Fish Use'!E67</f>
        <v>Winter Rearing</v>
      </c>
      <c r="E977" s="16" t="str">
        <f>'Vulnerability Mapped'!C139</f>
        <v>Anthropogenic Barriers</v>
      </c>
      <c r="F977" s="18">
        <f>'Fish Use'!F67</f>
        <v>1</v>
      </c>
      <c r="G977" s="18">
        <f>Population!D7</f>
        <v>0.25</v>
      </c>
      <c r="H977" s="19">
        <f>'Limiting Factors'!C98</f>
        <v>1.44</v>
      </c>
      <c r="I977" s="18">
        <f>'Limiting Factors'!D98</f>
        <v>0.19900000000000001</v>
      </c>
      <c r="J977" s="17">
        <f>'Vulnerability Mapped'!D139</f>
        <v>14</v>
      </c>
      <c r="K977" s="17">
        <f>'Vulnerability Mapped'!E139</f>
        <v>14</v>
      </c>
      <c r="L977" s="18">
        <f>'Vulnerability Mapped'!H139</f>
        <v>0.164285714</v>
      </c>
      <c r="M977" s="18">
        <f t="shared" si="30"/>
        <v>3.2692857086000005E-2</v>
      </c>
      <c r="N977" s="18">
        <f t="shared" si="31"/>
        <v>8.1732142715000011E-3</v>
      </c>
    </row>
    <row r="978" spans="1:14" ht="18" customHeight="1" x14ac:dyDescent="0.2">
      <c r="A978" s="16" t="str">
        <f>'Fish Use'!A67</f>
        <v>CC7</v>
      </c>
      <c r="B978" s="16" t="str">
        <f>'Fish Use'!B67</f>
        <v>Catherine Creek</v>
      </c>
      <c r="C978" s="16" t="str">
        <f>'Fish Use'!D67</f>
        <v>Steelhead</v>
      </c>
      <c r="D978" s="16" t="str">
        <f>'Fish Use'!E67</f>
        <v>Winter Rearing</v>
      </c>
      <c r="E978" s="16" t="str">
        <f>'Vulnerability Mapped'!C147</f>
        <v>Riparian Condition</v>
      </c>
      <c r="F978" s="18">
        <f>'Fish Use'!F67</f>
        <v>1</v>
      </c>
      <c r="G978" s="18">
        <f>Population!D7</f>
        <v>0.25</v>
      </c>
      <c r="H978" s="19">
        <f>'Limiting Factors'!C92</f>
        <v>1.64</v>
      </c>
      <c r="I978" s="18">
        <f>'Limiting Factors'!D92</f>
        <v>0.24399999999999999</v>
      </c>
      <c r="J978" s="17">
        <f>'Vulnerability Mapped'!D147</f>
        <v>5</v>
      </c>
      <c r="K978" s="17">
        <f>'Vulnerability Mapped'!E147</f>
        <v>5</v>
      </c>
      <c r="L978" s="18">
        <f>'Vulnerability Mapped'!H147</f>
        <v>0.74285714300000005</v>
      </c>
      <c r="M978" s="18">
        <f t="shared" si="30"/>
        <v>0.18125714289200001</v>
      </c>
      <c r="N978" s="18">
        <f t="shared" si="31"/>
        <v>4.5314285723000003E-2</v>
      </c>
    </row>
    <row r="979" spans="1:14" ht="18" customHeight="1" x14ac:dyDescent="0.2">
      <c r="A979" s="16" t="str">
        <f>'Fish Use'!A67</f>
        <v>CC7</v>
      </c>
      <c r="B979" s="16" t="str">
        <f>'Fish Use'!B67</f>
        <v>Catherine Creek</v>
      </c>
      <c r="C979" s="16" t="str">
        <f>'Fish Use'!D67</f>
        <v>Steelhead</v>
      </c>
      <c r="D979" s="16" t="str">
        <f>'Fish Use'!E67</f>
        <v>Winter Rearing</v>
      </c>
      <c r="E979" s="16" t="str">
        <f>'Vulnerability Mapped'!C143</f>
        <v>Floodplain Condition</v>
      </c>
      <c r="F979" s="18">
        <f>'Fish Use'!F67</f>
        <v>1</v>
      </c>
      <c r="G979" s="18">
        <f>Population!D7</f>
        <v>0.25</v>
      </c>
      <c r="H979" s="19">
        <f>'Limiting Factors'!C93</f>
        <v>1.74</v>
      </c>
      <c r="I979" s="18">
        <f>'Limiting Factors'!D93</f>
        <v>0.26650000000000001</v>
      </c>
      <c r="J979" s="17">
        <f>'Vulnerability Mapped'!D143</f>
        <v>4</v>
      </c>
      <c r="K979" s="17">
        <f>'Vulnerability Mapped'!E143</f>
        <v>4</v>
      </c>
      <c r="L979" s="18">
        <f>'Vulnerability Mapped'!H143</f>
        <v>0.80714285699999999</v>
      </c>
      <c r="M979" s="18">
        <f t="shared" si="30"/>
        <v>0.21510357139050001</v>
      </c>
      <c r="N979" s="18">
        <f t="shared" si="31"/>
        <v>5.3775892847625004E-2</v>
      </c>
    </row>
    <row r="980" spans="1:14" ht="18" customHeight="1" x14ac:dyDescent="0.2">
      <c r="A980" s="16" t="str">
        <f>'Fish Use'!A67</f>
        <v>CC7</v>
      </c>
      <c r="B980" s="16" t="str">
        <f>'Fish Use'!B67</f>
        <v>Catherine Creek</v>
      </c>
      <c r="C980" s="16" t="str">
        <f>'Fish Use'!D67</f>
        <v>Steelhead</v>
      </c>
      <c r="D980" s="16" t="str">
        <f>'Fish Use'!E67</f>
        <v>Winter Rearing</v>
      </c>
      <c r="E980" s="16" t="str">
        <f>'Vulnerability Mapped'!C148</f>
        <v>Side Channel and Wetland Habitat</v>
      </c>
      <c r="F980" s="18">
        <f>'Fish Use'!F67</f>
        <v>1</v>
      </c>
      <c r="G980" s="18">
        <f>Population!D7</f>
        <v>0.25</v>
      </c>
      <c r="H980" s="19">
        <f>'Limiting Factors'!C94</f>
        <v>2</v>
      </c>
      <c r="I980" s="18">
        <f>'Limiting Factors'!D94</f>
        <v>0.32500000000000001</v>
      </c>
      <c r="J980" s="17">
        <f>'Vulnerability Mapped'!D148</f>
        <v>3</v>
      </c>
      <c r="K980" s="17">
        <f>'Vulnerability Mapped'!E148</f>
        <v>3</v>
      </c>
      <c r="L980" s="18">
        <f>'Vulnerability Mapped'!H148</f>
        <v>0.87142857100000004</v>
      </c>
      <c r="M980" s="18">
        <f t="shared" si="30"/>
        <v>0.283214285575</v>
      </c>
      <c r="N980" s="18">
        <f t="shared" si="31"/>
        <v>7.0803571393750001E-2</v>
      </c>
    </row>
    <row r="981" spans="1:14" ht="18" customHeight="1" x14ac:dyDescent="0.2">
      <c r="A981" s="16" t="str">
        <f>'Fish Use'!A67</f>
        <v>CC7</v>
      </c>
      <c r="B981" s="16" t="str">
        <f>'Fish Use'!B67</f>
        <v>Catherine Creek</v>
      </c>
      <c r="C981" s="16" t="str">
        <f>'Fish Use'!D67</f>
        <v>Steelhead</v>
      </c>
      <c r="D981" s="16" t="str">
        <f>'Fish Use'!E67</f>
        <v>Winter Rearing</v>
      </c>
      <c r="E981" s="16" t="str">
        <f>'Vulnerability Mapped'!C140</f>
        <v>Channel and Habitat Structure</v>
      </c>
      <c r="F981" s="18">
        <f>'Fish Use'!F67</f>
        <v>1</v>
      </c>
      <c r="G981" s="18">
        <f>Population!D7</f>
        <v>0.25</v>
      </c>
      <c r="H981" s="19">
        <f>'Limiting Factors'!C95</f>
        <v>1.64</v>
      </c>
      <c r="I981" s="18">
        <f>'Limiting Factors'!D95</f>
        <v>0.24399999999999999</v>
      </c>
      <c r="J981" s="17">
        <f>'Vulnerability Mapped'!D140</f>
        <v>2</v>
      </c>
      <c r="K981" s="17">
        <f>'Vulnerability Mapped'!E140</f>
        <v>2</v>
      </c>
      <c r="L981" s="18">
        <f>'Vulnerability Mapped'!H140</f>
        <v>0.93571428599999995</v>
      </c>
      <c r="M981" s="18">
        <f t="shared" si="30"/>
        <v>0.22831428578399998</v>
      </c>
      <c r="N981" s="18">
        <f t="shared" si="31"/>
        <v>5.7078571445999995E-2</v>
      </c>
    </row>
    <row r="982" spans="1:14" ht="18" customHeight="1" x14ac:dyDescent="0.2">
      <c r="A982" s="16" t="str">
        <f>'Fish Use'!A67</f>
        <v>CC7</v>
      </c>
      <c r="B982" s="16" t="str">
        <f>'Fish Use'!B67</f>
        <v>Catherine Creek</v>
      </c>
      <c r="C982" s="16" t="str">
        <f>'Fish Use'!D67</f>
        <v>Steelhead</v>
      </c>
      <c r="D982" s="16" t="str">
        <f>'Fish Use'!E67</f>
        <v>Winter Rearing</v>
      </c>
      <c r="E982" s="16" t="str">
        <f>'Vulnerability Mapped'!C142</f>
        <v>Decreased Water Quantity</v>
      </c>
      <c r="F982" s="18">
        <f>'Fish Use'!F67</f>
        <v>1</v>
      </c>
      <c r="G982" s="18">
        <f>Population!D7</f>
        <v>0.25</v>
      </c>
      <c r="H982" s="19">
        <f>'Limiting Factors'!C102</f>
        <v>2.88</v>
      </c>
      <c r="I982" s="18">
        <f>'Limiting Factors'!D102</f>
        <v>0.52300000000000002</v>
      </c>
      <c r="J982" s="17">
        <f>'Vulnerability Mapped'!D142</f>
        <v>7</v>
      </c>
      <c r="K982" s="17">
        <f>'Vulnerability Mapped'!E142</f>
        <v>7</v>
      </c>
      <c r="L982" s="18">
        <f>'Vulnerability Mapped'!H142</f>
        <v>0.61428571399999998</v>
      </c>
      <c r="M982" s="18">
        <f t="shared" si="30"/>
        <v>0.32127142842200002</v>
      </c>
      <c r="N982" s="18">
        <f t="shared" si="31"/>
        <v>8.0317857105500004E-2</v>
      </c>
    </row>
    <row r="983" spans="1:14" ht="18" customHeight="1" x14ac:dyDescent="0.2">
      <c r="A983" s="16" t="str">
        <f>'Fish Use'!A67</f>
        <v>CC7</v>
      </c>
      <c r="B983" s="16" t="str">
        <f>'Fish Use'!B67</f>
        <v>Catherine Creek</v>
      </c>
      <c r="C983" s="16" t="str">
        <f>'Fish Use'!D67</f>
        <v>Steelhead</v>
      </c>
      <c r="D983" s="16" t="str">
        <f>'Fish Use'!E67</f>
        <v>Winter Rearing</v>
      </c>
      <c r="E983" s="16" t="str">
        <f>'Vulnerability Mapped'!C137</f>
        <v>Altered Flow Timing</v>
      </c>
      <c r="F983" s="18">
        <f>'Fish Use'!F67</f>
        <v>1</v>
      </c>
      <c r="G983" s="18">
        <f>Population!D7</f>
        <v>0.25</v>
      </c>
      <c r="H983" s="19">
        <f>'Limiting Factors'!C103</f>
        <v>3.11</v>
      </c>
      <c r="I983" s="18">
        <f>'Limiting Factors'!D103</f>
        <v>0.57474999999999998</v>
      </c>
      <c r="J983" s="17">
        <f>'Vulnerability Mapped'!D137</f>
        <v>10</v>
      </c>
      <c r="K983" s="17">
        <f>'Vulnerability Mapped'!E137</f>
        <v>10</v>
      </c>
      <c r="L983" s="18">
        <f>'Vulnerability Mapped'!H137</f>
        <v>0.42142857099999997</v>
      </c>
      <c r="M983" s="18">
        <f t="shared" si="30"/>
        <v>0.24221607118224997</v>
      </c>
      <c r="N983" s="18">
        <f t="shared" si="31"/>
        <v>6.0554017795562493E-2</v>
      </c>
    </row>
    <row r="984" spans="1:14" ht="18" customHeight="1" x14ac:dyDescent="0.2">
      <c r="A984" s="16" t="str">
        <f>'Fish Use'!A67</f>
        <v>CC7</v>
      </c>
      <c r="B984" s="16" t="str">
        <f>'Fish Use'!B67</f>
        <v>Catherine Creek</v>
      </c>
      <c r="C984" s="16" t="str">
        <f>'Fish Use'!D67</f>
        <v>Steelhead</v>
      </c>
      <c r="D984" s="16" t="str">
        <f>'Fish Use'!E67</f>
        <v>Winter Rearing</v>
      </c>
      <c r="E984" s="16" t="str">
        <f>'Vulnerability Mapped'!C141</f>
        <v>Decreased Sediment Quantity</v>
      </c>
      <c r="F984" s="18">
        <f>'Fish Use'!F67</f>
        <v>1</v>
      </c>
      <c r="G984" s="18">
        <f>Population!D7</f>
        <v>0.25</v>
      </c>
      <c r="H984" s="19">
        <f>'Limiting Factors'!C96</f>
        <v>2.61</v>
      </c>
      <c r="I984" s="18">
        <f>'Limiting Factors'!D96</f>
        <v>0.46224999999999999</v>
      </c>
      <c r="J984" s="17">
        <f>'Vulnerability Mapped'!D141</f>
        <v>12</v>
      </c>
      <c r="K984" s="17">
        <f>'Vulnerability Mapped'!E141</f>
        <v>12</v>
      </c>
      <c r="L984" s="18">
        <f>'Vulnerability Mapped'!H141</f>
        <v>0.29285714299999999</v>
      </c>
      <c r="M984" s="18">
        <f t="shared" si="30"/>
        <v>0.13537321435174998</v>
      </c>
      <c r="N984" s="18">
        <f t="shared" si="31"/>
        <v>3.3843303587937495E-2</v>
      </c>
    </row>
    <row r="985" spans="1:14" ht="18" customHeight="1" x14ac:dyDescent="0.2">
      <c r="A985" s="16" t="str">
        <f>'Fish Use'!A67</f>
        <v>CC7</v>
      </c>
      <c r="B985" s="16" t="str">
        <f>'Fish Use'!B67</f>
        <v>Catherine Creek</v>
      </c>
      <c r="C985" s="16" t="str">
        <f>'Fish Use'!D67</f>
        <v>Steelhead</v>
      </c>
      <c r="D985" s="16" t="str">
        <f>'Fish Use'!E67</f>
        <v>Winter Rearing</v>
      </c>
      <c r="E985" s="16" t="str">
        <f>'Vulnerability Mapped'!C144</f>
        <v>Increased Sediment Quantity</v>
      </c>
      <c r="F985" s="18">
        <f>'Fish Use'!F67</f>
        <v>1</v>
      </c>
      <c r="G985" s="18">
        <f>Population!D7</f>
        <v>0.25</v>
      </c>
      <c r="H985" s="19">
        <f>'Limiting Factors'!C97</f>
        <v>1.89</v>
      </c>
      <c r="I985" s="18">
        <f>'Limiting Factors'!D97</f>
        <v>0.30025000000000002</v>
      </c>
      <c r="J985" s="17">
        <f>'Vulnerability Mapped'!D144</f>
        <v>13</v>
      </c>
      <c r="K985" s="17">
        <f>'Vulnerability Mapped'!E144</f>
        <v>13</v>
      </c>
      <c r="L985" s="18">
        <f>'Vulnerability Mapped'!H144</f>
        <v>0.22857142899999999</v>
      </c>
      <c r="M985" s="18">
        <f t="shared" si="30"/>
        <v>6.8628571557249995E-2</v>
      </c>
      <c r="N985" s="18">
        <f t="shared" si="31"/>
        <v>1.7157142889312499E-2</v>
      </c>
    </row>
    <row r="986" spans="1:14" ht="18" customHeight="1" x14ac:dyDescent="0.2">
      <c r="A986" s="16" t="str">
        <f>'Fish Use'!A67</f>
        <v>CC7</v>
      </c>
      <c r="B986" s="16" t="str">
        <f>'Fish Use'!B67</f>
        <v>Catherine Creek</v>
      </c>
      <c r="C986" s="16" t="str">
        <f>'Fish Use'!D67</f>
        <v>Steelhead</v>
      </c>
      <c r="D986" s="16" t="str">
        <f>'Fish Use'!E67</f>
        <v>Winter Rearing</v>
      </c>
      <c r="E986" s="16" t="str">
        <f>'Vulnerability Mapped'!C149</f>
        <v>Summer Water Temperature</v>
      </c>
      <c r="F986" s="18">
        <f>'Fish Use'!F67</f>
        <v>1</v>
      </c>
      <c r="G986" s="18">
        <f>Population!D7</f>
        <v>0.25</v>
      </c>
      <c r="H986" s="19">
        <f>'Limiting Factors'!C104</f>
        <v>3.11</v>
      </c>
      <c r="I986" s="18">
        <f>'Limiting Factors'!D104</f>
        <v>0.57474999999999998</v>
      </c>
      <c r="J986" s="17">
        <f>'Vulnerability Mapped'!D149</f>
        <v>15</v>
      </c>
      <c r="K986" s="17">
        <f>'Vulnerability Mapped'!E149</f>
        <v>15</v>
      </c>
      <c r="L986" s="18">
        <f>'Vulnerability Mapped'!H149</f>
        <v>0.1</v>
      </c>
      <c r="M986" s="18">
        <f t="shared" si="30"/>
        <v>5.7474999999999998E-2</v>
      </c>
      <c r="N986" s="18">
        <f t="shared" si="31"/>
        <v>1.436875E-2</v>
      </c>
    </row>
    <row r="987" spans="1:14" ht="18" customHeight="1" x14ac:dyDescent="0.2">
      <c r="A987" s="16" t="str">
        <f>'Fish Use'!A67</f>
        <v>CC7</v>
      </c>
      <c r="B987" s="16" t="str">
        <f>'Fish Use'!B67</f>
        <v>Catherine Creek</v>
      </c>
      <c r="C987" s="16" t="str">
        <f>'Fish Use'!D67</f>
        <v>Steelhead</v>
      </c>
      <c r="D987" s="16" t="str">
        <f>'Fish Use'!E67</f>
        <v>Winter Rearing</v>
      </c>
      <c r="E987" s="16" t="str">
        <f>'Vulnerability Mapped'!C151</f>
        <v>Winter Water Temperature</v>
      </c>
      <c r="F987" s="18">
        <f>'Fish Use'!F67</f>
        <v>1</v>
      </c>
      <c r="G987" s="18">
        <f>Population!D7</f>
        <v>0.25</v>
      </c>
      <c r="H987" s="19">
        <f>'Limiting Factors'!C105</f>
        <v>2.15</v>
      </c>
      <c r="I987" s="18">
        <f>'Limiting Factors'!D105</f>
        <v>0.35875000000000001</v>
      </c>
      <c r="J987" s="17">
        <f>'Vulnerability Mapped'!D151</f>
        <v>1</v>
      </c>
      <c r="K987" s="17">
        <f>'Vulnerability Mapped'!E151</f>
        <v>1</v>
      </c>
      <c r="L987" s="18">
        <f>'Vulnerability Mapped'!H151</f>
        <v>1</v>
      </c>
      <c r="M987" s="18">
        <f t="shared" si="30"/>
        <v>0.35875000000000001</v>
      </c>
      <c r="N987" s="18">
        <f t="shared" si="31"/>
        <v>8.9687500000000003E-2</v>
      </c>
    </row>
    <row r="988" spans="1:14" ht="18" customHeight="1" x14ac:dyDescent="0.2">
      <c r="A988" s="16" t="str">
        <f>'Fish Use'!A67</f>
        <v>CC7</v>
      </c>
      <c r="B988" s="16" t="str">
        <f>'Fish Use'!B67</f>
        <v>Catherine Creek</v>
      </c>
      <c r="C988" s="16" t="str">
        <f>'Fish Use'!D67</f>
        <v>Steelhead</v>
      </c>
      <c r="D988" s="16" t="str">
        <f>'Fish Use'!E67</f>
        <v>Winter Rearing</v>
      </c>
      <c r="E988" s="16" t="str">
        <f>'Vulnerability Mapped'!C150</f>
        <v>Water Quality</v>
      </c>
      <c r="F988" s="18">
        <f>'Fish Use'!F67</f>
        <v>1</v>
      </c>
      <c r="G988" s="18">
        <f>Population!D7</f>
        <v>0.25</v>
      </c>
      <c r="H988" s="19">
        <f>'Limiting Factors'!C106</f>
        <v>2.71</v>
      </c>
      <c r="I988" s="18">
        <f>'Limiting Factors'!D106</f>
        <v>0.48475000000000001</v>
      </c>
      <c r="J988" s="17">
        <f>'Vulnerability Mapped'!D150</f>
        <v>6</v>
      </c>
      <c r="K988" s="17">
        <f>'Vulnerability Mapped'!E150</f>
        <v>6</v>
      </c>
      <c r="L988" s="18">
        <f>'Vulnerability Mapped'!H150</f>
        <v>0.678571429</v>
      </c>
      <c r="M988" s="18">
        <f t="shared" si="30"/>
        <v>0.32893750020775003</v>
      </c>
      <c r="N988" s="18">
        <f t="shared" si="31"/>
        <v>8.2234375051937508E-2</v>
      </c>
    </row>
    <row r="989" spans="1:14" ht="18" customHeight="1" x14ac:dyDescent="0.2">
      <c r="A989" s="16" t="str">
        <f>'Fish Use'!A67</f>
        <v>CC7</v>
      </c>
      <c r="B989" s="16" t="str">
        <f>'Fish Use'!B67</f>
        <v>Catherine Creek</v>
      </c>
      <c r="C989" s="16" t="str">
        <f>'Fish Use'!D67</f>
        <v>Steelhead</v>
      </c>
      <c r="D989" s="16" t="str">
        <f>'Fish Use'!E67</f>
        <v>Winter Rearing</v>
      </c>
      <c r="E989" s="16" t="str">
        <f>'Vulnerability Mapped'!C146</f>
        <v>Predation</v>
      </c>
      <c r="F989" s="18">
        <f>'Fish Use'!F67</f>
        <v>1</v>
      </c>
      <c r="G989" s="18">
        <f>Population!D7</f>
        <v>0.25</v>
      </c>
      <c r="H989" s="19">
        <f>'Limiting Factors'!C99</f>
        <v>1</v>
      </c>
      <c r="I989" s="18">
        <f>'Limiting Factors'!D99</f>
        <v>0.1</v>
      </c>
      <c r="J989" s="17">
        <f>'Vulnerability Mapped'!D146</f>
        <v>9</v>
      </c>
      <c r="K989" s="17">
        <f>'Vulnerability Mapped'!E146</f>
        <v>9</v>
      </c>
      <c r="L989" s="18">
        <f>'Vulnerability Mapped'!H146</f>
        <v>0.485714286</v>
      </c>
      <c r="M989" s="18">
        <f t="shared" si="30"/>
        <v>4.8571428600000001E-2</v>
      </c>
      <c r="N989" s="18">
        <f t="shared" si="31"/>
        <v>1.214285715E-2</v>
      </c>
    </row>
    <row r="990" spans="1:14" ht="18" customHeight="1" x14ac:dyDescent="0.2">
      <c r="A990" s="16" t="str">
        <f>'Fish Use'!A67</f>
        <v>CC7</v>
      </c>
      <c r="B990" s="16" t="str">
        <f>'Fish Use'!B67</f>
        <v>Catherine Creek</v>
      </c>
      <c r="C990" s="16" t="str">
        <f>'Fish Use'!D67</f>
        <v>Steelhead</v>
      </c>
      <c r="D990" s="16" t="str">
        <f>'Fish Use'!E67</f>
        <v>Winter Rearing</v>
      </c>
      <c r="E990" s="16" t="str">
        <f>'Vulnerability Mapped'!C138</f>
        <v>Altered Primary Productivity</v>
      </c>
      <c r="F990" s="18">
        <f>'Fish Use'!F67</f>
        <v>1</v>
      </c>
      <c r="G990" s="18">
        <f>Population!D7</f>
        <v>0.25</v>
      </c>
      <c r="H990" s="19">
        <f>'Limiting Factors'!C100</f>
        <v>1.82</v>
      </c>
      <c r="I990" s="18">
        <f>'Limiting Factors'!D100</f>
        <v>0.28449999999999998</v>
      </c>
      <c r="J990" s="17">
        <f>'Vulnerability Mapped'!D138</f>
        <v>8</v>
      </c>
      <c r="K990" s="17">
        <f>'Vulnerability Mapped'!E138</f>
        <v>8</v>
      </c>
      <c r="L990" s="18">
        <f>'Vulnerability Mapped'!H138</f>
        <v>0.55000000000000004</v>
      </c>
      <c r="M990" s="18">
        <f t="shared" si="30"/>
        <v>0.156475</v>
      </c>
      <c r="N990" s="18">
        <f t="shared" si="31"/>
        <v>3.9118750000000001E-2</v>
      </c>
    </row>
    <row r="991" spans="1:14" ht="18" customHeight="1" x14ac:dyDescent="0.2">
      <c r="A991" s="16" t="str">
        <f>'Fish Use'!A67</f>
        <v>CC7</v>
      </c>
      <c r="B991" s="16" t="str">
        <f>'Fish Use'!B67</f>
        <v>Catherine Creek</v>
      </c>
      <c r="C991" s="16" t="str">
        <f>'Fish Use'!D67</f>
        <v>Steelhead</v>
      </c>
      <c r="D991" s="16" t="str">
        <f>'Fish Use'!E67</f>
        <v>Winter Rearing</v>
      </c>
      <c r="E991" s="16" t="str">
        <f>'Vulnerability Mapped'!C145</f>
        <v>Non-Native Species Interactions and Competition</v>
      </c>
      <c r="F991" s="18">
        <f>'Fish Use'!F67</f>
        <v>1</v>
      </c>
      <c r="G991" s="18">
        <f>Population!D7</f>
        <v>0.25</v>
      </c>
      <c r="H991" s="19">
        <f>'Limiting Factors'!C101</f>
        <v>1.59</v>
      </c>
      <c r="I991" s="18">
        <f>'Limiting Factors'!D101</f>
        <v>0.23275000000000001</v>
      </c>
      <c r="J991" s="17">
        <f>'Vulnerability Mapped'!D145</f>
        <v>11</v>
      </c>
      <c r="K991" s="17">
        <f>'Vulnerability Mapped'!E145</f>
        <v>11</v>
      </c>
      <c r="L991" s="18">
        <f>'Vulnerability Mapped'!H145</f>
        <v>0.35714285699999998</v>
      </c>
      <c r="M991" s="18">
        <f t="shared" si="30"/>
        <v>8.3124999966750004E-2</v>
      </c>
      <c r="N991" s="18">
        <f t="shared" si="31"/>
        <v>2.0781249991687501E-2</v>
      </c>
    </row>
    <row r="992" spans="1:14" ht="18" customHeight="1" x14ac:dyDescent="0.2">
      <c r="A992" s="16" t="str">
        <f>'Fish Use'!A68</f>
        <v>CC7</v>
      </c>
      <c r="B992" s="16" t="str">
        <f>'Fish Use'!B68</f>
        <v>Catherine Creek</v>
      </c>
      <c r="C992" s="16" t="str">
        <f>'Fish Use'!D68</f>
        <v>Steelhead</v>
      </c>
      <c r="D992" s="16" t="str">
        <f>'Fish Use'!E68</f>
        <v>Summer Rearing</v>
      </c>
      <c r="E992" s="16" t="str">
        <f>'Vulnerability Mapped'!C124</f>
        <v>Anthropogenic Barriers</v>
      </c>
      <c r="F992" s="18">
        <f>'Fish Use'!F68</f>
        <v>1</v>
      </c>
      <c r="G992" s="18">
        <f>Population!D5</f>
        <v>0.25</v>
      </c>
      <c r="H992" s="19">
        <f>'Limiting Factors'!C98</f>
        <v>1.44</v>
      </c>
      <c r="I992" s="18">
        <f>'Limiting Factors'!D98</f>
        <v>0.19900000000000001</v>
      </c>
      <c r="J992" s="17">
        <f>'Vulnerability Mapped'!D124</f>
        <v>2</v>
      </c>
      <c r="K992" s="17">
        <f>'Vulnerability Mapped'!E124</f>
        <v>2</v>
      </c>
      <c r="L992" s="18">
        <f>'Vulnerability Mapped'!H124</f>
        <v>0.93571428599999995</v>
      </c>
      <c r="M992" s="18">
        <f t="shared" si="30"/>
        <v>0.18620714291400001</v>
      </c>
      <c r="N992" s="18">
        <f t="shared" si="31"/>
        <v>4.6551785728500002E-2</v>
      </c>
    </row>
    <row r="993" spans="1:14" ht="18" customHeight="1" x14ac:dyDescent="0.2">
      <c r="A993" s="16" t="str">
        <f>'Fish Use'!A68</f>
        <v>CC7</v>
      </c>
      <c r="B993" s="16" t="str">
        <f>'Fish Use'!B68</f>
        <v>Catherine Creek</v>
      </c>
      <c r="C993" s="16" t="str">
        <f>'Fish Use'!D68</f>
        <v>Steelhead</v>
      </c>
      <c r="D993" s="16" t="str">
        <f>'Fish Use'!E68</f>
        <v>Summer Rearing</v>
      </c>
      <c r="E993" s="16" t="str">
        <f>'Vulnerability Mapped'!C132</f>
        <v>Riparian Condition</v>
      </c>
      <c r="F993" s="18">
        <f>'Fish Use'!F68</f>
        <v>1</v>
      </c>
      <c r="G993" s="18">
        <f>Population!D5</f>
        <v>0.25</v>
      </c>
      <c r="H993" s="19">
        <f>'Limiting Factors'!C92</f>
        <v>1.64</v>
      </c>
      <c r="I993" s="18">
        <f>'Limiting Factors'!D92</f>
        <v>0.24399999999999999</v>
      </c>
      <c r="J993" s="17">
        <f>'Vulnerability Mapped'!D132</f>
        <v>10</v>
      </c>
      <c r="K993" s="17">
        <f>'Vulnerability Mapped'!E132</f>
        <v>10</v>
      </c>
      <c r="L993" s="18">
        <f>'Vulnerability Mapped'!H132</f>
        <v>0.42142857099999997</v>
      </c>
      <c r="M993" s="18">
        <f t="shared" si="30"/>
        <v>0.10282857132399999</v>
      </c>
      <c r="N993" s="18">
        <f t="shared" si="31"/>
        <v>2.5707142830999997E-2</v>
      </c>
    </row>
    <row r="994" spans="1:14" ht="18" customHeight="1" x14ac:dyDescent="0.2">
      <c r="A994" s="16" t="str">
        <f>'Fish Use'!A68</f>
        <v>CC7</v>
      </c>
      <c r="B994" s="16" t="str">
        <f>'Fish Use'!B68</f>
        <v>Catherine Creek</v>
      </c>
      <c r="C994" s="16" t="str">
        <f>'Fish Use'!D68</f>
        <v>Steelhead</v>
      </c>
      <c r="D994" s="16" t="str">
        <f>'Fish Use'!E68</f>
        <v>Summer Rearing</v>
      </c>
      <c r="E994" s="16" t="str">
        <f>'Vulnerability Mapped'!C128</f>
        <v>Floodplain Condition</v>
      </c>
      <c r="F994" s="18">
        <f>'Fish Use'!F68</f>
        <v>1</v>
      </c>
      <c r="G994" s="18">
        <f>Population!D5</f>
        <v>0.25</v>
      </c>
      <c r="H994" s="19">
        <f>'Limiting Factors'!C93</f>
        <v>1.74</v>
      </c>
      <c r="I994" s="18">
        <f>'Limiting Factors'!D93</f>
        <v>0.26650000000000001</v>
      </c>
      <c r="J994" s="17">
        <f>'Vulnerability Mapped'!D128</f>
        <v>11</v>
      </c>
      <c r="K994" s="17">
        <f>'Vulnerability Mapped'!E128</f>
        <v>11</v>
      </c>
      <c r="L994" s="18">
        <f>'Vulnerability Mapped'!H128</f>
        <v>0.35714285699999998</v>
      </c>
      <c r="M994" s="18">
        <f t="shared" si="30"/>
        <v>9.5178571390499997E-2</v>
      </c>
      <c r="N994" s="18">
        <f t="shared" si="31"/>
        <v>2.3794642847624999E-2</v>
      </c>
    </row>
    <row r="995" spans="1:14" ht="18" customHeight="1" x14ac:dyDescent="0.2">
      <c r="A995" s="16" t="str">
        <f>'Fish Use'!A68</f>
        <v>CC7</v>
      </c>
      <c r="B995" s="16" t="str">
        <f>'Fish Use'!B68</f>
        <v>Catherine Creek</v>
      </c>
      <c r="C995" s="16" t="str">
        <f>'Fish Use'!D68</f>
        <v>Steelhead</v>
      </c>
      <c r="D995" s="16" t="str">
        <f>'Fish Use'!E68</f>
        <v>Summer Rearing</v>
      </c>
      <c r="E995" s="16" t="str">
        <f>'Vulnerability Mapped'!C133</f>
        <v>Side Channel and Wetland Habitat</v>
      </c>
      <c r="F995" s="18">
        <f>'Fish Use'!F68</f>
        <v>1</v>
      </c>
      <c r="G995" s="18">
        <f>Population!D5</f>
        <v>0.25</v>
      </c>
      <c r="H995" s="19">
        <f>'Limiting Factors'!C94</f>
        <v>2</v>
      </c>
      <c r="I995" s="18">
        <f>'Limiting Factors'!D94</f>
        <v>0.32500000000000001</v>
      </c>
      <c r="J995" s="17">
        <f>'Vulnerability Mapped'!D133</f>
        <v>4</v>
      </c>
      <c r="K995" s="17">
        <f>'Vulnerability Mapped'!E133</f>
        <v>4</v>
      </c>
      <c r="L995" s="18">
        <f>'Vulnerability Mapped'!H133</f>
        <v>0.80714285699999999</v>
      </c>
      <c r="M995" s="18">
        <f t="shared" si="30"/>
        <v>0.26232142852500001</v>
      </c>
      <c r="N995" s="18">
        <f t="shared" si="31"/>
        <v>6.5580357131250003E-2</v>
      </c>
    </row>
    <row r="996" spans="1:14" ht="18" customHeight="1" x14ac:dyDescent="0.2">
      <c r="A996" s="16" t="str">
        <f>'Fish Use'!A68</f>
        <v>CC7</v>
      </c>
      <c r="B996" s="16" t="str">
        <f>'Fish Use'!B68</f>
        <v>Catherine Creek</v>
      </c>
      <c r="C996" s="16" t="str">
        <f>'Fish Use'!D68</f>
        <v>Steelhead</v>
      </c>
      <c r="D996" s="16" t="str">
        <f>'Fish Use'!E68</f>
        <v>Summer Rearing</v>
      </c>
      <c r="E996" s="16" t="str">
        <f>'Vulnerability Mapped'!C125</f>
        <v>Channel and Habitat Structure</v>
      </c>
      <c r="F996" s="18">
        <f>'Fish Use'!F68</f>
        <v>1</v>
      </c>
      <c r="G996" s="18">
        <f>Population!D5</f>
        <v>0.25</v>
      </c>
      <c r="H996" s="19">
        <f>'Limiting Factors'!C95</f>
        <v>1.64</v>
      </c>
      <c r="I996" s="18">
        <f>'Limiting Factors'!D95</f>
        <v>0.24399999999999999</v>
      </c>
      <c r="J996" s="17">
        <f>'Vulnerability Mapped'!D125</f>
        <v>3</v>
      </c>
      <c r="K996" s="17">
        <f>'Vulnerability Mapped'!E125</f>
        <v>3</v>
      </c>
      <c r="L996" s="18">
        <f>'Vulnerability Mapped'!H125</f>
        <v>0.87142857100000004</v>
      </c>
      <c r="M996" s="18">
        <f t="shared" si="30"/>
        <v>0.21262857132400001</v>
      </c>
      <c r="N996" s="18">
        <f t="shared" si="31"/>
        <v>5.3157142831000002E-2</v>
      </c>
    </row>
    <row r="997" spans="1:14" ht="18" customHeight="1" x14ac:dyDescent="0.2">
      <c r="A997" s="16" t="str">
        <f>'Fish Use'!A68</f>
        <v>CC7</v>
      </c>
      <c r="B997" s="16" t="str">
        <f>'Fish Use'!B68</f>
        <v>Catherine Creek</v>
      </c>
      <c r="C997" s="16" t="str">
        <f>'Fish Use'!D68</f>
        <v>Steelhead</v>
      </c>
      <c r="D997" s="16" t="str">
        <f>'Fish Use'!E68</f>
        <v>Summer Rearing</v>
      </c>
      <c r="E997" s="16" t="str">
        <f>'Vulnerability Mapped'!C127</f>
        <v>Decreased Water Quantity</v>
      </c>
      <c r="F997" s="18">
        <f>'Fish Use'!F68</f>
        <v>1</v>
      </c>
      <c r="G997" s="18">
        <f>Population!D5</f>
        <v>0.25</v>
      </c>
      <c r="H997" s="19">
        <f>'Limiting Factors'!C102</f>
        <v>2.88</v>
      </c>
      <c r="I997" s="18">
        <f>'Limiting Factors'!D102</f>
        <v>0.52300000000000002</v>
      </c>
      <c r="J997" s="17">
        <f>'Vulnerability Mapped'!D127</f>
        <v>5</v>
      </c>
      <c r="K997" s="17">
        <f>'Vulnerability Mapped'!E127</f>
        <v>5</v>
      </c>
      <c r="L997" s="18">
        <f>'Vulnerability Mapped'!H127</f>
        <v>0.74285714300000005</v>
      </c>
      <c r="M997" s="18">
        <f t="shared" si="30"/>
        <v>0.38851428578900005</v>
      </c>
      <c r="N997" s="18">
        <f t="shared" si="31"/>
        <v>9.7128571447250012E-2</v>
      </c>
    </row>
    <row r="998" spans="1:14" ht="18" customHeight="1" x14ac:dyDescent="0.2">
      <c r="A998" s="16" t="str">
        <f>'Fish Use'!A68</f>
        <v>CC7</v>
      </c>
      <c r="B998" s="16" t="str">
        <f>'Fish Use'!B68</f>
        <v>Catherine Creek</v>
      </c>
      <c r="C998" s="16" t="str">
        <f>'Fish Use'!D68</f>
        <v>Steelhead</v>
      </c>
      <c r="D998" s="16" t="str">
        <f>'Fish Use'!E68</f>
        <v>Summer Rearing</v>
      </c>
      <c r="E998" s="16" t="str">
        <f>'Vulnerability Mapped'!C122</f>
        <v>Altered Flow Timing</v>
      </c>
      <c r="F998" s="18">
        <f>'Fish Use'!F68</f>
        <v>1</v>
      </c>
      <c r="G998" s="18">
        <f>Population!D5</f>
        <v>0.25</v>
      </c>
      <c r="H998" s="19">
        <f>'Limiting Factors'!C103</f>
        <v>3.11</v>
      </c>
      <c r="I998" s="18">
        <f>'Limiting Factors'!D103</f>
        <v>0.57474999999999998</v>
      </c>
      <c r="J998" s="17">
        <f>'Vulnerability Mapped'!D122</f>
        <v>7</v>
      </c>
      <c r="K998" s="17">
        <f>'Vulnerability Mapped'!E122</f>
        <v>7</v>
      </c>
      <c r="L998" s="18">
        <f>'Vulnerability Mapped'!H122</f>
        <v>0.61428571399999998</v>
      </c>
      <c r="M998" s="18">
        <f t="shared" si="30"/>
        <v>0.35306071412149997</v>
      </c>
      <c r="N998" s="18">
        <f t="shared" si="31"/>
        <v>8.8265178530374994E-2</v>
      </c>
    </row>
    <row r="999" spans="1:14" ht="18" customHeight="1" x14ac:dyDescent="0.2">
      <c r="A999" s="16" t="str">
        <f>'Fish Use'!A68</f>
        <v>CC7</v>
      </c>
      <c r="B999" s="16" t="str">
        <f>'Fish Use'!B68</f>
        <v>Catherine Creek</v>
      </c>
      <c r="C999" s="16" t="str">
        <f>'Fish Use'!D68</f>
        <v>Steelhead</v>
      </c>
      <c r="D999" s="16" t="str">
        <f>'Fish Use'!E68</f>
        <v>Summer Rearing</v>
      </c>
      <c r="E999" s="16" t="str">
        <f>'Vulnerability Mapped'!C126</f>
        <v>Decreased Sediment Quantity</v>
      </c>
      <c r="F999" s="18">
        <f>'Fish Use'!F68</f>
        <v>1</v>
      </c>
      <c r="G999" s="18">
        <f>Population!D5</f>
        <v>0.25</v>
      </c>
      <c r="H999" s="19">
        <f>'Limiting Factors'!C96</f>
        <v>2.61</v>
      </c>
      <c r="I999" s="18">
        <f>'Limiting Factors'!D96</f>
        <v>0.46224999999999999</v>
      </c>
      <c r="J999" s="17">
        <f>'Vulnerability Mapped'!D126</f>
        <v>13</v>
      </c>
      <c r="K999" s="17">
        <f>'Vulnerability Mapped'!E126</f>
        <v>13</v>
      </c>
      <c r="L999" s="18">
        <f>'Vulnerability Mapped'!H126</f>
        <v>0.22857142899999999</v>
      </c>
      <c r="M999" s="18">
        <f t="shared" si="30"/>
        <v>0.10565714305524999</v>
      </c>
      <c r="N999" s="18">
        <f t="shared" si="31"/>
        <v>2.6414285763812499E-2</v>
      </c>
    </row>
    <row r="1000" spans="1:14" ht="18" customHeight="1" x14ac:dyDescent="0.2">
      <c r="A1000" s="16" t="str">
        <f>'Fish Use'!A68</f>
        <v>CC7</v>
      </c>
      <c r="B1000" s="16" t="str">
        <f>'Fish Use'!B68</f>
        <v>Catherine Creek</v>
      </c>
      <c r="C1000" s="16" t="str">
        <f>'Fish Use'!D68</f>
        <v>Steelhead</v>
      </c>
      <c r="D1000" s="16" t="str">
        <f>'Fish Use'!E68</f>
        <v>Summer Rearing</v>
      </c>
      <c r="E1000" s="16" t="str">
        <f>'Vulnerability Mapped'!C129</f>
        <v>Increased Sediment Quantity</v>
      </c>
      <c r="F1000" s="18">
        <f>'Fish Use'!F68</f>
        <v>1</v>
      </c>
      <c r="G1000" s="18">
        <f>Population!D5</f>
        <v>0.25</v>
      </c>
      <c r="H1000" s="19">
        <f>'Limiting Factors'!C97</f>
        <v>1.89</v>
      </c>
      <c r="I1000" s="18">
        <f>'Limiting Factors'!D97</f>
        <v>0.30025000000000002</v>
      </c>
      <c r="J1000" s="17">
        <f>'Vulnerability Mapped'!D129</f>
        <v>14</v>
      </c>
      <c r="K1000" s="17">
        <f>'Vulnerability Mapped'!E129</f>
        <v>14</v>
      </c>
      <c r="L1000" s="18">
        <f>'Vulnerability Mapped'!H129</f>
        <v>0.164285714</v>
      </c>
      <c r="M1000" s="18">
        <f t="shared" si="30"/>
        <v>4.93267856285E-2</v>
      </c>
      <c r="N1000" s="18">
        <f t="shared" si="31"/>
        <v>1.2331696407125E-2</v>
      </c>
    </row>
    <row r="1001" spans="1:14" ht="18" customHeight="1" x14ac:dyDescent="0.2">
      <c r="A1001" s="16" t="str">
        <f>'Fish Use'!A68</f>
        <v>CC7</v>
      </c>
      <c r="B1001" s="16" t="str">
        <f>'Fish Use'!B68</f>
        <v>Catherine Creek</v>
      </c>
      <c r="C1001" s="16" t="str">
        <f>'Fish Use'!D68</f>
        <v>Steelhead</v>
      </c>
      <c r="D1001" s="16" t="str">
        <f>'Fish Use'!E68</f>
        <v>Summer Rearing</v>
      </c>
      <c r="E1001" s="16" t="str">
        <f>'Vulnerability Mapped'!C134</f>
        <v>Summer Water Temperature</v>
      </c>
      <c r="F1001" s="18">
        <f>'Fish Use'!F68</f>
        <v>1</v>
      </c>
      <c r="G1001" s="18">
        <f>Population!D5</f>
        <v>0.25</v>
      </c>
      <c r="H1001" s="19">
        <f>'Limiting Factors'!C104</f>
        <v>3.11</v>
      </c>
      <c r="I1001" s="18">
        <f>'Limiting Factors'!D104</f>
        <v>0.57474999999999998</v>
      </c>
      <c r="J1001" s="17">
        <f>'Vulnerability Mapped'!D134</f>
        <v>1</v>
      </c>
      <c r="K1001" s="17">
        <f>'Vulnerability Mapped'!E134</f>
        <v>1</v>
      </c>
      <c r="L1001" s="18">
        <f>'Vulnerability Mapped'!H134</f>
        <v>1</v>
      </c>
      <c r="M1001" s="18">
        <f t="shared" si="30"/>
        <v>0.57474999999999998</v>
      </c>
      <c r="N1001" s="18">
        <f t="shared" si="31"/>
        <v>0.1436875</v>
      </c>
    </row>
    <row r="1002" spans="1:14" ht="18" customHeight="1" x14ac:dyDescent="0.2">
      <c r="A1002" s="16" t="str">
        <f>'Fish Use'!A68</f>
        <v>CC7</v>
      </c>
      <c r="B1002" s="16" t="str">
        <f>'Fish Use'!B68</f>
        <v>Catherine Creek</v>
      </c>
      <c r="C1002" s="16" t="str">
        <f>'Fish Use'!D68</f>
        <v>Steelhead</v>
      </c>
      <c r="D1002" s="16" t="str">
        <f>'Fish Use'!E68</f>
        <v>Summer Rearing</v>
      </c>
      <c r="E1002" s="16" t="str">
        <f>'Vulnerability Mapped'!C136</f>
        <v>Winter Water Temperature</v>
      </c>
      <c r="F1002" s="18">
        <f>'Fish Use'!F68</f>
        <v>1</v>
      </c>
      <c r="G1002" s="18">
        <f>Population!D5</f>
        <v>0.25</v>
      </c>
      <c r="H1002" s="19">
        <f>'Limiting Factors'!C105</f>
        <v>2.15</v>
      </c>
      <c r="I1002" s="18">
        <f>'Limiting Factors'!D105</f>
        <v>0.35875000000000001</v>
      </c>
      <c r="J1002" s="17">
        <f>'Vulnerability Mapped'!D136</f>
        <v>15</v>
      </c>
      <c r="K1002" s="17">
        <f>'Vulnerability Mapped'!E136</f>
        <v>15</v>
      </c>
      <c r="L1002" s="18">
        <f>'Vulnerability Mapped'!H136</f>
        <v>0.1</v>
      </c>
      <c r="M1002" s="18">
        <f t="shared" si="30"/>
        <v>3.5875000000000004E-2</v>
      </c>
      <c r="N1002" s="18">
        <f t="shared" si="31"/>
        <v>8.968750000000001E-3</v>
      </c>
    </row>
    <row r="1003" spans="1:14" ht="18" customHeight="1" x14ac:dyDescent="0.2">
      <c r="A1003" s="16" t="str">
        <f>'Fish Use'!A68</f>
        <v>CC7</v>
      </c>
      <c r="B1003" s="16" t="str">
        <f>'Fish Use'!B68</f>
        <v>Catherine Creek</v>
      </c>
      <c r="C1003" s="16" t="str">
        <f>'Fish Use'!D68</f>
        <v>Steelhead</v>
      </c>
      <c r="D1003" s="16" t="str">
        <f>'Fish Use'!E68</f>
        <v>Summer Rearing</v>
      </c>
      <c r="E1003" s="16" t="str">
        <f>'Vulnerability Mapped'!C135</f>
        <v>Water Quality</v>
      </c>
      <c r="F1003" s="18">
        <f>'Fish Use'!F68</f>
        <v>1</v>
      </c>
      <c r="G1003" s="18">
        <f>Population!D5</f>
        <v>0.25</v>
      </c>
      <c r="H1003" s="19">
        <f>'Limiting Factors'!C106</f>
        <v>2.71</v>
      </c>
      <c r="I1003" s="18">
        <f>'Limiting Factors'!D106</f>
        <v>0.48475000000000001</v>
      </c>
      <c r="J1003" s="17">
        <f>'Vulnerability Mapped'!D135</f>
        <v>6</v>
      </c>
      <c r="K1003" s="17">
        <f>'Vulnerability Mapped'!E135</f>
        <v>6</v>
      </c>
      <c r="L1003" s="18">
        <f>'Vulnerability Mapped'!H135</f>
        <v>0.678571429</v>
      </c>
      <c r="M1003" s="18">
        <f t="shared" si="30"/>
        <v>0.32893750020775003</v>
      </c>
      <c r="N1003" s="18">
        <f t="shared" si="31"/>
        <v>8.2234375051937508E-2</v>
      </c>
    </row>
    <row r="1004" spans="1:14" ht="18" customHeight="1" x14ac:dyDescent="0.2">
      <c r="A1004" s="16" t="str">
        <f>'Fish Use'!A68</f>
        <v>CC7</v>
      </c>
      <c r="B1004" s="16" t="str">
        <f>'Fish Use'!B68</f>
        <v>Catherine Creek</v>
      </c>
      <c r="C1004" s="16" t="str">
        <f>'Fish Use'!D68</f>
        <v>Steelhead</v>
      </c>
      <c r="D1004" s="16" t="str">
        <f>'Fish Use'!E68</f>
        <v>Summer Rearing</v>
      </c>
      <c r="E1004" s="16" t="str">
        <f>'Vulnerability Mapped'!C131</f>
        <v>Predation</v>
      </c>
      <c r="F1004" s="18">
        <f>'Fish Use'!F68</f>
        <v>1</v>
      </c>
      <c r="G1004" s="18">
        <f>Population!D5</f>
        <v>0.25</v>
      </c>
      <c r="H1004" s="19">
        <f>'Limiting Factors'!C99</f>
        <v>1</v>
      </c>
      <c r="I1004" s="18">
        <f>'Limiting Factors'!D99</f>
        <v>0.1</v>
      </c>
      <c r="J1004" s="17">
        <f>'Vulnerability Mapped'!D131</f>
        <v>9</v>
      </c>
      <c r="K1004" s="17">
        <f>'Vulnerability Mapped'!E131</f>
        <v>9</v>
      </c>
      <c r="L1004" s="18">
        <f>'Vulnerability Mapped'!H131</f>
        <v>0.485714286</v>
      </c>
      <c r="M1004" s="18">
        <f t="shared" si="30"/>
        <v>4.8571428600000001E-2</v>
      </c>
      <c r="N1004" s="18">
        <f t="shared" si="31"/>
        <v>1.214285715E-2</v>
      </c>
    </row>
    <row r="1005" spans="1:14" ht="18" customHeight="1" x14ac:dyDescent="0.2">
      <c r="A1005" s="16" t="str">
        <f>'Fish Use'!A68</f>
        <v>CC7</v>
      </c>
      <c r="B1005" s="16" t="str">
        <f>'Fish Use'!B68</f>
        <v>Catherine Creek</v>
      </c>
      <c r="C1005" s="16" t="str">
        <f>'Fish Use'!D68</f>
        <v>Steelhead</v>
      </c>
      <c r="D1005" s="16" t="str">
        <f>'Fish Use'!E68</f>
        <v>Summer Rearing</v>
      </c>
      <c r="E1005" s="16" t="str">
        <f>'Vulnerability Mapped'!C123</f>
        <v>Altered Primary Productivity</v>
      </c>
      <c r="F1005" s="18">
        <f>'Fish Use'!F68</f>
        <v>1</v>
      </c>
      <c r="G1005" s="18">
        <f>Population!D5</f>
        <v>0.25</v>
      </c>
      <c r="H1005" s="19">
        <f>'Limiting Factors'!C100</f>
        <v>1.82</v>
      </c>
      <c r="I1005" s="18">
        <f>'Limiting Factors'!D100</f>
        <v>0.28449999999999998</v>
      </c>
      <c r="J1005" s="17">
        <f>'Vulnerability Mapped'!D123</f>
        <v>8</v>
      </c>
      <c r="K1005" s="17">
        <f>'Vulnerability Mapped'!E123</f>
        <v>8</v>
      </c>
      <c r="L1005" s="18">
        <f>'Vulnerability Mapped'!H123</f>
        <v>0.55000000000000004</v>
      </c>
      <c r="M1005" s="18">
        <f t="shared" si="30"/>
        <v>0.156475</v>
      </c>
      <c r="N1005" s="18">
        <f t="shared" si="31"/>
        <v>3.9118750000000001E-2</v>
      </c>
    </row>
    <row r="1006" spans="1:14" ht="18" customHeight="1" x14ac:dyDescent="0.2">
      <c r="A1006" s="16" t="str">
        <f>'Fish Use'!A68</f>
        <v>CC7</v>
      </c>
      <c r="B1006" s="16" t="str">
        <f>'Fish Use'!B68</f>
        <v>Catherine Creek</v>
      </c>
      <c r="C1006" s="16" t="str">
        <f>'Fish Use'!D68</f>
        <v>Steelhead</v>
      </c>
      <c r="D1006" s="16" t="str">
        <f>'Fish Use'!E68</f>
        <v>Summer Rearing</v>
      </c>
      <c r="E1006" s="16" t="str">
        <f>'Vulnerability Mapped'!C130</f>
        <v>Non-Native Species Interactions and Competition</v>
      </c>
      <c r="F1006" s="18">
        <f>'Fish Use'!F68</f>
        <v>1</v>
      </c>
      <c r="G1006" s="18">
        <f>Population!D5</f>
        <v>0.25</v>
      </c>
      <c r="H1006" s="19">
        <f>'Limiting Factors'!C101</f>
        <v>1.59</v>
      </c>
      <c r="I1006" s="18">
        <f>'Limiting Factors'!D101</f>
        <v>0.23275000000000001</v>
      </c>
      <c r="J1006" s="17">
        <f>'Vulnerability Mapped'!D130</f>
        <v>12</v>
      </c>
      <c r="K1006" s="17">
        <f>'Vulnerability Mapped'!E130</f>
        <v>12</v>
      </c>
      <c r="L1006" s="18">
        <f>'Vulnerability Mapped'!H130</f>
        <v>0.29285714299999999</v>
      </c>
      <c r="M1006" s="18">
        <f t="shared" si="30"/>
        <v>6.8162500033250001E-2</v>
      </c>
      <c r="N1006" s="18">
        <f t="shared" si="31"/>
        <v>1.70406250083125E-2</v>
      </c>
    </row>
    <row r="1007" spans="1:14" ht="18" customHeight="1" x14ac:dyDescent="0.2">
      <c r="A1007" s="16" t="str">
        <f>'Fish Use'!A69</f>
        <v>CC7</v>
      </c>
      <c r="B1007" s="16" t="str">
        <f>'Fish Use'!B69</f>
        <v>Catherine Creek</v>
      </c>
      <c r="C1007" s="16" t="str">
        <f>'Fish Use'!D69</f>
        <v>Steelhead</v>
      </c>
      <c r="D1007" s="16" t="str">
        <f>'Fish Use'!E69</f>
        <v>Migration</v>
      </c>
      <c r="E1007" s="16" t="str">
        <f>'Vulnerability Mapped'!C94</f>
        <v>Anthropogenic Barriers</v>
      </c>
      <c r="F1007" s="18">
        <f>'Fish Use'!F69</f>
        <v>1</v>
      </c>
      <c r="G1007" s="18">
        <f>Population!D9</f>
        <v>0.25</v>
      </c>
      <c r="H1007" s="19">
        <f>'Limiting Factors'!C98</f>
        <v>1.44</v>
      </c>
      <c r="I1007" s="18">
        <f>'Limiting Factors'!D98</f>
        <v>0.19900000000000001</v>
      </c>
      <c r="J1007" s="17">
        <f>'Vulnerability Mapped'!D94</f>
        <v>1</v>
      </c>
      <c r="K1007" s="17">
        <f>'Vulnerability Mapped'!E94</f>
        <v>2</v>
      </c>
      <c r="L1007" s="18">
        <f>'Vulnerability Mapped'!H94</f>
        <v>1</v>
      </c>
      <c r="M1007" s="18">
        <f t="shared" si="30"/>
        <v>0.19900000000000001</v>
      </c>
      <c r="N1007" s="18">
        <f t="shared" si="31"/>
        <v>4.9750000000000003E-2</v>
      </c>
    </row>
    <row r="1008" spans="1:14" ht="18" customHeight="1" x14ac:dyDescent="0.2">
      <c r="A1008" s="16" t="str">
        <f>'Fish Use'!A69</f>
        <v>CC7</v>
      </c>
      <c r="B1008" s="16" t="str">
        <f>'Fish Use'!B69</f>
        <v>Catherine Creek</v>
      </c>
      <c r="C1008" s="16" t="str">
        <f>'Fish Use'!D69</f>
        <v>Steelhead</v>
      </c>
      <c r="D1008" s="16" t="str">
        <f>'Fish Use'!E69</f>
        <v>Migration</v>
      </c>
      <c r="E1008" s="16" t="str">
        <f>'Vulnerability Mapped'!C102</f>
        <v>Riparian Condition</v>
      </c>
      <c r="F1008" s="18">
        <f>'Fish Use'!F69</f>
        <v>1</v>
      </c>
      <c r="G1008" s="18">
        <f>Population!D9</f>
        <v>0.25</v>
      </c>
      <c r="H1008" s="19">
        <f>'Limiting Factors'!C92</f>
        <v>1.64</v>
      </c>
      <c r="I1008" s="18">
        <f>'Limiting Factors'!D92</f>
        <v>0.24399999999999999</v>
      </c>
      <c r="J1008" s="17">
        <f>'Vulnerability Mapped'!D102</f>
        <v>7</v>
      </c>
      <c r="K1008" s="17">
        <f>'Vulnerability Mapped'!E102</f>
        <v>9</v>
      </c>
      <c r="L1008" s="18">
        <f>'Vulnerability Mapped'!H102</f>
        <v>0.61428571399999998</v>
      </c>
      <c r="M1008" s="18">
        <f t="shared" si="30"/>
        <v>0.149885714216</v>
      </c>
      <c r="N1008" s="18">
        <f t="shared" si="31"/>
        <v>3.7471428554E-2</v>
      </c>
    </row>
    <row r="1009" spans="1:14" ht="18" customHeight="1" x14ac:dyDescent="0.2">
      <c r="A1009" s="16" t="str">
        <f>'Fish Use'!A69</f>
        <v>CC7</v>
      </c>
      <c r="B1009" s="16" t="str">
        <f>'Fish Use'!B69</f>
        <v>Catherine Creek</v>
      </c>
      <c r="C1009" s="16" t="str">
        <f>'Fish Use'!D69</f>
        <v>Steelhead</v>
      </c>
      <c r="D1009" s="16" t="str">
        <f>'Fish Use'!E69</f>
        <v>Migration</v>
      </c>
      <c r="E1009" s="16" t="str">
        <f>'Vulnerability Mapped'!C98</f>
        <v>Floodplain Condition</v>
      </c>
      <c r="F1009" s="18">
        <f>'Fish Use'!F69</f>
        <v>1</v>
      </c>
      <c r="G1009" s="18">
        <f>Population!D9</f>
        <v>0.25</v>
      </c>
      <c r="H1009" s="19">
        <f>'Limiting Factors'!C93</f>
        <v>1.74</v>
      </c>
      <c r="I1009" s="18">
        <f>'Limiting Factors'!D93</f>
        <v>0.26650000000000001</v>
      </c>
      <c r="J1009" s="17">
        <f>'Vulnerability Mapped'!D98</f>
        <v>6</v>
      </c>
      <c r="K1009" s="17">
        <f>'Vulnerability Mapped'!E98</f>
        <v>7</v>
      </c>
      <c r="L1009" s="18">
        <f>'Vulnerability Mapped'!H98</f>
        <v>0.678571429</v>
      </c>
      <c r="M1009" s="18">
        <f t="shared" si="30"/>
        <v>0.18083928582850001</v>
      </c>
      <c r="N1009" s="18">
        <f t="shared" si="31"/>
        <v>4.5209821457125002E-2</v>
      </c>
    </row>
    <row r="1010" spans="1:14" ht="18" customHeight="1" x14ac:dyDescent="0.2">
      <c r="A1010" s="16" t="str">
        <f>'Fish Use'!A69</f>
        <v>CC7</v>
      </c>
      <c r="B1010" s="16" t="str">
        <f>'Fish Use'!B69</f>
        <v>Catherine Creek</v>
      </c>
      <c r="C1010" s="16" t="str">
        <f>'Fish Use'!D69</f>
        <v>Steelhead</v>
      </c>
      <c r="D1010" s="16" t="str">
        <f>'Fish Use'!E69</f>
        <v>Migration</v>
      </c>
      <c r="E1010" s="16" t="str">
        <f>'Vulnerability Mapped'!C103</f>
        <v>Side Channel and Wetland Habitat</v>
      </c>
      <c r="F1010" s="18">
        <f>'Fish Use'!F69</f>
        <v>1</v>
      </c>
      <c r="G1010" s="18">
        <f>Population!D9</f>
        <v>0.25</v>
      </c>
      <c r="H1010" s="19">
        <f>'Limiting Factors'!C94</f>
        <v>2</v>
      </c>
      <c r="I1010" s="18">
        <f>'Limiting Factors'!D94</f>
        <v>0.32500000000000001</v>
      </c>
      <c r="J1010" s="17">
        <f>'Vulnerability Mapped'!D103</f>
        <v>1</v>
      </c>
      <c r="K1010" s="17">
        <f>'Vulnerability Mapped'!E103</f>
        <v>6</v>
      </c>
      <c r="L1010" s="18">
        <f>'Vulnerability Mapped'!H103</f>
        <v>1</v>
      </c>
      <c r="M1010" s="18">
        <f t="shared" si="30"/>
        <v>0.32500000000000001</v>
      </c>
      <c r="N1010" s="18">
        <f t="shared" si="31"/>
        <v>8.1250000000000003E-2</v>
      </c>
    </row>
    <row r="1011" spans="1:14" ht="18" customHeight="1" x14ac:dyDescent="0.2">
      <c r="A1011" s="16" t="str">
        <f>'Fish Use'!A69</f>
        <v>CC7</v>
      </c>
      <c r="B1011" s="16" t="str">
        <f>'Fish Use'!B69</f>
        <v>Catherine Creek</v>
      </c>
      <c r="C1011" s="16" t="str">
        <f>'Fish Use'!D69</f>
        <v>Steelhead</v>
      </c>
      <c r="D1011" s="16" t="str">
        <f>'Fish Use'!E69</f>
        <v>Migration</v>
      </c>
      <c r="E1011" s="16" t="str">
        <f>'Vulnerability Mapped'!C95</f>
        <v>Channel and Habitat Structure</v>
      </c>
      <c r="F1011" s="18">
        <f>'Fish Use'!F69</f>
        <v>1</v>
      </c>
      <c r="G1011" s="18">
        <f>Population!D9</f>
        <v>0.25</v>
      </c>
      <c r="H1011" s="19">
        <f>'Limiting Factors'!C95</f>
        <v>1.64</v>
      </c>
      <c r="I1011" s="18">
        <f>'Limiting Factors'!D95</f>
        <v>0.24399999999999999</v>
      </c>
      <c r="J1011" s="17">
        <f>'Vulnerability Mapped'!D95</f>
        <v>5</v>
      </c>
      <c r="K1011" s="17">
        <f>'Vulnerability Mapped'!E95</f>
        <v>8</v>
      </c>
      <c r="L1011" s="18">
        <f>'Vulnerability Mapped'!H95</f>
        <v>0.74285714300000005</v>
      </c>
      <c r="M1011" s="18">
        <f t="shared" si="30"/>
        <v>0.18125714289200001</v>
      </c>
      <c r="N1011" s="18">
        <f t="shared" si="31"/>
        <v>4.5314285723000003E-2</v>
      </c>
    </row>
    <row r="1012" spans="1:14" ht="18" customHeight="1" x14ac:dyDescent="0.2">
      <c r="A1012" s="16" t="str">
        <f>'Fish Use'!A69</f>
        <v>CC7</v>
      </c>
      <c r="B1012" s="16" t="str">
        <f>'Fish Use'!B69</f>
        <v>Catherine Creek</v>
      </c>
      <c r="C1012" s="16" t="str">
        <f>'Fish Use'!D69</f>
        <v>Steelhead</v>
      </c>
      <c r="D1012" s="16" t="str">
        <f>'Fish Use'!E69</f>
        <v>Migration</v>
      </c>
      <c r="E1012" s="16" t="str">
        <f>'Vulnerability Mapped'!C97</f>
        <v>Decreased Water Quantity</v>
      </c>
      <c r="F1012" s="18">
        <f>'Fish Use'!F69</f>
        <v>1</v>
      </c>
      <c r="G1012" s="18">
        <f>Population!D9</f>
        <v>0.25</v>
      </c>
      <c r="H1012" s="19">
        <f>'Limiting Factors'!C102</f>
        <v>2.88</v>
      </c>
      <c r="I1012" s="18">
        <f>'Limiting Factors'!D102</f>
        <v>0.52300000000000002</v>
      </c>
      <c r="J1012" s="17">
        <f>'Vulnerability Mapped'!D97</f>
        <v>3</v>
      </c>
      <c r="K1012" s="17">
        <f>'Vulnerability Mapped'!E97</f>
        <v>3</v>
      </c>
      <c r="L1012" s="18">
        <f>'Vulnerability Mapped'!H97</f>
        <v>0.87142857100000004</v>
      </c>
      <c r="M1012" s="18">
        <f t="shared" si="30"/>
        <v>0.45575714263300005</v>
      </c>
      <c r="N1012" s="18">
        <f t="shared" si="31"/>
        <v>0.11393928565825001</v>
      </c>
    </row>
    <row r="1013" spans="1:14" ht="18" customHeight="1" x14ac:dyDescent="0.2">
      <c r="A1013" s="16" t="str">
        <f>'Fish Use'!A69</f>
        <v>CC7</v>
      </c>
      <c r="B1013" s="16" t="str">
        <f>'Fish Use'!B69</f>
        <v>Catherine Creek</v>
      </c>
      <c r="C1013" s="16" t="str">
        <f>'Fish Use'!D69</f>
        <v>Steelhead</v>
      </c>
      <c r="D1013" s="16" t="str">
        <f>'Fish Use'!E69</f>
        <v>Migration</v>
      </c>
      <c r="E1013" s="16" t="str">
        <f>'Vulnerability Mapped'!C92</f>
        <v>Altered Flow Timing</v>
      </c>
      <c r="F1013" s="18">
        <f>'Fish Use'!F69</f>
        <v>1</v>
      </c>
      <c r="G1013" s="18">
        <f>Population!D9</f>
        <v>0.25</v>
      </c>
      <c r="H1013" s="19">
        <f>'Limiting Factors'!C103</f>
        <v>3.11</v>
      </c>
      <c r="I1013" s="18">
        <f>'Limiting Factors'!D103</f>
        <v>0.57474999999999998</v>
      </c>
      <c r="J1013" s="17">
        <f>'Vulnerability Mapped'!D92</f>
        <v>4</v>
      </c>
      <c r="K1013" s="17">
        <f>'Vulnerability Mapped'!E92</f>
        <v>4</v>
      </c>
      <c r="L1013" s="18">
        <f>'Vulnerability Mapped'!H92</f>
        <v>0.80714285699999999</v>
      </c>
      <c r="M1013" s="18">
        <f t="shared" si="30"/>
        <v>0.46390535706074998</v>
      </c>
      <c r="N1013" s="18">
        <f t="shared" si="31"/>
        <v>0.11597633926518749</v>
      </c>
    </row>
    <row r="1014" spans="1:14" ht="18" customHeight="1" x14ac:dyDescent="0.2">
      <c r="A1014" s="16" t="str">
        <f>'Fish Use'!A69</f>
        <v>CC7</v>
      </c>
      <c r="B1014" s="16" t="str">
        <f>'Fish Use'!B69</f>
        <v>Catherine Creek</v>
      </c>
      <c r="C1014" s="16" t="str">
        <f>'Fish Use'!D69</f>
        <v>Steelhead</v>
      </c>
      <c r="D1014" s="16" t="str">
        <f>'Fish Use'!E69</f>
        <v>Migration</v>
      </c>
      <c r="E1014" s="16" t="str">
        <f>'Vulnerability Mapped'!C96</f>
        <v>Decreased Sediment Quantity</v>
      </c>
      <c r="F1014" s="18">
        <f>'Fish Use'!F69</f>
        <v>1</v>
      </c>
      <c r="G1014" s="18">
        <f>Population!D9</f>
        <v>0.25</v>
      </c>
      <c r="H1014" s="19">
        <f>'Limiting Factors'!C96</f>
        <v>2.61</v>
      </c>
      <c r="I1014" s="18">
        <f>'Limiting Factors'!D96</f>
        <v>0.46224999999999999</v>
      </c>
      <c r="J1014" s="17">
        <f>'Vulnerability Mapped'!D96</f>
        <v>8</v>
      </c>
      <c r="K1014" s="17">
        <f>'Vulnerability Mapped'!E96</f>
        <v>13</v>
      </c>
      <c r="L1014" s="18">
        <f>'Vulnerability Mapped'!H96</f>
        <v>0.55000000000000004</v>
      </c>
      <c r="M1014" s="18">
        <f t="shared" si="30"/>
        <v>0.25423750000000001</v>
      </c>
      <c r="N1014" s="18">
        <f t="shared" si="31"/>
        <v>6.3559375000000001E-2</v>
      </c>
    </row>
    <row r="1015" spans="1:14" ht="18" customHeight="1" x14ac:dyDescent="0.2">
      <c r="A1015" s="16" t="str">
        <f>'Fish Use'!A69</f>
        <v>CC7</v>
      </c>
      <c r="B1015" s="16" t="str">
        <f>'Fish Use'!B69</f>
        <v>Catherine Creek</v>
      </c>
      <c r="C1015" s="16" t="str">
        <f>'Fish Use'!D69</f>
        <v>Steelhead</v>
      </c>
      <c r="D1015" s="16" t="str">
        <f>'Fish Use'!E69</f>
        <v>Migration</v>
      </c>
      <c r="E1015" s="16" t="str">
        <f>'Vulnerability Mapped'!C99</f>
        <v>Increased Sediment Quantity</v>
      </c>
      <c r="F1015" s="18">
        <f>'Fish Use'!F69</f>
        <v>1</v>
      </c>
      <c r="G1015" s="18">
        <f>Population!D9</f>
        <v>0.25</v>
      </c>
      <c r="H1015" s="19">
        <f>'Limiting Factors'!C97</f>
        <v>1.89</v>
      </c>
      <c r="I1015" s="18">
        <f>'Limiting Factors'!D97</f>
        <v>0.30025000000000002</v>
      </c>
      <c r="J1015" s="17">
        <f>'Vulnerability Mapped'!D99</f>
        <v>9</v>
      </c>
      <c r="K1015" s="17">
        <f>'Vulnerability Mapped'!E99</f>
        <v>14</v>
      </c>
      <c r="L1015" s="18">
        <f>'Vulnerability Mapped'!H99</f>
        <v>0.485714286</v>
      </c>
      <c r="M1015" s="18">
        <f t="shared" si="30"/>
        <v>0.1458357143715</v>
      </c>
      <c r="N1015" s="18">
        <f t="shared" si="31"/>
        <v>3.6458928592875001E-2</v>
      </c>
    </row>
    <row r="1016" spans="1:14" ht="18" customHeight="1" x14ac:dyDescent="0.2">
      <c r="A1016" s="16" t="str">
        <f>'Fish Use'!A69</f>
        <v>CC7</v>
      </c>
      <c r="B1016" s="16" t="str">
        <f>'Fish Use'!B69</f>
        <v>Catherine Creek</v>
      </c>
      <c r="C1016" s="16" t="str">
        <f>'Fish Use'!D69</f>
        <v>Steelhead</v>
      </c>
      <c r="D1016" s="16" t="str">
        <f>'Fish Use'!E69</f>
        <v>Migration</v>
      </c>
      <c r="E1016" s="16" t="str">
        <f>'Vulnerability Mapped'!C104</f>
        <v>Summer Water Temperature</v>
      </c>
      <c r="F1016" s="18">
        <f>'Fish Use'!F69</f>
        <v>1</v>
      </c>
      <c r="G1016" s="18">
        <f>Population!D9</f>
        <v>0.25</v>
      </c>
      <c r="H1016" s="19">
        <f>'Limiting Factors'!C104</f>
        <v>3.11</v>
      </c>
      <c r="I1016" s="18">
        <f>'Limiting Factors'!D104</f>
        <v>0.57474999999999998</v>
      </c>
      <c r="J1016" s="17">
        <f>'Vulnerability Mapped'!D104</f>
        <v>15</v>
      </c>
      <c r="K1016" s="17">
        <f>'Vulnerability Mapped'!E104</f>
        <v>15</v>
      </c>
      <c r="L1016" s="18">
        <f>'Vulnerability Mapped'!H104</f>
        <v>0.1</v>
      </c>
      <c r="M1016" s="18">
        <f t="shared" si="30"/>
        <v>5.7474999999999998E-2</v>
      </c>
      <c r="N1016" s="18">
        <f t="shared" si="31"/>
        <v>1.436875E-2</v>
      </c>
    </row>
    <row r="1017" spans="1:14" ht="18" customHeight="1" x14ac:dyDescent="0.2">
      <c r="A1017" s="16" t="str">
        <f>'Fish Use'!A69</f>
        <v>CC7</v>
      </c>
      <c r="B1017" s="16" t="str">
        <f>'Fish Use'!B69</f>
        <v>Catherine Creek</v>
      </c>
      <c r="C1017" s="16" t="str">
        <f>'Fish Use'!D69</f>
        <v>Steelhead</v>
      </c>
      <c r="D1017" s="16" t="str">
        <f>'Fish Use'!E69</f>
        <v>Migration</v>
      </c>
      <c r="E1017" s="16" t="str">
        <f>'Vulnerability Mapped'!C106</f>
        <v>Winter Water Temperature</v>
      </c>
      <c r="F1017" s="18">
        <f>'Fish Use'!F69</f>
        <v>1</v>
      </c>
      <c r="G1017" s="18">
        <f>Population!D9</f>
        <v>0.25</v>
      </c>
      <c r="H1017" s="19">
        <f>'Limiting Factors'!C105</f>
        <v>2.15</v>
      </c>
      <c r="I1017" s="18">
        <f>'Limiting Factors'!D105</f>
        <v>0.35875000000000001</v>
      </c>
      <c r="J1017" s="17">
        <f>'Vulnerability Mapped'!D106</f>
        <v>11</v>
      </c>
      <c r="K1017" s="17">
        <f>'Vulnerability Mapped'!E106</f>
        <v>14</v>
      </c>
      <c r="L1017" s="18">
        <f>'Vulnerability Mapped'!H106</f>
        <v>0.35714285699999998</v>
      </c>
      <c r="M1017" s="18">
        <f t="shared" si="30"/>
        <v>0.12812499994874998</v>
      </c>
      <c r="N1017" s="18">
        <f t="shared" si="31"/>
        <v>3.2031249987187496E-2</v>
      </c>
    </row>
    <row r="1018" spans="1:14" ht="18" customHeight="1" x14ac:dyDescent="0.2">
      <c r="A1018" s="16" t="str">
        <f>'Fish Use'!A69</f>
        <v>CC7</v>
      </c>
      <c r="B1018" s="16" t="str">
        <f>'Fish Use'!B69</f>
        <v>Catherine Creek</v>
      </c>
      <c r="C1018" s="16" t="str">
        <f>'Fish Use'!D69</f>
        <v>Steelhead</v>
      </c>
      <c r="D1018" s="16" t="str">
        <f>'Fish Use'!E69</f>
        <v>Migration</v>
      </c>
      <c r="E1018" s="16" t="str">
        <f>'Vulnerability Mapped'!C105</f>
        <v>Water Quality</v>
      </c>
      <c r="F1018" s="18">
        <f>'Fish Use'!F69</f>
        <v>1</v>
      </c>
      <c r="G1018" s="18">
        <f>Population!D9</f>
        <v>0.25</v>
      </c>
      <c r="H1018" s="19">
        <f>'Limiting Factors'!C106</f>
        <v>2.71</v>
      </c>
      <c r="I1018" s="18">
        <f>'Limiting Factors'!D106</f>
        <v>0.48475000000000001</v>
      </c>
      <c r="J1018" s="17">
        <f>'Vulnerability Mapped'!D105</f>
        <v>5</v>
      </c>
      <c r="K1018" s="17">
        <f>'Vulnerability Mapped'!E105</f>
        <v>12</v>
      </c>
      <c r="L1018" s="18">
        <f>'Vulnerability Mapped'!H105</f>
        <v>0.74285714300000005</v>
      </c>
      <c r="M1018" s="18">
        <f t="shared" si="30"/>
        <v>0.36010000006925003</v>
      </c>
      <c r="N1018" s="18">
        <f t="shared" si="31"/>
        <v>9.0025000017312506E-2</v>
      </c>
    </row>
    <row r="1019" spans="1:14" ht="18" customHeight="1" x14ac:dyDescent="0.2">
      <c r="A1019" s="16" t="str">
        <f>'Fish Use'!A69</f>
        <v>CC7</v>
      </c>
      <c r="B1019" s="16" t="str">
        <f>'Fish Use'!B69</f>
        <v>Catherine Creek</v>
      </c>
      <c r="C1019" s="16" t="str">
        <f>'Fish Use'!D69</f>
        <v>Steelhead</v>
      </c>
      <c r="D1019" s="16" t="str">
        <f>'Fish Use'!E69</f>
        <v>Migration</v>
      </c>
      <c r="E1019" s="16" t="str">
        <f>'Vulnerability Mapped'!C101</f>
        <v>Predation</v>
      </c>
      <c r="F1019" s="18">
        <f>'Fish Use'!F69</f>
        <v>1</v>
      </c>
      <c r="G1019" s="18">
        <f>Population!D9</f>
        <v>0.25</v>
      </c>
      <c r="H1019" s="19">
        <f>'Limiting Factors'!C99</f>
        <v>1</v>
      </c>
      <c r="I1019" s="18">
        <f>'Limiting Factors'!D99</f>
        <v>0.1</v>
      </c>
      <c r="J1019" s="17">
        <f>'Vulnerability Mapped'!D101</f>
        <v>2</v>
      </c>
      <c r="K1019" s="17">
        <f>'Vulnerability Mapped'!E101</f>
        <v>13</v>
      </c>
      <c r="L1019" s="18">
        <f>'Vulnerability Mapped'!H101</f>
        <v>0.93571428599999995</v>
      </c>
      <c r="M1019" s="18">
        <f t="shared" si="30"/>
        <v>9.3571428600000006E-2</v>
      </c>
      <c r="N1019" s="18">
        <f t="shared" si="31"/>
        <v>2.3392857150000002E-2</v>
      </c>
    </row>
    <row r="1020" spans="1:14" ht="18" customHeight="1" x14ac:dyDescent="0.2">
      <c r="A1020" s="16" t="str">
        <f>'Fish Use'!A69</f>
        <v>CC7</v>
      </c>
      <c r="B1020" s="16" t="str">
        <f>'Fish Use'!B69</f>
        <v>Catherine Creek</v>
      </c>
      <c r="C1020" s="16" t="str">
        <f>'Fish Use'!D69</f>
        <v>Steelhead</v>
      </c>
      <c r="D1020" s="16" t="str">
        <f>'Fish Use'!E69</f>
        <v>Migration</v>
      </c>
      <c r="E1020" s="16" t="str">
        <f>'Vulnerability Mapped'!C93</f>
        <v>Altered Primary Productivity</v>
      </c>
      <c r="F1020" s="18">
        <f>'Fish Use'!F69</f>
        <v>1</v>
      </c>
      <c r="G1020" s="18">
        <f>Population!D9</f>
        <v>0.25</v>
      </c>
      <c r="H1020" s="19">
        <f>'Limiting Factors'!C100</f>
        <v>1.82</v>
      </c>
      <c r="I1020" s="18">
        <f>'Limiting Factors'!D100</f>
        <v>0.28449999999999998</v>
      </c>
      <c r="J1020" s="17">
        <f>'Vulnerability Mapped'!D93</f>
        <v>10</v>
      </c>
      <c r="K1020" s="17">
        <f>'Vulnerability Mapped'!E93</f>
        <v>10</v>
      </c>
      <c r="L1020" s="18">
        <f>'Vulnerability Mapped'!H93</f>
        <v>0.42142857099999997</v>
      </c>
      <c r="M1020" s="18">
        <f t="shared" si="30"/>
        <v>0.11989642844949998</v>
      </c>
      <c r="N1020" s="18">
        <f t="shared" si="31"/>
        <v>2.9974107112374995E-2</v>
      </c>
    </row>
    <row r="1021" spans="1:14" ht="18" customHeight="1" x14ac:dyDescent="0.2">
      <c r="A1021" s="16" t="str">
        <f>'Fish Use'!A69</f>
        <v>CC7</v>
      </c>
      <c r="B1021" s="16" t="str">
        <f>'Fish Use'!B69</f>
        <v>Catherine Creek</v>
      </c>
      <c r="C1021" s="16" t="str">
        <f>'Fish Use'!D69</f>
        <v>Steelhead</v>
      </c>
      <c r="D1021" s="16" t="str">
        <f>'Fish Use'!E69</f>
        <v>Migration</v>
      </c>
      <c r="E1021" s="16" t="str">
        <f>'Vulnerability Mapped'!C100</f>
        <v>Non-Native Species Interactions and Competition</v>
      </c>
      <c r="F1021" s="18">
        <f>'Fish Use'!F69</f>
        <v>1</v>
      </c>
      <c r="G1021" s="18">
        <f>Population!D9</f>
        <v>0.25</v>
      </c>
      <c r="H1021" s="19">
        <f>'Limiting Factors'!C101</f>
        <v>1.59</v>
      </c>
      <c r="I1021" s="18">
        <f>'Limiting Factors'!D101</f>
        <v>0.23275000000000001</v>
      </c>
      <c r="J1021" s="17">
        <f>'Vulnerability Mapped'!D100</f>
        <v>11</v>
      </c>
      <c r="K1021" s="17">
        <f>'Vulnerability Mapped'!E100</f>
        <v>12</v>
      </c>
      <c r="L1021" s="18">
        <f>'Vulnerability Mapped'!H100</f>
        <v>0.35714285699999998</v>
      </c>
      <c r="M1021" s="18">
        <f t="shared" si="30"/>
        <v>8.3124999966750004E-2</v>
      </c>
      <c r="N1021" s="18">
        <f t="shared" si="31"/>
        <v>2.0781249991687501E-2</v>
      </c>
    </row>
    <row r="1022" spans="1:14" ht="18" customHeight="1" x14ac:dyDescent="0.2">
      <c r="A1022" s="16" t="str">
        <f>'Fish Use'!A70</f>
        <v>CC7</v>
      </c>
      <c r="B1022" s="16" t="str">
        <f>'Fish Use'!B70</f>
        <v>Catherine Creek</v>
      </c>
      <c r="C1022" s="16" t="str">
        <f>'Fish Use'!D70</f>
        <v>Bull Trout</v>
      </c>
      <c r="D1022" s="16" t="str">
        <f>'Fish Use'!E70</f>
        <v>Spawning &amp; Resident</v>
      </c>
      <c r="E1022" s="16" t="str">
        <f>'Vulnerability Mapped'!C19</f>
        <v>Anthropogenic Barriers</v>
      </c>
      <c r="F1022" s="18">
        <f>'Fish Use'!F70</f>
        <v>1</v>
      </c>
      <c r="G1022" s="18">
        <f>Population!D18</f>
        <v>0.6</v>
      </c>
      <c r="H1022" s="19">
        <f>'Limiting Factors'!C98</f>
        <v>1.44</v>
      </c>
      <c r="I1022" s="18">
        <f>'Limiting Factors'!D98</f>
        <v>0.19900000000000001</v>
      </c>
      <c r="J1022" s="17">
        <f>'Vulnerability Mapped'!D19</f>
        <v>10</v>
      </c>
      <c r="K1022" s="17">
        <f>'Vulnerability Mapped'!E19</f>
        <v>10</v>
      </c>
      <c r="L1022" s="18">
        <f>'Vulnerability Mapped'!H19</f>
        <v>0.42142857099999997</v>
      </c>
      <c r="M1022" s="18">
        <f t="shared" si="30"/>
        <v>8.3864285629000002E-2</v>
      </c>
      <c r="N1022" s="18">
        <f t="shared" si="31"/>
        <v>5.03185713774E-2</v>
      </c>
    </row>
    <row r="1023" spans="1:14" ht="18" customHeight="1" x14ac:dyDescent="0.2">
      <c r="A1023" s="16" t="str">
        <f>'Fish Use'!A70</f>
        <v>CC7</v>
      </c>
      <c r="B1023" s="16" t="str">
        <f>'Fish Use'!B70</f>
        <v>Catherine Creek</v>
      </c>
      <c r="C1023" s="16" t="str">
        <f>'Fish Use'!D70</f>
        <v>Bull Trout</v>
      </c>
      <c r="D1023" s="16" t="str">
        <f>'Fish Use'!E70</f>
        <v>Spawning &amp; Resident</v>
      </c>
      <c r="E1023" s="16" t="str">
        <f>'Vulnerability Mapped'!C27</f>
        <v>Riparian Condition</v>
      </c>
      <c r="F1023" s="18">
        <f>'Fish Use'!F70</f>
        <v>1</v>
      </c>
      <c r="G1023" s="18">
        <f>Population!D18</f>
        <v>0.6</v>
      </c>
      <c r="H1023" s="19">
        <f>'Limiting Factors'!C92</f>
        <v>1.64</v>
      </c>
      <c r="I1023" s="18">
        <f>'Limiting Factors'!D92</f>
        <v>0.24399999999999999</v>
      </c>
      <c r="J1023" s="17">
        <f>'Vulnerability Mapped'!D27</f>
        <v>4</v>
      </c>
      <c r="K1023" s="17">
        <f>'Vulnerability Mapped'!E27</f>
        <v>4</v>
      </c>
      <c r="L1023" s="18">
        <f>'Vulnerability Mapped'!H27</f>
        <v>0.80714285699999999</v>
      </c>
      <c r="M1023" s="18">
        <f t="shared" si="30"/>
        <v>0.196942857108</v>
      </c>
      <c r="N1023" s="18">
        <f t="shared" si="31"/>
        <v>0.11816571426479999</v>
      </c>
    </row>
    <row r="1024" spans="1:14" ht="18" customHeight="1" x14ac:dyDescent="0.2">
      <c r="A1024" s="16" t="str">
        <f>'Fish Use'!A70</f>
        <v>CC7</v>
      </c>
      <c r="B1024" s="16" t="str">
        <f>'Fish Use'!B70</f>
        <v>Catherine Creek</v>
      </c>
      <c r="C1024" s="16" t="str">
        <f>'Fish Use'!D70</f>
        <v>Bull Trout</v>
      </c>
      <c r="D1024" s="16" t="str">
        <f>'Fish Use'!E70</f>
        <v>Spawning &amp; Resident</v>
      </c>
      <c r="E1024" s="16" t="str">
        <f>'Vulnerability Mapped'!C23</f>
        <v>Floodplain Condition</v>
      </c>
      <c r="F1024" s="18">
        <f>'Fish Use'!F70</f>
        <v>1</v>
      </c>
      <c r="G1024" s="18">
        <f>Population!D18</f>
        <v>0.6</v>
      </c>
      <c r="H1024" s="19">
        <f>'Limiting Factors'!C93</f>
        <v>1.74</v>
      </c>
      <c r="I1024" s="18">
        <f>'Limiting Factors'!D93</f>
        <v>0.26650000000000001</v>
      </c>
      <c r="J1024" s="17">
        <f>'Vulnerability Mapped'!D23</f>
        <v>11</v>
      </c>
      <c r="K1024" s="17">
        <f>'Vulnerability Mapped'!E23</f>
        <v>11</v>
      </c>
      <c r="L1024" s="18">
        <f>'Vulnerability Mapped'!H23</f>
        <v>0.35714285699999998</v>
      </c>
      <c r="M1024" s="18">
        <f t="shared" si="30"/>
        <v>9.5178571390499997E-2</v>
      </c>
      <c r="N1024" s="18">
        <f t="shared" si="31"/>
        <v>5.7107142834299997E-2</v>
      </c>
    </row>
    <row r="1025" spans="1:14" ht="18" customHeight="1" x14ac:dyDescent="0.2">
      <c r="A1025" s="16" t="str">
        <f>'Fish Use'!A70</f>
        <v>CC7</v>
      </c>
      <c r="B1025" s="16" t="str">
        <f>'Fish Use'!B70</f>
        <v>Catherine Creek</v>
      </c>
      <c r="C1025" s="16" t="str">
        <f>'Fish Use'!D70</f>
        <v>Bull Trout</v>
      </c>
      <c r="D1025" s="16" t="str">
        <f>'Fish Use'!E70</f>
        <v>Spawning &amp; Resident</v>
      </c>
      <c r="E1025" s="16" t="str">
        <f>'Vulnerability Mapped'!C28</f>
        <v>Side Channel and Wetland Habitat</v>
      </c>
      <c r="F1025" s="18">
        <f>'Fish Use'!F70</f>
        <v>1</v>
      </c>
      <c r="G1025" s="18">
        <f>Population!D18</f>
        <v>0.6</v>
      </c>
      <c r="H1025" s="19">
        <f>'Limiting Factors'!C94</f>
        <v>2</v>
      </c>
      <c r="I1025" s="18">
        <f>'Limiting Factors'!D94</f>
        <v>0.32500000000000001</v>
      </c>
      <c r="J1025" s="17">
        <f>'Vulnerability Mapped'!D28</f>
        <v>7</v>
      </c>
      <c r="K1025" s="17">
        <f>'Vulnerability Mapped'!E28</f>
        <v>7</v>
      </c>
      <c r="L1025" s="18">
        <f>'Vulnerability Mapped'!H28</f>
        <v>0.61428571399999998</v>
      </c>
      <c r="M1025" s="18">
        <f t="shared" si="30"/>
        <v>0.19964285705000001</v>
      </c>
      <c r="N1025" s="18">
        <f t="shared" si="31"/>
        <v>0.11978571423000001</v>
      </c>
    </row>
    <row r="1026" spans="1:14" ht="18" customHeight="1" x14ac:dyDescent="0.2">
      <c r="A1026" s="16" t="str">
        <f>'Fish Use'!A70</f>
        <v>CC7</v>
      </c>
      <c r="B1026" s="16" t="str">
        <f>'Fish Use'!B70</f>
        <v>Catherine Creek</v>
      </c>
      <c r="C1026" s="16" t="str">
        <f>'Fish Use'!D70</f>
        <v>Bull Trout</v>
      </c>
      <c r="D1026" s="16" t="str">
        <f>'Fish Use'!E70</f>
        <v>Spawning &amp; Resident</v>
      </c>
      <c r="E1026" s="16" t="str">
        <f>'Vulnerability Mapped'!C20</f>
        <v>Channel and Habitat Structure</v>
      </c>
      <c r="F1026" s="18">
        <f>'Fish Use'!F70</f>
        <v>1</v>
      </c>
      <c r="G1026" s="18">
        <f>Population!D18</f>
        <v>0.6</v>
      </c>
      <c r="H1026" s="19">
        <f>'Limiting Factors'!C95</f>
        <v>1.64</v>
      </c>
      <c r="I1026" s="18">
        <f>'Limiting Factors'!D95</f>
        <v>0.24399999999999999</v>
      </c>
      <c r="J1026" s="17">
        <f>'Vulnerability Mapped'!D20</f>
        <v>3</v>
      </c>
      <c r="K1026" s="17">
        <f>'Vulnerability Mapped'!E20</f>
        <v>3</v>
      </c>
      <c r="L1026" s="18">
        <f>'Vulnerability Mapped'!H20</f>
        <v>0.87142857100000004</v>
      </c>
      <c r="M1026" s="18">
        <f t="shared" ref="M1026:M1089" si="32">F1026*I1026*L1026</f>
        <v>0.21262857132400001</v>
      </c>
      <c r="N1026" s="18">
        <f t="shared" ref="N1026:N1089" si="33">M1026*G1026</f>
        <v>0.12757714279439999</v>
      </c>
    </row>
    <row r="1027" spans="1:14" ht="18" customHeight="1" x14ac:dyDescent="0.2">
      <c r="A1027" s="16" t="str">
        <f>'Fish Use'!A70</f>
        <v>CC7</v>
      </c>
      <c r="B1027" s="16" t="str">
        <f>'Fish Use'!B70</f>
        <v>Catherine Creek</v>
      </c>
      <c r="C1027" s="16" t="str">
        <f>'Fish Use'!D70</f>
        <v>Bull Trout</v>
      </c>
      <c r="D1027" s="16" t="str">
        <f>'Fish Use'!E70</f>
        <v>Spawning &amp; Resident</v>
      </c>
      <c r="E1027" s="16" t="str">
        <f>'Vulnerability Mapped'!C22</f>
        <v>Decreased Water Quantity</v>
      </c>
      <c r="F1027" s="18">
        <f>'Fish Use'!F70</f>
        <v>1</v>
      </c>
      <c r="G1027" s="18">
        <f>Population!D18</f>
        <v>0.6</v>
      </c>
      <c r="H1027" s="19">
        <f>'Limiting Factors'!C102</f>
        <v>2.88</v>
      </c>
      <c r="I1027" s="18">
        <f>'Limiting Factors'!D102</f>
        <v>0.52300000000000002</v>
      </c>
      <c r="J1027" s="17">
        <f>'Vulnerability Mapped'!D22</f>
        <v>8</v>
      </c>
      <c r="K1027" s="17">
        <f>'Vulnerability Mapped'!E22</f>
        <v>8</v>
      </c>
      <c r="L1027" s="18">
        <f>'Vulnerability Mapped'!H22</f>
        <v>0.55000000000000004</v>
      </c>
      <c r="M1027" s="18">
        <f t="shared" si="32"/>
        <v>0.28765000000000002</v>
      </c>
      <c r="N1027" s="18">
        <f t="shared" si="33"/>
        <v>0.17258999999999999</v>
      </c>
    </row>
    <row r="1028" spans="1:14" ht="18" customHeight="1" x14ac:dyDescent="0.2">
      <c r="A1028" s="16" t="str">
        <f>'Fish Use'!A70</f>
        <v>CC7</v>
      </c>
      <c r="B1028" s="16" t="str">
        <f>'Fish Use'!B70</f>
        <v>Catherine Creek</v>
      </c>
      <c r="C1028" s="16" t="str">
        <f>'Fish Use'!D70</f>
        <v>Bull Trout</v>
      </c>
      <c r="D1028" s="16" t="str">
        <f>'Fish Use'!E70</f>
        <v>Spawning &amp; Resident</v>
      </c>
      <c r="E1028" s="16" t="str">
        <f>'Vulnerability Mapped'!C17</f>
        <v>Altered Flow Timing</v>
      </c>
      <c r="F1028" s="18">
        <f>'Fish Use'!F70</f>
        <v>1</v>
      </c>
      <c r="G1028" s="18">
        <f>Population!D18</f>
        <v>0.6</v>
      </c>
      <c r="H1028" s="19">
        <f>'Limiting Factors'!C103</f>
        <v>3.11</v>
      </c>
      <c r="I1028" s="18">
        <f>'Limiting Factors'!D103</f>
        <v>0.57474999999999998</v>
      </c>
      <c r="J1028" s="17">
        <f>'Vulnerability Mapped'!D17</f>
        <v>13</v>
      </c>
      <c r="K1028" s="17">
        <f>'Vulnerability Mapped'!E17</f>
        <v>13</v>
      </c>
      <c r="L1028" s="18">
        <f>'Vulnerability Mapped'!H17</f>
        <v>0.22857142899999999</v>
      </c>
      <c r="M1028" s="18">
        <f t="shared" si="32"/>
        <v>0.13137142881774999</v>
      </c>
      <c r="N1028" s="18">
        <f t="shared" si="33"/>
        <v>7.8822857290649986E-2</v>
      </c>
    </row>
    <row r="1029" spans="1:14" ht="18" customHeight="1" x14ac:dyDescent="0.2">
      <c r="A1029" s="16" t="str">
        <f>'Fish Use'!A70</f>
        <v>CC7</v>
      </c>
      <c r="B1029" s="16" t="str">
        <f>'Fish Use'!B70</f>
        <v>Catherine Creek</v>
      </c>
      <c r="C1029" s="16" t="str">
        <f>'Fish Use'!D70</f>
        <v>Bull Trout</v>
      </c>
      <c r="D1029" s="16" t="str">
        <f>'Fish Use'!E70</f>
        <v>Spawning &amp; Resident</v>
      </c>
      <c r="E1029" s="16" t="str">
        <f>'Vulnerability Mapped'!C21</f>
        <v>Decreased Sediment Quantity</v>
      </c>
      <c r="F1029" s="18">
        <f>'Fish Use'!F70</f>
        <v>1</v>
      </c>
      <c r="G1029" s="18">
        <f>Population!D18</f>
        <v>0.6</v>
      </c>
      <c r="H1029" s="19">
        <f>'Limiting Factors'!C96</f>
        <v>2.61</v>
      </c>
      <c r="I1029" s="18">
        <f>'Limiting Factors'!D96</f>
        <v>0.46224999999999999</v>
      </c>
      <c r="J1029" s="17">
        <f>'Vulnerability Mapped'!D21</f>
        <v>5</v>
      </c>
      <c r="K1029" s="17">
        <f>'Vulnerability Mapped'!E21</f>
        <v>5</v>
      </c>
      <c r="L1029" s="18">
        <f>'Vulnerability Mapped'!H21</f>
        <v>0.74285714300000005</v>
      </c>
      <c r="M1029" s="18">
        <f t="shared" si="32"/>
        <v>0.34338571435175003</v>
      </c>
      <c r="N1029" s="18">
        <f t="shared" si="33"/>
        <v>0.20603142861105</v>
      </c>
    </row>
    <row r="1030" spans="1:14" ht="18" customHeight="1" x14ac:dyDescent="0.2">
      <c r="A1030" s="16" t="str">
        <f>'Fish Use'!A70</f>
        <v>CC7</v>
      </c>
      <c r="B1030" s="16" t="str">
        <f>'Fish Use'!B70</f>
        <v>Catherine Creek</v>
      </c>
      <c r="C1030" s="16" t="str">
        <f>'Fish Use'!D70</f>
        <v>Bull Trout</v>
      </c>
      <c r="D1030" s="16" t="str">
        <f>'Fish Use'!E70</f>
        <v>Spawning &amp; Resident</v>
      </c>
      <c r="E1030" s="16" t="str">
        <f>'Vulnerability Mapped'!C24</f>
        <v>Increased Sediment Quantity</v>
      </c>
      <c r="F1030" s="18">
        <f>'Fish Use'!F70</f>
        <v>1</v>
      </c>
      <c r="G1030" s="18">
        <f>Population!D18</f>
        <v>0.6</v>
      </c>
      <c r="H1030" s="19">
        <f>'Limiting Factors'!C97</f>
        <v>1.89</v>
      </c>
      <c r="I1030" s="18">
        <f>'Limiting Factors'!D97</f>
        <v>0.30025000000000002</v>
      </c>
      <c r="J1030" s="17">
        <f>'Vulnerability Mapped'!D24</f>
        <v>6</v>
      </c>
      <c r="K1030" s="17">
        <f>'Vulnerability Mapped'!E24</f>
        <v>6</v>
      </c>
      <c r="L1030" s="18">
        <f>'Vulnerability Mapped'!H24</f>
        <v>0.678571429</v>
      </c>
      <c r="M1030" s="18">
        <f t="shared" si="32"/>
        <v>0.20374107155725002</v>
      </c>
      <c r="N1030" s="18">
        <f t="shared" si="33"/>
        <v>0.12224464293435</v>
      </c>
    </row>
    <row r="1031" spans="1:14" ht="18" customHeight="1" x14ac:dyDescent="0.2">
      <c r="A1031" s="16" t="str">
        <f>'Fish Use'!A70</f>
        <v>CC7</v>
      </c>
      <c r="B1031" s="16" t="str">
        <f>'Fish Use'!B70</f>
        <v>Catherine Creek</v>
      </c>
      <c r="C1031" s="16" t="str">
        <f>'Fish Use'!D70</f>
        <v>Bull Trout</v>
      </c>
      <c r="D1031" s="16" t="str">
        <f>'Fish Use'!E70</f>
        <v>Spawning &amp; Resident</v>
      </c>
      <c r="E1031" s="16" t="str">
        <f>'Vulnerability Mapped'!C29</f>
        <v>Summer Water Temperature</v>
      </c>
      <c r="F1031" s="18">
        <f>'Fish Use'!F70</f>
        <v>1</v>
      </c>
      <c r="G1031" s="18">
        <f>Population!D18</f>
        <v>0.6</v>
      </c>
      <c r="H1031" s="19">
        <f>'Limiting Factors'!C104</f>
        <v>3.11</v>
      </c>
      <c r="I1031" s="18">
        <f>'Limiting Factors'!D104</f>
        <v>0.57474999999999998</v>
      </c>
      <c r="J1031" s="17">
        <f>'Vulnerability Mapped'!D29</f>
        <v>1</v>
      </c>
      <c r="K1031" s="17">
        <f>'Vulnerability Mapped'!E29</f>
        <v>1</v>
      </c>
      <c r="L1031" s="18">
        <f>'Vulnerability Mapped'!H29</f>
        <v>1</v>
      </c>
      <c r="M1031" s="18">
        <f t="shared" si="32"/>
        <v>0.57474999999999998</v>
      </c>
      <c r="N1031" s="18">
        <f t="shared" si="33"/>
        <v>0.34484999999999999</v>
      </c>
    </row>
    <row r="1032" spans="1:14" ht="18" customHeight="1" x14ac:dyDescent="0.2">
      <c r="A1032" s="16" t="str">
        <f>'Fish Use'!A70</f>
        <v>CC7</v>
      </c>
      <c r="B1032" s="16" t="str">
        <f>'Fish Use'!B70</f>
        <v>Catherine Creek</v>
      </c>
      <c r="C1032" s="16" t="str">
        <f>'Fish Use'!D70</f>
        <v>Bull Trout</v>
      </c>
      <c r="D1032" s="16" t="str">
        <f>'Fish Use'!E70</f>
        <v>Spawning &amp; Resident</v>
      </c>
      <c r="E1032" s="16" t="str">
        <f>'Vulnerability Mapped'!C31</f>
        <v>Winter Water Temperature</v>
      </c>
      <c r="F1032" s="18">
        <f>'Fish Use'!F70</f>
        <v>1</v>
      </c>
      <c r="G1032" s="18">
        <f>Population!D18</f>
        <v>0.6</v>
      </c>
      <c r="H1032" s="19">
        <f>'Limiting Factors'!C105</f>
        <v>2.15</v>
      </c>
      <c r="I1032" s="18">
        <f>'Limiting Factors'!D105</f>
        <v>0.35875000000000001</v>
      </c>
      <c r="J1032" s="17">
        <f>'Vulnerability Mapped'!D31</f>
        <v>12</v>
      </c>
      <c r="K1032" s="17">
        <f>'Vulnerability Mapped'!E31</f>
        <v>12</v>
      </c>
      <c r="L1032" s="18">
        <f>'Vulnerability Mapped'!H31</f>
        <v>0.29285714299999999</v>
      </c>
      <c r="M1032" s="18">
        <f t="shared" si="32"/>
        <v>0.10506250005124999</v>
      </c>
      <c r="N1032" s="18">
        <f t="shared" si="33"/>
        <v>6.3037500030749996E-2</v>
      </c>
    </row>
    <row r="1033" spans="1:14" ht="18" customHeight="1" x14ac:dyDescent="0.2">
      <c r="A1033" s="16" t="str">
        <f>'Fish Use'!A70</f>
        <v>CC7</v>
      </c>
      <c r="B1033" s="16" t="str">
        <f>'Fish Use'!B70</f>
        <v>Catherine Creek</v>
      </c>
      <c r="C1033" s="16" t="str">
        <f>'Fish Use'!D70</f>
        <v>Bull Trout</v>
      </c>
      <c r="D1033" s="16" t="str">
        <f>'Fish Use'!E70</f>
        <v>Spawning &amp; Resident</v>
      </c>
      <c r="E1033" s="16" t="str">
        <f>'Vulnerability Mapped'!C30</f>
        <v>Water Quality</v>
      </c>
      <c r="F1033" s="18">
        <f>'Fish Use'!F70</f>
        <v>1</v>
      </c>
      <c r="G1033" s="18">
        <f>Population!D18</f>
        <v>0.6</v>
      </c>
      <c r="H1033" s="19">
        <f>'Limiting Factors'!C106</f>
        <v>2.71</v>
      </c>
      <c r="I1033" s="18">
        <f>'Limiting Factors'!D106</f>
        <v>0.48475000000000001</v>
      </c>
      <c r="J1033" s="17">
        <f>'Vulnerability Mapped'!D30</f>
        <v>15</v>
      </c>
      <c r="K1033" s="17">
        <f>'Vulnerability Mapped'!E30</f>
        <v>15</v>
      </c>
      <c r="L1033" s="18">
        <f>'Vulnerability Mapped'!H30</f>
        <v>0.1</v>
      </c>
      <c r="M1033" s="18">
        <f t="shared" si="32"/>
        <v>4.8475000000000004E-2</v>
      </c>
      <c r="N1033" s="18">
        <f t="shared" si="33"/>
        <v>2.9085E-2</v>
      </c>
    </row>
    <row r="1034" spans="1:14" ht="18" customHeight="1" x14ac:dyDescent="0.2">
      <c r="A1034" s="16" t="str">
        <f>'Fish Use'!A70</f>
        <v>CC7</v>
      </c>
      <c r="B1034" s="16" t="str">
        <f>'Fish Use'!B70</f>
        <v>Catherine Creek</v>
      </c>
      <c r="C1034" s="16" t="str">
        <f>'Fish Use'!D70</f>
        <v>Bull Trout</v>
      </c>
      <c r="D1034" s="16" t="str">
        <f>'Fish Use'!E70</f>
        <v>Spawning &amp; Resident</v>
      </c>
      <c r="E1034" s="16" t="str">
        <f>'Vulnerability Mapped'!C26</f>
        <v>Predation</v>
      </c>
      <c r="F1034" s="18">
        <f>'Fish Use'!F70</f>
        <v>1</v>
      </c>
      <c r="G1034" s="18">
        <f>Population!D18</f>
        <v>0.6</v>
      </c>
      <c r="H1034" s="19">
        <f>'Limiting Factors'!C99</f>
        <v>1</v>
      </c>
      <c r="I1034" s="18">
        <f>'Limiting Factors'!D99</f>
        <v>0.1</v>
      </c>
      <c r="J1034" s="17">
        <f>'Vulnerability Mapped'!D26</f>
        <v>9</v>
      </c>
      <c r="K1034" s="17">
        <f>'Vulnerability Mapped'!E26</f>
        <v>9</v>
      </c>
      <c r="L1034" s="18">
        <f>'Vulnerability Mapped'!H26</f>
        <v>0.485714286</v>
      </c>
      <c r="M1034" s="18">
        <f t="shared" si="32"/>
        <v>4.8571428600000001E-2</v>
      </c>
      <c r="N1034" s="18">
        <f t="shared" si="33"/>
        <v>2.9142857160000001E-2</v>
      </c>
    </row>
    <row r="1035" spans="1:14" ht="18" customHeight="1" x14ac:dyDescent="0.2">
      <c r="A1035" s="16" t="str">
        <f>'Fish Use'!A70</f>
        <v>CC7</v>
      </c>
      <c r="B1035" s="16" t="str">
        <f>'Fish Use'!B70</f>
        <v>Catherine Creek</v>
      </c>
      <c r="C1035" s="16" t="str">
        <f>'Fish Use'!D70</f>
        <v>Bull Trout</v>
      </c>
      <c r="D1035" s="16" t="str">
        <f>'Fish Use'!E70</f>
        <v>Spawning &amp; Resident</v>
      </c>
      <c r="E1035" s="16" t="str">
        <f>'Vulnerability Mapped'!C18</f>
        <v>Altered Primary Productivity</v>
      </c>
      <c r="F1035" s="18">
        <f>'Fish Use'!F70</f>
        <v>1</v>
      </c>
      <c r="G1035" s="18">
        <f>Population!D18</f>
        <v>0.6</v>
      </c>
      <c r="H1035" s="19">
        <f>'Limiting Factors'!C100</f>
        <v>1.82</v>
      </c>
      <c r="I1035" s="18">
        <f>'Limiting Factors'!D100</f>
        <v>0.28449999999999998</v>
      </c>
      <c r="J1035" s="17">
        <f>'Vulnerability Mapped'!D18</f>
        <v>14</v>
      </c>
      <c r="K1035" s="17">
        <f>'Vulnerability Mapped'!E18</f>
        <v>14</v>
      </c>
      <c r="L1035" s="18">
        <f>'Vulnerability Mapped'!H18</f>
        <v>0.164285714</v>
      </c>
      <c r="M1035" s="18">
        <f t="shared" si="32"/>
        <v>4.6739285632999998E-2</v>
      </c>
      <c r="N1035" s="18">
        <f t="shared" si="33"/>
        <v>2.8043571379799997E-2</v>
      </c>
    </row>
    <row r="1036" spans="1:14" ht="18" customHeight="1" x14ac:dyDescent="0.2">
      <c r="A1036" s="16" t="str">
        <f>'Fish Use'!A70</f>
        <v>CC7</v>
      </c>
      <c r="B1036" s="16" t="str">
        <f>'Fish Use'!B70</f>
        <v>Catherine Creek</v>
      </c>
      <c r="C1036" s="16" t="str">
        <f>'Fish Use'!D70</f>
        <v>Bull Trout</v>
      </c>
      <c r="D1036" s="16" t="str">
        <f>'Fish Use'!E70</f>
        <v>Spawning &amp; Resident</v>
      </c>
      <c r="E1036" s="16" t="str">
        <f>'Vulnerability Mapped'!C25</f>
        <v>Non-Native Species Interactions and Competition</v>
      </c>
      <c r="F1036" s="18">
        <f>'Fish Use'!F70</f>
        <v>1</v>
      </c>
      <c r="G1036" s="18">
        <f>Population!D18</f>
        <v>0.6</v>
      </c>
      <c r="H1036" s="19">
        <f>'Limiting Factors'!C101</f>
        <v>1.59</v>
      </c>
      <c r="I1036" s="18">
        <f>'Limiting Factors'!D101</f>
        <v>0.23275000000000001</v>
      </c>
      <c r="J1036" s="17">
        <f>'Vulnerability Mapped'!D25</f>
        <v>2</v>
      </c>
      <c r="K1036" s="17">
        <f>'Vulnerability Mapped'!E25</f>
        <v>2</v>
      </c>
      <c r="L1036" s="18">
        <f>'Vulnerability Mapped'!H25</f>
        <v>0.93571428599999995</v>
      </c>
      <c r="M1036" s="18">
        <f t="shared" si="32"/>
        <v>0.21778750006649999</v>
      </c>
      <c r="N1036" s="18">
        <f t="shared" si="33"/>
        <v>0.1306725000399</v>
      </c>
    </row>
    <row r="1037" spans="1:14" ht="18" customHeight="1" x14ac:dyDescent="0.2">
      <c r="A1037" s="16" t="str">
        <f>'Fish Use'!A71</f>
        <v>CC7</v>
      </c>
      <c r="B1037" s="16" t="str">
        <f>'Fish Use'!B71</f>
        <v>Catherine Creek</v>
      </c>
      <c r="C1037" s="16" t="str">
        <f>'Fish Use'!D71</f>
        <v>Bull Trout</v>
      </c>
      <c r="D1037" s="16" t="str">
        <f>'Fish Use'!E71</f>
        <v>FMO</v>
      </c>
      <c r="E1037" s="16" t="str">
        <f>'Vulnerability Mapped'!C4</f>
        <v>Anthropogenic Barriers</v>
      </c>
      <c r="F1037" s="18">
        <f>'Fish Use'!F71</f>
        <v>1</v>
      </c>
      <c r="G1037" s="18">
        <f>Population!D19</f>
        <v>0.4</v>
      </c>
      <c r="H1037" s="19">
        <f>'Limiting Factors'!C98</f>
        <v>1.44</v>
      </c>
      <c r="I1037" s="18">
        <f>'Limiting Factors'!D98</f>
        <v>0.19900000000000001</v>
      </c>
      <c r="J1037" s="17">
        <f>'Vulnerability Mapped'!D4</f>
        <v>3</v>
      </c>
      <c r="K1037" s="17">
        <f>'Vulnerability Mapped'!E4</f>
        <v>3</v>
      </c>
      <c r="L1037" s="18">
        <f>'Vulnerability Mapped'!H4</f>
        <v>0.87142857100000004</v>
      </c>
      <c r="M1037" s="18">
        <f t="shared" si="32"/>
        <v>0.17341428562900002</v>
      </c>
      <c r="N1037" s="18">
        <f t="shared" si="33"/>
        <v>6.9365714251600014E-2</v>
      </c>
    </row>
    <row r="1038" spans="1:14" ht="18" customHeight="1" x14ac:dyDescent="0.2">
      <c r="A1038" s="16" t="str">
        <f>'Fish Use'!A71</f>
        <v>CC7</v>
      </c>
      <c r="B1038" s="16" t="str">
        <f>'Fish Use'!B71</f>
        <v>Catherine Creek</v>
      </c>
      <c r="C1038" s="16" t="str">
        <f>'Fish Use'!D71</f>
        <v>Bull Trout</v>
      </c>
      <c r="D1038" s="16" t="str">
        <f>'Fish Use'!E71</f>
        <v>FMO</v>
      </c>
      <c r="E1038" s="16" t="str">
        <f>'Vulnerability Mapped'!C12</f>
        <v>Riparian Condition</v>
      </c>
      <c r="F1038" s="18">
        <f>'Fish Use'!F71</f>
        <v>1</v>
      </c>
      <c r="G1038" s="18">
        <f>Population!D19</f>
        <v>0.4</v>
      </c>
      <c r="H1038" s="19">
        <f>'Limiting Factors'!C92</f>
        <v>1.64</v>
      </c>
      <c r="I1038" s="18">
        <f>'Limiting Factors'!D92</f>
        <v>0.24399999999999999</v>
      </c>
      <c r="J1038" s="17">
        <f>'Vulnerability Mapped'!D12</f>
        <v>5</v>
      </c>
      <c r="K1038" s="17">
        <f>'Vulnerability Mapped'!E12</f>
        <v>5</v>
      </c>
      <c r="L1038" s="18">
        <f>'Vulnerability Mapped'!H12</f>
        <v>0.74285714300000005</v>
      </c>
      <c r="M1038" s="18">
        <f t="shared" si="32"/>
        <v>0.18125714289200001</v>
      </c>
      <c r="N1038" s="18">
        <f t="shared" si="33"/>
        <v>7.2502857156800007E-2</v>
      </c>
    </row>
    <row r="1039" spans="1:14" ht="18" customHeight="1" x14ac:dyDescent="0.2">
      <c r="A1039" s="16" t="str">
        <f>'Fish Use'!A71</f>
        <v>CC7</v>
      </c>
      <c r="B1039" s="16" t="str">
        <f>'Fish Use'!B71</f>
        <v>Catherine Creek</v>
      </c>
      <c r="C1039" s="16" t="str">
        <f>'Fish Use'!D71</f>
        <v>Bull Trout</v>
      </c>
      <c r="D1039" s="16" t="str">
        <f>'Fish Use'!E71</f>
        <v>FMO</v>
      </c>
      <c r="E1039" s="16" t="str">
        <f>'Vulnerability Mapped'!C8</f>
        <v>Floodplain Condition</v>
      </c>
      <c r="F1039" s="18">
        <f>'Fish Use'!F71</f>
        <v>1</v>
      </c>
      <c r="G1039" s="18">
        <f>Population!D19</f>
        <v>0.4</v>
      </c>
      <c r="H1039" s="19">
        <f>'Limiting Factors'!C93</f>
        <v>1.74</v>
      </c>
      <c r="I1039" s="18">
        <f>'Limiting Factors'!D93</f>
        <v>0.26650000000000001</v>
      </c>
      <c r="J1039" s="17">
        <f>'Vulnerability Mapped'!D8</f>
        <v>9</v>
      </c>
      <c r="K1039" s="17">
        <f>'Vulnerability Mapped'!E8</f>
        <v>9</v>
      </c>
      <c r="L1039" s="18">
        <f>'Vulnerability Mapped'!H8</f>
        <v>0.485714286</v>
      </c>
      <c r="M1039" s="18">
        <f t="shared" si="32"/>
        <v>0.12944285721900001</v>
      </c>
      <c r="N1039" s="18">
        <f t="shared" si="33"/>
        <v>5.1777142887600006E-2</v>
      </c>
    </row>
    <row r="1040" spans="1:14" ht="18" customHeight="1" x14ac:dyDescent="0.2">
      <c r="A1040" s="16" t="str">
        <f>'Fish Use'!A71</f>
        <v>CC7</v>
      </c>
      <c r="B1040" s="16" t="str">
        <f>'Fish Use'!B71</f>
        <v>Catherine Creek</v>
      </c>
      <c r="C1040" s="16" t="str">
        <f>'Fish Use'!D71</f>
        <v>Bull Trout</v>
      </c>
      <c r="D1040" s="16" t="str">
        <f>'Fish Use'!E71</f>
        <v>FMO</v>
      </c>
      <c r="E1040" s="16" t="str">
        <f>'Vulnerability Mapped'!C13</f>
        <v>Side Channel and Wetland Habitat</v>
      </c>
      <c r="F1040" s="18">
        <f>'Fish Use'!F71</f>
        <v>1</v>
      </c>
      <c r="G1040" s="18">
        <f>Population!D19</f>
        <v>0.4</v>
      </c>
      <c r="H1040" s="19">
        <f>'Limiting Factors'!C94</f>
        <v>2</v>
      </c>
      <c r="I1040" s="18">
        <f>'Limiting Factors'!D94</f>
        <v>0.32500000000000001</v>
      </c>
      <c r="J1040" s="17">
        <f>'Vulnerability Mapped'!D13</f>
        <v>8</v>
      </c>
      <c r="K1040" s="17">
        <f>'Vulnerability Mapped'!E13</f>
        <v>8</v>
      </c>
      <c r="L1040" s="18">
        <f>'Vulnerability Mapped'!H13</f>
        <v>0.55000000000000004</v>
      </c>
      <c r="M1040" s="18">
        <f t="shared" si="32"/>
        <v>0.17875000000000002</v>
      </c>
      <c r="N1040" s="18">
        <f t="shared" si="33"/>
        <v>7.1500000000000008E-2</v>
      </c>
    </row>
    <row r="1041" spans="1:14" ht="18" customHeight="1" x14ac:dyDescent="0.2">
      <c r="A1041" s="16" t="str">
        <f>'Fish Use'!A71</f>
        <v>CC7</v>
      </c>
      <c r="B1041" s="16" t="str">
        <f>'Fish Use'!B71</f>
        <v>Catherine Creek</v>
      </c>
      <c r="C1041" s="16" t="str">
        <f>'Fish Use'!D71</f>
        <v>Bull Trout</v>
      </c>
      <c r="D1041" s="16" t="str">
        <f>'Fish Use'!E71</f>
        <v>FMO</v>
      </c>
      <c r="E1041" s="16" t="str">
        <f>'Vulnerability Mapped'!C5</f>
        <v>Channel and Habitat Structure</v>
      </c>
      <c r="F1041" s="18">
        <f>'Fish Use'!F71</f>
        <v>1</v>
      </c>
      <c r="G1041" s="18">
        <f>Population!D19</f>
        <v>0.4</v>
      </c>
      <c r="H1041" s="19">
        <f>'Limiting Factors'!C95</f>
        <v>1.64</v>
      </c>
      <c r="I1041" s="18">
        <f>'Limiting Factors'!D95</f>
        <v>0.24399999999999999</v>
      </c>
      <c r="J1041" s="17">
        <f>'Vulnerability Mapped'!D5</f>
        <v>4</v>
      </c>
      <c r="K1041" s="17">
        <f>'Vulnerability Mapped'!E5</f>
        <v>4</v>
      </c>
      <c r="L1041" s="18">
        <f>'Vulnerability Mapped'!H5</f>
        <v>0.80714285699999999</v>
      </c>
      <c r="M1041" s="18">
        <f t="shared" si="32"/>
        <v>0.196942857108</v>
      </c>
      <c r="N1041" s="18">
        <f t="shared" si="33"/>
        <v>7.8777142843200004E-2</v>
      </c>
    </row>
    <row r="1042" spans="1:14" ht="18" customHeight="1" x14ac:dyDescent="0.2">
      <c r="A1042" s="16" t="str">
        <f>'Fish Use'!A71</f>
        <v>CC7</v>
      </c>
      <c r="B1042" s="16" t="str">
        <f>'Fish Use'!B71</f>
        <v>Catherine Creek</v>
      </c>
      <c r="C1042" s="16" t="str">
        <f>'Fish Use'!D71</f>
        <v>Bull Trout</v>
      </c>
      <c r="D1042" s="16" t="str">
        <f>'Fish Use'!E71</f>
        <v>FMO</v>
      </c>
      <c r="E1042" s="16" t="str">
        <f>'Vulnerability Mapped'!C7</f>
        <v>Decreased Water Quantity</v>
      </c>
      <c r="F1042" s="18">
        <f>'Fish Use'!F71</f>
        <v>1</v>
      </c>
      <c r="G1042" s="18">
        <f>Population!D19</f>
        <v>0.4</v>
      </c>
      <c r="H1042" s="19">
        <f>'Limiting Factors'!C102</f>
        <v>2.88</v>
      </c>
      <c r="I1042" s="18">
        <f>'Limiting Factors'!D102</f>
        <v>0.52300000000000002</v>
      </c>
      <c r="J1042" s="17">
        <f>'Vulnerability Mapped'!D7</f>
        <v>2</v>
      </c>
      <c r="K1042" s="17">
        <f>'Vulnerability Mapped'!E7</f>
        <v>2</v>
      </c>
      <c r="L1042" s="18">
        <f>'Vulnerability Mapped'!H7</f>
        <v>0.93571428599999995</v>
      </c>
      <c r="M1042" s="18">
        <f t="shared" si="32"/>
        <v>0.48937857157799997</v>
      </c>
      <c r="N1042" s="18">
        <f t="shared" si="33"/>
        <v>0.19575142863119999</v>
      </c>
    </row>
    <row r="1043" spans="1:14" ht="18" customHeight="1" x14ac:dyDescent="0.2">
      <c r="A1043" s="16" t="str">
        <f>'Fish Use'!A71</f>
        <v>CC7</v>
      </c>
      <c r="B1043" s="16" t="str">
        <f>'Fish Use'!B71</f>
        <v>Catherine Creek</v>
      </c>
      <c r="C1043" s="16" t="str">
        <f>'Fish Use'!D71</f>
        <v>Bull Trout</v>
      </c>
      <c r="D1043" s="16" t="str">
        <f>'Fish Use'!E71</f>
        <v>FMO</v>
      </c>
      <c r="E1043" s="16" t="str">
        <f>'Vulnerability Mapped'!C2</f>
        <v>Altered Flow Timing</v>
      </c>
      <c r="F1043" s="18">
        <f>'Fish Use'!F71</f>
        <v>1</v>
      </c>
      <c r="G1043" s="18">
        <f>Population!D19</f>
        <v>0.4</v>
      </c>
      <c r="H1043" s="19">
        <f>'Limiting Factors'!C103</f>
        <v>3.11</v>
      </c>
      <c r="I1043" s="18">
        <f>'Limiting Factors'!D103</f>
        <v>0.57474999999999998</v>
      </c>
      <c r="J1043" s="17">
        <f>'Vulnerability Mapped'!D2</f>
        <v>11</v>
      </c>
      <c r="K1043" s="17">
        <f>'Vulnerability Mapped'!E2</f>
        <v>11</v>
      </c>
      <c r="L1043" s="18">
        <f>'Vulnerability Mapped'!H2</f>
        <v>0.35714285699999998</v>
      </c>
      <c r="M1043" s="18">
        <f t="shared" si="32"/>
        <v>0.20526785706074999</v>
      </c>
      <c r="N1043" s="18">
        <f t="shared" si="33"/>
        <v>8.2107142824299997E-2</v>
      </c>
    </row>
    <row r="1044" spans="1:14" ht="18" customHeight="1" x14ac:dyDescent="0.2">
      <c r="A1044" s="16" t="str">
        <f>'Fish Use'!A71</f>
        <v>CC7</v>
      </c>
      <c r="B1044" s="16" t="str">
        <f>'Fish Use'!B71</f>
        <v>Catherine Creek</v>
      </c>
      <c r="C1044" s="16" t="str">
        <f>'Fish Use'!D71</f>
        <v>Bull Trout</v>
      </c>
      <c r="D1044" s="16" t="str">
        <f>'Fish Use'!E71</f>
        <v>FMO</v>
      </c>
      <c r="E1044" s="16" t="str">
        <f>'Vulnerability Mapped'!C6</f>
        <v>Decreased Sediment Quantity</v>
      </c>
      <c r="F1044" s="18">
        <f>'Fish Use'!F71</f>
        <v>1</v>
      </c>
      <c r="G1044" s="18">
        <f>Population!D19</f>
        <v>0.4</v>
      </c>
      <c r="H1044" s="19">
        <f>'Limiting Factors'!C96</f>
        <v>2.61</v>
      </c>
      <c r="I1044" s="18">
        <f>'Limiting Factors'!D96</f>
        <v>0.46224999999999999</v>
      </c>
      <c r="J1044" s="17">
        <f>'Vulnerability Mapped'!D6</f>
        <v>13</v>
      </c>
      <c r="K1044" s="17">
        <f>'Vulnerability Mapped'!E6</f>
        <v>13</v>
      </c>
      <c r="L1044" s="18">
        <f>'Vulnerability Mapped'!H6</f>
        <v>0.22857142899999999</v>
      </c>
      <c r="M1044" s="18">
        <f t="shared" si="32"/>
        <v>0.10565714305524999</v>
      </c>
      <c r="N1044" s="18">
        <f t="shared" si="33"/>
        <v>4.2262857222099999E-2</v>
      </c>
    </row>
    <row r="1045" spans="1:14" ht="18" customHeight="1" x14ac:dyDescent="0.2">
      <c r="A1045" s="16" t="str">
        <f>'Fish Use'!A71</f>
        <v>CC7</v>
      </c>
      <c r="B1045" s="16" t="str">
        <f>'Fish Use'!B71</f>
        <v>Catherine Creek</v>
      </c>
      <c r="C1045" s="16" t="str">
        <f>'Fish Use'!D71</f>
        <v>Bull Trout</v>
      </c>
      <c r="D1045" s="16" t="str">
        <f>'Fish Use'!E71</f>
        <v>FMO</v>
      </c>
      <c r="E1045" s="16" t="str">
        <f>'Vulnerability Mapped'!C9</f>
        <v>Increased Sediment Quantity</v>
      </c>
      <c r="F1045" s="18">
        <f>'Fish Use'!F71</f>
        <v>1</v>
      </c>
      <c r="G1045" s="18">
        <f>Population!D19</f>
        <v>0.4</v>
      </c>
      <c r="H1045" s="19">
        <f>'Limiting Factors'!C97</f>
        <v>1.89</v>
      </c>
      <c r="I1045" s="18">
        <f>'Limiting Factors'!D97</f>
        <v>0.30025000000000002</v>
      </c>
      <c r="J1045" s="17">
        <f>'Vulnerability Mapped'!D9</f>
        <v>14</v>
      </c>
      <c r="K1045" s="17">
        <f>'Vulnerability Mapped'!E9</f>
        <v>14</v>
      </c>
      <c r="L1045" s="18">
        <f>'Vulnerability Mapped'!H9</f>
        <v>0.164285714</v>
      </c>
      <c r="M1045" s="18">
        <f t="shared" si="32"/>
        <v>4.93267856285E-2</v>
      </c>
      <c r="N1045" s="18">
        <f t="shared" si="33"/>
        <v>1.9730714251400001E-2</v>
      </c>
    </row>
    <row r="1046" spans="1:14" ht="18" customHeight="1" x14ac:dyDescent="0.2">
      <c r="A1046" s="16" t="str">
        <f>'Fish Use'!A71</f>
        <v>CC7</v>
      </c>
      <c r="B1046" s="16" t="str">
        <f>'Fish Use'!B71</f>
        <v>Catherine Creek</v>
      </c>
      <c r="C1046" s="16" t="str">
        <f>'Fish Use'!D71</f>
        <v>Bull Trout</v>
      </c>
      <c r="D1046" s="16" t="str">
        <f>'Fish Use'!E71</f>
        <v>FMO</v>
      </c>
      <c r="E1046" s="16" t="str">
        <f>'Vulnerability Mapped'!C14</f>
        <v>Summer Water Temperature</v>
      </c>
      <c r="F1046" s="18">
        <f>'Fish Use'!F71</f>
        <v>1</v>
      </c>
      <c r="G1046" s="18">
        <f>Population!D19</f>
        <v>0.4</v>
      </c>
      <c r="H1046" s="19">
        <f>'Limiting Factors'!C104</f>
        <v>3.11</v>
      </c>
      <c r="I1046" s="18">
        <f>'Limiting Factors'!D104</f>
        <v>0.57474999999999998</v>
      </c>
      <c r="J1046" s="17">
        <f>'Vulnerability Mapped'!D14</f>
        <v>1</v>
      </c>
      <c r="K1046" s="17">
        <f>'Vulnerability Mapped'!E14</f>
        <v>1</v>
      </c>
      <c r="L1046" s="18">
        <f>'Vulnerability Mapped'!H14</f>
        <v>1</v>
      </c>
      <c r="M1046" s="18">
        <f t="shared" si="32"/>
        <v>0.57474999999999998</v>
      </c>
      <c r="N1046" s="18">
        <f t="shared" si="33"/>
        <v>0.22989999999999999</v>
      </c>
    </row>
    <row r="1047" spans="1:14" ht="18" customHeight="1" x14ac:dyDescent="0.2">
      <c r="A1047" s="16" t="str">
        <f>'Fish Use'!A71</f>
        <v>CC7</v>
      </c>
      <c r="B1047" s="16" t="str">
        <f>'Fish Use'!B71</f>
        <v>Catherine Creek</v>
      </c>
      <c r="C1047" s="16" t="str">
        <f>'Fish Use'!D71</f>
        <v>Bull Trout</v>
      </c>
      <c r="D1047" s="16" t="str">
        <f>'Fish Use'!E71</f>
        <v>FMO</v>
      </c>
      <c r="E1047" s="16" t="str">
        <f>'Vulnerability Mapped'!C16</f>
        <v>Winter Water Temperature</v>
      </c>
      <c r="F1047" s="18">
        <f>'Fish Use'!F71</f>
        <v>1</v>
      </c>
      <c r="G1047" s="18">
        <f>Population!D19</f>
        <v>0.4</v>
      </c>
      <c r="H1047" s="19">
        <f>'Limiting Factors'!C105</f>
        <v>2.15</v>
      </c>
      <c r="I1047" s="18">
        <f>'Limiting Factors'!D105</f>
        <v>0.35875000000000001</v>
      </c>
      <c r="J1047" s="17">
        <f>'Vulnerability Mapped'!D16</f>
        <v>15</v>
      </c>
      <c r="K1047" s="17">
        <f>'Vulnerability Mapped'!E16</f>
        <v>15</v>
      </c>
      <c r="L1047" s="18">
        <f>'Vulnerability Mapped'!H16</f>
        <v>0.1</v>
      </c>
      <c r="M1047" s="18">
        <f t="shared" si="32"/>
        <v>3.5875000000000004E-2</v>
      </c>
      <c r="N1047" s="18">
        <f t="shared" si="33"/>
        <v>1.4350000000000002E-2</v>
      </c>
    </row>
    <row r="1048" spans="1:14" ht="18" customHeight="1" x14ac:dyDescent="0.2">
      <c r="A1048" s="16" t="str">
        <f>'Fish Use'!A71</f>
        <v>CC7</v>
      </c>
      <c r="B1048" s="16" t="str">
        <f>'Fish Use'!B71</f>
        <v>Catherine Creek</v>
      </c>
      <c r="C1048" s="16" t="str">
        <f>'Fish Use'!D71</f>
        <v>Bull Trout</v>
      </c>
      <c r="D1048" s="16" t="str">
        <f>'Fish Use'!E71</f>
        <v>FMO</v>
      </c>
      <c r="E1048" s="16" t="str">
        <f>'Vulnerability Mapped'!C15</f>
        <v>Water Quality</v>
      </c>
      <c r="F1048" s="18">
        <f>'Fish Use'!F71</f>
        <v>1</v>
      </c>
      <c r="G1048" s="18">
        <f>Population!D19</f>
        <v>0.4</v>
      </c>
      <c r="H1048" s="19">
        <f>'Limiting Factors'!C106</f>
        <v>2.71</v>
      </c>
      <c r="I1048" s="18">
        <f>'Limiting Factors'!D106</f>
        <v>0.48475000000000001</v>
      </c>
      <c r="J1048" s="17">
        <f>'Vulnerability Mapped'!D15</f>
        <v>6</v>
      </c>
      <c r="K1048" s="17">
        <f>'Vulnerability Mapped'!E15</f>
        <v>6</v>
      </c>
      <c r="L1048" s="18">
        <f>'Vulnerability Mapped'!H15</f>
        <v>0.678571429</v>
      </c>
      <c r="M1048" s="18">
        <f t="shared" si="32"/>
        <v>0.32893750020775003</v>
      </c>
      <c r="N1048" s="18">
        <f t="shared" si="33"/>
        <v>0.13157500008310002</v>
      </c>
    </row>
    <row r="1049" spans="1:14" ht="18" customHeight="1" x14ac:dyDescent="0.2">
      <c r="A1049" s="16" t="str">
        <f>'Fish Use'!A71</f>
        <v>CC7</v>
      </c>
      <c r="B1049" s="16" t="str">
        <f>'Fish Use'!B71</f>
        <v>Catherine Creek</v>
      </c>
      <c r="C1049" s="16" t="str">
        <f>'Fish Use'!D71</f>
        <v>Bull Trout</v>
      </c>
      <c r="D1049" s="16" t="str">
        <f>'Fish Use'!E71</f>
        <v>FMO</v>
      </c>
      <c r="E1049" s="16" t="str">
        <f>'Vulnerability Mapped'!C11</f>
        <v>Predation</v>
      </c>
      <c r="F1049" s="18">
        <f>'Fish Use'!F71</f>
        <v>1</v>
      </c>
      <c r="G1049" s="18">
        <f>Population!D19</f>
        <v>0.4</v>
      </c>
      <c r="H1049" s="19">
        <f>'Limiting Factors'!C99</f>
        <v>1</v>
      </c>
      <c r="I1049" s="18">
        <f>'Limiting Factors'!D99</f>
        <v>0.1</v>
      </c>
      <c r="J1049" s="17">
        <f>'Vulnerability Mapped'!D11</f>
        <v>7</v>
      </c>
      <c r="K1049" s="17">
        <f>'Vulnerability Mapped'!E11</f>
        <v>7</v>
      </c>
      <c r="L1049" s="18">
        <f>'Vulnerability Mapped'!H11</f>
        <v>0.61428571399999998</v>
      </c>
      <c r="M1049" s="18">
        <f t="shared" si="32"/>
        <v>6.14285714E-2</v>
      </c>
      <c r="N1049" s="18">
        <f t="shared" si="33"/>
        <v>2.4571428560000001E-2</v>
      </c>
    </row>
    <row r="1050" spans="1:14" ht="18" customHeight="1" x14ac:dyDescent="0.2">
      <c r="A1050" s="16" t="str">
        <f>'Fish Use'!A71</f>
        <v>CC7</v>
      </c>
      <c r="B1050" s="16" t="str">
        <f>'Fish Use'!B71</f>
        <v>Catherine Creek</v>
      </c>
      <c r="C1050" s="16" t="str">
        <f>'Fish Use'!D71</f>
        <v>Bull Trout</v>
      </c>
      <c r="D1050" s="16" t="str">
        <f>'Fish Use'!E71</f>
        <v>FMO</v>
      </c>
      <c r="E1050" s="16" t="str">
        <f>'Vulnerability Mapped'!C3</f>
        <v>Altered Primary Productivity</v>
      </c>
      <c r="F1050" s="18">
        <f>'Fish Use'!F71</f>
        <v>1</v>
      </c>
      <c r="G1050" s="18">
        <f>Population!D19</f>
        <v>0.4</v>
      </c>
      <c r="H1050" s="19">
        <f>'Limiting Factors'!C100</f>
        <v>1.82</v>
      </c>
      <c r="I1050" s="18">
        <f>'Limiting Factors'!D100</f>
        <v>0.28449999999999998</v>
      </c>
      <c r="J1050" s="17">
        <f>'Vulnerability Mapped'!D3</f>
        <v>12</v>
      </c>
      <c r="K1050" s="17">
        <f>'Vulnerability Mapped'!E3</f>
        <v>12</v>
      </c>
      <c r="L1050" s="18">
        <f>'Vulnerability Mapped'!H3</f>
        <v>0.29285714299999999</v>
      </c>
      <c r="M1050" s="18">
        <f t="shared" si="32"/>
        <v>8.3317857183499988E-2</v>
      </c>
      <c r="N1050" s="18">
        <f t="shared" si="33"/>
        <v>3.3327142873399995E-2</v>
      </c>
    </row>
    <row r="1051" spans="1:14" ht="18" customHeight="1" x14ac:dyDescent="0.2">
      <c r="A1051" s="16" t="str">
        <f>'Fish Use'!A71</f>
        <v>CC7</v>
      </c>
      <c r="B1051" s="16" t="str">
        <f>'Fish Use'!B71</f>
        <v>Catherine Creek</v>
      </c>
      <c r="C1051" s="16" t="str">
        <f>'Fish Use'!D71</f>
        <v>Bull Trout</v>
      </c>
      <c r="D1051" s="16" t="str">
        <f>'Fish Use'!E71</f>
        <v>FMO</v>
      </c>
      <c r="E1051" s="16" t="str">
        <f>'Vulnerability Mapped'!C10</f>
        <v>Non-Native Species Interactions and Competition</v>
      </c>
      <c r="F1051" s="18">
        <f>'Fish Use'!F71</f>
        <v>1</v>
      </c>
      <c r="G1051" s="18">
        <f>Population!D19</f>
        <v>0.4</v>
      </c>
      <c r="H1051" s="19">
        <f>'Limiting Factors'!C101</f>
        <v>1.59</v>
      </c>
      <c r="I1051" s="18">
        <f>'Limiting Factors'!D101</f>
        <v>0.23275000000000001</v>
      </c>
      <c r="J1051" s="17">
        <f>'Vulnerability Mapped'!D10</f>
        <v>10</v>
      </c>
      <c r="K1051" s="17">
        <f>'Vulnerability Mapped'!E10</f>
        <v>10</v>
      </c>
      <c r="L1051" s="18">
        <f>'Vulnerability Mapped'!H10</f>
        <v>0.42142857099999997</v>
      </c>
      <c r="M1051" s="18">
        <f t="shared" si="32"/>
        <v>9.8087499900249994E-2</v>
      </c>
      <c r="N1051" s="18">
        <f t="shared" si="33"/>
        <v>3.9234999960099999E-2</v>
      </c>
    </row>
    <row r="1052" spans="1:14" ht="18" customHeight="1" x14ac:dyDescent="0.2">
      <c r="A1052" s="16" t="str">
        <f>'Fish Use'!A72</f>
        <v>CC8</v>
      </c>
      <c r="B1052" s="16" t="str">
        <f>'Fish Use'!B72</f>
        <v>Catherine Creek</v>
      </c>
      <c r="C1052" s="16" t="str">
        <f>'Fish Use'!D72</f>
        <v>Chinook</v>
      </c>
      <c r="D1052" s="16" t="str">
        <f>'Fish Use'!E72</f>
        <v>Spawning</v>
      </c>
      <c r="E1052" s="16" t="str">
        <f>'Vulnerability Mapped'!C49</f>
        <v>Anthropogenic Barriers</v>
      </c>
      <c r="F1052" s="18">
        <f>'Fish Use'!F72</f>
        <v>0.2235</v>
      </c>
      <c r="G1052" s="18">
        <f>Population!D2</f>
        <v>0.12</v>
      </c>
      <c r="H1052" s="19">
        <f>'Limiting Factors'!C113</f>
        <v>1</v>
      </c>
      <c r="I1052" s="18">
        <f>'Limiting Factors'!D113</f>
        <v>0.1</v>
      </c>
      <c r="J1052" s="17">
        <f>'Vulnerability Mapped'!D49</f>
        <v>15</v>
      </c>
      <c r="K1052" s="17">
        <f>'Vulnerability Mapped'!E49</f>
        <v>15</v>
      </c>
      <c r="L1052" s="18">
        <f>'Vulnerability Mapped'!H49</f>
        <v>0.1</v>
      </c>
      <c r="M1052" s="18">
        <f t="shared" si="32"/>
        <v>2.2350000000000004E-3</v>
      </c>
      <c r="N1052" s="18">
        <f t="shared" si="33"/>
        <v>2.6820000000000007E-4</v>
      </c>
    </row>
    <row r="1053" spans="1:14" ht="18" customHeight="1" x14ac:dyDescent="0.2">
      <c r="A1053" s="16" t="str">
        <f>'Fish Use'!A72</f>
        <v>CC8</v>
      </c>
      <c r="B1053" s="16" t="str">
        <f>'Fish Use'!B72</f>
        <v>Catherine Creek</v>
      </c>
      <c r="C1053" s="16" t="str">
        <f>'Fish Use'!D72</f>
        <v>Chinook</v>
      </c>
      <c r="D1053" s="16" t="str">
        <f>'Fish Use'!E72</f>
        <v>Spawning</v>
      </c>
      <c r="E1053" s="16" t="str">
        <f>'Vulnerability Mapped'!C57</f>
        <v>Riparian Condition</v>
      </c>
      <c r="F1053" s="18">
        <f>'Fish Use'!F72</f>
        <v>0.2235</v>
      </c>
      <c r="G1053" s="18">
        <f>Population!D2</f>
        <v>0.12</v>
      </c>
      <c r="H1053" s="19">
        <f>'Limiting Factors'!C107</f>
        <v>1.89</v>
      </c>
      <c r="I1053" s="18">
        <f>'Limiting Factors'!D107</f>
        <v>0.30025000000000002</v>
      </c>
      <c r="J1053" s="17">
        <f>'Vulnerability Mapped'!D57</f>
        <v>13</v>
      </c>
      <c r="K1053" s="17">
        <f>'Vulnerability Mapped'!E57</f>
        <v>13</v>
      </c>
      <c r="L1053" s="18">
        <f>'Vulnerability Mapped'!H57</f>
        <v>0.22857142899999999</v>
      </c>
      <c r="M1053" s="18">
        <f t="shared" si="32"/>
        <v>1.5338485743045376E-2</v>
      </c>
      <c r="N1053" s="18">
        <f t="shared" si="33"/>
        <v>1.8406182891654451E-3</v>
      </c>
    </row>
    <row r="1054" spans="1:14" ht="18" customHeight="1" x14ac:dyDescent="0.2">
      <c r="A1054" s="16" t="str">
        <f>'Fish Use'!A72</f>
        <v>CC8</v>
      </c>
      <c r="B1054" s="16" t="str">
        <f>'Fish Use'!B72</f>
        <v>Catherine Creek</v>
      </c>
      <c r="C1054" s="16" t="str">
        <f>'Fish Use'!D72</f>
        <v>Chinook</v>
      </c>
      <c r="D1054" s="16" t="str">
        <f>'Fish Use'!E72</f>
        <v>Spawning</v>
      </c>
      <c r="E1054" s="16" t="str">
        <f>'Vulnerability Mapped'!C53</f>
        <v>Floodplain Condition</v>
      </c>
      <c r="F1054" s="18">
        <f>'Fish Use'!F72</f>
        <v>0.2235</v>
      </c>
      <c r="G1054" s="18">
        <f>Population!D2</f>
        <v>0.12</v>
      </c>
      <c r="H1054" s="19">
        <f>'Limiting Factors'!C108</f>
        <v>1.89</v>
      </c>
      <c r="I1054" s="18">
        <f>'Limiting Factors'!D108</f>
        <v>0.30025000000000002</v>
      </c>
      <c r="J1054" s="17">
        <f>'Vulnerability Mapped'!D53</f>
        <v>6</v>
      </c>
      <c r="K1054" s="17">
        <f>'Vulnerability Mapped'!E53</f>
        <v>6</v>
      </c>
      <c r="L1054" s="18">
        <f>'Vulnerability Mapped'!H53</f>
        <v>0.678571429</v>
      </c>
      <c r="M1054" s="18">
        <f t="shared" si="32"/>
        <v>4.5536129493045384E-2</v>
      </c>
      <c r="N1054" s="18">
        <f t="shared" si="33"/>
        <v>5.4643355391654456E-3</v>
      </c>
    </row>
    <row r="1055" spans="1:14" ht="18" customHeight="1" x14ac:dyDescent="0.2">
      <c r="A1055" s="16" t="str">
        <f>'Fish Use'!A72</f>
        <v>CC8</v>
      </c>
      <c r="B1055" s="16" t="str">
        <f>'Fish Use'!B72</f>
        <v>Catherine Creek</v>
      </c>
      <c r="C1055" s="16" t="str">
        <f>'Fish Use'!D72</f>
        <v>Chinook</v>
      </c>
      <c r="D1055" s="16" t="str">
        <f>'Fish Use'!E72</f>
        <v>Spawning</v>
      </c>
      <c r="E1055" s="16" t="str">
        <f>'Vulnerability Mapped'!C58</f>
        <v>Side Channel and Wetland Habitat</v>
      </c>
      <c r="F1055" s="18">
        <f>'Fish Use'!F72</f>
        <v>0.2235</v>
      </c>
      <c r="G1055" s="18">
        <f>Population!D2</f>
        <v>0.12</v>
      </c>
      <c r="H1055" s="19">
        <f>'Limiting Factors'!C109</f>
        <v>1.89</v>
      </c>
      <c r="I1055" s="18">
        <f>'Limiting Factors'!D109</f>
        <v>0.30025000000000002</v>
      </c>
      <c r="J1055" s="17">
        <f>'Vulnerability Mapped'!D58</f>
        <v>7</v>
      </c>
      <c r="K1055" s="17">
        <f>'Vulnerability Mapped'!E58</f>
        <v>7</v>
      </c>
      <c r="L1055" s="18">
        <f>'Vulnerability Mapped'!H58</f>
        <v>0.61428571399999998</v>
      </c>
      <c r="M1055" s="18">
        <f t="shared" si="32"/>
        <v>4.1222180337969754E-2</v>
      </c>
      <c r="N1055" s="18">
        <f t="shared" si="33"/>
        <v>4.9466616405563699E-3</v>
      </c>
    </row>
    <row r="1056" spans="1:14" ht="18" customHeight="1" x14ac:dyDescent="0.2">
      <c r="A1056" s="16" t="str">
        <f>'Fish Use'!A72</f>
        <v>CC8</v>
      </c>
      <c r="B1056" s="16" t="str">
        <f>'Fish Use'!B72</f>
        <v>Catherine Creek</v>
      </c>
      <c r="C1056" s="16" t="str">
        <f>'Fish Use'!D72</f>
        <v>Chinook</v>
      </c>
      <c r="D1056" s="16" t="str">
        <f>'Fish Use'!E72</f>
        <v>Spawning</v>
      </c>
      <c r="E1056" s="16" t="str">
        <f>'Vulnerability Mapped'!C50</f>
        <v>Channel and Habitat Structure</v>
      </c>
      <c r="F1056" s="18">
        <f>'Fish Use'!F72</f>
        <v>0.2235</v>
      </c>
      <c r="G1056" s="18">
        <f>Population!D2</f>
        <v>0.12</v>
      </c>
      <c r="H1056" s="19">
        <f>'Limiting Factors'!C110</f>
        <v>1.74</v>
      </c>
      <c r="I1056" s="18">
        <f>'Limiting Factors'!D110</f>
        <v>0.26650000000000001</v>
      </c>
      <c r="J1056" s="17">
        <f>'Vulnerability Mapped'!D50</f>
        <v>5</v>
      </c>
      <c r="K1056" s="17">
        <f>'Vulnerability Mapped'!E50</f>
        <v>5</v>
      </c>
      <c r="L1056" s="18">
        <f>'Vulnerability Mapped'!H50</f>
        <v>0.74285714300000005</v>
      </c>
      <c r="M1056" s="18">
        <f t="shared" si="32"/>
        <v>4.4246614294223253E-2</v>
      </c>
      <c r="N1056" s="18">
        <f t="shared" si="33"/>
        <v>5.30959371530679E-3</v>
      </c>
    </row>
    <row r="1057" spans="1:14" ht="18" customHeight="1" x14ac:dyDescent="0.2">
      <c r="A1057" s="16" t="str">
        <f>'Fish Use'!A72</f>
        <v>CC8</v>
      </c>
      <c r="B1057" s="16" t="str">
        <f>'Fish Use'!B72</f>
        <v>Catherine Creek</v>
      </c>
      <c r="C1057" s="16" t="str">
        <f>'Fish Use'!D72</f>
        <v>Chinook</v>
      </c>
      <c r="D1057" s="16" t="str">
        <f>'Fish Use'!E72</f>
        <v>Spawning</v>
      </c>
      <c r="E1057" s="16" t="str">
        <f>'Vulnerability Mapped'!C52</f>
        <v>Decreased Water Quantity</v>
      </c>
      <c r="F1057" s="18">
        <f>'Fish Use'!F72</f>
        <v>0.2235</v>
      </c>
      <c r="G1057" s="18">
        <f>Population!D2</f>
        <v>0.12</v>
      </c>
      <c r="H1057" s="19">
        <f>'Limiting Factors'!C117</f>
        <v>1.59</v>
      </c>
      <c r="I1057" s="18">
        <f>'Limiting Factors'!D117</f>
        <v>0.23275000000000001</v>
      </c>
      <c r="J1057" s="17">
        <f>'Vulnerability Mapped'!D52</f>
        <v>2</v>
      </c>
      <c r="K1057" s="17">
        <f>'Vulnerability Mapped'!E52</f>
        <v>2</v>
      </c>
      <c r="L1057" s="18">
        <f>'Vulnerability Mapped'!H52</f>
        <v>0.93571428599999995</v>
      </c>
      <c r="M1057" s="18">
        <f t="shared" si="32"/>
        <v>4.8675506264862757E-2</v>
      </c>
      <c r="N1057" s="18">
        <f t="shared" si="33"/>
        <v>5.8410607517835307E-3</v>
      </c>
    </row>
    <row r="1058" spans="1:14" ht="18" customHeight="1" x14ac:dyDescent="0.2">
      <c r="A1058" s="16" t="str">
        <f>'Fish Use'!A72</f>
        <v>CC8</v>
      </c>
      <c r="B1058" s="16" t="str">
        <f>'Fish Use'!B72</f>
        <v>Catherine Creek</v>
      </c>
      <c r="C1058" s="16" t="str">
        <f>'Fish Use'!D72</f>
        <v>Chinook</v>
      </c>
      <c r="D1058" s="16" t="str">
        <f>'Fish Use'!E72</f>
        <v>Spawning</v>
      </c>
      <c r="E1058" s="16" t="str">
        <f>'Vulnerability Mapped'!C47</f>
        <v>Altered Flow Timing</v>
      </c>
      <c r="F1058" s="18">
        <f>'Fish Use'!F72</f>
        <v>0.2235</v>
      </c>
      <c r="G1058" s="18">
        <f>Population!D2</f>
        <v>0.12</v>
      </c>
      <c r="H1058" s="19">
        <f>'Limiting Factors'!C118</f>
        <v>2.52</v>
      </c>
      <c r="I1058" s="18">
        <f>'Limiting Factors'!D118</f>
        <v>0.442</v>
      </c>
      <c r="J1058" s="17">
        <f>'Vulnerability Mapped'!D47</f>
        <v>10</v>
      </c>
      <c r="K1058" s="17">
        <f>'Vulnerability Mapped'!E47</f>
        <v>10</v>
      </c>
      <c r="L1058" s="18">
        <f>'Vulnerability Mapped'!H47</f>
        <v>0.42142857099999997</v>
      </c>
      <c r="M1058" s="18">
        <f t="shared" si="32"/>
        <v>4.1631664243376998E-2</v>
      </c>
      <c r="N1058" s="18">
        <f t="shared" si="33"/>
        <v>4.9957997092052392E-3</v>
      </c>
    </row>
    <row r="1059" spans="1:14" ht="18" customHeight="1" x14ac:dyDescent="0.2">
      <c r="A1059" s="16" t="str">
        <f>'Fish Use'!A72</f>
        <v>CC8</v>
      </c>
      <c r="B1059" s="16" t="str">
        <f>'Fish Use'!B72</f>
        <v>Catherine Creek</v>
      </c>
      <c r="C1059" s="16" t="str">
        <f>'Fish Use'!D72</f>
        <v>Chinook</v>
      </c>
      <c r="D1059" s="16" t="str">
        <f>'Fish Use'!E72</f>
        <v>Spawning</v>
      </c>
      <c r="E1059" s="16" t="str">
        <f>'Vulnerability Mapped'!C51</f>
        <v>Decreased Sediment Quantity</v>
      </c>
      <c r="F1059" s="18">
        <f>'Fish Use'!F72</f>
        <v>0.2235</v>
      </c>
      <c r="G1059" s="18">
        <f>Population!D2</f>
        <v>0.12</v>
      </c>
      <c r="H1059" s="19">
        <f>'Limiting Factors'!C111</f>
        <v>1.97</v>
      </c>
      <c r="I1059" s="18">
        <f>'Limiting Factors'!D111</f>
        <v>0.31824999999999998</v>
      </c>
      <c r="J1059" s="17">
        <f>'Vulnerability Mapped'!D51</f>
        <v>3</v>
      </c>
      <c r="K1059" s="17">
        <f>'Vulnerability Mapped'!E51</f>
        <v>3</v>
      </c>
      <c r="L1059" s="18">
        <f>'Vulnerability Mapped'!H51</f>
        <v>0.87142857100000004</v>
      </c>
      <c r="M1059" s="18">
        <f t="shared" si="32"/>
        <v>6.1983733898087624E-2</v>
      </c>
      <c r="N1059" s="18">
        <f t="shared" si="33"/>
        <v>7.4380480677705149E-3</v>
      </c>
    </row>
    <row r="1060" spans="1:14" ht="18" customHeight="1" x14ac:dyDescent="0.2">
      <c r="A1060" s="16" t="str">
        <f>'Fish Use'!A72</f>
        <v>CC8</v>
      </c>
      <c r="B1060" s="16" t="str">
        <f>'Fish Use'!B72</f>
        <v>Catherine Creek</v>
      </c>
      <c r="C1060" s="16" t="str">
        <f>'Fish Use'!D72</f>
        <v>Chinook</v>
      </c>
      <c r="D1060" s="16" t="str">
        <f>'Fish Use'!E72</f>
        <v>Spawning</v>
      </c>
      <c r="E1060" s="16" t="str">
        <f>'Vulnerability Mapped'!C54</f>
        <v>Increased Sediment Quantity</v>
      </c>
      <c r="F1060" s="18">
        <f>'Fish Use'!F72</f>
        <v>0.2235</v>
      </c>
      <c r="G1060" s="18">
        <f>Population!D2</f>
        <v>0.12</v>
      </c>
      <c r="H1060" s="19">
        <f>'Limiting Factors'!C112</f>
        <v>1.78</v>
      </c>
      <c r="I1060" s="18">
        <f>'Limiting Factors'!D112</f>
        <v>0.27550000000000002</v>
      </c>
      <c r="J1060" s="17">
        <f>'Vulnerability Mapped'!D54</f>
        <v>11</v>
      </c>
      <c r="K1060" s="17">
        <f>'Vulnerability Mapped'!E54</f>
        <v>11</v>
      </c>
      <c r="L1060" s="18">
        <f>'Vulnerability Mapped'!H54</f>
        <v>0.35714285699999998</v>
      </c>
      <c r="M1060" s="18">
        <f t="shared" si="32"/>
        <v>2.199080356263225E-2</v>
      </c>
      <c r="N1060" s="18">
        <f t="shared" si="33"/>
        <v>2.6388964275158699E-3</v>
      </c>
    </row>
    <row r="1061" spans="1:14" ht="18" customHeight="1" x14ac:dyDescent="0.2">
      <c r="A1061" s="16" t="str">
        <f>'Fish Use'!A72</f>
        <v>CC8</v>
      </c>
      <c r="B1061" s="16" t="str">
        <f>'Fish Use'!B72</f>
        <v>Catherine Creek</v>
      </c>
      <c r="C1061" s="16" t="str">
        <f>'Fish Use'!D72</f>
        <v>Chinook</v>
      </c>
      <c r="D1061" s="16" t="str">
        <f>'Fish Use'!E72</f>
        <v>Spawning</v>
      </c>
      <c r="E1061" s="16" t="str">
        <f>'Vulnerability Mapped'!C59</f>
        <v>Summer Water Temperature</v>
      </c>
      <c r="F1061" s="18">
        <f>'Fish Use'!F72</f>
        <v>0.2235</v>
      </c>
      <c r="G1061" s="18">
        <f>Population!D2</f>
        <v>0.12</v>
      </c>
      <c r="H1061" s="19">
        <f>'Limiting Factors'!C119</f>
        <v>2</v>
      </c>
      <c r="I1061" s="18">
        <f>'Limiting Factors'!D119</f>
        <v>0.32500000000000001</v>
      </c>
      <c r="J1061" s="17">
        <f>'Vulnerability Mapped'!D59</f>
        <v>1</v>
      </c>
      <c r="K1061" s="17">
        <f>'Vulnerability Mapped'!E59</f>
        <v>1</v>
      </c>
      <c r="L1061" s="18">
        <f>'Vulnerability Mapped'!H59</f>
        <v>1</v>
      </c>
      <c r="M1061" s="18">
        <f t="shared" si="32"/>
        <v>7.2637500000000008E-2</v>
      </c>
      <c r="N1061" s="18">
        <f t="shared" si="33"/>
        <v>8.7165000000000003E-3</v>
      </c>
    </row>
    <row r="1062" spans="1:14" ht="18" customHeight="1" x14ac:dyDescent="0.2">
      <c r="A1062" s="16" t="str">
        <f>'Fish Use'!A72</f>
        <v>CC8</v>
      </c>
      <c r="B1062" s="16" t="str">
        <f>'Fish Use'!B72</f>
        <v>Catherine Creek</v>
      </c>
      <c r="C1062" s="16" t="str">
        <f>'Fish Use'!D72</f>
        <v>Chinook</v>
      </c>
      <c r="D1062" s="16" t="str">
        <f>'Fish Use'!E72</f>
        <v>Spawning</v>
      </c>
      <c r="E1062" s="16" t="str">
        <f>'Vulnerability Mapped'!C61</f>
        <v>Winter Water Temperature</v>
      </c>
      <c r="F1062" s="18">
        <f>'Fish Use'!F72</f>
        <v>0.2235</v>
      </c>
      <c r="G1062" s="18">
        <f>Population!D2</f>
        <v>0.12</v>
      </c>
      <c r="H1062" s="19">
        <f>'Limiting Factors'!C120</f>
        <v>1.59</v>
      </c>
      <c r="I1062" s="18">
        <f>'Limiting Factors'!D120</f>
        <v>0.23275000000000001</v>
      </c>
      <c r="J1062" s="17">
        <f>'Vulnerability Mapped'!D61</f>
        <v>4</v>
      </c>
      <c r="K1062" s="17">
        <f>'Vulnerability Mapped'!E61</f>
        <v>4</v>
      </c>
      <c r="L1062" s="18">
        <f>'Vulnerability Mapped'!H61</f>
        <v>0.80714285699999999</v>
      </c>
      <c r="M1062" s="18">
        <f t="shared" si="32"/>
        <v>4.1987268742568633E-2</v>
      </c>
      <c r="N1062" s="18">
        <f t="shared" si="33"/>
        <v>5.0384722491082353E-3</v>
      </c>
    </row>
    <row r="1063" spans="1:14" ht="18" customHeight="1" x14ac:dyDescent="0.2">
      <c r="A1063" s="16" t="str">
        <f>'Fish Use'!A72</f>
        <v>CC8</v>
      </c>
      <c r="B1063" s="16" t="str">
        <f>'Fish Use'!B72</f>
        <v>Catherine Creek</v>
      </c>
      <c r="C1063" s="16" t="str">
        <f>'Fish Use'!D72</f>
        <v>Chinook</v>
      </c>
      <c r="D1063" s="16" t="str">
        <f>'Fish Use'!E72</f>
        <v>Spawning</v>
      </c>
      <c r="E1063" s="16" t="str">
        <f>'Vulnerability Mapped'!C60</f>
        <v>Water Quality</v>
      </c>
      <c r="F1063" s="18">
        <f>'Fish Use'!F72</f>
        <v>0.2235</v>
      </c>
      <c r="G1063" s="18">
        <f>Population!D2</f>
        <v>0.12</v>
      </c>
      <c r="H1063" s="19">
        <f>'Limiting Factors'!C121</f>
        <v>2</v>
      </c>
      <c r="I1063" s="18">
        <f>'Limiting Factors'!D121</f>
        <v>0.32500000000000001</v>
      </c>
      <c r="J1063" s="17">
        <f>'Vulnerability Mapped'!D60</f>
        <v>8</v>
      </c>
      <c r="K1063" s="17">
        <f>'Vulnerability Mapped'!E60</f>
        <v>8</v>
      </c>
      <c r="L1063" s="18">
        <f>'Vulnerability Mapped'!H60</f>
        <v>0.55000000000000004</v>
      </c>
      <c r="M1063" s="18">
        <f t="shared" si="32"/>
        <v>3.995062500000001E-2</v>
      </c>
      <c r="N1063" s="18">
        <f t="shared" si="33"/>
        <v>4.7940750000000009E-3</v>
      </c>
    </row>
    <row r="1064" spans="1:14" ht="18" customHeight="1" x14ac:dyDescent="0.2">
      <c r="A1064" s="16" t="str">
        <f>'Fish Use'!A72</f>
        <v>CC8</v>
      </c>
      <c r="B1064" s="16" t="str">
        <f>'Fish Use'!B72</f>
        <v>Catherine Creek</v>
      </c>
      <c r="C1064" s="16" t="str">
        <f>'Fish Use'!D72</f>
        <v>Chinook</v>
      </c>
      <c r="D1064" s="16" t="str">
        <f>'Fish Use'!E72</f>
        <v>Spawning</v>
      </c>
      <c r="E1064" s="16" t="str">
        <f>'Vulnerability Mapped'!C56</f>
        <v>Predation</v>
      </c>
      <c r="F1064" s="18">
        <f>'Fish Use'!F72</f>
        <v>0.2235</v>
      </c>
      <c r="G1064" s="18">
        <f>Population!D2</f>
        <v>0.12</v>
      </c>
      <c r="H1064" s="19">
        <f>'Limiting Factors'!C114</f>
        <v>1</v>
      </c>
      <c r="I1064" s="18">
        <f>'Limiting Factors'!D114</f>
        <v>0.1</v>
      </c>
      <c r="J1064" s="17">
        <f>'Vulnerability Mapped'!D56</f>
        <v>9</v>
      </c>
      <c r="K1064" s="17">
        <f>'Vulnerability Mapped'!E56</f>
        <v>9</v>
      </c>
      <c r="L1064" s="18">
        <f>'Vulnerability Mapped'!H56</f>
        <v>0.485714286</v>
      </c>
      <c r="M1064" s="18">
        <f t="shared" si="32"/>
        <v>1.0855714292100001E-2</v>
      </c>
      <c r="N1064" s="18">
        <f t="shared" si="33"/>
        <v>1.3026857150520001E-3</v>
      </c>
    </row>
    <row r="1065" spans="1:14" ht="18" customHeight="1" x14ac:dyDescent="0.2">
      <c r="A1065" s="16" t="str">
        <f>'Fish Use'!A72</f>
        <v>CC8</v>
      </c>
      <c r="B1065" s="16" t="str">
        <f>'Fish Use'!B72</f>
        <v>Catherine Creek</v>
      </c>
      <c r="C1065" s="16" t="str">
        <f>'Fish Use'!D72</f>
        <v>Chinook</v>
      </c>
      <c r="D1065" s="16" t="str">
        <f>'Fish Use'!E72</f>
        <v>Spawning</v>
      </c>
      <c r="E1065" s="16" t="str">
        <f>'Vulnerability Mapped'!C48</f>
        <v>Altered Primary Productivity</v>
      </c>
      <c r="F1065" s="18">
        <f>'Fish Use'!F72</f>
        <v>0.2235</v>
      </c>
      <c r="G1065" s="18">
        <f>Population!D2</f>
        <v>0.12</v>
      </c>
      <c r="H1065" s="19">
        <f>'Limiting Factors'!C115</f>
        <v>1.44</v>
      </c>
      <c r="I1065" s="18">
        <f>'Limiting Factors'!D115</f>
        <v>0.19900000000000001</v>
      </c>
      <c r="J1065" s="17">
        <f>'Vulnerability Mapped'!D48</f>
        <v>14</v>
      </c>
      <c r="K1065" s="17">
        <f>'Vulnerability Mapped'!E48</f>
        <v>14</v>
      </c>
      <c r="L1065" s="18">
        <f>'Vulnerability Mapped'!H48</f>
        <v>0.164285714</v>
      </c>
      <c r="M1065" s="18">
        <f t="shared" si="32"/>
        <v>7.3068535587210003E-3</v>
      </c>
      <c r="N1065" s="18">
        <f t="shared" si="33"/>
        <v>8.7682242704651997E-4</v>
      </c>
    </row>
    <row r="1066" spans="1:14" ht="18" customHeight="1" x14ac:dyDescent="0.2">
      <c r="A1066" s="16" t="str">
        <f>'Fish Use'!A72</f>
        <v>CC8</v>
      </c>
      <c r="B1066" s="16" t="str">
        <f>'Fish Use'!B72</f>
        <v>Catherine Creek</v>
      </c>
      <c r="C1066" s="16" t="str">
        <f>'Fish Use'!D72</f>
        <v>Chinook</v>
      </c>
      <c r="D1066" s="16" t="str">
        <f>'Fish Use'!E72</f>
        <v>Spawning</v>
      </c>
      <c r="E1066" s="16" t="str">
        <f>'Vulnerability Mapped'!C55</f>
        <v>Non-Native Species Interactions and Competition</v>
      </c>
      <c r="F1066" s="18">
        <f>'Fish Use'!F72</f>
        <v>0.2235</v>
      </c>
      <c r="G1066" s="18">
        <f>Population!D2</f>
        <v>0.12</v>
      </c>
      <c r="H1066" s="19">
        <f>'Limiting Factors'!C116</f>
        <v>1.26</v>
      </c>
      <c r="I1066" s="18">
        <f>'Limiting Factors'!D116</f>
        <v>0.1585</v>
      </c>
      <c r="J1066" s="17">
        <f>'Vulnerability Mapped'!D55</f>
        <v>12</v>
      </c>
      <c r="K1066" s="17">
        <f>'Vulnerability Mapped'!E55</f>
        <v>12</v>
      </c>
      <c r="L1066" s="18">
        <f>'Vulnerability Mapped'!H55</f>
        <v>0.29285714299999999</v>
      </c>
      <c r="M1066" s="18">
        <f t="shared" si="32"/>
        <v>1.0374391076489249E-2</v>
      </c>
      <c r="N1066" s="18">
        <f t="shared" si="33"/>
        <v>1.2449269291787098E-3</v>
      </c>
    </row>
    <row r="1067" spans="1:14" ht="18" customHeight="1" x14ac:dyDescent="0.2">
      <c r="A1067" s="16" t="str">
        <f>'Fish Use'!A73</f>
        <v>CC8</v>
      </c>
      <c r="B1067" s="16" t="str">
        <f>'Fish Use'!B73</f>
        <v>Catherine Creek</v>
      </c>
      <c r="C1067" s="16" t="str">
        <f>'Fish Use'!D73</f>
        <v>Chinook</v>
      </c>
      <c r="D1067" s="16" t="str">
        <f>'Fish Use'!E73</f>
        <v>Winter Rearing</v>
      </c>
      <c r="E1067" s="16" t="str">
        <f>'Vulnerability Mapped'!C79</f>
        <v>Anthropogenic Barriers</v>
      </c>
      <c r="F1067" s="18">
        <f>'Fish Use'!F73</f>
        <v>0.2235</v>
      </c>
      <c r="G1067" s="18">
        <f>Population!D6</f>
        <v>0.36</v>
      </c>
      <c r="H1067" s="19">
        <f>'Limiting Factors'!C113</f>
        <v>1</v>
      </c>
      <c r="I1067" s="18">
        <f>'Limiting Factors'!D113</f>
        <v>0.1</v>
      </c>
      <c r="J1067" s="17">
        <f>'Vulnerability Mapped'!D79</f>
        <v>14</v>
      </c>
      <c r="K1067" s="17">
        <f>'Vulnerability Mapped'!E79</f>
        <v>14</v>
      </c>
      <c r="L1067" s="18">
        <f>'Vulnerability Mapped'!H79</f>
        <v>0.164285714</v>
      </c>
      <c r="M1067" s="18">
        <f t="shared" si="32"/>
        <v>3.6717857079000002E-3</v>
      </c>
      <c r="N1067" s="18">
        <f t="shared" si="33"/>
        <v>1.321842854844E-3</v>
      </c>
    </row>
    <row r="1068" spans="1:14" ht="18" customHeight="1" x14ac:dyDescent="0.2">
      <c r="A1068" s="16" t="str">
        <f>'Fish Use'!A73</f>
        <v>CC8</v>
      </c>
      <c r="B1068" s="16" t="str">
        <f>'Fish Use'!B73</f>
        <v>Catherine Creek</v>
      </c>
      <c r="C1068" s="16" t="str">
        <f>'Fish Use'!D73</f>
        <v>Chinook</v>
      </c>
      <c r="D1068" s="16" t="str">
        <f>'Fish Use'!E73</f>
        <v>Winter Rearing</v>
      </c>
      <c r="E1068" s="16" t="str">
        <f>'Vulnerability Mapped'!C87</f>
        <v>Riparian Condition</v>
      </c>
      <c r="F1068" s="18">
        <f>'Fish Use'!F73</f>
        <v>0.2235</v>
      </c>
      <c r="G1068" s="18">
        <f>Population!D6</f>
        <v>0.36</v>
      </c>
      <c r="H1068" s="19">
        <f>'Limiting Factors'!C107</f>
        <v>1.89</v>
      </c>
      <c r="I1068" s="18">
        <f>'Limiting Factors'!D107</f>
        <v>0.30025000000000002</v>
      </c>
      <c r="J1068" s="17">
        <f>'Vulnerability Mapped'!D87</f>
        <v>6</v>
      </c>
      <c r="K1068" s="17">
        <f>'Vulnerability Mapped'!E87</f>
        <v>6</v>
      </c>
      <c r="L1068" s="18">
        <f>'Vulnerability Mapped'!H87</f>
        <v>0.678571429</v>
      </c>
      <c r="M1068" s="18">
        <f t="shared" si="32"/>
        <v>4.5536129493045384E-2</v>
      </c>
      <c r="N1068" s="18">
        <f t="shared" si="33"/>
        <v>1.6393006617496337E-2</v>
      </c>
    </row>
    <row r="1069" spans="1:14" ht="18" customHeight="1" x14ac:dyDescent="0.2">
      <c r="A1069" s="16" t="str">
        <f>'Fish Use'!A73</f>
        <v>CC8</v>
      </c>
      <c r="B1069" s="16" t="str">
        <f>'Fish Use'!B73</f>
        <v>Catherine Creek</v>
      </c>
      <c r="C1069" s="16" t="str">
        <f>'Fish Use'!D73</f>
        <v>Chinook</v>
      </c>
      <c r="D1069" s="16" t="str">
        <f>'Fish Use'!E73</f>
        <v>Winter Rearing</v>
      </c>
      <c r="E1069" s="16" t="str">
        <f>'Vulnerability Mapped'!C83</f>
        <v>Floodplain Condition</v>
      </c>
      <c r="F1069" s="18">
        <f>'Fish Use'!F73</f>
        <v>0.2235</v>
      </c>
      <c r="G1069" s="18">
        <f>Population!D6</f>
        <v>0.36</v>
      </c>
      <c r="H1069" s="19">
        <f>'Limiting Factors'!C108</f>
        <v>1.89</v>
      </c>
      <c r="I1069" s="18">
        <f>'Limiting Factors'!D108</f>
        <v>0.30025000000000002</v>
      </c>
      <c r="J1069" s="17">
        <f>'Vulnerability Mapped'!D83</f>
        <v>5</v>
      </c>
      <c r="K1069" s="17">
        <f>'Vulnerability Mapped'!E83</f>
        <v>5</v>
      </c>
      <c r="L1069" s="18">
        <f>'Vulnerability Mapped'!H83</f>
        <v>0.74285714300000005</v>
      </c>
      <c r="M1069" s="18">
        <f t="shared" si="32"/>
        <v>4.9850078581015138E-2</v>
      </c>
      <c r="N1069" s="18">
        <f t="shared" si="33"/>
        <v>1.7946028289165448E-2</v>
      </c>
    </row>
    <row r="1070" spans="1:14" ht="18" customHeight="1" x14ac:dyDescent="0.2">
      <c r="A1070" s="16" t="str">
        <f>'Fish Use'!A73</f>
        <v>CC8</v>
      </c>
      <c r="B1070" s="16" t="str">
        <f>'Fish Use'!B73</f>
        <v>Catherine Creek</v>
      </c>
      <c r="C1070" s="16" t="str">
        <f>'Fish Use'!D73</f>
        <v>Chinook</v>
      </c>
      <c r="D1070" s="16" t="str">
        <f>'Fish Use'!E73</f>
        <v>Winter Rearing</v>
      </c>
      <c r="E1070" s="16" t="str">
        <f>'Vulnerability Mapped'!C88</f>
        <v>Side Channel and Wetland Habitat</v>
      </c>
      <c r="F1070" s="18">
        <f>'Fish Use'!F73</f>
        <v>0.2235</v>
      </c>
      <c r="G1070" s="18">
        <f>Population!D6</f>
        <v>0.36</v>
      </c>
      <c r="H1070" s="19">
        <f>'Limiting Factors'!C109</f>
        <v>1.89</v>
      </c>
      <c r="I1070" s="18">
        <f>'Limiting Factors'!D109</f>
        <v>0.30025000000000002</v>
      </c>
      <c r="J1070" s="17">
        <f>'Vulnerability Mapped'!D88</f>
        <v>3</v>
      </c>
      <c r="K1070" s="17">
        <f>'Vulnerability Mapped'!E88</f>
        <v>3</v>
      </c>
      <c r="L1070" s="18">
        <f>'Vulnerability Mapped'!H88</f>
        <v>0.87142857100000004</v>
      </c>
      <c r="M1070" s="18">
        <f t="shared" si="32"/>
        <v>5.8477976756954639E-2</v>
      </c>
      <c r="N1070" s="18">
        <f t="shared" si="33"/>
        <v>2.105207163250367E-2</v>
      </c>
    </row>
    <row r="1071" spans="1:14" ht="18" customHeight="1" x14ac:dyDescent="0.2">
      <c r="A1071" s="16" t="str">
        <f>'Fish Use'!A73</f>
        <v>CC8</v>
      </c>
      <c r="B1071" s="16" t="str">
        <f>'Fish Use'!B73</f>
        <v>Catherine Creek</v>
      </c>
      <c r="C1071" s="16" t="str">
        <f>'Fish Use'!D73</f>
        <v>Chinook</v>
      </c>
      <c r="D1071" s="16" t="str">
        <f>'Fish Use'!E73</f>
        <v>Winter Rearing</v>
      </c>
      <c r="E1071" s="16" t="str">
        <f>'Vulnerability Mapped'!C80</f>
        <v>Channel and Habitat Structure</v>
      </c>
      <c r="F1071" s="18">
        <f>'Fish Use'!F73</f>
        <v>0.2235</v>
      </c>
      <c r="G1071" s="18">
        <f>Population!D6</f>
        <v>0.36</v>
      </c>
      <c r="H1071" s="19">
        <f>'Limiting Factors'!C110</f>
        <v>1.74</v>
      </c>
      <c r="I1071" s="18">
        <f>'Limiting Factors'!D110</f>
        <v>0.26650000000000001</v>
      </c>
      <c r="J1071" s="17">
        <f>'Vulnerability Mapped'!D80</f>
        <v>1</v>
      </c>
      <c r="K1071" s="17">
        <f>'Vulnerability Mapped'!E80</f>
        <v>1</v>
      </c>
      <c r="L1071" s="18">
        <f>'Vulnerability Mapped'!H80</f>
        <v>1</v>
      </c>
      <c r="M1071" s="18">
        <f t="shared" si="32"/>
        <v>5.9562750000000005E-2</v>
      </c>
      <c r="N1071" s="18">
        <f t="shared" si="33"/>
        <v>2.1442590000000001E-2</v>
      </c>
    </row>
    <row r="1072" spans="1:14" ht="18" customHeight="1" x14ac:dyDescent="0.2">
      <c r="A1072" s="16" t="str">
        <f>'Fish Use'!A73</f>
        <v>CC8</v>
      </c>
      <c r="B1072" s="16" t="str">
        <f>'Fish Use'!B73</f>
        <v>Catherine Creek</v>
      </c>
      <c r="C1072" s="16" t="str">
        <f>'Fish Use'!D73</f>
        <v>Chinook</v>
      </c>
      <c r="D1072" s="16" t="str">
        <f>'Fish Use'!E73</f>
        <v>Winter Rearing</v>
      </c>
      <c r="E1072" s="16" t="str">
        <f>'Vulnerability Mapped'!C82</f>
        <v>Decreased Water Quantity</v>
      </c>
      <c r="F1072" s="18">
        <f>'Fish Use'!F73</f>
        <v>0.2235</v>
      </c>
      <c r="G1072" s="18">
        <f>Population!D6</f>
        <v>0.36</v>
      </c>
      <c r="H1072" s="19">
        <f>'Limiting Factors'!C117</f>
        <v>1.59</v>
      </c>
      <c r="I1072" s="18">
        <f>'Limiting Factors'!D117</f>
        <v>0.23275000000000001</v>
      </c>
      <c r="J1072" s="17">
        <f>'Vulnerability Mapped'!D82</f>
        <v>9</v>
      </c>
      <c r="K1072" s="17">
        <f>'Vulnerability Mapped'!E82</f>
        <v>9</v>
      </c>
      <c r="L1072" s="18">
        <f>'Vulnerability Mapped'!H82</f>
        <v>0.485714286</v>
      </c>
      <c r="M1072" s="18">
        <f t="shared" si="32"/>
        <v>2.5266675014862752E-2</v>
      </c>
      <c r="N1072" s="18">
        <f t="shared" si="33"/>
        <v>9.0960030053505898E-3</v>
      </c>
    </row>
    <row r="1073" spans="1:14" ht="18" customHeight="1" x14ac:dyDescent="0.2">
      <c r="A1073" s="16" t="str">
        <f>'Fish Use'!A73</f>
        <v>CC8</v>
      </c>
      <c r="B1073" s="16" t="str">
        <f>'Fish Use'!B73</f>
        <v>Catherine Creek</v>
      </c>
      <c r="C1073" s="16" t="str">
        <f>'Fish Use'!D73</f>
        <v>Chinook</v>
      </c>
      <c r="D1073" s="16" t="str">
        <f>'Fish Use'!E73</f>
        <v>Winter Rearing</v>
      </c>
      <c r="E1073" s="16" t="str">
        <f>'Vulnerability Mapped'!C77</f>
        <v>Altered Flow Timing</v>
      </c>
      <c r="F1073" s="18">
        <f>'Fish Use'!F73</f>
        <v>0.2235</v>
      </c>
      <c r="G1073" s="18">
        <f>Population!D6</f>
        <v>0.36</v>
      </c>
      <c r="H1073" s="19">
        <f>'Limiting Factors'!C118</f>
        <v>2.52</v>
      </c>
      <c r="I1073" s="18">
        <f>'Limiting Factors'!D118</f>
        <v>0.442</v>
      </c>
      <c r="J1073" s="17">
        <f>'Vulnerability Mapped'!D77</f>
        <v>13</v>
      </c>
      <c r="K1073" s="17">
        <f>'Vulnerability Mapped'!E77</f>
        <v>13</v>
      </c>
      <c r="L1073" s="18">
        <f>'Vulnerability Mapped'!H77</f>
        <v>0.22857142899999999</v>
      </c>
      <c r="M1073" s="18">
        <f t="shared" si="32"/>
        <v>2.2579885756622998E-2</v>
      </c>
      <c r="N1073" s="18">
        <f t="shared" si="33"/>
        <v>8.1287588723842792E-3</v>
      </c>
    </row>
    <row r="1074" spans="1:14" ht="18" customHeight="1" x14ac:dyDescent="0.2">
      <c r="A1074" s="16" t="str">
        <f>'Fish Use'!A73</f>
        <v>CC8</v>
      </c>
      <c r="B1074" s="16" t="str">
        <f>'Fish Use'!B73</f>
        <v>Catherine Creek</v>
      </c>
      <c r="C1074" s="16" t="str">
        <f>'Fish Use'!D73</f>
        <v>Chinook</v>
      </c>
      <c r="D1074" s="16" t="str">
        <f>'Fish Use'!E73</f>
        <v>Winter Rearing</v>
      </c>
      <c r="E1074" s="16" t="str">
        <f>'Vulnerability Mapped'!C81</f>
        <v>Decreased Sediment Quantity</v>
      </c>
      <c r="F1074" s="18">
        <f>'Fish Use'!F73</f>
        <v>0.2235</v>
      </c>
      <c r="G1074" s="18">
        <f>Population!D6</f>
        <v>0.36</v>
      </c>
      <c r="H1074" s="19">
        <f>'Limiting Factors'!C111</f>
        <v>1.97</v>
      </c>
      <c r="I1074" s="18">
        <f>'Limiting Factors'!D111</f>
        <v>0.31824999999999998</v>
      </c>
      <c r="J1074" s="17">
        <f>'Vulnerability Mapped'!D81</f>
        <v>4</v>
      </c>
      <c r="K1074" s="17">
        <f>'Vulnerability Mapped'!E81</f>
        <v>4</v>
      </c>
      <c r="L1074" s="18">
        <f>'Vulnerability Mapped'!H81</f>
        <v>0.80714285699999999</v>
      </c>
      <c r="M1074" s="18">
        <f t="shared" si="32"/>
        <v>5.7411163382695869E-2</v>
      </c>
      <c r="N1074" s="18">
        <f t="shared" si="33"/>
        <v>2.0668018817770511E-2</v>
      </c>
    </row>
    <row r="1075" spans="1:14" ht="18" customHeight="1" x14ac:dyDescent="0.2">
      <c r="A1075" s="16" t="str">
        <f>'Fish Use'!A73</f>
        <v>CC8</v>
      </c>
      <c r="B1075" s="16" t="str">
        <f>'Fish Use'!B73</f>
        <v>Catherine Creek</v>
      </c>
      <c r="C1075" s="16" t="str">
        <f>'Fish Use'!D73</f>
        <v>Chinook</v>
      </c>
      <c r="D1075" s="16" t="str">
        <f>'Fish Use'!E73</f>
        <v>Winter Rearing</v>
      </c>
      <c r="E1075" s="16" t="str">
        <f>'Vulnerability Mapped'!C84</f>
        <v>Increased Sediment Quantity</v>
      </c>
      <c r="F1075" s="18">
        <f>'Fish Use'!F73</f>
        <v>0.2235</v>
      </c>
      <c r="G1075" s="18">
        <f>Population!D6</f>
        <v>0.36</v>
      </c>
      <c r="H1075" s="19">
        <f>'Limiting Factors'!C112</f>
        <v>1.78</v>
      </c>
      <c r="I1075" s="18">
        <f>'Limiting Factors'!D112</f>
        <v>0.27550000000000002</v>
      </c>
      <c r="J1075" s="17">
        <f>'Vulnerability Mapped'!D84</f>
        <v>8</v>
      </c>
      <c r="K1075" s="17">
        <f>'Vulnerability Mapped'!E84</f>
        <v>8</v>
      </c>
      <c r="L1075" s="18">
        <f>'Vulnerability Mapped'!H84</f>
        <v>0.55000000000000004</v>
      </c>
      <c r="M1075" s="18">
        <f t="shared" si="32"/>
        <v>3.3865837500000003E-2</v>
      </c>
      <c r="N1075" s="18">
        <f t="shared" si="33"/>
        <v>1.2191701500000001E-2</v>
      </c>
    </row>
    <row r="1076" spans="1:14" ht="18" customHeight="1" x14ac:dyDescent="0.2">
      <c r="A1076" s="16" t="str">
        <f>'Fish Use'!A73</f>
        <v>CC8</v>
      </c>
      <c r="B1076" s="16" t="str">
        <f>'Fish Use'!B73</f>
        <v>Catherine Creek</v>
      </c>
      <c r="C1076" s="16" t="str">
        <f>'Fish Use'!D73</f>
        <v>Chinook</v>
      </c>
      <c r="D1076" s="16" t="str">
        <f>'Fish Use'!E73</f>
        <v>Winter Rearing</v>
      </c>
      <c r="E1076" s="16" t="str">
        <f>'Vulnerability Mapped'!C89</f>
        <v>Summer Water Temperature</v>
      </c>
      <c r="F1076" s="18">
        <f>'Fish Use'!F73</f>
        <v>0.2235</v>
      </c>
      <c r="G1076" s="18">
        <f>Population!D6</f>
        <v>0.36</v>
      </c>
      <c r="H1076" s="19">
        <f>'Limiting Factors'!C119</f>
        <v>2</v>
      </c>
      <c r="I1076" s="18">
        <f>'Limiting Factors'!D119</f>
        <v>0.32500000000000001</v>
      </c>
      <c r="J1076" s="17">
        <f>'Vulnerability Mapped'!D89</f>
        <v>15</v>
      </c>
      <c r="K1076" s="17">
        <f>'Vulnerability Mapped'!E89</f>
        <v>15</v>
      </c>
      <c r="L1076" s="18">
        <f>'Vulnerability Mapped'!H89</f>
        <v>0.1</v>
      </c>
      <c r="M1076" s="18">
        <f t="shared" si="32"/>
        <v>7.2637500000000011E-3</v>
      </c>
      <c r="N1076" s="18">
        <f t="shared" si="33"/>
        <v>2.6149500000000004E-3</v>
      </c>
    </row>
    <row r="1077" spans="1:14" ht="18" customHeight="1" x14ac:dyDescent="0.2">
      <c r="A1077" s="16" t="str">
        <f>'Fish Use'!A73</f>
        <v>CC8</v>
      </c>
      <c r="B1077" s="16" t="str">
        <f>'Fish Use'!B73</f>
        <v>Catherine Creek</v>
      </c>
      <c r="C1077" s="16" t="str">
        <f>'Fish Use'!D73</f>
        <v>Chinook</v>
      </c>
      <c r="D1077" s="16" t="str">
        <f>'Fish Use'!E73</f>
        <v>Winter Rearing</v>
      </c>
      <c r="E1077" s="16" t="str">
        <f>'Vulnerability Mapped'!C91</f>
        <v>Winter Water Temperature</v>
      </c>
      <c r="F1077" s="18">
        <f>'Fish Use'!F73</f>
        <v>0.2235</v>
      </c>
      <c r="G1077" s="18">
        <f>Population!D6</f>
        <v>0.36</v>
      </c>
      <c r="H1077" s="19">
        <f>'Limiting Factors'!C120</f>
        <v>1.59</v>
      </c>
      <c r="I1077" s="18">
        <f>'Limiting Factors'!D120</f>
        <v>0.23275000000000001</v>
      </c>
      <c r="J1077" s="17">
        <f>'Vulnerability Mapped'!D91</f>
        <v>2</v>
      </c>
      <c r="K1077" s="17">
        <f>'Vulnerability Mapped'!E91</f>
        <v>2</v>
      </c>
      <c r="L1077" s="18">
        <f>'Vulnerability Mapped'!H91</f>
        <v>0.93571428599999995</v>
      </c>
      <c r="M1077" s="18">
        <f t="shared" si="32"/>
        <v>4.8675506264862757E-2</v>
      </c>
      <c r="N1077" s="18">
        <f t="shared" si="33"/>
        <v>1.7523182255350593E-2</v>
      </c>
    </row>
    <row r="1078" spans="1:14" ht="18" customHeight="1" x14ac:dyDescent="0.2">
      <c r="A1078" s="16" t="str">
        <f>'Fish Use'!A73</f>
        <v>CC8</v>
      </c>
      <c r="B1078" s="16" t="str">
        <f>'Fish Use'!B73</f>
        <v>Catherine Creek</v>
      </c>
      <c r="C1078" s="16" t="str">
        <f>'Fish Use'!D73</f>
        <v>Chinook</v>
      </c>
      <c r="D1078" s="16" t="str">
        <f>'Fish Use'!E73</f>
        <v>Winter Rearing</v>
      </c>
      <c r="E1078" s="16" t="str">
        <f>'Vulnerability Mapped'!C90</f>
        <v>Water Quality</v>
      </c>
      <c r="F1078" s="18">
        <f>'Fish Use'!F73</f>
        <v>0.2235</v>
      </c>
      <c r="G1078" s="18">
        <f>Population!D6</f>
        <v>0.36</v>
      </c>
      <c r="H1078" s="19">
        <f>'Limiting Factors'!C121</f>
        <v>2</v>
      </c>
      <c r="I1078" s="18">
        <f>'Limiting Factors'!D121</f>
        <v>0.32500000000000001</v>
      </c>
      <c r="J1078" s="17">
        <f>'Vulnerability Mapped'!D90</f>
        <v>7</v>
      </c>
      <c r="K1078" s="17">
        <f>'Vulnerability Mapped'!E90</f>
        <v>7</v>
      </c>
      <c r="L1078" s="18">
        <f>'Vulnerability Mapped'!H90</f>
        <v>0.61428571399999998</v>
      </c>
      <c r="M1078" s="18">
        <f t="shared" si="32"/>
        <v>4.4620178550675002E-2</v>
      </c>
      <c r="N1078" s="18">
        <f t="shared" si="33"/>
        <v>1.6063264278242999E-2</v>
      </c>
    </row>
    <row r="1079" spans="1:14" ht="18" customHeight="1" x14ac:dyDescent="0.2">
      <c r="A1079" s="16" t="str">
        <f>'Fish Use'!A73</f>
        <v>CC8</v>
      </c>
      <c r="B1079" s="16" t="str">
        <f>'Fish Use'!B73</f>
        <v>Catherine Creek</v>
      </c>
      <c r="C1079" s="16" t="str">
        <f>'Fish Use'!D73</f>
        <v>Chinook</v>
      </c>
      <c r="D1079" s="16" t="str">
        <f>'Fish Use'!E73</f>
        <v>Winter Rearing</v>
      </c>
      <c r="E1079" s="16" t="str">
        <f>'Vulnerability Mapped'!C86</f>
        <v>Predation</v>
      </c>
      <c r="F1079" s="18">
        <f>'Fish Use'!F73</f>
        <v>0.2235</v>
      </c>
      <c r="G1079" s="18">
        <f>Population!D6</f>
        <v>0.36</v>
      </c>
      <c r="H1079" s="19">
        <f>'Limiting Factors'!C114</f>
        <v>1</v>
      </c>
      <c r="I1079" s="18">
        <f>'Limiting Factors'!D114</f>
        <v>0.1</v>
      </c>
      <c r="J1079" s="17">
        <f>'Vulnerability Mapped'!D86</f>
        <v>11</v>
      </c>
      <c r="K1079" s="17">
        <f>'Vulnerability Mapped'!E86</f>
        <v>11</v>
      </c>
      <c r="L1079" s="18">
        <f>'Vulnerability Mapped'!H86</f>
        <v>0.35714285699999998</v>
      </c>
      <c r="M1079" s="18">
        <f t="shared" si="32"/>
        <v>7.9821428539500004E-3</v>
      </c>
      <c r="N1079" s="18">
        <f t="shared" si="33"/>
        <v>2.8735714274219998E-3</v>
      </c>
    </row>
    <row r="1080" spans="1:14" ht="18" customHeight="1" x14ac:dyDescent="0.2">
      <c r="A1080" s="16" t="str">
        <f>'Fish Use'!A73</f>
        <v>CC8</v>
      </c>
      <c r="B1080" s="16" t="str">
        <f>'Fish Use'!B73</f>
        <v>Catherine Creek</v>
      </c>
      <c r="C1080" s="16" t="str">
        <f>'Fish Use'!D73</f>
        <v>Chinook</v>
      </c>
      <c r="D1080" s="16" t="str">
        <f>'Fish Use'!E73</f>
        <v>Winter Rearing</v>
      </c>
      <c r="E1080" s="16" t="str">
        <f>'Vulnerability Mapped'!C78</f>
        <v>Altered Primary Productivity</v>
      </c>
      <c r="F1080" s="18">
        <f>'Fish Use'!F73</f>
        <v>0.2235</v>
      </c>
      <c r="G1080" s="18">
        <f>Population!D6</f>
        <v>0.36</v>
      </c>
      <c r="H1080" s="19">
        <f>'Limiting Factors'!C115</f>
        <v>1.44</v>
      </c>
      <c r="I1080" s="18">
        <f>'Limiting Factors'!D115</f>
        <v>0.19900000000000001</v>
      </c>
      <c r="J1080" s="17">
        <f>'Vulnerability Mapped'!D78</f>
        <v>12</v>
      </c>
      <c r="K1080" s="17">
        <f>'Vulnerability Mapped'!E78</f>
        <v>12</v>
      </c>
      <c r="L1080" s="18">
        <f>'Vulnerability Mapped'!H78</f>
        <v>0.29285714299999999</v>
      </c>
      <c r="M1080" s="18">
        <f t="shared" si="32"/>
        <v>1.30252607206395E-2</v>
      </c>
      <c r="N1080" s="18">
        <f t="shared" si="33"/>
        <v>4.6890938594302198E-3</v>
      </c>
    </row>
    <row r="1081" spans="1:14" ht="18" customHeight="1" x14ac:dyDescent="0.2">
      <c r="A1081" s="16" t="str">
        <f>'Fish Use'!A73</f>
        <v>CC8</v>
      </c>
      <c r="B1081" s="16" t="str">
        <f>'Fish Use'!B73</f>
        <v>Catherine Creek</v>
      </c>
      <c r="C1081" s="16" t="str">
        <f>'Fish Use'!D73</f>
        <v>Chinook</v>
      </c>
      <c r="D1081" s="16" t="str">
        <f>'Fish Use'!E73</f>
        <v>Winter Rearing</v>
      </c>
      <c r="E1081" s="16" t="str">
        <f>'Vulnerability Mapped'!C85</f>
        <v>Non-Native Species Interactions and Competition</v>
      </c>
      <c r="F1081" s="18">
        <f>'Fish Use'!F73</f>
        <v>0.2235</v>
      </c>
      <c r="G1081" s="18">
        <f>Population!D6</f>
        <v>0.36</v>
      </c>
      <c r="H1081" s="19">
        <f>'Limiting Factors'!C116</f>
        <v>1.26</v>
      </c>
      <c r="I1081" s="18">
        <f>'Limiting Factors'!D116</f>
        <v>0.1585</v>
      </c>
      <c r="J1081" s="17">
        <f>'Vulnerability Mapped'!D85</f>
        <v>12</v>
      </c>
      <c r="K1081" s="17">
        <f>'Vulnerability Mapped'!E85</f>
        <v>12</v>
      </c>
      <c r="L1081" s="18">
        <f>'Vulnerability Mapped'!H85</f>
        <v>0.29285714299999999</v>
      </c>
      <c r="M1081" s="18">
        <f t="shared" si="32"/>
        <v>1.0374391076489249E-2</v>
      </c>
      <c r="N1081" s="18">
        <f t="shared" si="33"/>
        <v>3.7347807875361297E-3</v>
      </c>
    </row>
    <row r="1082" spans="1:14" ht="18" customHeight="1" x14ac:dyDescent="0.2">
      <c r="A1082" s="16" t="str">
        <f>'Fish Use'!A74</f>
        <v>CC8</v>
      </c>
      <c r="B1082" s="16" t="str">
        <f>'Fish Use'!B74</f>
        <v>Catherine Creek</v>
      </c>
      <c r="C1082" s="16" t="str">
        <f>'Fish Use'!D74</f>
        <v>Chinook</v>
      </c>
      <c r="D1082" s="16" t="str">
        <f>'Fish Use'!E74</f>
        <v>Summer Rearing</v>
      </c>
      <c r="E1082" s="16" t="str">
        <f>'Vulnerability Mapped'!C64</f>
        <v>Anthropogenic Barriers</v>
      </c>
      <c r="F1082" s="18">
        <f>'Fish Use'!F74</f>
        <v>0.2235</v>
      </c>
      <c r="G1082" s="18">
        <f>Population!D4</f>
        <v>0.21</v>
      </c>
      <c r="H1082" s="19">
        <f>'Limiting Factors'!C113</f>
        <v>1</v>
      </c>
      <c r="I1082" s="18">
        <f>'Limiting Factors'!D113</f>
        <v>0.1</v>
      </c>
      <c r="J1082" s="17">
        <f>'Vulnerability Mapped'!D64</f>
        <v>7</v>
      </c>
      <c r="K1082" s="17">
        <f>'Vulnerability Mapped'!E64</f>
        <v>7</v>
      </c>
      <c r="L1082" s="18">
        <f>'Vulnerability Mapped'!H64</f>
        <v>0.61428571399999998</v>
      </c>
      <c r="M1082" s="18">
        <f t="shared" si="32"/>
        <v>1.3729285707900002E-2</v>
      </c>
      <c r="N1082" s="18">
        <f t="shared" si="33"/>
        <v>2.8831499986590003E-3</v>
      </c>
    </row>
    <row r="1083" spans="1:14" ht="18" customHeight="1" x14ac:dyDescent="0.2">
      <c r="A1083" s="16" t="str">
        <f>'Fish Use'!A74</f>
        <v>CC8</v>
      </c>
      <c r="B1083" s="16" t="str">
        <f>'Fish Use'!B74</f>
        <v>Catherine Creek</v>
      </c>
      <c r="C1083" s="16" t="str">
        <f>'Fish Use'!D74</f>
        <v>Chinook</v>
      </c>
      <c r="D1083" s="16" t="str">
        <f>'Fish Use'!E74</f>
        <v>Summer Rearing</v>
      </c>
      <c r="E1083" s="16" t="str">
        <f>'Vulnerability Mapped'!C72</f>
        <v>Riparian Condition</v>
      </c>
      <c r="F1083" s="18">
        <f>'Fish Use'!F74</f>
        <v>0.2235</v>
      </c>
      <c r="G1083" s="18">
        <f>Population!D4</f>
        <v>0.21</v>
      </c>
      <c r="H1083" s="19">
        <f>'Limiting Factors'!C107</f>
        <v>1.89</v>
      </c>
      <c r="I1083" s="18">
        <f>'Limiting Factors'!D107</f>
        <v>0.30025000000000002</v>
      </c>
      <c r="J1083" s="17">
        <f>'Vulnerability Mapped'!D72</f>
        <v>5</v>
      </c>
      <c r="K1083" s="17">
        <f>'Vulnerability Mapped'!E72</f>
        <v>5</v>
      </c>
      <c r="L1083" s="18">
        <f>'Vulnerability Mapped'!H72</f>
        <v>0.74285714300000005</v>
      </c>
      <c r="M1083" s="18">
        <f t="shared" si="32"/>
        <v>4.9850078581015138E-2</v>
      </c>
      <c r="N1083" s="18">
        <f t="shared" si="33"/>
        <v>1.0468516502013178E-2</v>
      </c>
    </row>
    <row r="1084" spans="1:14" ht="18" customHeight="1" x14ac:dyDescent="0.2">
      <c r="A1084" s="16" t="str">
        <f>'Fish Use'!A74</f>
        <v>CC8</v>
      </c>
      <c r="B1084" s="16" t="str">
        <f>'Fish Use'!B74</f>
        <v>Catherine Creek</v>
      </c>
      <c r="C1084" s="16" t="str">
        <f>'Fish Use'!D74</f>
        <v>Chinook</v>
      </c>
      <c r="D1084" s="16" t="str">
        <f>'Fish Use'!E74</f>
        <v>Summer Rearing</v>
      </c>
      <c r="E1084" s="16" t="str">
        <f>'Vulnerability Mapped'!C68</f>
        <v>Floodplain Condition</v>
      </c>
      <c r="F1084" s="18">
        <f>'Fish Use'!F74</f>
        <v>0.2235</v>
      </c>
      <c r="G1084" s="18">
        <f>Population!D4</f>
        <v>0.21</v>
      </c>
      <c r="H1084" s="19">
        <f>'Limiting Factors'!C108</f>
        <v>1.89</v>
      </c>
      <c r="I1084" s="18">
        <f>'Limiting Factors'!D108</f>
        <v>0.30025000000000002</v>
      </c>
      <c r="J1084" s="17">
        <f>'Vulnerability Mapped'!D68</f>
        <v>10</v>
      </c>
      <c r="K1084" s="17">
        <f>'Vulnerability Mapped'!E68</f>
        <v>10</v>
      </c>
      <c r="L1084" s="18">
        <f>'Vulnerability Mapped'!H68</f>
        <v>0.42142857099999997</v>
      </c>
      <c r="M1084" s="18">
        <f t="shared" si="32"/>
        <v>2.8280333006954626E-2</v>
      </c>
      <c r="N1084" s="18">
        <f t="shared" si="33"/>
        <v>5.9388699314604715E-3</v>
      </c>
    </row>
    <row r="1085" spans="1:14" ht="18" customHeight="1" x14ac:dyDescent="0.2">
      <c r="A1085" s="16" t="str">
        <f>'Fish Use'!A74</f>
        <v>CC8</v>
      </c>
      <c r="B1085" s="16" t="str">
        <f>'Fish Use'!B74</f>
        <v>Catherine Creek</v>
      </c>
      <c r="C1085" s="16" t="str">
        <f>'Fish Use'!D74</f>
        <v>Chinook</v>
      </c>
      <c r="D1085" s="16" t="str">
        <f>'Fish Use'!E74</f>
        <v>Summer Rearing</v>
      </c>
      <c r="E1085" s="16" t="str">
        <f>'Vulnerability Mapped'!C73</f>
        <v>Side Channel and Wetland Habitat</v>
      </c>
      <c r="F1085" s="18">
        <f>'Fish Use'!F74</f>
        <v>0.2235</v>
      </c>
      <c r="G1085" s="18">
        <f>Population!D4</f>
        <v>0.21</v>
      </c>
      <c r="H1085" s="19">
        <f>'Limiting Factors'!C109</f>
        <v>1.89</v>
      </c>
      <c r="I1085" s="18">
        <f>'Limiting Factors'!D109</f>
        <v>0.30025000000000002</v>
      </c>
      <c r="J1085" s="17">
        <f>'Vulnerability Mapped'!D73</f>
        <v>4</v>
      </c>
      <c r="K1085" s="17">
        <f>'Vulnerability Mapped'!E73</f>
        <v>4</v>
      </c>
      <c r="L1085" s="18">
        <f>'Vulnerability Mapped'!H73</f>
        <v>0.80714285699999999</v>
      </c>
      <c r="M1085" s="18">
        <f t="shared" si="32"/>
        <v>5.4164027668984885E-2</v>
      </c>
      <c r="N1085" s="18">
        <f t="shared" si="33"/>
        <v>1.1374445810486826E-2</v>
      </c>
    </row>
    <row r="1086" spans="1:14" ht="18" customHeight="1" x14ac:dyDescent="0.2">
      <c r="A1086" s="16" t="str">
        <f>'Fish Use'!A74</f>
        <v>CC8</v>
      </c>
      <c r="B1086" s="16" t="str">
        <f>'Fish Use'!B74</f>
        <v>Catherine Creek</v>
      </c>
      <c r="C1086" s="16" t="str">
        <f>'Fish Use'!D74</f>
        <v>Chinook</v>
      </c>
      <c r="D1086" s="16" t="str">
        <f>'Fish Use'!E74</f>
        <v>Summer Rearing</v>
      </c>
      <c r="E1086" s="16" t="str">
        <f>'Vulnerability Mapped'!C65</f>
        <v>Channel and Habitat Structure</v>
      </c>
      <c r="F1086" s="18">
        <f>'Fish Use'!F74</f>
        <v>0.2235</v>
      </c>
      <c r="G1086" s="18">
        <f>Population!D4</f>
        <v>0.21</v>
      </c>
      <c r="H1086" s="19">
        <f>'Limiting Factors'!C110</f>
        <v>1.74</v>
      </c>
      <c r="I1086" s="18">
        <f>'Limiting Factors'!D110</f>
        <v>0.26650000000000001</v>
      </c>
      <c r="J1086" s="17">
        <f>'Vulnerability Mapped'!D65</f>
        <v>3</v>
      </c>
      <c r="K1086" s="17">
        <f>'Vulnerability Mapped'!E65</f>
        <v>3</v>
      </c>
      <c r="L1086" s="18">
        <f>'Vulnerability Mapped'!H65</f>
        <v>0.87142857100000004</v>
      </c>
      <c r="M1086" s="18">
        <f t="shared" si="32"/>
        <v>5.1904682117330257E-2</v>
      </c>
      <c r="N1086" s="18">
        <f t="shared" si="33"/>
        <v>1.0899983244639354E-2</v>
      </c>
    </row>
    <row r="1087" spans="1:14" ht="18" customHeight="1" x14ac:dyDescent="0.2">
      <c r="A1087" s="16" t="str">
        <f>'Fish Use'!A74</f>
        <v>CC8</v>
      </c>
      <c r="B1087" s="16" t="str">
        <f>'Fish Use'!B74</f>
        <v>Catherine Creek</v>
      </c>
      <c r="C1087" s="16" t="str">
        <f>'Fish Use'!D74</f>
        <v>Chinook</v>
      </c>
      <c r="D1087" s="16" t="str">
        <f>'Fish Use'!E74</f>
        <v>Summer Rearing</v>
      </c>
      <c r="E1087" s="16" t="str">
        <f>'Vulnerability Mapped'!C67</f>
        <v>Decreased Water Quantity</v>
      </c>
      <c r="F1087" s="18">
        <f>'Fish Use'!F74</f>
        <v>0.2235</v>
      </c>
      <c r="G1087" s="18">
        <f>Population!D4</f>
        <v>0.21</v>
      </c>
      <c r="H1087" s="19">
        <f>'Limiting Factors'!C117</f>
        <v>1.59</v>
      </c>
      <c r="I1087" s="18">
        <f>'Limiting Factors'!D117</f>
        <v>0.23275000000000001</v>
      </c>
      <c r="J1087" s="17">
        <f>'Vulnerability Mapped'!D67</f>
        <v>2</v>
      </c>
      <c r="K1087" s="17">
        <f>'Vulnerability Mapped'!E67</f>
        <v>2</v>
      </c>
      <c r="L1087" s="18">
        <f>'Vulnerability Mapped'!H67</f>
        <v>0.93571428599999995</v>
      </c>
      <c r="M1087" s="18">
        <f t="shared" si="32"/>
        <v>4.8675506264862757E-2</v>
      </c>
      <c r="N1087" s="18">
        <f t="shared" si="33"/>
        <v>1.0221856315621178E-2</v>
      </c>
    </row>
    <row r="1088" spans="1:14" ht="18" customHeight="1" x14ac:dyDescent="0.2">
      <c r="A1088" s="16" t="str">
        <f>'Fish Use'!A74</f>
        <v>CC8</v>
      </c>
      <c r="B1088" s="16" t="str">
        <f>'Fish Use'!B74</f>
        <v>Catherine Creek</v>
      </c>
      <c r="C1088" s="16" t="str">
        <f>'Fish Use'!D74</f>
        <v>Chinook</v>
      </c>
      <c r="D1088" s="16" t="str">
        <f>'Fish Use'!E74</f>
        <v>Summer Rearing</v>
      </c>
      <c r="E1088" s="16" t="str">
        <f>'Vulnerability Mapped'!C62</f>
        <v>Altered Flow Timing</v>
      </c>
      <c r="F1088" s="18">
        <f>'Fish Use'!F74</f>
        <v>0.2235</v>
      </c>
      <c r="G1088" s="18">
        <f>Population!D4</f>
        <v>0.21</v>
      </c>
      <c r="H1088" s="19">
        <f>'Limiting Factors'!C118</f>
        <v>2.52</v>
      </c>
      <c r="I1088" s="18">
        <f>'Limiting Factors'!D118</f>
        <v>0.442</v>
      </c>
      <c r="J1088" s="17">
        <f>'Vulnerability Mapped'!D62</f>
        <v>6</v>
      </c>
      <c r="K1088" s="17">
        <f>'Vulnerability Mapped'!E62</f>
        <v>6</v>
      </c>
      <c r="L1088" s="18">
        <f>'Vulnerability Mapped'!H62</f>
        <v>0.678571429</v>
      </c>
      <c r="M1088" s="18">
        <f t="shared" si="32"/>
        <v>6.7034035756623006E-2</v>
      </c>
      <c r="N1088" s="18">
        <f t="shared" si="33"/>
        <v>1.407714750889083E-2</v>
      </c>
    </row>
    <row r="1089" spans="1:14" ht="18" customHeight="1" x14ac:dyDescent="0.2">
      <c r="A1089" s="16" t="str">
        <f>'Fish Use'!A74</f>
        <v>CC8</v>
      </c>
      <c r="B1089" s="16" t="str">
        <f>'Fish Use'!B74</f>
        <v>Catherine Creek</v>
      </c>
      <c r="C1089" s="16" t="str">
        <f>'Fish Use'!D74</f>
        <v>Chinook</v>
      </c>
      <c r="D1089" s="16" t="str">
        <f>'Fish Use'!E74</f>
        <v>Summer Rearing</v>
      </c>
      <c r="E1089" s="16" t="str">
        <f>'Vulnerability Mapped'!C66</f>
        <v>Decreased Sediment Quantity</v>
      </c>
      <c r="F1089" s="18">
        <f>'Fish Use'!F74</f>
        <v>0.2235</v>
      </c>
      <c r="G1089" s="18">
        <f>Population!D4</f>
        <v>0.21</v>
      </c>
      <c r="H1089" s="19">
        <f>'Limiting Factors'!C111</f>
        <v>1.97</v>
      </c>
      <c r="I1089" s="18">
        <f>'Limiting Factors'!D111</f>
        <v>0.31824999999999998</v>
      </c>
      <c r="J1089" s="17">
        <f>'Vulnerability Mapped'!D66</f>
        <v>12</v>
      </c>
      <c r="K1089" s="17">
        <f>'Vulnerability Mapped'!E66</f>
        <v>12</v>
      </c>
      <c r="L1089" s="18">
        <f>'Vulnerability Mapped'!H66</f>
        <v>0.29285714299999999</v>
      </c>
      <c r="M1089" s="18">
        <f t="shared" si="32"/>
        <v>2.0830599117304123E-2</v>
      </c>
      <c r="N1089" s="18">
        <f t="shared" si="33"/>
        <v>4.3744258146338659E-3</v>
      </c>
    </row>
    <row r="1090" spans="1:14" ht="18" customHeight="1" x14ac:dyDescent="0.2">
      <c r="A1090" s="16" t="str">
        <f>'Fish Use'!A74</f>
        <v>CC8</v>
      </c>
      <c r="B1090" s="16" t="str">
        <f>'Fish Use'!B74</f>
        <v>Catherine Creek</v>
      </c>
      <c r="C1090" s="16" t="str">
        <f>'Fish Use'!D74</f>
        <v>Chinook</v>
      </c>
      <c r="D1090" s="16" t="str">
        <f>'Fish Use'!E74</f>
        <v>Summer Rearing</v>
      </c>
      <c r="E1090" s="16" t="str">
        <f>'Vulnerability Mapped'!C69</f>
        <v>Increased Sediment Quantity</v>
      </c>
      <c r="F1090" s="18">
        <f>'Fish Use'!F74</f>
        <v>0.2235</v>
      </c>
      <c r="G1090" s="18">
        <f>Population!D4</f>
        <v>0.21</v>
      </c>
      <c r="H1090" s="19">
        <f>'Limiting Factors'!C112</f>
        <v>1.78</v>
      </c>
      <c r="I1090" s="18">
        <f>'Limiting Factors'!D112</f>
        <v>0.27550000000000002</v>
      </c>
      <c r="J1090" s="17">
        <f>'Vulnerability Mapped'!D69</f>
        <v>14</v>
      </c>
      <c r="K1090" s="17">
        <f>'Vulnerability Mapped'!E69</f>
        <v>14</v>
      </c>
      <c r="L1090" s="18">
        <f>'Vulnerability Mapped'!H69</f>
        <v>0.164285714</v>
      </c>
      <c r="M1090" s="18">
        <f t="shared" ref="M1090:M1153" si="34">F1090*I1090*L1090</f>
        <v>1.01157696252645E-2</v>
      </c>
      <c r="N1090" s="18">
        <f t="shared" ref="N1090:N1153" si="35">M1090*G1090</f>
        <v>2.124311621305545E-3</v>
      </c>
    </row>
    <row r="1091" spans="1:14" ht="18" customHeight="1" x14ac:dyDescent="0.2">
      <c r="A1091" s="16" t="str">
        <f>'Fish Use'!A74</f>
        <v>CC8</v>
      </c>
      <c r="B1091" s="16" t="str">
        <f>'Fish Use'!B74</f>
        <v>Catherine Creek</v>
      </c>
      <c r="C1091" s="16" t="str">
        <f>'Fish Use'!D74</f>
        <v>Chinook</v>
      </c>
      <c r="D1091" s="16" t="str">
        <f>'Fish Use'!E74</f>
        <v>Summer Rearing</v>
      </c>
      <c r="E1091" s="16" t="str">
        <f>'Vulnerability Mapped'!C74</f>
        <v>Summer Water Temperature</v>
      </c>
      <c r="F1091" s="18">
        <f>'Fish Use'!F74</f>
        <v>0.2235</v>
      </c>
      <c r="G1091" s="18">
        <f>Population!D4</f>
        <v>0.21</v>
      </c>
      <c r="H1091" s="19">
        <f>'Limiting Factors'!C119</f>
        <v>2</v>
      </c>
      <c r="I1091" s="18">
        <f>'Limiting Factors'!D119</f>
        <v>0.32500000000000001</v>
      </c>
      <c r="J1091" s="17">
        <f>'Vulnerability Mapped'!D74</f>
        <v>1</v>
      </c>
      <c r="K1091" s="17">
        <f>'Vulnerability Mapped'!E74</f>
        <v>1</v>
      </c>
      <c r="L1091" s="18">
        <f>'Vulnerability Mapped'!H74</f>
        <v>1</v>
      </c>
      <c r="M1091" s="18">
        <f t="shared" si="34"/>
        <v>7.2637500000000008E-2</v>
      </c>
      <c r="N1091" s="18">
        <f t="shared" si="35"/>
        <v>1.5253875000000002E-2</v>
      </c>
    </row>
    <row r="1092" spans="1:14" ht="18" customHeight="1" x14ac:dyDescent="0.2">
      <c r="A1092" s="16" t="str">
        <f>'Fish Use'!A74</f>
        <v>CC8</v>
      </c>
      <c r="B1092" s="16" t="str">
        <f>'Fish Use'!B74</f>
        <v>Catherine Creek</v>
      </c>
      <c r="C1092" s="16" t="str">
        <f>'Fish Use'!D74</f>
        <v>Chinook</v>
      </c>
      <c r="D1092" s="16" t="str">
        <f>'Fish Use'!E74</f>
        <v>Summer Rearing</v>
      </c>
      <c r="E1092" s="16" t="str">
        <f>'Vulnerability Mapped'!C76</f>
        <v>Winter Water Temperature</v>
      </c>
      <c r="F1092" s="18">
        <f>'Fish Use'!F74</f>
        <v>0.2235</v>
      </c>
      <c r="G1092" s="18">
        <f>Population!D4</f>
        <v>0.21</v>
      </c>
      <c r="H1092" s="19">
        <f>'Limiting Factors'!C120</f>
        <v>1.59</v>
      </c>
      <c r="I1092" s="18">
        <f>'Limiting Factors'!D120</f>
        <v>0.23275000000000001</v>
      </c>
      <c r="J1092" s="17">
        <f>'Vulnerability Mapped'!D76</f>
        <v>15</v>
      </c>
      <c r="K1092" s="17">
        <f>'Vulnerability Mapped'!E76</f>
        <v>15</v>
      </c>
      <c r="L1092" s="18">
        <f>'Vulnerability Mapped'!H76</f>
        <v>0.1</v>
      </c>
      <c r="M1092" s="18">
        <f t="shared" si="34"/>
        <v>5.2019625000000007E-3</v>
      </c>
      <c r="N1092" s="18">
        <f t="shared" si="35"/>
        <v>1.092412125E-3</v>
      </c>
    </row>
    <row r="1093" spans="1:14" ht="18" customHeight="1" x14ac:dyDescent="0.2">
      <c r="A1093" s="16" t="str">
        <f>'Fish Use'!A74</f>
        <v>CC8</v>
      </c>
      <c r="B1093" s="16" t="str">
        <f>'Fish Use'!B74</f>
        <v>Catherine Creek</v>
      </c>
      <c r="C1093" s="16" t="str">
        <f>'Fish Use'!D74</f>
        <v>Chinook</v>
      </c>
      <c r="D1093" s="16" t="str">
        <f>'Fish Use'!E74</f>
        <v>Summer Rearing</v>
      </c>
      <c r="E1093" s="16" t="str">
        <f>'Vulnerability Mapped'!C75</f>
        <v>Water Quality</v>
      </c>
      <c r="F1093" s="18">
        <f>'Fish Use'!F74</f>
        <v>0.2235</v>
      </c>
      <c r="G1093" s="18">
        <f>Population!D4</f>
        <v>0.21</v>
      </c>
      <c r="H1093" s="19">
        <f>'Limiting Factors'!C121</f>
        <v>2</v>
      </c>
      <c r="I1093" s="18">
        <f>'Limiting Factors'!D121</f>
        <v>0.32500000000000001</v>
      </c>
      <c r="J1093" s="17">
        <f>'Vulnerability Mapped'!D75</f>
        <v>9</v>
      </c>
      <c r="K1093" s="17">
        <f>'Vulnerability Mapped'!E75</f>
        <v>9</v>
      </c>
      <c r="L1093" s="18">
        <f>'Vulnerability Mapped'!H75</f>
        <v>0.485714286</v>
      </c>
      <c r="M1093" s="18">
        <f t="shared" si="34"/>
        <v>3.5281071449325005E-2</v>
      </c>
      <c r="N1093" s="18">
        <f t="shared" si="35"/>
        <v>7.4090250043582504E-3</v>
      </c>
    </row>
    <row r="1094" spans="1:14" ht="18" customHeight="1" x14ac:dyDescent="0.2">
      <c r="A1094" s="16" t="str">
        <f>'Fish Use'!A74</f>
        <v>CC8</v>
      </c>
      <c r="B1094" s="16" t="str">
        <f>'Fish Use'!B74</f>
        <v>Catherine Creek</v>
      </c>
      <c r="C1094" s="16" t="str">
        <f>'Fish Use'!D74</f>
        <v>Chinook</v>
      </c>
      <c r="D1094" s="16" t="str">
        <f>'Fish Use'!E74</f>
        <v>Summer Rearing</v>
      </c>
      <c r="E1094" s="16" t="str">
        <f>'Vulnerability Mapped'!C71</f>
        <v>Predation</v>
      </c>
      <c r="F1094" s="18">
        <f>'Fish Use'!F74</f>
        <v>0.2235</v>
      </c>
      <c r="G1094" s="18">
        <f>Population!D4</f>
        <v>0.21</v>
      </c>
      <c r="H1094" s="19">
        <f>'Limiting Factors'!C114</f>
        <v>1</v>
      </c>
      <c r="I1094" s="18">
        <f>'Limiting Factors'!D114</f>
        <v>0.1</v>
      </c>
      <c r="J1094" s="17">
        <f>'Vulnerability Mapped'!D71</f>
        <v>13</v>
      </c>
      <c r="K1094" s="17">
        <f>'Vulnerability Mapped'!E71</f>
        <v>13</v>
      </c>
      <c r="L1094" s="18">
        <f>'Vulnerability Mapped'!H71</f>
        <v>0.22857142899999999</v>
      </c>
      <c r="M1094" s="18">
        <f t="shared" si="34"/>
        <v>5.1085714381499999E-3</v>
      </c>
      <c r="N1094" s="18">
        <f t="shared" si="35"/>
        <v>1.0728000020115E-3</v>
      </c>
    </row>
    <row r="1095" spans="1:14" ht="18" customHeight="1" x14ac:dyDescent="0.2">
      <c r="A1095" s="16" t="str">
        <f>'Fish Use'!A74</f>
        <v>CC8</v>
      </c>
      <c r="B1095" s="16" t="str">
        <f>'Fish Use'!B74</f>
        <v>Catherine Creek</v>
      </c>
      <c r="C1095" s="16" t="str">
        <f>'Fish Use'!D74</f>
        <v>Chinook</v>
      </c>
      <c r="D1095" s="16" t="str">
        <f>'Fish Use'!E74</f>
        <v>Summer Rearing</v>
      </c>
      <c r="E1095" s="16" t="str">
        <f>'Vulnerability Mapped'!C63</f>
        <v>Altered Primary Productivity</v>
      </c>
      <c r="F1095" s="18">
        <f>'Fish Use'!F74</f>
        <v>0.2235</v>
      </c>
      <c r="G1095" s="18">
        <f>Population!D4</f>
        <v>0.21</v>
      </c>
      <c r="H1095" s="19">
        <f>'Limiting Factors'!C115</f>
        <v>1.44</v>
      </c>
      <c r="I1095" s="18">
        <f>'Limiting Factors'!D115</f>
        <v>0.19900000000000001</v>
      </c>
      <c r="J1095" s="17">
        <f>'Vulnerability Mapped'!D63</f>
        <v>8</v>
      </c>
      <c r="K1095" s="17">
        <f>'Vulnerability Mapped'!E63</f>
        <v>8</v>
      </c>
      <c r="L1095" s="18">
        <f>'Vulnerability Mapped'!H63</f>
        <v>0.55000000000000004</v>
      </c>
      <c r="M1095" s="18">
        <f t="shared" si="34"/>
        <v>2.4462075000000003E-2</v>
      </c>
      <c r="N1095" s="18">
        <f t="shared" si="35"/>
        <v>5.1370357500000003E-3</v>
      </c>
    </row>
    <row r="1096" spans="1:14" ht="18" customHeight="1" x14ac:dyDescent="0.2">
      <c r="A1096" s="16" t="str">
        <f>'Fish Use'!A74</f>
        <v>CC8</v>
      </c>
      <c r="B1096" s="16" t="str">
        <f>'Fish Use'!B74</f>
        <v>Catherine Creek</v>
      </c>
      <c r="C1096" s="16" t="str">
        <f>'Fish Use'!D74</f>
        <v>Chinook</v>
      </c>
      <c r="D1096" s="16" t="str">
        <f>'Fish Use'!E74</f>
        <v>Summer Rearing</v>
      </c>
      <c r="E1096" s="16" t="str">
        <f>'Vulnerability Mapped'!C70</f>
        <v>Non-Native Species Interactions and Competition</v>
      </c>
      <c r="F1096" s="18">
        <f>'Fish Use'!F74</f>
        <v>0.2235</v>
      </c>
      <c r="G1096" s="18">
        <f>Population!D4</f>
        <v>0.21</v>
      </c>
      <c r="H1096" s="19">
        <f>'Limiting Factors'!C116</f>
        <v>1.26</v>
      </c>
      <c r="I1096" s="18">
        <f>'Limiting Factors'!D116</f>
        <v>0.1585</v>
      </c>
      <c r="J1096" s="17">
        <f>'Vulnerability Mapped'!D70</f>
        <v>11</v>
      </c>
      <c r="K1096" s="17">
        <f>'Vulnerability Mapped'!E70</f>
        <v>11</v>
      </c>
      <c r="L1096" s="18">
        <f>'Vulnerability Mapped'!H70</f>
        <v>0.35714285699999998</v>
      </c>
      <c r="M1096" s="18">
        <f t="shared" si="34"/>
        <v>1.2651696423510748E-2</v>
      </c>
      <c r="N1096" s="18">
        <f t="shared" si="35"/>
        <v>2.6568562489372571E-3</v>
      </c>
    </row>
    <row r="1097" spans="1:14" ht="18" customHeight="1" x14ac:dyDescent="0.2">
      <c r="A1097" s="16" t="str">
        <f>'Fish Use'!A75</f>
        <v>CC8</v>
      </c>
      <c r="B1097" s="16" t="str">
        <f>'Fish Use'!B75</f>
        <v>Catherine Creek</v>
      </c>
      <c r="C1097" s="16" t="str">
        <f>'Fish Use'!D75</f>
        <v>Chinook</v>
      </c>
      <c r="D1097" s="16" t="str">
        <f>'Fish Use'!E75</f>
        <v>Migration</v>
      </c>
      <c r="E1097" s="16" t="str">
        <f>'Vulnerability Mapped'!C34</f>
        <v>Anthropogenic Barriers</v>
      </c>
      <c r="F1097" s="18">
        <f>'Fish Use'!F75</f>
        <v>0.2235</v>
      </c>
      <c r="G1097" s="18">
        <f>Population!D8</f>
        <v>0.3</v>
      </c>
      <c r="H1097" s="19">
        <f>'Limiting Factors'!C113</f>
        <v>1</v>
      </c>
      <c r="I1097" s="18">
        <f>'Limiting Factors'!D113</f>
        <v>0.1</v>
      </c>
      <c r="J1097" s="17">
        <f>'Vulnerability Mapped'!D34</f>
        <v>2</v>
      </c>
      <c r="K1097" s="17">
        <f>'Vulnerability Mapped'!E34</f>
        <v>13</v>
      </c>
      <c r="L1097" s="18">
        <f>'Vulnerability Mapped'!H34</f>
        <v>0.93571428599999995</v>
      </c>
      <c r="M1097" s="18">
        <f t="shared" si="34"/>
        <v>2.09132142921E-2</v>
      </c>
      <c r="N1097" s="18">
        <f t="shared" si="35"/>
        <v>6.2739642876299996E-3</v>
      </c>
    </row>
    <row r="1098" spans="1:14" ht="18" customHeight="1" x14ac:dyDescent="0.2">
      <c r="A1098" s="16" t="str">
        <f>'Fish Use'!A75</f>
        <v>CC8</v>
      </c>
      <c r="B1098" s="16" t="str">
        <f>'Fish Use'!B75</f>
        <v>Catherine Creek</v>
      </c>
      <c r="C1098" s="16" t="str">
        <f>'Fish Use'!D75</f>
        <v>Chinook</v>
      </c>
      <c r="D1098" s="16" t="str">
        <f>'Fish Use'!E75</f>
        <v>Migration</v>
      </c>
      <c r="E1098" s="16" t="str">
        <f>'Vulnerability Mapped'!C42</f>
        <v>Riparian Condition</v>
      </c>
      <c r="F1098" s="18">
        <f>'Fish Use'!F75</f>
        <v>0.2235</v>
      </c>
      <c r="G1098" s="18">
        <f>Population!D8</f>
        <v>0.3</v>
      </c>
      <c r="H1098" s="19">
        <f>'Limiting Factors'!C107</f>
        <v>1.89</v>
      </c>
      <c r="I1098" s="18">
        <f>'Limiting Factors'!D107</f>
        <v>0.30025000000000002</v>
      </c>
      <c r="J1098" s="17">
        <f>'Vulnerability Mapped'!D42</f>
        <v>9</v>
      </c>
      <c r="K1098" s="17">
        <f>'Vulnerability Mapped'!E42</f>
        <v>14</v>
      </c>
      <c r="L1098" s="18">
        <f>'Vulnerability Mapped'!H42</f>
        <v>0.485714286</v>
      </c>
      <c r="M1098" s="18">
        <f t="shared" si="34"/>
        <v>3.2594282162030253E-2</v>
      </c>
      <c r="N1098" s="18">
        <f t="shared" si="35"/>
        <v>9.7782846486090761E-3</v>
      </c>
    </row>
    <row r="1099" spans="1:14" ht="18" customHeight="1" x14ac:dyDescent="0.2">
      <c r="A1099" s="16" t="str">
        <f>'Fish Use'!A75</f>
        <v>CC8</v>
      </c>
      <c r="B1099" s="16" t="str">
        <f>'Fish Use'!B75</f>
        <v>Catherine Creek</v>
      </c>
      <c r="C1099" s="16" t="str">
        <f>'Fish Use'!D75</f>
        <v>Chinook</v>
      </c>
      <c r="D1099" s="16" t="str">
        <f>'Fish Use'!E75</f>
        <v>Migration</v>
      </c>
      <c r="E1099" s="16" t="str">
        <f>'Vulnerability Mapped'!C38</f>
        <v>Floodplain Condition</v>
      </c>
      <c r="F1099" s="18">
        <f>'Fish Use'!F75</f>
        <v>0.2235</v>
      </c>
      <c r="G1099" s="18">
        <f>Population!D8</f>
        <v>0.3</v>
      </c>
      <c r="H1099" s="19">
        <f>'Limiting Factors'!C108</f>
        <v>1.89</v>
      </c>
      <c r="I1099" s="18">
        <f>'Limiting Factors'!D108</f>
        <v>0.30025000000000002</v>
      </c>
      <c r="J1099" s="17">
        <f>'Vulnerability Mapped'!D38</f>
        <v>6</v>
      </c>
      <c r="K1099" s="17">
        <f>'Vulnerability Mapped'!E38</f>
        <v>8</v>
      </c>
      <c r="L1099" s="18">
        <f>'Vulnerability Mapped'!H38</f>
        <v>0.678571429</v>
      </c>
      <c r="M1099" s="18">
        <f t="shared" si="34"/>
        <v>4.5536129493045384E-2</v>
      </c>
      <c r="N1099" s="18">
        <f t="shared" si="35"/>
        <v>1.3660838847913614E-2</v>
      </c>
    </row>
    <row r="1100" spans="1:14" ht="18" customHeight="1" x14ac:dyDescent="0.2">
      <c r="A1100" s="16" t="str">
        <f>'Fish Use'!A75</f>
        <v>CC8</v>
      </c>
      <c r="B1100" s="16" t="str">
        <f>'Fish Use'!B75</f>
        <v>Catherine Creek</v>
      </c>
      <c r="C1100" s="16" t="str">
        <f>'Fish Use'!D75</f>
        <v>Chinook</v>
      </c>
      <c r="D1100" s="16" t="str">
        <f>'Fish Use'!E75</f>
        <v>Migration</v>
      </c>
      <c r="E1100" s="16" t="str">
        <f>'Vulnerability Mapped'!C43</f>
        <v>Side Channel and Wetland Habitat</v>
      </c>
      <c r="F1100" s="18">
        <f>'Fish Use'!F75</f>
        <v>0.2235</v>
      </c>
      <c r="G1100" s="18">
        <f>Population!D8</f>
        <v>0.3</v>
      </c>
      <c r="H1100" s="19">
        <f>'Limiting Factors'!C109</f>
        <v>1.89</v>
      </c>
      <c r="I1100" s="18">
        <f>'Limiting Factors'!D109</f>
        <v>0.30025000000000002</v>
      </c>
      <c r="J1100" s="17">
        <f>'Vulnerability Mapped'!D43</f>
        <v>7</v>
      </c>
      <c r="K1100" s="17">
        <f>'Vulnerability Mapped'!E43</f>
        <v>7</v>
      </c>
      <c r="L1100" s="18">
        <f>'Vulnerability Mapped'!H43</f>
        <v>0.61428571399999998</v>
      </c>
      <c r="M1100" s="18">
        <f t="shared" si="34"/>
        <v>4.1222180337969754E-2</v>
      </c>
      <c r="N1100" s="18">
        <f t="shared" si="35"/>
        <v>1.2366654101390926E-2</v>
      </c>
    </row>
    <row r="1101" spans="1:14" ht="18" customHeight="1" x14ac:dyDescent="0.2">
      <c r="A1101" s="16" t="str">
        <f>'Fish Use'!A75</f>
        <v>CC8</v>
      </c>
      <c r="B1101" s="16" t="str">
        <f>'Fish Use'!B75</f>
        <v>Catherine Creek</v>
      </c>
      <c r="C1101" s="16" t="str">
        <f>'Fish Use'!D75</f>
        <v>Chinook</v>
      </c>
      <c r="D1101" s="16" t="str">
        <f>'Fish Use'!E75</f>
        <v>Migration</v>
      </c>
      <c r="E1101" s="16" t="str">
        <f>'Vulnerability Mapped'!C35</f>
        <v>Channel and Habitat Structure</v>
      </c>
      <c r="F1101" s="18">
        <f>'Fish Use'!F75</f>
        <v>0.2235</v>
      </c>
      <c r="G1101" s="18">
        <f>Population!D8</f>
        <v>0.3</v>
      </c>
      <c r="H1101" s="19">
        <f>'Limiting Factors'!C110</f>
        <v>1.74</v>
      </c>
      <c r="I1101" s="18">
        <f>'Limiting Factors'!D110</f>
        <v>0.26650000000000001</v>
      </c>
      <c r="J1101" s="17">
        <f>'Vulnerability Mapped'!D35</f>
        <v>3</v>
      </c>
      <c r="K1101" s="17">
        <f>'Vulnerability Mapped'!E35</f>
        <v>5</v>
      </c>
      <c r="L1101" s="18">
        <f>'Vulnerability Mapped'!H35</f>
        <v>0.87142857100000004</v>
      </c>
      <c r="M1101" s="18">
        <f t="shared" si="34"/>
        <v>5.1904682117330257E-2</v>
      </c>
      <c r="N1101" s="18">
        <f t="shared" si="35"/>
        <v>1.5571404635199076E-2</v>
      </c>
    </row>
    <row r="1102" spans="1:14" ht="18" customHeight="1" x14ac:dyDescent="0.2">
      <c r="A1102" s="16" t="str">
        <f>'Fish Use'!A75</f>
        <v>CC8</v>
      </c>
      <c r="B1102" s="16" t="str">
        <f>'Fish Use'!B75</f>
        <v>Catherine Creek</v>
      </c>
      <c r="C1102" s="16" t="str">
        <f>'Fish Use'!D75</f>
        <v>Chinook</v>
      </c>
      <c r="D1102" s="16" t="str">
        <f>'Fish Use'!E75</f>
        <v>Migration</v>
      </c>
      <c r="E1102" s="16" t="str">
        <f>'Vulnerability Mapped'!C37</f>
        <v>Decreased Water Quantity</v>
      </c>
      <c r="F1102" s="18">
        <f>'Fish Use'!F75</f>
        <v>0.2235</v>
      </c>
      <c r="G1102" s="18">
        <f>Population!D8</f>
        <v>0.3</v>
      </c>
      <c r="H1102" s="19">
        <f>'Limiting Factors'!C117</f>
        <v>1.59</v>
      </c>
      <c r="I1102" s="18">
        <f>'Limiting Factors'!D117</f>
        <v>0.23275000000000001</v>
      </c>
      <c r="J1102" s="17">
        <f>'Vulnerability Mapped'!D37</f>
        <v>2</v>
      </c>
      <c r="K1102" s="17">
        <f>'Vulnerability Mapped'!E37</f>
        <v>3</v>
      </c>
      <c r="L1102" s="18">
        <f>'Vulnerability Mapped'!H37</f>
        <v>0.93571428599999995</v>
      </c>
      <c r="M1102" s="18">
        <f t="shared" si="34"/>
        <v>4.8675506264862757E-2</v>
      </c>
      <c r="N1102" s="18">
        <f t="shared" si="35"/>
        <v>1.4602651879458826E-2</v>
      </c>
    </row>
    <row r="1103" spans="1:14" ht="18" customHeight="1" x14ac:dyDescent="0.2">
      <c r="A1103" s="16" t="str">
        <f>'Fish Use'!A75</f>
        <v>CC8</v>
      </c>
      <c r="B1103" s="16" t="str">
        <f>'Fish Use'!B75</f>
        <v>Catherine Creek</v>
      </c>
      <c r="C1103" s="16" t="str">
        <f>'Fish Use'!D75</f>
        <v>Chinook</v>
      </c>
      <c r="D1103" s="16" t="str">
        <f>'Fish Use'!E75</f>
        <v>Migration</v>
      </c>
      <c r="E1103" s="16" t="str">
        <f>'Vulnerability Mapped'!C32</f>
        <v>Altered Flow Timing</v>
      </c>
      <c r="F1103" s="18">
        <f>'Fish Use'!F75</f>
        <v>0.2235</v>
      </c>
      <c r="G1103" s="18">
        <f>Population!D8</f>
        <v>0.3</v>
      </c>
      <c r="H1103" s="19">
        <f>'Limiting Factors'!C118</f>
        <v>2.52</v>
      </c>
      <c r="I1103" s="18">
        <f>'Limiting Factors'!D118</f>
        <v>0.442</v>
      </c>
      <c r="J1103" s="17">
        <f>'Vulnerability Mapped'!D32</f>
        <v>4</v>
      </c>
      <c r="K1103" s="17">
        <f>'Vulnerability Mapped'!E32</f>
        <v>4</v>
      </c>
      <c r="L1103" s="18">
        <f>'Vulnerability Mapped'!H32</f>
        <v>0.80714285699999999</v>
      </c>
      <c r="M1103" s="18">
        <f t="shared" si="34"/>
        <v>7.9735221414459004E-2</v>
      </c>
      <c r="N1103" s="18">
        <f t="shared" si="35"/>
        <v>2.3920566424337701E-2</v>
      </c>
    </row>
    <row r="1104" spans="1:14" ht="18" customHeight="1" x14ac:dyDescent="0.2">
      <c r="A1104" s="16" t="str">
        <f>'Fish Use'!A75</f>
        <v>CC8</v>
      </c>
      <c r="B1104" s="16" t="str">
        <f>'Fish Use'!B75</f>
        <v>Catherine Creek</v>
      </c>
      <c r="C1104" s="16" t="str">
        <f>'Fish Use'!D75</f>
        <v>Chinook</v>
      </c>
      <c r="D1104" s="16" t="str">
        <f>'Fish Use'!E75</f>
        <v>Migration</v>
      </c>
      <c r="E1104" s="16" t="str">
        <f>'Vulnerability Mapped'!C36</f>
        <v>Decreased Sediment Quantity</v>
      </c>
      <c r="F1104" s="18">
        <f>'Fish Use'!F75</f>
        <v>0.2235</v>
      </c>
      <c r="G1104" s="18">
        <f>Population!D8</f>
        <v>0.3</v>
      </c>
      <c r="H1104" s="19">
        <f>'Limiting Factors'!C111</f>
        <v>1.97</v>
      </c>
      <c r="I1104" s="18">
        <f>'Limiting Factors'!D111</f>
        <v>0.31824999999999998</v>
      </c>
      <c r="J1104" s="17">
        <f>'Vulnerability Mapped'!D36</f>
        <v>11</v>
      </c>
      <c r="K1104" s="17">
        <f>'Vulnerability Mapped'!E36</f>
        <v>12</v>
      </c>
      <c r="L1104" s="18">
        <f>'Vulnerability Mapped'!H36</f>
        <v>0.35714285699999998</v>
      </c>
      <c r="M1104" s="18">
        <f t="shared" si="34"/>
        <v>2.5403169632695871E-2</v>
      </c>
      <c r="N1104" s="18">
        <f t="shared" si="35"/>
        <v>7.620950889808761E-3</v>
      </c>
    </row>
    <row r="1105" spans="1:14" ht="18" customHeight="1" x14ac:dyDescent="0.2">
      <c r="A1105" s="16" t="str">
        <f>'Fish Use'!A75</f>
        <v>CC8</v>
      </c>
      <c r="B1105" s="16" t="str">
        <f>'Fish Use'!B75</f>
        <v>Catherine Creek</v>
      </c>
      <c r="C1105" s="16" t="str">
        <f>'Fish Use'!D75</f>
        <v>Chinook</v>
      </c>
      <c r="D1105" s="16" t="str">
        <f>'Fish Use'!E75</f>
        <v>Migration</v>
      </c>
      <c r="E1105" s="16" t="str">
        <f>'Vulnerability Mapped'!C39</f>
        <v>Increased Sediment Quantity</v>
      </c>
      <c r="F1105" s="18">
        <f>'Fish Use'!F75</f>
        <v>0.2235</v>
      </c>
      <c r="G1105" s="18">
        <f>Population!D8</f>
        <v>0.3</v>
      </c>
      <c r="H1105" s="19">
        <f>'Limiting Factors'!C112</f>
        <v>1.78</v>
      </c>
      <c r="I1105" s="18">
        <f>'Limiting Factors'!D112</f>
        <v>0.27550000000000002</v>
      </c>
      <c r="J1105" s="17">
        <f>'Vulnerability Mapped'!D39</f>
        <v>10</v>
      </c>
      <c r="K1105" s="17">
        <f>'Vulnerability Mapped'!E39</f>
        <v>11</v>
      </c>
      <c r="L1105" s="18">
        <f>'Vulnerability Mapped'!H39</f>
        <v>0.42142857099999997</v>
      </c>
      <c r="M1105" s="18">
        <f t="shared" si="34"/>
        <v>2.5949148187896749E-2</v>
      </c>
      <c r="N1105" s="18">
        <f t="shared" si="35"/>
        <v>7.7847444563690239E-3</v>
      </c>
    </row>
    <row r="1106" spans="1:14" ht="18" customHeight="1" x14ac:dyDescent="0.2">
      <c r="A1106" s="16" t="str">
        <f>'Fish Use'!A75</f>
        <v>CC8</v>
      </c>
      <c r="B1106" s="16" t="str">
        <f>'Fish Use'!B75</f>
        <v>Catherine Creek</v>
      </c>
      <c r="C1106" s="16" t="str">
        <f>'Fish Use'!D75</f>
        <v>Chinook</v>
      </c>
      <c r="D1106" s="16" t="str">
        <f>'Fish Use'!E75</f>
        <v>Migration</v>
      </c>
      <c r="E1106" s="16" t="str">
        <f>'Vulnerability Mapped'!C44</f>
        <v>Summer Water Temperature</v>
      </c>
      <c r="F1106" s="18">
        <f>'Fish Use'!F75</f>
        <v>0.2235</v>
      </c>
      <c r="G1106" s="18">
        <f>Population!D8</f>
        <v>0.3</v>
      </c>
      <c r="H1106" s="19">
        <f>'Limiting Factors'!C119</f>
        <v>2</v>
      </c>
      <c r="I1106" s="18">
        <f>'Limiting Factors'!D119</f>
        <v>0.32500000000000001</v>
      </c>
      <c r="J1106" s="17">
        <f>'Vulnerability Mapped'!D44</f>
        <v>1</v>
      </c>
      <c r="K1106" s="17">
        <f>'Vulnerability Mapped'!E44</f>
        <v>15</v>
      </c>
      <c r="L1106" s="18">
        <f>'Vulnerability Mapped'!H44</f>
        <v>1</v>
      </c>
      <c r="M1106" s="18">
        <f t="shared" si="34"/>
        <v>7.2637500000000008E-2</v>
      </c>
      <c r="N1106" s="18">
        <f t="shared" si="35"/>
        <v>2.1791250000000002E-2</v>
      </c>
    </row>
    <row r="1107" spans="1:14" ht="18" customHeight="1" x14ac:dyDescent="0.2">
      <c r="A1107" s="16" t="str">
        <f>'Fish Use'!A75</f>
        <v>CC8</v>
      </c>
      <c r="B1107" s="16" t="str">
        <f>'Fish Use'!B75</f>
        <v>Catherine Creek</v>
      </c>
      <c r="C1107" s="16" t="str">
        <f>'Fish Use'!D75</f>
        <v>Chinook</v>
      </c>
      <c r="D1107" s="16" t="str">
        <f>'Fish Use'!E75</f>
        <v>Migration</v>
      </c>
      <c r="E1107" s="16" t="str">
        <f>'Vulnerability Mapped'!C46</f>
        <v>Winter Water Temperature</v>
      </c>
      <c r="F1107" s="18">
        <f>'Fish Use'!F75</f>
        <v>0.2235</v>
      </c>
      <c r="G1107" s="18">
        <f>Population!D8</f>
        <v>0.3</v>
      </c>
      <c r="H1107" s="19">
        <f>'Limiting Factors'!C120</f>
        <v>1.59</v>
      </c>
      <c r="I1107" s="18">
        <f>'Limiting Factors'!D120</f>
        <v>0.23275000000000001</v>
      </c>
      <c r="J1107" s="17">
        <f>'Vulnerability Mapped'!D46</f>
        <v>9</v>
      </c>
      <c r="K1107" s="17">
        <f>'Vulnerability Mapped'!E46</f>
        <v>15</v>
      </c>
      <c r="L1107" s="18">
        <f>'Vulnerability Mapped'!H46</f>
        <v>0.485714286</v>
      </c>
      <c r="M1107" s="18">
        <f t="shared" si="34"/>
        <v>2.5266675014862752E-2</v>
      </c>
      <c r="N1107" s="18">
        <f t="shared" si="35"/>
        <v>7.5800025044588252E-3</v>
      </c>
    </row>
    <row r="1108" spans="1:14" ht="18" customHeight="1" x14ac:dyDescent="0.2">
      <c r="A1108" s="16" t="str">
        <f>'Fish Use'!A75</f>
        <v>CC8</v>
      </c>
      <c r="B1108" s="16" t="str">
        <f>'Fish Use'!B75</f>
        <v>Catherine Creek</v>
      </c>
      <c r="C1108" s="16" t="str">
        <f>'Fish Use'!D75</f>
        <v>Chinook</v>
      </c>
      <c r="D1108" s="16" t="str">
        <f>'Fish Use'!E75</f>
        <v>Migration</v>
      </c>
      <c r="E1108" s="16" t="str">
        <f>'Vulnerability Mapped'!C45</f>
        <v>Water Quality</v>
      </c>
      <c r="F1108" s="18">
        <f>'Fish Use'!F75</f>
        <v>0.2235</v>
      </c>
      <c r="G1108" s="18">
        <f>Population!D8</f>
        <v>0.3</v>
      </c>
      <c r="H1108" s="19">
        <f>'Limiting Factors'!C121</f>
        <v>2</v>
      </c>
      <c r="I1108" s="18">
        <f>'Limiting Factors'!D121</f>
        <v>0.32500000000000001</v>
      </c>
      <c r="J1108" s="17">
        <f>'Vulnerability Mapped'!D45</f>
        <v>5</v>
      </c>
      <c r="K1108" s="17">
        <f>'Vulnerability Mapped'!E45</f>
        <v>6</v>
      </c>
      <c r="L1108" s="18">
        <f>'Vulnerability Mapped'!H45</f>
        <v>0.74285714300000005</v>
      </c>
      <c r="M1108" s="18">
        <f t="shared" si="34"/>
        <v>5.3959285724662506E-2</v>
      </c>
      <c r="N1108" s="18">
        <f t="shared" si="35"/>
        <v>1.6187785717398751E-2</v>
      </c>
    </row>
    <row r="1109" spans="1:14" ht="18" customHeight="1" x14ac:dyDescent="0.2">
      <c r="A1109" s="16" t="str">
        <f>'Fish Use'!A75</f>
        <v>CC8</v>
      </c>
      <c r="B1109" s="16" t="str">
        <f>'Fish Use'!B75</f>
        <v>Catherine Creek</v>
      </c>
      <c r="C1109" s="16" t="str">
        <f>'Fish Use'!D75</f>
        <v>Chinook</v>
      </c>
      <c r="D1109" s="16" t="str">
        <f>'Fish Use'!E75</f>
        <v>Migration</v>
      </c>
      <c r="E1109" s="16" t="str">
        <f>'Vulnerability Mapped'!C41</f>
        <v>Predation</v>
      </c>
      <c r="F1109" s="18">
        <f>'Fish Use'!F75</f>
        <v>0.2235</v>
      </c>
      <c r="G1109" s="18">
        <f>Population!D8</f>
        <v>0.3</v>
      </c>
      <c r="H1109" s="19">
        <f>'Limiting Factors'!C114</f>
        <v>1</v>
      </c>
      <c r="I1109" s="18">
        <f>'Limiting Factors'!D114</f>
        <v>0.1</v>
      </c>
      <c r="J1109" s="17">
        <f>'Vulnerability Mapped'!D41</f>
        <v>1</v>
      </c>
      <c r="K1109" s="17">
        <f>'Vulnerability Mapped'!E41</f>
        <v>14</v>
      </c>
      <c r="L1109" s="18">
        <f>'Vulnerability Mapped'!H41</f>
        <v>1</v>
      </c>
      <c r="M1109" s="18">
        <f t="shared" si="34"/>
        <v>2.2350000000000002E-2</v>
      </c>
      <c r="N1109" s="18">
        <f t="shared" si="35"/>
        <v>6.705E-3</v>
      </c>
    </row>
    <row r="1110" spans="1:14" ht="18" customHeight="1" x14ac:dyDescent="0.2">
      <c r="A1110" s="16" t="str">
        <f>'Fish Use'!A75</f>
        <v>CC8</v>
      </c>
      <c r="B1110" s="16" t="str">
        <f>'Fish Use'!B75</f>
        <v>Catherine Creek</v>
      </c>
      <c r="C1110" s="16" t="str">
        <f>'Fish Use'!D75</f>
        <v>Chinook</v>
      </c>
      <c r="D1110" s="16" t="str">
        <f>'Fish Use'!E75</f>
        <v>Migration</v>
      </c>
      <c r="E1110" s="16" t="str">
        <f>'Vulnerability Mapped'!C33</f>
        <v>Altered Primary Productivity</v>
      </c>
      <c r="F1110" s="18">
        <f>'Fish Use'!F75</f>
        <v>0.2235</v>
      </c>
      <c r="G1110" s="18">
        <f>Population!D8</f>
        <v>0.3</v>
      </c>
      <c r="H1110" s="19">
        <f>'Limiting Factors'!C115</f>
        <v>1.44</v>
      </c>
      <c r="I1110" s="18">
        <f>'Limiting Factors'!D115</f>
        <v>0.19900000000000001</v>
      </c>
      <c r="J1110" s="17">
        <f>'Vulnerability Mapped'!D33</f>
        <v>10</v>
      </c>
      <c r="K1110" s="17">
        <f>'Vulnerability Mapped'!E33</f>
        <v>13</v>
      </c>
      <c r="L1110" s="18">
        <f>'Vulnerability Mapped'!H33</f>
        <v>0.42142857099999997</v>
      </c>
      <c r="M1110" s="18">
        <f t="shared" si="34"/>
        <v>1.8743667838081499E-2</v>
      </c>
      <c r="N1110" s="18">
        <f t="shared" si="35"/>
        <v>5.6231003514244492E-3</v>
      </c>
    </row>
    <row r="1111" spans="1:14" ht="18" customHeight="1" x14ac:dyDescent="0.2">
      <c r="A1111" s="16" t="str">
        <f>'Fish Use'!A75</f>
        <v>CC8</v>
      </c>
      <c r="B1111" s="16" t="str">
        <f>'Fish Use'!B75</f>
        <v>Catherine Creek</v>
      </c>
      <c r="C1111" s="16" t="str">
        <f>'Fish Use'!D75</f>
        <v>Chinook</v>
      </c>
      <c r="D1111" s="16" t="str">
        <f>'Fish Use'!E75</f>
        <v>Migration</v>
      </c>
      <c r="E1111" s="16" t="str">
        <f>'Vulnerability Mapped'!C40</f>
        <v>Non-Native Species Interactions and Competition</v>
      </c>
      <c r="F1111" s="18">
        <f>'Fish Use'!F75</f>
        <v>0.2235</v>
      </c>
      <c r="G1111" s="18">
        <f>Population!D8</f>
        <v>0.3</v>
      </c>
      <c r="H1111" s="19">
        <f>'Limiting Factors'!C116</f>
        <v>1.26</v>
      </c>
      <c r="I1111" s="18">
        <f>'Limiting Factors'!D116</f>
        <v>0.1585</v>
      </c>
      <c r="J1111" s="17">
        <f>'Vulnerability Mapped'!D40</f>
        <v>8</v>
      </c>
      <c r="K1111" s="17">
        <f>'Vulnerability Mapped'!E40</f>
        <v>12</v>
      </c>
      <c r="L1111" s="18">
        <f>'Vulnerability Mapped'!H40</f>
        <v>0.55000000000000004</v>
      </c>
      <c r="M1111" s="18">
        <f t="shared" si="34"/>
        <v>1.9483612500000001E-2</v>
      </c>
      <c r="N1111" s="18">
        <f t="shared" si="35"/>
        <v>5.8450837499999997E-3</v>
      </c>
    </row>
    <row r="1112" spans="1:14" ht="18" customHeight="1" x14ac:dyDescent="0.2">
      <c r="A1112" s="16" t="str">
        <f>'Fish Use'!A76</f>
        <v>CC8</v>
      </c>
      <c r="B1112" s="16" t="str">
        <f>'Fish Use'!B76</f>
        <v>Catherine Creek</v>
      </c>
      <c r="C1112" s="16" t="str">
        <f>'Fish Use'!D76</f>
        <v>Steelhead</v>
      </c>
      <c r="D1112" s="16" t="str">
        <f>'Fish Use'!E76</f>
        <v>Spawning</v>
      </c>
      <c r="E1112" s="16" t="str">
        <f>'Vulnerability Mapped'!C109</f>
        <v>Anthropogenic Barriers</v>
      </c>
      <c r="F1112" s="18">
        <f>'Fish Use'!F76</f>
        <v>0.2235</v>
      </c>
      <c r="G1112" s="18">
        <f>Population!D3</f>
        <v>0.25</v>
      </c>
      <c r="H1112" s="19">
        <f>'Limiting Factors'!C113</f>
        <v>1</v>
      </c>
      <c r="I1112" s="18">
        <f>'Limiting Factors'!D113</f>
        <v>0.1</v>
      </c>
      <c r="J1112" s="17">
        <f>'Vulnerability Mapped'!D109</f>
        <v>15</v>
      </c>
      <c r="K1112" s="17">
        <f>'Vulnerability Mapped'!E109</f>
        <v>15</v>
      </c>
      <c r="L1112" s="18">
        <f>'Vulnerability Mapped'!H109</f>
        <v>0.1</v>
      </c>
      <c r="M1112" s="18">
        <f t="shared" si="34"/>
        <v>2.2350000000000004E-3</v>
      </c>
      <c r="N1112" s="18">
        <f t="shared" si="35"/>
        <v>5.5875000000000011E-4</v>
      </c>
    </row>
    <row r="1113" spans="1:14" ht="18" customHeight="1" x14ac:dyDescent="0.2">
      <c r="A1113" s="16" t="str">
        <f>'Fish Use'!A76</f>
        <v>CC8</v>
      </c>
      <c r="B1113" s="16" t="str">
        <f>'Fish Use'!B76</f>
        <v>Catherine Creek</v>
      </c>
      <c r="C1113" s="16" t="str">
        <f>'Fish Use'!D76</f>
        <v>Steelhead</v>
      </c>
      <c r="D1113" s="16" t="str">
        <f>'Fish Use'!E76</f>
        <v>Spawning</v>
      </c>
      <c r="E1113" s="16" t="str">
        <f>'Vulnerability Mapped'!C117</f>
        <v>Riparian Condition</v>
      </c>
      <c r="F1113" s="18">
        <f>'Fish Use'!F76</f>
        <v>0.2235</v>
      </c>
      <c r="G1113" s="18">
        <f>Population!D3</f>
        <v>0.25</v>
      </c>
      <c r="H1113" s="19">
        <f>'Limiting Factors'!C107</f>
        <v>1.89</v>
      </c>
      <c r="I1113" s="18">
        <f>'Limiting Factors'!D107</f>
        <v>0.30025000000000002</v>
      </c>
      <c r="J1113" s="17">
        <f>'Vulnerability Mapped'!D117</f>
        <v>5</v>
      </c>
      <c r="K1113" s="17">
        <f>'Vulnerability Mapped'!E117</f>
        <v>5</v>
      </c>
      <c r="L1113" s="18">
        <f>'Vulnerability Mapped'!H117</f>
        <v>0.74285714300000005</v>
      </c>
      <c r="M1113" s="18">
        <f t="shared" si="34"/>
        <v>4.9850078581015138E-2</v>
      </c>
      <c r="N1113" s="18">
        <f t="shared" si="35"/>
        <v>1.2462519645253784E-2</v>
      </c>
    </row>
    <row r="1114" spans="1:14" ht="18" customHeight="1" x14ac:dyDescent="0.2">
      <c r="A1114" s="16" t="str">
        <f>'Fish Use'!A76</f>
        <v>CC8</v>
      </c>
      <c r="B1114" s="16" t="str">
        <f>'Fish Use'!B76</f>
        <v>Catherine Creek</v>
      </c>
      <c r="C1114" s="16" t="str">
        <f>'Fish Use'!D76</f>
        <v>Steelhead</v>
      </c>
      <c r="D1114" s="16" t="str">
        <f>'Fish Use'!E76</f>
        <v>Spawning</v>
      </c>
      <c r="E1114" s="16" t="str">
        <f>'Vulnerability Mapped'!C113</f>
        <v>Floodplain Condition</v>
      </c>
      <c r="F1114" s="18">
        <f>'Fish Use'!F76</f>
        <v>0.2235</v>
      </c>
      <c r="G1114" s="18">
        <f>Population!D3</f>
        <v>0.25</v>
      </c>
      <c r="H1114" s="19">
        <f>'Limiting Factors'!C108</f>
        <v>1.89</v>
      </c>
      <c r="I1114" s="18">
        <f>'Limiting Factors'!D108</f>
        <v>0.30025000000000002</v>
      </c>
      <c r="J1114" s="17">
        <f>'Vulnerability Mapped'!D113</f>
        <v>3</v>
      </c>
      <c r="K1114" s="17">
        <f>'Vulnerability Mapped'!E113</f>
        <v>3</v>
      </c>
      <c r="L1114" s="18">
        <f>'Vulnerability Mapped'!H113</f>
        <v>0.87142857100000004</v>
      </c>
      <c r="M1114" s="18">
        <f t="shared" si="34"/>
        <v>5.8477976756954639E-2</v>
      </c>
      <c r="N1114" s="18">
        <f t="shared" si="35"/>
        <v>1.461949418923866E-2</v>
      </c>
    </row>
    <row r="1115" spans="1:14" ht="18" customHeight="1" x14ac:dyDescent="0.2">
      <c r="A1115" s="16" t="str">
        <f>'Fish Use'!A76</f>
        <v>CC8</v>
      </c>
      <c r="B1115" s="16" t="str">
        <f>'Fish Use'!B76</f>
        <v>Catherine Creek</v>
      </c>
      <c r="C1115" s="16" t="str">
        <f>'Fish Use'!D76</f>
        <v>Steelhead</v>
      </c>
      <c r="D1115" s="16" t="str">
        <f>'Fish Use'!E76</f>
        <v>Spawning</v>
      </c>
      <c r="E1115" s="16" t="str">
        <f>'Vulnerability Mapped'!C118</f>
        <v>Side Channel and Wetland Habitat</v>
      </c>
      <c r="F1115" s="18">
        <f>'Fish Use'!F76</f>
        <v>0.2235</v>
      </c>
      <c r="G1115" s="18">
        <f>Population!D3</f>
        <v>0.25</v>
      </c>
      <c r="H1115" s="19">
        <f>'Limiting Factors'!C109</f>
        <v>1.89</v>
      </c>
      <c r="I1115" s="18">
        <f>'Limiting Factors'!D109</f>
        <v>0.30025000000000002</v>
      </c>
      <c r="J1115" s="17">
        <f>'Vulnerability Mapped'!D118</f>
        <v>2</v>
      </c>
      <c r="K1115" s="17">
        <f>'Vulnerability Mapped'!E118</f>
        <v>2</v>
      </c>
      <c r="L1115" s="18">
        <f>'Vulnerability Mapped'!H118</f>
        <v>0.93571428599999995</v>
      </c>
      <c r="M1115" s="18">
        <f t="shared" si="34"/>
        <v>6.2791925912030255E-2</v>
      </c>
      <c r="N1115" s="18">
        <f t="shared" si="35"/>
        <v>1.5697981478007564E-2</v>
      </c>
    </row>
    <row r="1116" spans="1:14" ht="18" customHeight="1" x14ac:dyDescent="0.2">
      <c r="A1116" s="16" t="str">
        <f>'Fish Use'!A76</f>
        <v>CC8</v>
      </c>
      <c r="B1116" s="16" t="str">
        <f>'Fish Use'!B76</f>
        <v>Catherine Creek</v>
      </c>
      <c r="C1116" s="16" t="str">
        <f>'Fish Use'!D76</f>
        <v>Steelhead</v>
      </c>
      <c r="D1116" s="16" t="str">
        <f>'Fish Use'!E76</f>
        <v>Spawning</v>
      </c>
      <c r="E1116" s="16" t="str">
        <f>'Vulnerability Mapped'!C110</f>
        <v>Channel and Habitat Structure</v>
      </c>
      <c r="F1116" s="18">
        <f>'Fish Use'!F76</f>
        <v>0.2235</v>
      </c>
      <c r="G1116" s="18">
        <f>Population!D3</f>
        <v>0.25</v>
      </c>
      <c r="H1116" s="19">
        <f>'Limiting Factors'!C110</f>
        <v>1.74</v>
      </c>
      <c r="I1116" s="18">
        <f>'Limiting Factors'!D110</f>
        <v>0.26650000000000001</v>
      </c>
      <c r="J1116" s="17">
        <f>'Vulnerability Mapped'!D110</f>
        <v>1</v>
      </c>
      <c r="K1116" s="17">
        <f>'Vulnerability Mapped'!E110</f>
        <v>1</v>
      </c>
      <c r="L1116" s="18">
        <f>'Vulnerability Mapped'!H110</f>
        <v>1</v>
      </c>
      <c r="M1116" s="18">
        <f t="shared" si="34"/>
        <v>5.9562750000000005E-2</v>
      </c>
      <c r="N1116" s="18">
        <f t="shared" si="35"/>
        <v>1.4890687500000001E-2</v>
      </c>
    </row>
    <row r="1117" spans="1:14" ht="18" customHeight="1" x14ac:dyDescent="0.2">
      <c r="A1117" s="16" t="str">
        <f>'Fish Use'!A76</f>
        <v>CC8</v>
      </c>
      <c r="B1117" s="16" t="str">
        <f>'Fish Use'!B76</f>
        <v>Catherine Creek</v>
      </c>
      <c r="C1117" s="16" t="str">
        <f>'Fish Use'!D76</f>
        <v>Steelhead</v>
      </c>
      <c r="D1117" s="16" t="str">
        <f>'Fish Use'!E76</f>
        <v>Spawning</v>
      </c>
      <c r="E1117" s="16" t="str">
        <f>'Vulnerability Mapped'!C112</f>
        <v>Decreased Water Quantity</v>
      </c>
      <c r="F1117" s="18">
        <f>'Fish Use'!F76</f>
        <v>0.2235</v>
      </c>
      <c r="G1117" s="18">
        <f>Population!D3</f>
        <v>0.25</v>
      </c>
      <c r="H1117" s="19">
        <f>'Limiting Factors'!C117</f>
        <v>1.59</v>
      </c>
      <c r="I1117" s="18">
        <f>'Limiting Factors'!D117</f>
        <v>0.23275000000000001</v>
      </c>
      <c r="J1117" s="17">
        <f>'Vulnerability Mapped'!D112</f>
        <v>9</v>
      </c>
      <c r="K1117" s="17">
        <f>'Vulnerability Mapped'!E112</f>
        <v>9</v>
      </c>
      <c r="L1117" s="18">
        <f>'Vulnerability Mapped'!H112</f>
        <v>0.485714286</v>
      </c>
      <c r="M1117" s="18">
        <f t="shared" si="34"/>
        <v>2.5266675014862752E-2</v>
      </c>
      <c r="N1117" s="18">
        <f t="shared" si="35"/>
        <v>6.3166687537156881E-3</v>
      </c>
    </row>
    <row r="1118" spans="1:14" ht="18" customHeight="1" x14ac:dyDescent="0.2">
      <c r="A1118" s="16" t="str">
        <f>'Fish Use'!A76</f>
        <v>CC8</v>
      </c>
      <c r="B1118" s="16" t="str">
        <f>'Fish Use'!B76</f>
        <v>Catherine Creek</v>
      </c>
      <c r="C1118" s="16" t="str">
        <f>'Fish Use'!D76</f>
        <v>Steelhead</v>
      </c>
      <c r="D1118" s="16" t="str">
        <f>'Fish Use'!E76</f>
        <v>Spawning</v>
      </c>
      <c r="E1118" s="16" t="str">
        <f>'Vulnerability Mapped'!C107</f>
        <v>Altered Flow Timing</v>
      </c>
      <c r="F1118" s="18">
        <f>'Fish Use'!F76</f>
        <v>0.2235</v>
      </c>
      <c r="G1118" s="18">
        <f>Population!D3</f>
        <v>0.25</v>
      </c>
      <c r="H1118" s="19">
        <f>'Limiting Factors'!C118</f>
        <v>2.52</v>
      </c>
      <c r="I1118" s="18">
        <f>'Limiting Factors'!D118</f>
        <v>0.442</v>
      </c>
      <c r="J1118" s="17">
        <f>'Vulnerability Mapped'!D107</f>
        <v>6</v>
      </c>
      <c r="K1118" s="17">
        <f>'Vulnerability Mapped'!E107</f>
        <v>6</v>
      </c>
      <c r="L1118" s="18">
        <f>'Vulnerability Mapped'!H107</f>
        <v>0.678571429</v>
      </c>
      <c r="M1118" s="18">
        <f t="shared" si="34"/>
        <v>6.7034035756623006E-2</v>
      </c>
      <c r="N1118" s="18">
        <f t="shared" si="35"/>
        <v>1.6758508939155752E-2</v>
      </c>
    </row>
    <row r="1119" spans="1:14" ht="18" customHeight="1" x14ac:dyDescent="0.2">
      <c r="A1119" s="16" t="str">
        <f>'Fish Use'!A76</f>
        <v>CC8</v>
      </c>
      <c r="B1119" s="16" t="str">
        <f>'Fish Use'!B76</f>
        <v>Catherine Creek</v>
      </c>
      <c r="C1119" s="16" t="str">
        <f>'Fish Use'!D76</f>
        <v>Steelhead</v>
      </c>
      <c r="D1119" s="16" t="str">
        <f>'Fish Use'!E76</f>
        <v>Spawning</v>
      </c>
      <c r="E1119" s="16" t="str">
        <f>'Vulnerability Mapped'!C111</f>
        <v>Decreased Sediment Quantity</v>
      </c>
      <c r="F1119" s="18">
        <f>'Fish Use'!F76</f>
        <v>0.2235</v>
      </c>
      <c r="G1119" s="18">
        <f>Population!D3</f>
        <v>0.25</v>
      </c>
      <c r="H1119" s="19">
        <f>'Limiting Factors'!C111</f>
        <v>1.97</v>
      </c>
      <c r="I1119" s="18">
        <f>'Limiting Factors'!D111</f>
        <v>0.31824999999999998</v>
      </c>
      <c r="J1119" s="17">
        <f>'Vulnerability Mapped'!D111</f>
        <v>4</v>
      </c>
      <c r="K1119" s="17">
        <f>'Vulnerability Mapped'!E111</f>
        <v>4</v>
      </c>
      <c r="L1119" s="18">
        <f>'Vulnerability Mapped'!H111</f>
        <v>0.80714285699999999</v>
      </c>
      <c r="M1119" s="18">
        <f t="shared" si="34"/>
        <v>5.7411163382695869E-2</v>
      </c>
      <c r="N1119" s="18">
        <f t="shared" si="35"/>
        <v>1.4352790845673967E-2</v>
      </c>
    </row>
    <row r="1120" spans="1:14" ht="18" customHeight="1" x14ac:dyDescent="0.2">
      <c r="A1120" s="16" t="str">
        <f>'Fish Use'!A76</f>
        <v>CC8</v>
      </c>
      <c r="B1120" s="16" t="str">
        <f>'Fish Use'!B76</f>
        <v>Catherine Creek</v>
      </c>
      <c r="C1120" s="16" t="str">
        <f>'Fish Use'!D76</f>
        <v>Steelhead</v>
      </c>
      <c r="D1120" s="16" t="str">
        <f>'Fish Use'!E76</f>
        <v>Spawning</v>
      </c>
      <c r="E1120" s="16" t="str">
        <f>'Vulnerability Mapped'!C114</f>
        <v>Increased Sediment Quantity</v>
      </c>
      <c r="F1120" s="18">
        <f>'Fish Use'!F76</f>
        <v>0.2235</v>
      </c>
      <c r="G1120" s="18">
        <f>Population!D3</f>
        <v>0.25</v>
      </c>
      <c r="H1120" s="19">
        <f>'Limiting Factors'!C112</f>
        <v>1.78</v>
      </c>
      <c r="I1120" s="18">
        <f>'Limiting Factors'!D112</f>
        <v>0.27550000000000002</v>
      </c>
      <c r="J1120" s="17">
        <f>'Vulnerability Mapped'!D114</f>
        <v>10</v>
      </c>
      <c r="K1120" s="17">
        <f>'Vulnerability Mapped'!E114</f>
        <v>10</v>
      </c>
      <c r="L1120" s="18">
        <f>'Vulnerability Mapped'!H114</f>
        <v>0.42142857099999997</v>
      </c>
      <c r="M1120" s="18">
        <f t="shared" si="34"/>
        <v>2.5949148187896749E-2</v>
      </c>
      <c r="N1120" s="18">
        <f t="shared" si="35"/>
        <v>6.4872870469741871E-3</v>
      </c>
    </row>
    <row r="1121" spans="1:14" ht="18" customHeight="1" x14ac:dyDescent="0.2">
      <c r="A1121" s="16" t="str">
        <f>'Fish Use'!A76</f>
        <v>CC8</v>
      </c>
      <c r="B1121" s="16" t="str">
        <f>'Fish Use'!B76</f>
        <v>Catherine Creek</v>
      </c>
      <c r="C1121" s="16" t="str">
        <f>'Fish Use'!D76</f>
        <v>Steelhead</v>
      </c>
      <c r="D1121" s="16" t="str">
        <f>'Fish Use'!E76</f>
        <v>Spawning</v>
      </c>
      <c r="E1121" s="16" t="str">
        <f>'Vulnerability Mapped'!C119</f>
        <v>Summer Water Temperature</v>
      </c>
      <c r="F1121" s="18">
        <f>'Fish Use'!F76</f>
        <v>0.2235</v>
      </c>
      <c r="G1121" s="18">
        <f>Population!D3</f>
        <v>0.25</v>
      </c>
      <c r="H1121" s="19">
        <f>'Limiting Factors'!C119</f>
        <v>2</v>
      </c>
      <c r="I1121" s="18">
        <f>'Limiting Factors'!D119</f>
        <v>0.32500000000000001</v>
      </c>
      <c r="J1121" s="17">
        <f>'Vulnerability Mapped'!D119</f>
        <v>11</v>
      </c>
      <c r="K1121" s="17">
        <f>'Vulnerability Mapped'!E119</f>
        <v>11</v>
      </c>
      <c r="L1121" s="18">
        <f>'Vulnerability Mapped'!H119</f>
        <v>0.35714285699999998</v>
      </c>
      <c r="M1121" s="18">
        <f t="shared" si="34"/>
        <v>2.5941964275337501E-2</v>
      </c>
      <c r="N1121" s="18">
        <f t="shared" si="35"/>
        <v>6.4854910688343752E-3</v>
      </c>
    </row>
    <row r="1122" spans="1:14" ht="18" customHeight="1" x14ac:dyDescent="0.2">
      <c r="A1122" s="16" t="str">
        <f>'Fish Use'!A76</f>
        <v>CC8</v>
      </c>
      <c r="B1122" s="16" t="str">
        <f>'Fish Use'!B76</f>
        <v>Catherine Creek</v>
      </c>
      <c r="C1122" s="16" t="str">
        <f>'Fish Use'!D76</f>
        <v>Steelhead</v>
      </c>
      <c r="D1122" s="16" t="str">
        <f>'Fish Use'!E76</f>
        <v>Spawning</v>
      </c>
      <c r="E1122" s="16" t="str">
        <f>'Vulnerability Mapped'!C121</f>
        <v>Winter Water Temperature</v>
      </c>
      <c r="F1122" s="18">
        <f>'Fish Use'!F76</f>
        <v>0.2235</v>
      </c>
      <c r="G1122" s="18">
        <f>Population!D3</f>
        <v>0.25</v>
      </c>
      <c r="H1122" s="19">
        <f>'Limiting Factors'!C120</f>
        <v>1.59</v>
      </c>
      <c r="I1122" s="18">
        <f>'Limiting Factors'!D120</f>
        <v>0.23275000000000001</v>
      </c>
      <c r="J1122" s="17">
        <f>'Vulnerability Mapped'!D121</f>
        <v>7</v>
      </c>
      <c r="K1122" s="17">
        <f>'Vulnerability Mapped'!E121</f>
        <v>7</v>
      </c>
      <c r="L1122" s="18">
        <f>'Vulnerability Mapped'!H121</f>
        <v>0.61428571399999998</v>
      </c>
      <c r="M1122" s="18">
        <f t="shared" si="34"/>
        <v>3.1954912485137252E-2</v>
      </c>
      <c r="N1122" s="18">
        <f t="shared" si="35"/>
        <v>7.9887281212843129E-3</v>
      </c>
    </row>
    <row r="1123" spans="1:14" ht="18" customHeight="1" x14ac:dyDescent="0.2">
      <c r="A1123" s="16" t="str">
        <f>'Fish Use'!A76</f>
        <v>CC8</v>
      </c>
      <c r="B1123" s="16" t="str">
        <f>'Fish Use'!B76</f>
        <v>Catherine Creek</v>
      </c>
      <c r="C1123" s="16" t="str">
        <f>'Fish Use'!D76</f>
        <v>Steelhead</v>
      </c>
      <c r="D1123" s="16" t="str">
        <f>'Fish Use'!E76</f>
        <v>Spawning</v>
      </c>
      <c r="E1123" s="16" t="str">
        <f>'Vulnerability Mapped'!C120</f>
        <v>Water Quality</v>
      </c>
      <c r="F1123" s="18">
        <f>'Fish Use'!F76</f>
        <v>0.2235</v>
      </c>
      <c r="G1123" s="18">
        <f>Population!D3</f>
        <v>0.25</v>
      </c>
      <c r="H1123" s="19">
        <f>'Limiting Factors'!C121</f>
        <v>2</v>
      </c>
      <c r="I1123" s="18">
        <f>'Limiting Factors'!D121</f>
        <v>0.32500000000000001</v>
      </c>
      <c r="J1123" s="17">
        <f>'Vulnerability Mapped'!D120</f>
        <v>8</v>
      </c>
      <c r="K1123" s="17">
        <f>'Vulnerability Mapped'!E120</f>
        <v>8</v>
      </c>
      <c r="L1123" s="18">
        <f>'Vulnerability Mapped'!H120</f>
        <v>0.55000000000000004</v>
      </c>
      <c r="M1123" s="18">
        <f t="shared" si="34"/>
        <v>3.995062500000001E-2</v>
      </c>
      <c r="N1123" s="18">
        <f t="shared" si="35"/>
        <v>9.9876562500000026E-3</v>
      </c>
    </row>
    <row r="1124" spans="1:14" ht="18" customHeight="1" x14ac:dyDescent="0.2">
      <c r="A1124" s="16" t="str">
        <f>'Fish Use'!A76</f>
        <v>CC8</v>
      </c>
      <c r="B1124" s="16" t="str">
        <f>'Fish Use'!B76</f>
        <v>Catherine Creek</v>
      </c>
      <c r="C1124" s="16" t="str">
        <f>'Fish Use'!D76</f>
        <v>Steelhead</v>
      </c>
      <c r="D1124" s="16" t="str">
        <f>'Fish Use'!E76</f>
        <v>Spawning</v>
      </c>
      <c r="E1124" s="16" t="str">
        <f>'Vulnerability Mapped'!C116</f>
        <v>Predation</v>
      </c>
      <c r="F1124" s="18">
        <f>'Fish Use'!F76</f>
        <v>0.2235</v>
      </c>
      <c r="G1124" s="18">
        <f>Population!D3</f>
        <v>0.25</v>
      </c>
      <c r="H1124" s="19">
        <f>'Limiting Factors'!C114</f>
        <v>1</v>
      </c>
      <c r="I1124" s="18">
        <f>'Limiting Factors'!D114</f>
        <v>0.1</v>
      </c>
      <c r="J1124" s="17">
        <f>'Vulnerability Mapped'!D116</f>
        <v>12</v>
      </c>
      <c r="K1124" s="17">
        <f>'Vulnerability Mapped'!E116</f>
        <v>12</v>
      </c>
      <c r="L1124" s="18">
        <f>'Vulnerability Mapped'!H116</f>
        <v>0.29285714299999999</v>
      </c>
      <c r="M1124" s="18">
        <f t="shared" si="34"/>
        <v>6.5453571460500001E-3</v>
      </c>
      <c r="N1124" s="18">
        <f t="shared" si="35"/>
        <v>1.6363392865125E-3</v>
      </c>
    </row>
    <row r="1125" spans="1:14" ht="18" customHeight="1" x14ac:dyDescent="0.2">
      <c r="A1125" s="16" t="str">
        <f>'Fish Use'!A76</f>
        <v>CC8</v>
      </c>
      <c r="B1125" s="16" t="str">
        <f>'Fish Use'!B76</f>
        <v>Catherine Creek</v>
      </c>
      <c r="C1125" s="16" t="str">
        <f>'Fish Use'!D76</f>
        <v>Steelhead</v>
      </c>
      <c r="D1125" s="16" t="str">
        <f>'Fish Use'!E76</f>
        <v>Spawning</v>
      </c>
      <c r="E1125" s="16" t="str">
        <f>'Vulnerability Mapped'!C108</f>
        <v>Altered Primary Productivity</v>
      </c>
      <c r="F1125" s="18">
        <f>'Fish Use'!F76</f>
        <v>0.2235</v>
      </c>
      <c r="G1125" s="18">
        <f>Population!D3</f>
        <v>0.25</v>
      </c>
      <c r="H1125" s="19">
        <f>'Limiting Factors'!C115</f>
        <v>1.44</v>
      </c>
      <c r="I1125" s="18">
        <f>'Limiting Factors'!D115</f>
        <v>0.19900000000000001</v>
      </c>
      <c r="J1125" s="17">
        <f>'Vulnerability Mapped'!D108</f>
        <v>13</v>
      </c>
      <c r="K1125" s="17">
        <f>'Vulnerability Mapped'!E108</f>
        <v>13</v>
      </c>
      <c r="L1125" s="18">
        <f>'Vulnerability Mapped'!H108</f>
        <v>0.22857142899999999</v>
      </c>
      <c r="M1125" s="18">
        <f t="shared" si="34"/>
        <v>1.01660571619185E-2</v>
      </c>
      <c r="N1125" s="18">
        <f t="shared" si="35"/>
        <v>2.5415142904796251E-3</v>
      </c>
    </row>
    <row r="1126" spans="1:14" ht="18" customHeight="1" x14ac:dyDescent="0.2">
      <c r="A1126" s="16" t="str">
        <f>'Fish Use'!A76</f>
        <v>CC8</v>
      </c>
      <c r="B1126" s="16" t="str">
        <f>'Fish Use'!B76</f>
        <v>Catherine Creek</v>
      </c>
      <c r="C1126" s="16" t="str">
        <f>'Fish Use'!D76</f>
        <v>Steelhead</v>
      </c>
      <c r="D1126" s="16" t="str">
        <f>'Fish Use'!E76</f>
        <v>Spawning</v>
      </c>
      <c r="E1126" s="16" t="str">
        <f>'Vulnerability Mapped'!C115</f>
        <v>Non-Native Species Interactions and Competition</v>
      </c>
      <c r="F1126" s="18">
        <f>'Fish Use'!F76</f>
        <v>0.2235</v>
      </c>
      <c r="G1126" s="18">
        <f>Population!D3</f>
        <v>0.25</v>
      </c>
      <c r="H1126" s="19">
        <f>'Limiting Factors'!C116</f>
        <v>1.26</v>
      </c>
      <c r="I1126" s="18">
        <f>'Limiting Factors'!D116</f>
        <v>0.1585</v>
      </c>
      <c r="J1126" s="17">
        <f>'Vulnerability Mapped'!D115</f>
        <v>14</v>
      </c>
      <c r="K1126" s="17">
        <f>'Vulnerability Mapped'!E115</f>
        <v>14</v>
      </c>
      <c r="L1126" s="18">
        <f>'Vulnerability Mapped'!H115</f>
        <v>0.164285714</v>
      </c>
      <c r="M1126" s="18">
        <f t="shared" si="34"/>
        <v>5.8197803470214993E-3</v>
      </c>
      <c r="N1126" s="18">
        <f t="shared" si="35"/>
        <v>1.4549450867553748E-3</v>
      </c>
    </row>
    <row r="1127" spans="1:14" ht="18" customHeight="1" x14ac:dyDescent="0.2">
      <c r="A1127" s="16" t="str">
        <f>'Fish Use'!A77</f>
        <v>CC8</v>
      </c>
      <c r="B1127" s="16" t="str">
        <f>'Fish Use'!B77</f>
        <v>Catherine Creek</v>
      </c>
      <c r="C1127" s="16" t="str">
        <f>'Fish Use'!D77</f>
        <v>Steelhead</v>
      </c>
      <c r="D1127" s="16" t="str">
        <f>'Fish Use'!E77</f>
        <v>Winter Rearing</v>
      </c>
      <c r="E1127" s="16" t="str">
        <f>'Vulnerability Mapped'!C139</f>
        <v>Anthropogenic Barriers</v>
      </c>
      <c r="F1127" s="18">
        <f>'Fish Use'!F77</f>
        <v>0.2235</v>
      </c>
      <c r="G1127" s="18">
        <f>Population!D7</f>
        <v>0.25</v>
      </c>
      <c r="H1127" s="19">
        <f>'Limiting Factors'!C113</f>
        <v>1</v>
      </c>
      <c r="I1127" s="18">
        <f>'Limiting Factors'!D113</f>
        <v>0.1</v>
      </c>
      <c r="J1127" s="17">
        <f>'Vulnerability Mapped'!D139</f>
        <v>14</v>
      </c>
      <c r="K1127" s="17">
        <f>'Vulnerability Mapped'!E139</f>
        <v>14</v>
      </c>
      <c r="L1127" s="18">
        <f>'Vulnerability Mapped'!H139</f>
        <v>0.164285714</v>
      </c>
      <c r="M1127" s="18">
        <f t="shared" si="34"/>
        <v>3.6717857079000002E-3</v>
      </c>
      <c r="N1127" s="18">
        <f t="shared" si="35"/>
        <v>9.1794642697500006E-4</v>
      </c>
    </row>
    <row r="1128" spans="1:14" ht="18" customHeight="1" x14ac:dyDescent="0.2">
      <c r="A1128" s="16" t="str">
        <f>'Fish Use'!A77</f>
        <v>CC8</v>
      </c>
      <c r="B1128" s="16" t="str">
        <f>'Fish Use'!B77</f>
        <v>Catherine Creek</v>
      </c>
      <c r="C1128" s="16" t="str">
        <f>'Fish Use'!D77</f>
        <v>Steelhead</v>
      </c>
      <c r="D1128" s="16" t="str">
        <f>'Fish Use'!E77</f>
        <v>Winter Rearing</v>
      </c>
      <c r="E1128" s="16" t="str">
        <f>'Vulnerability Mapped'!C147</f>
        <v>Riparian Condition</v>
      </c>
      <c r="F1128" s="18">
        <f>'Fish Use'!F77</f>
        <v>0.2235</v>
      </c>
      <c r="G1128" s="18">
        <f>Population!D7</f>
        <v>0.25</v>
      </c>
      <c r="H1128" s="19">
        <f>'Limiting Factors'!C107</f>
        <v>1.89</v>
      </c>
      <c r="I1128" s="18">
        <f>'Limiting Factors'!D107</f>
        <v>0.30025000000000002</v>
      </c>
      <c r="J1128" s="17">
        <f>'Vulnerability Mapped'!D147</f>
        <v>5</v>
      </c>
      <c r="K1128" s="17">
        <f>'Vulnerability Mapped'!E147</f>
        <v>5</v>
      </c>
      <c r="L1128" s="18">
        <f>'Vulnerability Mapped'!H147</f>
        <v>0.74285714300000005</v>
      </c>
      <c r="M1128" s="18">
        <f t="shared" si="34"/>
        <v>4.9850078581015138E-2</v>
      </c>
      <c r="N1128" s="18">
        <f t="shared" si="35"/>
        <v>1.2462519645253784E-2</v>
      </c>
    </row>
    <row r="1129" spans="1:14" ht="18" customHeight="1" x14ac:dyDescent="0.2">
      <c r="A1129" s="16" t="str">
        <f>'Fish Use'!A77</f>
        <v>CC8</v>
      </c>
      <c r="B1129" s="16" t="str">
        <f>'Fish Use'!B77</f>
        <v>Catherine Creek</v>
      </c>
      <c r="C1129" s="16" t="str">
        <f>'Fish Use'!D77</f>
        <v>Steelhead</v>
      </c>
      <c r="D1129" s="16" t="str">
        <f>'Fish Use'!E77</f>
        <v>Winter Rearing</v>
      </c>
      <c r="E1129" s="16" t="str">
        <f>'Vulnerability Mapped'!C143</f>
        <v>Floodplain Condition</v>
      </c>
      <c r="F1129" s="18">
        <f>'Fish Use'!F77</f>
        <v>0.2235</v>
      </c>
      <c r="G1129" s="18">
        <f>Population!D7</f>
        <v>0.25</v>
      </c>
      <c r="H1129" s="19">
        <f>'Limiting Factors'!C108</f>
        <v>1.89</v>
      </c>
      <c r="I1129" s="18">
        <f>'Limiting Factors'!D108</f>
        <v>0.30025000000000002</v>
      </c>
      <c r="J1129" s="17">
        <f>'Vulnerability Mapped'!D143</f>
        <v>4</v>
      </c>
      <c r="K1129" s="17">
        <f>'Vulnerability Mapped'!E143</f>
        <v>4</v>
      </c>
      <c r="L1129" s="18">
        <f>'Vulnerability Mapped'!H143</f>
        <v>0.80714285699999999</v>
      </c>
      <c r="M1129" s="18">
        <f t="shared" si="34"/>
        <v>5.4164027668984885E-2</v>
      </c>
      <c r="N1129" s="18">
        <f t="shared" si="35"/>
        <v>1.3541006917246221E-2</v>
      </c>
    </row>
    <row r="1130" spans="1:14" ht="18" customHeight="1" x14ac:dyDescent="0.2">
      <c r="A1130" s="16" t="str">
        <f>'Fish Use'!A77</f>
        <v>CC8</v>
      </c>
      <c r="B1130" s="16" t="str">
        <f>'Fish Use'!B77</f>
        <v>Catherine Creek</v>
      </c>
      <c r="C1130" s="16" t="str">
        <f>'Fish Use'!D77</f>
        <v>Steelhead</v>
      </c>
      <c r="D1130" s="16" t="str">
        <f>'Fish Use'!E77</f>
        <v>Winter Rearing</v>
      </c>
      <c r="E1130" s="16" t="str">
        <f>'Vulnerability Mapped'!C148</f>
        <v>Side Channel and Wetland Habitat</v>
      </c>
      <c r="F1130" s="18">
        <f>'Fish Use'!F77</f>
        <v>0.2235</v>
      </c>
      <c r="G1130" s="18">
        <f>Population!D7</f>
        <v>0.25</v>
      </c>
      <c r="H1130" s="19">
        <f>'Limiting Factors'!C109</f>
        <v>1.89</v>
      </c>
      <c r="I1130" s="18">
        <f>'Limiting Factors'!D109</f>
        <v>0.30025000000000002</v>
      </c>
      <c r="J1130" s="17">
        <f>'Vulnerability Mapped'!D148</f>
        <v>3</v>
      </c>
      <c r="K1130" s="17">
        <f>'Vulnerability Mapped'!E148</f>
        <v>3</v>
      </c>
      <c r="L1130" s="18">
        <f>'Vulnerability Mapped'!H148</f>
        <v>0.87142857100000004</v>
      </c>
      <c r="M1130" s="18">
        <f t="shared" si="34"/>
        <v>5.8477976756954639E-2</v>
      </c>
      <c r="N1130" s="18">
        <f t="shared" si="35"/>
        <v>1.461949418923866E-2</v>
      </c>
    </row>
    <row r="1131" spans="1:14" ht="18" customHeight="1" x14ac:dyDescent="0.2">
      <c r="A1131" s="16" t="str">
        <f>'Fish Use'!A77</f>
        <v>CC8</v>
      </c>
      <c r="B1131" s="16" t="str">
        <f>'Fish Use'!B77</f>
        <v>Catherine Creek</v>
      </c>
      <c r="C1131" s="16" t="str">
        <f>'Fish Use'!D77</f>
        <v>Steelhead</v>
      </c>
      <c r="D1131" s="16" t="str">
        <f>'Fish Use'!E77</f>
        <v>Winter Rearing</v>
      </c>
      <c r="E1131" s="16" t="str">
        <f>'Vulnerability Mapped'!C140</f>
        <v>Channel and Habitat Structure</v>
      </c>
      <c r="F1131" s="18">
        <f>'Fish Use'!F77</f>
        <v>0.2235</v>
      </c>
      <c r="G1131" s="18">
        <f>Population!D7</f>
        <v>0.25</v>
      </c>
      <c r="H1131" s="19">
        <f>'Limiting Factors'!C110</f>
        <v>1.74</v>
      </c>
      <c r="I1131" s="18">
        <f>'Limiting Factors'!D110</f>
        <v>0.26650000000000001</v>
      </c>
      <c r="J1131" s="17">
        <f>'Vulnerability Mapped'!D140</f>
        <v>2</v>
      </c>
      <c r="K1131" s="17">
        <f>'Vulnerability Mapped'!E140</f>
        <v>2</v>
      </c>
      <c r="L1131" s="18">
        <f>'Vulnerability Mapped'!H140</f>
        <v>0.93571428599999995</v>
      </c>
      <c r="M1131" s="18">
        <f t="shared" si="34"/>
        <v>5.5733716088446503E-2</v>
      </c>
      <c r="N1131" s="18">
        <f t="shared" si="35"/>
        <v>1.3933429022111626E-2</v>
      </c>
    </row>
    <row r="1132" spans="1:14" ht="18" customHeight="1" x14ac:dyDescent="0.2">
      <c r="A1132" s="16" t="str">
        <f>'Fish Use'!A77</f>
        <v>CC8</v>
      </c>
      <c r="B1132" s="16" t="str">
        <f>'Fish Use'!B77</f>
        <v>Catherine Creek</v>
      </c>
      <c r="C1132" s="16" t="str">
        <f>'Fish Use'!D77</f>
        <v>Steelhead</v>
      </c>
      <c r="D1132" s="16" t="str">
        <f>'Fish Use'!E77</f>
        <v>Winter Rearing</v>
      </c>
      <c r="E1132" s="16" t="str">
        <f>'Vulnerability Mapped'!C142</f>
        <v>Decreased Water Quantity</v>
      </c>
      <c r="F1132" s="18">
        <f>'Fish Use'!F77</f>
        <v>0.2235</v>
      </c>
      <c r="G1132" s="18">
        <f>Population!D7</f>
        <v>0.25</v>
      </c>
      <c r="H1132" s="19">
        <f>'Limiting Factors'!C117</f>
        <v>1.59</v>
      </c>
      <c r="I1132" s="18">
        <f>'Limiting Factors'!D117</f>
        <v>0.23275000000000001</v>
      </c>
      <c r="J1132" s="17">
        <f>'Vulnerability Mapped'!D142</f>
        <v>7</v>
      </c>
      <c r="K1132" s="17">
        <f>'Vulnerability Mapped'!E142</f>
        <v>7</v>
      </c>
      <c r="L1132" s="18">
        <f>'Vulnerability Mapped'!H142</f>
        <v>0.61428571399999998</v>
      </c>
      <c r="M1132" s="18">
        <f t="shared" si="34"/>
        <v>3.1954912485137252E-2</v>
      </c>
      <c r="N1132" s="18">
        <f t="shared" si="35"/>
        <v>7.9887281212843129E-3</v>
      </c>
    </row>
    <row r="1133" spans="1:14" ht="18" customHeight="1" x14ac:dyDescent="0.2">
      <c r="A1133" s="16" t="str">
        <f>'Fish Use'!A77</f>
        <v>CC8</v>
      </c>
      <c r="B1133" s="16" t="str">
        <f>'Fish Use'!B77</f>
        <v>Catherine Creek</v>
      </c>
      <c r="C1133" s="16" t="str">
        <f>'Fish Use'!D77</f>
        <v>Steelhead</v>
      </c>
      <c r="D1133" s="16" t="str">
        <f>'Fish Use'!E77</f>
        <v>Winter Rearing</v>
      </c>
      <c r="E1133" s="16" t="str">
        <f>'Vulnerability Mapped'!C137</f>
        <v>Altered Flow Timing</v>
      </c>
      <c r="F1133" s="18">
        <f>'Fish Use'!F77</f>
        <v>0.2235</v>
      </c>
      <c r="G1133" s="18">
        <f>Population!D7</f>
        <v>0.25</v>
      </c>
      <c r="H1133" s="19">
        <f>'Limiting Factors'!C118</f>
        <v>2.52</v>
      </c>
      <c r="I1133" s="18">
        <f>'Limiting Factors'!D118</f>
        <v>0.442</v>
      </c>
      <c r="J1133" s="17">
        <f>'Vulnerability Mapped'!D137</f>
        <v>10</v>
      </c>
      <c r="K1133" s="17">
        <f>'Vulnerability Mapped'!E137</f>
        <v>10</v>
      </c>
      <c r="L1133" s="18">
        <f>'Vulnerability Mapped'!H137</f>
        <v>0.42142857099999997</v>
      </c>
      <c r="M1133" s="18">
        <f t="shared" si="34"/>
        <v>4.1631664243376998E-2</v>
      </c>
      <c r="N1133" s="18">
        <f t="shared" si="35"/>
        <v>1.0407916060844249E-2</v>
      </c>
    </row>
    <row r="1134" spans="1:14" ht="18" customHeight="1" x14ac:dyDescent="0.2">
      <c r="A1134" s="16" t="str">
        <f>'Fish Use'!A77</f>
        <v>CC8</v>
      </c>
      <c r="B1134" s="16" t="str">
        <f>'Fish Use'!B77</f>
        <v>Catherine Creek</v>
      </c>
      <c r="C1134" s="16" t="str">
        <f>'Fish Use'!D77</f>
        <v>Steelhead</v>
      </c>
      <c r="D1134" s="16" t="str">
        <f>'Fish Use'!E77</f>
        <v>Winter Rearing</v>
      </c>
      <c r="E1134" s="16" t="str">
        <f>'Vulnerability Mapped'!C141</f>
        <v>Decreased Sediment Quantity</v>
      </c>
      <c r="F1134" s="18">
        <f>'Fish Use'!F77</f>
        <v>0.2235</v>
      </c>
      <c r="G1134" s="18">
        <f>Population!D7</f>
        <v>0.25</v>
      </c>
      <c r="H1134" s="19">
        <f>'Limiting Factors'!C111</f>
        <v>1.97</v>
      </c>
      <c r="I1134" s="18">
        <f>'Limiting Factors'!D111</f>
        <v>0.31824999999999998</v>
      </c>
      <c r="J1134" s="17">
        <f>'Vulnerability Mapped'!D141</f>
        <v>12</v>
      </c>
      <c r="K1134" s="17">
        <f>'Vulnerability Mapped'!E141</f>
        <v>12</v>
      </c>
      <c r="L1134" s="18">
        <f>'Vulnerability Mapped'!H141</f>
        <v>0.29285714299999999</v>
      </c>
      <c r="M1134" s="18">
        <f t="shared" si="34"/>
        <v>2.0830599117304123E-2</v>
      </c>
      <c r="N1134" s="18">
        <f t="shared" si="35"/>
        <v>5.2076497793260308E-3</v>
      </c>
    </row>
    <row r="1135" spans="1:14" ht="18" customHeight="1" x14ac:dyDescent="0.2">
      <c r="A1135" s="16" t="str">
        <f>'Fish Use'!A77</f>
        <v>CC8</v>
      </c>
      <c r="B1135" s="16" t="str">
        <f>'Fish Use'!B77</f>
        <v>Catherine Creek</v>
      </c>
      <c r="C1135" s="16" t="str">
        <f>'Fish Use'!D77</f>
        <v>Steelhead</v>
      </c>
      <c r="D1135" s="16" t="str">
        <f>'Fish Use'!E77</f>
        <v>Winter Rearing</v>
      </c>
      <c r="E1135" s="16" t="str">
        <f>'Vulnerability Mapped'!C144</f>
        <v>Increased Sediment Quantity</v>
      </c>
      <c r="F1135" s="18">
        <f>'Fish Use'!F77</f>
        <v>0.2235</v>
      </c>
      <c r="G1135" s="18">
        <f>Population!D7</f>
        <v>0.25</v>
      </c>
      <c r="H1135" s="19">
        <f>'Limiting Factors'!C112</f>
        <v>1.78</v>
      </c>
      <c r="I1135" s="18">
        <f>'Limiting Factors'!D112</f>
        <v>0.27550000000000002</v>
      </c>
      <c r="J1135" s="17">
        <f>'Vulnerability Mapped'!D144</f>
        <v>13</v>
      </c>
      <c r="K1135" s="17">
        <f>'Vulnerability Mapped'!E144</f>
        <v>13</v>
      </c>
      <c r="L1135" s="18">
        <f>'Vulnerability Mapped'!H144</f>
        <v>0.22857142899999999</v>
      </c>
      <c r="M1135" s="18">
        <f t="shared" si="34"/>
        <v>1.407411431210325E-2</v>
      </c>
      <c r="N1135" s="18">
        <f t="shared" si="35"/>
        <v>3.5185285780258125E-3</v>
      </c>
    </row>
    <row r="1136" spans="1:14" ht="18" customHeight="1" x14ac:dyDescent="0.2">
      <c r="A1136" s="16" t="str">
        <f>'Fish Use'!A77</f>
        <v>CC8</v>
      </c>
      <c r="B1136" s="16" t="str">
        <f>'Fish Use'!B77</f>
        <v>Catherine Creek</v>
      </c>
      <c r="C1136" s="16" t="str">
        <f>'Fish Use'!D77</f>
        <v>Steelhead</v>
      </c>
      <c r="D1136" s="16" t="str">
        <f>'Fish Use'!E77</f>
        <v>Winter Rearing</v>
      </c>
      <c r="E1136" s="16" t="str">
        <f>'Vulnerability Mapped'!C149</f>
        <v>Summer Water Temperature</v>
      </c>
      <c r="F1136" s="18">
        <f>'Fish Use'!F77</f>
        <v>0.2235</v>
      </c>
      <c r="G1136" s="18">
        <f>Population!D7</f>
        <v>0.25</v>
      </c>
      <c r="H1136" s="19">
        <f>'Limiting Factors'!C119</f>
        <v>2</v>
      </c>
      <c r="I1136" s="18">
        <f>'Limiting Factors'!D119</f>
        <v>0.32500000000000001</v>
      </c>
      <c r="J1136" s="17">
        <f>'Vulnerability Mapped'!D149</f>
        <v>15</v>
      </c>
      <c r="K1136" s="17">
        <f>'Vulnerability Mapped'!E149</f>
        <v>15</v>
      </c>
      <c r="L1136" s="18">
        <f>'Vulnerability Mapped'!H149</f>
        <v>0.1</v>
      </c>
      <c r="M1136" s="18">
        <f t="shared" si="34"/>
        <v>7.2637500000000011E-3</v>
      </c>
      <c r="N1136" s="18">
        <f t="shared" si="35"/>
        <v>1.8159375000000003E-3</v>
      </c>
    </row>
    <row r="1137" spans="1:14" ht="18" customHeight="1" x14ac:dyDescent="0.2">
      <c r="A1137" s="16" t="str">
        <f>'Fish Use'!A77</f>
        <v>CC8</v>
      </c>
      <c r="B1137" s="16" t="str">
        <f>'Fish Use'!B77</f>
        <v>Catherine Creek</v>
      </c>
      <c r="C1137" s="16" t="str">
        <f>'Fish Use'!D77</f>
        <v>Steelhead</v>
      </c>
      <c r="D1137" s="16" t="str">
        <f>'Fish Use'!E77</f>
        <v>Winter Rearing</v>
      </c>
      <c r="E1137" s="16" t="str">
        <f>'Vulnerability Mapped'!C151</f>
        <v>Winter Water Temperature</v>
      </c>
      <c r="F1137" s="18">
        <f>'Fish Use'!F77</f>
        <v>0.2235</v>
      </c>
      <c r="G1137" s="18">
        <f>Population!D7</f>
        <v>0.25</v>
      </c>
      <c r="H1137" s="19">
        <f>'Limiting Factors'!C120</f>
        <v>1.59</v>
      </c>
      <c r="I1137" s="18">
        <f>'Limiting Factors'!D120</f>
        <v>0.23275000000000001</v>
      </c>
      <c r="J1137" s="17">
        <f>'Vulnerability Mapped'!D151</f>
        <v>1</v>
      </c>
      <c r="K1137" s="17">
        <f>'Vulnerability Mapped'!E151</f>
        <v>1</v>
      </c>
      <c r="L1137" s="18">
        <f>'Vulnerability Mapped'!H151</f>
        <v>1</v>
      </c>
      <c r="M1137" s="18">
        <f t="shared" si="34"/>
        <v>5.2019625000000007E-2</v>
      </c>
      <c r="N1137" s="18">
        <f t="shared" si="35"/>
        <v>1.3004906250000002E-2</v>
      </c>
    </row>
    <row r="1138" spans="1:14" ht="18" customHeight="1" x14ac:dyDescent="0.2">
      <c r="A1138" s="16" t="str">
        <f>'Fish Use'!A77</f>
        <v>CC8</v>
      </c>
      <c r="B1138" s="16" t="str">
        <f>'Fish Use'!B77</f>
        <v>Catherine Creek</v>
      </c>
      <c r="C1138" s="16" t="str">
        <f>'Fish Use'!D77</f>
        <v>Steelhead</v>
      </c>
      <c r="D1138" s="16" t="str">
        <f>'Fish Use'!E77</f>
        <v>Winter Rearing</v>
      </c>
      <c r="E1138" s="16" t="str">
        <f>'Vulnerability Mapped'!C150</f>
        <v>Water Quality</v>
      </c>
      <c r="F1138" s="18">
        <f>'Fish Use'!F77</f>
        <v>0.2235</v>
      </c>
      <c r="G1138" s="18">
        <f>Population!D7</f>
        <v>0.25</v>
      </c>
      <c r="H1138" s="19">
        <f>'Limiting Factors'!C121</f>
        <v>2</v>
      </c>
      <c r="I1138" s="18">
        <f>'Limiting Factors'!D121</f>
        <v>0.32500000000000001</v>
      </c>
      <c r="J1138" s="17">
        <f>'Vulnerability Mapped'!D150</f>
        <v>6</v>
      </c>
      <c r="K1138" s="17">
        <f>'Vulnerability Mapped'!E150</f>
        <v>6</v>
      </c>
      <c r="L1138" s="18">
        <f>'Vulnerability Mapped'!H150</f>
        <v>0.678571429</v>
      </c>
      <c r="M1138" s="18">
        <f t="shared" si="34"/>
        <v>4.9289732173987508E-2</v>
      </c>
      <c r="N1138" s="18">
        <f t="shared" si="35"/>
        <v>1.2322433043496877E-2</v>
      </c>
    </row>
    <row r="1139" spans="1:14" ht="18" customHeight="1" x14ac:dyDescent="0.2">
      <c r="A1139" s="16" t="str">
        <f>'Fish Use'!A77</f>
        <v>CC8</v>
      </c>
      <c r="B1139" s="16" t="str">
        <f>'Fish Use'!B77</f>
        <v>Catherine Creek</v>
      </c>
      <c r="C1139" s="16" t="str">
        <f>'Fish Use'!D77</f>
        <v>Steelhead</v>
      </c>
      <c r="D1139" s="16" t="str">
        <f>'Fish Use'!E77</f>
        <v>Winter Rearing</v>
      </c>
      <c r="E1139" s="16" t="str">
        <f>'Vulnerability Mapped'!C146</f>
        <v>Predation</v>
      </c>
      <c r="F1139" s="18">
        <f>'Fish Use'!F77</f>
        <v>0.2235</v>
      </c>
      <c r="G1139" s="18">
        <f>Population!D7</f>
        <v>0.25</v>
      </c>
      <c r="H1139" s="19">
        <f>'Limiting Factors'!C114</f>
        <v>1</v>
      </c>
      <c r="I1139" s="18">
        <f>'Limiting Factors'!D114</f>
        <v>0.1</v>
      </c>
      <c r="J1139" s="17">
        <f>'Vulnerability Mapped'!D146</f>
        <v>9</v>
      </c>
      <c r="K1139" s="17">
        <f>'Vulnerability Mapped'!E146</f>
        <v>9</v>
      </c>
      <c r="L1139" s="18">
        <f>'Vulnerability Mapped'!H146</f>
        <v>0.485714286</v>
      </c>
      <c r="M1139" s="18">
        <f t="shared" si="34"/>
        <v>1.0855714292100001E-2</v>
      </c>
      <c r="N1139" s="18">
        <f t="shared" si="35"/>
        <v>2.7139285730250003E-3</v>
      </c>
    </row>
    <row r="1140" spans="1:14" ht="18" customHeight="1" x14ac:dyDescent="0.2">
      <c r="A1140" s="16" t="str">
        <f>'Fish Use'!A77</f>
        <v>CC8</v>
      </c>
      <c r="B1140" s="16" t="str">
        <f>'Fish Use'!B77</f>
        <v>Catherine Creek</v>
      </c>
      <c r="C1140" s="16" t="str">
        <f>'Fish Use'!D77</f>
        <v>Steelhead</v>
      </c>
      <c r="D1140" s="16" t="str">
        <f>'Fish Use'!E77</f>
        <v>Winter Rearing</v>
      </c>
      <c r="E1140" s="16" t="str">
        <f>'Vulnerability Mapped'!C138</f>
        <v>Altered Primary Productivity</v>
      </c>
      <c r="F1140" s="18">
        <f>'Fish Use'!F77</f>
        <v>0.2235</v>
      </c>
      <c r="G1140" s="18">
        <f>Population!D7</f>
        <v>0.25</v>
      </c>
      <c r="H1140" s="19">
        <f>'Limiting Factors'!C115</f>
        <v>1.44</v>
      </c>
      <c r="I1140" s="18">
        <f>'Limiting Factors'!D115</f>
        <v>0.19900000000000001</v>
      </c>
      <c r="J1140" s="17">
        <f>'Vulnerability Mapped'!D138</f>
        <v>8</v>
      </c>
      <c r="K1140" s="17">
        <f>'Vulnerability Mapped'!E138</f>
        <v>8</v>
      </c>
      <c r="L1140" s="18">
        <f>'Vulnerability Mapped'!H138</f>
        <v>0.55000000000000004</v>
      </c>
      <c r="M1140" s="18">
        <f t="shared" si="34"/>
        <v>2.4462075000000003E-2</v>
      </c>
      <c r="N1140" s="18">
        <f t="shared" si="35"/>
        <v>6.1155187500000008E-3</v>
      </c>
    </row>
    <row r="1141" spans="1:14" ht="18" customHeight="1" x14ac:dyDescent="0.2">
      <c r="A1141" s="16" t="str">
        <f>'Fish Use'!A77</f>
        <v>CC8</v>
      </c>
      <c r="B1141" s="16" t="str">
        <f>'Fish Use'!B77</f>
        <v>Catherine Creek</v>
      </c>
      <c r="C1141" s="16" t="str">
        <f>'Fish Use'!D77</f>
        <v>Steelhead</v>
      </c>
      <c r="D1141" s="16" t="str">
        <f>'Fish Use'!E77</f>
        <v>Winter Rearing</v>
      </c>
      <c r="E1141" s="16" t="str">
        <f>'Vulnerability Mapped'!C145</f>
        <v>Non-Native Species Interactions and Competition</v>
      </c>
      <c r="F1141" s="18">
        <f>'Fish Use'!F77</f>
        <v>0.2235</v>
      </c>
      <c r="G1141" s="18">
        <f>Population!D7</f>
        <v>0.25</v>
      </c>
      <c r="H1141" s="19">
        <f>'Limiting Factors'!C116</f>
        <v>1.26</v>
      </c>
      <c r="I1141" s="18">
        <f>'Limiting Factors'!D116</f>
        <v>0.1585</v>
      </c>
      <c r="J1141" s="17">
        <f>'Vulnerability Mapped'!D145</f>
        <v>11</v>
      </c>
      <c r="K1141" s="17">
        <f>'Vulnerability Mapped'!E145</f>
        <v>11</v>
      </c>
      <c r="L1141" s="18">
        <f>'Vulnerability Mapped'!H145</f>
        <v>0.35714285699999998</v>
      </c>
      <c r="M1141" s="18">
        <f t="shared" si="34"/>
        <v>1.2651696423510748E-2</v>
      </c>
      <c r="N1141" s="18">
        <f t="shared" si="35"/>
        <v>3.1629241058776869E-3</v>
      </c>
    </row>
    <row r="1142" spans="1:14" ht="18" customHeight="1" x14ac:dyDescent="0.2">
      <c r="A1142" s="16" t="str">
        <f>'Fish Use'!A78</f>
        <v>CC8</v>
      </c>
      <c r="B1142" s="16" t="str">
        <f>'Fish Use'!B78</f>
        <v>Catherine Creek</v>
      </c>
      <c r="C1142" s="16" t="str">
        <f>'Fish Use'!D78</f>
        <v>Steelhead</v>
      </c>
      <c r="D1142" s="16" t="str">
        <f>'Fish Use'!E78</f>
        <v>Summer Rearing</v>
      </c>
      <c r="E1142" s="16" t="str">
        <f>'Vulnerability Mapped'!C124</f>
        <v>Anthropogenic Barriers</v>
      </c>
      <c r="F1142" s="18">
        <f>'Fish Use'!F78</f>
        <v>0.2235</v>
      </c>
      <c r="G1142" s="18">
        <f>Population!D5</f>
        <v>0.25</v>
      </c>
      <c r="H1142" s="19">
        <f>'Limiting Factors'!C113</f>
        <v>1</v>
      </c>
      <c r="I1142" s="18">
        <f>'Limiting Factors'!D113</f>
        <v>0.1</v>
      </c>
      <c r="J1142" s="17">
        <f>'Vulnerability Mapped'!D124</f>
        <v>2</v>
      </c>
      <c r="K1142" s="17">
        <f>'Vulnerability Mapped'!E124</f>
        <v>2</v>
      </c>
      <c r="L1142" s="18">
        <f>'Vulnerability Mapped'!H124</f>
        <v>0.93571428599999995</v>
      </c>
      <c r="M1142" s="18">
        <f t="shared" si="34"/>
        <v>2.09132142921E-2</v>
      </c>
      <c r="N1142" s="18">
        <f t="shared" si="35"/>
        <v>5.228303573025E-3</v>
      </c>
    </row>
    <row r="1143" spans="1:14" ht="18" customHeight="1" x14ac:dyDescent="0.2">
      <c r="A1143" s="16" t="str">
        <f>'Fish Use'!A78</f>
        <v>CC8</v>
      </c>
      <c r="B1143" s="16" t="str">
        <f>'Fish Use'!B78</f>
        <v>Catherine Creek</v>
      </c>
      <c r="C1143" s="16" t="str">
        <f>'Fish Use'!D78</f>
        <v>Steelhead</v>
      </c>
      <c r="D1143" s="16" t="str">
        <f>'Fish Use'!E78</f>
        <v>Summer Rearing</v>
      </c>
      <c r="E1143" s="16" t="str">
        <f>'Vulnerability Mapped'!C132</f>
        <v>Riparian Condition</v>
      </c>
      <c r="F1143" s="18">
        <f>'Fish Use'!F78</f>
        <v>0.2235</v>
      </c>
      <c r="G1143" s="18">
        <f>Population!D5</f>
        <v>0.25</v>
      </c>
      <c r="H1143" s="19">
        <f>'Limiting Factors'!C107</f>
        <v>1.89</v>
      </c>
      <c r="I1143" s="18">
        <f>'Limiting Factors'!D107</f>
        <v>0.30025000000000002</v>
      </c>
      <c r="J1143" s="17">
        <f>'Vulnerability Mapped'!D132</f>
        <v>10</v>
      </c>
      <c r="K1143" s="17">
        <f>'Vulnerability Mapped'!E132</f>
        <v>10</v>
      </c>
      <c r="L1143" s="18">
        <f>'Vulnerability Mapped'!H132</f>
        <v>0.42142857099999997</v>
      </c>
      <c r="M1143" s="18">
        <f t="shared" si="34"/>
        <v>2.8280333006954626E-2</v>
      </c>
      <c r="N1143" s="18">
        <f t="shared" si="35"/>
        <v>7.0700832517386564E-3</v>
      </c>
    </row>
    <row r="1144" spans="1:14" ht="18" customHeight="1" x14ac:dyDescent="0.2">
      <c r="A1144" s="16" t="str">
        <f>'Fish Use'!A78</f>
        <v>CC8</v>
      </c>
      <c r="B1144" s="16" t="str">
        <f>'Fish Use'!B78</f>
        <v>Catherine Creek</v>
      </c>
      <c r="C1144" s="16" t="str">
        <f>'Fish Use'!D78</f>
        <v>Steelhead</v>
      </c>
      <c r="D1144" s="16" t="str">
        <f>'Fish Use'!E78</f>
        <v>Summer Rearing</v>
      </c>
      <c r="E1144" s="16" t="str">
        <f>'Vulnerability Mapped'!C128</f>
        <v>Floodplain Condition</v>
      </c>
      <c r="F1144" s="18">
        <f>'Fish Use'!F78</f>
        <v>0.2235</v>
      </c>
      <c r="G1144" s="18">
        <f>Population!D5</f>
        <v>0.25</v>
      </c>
      <c r="H1144" s="19">
        <f>'Limiting Factors'!C108</f>
        <v>1.89</v>
      </c>
      <c r="I1144" s="18">
        <f>'Limiting Factors'!D108</f>
        <v>0.30025000000000002</v>
      </c>
      <c r="J1144" s="17">
        <f>'Vulnerability Mapped'!D128</f>
        <v>11</v>
      </c>
      <c r="K1144" s="17">
        <f>'Vulnerability Mapped'!E128</f>
        <v>11</v>
      </c>
      <c r="L1144" s="18">
        <f>'Vulnerability Mapped'!H128</f>
        <v>0.35714285699999998</v>
      </c>
      <c r="M1144" s="18">
        <f t="shared" si="34"/>
        <v>2.3966383918984879E-2</v>
      </c>
      <c r="N1144" s="18">
        <f t="shared" si="35"/>
        <v>5.9915959797462197E-3</v>
      </c>
    </row>
    <row r="1145" spans="1:14" ht="18" customHeight="1" x14ac:dyDescent="0.2">
      <c r="A1145" s="16" t="str">
        <f>'Fish Use'!A78</f>
        <v>CC8</v>
      </c>
      <c r="B1145" s="16" t="str">
        <f>'Fish Use'!B78</f>
        <v>Catherine Creek</v>
      </c>
      <c r="C1145" s="16" t="str">
        <f>'Fish Use'!D78</f>
        <v>Steelhead</v>
      </c>
      <c r="D1145" s="16" t="str">
        <f>'Fish Use'!E78</f>
        <v>Summer Rearing</v>
      </c>
      <c r="E1145" s="16" t="str">
        <f>'Vulnerability Mapped'!C133</f>
        <v>Side Channel and Wetland Habitat</v>
      </c>
      <c r="F1145" s="18">
        <f>'Fish Use'!F78</f>
        <v>0.2235</v>
      </c>
      <c r="G1145" s="18">
        <f>Population!D5</f>
        <v>0.25</v>
      </c>
      <c r="H1145" s="19">
        <f>'Limiting Factors'!C109</f>
        <v>1.89</v>
      </c>
      <c r="I1145" s="18">
        <f>'Limiting Factors'!D109</f>
        <v>0.30025000000000002</v>
      </c>
      <c r="J1145" s="17">
        <f>'Vulnerability Mapped'!D133</f>
        <v>4</v>
      </c>
      <c r="K1145" s="17">
        <f>'Vulnerability Mapped'!E133</f>
        <v>4</v>
      </c>
      <c r="L1145" s="18">
        <f>'Vulnerability Mapped'!H133</f>
        <v>0.80714285699999999</v>
      </c>
      <c r="M1145" s="18">
        <f t="shared" si="34"/>
        <v>5.4164027668984885E-2</v>
      </c>
      <c r="N1145" s="18">
        <f t="shared" si="35"/>
        <v>1.3541006917246221E-2</v>
      </c>
    </row>
    <row r="1146" spans="1:14" ht="18" customHeight="1" x14ac:dyDescent="0.2">
      <c r="A1146" s="16" t="str">
        <f>'Fish Use'!A78</f>
        <v>CC8</v>
      </c>
      <c r="B1146" s="16" t="str">
        <f>'Fish Use'!B78</f>
        <v>Catherine Creek</v>
      </c>
      <c r="C1146" s="16" t="str">
        <f>'Fish Use'!D78</f>
        <v>Steelhead</v>
      </c>
      <c r="D1146" s="16" t="str">
        <f>'Fish Use'!E78</f>
        <v>Summer Rearing</v>
      </c>
      <c r="E1146" s="16" t="str">
        <f>'Vulnerability Mapped'!C125</f>
        <v>Channel and Habitat Structure</v>
      </c>
      <c r="F1146" s="18">
        <f>'Fish Use'!F78</f>
        <v>0.2235</v>
      </c>
      <c r="G1146" s="18">
        <f>Population!D5</f>
        <v>0.25</v>
      </c>
      <c r="H1146" s="19">
        <f>'Limiting Factors'!C110</f>
        <v>1.74</v>
      </c>
      <c r="I1146" s="18">
        <f>'Limiting Factors'!D110</f>
        <v>0.26650000000000001</v>
      </c>
      <c r="J1146" s="17">
        <f>'Vulnerability Mapped'!D125</f>
        <v>3</v>
      </c>
      <c r="K1146" s="17">
        <f>'Vulnerability Mapped'!E125</f>
        <v>3</v>
      </c>
      <c r="L1146" s="18">
        <f>'Vulnerability Mapped'!H125</f>
        <v>0.87142857100000004</v>
      </c>
      <c r="M1146" s="18">
        <f t="shared" si="34"/>
        <v>5.1904682117330257E-2</v>
      </c>
      <c r="N1146" s="18">
        <f t="shared" si="35"/>
        <v>1.2976170529332564E-2</v>
      </c>
    </row>
    <row r="1147" spans="1:14" ht="18" customHeight="1" x14ac:dyDescent="0.2">
      <c r="A1147" s="16" t="str">
        <f>'Fish Use'!A78</f>
        <v>CC8</v>
      </c>
      <c r="B1147" s="16" t="str">
        <f>'Fish Use'!B78</f>
        <v>Catherine Creek</v>
      </c>
      <c r="C1147" s="16" t="str">
        <f>'Fish Use'!D78</f>
        <v>Steelhead</v>
      </c>
      <c r="D1147" s="16" t="str">
        <f>'Fish Use'!E78</f>
        <v>Summer Rearing</v>
      </c>
      <c r="E1147" s="16" t="str">
        <f>'Vulnerability Mapped'!C127</f>
        <v>Decreased Water Quantity</v>
      </c>
      <c r="F1147" s="18">
        <f>'Fish Use'!F78</f>
        <v>0.2235</v>
      </c>
      <c r="G1147" s="18">
        <f>Population!D5</f>
        <v>0.25</v>
      </c>
      <c r="H1147" s="19">
        <f>'Limiting Factors'!C117</f>
        <v>1.59</v>
      </c>
      <c r="I1147" s="18">
        <f>'Limiting Factors'!D117</f>
        <v>0.23275000000000001</v>
      </c>
      <c r="J1147" s="17">
        <f>'Vulnerability Mapped'!D127</f>
        <v>5</v>
      </c>
      <c r="K1147" s="17">
        <f>'Vulnerability Mapped'!E127</f>
        <v>5</v>
      </c>
      <c r="L1147" s="18">
        <f>'Vulnerability Mapped'!H127</f>
        <v>0.74285714300000005</v>
      </c>
      <c r="M1147" s="18">
        <f t="shared" si="34"/>
        <v>3.8643150007431383E-2</v>
      </c>
      <c r="N1147" s="18">
        <f t="shared" si="35"/>
        <v>9.6607875018578458E-3</v>
      </c>
    </row>
    <row r="1148" spans="1:14" ht="18" customHeight="1" x14ac:dyDescent="0.2">
      <c r="A1148" s="16" t="str">
        <f>'Fish Use'!A78</f>
        <v>CC8</v>
      </c>
      <c r="B1148" s="16" t="str">
        <f>'Fish Use'!B78</f>
        <v>Catherine Creek</v>
      </c>
      <c r="C1148" s="16" t="str">
        <f>'Fish Use'!D78</f>
        <v>Steelhead</v>
      </c>
      <c r="D1148" s="16" t="str">
        <f>'Fish Use'!E78</f>
        <v>Summer Rearing</v>
      </c>
      <c r="E1148" s="16" t="str">
        <f>'Vulnerability Mapped'!C122</f>
        <v>Altered Flow Timing</v>
      </c>
      <c r="F1148" s="18">
        <f>'Fish Use'!F78</f>
        <v>0.2235</v>
      </c>
      <c r="G1148" s="18">
        <f>Population!D5</f>
        <v>0.25</v>
      </c>
      <c r="H1148" s="19">
        <f>'Limiting Factors'!C118</f>
        <v>2.52</v>
      </c>
      <c r="I1148" s="18">
        <f>'Limiting Factors'!D118</f>
        <v>0.442</v>
      </c>
      <c r="J1148" s="17">
        <f>'Vulnerability Mapped'!D122</f>
        <v>7</v>
      </c>
      <c r="K1148" s="17">
        <f>'Vulnerability Mapped'!E122</f>
        <v>7</v>
      </c>
      <c r="L1148" s="18">
        <f>'Vulnerability Mapped'!H122</f>
        <v>0.61428571399999998</v>
      </c>
      <c r="M1148" s="18">
        <f t="shared" si="34"/>
        <v>6.0683442828918001E-2</v>
      </c>
      <c r="N1148" s="18">
        <f t="shared" si="35"/>
        <v>1.51708607072295E-2</v>
      </c>
    </row>
    <row r="1149" spans="1:14" ht="18" customHeight="1" x14ac:dyDescent="0.2">
      <c r="A1149" s="16" t="str">
        <f>'Fish Use'!A78</f>
        <v>CC8</v>
      </c>
      <c r="B1149" s="16" t="str">
        <f>'Fish Use'!B78</f>
        <v>Catherine Creek</v>
      </c>
      <c r="C1149" s="16" t="str">
        <f>'Fish Use'!D78</f>
        <v>Steelhead</v>
      </c>
      <c r="D1149" s="16" t="str">
        <f>'Fish Use'!E78</f>
        <v>Summer Rearing</v>
      </c>
      <c r="E1149" s="16" t="str">
        <f>'Vulnerability Mapped'!C126</f>
        <v>Decreased Sediment Quantity</v>
      </c>
      <c r="F1149" s="18">
        <f>'Fish Use'!F78</f>
        <v>0.2235</v>
      </c>
      <c r="G1149" s="18">
        <f>Population!D5</f>
        <v>0.25</v>
      </c>
      <c r="H1149" s="19">
        <f>'Limiting Factors'!C111</f>
        <v>1.97</v>
      </c>
      <c r="I1149" s="18">
        <f>'Limiting Factors'!D111</f>
        <v>0.31824999999999998</v>
      </c>
      <c r="J1149" s="17">
        <f>'Vulnerability Mapped'!D126</f>
        <v>13</v>
      </c>
      <c r="K1149" s="17">
        <f>'Vulnerability Mapped'!E126</f>
        <v>13</v>
      </c>
      <c r="L1149" s="18">
        <f>'Vulnerability Mapped'!H126</f>
        <v>0.22857142899999999</v>
      </c>
      <c r="M1149" s="18">
        <f t="shared" si="34"/>
        <v>1.6258028601912375E-2</v>
      </c>
      <c r="N1149" s="18">
        <f t="shared" si="35"/>
        <v>4.0645071504780937E-3</v>
      </c>
    </row>
    <row r="1150" spans="1:14" ht="18" customHeight="1" x14ac:dyDescent="0.2">
      <c r="A1150" s="16" t="str">
        <f>'Fish Use'!A78</f>
        <v>CC8</v>
      </c>
      <c r="B1150" s="16" t="str">
        <f>'Fish Use'!B78</f>
        <v>Catherine Creek</v>
      </c>
      <c r="C1150" s="16" t="str">
        <f>'Fish Use'!D78</f>
        <v>Steelhead</v>
      </c>
      <c r="D1150" s="16" t="str">
        <f>'Fish Use'!E78</f>
        <v>Summer Rearing</v>
      </c>
      <c r="E1150" s="16" t="str">
        <f>'Vulnerability Mapped'!C129</f>
        <v>Increased Sediment Quantity</v>
      </c>
      <c r="F1150" s="18">
        <f>'Fish Use'!F78</f>
        <v>0.2235</v>
      </c>
      <c r="G1150" s="18">
        <f>Population!D5</f>
        <v>0.25</v>
      </c>
      <c r="H1150" s="19">
        <f>'Limiting Factors'!C112</f>
        <v>1.78</v>
      </c>
      <c r="I1150" s="18">
        <f>'Limiting Factors'!D112</f>
        <v>0.27550000000000002</v>
      </c>
      <c r="J1150" s="17">
        <f>'Vulnerability Mapped'!D129</f>
        <v>14</v>
      </c>
      <c r="K1150" s="17">
        <f>'Vulnerability Mapped'!E129</f>
        <v>14</v>
      </c>
      <c r="L1150" s="18">
        <f>'Vulnerability Mapped'!H129</f>
        <v>0.164285714</v>
      </c>
      <c r="M1150" s="18">
        <f t="shared" si="34"/>
        <v>1.01157696252645E-2</v>
      </c>
      <c r="N1150" s="18">
        <f t="shared" si="35"/>
        <v>2.528942406316125E-3</v>
      </c>
    </row>
    <row r="1151" spans="1:14" ht="18" customHeight="1" x14ac:dyDescent="0.2">
      <c r="A1151" s="16" t="str">
        <f>'Fish Use'!A78</f>
        <v>CC8</v>
      </c>
      <c r="B1151" s="16" t="str">
        <f>'Fish Use'!B78</f>
        <v>Catherine Creek</v>
      </c>
      <c r="C1151" s="16" t="str">
        <f>'Fish Use'!D78</f>
        <v>Steelhead</v>
      </c>
      <c r="D1151" s="16" t="str">
        <f>'Fish Use'!E78</f>
        <v>Summer Rearing</v>
      </c>
      <c r="E1151" s="16" t="str">
        <f>'Vulnerability Mapped'!C134</f>
        <v>Summer Water Temperature</v>
      </c>
      <c r="F1151" s="18">
        <f>'Fish Use'!F78</f>
        <v>0.2235</v>
      </c>
      <c r="G1151" s="18">
        <f>Population!D5</f>
        <v>0.25</v>
      </c>
      <c r="H1151" s="19">
        <f>'Limiting Factors'!C119</f>
        <v>2</v>
      </c>
      <c r="I1151" s="18">
        <f>'Limiting Factors'!D119</f>
        <v>0.32500000000000001</v>
      </c>
      <c r="J1151" s="17">
        <f>'Vulnerability Mapped'!D134</f>
        <v>1</v>
      </c>
      <c r="K1151" s="17">
        <f>'Vulnerability Mapped'!E134</f>
        <v>1</v>
      </c>
      <c r="L1151" s="18">
        <f>'Vulnerability Mapped'!H134</f>
        <v>1</v>
      </c>
      <c r="M1151" s="18">
        <f t="shared" si="34"/>
        <v>7.2637500000000008E-2</v>
      </c>
      <c r="N1151" s="18">
        <f t="shared" si="35"/>
        <v>1.8159375000000002E-2</v>
      </c>
    </row>
    <row r="1152" spans="1:14" ht="18" customHeight="1" x14ac:dyDescent="0.2">
      <c r="A1152" s="16" t="str">
        <f>'Fish Use'!A78</f>
        <v>CC8</v>
      </c>
      <c r="B1152" s="16" t="str">
        <f>'Fish Use'!B78</f>
        <v>Catherine Creek</v>
      </c>
      <c r="C1152" s="16" t="str">
        <f>'Fish Use'!D78</f>
        <v>Steelhead</v>
      </c>
      <c r="D1152" s="16" t="str">
        <f>'Fish Use'!E78</f>
        <v>Summer Rearing</v>
      </c>
      <c r="E1152" s="16" t="str">
        <f>'Vulnerability Mapped'!C136</f>
        <v>Winter Water Temperature</v>
      </c>
      <c r="F1152" s="18">
        <f>'Fish Use'!F78</f>
        <v>0.2235</v>
      </c>
      <c r="G1152" s="18">
        <f>Population!D5</f>
        <v>0.25</v>
      </c>
      <c r="H1152" s="19">
        <f>'Limiting Factors'!C120</f>
        <v>1.59</v>
      </c>
      <c r="I1152" s="18">
        <f>'Limiting Factors'!D120</f>
        <v>0.23275000000000001</v>
      </c>
      <c r="J1152" s="17">
        <f>'Vulnerability Mapped'!D136</f>
        <v>15</v>
      </c>
      <c r="K1152" s="17">
        <f>'Vulnerability Mapped'!E136</f>
        <v>15</v>
      </c>
      <c r="L1152" s="18">
        <f>'Vulnerability Mapped'!H136</f>
        <v>0.1</v>
      </c>
      <c r="M1152" s="18">
        <f t="shared" si="34"/>
        <v>5.2019625000000007E-3</v>
      </c>
      <c r="N1152" s="18">
        <f t="shared" si="35"/>
        <v>1.3004906250000002E-3</v>
      </c>
    </row>
    <row r="1153" spans="1:14" ht="18" customHeight="1" x14ac:dyDescent="0.2">
      <c r="A1153" s="16" t="str">
        <f>'Fish Use'!A78</f>
        <v>CC8</v>
      </c>
      <c r="B1153" s="16" t="str">
        <f>'Fish Use'!B78</f>
        <v>Catherine Creek</v>
      </c>
      <c r="C1153" s="16" t="str">
        <f>'Fish Use'!D78</f>
        <v>Steelhead</v>
      </c>
      <c r="D1153" s="16" t="str">
        <f>'Fish Use'!E78</f>
        <v>Summer Rearing</v>
      </c>
      <c r="E1153" s="16" t="str">
        <f>'Vulnerability Mapped'!C135</f>
        <v>Water Quality</v>
      </c>
      <c r="F1153" s="18">
        <f>'Fish Use'!F78</f>
        <v>0.2235</v>
      </c>
      <c r="G1153" s="18">
        <f>Population!D5</f>
        <v>0.25</v>
      </c>
      <c r="H1153" s="19">
        <f>'Limiting Factors'!C121</f>
        <v>2</v>
      </c>
      <c r="I1153" s="18">
        <f>'Limiting Factors'!D121</f>
        <v>0.32500000000000001</v>
      </c>
      <c r="J1153" s="17">
        <f>'Vulnerability Mapped'!D135</f>
        <v>6</v>
      </c>
      <c r="K1153" s="17">
        <f>'Vulnerability Mapped'!E135</f>
        <v>6</v>
      </c>
      <c r="L1153" s="18">
        <f>'Vulnerability Mapped'!H135</f>
        <v>0.678571429</v>
      </c>
      <c r="M1153" s="18">
        <f t="shared" si="34"/>
        <v>4.9289732173987508E-2</v>
      </c>
      <c r="N1153" s="18">
        <f t="shared" si="35"/>
        <v>1.2322433043496877E-2</v>
      </c>
    </row>
    <row r="1154" spans="1:14" ht="18" customHeight="1" x14ac:dyDescent="0.2">
      <c r="A1154" s="16" t="str">
        <f>'Fish Use'!A78</f>
        <v>CC8</v>
      </c>
      <c r="B1154" s="16" t="str">
        <f>'Fish Use'!B78</f>
        <v>Catherine Creek</v>
      </c>
      <c r="C1154" s="16" t="str">
        <f>'Fish Use'!D78</f>
        <v>Steelhead</v>
      </c>
      <c r="D1154" s="16" t="str">
        <f>'Fish Use'!E78</f>
        <v>Summer Rearing</v>
      </c>
      <c r="E1154" s="16" t="str">
        <f>'Vulnerability Mapped'!C131</f>
        <v>Predation</v>
      </c>
      <c r="F1154" s="18">
        <f>'Fish Use'!F78</f>
        <v>0.2235</v>
      </c>
      <c r="G1154" s="18">
        <f>Population!D5</f>
        <v>0.25</v>
      </c>
      <c r="H1154" s="19">
        <f>'Limiting Factors'!C114</f>
        <v>1</v>
      </c>
      <c r="I1154" s="18">
        <f>'Limiting Factors'!D114</f>
        <v>0.1</v>
      </c>
      <c r="J1154" s="17">
        <f>'Vulnerability Mapped'!D131</f>
        <v>9</v>
      </c>
      <c r="K1154" s="17">
        <f>'Vulnerability Mapped'!E131</f>
        <v>9</v>
      </c>
      <c r="L1154" s="18">
        <f>'Vulnerability Mapped'!H131</f>
        <v>0.485714286</v>
      </c>
      <c r="M1154" s="18">
        <f t="shared" ref="M1154:M1217" si="36">F1154*I1154*L1154</f>
        <v>1.0855714292100001E-2</v>
      </c>
      <c r="N1154" s="18">
        <f t="shared" ref="N1154:N1217" si="37">M1154*G1154</f>
        <v>2.7139285730250003E-3</v>
      </c>
    </row>
    <row r="1155" spans="1:14" ht="18" customHeight="1" x14ac:dyDescent="0.2">
      <c r="A1155" s="16" t="str">
        <f>'Fish Use'!A78</f>
        <v>CC8</v>
      </c>
      <c r="B1155" s="16" t="str">
        <f>'Fish Use'!B78</f>
        <v>Catherine Creek</v>
      </c>
      <c r="C1155" s="16" t="str">
        <f>'Fish Use'!D78</f>
        <v>Steelhead</v>
      </c>
      <c r="D1155" s="16" t="str">
        <f>'Fish Use'!E78</f>
        <v>Summer Rearing</v>
      </c>
      <c r="E1155" s="16" t="str">
        <f>'Vulnerability Mapped'!C123</f>
        <v>Altered Primary Productivity</v>
      </c>
      <c r="F1155" s="18">
        <f>'Fish Use'!F78</f>
        <v>0.2235</v>
      </c>
      <c r="G1155" s="18">
        <f>Population!D5</f>
        <v>0.25</v>
      </c>
      <c r="H1155" s="19">
        <f>'Limiting Factors'!C115</f>
        <v>1.44</v>
      </c>
      <c r="I1155" s="18">
        <f>'Limiting Factors'!D115</f>
        <v>0.19900000000000001</v>
      </c>
      <c r="J1155" s="17">
        <f>'Vulnerability Mapped'!D123</f>
        <v>8</v>
      </c>
      <c r="K1155" s="17">
        <f>'Vulnerability Mapped'!E123</f>
        <v>8</v>
      </c>
      <c r="L1155" s="18">
        <f>'Vulnerability Mapped'!H123</f>
        <v>0.55000000000000004</v>
      </c>
      <c r="M1155" s="18">
        <f t="shared" si="36"/>
        <v>2.4462075000000003E-2</v>
      </c>
      <c r="N1155" s="18">
        <f t="shared" si="37"/>
        <v>6.1155187500000008E-3</v>
      </c>
    </row>
    <row r="1156" spans="1:14" ht="18" customHeight="1" x14ac:dyDescent="0.2">
      <c r="A1156" s="16" t="str">
        <f>'Fish Use'!A78</f>
        <v>CC8</v>
      </c>
      <c r="B1156" s="16" t="str">
        <f>'Fish Use'!B78</f>
        <v>Catherine Creek</v>
      </c>
      <c r="C1156" s="16" t="str">
        <f>'Fish Use'!D78</f>
        <v>Steelhead</v>
      </c>
      <c r="D1156" s="16" t="str">
        <f>'Fish Use'!E78</f>
        <v>Summer Rearing</v>
      </c>
      <c r="E1156" s="16" t="str">
        <f>'Vulnerability Mapped'!C130</f>
        <v>Non-Native Species Interactions and Competition</v>
      </c>
      <c r="F1156" s="18">
        <f>'Fish Use'!F78</f>
        <v>0.2235</v>
      </c>
      <c r="G1156" s="18">
        <f>Population!D5</f>
        <v>0.25</v>
      </c>
      <c r="H1156" s="19">
        <f>'Limiting Factors'!C116</f>
        <v>1.26</v>
      </c>
      <c r="I1156" s="18">
        <f>'Limiting Factors'!D116</f>
        <v>0.1585</v>
      </c>
      <c r="J1156" s="17">
        <f>'Vulnerability Mapped'!D130</f>
        <v>12</v>
      </c>
      <c r="K1156" s="17">
        <f>'Vulnerability Mapped'!E130</f>
        <v>12</v>
      </c>
      <c r="L1156" s="18">
        <f>'Vulnerability Mapped'!H130</f>
        <v>0.29285714299999999</v>
      </c>
      <c r="M1156" s="18">
        <f t="shared" si="36"/>
        <v>1.0374391076489249E-2</v>
      </c>
      <c r="N1156" s="18">
        <f t="shared" si="37"/>
        <v>2.5935977691223123E-3</v>
      </c>
    </row>
    <row r="1157" spans="1:14" ht="18" customHeight="1" x14ac:dyDescent="0.2">
      <c r="A1157" s="16" t="str">
        <f>'Fish Use'!A79</f>
        <v>CC8</v>
      </c>
      <c r="B1157" s="16" t="str">
        <f>'Fish Use'!B79</f>
        <v>Catherine Creek</v>
      </c>
      <c r="C1157" s="16" t="str">
        <f>'Fish Use'!D79</f>
        <v>Steelhead</v>
      </c>
      <c r="D1157" s="16" t="str">
        <f>'Fish Use'!E79</f>
        <v>Migration</v>
      </c>
      <c r="E1157" s="16" t="str">
        <f>'Vulnerability Mapped'!C94</f>
        <v>Anthropogenic Barriers</v>
      </c>
      <c r="F1157" s="18">
        <f>'Fish Use'!F79</f>
        <v>0.2235</v>
      </c>
      <c r="G1157" s="18">
        <f>Population!D9</f>
        <v>0.25</v>
      </c>
      <c r="H1157" s="19">
        <f>'Limiting Factors'!C113</f>
        <v>1</v>
      </c>
      <c r="I1157" s="18">
        <f>'Limiting Factors'!D113</f>
        <v>0.1</v>
      </c>
      <c r="J1157" s="17">
        <f>'Vulnerability Mapped'!D94</f>
        <v>1</v>
      </c>
      <c r="K1157" s="17">
        <f>'Vulnerability Mapped'!E94</f>
        <v>2</v>
      </c>
      <c r="L1157" s="18">
        <f>'Vulnerability Mapped'!H94</f>
        <v>1</v>
      </c>
      <c r="M1157" s="18">
        <f t="shared" si="36"/>
        <v>2.2350000000000002E-2</v>
      </c>
      <c r="N1157" s="18">
        <f t="shared" si="37"/>
        <v>5.5875000000000005E-3</v>
      </c>
    </row>
    <row r="1158" spans="1:14" ht="18" customHeight="1" x14ac:dyDescent="0.2">
      <c r="A1158" s="16" t="str">
        <f>'Fish Use'!A79</f>
        <v>CC8</v>
      </c>
      <c r="B1158" s="16" t="str">
        <f>'Fish Use'!B79</f>
        <v>Catherine Creek</v>
      </c>
      <c r="C1158" s="16" t="str">
        <f>'Fish Use'!D79</f>
        <v>Steelhead</v>
      </c>
      <c r="D1158" s="16" t="str">
        <f>'Fish Use'!E79</f>
        <v>Migration</v>
      </c>
      <c r="E1158" s="16" t="str">
        <f>'Vulnerability Mapped'!C102</f>
        <v>Riparian Condition</v>
      </c>
      <c r="F1158" s="18">
        <f>'Fish Use'!F79</f>
        <v>0.2235</v>
      </c>
      <c r="G1158" s="18">
        <f>Population!D9</f>
        <v>0.25</v>
      </c>
      <c r="H1158" s="19">
        <f>'Limiting Factors'!C107</f>
        <v>1.89</v>
      </c>
      <c r="I1158" s="18">
        <f>'Limiting Factors'!D107</f>
        <v>0.30025000000000002</v>
      </c>
      <c r="J1158" s="17">
        <f>'Vulnerability Mapped'!D102</f>
        <v>7</v>
      </c>
      <c r="K1158" s="17">
        <f>'Vulnerability Mapped'!E102</f>
        <v>9</v>
      </c>
      <c r="L1158" s="18">
        <f>'Vulnerability Mapped'!H102</f>
        <v>0.61428571399999998</v>
      </c>
      <c r="M1158" s="18">
        <f t="shared" si="36"/>
        <v>4.1222180337969754E-2</v>
      </c>
      <c r="N1158" s="18">
        <f t="shared" si="37"/>
        <v>1.0305545084492438E-2</v>
      </c>
    </row>
    <row r="1159" spans="1:14" ht="18" customHeight="1" x14ac:dyDescent="0.2">
      <c r="A1159" s="16" t="str">
        <f>'Fish Use'!A79</f>
        <v>CC8</v>
      </c>
      <c r="B1159" s="16" t="str">
        <f>'Fish Use'!B79</f>
        <v>Catherine Creek</v>
      </c>
      <c r="C1159" s="16" t="str">
        <f>'Fish Use'!D79</f>
        <v>Steelhead</v>
      </c>
      <c r="D1159" s="16" t="str">
        <f>'Fish Use'!E79</f>
        <v>Migration</v>
      </c>
      <c r="E1159" s="16" t="str">
        <f>'Vulnerability Mapped'!C98</f>
        <v>Floodplain Condition</v>
      </c>
      <c r="F1159" s="18">
        <f>'Fish Use'!F79</f>
        <v>0.2235</v>
      </c>
      <c r="G1159" s="18">
        <f>Population!D9</f>
        <v>0.25</v>
      </c>
      <c r="H1159" s="19">
        <f>'Limiting Factors'!C108</f>
        <v>1.89</v>
      </c>
      <c r="I1159" s="18">
        <f>'Limiting Factors'!D108</f>
        <v>0.30025000000000002</v>
      </c>
      <c r="J1159" s="17">
        <f>'Vulnerability Mapped'!D98</f>
        <v>6</v>
      </c>
      <c r="K1159" s="17">
        <f>'Vulnerability Mapped'!E98</f>
        <v>7</v>
      </c>
      <c r="L1159" s="18">
        <f>'Vulnerability Mapped'!H98</f>
        <v>0.678571429</v>
      </c>
      <c r="M1159" s="18">
        <f t="shared" si="36"/>
        <v>4.5536129493045384E-2</v>
      </c>
      <c r="N1159" s="18">
        <f t="shared" si="37"/>
        <v>1.1384032373261346E-2</v>
      </c>
    </row>
    <row r="1160" spans="1:14" ht="18" customHeight="1" x14ac:dyDescent="0.2">
      <c r="A1160" s="16" t="str">
        <f>'Fish Use'!A79</f>
        <v>CC8</v>
      </c>
      <c r="B1160" s="16" t="str">
        <f>'Fish Use'!B79</f>
        <v>Catherine Creek</v>
      </c>
      <c r="C1160" s="16" t="str">
        <f>'Fish Use'!D79</f>
        <v>Steelhead</v>
      </c>
      <c r="D1160" s="16" t="str">
        <f>'Fish Use'!E79</f>
        <v>Migration</v>
      </c>
      <c r="E1160" s="16" t="str">
        <f>'Vulnerability Mapped'!C103</f>
        <v>Side Channel and Wetland Habitat</v>
      </c>
      <c r="F1160" s="18">
        <f>'Fish Use'!F79</f>
        <v>0.2235</v>
      </c>
      <c r="G1160" s="18">
        <f>Population!D9</f>
        <v>0.25</v>
      </c>
      <c r="H1160" s="19">
        <f>'Limiting Factors'!C109</f>
        <v>1.89</v>
      </c>
      <c r="I1160" s="18">
        <f>'Limiting Factors'!D109</f>
        <v>0.30025000000000002</v>
      </c>
      <c r="J1160" s="17">
        <f>'Vulnerability Mapped'!D103</f>
        <v>1</v>
      </c>
      <c r="K1160" s="17">
        <f>'Vulnerability Mapped'!E103</f>
        <v>6</v>
      </c>
      <c r="L1160" s="18">
        <f>'Vulnerability Mapped'!H103</f>
        <v>1</v>
      </c>
      <c r="M1160" s="18">
        <f t="shared" si="36"/>
        <v>6.7105875000000009E-2</v>
      </c>
      <c r="N1160" s="18">
        <f t="shared" si="37"/>
        <v>1.6776468750000002E-2</v>
      </c>
    </row>
    <row r="1161" spans="1:14" ht="18" customHeight="1" x14ac:dyDescent="0.2">
      <c r="A1161" s="16" t="str">
        <f>'Fish Use'!A79</f>
        <v>CC8</v>
      </c>
      <c r="B1161" s="16" t="str">
        <f>'Fish Use'!B79</f>
        <v>Catherine Creek</v>
      </c>
      <c r="C1161" s="16" t="str">
        <f>'Fish Use'!D79</f>
        <v>Steelhead</v>
      </c>
      <c r="D1161" s="16" t="str">
        <f>'Fish Use'!E79</f>
        <v>Migration</v>
      </c>
      <c r="E1161" s="16" t="str">
        <f>'Vulnerability Mapped'!C95</f>
        <v>Channel and Habitat Structure</v>
      </c>
      <c r="F1161" s="18">
        <f>'Fish Use'!F79</f>
        <v>0.2235</v>
      </c>
      <c r="G1161" s="18">
        <f>Population!D9</f>
        <v>0.25</v>
      </c>
      <c r="H1161" s="19">
        <f>'Limiting Factors'!C110</f>
        <v>1.74</v>
      </c>
      <c r="I1161" s="18">
        <f>'Limiting Factors'!D110</f>
        <v>0.26650000000000001</v>
      </c>
      <c r="J1161" s="17">
        <f>'Vulnerability Mapped'!D95</f>
        <v>5</v>
      </c>
      <c r="K1161" s="17">
        <f>'Vulnerability Mapped'!E95</f>
        <v>8</v>
      </c>
      <c r="L1161" s="18">
        <f>'Vulnerability Mapped'!H95</f>
        <v>0.74285714300000005</v>
      </c>
      <c r="M1161" s="18">
        <f t="shared" si="36"/>
        <v>4.4246614294223253E-2</v>
      </c>
      <c r="N1161" s="18">
        <f t="shared" si="37"/>
        <v>1.1061653573555813E-2</v>
      </c>
    </row>
    <row r="1162" spans="1:14" ht="18" customHeight="1" x14ac:dyDescent="0.2">
      <c r="A1162" s="16" t="str">
        <f>'Fish Use'!A79</f>
        <v>CC8</v>
      </c>
      <c r="B1162" s="16" t="str">
        <f>'Fish Use'!B79</f>
        <v>Catherine Creek</v>
      </c>
      <c r="C1162" s="16" t="str">
        <f>'Fish Use'!D79</f>
        <v>Steelhead</v>
      </c>
      <c r="D1162" s="16" t="str">
        <f>'Fish Use'!E79</f>
        <v>Migration</v>
      </c>
      <c r="E1162" s="16" t="str">
        <f>'Vulnerability Mapped'!C97</f>
        <v>Decreased Water Quantity</v>
      </c>
      <c r="F1162" s="18">
        <f>'Fish Use'!F79</f>
        <v>0.2235</v>
      </c>
      <c r="G1162" s="18">
        <f>Population!D9</f>
        <v>0.25</v>
      </c>
      <c r="H1162" s="19">
        <f>'Limiting Factors'!C117</f>
        <v>1.59</v>
      </c>
      <c r="I1162" s="18">
        <f>'Limiting Factors'!D117</f>
        <v>0.23275000000000001</v>
      </c>
      <c r="J1162" s="17">
        <f>'Vulnerability Mapped'!D97</f>
        <v>3</v>
      </c>
      <c r="K1162" s="17">
        <f>'Vulnerability Mapped'!E97</f>
        <v>3</v>
      </c>
      <c r="L1162" s="18">
        <f>'Vulnerability Mapped'!H97</f>
        <v>0.87142857100000004</v>
      </c>
      <c r="M1162" s="18">
        <f t="shared" si="36"/>
        <v>4.5331387477705883E-2</v>
      </c>
      <c r="N1162" s="18">
        <f t="shared" si="37"/>
        <v>1.1332846869426471E-2</v>
      </c>
    </row>
    <row r="1163" spans="1:14" ht="18" customHeight="1" x14ac:dyDescent="0.2">
      <c r="A1163" s="16" t="str">
        <f>'Fish Use'!A79</f>
        <v>CC8</v>
      </c>
      <c r="B1163" s="16" t="str">
        <f>'Fish Use'!B79</f>
        <v>Catherine Creek</v>
      </c>
      <c r="C1163" s="16" t="str">
        <f>'Fish Use'!D79</f>
        <v>Steelhead</v>
      </c>
      <c r="D1163" s="16" t="str">
        <f>'Fish Use'!E79</f>
        <v>Migration</v>
      </c>
      <c r="E1163" s="16" t="str">
        <f>'Vulnerability Mapped'!C92</f>
        <v>Altered Flow Timing</v>
      </c>
      <c r="F1163" s="18">
        <f>'Fish Use'!F79</f>
        <v>0.2235</v>
      </c>
      <c r="G1163" s="18">
        <f>Population!D9</f>
        <v>0.25</v>
      </c>
      <c r="H1163" s="19">
        <f>'Limiting Factors'!C118</f>
        <v>2.52</v>
      </c>
      <c r="I1163" s="18">
        <f>'Limiting Factors'!D118</f>
        <v>0.442</v>
      </c>
      <c r="J1163" s="17">
        <f>'Vulnerability Mapped'!D92</f>
        <v>4</v>
      </c>
      <c r="K1163" s="17">
        <f>'Vulnerability Mapped'!E92</f>
        <v>4</v>
      </c>
      <c r="L1163" s="18">
        <f>'Vulnerability Mapped'!H92</f>
        <v>0.80714285699999999</v>
      </c>
      <c r="M1163" s="18">
        <f t="shared" si="36"/>
        <v>7.9735221414459004E-2</v>
      </c>
      <c r="N1163" s="18">
        <f t="shared" si="37"/>
        <v>1.9933805353614751E-2</v>
      </c>
    </row>
    <row r="1164" spans="1:14" ht="18" customHeight="1" x14ac:dyDescent="0.2">
      <c r="A1164" s="16" t="str">
        <f>'Fish Use'!A79</f>
        <v>CC8</v>
      </c>
      <c r="B1164" s="16" t="str">
        <f>'Fish Use'!B79</f>
        <v>Catherine Creek</v>
      </c>
      <c r="C1164" s="16" t="str">
        <f>'Fish Use'!D79</f>
        <v>Steelhead</v>
      </c>
      <c r="D1164" s="16" t="str">
        <f>'Fish Use'!E79</f>
        <v>Migration</v>
      </c>
      <c r="E1164" s="16" t="str">
        <f>'Vulnerability Mapped'!C96</f>
        <v>Decreased Sediment Quantity</v>
      </c>
      <c r="F1164" s="18">
        <f>'Fish Use'!F79</f>
        <v>0.2235</v>
      </c>
      <c r="G1164" s="18">
        <f>Population!D9</f>
        <v>0.25</v>
      </c>
      <c r="H1164" s="19">
        <f>'Limiting Factors'!C111</f>
        <v>1.97</v>
      </c>
      <c r="I1164" s="18">
        <f>'Limiting Factors'!D111</f>
        <v>0.31824999999999998</v>
      </c>
      <c r="J1164" s="17">
        <f>'Vulnerability Mapped'!D96</f>
        <v>8</v>
      </c>
      <c r="K1164" s="17">
        <f>'Vulnerability Mapped'!E96</f>
        <v>13</v>
      </c>
      <c r="L1164" s="18">
        <f>'Vulnerability Mapped'!H96</f>
        <v>0.55000000000000004</v>
      </c>
      <c r="M1164" s="18">
        <f t="shared" si="36"/>
        <v>3.9120881250000003E-2</v>
      </c>
      <c r="N1164" s="18">
        <f t="shared" si="37"/>
        <v>9.7802203125000008E-3</v>
      </c>
    </row>
    <row r="1165" spans="1:14" ht="18" customHeight="1" x14ac:dyDescent="0.2">
      <c r="A1165" s="16" t="str">
        <f>'Fish Use'!A79</f>
        <v>CC8</v>
      </c>
      <c r="B1165" s="16" t="str">
        <f>'Fish Use'!B79</f>
        <v>Catherine Creek</v>
      </c>
      <c r="C1165" s="16" t="str">
        <f>'Fish Use'!D79</f>
        <v>Steelhead</v>
      </c>
      <c r="D1165" s="16" t="str">
        <f>'Fish Use'!E79</f>
        <v>Migration</v>
      </c>
      <c r="E1165" s="16" t="str">
        <f>'Vulnerability Mapped'!C99</f>
        <v>Increased Sediment Quantity</v>
      </c>
      <c r="F1165" s="18">
        <f>'Fish Use'!F79</f>
        <v>0.2235</v>
      </c>
      <c r="G1165" s="18">
        <f>Population!D9</f>
        <v>0.25</v>
      </c>
      <c r="H1165" s="19">
        <f>'Limiting Factors'!C112</f>
        <v>1.78</v>
      </c>
      <c r="I1165" s="18">
        <f>'Limiting Factors'!D112</f>
        <v>0.27550000000000002</v>
      </c>
      <c r="J1165" s="17">
        <f>'Vulnerability Mapped'!D99</f>
        <v>9</v>
      </c>
      <c r="K1165" s="17">
        <f>'Vulnerability Mapped'!E99</f>
        <v>14</v>
      </c>
      <c r="L1165" s="18">
        <f>'Vulnerability Mapped'!H99</f>
        <v>0.485714286</v>
      </c>
      <c r="M1165" s="18">
        <f t="shared" si="36"/>
        <v>2.99074928747355E-2</v>
      </c>
      <c r="N1165" s="18">
        <f t="shared" si="37"/>
        <v>7.476873218683875E-3</v>
      </c>
    </row>
    <row r="1166" spans="1:14" ht="18" customHeight="1" x14ac:dyDescent="0.2">
      <c r="A1166" s="16" t="str">
        <f>'Fish Use'!A79</f>
        <v>CC8</v>
      </c>
      <c r="B1166" s="16" t="str">
        <f>'Fish Use'!B79</f>
        <v>Catherine Creek</v>
      </c>
      <c r="C1166" s="16" t="str">
        <f>'Fish Use'!D79</f>
        <v>Steelhead</v>
      </c>
      <c r="D1166" s="16" t="str">
        <f>'Fish Use'!E79</f>
        <v>Migration</v>
      </c>
      <c r="E1166" s="16" t="str">
        <f>'Vulnerability Mapped'!C104</f>
        <v>Summer Water Temperature</v>
      </c>
      <c r="F1166" s="18">
        <f>'Fish Use'!F79</f>
        <v>0.2235</v>
      </c>
      <c r="G1166" s="18">
        <f>Population!D9</f>
        <v>0.25</v>
      </c>
      <c r="H1166" s="19">
        <f>'Limiting Factors'!C119</f>
        <v>2</v>
      </c>
      <c r="I1166" s="18">
        <f>'Limiting Factors'!D119</f>
        <v>0.32500000000000001</v>
      </c>
      <c r="J1166" s="17">
        <f>'Vulnerability Mapped'!D104</f>
        <v>15</v>
      </c>
      <c r="K1166" s="17">
        <f>'Vulnerability Mapped'!E104</f>
        <v>15</v>
      </c>
      <c r="L1166" s="18">
        <f>'Vulnerability Mapped'!H104</f>
        <v>0.1</v>
      </c>
      <c r="M1166" s="18">
        <f t="shared" si="36"/>
        <v>7.2637500000000011E-3</v>
      </c>
      <c r="N1166" s="18">
        <f t="shared" si="37"/>
        <v>1.8159375000000003E-3</v>
      </c>
    </row>
    <row r="1167" spans="1:14" ht="18" customHeight="1" x14ac:dyDescent="0.2">
      <c r="A1167" s="16" t="str">
        <f>'Fish Use'!A79</f>
        <v>CC8</v>
      </c>
      <c r="B1167" s="16" t="str">
        <f>'Fish Use'!B79</f>
        <v>Catherine Creek</v>
      </c>
      <c r="C1167" s="16" t="str">
        <f>'Fish Use'!D79</f>
        <v>Steelhead</v>
      </c>
      <c r="D1167" s="16" t="str">
        <f>'Fish Use'!E79</f>
        <v>Migration</v>
      </c>
      <c r="E1167" s="16" t="str">
        <f>'Vulnerability Mapped'!C106</f>
        <v>Winter Water Temperature</v>
      </c>
      <c r="F1167" s="18">
        <f>'Fish Use'!F79</f>
        <v>0.2235</v>
      </c>
      <c r="G1167" s="18">
        <f>Population!D9</f>
        <v>0.25</v>
      </c>
      <c r="H1167" s="19">
        <f>'Limiting Factors'!C120</f>
        <v>1.59</v>
      </c>
      <c r="I1167" s="18">
        <f>'Limiting Factors'!D120</f>
        <v>0.23275000000000001</v>
      </c>
      <c r="J1167" s="17">
        <f>'Vulnerability Mapped'!D106</f>
        <v>11</v>
      </c>
      <c r="K1167" s="17">
        <f>'Vulnerability Mapped'!E106</f>
        <v>14</v>
      </c>
      <c r="L1167" s="18">
        <f>'Vulnerability Mapped'!H106</f>
        <v>0.35714285699999998</v>
      </c>
      <c r="M1167" s="18">
        <f t="shared" si="36"/>
        <v>1.8578437492568628E-2</v>
      </c>
      <c r="N1167" s="18">
        <f t="shared" si="37"/>
        <v>4.644609373142157E-3</v>
      </c>
    </row>
    <row r="1168" spans="1:14" ht="18" customHeight="1" x14ac:dyDescent="0.2">
      <c r="A1168" s="16" t="str">
        <f>'Fish Use'!A79</f>
        <v>CC8</v>
      </c>
      <c r="B1168" s="16" t="str">
        <f>'Fish Use'!B79</f>
        <v>Catherine Creek</v>
      </c>
      <c r="C1168" s="16" t="str">
        <f>'Fish Use'!D79</f>
        <v>Steelhead</v>
      </c>
      <c r="D1168" s="16" t="str">
        <f>'Fish Use'!E79</f>
        <v>Migration</v>
      </c>
      <c r="E1168" s="16" t="str">
        <f>'Vulnerability Mapped'!C105</f>
        <v>Water Quality</v>
      </c>
      <c r="F1168" s="18">
        <f>'Fish Use'!F79</f>
        <v>0.2235</v>
      </c>
      <c r="G1168" s="18">
        <f>Population!D9</f>
        <v>0.25</v>
      </c>
      <c r="H1168" s="19">
        <f>'Limiting Factors'!C121</f>
        <v>2</v>
      </c>
      <c r="I1168" s="18">
        <f>'Limiting Factors'!D121</f>
        <v>0.32500000000000001</v>
      </c>
      <c r="J1168" s="17">
        <f>'Vulnerability Mapped'!D105</f>
        <v>5</v>
      </c>
      <c r="K1168" s="17">
        <f>'Vulnerability Mapped'!E105</f>
        <v>12</v>
      </c>
      <c r="L1168" s="18">
        <f>'Vulnerability Mapped'!H105</f>
        <v>0.74285714300000005</v>
      </c>
      <c r="M1168" s="18">
        <f t="shared" si="36"/>
        <v>5.3959285724662506E-2</v>
      </c>
      <c r="N1168" s="18">
        <f t="shared" si="37"/>
        <v>1.3489821431165627E-2</v>
      </c>
    </row>
    <row r="1169" spans="1:14" ht="18" customHeight="1" x14ac:dyDescent="0.2">
      <c r="A1169" s="16" t="str">
        <f>'Fish Use'!A79</f>
        <v>CC8</v>
      </c>
      <c r="B1169" s="16" t="str">
        <f>'Fish Use'!B79</f>
        <v>Catherine Creek</v>
      </c>
      <c r="C1169" s="16" t="str">
        <f>'Fish Use'!D79</f>
        <v>Steelhead</v>
      </c>
      <c r="D1169" s="16" t="str">
        <f>'Fish Use'!E79</f>
        <v>Migration</v>
      </c>
      <c r="E1169" s="16" t="str">
        <f>'Vulnerability Mapped'!C101</f>
        <v>Predation</v>
      </c>
      <c r="F1169" s="18">
        <f>'Fish Use'!F79</f>
        <v>0.2235</v>
      </c>
      <c r="G1169" s="18">
        <f>Population!D9</f>
        <v>0.25</v>
      </c>
      <c r="H1169" s="19">
        <f>'Limiting Factors'!C114</f>
        <v>1</v>
      </c>
      <c r="I1169" s="18">
        <f>'Limiting Factors'!D114</f>
        <v>0.1</v>
      </c>
      <c r="J1169" s="17">
        <f>'Vulnerability Mapped'!D101</f>
        <v>2</v>
      </c>
      <c r="K1169" s="17">
        <f>'Vulnerability Mapped'!E101</f>
        <v>13</v>
      </c>
      <c r="L1169" s="18">
        <f>'Vulnerability Mapped'!H101</f>
        <v>0.93571428599999995</v>
      </c>
      <c r="M1169" s="18">
        <f t="shared" si="36"/>
        <v>2.09132142921E-2</v>
      </c>
      <c r="N1169" s="18">
        <f t="shared" si="37"/>
        <v>5.228303573025E-3</v>
      </c>
    </row>
    <row r="1170" spans="1:14" ht="18" customHeight="1" x14ac:dyDescent="0.2">
      <c r="A1170" s="16" t="str">
        <f>'Fish Use'!A79</f>
        <v>CC8</v>
      </c>
      <c r="B1170" s="16" t="str">
        <f>'Fish Use'!B79</f>
        <v>Catherine Creek</v>
      </c>
      <c r="C1170" s="16" t="str">
        <f>'Fish Use'!D79</f>
        <v>Steelhead</v>
      </c>
      <c r="D1170" s="16" t="str">
        <f>'Fish Use'!E79</f>
        <v>Migration</v>
      </c>
      <c r="E1170" s="16" t="str">
        <f>'Vulnerability Mapped'!C93</f>
        <v>Altered Primary Productivity</v>
      </c>
      <c r="F1170" s="18">
        <f>'Fish Use'!F79</f>
        <v>0.2235</v>
      </c>
      <c r="G1170" s="18">
        <f>Population!D9</f>
        <v>0.25</v>
      </c>
      <c r="H1170" s="19">
        <f>'Limiting Factors'!C115</f>
        <v>1.44</v>
      </c>
      <c r="I1170" s="18">
        <f>'Limiting Factors'!D115</f>
        <v>0.19900000000000001</v>
      </c>
      <c r="J1170" s="17">
        <f>'Vulnerability Mapped'!D93</f>
        <v>10</v>
      </c>
      <c r="K1170" s="17">
        <f>'Vulnerability Mapped'!E93</f>
        <v>10</v>
      </c>
      <c r="L1170" s="18">
        <f>'Vulnerability Mapped'!H93</f>
        <v>0.42142857099999997</v>
      </c>
      <c r="M1170" s="18">
        <f t="shared" si="36"/>
        <v>1.8743667838081499E-2</v>
      </c>
      <c r="N1170" s="18">
        <f t="shared" si="37"/>
        <v>4.6859169595203747E-3</v>
      </c>
    </row>
    <row r="1171" spans="1:14" ht="18" customHeight="1" x14ac:dyDescent="0.2">
      <c r="A1171" s="16" t="str">
        <f>'Fish Use'!A79</f>
        <v>CC8</v>
      </c>
      <c r="B1171" s="16" t="str">
        <f>'Fish Use'!B79</f>
        <v>Catherine Creek</v>
      </c>
      <c r="C1171" s="16" t="str">
        <f>'Fish Use'!D79</f>
        <v>Steelhead</v>
      </c>
      <c r="D1171" s="16" t="str">
        <f>'Fish Use'!E79</f>
        <v>Migration</v>
      </c>
      <c r="E1171" s="16" t="str">
        <f>'Vulnerability Mapped'!C100</f>
        <v>Non-Native Species Interactions and Competition</v>
      </c>
      <c r="F1171" s="18">
        <f>'Fish Use'!F79</f>
        <v>0.2235</v>
      </c>
      <c r="G1171" s="18">
        <f>Population!D9</f>
        <v>0.25</v>
      </c>
      <c r="H1171" s="19">
        <f>'Limiting Factors'!C116</f>
        <v>1.26</v>
      </c>
      <c r="I1171" s="18">
        <f>'Limiting Factors'!D116</f>
        <v>0.1585</v>
      </c>
      <c r="J1171" s="17">
        <f>'Vulnerability Mapped'!D100</f>
        <v>11</v>
      </c>
      <c r="K1171" s="17">
        <f>'Vulnerability Mapped'!E100</f>
        <v>12</v>
      </c>
      <c r="L1171" s="18">
        <f>'Vulnerability Mapped'!H100</f>
        <v>0.35714285699999998</v>
      </c>
      <c r="M1171" s="18">
        <f t="shared" si="36"/>
        <v>1.2651696423510748E-2</v>
      </c>
      <c r="N1171" s="18">
        <f t="shared" si="37"/>
        <v>3.1629241058776869E-3</v>
      </c>
    </row>
    <row r="1172" spans="1:14" ht="18" customHeight="1" x14ac:dyDescent="0.2">
      <c r="A1172" s="16" t="str">
        <f>'Fish Use'!A80</f>
        <v>CC8</v>
      </c>
      <c r="B1172" s="16" t="str">
        <f>'Fish Use'!B80</f>
        <v>Catherine Creek</v>
      </c>
      <c r="C1172" s="16" t="str">
        <f>'Fish Use'!D80</f>
        <v>Bull Trout</v>
      </c>
      <c r="D1172" s="16" t="str">
        <f>'Fish Use'!E80</f>
        <v>Spawning &amp; Resident</v>
      </c>
      <c r="E1172" s="16" t="str">
        <f>'Vulnerability Mapped'!C19</f>
        <v>Anthropogenic Barriers</v>
      </c>
      <c r="F1172" s="18">
        <f>'Fish Use'!F80</f>
        <v>0.2235</v>
      </c>
      <c r="G1172" s="18">
        <f>Population!D18</f>
        <v>0.6</v>
      </c>
      <c r="H1172" s="19">
        <f>'Limiting Factors'!C113</f>
        <v>1</v>
      </c>
      <c r="I1172" s="18">
        <f>'Limiting Factors'!D113</f>
        <v>0.1</v>
      </c>
      <c r="J1172" s="17">
        <f>'Vulnerability Mapped'!D19</f>
        <v>10</v>
      </c>
      <c r="K1172" s="17">
        <f>'Vulnerability Mapped'!E19</f>
        <v>10</v>
      </c>
      <c r="L1172" s="18">
        <f>'Vulnerability Mapped'!H19</f>
        <v>0.42142857099999997</v>
      </c>
      <c r="M1172" s="18">
        <f t="shared" si="36"/>
        <v>9.4189285618500006E-3</v>
      </c>
      <c r="N1172" s="18">
        <f t="shared" si="37"/>
        <v>5.6513571371100005E-3</v>
      </c>
    </row>
    <row r="1173" spans="1:14" ht="18" customHeight="1" x14ac:dyDescent="0.2">
      <c r="A1173" s="16" t="str">
        <f>'Fish Use'!A80</f>
        <v>CC8</v>
      </c>
      <c r="B1173" s="16" t="str">
        <f>'Fish Use'!B80</f>
        <v>Catherine Creek</v>
      </c>
      <c r="C1173" s="16" t="str">
        <f>'Fish Use'!D80</f>
        <v>Bull Trout</v>
      </c>
      <c r="D1173" s="16" t="str">
        <f>'Fish Use'!E80</f>
        <v>Spawning &amp; Resident</v>
      </c>
      <c r="E1173" s="16" t="str">
        <f>'Vulnerability Mapped'!C27</f>
        <v>Riparian Condition</v>
      </c>
      <c r="F1173" s="18">
        <f>'Fish Use'!F80</f>
        <v>0.2235</v>
      </c>
      <c r="G1173" s="18">
        <f>Population!D18</f>
        <v>0.6</v>
      </c>
      <c r="H1173" s="19">
        <f>'Limiting Factors'!C107</f>
        <v>1.89</v>
      </c>
      <c r="I1173" s="18">
        <f>'Limiting Factors'!D107</f>
        <v>0.30025000000000002</v>
      </c>
      <c r="J1173" s="17">
        <f>'Vulnerability Mapped'!D27</f>
        <v>4</v>
      </c>
      <c r="K1173" s="17">
        <f>'Vulnerability Mapped'!E27</f>
        <v>4</v>
      </c>
      <c r="L1173" s="18">
        <f>'Vulnerability Mapped'!H27</f>
        <v>0.80714285699999999</v>
      </c>
      <c r="M1173" s="18">
        <f t="shared" si="36"/>
        <v>5.4164027668984885E-2</v>
      </c>
      <c r="N1173" s="18">
        <f t="shared" si="37"/>
        <v>3.2498416601390932E-2</v>
      </c>
    </row>
    <row r="1174" spans="1:14" ht="18" customHeight="1" x14ac:dyDescent="0.2">
      <c r="A1174" s="16" t="str">
        <f>'Fish Use'!A80</f>
        <v>CC8</v>
      </c>
      <c r="B1174" s="16" t="str">
        <f>'Fish Use'!B80</f>
        <v>Catherine Creek</v>
      </c>
      <c r="C1174" s="16" t="str">
        <f>'Fish Use'!D80</f>
        <v>Bull Trout</v>
      </c>
      <c r="D1174" s="16" t="str">
        <f>'Fish Use'!E80</f>
        <v>Spawning &amp; Resident</v>
      </c>
      <c r="E1174" s="16" t="str">
        <f>'Vulnerability Mapped'!C23</f>
        <v>Floodplain Condition</v>
      </c>
      <c r="F1174" s="18">
        <f>'Fish Use'!F80</f>
        <v>0.2235</v>
      </c>
      <c r="G1174" s="18">
        <f>Population!D18</f>
        <v>0.6</v>
      </c>
      <c r="H1174" s="19">
        <f>'Limiting Factors'!C108</f>
        <v>1.89</v>
      </c>
      <c r="I1174" s="18">
        <f>'Limiting Factors'!D108</f>
        <v>0.30025000000000002</v>
      </c>
      <c r="J1174" s="17">
        <f>'Vulnerability Mapped'!D23</f>
        <v>11</v>
      </c>
      <c r="K1174" s="17">
        <f>'Vulnerability Mapped'!E23</f>
        <v>11</v>
      </c>
      <c r="L1174" s="18">
        <f>'Vulnerability Mapped'!H23</f>
        <v>0.35714285699999998</v>
      </c>
      <c r="M1174" s="18">
        <f t="shared" si="36"/>
        <v>2.3966383918984879E-2</v>
      </c>
      <c r="N1174" s="18">
        <f t="shared" si="37"/>
        <v>1.4379830351390926E-2</v>
      </c>
    </row>
    <row r="1175" spans="1:14" ht="18" customHeight="1" x14ac:dyDescent="0.2">
      <c r="A1175" s="16" t="str">
        <f>'Fish Use'!A80</f>
        <v>CC8</v>
      </c>
      <c r="B1175" s="16" t="str">
        <f>'Fish Use'!B80</f>
        <v>Catherine Creek</v>
      </c>
      <c r="C1175" s="16" t="str">
        <f>'Fish Use'!D80</f>
        <v>Bull Trout</v>
      </c>
      <c r="D1175" s="16" t="str">
        <f>'Fish Use'!E80</f>
        <v>Spawning &amp; Resident</v>
      </c>
      <c r="E1175" s="16" t="str">
        <f>'Vulnerability Mapped'!C28</f>
        <v>Side Channel and Wetland Habitat</v>
      </c>
      <c r="F1175" s="18">
        <f>'Fish Use'!F80</f>
        <v>0.2235</v>
      </c>
      <c r="G1175" s="18">
        <f>Population!D18</f>
        <v>0.6</v>
      </c>
      <c r="H1175" s="19">
        <f>'Limiting Factors'!C109</f>
        <v>1.89</v>
      </c>
      <c r="I1175" s="18">
        <f>'Limiting Factors'!D109</f>
        <v>0.30025000000000002</v>
      </c>
      <c r="J1175" s="17">
        <f>'Vulnerability Mapped'!D28</f>
        <v>7</v>
      </c>
      <c r="K1175" s="17">
        <f>'Vulnerability Mapped'!E28</f>
        <v>7</v>
      </c>
      <c r="L1175" s="18">
        <f>'Vulnerability Mapped'!H28</f>
        <v>0.61428571399999998</v>
      </c>
      <c r="M1175" s="18">
        <f t="shared" si="36"/>
        <v>4.1222180337969754E-2</v>
      </c>
      <c r="N1175" s="18">
        <f t="shared" si="37"/>
        <v>2.4733308202781853E-2</v>
      </c>
    </row>
    <row r="1176" spans="1:14" ht="18" customHeight="1" x14ac:dyDescent="0.2">
      <c r="A1176" s="16" t="str">
        <f>'Fish Use'!A80</f>
        <v>CC8</v>
      </c>
      <c r="B1176" s="16" t="str">
        <f>'Fish Use'!B80</f>
        <v>Catherine Creek</v>
      </c>
      <c r="C1176" s="16" t="str">
        <f>'Fish Use'!D80</f>
        <v>Bull Trout</v>
      </c>
      <c r="D1176" s="16" t="str">
        <f>'Fish Use'!E80</f>
        <v>Spawning &amp; Resident</v>
      </c>
      <c r="E1176" s="16" t="str">
        <f>'Vulnerability Mapped'!C20</f>
        <v>Channel and Habitat Structure</v>
      </c>
      <c r="F1176" s="18">
        <f>'Fish Use'!F80</f>
        <v>0.2235</v>
      </c>
      <c r="G1176" s="18">
        <f>Population!D18</f>
        <v>0.6</v>
      </c>
      <c r="H1176" s="19">
        <f>'Limiting Factors'!C110</f>
        <v>1.74</v>
      </c>
      <c r="I1176" s="18">
        <f>'Limiting Factors'!D110</f>
        <v>0.26650000000000001</v>
      </c>
      <c r="J1176" s="17">
        <f>'Vulnerability Mapped'!D20</f>
        <v>3</v>
      </c>
      <c r="K1176" s="17">
        <f>'Vulnerability Mapped'!E20</f>
        <v>3</v>
      </c>
      <c r="L1176" s="18">
        <f>'Vulnerability Mapped'!H20</f>
        <v>0.87142857100000004</v>
      </c>
      <c r="M1176" s="18">
        <f t="shared" si="36"/>
        <v>5.1904682117330257E-2</v>
      </c>
      <c r="N1176" s="18">
        <f t="shared" si="37"/>
        <v>3.1142809270398152E-2</v>
      </c>
    </row>
    <row r="1177" spans="1:14" ht="18" customHeight="1" x14ac:dyDescent="0.2">
      <c r="A1177" s="16" t="str">
        <f>'Fish Use'!A80</f>
        <v>CC8</v>
      </c>
      <c r="B1177" s="16" t="str">
        <f>'Fish Use'!B80</f>
        <v>Catherine Creek</v>
      </c>
      <c r="C1177" s="16" t="str">
        <f>'Fish Use'!D80</f>
        <v>Bull Trout</v>
      </c>
      <c r="D1177" s="16" t="str">
        <f>'Fish Use'!E80</f>
        <v>Spawning &amp; Resident</v>
      </c>
      <c r="E1177" s="16" t="str">
        <f>'Vulnerability Mapped'!C22</f>
        <v>Decreased Water Quantity</v>
      </c>
      <c r="F1177" s="18">
        <f>'Fish Use'!F80</f>
        <v>0.2235</v>
      </c>
      <c r="G1177" s="18">
        <f>Population!D18</f>
        <v>0.6</v>
      </c>
      <c r="H1177" s="19">
        <f>'Limiting Factors'!C117</f>
        <v>1.59</v>
      </c>
      <c r="I1177" s="18">
        <f>'Limiting Factors'!D117</f>
        <v>0.23275000000000001</v>
      </c>
      <c r="J1177" s="17">
        <f>'Vulnerability Mapped'!D22</f>
        <v>8</v>
      </c>
      <c r="K1177" s="17">
        <f>'Vulnerability Mapped'!E22</f>
        <v>8</v>
      </c>
      <c r="L1177" s="18">
        <f>'Vulnerability Mapped'!H22</f>
        <v>0.55000000000000004</v>
      </c>
      <c r="M1177" s="18">
        <f t="shared" si="36"/>
        <v>2.8610793750000005E-2</v>
      </c>
      <c r="N1177" s="18">
        <f t="shared" si="37"/>
        <v>1.7166476250000003E-2</v>
      </c>
    </row>
    <row r="1178" spans="1:14" ht="18" customHeight="1" x14ac:dyDescent="0.2">
      <c r="A1178" s="16" t="str">
        <f>'Fish Use'!A80</f>
        <v>CC8</v>
      </c>
      <c r="B1178" s="16" t="str">
        <f>'Fish Use'!B80</f>
        <v>Catherine Creek</v>
      </c>
      <c r="C1178" s="16" t="str">
        <f>'Fish Use'!D80</f>
        <v>Bull Trout</v>
      </c>
      <c r="D1178" s="16" t="str">
        <f>'Fish Use'!E80</f>
        <v>Spawning &amp; Resident</v>
      </c>
      <c r="E1178" s="16" t="str">
        <f>'Vulnerability Mapped'!C17</f>
        <v>Altered Flow Timing</v>
      </c>
      <c r="F1178" s="18">
        <f>'Fish Use'!F80</f>
        <v>0.2235</v>
      </c>
      <c r="G1178" s="18">
        <f>Population!D18</f>
        <v>0.6</v>
      </c>
      <c r="H1178" s="19">
        <f>'Limiting Factors'!C118</f>
        <v>2.52</v>
      </c>
      <c r="I1178" s="18">
        <f>'Limiting Factors'!D118</f>
        <v>0.442</v>
      </c>
      <c r="J1178" s="17">
        <f>'Vulnerability Mapped'!D17</f>
        <v>13</v>
      </c>
      <c r="K1178" s="17">
        <f>'Vulnerability Mapped'!E17</f>
        <v>13</v>
      </c>
      <c r="L1178" s="18">
        <f>'Vulnerability Mapped'!H17</f>
        <v>0.22857142899999999</v>
      </c>
      <c r="M1178" s="18">
        <f t="shared" si="36"/>
        <v>2.2579885756622998E-2</v>
      </c>
      <c r="N1178" s="18">
        <f t="shared" si="37"/>
        <v>1.3547931453973799E-2</v>
      </c>
    </row>
    <row r="1179" spans="1:14" ht="18" customHeight="1" x14ac:dyDescent="0.2">
      <c r="A1179" s="16" t="str">
        <f>'Fish Use'!A80</f>
        <v>CC8</v>
      </c>
      <c r="B1179" s="16" t="str">
        <f>'Fish Use'!B80</f>
        <v>Catherine Creek</v>
      </c>
      <c r="C1179" s="16" t="str">
        <f>'Fish Use'!D80</f>
        <v>Bull Trout</v>
      </c>
      <c r="D1179" s="16" t="str">
        <f>'Fish Use'!E80</f>
        <v>Spawning &amp; Resident</v>
      </c>
      <c r="E1179" s="16" t="str">
        <f>'Vulnerability Mapped'!C21</f>
        <v>Decreased Sediment Quantity</v>
      </c>
      <c r="F1179" s="18">
        <f>'Fish Use'!F80</f>
        <v>0.2235</v>
      </c>
      <c r="G1179" s="18">
        <f>Population!D18</f>
        <v>0.6</v>
      </c>
      <c r="H1179" s="19">
        <f>'Limiting Factors'!C111</f>
        <v>1.97</v>
      </c>
      <c r="I1179" s="18">
        <f>'Limiting Factors'!D111</f>
        <v>0.31824999999999998</v>
      </c>
      <c r="J1179" s="17">
        <f>'Vulnerability Mapped'!D21</f>
        <v>5</v>
      </c>
      <c r="K1179" s="17">
        <f>'Vulnerability Mapped'!E21</f>
        <v>5</v>
      </c>
      <c r="L1179" s="18">
        <f>'Vulnerability Mapped'!H21</f>
        <v>0.74285714300000005</v>
      </c>
      <c r="M1179" s="18">
        <f t="shared" si="36"/>
        <v>5.2838592867304121E-2</v>
      </c>
      <c r="N1179" s="18">
        <f t="shared" si="37"/>
        <v>3.1703155720382473E-2</v>
      </c>
    </row>
    <row r="1180" spans="1:14" ht="18" customHeight="1" x14ac:dyDescent="0.2">
      <c r="A1180" s="16" t="str">
        <f>'Fish Use'!A80</f>
        <v>CC8</v>
      </c>
      <c r="B1180" s="16" t="str">
        <f>'Fish Use'!B80</f>
        <v>Catherine Creek</v>
      </c>
      <c r="C1180" s="16" t="str">
        <f>'Fish Use'!D80</f>
        <v>Bull Trout</v>
      </c>
      <c r="D1180" s="16" t="str">
        <f>'Fish Use'!E80</f>
        <v>Spawning &amp; Resident</v>
      </c>
      <c r="E1180" s="16" t="str">
        <f>'Vulnerability Mapped'!C24</f>
        <v>Increased Sediment Quantity</v>
      </c>
      <c r="F1180" s="18">
        <f>'Fish Use'!F80</f>
        <v>0.2235</v>
      </c>
      <c r="G1180" s="18">
        <f>Population!D18</f>
        <v>0.6</v>
      </c>
      <c r="H1180" s="19">
        <f>'Limiting Factors'!C112</f>
        <v>1.78</v>
      </c>
      <c r="I1180" s="18">
        <f>'Limiting Factors'!D112</f>
        <v>0.27550000000000002</v>
      </c>
      <c r="J1180" s="17">
        <f>'Vulnerability Mapped'!D24</f>
        <v>6</v>
      </c>
      <c r="K1180" s="17">
        <f>'Vulnerability Mapped'!E24</f>
        <v>6</v>
      </c>
      <c r="L1180" s="18">
        <f>'Vulnerability Mapped'!H24</f>
        <v>0.678571429</v>
      </c>
      <c r="M1180" s="18">
        <f t="shared" si="36"/>
        <v>4.1782526812103253E-2</v>
      </c>
      <c r="N1180" s="18">
        <f t="shared" si="37"/>
        <v>2.5069516087261951E-2</v>
      </c>
    </row>
    <row r="1181" spans="1:14" ht="18" customHeight="1" x14ac:dyDescent="0.2">
      <c r="A1181" s="16" t="str">
        <f>'Fish Use'!A80</f>
        <v>CC8</v>
      </c>
      <c r="B1181" s="16" t="str">
        <f>'Fish Use'!B80</f>
        <v>Catherine Creek</v>
      </c>
      <c r="C1181" s="16" t="str">
        <f>'Fish Use'!D80</f>
        <v>Bull Trout</v>
      </c>
      <c r="D1181" s="16" t="str">
        <f>'Fish Use'!E80</f>
        <v>Spawning &amp; Resident</v>
      </c>
      <c r="E1181" s="16" t="str">
        <f>'Vulnerability Mapped'!C29</f>
        <v>Summer Water Temperature</v>
      </c>
      <c r="F1181" s="18">
        <f>'Fish Use'!F80</f>
        <v>0.2235</v>
      </c>
      <c r="G1181" s="18">
        <f>Population!D18</f>
        <v>0.6</v>
      </c>
      <c r="H1181" s="19">
        <f>'Limiting Factors'!C119</f>
        <v>2</v>
      </c>
      <c r="I1181" s="18">
        <f>'Limiting Factors'!D119</f>
        <v>0.32500000000000001</v>
      </c>
      <c r="J1181" s="17">
        <f>'Vulnerability Mapped'!D29</f>
        <v>1</v>
      </c>
      <c r="K1181" s="17">
        <f>'Vulnerability Mapped'!E29</f>
        <v>1</v>
      </c>
      <c r="L1181" s="18">
        <f>'Vulnerability Mapped'!H29</f>
        <v>1</v>
      </c>
      <c r="M1181" s="18">
        <f t="shared" si="36"/>
        <v>7.2637500000000008E-2</v>
      </c>
      <c r="N1181" s="18">
        <f t="shared" si="37"/>
        <v>4.3582500000000003E-2</v>
      </c>
    </row>
    <row r="1182" spans="1:14" ht="18" customHeight="1" x14ac:dyDescent="0.2">
      <c r="A1182" s="16" t="str">
        <f>'Fish Use'!A80</f>
        <v>CC8</v>
      </c>
      <c r="B1182" s="16" t="str">
        <f>'Fish Use'!B80</f>
        <v>Catherine Creek</v>
      </c>
      <c r="C1182" s="16" t="str">
        <f>'Fish Use'!D80</f>
        <v>Bull Trout</v>
      </c>
      <c r="D1182" s="16" t="str">
        <f>'Fish Use'!E80</f>
        <v>Spawning &amp; Resident</v>
      </c>
      <c r="E1182" s="16" t="str">
        <f>'Vulnerability Mapped'!C31</f>
        <v>Winter Water Temperature</v>
      </c>
      <c r="F1182" s="18">
        <f>'Fish Use'!F80</f>
        <v>0.2235</v>
      </c>
      <c r="G1182" s="18">
        <f>Population!D18</f>
        <v>0.6</v>
      </c>
      <c r="H1182" s="19">
        <f>'Limiting Factors'!C120</f>
        <v>1.59</v>
      </c>
      <c r="I1182" s="18">
        <f>'Limiting Factors'!D120</f>
        <v>0.23275000000000001</v>
      </c>
      <c r="J1182" s="17">
        <f>'Vulnerability Mapped'!D31</f>
        <v>12</v>
      </c>
      <c r="K1182" s="17">
        <f>'Vulnerability Mapped'!E31</f>
        <v>12</v>
      </c>
      <c r="L1182" s="18">
        <f>'Vulnerability Mapped'!H31</f>
        <v>0.29285714299999999</v>
      </c>
      <c r="M1182" s="18">
        <f t="shared" si="36"/>
        <v>1.5234318757431376E-2</v>
      </c>
      <c r="N1182" s="18">
        <f t="shared" si="37"/>
        <v>9.1405912544588255E-3</v>
      </c>
    </row>
    <row r="1183" spans="1:14" ht="18" customHeight="1" x14ac:dyDescent="0.2">
      <c r="A1183" s="16" t="str">
        <f>'Fish Use'!A80</f>
        <v>CC8</v>
      </c>
      <c r="B1183" s="16" t="str">
        <f>'Fish Use'!B80</f>
        <v>Catherine Creek</v>
      </c>
      <c r="C1183" s="16" t="str">
        <f>'Fish Use'!D80</f>
        <v>Bull Trout</v>
      </c>
      <c r="D1183" s="16" t="str">
        <f>'Fish Use'!E80</f>
        <v>Spawning &amp; Resident</v>
      </c>
      <c r="E1183" s="16" t="str">
        <f>'Vulnerability Mapped'!C30</f>
        <v>Water Quality</v>
      </c>
      <c r="F1183" s="18">
        <f>'Fish Use'!F80</f>
        <v>0.2235</v>
      </c>
      <c r="G1183" s="18">
        <f>Population!D18</f>
        <v>0.6</v>
      </c>
      <c r="H1183" s="19">
        <f>'Limiting Factors'!C121</f>
        <v>2</v>
      </c>
      <c r="I1183" s="18">
        <f>'Limiting Factors'!D121</f>
        <v>0.32500000000000001</v>
      </c>
      <c r="J1183" s="17">
        <f>'Vulnerability Mapped'!D30</f>
        <v>15</v>
      </c>
      <c r="K1183" s="17">
        <f>'Vulnerability Mapped'!E30</f>
        <v>15</v>
      </c>
      <c r="L1183" s="18">
        <f>'Vulnerability Mapped'!H30</f>
        <v>0.1</v>
      </c>
      <c r="M1183" s="18">
        <f t="shared" si="36"/>
        <v>7.2637500000000011E-3</v>
      </c>
      <c r="N1183" s="18">
        <f t="shared" si="37"/>
        <v>4.3582500000000001E-3</v>
      </c>
    </row>
    <row r="1184" spans="1:14" ht="18" customHeight="1" x14ac:dyDescent="0.2">
      <c r="A1184" s="16" t="str">
        <f>'Fish Use'!A80</f>
        <v>CC8</v>
      </c>
      <c r="B1184" s="16" t="str">
        <f>'Fish Use'!B80</f>
        <v>Catherine Creek</v>
      </c>
      <c r="C1184" s="16" t="str">
        <f>'Fish Use'!D80</f>
        <v>Bull Trout</v>
      </c>
      <c r="D1184" s="16" t="str">
        <f>'Fish Use'!E80</f>
        <v>Spawning &amp; Resident</v>
      </c>
      <c r="E1184" s="16" t="str">
        <f>'Vulnerability Mapped'!C26</f>
        <v>Predation</v>
      </c>
      <c r="F1184" s="18">
        <f>'Fish Use'!F80</f>
        <v>0.2235</v>
      </c>
      <c r="G1184" s="18">
        <f>Population!D18</f>
        <v>0.6</v>
      </c>
      <c r="H1184" s="19">
        <f>'Limiting Factors'!C114</f>
        <v>1</v>
      </c>
      <c r="I1184" s="18">
        <f>'Limiting Factors'!D114</f>
        <v>0.1</v>
      </c>
      <c r="J1184" s="17">
        <f>'Vulnerability Mapped'!D26</f>
        <v>9</v>
      </c>
      <c r="K1184" s="17">
        <f>'Vulnerability Mapped'!E26</f>
        <v>9</v>
      </c>
      <c r="L1184" s="18">
        <f>'Vulnerability Mapped'!H26</f>
        <v>0.485714286</v>
      </c>
      <c r="M1184" s="18">
        <f t="shared" si="36"/>
        <v>1.0855714292100001E-2</v>
      </c>
      <c r="N1184" s="18">
        <f t="shared" si="37"/>
        <v>6.5134285752600002E-3</v>
      </c>
    </row>
    <row r="1185" spans="1:14" ht="18" customHeight="1" x14ac:dyDescent="0.2">
      <c r="A1185" s="16" t="str">
        <f>'Fish Use'!A80</f>
        <v>CC8</v>
      </c>
      <c r="B1185" s="16" t="str">
        <f>'Fish Use'!B80</f>
        <v>Catherine Creek</v>
      </c>
      <c r="C1185" s="16" t="str">
        <f>'Fish Use'!D80</f>
        <v>Bull Trout</v>
      </c>
      <c r="D1185" s="16" t="str">
        <f>'Fish Use'!E80</f>
        <v>Spawning &amp; Resident</v>
      </c>
      <c r="E1185" s="16" t="str">
        <f>'Vulnerability Mapped'!C18</f>
        <v>Altered Primary Productivity</v>
      </c>
      <c r="F1185" s="18">
        <f>'Fish Use'!F80</f>
        <v>0.2235</v>
      </c>
      <c r="G1185" s="18">
        <f>Population!D18</f>
        <v>0.6</v>
      </c>
      <c r="H1185" s="19">
        <f>'Limiting Factors'!C115</f>
        <v>1.44</v>
      </c>
      <c r="I1185" s="18">
        <f>'Limiting Factors'!D115</f>
        <v>0.19900000000000001</v>
      </c>
      <c r="J1185" s="17">
        <f>'Vulnerability Mapped'!D18</f>
        <v>14</v>
      </c>
      <c r="K1185" s="17">
        <f>'Vulnerability Mapped'!E18</f>
        <v>14</v>
      </c>
      <c r="L1185" s="18">
        <f>'Vulnerability Mapped'!H18</f>
        <v>0.164285714</v>
      </c>
      <c r="M1185" s="18">
        <f t="shared" si="36"/>
        <v>7.3068535587210003E-3</v>
      </c>
      <c r="N1185" s="18">
        <f t="shared" si="37"/>
        <v>4.3841121352326002E-3</v>
      </c>
    </row>
    <row r="1186" spans="1:14" ht="18" customHeight="1" x14ac:dyDescent="0.2">
      <c r="A1186" s="16" t="str">
        <f>'Fish Use'!A80</f>
        <v>CC8</v>
      </c>
      <c r="B1186" s="16" t="str">
        <f>'Fish Use'!B80</f>
        <v>Catherine Creek</v>
      </c>
      <c r="C1186" s="16" t="str">
        <f>'Fish Use'!D80</f>
        <v>Bull Trout</v>
      </c>
      <c r="D1186" s="16" t="str">
        <f>'Fish Use'!E80</f>
        <v>Spawning &amp; Resident</v>
      </c>
      <c r="E1186" s="16" t="str">
        <f>'Vulnerability Mapped'!C25</f>
        <v>Non-Native Species Interactions and Competition</v>
      </c>
      <c r="F1186" s="18">
        <f>'Fish Use'!F80</f>
        <v>0.2235</v>
      </c>
      <c r="G1186" s="18">
        <f>Population!D18</f>
        <v>0.6</v>
      </c>
      <c r="H1186" s="19">
        <f>'Limiting Factors'!C116</f>
        <v>1.26</v>
      </c>
      <c r="I1186" s="18">
        <f>'Limiting Factors'!D116</f>
        <v>0.1585</v>
      </c>
      <c r="J1186" s="17">
        <f>'Vulnerability Mapped'!D25</f>
        <v>2</v>
      </c>
      <c r="K1186" s="17">
        <f>'Vulnerability Mapped'!E25</f>
        <v>2</v>
      </c>
      <c r="L1186" s="18">
        <f>'Vulnerability Mapped'!H25</f>
        <v>0.93571428599999995</v>
      </c>
      <c r="M1186" s="18">
        <f t="shared" si="36"/>
        <v>3.3147444652978496E-2</v>
      </c>
      <c r="N1186" s="18">
        <f t="shared" si="37"/>
        <v>1.9888466791787098E-2</v>
      </c>
    </row>
    <row r="1187" spans="1:14" ht="18" customHeight="1" x14ac:dyDescent="0.2">
      <c r="A1187" s="16" t="str">
        <f>'Fish Use'!A81</f>
        <v>CC8</v>
      </c>
      <c r="B1187" s="16" t="str">
        <f>'Fish Use'!B81</f>
        <v>Catherine Creek</v>
      </c>
      <c r="C1187" s="16" t="str">
        <f>'Fish Use'!D81</f>
        <v>Bull Trout</v>
      </c>
      <c r="D1187" s="16" t="str">
        <f>'Fish Use'!E81</f>
        <v>FMO</v>
      </c>
      <c r="E1187" s="16" t="str">
        <f>'Vulnerability Mapped'!C4</f>
        <v>Anthropogenic Barriers</v>
      </c>
      <c r="F1187" s="18">
        <f>'Fish Use'!F81</f>
        <v>0.2235</v>
      </c>
      <c r="G1187" s="18">
        <f>Population!D19</f>
        <v>0.4</v>
      </c>
      <c r="H1187" s="19">
        <f>'Limiting Factors'!C113</f>
        <v>1</v>
      </c>
      <c r="I1187" s="18">
        <f>'Limiting Factors'!D113</f>
        <v>0.1</v>
      </c>
      <c r="J1187" s="17">
        <f>'Vulnerability Mapped'!D4</f>
        <v>3</v>
      </c>
      <c r="K1187" s="17">
        <f>'Vulnerability Mapped'!E4</f>
        <v>3</v>
      </c>
      <c r="L1187" s="18">
        <f>'Vulnerability Mapped'!H4</f>
        <v>0.87142857100000004</v>
      </c>
      <c r="M1187" s="18">
        <f t="shared" si="36"/>
        <v>1.9476428561850001E-2</v>
      </c>
      <c r="N1187" s="18">
        <f t="shared" si="37"/>
        <v>7.7905714247400006E-3</v>
      </c>
    </row>
    <row r="1188" spans="1:14" ht="18" customHeight="1" x14ac:dyDescent="0.2">
      <c r="A1188" s="16" t="str">
        <f>'Fish Use'!A81</f>
        <v>CC8</v>
      </c>
      <c r="B1188" s="16" t="str">
        <f>'Fish Use'!B81</f>
        <v>Catherine Creek</v>
      </c>
      <c r="C1188" s="16" t="str">
        <f>'Fish Use'!D81</f>
        <v>Bull Trout</v>
      </c>
      <c r="D1188" s="16" t="str">
        <f>'Fish Use'!E81</f>
        <v>FMO</v>
      </c>
      <c r="E1188" s="16" t="str">
        <f>'Vulnerability Mapped'!C12</f>
        <v>Riparian Condition</v>
      </c>
      <c r="F1188" s="18">
        <f>'Fish Use'!F81</f>
        <v>0.2235</v>
      </c>
      <c r="G1188" s="18">
        <f>Population!D19</f>
        <v>0.4</v>
      </c>
      <c r="H1188" s="19">
        <f>'Limiting Factors'!C107</f>
        <v>1.89</v>
      </c>
      <c r="I1188" s="18">
        <f>'Limiting Factors'!D107</f>
        <v>0.30025000000000002</v>
      </c>
      <c r="J1188" s="17">
        <f>'Vulnerability Mapped'!D12</f>
        <v>5</v>
      </c>
      <c r="K1188" s="17">
        <f>'Vulnerability Mapped'!E12</f>
        <v>5</v>
      </c>
      <c r="L1188" s="18">
        <f>'Vulnerability Mapped'!H12</f>
        <v>0.74285714300000005</v>
      </c>
      <c r="M1188" s="18">
        <f t="shared" si="36"/>
        <v>4.9850078581015138E-2</v>
      </c>
      <c r="N1188" s="18">
        <f t="shared" si="37"/>
        <v>1.9940031432406056E-2</v>
      </c>
    </row>
    <row r="1189" spans="1:14" ht="18" customHeight="1" x14ac:dyDescent="0.2">
      <c r="A1189" s="16" t="str">
        <f>'Fish Use'!A81</f>
        <v>CC8</v>
      </c>
      <c r="B1189" s="16" t="str">
        <f>'Fish Use'!B81</f>
        <v>Catherine Creek</v>
      </c>
      <c r="C1189" s="16" t="str">
        <f>'Fish Use'!D81</f>
        <v>Bull Trout</v>
      </c>
      <c r="D1189" s="16" t="str">
        <f>'Fish Use'!E81</f>
        <v>FMO</v>
      </c>
      <c r="E1189" s="16" t="str">
        <f>'Vulnerability Mapped'!C8</f>
        <v>Floodplain Condition</v>
      </c>
      <c r="F1189" s="18">
        <f>'Fish Use'!F81</f>
        <v>0.2235</v>
      </c>
      <c r="G1189" s="18">
        <f>Population!D19</f>
        <v>0.4</v>
      </c>
      <c r="H1189" s="19">
        <f>'Limiting Factors'!C108</f>
        <v>1.89</v>
      </c>
      <c r="I1189" s="18">
        <f>'Limiting Factors'!D108</f>
        <v>0.30025000000000002</v>
      </c>
      <c r="J1189" s="17">
        <f>'Vulnerability Mapped'!D8</f>
        <v>9</v>
      </c>
      <c r="K1189" s="17">
        <f>'Vulnerability Mapped'!E8</f>
        <v>9</v>
      </c>
      <c r="L1189" s="18">
        <f>'Vulnerability Mapped'!H8</f>
        <v>0.485714286</v>
      </c>
      <c r="M1189" s="18">
        <f t="shared" si="36"/>
        <v>3.2594282162030253E-2</v>
      </c>
      <c r="N1189" s="18">
        <f t="shared" si="37"/>
        <v>1.3037712864812102E-2</v>
      </c>
    </row>
    <row r="1190" spans="1:14" ht="18" customHeight="1" x14ac:dyDescent="0.2">
      <c r="A1190" s="16" t="str">
        <f>'Fish Use'!A81</f>
        <v>CC8</v>
      </c>
      <c r="B1190" s="16" t="str">
        <f>'Fish Use'!B81</f>
        <v>Catherine Creek</v>
      </c>
      <c r="C1190" s="16" t="str">
        <f>'Fish Use'!D81</f>
        <v>Bull Trout</v>
      </c>
      <c r="D1190" s="16" t="str">
        <f>'Fish Use'!E81</f>
        <v>FMO</v>
      </c>
      <c r="E1190" s="16" t="str">
        <f>'Vulnerability Mapped'!C13</f>
        <v>Side Channel and Wetland Habitat</v>
      </c>
      <c r="F1190" s="18">
        <f>'Fish Use'!F81</f>
        <v>0.2235</v>
      </c>
      <c r="G1190" s="18">
        <f>Population!D19</f>
        <v>0.4</v>
      </c>
      <c r="H1190" s="19">
        <f>'Limiting Factors'!C109</f>
        <v>1.89</v>
      </c>
      <c r="I1190" s="18">
        <f>'Limiting Factors'!D109</f>
        <v>0.30025000000000002</v>
      </c>
      <c r="J1190" s="17">
        <f>'Vulnerability Mapped'!D13</f>
        <v>8</v>
      </c>
      <c r="K1190" s="17">
        <f>'Vulnerability Mapped'!E13</f>
        <v>8</v>
      </c>
      <c r="L1190" s="18">
        <f>'Vulnerability Mapped'!H13</f>
        <v>0.55000000000000004</v>
      </c>
      <c r="M1190" s="18">
        <f t="shared" si="36"/>
        <v>3.6908231250000006E-2</v>
      </c>
      <c r="N1190" s="18">
        <f t="shared" si="37"/>
        <v>1.4763292500000004E-2</v>
      </c>
    </row>
    <row r="1191" spans="1:14" ht="18" customHeight="1" x14ac:dyDescent="0.2">
      <c r="A1191" s="16" t="str">
        <f>'Fish Use'!A81</f>
        <v>CC8</v>
      </c>
      <c r="B1191" s="16" t="str">
        <f>'Fish Use'!B81</f>
        <v>Catherine Creek</v>
      </c>
      <c r="C1191" s="16" t="str">
        <f>'Fish Use'!D81</f>
        <v>Bull Trout</v>
      </c>
      <c r="D1191" s="16" t="str">
        <f>'Fish Use'!E81</f>
        <v>FMO</v>
      </c>
      <c r="E1191" s="16" t="str">
        <f>'Vulnerability Mapped'!C5</f>
        <v>Channel and Habitat Structure</v>
      </c>
      <c r="F1191" s="18">
        <f>'Fish Use'!F81</f>
        <v>0.2235</v>
      </c>
      <c r="G1191" s="18">
        <f>Population!D19</f>
        <v>0.4</v>
      </c>
      <c r="H1191" s="19">
        <f>'Limiting Factors'!C110</f>
        <v>1.74</v>
      </c>
      <c r="I1191" s="18">
        <f>'Limiting Factors'!D110</f>
        <v>0.26650000000000001</v>
      </c>
      <c r="J1191" s="17">
        <f>'Vulnerability Mapped'!D5</f>
        <v>4</v>
      </c>
      <c r="K1191" s="17">
        <f>'Vulnerability Mapped'!E5</f>
        <v>4</v>
      </c>
      <c r="L1191" s="18">
        <f>'Vulnerability Mapped'!H5</f>
        <v>0.80714285699999999</v>
      </c>
      <c r="M1191" s="18">
        <f t="shared" si="36"/>
        <v>4.8075648205776755E-2</v>
      </c>
      <c r="N1191" s="18">
        <f t="shared" si="37"/>
        <v>1.9230259282310702E-2</v>
      </c>
    </row>
    <row r="1192" spans="1:14" ht="18" customHeight="1" x14ac:dyDescent="0.2">
      <c r="A1192" s="16" t="str">
        <f>'Fish Use'!A81</f>
        <v>CC8</v>
      </c>
      <c r="B1192" s="16" t="str">
        <f>'Fish Use'!B81</f>
        <v>Catherine Creek</v>
      </c>
      <c r="C1192" s="16" t="str">
        <f>'Fish Use'!D81</f>
        <v>Bull Trout</v>
      </c>
      <c r="D1192" s="16" t="str">
        <f>'Fish Use'!E81</f>
        <v>FMO</v>
      </c>
      <c r="E1192" s="16" t="str">
        <f>'Vulnerability Mapped'!C7</f>
        <v>Decreased Water Quantity</v>
      </c>
      <c r="F1192" s="18">
        <f>'Fish Use'!F81</f>
        <v>0.2235</v>
      </c>
      <c r="G1192" s="18">
        <f>Population!D19</f>
        <v>0.4</v>
      </c>
      <c r="H1192" s="19">
        <f>'Limiting Factors'!C117</f>
        <v>1.59</v>
      </c>
      <c r="I1192" s="18">
        <f>'Limiting Factors'!D117</f>
        <v>0.23275000000000001</v>
      </c>
      <c r="J1192" s="17">
        <f>'Vulnerability Mapped'!D7</f>
        <v>2</v>
      </c>
      <c r="K1192" s="17">
        <f>'Vulnerability Mapped'!E7</f>
        <v>2</v>
      </c>
      <c r="L1192" s="18">
        <f>'Vulnerability Mapped'!H7</f>
        <v>0.93571428599999995</v>
      </c>
      <c r="M1192" s="18">
        <f t="shared" si="36"/>
        <v>4.8675506264862757E-2</v>
      </c>
      <c r="N1192" s="18">
        <f t="shared" si="37"/>
        <v>1.9470202505945104E-2</v>
      </c>
    </row>
    <row r="1193" spans="1:14" ht="18" customHeight="1" x14ac:dyDescent="0.2">
      <c r="A1193" s="16" t="str">
        <f>'Fish Use'!A81</f>
        <v>CC8</v>
      </c>
      <c r="B1193" s="16" t="str">
        <f>'Fish Use'!B81</f>
        <v>Catherine Creek</v>
      </c>
      <c r="C1193" s="16" t="str">
        <f>'Fish Use'!D81</f>
        <v>Bull Trout</v>
      </c>
      <c r="D1193" s="16" t="str">
        <f>'Fish Use'!E81</f>
        <v>FMO</v>
      </c>
      <c r="E1193" s="16" t="str">
        <f>'Vulnerability Mapped'!C2</f>
        <v>Altered Flow Timing</v>
      </c>
      <c r="F1193" s="18">
        <f>'Fish Use'!F81</f>
        <v>0.2235</v>
      </c>
      <c r="G1193" s="18">
        <f>Population!D19</f>
        <v>0.4</v>
      </c>
      <c r="H1193" s="19">
        <f>'Limiting Factors'!C118</f>
        <v>2.52</v>
      </c>
      <c r="I1193" s="18">
        <f>'Limiting Factors'!D118</f>
        <v>0.442</v>
      </c>
      <c r="J1193" s="17">
        <f>'Vulnerability Mapped'!D2</f>
        <v>11</v>
      </c>
      <c r="K1193" s="17">
        <f>'Vulnerability Mapped'!E2</f>
        <v>11</v>
      </c>
      <c r="L1193" s="18">
        <f>'Vulnerability Mapped'!H2</f>
        <v>0.35714285699999998</v>
      </c>
      <c r="M1193" s="18">
        <f t="shared" si="36"/>
        <v>3.5281071414458999E-2</v>
      </c>
      <c r="N1193" s="18">
        <f t="shared" si="37"/>
        <v>1.41124285657836E-2</v>
      </c>
    </row>
    <row r="1194" spans="1:14" ht="18" customHeight="1" x14ac:dyDescent="0.2">
      <c r="A1194" s="16" t="str">
        <f>'Fish Use'!A81</f>
        <v>CC8</v>
      </c>
      <c r="B1194" s="16" t="str">
        <f>'Fish Use'!B81</f>
        <v>Catherine Creek</v>
      </c>
      <c r="C1194" s="16" t="str">
        <f>'Fish Use'!D81</f>
        <v>Bull Trout</v>
      </c>
      <c r="D1194" s="16" t="str">
        <f>'Fish Use'!E81</f>
        <v>FMO</v>
      </c>
      <c r="E1194" s="16" t="str">
        <f>'Vulnerability Mapped'!C6</f>
        <v>Decreased Sediment Quantity</v>
      </c>
      <c r="F1194" s="18">
        <f>'Fish Use'!F81</f>
        <v>0.2235</v>
      </c>
      <c r="G1194" s="18">
        <f>Population!D19</f>
        <v>0.4</v>
      </c>
      <c r="H1194" s="19">
        <f>'Limiting Factors'!C111</f>
        <v>1.97</v>
      </c>
      <c r="I1194" s="18">
        <f>'Limiting Factors'!D111</f>
        <v>0.31824999999999998</v>
      </c>
      <c r="J1194" s="17">
        <f>'Vulnerability Mapped'!D6</f>
        <v>13</v>
      </c>
      <c r="K1194" s="17">
        <f>'Vulnerability Mapped'!E6</f>
        <v>13</v>
      </c>
      <c r="L1194" s="18">
        <f>'Vulnerability Mapped'!H6</f>
        <v>0.22857142899999999</v>
      </c>
      <c r="M1194" s="18">
        <f t="shared" si="36"/>
        <v>1.6258028601912375E-2</v>
      </c>
      <c r="N1194" s="18">
        <f t="shared" si="37"/>
        <v>6.5032114407649506E-3</v>
      </c>
    </row>
    <row r="1195" spans="1:14" ht="18" customHeight="1" x14ac:dyDescent="0.2">
      <c r="A1195" s="16" t="str">
        <f>'Fish Use'!A81</f>
        <v>CC8</v>
      </c>
      <c r="B1195" s="16" t="str">
        <f>'Fish Use'!B81</f>
        <v>Catherine Creek</v>
      </c>
      <c r="C1195" s="16" t="str">
        <f>'Fish Use'!D81</f>
        <v>Bull Trout</v>
      </c>
      <c r="D1195" s="16" t="str">
        <f>'Fish Use'!E81</f>
        <v>FMO</v>
      </c>
      <c r="E1195" s="16" t="str">
        <f>'Vulnerability Mapped'!C9</f>
        <v>Increased Sediment Quantity</v>
      </c>
      <c r="F1195" s="18">
        <f>'Fish Use'!F81</f>
        <v>0.2235</v>
      </c>
      <c r="G1195" s="18">
        <f>Population!D19</f>
        <v>0.4</v>
      </c>
      <c r="H1195" s="19">
        <f>'Limiting Factors'!C112</f>
        <v>1.78</v>
      </c>
      <c r="I1195" s="18">
        <f>'Limiting Factors'!D112</f>
        <v>0.27550000000000002</v>
      </c>
      <c r="J1195" s="17">
        <f>'Vulnerability Mapped'!D9</f>
        <v>14</v>
      </c>
      <c r="K1195" s="17">
        <f>'Vulnerability Mapped'!E9</f>
        <v>14</v>
      </c>
      <c r="L1195" s="18">
        <f>'Vulnerability Mapped'!H9</f>
        <v>0.164285714</v>
      </c>
      <c r="M1195" s="18">
        <f t="shared" si="36"/>
        <v>1.01157696252645E-2</v>
      </c>
      <c r="N1195" s="18">
        <f t="shared" si="37"/>
        <v>4.0463078501057998E-3</v>
      </c>
    </row>
    <row r="1196" spans="1:14" ht="18" customHeight="1" x14ac:dyDescent="0.2">
      <c r="A1196" s="16" t="str">
        <f>'Fish Use'!A81</f>
        <v>CC8</v>
      </c>
      <c r="B1196" s="16" t="str">
        <f>'Fish Use'!B81</f>
        <v>Catherine Creek</v>
      </c>
      <c r="C1196" s="16" t="str">
        <f>'Fish Use'!D81</f>
        <v>Bull Trout</v>
      </c>
      <c r="D1196" s="16" t="str">
        <f>'Fish Use'!E81</f>
        <v>FMO</v>
      </c>
      <c r="E1196" s="16" t="str">
        <f>'Vulnerability Mapped'!C14</f>
        <v>Summer Water Temperature</v>
      </c>
      <c r="F1196" s="18">
        <f>'Fish Use'!F81</f>
        <v>0.2235</v>
      </c>
      <c r="G1196" s="18">
        <f>Population!D19</f>
        <v>0.4</v>
      </c>
      <c r="H1196" s="19">
        <f>'Limiting Factors'!C119</f>
        <v>2</v>
      </c>
      <c r="I1196" s="18">
        <f>'Limiting Factors'!D119</f>
        <v>0.32500000000000001</v>
      </c>
      <c r="J1196" s="17">
        <f>'Vulnerability Mapped'!D14</f>
        <v>1</v>
      </c>
      <c r="K1196" s="17">
        <f>'Vulnerability Mapped'!E14</f>
        <v>1</v>
      </c>
      <c r="L1196" s="18">
        <f>'Vulnerability Mapped'!H14</f>
        <v>1</v>
      </c>
      <c r="M1196" s="18">
        <f t="shared" si="36"/>
        <v>7.2637500000000008E-2</v>
      </c>
      <c r="N1196" s="18">
        <f t="shared" si="37"/>
        <v>2.9055000000000004E-2</v>
      </c>
    </row>
    <row r="1197" spans="1:14" ht="18" customHeight="1" x14ac:dyDescent="0.2">
      <c r="A1197" s="16" t="str">
        <f>'Fish Use'!A81</f>
        <v>CC8</v>
      </c>
      <c r="B1197" s="16" t="str">
        <f>'Fish Use'!B81</f>
        <v>Catherine Creek</v>
      </c>
      <c r="C1197" s="16" t="str">
        <f>'Fish Use'!D81</f>
        <v>Bull Trout</v>
      </c>
      <c r="D1197" s="16" t="str">
        <f>'Fish Use'!E81</f>
        <v>FMO</v>
      </c>
      <c r="E1197" s="16" t="str">
        <f>'Vulnerability Mapped'!C16</f>
        <v>Winter Water Temperature</v>
      </c>
      <c r="F1197" s="18">
        <f>'Fish Use'!F81</f>
        <v>0.2235</v>
      </c>
      <c r="G1197" s="18">
        <f>Population!D19</f>
        <v>0.4</v>
      </c>
      <c r="H1197" s="19">
        <f>'Limiting Factors'!C120</f>
        <v>1.59</v>
      </c>
      <c r="I1197" s="18">
        <f>'Limiting Factors'!D120</f>
        <v>0.23275000000000001</v>
      </c>
      <c r="J1197" s="17">
        <f>'Vulnerability Mapped'!D16</f>
        <v>15</v>
      </c>
      <c r="K1197" s="17">
        <f>'Vulnerability Mapped'!E16</f>
        <v>15</v>
      </c>
      <c r="L1197" s="18">
        <f>'Vulnerability Mapped'!H16</f>
        <v>0.1</v>
      </c>
      <c r="M1197" s="18">
        <f t="shared" si="36"/>
        <v>5.2019625000000007E-3</v>
      </c>
      <c r="N1197" s="18">
        <f t="shared" si="37"/>
        <v>2.0807850000000004E-3</v>
      </c>
    </row>
    <row r="1198" spans="1:14" ht="18" customHeight="1" x14ac:dyDescent="0.2">
      <c r="A1198" s="16" t="str">
        <f>'Fish Use'!A81</f>
        <v>CC8</v>
      </c>
      <c r="B1198" s="16" t="str">
        <f>'Fish Use'!B81</f>
        <v>Catherine Creek</v>
      </c>
      <c r="C1198" s="16" t="str">
        <f>'Fish Use'!D81</f>
        <v>Bull Trout</v>
      </c>
      <c r="D1198" s="16" t="str">
        <f>'Fish Use'!E81</f>
        <v>FMO</v>
      </c>
      <c r="E1198" s="16" t="str">
        <f>'Vulnerability Mapped'!C15</f>
        <v>Water Quality</v>
      </c>
      <c r="F1198" s="18">
        <f>'Fish Use'!F81</f>
        <v>0.2235</v>
      </c>
      <c r="G1198" s="18">
        <f>Population!D19</f>
        <v>0.4</v>
      </c>
      <c r="H1198" s="19">
        <f>'Limiting Factors'!C121</f>
        <v>2</v>
      </c>
      <c r="I1198" s="18">
        <f>'Limiting Factors'!D121</f>
        <v>0.32500000000000001</v>
      </c>
      <c r="J1198" s="17">
        <f>'Vulnerability Mapped'!D15</f>
        <v>6</v>
      </c>
      <c r="K1198" s="17">
        <f>'Vulnerability Mapped'!E15</f>
        <v>6</v>
      </c>
      <c r="L1198" s="18">
        <f>'Vulnerability Mapped'!H15</f>
        <v>0.678571429</v>
      </c>
      <c r="M1198" s="18">
        <f t="shared" si="36"/>
        <v>4.9289732173987508E-2</v>
      </c>
      <c r="N1198" s="18">
        <f t="shared" si="37"/>
        <v>1.9715892869595006E-2</v>
      </c>
    </row>
    <row r="1199" spans="1:14" ht="18" customHeight="1" x14ac:dyDescent="0.2">
      <c r="A1199" s="16" t="str">
        <f>'Fish Use'!A81</f>
        <v>CC8</v>
      </c>
      <c r="B1199" s="16" t="str">
        <f>'Fish Use'!B81</f>
        <v>Catherine Creek</v>
      </c>
      <c r="C1199" s="16" t="str">
        <f>'Fish Use'!D81</f>
        <v>Bull Trout</v>
      </c>
      <c r="D1199" s="16" t="str">
        <f>'Fish Use'!E81</f>
        <v>FMO</v>
      </c>
      <c r="E1199" s="16" t="str">
        <f>'Vulnerability Mapped'!C11</f>
        <v>Predation</v>
      </c>
      <c r="F1199" s="18">
        <f>'Fish Use'!F81</f>
        <v>0.2235</v>
      </c>
      <c r="G1199" s="18">
        <f>Population!D19</f>
        <v>0.4</v>
      </c>
      <c r="H1199" s="19">
        <f>'Limiting Factors'!C114</f>
        <v>1</v>
      </c>
      <c r="I1199" s="18">
        <f>'Limiting Factors'!D114</f>
        <v>0.1</v>
      </c>
      <c r="J1199" s="17">
        <f>'Vulnerability Mapped'!D11</f>
        <v>7</v>
      </c>
      <c r="K1199" s="17">
        <f>'Vulnerability Mapped'!E11</f>
        <v>7</v>
      </c>
      <c r="L1199" s="18">
        <f>'Vulnerability Mapped'!H11</f>
        <v>0.61428571399999998</v>
      </c>
      <c r="M1199" s="18">
        <f t="shared" si="36"/>
        <v>1.3729285707900002E-2</v>
      </c>
      <c r="N1199" s="18">
        <f t="shared" si="37"/>
        <v>5.4917142831600006E-3</v>
      </c>
    </row>
    <row r="1200" spans="1:14" ht="18" customHeight="1" x14ac:dyDescent="0.2">
      <c r="A1200" s="16" t="str">
        <f>'Fish Use'!A81</f>
        <v>CC8</v>
      </c>
      <c r="B1200" s="16" t="str">
        <f>'Fish Use'!B81</f>
        <v>Catherine Creek</v>
      </c>
      <c r="C1200" s="16" t="str">
        <f>'Fish Use'!D81</f>
        <v>Bull Trout</v>
      </c>
      <c r="D1200" s="16" t="str">
        <f>'Fish Use'!E81</f>
        <v>FMO</v>
      </c>
      <c r="E1200" s="16" t="str">
        <f>'Vulnerability Mapped'!C3</f>
        <v>Altered Primary Productivity</v>
      </c>
      <c r="F1200" s="18">
        <f>'Fish Use'!F81</f>
        <v>0.2235</v>
      </c>
      <c r="G1200" s="18">
        <f>Population!D19</f>
        <v>0.4</v>
      </c>
      <c r="H1200" s="19">
        <f>'Limiting Factors'!C115</f>
        <v>1.44</v>
      </c>
      <c r="I1200" s="18">
        <f>'Limiting Factors'!D115</f>
        <v>0.19900000000000001</v>
      </c>
      <c r="J1200" s="17">
        <f>'Vulnerability Mapped'!D3</f>
        <v>12</v>
      </c>
      <c r="K1200" s="17">
        <f>'Vulnerability Mapped'!E3</f>
        <v>12</v>
      </c>
      <c r="L1200" s="18">
        <f>'Vulnerability Mapped'!H3</f>
        <v>0.29285714299999999</v>
      </c>
      <c r="M1200" s="18">
        <f t="shared" si="36"/>
        <v>1.30252607206395E-2</v>
      </c>
      <c r="N1200" s="18">
        <f t="shared" si="37"/>
        <v>5.2101042882558004E-3</v>
      </c>
    </row>
    <row r="1201" spans="1:14" ht="18" customHeight="1" x14ac:dyDescent="0.2">
      <c r="A1201" s="16" t="str">
        <f>'Fish Use'!A81</f>
        <v>CC8</v>
      </c>
      <c r="B1201" s="16" t="str">
        <f>'Fish Use'!B81</f>
        <v>Catherine Creek</v>
      </c>
      <c r="C1201" s="16" t="str">
        <f>'Fish Use'!D81</f>
        <v>Bull Trout</v>
      </c>
      <c r="D1201" s="16" t="str">
        <f>'Fish Use'!E81</f>
        <v>FMO</v>
      </c>
      <c r="E1201" s="16" t="str">
        <f>'Vulnerability Mapped'!C10</f>
        <v>Non-Native Species Interactions and Competition</v>
      </c>
      <c r="F1201" s="18">
        <f>'Fish Use'!F81</f>
        <v>0.2235</v>
      </c>
      <c r="G1201" s="18">
        <f>Population!D19</f>
        <v>0.4</v>
      </c>
      <c r="H1201" s="19">
        <f>'Limiting Factors'!C116</f>
        <v>1.26</v>
      </c>
      <c r="I1201" s="18">
        <f>'Limiting Factors'!D116</f>
        <v>0.1585</v>
      </c>
      <c r="J1201" s="17">
        <f>'Vulnerability Mapped'!D10</f>
        <v>10</v>
      </c>
      <c r="K1201" s="17">
        <f>'Vulnerability Mapped'!E10</f>
        <v>10</v>
      </c>
      <c r="L1201" s="18">
        <f>'Vulnerability Mapped'!H10</f>
        <v>0.42142857099999997</v>
      </c>
      <c r="M1201" s="18">
        <f t="shared" si="36"/>
        <v>1.4929001770532248E-2</v>
      </c>
      <c r="N1201" s="18">
        <f t="shared" si="37"/>
        <v>5.9716007082128994E-3</v>
      </c>
    </row>
    <row r="1202" spans="1:14" ht="18" customHeight="1" x14ac:dyDescent="0.2">
      <c r="A1202" s="16" t="str">
        <f>'Fish Use'!A82</f>
        <v>CC9</v>
      </c>
      <c r="B1202" s="16" t="str">
        <f>'Fish Use'!B82</f>
        <v>Catherine Creek</v>
      </c>
      <c r="C1202" s="16" t="str">
        <f>'Fish Use'!D82</f>
        <v>Chinook</v>
      </c>
      <c r="D1202" s="16" t="str">
        <f>'Fish Use'!E82</f>
        <v>Spawning</v>
      </c>
      <c r="E1202" s="16" t="str">
        <f>'Vulnerability Mapped'!C49</f>
        <v>Anthropogenic Barriers</v>
      </c>
      <c r="F1202" s="18">
        <f>'Fish Use'!F82</f>
        <v>0.90559999999999996</v>
      </c>
      <c r="G1202" s="18">
        <f>Population!D2</f>
        <v>0.12</v>
      </c>
      <c r="H1202" s="19">
        <f>'Limiting Factors'!C128</f>
        <v>1.26</v>
      </c>
      <c r="I1202" s="18">
        <f>'Limiting Factors'!D128</f>
        <v>0.1585</v>
      </c>
      <c r="J1202" s="17">
        <f>'Vulnerability Mapped'!D49</f>
        <v>15</v>
      </c>
      <c r="K1202" s="17">
        <f>'Vulnerability Mapped'!E49</f>
        <v>15</v>
      </c>
      <c r="L1202" s="18">
        <f>'Vulnerability Mapped'!H49</f>
        <v>0.1</v>
      </c>
      <c r="M1202" s="18">
        <f t="shared" si="36"/>
        <v>1.435376E-2</v>
      </c>
      <c r="N1202" s="18">
        <f t="shared" si="37"/>
        <v>1.7224511999999999E-3</v>
      </c>
    </row>
    <row r="1203" spans="1:14" ht="18" customHeight="1" x14ac:dyDescent="0.2">
      <c r="A1203" s="16" t="str">
        <f>'Fish Use'!A82</f>
        <v>CC9</v>
      </c>
      <c r="B1203" s="16" t="str">
        <f>'Fish Use'!B82</f>
        <v>Catherine Creek</v>
      </c>
      <c r="C1203" s="16" t="str">
        <f>'Fish Use'!D82</f>
        <v>Chinook</v>
      </c>
      <c r="D1203" s="16" t="str">
        <f>'Fish Use'!E82</f>
        <v>Spawning</v>
      </c>
      <c r="E1203" s="16" t="str">
        <f>'Vulnerability Mapped'!C57</f>
        <v>Riparian Condition</v>
      </c>
      <c r="F1203" s="18">
        <f>'Fish Use'!F82</f>
        <v>0.90559999999999996</v>
      </c>
      <c r="G1203" s="18">
        <f>Population!D2</f>
        <v>0.12</v>
      </c>
      <c r="H1203" s="19">
        <f>'Limiting Factors'!C122</f>
        <v>1.1499999999999999</v>
      </c>
      <c r="I1203" s="18">
        <f>'Limiting Factors'!D122</f>
        <v>0.13375000000000001</v>
      </c>
      <c r="J1203" s="17">
        <f>'Vulnerability Mapped'!D57</f>
        <v>13</v>
      </c>
      <c r="K1203" s="17">
        <f>'Vulnerability Mapped'!E57</f>
        <v>13</v>
      </c>
      <c r="L1203" s="18">
        <f>'Vulnerability Mapped'!H57</f>
        <v>0.22857142899999999</v>
      </c>
      <c r="M1203" s="18">
        <f t="shared" si="36"/>
        <v>2.7685485766195998E-2</v>
      </c>
      <c r="N1203" s="18">
        <f t="shared" si="37"/>
        <v>3.3222582919435195E-3</v>
      </c>
    </row>
    <row r="1204" spans="1:14" ht="18" customHeight="1" x14ac:dyDescent="0.2">
      <c r="A1204" s="16" t="str">
        <f>'Fish Use'!A82</f>
        <v>CC9</v>
      </c>
      <c r="B1204" s="16" t="str">
        <f>'Fish Use'!B82</f>
        <v>Catherine Creek</v>
      </c>
      <c r="C1204" s="16" t="str">
        <f>'Fish Use'!D82</f>
        <v>Chinook</v>
      </c>
      <c r="D1204" s="16" t="str">
        <f>'Fish Use'!E82</f>
        <v>Spawning</v>
      </c>
      <c r="E1204" s="16" t="str">
        <f>'Vulnerability Mapped'!C53</f>
        <v>Floodplain Condition</v>
      </c>
      <c r="F1204" s="18">
        <f>'Fish Use'!F82</f>
        <v>0.90559999999999996</v>
      </c>
      <c r="G1204" s="18">
        <f>Population!D2</f>
        <v>0.12</v>
      </c>
      <c r="H1204" s="19">
        <f>'Limiting Factors'!C123</f>
        <v>1.43</v>
      </c>
      <c r="I1204" s="18">
        <f>'Limiting Factors'!D123</f>
        <v>0.19675000000000001</v>
      </c>
      <c r="J1204" s="17">
        <f>'Vulnerability Mapped'!D53</f>
        <v>6</v>
      </c>
      <c r="K1204" s="17">
        <f>'Vulnerability Mapped'!E53</f>
        <v>6</v>
      </c>
      <c r="L1204" s="18">
        <f>'Vulnerability Mapped'!H53</f>
        <v>0.678571429</v>
      </c>
      <c r="M1204" s="18">
        <f t="shared" si="36"/>
        <v>0.1209056857906472</v>
      </c>
      <c r="N1204" s="18">
        <f t="shared" si="37"/>
        <v>1.4508682294877664E-2</v>
      </c>
    </row>
    <row r="1205" spans="1:14" ht="18" customHeight="1" x14ac:dyDescent="0.2">
      <c r="A1205" s="16" t="str">
        <f>'Fish Use'!A82</f>
        <v>CC9</v>
      </c>
      <c r="B1205" s="16" t="str">
        <f>'Fish Use'!B82</f>
        <v>Catherine Creek</v>
      </c>
      <c r="C1205" s="16" t="str">
        <f>'Fish Use'!D82</f>
        <v>Chinook</v>
      </c>
      <c r="D1205" s="16" t="str">
        <f>'Fish Use'!E82</f>
        <v>Spawning</v>
      </c>
      <c r="E1205" s="16" t="str">
        <f>'Vulnerability Mapped'!C58</f>
        <v>Side Channel and Wetland Habitat</v>
      </c>
      <c r="F1205" s="18">
        <f>'Fish Use'!F82</f>
        <v>0.90559999999999996</v>
      </c>
      <c r="G1205" s="18">
        <f>Population!D2</f>
        <v>0.12</v>
      </c>
      <c r="H1205" s="19">
        <f>'Limiting Factors'!C124</f>
        <v>1.43</v>
      </c>
      <c r="I1205" s="18">
        <f>'Limiting Factors'!D124</f>
        <v>0.19675000000000001</v>
      </c>
      <c r="J1205" s="17">
        <f>'Vulnerability Mapped'!D58</f>
        <v>7</v>
      </c>
      <c r="K1205" s="17">
        <f>'Vulnerability Mapped'!E58</f>
        <v>7</v>
      </c>
      <c r="L1205" s="18">
        <f>'Vulnerability Mapped'!H58</f>
        <v>0.61428571399999998</v>
      </c>
      <c r="M1205" s="18">
        <f t="shared" si="36"/>
        <v>0.10945146280623519</v>
      </c>
      <c r="N1205" s="18">
        <f t="shared" si="37"/>
        <v>1.3134175536748222E-2</v>
      </c>
    </row>
    <row r="1206" spans="1:14" ht="18" customHeight="1" x14ac:dyDescent="0.2">
      <c r="A1206" s="16" t="str">
        <f>'Fish Use'!A82</f>
        <v>CC9</v>
      </c>
      <c r="B1206" s="16" t="str">
        <f>'Fish Use'!B82</f>
        <v>Catherine Creek</v>
      </c>
      <c r="C1206" s="16" t="str">
        <f>'Fish Use'!D82</f>
        <v>Chinook</v>
      </c>
      <c r="D1206" s="16" t="str">
        <f>'Fish Use'!E82</f>
        <v>Spawning</v>
      </c>
      <c r="E1206" s="16" t="str">
        <f>'Vulnerability Mapped'!C50</f>
        <v>Channel and Habitat Structure</v>
      </c>
      <c r="F1206" s="18">
        <f>'Fish Use'!F82</f>
        <v>0.90559999999999996</v>
      </c>
      <c r="G1206" s="18">
        <f>Population!D2</f>
        <v>0.12</v>
      </c>
      <c r="H1206" s="19">
        <f>'Limiting Factors'!C125</f>
        <v>1.1499999999999999</v>
      </c>
      <c r="I1206" s="18">
        <f>'Limiting Factors'!D125</f>
        <v>0.13375000000000001</v>
      </c>
      <c r="J1206" s="17">
        <f>'Vulnerability Mapped'!D50</f>
        <v>5</v>
      </c>
      <c r="K1206" s="17">
        <f>'Vulnerability Mapped'!E50</f>
        <v>5</v>
      </c>
      <c r="L1206" s="18">
        <f>'Vulnerability Mapped'!H50</f>
        <v>0.74285714300000005</v>
      </c>
      <c r="M1206" s="18">
        <f t="shared" si="36"/>
        <v>8.9977828588732003E-2</v>
      </c>
      <c r="N1206" s="18">
        <f t="shared" si="37"/>
        <v>1.079733943064784E-2</v>
      </c>
    </row>
    <row r="1207" spans="1:14" ht="18" customHeight="1" x14ac:dyDescent="0.2">
      <c r="A1207" s="16" t="str">
        <f>'Fish Use'!A82</f>
        <v>CC9</v>
      </c>
      <c r="B1207" s="16" t="str">
        <f>'Fish Use'!B82</f>
        <v>Catherine Creek</v>
      </c>
      <c r="C1207" s="16" t="str">
        <f>'Fish Use'!D82</f>
        <v>Chinook</v>
      </c>
      <c r="D1207" s="16" t="str">
        <f>'Fish Use'!E82</f>
        <v>Spawning</v>
      </c>
      <c r="E1207" s="16" t="str">
        <f>'Vulnerability Mapped'!C52</f>
        <v>Decreased Water Quantity</v>
      </c>
      <c r="F1207" s="18">
        <f>'Fish Use'!F82</f>
        <v>0.90559999999999996</v>
      </c>
      <c r="G1207" s="18">
        <f>Population!D2</f>
        <v>0.12</v>
      </c>
      <c r="H1207" s="19">
        <f>'Limiting Factors'!C132</f>
        <v>1.26</v>
      </c>
      <c r="I1207" s="18">
        <f>'Limiting Factors'!D132</f>
        <v>0.1585</v>
      </c>
      <c r="J1207" s="17">
        <f>'Vulnerability Mapped'!D52</f>
        <v>2</v>
      </c>
      <c r="K1207" s="17">
        <f>'Vulnerability Mapped'!E52</f>
        <v>2</v>
      </c>
      <c r="L1207" s="18">
        <f>'Vulnerability Mapped'!H52</f>
        <v>0.93571428599999995</v>
      </c>
      <c r="M1207" s="18">
        <f t="shared" si="36"/>
        <v>0.13431018289815358</v>
      </c>
      <c r="N1207" s="18">
        <f t="shared" si="37"/>
        <v>1.611722194777843E-2</v>
      </c>
    </row>
    <row r="1208" spans="1:14" ht="18" customHeight="1" x14ac:dyDescent="0.2">
      <c r="A1208" s="16" t="str">
        <f>'Fish Use'!A82</f>
        <v>CC9</v>
      </c>
      <c r="B1208" s="16" t="str">
        <f>'Fish Use'!B82</f>
        <v>Catherine Creek</v>
      </c>
      <c r="C1208" s="16" t="str">
        <f>'Fish Use'!D82</f>
        <v>Chinook</v>
      </c>
      <c r="D1208" s="16" t="str">
        <f>'Fish Use'!E82</f>
        <v>Spawning</v>
      </c>
      <c r="E1208" s="16" t="str">
        <f>'Vulnerability Mapped'!C47</f>
        <v>Altered Flow Timing</v>
      </c>
      <c r="F1208" s="18">
        <f>'Fish Use'!F82</f>
        <v>0.90559999999999996</v>
      </c>
      <c r="G1208" s="18">
        <f>Population!D2</f>
        <v>0.12</v>
      </c>
      <c r="H1208" s="19">
        <f>'Limiting Factors'!C133</f>
        <v>1</v>
      </c>
      <c r="I1208" s="18">
        <f>'Limiting Factors'!D133</f>
        <v>0.1</v>
      </c>
      <c r="J1208" s="17">
        <f>'Vulnerability Mapped'!D47</f>
        <v>10</v>
      </c>
      <c r="K1208" s="17">
        <f>'Vulnerability Mapped'!E47</f>
        <v>10</v>
      </c>
      <c r="L1208" s="18">
        <f>'Vulnerability Mapped'!H47</f>
        <v>0.42142857099999997</v>
      </c>
      <c r="M1208" s="18">
        <f t="shared" si="36"/>
        <v>3.8164571389759996E-2</v>
      </c>
      <c r="N1208" s="18">
        <f t="shared" si="37"/>
        <v>4.5797485667711992E-3</v>
      </c>
    </row>
    <row r="1209" spans="1:14" ht="18" customHeight="1" x14ac:dyDescent="0.2">
      <c r="A1209" s="16" t="str">
        <f>'Fish Use'!A82</f>
        <v>CC9</v>
      </c>
      <c r="B1209" s="16" t="str">
        <f>'Fish Use'!B82</f>
        <v>Catherine Creek</v>
      </c>
      <c r="C1209" s="16" t="str">
        <f>'Fish Use'!D82</f>
        <v>Chinook</v>
      </c>
      <c r="D1209" s="16" t="str">
        <f>'Fish Use'!E82</f>
        <v>Spawning</v>
      </c>
      <c r="E1209" s="16" t="str">
        <f>'Vulnerability Mapped'!C51</f>
        <v>Decreased Sediment Quantity</v>
      </c>
      <c r="F1209" s="18">
        <f>'Fish Use'!F82</f>
        <v>0.90559999999999996</v>
      </c>
      <c r="G1209" s="18">
        <f>Population!D2</f>
        <v>0.12</v>
      </c>
      <c r="H1209" s="19">
        <f>'Limiting Factors'!C126</f>
        <v>1.64</v>
      </c>
      <c r="I1209" s="18">
        <f>'Limiting Factors'!D126</f>
        <v>0.24399999999999999</v>
      </c>
      <c r="J1209" s="17">
        <f>'Vulnerability Mapped'!D51</f>
        <v>3</v>
      </c>
      <c r="K1209" s="17">
        <f>'Vulnerability Mapped'!E51</f>
        <v>3</v>
      </c>
      <c r="L1209" s="18">
        <f>'Vulnerability Mapped'!H51</f>
        <v>0.87142857100000004</v>
      </c>
      <c r="M1209" s="18">
        <f t="shared" si="36"/>
        <v>0.1925564341910144</v>
      </c>
      <c r="N1209" s="18">
        <f t="shared" si="37"/>
        <v>2.3106772102921728E-2</v>
      </c>
    </row>
    <row r="1210" spans="1:14" ht="18" customHeight="1" x14ac:dyDescent="0.2">
      <c r="A1210" s="16" t="str">
        <f>'Fish Use'!A82</f>
        <v>CC9</v>
      </c>
      <c r="B1210" s="16" t="str">
        <f>'Fish Use'!B82</f>
        <v>Catherine Creek</v>
      </c>
      <c r="C1210" s="16" t="str">
        <f>'Fish Use'!D82</f>
        <v>Chinook</v>
      </c>
      <c r="D1210" s="16" t="str">
        <f>'Fish Use'!E82</f>
        <v>Spawning</v>
      </c>
      <c r="E1210" s="16" t="str">
        <f>'Vulnerability Mapped'!C54</f>
        <v>Increased Sediment Quantity</v>
      </c>
      <c r="F1210" s="18">
        <f>'Fish Use'!F82</f>
        <v>0.90559999999999996</v>
      </c>
      <c r="G1210" s="18">
        <f>Population!D2</f>
        <v>0.12</v>
      </c>
      <c r="H1210" s="19">
        <f>'Limiting Factors'!C127</f>
        <v>1.25</v>
      </c>
      <c r="I1210" s="18">
        <f>'Limiting Factors'!D127</f>
        <v>0.15625</v>
      </c>
      <c r="J1210" s="17">
        <f>'Vulnerability Mapped'!D54</f>
        <v>11</v>
      </c>
      <c r="K1210" s="17">
        <f>'Vulnerability Mapped'!E54</f>
        <v>11</v>
      </c>
      <c r="L1210" s="18">
        <f>'Vulnerability Mapped'!H54</f>
        <v>0.35714285699999998</v>
      </c>
      <c r="M1210" s="18">
        <f t="shared" si="36"/>
        <v>5.0535714265499992E-2</v>
      </c>
      <c r="N1210" s="18">
        <f t="shared" si="37"/>
        <v>6.0642857118599989E-3</v>
      </c>
    </row>
    <row r="1211" spans="1:14" ht="18" customHeight="1" x14ac:dyDescent="0.2">
      <c r="A1211" s="16" t="str">
        <f>'Fish Use'!A82</f>
        <v>CC9</v>
      </c>
      <c r="B1211" s="16" t="str">
        <f>'Fish Use'!B82</f>
        <v>Catherine Creek</v>
      </c>
      <c r="C1211" s="16" t="str">
        <f>'Fish Use'!D82</f>
        <v>Chinook</v>
      </c>
      <c r="D1211" s="16" t="str">
        <f>'Fish Use'!E82</f>
        <v>Spawning</v>
      </c>
      <c r="E1211" s="16" t="str">
        <f>'Vulnerability Mapped'!C59</f>
        <v>Summer Water Temperature</v>
      </c>
      <c r="F1211" s="18">
        <f>'Fish Use'!F82</f>
        <v>0.90559999999999996</v>
      </c>
      <c r="G1211" s="18">
        <f>Population!D2</f>
        <v>0.12</v>
      </c>
      <c r="H1211" s="19">
        <f>'Limiting Factors'!C134</f>
        <v>1.26</v>
      </c>
      <c r="I1211" s="18">
        <f>'Limiting Factors'!D134</f>
        <v>0.1585</v>
      </c>
      <c r="J1211" s="17">
        <f>'Vulnerability Mapped'!D59</f>
        <v>1</v>
      </c>
      <c r="K1211" s="17">
        <f>'Vulnerability Mapped'!E59</f>
        <v>1</v>
      </c>
      <c r="L1211" s="18">
        <f>'Vulnerability Mapped'!H59</f>
        <v>1</v>
      </c>
      <c r="M1211" s="18">
        <f t="shared" si="36"/>
        <v>0.14353759999999999</v>
      </c>
      <c r="N1211" s="18">
        <f t="shared" si="37"/>
        <v>1.7224511999999997E-2</v>
      </c>
    </row>
    <row r="1212" spans="1:14" ht="18" customHeight="1" x14ac:dyDescent="0.2">
      <c r="A1212" s="16" t="str">
        <f>'Fish Use'!A82</f>
        <v>CC9</v>
      </c>
      <c r="B1212" s="16" t="str">
        <f>'Fish Use'!B82</f>
        <v>Catherine Creek</v>
      </c>
      <c r="C1212" s="16" t="str">
        <f>'Fish Use'!D82</f>
        <v>Chinook</v>
      </c>
      <c r="D1212" s="16" t="str">
        <f>'Fish Use'!E82</f>
        <v>Spawning</v>
      </c>
      <c r="E1212" s="16" t="str">
        <f>'Vulnerability Mapped'!C61</f>
        <v>Winter Water Temperature</v>
      </c>
      <c r="F1212" s="18">
        <f>'Fish Use'!F82</f>
        <v>0.90559999999999996</v>
      </c>
      <c r="G1212" s="18">
        <f>Population!D2</f>
        <v>0.12</v>
      </c>
      <c r="H1212" s="19">
        <f>'Limiting Factors'!C135</f>
        <v>1</v>
      </c>
      <c r="I1212" s="18">
        <f>'Limiting Factors'!D135</f>
        <v>0.1</v>
      </c>
      <c r="J1212" s="17">
        <f>'Vulnerability Mapped'!D61</f>
        <v>4</v>
      </c>
      <c r="K1212" s="17">
        <f>'Vulnerability Mapped'!E61</f>
        <v>4</v>
      </c>
      <c r="L1212" s="18">
        <f>'Vulnerability Mapped'!H61</f>
        <v>0.80714285699999999</v>
      </c>
      <c r="M1212" s="18">
        <f t="shared" si="36"/>
        <v>7.3094857129920005E-2</v>
      </c>
      <c r="N1212" s="18">
        <f t="shared" si="37"/>
        <v>8.7713828555904001E-3</v>
      </c>
    </row>
    <row r="1213" spans="1:14" ht="18" customHeight="1" x14ac:dyDescent="0.2">
      <c r="A1213" s="16" t="str">
        <f>'Fish Use'!A82</f>
        <v>CC9</v>
      </c>
      <c r="B1213" s="16" t="str">
        <f>'Fish Use'!B82</f>
        <v>Catherine Creek</v>
      </c>
      <c r="C1213" s="16" t="str">
        <f>'Fish Use'!D82</f>
        <v>Chinook</v>
      </c>
      <c r="D1213" s="16" t="str">
        <f>'Fish Use'!E82</f>
        <v>Spawning</v>
      </c>
      <c r="E1213" s="16" t="str">
        <f>'Vulnerability Mapped'!C60</f>
        <v>Water Quality</v>
      </c>
      <c r="F1213" s="18">
        <f>'Fish Use'!F82</f>
        <v>0.90559999999999996</v>
      </c>
      <c r="G1213" s="18">
        <f>Population!D2</f>
        <v>0.12</v>
      </c>
      <c r="H1213" s="19">
        <f>'Limiting Factors'!C136</f>
        <v>1</v>
      </c>
      <c r="I1213" s="18">
        <f>'Limiting Factors'!D136</f>
        <v>0.1</v>
      </c>
      <c r="J1213" s="17">
        <f>'Vulnerability Mapped'!D60</f>
        <v>8</v>
      </c>
      <c r="K1213" s="17">
        <f>'Vulnerability Mapped'!E60</f>
        <v>8</v>
      </c>
      <c r="L1213" s="18">
        <f>'Vulnerability Mapped'!H60</f>
        <v>0.55000000000000004</v>
      </c>
      <c r="M1213" s="18">
        <f t="shared" si="36"/>
        <v>4.9808000000000005E-2</v>
      </c>
      <c r="N1213" s="18">
        <f t="shared" si="37"/>
        <v>5.9769600000000008E-3</v>
      </c>
    </row>
    <row r="1214" spans="1:14" ht="18" customHeight="1" x14ac:dyDescent="0.2">
      <c r="A1214" s="16" t="str">
        <f>'Fish Use'!A82</f>
        <v>CC9</v>
      </c>
      <c r="B1214" s="16" t="str">
        <f>'Fish Use'!B82</f>
        <v>Catherine Creek</v>
      </c>
      <c r="C1214" s="16" t="str">
        <f>'Fish Use'!D82</f>
        <v>Chinook</v>
      </c>
      <c r="D1214" s="16" t="str">
        <f>'Fish Use'!E82</f>
        <v>Spawning</v>
      </c>
      <c r="E1214" s="16" t="str">
        <f>'Vulnerability Mapped'!C56</f>
        <v>Predation</v>
      </c>
      <c r="F1214" s="18">
        <f>'Fish Use'!F82</f>
        <v>0.90559999999999996</v>
      </c>
      <c r="G1214" s="18">
        <f>Population!D2</f>
        <v>0.12</v>
      </c>
      <c r="H1214" s="19">
        <f>'Limiting Factors'!C129</f>
        <v>1</v>
      </c>
      <c r="I1214" s="18">
        <f>'Limiting Factors'!D129</f>
        <v>0.1</v>
      </c>
      <c r="J1214" s="17">
        <f>'Vulnerability Mapped'!D56</f>
        <v>9</v>
      </c>
      <c r="K1214" s="17">
        <f>'Vulnerability Mapped'!E56</f>
        <v>9</v>
      </c>
      <c r="L1214" s="18">
        <f>'Vulnerability Mapped'!H56</f>
        <v>0.485714286</v>
      </c>
      <c r="M1214" s="18">
        <f t="shared" si="36"/>
        <v>4.3986285740160003E-2</v>
      </c>
      <c r="N1214" s="18">
        <f t="shared" si="37"/>
        <v>5.2783542888192002E-3</v>
      </c>
    </row>
    <row r="1215" spans="1:14" ht="18" customHeight="1" x14ac:dyDescent="0.2">
      <c r="A1215" s="16" t="str">
        <f>'Fish Use'!A82</f>
        <v>CC9</v>
      </c>
      <c r="B1215" s="16" t="str">
        <f>'Fish Use'!B82</f>
        <v>Catherine Creek</v>
      </c>
      <c r="C1215" s="16" t="str">
        <f>'Fish Use'!D82</f>
        <v>Chinook</v>
      </c>
      <c r="D1215" s="16" t="str">
        <f>'Fish Use'!E82</f>
        <v>Spawning</v>
      </c>
      <c r="E1215" s="16" t="str">
        <f>'Vulnerability Mapped'!C48</f>
        <v>Altered Primary Productivity</v>
      </c>
      <c r="F1215" s="18">
        <f>'Fish Use'!F82</f>
        <v>0.90559999999999996</v>
      </c>
      <c r="G1215" s="18">
        <f>Population!D2</f>
        <v>0.12</v>
      </c>
      <c r="H1215" s="19">
        <f>'Limiting Factors'!C130</f>
        <v>1.44</v>
      </c>
      <c r="I1215" s="18">
        <f>'Limiting Factors'!D130</f>
        <v>0.19900000000000001</v>
      </c>
      <c r="J1215" s="17">
        <f>'Vulnerability Mapped'!D48</f>
        <v>14</v>
      </c>
      <c r="K1215" s="17">
        <f>'Vulnerability Mapped'!E48</f>
        <v>14</v>
      </c>
      <c r="L1215" s="18">
        <f>'Vulnerability Mapped'!H48</f>
        <v>0.164285714</v>
      </c>
      <c r="M1215" s="18">
        <f t="shared" si="36"/>
        <v>2.96066513770816E-2</v>
      </c>
      <c r="N1215" s="18">
        <f t="shared" si="37"/>
        <v>3.552798165249792E-3</v>
      </c>
    </row>
    <row r="1216" spans="1:14" ht="18" customHeight="1" x14ac:dyDescent="0.2">
      <c r="A1216" s="16" t="str">
        <f>'Fish Use'!A82</f>
        <v>CC9</v>
      </c>
      <c r="B1216" s="16" t="str">
        <f>'Fish Use'!B82</f>
        <v>Catherine Creek</v>
      </c>
      <c r="C1216" s="16" t="str">
        <f>'Fish Use'!D82</f>
        <v>Chinook</v>
      </c>
      <c r="D1216" s="16" t="str">
        <f>'Fish Use'!E82</f>
        <v>Spawning</v>
      </c>
      <c r="E1216" s="16" t="str">
        <f>'Vulnerability Mapped'!C55</f>
        <v>Non-Native Species Interactions and Competition</v>
      </c>
      <c r="F1216" s="18">
        <f>'Fish Use'!F82</f>
        <v>0.90559999999999996</v>
      </c>
      <c r="G1216" s="18">
        <f>Population!D2</f>
        <v>0.12</v>
      </c>
      <c r="H1216" s="19">
        <f>'Limiting Factors'!C131</f>
        <v>1.44</v>
      </c>
      <c r="I1216" s="18">
        <f>'Limiting Factors'!D131</f>
        <v>0.19900000000000001</v>
      </c>
      <c r="J1216" s="17">
        <f>'Vulnerability Mapped'!D55</f>
        <v>12</v>
      </c>
      <c r="K1216" s="17">
        <f>'Vulnerability Mapped'!E55</f>
        <v>12</v>
      </c>
      <c r="L1216" s="18">
        <f>'Vulnerability Mapped'!H55</f>
        <v>0.29285714299999999</v>
      </c>
      <c r="M1216" s="18">
        <f t="shared" si="36"/>
        <v>5.2777074311459199E-2</v>
      </c>
      <c r="N1216" s="18">
        <f t="shared" si="37"/>
        <v>6.3332489173751035E-3</v>
      </c>
    </row>
    <row r="1217" spans="1:14" ht="18" customHeight="1" x14ac:dyDescent="0.2">
      <c r="A1217" s="16" t="str">
        <f>'Fish Use'!A83</f>
        <v>CC9</v>
      </c>
      <c r="B1217" s="16" t="str">
        <f>'Fish Use'!B83</f>
        <v>Catherine Creek</v>
      </c>
      <c r="C1217" s="16" t="str">
        <f>'Fish Use'!D83</f>
        <v>Chinook</v>
      </c>
      <c r="D1217" s="16" t="str">
        <f>'Fish Use'!E83</f>
        <v>Winter Rearing</v>
      </c>
      <c r="E1217" s="16" t="str">
        <f>'Vulnerability Mapped'!C79</f>
        <v>Anthropogenic Barriers</v>
      </c>
      <c r="F1217" s="18">
        <f>'Fish Use'!F83</f>
        <v>0.90559999999999996</v>
      </c>
      <c r="G1217" s="18">
        <f>Population!D6</f>
        <v>0.36</v>
      </c>
      <c r="H1217" s="19">
        <f>'Limiting Factors'!C128</f>
        <v>1.26</v>
      </c>
      <c r="I1217" s="18">
        <f>'Limiting Factors'!D128</f>
        <v>0.1585</v>
      </c>
      <c r="J1217" s="17">
        <f>'Vulnerability Mapped'!D79</f>
        <v>14</v>
      </c>
      <c r="K1217" s="17">
        <f>'Vulnerability Mapped'!E79</f>
        <v>14</v>
      </c>
      <c r="L1217" s="18">
        <f>'Vulnerability Mapped'!H79</f>
        <v>0.164285714</v>
      </c>
      <c r="M1217" s="18">
        <f t="shared" si="36"/>
        <v>2.3581177101846398E-2</v>
      </c>
      <c r="N1217" s="18">
        <f t="shared" si="37"/>
        <v>8.489223756664702E-3</v>
      </c>
    </row>
    <row r="1218" spans="1:14" ht="18" customHeight="1" x14ac:dyDescent="0.2">
      <c r="A1218" s="16" t="str">
        <f>'Fish Use'!A83</f>
        <v>CC9</v>
      </c>
      <c r="B1218" s="16" t="str">
        <f>'Fish Use'!B83</f>
        <v>Catherine Creek</v>
      </c>
      <c r="C1218" s="16" t="str">
        <f>'Fish Use'!D83</f>
        <v>Chinook</v>
      </c>
      <c r="D1218" s="16" t="str">
        <f>'Fish Use'!E83</f>
        <v>Winter Rearing</v>
      </c>
      <c r="E1218" s="16" t="str">
        <f>'Vulnerability Mapped'!C87</f>
        <v>Riparian Condition</v>
      </c>
      <c r="F1218" s="18">
        <f>'Fish Use'!F83</f>
        <v>0.90559999999999996</v>
      </c>
      <c r="G1218" s="18">
        <f>Population!D6</f>
        <v>0.36</v>
      </c>
      <c r="H1218" s="19">
        <f>'Limiting Factors'!C122</f>
        <v>1.1499999999999999</v>
      </c>
      <c r="I1218" s="18">
        <f>'Limiting Factors'!D122</f>
        <v>0.13375000000000001</v>
      </c>
      <c r="J1218" s="17">
        <f>'Vulnerability Mapped'!D87</f>
        <v>6</v>
      </c>
      <c r="K1218" s="17">
        <f>'Vulnerability Mapped'!E87</f>
        <v>6</v>
      </c>
      <c r="L1218" s="18">
        <f>'Vulnerability Mapped'!H87</f>
        <v>0.678571429</v>
      </c>
      <c r="M1218" s="18">
        <f t="shared" ref="M1218:M1281" si="38">F1218*I1218*L1218</f>
        <v>8.2191285766195998E-2</v>
      </c>
      <c r="N1218" s="18">
        <f t="shared" ref="N1218:N1281" si="39">M1218*G1218</f>
        <v>2.9588862875830558E-2</v>
      </c>
    </row>
    <row r="1219" spans="1:14" ht="18" customHeight="1" x14ac:dyDescent="0.2">
      <c r="A1219" s="16" t="str">
        <f>'Fish Use'!A83</f>
        <v>CC9</v>
      </c>
      <c r="B1219" s="16" t="str">
        <f>'Fish Use'!B83</f>
        <v>Catherine Creek</v>
      </c>
      <c r="C1219" s="16" t="str">
        <f>'Fish Use'!D83</f>
        <v>Chinook</v>
      </c>
      <c r="D1219" s="16" t="str">
        <f>'Fish Use'!E83</f>
        <v>Winter Rearing</v>
      </c>
      <c r="E1219" s="16" t="str">
        <f>'Vulnerability Mapped'!C83</f>
        <v>Floodplain Condition</v>
      </c>
      <c r="F1219" s="18">
        <f>'Fish Use'!F83</f>
        <v>0.90559999999999996</v>
      </c>
      <c r="G1219" s="18">
        <f>Population!D6</f>
        <v>0.36</v>
      </c>
      <c r="H1219" s="19">
        <f>'Limiting Factors'!C123</f>
        <v>1.43</v>
      </c>
      <c r="I1219" s="18">
        <f>'Limiting Factors'!D123</f>
        <v>0.19675000000000001</v>
      </c>
      <c r="J1219" s="17">
        <f>'Vulnerability Mapped'!D83</f>
        <v>5</v>
      </c>
      <c r="K1219" s="17">
        <f>'Vulnerability Mapped'!E83</f>
        <v>5</v>
      </c>
      <c r="L1219" s="18">
        <f>'Vulnerability Mapped'!H83</f>
        <v>0.74285714300000005</v>
      </c>
      <c r="M1219" s="18">
        <f t="shared" si="38"/>
        <v>0.1323599085968824</v>
      </c>
      <c r="N1219" s="18">
        <f t="shared" si="39"/>
        <v>4.7649567094877665E-2</v>
      </c>
    </row>
    <row r="1220" spans="1:14" ht="18" customHeight="1" x14ac:dyDescent="0.2">
      <c r="A1220" s="16" t="str">
        <f>'Fish Use'!A83</f>
        <v>CC9</v>
      </c>
      <c r="B1220" s="16" t="str">
        <f>'Fish Use'!B83</f>
        <v>Catherine Creek</v>
      </c>
      <c r="C1220" s="16" t="str">
        <f>'Fish Use'!D83</f>
        <v>Chinook</v>
      </c>
      <c r="D1220" s="16" t="str">
        <f>'Fish Use'!E83</f>
        <v>Winter Rearing</v>
      </c>
      <c r="E1220" s="16" t="str">
        <f>'Vulnerability Mapped'!C88</f>
        <v>Side Channel and Wetland Habitat</v>
      </c>
      <c r="F1220" s="18">
        <f>'Fish Use'!F83</f>
        <v>0.90559999999999996</v>
      </c>
      <c r="G1220" s="18">
        <f>Population!D6</f>
        <v>0.36</v>
      </c>
      <c r="H1220" s="19">
        <f>'Limiting Factors'!C124</f>
        <v>1.43</v>
      </c>
      <c r="I1220" s="18">
        <f>'Limiting Factors'!D124</f>
        <v>0.19675000000000001</v>
      </c>
      <c r="J1220" s="17">
        <f>'Vulnerability Mapped'!D88</f>
        <v>3</v>
      </c>
      <c r="K1220" s="17">
        <f>'Vulnerability Mapped'!E88</f>
        <v>3</v>
      </c>
      <c r="L1220" s="18">
        <f>'Vulnerability Mapped'!H88</f>
        <v>0.87142857100000004</v>
      </c>
      <c r="M1220" s="18">
        <f t="shared" si="38"/>
        <v>0.15526835420935281</v>
      </c>
      <c r="N1220" s="18">
        <f t="shared" si="39"/>
        <v>5.5896607515367007E-2</v>
      </c>
    </row>
    <row r="1221" spans="1:14" ht="18" customHeight="1" x14ac:dyDescent="0.2">
      <c r="A1221" s="16" t="str">
        <f>'Fish Use'!A83</f>
        <v>CC9</v>
      </c>
      <c r="B1221" s="16" t="str">
        <f>'Fish Use'!B83</f>
        <v>Catherine Creek</v>
      </c>
      <c r="C1221" s="16" t="str">
        <f>'Fish Use'!D83</f>
        <v>Chinook</v>
      </c>
      <c r="D1221" s="16" t="str">
        <f>'Fish Use'!E83</f>
        <v>Winter Rearing</v>
      </c>
      <c r="E1221" s="16" t="str">
        <f>'Vulnerability Mapped'!C80</f>
        <v>Channel and Habitat Structure</v>
      </c>
      <c r="F1221" s="18">
        <f>'Fish Use'!F83</f>
        <v>0.90559999999999996</v>
      </c>
      <c r="G1221" s="18">
        <f>Population!D6</f>
        <v>0.36</v>
      </c>
      <c r="H1221" s="19">
        <f>'Limiting Factors'!C125</f>
        <v>1.1499999999999999</v>
      </c>
      <c r="I1221" s="18">
        <f>'Limiting Factors'!D125</f>
        <v>0.13375000000000001</v>
      </c>
      <c r="J1221" s="17">
        <f>'Vulnerability Mapped'!D80</f>
        <v>1</v>
      </c>
      <c r="K1221" s="17">
        <f>'Vulnerability Mapped'!E80</f>
        <v>1</v>
      </c>
      <c r="L1221" s="18">
        <f>'Vulnerability Mapped'!H80</f>
        <v>1</v>
      </c>
      <c r="M1221" s="18">
        <f t="shared" si="38"/>
        <v>0.121124</v>
      </c>
      <c r="N1221" s="18">
        <f t="shared" si="39"/>
        <v>4.360464E-2</v>
      </c>
    </row>
    <row r="1222" spans="1:14" ht="18" customHeight="1" x14ac:dyDescent="0.2">
      <c r="A1222" s="16" t="str">
        <f>'Fish Use'!A83</f>
        <v>CC9</v>
      </c>
      <c r="B1222" s="16" t="str">
        <f>'Fish Use'!B83</f>
        <v>Catherine Creek</v>
      </c>
      <c r="C1222" s="16" t="str">
        <f>'Fish Use'!D83</f>
        <v>Chinook</v>
      </c>
      <c r="D1222" s="16" t="str">
        <f>'Fish Use'!E83</f>
        <v>Winter Rearing</v>
      </c>
      <c r="E1222" s="16" t="str">
        <f>'Vulnerability Mapped'!C82</f>
        <v>Decreased Water Quantity</v>
      </c>
      <c r="F1222" s="18">
        <f>'Fish Use'!F83</f>
        <v>0.90559999999999996</v>
      </c>
      <c r="G1222" s="18">
        <f>Population!D6</f>
        <v>0.36</v>
      </c>
      <c r="H1222" s="19">
        <f>'Limiting Factors'!C132</f>
        <v>1.26</v>
      </c>
      <c r="I1222" s="18">
        <f>'Limiting Factors'!D132</f>
        <v>0.1585</v>
      </c>
      <c r="J1222" s="17">
        <f>'Vulnerability Mapped'!D82</f>
        <v>9</v>
      </c>
      <c r="K1222" s="17">
        <f>'Vulnerability Mapped'!E82</f>
        <v>9</v>
      </c>
      <c r="L1222" s="18">
        <f>'Vulnerability Mapped'!H82</f>
        <v>0.485714286</v>
      </c>
      <c r="M1222" s="18">
        <f t="shared" si="38"/>
        <v>6.9718262898153596E-2</v>
      </c>
      <c r="N1222" s="18">
        <f t="shared" si="39"/>
        <v>2.5098574643335293E-2</v>
      </c>
    </row>
    <row r="1223" spans="1:14" ht="18" customHeight="1" x14ac:dyDescent="0.2">
      <c r="A1223" s="16" t="str">
        <f>'Fish Use'!A83</f>
        <v>CC9</v>
      </c>
      <c r="B1223" s="16" t="str">
        <f>'Fish Use'!B83</f>
        <v>Catherine Creek</v>
      </c>
      <c r="C1223" s="16" t="str">
        <f>'Fish Use'!D83</f>
        <v>Chinook</v>
      </c>
      <c r="D1223" s="16" t="str">
        <f>'Fish Use'!E83</f>
        <v>Winter Rearing</v>
      </c>
      <c r="E1223" s="16" t="str">
        <f>'Vulnerability Mapped'!C77</f>
        <v>Altered Flow Timing</v>
      </c>
      <c r="F1223" s="18">
        <f>'Fish Use'!F83</f>
        <v>0.90559999999999996</v>
      </c>
      <c r="G1223" s="18">
        <f>Population!D6</f>
        <v>0.36</v>
      </c>
      <c r="H1223" s="19">
        <f>'Limiting Factors'!C133</f>
        <v>1</v>
      </c>
      <c r="I1223" s="18">
        <f>'Limiting Factors'!D133</f>
        <v>0.1</v>
      </c>
      <c r="J1223" s="17">
        <f>'Vulnerability Mapped'!D77</f>
        <v>13</v>
      </c>
      <c r="K1223" s="17">
        <f>'Vulnerability Mapped'!E77</f>
        <v>13</v>
      </c>
      <c r="L1223" s="18">
        <f>'Vulnerability Mapped'!H77</f>
        <v>0.22857142899999999</v>
      </c>
      <c r="M1223" s="18">
        <f t="shared" si="38"/>
        <v>2.069942861024E-2</v>
      </c>
      <c r="N1223" s="18">
        <f t="shared" si="39"/>
        <v>7.4517942996863993E-3</v>
      </c>
    </row>
    <row r="1224" spans="1:14" ht="18" customHeight="1" x14ac:dyDescent="0.2">
      <c r="A1224" s="16" t="str">
        <f>'Fish Use'!A83</f>
        <v>CC9</v>
      </c>
      <c r="B1224" s="16" t="str">
        <f>'Fish Use'!B83</f>
        <v>Catherine Creek</v>
      </c>
      <c r="C1224" s="16" t="str">
        <f>'Fish Use'!D83</f>
        <v>Chinook</v>
      </c>
      <c r="D1224" s="16" t="str">
        <f>'Fish Use'!E83</f>
        <v>Winter Rearing</v>
      </c>
      <c r="E1224" s="16" t="str">
        <f>'Vulnerability Mapped'!C81</f>
        <v>Decreased Sediment Quantity</v>
      </c>
      <c r="F1224" s="18">
        <f>'Fish Use'!F83</f>
        <v>0.90559999999999996</v>
      </c>
      <c r="G1224" s="18">
        <f>Population!D6</f>
        <v>0.36</v>
      </c>
      <c r="H1224" s="19">
        <f>'Limiting Factors'!C126</f>
        <v>1.64</v>
      </c>
      <c r="I1224" s="18">
        <f>'Limiting Factors'!D126</f>
        <v>0.24399999999999999</v>
      </c>
      <c r="J1224" s="17">
        <f>'Vulnerability Mapped'!D81</f>
        <v>4</v>
      </c>
      <c r="K1224" s="17">
        <f>'Vulnerability Mapped'!E81</f>
        <v>4</v>
      </c>
      <c r="L1224" s="18">
        <f>'Vulnerability Mapped'!H81</f>
        <v>0.80714285699999999</v>
      </c>
      <c r="M1224" s="18">
        <f t="shared" si="38"/>
        <v>0.17835145139700478</v>
      </c>
      <c r="N1224" s="18">
        <f t="shared" si="39"/>
        <v>6.420652250292172E-2</v>
      </c>
    </row>
    <row r="1225" spans="1:14" ht="18" customHeight="1" x14ac:dyDescent="0.2">
      <c r="A1225" s="16" t="str">
        <f>'Fish Use'!A83</f>
        <v>CC9</v>
      </c>
      <c r="B1225" s="16" t="str">
        <f>'Fish Use'!B83</f>
        <v>Catherine Creek</v>
      </c>
      <c r="C1225" s="16" t="str">
        <f>'Fish Use'!D83</f>
        <v>Chinook</v>
      </c>
      <c r="D1225" s="16" t="str">
        <f>'Fish Use'!E83</f>
        <v>Winter Rearing</v>
      </c>
      <c r="E1225" s="16" t="str">
        <f>'Vulnerability Mapped'!C84</f>
        <v>Increased Sediment Quantity</v>
      </c>
      <c r="F1225" s="18">
        <f>'Fish Use'!F83</f>
        <v>0.90559999999999996</v>
      </c>
      <c r="G1225" s="18">
        <f>Population!D6</f>
        <v>0.36</v>
      </c>
      <c r="H1225" s="19">
        <f>'Limiting Factors'!C127</f>
        <v>1.25</v>
      </c>
      <c r="I1225" s="18">
        <f>'Limiting Factors'!D127</f>
        <v>0.15625</v>
      </c>
      <c r="J1225" s="17">
        <f>'Vulnerability Mapped'!D84</f>
        <v>8</v>
      </c>
      <c r="K1225" s="17">
        <f>'Vulnerability Mapped'!E84</f>
        <v>8</v>
      </c>
      <c r="L1225" s="18">
        <f>'Vulnerability Mapped'!H84</f>
        <v>0.55000000000000004</v>
      </c>
      <c r="M1225" s="18">
        <f t="shared" si="38"/>
        <v>7.7825000000000005E-2</v>
      </c>
      <c r="N1225" s="18">
        <f t="shared" si="39"/>
        <v>2.8017E-2</v>
      </c>
    </row>
    <row r="1226" spans="1:14" ht="18" customHeight="1" x14ac:dyDescent="0.2">
      <c r="A1226" s="16" t="str">
        <f>'Fish Use'!A83</f>
        <v>CC9</v>
      </c>
      <c r="B1226" s="16" t="str">
        <f>'Fish Use'!B83</f>
        <v>Catherine Creek</v>
      </c>
      <c r="C1226" s="16" t="str">
        <f>'Fish Use'!D83</f>
        <v>Chinook</v>
      </c>
      <c r="D1226" s="16" t="str">
        <f>'Fish Use'!E83</f>
        <v>Winter Rearing</v>
      </c>
      <c r="E1226" s="16" t="str">
        <f>'Vulnerability Mapped'!C89</f>
        <v>Summer Water Temperature</v>
      </c>
      <c r="F1226" s="18">
        <f>'Fish Use'!F83</f>
        <v>0.90559999999999996</v>
      </c>
      <c r="G1226" s="18">
        <f>Population!D6</f>
        <v>0.36</v>
      </c>
      <c r="H1226" s="19">
        <f>'Limiting Factors'!C134</f>
        <v>1.26</v>
      </c>
      <c r="I1226" s="18">
        <f>'Limiting Factors'!D134</f>
        <v>0.1585</v>
      </c>
      <c r="J1226" s="17">
        <f>'Vulnerability Mapped'!D89</f>
        <v>15</v>
      </c>
      <c r="K1226" s="17">
        <f>'Vulnerability Mapped'!E89</f>
        <v>15</v>
      </c>
      <c r="L1226" s="18">
        <f>'Vulnerability Mapped'!H89</f>
        <v>0.1</v>
      </c>
      <c r="M1226" s="18">
        <f t="shared" si="38"/>
        <v>1.435376E-2</v>
      </c>
      <c r="N1226" s="18">
        <f t="shared" si="39"/>
        <v>5.1673535999999997E-3</v>
      </c>
    </row>
    <row r="1227" spans="1:14" ht="18" customHeight="1" x14ac:dyDescent="0.2">
      <c r="A1227" s="16" t="str">
        <f>'Fish Use'!A83</f>
        <v>CC9</v>
      </c>
      <c r="B1227" s="16" t="str">
        <f>'Fish Use'!B83</f>
        <v>Catherine Creek</v>
      </c>
      <c r="C1227" s="16" t="str">
        <f>'Fish Use'!D83</f>
        <v>Chinook</v>
      </c>
      <c r="D1227" s="16" t="str">
        <f>'Fish Use'!E83</f>
        <v>Winter Rearing</v>
      </c>
      <c r="E1227" s="16" t="str">
        <f>'Vulnerability Mapped'!C91</f>
        <v>Winter Water Temperature</v>
      </c>
      <c r="F1227" s="18">
        <f>'Fish Use'!F83</f>
        <v>0.90559999999999996</v>
      </c>
      <c r="G1227" s="18">
        <f>Population!D6</f>
        <v>0.36</v>
      </c>
      <c r="H1227" s="19">
        <f>'Limiting Factors'!C135</f>
        <v>1</v>
      </c>
      <c r="I1227" s="18">
        <f>'Limiting Factors'!D135</f>
        <v>0.1</v>
      </c>
      <c r="J1227" s="17">
        <f>'Vulnerability Mapped'!D91</f>
        <v>2</v>
      </c>
      <c r="K1227" s="17">
        <f>'Vulnerability Mapped'!E91</f>
        <v>2</v>
      </c>
      <c r="L1227" s="18">
        <f>'Vulnerability Mapped'!H91</f>
        <v>0.93571428599999995</v>
      </c>
      <c r="M1227" s="18">
        <f t="shared" si="38"/>
        <v>8.4738285740159999E-2</v>
      </c>
      <c r="N1227" s="18">
        <f t="shared" si="39"/>
        <v>3.0505782866457599E-2</v>
      </c>
    </row>
    <row r="1228" spans="1:14" ht="18" customHeight="1" x14ac:dyDescent="0.2">
      <c r="A1228" s="16" t="str">
        <f>'Fish Use'!A83</f>
        <v>CC9</v>
      </c>
      <c r="B1228" s="16" t="str">
        <f>'Fish Use'!B83</f>
        <v>Catherine Creek</v>
      </c>
      <c r="C1228" s="16" t="str">
        <f>'Fish Use'!D83</f>
        <v>Chinook</v>
      </c>
      <c r="D1228" s="16" t="str">
        <f>'Fish Use'!E83</f>
        <v>Winter Rearing</v>
      </c>
      <c r="E1228" s="16" t="str">
        <f>'Vulnerability Mapped'!C90</f>
        <v>Water Quality</v>
      </c>
      <c r="F1228" s="18">
        <f>'Fish Use'!F83</f>
        <v>0.90559999999999996</v>
      </c>
      <c r="G1228" s="18">
        <f>Population!D6</f>
        <v>0.36</v>
      </c>
      <c r="H1228" s="19">
        <f>'Limiting Factors'!C136</f>
        <v>1</v>
      </c>
      <c r="I1228" s="18">
        <f>'Limiting Factors'!D136</f>
        <v>0.1</v>
      </c>
      <c r="J1228" s="17">
        <f>'Vulnerability Mapped'!D90</f>
        <v>7</v>
      </c>
      <c r="K1228" s="17">
        <f>'Vulnerability Mapped'!E90</f>
        <v>7</v>
      </c>
      <c r="L1228" s="18">
        <f>'Vulnerability Mapped'!H90</f>
        <v>0.61428571399999998</v>
      </c>
      <c r="M1228" s="18">
        <f t="shared" si="38"/>
        <v>5.562971425984E-2</v>
      </c>
      <c r="N1228" s="18">
        <f t="shared" si="39"/>
        <v>2.0026697133542399E-2</v>
      </c>
    </row>
    <row r="1229" spans="1:14" ht="18" customHeight="1" x14ac:dyDescent="0.2">
      <c r="A1229" s="16" t="str">
        <f>'Fish Use'!A83</f>
        <v>CC9</v>
      </c>
      <c r="B1229" s="16" t="str">
        <f>'Fish Use'!B83</f>
        <v>Catherine Creek</v>
      </c>
      <c r="C1229" s="16" t="str">
        <f>'Fish Use'!D83</f>
        <v>Chinook</v>
      </c>
      <c r="D1229" s="16" t="str">
        <f>'Fish Use'!E83</f>
        <v>Winter Rearing</v>
      </c>
      <c r="E1229" s="16" t="str">
        <f>'Vulnerability Mapped'!C86</f>
        <v>Predation</v>
      </c>
      <c r="F1229" s="18">
        <f>'Fish Use'!F83</f>
        <v>0.90559999999999996</v>
      </c>
      <c r="G1229" s="18">
        <f>Population!D6</f>
        <v>0.36</v>
      </c>
      <c r="H1229" s="19">
        <f>'Limiting Factors'!C129</f>
        <v>1</v>
      </c>
      <c r="I1229" s="18">
        <f>'Limiting Factors'!D129</f>
        <v>0.1</v>
      </c>
      <c r="J1229" s="17">
        <f>'Vulnerability Mapped'!D86</f>
        <v>11</v>
      </c>
      <c r="K1229" s="17">
        <f>'Vulnerability Mapped'!E86</f>
        <v>11</v>
      </c>
      <c r="L1229" s="18">
        <f>'Vulnerability Mapped'!H86</f>
        <v>0.35714285699999998</v>
      </c>
      <c r="M1229" s="18">
        <f t="shared" si="38"/>
        <v>3.2342857129920001E-2</v>
      </c>
      <c r="N1229" s="18">
        <f t="shared" si="39"/>
        <v>1.16434285667712E-2</v>
      </c>
    </row>
    <row r="1230" spans="1:14" ht="18" customHeight="1" x14ac:dyDescent="0.2">
      <c r="A1230" s="16" t="str">
        <f>'Fish Use'!A83</f>
        <v>CC9</v>
      </c>
      <c r="B1230" s="16" t="str">
        <f>'Fish Use'!B83</f>
        <v>Catherine Creek</v>
      </c>
      <c r="C1230" s="16" t="str">
        <f>'Fish Use'!D83</f>
        <v>Chinook</v>
      </c>
      <c r="D1230" s="16" t="str">
        <f>'Fish Use'!E83</f>
        <v>Winter Rearing</v>
      </c>
      <c r="E1230" s="16" t="str">
        <f>'Vulnerability Mapped'!C78</f>
        <v>Altered Primary Productivity</v>
      </c>
      <c r="F1230" s="18">
        <f>'Fish Use'!F83</f>
        <v>0.90559999999999996</v>
      </c>
      <c r="G1230" s="18">
        <f>Population!D6</f>
        <v>0.36</v>
      </c>
      <c r="H1230" s="19">
        <f>'Limiting Factors'!C130</f>
        <v>1.44</v>
      </c>
      <c r="I1230" s="18">
        <f>'Limiting Factors'!D130</f>
        <v>0.19900000000000001</v>
      </c>
      <c r="J1230" s="17">
        <f>'Vulnerability Mapped'!D78</f>
        <v>12</v>
      </c>
      <c r="K1230" s="17">
        <f>'Vulnerability Mapped'!E78</f>
        <v>12</v>
      </c>
      <c r="L1230" s="18">
        <f>'Vulnerability Mapped'!H78</f>
        <v>0.29285714299999999</v>
      </c>
      <c r="M1230" s="18">
        <f t="shared" si="38"/>
        <v>5.2777074311459199E-2</v>
      </c>
      <c r="N1230" s="18">
        <f t="shared" si="39"/>
        <v>1.8999746752125311E-2</v>
      </c>
    </row>
    <row r="1231" spans="1:14" ht="18" customHeight="1" x14ac:dyDescent="0.2">
      <c r="A1231" s="16" t="str">
        <f>'Fish Use'!A83</f>
        <v>CC9</v>
      </c>
      <c r="B1231" s="16" t="str">
        <f>'Fish Use'!B83</f>
        <v>Catherine Creek</v>
      </c>
      <c r="C1231" s="16" t="str">
        <f>'Fish Use'!D83</f>
        <v>Chinook</v>
      </c>
      <c r="D1231" s="16" t="str">
        <f>'Fish Use'!E83</f>
        <v>Winter Rearing</v>
      </c>
      <c r="E1231" s="16" t="str">
        <f>'Vulnerability Mapped'!C85</f>
        <v>Non-Native Species Interactions and Competition</v>
      </c>
      <c r="F1231" s="18">
        <f>'Fish Use'!F83</f>
        <v>0.90559999999999996</v>
      </c>
      <c r="G1231" s="18">
        <f>Population!D6</f>
        <v>0.36</v>
      </c>
      <c r="H1231" s="19">
        <f>'Limiting Factors'!C131</f>
        <v>1.44</v>
      </c>
      <c r="I1231" s="18">
        <f>'Limiting Factors'!D131</f>
        <v>0.19900000000000001</v>
      </c>
      <c r="J1231" s="17">
        <f>'Vulnerability Mapped'!D85</f>
        <v>12</v>
      </c>
      <c r="K1231" s="17">
        <f>'Vulnerability Mapped'!E85</f>
        <v>12</v>
      </c>
      <c r="L1231" s="18">
        <f>'Vulnerability Mapped'!H85</f>
        <v>0.29285714299999999</v>
      </c>
      <c r="M1231" s="18">
        <f t="shared" si="38"/>
        <v>5.2777074311459199E-2</v>
      </c>
      <c r="N1231" s="18">
        <f t="shared" si="39"/>
        <v>1.8999746752125311E-2</v>
      </c>
    </row>
    <row r="1232" spans="1:14" ht="18" customHeight="1" x14ac:dyDescent="0.2">
      <c r="A1232" s="16" t="str">
        <f>'Fish Use'!A84</f>
        <v>CC9</v>
      </c>
      <c r="B1232" s="16" t="str">
        <f>'Fish Use'!B84</f>
        <v>Catherine Creek</v>
      </c>
      <c r="C1232" s="16" t="str">
        <f>'Fish Use'!D84</f>
        <v>Chinook</v>
      </c>
      <c r="D1232" s="16" t="str">
        <f>'Fish Use'!E84</f>
        <v>Summer Rearing</v>
      </c>
      <c r="E1232" s="16" t="str">
        <f>'Vulnerability Mapped'!C64</f>
        <v>Anthropogenic Barriers</v>
      </c>
      <c r="F1232" s="18">
        <f>'Fish Use'!F84</f>
        <v>0.90559999999999996</v>
      </c>
      <c r="G1232" s="18">
        <f>Population!D4</f>
        <v>0.21</v>
      </c>
      <c r="H1232" s="19">
        <f>'Limiting Factors'!C128</f>
        <v>1.26</v>
      </c>
      <c r="I1232" s="18">
        <f>'Limiting Factors'!D128</f>
        <v>0.1585</v>
      </c>
      <c r="J1232" s="17">
        <f>'Vulnerability Mapped'!D64</f>
        <v>7</v>
      </c>
      <c r="K1232" s="17">
        <f>'Vulnerability Mapped'!E64</f>
        <v>7</v>
      </c>
      <c r="L1232" s="18">
        <f>'Vulnerability Mapped'!H64</f>
        <v>0.61428571399999998</v>
      </c>
      <c r="M1232" s="18">
        <f t="shared" si="38"/>
        <v>8.8173097101846384E-2</v>
      </c>
      <c r="N1232" s="18">
        <f t="shared" si="39"/>
        <v>1.8516350391387739E-2</v>
      </c>
    </row>
    <row r="1233" spans="1:14" ht="18" customHeight="1" x14ac:dyDescent="0.2">
      <c r="A1233" s="16" t="str">
        <f>'Fish Use'!A84</f>
        <v>CC9</v>
      </c>
      <c r="B1233" s="16" t="str">
        <f>'Fish Use'!B84</f>
        <v>Catherine Creek</v>
      </c>
      <c r="C1233" s="16" t="str">
        <f>'Fish Use'!D84</f>
        <v>Chinook</v>
      </c>
      <c r="D1233" s="16" t="str">
        <f>'Fish Use'!E84</f>
        <v>Summer Rearing</v>
      </c>
      <c r="E1233" s="16" t="str">
        <f>'Vulnerability Mapped'!C72</f>
        <v>Riparian Condition</v>
      </c>
      <c r="F1233" s="18">
        <f>'Fish Use'!F84</f>
        <v>0.90559999999999996</v>
      </c>
      <c r="G1233" s="18">
        <f>Population!D4</f>
        <v>0.21</v>
      </c>
      <c r="H1233" s="19">
        <f>'Limiting Factors'!C122</f>
        <v>1.1499999999999999</v>
      </c>
      <c r="I1233" s="18">
        <f>'Limiting Factors'!D122</f>
        <v>0.13375000000000001</v>
      </c>
      <c r="J1233" s="17">
        <f>'Vulnerability Mapped'!D72</f>
        <v>5</v>
      </c>
      <c r="K1233" s="17">
        <f>'Vulnerability Mapped'!E72</f>
        <v>5</v>
      </c>
      <c r="L1233" s="18">
        <f>'Vulnerability Mapped'!H72</f>
        <v>0.74285714300000005</v>
      </c>
      <c r="M1233" s="18">
        <f t="shared" si="38"/>
        <v>8.9977828588732003E-2</v>
      </c>
      <c r="N1233" s="18">
        <f t="shared" si="39"/>
        <v>1.889534400363372E-2</v>
      </c>
    </row>
    <row r="1234" spans="1:14" ht="18" customHeight="1" x14ac:dyDescent="0.2">
      <c r="A1234" s="16" t="str">
        <f>'Fish Use'!A84</f>
        <v>CC9</v>
      </c>
      <c r="B1234" s="16" t="str">
        <f>'Fish Use'!B84</f>
        <v>Catherine Creek</v>
      </c>
      <c r="C1234" s="16" t="str">
        <f>'Fish Use'!D84</f>
        <v>Chinook</v>
      </c>
      <c r="D1234" s="16" t="str">
        <f>'Fish Use'!E84</f>
        <v>Summer Rearing</v>
      </c>
      <c r="E1234" s="16" t="str">
        <f>'Vulnerability Mapped'!C68</f>
        <v>Floodplain Condition</v>
      </c>
      <c r="F1234" s="18">
        <f>'Fish Use'!F84</f>
        <v>0.90559999999999996</v>
      </c>
      <c r="G1234" s="18">
        <f>Population!D4</f>
        <v>0.21</v>
      </c>
      <c r="H1234" s="19">
        <f>'Limiting Factors'!C123</f>
        <v>1.43</v>
      </c>
      <c r="I1234" s="18">
        <f>'Limiting Factors'!D123</f>
        <v>0.19675000000000001</v>
      </c>
      <c r="J1234" s="17">
        <f>'Vulnerability Mapped'!D68</f>
        <v>10</v>
      </c>
      <c r="K1234" s="17">
        <f>'Vulnerability Mapped'!E68</f>
        <v>10</v>
      </c>
      <c r="L1234" s="18">
        <f>'Vulnerability Mapped'!H68</f>
        <v>0.42142857099999997</v>
      </c>
      <c r="M1234" s="18">
        <f t="shared" si="38"/>
        <v>7.5088794209352799E-2</v>
      </c>
      <c r="N1234" s="18">
        <f t="shared" si="39"/>
        <v>1.5768646783964089E-2</v>
      </c>
    </row>
    <row r="1235" spans="1:14" ht="18" customHeight="1" x14ac:dyDescent="0.2">
      <c r="A1235" s="16" t="str">
        <f>'Fish Use'!A84</f>
        <v>CC9</v>
      </c>
      <c r="B1235" s="16" t="str">
        <f>'Fish Use'!B84</f>
        <v>Catherine Creek</v>
      </c>
      <c r="C1235" s="16" t="str">
        <f>'Fish Use'!D84</f>
        <v>Chinook</v>
      </c>
      <c r="D1235" s="16" t="str">
        <f>'Fish Use'!E84</f>
        <v>Summer Rearing</v>
      </c>
      <c r="E1235" s="16" t="str">
        <f>'Vulnerability Mapped'!C73</f>
        <v>Side Channel and Wetland Habitat</v>
      </c>
      <c r="F1235" s="18">
        <f>'Fish Use'!F84</f>
        <v>0.90559999999999996</v>
      </c>
      <c r="G1235" s="18">
        <f>Population!D4</f>
        <v>0.21</v>
      </c>
      <c r="H1235" s="19">
        <f>'Limiting Factors'!C124</f>
        <v>1.43</v>
      </c>
      <c r="I1235" s="18">
        <f>'Limiting Factors'!D124</f>
        <v>0.19675000000000001</v>
      </c>
      <c r="J1235" s="17">
        <f>'Vulnerability Mapped'!D73</f>
        <v>4</v>
      </c>
      <c r="K1235" s="17">
        <f>'Vulnerability Mapped'!E73</f>
        <v>4</v>
      </c>
      <c r="L1235" s="18">
        <f>'Vulnerability Mapped'!H73</f>
        <v>0.80714285699999999</v>
      </c>
      <c r="M1235" s="18">
        <f t="shared" si="38"/>
        <v>0.14381413140311761</v>
      </c>
      <c r="N1235" s="18">
        <f t="shared" si="39"/>
        <v>3.0200967594654696E-2</v>
      </c>
    </row>
    <row r="1236" spans="1:14" ht="18" customHeight="1" x14ac:dyDescent="0.2">
      <c r="A1236" s="16" t="str">
        <f>'Fish Use'!A84</f>
        <v>CC9</v>
      </c>
      <c r="B1236" s="16" t="str">
        <f>'Fish Use'!B84</f>
        <v>Catherine Creek</v>
      </c>
      <c r="C1236" s="16" t="str">
        <f>'Fish Use'!D84</f>
        <v>Chinook</v>
      </c>
      <c r="D1236" s="16" t="str">
        <f>'Fish Use'!E84</f>
        <v>Summer Rearing</v>
      </c>
      <c r="E1236" s="16" t="str">
        <f>'Vulnerability Mapped'!C65</f>
        <v>Channel and Habitat Structure</v>
      </c>
      <c r="F1236" s="18">
        <f>'Fish Use'!F84</f>
        <v>0.90559999999999996</v>
      </c>
      <c r="G1236" s="18">
        <f>Population!D4</f>
        <v>0.21</v>
      </c>
      <c r="H1236" s="19">
        <f>'Limiting Factors'!C125</f>
        <v>1.1499999999999999</v>
      </c>
      <c r="I1236" s="18">
        <f>'Limiting Factors'!D125</f>
        <v>0.13375000000000001</v>
      </c>
      <c r="J1236" s="17">
        <f>'Vulnerability Mapped'!D65</f>
        <v>3</v>
      </c>
      <c r="K1236" s="17">
        <f>'Vulnerability Mapped'!E65</f>
        <v>3</v>
      </c>
      <c r="L1236" s="18">
        <f>'Vulnerability Mapped'!H65</f>
        <v>0.87142857100000004</v>
      </c>
      <c r="M1236" s="18">
        <f t="shared" si="38"/>
        <v>0.105550914233804</v>
      </c>
      <c r="N1236" s="18">
        <f t="shared" si="39"/>
        <v>2.2165691989098839E-2</v>
      </c>
    </row>
    <row r="1237" spans="1:14" ht="18" customHeight="1" x14ac:dyDescent="0.2">
      <c r="A1237" s="16" t="str">
        <f>'Fish Use'!A84</f>
        <v>CC9</v>
      </c>
      <c r="B1237" s="16" t="str">
        <f>'Fish Use'!B84</f>
        <v>Catherine Creek</v>
      </c>
      <c r="C1237" s="16" t="str">
        <f>'Fish Use'!D84</f>
        <v>Chinook</v>
      </c>
      <c r="D1237" s="16" t="str">
        <f>'Fish Use'!E84</f>
        <v>Summer Rearing</v>
      </c>
      <c r="E1237" s="16" t="str">
        <f>'Vulnerability Mapped'!C67</f>
        <v>Decreased Water Quantity</v>
      </c>
      <c r="F1237" s="18">
        <f>'Fish Use'!F84</f>
        <v>0.90559999999999996</v>
      </c>
      <c r="G1237" s="18">
        <f>Population!D4</f>
        <v>0.21</v>
      </c>
      <c r="H1237" s="19">
        <f>'Limiting Factors'!C132</f>
        <v>1.26</v>
      </c>
      <c r="I1237" s="18">
        <f>'Limiting Factors'!D132</f>
        <v>0.1585</v>
      </c>
      <c r="J1237" s="17">
        <f>'Vulnerability Mapped'!D67</f>
        <v>2</v>
      </c>
      <c r="K1237" s="17">
        <f>'Vulnerability Mapped'!E67</f>
        <v>2</v>
      </c>
      <c r="L1237" s="18">
        <f>'Vulnerability Mapped'!H67</f>
        <v>0.93571428599999995</v>
      </c>
      <c r="M1237" s="18">
        <f t="shared" si="38"/>
        <v>0.13431018289815358</v>
      </c>
      <c r="N1237" s="18">
        <f t="shared" si="39"/>
        <v>2.8205138408612249E-2</v>
      </c>
    </row>
    <row r="1238" spans="1:14" ht="18" customHeight="1" x14ac:dyDescent="0.2">
      <c r="A1238" s="16" t="str">
        <f>'Fish Use'!A84</f>
        <v>CC9</v>
      </c>
      <c r="B1238" s="16" t="str">
        <f>'Fish Use'!B84</f>
        <v>Catherine Creek</v>
      </c>
      <c r="C1238" s="16" t="str">
        <f>'Fish Use'!D84</f>
        <v>Chinook</v>
      </c>
      <c r="D1238" s="16" t="str">
        <f>'Fish Use'!E84</f>
        <v>Summer Rearing</v>
      </c>
      <c r="E1238" s="16" t="str">
        <f>'Vulnerability Mapped'!C62</f>
        <v>Altered Flow Timing</v>
      </c>
      <c r="F1238" s="18">
        <f>'Fish Use'!F84</f>
        <v>0.90559999999999996</v>
      </c>
      <c r="G1238" s="18">
        <f>Population!D4</f>
        <v>0.21</v>
      </c>
      <c r="H1238" s="19">
        <f>'Limiting Factors'!C133</f>
        <v>1</v>
      </c>
      <c r="I1238" s="18">
        <f>'Limiting Factors'!D133</f>
        <v>0.1</v>
      </c>
      <c r="J1238" s="17">
        <f>'Vulnerability Mapped'!D62</f>
        <v>6</v>
      </c>
      <c r="K1238" s="17">
        <f>'Vulnerability Mapped'!E62</f>
        <v>6</v>
      </c>
      <c r="L1238" s="18">
        <f>'Vulnerability Mapped'!H62</f>
        <v>0.678571429</v>
      </c>
      <c r="M1238" s="18">
        <f t="shared" si="38"/>
        <v>6.145142861024E-2</v>
      </c>
      <c r="N1238" s="18">
        <f t="shared" si="39"/>
        <v>1.29048000081504E-2</v>
      </c>
    </row>
    <row r="1239" spans="1:14" ht="18" customHeight="1" x14ac:dyDescent="0.2">
      <c r="A1239" s="16" t="str">
        <f>'Fish Use'!A84</f>
        <v>CC9</v>
      </c>
      <c r="B1239" s="16" t="str">
        <f>'Fish Use'!B84</f>
        <v>Catherine Creek</v>
      </c>
      <c r="C1239" s="16" t="str">
        <f>'Fish Use'!D84</f>
        <v>Chinook</v>
      </c>
      <c r="D1239" s="16" t="str">
        <f>'Fish Use'!E84</f>
        <v>Summer Rearing</v>
      </c>
      <c r="E1239" s="16" t="str">
        <f>'Vulnerability Mapped'!C66</f>
        <v>Decreased Sediment Quantity</v>
      </c>
      <c r="F1239" s="18">
        <f>'Fish Use'!F84</f>
        <v>0.90559999999999996</v>
      </c>
      <c r="G1239" s="18">
        <f>Population!D4</f>
        <v>0.21</v>
      </c>
      <c r="H1239" s="19">
        <f>'Limiting Factors'!C126</f>
        <v>1.64</v>
      </c>
      <c r="I1239" s="18">
        <f>'Limiting Factors'!D126</f>
        <v>0.24399999999999999</v>
      </c>
      <c r="J1239" s="17">
        <f>'Vulnerability Mapped'!D66</f>
        <v>12</v>
      </c>
      <c r="K1239" s="17">
        <f>'Vulnerability Mapped'!E66</f>
        <v>12</v>
      </c>
      <c r="L1239" s="18">
        <f>'Vulnerability Mapped'!H66</f>
        <v>0.29285714299999999</v>
      </c>
      <c r="M1239" s="18">
        <f t="shared" si="38"/>
        <v>6.4711588602995196E-2</v>
      </c>
      <c r="N1239" s="18">
        <f t="shared" si="39"/>
        <v>1.358943360662899E-2</v>
      </c>
    </row>
    <row r="1240" spans="1:14" ht="18" customHeight="1" x14ac:dyDescent="0.2">
      <c r="A1240" s="16" t="str">
        <f>'Fish Use'!A84</f>
        <v>CC9</v>
      </c>
      <c r="B1240" s="16" t="str">
        <f>'Fish Use'!B84</f>
        <v>Catherine Creek</v>
      </c>
      <c r="C1240" s="16" t="str">
        <f>'Fish Use'!D84</f>
        <v>Chinook</v>
      </c>
      <c r="D1240" s="16" t="str">
        <f>'Fish Use'!E84</f>
        <v>Summer Rearing</v>
      </c>
      <c r="E1240" s="16" t="str">
        <f>'Vulnerability Mapped'!C69</f>
        <v>Increased Sediment Quantity</v>
      </c>
      <c r="F1240" s="18">
        <f>'Fish Use'!F84</f>
        <v>0.90559999999999996</v>
      </c>
      <c r="G1240" s="18">
        <f>Population!D4</f>
        <v>0.21</v>
      </c>
      <c r="H1240" s="19">
        <f>'Limiting Factors'!C127</f>
        <v>1.25</v>
      </c>
      <c r="I1240" s="18">
        <f>'Limiting Factors'!D127</f>
        <v>0.15625</v>
      </c>
      <c r="J1240" s="17">
        <f>'Vulnerability Mapped'!D69</f>
        <v>14</v>
      </c>
      <c r="K1240" s="17">
        <f>'Vulnerability Mapped'!E69</f>
        <v>14</v>
      </c>
      <c r="L1240" s="18">
        <f>'Vulnerability Mapped'!H69</f>
        <v>0.164285714</v>
      </c>
      <c r="M1240" s="18">
        <f t="shared" si="38"/>
        <v>2.3246428530999997E-2</v>
      </c>
      <c r="N1240" s="18">
        <f t="shared" si="39"/>
        <v>4.8817499915099994E-3</v>
      </c>
    </row>
    <row r="1241" spans="1:14" ht="18" customHeight="1" x14ac:dyDescent="0.2">
      <c r="A1241" s="16" t="str">
        <f>'Fish Use'!A84</f>
        <v>CC9</v>
      </c>
      <c r="B1241" s="16" t="str">
        <f>'Fish Use'!B84</f>
        <v>Catherine Creek</v>
      </c>
      <c r="C1241" s="16" t="str">
        <f>'Fish Use'!D84</f>
        <v>Chinook</v>
      </c>
      <c r="D1241" s="16" t="str">
        <f>'Fish Use'!E84</f>
        <v>Summer Rearing</v>
      </c>
      <c r="E1241" s="16" t="str">
        <f>'Vulnerability Mapped'!C74</f>
        <v>Summer Water Temperature</v>
      </c>
      <c r="F1241" s="18">
        <f>'Fish Use'!F84</f>
        <v>0.90559999999999996</v>
      </c>
      <c r="G1241" s="18">
        <f>Population!D4</f>
        <v>0.21</v>
      </c>
      <c r="H1241" s="19">
        <f>'Limiting Factors'!C134</f>
        <v>1.26</v>
      </c>
      <c r="I1241" s="18">
        <f>'Limiting Factors'!D134</f>
        <v>0.1585</v>
      </c>
      <c r="J1241" s="17">
        <f>'Vulnerability Mapped'!D74</f>
        <v>1</v>
      </c>
      <c r="K1241" s="17">
        <f>'Vulnerability Mapped'!E74</f>
        <v>1</v>
      </c>
      <c r="L1241" s="18">
        <f>'Vulnerability Mapped'!H74</f>
        <v>1</v>
      </c>
      <c r="M1241" s="18">
        <f t="shared" si="38"/>
        <v>0.14353759999999999</v>
      </c>
      <c r="N1241" s="18">
        <f t="shared" si="39"/>
        <v>3.0142895999999995E-2</v>
      </c>
    </row>
    <row r="1242" spans="1:14" ht="18" customHeight="1" x14ac:dyDescent="0.2">
      <c r="A1242" s="16" t="str">
        <f>'Fish Use'!A84</f>
        <v>CC9</v>
      </c>
      <c r="B1242" s="16" t="str">
        <f>'Fish Use'!B84</f>
        <v>Catherine Creek</v>
      </c>
      <c r="C1242" s="16" t="str">
        <f>'Fish Use'!D84</f>
        <v>Chinook</v>
      </c>
      <c r="D1242" s="16" t="str">
        <f>'Fish Use'!E84</f>
        <v>Summer Rearing</v>
      </c>
      <c r="E1242" s="16" t="str">
        <f>'Vulnerability Mapped'!C76</f>
        <v>Winter Water Temperature</v>
      </c>
      <c r="F1242" s="18">
        <f>'Fish Use'!F84</f>
        <v>0.90559999999999996</v>
      </c>
      <c r="G1242" s="18">
        <f>Population!D4</f>
        <v>0.21</v>
      </c>
      <c r="H1242" s="19">
        <f>'Limiting Factors'!C135</f>
        <v>1</v>
      </c>
      <c r="I1242" s="18">
        <f>'Limiting Factors'!D135</f>
        <v>0.1</v>
      </c>
      <c r="J1242" s="17">
        <f>'Vulnerability Mapped'!D76</f>
        <v>15</v>
      </c>
      <c r="K1242" s="17">
        <f>'Vulnerability Mapped'!E76</f>
        <v>15</v>
      </c>
      <c r="L1242" s="18">
        <f>'Vulnerability Mapped'!H76</f>
        <v>0.1</v>
      </c>
      <c r="M1242" s="18">
        <f t="shared" si="38"/>
        <v>9.0559999999999998E-3</v>
      </c>
      <c r="N1242" s="18">
        <f t="shared" si="39"/>
        <v>1.90176E-3</v>
      </c>
    </row>
    <row r="1243" spans="1:14" ht="18" customHeight="1" x14ac:dyDescent="0.2">
      <c r="A1243" s="16" t="str">
        <f>'Fish Use'!A84</f>
        <v>CC9</v>
      </c>
      <c r="B1243" s="16" t="str">
        <f>'Fish Use'!B84</f>
        <v>Catherine Creek</v>
      </c>
      <c r="C1243" s="16" t="str">
        <f>'Fish Use'!D84</f>
        <v>Chinook</v>
      </c>
      <c r="D1243" s="16" t="str">
        <f>'Fish Use'!E84</f>
        <v>Summer Rearing</v>
      </c>
      <c r="E1243" s="16" t="str">
        <f>'Vulnerability Mapped'!C75</f>
        <v>Water Quality</v>
      </c>
      <c r="F1243" s="18">
        <f>'Fish Use'!F84</f>
        <v>0.90559999999999996</v>
      </c>
      <c r="G1243" s="18">
        <f>Population!D4</f>
        <v>0.21</v>
      </c>
      <c r="H1243" s="19">
        <f>'Limiting Factors'!C136</f>
        <v>1</v>
      </c>
      <c r="I1243" s="18">
        <f>'Limiting Factors'!D136</f>
        <v>0.1</v>
      </c>
      <c r="J1243" s="17">
        <f>'Vulnerability Mapped'!D75</f>
        <v>9</v>
      </c>
      <c r="K1243" s="17">
        <f>'Vulnerability Mapped'!E75</f>
        <v>9</v>
      </c>
      <c r="L1243" s="18">
        <f>'Vulnerability Mapped'!H75</f>
        <v>0.485714286</v>
      </c>
      <c r="M1243" s="18">
        <f t="shared" si="38"/>
        <v>4.3986285740160003E-2</v>
      </c>
      <c r="N1243" s="18">
        <f t="shared" si="39"/>
        <v>9.2371200054335995E-3</v>
      </c>
    </row>
    <row r="1244" spans="1:14" ht="18" customHeight="1" x14ac:dyDescent="0.2">
      <c r="A1244" s="16" t="str">
        <f>'Fish Use'!A84</f>
        <v>CC9</v>
      </c>
      <c r="B1244" s="16" t="str">
        <f>'Fish Use'!B84</f>
        <v>Catherine Creek</v>
      </c>
      <c r="C1244" s="16" t="str">
        <f>'Fish Use'!D84</f>
        <v>Chinook</v>
      </c>
      <c r="D1244" s="16" t="str">
        <f>'Fish Use'!E84</f>
        <v>Summer Rearing</v>
      </c>
      <c r="E1244" s="16" t="str">
        <f>'Vulnerability Mapped'!C71</f>
        <v>Predation</v>
      </c>
      <c r="F1244" s="18">
        <f>'Fish Use'!F84</f>
        <v>0.90559999999999996</v>
      </c>
      <c r="G1244" s="18">
        <f>Population!D4</f>
        <v>0.21</v>
      </c>
      <c r="H1244" s="19">
        <f>'Limiting Factors'!C129</f>
        <v>1</v>
      </c>
      <c r="I1244" s="18">
        <f>'Limiting Factors'!D129</f>
        <v>0.1</v>
      </c>
      <c r="J1244" s="17">
        <f>'Vulnerability Mapped'!D71</f>
        <v>13</v>
      </c>
      <c r="K1244" s="17">
        <f>'Vulnerability Mapped'!E71</f>
        <v>13</v>
      </c>
      <c r="L1244" s="18">
        <f>'Vulnerability Mapped'!H71</f>
        <v>0.22857142899999999</v>
      </c>
      <c r="M1244" s="18">
        <f t="shared" si="38"/>
        <v>2.069942861024E-2</v>
      </c>
      <c r="N1244" s="18">
        <f t="shared" si="39"/>
        <v>4.3468800081503996E-3</v>
      </c>
    </row>
    <row r="1245" spans="1:14" ht="18" customHeight="1" x14ac:dyDescent="0.2">
      <c r="A1245" s="16" t="str">
        <f>'Fish Use'!A84</f>
        <v>CC9</v>
      </c>
      <c r="B1245" s="16" t="str">
        <f>'Fish Use'!B84</f>
        <v>Catherine Creek</v>
      </c>
      <c r="C1245" s="16" t="str">
        <f>'Fish Use'!D84</f>
        <v>Chinook</v>
      </c>
      <c r="D1245" s="16" t="str">
        <f>'Fish Use'!E84</f>
        <v>Summer Rearing</v>
      </c>
      <c r="E1245" s="16" t="str">
        <f>'Vulnerability Mapped'!C63</f>
        <v>Altered Primary Productivity</v>
      </c>
      <c r="F1245" s="18">
        <f>'Fish Use'!F84</f>
        <v>0.90559999999999996</v>
      </c>
      <c r="G1245" s="18">
        <f>Population!D4</f>
        <v>0.21</v>
      </c>
      <c r="H1245" s="19">
        <f>'Limiting Factors'!C130</f>
        <v>1.44</v>
      </c>
      <c r="I1245" s="18">
        <f>'Limiting Factors'!D130</f>
        <v>0.19900000000000001</v>
      </c>
      <c r="J1245" s="17">
        <f>'Vulnerability Mapped'!D63</f>
        <v>8</v>
      </c>
      <c r="K1245" s="17">
        <f>'Vulnerability Mapped'!E63</f>
        <v>8</v>
      </c>
      <c r="L1245" s="18">
        <f>'Vulnerability Mapped'!H63</f>
        <v>0.55000000000000004</v>
      </c>
      <c r="M1245" s="18">
        <f t="shared" si="38"/>
        <v>9.9117920000000012E-2</v>
      </c>
      <c r="N1245" s="18">
        <f t="shared" si="39"/>
        <v>2.0814763200000003E-2</v>
      </c>
    </row>
    <row r="1246" spans="1:14" ht="18" customHeight="1" x14ac:dyDescent="0.2">
      <c r="A1246" s="16" t="str">
        <f>'Fish Use'!A84</f>
        <v>CC9</v>
      </c>
      <c r="B1246" s="16" t="str">
        <f>'Fish Use'!B84</f>
        <v>Catherine Creek</v>
      </c>
      <c r="C1246" s="16" t="str">
        <f>'Fish Use'!D84</f>
        <v>Chinook</v>
      </c>
      <c r="D1246" s="16" t="str">
        <f>'Fish Use'!E84</f>
        <v>Summer Rearing</v>
      </c>
      <c r="E1246" s="16" t="str">
        <f>'Vulnerability Mapped'!C70</f>
        <v>Non-Native Species Interactions and Competition</v>
      </c>
      <c r="F1246" s="18">
        <f>'Fish Use'!F84</f>
        <v>0.90559999999999996</v>
      </c>
      <c r="G1246" s="18">
        <f>Population!D4</f>
        <v>0.21</v>
      </c>
      <c r="H1246" s="19">
        <f>'Limiting Factors'!C131</f>
        <v>1.44</v>
      </c>
      <c r="I1246" s="18">
        <f>'Limiting Factors'!D131</f>
        <v>0.19900000000000001</v>
      </c>
      <c r="J1246" s="17">
        <f>'Vulnerability Mapped'!D70</f>
        <v>11</v>
      </c>
      <c r="K1246" s="17">
        <f>'Vulnerability Mapped'!E70</f>
        <v>11</v>
      </c>
      <c r="L1246" s="18">
        <f>'Vulnerability Mapped'!H70</f>
        <v>0.35714285699999998</v>
      </c>
      <c r="M1246" s="18">
        <f t="shared" si="38"/>
        <v>6.4362285688540799E-2</v>
      </c>
      <c r="N1246" s="18">
        <f t="shared" si="39"/>
        <v>1.3516079994593568E-2</v>
      </c>
    </row>
    <row r="1247" spans="1:14" ht="18" customHeight="1" x14ac:dyDescent="0.2">
      <c r="A1247" s="16" t="str">
        <f>'Fish Use'!A85</f>
        <v>CC9</v>
      </c>
      <c r="B1247" s="16" t="str">
        <f>'Fish Use'!B85</f>
        <v>Catherine Creek</v>
      </c>
      <c r="C1247" s="16" t="str">
        <f>'Fish Use'!D85</f>
        <v>Chinook</v>
      </c>
      <c r="D1247" s="16" t="str">
        <f>'Fish Use'!E85</f>
        <v>Migration</v>
      </c>
      <c r="E1247" s="16" t="str">
        <f>'Vulnerability Mapped'!C34</f>
        <v>Anthropogenic Barriers</v>
      </c>
      <c r="F1247" s="18">
        <f>'Fish Use'!F85</f>
        <v>0.90559999999999996</v>
      </c>
      <c r="G1247" s="18">
        <f>Population!D8</f>
        <v>0.3</v>
      </c>
      <c r="H1247" s="19">
        <f>'Limiting Factors'!C128</f>
        <v>1.26</v>
      </c>
      <c r="I1247" s="18">
        <f>'Limiting Factors'!D128</f>
        <v>0.1585</v>
      </c>
      <c r="J1247" s="17">
        <f>'Vulnerability Mapped'!D34</f>
        <v>2</v>
      </c>
      <c r="K1247" s="17">
        <f>'Vulnerability Mapped'!E34</f>
        <v>13</v>
      </c>
      <c r="L1247" s="18">
        <f>'Vulnerability Mapped'!H34</f>
        <v>0.93571428599999995</v>
      </c>
      <c r="M1247" s="18">
        <f t="shared" si="38"/>
        <v>0.13431018289815358</v>
      </c>
      <c r="N1247" s="18">
        <f t="shared" si="39"/>
        <v>4.0293054869446072E-2</v>
      </c>
    </row>
    <row r="1248" spans="1:14" ht="18" customHeight="1" x14ac:dyDescent="0.2">
      <c r="A1248" s="16" t="str">
        <f>'Fish Use'!A85</f>
        <v>CC9</v>
      </c>
      <c r="B1248" s="16" t="str">
        <f>'Fish Use'!B85</f>
        <v>Catherine Creek</v>
      </c>
      <c r="C1248" s="16" t="str">
        <f>'Fish Use'!D85</f>
        <v>Chinook</v>
      </c>
      <c r="D1248" s="16" t="str">
        <f>'Fish Use'!E85</f>
        <v>Migration</v>
      </c>
      <c r="E1248" s="16" t="str">
        <f>'Vulnerability Mapped'!C42</f>
        <v>Riparian Condition</v>
      </c>
      <c r="F1248" s="18">
        <f>'Fish Use'!F85</f>
        <v>0.90559999999999996</v>
      </c>
      <c r="G1248" s="18">
        <f>Population!D8</f>
        <v>0.3</v>
      </c>
      <c r="H1248" s="19">
        <f>'Limiting Factors'!C122</f>
        <v>1.1499999999999999</v>
      </c>
      <c r="I1248" s="18">
        <f>'Limiting Factors'!D122</f>
        <v>0.13375000000000001</v>
      </c>
      <c r="J1248" s="17">
        <f>'Vulnerability Mapped'!D42</f>
        <v>9</v>
      </c>
      <c r="K1248" s="17">
        <f>'Vulnerability Mapped'!E42</f>
        <v>14</v>
      </c>
      <c r="L1248" s="18">
        <f>'Vulnerability Mapped'!H42</f>
        <v>0.485714286</v>
      </c>
      <c r="M1248" s="18">
        <f t="shared" si="38"/>
        <v>5.8831657177463997E-2</v>
      </c>
      <c r="N1248" s="18">
        <f t="shared" si="39"/>
        <v>1.7649497153239199E-2</v>
      </c>
    </row>
    <row r="1249" spans="1:14" ht="18" customHeight="1" x14ac:dyDescent="0.2">
      <c r="A1249" s="16" t="str">
        <f>'Fish Use'!A85</f>
        <v>CC9</v>
      </c>
      <c r="B1249" s="16" t="str">
        <f>'Fish Use'!B85</f>
        <v>Catherine Creek</v>
      </c>
      <c r="C1249" s="16" t="str">
        <f>'Fish Use'!D85</f>
        <v>Chinook</v>
      </c>
      <c r="D1249" s="16" t="str">
        <f>'Fish Use'!E85</f>
        <v>Migration</v>
      </c>
      <c r="E1249" s="16" t="str">
        <f>'Vulnerability Mapped'!C38</f>
        <v>Floodplain Condition</v>
      </c>
      <c r="F1249" s="18">
        <f>'Fish Use'!F85</f>
        <v>0.90559999999999996</v>
      </c>
      <c r="G1249" s="18">
        <f>Population!D8</f>
        <v>0.3</v>
      </c>
      <c r="H1249" s="19">
        <f>'Limiting Factors'!C123</f>
        <v>1.43</v>
      </c>
      <c r="I1249" s="18">
        <f>'Limiting Factors'!D123</f>
        <v>0.19675000000000001</v>
      </c>
      <c r="J1249" s="17">
        <f>'Vulnerability Mapped'!D38</f>
        <v>6</v>
      </c>
      <c r="K1249" s="17">
        <f>'Vulnerability Mapped'!E38</f>
        <v>8</v>
      </c>
      <c r="L1249" s="18">
        <f>'Vulnerability Mapped'!H38</f>
        <v>0.678571429</v>
      </c>
      <c r="M1249" s="18">
        <f t="shared" si="38"/>
        <v>0.1209056857906472</v>
      </c>
      <c r="N1249" s="18">
        <f t="shared" si="39"/>
        <v>3.6271705737194161E-2</v>
      </c>
    </row>
    <row r="1250" spans="1:14" ht="18" customHeight="1" x14ac:dyDescent="0.2">
      <c r="A1250" s="16" t="str">
        <f>'Fish Use'!A85</f>
        <v>CC9</v>
      </c>
      <c r="B1250" s="16" t="str">
        <f>'Fish Use'!B85</f>
        <v>Catherine Creek</v>
      </c>
      <c r="C1250" s="16" t="str">
        <f>'Fish Use'!D85</f>
        <v>Chinook</v>
      </c>
      <c r="D1250" s="16" t="str">
        <f>'Fish Use'!E85</f>
        <v>Migration</v>
      </c>
      <c r="E1250" s="16" t="str">
        <f>'Vulnerability Mapped'!C43</f>
        <v>Side Channel and Wetland Habitat</v>
      </c>
      <c r="F1250" s="18">
        <f>'Fish Use'!F85</f>
        <v>0.90559999999999996</v>
      </c>
      <c r="G1250" s="18">
        <f>Population!D8</f>
        <v>0.3</v>
      </c>
      <c r="H1250" s="19">
        <f>'Limiting Factors'!C124</f>
        <v>1.43</v>
      </c>
      <c r="I1250" s="18">
        <f>'Limiting Factors'!D124</f>
        <v>0.19675000000000001</v>
      </c>
      <c r="J1250" s="17">
        <f>'Vulnerability Mapped'!D43</f>
        <v>7</v>
      </c>
      <c r="K1250" s="17">
        <f>'Vulnerability Mapped'!E43</f>
        <v>7</v>
      </c>
      <c r="L1250" s="18">
        <f>'Vulnerability Mapped'!H43</f>
        <v>0.61428571399999998</v>
      </c>
      <c r="M1250" s="18">
        <f t="shared" si="38"/>
        <v>0.10945146280623519</v>
      </c>
      <c r="N1250" s="18">
        <f t="shared" si="39"/>
        <v>3.2835438841870554E-2</v>
      </c>
    </row>
    <row r="1251" spans="1:14" ht="18" customHeight="1" x14ac:dyDescent="0.2">
      <c r="A1251" s="16" t="str">
        <f>'Fish Use'!A85</f>
        <v>CC9</v>
      </c>
      <c r="B1251" s="16" t="str">
        <f>'Fish Use'!B85</f>
        <v>Catherine Creek</v>
      </c>
      <c r="C1251" s="16" t="str">
        <f>'Fish Use'!D85</f>
        <v>Chinook</v>
      </c>
      <c r="D1251" s="16" t="str">
        <f>'Fish Use'!E85</f>
        <v>Migration</v>
      </c>
      <c r="E1251" s="16" t="str">
        <f>'Vulnerability Mapped'!C35</f>
        <v>Channel and Habitat Structure</v>
      </c>
      <c r="F1251" s="18">
        <f>'Fish Use'!F85</f>
        <v>0.90559999999999996</v>
      </c>
      <c r="G1251" s="18">
        <f>Population!D8</f>
        <v>0.3</v>
      </c>
      <c r="H1251" s="19">
        <f>'Limiting Factors'!C125</f>
        <v>1.1499999999999999</v>
      </c>
      <c r="I1251" s="18">
        <f>'Limiting Factors'!D125</f>
        <v>0.13375000000000001</v>
      </c>
      <c r="J1251" s="17">
        <f>'Vulnerability Mapped'!D35</f>
        <v>3</v>
      </c>
      <c r="K1251" s="17">
        <f>'Vulnerability Mapped'!E35</f>
        <v>5</v>
      </c>
      <c r="L1251" s="18">
        <f>'Vulnerability Mapped'!H35</f>
        <v>0.87142857100000004</v>
      </c>
      <c r="M1251" s="18">
        <f t="shared" si="38"/>
        <v>0.105550914233804</v>
      </c>
      <c r="N1251" s="18">
        <f t="shared" si="39"/>
        <v>3.1665274270141201E-2</v>
      </c>
    </row>
    <row r="1252" spans="1:14" ht="18" customHeight="1" x14ac:dyDescent="0.2">
      <c r="A1252" s="16" t="str">
        <f>'Fish Use'!A85</f>
        <v>CC9</v>
      </c>
      <c r="B1252" s="16" t="str">
        <f>'Fish Use'!B85</f>
        <v>Catherine Creek</v>
      </c>
      <c r="C1252" s="16" t="str">
        <f>'Fish Use'!D85</f>
        <v>Chinook</v>
      </c>
      <c r="D1252" s="16" t="str">
        <f>'Fish Use'!E85</f>
        <v>Migration</v>
      </c>
      <c r="E1252" s="16" t="str">
        <f>'Vulnerability Mapped'!C37</f>
        <v>Decreased Water Quantity</v>
      </c>
      <c r="F1252" s="18">
        <f>'Fish Use'!F85</f>
        <v>0.90559999999999996</v>
      </c>
      <c r="G1252" s="18">
        <f>Population!D8</f>
        <v>0.3</v>
      </c>
      <c r="H1252" s="19">
        <f>'Limiting Factors'!C132</f>
        <v>1.26</v>
      </c>
      <c r="I1252" s="18">
        <f>'Limiting Factors'!D132</f>
        <v>0.1585</v>
      </c>
      <c r="J1252" s="17">
        <f>'Vulnerability Mapped'!D37</f>
        <v>2</v>
      </c>
      <c r="K1252" s="17">
        <f>'Vulnerability Mapped'!E37</f>
        <v>3</v>
      </c>
      <c r="L1252" s="18">
        <f>'Vulnerability Mapped'!H37</f>
        <v>0.93571428599999995</v>
      </c>
      <c r="M1252" s="18">
        <f t="shared" si="38"/>
        <v>0.13431018289815358</v>
      </c>
      <c r="N1252" s="18">
        <f t="shared" si="39"/>
        <v>4.0293054869446072E-2</v>
      </c>
    </row>
    <row r="1253" spans="1:14" ht="18" customHeight="1" x14ac:dyDescent="0.2">
      <c r="A1253" s="16" t="str">
        <f>'Fish Use'!A85</f>
        <v>CC9</v>
      </c>
      <c r="B1253" s="16" t="str">
        <f>'Fish Use'!B85</f>
        <v>Catherine Creek</v>
      </c>
      <c r="C1253" s="16" t="str">
        <f>'Fish Use'!D85</f>
        <v>Chinook</v>
      </c>
      <c r="D1253" s="16" t="str">
        <f>'Fish Use'!E85</f>
        <v>Migration</v>
      </c>
      <c r="E1253" s="16" t="str">
        <f>'Vulnerability Mapped'!C32</f>
        <v>Altered Flow Timing</v>
      </c>
      <c r="F1253" s="18">
        <f>'Fish Use'!F85</f>
        <v>0.90559999999999996</v>
      </c>
      <c r="G1253" s="18">
        <f>Population!D8</f>
        <v>0.3</v>
      </c>
      <c r="H1253" s="19">
        <f>'Limiting Factors'!C133</f>
        <v>1</v>
      </c>
      <c r="I1253" s="18">
        <f>'Limiting Factors'!D133</f>
        <v>0.1</v>
      </c>
      <c r="J1253" s="17">
        <f>'Vulnerability Mapped'!D32</f>
        <v>4</v>
      </c>
      <c r="K1253" s="17">
        <f>'Vulnerability Mapped'!E32</f>
        <v>4</v>
      </c>
      <c r="L1253" s="18">
        <f>'Vulnerability Mapped'!H32</f>
        <v>0.80714285699999999</v>
      </c>
      <c r="M1253" s="18">
        <f t="shared" si="38"/>
        <v>7.3094857129920005E-2</v>
      </c>
      <c r="N1253" s="18">
        <f t="shared" si="39"/>
        <v>2.1928457138975999E-2</v>
      </c>
    </row>
    <row r="1254" spans="1:14" ht="18" customHeight="1" x14ac:dyDescent="0.2">
      <c r="A1254" s="16" t="str">
        <f>'Fish Use'!A85</f>
        <v>CC9</v>
      </c>
      <c r="B1254" s="16" t="str">
        <f>'Fish Use'!B85</f>
        <v>Catherine Creek</v>
      </c>
      <c r="C1254" s="16" t="str">
        <f>'Fish Use'!D85</f>
        <v>Chinook</v>
      </c>
      <c r="D1254" s="16" t="str">
        <f>'Fish Use'!E85</f>
        <v>Migration</v>
      </c>
      <c r="E1254" s="16" t="str">
        <f>'Vulnerability Mapped'!C36</f>
        <v>Decreased Sediment Quantity</v>
      </c>
      <c r="F1254" s="18">
        <f>'Fish Use'!F85</f>
        <v>0.90559999999999996</v>
      </c>
      <c r="G1254" s="18">
        <f>Population!D8</f>
        <v>0.3</v>
      </c>
      <c r="H1254" s="19">
        <f>'Limiting Factors'!C126</f>
        <v>1.64</v>
      </c>
      <c r="I1254" s="18">
        <f>'Limiting Factors'!D126</f>
        <v>0.24399999999999999</v>
      </c>
      <c r="J1254" s="17">
        <f>'Vulnerability Mapped'!D36</f>
        <v>11</v>
      </c>
      <c r="K1254" s="17">
        <f>'Vulnerability Mapped'!E36</f>
        <v>12</v>
      </c>
      <c r="L1254" s="18">
        <f>'Vulnerability Mapped'!H36</f>
        <v>0.35714285699999998</v>
      </c>
      <c r="M1254" s="18">
        <f t="shared" si="38"/>
        <v>7.8916571397004795E-2</v>
      </c>
      <c r="N1254" s="18">
        <f t="shared" si="39"/>
        <v>2.3674971419101437E-2</v>
      </c>
    </row>
    <row r="1255" spans="1:14" ht="18" customHeight="1" x14ac:dyDescent="0.2">
      <c r="A1255" s="16" t="str">
        <f>'Fish Use'!A85</f>
        <v>CC9</v>
      </c>
      <c r="B1255" s="16" t="str">
        <f>'Fish Use'!B85</f>
        <v>Catherine Creek</v>
      </c>
      <c r="C1255" s="16" t="str">
        <f>'Fish Use'!D85</f>
        <v>Chinook</v>
      </c>
      <c r="D1255" s="16" t="str">
        <f>'Fish Use'!E85</f>
        <v>Migration</v>
      </c>
      <c r="E1255" s="16" t="str">
        <f>'Vulnerability Mapped'!C39</f>
        <v>Increased Sediment Quantity</v>
      </c>
      <c r="F1255" s="18">
        <f>'Fish Use'!F85</f>
        <v>0.90559999999999996</v>
      </c>
      <c r="G1255" s="18">
        <f>Population!D8</f>
        <v>0.3</v>
      </c>
      <c r="H1255" s="19">
        <f>'Limiting Factors'!C127</f>
        <v>1.25</v>
      </c>
      <c r="I1255" s="18">
        <f>'Limiting Factors'!D127</f>
        <v>0.15625</v>
      </c>
      <c r="J1255" s="17">
        <f>'Vulnerability Mapped'!D39</f>
        <v>10</v>
      </c>
      <c r="K1255" s="17">
        <f>'Vulnerability Mapped'!E39</f>
        <v>11</v>
      </c>
      <c r="L1255" s="18">
        <f>'Vulnerability Mapped'!H39</f>
        <v>0.42142857099999997</v>
      </c>
      <c r="M1255" s="18">
        <f t="shared" si="38"/>
        <v>5.963214279649999E-2</v>
      </c>
      <c r="N1255" s="18">
        <f t="shared" si="39"/>
        <v>1.7889642838949997E-2</v>
      </c>
    </row>
    <row r="1256" spans="1:14" ht="18" customHeight="1" x14ac:dyDescent="0.2">
      <c r="A1256" s="16" t="str">
        <f>'Fish Use'!A85</f>
        <v>CC9</v>
      </c>
      <c r="B1256" s="16" t="str">
        <f>'Fish Use'!B85</f>
        <v>Catherine Creek</v>
      </c>
      <c r="C1256" s="16" t="str">
        <f>'Fish Use'!D85</f>
        <v>Chinook</v>
      </c>
      <c r="D1256" s="16" t="str">
        <f>'Fish Use'!E85</f>
        <v>Migration</v>
      </c>
      <c r="E1256" s="16" t="str">
        <f>'Vulnerability Mapped'!C44</f>
        <v>Summer Water Temperature</v>
      </c>
      <c r="F1256" s="18">
        <f>'Fish Use'!F85</f>
        <v>0.90559999999999996</v>
      </c>
      <c r="G1256" s="18">
        <f>Population!D8</f>
        <v>0.3</v>
      </c>
      <c r="H1256" s="19">
        <f>'Limiting Factors'!C134</f>
        <v>1.26</v>
      </c>
      <c r="I1256" s="18">
        <f>'Limiting Factors'!D134</f>
        <v>0.1585</v>
      </c>
      <c r="J1256" s="17">
        <f>'Vulnerability Mapped'!D44</f>
        <v>1</v>
      </c>
      <c r="K1256" s="17">
        <f>'Vulnerability Mapped'!E44</f>
        <v>15</v>
      </c>
      <c r="L1256" s="18">
        <f>'Vulnerability Mapped'!H44</f>
        <v>1</v>
      </c>
      <c r="M1256" s="18">
        <f t="shared" si="38"/>
        <v>0.14353759999999999</v>
      </c>
      <c r="N1256" s="18">
        <f t="shared" si="39"/>
        <v>4.3061279999999993E-2</v>
      </c>
    </row>
    <row r="1257" spans="1:14" ht="18" customHeight="1" x14ac:dyDescent="0.2">
      <c r="A1257" s="16" t="str">
        <f>'Fish Use'!A85</f>
        <v>CC9</v>
      </c>
      <c r="B1257" s="16" t="str">
        <f>'Fish Use'!B85</f>
        <v>Catherine Creek</v>
      </c>
      <c r="C1257" s="16" t="str">
        <f>'Fish Use'!D85</f>
        <v>Chinook</v>
      </c>
      <c r="D1257" s="16" t="str">
        <f>'Fish Use'!E85</f>
        <v>Migration</v>
      </c>
      <c r="E1257" s="16" t="str">
        <f>'Vulnerability Mapped'!C46</f>
        <v>Winter Water Temperature</v>
      </c>
      <c r="F1257" s="18">
        <f>'Fish Use'!F85</f>
        <v>0.90559999999999996</v>
      </c>
      <c r="G1257" s="18">
        <f>Population!D8</f>
        <v>0.3</v>
      </c>
      <c r="H1257" s="19">
        <f>'Limiting Factors'!C135</f>
        <v>1</v>
      </c>
      <c r="I1257" s="18">
        <f>'Limiting Factors'!D135</f>
        <v>0.1</v>
      </c>
      <c r="J1257" s="17">
        <f>'Vulnerability Mapped'!D46</f>
        <v>9</v>
      </c>
      <c r="K1257" s="17">
        <f>'Vulnerability Mapped'!E46</f>
        <v>15</v>
      </c>
      <c r="L1257" s="18">
        <f>'Vulnerability Mapped'!H46</f>
        <v>0.485714286</v>
      </c>
      <c r="M1257" s="18">
        <f t="shared" si="38"/>
        <v>4.3986285740160003E-2</v>
      </c>
      <c r="N1257" s="18">
        <f t="shared" si="39"/>
        <v>1.3195885722048E-2</v>
      </c>
    </row>
    <row r="1258" spans="1:14" ht="18" customHeight="1" x14ac:dyDescent="0.2">
      <c r="A1258" s="16" t="str">
        <f>'Fish Use'!A85</f>
        <v>CC9</v>
      </c>
      <c r="B1258" s="16" t="str">
        <f>'Fish Use'!B85</f>
        <v>Catherine Creek</v>
      </c>
      <c r="C1258" s="16" t="str">
        <f>'Fish Use'!D85</f>
        <v>Chinook</v>
      </c>
      <c r="D1258" s="16" t="str">
        <f>'Fish Use'!E85</f>
        <v>Migration</v>
      </c>
      <c r="E1258" s="16" t="str">
        <f>'Vulnerability Mapped'!C45</f>
        <v>Water Quality</v>
      </c>
      <c r="F1258" s="18">
        <f>'Fish Use'!F85</f>
        <v>0.90559999999999996</v>
      </c>
      <c r="G1258" s="18">
        <f>Population!D8</f>
        <v>0.3</v>
      </c>
      <c r="H1258" s="19">
        <f>'Limiting Factors'!C136</f>
        <v>1</v>
      </c>
      <c r="I1258" s="18">
        <f>'Limiting Factors'!D136</f>
        <v>0.1</v>
      </c>
      <c r="J1258" s="17">
        <f>'Vulnerability Mapped'!D45</f>
        <v>5</v>
      </c>
      <c r="K1258" s="17">
        <f>'Vulnerability Mapped'!E45</f>
        <v>6</v>
      </c>
      <c r="L1258" s="18">
        <f>'Vulnerability Mapped'!H45</f>
        <v>0.74285714300000005</v>
      </c>
      <c r="M1258" s="18">
        <f t="shared" si="38"/>
        <v>6.7273142870080002E-2</v>
      </c>
      <c r="N1258" s="18">
        <f t="shared" si="39"/>
        <v>2.0181942861024E-2</v>
      </c>
    </row>
    <row r="1259" spans="1:14" ht="18" customHeight="1" x14ac:dyDescent="0.2">
      <c r="A1259" s="16" t="str">
        <f>'Fish Use'!A85</f>
        <v>CC9</v>
      </c>
      <c r="B1259" s="16" t="str">
        <f>'Fish Use'!B85</f>
        <v>Catherine Creek</v>
      </c>
      <c r="C1259" s="16" t="str">
        <f>'Fish Use'!D85</f>
        <v>Chinook</v>
      </c>
      <c r="D1259" s="16" t="str">
        <f>'Fish Use'!E85</f>
        <v>Migration</v>
      </c>
      <c r="E1259" s="16" t="str">
        <f>'Vulnerability Mapped'!C41</f>
        <v>Predation</v>
      </c>
      <c r="F1259" s="18">
        <f>'Fish Use'!F85</f>
        <v>0.90559999999999996</v>
      </c>
      <c r="G1259" s="18">
        <f>Population!D8</f>
        <v>0.3</v>
      </c>
      <c r="H1259" s="19">
        <f>'Limiting Factors'!C129</f>
        <v>1</v>
      </c>
      <c r="I1259" s="18">
        <f>'Limiting Factors'!D129</f>
        <v>0.1</v>
      </c>
      <c r="J1259" s="17">
        <f>'Vulnerability Mapped'!D41</f>
        <v>1</v>
      </c>
      <c r="K1259" s="17">
        <f>'Vulnerability Mapped'!E41</f>
        <v>14</v>
      </c>
      <c r="L1259" s="18">
        <f>'Vulnerability Mapped'!H41</f>
        <v>1</v>
      </c>
      <c r="M1259" s="18">
        <f t="shared" si="38"/>
        <v>9.0560000000000002E-2</v>
      </c>
      <c r="N1259" s="18">
        <f t="shared" si="39"/>
        <v>2.7168000000000001E-2</v>
      </c>
    </row>
    <row r="1260" spans="1:14" ht="18" customHeight="1" x14ac:dyDescent="0.2">
      <c r="A1260" s="16" t="str">
        <f>'Fish Use'!A85</f>
        <v>CC9</v>
      </c>
      <c r="B1260" s="16" t="str">
        <f>'Fish Use'!B85</f>
        <v>Catherine Creek</v>
      </c>
      <c r="C1260" s="16" t="str">
        <f>'Fish Use'!D85</f>
        <v>Chinook</v>
      </c>
      <c r="D1260" s="16" t="str">
        <f>'Fish Use'!E85</f>
        <v>Migration</v>
      </c>
      <c r="E1260" s="16" t="str">
        <f>'Vulnerability Mapped'!C33</f>
        <v>Altered Primary Productivity</v>
      </c>
      <c r="F1260" s="18">
        <f>'Fish Use'!F85</f>
        <v>0.90559999999999996</v>
      </c>
      <c r="G1260" s="18">
        <f>Population!D8</f>
        <v>0.3</v>
      </c>
      <c r="H1260" s="19">
        <f>'Limiting Factors'!C130</f>
        <v>1.44</v>
      </c>
      <c r="I1260" s="18">
        <f>'Limiting Factors'!D130</f>
        <v>0.19900000000000001</v>
      </c>
      <c r="J1260" s="17">
        <f>'Vulnerability Mapped'!D33</f>
        <v>10</v>
      </c>
      <c r="K1260" s="17">
        <f>'Vulnerability Mapped'!E33</f>
        <v>13</v>
      </c>
      <c r="L1260" s="18">
        <f>'Vulnerability Mapped'!H33</f>
        <v>0.42142857099999997</v>
      </c>
      <c r="M1260" s="18">
        <f t="shared" si="38"/>
        <v>7.5947497065622399E-2</v>
      </c>
      <c r="N1260" s="18">
        <f t="shared" si="39"/>
        <v>2.2784249119686718E-2</v>
      </c>
    </row>
    <row r="1261" spans="1:14" ht="18" customHeight="1" x14ac:dyDescent="0.2">
      <c r="A1261" s="16" t="str">
        <f>'Fish Use'!A85</f>
        <v>CC9</v>
      </c>
      <c r="B1261" s="16" t="str">
        <f>'Fish Use'!B85</f>
        <v>Catherine Creek</v>
      </c>
      <c r="C1261" s="16" t="str">
        <f>'Fish Use'!D85</f>
        <v>Chinook</v>
      </c>
      <c r="D1261" s="16" t="str">
        <f>'Fish Use'!E85</f>
        <v>Migration</v>
      </c>
      <c r="E1261" s="16" t="str">
        <f>'Vulnerability Mapped'!C40</f>
        <v>Non-Native Species Interactions and Competition</v>
      </c>
      <c r="F1261" s="18">
        <f>'Fish Use'!F85</f>
        <v>0.90559999999999996</v>
      </c>
      <c r="G1261" s="18">
        <f>Population!D8</f>
        <v>0.3</v>
      </c>
      <c r="H1261" s="19">
        <f>'Limiting Factors'!C131</f>
        <v>1.44</v>
      </c>
      <c r="I1261" s="18">
        <f>'Limiting Factors'!D131</f>
        <v>0.19900000000000001</v>
      </c>
      <c r="J1261" s="17">
        <f>'Vulnerability Mapped'!D40</f>
        <v>8</v>
      </c>
      <c r="K1261" s="17">
        <f>'Vulnerability Mapped'!E40</f>
        <v>12</v>
      </c>
      <c r="L1261" s="18">
        <f>'Vulnerability Mapped'!H40</f>
        <v>0.55000000000000004</v>
      </c>
      <c r="M1261" s="18">
        <f t="shared" si="38"/>
        <v>9.9117920000000012E-2</v>
      </c>
      <c r="N1261" s="18">
        <f t="shared" si="39"/>
        <v>2.9735376000000001E-2</v>
      </c>
    </row>
    <row r="1262" spans="1:14" ht="18" customHeight="1" x14ac:dyDescent="0.2">
      <c r="A1262" s="16" t="str">
        <f>'Fish Use'!A86</f>
        <v>CC9</v>
      </c>
      <c r="B1262" s="16" t="str">
        <f>'Fish Use'!B86</f>
        <v>Catherine Creek</v>
      </c>
      <c r="C1262" s="16" t="str">
        <f>'Fish Use'!D86</f>
        <v>Steelhead</v>
      </c>
      <c r="D1262" s="16" t="str">
        <f>'Fish Use'!E86</f>
        <v>Spawning</v>
      </c>
      <c r="E1262" s="16" t="str">
        <f>'Vulnerability Mapped'!C109</f>
        <v>Anthropogenic Barriers</v>
      </c>
      <c r="F1262" s="18">
        <f>'Fish Use'!F86</f>
        <v>0.90559999999999996</v>
      </c>
      <c r="G1262" s="18">
        <f>Population!D3</f>
        <v>0.25</v>
      </c>
      <c r="H1262" s="19">
        <f>'Limiting Factors'!C128</f>
        <v>1.26</v>
      </c>
      <c r="I1262" s="18">
        <f>'Limiting Factors'!D128</f>
        <v>0.1585</v>
      </c>
      <c r="J1262" s="17">
        <f>'Vulnerability Mapped'!D109</f>
        <v>15</v>
      </c>
      <c r="K1262" s="17">
        <f>'Vulnerability Mapped'!E109</f>
        <v>15</v>
      </c>
      <c r="L1262" s="18">
        <f>'Vulnerability Mapped'!H109</f>
        <v>0.1</v>
      </c>
      <c r="M1262" s="18">
        <f t="shared" si="38"/>
        <v>1.435376E-2</v>
      </c>
      <c r="N1262" s="18">
        <f t="shared" si="39"/>
        <v>3.58844E-3</v>
      </c>
    </row>
    <row r="1263" spans="1:14" ht="18" customHeight="1" x14ac:dyDescent="0.2">
      <c r="A1263" s="16" t="str">
        <f>'Fish Use'!A86</f>
        <v>CC9</v>
      </c>
      <c r="B1263" s="16" t="str">
        <f>'Fish Use'!B86</f>
        <v>Catherine Creek</v>
      </c>
      <c r="C1263" s="16" t="str">
        <f>'Fish Use'!D86</f>
        <v>Steelhead</v>
      </c>
      <c r="D1263" s="16" t="str">
        <f>'Fish Use'!E86</f>
        <v>Spawning</v>
      </c>
      <c r="E1263" s="16" t="str">
        <f>'Vulnerability Mapped'!C117</f>
        <v>Riparian Condition</v>
      </c>
      <c r="F1263" s="18">
        <f>'Fish Use'!F86</f>
        <v>0.90559999999999996</v>
      </c>
      <c r="G1263" s="18">
        <f>Population!D3</f>
        <v>0.25</v>
      </c>
      <c r="H1263" s="19">
        <f>'Limiting Factors'!C122</f>
        <v>1.1499999999999999</v>
      </c>
      <c r="I1263" s="18">
        <f>'Limiting Factors'!D122</f>
        <v>0.13375000000000001</v>
      </c>
      <c r="J1263" s="17">
        <f>'Vulnerability Mapped'!D117</f>
        <v>5</v>
      </c>
      <c r="K1263" s="17">
        <f>'Vulnerability Mapped'!E117</f>
        <v>5</v>
      </c>
      <c r="L1263" s="18">
        <f>'Vulnerability Mapped'!H117</f>
        <v>0.74285714300000005</v>
      </c>
      <c r="M1263" s="18">
        <f t="shared" si="38"/>
        <v>8.9977828588732003E-2</v>
      </c>
      <c r="N1263" s="18">
        <f t="shared" si="39"/>
        <v>2.2494457147183001E-2</v>
      </c>
    </row>
    <row r="1264" spans="1:14" ht="18" customHeight="1" x14ac:dyDescent="0.2">
      <c r="A1264" s="16" t="str">
        <f>'Fish Use'!A86</f>
        <v>CC9</v>
      </c>
      <c r="B1264" s="16" t="str">
        <f>'Fish Use'!B86</f>
        <v>Catherine Creek</v>
      </c>
      <c r="C1264" s="16" t="str">
        <f>'Fish Use'!D86</f>
        <v>Steelhead</v>
      </c>
      <c r="D1264" s="16" t="str">
        <f>'Fish Use'!E86</f>
        <v>Spawning</v>
      </c>
      <c r="E1264" s="16" t="str">
        <f>'Vulnerability Mapped'!C113</f>
        <v>Floodplain Condition</v>
      </c>
      <c r="F1264" s="18">
        <f>'Fish Use'!F86</f>
        <v>0.90559999999999996</v>
      </c>
      <c r="G1264" s="18">
        <f>Population!D3</f>
        <v>0.25</v>
      </c>
      <c r="H1264" s="19">
        <f>'Limiting Factors'!C123</f>
        <v>1.43</v>
      </c>
      <c r="I1264" s="18">
        <f>'Limiting Factors'!D123</f>
        <v>0.19675000000000001</v>
      </c>
      <c r="J1264" s="17">
        <f>'Vulnerability Mapped'!D113</f>
        <v>3</v>
      </c>
      <c r="K1264" s="17">
        <f>'Vulnerability Mapped'!E113</f>
        <v>3</v>
      </c>
      <c r="L1264" s="18">
        <f>'Vulnerability Mapped'!H113</f>
        <v>0.87142857100000004</v>
      </c>
      <c r="M1264" s="18">
        <f t="shared" si="38"/>
        <v>0.15526835420935281</v>
      </c>
      <c r="N1264" s="18">
        <f t="shared" si="39"/>
        <v>3.8817088552338203E-2</v>
      </c>
    </row>
    <row r="1265" spans="1:14" ht="18" customHeight="1" x14ac:dyDescent="0.2">
      <c r="A1265" s="16" t="str">
        <f>'Fish Use'!A86</f>
        <v>CC9</v>
      </c>
      <c r="B1265" s="16" t="str">
        <f>'Fish Use'!B86</f>
        <v>Catherine Creek</v>
      </c>
      <c r="C1265" s="16" t="str">
        <f>'Fish Use'!D86</f>
        <v>Steelhead</v>
      </c>
      <c r="D1265" s="16" t="str">
        <f>'Fish Use'!E86</f>
        <v>Spawning</v>
      </c>
      <c r="E1265" s="16" t="str">
        <f>'Vulnerability Mapped'!C118</f>
        <v>Side Channel and Wetland Habitat</v>
      </c>
      <c r="F1265" s="18">
        <f>'Fish Use'!F86</f>
        <v>0.90559999999999996</v>
      </c>
      <c r="G1265" s="18">
        <f>Population!D3</f>
        <v>0.25</v>
      </c>
      <c r="H1265" s="19">
        <f>'Limiting Factors'!C124</f>
        <v>1.43</v>
      </c>
      <c r="I1265" s="18">
        <f>'Limiting Factors'!D124</f>
        <v>0.19675000000000001</v>
      </c>
      <c r="J1265" s="17">
        <f>'Vulnerability Mapped'!D118</f>
        <v>2</v>
      </c>
      <c r="K1265" s="17">
        <f>'Vulnerability Mapped'!E118</f>
        <v>2</v>
      </c>
      <c r="L1265" s="18">
        <f>'Vulnerability Mapped'!H118</f>
        <v>0.93571428599999995</v>
      </c>
      <c r="M1265" s="18">
        <f t="shared" si="38"/>
        <v>0.16672257719376479</v>
      </c>
      <c r="N1265" s="18">
        <f t="shared" si="39"/>
        <v>4.1680644298441198E-2</v>
      </c>
    </row>
    <row r="1266" spans="1:14" ht="18" customHeight="1" x14ac:dyDescent="0.2">
      <c r="A1266" s="16" t="str">
        <f>'Fish Use'!A86</f>
        <v>CC9</v>
      </c>
      <c r="B1266" s="16" t="str">
        <f>'Fish Use'!B86</f>
        <v>Catherine Creek</v>
      </c>
      <c r="C1266" s="16" t="str">
        <f>'Fish Use'!D86</f>
        <v>Steelhead</v>
      </c>
      <c r="D1266" s="16" t="str">
        <f>'Fish Use'!E86</f>
        <v>Spawning</v>
      </c>
      <c r="E1266" s="16" t="str">
        <f>'Vulnerability Mapped'!C110</f>
        <v>Channel and Habitat Structure</v>
      </c>
      <c r="F1266" s="18">
        <f>'Fish Use'!F86</f>
        <v>0.90559999999999996</v>
      </c>
      <c r="G1266" s="18">
        <f>Population!D3</f>
        <v>0.25</v>
      </c>
      <c r="H1266" s="19">
        <f>'Limiting Factors'!C125</f>
        <v>1.1499999999999999</v>
      </c>
      <c r="I1266" s="18">
        <f>'Limiting Factors'!D125</f>
        <v>0.13375000000000001</v>
      </c>
      <c r="J1266" s="17">
        <f>'Vulnerability Mapped'!D110</f>
        <v>1</v>
      </c>
      <c r="K1266" s="17">
        <f>'Vulnerability Mapped'!E110</f>
        <v>1</v>
      </c>
      <c r="L1266" s="18">
        <f>'Vulnerability Mapped'!H110</f>
        <v>1</v>
      </c>
      <c r="M1266" s="18">
        <f t="shared" si="38"/>
        <v>0.121124</v>
      </c>
      <c r="N1266" s="18">
        <f t="shared" si="39"/>
        <v>3.0280999999999999E-2</v>
      </c>
    </row>
    <row r="1267" spans="1:14" ht="18" customHeight="1" x14ac:dyDescent="0.2">
      <c r="A1267" s="16" t="str">
        <f>'Fish Use'!A86</f>
        <v>CC9</v>
      </c>
      <c r="B1267" s="16" t="str">
        <f>'Fish Use'!B86</f>
        <v>Catherine Creek</v>
      </c>
      <c r="C1267" s="16" t="str">
        <f>'Fish Use'!D86</f>
        <v>Steelhead</v>
      </c>
      <c r="D1267" s="16" t="str">
        <f>'Fish Use'!E86</f>
        <v>Spawning</v>
      </c>
      <c r="E1267" s="16" t="str">
        <f>'Vulnerability Mapped'!C112</f>
        <v>Decreased Water Quantity</v>
      </c>
      <c r="F1267" s="18">
        <f>'Fish Use'!F86</f>
        <v>0.90559999999999996</v>
      </c>
      <c r="G1267" s="18">
        <f>Population!D3</f>
        <v>0.25</v>
      </c>
      <c r="H1267" s="19">
        <f>'Limiting Factors'!C132</f>
        <v>1.26</v>
      </c>
      <c r="I1267" s="18">
        <f>'Limiting Factors'!D132</f>
        <v>0.1585</v>
      </c>
      <c r="J1267" s="17">
        <f>'Vulnerability Mapped'!D112</f>
        <v>9</v>
      </c>
      <c r="K1267" s="17">
        <f>'Vulnerability Mapped'!E112</f>
        <v>9</v>
      </c>
      <c r="L1267" s="18">
        <f>'Vulnerability Mapped'!H112</f>
        <v>0.485714286</v>
      </c>
      <c r="M1267" s="18">
        <f t="shared" si="38"/>
        <v>6.9718262898153596E-2</v>
      </c>
      <c r="N1267" s="18">
        <f t="shared" si="39"/>
        <v>1.7429565724538399E-2</v>
      </c>
    </row>
    <row r="1268" spans="1:14" ht="18" customHeight="1" x14ac:dyDescent="0.2">
      <c r="A1268" s="16" t="str">
        <f>'Fish Use'!A86</f>
        <v>CC9</v>
      </c>
      <c r="B1268" s="16" t="str">
        <f>'Fish Use'!B86</f>
        <v>Catherine Creek</v>
      </c>
      <c r="C1268" s="16" t="str">
        <f>'Fish Use'!D86</f>
        <v>Steelhead</v>
      </c>
      <c r="D1268" s="16" t="str">
        <f>'Fish Use'!E86</f>
        <v>Spawning</v>
      </c>
      <c r="E1268" s="16" t="str">
        <f>'Vulnerability Mapped'!C107</f>
        <v>Altered Flow Timing</v>
      </c>
      <c r="F1268" s="18">
        <f>'Fish Use'!F86</f>
        <v>0.90559999999999996</v>
      </c>
      <c r="G1268" s="18">
        <f>Population!D3</f>
        <v>0.25</v>
      </c>
      <c r="H1268" s="19">
        <f>'Limiting Factors'!C133</f>
        <v>1</v>
      </c>
      <c r="I1268" s="18">
        <f>'Limiting Factors'!D133</f>
        <v>0.1</v>
      </c>
      <c r="J1268" s="17">
        <f>'Vulnerability Mapped'!D107</f>
        <v>6</v>
      </c>
      <c r="K1268" s="17">
        <f>'Vulnerability Mapped'!E107</f>
        <v>6</v>
      </c>
      <c r="L1268" s="18">
        <f>'Vulnerability Mapped'!H107</f>
        <v>0.678571429</v>
      </c>
      <c r="M1268" s="18">
        <f t="shared" si="38"/>
        <v>6.145142861024E-2</v>
      </c>
      <c r="N1268" s="18">
        <f t="shared" si="39"/>
        <v>1.536285715256E-2</v>
      </c>
    </row>
    <row r="1269" spans="1:14" ht="18" customHeight="1" x14ac:dyDescent="0.2">
      <c r="A1269" s="16" t="str">
        <f>'Fish Use'!A86</f>
        <v>CC9</v>
      </c>
      <c r="B1269" s="16" t="str">
        <f>'Fish Use'!B86</f>
        <v>Catherine Creek</v>
      </c>
      <c r="C1269" s="16" t="str">
        <f>'Fish Use'!D86</f>
        <v>Steelhead</v>
      </c>
      <c r="D1269" s="16" t="str">
        <f>'Fish Use'!E86</f>
        <v>Spawning</v>
      </c>
      <c r="E1269" s="16" t="str">
        <f>'Vulnerability Mapped'!C111</f>
        <v>Decreased Sediment Quantity</v>
      </c>
      <c r="F1269" s="18">
        <f>'Fish Use'!F86</f>
        <v>0.90559999999999996</v>
      </c>
      <c r="G1269" s="18">
        <f>Population!D3</f>
        <v>0.25</v>
      </c>
      <c r="H1269" s="19">
        <f>'Limiting Factors'!C126</f>
        <v>1.64</v>
      </c>
      <c r="I1269" s="18">
        <f>'Limiting Factors'!D126</f>
        <v>0.24399999999999999</v>
      </c>
      <c r="J1269" s="17">
        <f>'Vulnerability Mapped'!D111</f>
        <v>4</v>
      </c>
      <c r="K1269" s="17">
        <f>'Vulnerability Mapped'!E111</f>
        <v>4</v>
      </c>
      <c r="L1269" s="18">
        <f>'Vulnerability Mapped'!H111</f>
        <v>0.80714285699999999</v>
      </c>
      <c r="M1269" s="18">
        <f t="shared" si="38"/>
        <v>0.17835145139700478</v>
      </c>
      <c r="N1269" s="18">
        <f t="shared" si="39"/>
        <v>4.4587862849251196E-2</v>
      </c>
    </row>
    <row r="1270" spans="1:14" ht="18" customHeight="1" x14ac:dyDescent="0.2">
      <c r="A1270" s="16" t="str">
        <f>'Fish Use'!A86</f>
        <v>CC9</v>
      </c>
      <c r="B1270" s="16" t="str">
        <f>'Fish Use'!B86</f>
        <v>Catherine Creek</v>
      </c>
      <c r="C1270" s="16" t="str">
        <f>'Fish Use'!D86</f>
        <v>Steelhead</v>
      </c>
      <c r="D1270" s="16" t="str">
        <f>'Fish Use'!E86</f>
        <v>Spawning</v>
      </c>
      <c r="E1270" s="16" t="str">
        <f>'Vulnerability Mapped'!C114</f>
        <v>Increased Sediment Quantity</v>
      </c>
      <c r="F1270" s="18">
        <f>'Fish Use'!F86</f>
        <v>0.90559999999999996</v>
      </c>
      <c r="G1270" s="18">
        <f>Population!D3</f>
        <v>0.25</v>
      </c>
      <c r="H1270" s="19">
        <f>'Limiting Factors'!C127</f>
        <v>1.25</v>
      </c>
      <c r="I1270" s="18">
        <f>'Limiting Factors'!D127</f>
        <v>0.15625</v>
      </c>
      <c r="J1270" s="17">
        <f>'Vulnerability Mapped'!D114</f>
        <v>10</v>
      </c>
      <c r="K1270" s="17">
        <f>'Vulnerability Mapped'!E114</f>
        <v>10</v>
      </c>
      <c r="L1270" s="18">
        <f>'Vulnerability Mapped'!H114</f>
        <v>0.42142857099999997</v>
      </c>
      <c r="M1270" s="18">
        <f t="shared" si="38"/>
        <v>5.963214279649999E-2</v>
      </c>
      <c r="N1270" s="18">
        <f t="shared" si="39"/>
        <v>1.4908035699124998E-2</v>
      </c>
    </row>
    <row r="1271" spans="1:14" ht="18" customHeight="1" x14ac:dyDescent="0.2">
      <c r="A1271" s="16" t="str">
        <f>'Fish Use'!A86</f>
        <v>CC9</v>
      </c>
      <c r="B1271" s="16" t="str">
        <f>'Fish Use'!B86</f>
        <v>Catherine Creek</v>
      </c>
      <c r="C1271" s="16" t="str">
        <f>'Fish Use'!D86</f>
        <v>Steelhead</v>
      </c>
      <c r="D1271" s="16" t="str">
        <f>'Fish Use'!E86</f>
        <v>Spawning</v>
      </c>
      <c r="E1271" s="16" t="str">
        <f>'Vulnerability Mapped'!C119</f>
        <v>Summer Water Temperature</v>
      </c>
      <c r="F1271" s="18">
        <f>'Fish Use'!F86</f>
        <v>0.90559999999999996</v>
      </c>
      <c r="G1271" s="18">
        <f>Population!D3</f>
        <v>0.25</v>
      </c>
      <c r="H1271" s="19">
        <f>'Limiting Factors'!C134</f>
        <v>1.26</v>
      </c>
      <c r="I1271" s="18">
        <f>'Limiting Factors'!D134</f>
        <v>0.1585</v>
      </c>
      <c r="J1271" s="17">
        <f>'Vulnerability Mapped'!D119</f>
        <v>11</v>
      </c>
      <c r="K1271" s="17">
        <f>'Vulnerability Mapped'!E119</f>
        <v>11</v>
      </c>
      <c r="L1271" s="18">
        <f>'Vulnerability Mapped'!H119</f>
        <v>0.35714285699999998</v>
      </c>
      <c r="M1271" s="18">
        <f t="shared" si="38"/>
        <v>5.1263428550923196E-2</v>
      </c>
      <c r="N1271" s="18">
        <f t="shared" si="39"/>
        <v>1.2815857137730799E-2</v>
      </c>
    </row>
    <row r="1272" spans="1:14" ht="18" customHeight="1" x14ac:dyDescent="0.2">
      <c r="A1272" s="16" t="str">
        <f>'Fish Use'!A86</f>
        <v>CC9</v>
      </c>
      <c r="B1272" s="16" t="str">
        <f>'Fish Use'!B86</f>
        <v>Catherine Creek</v>
      </c>
      <c r="C1272" s="16" t="str">
        <f>'Fish Use'!D86</f>
        <v>Steelhead</v>
      </c>
      <c r="D1272" s="16" t="str">
        <f>'Fish Use'!E86</f>
        <v>Spawning</v>
      </c>
      <c r="E1272" s="16" t="str">
        <f>'Vulnerability Mapped'!C121</f>
        <v>Winter Water Temperature</v>
      </c>
      <c r="F1272" s="18">
        <f>'Fish Use'!F86</f>
        <v>0.90559999999999996</v>
      </c>
      <c r="G1272" s="18">
        <f>Population!D3</f>
        <v>0.25</v>
      </c>
      <c r="H1272" s="19">
        <f>'Limiting Factors'!C135</f>
        <v>1</v>
      </c>
      <c r="I1272" s="18">
        <f>'Limiting Factors'!D135</f>
        <v>0.1</v>
      </c>
      <c r="J1272" s="17">
        <f>'Vulnerability Mapped'!D121</f>
        <v>7</v>
      </c>
      <c r="K1272" s="17">
        <f>'Vulnerability Mapped'!E121</f>
        <v>7</v>
      </c>
      <c r="L1272" s="18">
        <f>'Vulnerability Mapped'!H121</f>
        <v>0.61428571399999998</v>
      </c>
      <c r="M1272" s="18">
        <f t="shared" si="38"/>
        <v>5.562971425984E-2</v>
      </c>
      <c r="N1272" s="18">
        <f t="shared" si="39"/>
        <v>1.390742856496E-2</v>
      </c>
    </row>
    <row r="1273" spans="1:14" ht="18" customHeight="1" x14ac:dyDescent="0.2">
      <c r="A1273" s="16" t="str">
        <f>'Fish Use'!A86</f>
        <v>CC9</v>
      </c>
      <c r="B1273" s="16" t="str">
        <f>'Fish Use'!B86</f>
        <v>Catherine Creek</v>
      </c>
      <c r="C1273" s="16" t="str">
        <f>'Fish Use'!D86</f>
        <v>Steelhead</v>
      </c>
      <c r="D1273" s="16" t="str">
        <f>'Fish Use'!E86</f>
        <v>Spawning</v>
      </c>
      <c r="E1273" s="16" t="str">
        <f>'Vulnerability Mapped'!C120</f>
        <v>Water Quality</v>
      </c>
      <c r="F1273" s="18">
        <f>'Fish Use'!F86</f>
        <v>0.90559999999999996</v>
      </c>
      <c r="G1273" s="18">
        <f>Population!D3</f>
        <v>0.25</v>
      </c>
      <c r="H1273" s="19">
        <f>'Limiting Factors'!C136</f>
        <v>1</v>
      </c>
      <c r="I1273" s="18">
        <f>'Limiting Factors'!D136</f>
        <v>0.1</v>
      </c>
      <c r="J1273" s="17">
        <f>'Vulnerability Mapped'!D120</f>
        <v>8</v>
      </c>
      <c r="K1273" s="17">
        <f>'Vulnerability Mapped'!E120</f>
        <v>8</v>
      </c>
      <c r="L1273" s="18">
        <f>'Vulnerability Mapped'!H120</f>
        <v>0.55000000000000004</v>
      </c>
      <c r="M1273" s="18">
        <f t="shared" si="38"/>
        <v>4.9808000000000005E-2</v>
      </c>
      <c r="N1273" s="18">
        <f t="shared" si="39"/>
        <v>1.2452000000000001E-2</v>
      </c>
    </row>
    <row r="1274" spans="1:14" ht="18" customHeight="1" x14ac:dyDescent="0.2">
      <c r="A1274" s="16" t="str">
        <f>'Fish Use'!A86</f>
        <v>CC9</v>
      </c>
      <c r="B1274" s="16" t="str">
        <f>'Fish Use'!B86</f>
        <v>Catherine Creek</v>
      </c>
      <c r="C1274" s="16" t="str">
        <f>'Fish Use'!D86</f>
        <v>Steelhead</v>
      </c>
      <c r="D1274" s="16" t="str">
        <f>'Fish Use'!E86</f>
        <v>Spawning</v>
      </c>
      <c r="E1274" s="16" t="str">
        <f>'Vulnerability Mapped'!C116</f>
        <v>Predation</v>
      </c>
      <c r="F1274" s="18">
        <f>'Fish Use'!F86</f>
        <v>0.90559999999999996</v>
      </c>
      <c r="G1274" s="18">
        <f>Population!D3</f>
        <v>0.25</v>
      </c>
      <c r="H1274" s="19">
        <f>'Limiting Factors'!C129</f>
        <v>1</v>
      </c>
      <c r="I1274" s="18">
        <f>'Limiting Factors'!D129</f>
        <v>0.1</v>
      </c>
      <c r="J1274" s="17">
        <f>'Vulnerability Mapped'!D116</f>
        <v>12</v>
      </c>
      <c r="K1274" s="17">
        <f>'Vulnerability Mapped'!E116</f>
        <v>12</v>
      </c>
      <c r="L1274" s="18">
        <f>'Vulnerability Mapped'!H116</f>
        <v>0.29285714299999999</v>
      </c>
      <c r="M1274" s="18">
        <f t="shared" si="38"/>
        <v>2.6521142870079999E-2</v>
      </c>
      <c r="N1274" s="18">
        <f t="shared" si="39"/>
        <v>6.6302857175199997E-3</v>
      </c>
    </row>
    <row r="1275" spans="1:14" ht="18" customHeight="1" x14ac:dyDescent="0.2">
      <c r="A1275" s="16" t="str">
        <f>'Fish Use'!A86</f>
        <v>CC9</v>
      </c>
      <c r="B1275" s="16" t="str">
        <f>'Fish Use'!B86</f>
        <v>Catherine Creek</v>
      </c>
      <c r="C1275" s="16" t="str">
        <f>'Fish Use'!D86</f>
        <v>Steelhead</v>
      </c>
      <c r="D1275" s="16" t="str">
        <f>'Fish Use'!E86</f>
        <v>Spawning</v>
      </c>
      <c r="E1275" s="16" t="str">
        <f>'Vulnerability Mapped'!C108</f>
        <v>Altered Primary Productivity</v>
      </c>
      <c r="F1275" s="18">
        <f>'Fish Use'!F86</f>
        <v>0.90559999999999996</v>
      </c>
      <c r="G1275" s="18">
        <f>Population!D3</f>
        <v>0.25</v>
      </c>
      <c r="H1275" s="19">
        <f>'Limiting Factors'!C130</f>
        <v>1.44</v>
      </c>
      <c r="I1275" s="18">
        <f>'Limiting Factors'!D130</f>
        <v>0.19900000000000001</v>
      </c>
      <c r="J1275" s="17">
        <f>'Vulnerability Mapped'!D108</f>
        <v>13</v>
      </c>
      <c r="K1275" s="17">
        <f>'Vulnerability Mapped'!E108</f>
        <v>13</v>
      </c>
      <c r="L1275" s="18">
        <f>'Vulnerability Mapped'!H108</f>
        <v>0.22857142899999999</v>
      </c>
      <c r="M1275" s="18">
        <f t="shared" si="38"/>
        <v>4.1191862934377599E-2</v>
      </c>
      <c r="N1275" s="18">
        <f t="shared" si="39"/>
        <v>1.02979657335944E-2</v>
      </c>
    </row>
    <row r="1276" spans="1:14" ht="18" customHeight="1" x14ac:dyDescent="0.2">
      <c r="A1276" s="16" t="str">
        <f>'Fish Use'!A86</f>
        <v>CC9</v>
      </c>
      <c r="B1276" s="16" t="str">
        <f>'Fish Use'!B86</f>
        <v>Catherine Creek</v>
      </c>
      <c r="C1276" s="16" t="str">
        <f>'Fish Use'!D86</f>
        <v>Steelhead</v>
      </c>
      <c r="D1276" s="16" t="str">
        <f>'Fish Use'!E86</f>
        <v>Spawning</v>
      </c>
      <c r="E1276" s="16" t="str">
        <f>'Vulnerability Mapped'!C115</f>
        <v>Non-Native Species Interactions and Competition</v>
      </c>
      <c r="F1276" s="18">
        <f>'Fish Use'!F86</f>
        <v>0.90559999999999996</v>
      </c>
      <c r="G1276" s="18">
        <f>Population!D3</f>
        <v>0.25</v>
      </c>
      <c r="H1276" s="19">
        <f>'Limiting Factors'!C131</f>
        <v>1.44</v>
      </c>
      <c r="I1276" s="18">
        <f>'Limiting Factors'!D131</f>
        <v>0.19900000000000001</v>
      </c>
      <c r="J1276" s="17">
        <f>'Vulnerability Mapped'!D115</f>
        <v>14</v>
      </c>
      <c r="K1276" s="17">
        <f>'Vulnerability Mapped'!E115</f>
        <v>14</v>
      </c>
      <c r="L1276" s="18">
        <f>'Vulnerability Mapped'!H115</f>
        <v>0.164285714</v>
      </c>
      <c r="M1276" s="18">
        <f t="shared" si="38"/>
        <v>2.96066513770816E-2</v>
      </c>
      <c r="N1276" s="18">
        <f t="shared" si="39"/>
        <v>7.4016628442703999E-3</v>
      </c>
    </row>
    <row r="1277" spans="1:14" ht="18" customHeight="1" x14ac:dyDescent="0.2">
      <c r="A1277" s="16" t="str">
        <f>'Fish Use'!A87</f>
        <v>CC9</v>
      </c>
      <c r="B1277" s="16" t="str">
        <f>'Fish Use'!B87</f>
        <v>Catherine Creek</v>
      </c>
      <c r="C1277" s="16" t="str">
        <f>'Fish Use'!D87</f>
        <v>Steelhead</v>
      </c>
      <c r="D1277" s="16" t="str">
        <f>'Fish Use'!E87</f>
        <v>Winter Rearing</v>
      </c>
      <c r="E1277" s="16" t="str">
        <f>'Vulnerability Mapped'!C139</f>
        <v>Anthropogenic Barriers</v>
      </c>
      <c r="F1277" s="18">
        <f>'Fish Use'!F87</f>
        <v>0.90559999999999996</v>
      </c>
      <c r="G1277" s="18">
        <f>Population!D7</f>
        <v>0.25</v>
      </c>
      <c r="H1277" s="19">
        <f>'Limiting Factors'!C128</f>
        <v>1.26</v>
      </c>
      <c r="I1277" s="18">
        <f>'Limiting Factors'!D128</f>
        <v>0.1585</v>
      </c>
      <c r="J1277" s="17">
        <f>'Vulnerability Mapped'!D139</f>
        <v>14</v>
      </c>
      <c r="K1277" s="17">
        <f>'Vulnerability Mapped'!E139</f>
        <v>14</v>
      </c>
      <c r="L1277" s="18">
        <f>'Vulnerability Mapped'!H139</f>
        <v>0.164285714</v>
      </c>
      <c r="M1277" s="18">
        <f t="shared" si="38"/>
        <v>2.3581177101846398E-2</v>
      </c>
      <c r="N1277" s="18">
        <f t="shared" si="39"/>
        <v>5.8952942754615994E-3</v>
      </c>
    </row>
    <row r="1278" spans="1:14" ht="18" customHeight="1" x14ac:dyDescent="0.2">
      <c r="A1278" s="16" t="str">
        <f>'Fish Use'!A87</f>
        <v>CC9</v>
      </c>
      <c r="B1278" s="16" t="str">
        <f>'Fish Use'!B87</f>
        <v>Catherine Creek</v>
      </c>
      <c r="C1278" s="16" t="str">
        <f>'Fish Use'!D87</f>
        <v>Steelhead</v>
      </c>
      <c r="D1278" s="16" t="str">
        <f>'Fish Use'!E87</f>
        <v>Winter Rearing</v>
      </c>
      <c r="E1278" s="16" t="str">
        <f>'Vulnerability Mapped'!C147</f>
        <v>Riparian Condition</v>
      </c>
      <c r="F1278" s="18">
        <f>'Fish Use'!F87</f>
        <v>0.90559999999999996</v>
      </c>
      <c r="G1278" s="18">
        <f>Population!D7</f>
        <v>0.25</v>
      </c>
      <c r="H1278" s="19">
        <f>'Limiting Factors'!C122</f>
        <v>1.1499999999999999</v>
      </c>
      <c r="I1278" s="18">
        <f>'Limiting Factors'!D122</f>
        <v>0.13375000000000001</v>
      </c>
      <c r="J1278" s="17">
        <f>'Vulnerability Mapped'!D147</f>
        <v>5</v>
      </c>
      <c r="K1278" s="17">
        <f>'Vulnerability Mapped'!E147</f>
        <v>5</v>
      </c>
      <c r="L1278" s="18">
        <f>'Vulnerability Mapped'!H147</f>
        <v>0.74285714300000005</v>
      </c>
      <c r="M1278" s="18">
        <f t="shared" si="38"/>
        <v>8.9977828588732003E-2</v>
      </c>
      <c r="N1278" s="18">
        <f t="shared" si="39"/>
        <v>2.2494457147183001E-2</v>
      </c>
    </row>
    <row r="1279" spans="1:14" ht="18" customHeight="1" x14ac:dyDescent="0.2">
      <c r="A1279" s="16" t="str">
        <f>'Fish Use'!A87</f>
        <v>CC9</v>
      </c>
      <c r="B1279" s="16" t="str">
        <f>'Fish Use'!B87</f>
        <v>Catherine Creek</v>
      </c>
      <c r="C1279" s="16" t="str">
        <f>'Fish Use'!D87</f>
        <v>Steelhead</v>
      </c>
      <c r="D1279" s="16" t="str">
        <f>'Fish Use'!E87</f>
        <v>Winter Rearing</v>
      </c>
      <c r="E1279" s="16" t="str">
        <f>'Vulnerability Mapped'!C143</f>
        <v>Floodplain Condition</v>
      </c>
      <c r="F1279" s="18">
        <f>'Fish Use'!F87</f>
        <v>0.90559999999999996</v>
      </c>
      <c r="G1279" s="18">
        <f>Population!D7</f>
        <v>0.25</v>
      </c>
      <c r="H1279" s="19">
        <f>'Limiting Factors'!C123</f>
        <v>1.43</v>
      </c>
      <c r="I1279" s="18">
        <f>'Limiting Factors'!D123</f>
        <v>0.19675000000000001</v>
      </c>
      <c r="J1279" s="17">
        <f>'Vulnerability Mapped'!D143</f>
        <v>4</v>
      </c>
      <c r="K1279" s="17">
        <f>'Vulnerability Mapped'!E143</f>
        <v>4</v>
      </c>
      <c r="L1279" s="18">
        <f>'Vulnerability Mapped'!H143</f>
        <v>0.80714285699999999</v>
      </c>
      <c r="M1279" s="18">
        <f t="shared" si="38"/>
        <v>0.14381413140311761</v>
      </c>
      <c r="N1279" s="18">
        <f t="shared" si="39"/>
        <v>3.5953532850779402E-2</v>
      </c>
    </row>
    <row r="1280" spans="1:14" ht="18" customHeight="1" x14ac:dyDescent="0.2">
      <c r="A1280" s="16" t="str">
        <f>'Fish Use'!A87</f>
        <v>CC9</v>
      </c>
      <c r="B1280" s="16" t="str">
        <f>'Fish Use'!B87</f>
        <v>Catherine Creek</v>
      </c>
      <c r="C1280" s="16" t="str">
        <f>'Fish Use'!D87</f>
        <v>Steelhead</v>
      </c>
      <c r="D1280" s="16" t="str">
        <f>'Fish Use'!E87</f>
        <v>Winter Rearing</v>
      </c>
      <c r="E1280" s="16" t="str">
        <f>'Vulnerability Mapped'!C148</f>
        <v>Side Channel and Wetland Habitat</v>
      </c>
      <c r="F1280" s="18">
        <f>'Fish Use'!F87</f>
        <v>0.90559999999999996</v>
      </c>
      <c r="G1280" s="18">
        <f>Population!D7</f>
        <v>0.25</v>
      </c>
      <c r="H1280" s="19">
        <f>'Limiting Factors'!C124</f>
        <v>1.43</v>
      </c>
      <c r="I1280" s="18">
        <f>'Limiting Factors'!D124</f>
        <v>0.19675000000000001</v>
      </c>
      <c r="J1280" s="17">
        <f>'Vulnerability Mapped'!D148</f>
        <v>3</v>
      </c>
      <c r="K1280" s="17">
        <f>'Vulnerability Mapped'!E148</f>
        <v>3</v>
      </c>
      <c r="L1280" s="18">
        <f>'Vulnerability Mapped'!H148</f>
        <v>0.87142857100000004</v>
      </c>
      <c r="M1280" s="18">
        <f t="shared" si="38"/>
        <v>0.15526835420935281</v>
      </c>
      <c r="N1280" s="18">
        <f t="shared" si="39"/>
        <v>3.8817088552338203E-2</v>
      </c>
    </row>
    <row r="1281" spans="1:14" ht="18" customHeight="1" x14ac:dyDescent="0.2">
      <c r="A1281" s="16" t="str">
        <f>'Fish Use'!A87</f>
        <v>CC9</v>
      </c>
      <c r="B1281" s="16" t="str">
        <f>'Fish Use'!B87</f>
        <v>Catherine Creek</v>
      </c>
      <c r="C1281" s="16" t="str">
        <f>'Fish Use'!D87</f>
        <v>Steelhead</v>
      </c>
      <c r="D1281" s="16" t="str">
        <f>'Fish Use'!E87</f>
        <v>Winter Rearing</v>
      </c>
      <c r="E1281" s="16" t="str">
        <f>'Vulnerability Mapped'!C140</f>
        <v>Channel and Habitat Structure</v>
      </c>
      <c r="F1281" s="18">
        <f>'Fish Use'!F87</f>
        <v>0.90559999999999996</v>
      </c>
      <c r="G1281" s="18">
        <f>Population!D7</f>
        <v>0.25</v>
      </c>
      <c r="H1281" s="19">
        <f>'Limiting Factors'!C125</f>
        <v>1.1499999999999999</v>
      </c>
      <c r="I1281" s="18">
        <f>'Limiting Factors'!D125</f>
        <v>0.13375000000000001</v>
      </c>
      <c r="J1281" s="17">
        <f>'Vulnerability Mapped'!D140</f>
        <v>2</v>
      </c>
      <c r="K1281" s="17">
        <f>'Vulnerability Mapped'!E140</f>
        <v>2</v>
      </c>
      <c r="L1281" s="18">
        <f>'Vulnerability Mapped'!H140</f>
        <v>0.93571428599999995</v>
      </c>
      <c r="M1281" s="18">
        <f t="shared" si="38"/>
        <v>0.11333745717746399</v>
      </c>
      <c r="N1281" s="18">
        <f t="shared" si="39"/>
        <v>2.8334364294365998E-2</v>
      </c>
    </row>
    <row r="1282" spans="1:14" ht="18" customHeight="1" x14ac:dyDescent="0.2">
      <c r="A1282" s="16" t="str">
        <f>'Fish Use'!A87</f>
        <v>CC9</v>
      </c>
      <c r="B1282" s="16" t="str">
        <f>'Fish Use'!B87</f>
        <v>Catherine Creek</v>
      </c>
      <c r="C1282" s="16" t="str">
        <f>'Fish Use'!D87</f>
        <v>Steelhead</v>
      </c>
      <c r="D1282" s="16" t="str">
        <f>'Fish Use'!E87</f>
        <v>Winter Rearing</v>
      </c>
      <c r="E1282" s="16" t="str">
        <f>'Vulnerability Mapped'!C142</f>
        <v>Decreased Water Quantity</v>
      </c>
      <c r="F1282" s="18">
        <f>'Fish Use'!F87</f>
        <v>0.90559999999999996</v>
      </c>
      <c r="G1282" s="18">
        <f>Population!D7</f>
        <v>0.25</v>
      </c>
      <c r="H1282" s="19">
        <f>'Limiting Factors'!C132</f>
        <v>1.26</v>
      </c>
      <c r="I1282" s="18">
        <f>'Limiting Factors'!D132</f>
        <v>0.1585</v>
      </c>
      <c r="J1282" s="17">
        <f>'Vulnerability Mapped'!D142</f>
        <v>7</v>
      </c>
      <c r="K1282" s="17">
        <f>'Vulnerability Mapped'!E142</f>
        <v>7</v>
      </c>
      <c r="L1282" s="18">
        <f>'Vulnerability Mapped'!H142</f>
        <v>0.61428571399999998</v>
      </c>
      <c r="M1282" s="18">
        <f t="shared" ref="M1282:M1345" si="40">F1282*I1282*L1282</f>
        <v>8.8173097101846384E-2</v>
      </c>
      <c r="N1282" s="18">
        <f t="shared" ref="N1282:N1345" si="41">M1282*G1282</f>
        <v>2.2043274275461596E-2</v>
      </c>
    </row>
    <row r="1283" spans="1:14" ht="18" customHeight="1" x14ac:dyDescent="0.2">
      <c r="A1283" s="16" t="str">
        <f>'Fish Use'!A87</f>
        <v>CC9</v>
      </c>
      <c r="B1283" s="16" t="str">
        <f>'Fish Use'!B87</f>
        <v>Catherine Creek</v>
      </c>
      <c r="C1283" s="16" t="str">
        <f>'Fish Use'!D87</f>
        <v>Steelhead</v>
      </c>
      <c r="D1283" s="16" t="str">
        <f>'Fish Use'!E87</f>
        <v>Winter Rearing</v>
      </c>
      <c r="E1283" s="16" t="str">
        <f>'Vulnerability Mapped'!C137</f>
        <v>Altered Flow Timing</v>
      </c>
      <c r="F1283" s="18">
        <f>'Fish Use'!F87</f>
        <v>0.90559999999999996</v>
      </c>
      <c r="G1283" s="18">
        <f>Population!D7</f>
        <v>0.25</v>
      </c>
      <c r="H1283" s="19">
        <f>'Limiting Factors'!C133</f>
        <v>1</v>
      </c>
      <c r="I1283" s="18">
        <f>'Limiting Factors'!D133</f>
        <v>0.1</v>
      </c>
      <c r="J1283" s="17">
        <f>'Vulnerability Mapped'!D137</f>
        <v>10</v>
      </c>
      <c r="K1283" s="17">
        <f>'Vulnerability Mapped'!E137</f>
        <v>10</v>
      </c>
      <c r="L1283" s="18">
        <f>'Vulnerability Mapped'!H137</f>
        <v>0.42142857099999997</v>
      </c>
      <c r="M1283" s="18">
        <f t="shared" si="40"/>
        <v>3.8164571389759996E-2</v>
      </c>
      <c r="N1283" s="18">
        <f t="shared" si="41"/>
        <v>9.5411428474399991E-3</v>
      </c>
    </row>
    <row r="1284" spans="1:14" ht="18" customHeight="1" x14ac:dyDescent="0.2">
      <c r="A1284" s="16" t="str">
        <f>'Fish Use'!A87</f>
        <v>CC9</v>
      </c>
      <c r="B1284" s="16" t="str">
        <f>'Fish Use'!B87</f>
        <v>Catherine Creek</v>
      </c>
      <c r="C1284" s="16" t="str">
        <f>'Fish Use'!D87</f>
        <v>Steelhead</v>
      </c>
      <c r="D1284" s="16" t="str">
        <f>'Fish Use'!E87</f>
        <v>Winter Rearing</v>
      </c>
      <c r="E1284" s="16" t="str">
        <f>'Vulnerability Mapped'!C141</f>
        <v>Decreased Sediment Quantity</v>
      </c>
      <c r="F1284" s="18">
        <f>'Fish Use'!F87</f>
        <v>0.90559999999999996</v>
      </c>
      <c r="G1284" s="18">
        <f>Population!D7</f>
        <v>0.25</v>
      </c>
      <c r="H1284" s="19">
        <f>'Limiting Factors'!C126</f>
        <v>1.64</v>
      </c>
      <c r="I1284" s="18">
        <f>'Limiting Factors'!D126</f>
        <v>0.24399999999999999</v>
      </c>
      <c r="J1284" s="17">
        <f>'Vulnerability Mapped'!D141</f>
        <v>12</v>
      </c>
      <c r="K1284" s="17">
        <f>'Vulnerability Mapped'!E141</f>
        <v>12</v>
      </c>
      <c r="L1284" s="18">
        <f>'Vulnerability Mapped'!H141</f>
        <v>0.29285714299999999</v>
      </c>
      <c r="M1284" s="18">
        <f t="shared" si="40"/>
        <v>6.4711588602995196E-2</v>
      </c>
      <c r="N1284" s="18">
        <f t="shared" si="41"/>
        <v>1.6177897150748799E-2</v>
      </c>
    </row>
    <row r="1285" spans="1:14" ht="18" customHeight="1" x14ac:dyDescent="0.2">
      <c r="A1285" s="16" t="str">
        <f>'Fish Use'!A87</f>
        <v>CC9</v>
      </c>
      <c r="B1285" s="16" t="str">
        <f>'Fish Use'!B87</f>
        <v>Catherine Creek</v>
      </c>
      <c r="C1285" s="16" t="str">
        <f>'Fish Use'!D87</f>
        <v>Steelhead</v>
      </c>
      <c r="D1285" s="16" t="str">
        <f>'Fish Use'!E87</f>
        <v>Winter Rearing</v>
      </c>
      <c r="E1285" s="16" t="str">
        <f>'Vulnerability Mapped'!C144</f>
        <v>Increased Sediment Quantity</v>
      </c>
      <c r="F1285" s="18">
        <f>'Fish Use'!F87</f>
        <v>0.90559999999999996</v>
      </c>
      <c r="G1285" s="18">
        <f>Population!D7</f>
        <v>0.25</v>
      </c>
      <c r="H1285" s="19">
        <f>'Limiting Factors'!C127</f>
        <v>1.25</v>
      </c>
      <c r="I1285" s="18">
        <f>'Limiting Factors'!D127</f>
        <v>0.15625</v>
      </c>
      <c r="J1285" s="17">
        <f>'Vulnerability Mapped'!D144</f>
        <v>13</v>
      </c>
      <c r="K1285" s="17">
        <f>'Vulnerability Mapped'!E144</f>
        <v>13</v>
      </c>
      <c r="L1285" s="18">
        <f>'Vulnerability Mapped'!H144</f>
        <v>0.22857142899999999</v>
      </c>
      <c r="M1285" s="18">
        <f t="shared" si="40"/>
        <v>3.2342857203499997E-2</v>
      </c>
      <c r="N1285" s="18">
        <f t="shared" si="41"/>
        <v>8.0857143008749993E-3</v>
      </c>
    </row>
    <row r="1286" spans="1:14" ht="18" customHeight="1" x14ac:dyDescent="0.2">
      <c r="A1286" s="16" t="str">
        <f>'Fish Use'!A87</f>
        <v>CC9</v>
      </c>
      <c r="B1286" s="16" t="str">
        <f>'Fish Use'!B87</f>
        <v>Catherine Creek</v>
      </c>
      <c r="C1286" s="16" t="str">
        <f>'Fish Use'!D87</f>
        <v>Steelhead</v>
      </c>
      <c r="D1286" s="16" t="str">
        <f>'Fish Use'!E87</f>
        <v>Winter Rearing</v>
      </c>
      <c r="E1286" s="16" t="str">
        <f>'Vulnerability Mapped'!C149</f>
        <v>Summer Water Temperature</v>
      </c>
      <c r="F1286" s="18">
        <f>'Fish Use'!F87</f>
        <v>0.90559999999999996</v>
      </c>
      <c r="G1286" s="18">
        <f>Population!D7</f>
        <v>0.25</v>
      </c>
      <c r="H1286" s="19">
        <f>'Limiting Factors'!C134</f>
        <v>1.26</v>
      </c>
      <c r="I1286" s="18">
        <f>'Limiting Factors'!D134</f>
        <v>0.1585</v>
      </c>
      <c r="J1286" s="17">
        <f>'Vulnerability Mapped'!D149</f>
        <v>15</v>
      </c>
      <c r="K1286" s="17">
        <f>'Vulnerability Mapped'!E149</f>
        <v>15</v>
      </c>
      <c r="L1286" s="18">
        <f>'Vulnerability Mapped'!H149</f>
        <v>0.1</v>
      </c>
      <c r="M1286" s="18">
        <f t="shared" si="40"/>
        <v>1.435376E-2</v>
      </c>
      <c r="N1286" s="18">
        <f t="shared" si="41"/>
        <v>3.58844E-3</v>
      </c>
    </row>
    <row r="1287" spans="1:14" ht="18" customHeight="1" x14ac:dyDescent="0.2">
      <c r="A1287" s="16" t="str">
        <f>'Fish Use'!A87</f>
        <v>CC9</v>
      </c>
      <c r="B1287" s="16" t="str">
        <f>'Fish Use'!B87</f>
        <v>Catherine Creek</v>
      </c>
      <c r="C1287" s="16" t="str">
        <f>'Fish Use'!D87</f>
        <v>Steelhead</v>
      </c>
      <c r="D1287" s="16" t="str">
        <f>'Fish Use'!E87</f>
        <v>Winter Rearing</v>
      </c>
      <c r="E1287" s="16" t="str">
        <f>'Vulnerability Mapped'!C151</f>
        <v>Winter Water Temperature</v>
      </c>
      <c r="F1287" s="18">
        <f>'Fish Use'!F87</f>
        <v>0.90559999999999996</v>
      </c>
      <c r="G1287" s="18">
        <f>Population!D7</f>
        <v>0.25</v>
      </c>
      <c r="H1287" s="19">
        <f>'Limiting Factors'!C135</f>
        <v>1</v>
      </c>
      <c r="I1287" s="18">
        <f>'Limiting Factors'!D135</f>
        <v>0.1</v>
      </c>
      <c r="J1287" s="17">
        <f>'Vulnerability Mapped'!D151</f>
        <v>1</v>
      </c>
      <c r="K1287" s="17">
        <f>'Vulnerability Mapped'!E151</f>
        <v>1</v>
      </c>
      <c r="L1287" s="18">
        <f>'Vulnerability Mapped'!H151</f>
        <v>1</v>
      </c>
      <c r="M1287" s="18">
        <f t="shared" si="40"/>
        <v>9.0560000000000002E-2</v>
      </c>
      <c r="N1287" s="18">
        <f t="shared" si="41"/>
        <v>2.264E-2</v>
      </c>
    </row>
    <row r="1288" spans="1:14" ht="18" customHeight="1" x14ac:dyDescent="0.2">
      <c r="A1288" s="16" t="str">
        <f>'Fish Use'!A87</f>
        <v>CC9</v>
      </c>
      <c r="B1288" s="16" t="str">
        <f>'Fish Use'!B87</f>
        <v>Catherine Creek</v>
      </c>
      <c r="C1288" s="16" t="str">
        <f>'Fish Use'!D87</f>
        <v>Steelhead</v>
      </c>
      <c r="D1288" s="16" t="str">
        <f>'Fish Use'!E87</f>
        <v>Winter Rearing</v>
      </c>
      <c r="E1288" s="16" t="str">
        <f>'Vulnerability Mapped'!C150</f>
        <v>Water Quality</v>
      </c>
      <c r="F1288" s="18">
        <f>'Fish Use'!F87</f>
        <v>0.90559999999999996</v>
      </c>
      <c r="G1288" s="18">
        <f>Population!D7</f>
        <v>0.25</v>
      </c>
      <c r="H1288" s="19">
        <f>'Limiting Factors'!C136</f>
        <v>1</v>
      </c>
      <c r="I1288" s="18">
        <f>'Limiting Factors'!D136</f>
        <v>0.1</v>
      </c>
      <c r="J1288" s="17">
        <f>'Vulnerability Mapped'!D150</f>
        <v>6</v>
      </c>
      <c r="K1288" s="17">
        <f>'Vulnerability Mapped'!E150</f>
        <v>6</v>
      </c>
      <c r="L1288" s="18">
        <f>'Vulnerability Mapped'!H150</f>
        <v>0.678571429</v>
      </c>
      <c r="M1288" s="18">
        <f t="shared" si="40"/>
        <v>6.145142861024E-2</v>
      </c>
      <c r="N1288" s="18">
        <f t="shared" si="41"/>
        <v>1.536285715256E-2</v>
      </c>
    </row>
    <row r="1289" spans="1:14" ht="18" customHeight="1" x14ac:dyDescent="0.2">
      <c r="A1289" s="16" t="str">
        <f>'Fish Use'!A87</f>
        <v>CC9</v>
      </c>
      <c r="B1289" s="16" t="str">
        <f>'Fish Use'!B87</f>
        <v>Catherine Creek</v>
      </c>
      <c r="C1289" s="16" t="str">
        <f>'Fish Use'!D87</f>
        <v>Steelhead</v>
      </c>
      <c r="D1289" s="16" t="str">
        <f>'Fish Use'!E87</f>
        <v>Winter Rearing</v>
      </c>
      <c r="E1289" s="16" t="str">
        <f>'Vulnerability Mapped'!C146</f>
        <v>Predation</v>
      </c>
      <c r="F1289" s="18">
        <f>'Fish Use'!F87</f>
        <v>0.90559999999999996</v>
      </c>
      <c r="G1289" s="18">
        <f>Population!D7</f>
        <v>0.25</v>
      </c>
      <c r="H1289" s="19">
        <f>'Limiting Factors'!C129</f>
        <v>1</v>
      </c>
      <c r="I1289" s="18">
        <f>'Limiting Factors'!D129</f>
        <v>0.1</v>
      </c>
      <c r="J1289" s="17">
        <f>'Vulnerability Mapped'!D146</f>
        <v>9</v>
      </c>
      <c r="K1289" s="17">
        <f>'Vulnerability Mapped'!E146</f>
        <v>9</v>
      </c>
      <c r="L1289" s="18">
        <f>'Vulnerability Mapped'!H146</f>
        <v>0.485714286</v>
      </c>
      <c r="M1289" s="18">
        <f t="shared" si="40"/>
        <v>4.3986285740160003E-2</v>
      </c>
      <c r="N1289" s="18">
        <f t="shared" si="41"/>
        <v>1.0996571435040001E-2</v>
      </c>
    </row>
    <row r="1290" spans="1:14" ht="18" customHeight="1" x14ac:dyDescent="0.2">
      <c r="A1290" s="16" t="str">
        <f>'Fish Use'!A87</f>
        <v>CC9</v>
      </c>
      <c r="B1290" s="16" t="str">
        <f>'Fish Use'!B87</f>
        <v>Catherine Creek</v>
      </c>
      <c r="C1290" s="16" t="str">
        <f>'Fish Use'!D87</f>
        <v>Steelhead</v>
      </c>
      <c r="D1290" s="16" t="str">
        <f>'Fish Use'!E87</f>
        <v>Winter Rearing</v>
      </c>
      <c r="E1290" s="16" t="str">
        <f>'Vulnerability Mapped'!C138</f>
        <v>Altered Primary Productivity</v>
      </c>
      <c r="F1290" s="18">
        <f>'Fish Use'!F87</f>
        <v>0.90559999999999996</v>
      </c>
      <c r="G1290" s="18">
        <f>Population!D7</f>
        <v>0.25</v>
      </c>
      <c r="H1290" s="19">
        <f>'Limiting Factors'!C130</f>
        <v>1.44</v>
      </c>
      <c r="I1290" s="18">
        <f>'Limiting Factors'!D130</f>
        <v>0.19900000000000001</v>
      </c>
      <c r="J1290" s="17">
        <f>'Vulnerability Mapped'!D138</f>
        <v>8</v>
      </c>
      <c r="K1290" s="17">
        <f>'Vulnerability Mapped'!E138</f>
        <v>8</v>
      </c>
      <c r="L1290" s="18">
        <f>'Vulnerability Mapped'!H138</f>
        <v>0.55000000000000004</v>
      </c>
      <c r="M1290" s="18">
        <f t="shared" si="40"/>
        <v>9.9117920000000012E-2</v>
      </c>
      <c r="N1290" s="18">
        <f t="shared" si="41"/>
        <v>2.4779480000000003E-2</v>
      </c>
    </row>
    <row r="1291" spans="1:14" ht="18" customHeight="1" x14ac:dyDescent="0.2">
      <c r="A1291" s="16" t="str">
        <f>'Fish Use'!A87</f>
        <v>CC9</v>
      </c>
      <c r="B1291" s="16" t="str">
        <f>'Fish Use'!B87</f>
        <v>Catherine Creek</v>
      </c>
      <c r="C1291" s="16" t="str">
        <f>'Fish Use'!D87</f>
        <v>Steelhead</v>
      </c>
      <c r="D1291" s="16" t="str">
        <f>'Fish Use'!E87</f>
        <v>Winter Rearing</v>
      </c>
      <c r="E1291" s="16" t="str">
        <f>'Vulnerability Mapped'!C145</f>
        <v>Non-Native Species Interactions and Competition</v>
      </c>
      <c r="F1291" s="18">
        <f>'Fish Use'!F87</f>
        <v>0.90559999999999996</v>
      </c>
      <c r="G1291" s="18">
        <f>Population!D7</f>
        <v>0.25</v>
      </c>
      <c r="H1291" s="19">
        <f>'Limiting Factors'!C131</f>
        <v>1.44</v>
      </c>
      <c r="I1291" s="18">
        <f>'Limiting Factors'!D131</f>
        <v>0.19900000000000001</v>
      </c>
      <c r="J1291" s="17">
        <f>'Vulnerability Mapped'!D145</f>
        <v>11</v>
      </c>
      <c r="K1291" s="17">
        <f>'Vulnerability Mapped'!E145</f>
        <v>11</v>
      </c>
      <c r="L1291" s="18">
        <f>'Vulnerability Mapped'!H145</f>
        <v>0.35714285699999998</v>
      </c>
      <c r="M1291" s="18">
        <f t="shared" si="40"/>
        <v>6.4362285688540799E-2</v>
      </c>
      <c r="N1291" s="18">
        <f t="shared" si="41"/>
        <v>1.60905714221352E-2</v>
      </c>
    </row>
    <row r="1292" spans="1:14" ht="18" customHeight="1" x14ac:dyDescent="0.2">
      <c r="A1292" s="16" t="str">
        <f>'Fish Use'!A88</f>
        <v>CC9</v>
      </c>
      <c r="B1292" s="16" t="str">
        <f>'Fish Use'!B88</f>
        <v>Catherine Creek</v>
      </c>
      <c r="C1292" s="16" t="str">
        <f>'Fish Use'!D88</f>
        <v>Steelhead</v>
      </c>
      <c r="D1292" s="16" t="str">
        <f>'Fish Use'!E88</f>
        <v>Summer Rearing</v>
      </c>
      <c r="E1292" s="16" t="str">
        <f>'Vulnerability Mapped'!C124</f>
        <v>Anthropogenic Barriers</v>
      </c>
      <c r="F1292" s="18">
        <f>'Fish Use'!F88</f>
        <v>0.90559999999999996</v>
      </c>
      <c r="G1292" s="18">
        <f>Population!D5</f>
        <v>0.25</v>
      </c>
      <c r="H1292" s="19">
        <f>'Limiting Factors'!C128</f>
        <v>1.26</v>
      </c>
      <c r="I1292" s="18">
        <f>'Limiting Factors'!D128</f>
        <v>0.1585</v>
      </c>
      <c r="J1292" s="17">
        <f>'Vulnerability Mapped'!D124</f>
        <v>2</v>
      </c>
      <c r="K1292" s="17">
        <f>'Vulnerability Mapped'!E124</f>
        <v>2</v>
      </c>
      <c r="L1292" s="18">
        <f>'Vulnerability Mapped'!H124</f>
        <v>0.93571428599999995</v>
      </c>
      <c r="M1292" s="18">
        <f t="shared" si="40"/>
        <v>0.13431018289815358</v>
      </c>
      <c r="N1292" s="18">
        <f t="shared" si="41"/>
        <v>3.3577545724538395E-2</v>
      </c>
    </row>
    <row r="1293" spans="1:14" ht="18" customHeight="1" x14ac:dyDescent="0.2">
      <c r="A1293" s="16" t="str">
        <f>'Fish Use'!A88</f>
        <v>CC9</v>
      </c>
      <c r="B1293" s="16" t="str">
        <f>'Fish Use'!B88</f>
        <v>Catherine Creek</v>
      </c>
      <c r="C1293" s="16" t="str">
        <f>'Fish Use'!D88</f>
        <v>Steelhead</v>
      </c>
      <c r="D1293" s="16" t="str">
        <f>'Fish Use'!E88</f>
        <v>Summer Rearing</v>
      </c>
      <c r="E1293" s="16" t="str">
        <f>'Vulnerability Mapped'!C132</f>
        <v>Riparian Condition</v>
      </c>
      <c r="F1293" s="18">
        <f>'Fish Use'!F88</f>
        <v>0.90559999999999996</v>
      </c>
      <c r="G1293" s="18">
        <f>Population!D5</f>
        <v>0.25</v>
      </c>
      <c r="H1293" s="19">
        <f>'Limiting Factors'!C122</f>
        <v>1.1499999999999999</v>
      </c>
      <c r="I1293" s="18">
        <f>'Limiting Factors'!D122</f>
        <v>0.13375000000000001</v>
      </c>
      <c r="J1293" s="17">
        <f>'Vulnerability Mapped'!D132</f>
        <v>10</v>
      </c>
      <c r="K1293" s="17">
        <f>'Vulnerability Mapped'!E132</f>
        <v>10</v>
      </c>
      <c r="L1293" s="18">
        <f>'Vulnerability Mapped'!H132</f>
        <v>0.42142857099999997</v>
      </c>
      <c r="M1293" s="18">
        <f t="shared" si="40"/>
        <v>5.1045114233803993E-2</v>
      </c>
      <c r="N1293" s="18">
        <f t="shared" si="41"/>
        <v>1.2761278558450998E-2</v>
      </c>
    </row>
    <row r="1294" spans="1:14" ht="18" customHeight="1" x14ac:dyDescent="0.2">
      <c r="A1294" s="16" t="str">
        <f>'Fish Use'!A88</f>
        <v>CC9</v>
      </c>
      <c r="B1294" s="16" t="str">
        <f>'Fish Use'!B88</f>
        <v>Catherine Creek</v>
      </c>
      <c r="C1294" s="16" t="str">
        <f>'Fish Use'!D88</f>
        <v>Steelhead</v>
      </c>
      <c r="D1294" s="16" t="str">
        <f>'Fish Use'!E88</f>
        <v>Summer Rearing</v>
      </c>
      <c r="E1294" s="16" t="str">
        <f>'Vulnerability Mapped'!C128</f>
        <v>Floodplain Condition</v>
      </c>
      <c r="F1294" s="18">
        <f>'Fish Use'!F88</f>
        <v>0.90559999999999996</v>
      </c>
      <c r="G1294" s="18">
        <f>Population!D5</f>
        <v>0.25</v>
      </c>
      <c r="H1294" s="19">
        <f>'Limiting Factors'!C123</f>
        <v>1.43</v>
      </c>
      <c r="I1294" s="18">
        <f>'Limiting Factors'!D123</f>
        <v>0.19675000000000001</v>
      </c>
      <c r="J1294" s="17">
        <f>'Vulnerability Mapped'!D128</f>
        <v>11</v>
      </c>
      <c r="K1294" s="17">
        <f>'Vulnerability Mapped'!E128</f>
        <v>11</v>
      </c>
      <c r="L1294" s="18">
        <f>'Vulnerability Mapped'!H128</f>
        <v>0.35714285699999998</v>
      </c>
      <c r="M1294" s="18">
        <f t="shared" si="40"/>
        <v>6.3634571403117596E-2</v>
      </c>
      <c r="N1294" s="18">
        <f t="shared" si="41"/>
        <v>1.5908642850779399E-2</v>
      </c>
    </row>
    <row r="1295" spans="1:14" ht="18" customHeight="1" x14ac:dyDescent="0.2">
      <c r="A1295" s="16" t="str">
        <f>'Fish Use'!A88</f>
        <v>CC9</v>
      </c>
      <c r="B1295" s="16" t="str">
        <f>'Fish Use'!B88</f>
        <v>Catherine Creek</v>
      </c>
      <c r="C1295" s="16" t="str">
        <f>'Fish Use'!D88</f>
        <v>Steelhead</v>
      </c>
      <c r="D1295" s="16" t="str">
        <f>'Fish Use'!E88</f>
        <v>Summer Rearing</v>
      </c>
      <c r="E1295" s="16" t="str">
        <f>'Vulnerability Mapped'!C133</f>
        <v>Side Channel and Wetland Habitat</v>
      </c>
      <c r="F1295" s="18">
        <f>'Fish Use'!F88</f>
        <v>0.90559999999999996</v>
      </c>
      <c r="G1295" s="18">
        <f>Population!D5</f>
        <v>0.25</v>
      </c>
      <c r="H1295" s="19">
        <f>'Limiting Factors'!C124</f>
        <v>1.43</v>
      </c>
      <c r="I1295" s="18">
        <f>'Limiting Factors'!D124</f>
        <v>0.19675000000000001</v>
      </c>
      <c r="J1295" s="17">
        <f>'Vulnerability Mapped'!D133</f>
        <v>4</v>
      </c>
      <c r="K1295" s="17">
        <f>'Vulnerability Mapped'!E133</f>
        <v>4</v>
      </c>
      <c r="L1295" s="18">
        <f>'Vulnerability Mapped'!H133</f>
        <v>0.80714285699999999</v>
      </c>
      <c r="M1295" s="18">
        <f t="shared" si="40"/>
        <v>0.14381413140311761</v>
      </c>
      <c r="N1295" s="18">
        <f t="shared" si="41"/>
        <v>3.5953532850779402E-2</v>
      </c>
    </row>
    <row r="1296" spans="1:14" ht="18" customHeight="1" x14ac:dyDescent="0.2">
      <c r="A1296" s="16" t="str">
        <f>'Fish Use'!A88</f>
        <v>CC9</v>
      </c>
      <c r="B1296" s="16" t="str">
        <f>'Fish Use'!B88</f>
        <v>Catherine Creek</v>
      </c>
      <c r="C1296" s="16" t="str">
        <f>'Fish Use'!D88</f>
        <v>Steelhead</v>
      </c>
      <c r="D1296" s="16" t="str">
        <f>'Fish Use'!E88</f>
        <v>Summer Rearing</v>
      </c>
      <c r="E1296" s="16" t="str">
        <f>'Vulnerability Mapped'!C125</f>
        <v>Channel and Habitat Structure</v>
      </c>
      <c r="F1296" s="18">
        <f>'Fish Use'!F88</f>
        <v>0.90559999999999996</v>
      </c>
      <c r="G1296" s="18">
        <f>Population!D5</f>
        <v>0.25</v>
      </c>
      <c r="H1296" s="19">
        <f>'Limiting Factors'!C125</f>
        <v>1.1499999999999999</v>
      </c>
      <c r="I1296" s="18">
        <f>'Limiting Factors'!D125</f>
        <v>0.13375000000000001</v>
      </c>
      <c r="J1296" s="17">
        <f>'Vulnerability Mapped'!D125</f>
        <v>3</v>
      </c>
      <c r="K1296" s="17">
        <f>'Vulnerability Mapped'!E125</f>
        <v>3</v>
      </c>
      <c r="L1296" s="18">
        <f>'Vulnerability Mapped'!H125</f>
        <v>0.87142857100000004</v>
      </c>
      <c r="M1296" s="18">
        <f t="shared" si="40"/>
        <v>0.105550914233804</v>
      </c>
      <c r="N1296" s="18">
        <f t="shared" si="41"/>
        <v>2.6387728558451E-2</v>
      </c>
    </row>
    <row r="1297" spans="1:14" ht="18" customHeight="1" x14ac:dyDescent="0.2">
      <c r="A1297" s="16" t="str">
        <f>'Fish Use'!A88</f>
        <v>CC9</v>
      </c>
      <c r="B1297" s="16" t="str">
        <f>'Fish Use'!B88</f>
        <v>Catherine Creek</v>
      </c>
      <c r="C1297" s="16" t="str">
        <f>'Fish Use'!D88</f>
        <v>Steelhead</v>
      </c>
      <c r="D1297" s="16" t="str">
        <f>'Fish Use'!E88</f>
        <v>Summer Rearing</v>
      </c>
      <c r="E1297" s="16" t="str">
        <f>'Vulnerability Mapped'!C127</f>
        <v>Decreased Water Quantity</v>
      </c>
      <c r="F1297" s="18">
        <f>'Fish Use'!F88</f>
        <v>0.90559999999999996</v>
      </c>
      <c r="G1297" s="18">
        <f>Population!D5</f>
        <v>0.25</v>
      </c>
      <c r="H1297" s="19">
        <f>'Limiting Factors'!C132</f>
        <v>1.26</v>
      </c>
      <c r="I1297" s="18">
        <f>'Limiting Factors'!D132</f>
        <v>0.1585</v>
      </c>
      <c r="J1297" s="17">
        <f>'Vulnerability Mapped'!D127</f>
        <v>5</v>
      </c>
      <c r="K1297" s="17">
        <f>'Vulnerability Mapped'!E127</f>
        <v>5</v>
      </c>
      <c r="L1297" s="18">
        <f>'Vulnerability Mapped'!H127</f>
        <v>0.74285714300000005</v>
      </c>
      <c r="M1297" s="18">
        <f t="shared" si="40"/>
        <v>0.1066279314490768</v>
      </c>
      <c r="N1297" s="18">
        <f t="shared" si="41"/>
        <v>2.66569828622692E-2</v>
      </c>
    </row>
    <row r="1298" spans="1:14" ht="18" customHeight="1" x14ac:dyDescent="0.2">
      <c r="A1298" s="16" t="str">
        <f>'Fish Use'!A88</f>
        <v>CC9</v>
      </c>
      <c r="B1298" s="16" t="str">
        <f>'Fish Use'!B88</f>
        <v>Catherine Creek</v>
      </c>
      <c r="C1298" s="16" t="str">
        <f>'Fish Use'!D88</f>
        <v>Steelhead</v>
      </c>
      <c r="D1298" s="16" t="str">
        <f>'Fish Use'!E88</f>
        <v>Summer Rearing</v>
      </c>
      <c r="E1298" s="16" t="str">
        <f>'Vulnerability Mapped'!C122</f>
        <v>Altered Flow Timing</v>
      </c>
      <c r="F1298" s="18">
        <f>'Fish Use'!F88</f>
        <v>0.90559999999999996</v>
      </c>
      <c r="G1298" s="18">
        <f>Population!D5</f>
        <v>0.25</v>
      </c>
      <c r="H1298" s="19">
        <f>'Limiting Factors'!C133</f>
        <v>1</v>
      </c>
      <c r="I1298" s="18">
        <f>'Limiting Factors'!D133</f>
        <v>0.1</v>
      </c>
      <c r="J1298" s="17">
        <f>'Vulnerability Mapped'!D122</f>
        <v>7</v>
      </c>
      <c r="K1298" s="17">
        <f>'Vulnerability Mapped'!E122</f>
        <v>7</v>
      </c>
      <c r="L1298" s="18">
        <f>'Vulnerability Mapped'!H122</f>
        <v>0.61428571399999998</v>
      </c>
      <c r="M1298" s="18">
        <f t="shared" si="40"/>
        <v>5.562971425984E-2</v>
      </c>
      <c r="N1298" s="18">
        <f t="shared" si="41"/>
        <v>1.390742856496E-2</v>
      </c>
    </row>
    <row r="1299" spans="1:14" ht="18" customHeight="1" x14ac:dyDescent="0.2">
      <c r="A1299" s="16" t="str">
        <f>'Fish Use'!A88</f>
        <v>CC9</v>
      </c>
      <c r="B1299" s="16" t="str">
        <f>'Fish Use'!B88</f>
        <v>Catherine Creek</v>
      </c>
      <c r="C1299" s="16" t="str">
        <f>'Fish Use'!D88</f>
        <v>Steelhead</v>
      </c>
      <c r="D1299" s="16" t="str">
        <f>'Fish Use'!E88</f>
        <v>Summer Rearing</v>
      </c>
      <c r="E1299" s="16" t="str">
        <f>'Vulnerability Mapped'!C126</f>
        <v>Decreased Sediment Quantity</v>
      </c>
      <c r="F1299" s="18">
        <f>'Fish Use'!F88</f>
        <v>0.90559999999999996</v>
      </c>
      <c r="G1299" s="18">
        <f>Population!D5</f>
        <v>0.25</v>
      </c>
      <c r="H1299" s="19">
        <f>'Limiting Factors'!C126</f>
        <v>1.64</v>
      </c>
      <c r="I1299" s="18">
        <f>'Limiting Factors'!D126</f>
        <v>0.24399999999999999</v>
      </c>
      <c r="J1299" s="17">
        <f>'Vulnerability Mapped'!D126</f>
        <v>13</v>
      </c>
      <c r="K1299" s="17">
        <f>'Vulnerability Mapped'!E126</f>
        <v>13</v>
      </c>
      <c r="L1299" s="18">
        <f>'Vulnerability Mapped'!H126</f>
        <v>0.22857142899999999</v>
      </c>
      <c r="M1299" s="18">
        <f t="shared" si="40"/>
        <v>5.0506605808985597E-2</v>
      </c>
      <c r="N1299" s="18">
        <f t="shared" si="41"/>
        <v>1.2626651452246399E-2</v>
      </c>
    </row>
    <row r="1300" spans="1:14" ht="18" customHeight="1" x14ac:dyDescent="0.2">
      <c r="A1300" s="16" t="str">
        <f>'Fish Use'!A88</f>
        <v>CC9</v>
      </c>
      <c r="B1300" s="16" t="str">
        <f>'Fish Use'!B88</f>
        <v>Catherine Creek</v>
      </c>
      <c r="C1300" s="16" t="str">
        <f>'Fish Use'!D88</f>
        <v>Steelhead</v>
      </c>
      <c r="D1300" s="16" t="str">
        <f>'Fish Use'!E88</f>
        <v>Summer Rearing</v>
      </c>
      <c r="E1300" s="16" t="str">
        <f>'Vulnerability Mapped'!C129</f>
        <v>Increased Sediment Quantity</v>
      </c>
      <c r="F1300" s="18">
        <f>'Fish Use'!F88</f>
        <v>0.90559999999999996</v>
      </c>
      <c r="G1300" s="18">
        <f>Population!D5</f>
        <v>0.25</v>
      </c>
      <c r="H1300" s="19">
        <f>'Limiting Factors'!C127</f>
        <v>1.25</v>
      </c>
      <c r="I1300" s="18">
        <f>'Limiting Factors'!D127</f>
        <v>0.15625</v>
      </c>
      <c r="J1300" s="17">
        <f>'Vulnerability Mapped'!D129</f>
        <v>14</v>
      </c>
      <c r="K1300" s="17">
        <f>'Vulnerability Mapped'!E129</f>
        <v>14</v>
      </c>
      <c r="L1300" s="18">
        <f>'Vulnerability Mapped'!H129</f>
        <v>0.164285714</v>
      </c>
      <c r="M1300" s="18">
        <f t="shared" si="40"/>
        <v>2.3246428530999997E-2</v>
      </c>
      <c r="N1300" s="18">
        <f t="shared" si="41"/>
        <v>5.8116071327499992E-3</v>
      </c>
    </row>
    <row r="1301" spans="1:14" ht="18" customHeight="1" x14ac:dyDescent="0.2">
      <c r="A1301" s="16" t="str">
        <f>'Fish Use'!A88</f>
        <v>CC9</v>
      </c>
      <c r="B1301" s="16" t="str">
        <f>'Fish Use'!B88</f>
        <v>Catherine Creek</v>
      </c>
      <c r="C1301" s="16" t="str">
        <f>'Fish Use'!D88</f>
        <v>Steelhead</v>
      </c>
      <c r="D1301" s="16" t="str">
        <f>'Fish Use'!E88</f>
        <v>Summer Rearing</v>
      </c>
      <c r="E1301" s="16" t="str">
        <f>'Vulnerability Mapped'!C134</f>
        <v>Summer Water Temperature</v>
      </c>
      <c r="F1301" s="18">
        <f>'Fish Use'!F88</f>
        <v>0.90559999999999996</v>
      </c>
      <c r="G1301" s="18">
        <f>Population!D5</f>
        <v>0.25</v>
      </c>
      <c r="H1301" s="19">
        <f>'Limiting Factors'!C134</f>
        <v>1.26</v>
      </c>
      <c r="I1301" s="18">
        <f>'Limiting Factors'!D134</f>
        <v>0.1585</v>
      </c>
      <c r="J1301" s="17">
        <f>'Vulnerability Mapped'!D134</f>
        <v>1</v>
      </c>
      <c r="K1301" s="17">
        <f>'Vulnerability Mapped'!E134</f>
        <v>1</v>
      </c>
      <c r="L1301" s="18">
        <f>'Vulnerability Mapped'!H134</f>
        <v>1</v>
      </c>
      <c r="M1301" s="18">
        <f t="shared" si="40"/>
        <v>0.14353759999999999</v>
      </c>
      <c r="N1301" s="18">
        <f t="shared" si="41"/>
        <v>3.5884399999999997E-2</v>
      </c>
    </row>
    <row r="1302" spans="1:14" ht="18" customHeight="1" x14ac:dyDescent="0.2">
      <c r="A1302" s="16" t="str">
        <f>'Fish Use'!A88</f>
        <v>CC9</v>
      </c>
      <c r="B1302" s="16" t="str">
        <f>'Fish Use'!B88</f>
        <v>Catherine Creek</v>
      </c>
      <c r="C1302" s="16" t="str">
        <f>'Fish Use'!D88</f>
        <v>Steelhead</v>
      </c>
      <c r="D1302" s="16" t="str">
        <f>'Fish Use'!E88</f>
        <v>Summer Rearing</v>
      </c>
      <c r="E1302" s="16" t="str">
        <f>'Vulnerability Mapped'!C136</f>
        <v>Winter Water Temperature</v>
      </c>
      <c r="F1302" s="18">
        <f>'Fish Use'!F88</f>
        <v>0.90559999999999996</v>
      </c>
      <c r="G1302" s="18">
        <f>Population!D5</f>
        <v>0.25</v>
      </c>
      <c r="H1302" s="19">
        <f>'Limiting Factors'!C135</f>
        <v>1</v>
      </c>
      <c r="I1302" s="18">
        <f>'Limiting Factors'!D135</f>
        <v>0.1</v>
      </c>
      <c r="J1302" s="17">
        <f>'Vulnerability Mapped'!D136</f>
        <v>15</v>
      </c>
      <c r="K1302" s="17">
        <f>'Vulnerability Mapped'!E136</f>
        <v>15</v>
      </c>
      <c r="L1302" s="18">
        <f>'Vulnerability Mapped'!H136</f>
        <v>0.1</v>
      </c>
      <c r="M1302" s="18">
        <f t="shared" si="40"/>
        <v>9.0559999999999998E-3</v>
      </c>
      <c r="N1302" s="18">
        <f t="shared" si="41"/>
        <v>2.264E-3</v>
      </c>
    </row>
    <row r="1303" spans="1:14" ht="18" customHeight="1" x14ac:dyDescent="0.2">
      <c r="A1303" s="16" t="str">
        <f>'Fish Use'!A88</f>
        <v>CC9</v>
      </c>
      <c r="B1303" s="16" t="str">
        <f>'Fish Use'!B88</f>
        <v>Catherine Creek</v>
      </c>
      <c r="C1303" s="16" t="str">
        <f>'Fish Use'!D88</f>
        <v>Steelhead</v>
      </c>
      <c r="D1303" s="16" t="str">
        <f>'Fish Use'!E88</f>
        <v>Summer Rearing</v>
      </c>
      <c r="E1303" s="16" t="str">
        <f>'Vulnerability Mapped'!C135</f>
        <v>Water Quality</v>
      </c>
      <c r="F1303" s="18">
        <f>'Fish Use'!F88</f>
        <v>0.90559999999999996</v>
      </c>
      <c r="G1303" s="18">
        <f>Population!D5</f>
        <v>0.25</v>
      </c>
      <c r="H1303" s="19">
        <f>'Limiting Factors'!C136</f>
        <v>1</v>
      </c>
      <c r="I1303" s="18">
        <f>'Limiting Factors'!D136</f>
        <v>0.1</v>
      </c>
      <c r="J1303" s="17">
        <f>'Vulnerability Mapped'!D135</f>
        <v>6</v>
      </c>
      <c r="K1303" s="17">
        <f>'Vulnerability Mapped'!E135</f>
        <v>6</v>
      </c>
      <c r="L1303" s="18">
        <f>'Vulnerability Mapped'!H135</f>
        <v>0.678571429</v>
      </c>
      <c r="M1303" s="18">
        <f t="shared" si="40"/>
        <v>6.145142861024E-2</v>
      </c>
      <c r="N1303" s="18">
        <f t="shared" si="41"/>
        <v>1.536285715256E-2</v>
      </c>
    </row>
    <row r="1304" spans="1:14" ht="18" customHeight="1" x14ac:dyDescent="0.2">
      <c r="A1304" s="16" t="str">
        <f>'Fish Use'!A88</f>
        <v>CC9</v>
      </c>
      <c r="B1304" s="16" t="str">
        <f>'Fish Use'!B88</f>
        <v>Catherine Creek</v>
      </c>
      <c r="C1304" s="16" t="str">
        <f>'Fish Use'!D88</f>
        <v>Steelhead</v>
      </c>
      <c r="D1304" s="16" t="str">
        <f>'Fish Use'!E88</f>
        <v>Summer Rearing</v>
      </c>
      <c r="E1304" s="16" t="str">
        <f>'Vulnerability Mapped'!C131</f>
        <v>Predation</v>
      </c>
      <c r="F1304" s="18">
        <f>'Fish Use'!F88</f>
        <v>0.90559999999999996</v>
      </c>
      <c r="G1304" s="18">
        <f>Population!D5</f>
        <v>0.25</v>
      </c>
      <c r="H1304" s="19">
        <f>'Limiting Factors'!C129</f>
        <v>1</v>
      </c>
      <c r="I1304" s="18">
        <f>'Limiting Factors'!D129</f>
        <v>0.1</v>
      </c>
      <c r="J1304" s="17">
        <f>'Vulnerability Mapped'!D131</f>
        <v>9</v>
      </c>
      <c r="K1304" s="17">
        <f>'Vulnerability Mapped'!E131</f>
        <v>9</v>
      </c>
      <c r="L1304" s="18">
        <f>'Vulnerability Mapped'!H131</f>
        <v>0.485714286</v>
      </c>
      <c r="M1304" s="18">
        <f t="shared" si="40"/>
        <v>4.3986285740160003E-2</v>
      </c>
      <c r="N1304" s="18">
        <f t="shared" si="41"/>
        <v>1.0996571435040001E-2</v>
      </c>
    </row>
    <row r="1305" spans="1:14" ht="18" customHeight="1" x14ac:dyDescent="0.2">
      <c r="A1305" s="16" t="str">
        <f>'Fish Use'!A88</f>
        <v>CC9</v>
      </c>
      <c r="B1305" s="16" t="str">
        <f>'Fish Use'!B88</f>
        <v>Catherine Creek</v>
      </c>
      <c r="C1305" s="16" t="str">
        <f>'Fish Use'!D88</f>
        <v>Steelhead</v>
      </c>
      <c r="D1305" s="16" t="str">
        <f>'Fish Use'!E88</f>
        <v>Summer Rearing</v>
      </c>
      <c r="E1305" s="16" t="str">
        <f>'Vulnerability Mapped'!C123</f>
        <v>Altered Primary Productivity</v>
      </c>
      <c r="F1305" s="18">
        <f>'Fish Use'!F88</f>
        <v>0.90559999999999996</v>
      </c>
      <c r="G1305" s="18">
        <f>Population!D5</f>
        <v>0.25</v>
      </c>
      <c r="H1305" s="19">
        <f>'Limiting Factors'!C130</f>
        <v>1.44</v>
      </c>
      <c r="I1305" s="18">
        <f>'Limiting Factors'!D130</f>
        <v>0.19900000000000001</v>
      </c>
      <c r="J1305" s="17">
        <f>'Vulnerability Mapped'!D123</f>
        <v>8</v>
      </c>
      <c r="K1305" s="17">
        <f>'Vulnerability Mapped'!E123</f>
        <v>8</v>
      </c>
      <c r="L1305" s="18">
        <f>'Vulnerability Mapped'!H123</f>
        <v>0.55000000000000004</v>
      </c>
      <c r="M1305" s="18">
        <f t="shared" si="40"/>
        <v>9.9117920000000012E-2</v>
      </c>
      <c r="N1305" s="18">
        <f t="shared" si="41"/>
        <v>2.4779480000000003E-2</v>
      </c>
    </row>
    <row r="1306" spans="1:14" ht="18" customHeight="1" x14ac:dyDescent="0.2">
      <c r="A1306" s="16" t="str">
        <f>'Fish Use'!A88</f>
        <v>CC9</v>
      </c>
      <c r="B1306" s="16" t="str">
        <f>'Fish Use'!B88</f>
        <v>Catherine Creek</v>
      </c>
      <c r="C1306" s="16" t="str">
        <f>'Fish Use'!D88</f>
        <v>Steelhead</v>
      </c>
      <c r="D1306" s="16" t="str">
        <f>'Fish Use'!E88</f>
        <v>Summer Rearing</v>
      </c>
      <c r="E1306" s="16" t="str">
        <f>'Vulnerability Mapped'!C130</f>
        <v>Non-Native Species Interactions and Competition</v>
      </c>
      <c r="F1306" s="18">
        <f>'Fish Use'!F88</f>
        <v>0.90559999999999996</v>
      </c>
      <c r="G1306" s="18">
        <f>Population!D5</f>
        <v>0.25</v>
      </c>
      <c r="H1306" s="19">
        <f>'Limiting Factors'!C131</f>
        <v>1.44</v>
      </c>
      <c r="I1306" s="18">
        <f>'Limiting Factors'!D131</f>
        <v>0.19900000000000001</v>
      </c>
      <c r="J1306" s="17">
        <f>'Vulnerability Mapped'!D130</f>
        <v>12</v>
      </c>
      <c r="K1306" s="17">
        <f>'Vulnerability Mapped'!E130</f>
        <v>12</v>
      </c>
      <c r="L1306" s="18">
        <f>'Vulnerability Mapped'!H130</f>
        <v>0.29285714299999999</v>
      </c>
      <c r="M1306" s="18">
        <f t="shared" si="40"/>
        <v>5.2777074311459199E-2</v>
      </c>
      <c r="N1306" s="18">
        <f t="shared" si="41"/>
        <v>1.31942685778648E-2</v>
      </c>
    </row>
    <row r="1307" spans="1:14" ht="18" customHeight="1" x14ac:dyDescent="0.2">
      <c r="A1307" s="16" t="str">
        <f>'Fish Use'!A89</f>
        <v>CC9</v>
      </c>
      <c r="B1307" s="16" t="str">
        <f>'Fish Use'!B89</f>
        <v>Catherine Creek</v>
      </c>
      <c r="C1307" s="16" t="str">
        <f>'Fish Use'!D89</f>
        <v>Steelhead</v>
      </c>
      <c r="D1307" s="16" t="str">
        <f>'Fish Use'!E89</f>
        <v>Migration</v>
      </c>
      <c r="E1307" s="16" t="str">
        <f>'Vulnerability Mapped'!C94</f>
        <v>Anthropogenic Barriers</v>
      </c>
      <c r="F1307" s="18">
        <f>'Fish Use'!F89</f>
        <v>0.90559999999999996</v>
      </c>
      <c r="G1307" s="18">
        <f>Population!D9</f>
        <v>0.25</v>
      </c>
      <c r="H1307" s="19">
        <f>'Limiting Factors'!C128</f>
        <v>1.26</v>
      </c>
      <c r="I1307" s="18">
        <f>'Limiting Factors'!D128</f>
        <v>0.1585</v>
      </c>
      <c r="J1307" s="17">
        <f>'Vulnerability Mapped'!D94</f>
        <v>1</v>
      </c>
      <c r="K1307" s="17">
        <f>'Vulnerability Mapped'!E94</f>
        <v>2</v>
      </c>
      <c r="L1307" s="18">
        <f>'Vulnerability Mapped'!H94</f>
        <v>1</v>
      </c>
      <c r="M1307" s="18">
        <f t="shared" si="40"/>
        <v>0.14353759999999999</v>
      </c>
      <c r="N1307" s="18">
        <f t="shared" si="41"/>
        <v>3.5884399999999997E-2</v>
      </c>
    </row>
    <row r="1308" spans="1:14" ht="18" customHeight="1" x14ac:dyDescent="0.2">
      <c r="A1308" s="16" t="str">
        <f>'Fish Use'!A89</f>
        <v>CC9</v>
      </c>
      <c r="B1308" s="16" t="str">
        <f>'Fish Use'!B89</f>
        <v>Catherine Creek</v>
      </c>
      <c r="C1308" s="16" t="str">
        <f>'Fish Use'!D89</f>
        <v>Steelhead</v>
      </c>
      <c r="D1308" s="16" t="str">
        <f>'Fish Use'!E89</f>
        <v>Migration</v>
      </c>
      <c r="E1308" s="16" t="str">
        <f>'Vulnerability Mapped'!C102</f>
        <v>Riparian Condition</v>
      </c>
      <c r="F1308" s="18">
        <f>'Fish Use'!F89</f>
        <v>0.90559999999999996</v>
      </c>
      <c r="G1308" s="18">
        <f>Population!D9</f>
        <v>0.25</v>
      </c>
      <c r="H1308" s="19">
        <f>'Limiting Factors'!C122</f>
        <v>1.1499999999999999</v>
      </c>
      <c r="I1308" s="18">
        <f>'Limiting Factors'!D122</f>
        <v>0.13375000000000001</v>
      </c>
      <c r="J1308" s="17">
        <f>'Vulnerability Mapped'!D102</f>
        <v>7</v>
      </c>
      <c r="K1308" s="17">
        <f>'Vulnerability Mapped'!E102</f>
        <v>9</v>
      </c>
      <c r="L1308" s="18">
        <f>'Vulnerability Mapped'!H102</f>
        <v>0.61428571399999998</v>
      </c>
      <c r="M1308" s="18">
        <f t="shared" si="40"/>
        <v>7.4404742822535994E-2</v>
      </c>
      <c r="N1308" s="18">
        <f t="shared" si="41"/>
        <v>1.8601185705633998E-2</v>
      </c>
    </row>
    <row r="1309" spans="1:14" ht="18" customHeight="1" x14ac:dyDescent="0.2">
      <c r="A1309" s="16" t="str">
        <f>'Fish Use'!A89</f>
        <v>CC9</v>
      </c>
      <c r="B1309" s="16" t="str">
        <f>'Fish Use'!B89</f>
        <v>Catherine Creek</v>
      </c>
      <c r="C1309" s="16" t="str">
        <f>'Fish Use'!D89</f>
        <v>Steelhead</v>
      </c>
      <c r="D1309" s="16" t="str">
        <f>'Fish Use'!E89</f>
        <v>Migration</v>
      </c>
      <c r="E1309" s="16" t="str">
        <f>'Vulnerability Mapped'!C98</f>
        <v>Floodplain Condition</v>
      </c>
      <c r="F1309" s="18">
        <f>'Fish Use'!F89</f>
        <v>0.90559999999999996</v>
      </c>
      <c r="G1309" s="18">
        <f>Population!D9</f>
        <v>0.25</v>
      </c>
      <c r="H1309" s="19">
        <f>'Limiting Factors'!C123</f>
        <v>1.43</v>
      </c>
      <c r="I1309" s="18">
        <f>'Limiting Factors'!D123</f>
        <v>0.19675000000000001</v>
      </c>
      <c r="J1309" s="17">
        <f>'Vulnerability Mapped'!D98</f>
        <v>6</v>
      </c>
      <c r="K1309" s="17">
        <f>'Vulnerability Mapped'!E98</f>
        <v>7</v>
      </c>
      <c r="L1309" s="18">
        <f>'Vulnerability Mapped'!H98</f>
        <v>0.678571429</v>
      </c>
      <c r="M1309" s="18">
        <f t="shared" si="40"/>
        <v>0.1209056857906472</v>
      </c>
      <c r="N1309" s="18">
        <f t="shared" si="41"/>
        <v>3.02264214476618E-2</v>
      </c>
    </row>
    <row r="1310" spans="1:14" ht="18" customHeight="1" x14ac:dyDescent="0.2">
      <c r="A1310" s="16" t="str">
        <f>'Fish Use'!A89</f>
        <v>CC9</v>
      </c>
      <c r="B1310" s="16" t="str">
        <f>'Fish Use'!B89</f>
        <v>Catherine Creek</v>
      </c>
      <c r="C1310" s="16" t="str">
        <f>'Fish Use'!D89</f>
        <v>Steelhead</v>
      </c>
      <c r="D1310" s="16" t="str">
        <f>'Fish Use'!E89</f>
        <v>Migration</v>
      </c>
      <c r="E1310" s="16" t="str">
        <f>'Vulnerability Mapped'!C103</f>
        <v>Side Channel and Wetland Habitat</v>
      </c>
      <c r="F1310" s="18">
        <f>'Fish Use'!F89</f>
        <v>0.90559999999999996</v>
      </c>
      <c r="G1310" s="18">
        <f>Population!D9</f>
        <v>0.25</v>
      </c>
      <c r="H1310" s="19">
        <f>'Limiting Factors'!C124</f>
        <v>1.43</v>
      </c>
      <c r="I1310" s="18">
        <f>'Limiting Factors'!D124</f>
        <v>0.19675000000000001</v>
      </c>
      <c r="J1310" s="17">
        <f>'Vulnerability Mapped'!D103</f>
        <v>1</v>
      </c>
      <c r="K1310" s="17">
        <f>'Vulnerability Mapped'!E103</f>
        <v>6</v>
      </c>
      <c r="L1310" s="18">
        <f>'Vulnerability Mapped'!H103</f>
        <v>1</v>
      </c>
      <c r="M1310" s="18">
        <f t="shared" si="40"/>
        <v>0.1781768</v>
      </c>
      <c r="N1310" s="18">
        <f t="shared" si="41"/>
        <v>4.4544199999999999E-2</v>
      </c>
    </row>
    <row r="1311" spans="1:14" ht="18" customHeight="1" x14ac:dyDescent="0.2">
      <c r="A1311" s="16" t="str">
        <f>'Fish Use'!A89</f>
        <v>CC9</v>
      </c>
      <c r="B1311" s="16" t="str">
        <f>'Fish Use'!B89</f>
        <v>Catherine Creek</v>
      </c>
      <c r="C1311" s="16" t="str">
        <f>'Fish Use'!D89</f>
        <v>Steelhead</v>
      </c>
      <c r="D1311" s="16" t="str">
        <f>'Fish Use'!E89</f>
        <v>Migration</v>
      </c>
      <c r="E1311" s="16" t="str">
        <f>'Vulnerability Mapped'!C95</f>
        <v>Channel and Habitat Structure</v>
      </c>
      <c r="F1311" s="18">
        <f>'Fish Use'!F89</f>
        <v>0.90559999999999996</v>
      </c>
      <c r="G1311" s="18">
        <f>Population!D9</f>
        <v>0.25</v>
      </c>
      <c r="H1311" s="19">
        <f>'Limiting Factors'!C125</f>
        <v>1.1499999999999999</v>
      </c>
      <c r="I1311" s="18">
        <f>'Limiting Factors'!D125</f>
        <v>0.13375000000000001</v>
      </c>
      <c r="J1311" s="17">
        <f>'Vulnerability Mapped'!D95</f>
        <v>5</v>
      </c>
      <c r="K1311" s="17">
        <f>'Vulnerability Mapped'!E95</f>
        <v>8</v>
      </c>
      <c r="L1311" s="18">
        <f>'Vulnerability Mapped'!H95</f>
        <v>0.74285714300000005</v>
      </c>
      <c r="M1311" s="18">
        <f t="shared" si="40"/>
        <v>8.9977828588732003E-2</v>
      </c>
      <c r="N1311" s="18">
        <f t="shared" si="41"/>
        <v>2.2494457147183001E-2</v>
      </c>
    </row>
    <row r="1312" spans="1:14" ht="18" customHeight="1" x14ac:dyDescent="0.2">
      <c r="A1312" s="16" t="str">
        <f>'Fish Use'!A89</f>
        <v>CC9</v>
      </c>
      <c r="B1312" s="16" t="str">
        <f>'Fish Use'!B89</f>
        <v>Catherine Creek</v>
      </c>
      <c r="C1312" s="16" t="str">
        <f>'Fish Use'!D89</f>
        <v>Steelhead</v>
      </c>
      <c r="D1312" s="16" t="str">
        <f>'Fish Use'!E89</f>
        <v>Migration</v>
      </c>
      <c r="E1312" s="16" t="str">
        <f>'Vulnerability Mapped'!C97</f>
        <v>Decreased Water Quantity</v>
      </c>
      <c r="F1312" s="18">
        <f>'Fish Use'!F89</f>
        <v>0.90559999999999996</v>
      </c>
      <c r="G1312" s="18">
        <f>Population!D9</f>
        <v>0.25</v>
      </c>
      <c r="H1312" s="19">
        <f>'Limiting Factors'!C132</f>
        <v>1.26</v>
      </c>
      <c r="I1312" s="18">
        <f>'Limiting Factors'!D132</f>
        <v>0.1585</v>
      </c>
      <c r="J1312" s="17">
        <f>'Vulnerability Mapped'!D97</f>
        <v>3</v>
      </c>
      <c r="K1312" s="17">
        <f>'Vulnerability Mapped'!E97</f>
        <v>3</v>
      </c>
      <c r="L1312" s="18">
        <f>'Vulnerability Mapped'!H97</f>
        <v>0.87142857100000004</v>
      </c>
      <c r="M1312" s="18">
        <f t="shared" si="40"/>
        <v>0.1250827656527696</v>
      </c>
      <c r="N1312" s="18">
        <f t="shared" si="41"/>
        <v>3.12706914131924E-2</v>
      </c>
    </row>
    <row r="1313" spans="1:14" ht="18" customHeight="1" x14ac:dyDescent="0.2">
      <c r="A1313" s="16" t="str">
        <f>'Fish Use'!A89</f>
        <v>CC9</v>
      </c>
      <c r="B1313" s="16" t="str">
        <f>'Fish Use'!B89</f>
        <v>Catherine Creek</v>
      </c>
      <c r="C1313" s="16" t="str">
        <f>'Fish Use'!D89</f>
        <v>Steelhead</v>
      </c>
      <c r="D1313" s="16" t="str">
        <f>'Fish Use'!E89</f>
        <v>Migration</v>
      </c>
      <c r="E1313" s="16" t="str">
        <f>'Vulnerability Mapped'!C92</f>
        <v>Altered Flow Timing</v>
      </c>
      <c r="F1313" s="18">
        <f>'Fish Use'!F89</f>
        <v>0.90559999999999996</v>
      </c>
      <c r="G1313" s="18">
        <f>Population!D9</f>
        <v>0.25</v>
      </c>
      <c r="H1313" s="19">
        <f>'Limiting Factors'!C133</f>
        <v>1</v>
      </c>
      <c r="I1313" s="18">
        <f>'Limiting Factors'!D133</f>
        <v>0.1</v>
      </c>
      <c r="J1313" s="17">
        <f>'Vulnerability Mapped'!D92</f>
        <v>4</v>
      </c>
      <c r="K1313" s="17">
        <f>'Vulnerability Mapped'!E92</f>
        <v>4</v>
      </c>
      <c r="L1313" s="18">
        <f>'Vulnerability Mapped'!H92</f>
        <v>0.80714285699999999</v>
      </c>
      <c r="M1313" s="18">
        <f t="shared" si="40"/>
        <v>7.3094857129920005E-2</v>
      </c>
      <c r="N1313" s="18">
        <f t="shared" si="41"/>
        <v>1.8273714282480001E-2</v>
      </c>
    </row>
    <row r="1314" spans="1:14" ht="18" customHeight="1" x14ac:dyDescent="0.2">
      <c r="A1314" s="16" t="str">
        <f>'Fish Use'!A89</f>
        <v>CC9</v>
      </c>
      <c r="B1314" s="16" t="str">
        <f>'Fish Use'!B89</f>
        <v>Catherine Creek</v>
      </c>
      <c r="C1314" s="16" t="str">
        <f>'Fish Use'!D89</f>
        <v>Steelhead</v>
      </c>
      <c r="D1314" s="16" t="str">
        <f>'Fish Use'!E89</f>
        <v>Migration</v>
      </c>
      <c r="E1314" s="16" t="str">
        <f>'Vulnerability Mapped'!C96</f>
        <v>Decreased Sediment Quantity</v>
      </c>
      <c r="F1314" s="18">
        <f>'Fish Use'!F89</f>
        <v>0.90559999999999996</v>
      </c>
      <c r="G1314" s="18">
        <f>Population!D9</f>
        <v>0.25</v>
      </c>
      <c r="H1314" s="19">
        <f>'Limiting Factors'!C126</f>
        <v>1.64</v>
      </c>
      <c r="I1314" s="18">
        <f>'Limiting Factors'!D126</f>
        <v>0.24399999999999999</v>
      </c>
      <c r="J1314" s="17">
        <f>'Vulnerability Mapped'!D96</f>
        <v>8</v>
      </c>
      <c r="K1314" s="17">
        <f>'Vulnerability Mapped'!E96</f>
        <v>13</v>
      </c>
      <c r="L1314" s="18">
        <f>'Vulnerability Mapped'!H96</f>
        <v>0.55000000000000004</v>
      </c>
      <c r="M1314" s="18">
        <f t="shared" si="40"/>
        <v>0.12153152</v>
      </c>
      <c r="N1314" s="18">
        <f t="shared" si="41"/>
        <v>3.0382880000000001E-2</v>
      </c>
    </row>
    <row r="1315" spans="1:14" ht="18" customHeight="1" x14ac:dyDescent="0.2">
      <c r="A1315" s="16" t="str">
        <f>'Fish Use'!A89</f>
        <v>CC9</v>
      </c>
      <c r="B1315" s="16" t="str">
        <f>'Fish Use'!B89</f>
        <v>Catherine Creek</v>
      </c>
      <c r="C1315" s="16" t="str">
        <f>'Fish Use'!D89</f>
        <v>Steelhead</v>
      </c>
      <c r="D1315" s="16" t="str">
        <f>'Fish Use'!E89</f>
        <v>Migration</v>
      </c>
      <c r="E1315" s="16" t="str">
        <f>'Vulnerability Mapped'!C99</f>
        <v>Increased Sediment Quantity</v>
      </c>
      <c r="F1315" s="18">
        <f>'Fish Use'!F89</f>
        <v>0.90559999999999996</v>
      </c>
      <c r="G1315" s="18">
        <f>Population!D9</f>
        <v>0.25</v>
      </c>
      <c r="H1315" s="19">
        <f>'Limiting Factors'!C127</f>
        <v>1.25</v>
      </c>
      <c r="I1315" s="18">
        <f>'Limiting Factors'!D127</f>
        <v>0.15625</v>
      </c>
      <c r="J1315" s="17">
        <f>'Vulnerability Mapped'!D99</f>
        <v>9</v>
      </c>
      <c r="K1315" s="17">
        <f>'Vulnerability Mapped'!E99</f>
        <v>14</v>
      </c>
      <c r="L1315" s="18">
        <f>'Vulnerability Mapped'!H99</f>
        <v>0.485714286</v>
      </c>
      <c r="M1315" s="18">
        <f t="shared" si="40"/>
        <v>6.8728571468999994E-2</v>
      </c>
      <c r="N1315" s="18">
        <f t="shared" si="41"/>
        <v>1.7182142867249998E-2</v>
      </c>
    </row>
    <row r="1316" spans="1:14" ht="18" customHeight="1" x14ac:dyDescent="0.2">
      <c r="A1316" s="16" t="str">
        <f>'Fish Use'!A89</f>
        <v>CC9</v>
      </c>
      <c r="B1316" s="16" t="str">
        <f>'Fish Use'!B89</f>
        <v>Catherine Creek</v>
      </c>
      <c r="C1316" s="16" t="str">
        <f>'Fish Use'!D89</f>
        <v>Steelhead</v>
      </c>
      <c r="D1316" s="16" t="str">
        <f>'Fish Use'!E89</f>
        <v>Migration</v>
      </c>
      <c r="E1316" s="16" t="str">
        <f>'Vulnerability Mapped'!C104</f>
        <v>Summer Water Temperature</v>
      </c>
      <c r="F1316" s="18">
        <f>'Fish Use'!F89</f>
        <v>0.90559999999999996</v>
      </c>
      <c r="G1316" s="18">
        <f>Population!D9</f>
        <v>0.25</v>
      </c>
      <c r="H1316" s="19">
        <f>'Limiting Factors'!C134</f>
        <v>1.26</v>
      </c>
      <c r="I1316" s="18">
        <f>'Limiting Factors'!D134</f>
        <v>0.1585</v>
      </c>
      <c r="J1316" s="17">
        <f>'Vulnerability Mapped'!D104</f>
        <v>15</v>
      </c>
      <c r="K1316" s="17">
        <f>'Vulnerability Mapped'!E104</f>
        <v>15</v>
      </c>
      <c r="L1316" s="18">
        <f>'Vulnerability Mapped'!H104</f>
        <v>0.1</v>
      </c>
      <c r="M1316" s="18">
        <f t="shared" si="40"/>
        <v>1.435376E-2</v>
      </c>
      <c r="N1316" s="18">
        <f t="shared" si="41"/>
        <v>3.58844E-3</v>
      </c>
    </row>
    <row r="1317" spans="1:14" ht="18" customHeight="1" x14ac:dyDescent="0.2">
      <c r="A1317" s="16" t="str">
        <f>'Fish Use'!A89</f>
        <v>CC9</v>
      </c>
      <c r="B1317" s="16" t="str">
        <f>'Fish Use'!B89</f>
        <v>Catherine Creek</v>
      </c>
      <c r="C1317" s="16" t="str">
        <f>'Fish Use'!D89</f>
        <v>Steelhead</v>
      </c>
      <c r="D1317" s="16" t="str">
        <f>'Fish Use'!E89</f>
        <v>Migration</v>
      </c>
      <c r="E1317" s="16" t="str">
        <f>'Vulnerability Mapped'!C106</f>
        <v>Winter Water Temperature</v>
      </c>
      <c r="F1317" s="18">
        <f>'Fish Use'!F89</f>
        <v>0.90559999999999996</v>
      </c>
      <c r="G1317" s="18">
        <f>Population!D9</f>
        <v>0.25</v>
      </c>
      <c r="H1317" s="19">
        <f>'Limiting Factors'!C135</f>
        <v>1</v>
      </c>
      <c r="I1317" s="18">
        <f>'Limiting Factors'!D135</f>
        <v>0.1</v>
      </c>
      <c r="J1317" s="17">
        <f>'Vulnerability Mapped'!D106</f>
        <v>11</v>
      </c>
      <c r="K1317" s="17">
        <f>'Vulnerability Mapped'!E106</f>
        <v>14</v>
      </c>
      <c r="L1317" s="18">
        <f>'Vulnerability Mapped'!H106</f>
        <v>0.35714285699999998</v>
      </c>
      <c r="M1317" s="18">
        <f t="shared" si="40"/>
        <v>3.2342857129920001E-2</v>
      </c>
      <c r="N1317" s="18">
        <f t="shared" si="41"/>
        <v>8.0857142824800003E-3</v>
      </c>
    </row>
    <row r="1318" spans="1:14" ht="18" customHeight="1" x14ac:dyDescent="0.2">
      <c r="A1318" s="16" t="str">
        <f>'Fish Use'!A89</f>
        <v>CC9</v>
      </c>
      <c r="B1318" s="16" t="str">
        <f>'Fish Use'!B89</f>
        <v>Catherine Creek</v>
      </c>
      <c r="C1318" s="16" t="str">
        <f>'Fish Use'!D89</f>
        <v>Steelhead</v>
      </c>
      <c r="D1318" s="16" t="str">
        <f>'Fish Use'!E89</f>
        <v>Migration</v>
      </c>
      <c r="E1318" s="16" t="str">
        <f>'Vulnerability Mapped'!C105</f>
        <v>Water Quality</v>
      </c>
      <c r="F1318" s="18">
        <f>'Fish Use'!F89</f>
        <v>0.90559999999999996</v>
      </c>
      <c r="G1318" s="18">
        <f>Population!D9</f>
        <v>0.25</v>
      </c>
      <c r="H1318" s="19">
        <f>'Limiting Factors'!C136</f>
        <v>1</v>
      </c>
      <c r="I1318" s="18">
        <f>'Limiting Factors'!D136</f>
        <v>0.1</v>
      </c>
      <c r="J1318" s="17">
        <f>'Vulnerability Mapped'!D105</f>
        <v>5</v>
      </c>
      <c r="K1318" s="17">
        <f>'Vulnerability Mapped'!E105</f>
        <v>12</v>
      </c>
      <c r="L1318" s="18">
        <f>'Vulnerability Mapped'!H105</f>
        <v>0.74285714300000005</v>
      </c>
      <c r="M1318" s="18">
        <f t="shared" si="40"/>
        <v>6.7273142870080002E-2</v>
      </c>
      <c r="N1318" s="18">
        <f t="shared" si="41"/>
        <v>1.6818285717520001E-2</v>
      </c>
    </row>
    <row r="1319" spans="1:14" ht="18" customHeight="1" x14ac:dyDescent="0.2">
      <c r="A1319" s="16" t="str">
        <f>'Fish Use'!A89</f>
        <v>CC9</v>
      </c>
      <c r="B1319" s="16" t="str">
        <f>'Fish Use'!B89</f>
        <v>Catherine Creek</v>
      </c>
      <c r="C1319" s="16" t="str">
        <f>'Fish Use'!D89</f>
        <v>Steelhead</v>
      </c>
      <c r="D1319" s="16" t="str">
        <f>'Fish Use'!E89</f>
        <v>Migration</v>
      </c>
      <c r="E1319" s="16" t="str">
        <f>'Vulnerability Mapped'!C101</f>
        <v>Predation</v>
      </c>
      <c r="F1319" s="18">
        <f>'Fish Use'!F89</f>
        <v>0.90559999999999996</v>
      </c>
      <c r="G1319" s="18">
        <f>Population!D9</f>
        <v>0.25</v>
      </c>
      <c r="H1319" s="19">
        <f>'Limiting Factors'!C129</f>
        <v>1</v>
      </c>
      <c r="I1319" s="18">
        <f>'Limiting Factors'!D129</f>
        <v>0.1</v>
      </c>
      <c r="J1319" s="17">
        <f>'Vulnerability Mapped'!D101</f>
        <v>2</v>
      </c>
      <c r="K1319" s="17">
        <f>'Vulnerability Mapped'!E101</f>
        <v>13</v>
      </c>
      <c r="L1319" s="18">
        <f>'Vulnerability Mapped'!H101</f>
        <v>0.93571428599999995</v>
      </c>
      <c r="M1319" s="18">
        <f t="shared" si="40"/>
        <v>8.4738285740159999E-2</v>
      </c>
      <c r="N1319" s="18">
        <f t="shared" si="41"/>
        <v>2.118457143504E-2</v>
      </c>
    </row>
    <row r="1320" spans="1:14" ht="18" customHeight="1" x14ac:dyDescent="0.2">
      <c r="A1320" s="16" t="str">
        <f>'Fish Use'!A89</f>
        <v>CC9</v>
      </c>
      <c r="B1320" s="16" t="str">
        <f>'Fish Use'!B89</f>
        <v>Catherine Creek</v>
      </c>
      <c r="C1320" s="16" t="str">
        <f>'Fish Use'!D89</f>
        <v>Steelhead</v>
      </c>
      <c r="D1320" s="16" t="str">
        <f>'Fish Use'!E89</f>
        <v>Migration</v>
      </c>
      <c r="E1320" s="16" t="str">
        <f>'Vulnerability Mapped'!C93</f>
        <v>Altered Primary Productivity</v>
      </c>
      <c r="F1320" s="18">
        <f>'Fish Use'!F89</f>
        <v>0.90559999999999996</v>
      </c>
      <c r="G1320" s="18">
        <f>Population!D9</f>
        <v>0.25</v>
      </c>
      <c r="H1320" s="19">
        <f>'Limiting Factors'!C130</f>
        <v>1.44</v>
      </c>
      <c r="I1320" s="18">
        <f>'Limiting Factors'!D130</f>
        <v>0.19900000000000001</v>
      </c>
      <c r="J1320" s="17">
        <f>'Vulnerability Mapped'!D93</f>
        <v>10</v>
      </c>
      <c r="K1320" s="17">
        <f>'Vulnerability Mapped'!E93</f>
        <v>10</v>
      </c>
      <c r="L1320" s="18">
        <f>'Vulnerability Mapped'!H93</f>
        <v>0.42142857099999997</v>
      </c>
      <c r="M1320" s="18">
        <f t="shared" si="40"/>
        <v>7.5947497065622399E-2</v>
      </c>
      <c r="N1320" s="18">
        <f t="shared" si="41"/>
        <v>1.89868742664056E-2</v>
      </c>
    </row>
    <row r="1321" spans="1:14" ht="18" customHeight="1" x14ac:dyDescent="0.2">
      <c r="A1321" s="16" t="str">
        <f>'Fish Use'!A89</f>
        <v>CC9</v>
      </c>
      <c r="B1321" s="16" t="str">
        <f>'Fish Use'!B89</f>
        <v>Catherine Creek</v>
      </c>
      <c r="C1321" s="16" t="str">
        <f>'Fish Use'!D89</f>
        <v>Steelhead</v>
      </c>
      <c r="D1321" s="16" t="str">
        <f>'Fish Use'!E89</f>
        <v>Migration</v>
      </c>
      <c r="E1321" s="16" t="str">
        <f>'Vulnerability Mapped'!C100</f>
        <v>Non-Native Species Interactions and Competition</v>
      </c>
      <c r="F1321" s="18">
        <f>'Fish Use'!F89</f>
        <v>0.90559999999999996</v>
      </c>
      <c r="G1321" s="18">
        <f>Population!D9</f>
        <v>0.25</v>
      </c>
      <c r="H1321" s="19">
        <f>'Limiting Factors'!C131</f>
        <v>1.44</v>
      </c>
      <c r="I1321" s="18">
        <f>'Limiting Factors'!D131</f>
        <v>0.19900000000000001</v>
      </c>
      <c r="J1321" s="17">
        <f>'Vulnerability Mapped'!D100</f>
        <v>11</v>
      </c>
      <c r="K1321" s="17">
        <f>'Vulnerability Mapped'!E100</f>
        <v>12</v>
      </c>
      <c r="L1321" s="18">
        <f>'Vulnerability Mapped'!H100</f>
        <v>0.35714285699999998</v>
      </c>
      <c r="M1321" s="18">
        <f t="shared" si="40"/>
        <v>6.4362285688540799E-2</v>
      </c>
      <c r="N1321" s="18">
        <f t="shared" si="41"/>
        <v>1.60905714221352E-2</v>
      </c>
    </row>
    <row r="1322" spans="1:14" ht="18" customHeight="1" x14ac:dyDescent="0.2">
      <c r="A1322" s="16" t="str">
        <f>'Fish Use'!A90</f>
        <v>CC9</v>
      </c>
      <c r="B1322" s="16" t="str">
        <f>'Fish Use'!B90</f>
        <v>Catherine Creek</v>
      </c>
      <c r="C1322" s="16" t="str">
        <f>'Fish Use'!D90</f>
        <v>Bull Trout</v>
      </c>
      <c r="D1322" s="16" t="str">
        <f>'Fish Use'!E90</f>
        <v>Spawning &amp; Resident</v>
      </c>
      <c r="E1322" s="16" t="str">
        <f>'Vulnerability Mapped'!C19</f>
        <v>Anthropogenic Barriers</v>
      </c>
      <c r="F1322" s="18">
        <f>'Fish Use'!F90</f>
        <v>0.90559999999999996</v>
      </c>
      <c r="G1322" s="18">
        <f>Population!D18</f>
        <v>0.6</v>
      </c>
      <c r="H1322" s="19">
        <f>'Limiting Factors'!C128</f>
        <v>1.26</v>
      </c>
      <c r="I1322" s="18">
        <f>'Limiting Factors'!D128</f>
        <v>0.1585</v>
      </c>
      <c r="J1322" s="17">
        <f>'Vulnerability Mapped'!D19</f>
        <v>10</v>
      </c>
      <c r="K1322" s="17">
        <f>'Vulnerability Mapped'!E19</f>
        <v>10</v>
      </c>
      <c r="L1322" s="18">
        <f>'Vulnerability Mapped'!H19</f>
        <v>0.42142857099999997</v>
      </c>
      <c r="M1322" s="18">
        <f t="shared" si="40"/>
        <v>6.049084565276959E-2</v>
      </c>
      <c r="N1322" s="18">
        <f t="shared" si="41"/>
        <v>3.6294507391661755E-2</v>
      </c>
    </row>
    <row r="1323" spans="1:14" ht="18" customHeight="1" x14ac:dyDescent="0.2">
      <c r="A1323" s="16" t="str">
        <f>'Fish Use'!A90</f>
        <v>CC9</v>
      </c>
      <c r="B1323" s="16" t="str">
        <f>'Fish Use'!B90</f>
        <v>Catherine Creek</v>
      </c>
      <c r="C1323" s="16" t="str">
        <f>'Fish Use'!D90</f>
        <v>Bull Trout</v>
      </c>
      <c r="D1323" s="16" t="str">
        <f>'Fish Use'!E90</f>
        <v>Spawning &amp; Resident</v>
      </c>
      <c r="E1323" s="16" t="str">
        <f>'Vulnerability Mapped'!C27</f>
        <v>Riparian Condition</v>
      </c>
      <c r="F1323" s="18">
        <f>'Fish Use'!F90</f>
        <v>0.90559999999999996</v>
      </c>
      <c r="G1323" s="18">
        <f>Population!D18</f>
        <v>0.6</v>
      </c>
      <c r="H1323" s="19">
        <f>'Limiting Factors'!C122</f>
        <v>1.1499999999999999</v>
      </c>
      <c r="I1323" s="18">
        <f>'Limiting Factors'!D122</f>
        <v>0.13375000000000001</v>
      </c>
      <c r="J1323" s="17">
        <f>'Vulnerability Mapped'!D27</f>
        <v>4</v>
      </c>
      <c r="K1323" s="17">
        <f>'Vulnerability Mapped'!E27</f>
        <v>4</v>
      </c>
      <c r="L1323" s="18">
        <f>'Vulnerability Mapped'!H27</f>
        <v>0.80714285699999999</v>
      </c>
      <c r="M1323" s="18">
        <f t="shared" si="40"/>
        <v>9.7764371411267995E-2</v>
      </c>
      <c r="N1323" s="18">
        <f t="shared" si="41"/>
        <v>5.8658622846760794E-2</v>
      </c>
    </row>
    <row r="1324" spans="1:14" ht="18" customHeight="1" x14ac:dyDescent="0.2">
      <c r="A1324" s="16" t="str">
        <f>'Fish Use'!A90</f>
        <v>CC9</v>
      </c>
      <c r="B1324" s="16" t="str">
        <f>'Fish Use'!B90</f>
        <v>Catherine Creek</v>
      </c>
      <c r="C1324" s="16" t="str">
        <f>'Fish Use'!D90</f>
        <v>Bull Trout</v>
      </c>
      <c r="D1324" s="16" t="str">
        <f>'Fish Use'!E90</f>
        <v>Spawning &amp; Resident</v>
      </c>
      <c r="E1324" s="16" t="str">
        <f>'Vulnerability Mapped'!C23</f>
        <v>Floodplain Condition</v>
      </c>
      <c r="F1324" s="18">
        <f>'Fish Use'!F90</f>
        <v>0.90559999999999996</v>
      </c>
      <c r="G1324" s="18">
        <f>Population!D18</f>
        <v>0.6</v>
      </c>
      <c r="H1324" s="19">
        <f>'Limiting Factors'!C123</f>
        <v>1.43</v>
      </c>
      <c r="I1324" s="18">
        <f>'Limiting Factors'!D123</f>
        <v>0.19675000000000001</v>
      </c>
      <c r="J1324" s="17">
        <f>'Vulnerability Mapped'!D23</f>
        <v>11</v>
      </c>
      <c r="K1324" s="17">
        <f>'Vulnerability Mapped'!E23</f>
        <v>11</v>
      </c>
      <c r="L1324" s="18">
        <f>'Vulnerability Mapped'!H23</f>
        <v>0.35714285699999998</v>
      </c>
      <c r="M1324" s="18">
        <f t="shared" si="40"/>
        <v>6.3634571403117596E-2</v>
      </c>
      <c r="N1324" s="18">
        <f t="shared" si="41"/>
        <v>3.8180742841870556E-2</v>
      </c>
    </row>
    <row r="1325" spans="1:14" ht="18" customHeight="1" x14ac:dyDescent="0.2">
      <c r="A1325" s="16" t="str">
        <f>'Fish Use'!A90</f>
        <v>CC9</v>
      </c>
      <c r="B1325" s="16" t="str">
        <f>'Fish Use'!B90</f>
        <v>Catherine Creek</v>
      </c>
      <c r="C1325" s="16" t="str">
        <f>'Fish Use'!D90</f>
        <v>Bull Trout</v>
      </c>
      <c r="D1325" s="16" t="str">
        <f>'Fish Use'!E90</f>
        <v>Spawning &amp; Resident</v>
      </c>
      <c r="E1325" s="16" t="str">
        <f>'Vulnerability Mapped'!C28</f>
        <v>Side Channel and Wetland Habitat</v>
      </c>
      <c r="F1325" s="18">
        <f>'Fish Use'!F90</f>
        <v>0.90559999999999996</v>
      </c>
      <c r="G1325" s="18">
        <f>Population!D18</f>
        <v>0.6</v>
      </c>
      <c r="H1325" s="19">
        <f>'Limiting Factors'!C124</f>
        <v>1.43</v>
      </c>
      <c r="I1325" s="18">
        <f>'Limiting Factors'!D124</f>
        <v>0.19675000000000001</v>
      </c>
      <c r="J1325" s="17">
        <f>'Vulnerability Mapped'!D28</f>
        <v>7</v>
      </c>
      <c r="K1325" s="17">
        <f>'Vulnerability Mapped'!E28</f>
        <v>7</v>
      </c>
      <c r="L1325" s="18">
        <f>'Vulnerability Mapped'!H28</f>
        <v>0.61428571399999998</v>
      </c>
      <c r="M1325" s="18">
        <f t="shared" si="40"/>
        <v>0.10945146280623519</v>
      </c>
      <c r="N1325" s="18">
        <f t="shared" si="41"/>
        <v>6.5670877683741108E-2</v>
      </c>
    </row>
    <row r="1326" spans="1:14" ht="18" customHeight="1" x14ac:dyDescent="0.2">
      <c r="A1326" s="16" t="str">
        <f>'Fish Use'!A90</f>
        <v>CC9</v>
      </c>
      <c r="B1326" s="16" t="str">
        <f>'Fish Use'!B90</f>
        <v>Catherine Creek</v>
      </c>
      <c r="C1326" s="16" t="str">
        <f>'Fish Use'!D90</f>
        <v>Bull Trout</v>
      </c>
      <c r="D1326" s="16" t="str">
        <f>'Fish Use'!E90</f>
        <v>Spawning &amp; Resident</v>
      </c>
      <c r="E1326" s="16" t="str">
        <f>'Vulnerability Mapped'!C20</f>
        <v>Channel and Habitat Structure</v>
      </c>
      <c r="F1326" s="18">
        <f>'Fish Use'!F90</f>
        <v>0.90559999999999996</v>
      </c>
      <c r="G1326" s="18">
        <f>Population!D18</f>
        <v>0.6</v>
      </c>
      <c r="H1326" s="19">
        <f>'Limiting Factors'!C125</f>
        <v>1.1499999999999999</v>
      </c>
      <c r="I1326" s="18">
        <f>'Limiting Factors'!D125</f>
        <v>0.13375000000000001</v>
      </c>
      <c r="J1326" s="17">
        <f>'Vulnerability Mapped'!D20</f>
        <v>3</v>
      </c>
      <c r="K1326" s="17">
        <f>'Vulnerability Mapped'!E20</f>
        <v>3</v>
      </c>
      <c r="L1326" s="18">
        <f>'Vulnerability Mapped'!H20</f>
        <v>0.87142857100000004</v>
      </c>
      <c r="M1326" s="18">
        <f t="shared" si="40"/>
        <v>0.105550914233804</v>
      </c>
      <c r="N1326" s="18">
        <f t="shared" si="41"/>
        <v>6.3330548540282403E-2</v>
      </c>
    </row>
    <row r="1327" spans="1:14" ht="18" customHeight="1" x14ac:dyDescent="0.2">
      <c r="A1327" s="16" t="str">
        <f>'Fish Use'!A90</f>
        <v>CC9</v>
      </c>
      <c r="B1327" s="16" t="str">
        <f>'Fish Use'!B90</f>
        <v>Catherine Creek</v>
      </c>
      <c r="C1327" s="16" t="str">
        <f>'Fish Use'!D90</f>
        <v>Bull Trout</v>
      </c>
      <c r="D1327" s="16" t="str">
        <f>'Fish Use'!E90</f>
        <v>Spawning &amp; Resident</v>
      </c>
      <c r="E1327" s="16" t="str">
        <f>'Vulnerability Mapped'!C22</f>
        <v>Decreased Water Quantity</v>
      </c>
      <c r="F1327" s="18">
        <f>'Fish Use'!F90</f>
        <v>0.90559999999999996</v>
      </c>
      <c r="G1327" s="18">
        <f>Population!D18</f>
        <v>0.6</v>
      </c>
      <c r="H1327" s="19">
        <f>'Limiting Factors'!C132</f>
        <v>1.26</v>
      </c>
      <c r="I1327" s="18">
        <f>'Limiting Factors'!D132</f>
        <v>0.1585</v>
      </c>
      <c r="J1327" s="17">
        <f>'Vulnerability Mapped'!D22</f>
        <v>8</v>
      </c>
      <c r="K1327" s="17">
        <f>'Vulnerability Mapped'!E22</f>
        <v>8</v>
      </c>
      <c r="L1327" s="18">
        <f>'Vulnerability Mapped'!H22</f>
        <v>0.55000000000000004</v>
      </c>
      <c r="M1327" s="18">
        <f t="shared" si="40"/>
        <v>7.8945680000000004E-2</v>
      </c>
      <c r="N1327" s="18">
        <f t="shared" si="41"/>
        <v>4.7367408E-2</v>
      </c>
    </row>
    <row r="1328" spans="1:14" ht="18" customHeight="1" x14ac:dyDescent="0.2">
      <c r="A1328" s="16" t="str">
        <f>'Fish Use'!A90</f>
        <v>CC9</v>
      </c>
      <c r="B1328" s="16" t="str">
        <f>'Fish Use'!B90</f>
        <v>Catherine Creek</v>
      </c>
      <c r="C1328" s="16" t="str">
        <f>'Fish Use'!D90</f>
        <v>Bull Trout</v>
      </c>
      <c r="D1328" s="16" t="str">
        <f>'Fish Use'!E90</f>
        <v>Spawning &amp; Resident</v>
      </c>
      <c r="E1328" s="16" t="str">
        <f>'Vulnerability Mapped'!C17</f>
        <v>Altered Flow Timing</v>
      </c>
      <c r="F1328" s="18">
        <f>'Fish Use'!F90</f>
        <v>0.90559999999999996</v>
      </c>
      <c r="G1328" s="18">
        <f>Population!D18</f>
        <v>0.6</v>
      </c>
      <c r="H1328" s="19">
        <f>'Limiting Factors'!C133</f>
        <v>1</v>
      </c>
      <c r="I1328" s="18">
        <f>'Limiting Factors'!D133</f>
        <v>0.1</v>
      </c>
      <c r="J1328" s="17">
        <f>'Vulnerability Mapped'!D17</f>
        <v>13</v>
      </c>
      <c r="K1328" s="17">
        <f>'Vulnerability Mapped'!E17</f>
        <v>13</v>
      </c>
      <c r="L1328" s="18">
        <f>'Vulnerability Mapped'!H17</f>
        <v>0.22857142899999999</v>
      </c>
      <c r="M1328" s="18">
        <f t="shared" si="40"/>
        <v>2.069942861024E-2</v>
      </c>
      <c r="N1328" s="18">
        <f t="shared" si="41"/>
        <v>1.2419657166144E-2</v>
      </c>
    </row>
    <row r="1329" spans="1:14" ht="18" customHeight="1" x14ac:dyDescent="0.2">
      <c r="A1329" s="16" t="str">
        <f>'Fish Use'!A90</f>
        <v>CC9</v>
      </c>
      <c r="B1329" s="16" t="str">
        <f>'Fish Use'!B90</f>
        <v>Catherine Creek</v>
      </c>
      <c r="C1329" s="16" t="str">
        <f>'Fish Use'!D90</f>
        <v>Bull Trout</v>
      </c>
      <c r="D1329" s="16" t="str">
        <f>'Fish Use'!E90</f>
        <v>Spawning &amp; Resident</v>
      </c>
      <c r="E1329" s="16" t="str">
        <f>'Vulnerability Mapped'!C21</f>
        <v>Decreased Sediment Quantity</v>
      </c>
      <c r="F1329" s="18">
        <f>'Fish Use'!F90</f>
        <v>0.90559999999999996</v>
      </c>
      <c r="G1329" s="18">
        <f>Population!D18</f>
        <v>0.6</v>
      </c>
      <c r="H1329" s="19">
        <f>'Limiting Factors'!C126</f>
        <v>1.64</v>
      </c>
      <c r="I1329" s="18">
        <f>'Limiting Factors'!D126</f>
        <v>0.24399999999999999</v>
      </c>
      <c r="J1329" s="17">
        <f>'Vulnerability Mapped'!D21</f>
        <v>5</v>
      </c>
      <c r="K1329" s="17">
        <f>'Vulnerability Mapped'!E21</f>
        <v>5</v>
      </c>
      <c r="L1329" s="18">
        <f>'Vulnerability Mapped'!H21</f>
        <v>0.74285714300000005</v>
      </c>
      <c r="M1329" s="18">
        <f t="shared" si="40"/>
        <v>0.1641464686029952</v>
      </c>
      <c r="N1329" s="18">
        <f t="shared" si="41"/>
        <v>9.8487881161797117E-2</v>
      </c>
    </row>
    <row r="1330" spans="1:14" ht="18" customHeight="1" x14ac:dyDescent="0.2">
      <c r="A1330" s="16" t="str">
        <f>'Fish Use'!A90</f>
        <v>CC9</v>
      </c>
      <c r="B1330" s="16" t="str">
        <f>'Fish Use'!B90</f>
        <v>Catherine Creek</v>
      </c>
      <c r="C1330" s="16" t="str">
        <f>'Fish Use'!D90</f>
        <v>Bull Trout</v>
      </c>
      <c r="D1330" s="16" t="str">
        <f>'Fish Use'!E90</f>
        <v>Spawning &amp; Resident</v>
      </c>
      <c r="E1330" s="16" t="str">
        <f>'Vulnerability Mapped'!C24</f>
        <v>Increased Sediment Quantity</v>
      </c>
      <c r="F1330" s="18">
        <f>'Fish Use'!F90</f>
        <v>0.90559999999999996</v>
      </c>
      <c r="G1330" s="18">
        <f>Population!D18</f>
        <v>0.6</v>
      </c>
      <c r="H1330" s="19">
        <f>'Limiting Factors'!C127</f>
        <v>1.25</v>
      </c>
      <c r="I1330" s="18">
        <f>'Limiting Factors'!D127</f>
        <v>0.15625</v>
      </c>
      <c r="J1330" s="17">
        <f>'Vulnerability Mapped'!D24</f>
        <v>6</v>
      </c>
      <c r="K1330" s="17">
        <f>'Vulnerability Mapped'!E24</f>
        <v>6</v>
      </c>
      <c r="L1330" s="18">
        <f>'Vulnerability Mapped'!H24</f>
        <v>0.678571429</v>
      </c>
      <c r="M1330" s="18">
        <f t="shared" si="40"/>
        <v>9.6017857203499993E-2</v>
      </c>
      <c r="N1330" s="18">
        <f t="shared" si="41"/>
        <v>5.7610714322099993E-2</v>
      </c>
    </row>
    <row r="1331" spans="1:14" ht="18" customHeight="1" x14ac:dyDescent="0.2">
      <c r="A1331" s="16" t="str">
        <f>'Fish Use'!A90</f>
        <v>CC9</v>
      </c>
      <c r="B1331" s="16" t="str">
        <f>'Fish Use'!B90</f>
        <v>Catherine Creek</v>
      </c>
      <c r="C1331" s="16" t="str">
        <f>'Fish Use'!D90</f>
        <v>Bull Trout</v>
      </c>
      <c r="D1331" s="16" t="str">
        <f>'Fish Use'!E90</f>
        <v>Spawning &amp; Resident</v>
      </c>
      <c r="E1331" s="16" t="str">
        <f>'Vulnerability Mapped'!C29</f>
        <v>Summer Water Temperature</v>
      </c>
      <c r="F1331" s="18">
        <f>'Fish Use'!F90</f>
        <v>0.90559999999999996</v>
      </c>
      <c r="G1331" s="18">
        <f>Population!D18</f>
        <v>0.6</v>
      </c>
      <c r="H1331" s="19">
        <f>'Limiting Factors'!C134</f>
        <v>1.26</v>
      </c>
      <c r="I1331" s="18">
        <f>'Limiting Factors'!D134</f>
        <v>0.1585</v>
      </c>
      <c r="J1331" s="17">
        <f>'Vulnerability Mapped'!D29</f>
        <v>1</v>
      </c>
      <c r="K1331" s="17">
        <f>'Vulnerability Mapped'!E29</f>
        <v>1</v>
      </c>
      <c r="L1331" s="18">
        <f>'Vulnerability Mapped'!H29</f>
        <v>1</v>
      </c>
      <c r="M1331" s="18">
        <f t="shared" si="40"/>
        <v>0.14353759999999999</v>
      </c>
      <c r="N1331" s="18">
        <f t="shared" si="41"/>
        <v>8.6122559999999987E-2</v>
      </c>
    </row>
    <row r="1332" spans="1:14" ht="18" customHeight="1" x14ac:dyDescent="0.2">
      <c r="A1332" s="16" t="str">
        <f>'Fish Use'!A90</f>
        <v>CC9</v>
      </c>
      <c r="B1332" s="16" t="str">
        <f>'Fish Use'!B90</f>
        <v>Catherine Creek</v>
      </c>
      <c r="C1332" s="16" t="str">
        <f>'Fish Use'!D90</f>
        <v>Bull Trout</v>
      </c>
      <c r="D1332" s="16" t="str">
        <f>'Fish Use'!E90</f>
        <v>Spawning &amp; Resident</v>
      </c>
      <c r="E1332" s="16" t="str">
        <f>'Vulnerability Mapped'!C31</f>
        <v>Winter Water Temperature</v>
      </c>
      <c r="F1332" s="18">
        <f>'Fish Use'!F90</f>
        <v>0.90559999999999996</v>
      </c>
      <c r="G1332" s="18">
        <f>Population!D18</f>
        <v>0.6</v>
      </c>
      <c r="H1332" s="19">
        <f>'Limiting Factors'!C135</f>
        <v>1</v>
      </c>
      <c r="I1332" s="18">
        <f>'Limiting Factors'!D135</f>
        <v>0.1</v>
      </c>
      <c r="J1332" s="17">
        <f>'Vulnerability Mapped'!D31</f>
        <v>12</v>
      </c>
      <c r="K1332" s="17">
        <f>'Vulnerability Mapped'!E31</f>
        <v>12</v>
      </c>
      <c r="L1332" s="18">
        <f>'Vulnerability Mapped'!H31</f>
        <v>0.29285714299999999</v>
      </c>
      <c r="M1332" s="18">
        <f t="shared" si="40"/>
        <v>2.6521142870079999E-2</v>
      </c>
      <c r="N1332" s="18">
        <f t="shared" si="41"/>
        <v>1.5912685722047997E-2</v>
      </c>
    </row>
    <row r="1333" spans="1:14" ht="18" customHeight="1" x14ac:dyDescent="0.2">
      <c r="A1333" s="16" t="str">
        <f>'Fish Use'!A90</f>
        <v>CC9</v>
      </c>
      <c r="B1333" s="16" t="str">
        <f>'Fish Use'!B90</f>
        <v>Catherine Creek</v>
      </c>
      <c r="C1333" s="16" t="str">
        <f>'Fish Use'!D90</f>
        <v>Bull Trout</v>
      </c>
      <c r="D1333" s="16" t="str">
        <f>'Fish Use'!E90</f>
        <v>Spawning &amp; Resident</v>
      </c>
      <c r="E1333" s="16" t="str">
        <f>'Vulnerability Mapped'!C30</f>
        <v>Water Quality</v>
      </c>
      <c r="F1333" s="18">
        <f>'Fish Use'!F90</f>
        <v>0.90559999999999996</v>
      </c>
      <c r="G1333" s="18">
        <f>Population!D18</f>
        <v>0.6</v>
      </c>
      <c r="H1333" s="19">
        <f>'Limiting Factors'!C136</f>
        <v>1</v>
      </c>
      <c r="I1333" s="18">
        <f>'Limiting Factors'!D136</f>
        <v>0.1</v>
      </c>
      <c r="J1333" s="17">
        <f>'Vulnerability Mapped'!D30</f>
        <v>15</v>
      </c>
      <c r="K1333" s="17">
        <f>'Vulnerability Mapped'!E30</f>
        <v>15</v>
      </c>
      <c r="L1333" s="18">
        <f>'Vulnerability Mapped'!H30</f>
        <v>0.1</v>
      </c>
      <c r="M1333" s="18">
        <f t="shared" si="40"/>
        <v>9.0559999999999998E-3</v>
      </c>
      <c r="N1333" s="18">
        <f t="shared" si="41"/>
        <v>5.4335999999999994E-3</v>
      </c>
    </row>
    <row r="1334" spans="1:14" ht="18" customHeight="1" x14ac:dyDescent="0.2">
      <c r="A1334" s="16" t="str">
        <f>'Fish Use'!A90</f>
        <v>CC9</v>
      </c>
      <c r="B1334" s="16" t="str">
        <f>'Fish Use'!B90</f>
        <v>Catherine Creek</v>
      </c>
      <c r="C1334" s="16" t="str">
        <f>'Fish Use'!D90</f>
        <v>Bull Trout</v>
      </c>
      <c r="D1334" s="16" t="str">
        <f>'Fish Use'!E90</f>
        <v>Spawning &amp; Resident</v>
      </c>
      <c r="E1334" s="16" t="str">
        <f>'Vulnerability Mapped'!C26</f>
        <v>Predation</v>
      </c>
      <c r="F1334" s="18">
        <f>'Fish Use'!F90</f>
        <v>0.90559999999999996</v>
      </c>
      <c r="G1334" s="18">
        <f>Population!D18</f>
        <v>0.6</v>
      </c>
      <c r="H1334" s="19">
        <f>'Limiting Factors'!C129</f>
        <v>1</v>
      </c>
      <c r="I1334" s="18">
        <f>'Limiting Factors'!D129</f>
        <v>0.1</v>
      </c>
      <c r="J1334" s="17">
        <f>'Vulnerability Mapped'!D26</f>
        <v>9</v>
      </c>
      <c r="K1334" s="17">
        <f>'Vulnerability Mapped'!E26</f>
        <v>9</v>
      </c>
      <c r="L1334" s="18">
        <f>'Vulnerability Mapped'!H26</f>
        <v>0.485714286</v>
      </c>
      <c r="M1334" s="18">
        <f t="shared" si="40"/>
        <v>4.3986285740160003E-2</v>
      </c>
      <c r="N1334" s="18">
        <f t="shared" si="41"/>
        <v>2.6391771444096001E-2</v>
      </c>
    </row>
    <row r="1335" spans="1:14" ht="18" customHeight="1" x14ac:dyDescent="0.2">
      <c r="A1335" s="16" t="str">
        <f>'Fish Use'!A90</f>
        <v>CC9</v>
      </c>
      <c r="B1335" s="16" t="str">
        <f>'Fish Use'!B90</f>
        <v>Catherine Creek</v>
      </c>
      <c r="C1335" s="16" t="str">
        <f>'Fish Use'!D90</f>
        <v>Bull Trout</v>
      </c>
      <c r="D1335" s="16" t="str">
        <f>'Fish Use'!E90</f>
        <v>Spawning &amp; Resident</v>
      </c>
      <c r="E1335" s="16" t="str">
        <f>'Vulnerability Mapped'!C18</f>
        <v>Altered Primary Productivity</v>
      </c>
      <c r="F1335" s="18">
        <f>'Fish Use'!F90</f>
        <v>0.90559999999999996</v>
      </c>
      <c r="G1335" s="18">
        <f>Population!D18</f>
        <v>0.6</v>
      </c>
      <c r="H1335" s="19">
        <f>'Limiting Factors'!C130</f>
        <v>1.44</v>
      </c>
      <c r="I1335" s="18">
        <f>'Limiting Factors'!D130</f>
        <v>0.19900000000000001</v>
      </c>
      <c r="J1335" s="17">
        <f>'Vulnerability Mapped'!D18</f>
        <v>14</v>
      </c>
      <c r="K1335" s="17">
        <f>'Vulnerability Mapped'!E18</f>
        <v>14</v>
      </c>
      <c r="L1335" s="18">
        <f>'Vulnerability Mapped'!H18</f>
        <v>0.164285714</v>
      </c>
      <c r="M1335" s="18">
        <f t="shared" si="40"/>
        <v>2.96066513770816E-2</v>
      </c>
      <c r="N1335" s="18">
        <f t="shared" si="41"/>
        <v>1.7763990826248958E-2</v>
      </c>
    </row>
    <row r="1336" spans="1:14" ht="18" customHeight="1" x14ac:dyDescent="0.2">
      <c r="A1336" s="16" t="str">
        <f>'Fish Use'!A90</f>
        <v>CC9</v>
      </c>
      <c r="B1336" s="16" t="str">
        <f>'Fish Use'!B90</f>
        <v>Catherine Creek</v>
      </c>
      <c r="C1336" s="16" t="str">
        <f>'Fish Use'!D90</f>
        <v>Bull Trout</v>
      </c>
      <c r="D1336" s="16" t="str">
        <f>'Fish Use'!E90</f>
        <v>Spawning &amp; Resident</v>
      </c>
      <c r="E1336" s="16" t="str">
        <f>'Vulnerability Mapped'!C25</f>
        <v>Non-Native Species Interactions and Competition</v>
      </c>
      <c r="F1336" s="18">
        <f>'Fish Use'!F90</f>
        <v>0.90559999999999996</v>
      </c>
      <c r="G1336" s="18">
        <f>Population!D18</f>
        <v>0.6</v>
      </c>
      <c r="H1336" s="19">
        <f>'Limiting Factors'!C131</f>
        <v>1.44</v>
      </c>
      <c r="I1336" s="18">
        <f>'Limiting Factors'!D131</f>
        <v>0.19900000000000001</v>
      </c>
      <c r="J1336" s="17">
        <f>'Vulnerability Mapped'!D25</f>
        <v>2</v>
      </c>
      <c r="K1336" s="17">
        <f>'Vulnerability Mapped'!E25</f>
        <v>2</v>
      </c>
      <c r="L1336" s="18">
        <f>'Vulnerability Mapped'!H25</f>
        <v>0.93571428599999995</v>
      </c>
      <c r="M1336" s="18">
        <f t="shared" si="40"/>
        <v>0.1686291886229184</v>
      </c>
      <c r="N1336" s="18">
        <f t="shared" si="41"/>
        <v>0.10117751317375104</v>
      </c>
    </row>
    <row r="1337" spans="1:14" ht="18" customHeight="1" x14ac:dyDescent="0.2">
      <c r="A1337" s="16" t="str">
        <f>'Fish Use'!A91</f>
        <v>CC9</v>
      </c>
      <c r="B1337" s="16" t="str">
        <f>'Fish Use'!B91</f>
        <v>Catherine Creek</v>
      </c>
      <c r="C1337" s="16" t="str">
        <f>'Fish Use'!D91</f>
        <v>Bull Trout</v>
      </c>
      <c r="D1337" s="16" t="str">
        <f>'Fish Use'!E91</f>
        <v>FMO</v>
      </c>
      <c r="E1337" s="16" t="str">
        <f>'Vulnerability Mapped'!C4</f>
        <v>Anthropogenic Barriers</v>
      </c>
      <c r="F1337" s="18">
        <f>'Fish Use'!F91</f>
        <v>0.90559999999999996</v>
      </c>
      <c r="G1337" s="18">
        <f>Population!D19</f>
        <v>0.4</v>
      </c>
      <c r="H1337" s="19">
        <f>'Limiting Factors'!C128</f>
        <v>1.26</v>
      </c>
      <c r="I1337" s="18">
        <f>'Limiting Factors'!D128</f>
        <v>0.1585</v>
      </c>
      <c r="J1337" s="17">
        <f>'Vulnerability Mapped'!D4</f>
        <v>3</v>
      </c>
      <c r="K1337" s="17">
        <f>'Vulnerability Mapped'!E4</f>
        <v>3</v>
      </c>
      <c r="L1337" s="18">
        <f>'Vulnerability Mapped'!H4</f>
        <v>0.87142857100000004</v>
      </c>
      <c r="M1337" s="18">
        <f t="shared" si="40"/>
        <v>0.1250827656527696</v>
      </c>
      <c r="N1337" s="18">
        <f t="shared" si="41"/>
        <v>5.0033106261107844E-2</v>
      </c>
    </row>
    <row r="1338" spans="1:14" ht="18" customHeight="1" x14ac:dyDescent="0.2">
      <c r="A1338" s="16" t="str">
        <f>'Fish Use'!A91</f>
        <v>CC9</v>
      </c>
      <c r="B1338" s="16" t="str">
        <f>'Fish Use'!B91</f>
        <v>Catherine Creek</v>
      </c>
      <c r="C1338" s="16" t="str">
        <f>'Fish Use'!D91</f>
        <v>Bull Trout</v>
      </c>
      <c r="D1338" s="16" t="str">
        <f>'Fish Use'!E91</f>
        <v>FMO</v>
      </c>
      <c r="E1338" s="16" t="str">
        <f>'Vulnerability Mapped'!C12</f>
        <v>Riparian Condition</v>
      </c>
      <c r="F1338" s="18">
        <f>'Fish Use'!F91</f>
        <v>0.90559999999999996</v>
      </c>
      <c r="G1338" s="18">
        <f>Population!D19</f>
        <v>0.4</v>
      </c>
      <c r="H1338" s="19">
        <f>'Limiting Factors'!C122</f>
        <v>1.1499999999999999</v>
      </c>
      <c r="I1338" s="18">
        <f>'Limiting Factors'!D122</f>
        <v>0.13375000000000001</v>
      </c>
      <c r="J1338" s="17">
        <f>'Vulnerability Mapped'!D12</f>
        <v>5</v>
      </c>
      <c r="K1338" s="17">
        <f>'Vulnerability Mapped'!E12</f>
        <v>5</v>
      </c>
      <c r="L1338" s="18">
        <f>'Vulnerability Mapped'!H12</f>
        <v>0.74285714300000005</v>
      </c>
      <c r="M1338" s="18">
        <f t="shared" si="40"/>
        <v>8.9977828588732003E-2</v>
      </c>
      <c r="N1338" s="18">
        <f t="shared" si="41"/>
        <v>3.5991131435492804E-2</v>
      </c>
    </row>
    <row r="1339" spans="1:14" ht="18" customHeight="1" x14ac:dyDescent="0.2">
      <c r="A1339" s="16" t="str">
        <f>'Fish Use'!A91</f>
        <v>CC9</v>
      </c>
      <c r="B1339" s="16" t="str">
        <f>'Fish Use'!B91</f>
        <v>Catherine Creek</v>
      </c>
      <c r="C1339" s="16" t="str">
        <f>'Fish Use'!D91</f>
        <v>Bull Trout</v>
      </c>
      <c r="D1339" s="16" t="str">
        <f>'Fish Use'!E91</f>
        <v>FMO</v>
      </c>
      <c r="E1339" s="16" t="str">
        <f>'Vulnerability Mapped'!C8</f>
        <v>Floodplain Condition</v>
      </c>
      <c r="F1339" s="18">
        <f>'Fish Use'!F91</f>
        <v>0.90559999999999996</v>
      </c>
      <c r="G1339" s="18">
        <f>Population!D19</f>
        <v>0.4</v>
      </c>
      <c r="H1339" s="19">
        <f>'Limiting Factors'!C123</f>
        <v>1.43</v>
      </c>
      <c r="I1339" s="18">
        <f>'Limiting Factors'!D123</f>
        <v>0.19675000000000001</v>
      </c>
      <c r="J1339" s="17">
        <f>'Vulnerability Mapped'!D8</f>
        <v>9</v>
      </c>
      <c r="K1339" s="17">
        <f>'Vulnerability Mapped'!E8</f>
        <v>9</v>
      </c>
      <c r="L1339" s="18">
        <f>'Vulnerability Mapped'!H8</f>
        <v>0.485714286</v>
      </c>
      <c r="M1339" s="18">
        <f t="shared" si="40"/>
        <v>8.6543017193764796E-2</v>
      </c>
      <c r="N1339" s="18">
        <f t="shared" si="41"/>
        <v>3.461720687750592E-2</v>
      </c>
    </row>
    <row r="1340" spans="1:14" ht="18" customHeight="1" x14ac:dyDescent="0.2">
      <c r="A1340" s="16" t="str">
        <f>'Fish Use'!A91</f>
        <v>CC9</v>
      </c>
      <c r="B1340" s="16" t="str">
        <f>'Fish Use'!B91</f>
        <v>Catherine Creek</v>
      </c>
      <c r="C1340" s="16" t="str">
        <f>'Fish Use'!D91</f>
        <v>Bull Trout</v>
      </c>
      <c r="D1340" s="16" t="str">
        <f>'Fish Use'!E91</f>
        <v>FMO</v>
      </c>
      <c r="E1340" s="16" t="str">
        <f>'Vulnerability Mapped'!C13</f>
        <v>Side Channel and Wetland Habitat</v>
      </c>
      <c r="F1340" s="18">
        <f>'Fish Use'!F91</f>
        <v>0.90559999999999996</v>
      </c>
      <c r="G1340" s="18">
        <f>Population!D19</f>
        <v>0.4</v>
      </c>
      <c r="H1340" s="19">
        <f>'Limiting Factors'!C124</f>
        <v>1.43</v>
      </c>
      <c r="I1340" s="18">
        <f>'Limiting Factors'!D124</f>
        <v>0.19675000000000001</v>
      </c>
      <c r="J1340" s="17">
        <f>'Vulnerability Mapped'!D13</f>
        <v>8</v>
      </c>
      <c r="K1340" s="17">
        <f>'Vulnerability Mapped'!E13</f>
        <v>8</v>
      </c>
      <c r="L1340" s="18">
        <f>'Vulnerability Mapped'!H13</f>
        <v>0.55000000000000004</v>
      </c>
      <c r="M1340" s="18">
        <f t="shared" si="40"/>
        <v>9.7997239999999999E-2</v>
      </c>
      <c r="N1340" s="18">
        <f t="shared" si="41"/>
        <v>3.9198896000000004E-2</v>
      </c>
    </row>
    <row r="1341" spans="1:14" ht="18" customHeight="1" x14ac:dyDescent="0.2">
      <c r="A1341" s="16" t="str">
        <f>'Fish Use'!A91</f>
        <v>CC9</v>
      </c>
      <c r="B1341" s="16" t="str">
        <f>'Fish Use'!B91</f>
        <v>Catherine Creek</v>
      </c>
      <c r="C1341" s="16" t="str">
        <f>'Fish Use'!D91</f>
        <v>Bull Trout</v>
      </c>
      <c r="D1341" s="16" t="str">
        <f>'Fish Use'!E91</f>
        <v>FMO</v>
      </c>
      <c r="E1341" s="16" t="str">
        <f>'Vulnerability Mapped'!C5</f>
        <v>Channel and Habitat Structure</v>
      </c>
      <c r="F1341" s="18">
        <f>'Fish Use'!F91</f>
        <v>0.90559999999999996</v>
      </c>
      <c r="G1341" s="18">
        <f>Population!D19</f>
        <v>0.4</v>
      </c>
      <c r="H1341" s="19">
        <f>'Limiting Factors'!C125</f>
        <v>1.1499999999999999</v>
      </c>
      <c r="I1341" s="18">
        <f>'Limiting Factors'!D125</f>
        <v>0.13375000000000001</v>
      </c>
      <c r="J1341" s="17">
        <f>'Vulnerability Mapped'!D5</f>
        <v>4</v>
      </c>
      <c r="K1341" s="17">
        <f>'Vulnerability Mapped'!E5</f>
        <v>4</v>
      </c>
      <c r="L1341" s="18">
        <f>'Vulnerability Mapped'!H5</f>
        <v>0.80714285699999999</v>
      </c>
      <c r="M1341" s="18">
        <f t="shared" si="40"/>
        <v>9.7764371411267995E-2</v>
      </c>
      <c r="N1341" s="18">
        <f t="shared" si="41"/>
        <v>3.9105748564507201E-2</v>
      </c>
    </row>
    <row r="1342" spans="1:14" ht="18" customHeight="1" x14ac:dyDescent="0.2">
      <c r="A1342" s="16" t="str">
        <f>'Fish Use'!A91</f>
        <v>CC9</v>
      </c>
      <c r="B1342" s="16" t="str">
        <f>'Fish Use'!B91</f>
        <v>Catherine Creek</v>
      </c>
      <c r="C1342" s="16" t="str">
        <f>'Fish Use'!D91</f>
        <v>Bull Trout</v>
      </c>
      <c r="D1342" s="16" t="str">
        <f>'Fish Use'!E91</f>
        <v>FMO</v>
      </c>
      <c r="E1342" s="16" t="str">
        <f>'Vulnerability Mapped'!C7</f>
        <v>Decreased Water Quantity</v>
      </c>
      <c r="F1342" s="18">
        <f>'Fish Use'!F91</f>
        <v>0.90559999999999996</v>
      </c>
      <c r="G1342" s="18">
        <f>Population!D19</f>
        <v>0.4</v>
      </c>
      <c r="H1342" s="19">
        <f>'Limiting Factors'!C132</f>
        <v>1.26</v>
      </c>
      <c r="I1342" s="18">
        <f>'Limiting Factors'!D132</f>
        <v>0.1585</v>
      </c>
      <c r="J1342" s="17">
        <f>'Vulnerability Mapped'!D7</f>
        <v>2</v>
      </c>
      <c r="K1342" s="17">
        <f>'Vulnerability Mapped'!E7</f>
        <v>2</v>
      </c>
      <c r="L1342" s="18">
        <f>'Vulnerability Mapped'!H7</f>
        <v>0.93571428599999995</v>
      </c>
      <c r="M1342" s="18">
        <f t="shared" si="40"/>
        <v>0.13431018289815358</v>
      </c>
      <c r="N1342" s="18">
        <f t="shared" si="41"/>
        <v>5.3724073159261435E-2</v>
      </c>
    </row>
    <row r="1343" spans="1:14" ht="18" customHeight="1" x14ac:dyDescent="0.2">
      <c r="A1343" s="16" t="str">
        <f>'Fish Use'!A91</f>
        <v>CC9</v>
      </c>
      <c r="B1343" s="16" t="str">
        <f>'Fish Use'!B91</f>
        <v>Catherine Creek</v>
      </c>
      <c r="C1343" s="16" t="str">
        <f>'Fish Use'!D91</f>
        <v>Bull Trout</v>
      </c>
      <c r="D1343" s="16" t="str">
        <f>'Fish Use'!E91</f>
        <v>FMO</v>
      </c>
      <c r="E1343" s="16" t="str">
        <f>'Vulnerability Mapped'!C2</f>
        <v>Altered Flow Timing</v>
      </c>
      <c r="F1343" s="18">
        <f>'Fish Use'!F91</f>
        <v>0.90559999999999996</v>
      </c>
      <c r="G1343" s="18">
        <f>Population!D19</f>
        <v>0.4</v>
      </c>
      <c r="H1343" s="19">
        <f>'Limiting Factors'!C133</f>
        <v>1</v>
      </c>
      <c r="I1343" s="18">
        <f>'Limiting Factors'!D133</f>
        <v>0.1</v>
      </c>
      <c r="J1343" s="17">
        <f>'Vulnerability Mapped'!D2</f>
        <v>11</v>
      </c>
      <c r="K1343" s="17">
        <f>'Vulnerability Mapped'!E2</f>
        <v>11</v>
      </c>
      <c r="L1343" s="18">
        <f>'Vulnerability Mapped'!H2</f>
        <v>0.35714285699999998</v>
      </c>
      <c r="M1343" s="18">
        <f t="shared" si="40"/>
        <v>3.2342857129920001E-2</v>
      </c>
      <c r="N1343" s="18">
        <f t="shared" si="41"/>
        <v>1.2937142851968002E-2</v>
      </c>
    </row>
    <row r="1344" spans="1:14" ht="18" customHeight="1" x14ac:dyDescent="0.2">
      <c r="A1344" s="16" t="str">
        <f>'Fish Use'!A91</f>
        <v>CC9</v>
      </c>
      <c r="B1344" s="16" t="str">
        <f>'Fish Use'!B91</f>
        <v>Catherine Creek</v>
      </c>
      <c r="C1344" s="16" t="str">
        <f>'Fish Use'!D91</f>
        <v>Bull Trout</v>
      </c>
      <c r="D1344" s="16" t="str">
        <f>'Fish Use'!E91</f>
        <v>FMO</v>
      </c>
      <c r="E1344" s="16" t="str">
        <f>'Vulnerability Mapped'!C6</f>
        <v>Decreased Sediment Quantity</v>
      </c>
      <c r="F1344" s="18">
        <f>'Fish Use'!F91</f>
        <v>0.90559999999999996</v>
      </c>
      <c r="G1344" s="18">
        <f>Population!D19</f>
        <v>0.4</v>
      </c>
      <c r="H1344" s="19">
        <f>'Limiting Factors'!C126</f>
        <v>1.64</v>
      </c>
      <c r="I1344" s="18">
        <f>'Limiting Factors'!D126</f>
        <v>0.24399999999999999</v>
      </c>
      <c r="J1344" s="17">
        <f>'Vulnerability Mapped'!D6</f>
        <v>13</v>
      </c>
      <c r="K1344" s="17">
        <f>'Vulnerability Mapped'!E6</f>
        <v>13</v>
      </c>
      <c r="L1344" s="18">
        <f>'Vulnerability Mapped'!H6</f>
        <v>0.22857142899999999</v>
      </c>
      <c r="M1344" s="18">
        <f t="shared" si="40"/>
        <v>5.0506605808985597E-2</v>
      </c>
      <c r="N1344" s="18">
        <f t="shared" si="41"/>
        <v>2.0202642323594242E-2</v>
      </c>
    </row>
    <row r="1345" spans="1:14" ht="18" customHeight="1" x14ac:dyDescent="0.2">
      <c r="A1345" s="16" t="str">
        <f>'Fish Use'!A91</f>
        <v>CC9</v>
      </c>
      <c r="B1345" s="16" t="str">
        <f>'Fish Use'!B91</f>
        <v>Catherine Creek</v>
      </c>
      <c r="C1345" s="16" t="str">
        <f>'Fish Use'!D91</f>
        <v>Bull Trout</v>
      </c>
      <c r="D1345" s="16" t="str">
        <f>'Fish Use'!E91</f>
        <v>FMO</v>
      </c>
      <c r="E1345" s="16" t="str">
        <f>'Vulnerability Mapped'!C9</f>
        <v>Increased Sediment Quantity</v>
      </c>
      <c r="F1345" s="18">
        <f>'Fish Use'!F91</f>
        <v>0.90559999999999996</v>
      </c>
      <c r="G1345" s="18">
        <f>Population!D19</f>
        <v>0.4</v>
      </c>
      <c r="H1345" s="19">
        <f>'Limiting Factors'!C127</f>
        <v>1.25</v>
      </c>
      <c r="I1345" s="18">
        <f>'Limiting Factors'!D127</f>
        <v>0.15625</v>
      </c>
      <c r="J1345" s="17">
        <f>'Vulnerability Mapped'!D9</f>
        <v>14</v>
      </c>
      <c r="K1345" s="17">
        <f>'Vulnerability Mapped'!E9</f>
        <v>14</v>
      </c>
      <c r="L1345" s="18">
        <f>'Vulnerability Mapped'!H9</f>
        <v>0.164285714</v>
      </c>
      <c r="M1345" s="18">
        <f t="shared" si="40"/>
        <v>2.3246428530999997E-2</v>
      </c>
      <c r="N1345" s="18">
        <f t="shared" si="41"/>
        <v>9.2985714123999998E-3</v>
      </c>
    </row>
    <row r="1346" spans="1:14" ht="18" customHeight="1" x14ac:dyDescent="0.2">
      <c r="A1346" s="16" t="str">
        <f>'Fish Use'!A91</f>
        <v>CC9</v>
      </c>
      <c r="B1346" s="16" t="str">
        <f>'Fish Use'!B91</f>
        <v>Catherine Creek</v>
      </c>
      <c r="C1346" s="16" t="str">
        <f>'Fish Use'!D91</f>
        <v>Bull Trout</v>
      </c>
      <c r="D1346" s="16" t="str">
        <f>'Fish Use'!E91</f>
        <v>FMO</v>
      </c>
      <c r="E1346" s="16" t="str">
        <f>'Vulnerability Mapped'!C14</f>
        <v>Summer Water Temperature</v>
      </c>
      <c r="F1346" s="18">
        <f>'Fish Use'!F91</f>
        <v>0.90559999999999996</v>
      </c>
      <c r="G1346" s="18">
        <f>Population!D19</f>
        <v>0.4</v>
      </c>
      <c r="H1346" s="19">
        <f>'Limiting Factors'!C134</f>
        <v>1.26</v>
      </c>
      <c r="I1346" s="18">
        <f>'Limiting Factors'!D134</f>
        <v>0.1585</v>
      </c>
      <c r="J1346" s="17">
        <f>'Vulnerability Mapped'!D14</f>
        <v>1</v>
      </c>
      <c r="K1346" s="17">
        <f>'Vulnerability Mapped'!E14</f>
        <v>1</v>
      </c>
      <c r="L1346" s="18">
        <f>'Vulnerability Mapped'!H14</f>
        <v>1</v>
      </c>
      <c r="M1346" s="18">
        <f t="shared" ref="M1346:M1409" si="42">F1346*I1346*L1346</f>
        <v>0.14353759999999999</v>
      </c>
      <c r="N1346" s="18">
        <f t="shared" ref="N1346:N1409" si="43">M1346*G1346</f>
        <v>5.7415040000000001E-2</v>
      </c>
    </row>
    <row r="1347" spans="1:14" ht="18" customHeight="1" x14ac:dyDescent="0.2">
      <c r="A1347" s="16" t="str">
        <f>'Fish Use'!A91</f>
        <v>CC9</v>
      </c>
      <c r="B1347" s="16" t="str">
        <f>'Fish Use'!B91</f>
        <v>Catherine Creek</v>
      </c>
      <c r="C1347" s="16" t="str">
        <f>'Fish Use'!D91</f>
        <v>Bull Trout</v>
      </c>
      <c r="D1347" s="16" t="str">
        <f>'Fish Use'!E91</f>
        <v>FMO</v>
      </c>
      <c r="E1347" s="16" t="str">
        <f>'Vulnerability Mapped'!C16</f>
        <v>Winter Water Temperature</v>
      </c>
      <c r="F1347" s="18">
        <f>'Fish Use'!F91</f>
        <v>0.90559999999999996</v>
      </c>
      <c r="G1347" s="18">
        <f>Population!D19</f>
        <v>0.4</v>
      </c>
      <c r="H1347" s="19">
        <f>'Limiting Factors'!C135</f>
        <v>1</v>
      </c>
      <c r="I1347" s="18">
        <f>'Limiting Factors'!D135</f>
        <v>0.1</v>
      </c>
      <c r="J1347" s="17">
        <f>'Vulnerability Mapped'!D16</f>
        <v>15</v>
      </c>
      <c r="K1347" s="17">
        <f>'Vulnerability Mapped'!E16</f>
        <v>15</v>
      </c>
      <c r="L1347" s="18">
        <f>'Vulnerability Mapped'!H16</f>
        <v>0.1</v>
      </c>
      <c r="M1347" s="18">
        <f t="shared" si="42"/>
        <v>9.0559999999999998E-3</v>
      </c>
      <c r="N1347" s="18">
        <f t="shared" si="43"/>
        <v>3.6224E-3</v>
      </c>
    </row>
    <row r="1348" spans="1:14" ht="18" customHeight="1" x14ac:dyDescent="0.2">
      <c r="A1348" s="16" t="str">
        <f>'Fish Use'!A91</f>
        <v>CC9</v>
      </c>
      <c r="B1348" s="16" t="str">
        <f>'Fish Use'!B91</f>
        <v>Catherine Creek</v>
      </c>
      <c r="C1348" s="16" t="str">
        <f>'Fish Use'!D91</f>
        <v>Bull Trout</v>
      </c>
      <c r="D1348" s="16" t="str">
        <f>'Fish Use'!E91</f>
        <v>FMO</v>
      </c>
      <c r="E1348" s="16" t="str">
        <f>'Vulnerability Mapped'!C15</f>
        <v>Water Quality</v>
      </c>
      <c r="F1348" s="18">
        <f>'Fish Use'!F91</f>
        <v>0.90559999999999996</v>
      </c>
      <c r="G1348" s="18">
        <f>Population!D19</f>
        <v>0.4</v>
      </c>
      <c r="H1348" s="19">
        <f>'Limiting Factors'!C136</f>
        <v>1</v>
      </c>
      <c r="I1348" s="18">
        <f>'Limiting Factors'!D136</f>
        <v>0.1</v>
      </c>
      <c r="J1348" s="17">
        <f>'Vulnerability Mapped'!D15</f>
        <v>6</v>
      </c>
      <c r="K1348" s="17">
        <f>'Vulnerability Mapped'!E15</f>
        <v>6</v>
      </c>
      <c r="L1348" s="18">
        <f>'Vulnerability Mapped'!H15</f>
        <v>0.678571429</v>
      </c>
      <c r="M1348" s="18">
        <f t="shared" si="42"/>
        <v>6.145142861024E-2</v>
      </c>
      <c r="N1348" s="18">
        <f t="shared" si="43"/>
        <v>2.4580571444096002E-2</v>
      </c>
    </row>
    <row r="1349" spans="1:14" ht="18" customHeight="1" x14ac:dyDescent="0.2">
      <c r="A1349" s="16" t="str">
        <f>'Fish Use'!A91</f>
        <v>CC9</v>
      </c>
      <c r="B1349" s="16" t="str">
        <f>'Fish Use'!B91</f>
        <v>Catherine Creek</v>
      </c>
      <c r="C1349" s="16" t="str">
        <f>'Fish Use'!D91</f>
        <v>Bull Trout</v>
      </c>
      <c r="D1349" s="16" t="str">
        <f>'Fish Use'!E91</f>
        <v>FMO</v>
      </c>
      <c r="E1349" s="16" t="str">
        <f>'Vulnerability Mapped'!C11</f>
        <v>Predation</v>
      </c>
      <c r="F1349" s="18">
        <f>'Fish Use'!F91</f>
        <v>0.90559999999999996</v>
      </c>
      <c r="G1349" s="18">
        <f>Population!D19</f>
        <v>0.4</v>
      </c>
      <c r="H1349" s="19">
        <f>'Limiting Factors'!C129</f>
        <v>1</v>
      </c>
      <c r="I1349" s="18">
        <f>'Limiting Factors'!D129</f>
        <v>0.1</v>
      </c>
      <c r="J1349" s="17">
        <f>'Vulnerability Mapped'!D11</f>
        <v>7</v>
      </c>
      <c r="K1349" s="17">
        <f>'Vulnerability Mapped'!E11</f>
        <v>7</v>
      </c>
      <c r="L1349" s="18">
        <f>'Vulnerability Mapped'!H11</f>
        <v>0.61428571399999998</v>
      </c>
      <c r="M1349" s="18">
        <f t="shared" si="42"/>
        <v>5.562971425984E-2</v>
      </c>
      <c r="N1349" s="18">
        <f t="shared" si="43"/>
        <v>2.2251885703936002E-2</v>
      </c>
    </row>
    <row r="1350" spans="1:14" ht="18" customHeight="1" x14ac:dyDescent="0.2">
      <c r="A1350" s="16" t="str">
        <f>'Fish Use'!A91</f>
        <v>CC9</v>
      </c>
      <c r="B1350" s="16" t="str">
        <f>'Fish Use'!B91</f>
        <v>Catherine Creek</v>
      </c>
      <c r="C1350" s="16" t="str">
        <f>'Fish Use'!D91</f>
        <v>Bull Trout</v>
      </c>
      <c r="D1350" s="16" t="str">
        <f>'Fish Use'!E91</f>
        <v>FMO</v>
      </c>
      <c r="E1350" s="16" t="str">
        <f>'Vulnerability Mapped'!C3</f>
        <v>Altered Primary Productivity</v>
      </c>
      <c r="F1350" s="18">
        <f>'Fish Use'!F91</f>
        <v>0.90559999999999996</v>
      </c>
      <c r="G1350" s="18">
        <f>Population!D19</f>
        <v>0.4</v>
      </c>
      <c r="H1350" s="19">
        <f>'Limiting Factors'!C130</f>
        <v>1.44</v>
      </c>
      <c r="I1350" s="18">
        <f>'Limiting Factors'!D130</f>
        <v>0.19900000000000001</v>
      </c>
      <c r="J1350" s="17">
        <f>'Vulnerability Mapped'!D3</f>
        <v>12</v>
      </c>
      <c r="K1350" s="17">
        <f>'Vulnerability Mapped'!E3</f>
        <v>12</v>
      </c>
      <c r="L1350" s="18">
        <f>'Vulnerability Mapped'!H3</f>
        <v>0.29285714299999999</v>
      </c>
      <c r="M1350" s="18">
        <f t="shared" si="42"/>
        <v>5.2777074311459199E-2</v>
      </c>
      <c r="N1350" s="18">
        <f t="shared" si="43"/>
        <v>2.1110829724583682E-2</v>
      </c>
    </row>
    <row r="1351" spans="1:14" ht="18" customHeight="1" x14ac:dyDescent="0.2">
      <c r="A1351" s="16" t="str">
        <f>'Fish Use'!A91</f>
        <v>CC9</v>
      </c>
      <c r="B1351" s="16" t="str">
        <f>'Fish Use'!B91</f>
        <v>Catherine Creek</v>
      </c>
      <c r="C1351" s="16" t="str">
        <f>'Fish Use'!D91</f>
        <v>Bull Trout</v>
      </c>
      <c r="D1351" s="16" t="str">
        <f>'Fish Use'!E91</f>
        <v>FMO</v>
      </c>
      <c r="E1351" s="16" t="str">
        <f>'Vulnerability Mapped'!C10</f>
        <v>Non-Native Species Interactions and Competition</v>
      </c>
      <c r="F1351" s="18">
        <f>'Fish Use'!F91</f>
        <v>0.90559999999999996</v>
      </c>
      <c r="G1351" s="18">
        <f>Population!D19</f>
        <v>0.4</v>
      </c>
      <c r="H1351" s="19">
        <f>'Limiting Factors'!C131</f>
        <v>1.44</v>
      </c>
      <c r="I1351" s="18">
        <f>'Limiting Factors'!D131</f>
        <v>0.19900000000000001</v>
      </c>
      <c r="J1351" s="17">
        <f>'Vulnerability Mapped'!D10</f>
        <v>10</v>
      </c>
      <c r="K1351" s="17">
        <f>'Vulnerability Mapped'!E10</f>
        <v>10</v>
      </c>
      <c r="L1351" s="18">
        <f>'Vulnerability Mapped'!H10</f>
        <v>0.42142857099999997</v>
      </c>
      <c r="M1351" s="18">
        <f t="shared" si="42"/>
        <v>7.5947497065622399E-2</v>
      </c>
      <c r="N1351" s="18">
        <f t="shared" si="43"/>
        <v>3.0378998826248962E-2</v>
      </c>
    </row>
    <row r="1352" spans="1:14" ht="18" customHeight="1" x14ac:dyDescent="0.2">
      <c r="A1352" s="16" t="str">
        <f>'Fish Use'!A92</f>
        <v>UGR1</v>
      </c>
      <c r="B1352" s="16" t="str">
        <f>'Fish Use'!B92</f>
        <v>Upper Grande Ronde</v>
      </c>
      <c r="C1352" s="16" t="str">
        <f>'Fish Use'!D92</f>
        <v>Chinook</v>
      </c>
      <c r="D1352" s="16" t="str">
        <f>'Fish Use'!E92</f>
        <v>Spawning</v>
      </c>
      <c r="E1352" s="16" t="str">
        <f>'Vulnerability Mapped'!C49</f>
        <v>Anthropogenic Barriers</v>
      </c>
      <c r="F1352" s="18">
        <f>'Fish Use'!F92</f>
        <v>0.91010000000000002</v>
      </c>
      <c r="G1352" s="18">
        <f>Population!D10</f>
        <v>0.08</v>
      </c>
      <c r="H1352" s="19">
        <f>'Limiting Factors'!C143</f>
        <v>2.29</v>
      </c>
      <c r="I1352" s="18">
        <f>'Limiting Factors'!D143</f>
        <v>0.39024999999999999</v>
      </c>
      <c r="J1352" s="17">
        <f>'Vulnerability Mapped'!D49</f>
        <v>15</v>
      </c>
      <c r="K1352" s="17">
        <f>'Vulnerability Mapped'!E49</f>
        <v>15</v>
      </c>
      <c r="L1352" s="18">
        <f>'Vulnerability Mapped'!H49</f>
        <v>0.1</v>
      </c>
      <c r="M1352" s="18">
        <f t="shared" si="42"/>
        <v>3.5516652500000002E-2</v>
      </c>
      <c r="N1352" s="18">
        <f t="shared" si="43"/>
        <v>2.8413322000000003E-3</v>
      </c>
    </row>
    <row r="1353" spans="1:14" ht="18" customHeight="1" x14ac:dyDescent="0.2">
      <c r="A1353" s="16" t="str">
        <f>'Fish Use'!A92</f>
        <v>UGR1</v>
      </c>
      <c r="B1353" s="16" t="str">
        <f>'Fish Use'!B92</f>
        <v>Upper Grande Ronde</v>
      </c>
      <c r="C1353" s="16" t="str">
        <f>'Fish Use'!D92</f>
        <v>Chinook</v>
      </c>
      <c r="D1353" s="16" t="str">
        <f>'Fish Use'!E92</f>
        <v>Spawning</v>
      </c>
      <c r="E1353" s="16" t="str">
        <f>'Vulnerability Mapped'!C57</f>
        <v>Riparian Condition</v>
      </c>
      <c r="F1353" s="18">
        <f>'Fish Use'!F92</f>
        <v>0.91010000000000002</v>
      </c>
      <c r="G1353" s="18">
        <f>Population!D10</f>
        <v>0.08</v>
      </c>
      <c r="H1353" s="19">
        <f>'Limiting Factors'!C137</f>
        <v>1.32</v>
      </c>
      <c r="I1353" s="18">
        <f>'Limiting Factors'!D137</f>
        <v>0.17199999999999999</v>
      </c>
      <c r="J1353" s="17">
        <f>'Vulnerability Mapped'!D57</f>
        <v>13</v>
      </c>
      <c r="K1353" s="17">
        <f>'Vulnerability Mapped'!E57</f>
        <v>13</v>
      </c>
      <c r="L1353" s="18">
        <f>'Vulnerability Mapped'!H57</f>
        <v>0.22857142899999999</v>
      </c>
      <c r="M1353" s="18">
        <f t="shared" si="42"/>
        <v>3.5779931495658793E-2</v>
      </c>
      <c r="N1353" s="18">
        <f t="shared" si="43"/>
        <v>2.8623945196527036E-3</v>
      </c>
    </row>
    <row r="1354" spans="1:14" ht="18" customHeight="1" x14ac:dyDescent="0.2">
      <c r="A1354" s="16" t="str">
        <f>'Fish Use'!A92</f>
        <v>UGR1</v>
      </c>
      <c r="B1354" s="16" t="str">
        <f>'Fish Use'!B92</f>
        <v>Upper Grande Ronde</v>
      </c>
      <c r="C1354" s="16" t="str">
        <f>'Fish Use'!D92</f>
        <v>Chinook</v>
      </c>
      <c r="D1354" s="16" t="str">
        <f>'Fish Use'!E92</f>
        <v>Spawning</v>
      </c>
      <c r="E1354" s="16" t="str">
        <f>'Vulnerability Mapped'!C53</f>
        <v>Floodplain Condition</v>
      </c>
      <c r="F1354" s="18">
        <f>'Fish Use'!F92</f>
        <v>0.91010000000000002</v>
      </c>
      <c r="G1354" s="18">
        <f>Population!D10</f>
        <v>0.08</v>
      </c>
      <c r="H1354" s="19">
        <f>'Limiting Factors'!C138</f>
        <v>1.74</v>
      </c>
      <c r="I1354" s="18">
        <f>'Limiting Factors'!D138</f>
        <v>0.26650000000000001</v>
      </c>
      <c r="J1354" s="17">
        <f>'Vulnerability Mapped'!D53</f>
        <v>6</v>
      </c>
      <c r="K1354" s="17">
        <f>'Vulnerability Mapped'!E53</f>
        <v>6</v>
      </c>
      <c r="L1354" s="18">
        <f>'Vulnerability Mapped'!H53</f>
        <v>0.678571429</v>
      </c>
      <c r="M1354" s="18">
        <f t="shared" si="42"/>
        <v>0.16458183403251786</v>
      </c>
      <c r="N1354" s="18">
        <f t="shared" si="43"/>
        <v>1.316654672260143E-2</v>
      </c>
    </row>
    <row r="1355" spans="1:14" ht="18" customHeight="1" x14ac:dyDescent="0.2">
      <c r="A1355" s="16" t="str">
        <f>'Fish Use'!A92</f>
        <v>UGR1</v>
      </c>
      <c r="B1355" s="16" t="str">
        <f>'Fish Use'!B92</f>
        <v>Upper Grande Ronde</v>
      </c>
      <c r="C1355" s="16" t="str">
        <f>'Fish Use'!D92</f>
        <v>Chinook</v>
      </c>
      <c r="D1355" s="16" t="str">
        <f>'Fish Use'!E92</f>
        <v>Spawning</v>
      </c>
      <c r="E1355" s="16" t="str">
        <f>'Vulnerability Mapped'!C58</f>
        <v>Side Channel and Wetland Habitat</v>
      </c>
      <c r="F1355" s="18">
        <f>'Fish Use'!F92</f>
        <v>0.91010000000000002</v>
      </c>
      <c r="G1355" s="18">
        <f>Population!D10</f>
        <v>0.08</v>
      </c>
      <c r="H1355" s="19">
        <f>'Limiting Factors'!C139</f>
        <v>1.74</v>
      </c>
      <c r="I1355" s="18">
        <f>'Limiting Factors'!D139</f>
        <v>0.26650000000000001</v>
      </c>
      <c r="J1355" s="17">
        <f>'Vulnerability Mapped'!D58</f>
        <v>7</v>
      </c>
      <c r="K1355" s="17">
        <f>'Vulnerability Mapped'!E58</f>
        <v>7</v>
      </c>
      <c r="L1355" s="18">
        <f>'Vulnerability Mapped'!H58</f>
        <v>0.61428571399999998</v>
      </c>
      <c r="M1355" s="18">
        <f t="shared" si="42"/>
        <v>0.14898987064498811</v>
      </c>
      <c r="N1355" s="18">
        <f t="shared" si="43"/>
        <v>1.1919189651599049E-2</v>
      </c>
    </row>
    <row r="1356" spans="1:14" ht="18" customHeight="1" x14ac:dyDescent="0.2">
      <c r="A1356" s="16" t="str">
        <f>'Fish Use'!A92</f>
        <v>UGR1</v>
      </c>
      <c r="B1356" s="16" t="str">
        <f>'Fish Use'!B92</f>
        <v>Upper Grande Ronde</v>
      </c>
      <c r="C1356" s="16" t="str">
        <f>'Fish Use'!D92</f>
        <v>Chinook</v>
      </c>
      <c r="D1356" s="16" t="str">
        <f>'Fish Use'!E92</f>
        <v>Spawning</v>
      </c>
      <c r="E1356" s="16" t="str">
        <f>'Vulnerability Mapped'!C50</f>
        <v>Channel and Habitat Structure</v>
      </c>
      <c r="F1356" s="18">
        <f>'Fish Use'!F92</f>
        <v>0.91010000000000002</v>
      </c>
      <c r="G1356" s="18">
        <f>Population!D10</f>
        <v>0.08</v>
      </c>
      <c r="H1356" s="19">
        <f>'Limiting Factors'!C140</f>
        <v>1.32</v>
      </c>
      <c r="I1356" s="18">
        <f>'Limiting Factors'!D140</f>
        <v>0.17199999999999999</v>
      </c>
      <c r="J1356" s="17">
        <f>'Vulnerability Mapped'!D50</f>
        <v>5</v>
      </c>
      <c r="K1356" s="17">
        <f>'Vulnerability Mapped'!E50</f>
        <v>5</v>
      </c>
      <c r="L1356" s="18">
        <f>'Vulnerability Mapped'!H50</f>
        <v>0.74285714300000005</v>
      </c>
      <c r="M1356" s="18">
        <f t="shared" si="42"/>
        <v>0.11628477716521959</v>
      </c>
      <c r="N1356" s="18">
        <f t="shared" si="43"/>
        <v>9.3027821732175678E-3</v>
      </c>
    </row>
    <row r="1357" spans="1:14" ht="18" customHeight="1" x14ac:dyDescent="0.2">
      <c r="A1357" s="16" t="str">
        <f>'Fish Use'!A92</f>
        <v>UGR1</v>
      </c>
      <c r="B1357" s="16" t="str">
        <f>'Fish Use'!B92</f>
        <v>Upper Grande Ronde</v>
      </c>
      <c r="C1357" s="16" t="str">
        <f>'Fish Use'!D92</f>
        <v>Chinook</v>
      </c>
      <c r="D1357" s="16" t="str">
        <f>'Fish Use'!E92</f>
        <v>Spawning</v>
      </c>
      <c r="E1357" s="16" t="str">
        <f>'Vulnerability Mapped'!C52</f>
        <v>Decreased Water Quantity</v>
      </c>
      <c r="F1357" s="18">
        <f>'Fish Use'!F92</f>
        <v>0.91010000000000002</v>
      </c>
      <c r="G1357" s="18">
        <f>Population!D10</f>
        <v>0.08</v>
      </c>
      <c r="H1357" s="19">
        <f>'Limiting Factors'!C147</f>
        <v>1</v>
      </c>
      <c r="I1357" s="18">
        <f>'Limiting Factors'!D147</f>
        <v>0.1</v>
      </c>
      <c r="J1357" s="17">
        <f>'Vulnerability Mapped'!D52</f>
        <v>2</v>
      </c>
      <c r="K1357" s="17">
        <f>'Vulnerability Mapped'!E52</f>
        <v>2</v>
      </c>
      <c r="L1357" s="18">
        <f>'Vulnerability Mapped'!H52</f>
        <v>0.93571428599999995</v>
      </c>
      <c r="M1357" s="18">
        <f t="shared" si="42"/>
        <v>8.515935716886E-2</v>
      </c>
      <c r="N1357" s="18">
        <f t="shared" si="43"/>
        <v>6.8127485735087999E-3</v>
      </c>
    </row>
    <row r="1358" spans="1:14" ht="18" customHeight="1" x14ac:dyDescent="0.2">
      <c r="A1358" s="16" t="str">
        <f>'Fish Use'!A92</f>
        <v>UGR1</v>
      </c>
      <c r="B1358" s="16" t="str">
        <f>'Fish Use'!B92</f>
        <v>Upper Grande Ronde</v>
      </c>
      <c r="C1358" s="16" t="str">
        <f>'Fish Use'!D92</f>
        <v>Chinook</v>
      </c>
      <c r="D1358" s="16" t="str">
        <f>'Fish Use'!E92</f>
        <v>Spawning</v>
      </c>
      <c r="E1358" s="16" t="str">
        <f>'Vulnerability Mapped'!C47</f>
        <v>Altered Flow Timing</v>
      </c>
      <c r="F1358" s="18">
        <f>'Fish Use'!F92</f>
        <v>0.91010000000000002</v>
      </c>
      <c r="G1358" s="18">
        <f>Population!D10</f>
        <v>0.08</v>
      </c>
      <c r="H1358" s="19">
        <f>'Limiting Factors'!C148</f>
        <v>1</v>
      </c>
      <c r="I1358" s="18">
        <f>'Limiting Factors'!D148</f>
        <v>0.1</v>
      </c>
      <c r="J1358" s="17">
        <f>'Vulnerability Mapped'!D47</f>
        <v>10</v>
      </c>
      <c r="K1358" s="17">
        <f>'Vulnerability Mapped'!E47</f>
        <v>10</v>
      </c>
      <c r="L1358" s="18">
        <f>'Vulnerability Mapped'!H47</f>
        <v>0.42142857099999997</v>
      </c>
      <c r="M1358" s="18">
        <f t="shared" si="42"/>
        <v>3.8354214246710004E-2</v>
      </c>
      <c r="N1358" s="18">
        <f t="shared" si="43"/>
        <v>3.0683371397368002E-3</v>
      </c>
    </row>
    <row r="1359" spans="1:14" ht="18" customHeight="1" x14ac:dyDescent="0.2">
      <c r="A1359" s="16" t="str">
        <f>'Fish Use'!A92</f>
        <v>UGR1</v>
      </c>
      <c r="B1359" s="16" t="str">
        <f>'Fish Use'!B92</f>
        <v>Upper Grande Ronde</v>
      </c>
      <c r="C1359" s="16" t="str">
        <f>'Fish Use'!D92</f>
        <v>Chinook</v>
      </c>
      <c r="D1359" s="16" t="str">
        <f>'Fish Use'!E92</f>
        <v>Spawning</v>
      </c>
      <c r="E1359" s="16" t="str">
        <f>'Vulnerability Mapped'!C51</f>
        <v>Decreased Sediment Quantity</v>
      </c>
      <c r="F1359" s="18">
        <f>'Fish Use'!F92</f>
        <v>0.91010000000000002</v>
      </c>
      <c r="G1359" s="18">
        <f>Population!D10</f>
        <v>0.08</v>
      </c>
      <c r="H1359" s="19">
        <f>'Limiting Factors'!C141</f>
        <v>1.74</v>
      </c>
      <c r="I1359" s="18">
        <f>'Limiting Factors'!D141</f>
        <v>0.26650000000000001</v>
      </c>
      <c r="J1359" s="17">
        <f>'Vulnerability Mapped'!D51</f>
        <v>3</v>
      </c>
      <c r="K1359" s="17">
        <f>'Vulnerability Mapped'!E51</f>
        <v>3</v>
      </c>
      <c r="L1359" s="18">
        <f>'Vulnerability Mapped'!H51</f>
        <v>0.87142857100000004</v>
      </c>
      <c r="M1359" s="18">
        <f t="shared" si="42"/>
        <v>0.21135772346748219</v>
      </c>
      <c r="N1359" s="18">
        <f t="shared" si="43"/>
        <v>1.6908617877398575E-2</v>
      </c>
    </row>
    <row r="1360" spans="1:14" ht="18" customHeight="1" x14ac:dyDescent="0.2">
      <c r="A1360" s="16" t="str">
        <f>'Fish Use'!A92</f>
        <v>UGR1</v>
      </c>
      <c r="B1360" s="16" t="str">
        <f>'Fish Use'!B92</f>
        <v>Upper Grande Ronde</v>
      </c>
      <c r="C1360" s="16" t="str">
        <f>'Fish Use'!D92</f>
        <v>Chinook</v>
      </c>
      <c r="D1360" s="16" t="str">
        <f>'Fish Use'!E92</f>
        <v>Spawning</v>
      </c>
      <c r="E1360" s="16" t="str">
        <f>'Vulnerability Mapped'!C54</f>
        <v>Increased Sediment Quantity</v>
      </c>
      <c r="F1360" s="18">
        <f>'Fish Use'!F92</f>
        <v>0.91010000000000002</v>
      </c>
      <c r="G1360" s="18">
        <f>Population!D10</f>
        <v>0.08</v>
      </c>
      <c r="H1360" s="19">
        <f>'Limiting Factors'!C142</f>
        <v>1.32</v>
      </c>
      <c r="I1360" s="18">
        <f>'Limiting Factors'!D142</f>
        <v>0.17199999999999999</v>
      </c>
      <c r="J1360" s="17">
        <f>'Vulnerability Mapped'!D54</f>
        <v>11</v>
      </c>
      <c r="K1360" s="17">
        <f>'Vulnerability Mapped'!E54</f>
        <v>11</v>
      </c>
      <c r="L1360" s="18">
        <f>'Vulnerability Mapped'!H54</f>
        <v>0.35714285699999998</v>
      </c>
      <c r="M1360" s="18">
        <f t="shared" si="42"/>
        <v>5.590614283478039E-2</v>
      </c>
      <c r="N1360" s="18">
        <f t="shared" si="43"/>
        <v>4.4724914267824309E-3</v>
      </c>
    </row>
    <row r="1361" spans="1:14" ht="18" customHeight="1" x14ac:dyDescent="0.2">
      <c r="A1361" s="16" t="str">
        <f>'Fish Use'!A92</f>
        <v>UGR1</v>
      </c>
      <c r="B1361" s="16" t="str">
        <f>'Fish Use'!B92</f>
        <v>Upper Grande Ronde</v>
      </c>
      <c r="C1361" s="16" t="str">
        <f>'Fish Use'!D92</f>
        <v>Chinook</v>
      </c>
      <c r="D1361" s="16" t="str">
        <f>'Fish Use'!E92</f>
        <v>Spawning</v>
      </c>
      <c r="E1361" s="16" t="str">
        <f>'Vulnerability Mapped'!C59</f>
        <v>Summer Water Temperature</v>
      </c>
      <c r="F1361" s="18">
        <f>'Fish Use'!F92</f>
        <v>0.91010000000000002</v>
      </c>
      <c r="G1361" s="18">
        <f>Population!D10</f>
        <v>0.08</v>
      </c>
      <c r="H1361" s="19">
        <f>'Limiting Factors'!C149</f>
        <v>1</v>
      </c>
      <c r="I1361" s="18">
        <f>'Limiting Factors'!D149</f>
        <v>0.1</v>
      </c>
      <c r="J1361" s="17">
        <f>'Vulnerability Mapped'!D59</f>
        <v>1</v>
      </c>
      <c r="K1361" s="17">
        <f>'Vulnerability Mapped'!E59</f>
        <v>1</v>
      </c>
      <c r="L1361" s="18">
        <f>'Vulnerability Mapped'!H59</f>
        <v>1</v>
      </c>
      <c r="M1361" s="18">
        <f t="shared" si="42"/>
        <v>9.1010000000000008E-2</v>
      </c>
      <c r="N1361" s="18">
        <f t="shared" si="43"/>
        <v>7.2808000000000005E-3</v>
      </c>
    </row>
    <row r="1362" spans="1:14" ht="18" customHeight="1" x14ac:dyDescent="0.2">
      <c r="A1362" s="16" t="str">
        <f>'Fish Use'!A92</f>
        <v>UGR1</v>
      </c>
      <c r="B1362" s="16" t="str">
        <f>'Fish Use'!B92</f>
        <v>Upper Grande Ronde</v>
      </c>
      <c r="C1362" s="16" t="str">
        <f>'Fish Use'!D92</f>
        <v>Chinook</v>
      </c>
      <c r="D1362" s="16" t="str">
        <f>'Fish Use'!E92</f>
        <v>Spawning</v>
      </c>
      <c r="E1362" s="16" t="str">
        <f>'Vulnerability Mapped'!C61</f>
        <v>Winter Water Temperature</v>
      </c>
      <c r="F1362" s="18">
        <f>'Fish Use'!F92</f>
        <v>0.91010000000000002</v>
      </c>
      <c r="G1362" s="18">
        <f>Population!D10</f>
        <v>0.08</v>
      </c>
      <c r="H1362" s="19">
        <f>'Limiting Factors'!C150</f>
        <v>1</v>
      </c>
      <c r="I1362" s="18">
        <f>'Limiting Factors'!D150</f>
        <v>0.1</v>
      </c>
      <c r="J1362" s="17">
        <f>'Vulnerability Mapped'!D61</f>
        <v>4</v>
      </c>
      <c r="K1362" s="17">
        <f>'Vulnerability Mapped'!E61</f>
        <v>4</v>
      </c>
      <c r="L1362" s="18">
        <f>'Vulnerability Mapped'!H61</f>
        <v>0.80714285699999999</v>
      </c>
      <c r="M1362" s="18">
        <f t="shared" si="42"/>
        <v>7.3458071415570009E-2</v>
      </c>
      <c r="N1362" s="18">
        <f t="shared" si="43"/>
        <v>5.8766457132456013E-3</v>
      </c>
    </row>
    <row r="1363" spans="1:14" ht="18" customHeight="1" x14ac:dyDescent="0.2">
      <c r="A1363" s="16" t="str">
        <f>'Fish Use'!A92</f>
        <v>UGR1</v>
      </c>
      <c r="B1363" s="16" t="str">
        <f>'Fish Use'!B92</f>
        <v>Upper Grande Ronde</v>
      </c>
      <c r="C1363" s="16" t="str">
        <f>'Fish Use'!D92</f>
        <v>Chinook</v>
      </c>
      <c r="D1363" s="16" t="str">
        <f>'Fish Use'!E92</f>
        <v>Spawning</v>
      </c>
      <c r="E1363" s="16" t="str">
        <f>'Vulnerability Mapped'!C60</f>
        <v>Water Quality</v>
      </c>
      <c r="F1363" s="18">
        <f>'Fish Use'!F92</f>
        <v>0.91010000000000002</v>
      </c>
      <c r="G1363" s="18">
        <f>Population!D10</f>
        <v>0.08</v>
      </c>
      <c r="H1363" s="19">
        <f>'Limiting Factors'!C151</f>
        <v>1</v>
      </c>
      <c r="I1363" s="18">
        <f>'Limiting Factors'!D151</f>
        <v>0.1</v>
      </c>
      <c r="J1363" s="17">
        <f>'Vulnerability Mapped'!D60</f>
        <v>8</v>
      </c>
      <c r="K1363" s="17">
        <f>'Vulnerability Mapped'!E60</f>
        <v>8</v>
      </c>
      <c r="L1363" s="18">
        <f>'Vulnerability Mapped'!H60</f>
        <v>0.55000000000000004</v>
      </c>
      <c r="M1363" s="18">
        <f t="shared" si="42"/>
        <v>5.005550000000001E-2</v>
      </c>
      <c r="N1363" s="18">
        <f t="shared" si="43"/>
        <v>4.0044400000000006E-3</v>
      </c>
    </row>
    <row r="1364" spans="1:14" ht="18" customHeight="1" x14ac:dyDescent="0.2">
      <c r="A1364" s="16" t="str">
        <f>'Fish Use'!A92</f>
        <v>UGR1</v>
      </c>
      <c r="B1364" s="16" t="str">
        <f>'Fish Use'!B92</f>
        <v>Upper Grande Ronde</v>
      </c>
      <c r="C1364" s="16" t="str">
        <f>'Fish Use'!D92</f>
        <v>Chinook</v>
      </c>
      <c r="D1364" s="16" t="str">
        <f>'Fish Use'!E92</f>
        <v>Spawning</v>
      </c>
      <c r="E1364" s="16" t="str">
        <f>'Vulnerability Mapped'!C56</f>
        <v>Predation</v>
      </c>
      <c r="F1364" s="18">
        <f>'Fish Use'!F92</f>
        <v>0.91010000000000002</v>
      </c>
      <c r="G1364" s="18">
        <f>Population!D10</f>
        <v>0.08</v>
      </c>
      <c r="H1364" s="19">
        <f>'Limiting Factors'!C144</f>
        <v>2.88</v>
      </c>
      <c r="I1364" s="18">
        <f>'Limiting Factors'!D144</f>
        <v>0.52300000000000002</v>
      </c>
      <c r="J1364" s="17">
        <f>'Vulnerability Mapped'!D56</f>
        <v>9</v>
      </c>
      <c r="K1364" s="17">
        <f>'Vulnerability Mapped'!E56</f>
        <v>9</v>
      </c>
      <c r="L1364" s="18">
        <f>'Vulnerability Mapped'!H56</f>
        <v>0.485714286</v>
      </c>
      <c r="M1364" s="18">
        <f t="shared" si="42"/>
        <v>0.23119140299313781</v>
      </c>
      <c r="N1364" s="18">
        <f t="shared" si="43"/>
        <v>1.8495312239451025E-2</v>
      </c>
    </row>
    <row r="1365" spans="1:14" ht="18" customHeight="1" x14ac:dyDescent="0.2">
      <c r="A1365" s="16" t="str">
        <f>'Fish Use'!A92</f>
        <v>UGR1</v>
      </c>
      <c r="B1365" s="16" t="str">
        <f>'Fish Use'!B92</f>
        <v>Upper Grande Ronde</v>
      </c>
      <c r="C1365" s="16" t="str">
        <f>'Fish Use'!D92</f>
        <v>Chinook</v>
      </c>
      <c r="D1365" s="16" t="str">
        <f>'Fish Use'!E92</f>
        <v>Spawning</v>
      </c>
      <c r="E1365" s="16" t="str">
        <f>'Vulnerability Mapped'!C48</f>
        <v>Altered Primary Productivity</v>
      </c>
      <c r="F1365" s="18">
        <f>'Fish Use'!F92</f>
        <v>0.91010000000000002</v>
      </c>
      <c r="G1365" s="18">
        <f>Population!D10</f>
        <v>0.08</v>
      </c>
      <c r="H1365" s="19">
        <f>'Limiting Factors'!C145</f>
        <v>1</v>
      </c>
      <c r="I1365" s="18">
        <f>'Limiting Factors'!D145</f>
        <v>0.1</v>
      </c>
      <c r="J1365" s="17">
        <f>'Vulnerability Mapped'!D48</f>
        <v>14</v>
      </c>
      <c r="K1365" s="17">
        <f>'Vulnerability Mapped'!E48</f>
        <v>14</v>
      </c>
      <c r="L1365" s="18">
        <f>'Vulnerability Mapped'!H48</f>
        <v>0.164285714</v>
      </c>
      <c r="M1365" s="18">
        <f t="shared" si="42"/>
        <v>1.4951642831140002E-2</v>
      </c>
      <c r="N1365" s="18">
        <f t="shared" si="43"/>
        <v>1.1961314264912002E-3</v>
      </c>
    </row>
    <row r="1366" spans="1:14" ht="18" customHeight="1" x14ac:dyDescent="0.2">
      <c r="A1366" s="16" t="str">
        <f>'Fish Use'!A92</f>
        <v>UGR1</v>
      </c>
      <c r="B1366" s="16" t="str">
        <f>'Fish Use'!B92</f>
        <v>Upper Grande Ronde</v>
      </c>
      <c r="C1366" s="16" t="str">
        <f>'Fish Use'!D92</f>
        <v>Chinook</v>
      </c>
      <c r="D1366" s="16" t="str">
        <f>'Fish Use'!E92</f>
        <v>Spawning</v>
      </c>
      <c r="E1366" s="16" t="str">
        <f>'Vulnerability Mapped'!C55</f>
        <v>Non-Native Species Interactions and Competition</v>
      </c>
      <c r="F1366" s="18">
        <f>'Fish Use'!F92</f>
        <v>0.91010000000000002</v>
      </c>
      <c r="G1366" s="18">
        <f>Population!D10</f>
        <v>0.08</v>
      </c>
      <c r="H1366" s="19">
        <f>'Limiting Factors'!C146</f>
        <v>1.59</v>
      </c>
      <c r="I1366" s="18">
        <f>'Limiting Factors'!D146</f>
        <v>0.23275000000000001</v>
      </c>
      <c r="J1366" s="17">
        <f>'Vulnerability Mapped'!D55</f>
        <v>12</v>
      </c>
      <c r="K1366" s="17">
        <f>'Vulnerability Mapped'!E55</f>
        <v>12</v>
      </c>
      <c r="L1366" s="18">
        <f>'Vulnerability Mapped'!H55</f>
        <v>0.29285714299999999</v>
      </c>
      <c r="M1366" s="18">
        <f t="shared" si="42"/>
        <v>6.2034691280260831E-2</v>
      </c>
      <c r="N1366" s="18">
        <f t="shared" si="43"/>
        <v>4.962775302420867E-3</v>
      </c>
    </row>
    <row r="1367" spans="1:14" ht="18" customHeight="1" x14ac:dyDescent="0.2">
      <c r="A1367" s="16" t="str">
        <f>'Fish Use'!A93</f>
        <v>UGR1</v>
      </c>
      <c r="B1367" s="16" t="str">
        <f>'Fish Use'!B93</f>
        <v>Upper Grande Ronde</v>
      </c>
      <c r="C1367" s="16" t="str">
        <f>'Fish Use'!D93</f>
        <v>Chinook</v>
      </c>
      <c r="D1367" s="16" t="str">
        <f>'Fish Use'!E93</f>
        <v>Winter Rearing</v>
      </c>
      <c r="E1367" s="16" t="str">
        <f>'Vulnerability Mapped'!C79</f>
        <v>Anthropogenic Barriers</v>
      </c>
      <c r="F1367" s="18">
        <f>'Fish Use'!F93</f>
        <v>0.91010000000000002</v>
      </c>
      <c r="G1367" s="18">
        <f>Population!D14</f>
        <v>0.34</v>
      </c>
      <c r="H1367" s="19">
        <f>'Limiting Factors'!C143</f>
        <v>2.29</v>
      </c>
      <c r="I1367" s="18">
        <f>'Limiting Factors'!D143</f>
        <v>0.39024999999999999</v>
      </c>
      <c r="J1367" s="17">
        <f>'Vulnerability Mapped'!D79</f>
        <v>14</v>
      </c>
      <c r="K1367" s="17">
        <f>'Vulnerability Mapped'!E79</f>
        <v>14</v>
      </c>
      <c r="L1367" s="18">
        <f>'Vulnerability Mapped'!H79</f>
        <v>0.164285714</v>
      </c>
      <c r="M1367" s="18">
        <f t="shared" si="42"/>
        <v>5.8348786148523853E-2</v>
      </c>
      <c r="N1367" s="18">
        <f t="shared" si="43"/>
        <v>1.9838587290498113E-2</v>
      </c>
    </row>
    <row r="1368" spans="1:14" ht="18" customHeight="1" x14ac:dyDescent="0.2">
      <c r="A1368" s="16" t="str">
        <f>'Fish Use'!A93</f>
        <v>UGR1</v>
      </c>
      <c r="B1368" s="16" t="str">
        <f>'Fish Use'!B93</f>
        <v>Upper Grande Ronde</v>
      </c>
      <c r="C1368" s="16" t="str">
        <f>'Fish Use'!D93</f>
        <v>Chinook</v>
      </c>
      <c r="D1368" s="16" t="str">
        <f>'Fish Use'!E93</f>
        <v>Winter Rearing</v>
      </c>
      <c r="E1368" s="16" t="str">
        <f>'Vulnerability Mapped'!C87</f>
        <v>Riparian Condition</v>
      </c>
      <c r="F1368" s="18">
        <f>'Fish Use'!F93</f>
        <v>0.91010000000000002</v>
      </c>
      <c r="G1368" s="18">
        <f>Population!D14</f>
        <v>0.34</v>
      </c>
      <c r="H1368" s="19">
        <f>'Limiting Factors'!C137</f>
        <v>1.32</v>
      </c>
      <c r="I1368" s="18">
        <f>'Limiting Factors'!D137</f>
        <v>0.17199999999999999</v>
      </c>
      <c r="J1368" s="17">
        <f>'Vulnerability Mapped'!D87</f>
        <v>6</v>
      </c>
      <c r="K1368" s="17">
        <f>'Vulnerability Mapped'!E87</f>
        <v>6</v>
      </c>
      <c r="L1368" s="18">
        <f>'Vulnerability Mapped'!H87</f>
        <v>0.678571429</v>
      </c>
      <c r="M1368" s="18">
        <f t="shared" si="42"/>
        <v>0.1062216714956588</v>
      </c>
      <c r="N1368" s="18">
        <f t="shared" si="43"/>
        <v>3.6115368308523993E-2</v>
      </c>
    </row>
    <row r="1369" spans="1:14" ht="18" customHeight="1" x14ac:dyDescent="0.2">
      <c r="A1369" s="16" t="str">
        <f>'Fish Use'!A93</f>
        <v>UGR1</v>
      </c>
      <c r="B1369" s="16" t="str">
        <f>'Fish Use'!B93</f>
        <v>Upper Grande Ronde</v>
      </c>
      <c r="C1369" s="16" t="str">
        <f>'Fish Use'!D93</f>
        <v>Chinook</v>
      </c>
      <c r="D1369" s="16" t="str">
        <f>'Fish Use'!E93</f>
        <v>Winter Rearing</v>
      </c>
      <c r="E1369" s="16" t="str">
        <f>'Vulnerability Mapped'!C83</f>
        <v>Floodplain Condition</v>
      </c>
      <c r="F1369" s="18">
        <f>'Fish Use'!F93</f>
        <v>0.91010000000000002</v>
      </c>
      <c r="G1369" s="18">
        <f>Population!D14</f>
        <v>0.34</v>
      </c>
      <c r="H1369" s="19">
        <f>'Limiting Factors'!C138</f>
        <v>1.74</v>
      </c>
      <c r="I1369" s="18">
        <f>'Limiting Factors'!D138</f>
        <v>0.26650000000000001</v>
      </c>
      <c r="J1369" s="17">
        <f>'Vulnerability Mapped'!D83</f>
        <v>5</v>
      </c>
      <c r="K1369" s="17">
        <f>'Vulnerability Mapped'!E83</f>
        <v>5</v>
      </c>
      <c r="L1369" s="18">
        <f>'Vulnerability Mapped'!H83</f>
        <v>0.74285714300000005</v>
      </c>
      <c r="M1369" s="18">
        <f t="shared" si="42"/>
        <v>0.18017379717750598</v>
      </c>
      <c r="N1369" s="18">
        <f t="shared" si="43"/>
        <v>6.1259091040352036E-2</v>
      </c>
    </row>
    <row r="1370" spans="1:14" ht="18" customHeight="1" x14ac:dyDescent="0.2">
      <c r="A1370" s="16" t="str">
        <f>'Fish Use'!A93</f>
        <v>UGR1</v>
      </c>
      <c r="B1370" s="16" t="str">
        <f>'Fish Use'!B93</f>
        <v>Upper Grande Ronde</v>
      </c>
      <c r="C1370" s="16" t="str">
        <f>'Fish Use'!D93</f>
        <v>Chinook</v>
      </c>
      <c r="D1370" s="16" t="str">
        <f>'Fish Use'!E93</f>
        <v>Winter Rearing</v>
      </c>
      <c r="E1370" s="16" t="str">
        <f>'Vulnerability Mapped'!C88</f>
        <v>Side Channel and Wetland Habitat</v>
      </c>
      <c r="F1370" s="18">
        <f>'Fish Use'!F93</f>
        <v>0.91010000000000002</v>
      </c>
      <c r="G1370" s="18">
        <f>Population!D14</f>
        <v>0.34</v>
      </c>
      <c r="H1370" s="19">
        <f>'Limiting Factors'!C139</f>
        <v>1.74</v>
      </c>
      <c r="I1370" s="18">
        <f>'Limiting Factors'!D139</f>
        <v>0.26650000000000001</v>
      </c>
      <c r="J1370" s="17">
        <f>'Vulnerability Mapped'!D88</f>
        <v>3</v>
      </c>
      <c r="K1370" s="17">
        <f>'Vulnerability Mapped'!E88</f>
        <v>3</v>
      </c>
      <c r="L1370" s="18">
        <f>'Vulnerability Mapped'!H88</f>
        <v>0.87142857100000004</v>
      </c>
      <c r="M1370" s="18">
        <f t="shared" si="42"/>
        <v>0.21135772346748219</v>
      </c>
      <c r="N1370" s="18">
        <f t="shared" si="43"/>
        <v>7.1861625978943952E-2</v>
      </c>
    </row>
    <row r="1371" spans="1:14" ht="18" customHeight="1" x14ac:dyDescent="0.2">
      <c r="A1371" s="16" t="str">
        <f>'Fish Use'!A93</f>
        <v>UGR1</v>
      </c>
      <c r="B1371" s="16" t="str">
        <f>'Fish Use'!B93</f>
        <v>Upper Grande Ronde</v>
      </c>
      <c r="C1371" s="16" t="str">
        <f>'Fish Use'!D93</f>
        <v>Chinook</v>
      </c>
      <c r="D1371" s="16" t="str">
        <f>'Fish Use'!E93</f>
        <v>Winter Rearing</v>
      </c>
      <c r="E1371" s="16" t="str">
        <f>'Vulnerability Mapped'!C80</f>
        <v>Channel and Habitat Structure</v>
      </c>
      <c r="F1371" s="18">
        <f>'Fish Use'!F93</f>
        <v>0.91010000000000002</v>
      </c>
      <c r="G1371" s="18">
        <f>Population!D14</f>
        <v>0.34</v>
      </c>
      <c r="H1371" s="19">
        <f>'Limiting Factors'!C140</f>
        <v>1.32</v>
      </c>
      <c r="I1371" s="18">
        <f>'Limiting Factors'!D140</f>
        <v>0.17199999999999999</v>
      </c>
      <c r="J1371" s="17">
        <f>'Vulnerability Mapped'!D80</f>
        <v>1</v>
      </c>
      <c r="K1371" s="17">
        <f>'Vulnerability Mapped'!E80</f>
        <v>1</v>
      </c>
      <c r="L1371" s="18">
        <f>'Vulnerability Mapped'!H80</f>
        <v>1</v>
      </c>
      <c r="M1371" s="18">
        <f t="shared" si="42"/>
        <v>0.15653719999999999</v>
      </c>
      <c r="N1371" s="18">
        <f t="shared" si="43"/>
        <v>5.3222647999999997E-2</v>
      </c>
    </row>
    <row r="1372" spans="1:14" ht="18" customHeight="1" x14ac:dyDescent="0.2">
      <c r="A1372" s="16" t="str">
        <f>'Fish Use'!A93</f>
        <v>UGR1</v>
      </c>
      <c r="B1372" s="16" t="str">
        <f>'Fish Use'!B93</f>
        <v>Upper Grande Ronde</v>
      </c>
      <c r="C1372" s="16" t="str">
        <f>'Fish Use'!D93</f>
        <v>Chinook</v>
      </c>
      <c r="D1372" s="16" t="str">
        <f>'Fish Use'!E93</f>
        <v>Winter Rearing</v>
      </c>
      <c r="E1372" s="16" t="str">
        <f>'Vulnerability Mapped'!C82</f>
        <v>Decreased Water Quantity</v>
      </c>
      <c r="F1372" s="18">
        <f>'Fish Use'!F93</f>
        <v>0.91010000000000002</v>
      </c>
      <c r="G1372" s="18">
        <f>Population!D14</f>
        <v>0.34</v>
      </c>
      <c r="H1372" s="19">
        <f>'Limiting Factors'!C147</f>
        <v>1</v>
      </c>
      <c r="I1372" s="18">
        <f>'Limiting Factors'!D147</f>
        <v>0.1</v>
      </c>
      <c r="J1372" s="17">
        <f>'Vulnerability Mapped'!D82</f>
        <v>9</v>
      </c>
      <c r="K1372" s="17">
        <f>'Vulnerability Mapped'!E82</f>
        <v>9</v>
      </c>
      <c r="L1372" s="18">
        <f>'Vulnerability Mapped'!H82</f>
        <v>0.485714286</v>
      </c>
      <c r="M1372" s="18">
        <f t="shared" si="42"/>
        <v>4.4204857168860003E-2</v>
      </c>
      <c r="N1372" s="18">
        <f t="shared" si="43"/>
        <v>1.5029651437412401E-2</v>
      </c>
    </row>
    <row r="1373" spans="1:14" ht="18" customHeight="1" x14ac:dyDescent="0.2">
      <c r="A1373" s="16" t="str">
        <f>'Fish Use'!A93</f>
        <v>UGR1</v>
      </c>
      <c r="B1373" s="16" t="str">
        <f>'Fish Use'!B93</f>
        <v>Upper Grande Ronde</v>
      </c>
      <c r="C1373" s="16" t="str">
        <f>'Fish Use'!D93</f>
        <v>Chinook</v>
      </c>
      <c r="D1373" s="16" t="str">
        <f>'Fish Use'!E93</f>
        <v>Winter Rearing</v>
      </c>
      <c r="E1373" s="16" t="str">
        <f>'Vulnerability Mapped'!C77</f>
        <v>Altered Flow Timing</v>
      </c>
      <c r="F1373" s="18">
        <f>'Fish Use'!F93</f>
        <v>0.91010000000000002</v>
      </c>
      <c r="G1373" s="18">
        <f>Population!D14</f>
        <v>0.34</v>
      </c>
      <c r="H1373" s="19">
        <f>'Limiting Factors'!C148</f>
        <v>1</v>
      </c>
      <c r="I1373" s="18">
        <f>'Limiting Factors'!D148</f>
        <v>0.1</v>
      </c>
      <c r="J1373" s="17">
        <f>'Vulnerability Mapped'!D77</f>
        <v>13</v>
      </c>
      <c r="K1373" s="17">
        <f>'Vulnerability Mapped'!E77</f>
        <v>13</v>
      </c>
      <c r="L1373" s="18">
        <f>'Vulnerability Mapped'!H77</f>
        <v>0.22857142899999999</v>
      </c>
      <c r="M1373" s="18">
        <f t="shared" si="42"/>
        <v>2.080228575329E-2</v>
      </c>
      <c r="N1373" s="18">
        <f t="shared" si="43"/>
        <v>7.0727771561186004E-3</v>
      </c>
    </row>
    <row r="1374" spans="1:14" ht="18" customHeight="1" x14ac:dyDescent="0.2">
      <c r="A1374" s="16" t="str">
        <f>'Fish Use'!A93</f>
        <v>UGR1</v>
      </c>
      <c r="B1374" s="16" t="str">
        <f>'Fish Use'!B93</f>
        <v>Upper Grande Ronde</v>
      </c>
      <c r="C1374" s="16" t="str">
        <f>'Fish Use'!D93</f>
        <v>Chinook</v>
      </c>
      <c r="D1374" s="16" t="str">
        <f>'Fish Use'!E93</f>
        <v>Winter Rearing</v>
      </c>
      <c r="E1374" s="16" t="str">
        <f>'Vulnerability Mapped'!C81</f>
        <v>Decreased Sediment Quantity</v>
      </c>
      <c r="F1374" s="18">
        <f>'Fish Use'!F93</f>
        <v>0.91010000000000002</v>
      </c>
      <c r="G1374" s="18">
        <f>Population!D14</f>
        <v>0.34</v>
      </c>
      <c r="H1374" s="19">
        <f>'Limiting Factors'!C141</f>
        <v>1.74</v>
      </c>
      <c r="I1374" s="18">
        <f>'Limiting Factors'!D141</f>
        <v>0.26650000000000001</v>
      </c>
      <c r="J1374" s="17">
        <f>'Vulnerability Mapped'!D81</f>
        <v>4</v>
      </c>
      <c r="K1374" s="17">
        <f>'Vulnerability Mapped'!E81</f>
        <v>4</v>
      </c>
      <c r="L1374" s="18">
        <f>'Vulnerability Mapped'!H81</f>
        <v>0.80714285699999999</v>
      </c>
      <c r="M1374" s="18">
        <f t="shared" si="42"/>
        <v>0.19576576032249407</v>
      </c>
      <c r="N1374" s="18">
        <f t="shared" si="43"/>
        <v>6.656035850964799E-2</v>
      </c>
    </row>
    <row r="1375" spans="1:14" ht="18" customHeight="1" x14ac:dyDescent="0.2">
      <c r="A1375" s="16" t="str">
        <f>'Fish Use'!A93</f>
        <v>UGR1</v>
      </c>
      <c r="B1375" s="16" t="str">
        <f>'Fish Use'!B93</f>
        <v>Upper Grande Ronde</v>
      </c>
      <c r="C1375" s="16" t="str">
        <f>'Fish Use'!D93</f>
        <v>Chinook</v>
      </c>
      <c r="D1375" s="16" t="str">
        <f>'Fish Use'!E93</f>
        <v>Winter Rearing</v>
      </c>
      <c r="E1375" s="16" t="str">
        <f>'Vulnerability Mapped'!C84</f>
        <v>Increased Sediment Quantity</v>
      </c>
      <c r="F1375" s="18">
        <f>'Fish Use'!F93</f>
        <v>0.91010000000000002</v>
      </c>
      <c r="G1375" s="18">
        <f>Population!D14</f>
        <v>0.34</v>
      </c>
      <c r="H1375" s="19">
        <f>'Limiting Factors'!C142</f>
        <v>1.32</v>
      </c>
      <c r="I1375" s="18">
        <f>'Limiting Factors'!D142</f>
        <v>0.17199999999999999</v>
      </c>
      <c r="J1375" s="17">
        <f>'Vulnerability Mapped'!D84</f>
        <v>8</v>
      </c>
      <c r="K1375" s="17">
        <f>'Vulnerability Mapped'!E84</f>
        <v>8</v>
      </c>
      <c r="L1375" s="18">
        <f>'Vulnerability Mapped'!H84</f>
        <v>0.55000000000000004</v>
      </c>
      <c r="M1375" s="18">
        <f t="shared" si="42"/>
        <v>8.6095459999999999E-2</v>
      </c>
      <c r="N1375" s="18">
        <f t="shared" si="43"/>
        <v>2.9272456400000001E-2</v>
      </c>
    </row>
    <row r="1376" spans="1:14" ht="18" customHeight="1" x14ac:dyDescent="0.2">
      <c r="A1376" s="16" t="str">
        <f>'Fish Use'!A93</f>
        <v>UGR1</v>
      </c>
      <c r="B1376" s="16" t="str">
        <f>'Fish Use'!B93</f>
        <v>Upper Grande Ronde</v>
      </c>
      <c r="C1376" s="16" t="str">
        <f>'Fish Use'!D93</f>
        <v>Chinook</v>
      </c>
      <c r="D1376" s="16" t="str">
        <f>'Fish Use'!E93</f>
        <v>Winter Rearing</v>
      </c>
      <c r="E1376" s="16" t="str">
        <f>'Vulnerability Mapped'!C89</f>
        <v>Summer Water Temperature</v>
      </c>
      <c r="F1376" s="18">
        <f>'Fish Use'!F93</f>
        <v>0.91010000000000002</v>
      </c>
      <c r="G1376" s="18">
        <f>Population!D14</f>
        <v>0.34</v>
      </c>
      <c r="H1376" s="19">
        <f>'Limiting Factors'!C149</f>
        <v>1</v>
      </c>
      <c r="I1376" s="18">
        <f>'Limiting Factors'!D149</f>
        <v>0.1</v>
      </c>
      <c r="J1376" s="17">
        <f>'Vulnerability Mapped'!D89</f>
        <v>15</v>
      </c>
      <c r="K1376" s="17">
        <f>'Vulnerability Mapped'!E89</f>
        <v>15</v>
      </c>
      <c r="L1376" s="18">
        <f>'Vulnerability Mapped'!H89</f>
        <v>0.1</v>
      </c>
      <c r="M1376" s="18">
        <f t="shared" si="42"/>
        <v>9.1010000000000014E-3</v>
      </c>
      <c r="N1376" s="18">
        <f t="shared" si="43"/>
        <v>3.0943400000000005E-3</v>
      </c>
    </row>
    <row r="1377" spans="1:14" ht="18" customHeight="1" x14ac:dyDescent="0.2">
      <c r="A1377" s="16" t="str">
        <f>'Fish Use'!A93</f>
        <v>UGR1</v>
      </c>
      <c r="B1377" s="16" t="str">
        <f>'Fish Use'!B93</f>
        <v>Upper Grande Ronde</v>
      </c>
      <c r="C1377" s="16" t="str">
        <f>'Fish Use'!D93</f>
        <v>Chinook</v>
      </c>
      <c r="D1377" s="16" t="str">
        <f>'Fish Use'!E93</f>
        <v>Winter Rearing</v>
      </c>
      <c r="E1377" s="16" t="str">
        <f>'Vulnerability Mapped'!C91</f>
        <v>Winter Water Temperature</v>
      </c>
      <c r="F1377" s="18">
        <f>'Fish Use'!F93</f>
        <v>0.91010000000000002</v>
      </c>
      <c r="G1377" s="18">
        <f>Population!D14</f>
        <v>0.34</v>
      </c>
      <c r="H1377" s="19">
        <f>'Limiting Factors'!C150</f>
        <v>1</v>
      </c>
      <c r="I1377" s="18">
        <f>'Limiting Factors'!D150</f>
        <v>0.1</v>
      </c>
      <c r="J1377" s="17">
        <f>'Vulnerability Mapped'!D91</f>
        <v>2</v>
      </c>
      <c r="K1377" s="17">
        <f>'Vulnerability Mapped'!E91</f>
        <v>2</v>
      </c>
      <c r="L1377" s="18">
        <f>'Vulnerability Mapped'!H91</f>
        <v>0.93571428599999995</v>
      </c>
      <c r="M1377" s="18">
        <f t="shared" si="42"/>
        <v>8.515935716886E-2</v>
      </c>
      <c r="N1377" s="18">
        <f t="shared" si="43"/>
        <v>2.8954181437412404E-2</v>
      </c>
    </row>
    <row r="1378" spans="1:14" ht="18" customHeight="1" x14ac:dyDescent="0.2">
      <c r="A1378" s="16" t="str">
        <f>'Fish Use'!A93</f>
        <v>UGR1</v>
      </c>
      <c r="B1378" s="16" t="str">
        <f>'Fish Use'!B93</f>
        <v>Upper Grande Ronde</v>
      </c>
      <c r="C1378" s="16" t="str">
        <f>'Fish Use'!D93</f>
        <v>Chinook</v>
      </c>
      <c r="D1378" s="16" t="str">
        <f>'Fish Use'!E93</f>
        <v>Winter Rearing</v>
      </c>
      <c r="E1378" s="16" t="str">
        <f>'Vulnerability Mapped'!C90</f>
        <v>Water Quality</v>
      </c>
      <c r="F1378" s="18">
        <f>'Fish Use'!F93</f>
        <v>0.91010000000000002</v>
      </c>
      <c r="G1378" s="18">
        <f>Population!D14</f>
        <v>0.34</v>
      </c>
      <c r="H1378" s="19">
        <f>'Limiting Factors'!C151</f>
        <v>1</v>
      </c>
      <c r="I1378" s="18">
        <f>'Limiting Factors'!D151</f>
        <v>0.1</v>
      </c>
      <c r="J1378" s="17">
        <f>'Vulnerability Mapped'!D90</f>
        <v>7</v>
      </c>
      <c r="K1378" s="17">
        <f>'Vulnerability Mapped'!E90</f>
        <v>7</v>
      </c>
      <c r="L1378" s="18">
        <f>'Vulnerability Mapped'!H90</f>
        <v>0.61428571399999998</v>
      </c>
      <c r="M1378" s="18">
        <f t="shared" si="42"/>
        <v>5.5906142831140003E-2</v>
      </c>
      <c r="N1378" s="18">
        <f t="shared" si="43"/>
        <v>1.9008088562587601E-2</v>
      </c>
    </row>
    <row r="1379" spans="1:14" ht="18" customHeight="1" x14ac:dyDescent="0.2">
      <c r="A1379" s="16" t="str">
        <f>'Fish Use'!A93</f>
        <v>UGR1</v>
      </c>
      <c r="B1379" s="16" t="str">
        <f>'Fish Use'!B93</f>
        <v>Upper Grande Ronde</v>
      </c>
      <c r="C1379" s="16" t="str">
        <f>'Fish Use'!D93</f>
        <v>Chinook</v>
      </c>
      <c r="D1379" s="16" t="str">
        <f>'Fish Use'!E93</f>
        <v>Winter Rearing</v>
      </c>
      <c r="E1379" s="16" t="str">
        <f>'Vulnerability Mapped'!C86</f>
        <v>Predation</v>
      </c>
      <c r="F1379" s="18">
        <f>'Fish Use'!F93</f>
        <v>0.91010000000000002</v>
      </c>
      <c r="G1379" s="18">
        <f>Population!D14</f>
        <v>0.34</v>
      </c>
      <c r="H1379" s="19">
        <f>'Limiting Factors'!C144</f>
        <v>2.88</v>
      </c>
      <c r="I1379" s="18">
        <f>'Limiting Factors'!D144</f>
        <v>0.52300000000000002</v>
      </c>
      <c r="J1379" s="17">
        <f>'Vulnerability Mapped'!D86</f>
        <v>11</v>
      </c>
      <c r="K1379" s="17">
        <f>'Vulnerability Mapped'!E86</f>
        <v>11</v>
      </c>
      <c r="L1379" s="18">
        <f>'Vulnerability Mapped'!H86</f>
        <v>0.35714285699999998</v>
      </c>
      <c r="M1379" s="18">
        <f t="shared" si="42"/>
        <v>0.16999367850343111</v>
      </c>
      <c r="N1379" s="18">
        <f t="shared" si="43"/>
        <v>5.779785069116658E-2</v>
      </c>
    </row>
    <row r="1380" spans="1:14" ht="18" customHeight="1" x14ac:dyDescent="0.2">
      <c r="A1380" s="16" t="str">
        <f>'Fish Use'!A93</f>
        <v>UGR1</v>
      </c>
      <c r="B1380" s="16" t="str">
        <f>'Fish Use'!B93</f>
        <v>Upper Grande Ronde</v>
      </c>
      <c r="C1380" s="16" t="str">
        <f>'Fish Use'!D93</f>
        <v>Chinook</v>
      </c>
      <c r="D1380" s="16" t="str">
        <f>'Fish Use'!E93</f>
        <v>Winter Rearing</v>
      </c>
      <c r="E1380" s="16" t="str">
        <f>'Vulnerability Mapped'!C78</f>
        <v>Altered Primary Productivity</v>
      </c>
      <c r="F1380" s="18">
        <f>'Fish Use'!F93</f>
        <v>0.91010000000000002</v>
      </c>
      <c r="G1380" s="18">
        <f>Population!D14</f>
        <v>0.34</v>
      </c>
      <c r="H1380" s="19">
        <f>'Limiting Factors'!C145</f>
        <v>1</v>
      </c>
      <c r="I1380" s="18">
        <f>'Limiting Factors'!D145</f>
        <v>0.1</v>
      </c>
      <c r="J1380" s="17">
        <f>'Vulnerability Mapped'!D78</f>
        <v>12</v>
      </c>
      <c r="K1380" s="17">
        <f>'Vulnerability Mapped'!E78</f>
        <v>12</v>
      </c>
      <c r="L1380" s="18">
        <f>'Vulnerability Mapped'!H78</f>
        <v>0.29285714299999999</v>
      </c>
      <c r="M1380" s="18">
        <f t="shared" si="42"/>
        <v>2.665292858443E-2</v>
      </c>
      <c r="N1380" s="18">
        <f t="shared" si="43"/>
        <v>9.0619957187062002E-3</v>
      </c>
    </row>
    <row r="1381" spans="1:14" ht="18" customHeight="1" x14ac:dyDescent="0.2">
      <c r="A1381" s="16" t="str">
        <f>'Fish Use'!A93</f>
        <v>UGR1</v>
      </c>
      <c r="B1381" s="16" t="str">
        <f>'Fish Use'!B93</f>
        <v>Upper Grande Ronde</v>
      </c>
      <c r="C1381" s="16" t="str">
        <f>'Fish Use'!D93</f>
        <v>Chinook</v>
      </c>
      <c r="D1381" s="16" t="str">
        <f>'Fish Use'!E93</f>
        <v>Winter Rearing</v>
      </c>
      <c r="E1381" s="16" t="str">
        <f>'Vulnerability Mapped'!C85</f>
        <v>Non-Native Species Interactions and Competition</v>
      </c>
      <c r="F1381" s="18">
        <f>'Fish Use'!F93</f>
        <v>0.91010000000000002</v>
      </c>
      <c r="G1381" s="18">
        <f>Population!D14</f>
        <v>0.34</v>
      </c>
      <c r="H1381" s="19">
        <f>'Limiting Factors'!C146</f>
        <v>1.59</v>
      </c>
      <c r="I1381" s="18">
        <f>'Limiting Factors'!D146</f>
        <v>0.23275000000000001</v>
      </c>
      <c r="J1381" s="17">
        <f>'Vulnerability Mapped'!D85</f>
        <v>12</v>
      </c>
      <c r="K1381" s="17">
        <f>'Vulnerability Mapped'!E85</f>
        <v>12</v>
      </c>
      <c r="L1381" s="18">
        <f>'Vulnerability Mapped'!H85</f>
        <v>0.29285714299999999</v>
      </c>
      <c r="M1381" s="18">
        <f t="shared" si="42"/>
        <v>6.2034691280260831E-2</v>
      </c>
      <c r="N1381" s="18">
        <f t="shared" si="43"/>
        <v>2.1091795035288685E-2</v>
      </c>
    </row>
    <row r="1382" spans="1:14" ht="18" customHeight="1" x14ac:dyDescent="0.2">
      <c r="A1382" s="16" t="str">
        <f>'Fish Use'!A94</f>
        <v>UGR1</v>
      </c>
      <c r="B1382" s="16" t="str">
        <f>'Fish Use'!B94</f>
        <v>Upper Grande Ronde</v>
      </c>
      <c r="C1382" s="16" t="str">
        <f>'Fish Use'!D94</f>
        <v>Chinook</v>
      </c>
      <c r="D1382" s="16" t="str">
        <f>'Fish Use'!E94</f>
        <v>Summer Rearing</v>
      </c>
      <c r="E1382" s="16" t="str">
        <f>'Vulnerability Mapped'!C64</f>
        <v>Anthropogenic Barriers</v>
      </c>
      <c r="F1382" s="18">
        <f>'Fish Use'!F94</f>
        <v>0.91010000000000002</v>
      </c>
      <c r="G1382" s="18">
        <f>Population!D12</f>
        <v>0.24</v>
      </c>
      <c r="H1382" s="19">
        <f>'Limiting Factors'!C143</f>
        <v>2.29</v>
      </c>
      <c r="I1382" s="18">
        <f>'Limiting Factors'!D143</f>
        <v>0.39024999999999999</v>
      </c>
      <c r="J1382" s="17">
        <f>'Vulnerability Mapped'!D64</f>
        <v>7</v>
      </c>
      <c r="K1382" s="17">
        <f>'Vulnerability Mapped'!E64</f>
        <v>7</v>
      </c>
      <c r="L1382" s="18">
        <f>'Vulnerability Mapped'!H64</f>
        <v>0.61428571399999998</v>
      </c>
      <c r="M1382" s="18">
        <f t="shared" si="42"/>
        <v>0.21817372239852384</v>
      </c>
      <c r="N1382" s="18">
        <f t="shared" si="43"/>
        <v>5.2361693375645717E-2</v>
      </c>
    </row>
    <row r="1383" spans="1:14" ht="18" customHeight="1" x14ac:dyDescent="0.2">
      <c r="A1383" s="16" t="str">
        <f>'Fish Use'!A94</f>
        <v>UGR1</v>
      </c>
      <c r="B1383" s="16" t="str">
        <f>'Fish Use'!B94</f>
        <v>Upper Grande Ronde</v>
      </c>
      <c r="C1383" s="16" t="str">
        <f>'Fish Use'!D94</f>
        <v>Chinook</v>
      </c>
      <c r="D1383" s="16" t="str">
        <f>'Fish Use'!E94</f>
        <v>Summer Rearing</v>
      </c>
      <c r="E1383" s="16" t="str">
        <f>'Vulnerability Mapped'!C72</f>
        <v>Riparian Condition</v>
      </c>
      <c r="F1383" s="18">
        <f>'Fish Use'!F94</f>
        <v>0.91010000000000002</v>
      </c>
      <c r="G1383" s="18">
        <f>Population!D12</f>
        <v>0.24</v>
      </c>
      <c r="H1383" s="19">
        <f>'Limiting Factors'!C137</f>
        <v>1.32</v>
      </c>
      <c r="I1383" s="18">
        <f>'Limiting Factors'!D137</f>
        <v>0.17199999999999999</v>
      </c>
      <c r="J1383" s="17">
        <f>'Vulnerability Mapped'!D72</f>
        <v>5</v>
      </c>
      <c r="K1383" s="17">
        <f>'Vulnerability Mapped'!E72</f>
        <v>5</v>
      </c>
      <c r="L1383" s="18">
        <f>'Vulnerability Mapped'!H72</f>
        <v>0.74285714300000005</v>
      </c>
      <c r="M1383" s="18">
        <f t="shared" si="42"/>
        <v>0.11628477716521959</v>
      </c>
      <c r="N1383" s="18">
        <f t="shared" si="43"/>
        <v>2.79083465196527E-2</v>
      </c>
    </row>
    <row r="1384" spans="1:14" ht="18" customHeight="1" x14ac:dyDescent="0.2">
      <c r="A1384" s="16" t="str">
        <f>'Fish Use'!A94</f>
        <v>UGR1</v>
      </c>
      <c r="B1384" s="16" t="str">
        <f>'Fish Use'!B94</f>
        <v>Upper Grande Ronde</v>
      </c>
      <c r="C1384" s="16" t="str">
        <f>'Fish Use'!D94</f>
        <v>Chinook</v>
      </c>
      <c r="D1384" s="16" t="str">
        <f>'Fish Use'!E94</f>
        <v>Summer Rearing</v>
      </c>
      <c r="E1384" s="16" t="str">
        <f>'Vulnerability Mapped'!C68</f>
        <v>Floodplain Condition</v>
      </c>
      <c r="F1384" s="18">
        <f>'Fish Use'!F94</f>
        <v>0.91010000000000002</v>
      </c>
      <c r="G1384" s="18">
        <f>Population!D12</f>
        <v>0.24</v>
      </c>
      <c r="H1384" s="19">
        <f>'Limiting Factors'!C138</f>
        <v>1.74</v>
      </c>
      <c r="I1384" s="18">
        <f>'Limiting Factors'!D138</f>
        <v>0.26650000000000001</v>
      </c>
      <c r="J1384" s="17">
        <f>'Vulnerability Mapped'!D68</f>
        <v>10</v>
      </c>
      <c r="K1384" s="17">
        <f>'Vulnerability Mapped'!E68</f>
        <v>10</v>
      </c>
      <c r="L1384" s="18">
        <f>'Vulnerability Mapped'!H68</f>
        <v>0.42142857099999997</v>
      </c>
      <c r="M1384" s="18">
        <f t="shared" si="42"/>
        <v>0.10221398096748216</v>
      </c>
      <c r="N1384" s="18">
        <f t="shared" si="43"/>
        <v>2.4531355432195718E-2</v>
      </c>
    </row>
    <row r="1385" spans="1:14" ht="18" customHeight="1" x14ac:dyDescent="0.2">
      <c r="A1385" s="16" t="str">
        <f>'Fish Use'!A94</f>
        <v>UGR1</v>
      </c>
      <c r="B1385" s="16" t="str">
        <f>'Fish Use'!B94</f>
        <v>Upper Grande Ronde</v>
      </c>
      <c r="C1385" s="16" t="str">
        <f>'Fish Use'!D94</f>
        <v>Chinook</v>
      </c>
      <c r="D1385" s="16" t="str">
        <f>'Fish Use'!E94</f>
        <v>Summer Rearing</v>
      </c>
      <c r="E1385" s="16" t="str">
        <f>'Vulnerability Mapped'!C73</f>
        <v>Side Channel and Wetland Habitat</v>
      </c>
      <c r="F1385" s="18">
        <f>'Fish Use'!F94</f>
        <v>0.91010000000000002</v>
      </c>
      <c r="G1385" s="18">
        <f>Population!D12</f>
        <v>0.24</v>
      </c>
      <c r="H1385" s="19">
        <f>'Limiting Factors'!C139</f>
        <v>1.74</v>
      </c>
      <c r="I1385" s="18">
        <f>'Limiting Factors'!D139</f>
        <v>0.26650000000000001</v>
      </c>
      <c r="J1385" s="17">
        <f>'Vulnerability Mapped'!D73</f>
        <v>4</v>
      </c>
      <c r="K1385" s="17">
        <f>'Vulnerability Mapped'!E73</f>
        <v>4</v>
      </c>
      <c r="L1385" s="18">
        <f>'Vulnerability Mapped'!H73</f>
        <v>0.80714285699999999</v>
      </c>
      <c r="M1385" s="18">
        <f t="shared" si="42"/>
        <v>0.19576576032249407</v>
      </c>
      <c r="N1385" s="18">
        <f t="shared" si="43"/>
        <v>4.6983782477398574E-2</v>
      </c>
    </row>
    <row r="1386" spans="1:14" ht="18" customHeight="1" x14ac:dyDescent="0.2">
      <c r="A1386" s="16" t="str">
        <f>'Fish Use'!A94</f>
        <v>UGR1</v>
      </c>
      <c r="B1386" s="16" t="str">
        <f>'Fish Use'!B94</f>
        <v>Upper Grande Ronde</v>
      </c>
      <c r="C1386" s="16" t="str">
        <f>'Fish Use'!D94</f>
        <v>Chinook</v>
      </c>
      <c r="D1386" s="16" t="str">
        <f>'Fish Use'!E94</f>
        <v>Summer Rearing</v>
      </c>
      <c r="E1386" s="16" t="str">
        <f>'Vulnerability Mapped'!C65</f>
        <v>Channel and Habitat Structure</v>
      </c>
      <c r="F1386" s="18">
        <f>'Fish Use'!F94</f>
        <v>0.91010000000000002</v>
      </c>
      <c r="G1386" s="18">
        <f>Population!D12</f>
        <v>0.24</v>
      </c>
      <c r="H1386" s="19">
        <f>'Limiting Factors'!C140</f>
        <v>1.32</v>
      </c>
      <c r="I1386" s="18">
        <f>'Limiting Factors'!D140</f>
        <v>0.17199999999999999</v>
      </c>
      <c r="J1386" s="17">
        <f>'Vulnerability Mapped'!D65</f>
        <v>3</v>
      </c>
      <c r="K1386" s="17">
        <f>'Vulnerability Mapped'!E65</f>
        <v>3</v>
      </c>
      <c r="L1386" s="18">
        <f>'Vulnerability Mapped'!H65</f>
        <v>0.87142857100000004</v>
      </c>
      <c r="M1386" s="18">
        <f t="shared" si="42"/>
        <v>0.13641098850434119</v>
      </c>
      <c r="N1386" s="18">
        <f t="shared" si="43"/>
        <v>3.2738637241041882E-2</v>
      </c>
    </row>
    <row r="1387" spans="1:14" ht="18" customHeight="1" x14ac:dyDescent="0.2">
      <c r="A1387" s="16" t="str">
        <f>'Fish Use'!A94</f>
        <v>UGR1</v>
      </c>
      <c r="B1387" s="16" t="str">
        <f>'Fish Use'!B94</f>
        <v>Upper Grande Ronde</v>
      </c>
      <c r="C1387" s="16" t="str">
        <f>'Fish Use'!D94</f>
        <v>Chinook</v>
      </c>
      <c r="D1387" s="16" t="str">
        <f>'Fish Use'!E94</f>
        <v>Summer Rearing</v>
      </c>
      <c r="E1387" s="16" t="str">
        <f>'Vulnerability Mapped'!C67</f>
        <v>Decreased Water Quantity</v>
      </c>
      <c r="F1387" s="18">
        <f>'Fish Use'!F94</f>
        <v>0.91010000000000002</v>
      </c>
      <c r="G1387" s="18">
        <f>Population!D12</f>
        <v>0.24</v>
      </c>
      <c r="H1387" s="19">
        <f>'Limiting Factors'!C147</f>
        <v>1</v>
      </c>
      <c r="I1387" s="18">
        <f>'Limiting Factors'!D147</f>
        <v>0.1</v>
      </c>
      <c r="J1387" s="17">
        <f>'Vulnerability Mapped'!D67</f>
        <v>2</v>
      </c>
      <c r="K1387" s="17">
        <f>'Vulnerability Mapped'!E67</f>
        <v>2</v>
      </c>
      <c r="L1387" s="18">
        <f>'Vulnerability Mapped'!H67</f>
        <v>0.93571428599999995</v>
      </c>
      <c r="M1387" s="18">
        <f t="shared" si="42"/>
        <v>8.515935716886E-2</v>
      </c>
      <c r="N1387" s="18">
        <f t="shared" si="43"/>
        <v>2.04382457205264E-2</v>
      </c>
    </row>
    <row r="1388" spans="1:14" ht="18" customHeight="1" x14ac:dyDescent="0.2">
      <c r="A1388" s="16" t="str">
        <f>'Fish Use'!A94</f>
        <v>UGR1</v>
      </c>
      <c r="B1388" s="16" t="str">
        <f>'Fish Use'!B94</f>
        <v>Upper Grande Ronde</v>
      </c>
      <c r="C1388" s="16" t="str">
        <f>'Fish Use'!D94</f>
        <v>Chinook</v>
      </c>
      <c r="D1388" s="16" t="str">
        <f>'Fish Use'!E94</f>
        <v>Summer Rearing</v>
      </c>
      <c r="E1388" s="16" t="str">
        <f>'Vulnerability Mapped'!C62</f>
        <v>Altered Flow Timing</v>
      </c>
      <c r="F1388" s="18">
        <f>'Fish Use'!F94</f>
        <v>0.91010000000000002</v>
      </c>
      <c r="G1388" s="18">
        <f>Population!D12</f>
        <v>0.24</v>
      </c>
      <c r="H1388" s="19">
        <f>'Limiting Factors'!C148</f>
        <v>1</v>
      </c>
      <c r="I1388" s="18">
        <f>'Limiting Factors'!D148</f>
        <v>0.1</v>
      </c>
      <c r="J1388" s="17">
        <f>'Vulnerability Mapped'!D62</f>
        <v>6</v>
      </c>
      <c r="K1388" s="17">
        <f>'Vulnerability Mapped'!E62</f>
        <v>6</v>
      </c>
      <c r="L1388" s="18">
        <f>'Vulnerability Mapped'!H62</f>
        <v>0.678571429</v>
      </c>
      <c r="M1388" s="18">
        <f t="shared" si="42"/>
        <v>6.1756785753290008E-2</v>
      </c>
      <c r="N1388" s="18">
        <f t="shared" si="43"/>
        <v>1.4821628580789602E-2</v>
      </c>
    </row>
    <row r="1389" spans="1:14" ht="18" customHeight="1" x14ac:dyDescent="0.2">
      <c r="A1389" s="16" t="str">
        <f>'Fish Use'!A94</f>
        <v>UGR1</v>
      </c>
      <c r="B1389" s="16" t="str">
        <f>'Fish Use'!B94</f>
        <v>Upper Grande Ronde</v>
      </c>
      <c r="C1389" s="16" t="str">
        <f>'Fish Use'!D94</f>
        <v>Chinook</v>
      </c>
      <c r="D1389" s="16" t="str">
        <f>'Fish Use'!E94</f>
        <v>Summer Rearing</v>
      </c>
      <c r="E1389" s="16" t="str">
        <f>'Vulnerability Mapped'!C66</f>
        <v>Decreased Sediment Quantity</v>
      </c>
      <c r="F1389" s="18">
        <f>'Fish Use'!F94</f>
        <v>0.91010000000000002</v>
      </c>
      <c r="G1389" s="18">
        <f>Population!D12</f>
        <v>0.24</v>
      </c>
      <c r="H1389" s="19">
        <f>'Limiting Factors'!C141</f>
        <v>1.74</v>
      </c>
      <c r="I1389" s="18">
        <f>'Limiting Factors'!D141</f>
        <v>0.26650000000000001</v>
      </c>
      <c r="J1389" s="17">
        <f>'Vulnerability Mapped'!D66</f>
        <v>12</v>
      </c>
      <c r="K1389" s="17">
        <f>'Vulnerability Mapped'!E66</f>
        <v>12</v>
      </c>
      <c r="L1389" s="18">
        <f>'Vulnerability Mapped'!H66</f>
        <v>0.29285714299999999</v>
      </c>
      <c r="M1389" s="18">
        <f t="shared" si="42"/>
        <v>7.1030054677505949E-2</v>
      </c>
      <c r="N1389" s="18">
        <f t="shared" si="43"/>
        <v>1.7047213122601428E-2</v>
      </c>
    </row>
    <row r="1390" spans="1:14" ht="18" customHeight="1" x14ac:dyDescent="0.2">
      <c r="A1390" s="16" t="str">
        <f>'Fish Use'!A94</f>
        <v>UGR1</v>
      </c>
      <c r="B1390" s="16" t="str">
        <f>'Fish Use'!B94</f>
        <v>Upper Grande Ronde</v>
      </c>
      <c r="C1390" s="16" t="str">
        <f>'Fish Use'!D94</f>
        <v>Chinook</v>
      </c>
      <c r="D1390" s="16" t="str">
        <f>'Fish Use'!E94</f>
        <v>Summer Rearing</v>
      </c>
      <c r="E1390" s="16" t="str">
        <f>'Vulnerability Mapped'!C69</f>
        <v>Increased Sediment Quantity</v>
      </c>
      <c r="F1390" s="18">
        <f>'Fish Use'!F94</f>
        <v>0.91010000000000002</v>
      </c>
      <c r="G1390" s="18">
        <f>Population!D12</f>
        <v>0.24</v>
      </c>
      <c r="H1390" s="19">
        <f>'Limiting Factors'!C142</f>
        <v>1.32</v>
      </c>
      <c r="I1390" s="18">
        <f>'Limiting Factors'!D142</f>
        <v>0.17199999999999999</v>
      </c>
      <c r="J1390" s="17">
        <f>'Vulnerability Mapped'!D69</f>
        <v>14</v>
      </c>
      <c r="K1390" s="17">
        <f>'Vulnerability Mapped'!E69</f>
        <v>14</v>
      </c>
      <c r="L1390" s="18">
        <f>'Vulnerability Mapped'!H69</f>
        <v>0.164285714</v>
      </c>
      <c r="M1390" s="18">
        <f t="shared" si="42"/>
        <v>2.5716825669560798E-2</v>
      </c>
      <c r="N1390" s="18">
        <f t="shared" si="43"/>
        <v>6.1720381606945917E-3</v>
      </c>
    </row>
    <row r="1391" spans="1:14" ht="18" customHeight="1" x14ac:dyDescent="0.2">
      <c r="A1391" s="16" t="str">
        <f>'Fish Use'!A94</f>
        <v>UGR1</v>
      </c>
      <c r="B1391" s="16" t="str">
        <f>'Fish Use'!B94</f>
        <v>Upper Grande Ronde</v>
      </c>
      <c r="C1391" s="16" t="str">
        <f>'Fish Use'!D94</f>
        <v>Chinook</v>
      </c>
      <c r="D1391" s="16" t="str">
        <f>'Fish Use'!E94</f>
        <v>Summer Rearing</v>
      </c>
      <c r="E1391" s="16" t="str">
        <f>'Vulnerability Mapped'!C74</f>
        <v>Summer Water Temperature</v>
      </c>
      <c r="F1391" s="18">
        <f>'Fish Use'!F94</f>
        <v>0.91010000000000002</v>
      </c>
      <c r="G1391" s="18">
        <f>Population!D12</f>
        <v>0.24</v>
      </c>
      <c r="H1391" s="19">
        <f>'Limiting Factors'!C149</f>
        <v>1</v>
      </c>
      <c r="I1391" s="18">
        <f>'Limiting Factors'!D149</f>
        <v>0.1</v>
      </c>
      <c r="J1391" s="17">
        <f>'Vulnerability Mapped'!D74</f>
        <v>1</v>
      </c>
      <c r="K1391" s="17">
        <f>'Vulnerability Mapped'!E74</f>
        <v>1</v>
      </c>
      <c r="L1391" s="18">
        <f>'Vulnerability Mapped'!H74</f>
        <v>1</v>
      </c>
      <c r="M1391" s="18">
        <f t="shared" si="42"/>
        <v>9.1010000000000008E-2</v>
      </c>
      <c r="N1391" s="18">
        <f t="shared" si="43"/>
        <v>2.1842400000000001E-2</v>
      </c>
    </row>
    <row r="1392" spans="1:14" ht="18" customHeight="1" x14ac:dyDescent="0.2">
      <c r="A1392" s="16" t="str">
        <f>'Fish Use'!A94</f>
        <v>UGR1</v>
      </c>
      <c r="B1392" s="16" t="str">
        <f>'Fish Use'!B94</f>
        <v>Upper Grande Ronde</v>
      </c>
      <c r="C1392" s="16" t="str">
        <f>'Fish Use'!D94</f>
        <v>Chinook</v>
      </c>
      <c r="D1392" s="16" t="str">
        <f>'Fish Use'!E94</f>
        <v>Summer Rearing</v>
      </c>
      <c r="E1392" s="16" t="str">
        <f>'Vulnerability Mapped'!C76</f>
        <v>Winter Water Temperature</v>
      </c>
      <c r="F1392" s="18">
        <f>'Fish Use'!F94</f>
        <v>0.91010000000000002</v>
      </c>
      <c r="G1392" s="18">
        <f>Population!D12</f>
        <v>0.24</v>
      </c>
      <c r="H1392" s="19">
        <f>'Limiting Factors'!C150</f>
        <v>1</v>
      </c>
      <c r="I1392" s="18">
        <f>'Limiting Factors'!D150</f>
        <v>0.1</v>
      </c>
      <c r="J1392" s="17">
        <f>'Vulnerability Mapped'!D76</f>
        <v>15</v>
      </c>
      <c r="K1392" s="17">
        <f>'Vulnerability Mapped'!E76</f>
        <v>15</v>
      </c>
      <c r="L1392" s="18">
        <f>'Vulnerability Mapped'!H76</f>
        <v>0.1</v>
      </c>
      <c r="M1392" s="18">
        <f t="shared" si="42"/>
        <v>9.1010000000000014E-3</v>
      </c>
      <c r="N1392" s="18">
        <f t="shared" si="43"/>
        <v>2.1842400000000001E-3</v>
      </c>
    </row>
    <row r="1393" spans="1:14" ht="18" customHeight="1" x14ac:dyDescent="0.2">
      <c r="A1393" s="16" t="str">
        <f>'Fish Use'!A94</f>
        <v>UGR1</v>
      </c>
      <c r="B1393" s="16" t="str">
        <f>'Fish Use'!B94</f>
        <v>Upper Grande Ronde</v>
      </c>
      <c r="C1393" s="16" t="str">
        <f>'Fish Use'!D94</f>
        <v>Chinook</v>
      </c>
      <c r="D1393" s="16" t="str">
        <f>'Fish Use'!E94</f>
        <v>Summer Rearing</v>
      </c>
      <c r="E1393" s="16" t="str">
        <f>'Vulnerability Mapped'!C75</f>
        <v>Water Quality</v>
      </c>
      <c r="F1393" s="18">
        <f>'Fish Use'!F94</f>
        <v>0.91010000000000002</v>
      </c>
      <c r="G1393" s="18">
        <f>Population!D12</f>
        <v>0.24</v>
      </c>
      <c r="H1393" s="19">
        <f>'Limiting Factors'!C151</f>
        <v>1</v>
      </c>
      <c r="I1393" s="18">
        <f>'Limiting Factors'!D151</f>
        <v>0.1</v>
      </c>
      <c r="J1393" s="17">
        <f>'Vulnerability Mapped'!D75</f>
        <v>9</v>
      </c>
      <c r="K1393" s="17">
        <f>'Vulnerability Mapped'!E75</f>
        <v>9</v>
      </c>
      <c r="L1393" s="18">
        <f>'Vulnerability Mapped'!H75</f>
        <v>0.485714286</v>
      </c>
      <c r="M1393" s="18">
        <f t="shared" si="42"/>
        <v>4.4204857168860003E-2</v>
      </c>
      <c r="N1393" s="18">
        <f t="shared" si="43"/>
        <v>1.0609165720526401E-2</v>
      </c>
    </row>
    <row r="1394" spans="1:14" ht="18" customHeight="1" x14ac:dyDescent="0.2">
      <c r="A1394" s="16" t="str">
        <f>'Fish Use'!A94</f>
        <v>UGR1</v>
      </c>
      <c r="B1394" s="16" t="str">
        <f>'Fish Use'!B94</f>
        <v>Upper Grande Ronde</v>
      </c>
      <c r="C1394" s="16" t="str">
        <f>'Fish Use'!D94</f>
        <v>Chinook</v>
      </c>
      <c r="D1394" s="16" t="str">
        <f>'Fish Use'!E94</f>
        <v>Summer Rearing</v>
      </c>
      <c r="E1394" s="16" t="str">
        <f>'Vulnerability Mapped'!C71</f>
        <v>Predation</v>
      </c>
      <c r="F1394" s="18">
        <f>'Fish Use'!F94</f>
        <v>0.91010000000000002</v>
      </c>
      <c r="G1394" s="18">
        <f>Population!D12</f>
        <v>0.24</v>
      </c>
      <c r="H1394" s="19">
        <f>'Limiting Factors'!C144</f>
        <v>2.88</v>
      </c>
      <c r="I1394" s="18">
        <f>'Limiting Factors'!D144</f>
        <v>0.52300000000000002</v>
      </c>
      <c r="J1394" s="17">
        <f>'Vulnerability Mapped'!D71</f>
        <v>13</v>
      </c>
      <c r="K1394" s="17">
        <f>'Vulnerability Mapped'!E71</f>
        <v>13</v>
      </c>
      <c r="L1394" s="18">
        <f>'Vulnerability Mapped'!H71</f>
        <v>0.22857142899999999</v>
      </c>
      <c r="M1394" s="18">
        <f t="shared" si="42"/>
        <v>0.10879595448970671</v>
      </c>
      <c r="N1394" s="18">
        <f t="shared" si="43"/>
        <v>2.6111029077529609E-2</v>
      </c>
    </row>
    <row r="1395" spans="1:14" ht="18" customHeight="1" x14ac:dyDescent="0.2">
      <c r="A1395" s="16" t="str">
        <f>'Fish Use'!A94</f>
        <v>UGR1</v>
      </c>
      <c r="B1395" s="16" t="str">
        <f>'Fish Use'!B94</f>
        <v>Upper Grande Ronde</v>
      </c>
      <c r="C1395" s="16" t="str">
        <f>'Fish Use'!D94</f>
        <v>Chinook</v>
      </c>
      <c r="D1395" s="16" t="str">
        <f>'Fish Use'!E94</f>
        <v>Summer Rearing</v>
      </c>
      <c r="E1395" s="16" t="str">
        <f>'Vulnerability Mapped'!C63</f>
        <v>Altered Primary Productivity</v>
      </c>
      <c r="F1395" s="18">
        <f>'Fish Use'!F94</f>
        <v>0.91010000000000002</v>
      </c>
      <c r="G1395" s="18">
        <f>Population!D12</f>
        <v>0.24</v>
      </c>
      <c r="H1395" s="19">
        <f>'Limiting Factors'!C145</f>
        <v>1</v>
      </c>
      <c r="I1395" s="18">
        <f>'Limiting Factors'!D145</f>
        <v>0.1</v>
      </c>
      <c r="J1395" s="17">
        <f>'Vulnerability Mapped'!D63</f>
        <v>8</v>
      </c>
      <c r="K1395" s="17">
        <f>'Vulnerability Mapped'!E63</f>
        <v>8</v>
      </c>
      <c r="L1395" s="18">
        <f>'Vulnerability Mapped'!H63</f>
        <v>0.55000000000000004</v>
      </c>
      <c r="M1395" s="18">
        <f t="shared" si="42"/>
        <v>5.005550000000001E-2</v>
      </c>
      <c r="N1395" s="18">
        <f t="shared" si="43"/>
        <v>1.2013320000000003E-2</v>
      </c>
    </row>
    <row r="1396" spans="1:14" ht="18" customHeight="1" x14ac:dyDescent="0.2">
      <c r="A1396" s="16" t="str">
        <f>'Fish Use'!A94</f>
        <v>UGR1</v>
      </c>
      <c r="B1396" s="16" t="str">
        <f>'Fish Use'!B94</f>
        <v>Upper Grande Ronde</v>
      </c>
      <c r="C1396" s="16" t="str">
        <f>'Fish Use'!D94</f>
        <v>Chinook</v>
      </c>
      <c r="D1396" s="16" t="str">
        <f>'Fish Use'!E94</f>
        <v>Summer Rearing</v>
      </c>
      <c r="E1396" s="16" t="str">
        <f>'Vulnerability Mapped'!C70</f>
        <v>Non-Native Species Interactions and Competition</v>
      </c>
      <c r="F1396" s="18">
        <f>'Fish Use'!F94</f>
        <v>0.91010000000000002</v>
      </c>
      <c r="G1396" s="18">
        <f>Population!D12</f>
        <v>0.24</v>
      </c>
      <c r="H1396" s="19">
        <f>'Limiting Factors'!C146</f>
        <v>1.59</v>
      </c>
      <c r="I1396" s="18">
        <f>'Limiting Factors'!D146</f>
        <v>0.23275000000000001</v>
      </c>
      <c r="J1396" s="17">
        <f>'Vulnerability Mapped'!D70</f>
        <v>11</v>
      </c>
      <c r="K1396" s="17">
        <f>'Vulnerability Mapped'!E70</f>
        <v>11</v>
      </c>
      <c r="L1396" s="18">
        <f>'Vulnerability Mapped'!H70</f>
        <v>0.35714285699999998</v>
      </c>
      <c r="M1396" s="18">
        <f t="shared" si="42"/>
        <v>7.5652062469739184E-2</v>
      </c>
      <c r="N1396" s="18">
        <f t="shared" si="43"/>
        <v>1.8156494992737405E-2</v>
      </c>
    </row>
    <row r="1397" spans="1:14" ht="18" customHeight="1" x14ac:dyDescent="0.2">
      <c r="A1397" s="16" t="str">
        <f>'Fish Use'!A95</f>
        <v>UGR1</v>
      </c>
      <c r="B1397" s="16" t="str">
        <f>'Fish Use'!B95</f>
        <v>Upper Grande Ronde</v>
      </c>
      <c r="C1397" s="16" t="str">
        <f>'Fish Use'!D95</f>
        <v>Chinook</v>
      </c>
      <c r="D1397" s="16" t="str">
        <f>'Fish Use'!E95</f>
        <v>Migration</v>
      </c>
      <c r="E1397" s="16" t="str">
        <f>'Vulnerability Mapped'!C34</f>
        <v>Anthropogenic Barriers</v>
      </c>
      <c r="F1397" s="18">
        <f>'Fish Use'!F95</f>
        <v>0.91010000000000002</v>
      </c>
      <c r="G1397" s="18">
        <f>Population!D16</f>
        <v>0.34</v>
      </c>
      <c r="H1397" s="19">
        <f>'Limiting Factors'!C143</f>
        <v>2.29</v>
      </c>
      <c r="I1397" s="18">
        <f>'Limiting Factors'!D143</f>
        <v>0.39024999999999999</v>
      </c>
      <c r="J1397" s="17">
        <f>'Vulnerability Mapped'!D34</f>
        <v>2</v>
      </c>
      <c r="K1397" s="17">
        <f>'Vulnerability Mapped'!E34</f>
        <v>13</v>
      </c>
      <c r="L1397" s="18">
        <f>'Vulnerability Mapped'!H34</f>
        <v>0.93571428599999995</v>
      </c>
      <c r="M1397" s="18">
        <f t="shared" si="42"/>
        <v>0.33233439135147613</v>
      </c>
      <c r="N1397" s="18">
        <f t="shared" si="43"/>
        <v>0.1129936930595019</v>
      </c>
    </row>
    <row r="1398" spans="1:14" ht="18" customHeight="1" x14ac:dyDescent="0.2">
      <c r="A1398" s="16" t="str">
        <f>'Fish Use'!A95</f>
        <v>UGR1</v>
      </c>
      <c r="B1398" s="16" t="str">
        <f>'Fish Use'!B95</f>
        <v>Upper Grande Ronde</v>
      </c>
      <c r="C1398" s="16" t="str">
        <f>'Fish Use'!D95</f>
        <v>Chinook</v>
      </c>
      <c r="D1398" s="16" t="str">
        <f>'Fish Use'!E95</f>
        <v>Migration</v>
      </c>
      <c r="E1398" s="16" t="str">
        <f>'Vulnerability Mapped'!C42</f>
        <v>Riparian Condition</v>
      </c>
      <c r="F1398" s="18">
        <f>'Fish Use'!F95</f>
        <v>0.91010000000000002</v>
      </c>
      <c r="G1398" s="18">
        <f>Population!D16</f>
        <v>0.34</v>
      </c>
      <c r="H1398" s="19">
        <f>'Limiting Factors'!C137</f>
        <v>1.32</v>
      </c>
      <c r="I1398" s="18">
        <f>'Limiting Factors'!D137</f>
        <v>0.17199999999999999</v>
      </c>
      <c r="J1398" s="17">
        <f>'Vulnerability Mapped'!D42</f>
        <v>9</v>
      </c>
      <c r="K1398" s="17">
        <f>'Vulnerability Mapped'!E42</f>
        <v>14</v>
      </c>
      <c r="L1398" s="18">
        <f>'Vulnerability Mapped'!H42</f>
        <v>0.485714286</v>
      </c>
      <c r="M1398" s="18">
        <f t="shared" si="42"/>
        <v>7.6032354330439186E-2</v>
      </c>
      <c r="N1398" s="18">
        <f t="shared" si="43"/>
        <v>2.5851000472349325E-2</v>
      </c>
    </row>
    <row r="1399" spans="1:14" ht="18" customHeight="1" x14ac:dyDescent="0.2">
      <c r="A1399" s="16" t="str">
        <f>'Fish Use'!A95</f>
        <v>UGR1</v>
      </c>
      <c r="B1399" s="16" t="str">
        <f>'Fish Use'!B95</f>
        <v>Upper Grande Ronde</v>
      </c>
      <c r="C1399" s="16" t="str">
        <f>'Fish Use'!D95</f>
        <v>Chinook</v>
      </c>
      <c r="D1399" s="16" t="str">
        <f>'Fish Use'!E95</f>
        <v>Migration</v>
      </c>
      <c r="E1399" s="16" t="str">
        <f>'Vulnerability Mapped'!C38</f>
        <v>Floodplain Condition</v>
      </c>
      <c r="F1399" s="18">
        <f>'Fish Use'!F95</f>
        <v>0.91010000000000002</v>
      </c>
      <c r="G1399" s="18">
        <f>Population!D16</f>
        <v>0.34</v>
      </c>
      <c r="H1399" s="19">
        <f>'Limiting Factors'!C138</f>
        <v>1.74</v>
      </c>
      <c r="I1399" s="18">
        <f>'Limiting Factors'!D138</f>
        <v>0.26650000000000001</v>
      </c>
      <c r="J1399" s="17">
        <f>'Vulnerability Mapped'!D38</f>
        <v>6</v>
      </c>
      <c r="K1399" s="17">
        <f>'Vulnerability Mapped'!E38</f>
        <v>8</v>
      </c>
      <c r="L1399" s="18">
        <f>'Vulnerability Mapped'!H38</f>
        <v>0.678571429</v>
      </c>
      <c r="M1399" s="18">
        <f t="shared" si="42"/>
        <v>0.16458183403251786</v>
      </c>
      <c r="N1399" s="18">
        <f t="shared" si="43"/>
        <v>5.5957823571056074E-2</v>
      </c>
    </row>
    <row r="1400" spans="1:14" ht="18" customHeight="1" x14ac:dyDescent="0.2">
      <c r="A1400" s="16" t="str">
        <f>'Fish Use'!A95</f>
        <v>UGR1</v>
      </c>
      <c r="B1400" s="16" t="str">
        <f>'Fish Use'!B95</f>
        <v>Upper Grande Ronde</v>
      </c>
      <c r="C1400" s="16" t="str">
        <f>'Fish Use'!D95</f>
        <v>Chinook</v>
      </c>
      <c r="D1400" s="16" t="str">
        <f>'Fish Use'!E95</f>
        <v>Migration</v>
      </c>
      <c r="E1400" s="16" t="str">
        <f>'Vulnerability Mapped'!C43</f>
        <v>Side Channel and Wetland Habitat</v>
      </c>
      <c r="F1400" s="18">
        <f>'Fish Use'!F95</f>
        <v>0.91010000000000002</v>
      </c>
      <c r="G1400" s="18">
        <f>Population!D16</f>
        <v>0.34</v>
      </c>
      <c r="H1400" s="19">
        <f>'Limiting Factors'!C139</f>
        <v>1.74</v>
      </c>
      <c r="I1400" s="18">
        <f>'Limiting Factors'!D139</f>
        <v>0.26650000000000001</v>
      </c>
      <c r="J1400" s="17">
        <f>'Vulnerability Mapped'!D43</f>
        <v>7</v>
      </c>
      <c r="K1400" s="17">
        <f>'Vulnerability Mapped'!E43</f>
        <v>7</v>
      </c>
      <c r="L1400" s="18">
        <f>'Vulnerability Mapped'!H43</f>
        <v>0.61428571399999998</v>
      </c>
      <c r="M1400" s="18">
        <f t="shared" si="42"/>
        <v>0.14898987064498811</v>
      </c>
      <c r="N1400" s="18">
        <f t="shared" si="43"/>
        <v>5.0656556019295966E-2</v>
      </c>
    </row>
    <row r="1401" spans="1:14" ht="18" customHeight="1" x14ac:dyDescent="0.2">
      <c r="A1401" s="16" t="str">
        <f>'Fish Use'!A95</f>
        <v>UGR1</v>
      </c>
      <c r="B1401" s="16" t="str">
        <f>'Fish Use'!B95</f>
        <v>Upper Grande Ronde</v>
      </c>
      <c r="C1401" s="16" t="str">
        <f>'Fish Use'!D95</f>
        <v>Chinook</v>
      </c>
      <c r="D1401" s="16" t="str">
        <f>'Fish Use'!E95</f>
        <v>Migration</v>
      </c>
      <c r="E1401" s="16" t="str">
        <f>'Vulnerability Mapped'!C35</f>
        <v>Channel and Habitat Structure</v>
      </c>
      <c r="F1401" s="18">
        <f>'Fish Use'!F95</f>
        <v>0.91010000000000002</v>
      </c>
      <c r="G1401" s="18">
        <f>Population!D16</f>
        <v>0.34</v>
      </c>
      <c r="H1401" s="19">
        <f>'Limiting Factors'!C140</f>
        <v>1.32</v>
      </c>
      <c r="I1401" s="18">
        <f>'Limiting Factors'!D140</f>
        <v>0.17199999999999999</v>
      </c>
      <c r="J1401" s="17">
        <f>'Vulnerability Mapped'!D35</f>
        <v>3</v>
      </c>
      <c r="K1401" s="17">
        <f>'Vulnerability Mapped'!E35</f>
        <v>5</v>
      </c>
      <c r="L1401" s="18">
        <f>'Vulnerability Mapped'!H35</f>
        <v>0.87142857100000004</v>
      </c>
      <c r="M1401" s="18">
        <f t="shared" si="42"/>
        <v>0.13641098850434119</v>
      </c>
      <c r="N1401" s="18">
        <f t="shared" si="43"/>
        <v>4.6379736091476005E-2</v>
      </c>
    </row>
    <row r="1402" spans="1:14" ht="18" customHeight="1" x14ac:dyDescent="0.2">
      <c r="A1402" s="16" t="str">
        <f>'Fish Use'!A95</f>
        <v>UGR1</v>
      </c>
      <c r="B1402" s="16" t="str">
        <f>'Fish Use'!B95</f>
        <v>Upper Grande Ronde</v>
      </c>
      <c r="C1402" s="16" t="str">
        <f>'Fish Use'!D95</f>
        <v>Chinook</v>
      </c>
      <c r="D1402" s="16" t="str">
        <f>'Fish Use'!E95</f>
        <v>Migration</v>
      </c>
      <c r="E1402" s="16" t="str">
        <f>'Vulnerability Mapped'!C37</f>
        <v>Decreased Water Quantity</v>
      </c>
      <c r="F1402" s="18">
        <f>'Fish Use'!F95</f>
        <v>0.91010000000000002</v>
      </c>
      <c r="G1402" s="18">
        <f>Population!D16</f>
        <v>0.34</v>
      </c>
      <c r="H1402" s="19">
        <f>'Limiting Factors'!C147</f>
        <v>1</v>
      </c>
      <c r="I1402" s="18">
        <f>'Limiting Factors'!D147</f>
        <v>0.1</v>
      </c>
      <c r="J1402" s="17">
        <f>'Vulnerability Mapped'!D37</f>
        <v>2</v>
      </c>
      <c r="K1402" s="17">
        <f>'Vulnerability Mapped'!E37</f>
        <v>3</v>
      </c>
      <c r="L1402" s="18">
        <f>'Vulnerability Mapped'!H37</f>
        <v>0.93571428599999995</v>
      </c>
      <c r="M1402" s="18">
        <f t="shared" si="42"/>
        <v>8.515935716886E-2</v>
      </c>
      <c r="N1402" s="18">
        <f t="shared" si="43"/>
        <v>2.8954181437412404E-2</v>
      </c>
    </row>
    <row r="1403" spans="1:14" ht="18" customHeight="1" x14ac:dyDescent="0.2">
      <c r="A1403" s="16" t="str">
        <f>'Fish Use'!A95</f>
        <v>UGR1</v>
      </c>
      <c r="B1403" s="16" t="str">
        <f>'Fish Use'!B95</f>
        <v>Upper Grande Ronde</v>
      </c>
      <c r="C1403" s="16" t="str">
        <f>'Fish Use'!D95</f>
        <v>Chinook</v>
      </c>
      <c r="D1403" s="16" t="str">
        <f>'Fish Use'!E95</f>
        <v>Migration</v>
      </c>
      <c r="E1403" s="16" t="str">
        <f>'Vulnerability Mapped'!C32</f>
        <v>Altered Flow Timing</v>
      </c>
      <c r="F1403" s="18">
        <f>'Fish Use'!F95</f>
        <v>0.91010000000000002</v>
      </c>
      <c r="G1403" s="18">
        <f>Population!D16</f>
        <v>0.34</v>
      </c>
      <c r="H1403" s="19">
        <f>'Limiting Factors'!C148</f>
        <v>1</v>
      </c>
      <c r="I1403" s="18">
        <f>'Limiting Factors'!D148</f>
        <v>0.1</v>
      </c>
      <c r="J1403" s="17">
        <f>'Vulnerability Mapped'!D32</f>
        <v>4</v>
      </c>
      <c r="K1403" s="17">
        <f>'Vulnerability Mapped'!E32</f>
        <v>4</v>
      </c>
      <c r="L1403" s="18">
        <f>'Vulnerability Mapped'!H32</f>
        <v>0.80714285699999999</v>
      </c>
      <c r="M1403" s="18">
        <f t="shared" si="42"/>
        <v>7.3458071415570009E-2</v>
      </c>
      <c r="N1403" s="18">
        <f t="shared" si="43"/>
        <v>2.4975744281293805E-2</v>
      </c>
    </row>
    <row r="1404" spans="1:14" ht="18" customHeight="1" x14ac:dyDescent="0.2">
      <c r="A1404" s="16" t="str">
        <f>'Fish Use'!A95</f>
        <v>UGR1</v>
      </c>
      <c r="B1404" s="16" t="str">
        <f>'Fish Use'!B95</f>
        <v>Upper Grande Ronde</v>
      </c>
      <c r="C1404" s="16" t="str">
        <f>'Fish Use'!D95</f>
        <v>Chinook</v>
      </c>
      <c r="D1404" s="16" t="str">
        <f>'Fish Use'!E95</f>
        <v>Migration</v>
      </c>
      <c r="E1404" s="16" t="str">
        <f>'Vulnerability Mapped'!C36</f>
        <v>Decreased Sediment Quantity</v>
      </c>
      <c r="F1404" s="18">
        <f>'Fish Use'!F95</f>
        <v>0.91010000000000002</v>
      </c>
      <c r="G1404" s="18">
        <f>Population!D16</f>
        <v>0.34</v>
      </c>
      <c r="H1404" s="19">
        <f>'Limiting Factors'!C141</f>
        <v>1.74</v>
      </c>
      <c r="I1404" s="18">
        <f>'Limiting Factors'!D141</f>
        <v>0.26650000000000001</v>
      </c>
      <c r="J1404" s="17">
        <f>'Vulnerability Mapped'!D36</f>
        <v>11</v>
      </c>
      <c r="K1404" s="17">
        <f>'Vulnerability Mapped'!E36</f>
        <v>12</v>
      </c>
      <c r="L1404" s="18">
        <f>'Vulnerability Mapped'!H36</f>
        <v>0.35714285699999998</v>
      </c>
      <c r="M1404" s="18">
        <f t="shared" si="42"/>
        <v>8.6622017822494055E-2</v>
      </c>
      <c r="N1404" s="18">
        <f t="shared" si="43"/>
        <v>2.945148605964798E-2</v>
      </c>
    </row>
    <row r="1405" spans="1:14" ht="18" customHeight="1" x14ac:dyDescent="0.2">
      <c r="A1405" s="16" t="str">
        <f>'Fish Use'!A95</f>
        <v>UGR1</v>
      </c>
      <c r="B1405" s="16" t="str">
        <f>'Fish Use'!B95</f>
        <v>Upper Grande Ronde</v>
      </c>
      <c r="C1405" s="16" t="str">
        <f>'Fish Use'!D95</f>
        <v>Chinook</v>
      </c>
      <c r="D1405" s="16" t="str">
        <f>'Fish Use'!E95</f>
        <v>Migration</v>
      </c>
      <c r="E1405" s="16" t="str">
        <f>'Vulnerability Mapped'!C39</f>
        <v>Increased Sediment Quantity</v>
      </c>
      <c r="F1405" s="18">
        <f>'Fish Use'!F95</f>
        <v>0.91010000000000002</v>
      </c>
      <c r="G1405" s="18">
        <f>Population!D16</f>
        <v>0.34</v>
      </c>
      <c r="H1405" s="19">
        <f>'Limiting Factors'!C142</f>
        <v>1.32</v>
      </c>
      <c r="I1405" s="18">
        <f>'Limiting Factors'!D142</f>
        <v>0.17199999999999999</v>
      </c>
      <c r="J1405" s="17">
        <f>'Vulnerability Mapped'!D39</f>
        <v>10</v>
      </c>
      <c r="K1405" s="17">
        <f>'Vulnerability Mapped'!E39</f>
        <v>11</v>
      </c>
      <c r="L1405" s="18">
        <f>'Vulnerability Mapped'!H39</f>
        <v>0.42142857099999997</v>
      </c>
      <c r="M1405" s="18">
        <f t="shared" si="42"/>
        <v>6.5969248504341188E-2</v>
      </c>
      <c r="N1405" s="18">
        <f t="shared" si="43"/>
        <v>2.2429544491476005E-2</v>
      </c>
    </row>
    <row r="1406" spans="1:14" ht="18" customHeight="1" x14ac:dyDescent="0.2">
      <c r="A1406" s="16" t="str">
        <f>'Fish Use'!A95</f>
        <v>UGR1</v>
      </c>
      <c r="B1406" s="16" t="str">
        <f>'Fish Use'!B95</f>
        <v>Upper Grande Ronde</v>
      </c>
      <c r="C1406" s="16" t="str">
        <f>'Fish Use'!D95</f>
        <v>Chinook</v>
      </c>
      <c r="D1406" s="16" t="str">
        <f>'Fish Use'!E95</f>
        <v>Migration</v>
      </c>
      <c r="E1406" s="16" t="str">
        <f>'Vulnerability Mapped'!C44</f>
        <v>Summer Water Temperature</v>
      </c>
      <c r="F1406" s="18">
        <f>'Fish Use'!F95</f>
        <v>0.91010000000000002</v>
      </c>
      <c r="G1406" s="18">
        <f>Population!D16</f>
        <v>0.34</v>
      </c>
      <c r="H1406" s="19">
        <f>'Limiting Factors'!C149</f>
        <v>1</v>
      </c>
      <c r="I1406" s="18">
        <f>'Limiting Factors'!D149</f>
        <v>0.1</v>
      </c>
      <c r="J1406" s="17">
        <f>'Vulnerability Mapped'!D44</f>
        <v>1</v>
      </c>
      <c r="K1406" s="17">
        <f>'Vulnerability Mapped'!E44</f>
        <v>15</v>
      </c>
      <c r="L1406" s="18">
        <f>'Vulnerability Mapped'!H44</f>
        <v>1</v>
      </c>
      <c r="M1406" s="18">
        <f t="shared" si="42"/>
        <v>9.1010000000000008E-2</v>
      </c>
      <c r="N1406" s="18">
        <f t="shared" si="43"/>
        <v>3.0943400000000006E-2</v>
      </c>
    </row>
    <row r="1407" spans="1:14" ht="18" customHeight="1" x14ac:dyDescent="0.2">
      <c r="A1407" s="16" t="str">
        <f>'Fish Use'!A95</f>
        <v>UGR1</v>
      </c>
      <c r="B1407" s="16" t="str">
        <f>'Fish Use'!B95</f>
        <v>Upper Grande Ronde</v>
      </c>
      <c r="C1407" s="16" t="str">
        <f>'Fish Use'!D95</f>
        <v>Chinook</v>
      </c>
      <c r="D1407" s="16" t="str">
        <f>'Fish Use'!E95</f>
        <v>Migration</v>
      </c>
      <c r="E1407" s="16" t="str">
        <f>'Vulnerability Mapped'!C46</f>
        <v>Winter Water Temperature</v>
      </c>
      <c r="F1407" s="18">
        <f>'Fish Use'!F95</f>
        <v>0.91010000000000002</v>
      </c>
      <c r="G1407" s="18">
        <f>Population!D16</f>
        <v>0.34</v>
      </c>
      <c r="H1407" s="19">
        <f>'Limiting Factors'!C150</f>
        <v>1</v>
      </c>
      <c r="I1407" s="18">
        <f>'Limiting Factors'!D150</f>
        <v>0.1</v>
      </c>
      <c r="J1407" s="17">
        <f>'Vulnerability Mapped'!D46</f>
        <v>9</v>
      </c>
      <c r="K1407" s="17">
        <f>'Vulnerability Mapped'!E46</f>
        <v>15</v>
      </c>
      <c r="L1407" s="18">
        <f>'Vulnerability Mapped'!H46</f>
        <v>0.485714286</v>
      </c>
      <c r="M1407" s="18">
        <f t="shared" si="42"/>
        <v>4.4204857168860003E-2</v>
      </c>
      <c r="N1407" s="18">
        <f t="shared" si="43"/>
        <v>1.5029651437412401E-2</v>
      </c>
    </row>
    <row r="1408" spans="1:14" ht="18" customHeight="1" x14ac:dyDescent="0.2">
      <c r="A1408" s="16" t="str">
        <f>'Fish Use'!A95</f>
        <v>UGR1</v>
      </c>
      <c r="B1408" s="16" t="str">
        <f>'Fish Use'!B95</f>
        <v>Upper Grande Ronde</v>
      </c>
      <c r="C1408" s="16" t="str">
        <f>'Fish Use'!D95</f>
        <v>Chinook</v>
      </c>
      <c r="D1408" s="16" t="str">
        <f>'Fish Use'!E95</f>
        <v>Migration</v>
      </c>
      <c r="E1408" s="16" t="str">
        <f>'Vulnerability Mapped'!C45</f>
        <v>Water Quality</v>
      </c>
      <c r="F1408" s="18">
        <f>'Fish Use'!F95</f>
        <v>0.91010000000000002</v>
      </c>
      <c r="G1408" s="18">
        <f>Population!D16</f>
        <v>0.34</v>
      </c>
      <c r="H1408" s="19">
        <f>'Limiting Factors'!C151</f>
        <v>1</v>
      </c>
      <c r="I1408" s="18">
        <f>'Limiting Factors'!D151</f>
        <v>0.1</v>
      </c>
      <c r="J1408" s="17">
        <f>'Vulnerability Mapped'!D45</f>
        <v>5</v>
      </c>
      <c r="K1408" s="17">
        <f>'Vulnerability Mapped'!E45</f>
        <v>6</v>
      </c>
      <c r="L1408" s="18">
        <f>'Vulnerability Mapped'!H45</f>
        <v>0.74285714300000005</v>
      </c>
      <c r="M1408" s="18">
        <f t="shared" si="42"/>
        <v>6.7607428584430015E-2</v>
      </c>
      <c r="N1408" s="18">
        <f t="shared" si="43"/>
        <v>2.2986525718706206E-2</v>
      </c>
    </row>
    <row r="1409" spans="1:14" ht="18" customHeight="1" x14ac:dyDescent="0.2">
      <c r="A1409" s="16" t="str">
        <f>'Fish Use'!A95</f>
        <v>UGR1</v>
      </c>
      <c r="B1409" s="16" t="str">
        <f>'Fish Use'!B95</f>
        <v>Upper Grande Ronde</v>
      </c>
      <c r="C1409" s="16" t="str">
        <f>'Fish Use'!D95</f>
        <v>Chinook</v>
      </c>
      <c r="D1409" s="16" t="str">
        <f>'Fish Use'!E95</f>
        <v>Migration</v>
      </c>
      <c r="E1409" s="16" t="str">
        <f>'Vulnerability Mapped'!C41</f>
        <v>Predation</v>
      </c>
      <c r="F1409" s="18">
        <f>'Fish Use'!F95</f>
        <v>0.91010000000000002</v>
      </c>
      <c r="G1409" s="18">
        <f>Population!D16</f>
        <v>0.34</v>
      </c>
      <c r="H1409" s="19">
        <f>'Limiting Factors'!C144</f>
        <v>2.88</v>
      </c>
      <c r="I1409" s="18">
        <f>'Limiting Factors'!D144</f>
        <v>0.52300000000000002</v>
      </c>
      <c r="J1409" s="17">
        <f>'Vulnerability Mapped'!D41</f>
        <v>1</v>
      </c>
      <c r="K1409" s="17">
        <f>'Vulnerability Mapped'!E41</f>
        <v>14</v>
      </c>
      <c r="L1409" s="18">
        <f>'Vulnerability Mapped'!H41</f>
        <v>1</v>
      </c>
      <c r="M1409" s="18">
        <f t="shared" si="42"/>
        <v>0.47598230000000002</v>
      </c>
      <c r="N1409" s="18">
        <f t="shared" si="43"/>
        <v>0.16183398200000002</v>
      </c>
    </row>
    <row r="1410" spans="1:14" ht="18" customHeight="1" x14ac:dyDescent="0.2">
      <c r="A1410" s="16" t="str">
        <f>'Fish Use'!A95</f>
        <v>UGR1</v>
      </c>
      <c r="B1410" s="16" t="str">
        <f>'Fish Use'!B95</f>
        <v>Upper Grande Ronde</v>
      </c>
      <c r="C1410" s="16" t="str">
        <f>'Fish Use'!D95</f>
        <v>Chinook</v>
      </c>
      <c r="D1410" s="16" t="str">
        <f>'Fish Use'!E95</f>
        <v>Migration</v>
      </c>
      <c r="E1410" s="16" t="str">
        <f>'Vulnerability Mapped'!C33</f>
        <v>Altered Primary Productivity</v>
      </c>
      <c r="F1410" s="18">
        <f>'Fish Use'!F95</f>
        <v>0.91010000000000002</v>
      </c>
      <c r="G1410" s="18">
        <f>Population!D16</f>
        <v>0.34</v>
      </c>
      <c r="H1410" s="19">
        <f>'Limiting Factors'!C145</f>
        <v>1</v>
      </c>
      <c r="I1410" s="18">
        <f>'Limiting Factors'!D145</f>
        <v>0.1</v>
      </c>
      <c r="J1410" s="17">
        <f>'Vulnerability Mapped'!D33</f>
        <v>10</v>
      </c>
      <c r="K1410" s="17">
        <f>'Vulnerability Mapped'!E33</f>
        <v>13</v>
      </c>
      <c r="L1410" s="18">
        <f>'Vulnerability Mapped'!H33</f>
        <v>0.42142857099999997</v>
      </c>
      <c r="M1410" s="18">
        <f t="shared" ref="M1410:M1473" si="44">F1410*I1410*L1410</f>
        <v>3.8354214246710004E-2</v>
      </c>
      <c r="N1410" s="18">
        <f t="shared" ref="N1410:N1473" si="45">M1410*G1410</f>
        <v>1.3040432843881402E-2</v>
      </c>
    </row>
    <row r="1411" spans="1:14" ht="18" customHeight="1" x14ac:dyDescent="0.2">
      <c r="A1411" s="16" t="str">
        <f>'Fish Use'!A95</f>
        <v>UGR1</v>
      </c>
      <c r="B1411" s="16" t="str">
        <f>'Fish Use'!B95</f>
        <v>Upper Grande Ronde</v>
      </c>
      <c r="C1411" s="16" t="str">
        <f>'Fish Use'!D95</f>
        <v>Chinook</v>
      </c>
      <c r="D1411" s="16" t="str">
        <f>'Fish Use'!E95</f>
        <v>Migration</v>
      </c>
      <c r="E1411" s="16" t="str">
        <f>'Vulnerability Mapped'!C40</f>
        <v>Non-Native Species Interactions and Competition</v>
      </c>
      <c r="F1411" s="18">
        <f>'Fish Use'!F95</f>
        <v>0.91010000000000002</v>
      </c>
      <c r="G1411" s="18">
        <f>Population!D16</f>
        <v>0.34</v>
      </c>
      <c r="H1411" s="19">
        <f>'Limiting Factors'!C146</f>
        <v>1.59</v>
      </c>
      <c r="I1411" s="18">
        <f>'Limiting Factors'!D146</f>
        <v>0.23275000000000001</v>
      </c>
      <c r="J1411" s="17">
        <f>'Vulnerability Mapped'!D40</f>
        <v>8</v>
      </c>
      <c r="K1411" s="17">
        <f>'Vulnerability Mapped'!E40</f>
        <v>12</v>
      </c>
      <c r="L1411" s="18">
        <f>'Vulnerability Mapped'!H40</f>
        <v>0.55000000000000004</v>
      </c>
      <c r="M1411" s="18">
        <f t="shared" si="44"/>
        <v>0.11650417625000002</v>
      </c>
      <c r="N1411" s="18">
        <f t="shared" si="45"/>
        <v>3.9611419925000009E-2</v>
      </c>
    </row>
    <row r="1412" spans="1:14" ht="18" customHeight="1" x14ac:dyDescent="0.2">
      <c r="A1412" s="16" t="str">
        <f>'Fish Use'!A96</f>
        <v>UGR1</v>
      </c>
      <c r="B1412" s="16" t="str">
        <f>'Fish Use'!B96</f>
        <v>Upper Grande Ronde</v>
      </c>
      <c r="C1412" s="16" t="str">
        <f>'Fish Use'!D96</f>
        <v>Steelhead</v>
      </c>
      <c r="D1412" s="16" t="str">
        <f>'Fish Use'!E96</f>
        <v>Spawning</v>
      </c>
      <c r="E1412" s="16" t="str">
        <f>'Vulnerability Mapped'!C109</f>
        <v>Anthropogenic Barriers</v>
      </c>
      <c r="F1412" s="18">
        <f>'Fish Use'!F96</f>
        <v>0.91010000000000002</v>
      </c>
      <c r="G1412" s="18">
        <f>Population!D11</f>
        <v>0.25</v>
      </c>
      <c r="H1412" s="19">
        <f>'Limiting Factors'!C143</f>
        <v>2.29</v>
      </c>
      <c r="I1412" s="18">
        <f>'Limiting Factors'!D143</f>
        <v>0.39024999999999999</v>
      </c>
      <c r="J1412" s="17">
        <f>'Vulnerability Mapped'!D109</f>
        <v>15</v>
      </c>
      <c r="K1412" s="17">
        <f>'Vulnerability Mapped'!E109</f>
        <v>15</v>
      </c>
      <c r="L1412" s="18">
        <f>'Vulnerability Mapped'!H109</f>
        <v>0.1</v>
      </c>
      <c r="M1412" s="18">
        <f t="shared" si="44"/>
        <v>3.5516652500000002E-2</v>
      </c>
      <c r="N1412" s="18">
        <f t="shared" si="45"/>
        <v>8.8791631250000006E-3</v>
      </c>
    </row>
    <row r="1413" spans="1:14" ht="18" customHeight="1" x14ac:dyDescent="0.2">
      <c r="A1413" s="16" t="str">
        <f>'Fish Use'!A96</f>
        <v>UGR1</v>
      </c>
      <c r="B1413" s="16" t="str">
        <f>'Fish Use'!B96</f>
        <v>Upper Grande Ronde</v>
      </c>
      <c r="C1413" s="16" t="str">
        <f>'Fish Use'!D96</f>
        <v>Steelhead</v>
      </c>
      <c r="D1413" s="16" t="str">
        <f>'Fish Use'!E96</f>
        <v>Spawning</v>
      </c>
      <c r="E1413" s="16" t="str">
        <f>'Vulnerability Mapped'!C117</f>
        <v>Riparian Condition</v>
      </c>
      <c r="F1413" s="18">
        <f>'Fish Use'!F96</f>
        <v>0.91010000000000002</v>
      </c>
      <c r="G1413" s="18">
        <f>Population!D11</f>
        <v>0.25</v>
      </c>
      <c r="H1413" s="19">
        <f>'Limiting Factors'!C137</f>
        <v>1.32</v>
      </c>
      <c r="I1413" s="18">
        <f>'Limiting Factors'!D137</f>
        <v>0.17199999999999999</v>
      </c>
      <c r="J1413" s="17">
        <f>'Vulnerability Mapped'!D117</f>
        <v>5</v>
      </c>
      <c r="K1413" s="17">
        <f>'Vulnerability Mapped'!E117</f>
        <v>5</v>
      </c>
      <c r="L1413" s="18">
        <f>'Vulnerability Mapped'!H117</f>
        <v>0.74285714300000005</v>
      </c>
      <c r="M1413" s="18">
        <f t="shared" si="44"/>
        <v>0.11628477716521959</v>
      </c>
      <c r="N1413" s="18">
        <f t="shared" si="45"/>
        <v>2.9071194291304898E-2</v>
      </c>
    </row>
    <row r="1414" spans="1:14" ht="18" customHeight="1" x14ac:dyDescent="0.2">
      <c r="A1414" s="16" t="str">
        <f>'Fish Use'!A96</f>
        <v>UGR1</v>
      </c>
      <c r="B1414" s="16" t="str">
        <f>'Fish Use'!B96</f>
        <v>Upper Grande Ronde</v>
      </c>
      <c r="C1414" s="16" t="str">
        <f>'Fish Use'!D96</f>
        <v>Steelhead</v>
      </c>
      <c r="D1414" s="16" t="str">
        <f>'Fish Use'!E96</f>
        <v>Spawning</v>
      </c>
      <c r="E1414" s="16" t="str">
        <f>'Vulnerability Mapped'!C113</f>
        <v>Floodplain Condition</v>
      </c>
      <c r="F1414" s="18">
        <f>'Fish Use'!F96</f>
        <v>0.91010000000000002</v>
      </c>
      <c r="G1414" s="18">
        <f>Population!D11</f>
        <v>0.25</v>
      </c>
      <c r="H1414" s="19">
        <f>'Limiting Factors'!C138</f>
        <v>1.74</v>
      </c>
      <c r="I1414" s="18">
        <f>'Limiting Factors'!D138</f>
        <v>0.26650000000000001</v>
      </c>
      <c r="J1414" s="17">
        <f>'Vulnerability Mapped'!D113</f>
        <v>3</v>
      </c>
      <c r="K1414" s="17">
        <f>'Vulnerability Mapped'!E113</f>
        <v>3</v>
      </c>
      <c r="L1414" s="18">
        <f>'Vulnerability Mapped'!H113</f>
        <v>0.87142857100000004</v>
      </c>
      <c r="M1414" s="18">
        <f t="shared" si="44"/>
        <v>0.21135772346748219</v>
      </c>
      <c r="N1414" s="18">
        <f t="shared" si="45"/>
        <v>5.2839430866870547E-2</v>
      </c>
    </row>
    <row r="1415" spans="1:14" ht="18" customHeight="1" x14ac:dyDescent="0.2">
      <c r="A1415" s="16" t="str">
        <f>'Fish Use'!A96</f>
        <v>UGR1</v>
      </c>
      <c r="B1415" s="16" t="str">
        <f>'Fish Use'!B96</f>
        <v>Upper Grande Ronde</v>
      </c>
      <c r="C1415" s="16" t="str">
        <f>'Fish Use'!D96</f>
        <v>Steelhead</v>
      </c>
      <c r="D1415" s="16" t="str">
        <f>'Fish Use'!E96</f>
        <v>Spawning</v>
      </c>
      <c r="E1415" s="16" t="str">
        <f>'Vulnerability Mapped'!C118</f>
        <v>Side Channel and Wetland Habitat</v>
      </c>
      <c r="F1415" s="18">
        <f>'Fish Use'!F96</f>
        <v>0.91010000000000002</v>
      </c>
      <c r="G1415" s="18">
        <f>Population!D11</f>
        <v>0.25</v>
      </c>
      <c r="H1415" s="19">
        <f>'Limiting Factors'!C139</f>
        <v>1.74</v>
      </c>
      <c r="I1415" s="18">
        <f>'Limiting Factors'!D139</f>
        <v>0.26650000000000001</v>
      </c>
      <c r="J1415" s="17">
        <f>'Vulnerability Mapped'!D118</f>
        <v>2</v>
      </c>
      <c r="K1415" s="17">
        <f>'Vulnerability Mapped'!E118</f>
        <v>2</v>
      </c>
      <c r="L1415" s="18">
        <f>'Vulnerability Mapped'!H118</f>
        <v>0.93571428599999995</v>
      </c>
      <c r="M1415" s="18">
        <f t="shared" si="44"/>
        <v>0.22694968685501191</v>
      </c>
      <c r="N1415" s="18">
        <f t="shared" si="45"/>
        <v>5.6737421713752977E-2</v>
      </c>
    </row>
    <row r="1416" spans="1:14" ht="18" customHeight="1" x14ac:dyDescent="0.2">
      <c r="A1416" s="16" t="str">
        <f>'Fish Use'!A96</f>
        <v>UGR1</v>
      </c>
      <c r="B1416" s="16" t="str">
        <f>'Fish Use'!B96</f>
        <v>Upper Grande Ronde</v>
      </c>
      <c r="C1416" s="16" t="str">
        <f>'Fish Use'!D96</f>
        <v>Steelhead</v>
      </c>
      <c r="D1416" s="16" t="str">
        <f>'Fish Use'!E96</f>
        <v>Spawning</v>
      </c>
      <c r="E1416" s="16" t="str">
        <f>'Vulnerability Mapped'!C110</f>
        <v>Channel and Habitat Structure</v>
      </c>
      <c r="F1416" s="18">
        <f>'Fish Use'!F96</f>
        <v>0.91010000000000002</v>
      </c>
      <c r="G1416" s="18">
        <f>Population!D11</f>
        <v>0.25</v>
      </c>
      <c r="H1416" s="19">
        <f>'Limiting Factors'!C140</f>
        <v>1.32</v>
      </c>
      <c r="I1416" s="18">
        <f>'Limiting Factors'!D140</f>
        <v>0.17199999999999999</v>
      </c>
      <c r="J1416" s="17">
        <f>'Vulnerability Mapped'!D110</f>
        <v>1</v>
      </c>
      <c r="K1416" s="17">
        <f>'Vulnerability Mapped'!E110</f>
        <v>1</v>
      </c>
      <c r="L1416" s="18">
        <f>'Vulnerability Mapped'!H110</f>
        <v>1</v>
      </c>
      <c r="M1416" s="18">
        <f t="shared" si="44"/>
        <v>0.15653719999999999</v>
      </c>
      <c r="N1416" s="18">
        <f t="shared" si="45"/>
        <v>3.9134299999999997E-2</v>
      </c>
    </row>
    <row r="1417" spans="1:14" ht="18" customHeight="1" x14ac:dyDescent="0.2">
      <c r="A1417" s="16" t="str">
        <f>'Fish Use'!A96</f>
        <v>UGR1</v>
      </c>
      <c r="B1417" s="16" t="str">
        <f>'Fish Use'!B96</f>
        <v>Upper Grande Ronde</v>
      </c>
      <c r="C1417" s="16" t="str">
        <f>'Fish Use'!D96</f>
        <v>Steelhead</v>
      </c>
      <c r="D1417" s="16" t="str">
        <f>'Fish Use'!E96</f>
        <v>Spawning</v>
      </c>
      <c r="E1417" s="16" t="str">
        <f>'Vulnerability Mapped'!C112</f>
        <v>Decreased Water Quantity</v>
      </c>
      <c r="F1417" s="18">
        <f>'Fish Use'!F96</f>
        <v>0.91010000000000002</v>
      </c>
      <c r="G1417" s="18">
        <f>Population!D11</f>
        <v>0.25</v>
      </c>
      <c r="H1417" s="19">
        <f>'Limiting Factors'!C147</f>
        <v>1</v>
      </c>
      <c r="I1417" s="18">
        <f>'Limiting Factors'!D147</f>
        <v>0.1</v>
      </c>
      <c r="J1417" s="17">
        <f>'Vulnerability Mapped'!D112</f>
        <v>9</v>
      </c>
      <c r="K1417" s="17">
        <f>'Vulnerability Mapped'!E112</f>
        <v>9</v>
      </c>
      <c r="L1417" s="18">
        <f>'Vulnerability Mapped'!H112</f>
        <v>0.485714286</v>
      </c>
      <c r="M1417" s="18">
        <f t="shared" si="44"/>
        <v>4.4204857168860003E-2</v>
      </c>
      <c r="N1417" s="18">
        <f t="shared" si="45"/>
        <v>1.1051214292215001E-2</v>
      </c>
    </row>
    <row r="1418" spans="1:14" ht="18" customHeight="1" x14ac:dyDescent="0.2">
      <c r="A1418" s="16" t="str">
        <f>'Fish Use'!A96</f>
        <v>UGR1</v>
      </c>
      <c r="B1418" s="16" t="str">
        <f>'Fish Use'!B96</f>
        <v>Upper Grande Ronde</v>
      </c>
      <c r="C1418" s="16" t="str">
        <f>'Fish Use'!D96</f>
        <v>Steelhead</v>
      </c>
      <c r="D1418" s="16" t="str">
        <f>'Fish Use'!E96</f>
        <v>Spawning</v>
      </c>
      <c r="E1418" s="16" t="str">
        <f>'Vulnerability Mapped'!C107</f>
        <v>Altered Flow Timing</v>
      </c>
      <c r="F1418" s="18">
        <f>'Fish Use'!F96</f>
        <v>0.91010000000000002</v>
      </c>
      <c r="G1418" s="18">
        <f>Population!D11</f>
        <v>0.25</v>
      </c>
      <c r="H1418" s="19">
        <f>'Limiting Factors'!C148</f>
        <v>1</v>
      </c>
      <c r="I1418" s="18">
        <f>'Limiting Factors'!D148</f>
        <v>0.1</v>
      </c>
      <c r="J1418" s="17">
        <f>'Vulnerability Mapped'!D107</f>
        <v>6</v>
      </c>
      <c r="K1418" s="17">
        <f>'Vulnerability Mapped'!E107</f>
        <v>6</v>
      </c>
      <c r="L1418" s="18">
        <f>'Vulnerability Mapped'!H107</f>
        <v>0.678571429</v>
      </c>
      <c r="M1418" s="18">
        <f t="shared" si="44"/>
        <v>6.1756785753290008E-2</v>
      </c>
      <c r="N1418" s="18">
        <f t="shared" si="45"/>
        <v>1.5439196438322502E-2</v>
      </c>
    </row>
    <row r="1419" spans="1:14" ht="18" customHeight="1" x14ac:dyDescent="0.2">
      <c r="A1419" s="16" t="str">
        <f>'Fish Use'!A96</f>
        <v>UGR1</v>
      </c>
      <c r="B1419" s="16" t="str">
        <f>'Fish Use'!B96</f>
        <v>Upper Grande Ronde</v>
      </c>
      <c r="C1419" s="16" t="str">
        <f>'Fish Use'!D96</f>
        <v>Steelhead</v>
      </c>
      <c r="D1419" s="16" t="str">
        <f>'Fish Use'!E96</f>
        <v>Spawning</v>
      </c>
      <c r="E1419" s="16" t="str">
        <f>'Vulnerability Mapped'!C111</f>
        <v>Decreased Sediment Quantity</v>
      </c>
      <c r="F1419" s="18">
        <f>'Fish Use'!F96</f>
        <v>0.91010000000000002</v>
      </c>
      <c r="G1419" s="18">
        <f>Population!D11</f>
        <v>0.25</v>
      </c>
      <c r="H1419" s="19">
        <f>'Limiting Factors'!C141</f>
        <v>1.74</v>
      </c>
      <c r="I1419" s="18">
        <f>'Limiting Factors'!D141</f>
        <v>0.26650000000000001</v>
      </c>
      <c r="J1419" s="17">
        <f>'Vulnerability Mapped'!D111</f>
        <v>4</v>
      </c>
      <c r="K1419" s="17">
        <f>'Vulnerability Mapped'!E111</f>
        <v>4</v>
      </c>
      <c r="L1419" s="18">
        <f>'Vulnerability Mapped'!H111</f>
        <v>0.80714285699999999</v>
      </c>
      <c r="M1419" s="18">
        <f t="shared" si="44"/>
        <v>0.19576576032249407</v>
      </c>
      <c r="N1419" s="18">
        <f t="shared" si="45"/>
        <v>4.8941440080623518E-2</v>
      </c>
    </row>
    <row r="1420" spans="1:14" ht="18" customHeight="1" x14ac:dyDescent="0.2">
      <c r="A1420" s="16" t="str">
        <f>'Fish Use'!A96</f>
        <v>UGR1</v>
      </c>
      <c r="B1420" s="16" t="str">
        <f>'Fish Use'!B96</f>
        <v>Upper Grande Ronde</v>
      </c>
      <c r="C1420" s="16" t="str">
        <f>'Fish Use'!D96</f>
        <v>Steelhead</v>
      </c>
      <c r="D1420" s="16" t="str">
        <f>'Fish Use'!E96</f>
        <v>Spawning</v>
      </c>
      <c r="E1420" s="16" t="str">
        <f>'Vulnerability Mapped'!C114</f>
        <v>Increased Sediment Quantity</v>
      </c>
      <c r="F1420" s="18">
        <f>'Fish Use'!F96</f>
        <v>0.91010000000000002</v>
      </c>
      <c r="G1420" s="18">
        <f>Population!D11</f>
        <v>0.25</v>
      </c>
      <c r="H1420" s="19">
        <f>'Limiting Factors'!C142</f>
        <v>1.32</v>
      </c>
      <c r="I1420" s="18">
        <f>'Limiting Factors'!D142</f>
        <v>0.17199999999999999</v>
      </c>
      <c r="J1420" s="17">
        <f>'Vulnerability Mapped'!D114</f>
        <v>10</v>
      </c>
      <c r="K1420" s="17">
        <f>'Vulnerability Mapped'!E114</f>
        <v>10</v>
      </c>
      <c r="L1420" s="18">
        <f>'Vulnerability Mapped'!H114</f>
        <v>0.42142857099999997</v>
      </c>
      <c r="M1420" s="18">
        <f t="shared" si="44"/>
        <v>6.5969248504341188E-2</v>
      </c>
      <c r="N1420" s="18">
        <f t="shared" si="45"/>
        <v>1.6492312126085297E-2</v>
      </c>
    </row>
    <row r="1421" spans="1:14" ht="18" customHeight="1" x14ac:dyDescent="0.2">
      <c r="A1421" s="16" t="str">
        <f>'Fish Use'!A96</f>
        <v>UGR1</v>
      </c>
      <c r="B1421" s="16" t="str">
        <f>'Fish Use'!B96</f>
        <v>Upper Grande Ronde</v>
      </c>
      <c r="C1421" s="16" t="str">
        <f>'Fish Use'!D96</f>
        <v>Steelhead</v>
      </c>
      <c r="D1421" s="16" t="str">
        <f>'Fish Use'!E96</f>
        <v>Spawning</v>
      </c>
      <c r="E1421" s="16" t="str">
        <f>'Vulnerability Mapped'!C119</f>
        <v>Summer Water Temperature</v>
      </c>
      <c r="F1421" s="18">
        <f>'Fish Use'!F96</f>
        <v>0.91010000000000002</v>
      </c>
      <c r="G1421" s="18">
        <f>Population!D11</f>
        <v>0.25</v>
      </c>
      <c r="H1421" s="19">
        <f>'Limiting Factors'!C149</f>
        <v>1</v>
      </c>
      <c r="I1421" s="18">
        <f>'Limiting Factors'!D149</f>
        <v>0.1</v>
      </c>
      <c r="J1421" s="17">
        <f>'Vulnerability Mapped'!D119</f>
        <v>11</v>
      </c>
      <c r="K1421" s="17">
        <f>'Vulnerability Mapped'!E119</f>
        <v>11</v>
      </c>
      <c r="L1421" s="18">
        <f>'Vulnerability Mapped'!H119</f>
        <v>0.35714285699999998</v>
      </c>
      <c r="M1421" s="18">
        <f t="shared" si="44"/>
        <v>3.2503571415570004E-2</v>
      </c>
      <c r="N1421" s="18">
        <f t="shared" si="45"/>
        <v>8.125892853892501E-3</v>
      </c>
    </row>
    <row r="1422" spans="1:14" ht="18" customHeight="1" x14ac:dyDescent="0.2">
      <c r="A1422" s="16" t="str">
        <f>'Fish Use'!A96</f>
        <v>UGR1</v>
      </c>
      <c r="B1422" s="16" t="str">
        <f>'Fish Use'!B96</f>
        <v>Upper Grande Ronde</v>
      </c>
      <c r="C1422" s="16" t="str">
        <f>'Fish Use'!D96</f>
        <v>Steelhead</v>
      </c>
      <c r="D1422" s="16" t="str">
        <f>'Fish Use'!E96</f>
        <v>Spawning</v>
      </c>
      <c r="E1422" s="16" t="str">
        <f>'Vulnerability Mapped'!C121</f>
        <v>Winter Water Temperature</v>
      </c>
      <c r="F1422" s="18">
        <f>'Fish Use'!F96</f>
        <v>0.91010000000000002</v>
      </c>
      <c r="G1422" s="18">
        <f>Population!D11</f>
        <v>0.25</v>
      </c>
      <c r="H1422" s="19">
        <f>'Limiting Factors'!C150</f>
        <v>1</v>
      </c>
      <c r="I1422" s="18">
        <f>'Limiting Factors'!D150</f>
        <v>0.1</v>
      </c>
      <c r="J1422" s="17">
        <f>'Vulnerability Mapped'!D121</f>
        <v>7</v>
      </c>
      <c r="K1422" s="17">
        <f>'Vulnerability Mapped'!E121</f>
        <v>7</v>
      </c>
      <c r="L1422" s="18">
        <f>'Vulnerability Mapped'!H121</f>
        <v>0.61428571399999998</v>
      </c>
      <c r="M1422" s="18">
        <f t="shared" si="44"/>
        <v>5.5906142831140003E-2</v>
      </c>
      <c r="N1422" s="18">
        <f t="shared" si="45"/>
        <v>1.3976535707785001E-2</v>
      </c>
    </row>
    <row r="1423" spans="1:14" ht="18" customHeight="1" x14ac:dyDescent="0.2">
      <c r="A1423" s="16" t="str">
        <f>'Fish Use'!A96</f>
        <v>UGR1</v>
      </c>
      <c r="B1423" s="16" t="str">
        <f>'Fish Use'!B96</f>
        <v>Upper Grande Ronde</v>
      </c>
      <c r="C1423" s="16" t="str">
        <f>'Fish Use'!D96</f>
        <v>Steelhead</v>
      </c>
      <c r="D1423" s="16" t="str">
        <f>'Fish Use'!E96</f>
        <v>Spawning</v>
      </c>
      <c r="E1423" s="16" t="str">
        <f>'Vulnerability Mapped'!C120</f>
        <v>Water Quality</v>
      </c>
      <c r="F1423" s="18">
        <f>'Fish Use'!F96</f>
        <v>0.91010000000000002</v>
      </c>
      <c r="G1423" s="18">
        <f>Population!D11</f>
        <v>0.25</v>
      </c>
      <c r="H1423" s="19">
        <f>'Limiting Factors'!C151</f>
        <v>1</v>
      </c>
      <c r="I1423" s="18">
        <f>'Limiting Factors'!D151</f>
        <v>0.1</v>
      </c>
      <c r="J1423" s="17">
        <f>'Vulnerability Mapped'!D120</f>
        <v>8</v>
      </c>
      <c r="K1423" s="17">
        <f>'Vulnerability Mapped'!E120</f>
        <v>8</v>
      </c>
      <c r="L1423" s="18">
        <f>'Vulnerability Mapped'!H120</f>
        <v>0.55000000000000004</v>
      </c>
      <c r="M1423" s="18">
        <f t="shared" si="44"/>
        <v>5.005550000000001E-2</v>
      </c>
      <c r="N1423" s="18">
        <f t="shared" si="45"/>
        <v>1.2513875000000002E-2</v>
      </c>
    </row>
    <row r="1424" spans="1:14" ht="18" customHeight="1" x14ac:dyDescent="0.2">
      <c r="A1424" s="16" t="str">
        <f>'Fish Use'!A96</f>
        <v>UGR1</v>
      </c>
      <c r="B1424" s="16" t="str">
        <f>'Fish Use'!B96</f>
        <v>Upper Grande Ronde</v>
      </c>
      <c r="C1424" s="16" t="str">
        <f>'Fish Use'!D96</f>
        <v>Steelhead</v>
      </c>
      <c r="D1424" s="16" t="str">
        <f>'Fish Use'!E96</f>
        <v>Spawning</v>
      </c>
      <c r="E1424" s="16" t="str">
        <f>'Vulnerability Mapped'!C116</f>
        <v>Predation</v>
      </c>
      <c r="F1424" s="18">
        <f>'Fish Use'!F96</f>
        <v>0.91010000000000002</v>
      </c>
      <c r="G1424" s="18">
        <f>Population!D11</f>
        <v>0.25</v>
      </c>
      <c r="H1424" s="19">
        <f>'Limiting Factors'!C144</f>
        <v>2.88</v>
      </c>
      <c r="I1424" s="18">
        <f>'Limiting Factors'!D144</f>
        <v>0.52300000000000002</v>
      </c>
      <c r="J1424" s="17">
        <f>'Vulnerability Mapped'!D116</f>
        <v>12</v>
      </c>
      <c r="K1424" s="17">
        <f>'Vulnerability Mapped'!E116</f>
        <v>12</v>
      </c>
      <c r="L1424" s="18">
        <f>'Vulnerability Mapped'!H116</f>
        <v>0.29285714299999999</v>
      </c>
      <c r="M1424" s="18">
        <f t="shared" si="44"/>
        <v>0.1393948164965689</v>
      </c>
      <c r="N1424" s="18">
        <f t="shared" si="45"/>
        <v>3.4848704124142225E-2</v>
      </c>
    </row>
    <row r="1425" spans="1:14" ht="18" customHeight="1" x14ac:dyDescent="0.2">
      <c r="A1425" s="16" t="str">
        <f>'Fish Use'!A96</f>
        <v>UGR1</v>
      </c>
      <c r="B1425" s="16" t="str">
        <f>'Fish Use'!B96</f>
        <v>Upper Grande Ronde</v>
      </c>
      <c r="C1425" s="16" t="str">
        <f>'Fish Use'!D96</f>
        <v>Steelhead</v>
      </c>
      <c r="D1425" s="16" t="str">
        <f>'Fish Use'!E96</f>
        <v>Spawning</v>
      </c>
      <c r="E1425" s="16" t="str">
        <f>'Vulnerability Mapped'!C108</f>
        <v>Altered Primary Productivity</v>
      </c>
      <c r="F1425" s="18">
        <f>'Fish Use'!F96</f>
        <v>0.91010000000000002</v>
      </c>
      <c r="G1425" s="18">
        <f>Population!D11</f>
        <v>0.25</v>
      </c>
      <c r="H1425" s="19">
        <f>'Limiting Factors'!C145</f>
        <v>1</v>
      </c>
      <c r="I1425" s="18">
        <f>'Limiting Factors'!D145</f>
        <v>0.1</v>
      </c>
      <c r="J1425" s="17">
        <f>'Vulnerability Mapped'!D108</f>
        <v>13</v>
      </c>
      <c r="K1425" s="17">
        <f>'Vulnerability Mapped'!E108</f>
        <v>13</v>
      </c>
      <c r="L1425" s="18">
        <f>'Vulnerability Mapped'!H108</f>
        <v>0.22857142899999999</v>
      </c>
      <c r="M1425" s="18">
        <f t="shared" si="44"/>
        <v>2.080228575329E-2</v>
      </c>
      <c r="N1425" s="18">
        <f t="shared" si="45"/>
        <v>5.2005714383225E-3</v>
      </c>
    </row>
    <row r="1426" spans="1:14" ht="18" customHeight="1" x14ac:dyDescent="0.2">
      <c r="A1426" s="16" t="str">
        <f>'Fish Use'!A96</f>
        <v>UGR1</v>
      </c>
      <c r="B1426" s="16" t="str">
        <f>'Fish Use'!B96</f>
        <v>Upper Grande Ronde</v>
      </c>
      <c r="C1426" s="16" t="str">
        <f>'Fish Use'!D96</f>
        <v>Steelhead</v>
      </c>
      <c r="D1426" s="16" t="str">
        <f>'Fish Use'!E96</f>
        <v>Spawning</v>
      </c>
      <c r="E1426" s="16" t="str">
        <f>'Vulnerability Mapped'!C115</f>
        <v>Non-Native Species Interactions and Competition</v>
      </c>
      <c r="F1426" s="18">
        <f>'Fish Use'!F96</f>
        <v>0.91010000000000002</v>
      </c>
      <c r="G1426" s="18">
        <f>Population!D11</f>
        <v>0.25</v>
      </c>
      <c r="H1426" s="19">
        <f>'Limiting Factors'!C146</f>
        <v>1.59</v>
      </c>
      <c r="I1426" s="18">
        <f>'Limiting Factors'!D146</f>
        <v>0.23275000000000001</v>
      </c>
      <c r="J1426" s="17">
        <f>'Vulnerability Mapped'!D115</f>
        <v>14</v>
      </c>
      <c r="K1426" s="17">
        <f>'Vulnerability Mapped'!E115</f>
        <v>14</v>
      </c>
      <c r="L1426" s="18">
        <f>'Vulnerability Mapped'!H115</f>
        <v>0.164285714</v>
      </c>
      <c r="M1426" s="18">
        <f t="shared" si="44"/>
        <v>3.4799948689478354E-2</v>
      </c>
      <c r="N1426" s="18">
        <f t="shared" si="45"/>
        <v>8.6999871723695884E-3</v>
      </c>
    </row>
    <row r="1427" spans="1:14" ht="18" customHeight="1" x14ac:dyDescent="0.2">
      <c r="A1427" s="16" t="str">
        <f>'Fish Use'!A97</f>
        <v>UGR1</v>
      </c>
      <c r="B1427" s="16" t="str">
        <f>'Fish Use'!B97</f>
        <v>Upper Grande Ronde</v>
      </c>
      <c r="C1427" s="16" t="str">
        <f>'Fish Use'!D97</f>
        <v>Steelhead</v>
      </c>
      <c r="D1427" s="16" t="str">
        <f>'Fish Use'!E97</f>
        <v>Winter Rearing</v>
      </c>
      <c r="E1427" s="16" t="str">
        <f>'Vulnerability Mapped'!C139</f>
        <v>Anthropogenic Barriers</v>
      </c>
      <c r="F1427" s="18">
        <f>'Fish Use'!F97</f>
        <v>0.91010000000000002</v>
      </c>
      <c r="G1427" s="18">
        <f>Population!D15</f>
        <v>0.25</v>
      </c>
      <c r="H1427" s="19">
        <f>'Limiting Factors'!C143</f>
        <v>2.29</v>
      </c>
      <c r="I1427" s="18">
        <f>'Limiting Factors'!D143</f>
        <v>0.39024999999999999</v>
      </c>
      <c r="J1427" s="17">
        <f>'Vulnerability Mapped'!D139</f>
        <v>14</v>
      </c>
      <c r="K1427" s="17">
        <f>'Vulnerability Mapped'!E139</f>
        <v>14</v>
      </c>
      <c r="L1427" s="18">
        <f>'Vulnerability Mapped'!H139</f>
        <v>0.164285714</v>
      </c>
      <c r="M1427" s="18">
        <f t="shared" si="44"/>
        <v>5.8348786148523853E-2</v>
      </c>
      <c r="N1427" s="18">
        <f t="shared" si="45"/>
        <v>1.4587196537130963E-2</v>
      </c>
    </row>
    <row r="1428" spans="1:14" ht="18" customHeight="1" x14ac:dyDescent="0.2">
      <c r="A1428" s="16" t="str">
        <f>'Fish Use'!A97</f>
        <v>UGR1</v>
      </c>
      <c r="B1428" s="16" t="str">
        <f>'Fish Use'!B97</f>
        <v>Upper Grande Ronde</v>
      </c>
      <c r="C1428" s="16" t="str">
        <f>'Fish Use'!D97</f>
        <v>Steelhead</v>
      </c>
      <c r="D1428" s="16" t="str">
        <f>'Fish Use'!E97</f>
        <v>Winter Rearing</v>
      </c>
      <c r="E1428" s="16" t="str">
        <f>'Vulnerability Mapped'!C147</f>
        <v>Riparian Condition</v>
      </c>
      <c r="F1428" s="18">
        <f>'Fish Use'!F97</f>
        <v>0.91010000000000002</v>
      </c>
      <c r="G1428" s="18">
        <f>Population!D15</f>
        <v>0.25</v>
      </c>
      <c r="H1428" s="19">
        <f>'Limiting Factors'!C137</f>
        <v>1.32</v>
      </c>
      <c r="I1428" s="18">
        <f>'Limiting Factors'!D137</f>
        <v>0.17199999999999999</v>
      </c>
      <c r="J1428" s="17">
        <f>'Vulnerability Mapped'!D147</f>
        <v>5</v>
      </c>
      <c r="K1428" s="17">
        <f>'Vulnerability Mapped'!E147</f>
        <v>5</v>
      </c>
      <c r="L1428" s="18">
        <f>'Vulnerability Mapped'!H147</f>
        <v>0.74285714300000005</v>
      </c>
      <c r="M1428" s="18">
        <f t="shared" si="44"/>
        <v>0.11628477716521959</v>
      </c>
      <c r="N1428" s="18">
        <f t="shared" si="45"/>
        <v>2.9071194291304898E-2</v>
      </c>
    </row>
    <row r="1429" spans="1:14" ht="18" customHeight="1" x14ac:dyDescent="0.2">
      <c r="A1429" s="16" t="str">
        <f>'Fish Use'!A97</f>
        <v>UGR1</v>
      </c>
      <c r="B1429" s="16" t="str">
        <f>'Fish Use'!B97</f>
        <v>Upper Grande Ronde</v>
      </c>
      <c r="C1429" s="16" t="str">
        <f>'Fish Use'!D97</f>
        <v>Steelhead</v>
      </c>
      <c r="D1429" s="16" t="str">
        <f>'Fish Use'!E97</f>
        <v>Winter Rearing</v>
      </c>
      <c r="E1429" s="16" t="str">
        <f>'Vulnerability Mapped'!C143</f>
        <v>Floodplain Condition</v>
      </c>
      <c r="F1429" s="18">
        <f>'Fish Use'!F97</f>
        <v>0.91010000000000002</v>
      </c>
      <c r="G1429" s="18">
        <f>Population!D15</f>
        <v>0.25</v>
      </c>
      <c r="H1429" s="19">
        <f>'Limiting Factors'!C138</f>
        <v>1.74</v>
      </c>
      <c r="I1429" s="18">
        <f>'Limiting Factors'!D138</f>
        <v>0.26650000000000001</v>
      </c>
      <c r="J1429" s="17">
        <f>'Vulnerability Mapped'!D143</f>
        <v>4</v>
      </c>
      <c r="K1429" s="17">
        <f>'Vulnerability Mapped'!E143</f>
        <v>4</v>
      </c>
      <c r="L1429" s="18">
        <f>'Vulnerability Mapped'!H143</f>
        <v>0.80714285699999999</v>
      </c>
      <c r="M1429" s="18">
        <f t="shared" si="44"/>
        <v>0.19576576032249407</v>
      </c>
      <c r="N1429" s="18">
        <f t="shared" si="45"/>
        <v>4.8941440080623518E-2</v>
      </c>
    </row>
    <row r="1430" spans="1:14" ht="18" customHeight="1" x14ac:dyDescent="0.2">
      <c r="A1430" s="16" t="str">
        <f>'Fish Use'!A97</f>
        <v>UGR1</v>
      </c>
      <c r="B1430" s="16" t="str">
        <f>'Fish Use'!B97</f>
        <v>Upper Grande Ronde</v>
      </c>
      <c r="C1430" s="16" t="str">
        <f>'Fish Use'!D97</f>
        <v>Steelhead</v>
      </c>
      <c r="D1430" s="16" t="str">
        <f>'Fish Use'!E97</f>
        <v>Winter Rearing</v>
      </c>
      <c r="E1430" s="16" t="str">
        <f>'Vulnerability Mapped'!C148</f>
        <v>Side Channel and Wetland Habitat</v>
      </c>
      <c r="F1430" s="18">
        <f>'Fish Use'!F97</f>
        <v>0.91010000000000002</v>
      </c>
      <c r="G1430" s="18">
        <f>Population!D15</f>
        <v>0.25</v>
      </c>
      <c r="H1430" s="19">
        <f>'Limiting Factors'!C139</f>
        <v>1.74</v>
      </c>
      <c r="I1430" s="18">
        <f>'Limiting Factors'!D139</f>
        <v>0.26650000000000001</v>
      </c>
      <c r="J1430" s="17">
        <f>'Vulnerability Mapped'!D148</f>
        <v>3</v>
      </c>
      <c r="K1430" s="17">
        <f>'Vulnerability Mapped'!E148</f>
        <v>3</v>
      </c>
      <c r="L1430" s="18">
        <f>'Vulnerability Mapped'!H148</f>
        <v>0.87142857100000004</v>
      </c>
      <c r="M1430" s="18">
        <f t="shared" si="44"/>
        <v>0.21135772346748219</v>
      </c>
      <c r="N1430" s="18">
        <f t="shared" si="45"/>
        <v>5.2839430866870547E-2</v>
      </c>
    </row>
    <row r="1431" spans="1:14" ht="18" customHeight="1" x14ac:dyDescent="0.2">
      <c r="A1431" s="16" t="str">
        <f>'Fish Use'!A97</f>
        <v>UGR1</v>
      </c>
      <c r="B1431" s="16" t="str">
        <f>'Fish Use'!B97</f>
        <v>Upper Grande Ronde</v>
      </c>
      <c r="C1431" s="16" t="str">
        <f>'Fish Use'!D97</f>
        <v>Steelhead</v>
      </c>
      <c r="D1431" s="16" t="str">
        <f>'Fish Use'!E97</f>
        <v>Winter Rearing</v>
      </c>
      <c r="E1431" s="16" t="str">
        <f>'Vulnerability Mapped'!C140</f>
        <v>Channel and Habitat Structure</v>
      </c>
      <c r="F1431" s="18">
        <f>'Fish Use'!F97</f>
        <v>0.91010000000000002</v>
      </c>
      <c r="G1431" s="18">
        <f>Population!D15</f>
        <v>0.25</v>
      </c>
      <c r="H1431" s="19">
        <f>'Limiting Factors'!C140</f>
        <v>1.32</v>
      </c>
      <c r="I1431" s="18">
        <f>'Limiting Factors'!D140</f>
        <v>0.17199999999999999</v>
      </c>
      <c r="J1431" s="17">
        <f>'Vulnerability Mapped'!D140</f>
        <v>2</v>
      </c>
      <c r="K1431" s="17">
        <f>'Vulnerability Mapped'!E140</f>
        <v>2</v>
      </c>
      <c r="L1431" s="18">
        <f>'Vulnerability Mapped'!H140</f>
        <v>0.93571428599999995</v>
      </c>
      <c r="M1431" s="18">
        <f t="shared" si="44"/>
        <v>0.14647409433043918</v>
      </c>
      <c r="N1431" s="18">
        <f t="shared" si="45"/>
        <v>3.6618523582609794E-2</v>
      </c>
    </row>
    <row r="1432" spans="1:14" ht="18" customHeight="1" x14ac:dyDescent="0.2">
      <c r="A1432" s="16" t="str">
        <f>'Fish Use'!A97</f>
        <v>UGR1</v>
      </c>
      <c r="B1432" s="16" t="str">
        <f>'Fish Use'!B97</f>
        <v>Upper Grande Ronde</v>
      </c>
      <c r="C1432" s="16" t="str">
        <f>'Fish Use'!D97</f>
        <v>Steelhead</v>
      </c>
      <c r="D1432" s="16" t="str">
        <f>'Fish Use'!E97</f>
        <v>Winter Rearing</v>
      </c>
      <c r="E1432" s="16" t="str">
        <f>'Vulnerability Mapped'!C142</f>
        <v>Decreased Water Quantity</v>
      </c>
      <c r="F1432" s="18">
        <f>'Fish Use'!F97</f>
        <v>0.91010000000000002</v>
      </c>
      <c r="G1432" s="18">
        <f>Population!D15</f>
        <v>0.25</v>
      </c>
      <c r="H1432" s="19">
        <f>'Limiting Factors'!C147</f>
        <v>1</v>
      </c>
      <c r="I1432" s="18">
        <f>'Limiting Factors'!D147</f>
        <v>0.1</v>
      </c>
      <c r="J1432" s="17">
        <f>'Vulnerability Mapped'!D142</f>
        <v>7</v>
      </c>
      <c r="K1432" s="17">
        <f>'Vulnerability Mapped'!E142</f>
        <v>7</v>
      </c>
      <c r="L1432" s="18">
        <f>'Vulnerability Mapped'!H142</f>
        <v>0.61428571399999998</v>
      </c>
      <c r="M1432" s="18">
        <f t="shared" si="44"/>
        <v>5.5906142831140003E-2</v>
      </c>
      <c r="N1432" s="18">
        <f t="shared" si="45"/>
        <v>1.3976535707785001E-2</v>
      </c>
    </row>
    <row r="1433" spans="1:14" ht="18" customHeight="1" x14ac:dyDescent="0.2">
      <c r="A1433" s="16" t="str">
        <f>'Fish Use'!A97</f>
        <v>UGR1</v>
      </c>
      <c r="B1433" s="16" t="str">
        <f>'Fish Use'!B97</f>
        <v>Upper Grande Ronde</v>
      </c>
      <c r="C1433" s="16" t="str">
        <f>'Fish Use'!D97</f>
        <v>Steelhead</v>
      </c>
      <c r="D1433" s="16" t="str">
        <f>'Fish Use'!E97</f>
        <v>Winter Rearing</v>
      </c>
      <c r="E1433" s="16" t="str">
        <f>'Vulnerability Mapped'!C137</f>
        <v>Altered Flow Timing</v>
      </c>
      <c r="F1433" s="18">
        <f>'Fish Use'!F97</f>
        <v>0.91010000000000002</v>
      </c>
      <c r="G1433" s="18">
        <f>Population!D15</f>
        <v>0.25</v>
      </c>
      <c r="H1433" s="19">
        <f>'Limiting Factors'!C148</f>
        <v>1</v>
      </c>
      <c r="I1433" s="18">
        <f>'Limiting Factors'!D148</f>
        <v>0.1</v>
      </c>
      <c r="J1433" s="17">
        <f>'Vulnerability Mapped'!D137</f>
        <v>10</v>
      </c>
      <c r="K1433" s="17">
        <f>'Vulnerability Mapped'!E137</f>
        <v>10</v>
      </c>
      <c r="L1433" s="18">
        <f>'Vulnerability Mapped'!H137</f>
        <v>0.42142857099999997</v>
      </c>
      <c r="M1433" s="18">
        <f t="shared" si="44"/>
        <v>3.8354214246710004E-2</v>
      </c>
      <c r="N1433" s="18">
        <f t="shared" si="45"/>
        <v>9.588553561677501E-3</v>
      </c>
    </row>
    <row r="1434" spans="1:14" ht="18" customHeight="1" x14ac:dyDescent="0.2">
      <c r="A1434" s="16" t="str">
        <f>'Fish Use'!A97</f>
        <v>UGR1</v>
      </c>
      <c r="B1434" s="16" t="str">
        <f>'Fish Use'!B97</f>
        <v>Upper Grande Ronde</v>
      </c>
      <c r="C1434" s="16" t="str">
        <f>'Fish Use'!D97</f>
        <v>Steelhead</v>
      </c>
      <c r="D1434" s="16" t="str">
        <f>'Fish Use'!E97</f>
        <v>Winter Rearing</v>
      </c>
      <c r="E1434" s="16" t="str">
        <f>'Vulnerability Mapped'!C141</f>
        <v>Decreased Sediment Quantity</v>
      </c>
      <c r="F1434" s="18">
        <f>'Fish Use'!F97</f>
        <v>0.91010000000000002</v>
      </c>
      <c r="G1434" s="18">
        <f>Population!D15</f>
        <v>0.25</v>
      </c>
      <c r="H1434" s="19">
        <f>'Limiting Factors'!C141</f>
        <v>1.74</v>
      </c>
      <c r="I1434" s="18">
        <f>'Limiting Factors'!D141</f>
        <v>0.26650000000000001</v>
      </c>
      <c r="J1434" s="17">
        <f>'Vulnerability Mapped'!D141</f>
        <v>12</v>
      </c>
      <c r="K1434" s="17">
        <f>'Vulnerability Mapped'!E141</f>
        <v>12</v>
      </c>
      <c r="L1434" s="18">
        <f>'Vulnerability Mapped'!H141</f>
        <v>0.29285714299999999</v>
      </c>
      <c r="M1434" s="18">
        <f t="shared" si="44"/>
        <v>7.1030054677505949E-2</v>
      </c>
      <c r="N1434" s="18">
        <f t="shared" si="45"/>
        <v>1.7757513669376487E-2</v>
      </c>
    </row>
    <row r="1435" spans="1:14" ht="18" customHeight="1" x14ac:dyDescent="0.2">
      <c r="A1435" s="16" t="str">
        <f>'Fish Use'!A97</f>
        <v>UGR1</v>
      </c>
      <c r="B1435" s="16" t="str">
        <f>'Fish Use'!B97</f>
        <v>Upper Grande Ronde</v>
      </c>
      <c r="C1435" s="16" t="str">
        <f>'Fish Use'!D97</f>
        <v>Steelhead</v>
      </c>
      <c r="D1435" s="16" t="str">
        <f>'Fish Use'!E97</f>
        <v>Winter Rearing</v>
      </c>
      <c r="E1435" s="16" t="str">
        <f>'Vulnerability Mapped'!C144</f>
        <v>Increased Sediment Quantity</v>
      </c>
      <c r="F1435" s="18">
        <f>'Fish Use'!F97</f>
        <v>0.91010000000000002</v>
      </c>
      <c r="G1435" s="18">
        <f>Population!D15</f>
        <v>0.25</v>
      </c>
      <c r="H1435" s="19">
        <f>'Limiting Factors'!C142</f>
        <v>1.32</v>
      </c>
      <c r="I1435" s="18">
        <f>'Limiting Factors'!D142</f>
        <v>0.17199999999999999</v>
      </c>
      <c r="J1435" s="17">
        <f>'Vulnerability Mapped'!D144</f>
        <v>13</v>
      </c>
      <c r="K1435" s="17">
        <f>'Vulnerability Mapped'!E144</f>
        <v>13</v>
      </c>
      <c r="L1435" s="18">
        <f>'Vulnerability Mapped'!H144</f>
        <v>0.22857142899999999</v>
      </c>
      <c r="M1435" s="18">
        <f t="shared" si="44"/>
        <v>3.5779931495658793E-2</v>
      </c>
      <c r="N1435" s="18">
        <f t="shared" si="45"/>
        <v>8.9449828739146982E-3</v>
      </c>
    </row>
    <row r="1436" spans="1:14" ht="18" customHeight="1" x14ac:dyDescent="0.2">
      <c r="A1436" s="16" t="str">
        <f>'Fish Use'!A97</f>
        <v>UGR1</v>
      </c>
      <c r="B1436" s="16" t="str">
        <f>'Fish Use'!B97</f>
        <v>Upper Grande Ronde</v>
      </c>
      <c r="C1436" s="16" t="str">
        <f>'Fish Use'!D97</f>
        <v>Steelhead</v>
      </c>
      <c r="D1436" s="16" t="str">
        <f>'Fish Use'!E97</f>
        <v>Winter Rearing</v>
      </c>
      <c r="E1436" s="16" t="str">
        <f>'Vulnerability Mapped'!C149</f>
        <v>Summer Water Temperature</v>
      </c>
      <c r="F1436" s="18">
        <f>'Fish Use'!F97</f>
        <v>0.91010000000000002</v>
      </c>
      <c r="G1436" s="18">
        <f>Population!D15</f>
        <v>0.25</v>
      </c>
      <c r="H1436" s="19">
        <f>'Limiting Factors'!C149</f>
        <v>1</v>
      </c>
      <c r="I1436" s="18">
        <f>'Limiting Factors'!D149</f>
        <v>0.1</v>
      </c>
      <c r="J1436" s="17">
        <f>'Vulnerability Mapped'!D149</f>
        <v>15</v>
      </c>
      <c r="K1436" s="17">
        <f>'Vulnerability Mapped'!E149</f>
        <v>15</v>
      </c>
      <c r="L1436" s="18">
        <f>'Vulnerability Mapped'!H149</f>
        <v>0.1</v>
      </c>
      <c r="M1436" s="18">
        <f t="shared" si="44"/>
        <v>9.1010000000000014E-3</v>
      </c>
      <c r="N1436" s="18">
        <f t="shared" si="45"/>
        <v>2.2752500000000004E-3</v>
      </c>
    </row>
    <row r="1437" spans="1:14" ht="18" customHeight="1" x14ac:dyDescent="0.2">
      <c r="A1437" s="16" t="str">
        <f>'Fish Use'!A97</f>
        <v>UGR1</v>
      </c>
      <c r="B1437" s="16" t="str">
        <f>'Fish Use'!B97</f>
        <v>Upper Grande Ronde</v>
      </c>
      <c r="C1437" s="16" t="str">
        <f>'Fish Use'!D97</f>
        <v>Steelhead</v>
      </c>
      <c r="D1437" s="16" t="str">
        <f>'Fish Use'!E97</f>
        <v>Winter Rearing</v>
      </c>
      <c r="E1437" s="16" t="str">
        <f>'Vulnerability Mapped'!C151</f>
        <v>Winter Water Temperature</v>
      </c>
      <c r="F1437" s="18">
        <f>'Fish Use'!F97</f>
        <v>0.91010000000000002</v>
      </c>
      <c r="G1437" s="18">
        <f>Population!D15</f>
        <v>0.25</v>
      </c>
      <c r="H1437" s="19">
        <f>'Limiting Factors'!C150</f>
        <v>1</v>
      </c>
      <c r="I1437" s="18">
        <f>'Limiting Factors'!D150</f>
        <v>0.1</v>
      </c>
      <c r="J1437" s="17">
        <f>'Vulnerability Mapped'!D151</f>
        <v>1</v>
      </c>
      <c r="K1437" s="17">
        <f>'Vulnerability Mapped'!E151</f>
        <v>1</v>
      </c>
      <c r="L1437" s="18">
        <f>'Vulnerability Mapped'!H151</f>
        <v>1</v>
      </c>
      <c r="M1437" s="18">
        <f t="shared" si="44"/>
        <v>9.1010000000000008E-2</v>
      </c>
      <c r="N1437" s="18">
        <f t="shared" si="45"/>
        <v>2.2752500000000002E-2</v>
      </c>
    </row>
    <row r="1438" spans="1:14" ht="18" customHeight="1" x14ac:dyDescent="0.2">
      <c r="A1438" s="16" t="str">
        <f>'Fish Use'!A97</f>
        <v>UGR1</v>
      </c>
      <c r="B1438" s="16" t="str">
        <f>'Fish Use'!B97</f>
        <v>Upper Grande Ronde</v>
      </c>
      <c r="C1438" s="16" t="str">
        <f>'Fish Use'!D97</f>
        <v>Steelhead</v>
      </c>
      <c r="D1438" s="16" t="str">
        <f>'Fish Use'!E97</f>
        <v>Winter Rearing</v>
      </c>
      <c r="E1438" s="16" t="str">
        <f>'Vulnerability Mapped'!C150</f>
        <v>Water Quality</v>
      </c>
      <c r="F1438" s="18">
        <f>'Fish Use'!F97</f>
        <v>0.91010000000000002</v>
      </c>
      <c r="G1438" s="18">
        <f>Population!D15</f>
        <v>0.25</v>
      </c>
      <c r="H1438" s="19">
        <f>'Limiting Factors'!C151</f>
        <v>1</v>
      </c>
      <c r="I1438" s="18">
        <f>'Limiting Factors'!D151</f>
        <v>0.1</v>
      </c>
      <c r="J1438" s="17">
        <f>'Vulnerability Mapped'!D150</f>
        <v>6</v>
      </c>
      <c r="K1438" s="17">
        <f>'Vulnerability Mapped'!E150</f>
        <v>6</v>
      </c>
      <c r="L1438" s="18">
        <f>'Vulnerability Mapped'!H150</f>
        <v>0.678571429</v>
      </c>
      <c r="M1438" s="18">
        <f t="shared" si="44"/>
        <v>6.1756785753290008E-2</v>
      </c>
      <c r="N1438" s="18">
        <f t="shared" si="45"/>
        <v>1.5439196438322502E-2</v>
      </c>
    </row>
    <row r="1439" spans="1:14" ht="18" customHeight="1" x14ac:dyDescent="0.2">
      <c r="A1439" s="16" t="str">
        <f>'Fish Use'!A97</f>
        <v>UGR1</v>
      </c>
      <c r="B1439" s="16" t="str">
        <f>'Fish Use'!B97</f>
        <v>Upper Grande Ronde</v>
      </c>
      <c r="C1439" s="16" t="str">
        <f>'Fish Use'!D97</f>
        <v>Steelhead</v>
      </c>
      <c r="D1439" s="16" t="str">
        <f>'Fish Use'!E97</f>
        <v>Winter Rearing</v>
      </c>
      <c r="E1439" s="16" t="str">
        <f>'Vulnerability Mapped'!C146</f>
        <v>Predation</v>
      </c>
      <c r="F1439" s="18">
        <f>'Fish Use'!F97</f>
        <v>0.91010000000000002</v>
      </c>
      <c r="G1439" s="18">
        <f>Population!D15</f>
        <v>0.25</v>
      </c>
      <c r="H1439" s="19">
        <f>'Limiting Factors'!C144</f>
        <v>2.88</v>
      </c>
      <c r="I1439" s="18">
        <f>'Limiting Factors'!D144</f>
        <v>0.52300000000000002</v>
      </c>
      <c r="J1439" s="17">
        <f>'Vulnerability Mapped'!D146</f>
        <v>9</v>
      </c>
      <c r="K1439" s="17">
        <f>'Vulnerability Mapped'!E146</f>
        <v>9</v>
      </c>
      <c r="L1439" s="18">
        <f>'Vulnerability Mapped'!H146</f>
        <v>0.485714286</v>
      </c>
      <c r="M1439" s="18">
        <f t="shared" si="44"/>
        <v>0.23119140299313781</v>
      </c>
      <c r="N1439" s="18">
        <f t="shared" si="45"/>
        <v>5.7797850748284453E-2</v>
      </c>
    </row>
    <row r="1440" spans="1:14" ht="18" customHeight="1" x14ac:dyDescent="0.2">
      <c r="A1440" s="16" t="str">
        <f>'Fish Use'!A97</f>
        <v>UGR1</v>
      </c>
      <c r="B1440" s="16" t="str">
        <f>'Fish Use'!B97</f>
        <v>Upper Grande Ronde</v>
      </c>
      <c r="C1440" s="16" t="str">
        <f>'Fish Use'!D97</f>
        <v>Steelhead</v>
      </c>
      <c r="D1440" s="16" t="str">
        <f>'Fish Use'!E97</f>
        <v>Winter Rearing</v>
      </c>
      <c r="E1440" s="16" t="str">
        <f>'Vulnerability Mapped'!C138</f>
        <v>Altered Primary Productivity</v>
      </c>
      <c r="F1440" s="18">
        <f>'Fish Use'!F97</f>
        <v>0.91010000000000002</v>
      </c>
      <c r="G1440" s="18">
        <f>Population!D15</f>
        <v>0.25</v>
      </c>
      <c r="H1440" s="19">
        <f>'Limiting Factors'!C145</f>
        <v>1</v>
      </c>
      <c r="I1440" s="18">
        <f>'Limiting Factors'!D145</f>
        <v>0.1</v>
      </c>
      <c r="J1440" s="17">
        <f>'Vulnerability Mapped'!D138</f>
        <v>8</v>
      </c>
      <c r="K1440" s="17">
        <f>'Vulnerability Mapped'!E138</f>
        <v>8</v>
      </c>
      <c r="L1440" s="18">
        <f>'Vulnerability Mapped'!H138</f>
        <v>0.55000000000000004</v>
      </c>
      <c r="M1440" s="18">
        <f t="shared" si="44"/>
        <v>5.005550000000001E-2</v>
      </c>
      <c r="N1440" s="18">
        <f t="shared" si="45"/>
        <v>1.2513875000000002E-2</v>
      </c>
    </row>
    <row r="1441" spans="1:14" ht="18" customHeight="1" x14ac:dyDescent="0.2">
      <c r="A1441" s="16" t="str">
        <f>'Fish Use'!A97</f>
        <v>UGR1</v>
      </c>
      <c r="B1441" s="16" t="str">
        <f>'Fish Use'!B97</f>
        <v>Upper Grande Ronde</v>
      </c>
      <c r="C1441" s="16" t="str">
        <f>'Fish Use'!D97</f>
        <v>Steelhead</v>
      </c>
      <c r="D1441" s="16" t="str">
        <f>'Fish Use'!E97</f>
        <v>Winter Rearing</v>
      </c>
      <c r="E1441" s="16" t="str">
        <f>'Vulnerability Mapped'!C145</f>
        <v>Non-Native Species Interactions and Competition</v>
      </c>
      <c r="F1441" s="18">
        <f>'Fish Use'!F97</f>
        <v>0.91010000000000002</v>
      </c>
      <c r="G1441" s="18">
        <f>Population!D15</f>
        <v>0.25</v>
      </c>
      <c r="H1441" s="19">
        <f>'Limiting Factors'!C146</f>
        <v>1.59</v>
      </c>
      <c r="I1441" s="18">
        <f>'Limiting Factors'!D146</f>
        <v>0.23275000000000001</v>
      </c>
      <c r="J1441" s="17">
        <f>'Vulnerability Mapped'!D145</f>
        <v>11</v>
      </c>
      <c r="K1441" s="17">
        <f>'Vulnerability Mapped'!E145</f>
        <v>11</v>
      </c>
      <c r="L1441" s="18">
        <f>'Vulnerability Mapped'!H145</f>
        <v>0.35714285699999998</v>
      </c>
      <c r="M1441" s="18">
        <f t="shared" si="44"/>
        <v>7.5652062469739184E-2</v>
      </c>
      <c r="N1441" s="18">
        <f t="shared" si="45"/>
        <v>1.8913015617434796E-2</v>
      </c>
    </row>
    <row r="1442" spans="1:14" ht="18" customHeight="1" x14ac:dyDescent="0.2">
      <c r="A1442" s="16" t="str">
        <f>'Fish Use'!A98</f>
        <v>UGR1</v>
      </c>
      <c r="B1442" s="16" t="str">
        <f>'Fish Use'!B98</f>
        <v>Upper Grande Ronde</v>
      </c>
      <c r="C1442" s="16" t="str">
        <f>'Fish Use'!D98</f>
        <v>Steelhead</v>
      </c>
      <c r="D1442" s="16" t="str">
        <f>'Fish Use'!E98</f>
        <v>Summer Rearing</v>
      </c>
      <c r="E1442" s="16" t="str">
        <f>'Vulnerability Mapped'!C124</f>
        <v>Anthropogenic Barriers</v>
      </c>
      <c r="F1442" s="18">
        <f>'Fish Use'!F98</f>
        <v>0.91010000000000002</v>
      </c>
      <c r="G1442" s="18">
        <f>Population!D13</f>
        <v>0.25</v>
      </c>
      <c r="H1442" s="19">
        <f>'Limiting Factors'!C143</f>
        <v>2.29</v>
      </c>
      <c r="I1442" s="18">
        <f>'Limiting Factors'!D143</f>
        <v>0.39024999999999999</v>
      </c>
      <c r="J1442" s="17">
        <f>'Vulnerability Mapped'!D124</f>
        <v>2</v>
      </c>
      <c r="K1442" s="17">
        <f>'Vulnerability Mapped'!E124</f>
        <v>2</v>
      </c>
      <c r="L1442" s="18">
        <f>'Vulnerability Mapped'!H124</f>
        <v>0.93571428599999995</v>
      </c>
      <c r="M1442" s="18">
        <f t="shared" si="44"/>
        <v>0.33233439135147613</v>
      </c>
      <c r="N1442" s="18">
        <f t="shared" si="45"/>
        <v>8.3083597837869033E-2</v>
      </c>
    </row>
    <row r="1443" spans="1:14" ht="18" customHeight="1" x14ac:dyDescent="0.2">
      <c r="A1443" s="16" t="str">
        <f>'Fish Use'!A98</f>
        <v>UGR1</v>
      </c>
      <c r="B1443" s="16" t="str">
        <f>'Fish Use'!B98</f>
        <v>Upper Grande Ronde</v>
      </c>
      <c r="C1443" s="16" t="str">
        <f>'Fish Use'!D98</f>
        <v>Steelhead</v>
      </c>
      <c r="D1443" s="16" t="str">
        <f>'Fish Use'!E98</f>
        <v>Summer Rearing</v>
      </c>
      <c r="E1443" s="16" t="str">
        <f>'Vulnerability Mapped'!C132</f>
        <v>Riparian Condition</v>
      </c>
      <c r="F1443" s="18">
        <f>'Fish Use'!F98</f>
        <v>0.91010000000000002</v>
      </c>
      <c r="G1443" s="18">
        <f>Population!D13</f>
        <v>0.25</v>
      </c>
      <c r="H1443" s="19">
        <f>'Limiting Factors'!C137</f>
        <v>1.32</v>
      </c>
      <c r="I1443" s="18">
        <f>'Limiting Factors'!D137</f>
        <v>0.17199999999999999</v>
      </c>
      <c r="J1443" s="17">
        <f>'Vulnerability Mapped'!D132</f>
        <v>10</v>
      </c>
      <c r="K1443" s="17">
        <f>'Vulnerability Mapped'!E132</f>
        <v>10</v>
      </c>
      <c r="L1443" s="18">
        <f>'Vulnerability Mapped'!H132</f>
        <v>0.42142857099999997</v>
      </c>
      <c r="M1443" s="18">
        <f t="shared" si="44"/>
        <v>6.5969248504341188E-2</v>
      </c>
      <c r="N1443" s="18">
        <f t="shared" si="45"/>
        <v>1.6492312126085297E-2</v>
      </c>
    </row>
    <row r="1444" spans="1:14" ht="18" customHeight="1" x14ac:dyDescent="0.2">
      <c r="A1444" s="16" t="str">
        <f>'Fish Use'!A98</f>
        <v>UGR1</v>
      </c>
      <c r="B1444" s="16" t="str">
        <f>'Fish Use'!B98</f>
        <v>Upper Grande Ronde</v>
      </c>
      <c r="C1444" s="16" t="str">
        <f>'Fish Use'!D98</f>
        <v>Steelhead</v>
      </c>
      <c r="D1444" s="16" t="str">
        <f>'Fish Use'!E98</f>
        <v>Summer Rearing</v>
      </c>
      <c r="E1444" s="16" t="str">
        <f>'Vulnerability Mapped'!C128</f>
        <v>Floodplain Condition</v>
      </c>
      <c r="F1444" s="18">
        <f>'Fish Use'!F98</f>
        <v>0.91010000000000002</v>
      </c>
      <c r="G1444" s="18">
        <f>Population!D13</f>
        <v>0.25</v>
      </c>
      <c r="H1444" s="19">
        <f>'Limiting Factors'!C138</f>
        <v>1.74</v>
      </c>
      <c r="I1444" s="18">
        <f>'Limiting Factors'!D138</f>
        <v>0.26650000000000001</v>
      </c>
      <c r="J1444" s="17">
        <f>'Vulnerability Mapped'!D128</f>
        <v>11</v>
      </c>
      <c r="K1444" s="17">
        <f>'Vulnerability Mapped'!E128</f>
        <v>11</v>
      </c>
      <c r="L1444" s="18">
        <f>'Vulnerability Mapped'!H128</f>
        <v>0.35714285699999998</v>
      </c>
      <c r="M1444" s="18">
        <f t="shared" si="44"/>
        <v>8.6622017822494055E-2</v>
      </c>
      <c r="N1444" s="18">
        <f t="shared" si="45"/>
        <v>2.1655504455623514E-2</v>
      </c>
    </row>
    <row r="1445" spans="1:14" ht="18" customHeight="1" x14ac:dyDescent="0.2">
      <c r="A1445" s="16" t="str">
        <f>'Fish Use'!A98</f>
        <v>UGR1</v>
      </c>
      <c r="B1445" s="16" t="str">
        <f>'Fish Use'!B98</f>
        <v>Upper Grande Ronde</v>
      </c>
      <c r="C1445" s="16" t="str">
        <f>'Fish Use'!D98</f>
        <v>Steelhead</v>
      </c>
      <c r="D1445" s="16" t="str">
        <f>'Fish Use'!E98</f>
        <v>Summer Rearing</v>
      </c>
      <c r="E1445" s="16" t="str">
        <f>'Vulnerability Mapped'!C133</f>
        <v>Side Channel and Wetland Habitat</v>
      </c>
      <c r="F1445" s="18">
        <f>'Fish Use'!F98</f>
        <v>0.91010000000000002</v>
      </c>
      <c r="G1445" s="18">
        <f>Population!D13</f>
        <v>0.25</v>
      </c>
      <c r="H1445" s="19">
        <f>'Limiting Factors'!C139</f>
        <v>1.74</v>
      </c>
      <c r="I1445" s="18">
        <f>'Limiting Factors'!D139</f>
        <v>0.26650000000000001</v>
      </c>
      <c r="J1445" s="17">
        <f>'Vulnerability Mapped'!D133</f>
        <v>4</v>
      </c>
      <c r="K1445" s="17">
        <f>'Vulnerability Mapped'!E133</f>
        <v>4</v>
      </c>
      <c r="L1445" s="18">
        <f>'Vulnerability Mapped'!H133</f>
        <v>0.80714285699999999</v>
      </c>
      <c r="M1445" s="18">
        <f t="shared" si="44"/>
        <v>0.19576576032249407</v>
      </c>
      <c r="N1445" s="18">
        <f t="shared" si="45"/>
        <v>4.8941440080623518E-2</v>
      </c>
    </row>
    <row r="1446" spans="1:14" ht="18" customHeight="1" x14ac:dyDescent="0.2">
      <c r="A1446" s="16" t="str">
        <f>'Fish Use'!A98</f>
        <v>UGR1</v>
      </c>
      <c r="B1446" s="16" t="str">
        <f>'Fish Use'!B98</f>
        <v>Upper Grande Ronde</v>
      </c>
      <c r="C1446" s="16" t="str">
        <f>'Fish Use'!D98</f>
        <v>Steelhead</v>
      </c>
      <c r="D1446" s="16" t="str">
        <f>'Fish Use'!E98</f>
        <v>Summer Rearing</v>
      </c>
      <c r="E1446" s="16" t="str">
        <f>'Vulnerability Mapped'!C125</f>
        <v>Channel and Habitat Structure</v>
      </c>
      <c r="F1446" s="18">
        <f>'Fish Use'!F98</f>
        <v>0.91010000000000002</v>
      </c>
      <c r="G1446" s="18">
        <f>Population!D13</f>
        <v>0.25</v>
      </c>
      <c r="H1446" s="19">
        <f>'Limiting Factors'!C140</f>
        <v>1.32</v>
      </c>
      <c r="I1446" s="18">
        <f>'Limiting Factors'!D140</f>
        <v>0.17199999999999999</v>
      </c>
      <c r="J1446" s="17">
        <f>'Vulnerability Mapped'!D125</f>
        <v>3</v>
      </c>
      <c r="K1446" s="17">
        <f>'Vulnerability Mapped'!E125</f>
        <v>3</v>
      </c>
      <c r="L1446" s="18">
        <f>'Vulnerability Mapped'!H125</f>
        <v>0.87142857100000004</v>
      </c>
      <c r="M1446" s="18">
        <f t="shared" si="44"/>
        <v>0.13641098850434119</v>
      </c>
      <c r="N1446" s="18">
        <f t="shared" si="45"/>
        <v>3.4102747126085298E-2</v>
      </c>
    </row>
    <row r="1447" spans="1:14" ht="18" customHeight="1" x14ac:dyDescent="0.2">
      <c r="A1447" s="16" t="str">
        <f>'Fish Use'!A98</f>
        <v>UGR1</v>
      </c>
      <c r="B1447" s="16" t="str">
        <f>'Fish Use'!B98</f>
        <v>Upper Grande Ronde</v>
      </c>
      <c r="C1447" s="16" t="str">
        <f>'Fish Use'!D98</f>
        <v>Steelhead</v>
      </c>
      <c r="D1447" s="16" t="str">
        <f>'Fish Use'!E98</f>
        <v>Summer Rearing</v>
      </c>
      <c r="E1447" s="16" t="str">
        <f>'Vulnerability Mapped'!C127</f>
        <v>Decreased Water Quantity</v>
      </c>
      <c r="F1447" s="18">
        <f>'Fish Use'!F98</f>
        <v>0.91010000000000002</v>
      </c>
      <c r="G1447" s="18">
        <f>Population!D13</f>
        <v>0.25</v>
      </c>
      <c r="H1447" s="19">
        <f>'Limiting Factors'!C147</f>
        <v>1</v>
      </c>
      <c r="I1447" s="18">
        <f>'Limiting Factors'!D147</f>
        <v>0.1</v>
      </c>
      <c r="J1447" s="17">
        <f>'Vulnerability Mapped'!D127</f>
        <v>5</v>
      </c>
      <c r="K1447" s="17">
        <f>'Vulnerability Mapped'!E127</f>
        <v>5</v>
      </c>
      <c r="L1447" s="18">
        <f>'Vulnerability Mapped'!H127</f>
        <v>0.74285714300000005</v>
      </c>
      <c r="M1447" s="18">
        <f t="shared" si="44"/>
        <v>6.7607428584430015E-2</v>
      </c>
      <c r="N1447" s="18">
        <f t="shared" si="45"/>
        <v>1.6901857146107504E-2</v>
      </c>
    </row>
    <row r="1448" spans="1:14" ht="18" customHeight="1" x14ac:dyDescent="0.2">
      <c r="A1448" s="16" t="str">
        <f>'Fish Use'!A98</f>
        <v>UGR1</v>
      </c>
      <c r="B1448" s="16" t="str">
        <f>'Fish Use'!B98</f>
        <v>Upper Grande Ronde</v>
      </c>
      <c r="C1448" s="16" t="str">
        <f>'Fish Use'!D98</f>
        <v>Steelhead</v>
      </c>
      <c r="D1448" s="16" t="str">
        <f>'Fish Use'!E98</f>
        <v>Summer Rearing</v>
      </c>
      <c r="E1448" s="16" t="str">
        <f>'Vulnerability Mapped'!C122</f>
        <v>Altered Flow Timing</v>
      </c>
      <c r="F1448" s="18">
        <f>'Fish Use'!F98</f>
        <v>0.91010000000000002</v>
      </c>
      <c r="G1448" s="18">
        <f>Population!D13</f>
        <v>0.25</v>
      </c>
      <c r="H1448" s="19">
        <f>'Limiting Factors'!C148</f>
        <v>1</v>
      </c>
      <c r="I1448" s="18">
        <f>'Limiting Factors'!D148</f>
        <v>0.1</v>
      </c>
      <c r="J1448" s="17">
        <f>'Vulnerability Mapped'!D122</f>
        <v>7</v>
      </c>
      <c r="K1448" s="17">
        <f>'Vulnerability Mapped'!E122</f>
        <v>7</v>
      </c>
      <c r="L1448" s="18">
        <f>'Vulnerability Mapped'!H122</f>
        <v>0.61428571399999998</v>
      </c>
      <c r="M1448" s="18">
        <f t="shared" si="44"/>
        <v>5.5906142831140003E-2</v>
      </c>
      <c r="N1448" s="18">
        <f t="shared" si="45"/>
        <v>1.3976535707785001E-2</v>
      </c>
    </row>
    <row r="1449" spans="1:14" ht="18" customHeight="1" x14ac:dyDescent="0.2">
      <c r="A1449" s="16" t="str">
        <f>'Fish Use'!A98</f>
        <v>UGR1</v>
      </c>
      <c r="B1449" s="16" t="str">
        <f>'Fish Use'!B98</f>
        <v>Upper Grande Ronde</v>
      </c>
      <c r="C1449" s="16" t="str">
        <f>'Fish Use'!D98</f>
        <v>Steelhead</v>
      </c>
      <c r="D1449" s="16" t="str">
        <f>'Fish Use'!E98</f>
        <v>Summer Rearing</v>
      </c>
      <c r="E1449" s="16" t="str">
        <f>'Vulnerability Mapped'!C126</f>
        <v>Decreased Sediment Quantity</v>
      </c>
      <c r="F1449" s="18">
        <f>'Fish Use'!F98</f>
        <v>0.91010000000000002</v>
      </c>
      <c r="G1449" s="18">
        <f>Population!D13</f>
        <v>0.25</v>
      </c>
      <c r="H1449" s="19">
        <f>'Limiting Factors'!C141</f>
        <v>1.74</v>
      </c>
      <c r="I1449" s="18">
        <f>'Limiting Factors'!D141</f>
        <v>0.26650000000000001</v>
      </c>
      <c r="J1449" s="17">
        <f>'Vulnerability Mapped'!D126</f>
        <v>13</v>
      </c>
      <c r="K1449" s="17">
        <f>'Vulnerability Mapped'!E126</f>
        <v>13</v>
      </c>
      <c r="L1449" s="18">
        <f>'Vulnerability Mapped'!H126</f>
        <v>0.22857142899999999</v>
      </c>
      <c r="M1449" s="18">
        <f t="shared" si="44"/>
        <v>5.5438091532517851E-2</v>
      </c>
      <c r="N1449" s="18">
        <f t="shared" si="45"/>
        <v>1.3859522883129463E-2</v>
      </c>
    </row>
    <row r="1450" spans="1:14" ht="18" customHeight="1" x14ac:dyDescent="0.2">
      <c r="A1450" s="16" t="str">
        <f>'Fish Use'!A98</f>
        <v>UGR1</v>
      </c>
      <c r="B1450" s="16" t="str">
        <f>'Fish Use'!B98</f>
        <v>Upper Grande Ronde</v>
      </c>
      <c r="C1450" s="16" t="str">
        <f>'Fish Use'!D98</f>
        <v>Steelhead</v>
      </c>
      <c r="D1450" s="16" t="str">
        <f>'Fish Use'!E98</f>
        <v>Summer Rearing</v>
      </c>
      <c r="E1450" s="16" t="str">
        <f>'Vulnerability Mapped'!C129</f>
        <v>Increased Sediment Quantity</v>
      </c>
      <c r="F1450" s="18">
        <f>'Fish Use'!F98</f>
        <v>0.91010000000000002</v>
      </c>
      <c r="G1450" s="18">
        <f>Population!D13</f>
        <v>0.25</v>
      </c>
      <c r="H1450" s="19">
        <f>'Limiting Factors'!C142</f>
        <v>1.32</v>
      </c>
      <c r="I1450" s="18">
        <f>'Limiting Factors'!D142</f>
        <v>0.17199999999999999</v>
      </c>
      <c r="J1450" s="17">
        <f>'Vulnerability Mapped'!D129</f>
        <v>14</v>
      </c>
      <c r="K1450" s="17">
        <f>'Vulnerability Mapped'!E129</f>
        <v>14</v>
      </c>
      <c r="L1450" s="18">
        <f>'Vulnerability Mapped'!H129</f>
        <v>0.164285714</v>
      </c>
      <c r="M1450" s="18">
        <f t="shared" si="44"/>
        <v>2.5716825669560798E-2</v>
      </c>
      <c r="N1450" s="18">
        <f t="shared" si="45"/>
        <v>6.4292064173901995E-3</v>
      </c>
    </row>
    <row r="1451" spans="1:14" ht="18" customHeight="1" x14ac:dyDescent="0.2">
      <c r="A1451" s="16" t="str">
        <f>'Fish Use'!A98</f>
        <v>UGR1</v>
      </c>
      <c r="B1451" s="16" t="str">
        <f>'Fish Use'!B98</f>
        <v>Upper Grande Ronde</v>
      </c>
      <c r="C1451" s="16" t="str">
        <f>'Fish Use'!D98</f>
        <v>Steelhead</v>
      </c>
      <c r="D1451" s="16" t="str">
        <f>'Fish Use'!E98</f>
        <v>Summer Rearing</v>
      </c>
      <c r="E1451" s="16" t="str">
        <f>'Vulnerability Mapped'!C134</f>
        <v>Summer Water Temperature</v>
      </c>
      <c r="F1451" s="18">
        <f>'Fish Use'!F98</f>
        <v>0.91010000000000002</v>
      </c>
      <c r="G1451" s="18">
        <f>Population!D13</f>
        <v>0.25</v>
      </c>
      <c r="H1451" s="19">
        <f>'Limiting Factors'!C149</f>
        <v>1</v>
      </c>
      <c r="I1451" s="18">
        <f>'Limiting Factors'!D149</f>
        <v>0.1</v>
      </c>
      <c r="J1451" s="17">
        <f>'Vulnerability Mapped'!D134</f>
        <v>1</v>
      </c>
      <c r="K1451" s="17">
        <f>'Vulnerability Mapped'!E134</f>
        <v>1</v>
      </c>
      <c r="L1451" s="18">
        <f>'Vulnerability Mapped'!H134</f>
        <v>1</v>
      </c>
      <c r="M1451" s="18">
        <f t="shared" si="44"/>
        <v>9.1010000000000008E-2</v>
      </c>
      <c r="N1451" s="18">
        <f t="shared" si="45"/>
        <v>2.2752500000000002E-2</v>
      </c>
    </row>
    <row r="1452" spans="1:14" ht="18" customHeight="1" x14ac:dyDescent="0.2">
      <c r="A1452" s="16" t="str">
        <f>'Fish Use'!A98</f>
        <v>UGR1</v>
      </c>
      <c r="B1452" s="16" t="str">
        <f>'Fish Use'!B98</f>
        <v>Upper Grande Ronde</v>
      </c>
      <c r="C1452" s="16" t="str">
        <f>'Fish Use'!D98</f>
        <v>Steelhead</v>
      </c>
      <c r="D1452" s="16" t="str">
        <f>'Fish Use'!E98</f>
        <v>Summer Rearing</v>
      </c>
      <c r="E1452" s="16" t="str">
        <f>'Vulnerability Mapped'!C136</f>
        <v>Winter Water Temperature</v>
      </c>
      <c r="F1452" s="18">
        <f>'Fish Use'!F98</f>
        <v>0.91010000000000002</v>
      </c>
      <c r="G1452" s="18">
        <f>Population!D13</f>
        <v>0.25</v>
      </c>
      <c r="H1452" s="19">
        <f>'Limiting Factors'!C150</f>
        <v>1</v>
      </c>
      <c r="I1452" s="18">
        <f>'Limiting Factors'!D150</f>
        <v>0.1</v>
      </c>
      <c r="J1452" s="17">
        <f>'Vulnerability Mapped'!D136</f>
        <v>15</v>
      </c>
      <c r="K1452" s="17">
        <f>'Vulnerability Mapped'!E136</f>
        <v>15</v>
      </c>
      <c r="L1452" s="18">
        <f>'Vulnerability Mapped'!H136</f>
        <v>0.1</v>
      </c>
      <c r="M1452" s="18">
        <f t="shared" si="44"/>
        <v>9.1010000000000014E-3</v>
      </c>
      <c r="N1452" s="18">
        <f t="shared" si="45"/>
        <v>2.2752500000000004E-3</v>
      </c>
    </row>
    <row r="1453" spans="1:14" ht="18" customHeight="1" x14ac:dyDescent="0.2">
      <c r="A1453" s="16" t="str">
        <f>'Fish Use'!A98</f>
        <v>UGR1</v>
      </c>
      <c r="B1453" s="16" t="str">
        <f>'Fish Use'!B98</f>
        <v>Upper Grande Ronde</v>
      </c>
      <c r="C1453" s="16" t="str">
        <f>'Fish Use'!D98</f>
        <v>Steelhead</v>
      </c>
      <c r="D1453" s="16" t="str">
        <f>'Fish Use'!E98</f>
        <v>Summer Rearing</v>
      </c>
      <c r="E1453" s="16" t="str">
        <f>'Vulnerability Mapped'!C135</f>
        <v>Water Quality</v>
      </c>
      <c r="F1453" s="18">
        <f>'Fish Use'!F98</f>
        <v>0.91010000000000002</v>
      </c>
      <c r="G1453" s="18">
        <f>Population!D13</f>
        <v>0.25</v>
      </c>
      <c r="H1453" s="19">
        <f>'Limiting Factors'!C151</f>
        <v>1</v>
      </c>
      <c r="I1453" s="18">
        <f>'Limiting Factors'!D151</f>
        <v>0.1</v>
      </c>
      <c r="J1453" s="17">
        <f>'Vulnerability Mapped'!D135</f>
        <v>6</v>
      </c>
      <c r="K1453" s="17">
        <f>'Vulnerability Mapped'!E135</f>
        <v>6</v>
      </c>
      <c r="L1453" s="18">
        <f>'Vulnerability Mapped'!H135</f>
        <v>0.678571429</v>
      </c>
      <c r="M1453" s="18">
        <f t="shared" si="44"/>
        <v>6.1756785753290008E-2</v>
      </c>
      <c r="N1453" s="18">
        <f t="shared" si="45"/>
        <v>1.5439196438322502E-2</v>
      </c>
    </row>
    <row r="1454" spans="1:14" ht="18" customHeight="1" x14ac:dyDescent="0.2">
      <c r="A1454" s="16" t="str">
        <f>'Fish Use'!A98</f>
        <v>UGR1</v>
      </c>
      <c r="B1454" s="16" t="str">
        <f>'Fish Use'!B98</f>
        <v>Upper Grande Ronde</v>
      </c>
      <c r="C1454" s="16" t="str">
        <f>'Fish Use'!D98</f>
        <v>Steelhead</v>
      </c>
      <c r="D1454" s="16" t="str">
        <f>'Fish Use'!E98</f>
        <v>Summer Rearing</v>
      </c>
      <c r="E1454" s="16" t="str">
        <f>'Vulnerability Mapped'!C131</f>
        <v>Predation</v>
      </c>
      <c r="F1454" s="18">
        <f>'Fish Use'!F98</f>
        <v>0.91010000000000002</v>
      </c>
      <c r="G1454" s="18">
        <f>Population!D13</f>
        <v>0.25</v>
      </c>
      <c r="H1454" s="19">
        <f>'Limiting Factors'!C144</f>
        <v>2.88</v>
      </c>
      <c r="I1454" s="18">
        <f>'Limiting Factors'!D144</f>
        <v>0.52300000000000002</v>
      </c>
      <c r="J1454" s="17">
        <f>'Vulnerability Mapped'!D131</f>
        <v>9</v>
      </c>
      <c r="K1454" s="17">
        <f>'Vulnerability Mapped'!E131</f>
        <v>9</v>
      </c>
      <c r="L1454" s="18">
        <f>'Vulnerability Mapped'!H131</f>
        <v>0.485714286</v>
      </c>
      <c r="M1454" s="18">
        <f t="shared" si="44"/>
        <v>0.23119140299313781</v>
      </c>
      <c r="N1454" s="18">
        <f t="shared" si="45"/>
        <v>5.7797850748284453E-2</v>
      </c>
    </row>
    <row r="1455" spans="1:14" ht="18" customHeight="1" x14ac:dyDescent="0.2">
      <c r="A1455" s="16" t="str">
        <f>'Fish Use'!A98</f>
        <v>UGR1</v>
      </c>
      <c r="B1455" s="16" t="str">
        <f>'Fish Use'!B98</f>
        <v>Upper Grande Ronde</v>
      </c>
      <c r="C1455" s="16" t="str">
        <f>'Fish Use'!D98</f>
        <v>Steelhead</v>
      </c>
      <c r="D1455" s="16" t="str">
        <f>'Fish Use'!E98</f>
        <v>Summer Rearing</v>
      </c>
      <c r="E1455" s="16" t="str">
        <f>'Vulnerability Mapped'!C123</f>
        <v>Altered Primary Productivity</v>
      </c>
      <c r="F1455" s="18">
        <f>'Fish Use'!F98</f>
        <v>0.91010000000000002</v>
      </c>
      <c r="G1455" s="18">
        <f>Population!D13</f>
        <v>0.25</v>
      </c>
      <c r="H1455" s="19">
        <f>'Limiting Factors'!C145</f>
        <v>1</v>
      </c>
      <c r="I1455" s="18">
        <f>'Limiting Factors'!D145</f>
        <v>0.1</v>
      </c>
      <c r="J1455" s="17">
        <f>'Vulnerability Mapped'!D123</f>
        <v>8</v>
      </c>
      <c r="K1455" s="17">
        <f>'Vulnerability Mapped'!E123</f>
        <v>8</v>
      </c>
      <c r="L1455" s="18">
        <f>'Vulnerability Mapped'!H123</f>
        <v>0.55000000000000004</v>
      </c>
      <c r="M1455" s="18">
        <f t="shared" si="44"/>
        <v>5.005550000000001E-2</v>
      </c>
      <c r="N1455" s="18">
        <f t="shared" si="45"/>
        <v>1.2513875000000002E-2</v>
      </c>
    </row>
    <row r="1456" spans="1:14" ht="18" customHeight="1" x14ac:dyDescent="0.2">
      <c r="A1456" s="16" t="str">
        <f>'Fish Use'!A98</f>
        <v>UGR1</v>
      </c>
      <c r="B1456" s="16" t="str">
        <f>'Fish Use'!B98</f>
        <v>Upper Grande Ronde</v>
      </c>
      <c r="C1456" s="16" t="str">
        <f>'Fish Use'!D98</f>
        <v>Steelhead</v>
      </c>
      <c r="D1456" s="16" t="str">
        <f>'Fish Use'!E98</f>
        <v>Summer Rearing</v>
      </c>
      <c r="E1456" s="16" t="str">
        <f>'Vulnerability Mapped'!C130</f>
        <v>Non-Native Species Interactions and Competition</v>
      </c>
      <c r="F1456" s="18">
        <f>'Fish Use'!F98</f>
        <v>0.91010000000000002</v>
      </c>
      <c r="G1456" s="18">
        <f>Population!D13</f>
        <v>0.25</v>
      </c>
      <c r="H1456" s="19">
        <f>'Limiting Factors'!C146</f>
        <v>1.59</v>
      </c>
      <c r="I1456" s="18">
        <f>'Limiting Factors'!D146</f>
        <v>0.23275000000000001</v>
      </c>
      <c r="J1456" s="17">
        <f>'Vulnerability Mapped'!D130</f>
        <v>12</v>
      </c>
      <c r="K1456" s="17">
        <f>'Vulnerability Mapped'!E130</f>
        <v>12</v>
      </c>
      <c r="L1456" s="18">
        <f>'Vulnerability Mapped'!H130</f>
        <v>0.29285714299999999</v>
      </c>
      <c r="M1456" s="18">
        <f t="shared" si="44"/>
        <v>6.2034691280260831E-2</v>
      </c>
      <c r="N1456" s="18">
        <f t="shared" si="45"/>
        <v>1.5508672820065208E-2</v>
      </c>
    </row>
    <row r="1457" spans="1:14" ht="18" customHeight="1" x14ac:dyDescent="0.2">
      <c r="A1457" s="16" t="str">
        <f>'Fish Use'!A99</f>
        <v>UGR1</v>
      </c>
      <c r="B1457" s="16" t="str">
        <f>'Fish Use'!B99</f>
        <v>Upper Grande Ronde</v>
      </c>
      <c r="C1457" s="16" t="str">
        <f>'Fish Use'!D99</f>
        <v>Steelhead</v>
      </c>
      <c r="D1457" s="16" t="str">
        <f>'Fish Use'!E99</f>
        <v>Migration</v>
      </c>
      <c r="E1457" s="16" t="str">
        <f>'Vulnerability Mapped'!C94</f>
        <v>Anthropogenic Barriers</v>
      </c>
      <c r="F1457" s="18">
        <f>'Fish Use'!F99</f>
        <v>0.91010000000000002</v>
      </c>
      <c r="G1457" s="18">
        <f>Population!D17</f>
        <v>0.25</v>
      </c>
      <c r="H1457" s="19">
        <f>'Limiting Factors'!C143</f>
        <v>2.29</v>
      </c>
      <c r="I1457" s="18">
        <f>'Limiting Factors'!D143</f>
        <v>0.39024999999999999</v>
      </c>
      <c r="J1457" s="17">
        <f>'Vulnerability Mapped'!D94</f>
        <v>1</v>
      </c>
      <c r="K1457" s="17">
        <f>'Vulnerability Mapped'!E94</f>
        <v>2</v>
      </c>
      <c r="L1457" s="18">
        <f>'Vulnerability Mapped'!H94</f>
        <v>1</v>
      </c>
      <c r="M1457" s="18">
        <f t="shared" si="44"/>
        <v>0.35516652500000001</v>
      </c>
      <c r="N1457" s="18">
        <f t="shared" si="45"/>
        <v>8.8791631250000003E-2</v>
      </c>
    </row>
    <row r="1458" spans="1:14" ht="18" customHeight="1" x14ac:dyDescent="0.2">
      <c r="A1458" s="16" t="str">
        <f>'Fish Use'!A99</f>
        <v>UGR1</v>
      </c>
      <c r="B1458" s="16" t="str">
        <f>'Fish Use'!B99</f>
        <v>Upper Grande Ronde</v>
      </c>
      <c r="C1458" s="16" t="str">
        <f>'Fish Use'!D99</f>
        <v>Steelhead</v>
      </c>
      <c r="D1458" s="16" t="str">
        <f>'Fish Use'!E99</f>
        <v>Migration</v>
      </c>
      <c r="E1458" s="16" t="str">
        <f>'Vulnerability Mapped'!C102</f>
        <v>Riparian Condition</v>
      </c>
      <c r="F1458" s="18">
        <f>'Fish Use'!F99</f>
        <v>0.91010000000000002</v>
      </c>
      <c r="G1458" s="18">
        <f>Population!D17</f>
        <v>0.25</v>
      </c>
      <c r="H1458" s="19">
        <f>'Limiting Factors'!C137</f>
        <v>1.32</v>
      </c>
      <c r="I1458" s="18">
        <f>'Limiting Factors'!D137</f>
        <v>0.17199999999999999</v>
      </c>
      <c r="J1458" s="17">
        <f>'Vulnerability Mapped'!D102</f>
        <v>7</v>
      </c>
      <c r="K1458" s="17">
        <f>'Vulnerability Mapped'!E102</f>
        <v>9</v>
      </c>
      <c r="L1458" s="18">
        <f>'Vulnerability Mapped'!H102</f>
        <v>0.61428571399999998</v>
      </c>
      <c r="M1458" s="18">
        <f t="shared" si="44"/>
        <v>9.6158565669560783E-2</v>
      </c>
      <c r="N1458" s="18">
        <f t="shared" si="45"/>
        <v>2.4039641417390196E-2</v>
      </c>
    </row>
    <row r="1459" spans="1:14" ht="18" customHeight="1" x14ac:dyDescent="0.2">
      <c r="A1459" s="16" t="str">
        <f>'Fish Use'!A99</f>
        <v>UGR1</v>
      </c>
      <c r="B1459" s="16" t="str">
        <f>'Fish Use'!B99</f>
        <v>Upper Grande Ronde</v>
      </c>
      <c r="C1459" s="16" t="str">
        <f>'Fish Use'!D99</f>
        <v>Steelhead</v>
      </c>
      <c r="D1459" s="16" t="str">
        <f>'Fish Use'!E99</f>
        <v>Migration</v>
      </c>
      <c r="E1459" s="16" t="str">
        <f>'Vulnerability Mapped'!C98</f>
        <v>Floodplain Condition</v>
      </c>
      <c r="F1459" s="18">
        <f>'Fish Use'!F99</f>
        <v>0.91010000000000002</v>
      </c>
      <c r="G1459" s="18">
        <f>Population!D17</f>
        <v>0.25</v>
      </c>
      <c r="H1459" s="19">
        <f>'Limiting Factors'!C138</f>
        <v>1.74</v>
      </c>
      <c r="I1459" s="18">
        <f>'Limiting Factors'!D138</f>
        <v>0.26650000000000001</v>
      </c>
      <c r="J1459" s="17">
        <f>'Vulnerability Mapped'!D98</f>
        <v>6</v>
      </c>
      <c r="K1459" s="17">
        <f>'Vulnerability Mapped'!E98</f>
        <v>7</v>
      </c>
      <c r="L1459" s="18">
        <f>'Vulnerability Mapped'!H98</f>
        <v>0.678571429</v>
      </c>
      <c r="M1459" s="18">
        <f t="shared" si="44"/>
        <v>0.16458183403251786</v>
      </c>
      <c r="N1459" s="18">
        <f t="shared" si="45"/>
        <v>4.1145458508129465E-2</v>
      </c>
    </row>
    <row r="1460" spans="1:14" ht="18" customHeight="1" x14ac:dyDescent="0.2">
      <c r="A1460" s="16" t="str">
        <f>'Fish Use'!A99</f>
        <v>UGR1</v>
      </c>
      <c r="B1460" s="16" t="str">
        <f>'Fish Use'!B99</f>
        <v>Upper Grande Ronde</v>
      </c>
      <c r="C1460" s="16" t="str">
        <f>'Fish Use'!D99</f>
        <v>Steelhead</v>
      </c>
      <c r="D1460" s="16" t="str">
        <f>'Fish Use'!E99</f>
        <v>Migration</v>
      </c>
      <c r="E1460" s="16" t="str">
        <f>'Vulnerability Mapped'!C103</f>
        <v>Side Channel and Wetland Habitat</v>
      </c>
      <c r="F1460" s="18">
        <f>'Fish Use'!F99</f>
        <v>0.91010000000000002</v>
      </c>
      <c r="G1460" s="18">
        <f>Population!D17</f>
        <v>0.25</v>
      </c>
      <c r="H1460" s="19">
        <f>'Limiting Factors'!C139</f>
        <v>1.74</v>
      </c>
      <c r="I1460" s="18">
        <f>'Limiting Factors'!D139</f>
        <v>0.26650000000000001</v>
      </c>
      <c r="J1460" s="17">
        <f>'Vulnerability Mapped'!D103</f>
        <v>1</v>
      </c>
      <c r="K1460" s="17">
        <f>'Vulnerability Mapped'!E103</f>
        <v>6</v>
      </c>
      <c r="L1460" s="18">
        <f>'Vulnerability Mapped'!H103</f>
        <v>1</v>
      </c>
      <c r="M1460" s="18">
        <f t="shared" si="44"/>
        <v>0.24254165000000003</v>
      </c>
      <c r="N1460" s="18">
        <f t="shared" si="45"/>
        <v>6.0635412500000006E-2</v>
      </c>
    </row>
    <row r="1461" spans="1:14" ht="18" customHeight="1" x14ac:dyDescent="0.2">
      <c r="A1461" s="16" t="str">
        <f>'Fish Use'!A99</f>
        <v>UGR1</v>
      </c>
      <c r="B1461" s="16" t="str">
        <f>'Fish Use'!B99</f>
        <v>Upper Grande Ronde</v>
      </c>
      <c r="C1461" s="16" t="str">
        <f>'Fish Use'!D99</f>
        <v>Steelhead</v>
      </c>
      <c r="D1461" s="16" t="str">
        <f>'Fish Use'!E99</f>
        <v>Migration</v>
      </c>
      <c r="E1461" s="16" t="str">
        <f>'Vulnerability Mapped'!C95</f>
        <v>Channel and Habitat Structure</v>
      </c>
      <c r="F1461" s="18">
        <f>'Fish Use'!F99</f>
        <v>0.91010000000000002</v>
      </c>
      <c r="G1461" s="18">
        <f>Population!D17</f>
        <v>0.25</v>
      </c>
      <c r="H1461" s="19">
        <f>'Limiting Factors'!C140</f>
        <v>1.32</v>
      </c>
      <c r="I1461" s="18">
        <f>'Limiting Factors'!D140</f>
        <v>0.17199999999999999</v>
      </c>
      <c r="J1461" s="17">
        <f>'Vulnerability Mapped'!D95</f>
        <v>5</v>
      </c>
      <c r="K1461" s="17">
        <f>'Vulnerability Mapped'!E95</f>
        <v>8</v>
      </c>
      <c r="L1461" s="18">
        <f>'Vulnerability Mapped'!H95</f>
        <v>0.74285714300000005</v>
      </c>
      <c r="M1461" s="18">
        <f t="shared" si="44"/>
        <v>0.11628477716521959</v>
      </c>
      <c r="N1461" s="18">
        <f t="shared" si="45"/>
        <v>2.9071194291304898E-2</v>
      </c>
    </row>
    <row r="1462" spans="1:14" ht="18" customHeight="1" x14ac:dyDescent="0.2">
      <c r="A1462" s="16" t="str">
        <f>'Fish Use'!A99</f>
        <v>UGR1</v>
      </c>
      <c r="B1462" s="16" t="str">
        <f>'Fish Use'!B99</f>
        <v>Upper Grande Ronde</v>
      </c>
      <c r="C1462" s="16" t="str">
        <f>'Fish Use'!D99</f>
        <v>Steelhead</v>
      </c>
      <c r="D1462" s="16" t="str">
        <f>'Fish Use'!E99</f>
        <v>Migration</v>
      </c>
      <c r="E1462" s="16" t="str">
        <f>'Vulnerability Mapped'!C97</f>
        <v>Decreased Water Quantity</v>
      </c>
      <c r="F1462" s="18">
        <f>'Fish Use'!F99</f>
        <v>0.91010000000000002</v>
      </c>
      <c r="G1462" s="18">
        <f>Population!D17</f>
        <v>0.25</v>
      </c>
      <c r="H1462" s="19">
        <f>'Limiting Factors'!C147</f>
        <v>1</v>
      </c>
      <c r="I1462" s="18">
        <f>'Limiting Factors'!D147</f>
        <v>0.1</v>
      </c>
      <c r="J1462" s="17">
        <f>'Vulnerability Mapped'!D97</f>
        <v>3</v>
      </c>
      <c r="K1462" s="17">
        <f>'Vulnerability Mapped'!E97</f>
        <v>3</v>
      </c>
      <c r="L1462" s="18">
        <f>'Vulnerability Mapped'!H97</f>
        <v>0.87142857100000004</v>
      </c>
      <c r="M1462" s="18">
        <f t="shared" si="44"/>
        <v>7.9308714246710016E-2</v>
      </c>
      <c r="N1462" s="18">
        <f t="shared" si="45"/>
        <v>1.9827178561677504E-2</v>
      </c>
    </row>
    <row r="1463" spans="1:14" ht="18" customHeight="1" x14ac:dyDescent="0.2">
      <c r="A1463" s="16" t="str">
        <f>'Fish Use'!A99</f>
        <v>UGR1</v>
      </c>
      <c r="B1463" s="16" t="str">
        <f>'Fish Use'!B99</f>
        <v>Upper Grande Ronde</v>
      </c>
      <c r="C1463" s="16" t="str">
        <f>'Fish Use'!D99</f>
        <v>Steelhead</v>
      </c>
      <c r="D1463" s="16" t="str">
        <f>'Fish Use'!E99</f>
        <v>Migration</v>
      </c>
      <c r="E1463" s="16" t="str">
        <f>'Vulnerability Mapped'!C92</f>
        <v>Altered Flow Timing</v>
      </c>
      <c r="F1463" s="18">
        <f>'Fish Use'!F99</f>
        <v>0.91010000000000002</v>
      </c>
      <c r="G1463" s="18">
        <f>Population!D17</f>
        <v>0.25</v>
      </c>
      <c r="H1463" s="19">
        <f>'Limiting Factors'!C148</f>
        <v>1</v>
      </c>
      <c r="I1463" s="18">
        <f>'Limiting Factors'!D148</f>
        <v>0.1</v>
      </c>
      <c r="J1463" s="17">
        <f>'Vulnerability Mapped'!D92</f>
        <v>4</v>
      </c>
      <c r="K1463" s="17">
        <f>'Vulnerability Mapped'!E92</f>
        <v>4</v>
      </c>
      <c r="L1463" s="18">
        <f>'Vulnerability Mapped'!H92</f>
        <v>0.80714285699999999</v>
      </c>
      <c r="M1463" s="18">
        <f t="shared" si="44"/>
        <v>7.3458071415570009E-2</v>
      </c>
      <c r="N1463" s="18">
        <f t="shared" si="45"/>
        <v>1.8364517853892502E-2</v>
      </c>
    </row>
    <row r="1464" spans="1:14" ht="18" customHeight="1" x14ac:dyDescent="0.2">
      <c r="A1464" s="16" t="str">
        <f>'Fish Use'!A99</f>
        <v>UGR1</v>
      </c>
      <c r="B1464" s="16" t="str">
        <f>'Fish Use'!B99</f>
        <v>Upper Grande Ronde</v>
      </c>
      <c r="C1464" s="16" t="str">
        <f>'Fish Use'!D99</f>
        <v>Steelhead</v>
      </c>
      <c r="D1464" s="16" t="str">
        <f>'Fish Use'!E99</f>
        <v>Migration</v>
      </c>
      <c r="E1464" s="16" t="str">
        <f>'Vulnerability Mapped'!C96</f>
        <v>Decreased Sediment Quantity</v>
      </c>
      <c r="F1464" s="18">
        <f>'Fish Use'!F99</f>
        <v>0.91010000000000002</v>
      </c>
      <c r="G1464" s="18">
        <f>Population!D17</f>
        <v>0.25</v>
      </c>
      <c r="H1464" s="19">
        <f>'Limiting Factors'!C141</f>
        <v>1.74</v>
      </c>
      <c r="I1464" s="18">
        <f>'Limiting Factors'!D141</f>
        <v>0.26650000000000001</v>
      </c>
      <c r="J1464" s="17">
        <f>'Vulnerability Mapped'!D96</f>
        <v>8</v>
      </c>
      <c r="K1464" s="17">
        <f>'Vulnerability Mapped'!E96</f>
        <v>13</v>
      </c>
      <c r="L1464" s="18">
        <f>'Vulnerability Mapped'!H96</f>
        <v>0.55000000000000004</v>
      </c>
      <c r="M1464" s="18">
        <f t="shared" si="44"/>
        <v>0.13339790750000002</v>
      </c>
      <c r="N1464" s="18">
        <f t="shared" si="45"/>
        <v>3.3349476875000006E-2</v>
      </c>
    </row>
    <row r="1465" spans="1:14" ht="18" customHeight="1" x14ac:dyDescent="0.2">
      <c r="A1465" s="16" t="str">
        <f>'Fish Use'!A99</f>
        <v>UGR1</v>
      </c>
      <c r="B1465" s="16" t="str">
        <f>'Fish Use'!B99</f>
        <v>Upper Grande Ronde</v>
      </c>
      <c r="C1465" s="16" t="str">
        <f>'Fish Use'!D99</f>
        <v>Steelhead</v>
      </c>
      <c r="D1465" s="16" t="str">
        <f>'Fish Use'!E99</f>
        <v>Migration</v>
      </c>
      <c r="E1465" s="16" t="str">
        <f>'Vulnerability Mapped'!C99</f>
        <v>Increased Sediment Quantity</v>
      </c>
      <c r="F1465" s="18">
        <f>'Fish Use'!F99</f>
        <v>0.91010000000000002</v>
      </c>
      <c r="G1465" s="18">
        <f>Population!D17</f>
        <v>0.25</v>
      </c>
      <c r="H1465" s="19">
        <f>'Limiting Factors'!C142</f>
        <v>1.32</v>
      </c>
      <c r="I1465" s="18">
        <f>'Limiting Factors'!D142</f>
        <v>0.17199999999999999</v>
      </c>
      <c r="J1465" s="17">
        <f>'Vulnerability Mapped'!D99</f>
        <v>9</v>
      </c>
      <c r="K1465" s="17">
        <f>'Vulnerability Mapped'!E99</f>
        <v>14</v>
      </c>
      <c r="L1465" s="18">
        <f>'Vulnerability Mapped'!H99</f>
        <v>0.485714286</v>
      </c>
      <c r="M1465" s="18">
        <f t="shared" si="44"/>
        <v>7.6032354330439186E-2</v>
      </c>
      <c r="N1465" s="18">
        <f t="shared" si="45"/>
        <v>1.9008088582609797E-2</v>
      </c>
    </row>
    <row r="1466" spans="1:14" ht="18" customHeight="1" x14ac:dyDescent="0.2">
      <c r="A1466" s="16" t="str">
        <f>'Fish Use'!A99</f>
        <v>UGR1</v>
      </c>
      <c r="B1466" s="16" t="str">
        <f>'Fish Use'!B99</f>
        <v>Upper Grande Ronde</v>
      </c>
      <c r="C1466" s="16" t="str">
        <f>'Fish Use'!D99</f>
        <v>Steelhead</v>
      </c>
      <c r="D1466" s="16" t="str">
        <f>'Fish Use'!E99</f>
        <v>Migration</v>
      </c>
      <c r="E1466" s="16" t="str">
        <f>'Vulnerability Mapped'!C104</f>
        <v>Summer Water Temperature</v>
      </c>
      <c r="F1466" s="18">
        <f>'Fish Use'!F99</f>
        <v>0.91010000000000002</v>
      </c>
      <c r="G1466" s="18">
        <f>Population!D17</f>
        <v>0.25</v>
      </c>
      <c r="H1466" s="19">
        <f>'Limiting Factors'!C149</f>
        <v>1</v>
      </c>
      <c r="I1466" s="18">
        <f>'Limiting Factors'!D149</f>
        <v>0.1</v>
      </c>
      <c r="J1466" s="17">
        <f>'Vulnerability Mapped'!D104</f>
        <v>15</v>
      </c>
      <c r="K1466" s="17">
        <f>'Vulnerability Mapped'!E104</f>
        <v>15</v>
      </c>
      <c r="L1466" s="18">
        <f>'Vulnerability Mapped'!H104</f>
        <v>0.1</v>
      </c>
      <c r="M1466" s="18">
        <f t="shared" si="44"/>
        <v>9.1010000000000014E-3</v>
      </c>
      <c r="N1466" s="18">
        <f t="shared" si="45"/>
        <v>2.2752500000000004E-3</v>
      </c>
    </row>
    <row r="1467" spans="1:14" ht="18" customHeight="1" x14ac:dyDescent="0.2">
      <c r="A1467" s="16" t="str">
        <f>'Fish Use'!A99</f>
        <v>UGR1</v>
      </c>
      <c r="B1467" s="16" t="str">
        <f>'Fish Use'!B99</f>
        <v>Upper Grande Ronde</v>
      </c>
      <c r="C1467" s="16" t="str">
        <f>'Fish Use'!D99</f>
        <v>Steelhead</v>
      </c>
      <c r="D1467" s="16" t="str">
        <f>'Fish Use'!E99</f>
        <v>Migration</v>
      </c>
      <c r="E1467" s="16" t="str">
        <f>'Vulnerability Mapped'!C106</f>
        <v>Winter Water Temperature</v>
      </c>
      <c r="F1467" s="18">
        <f>'Fish Use'!F99</f>
        <v>0.91010000000000002</v>
      </c>
      <c r="G1467" s="18">
        <f>Population!D17</f>
        <v>0.25</v>
      </c>
      <c r="H1467" s="19">
        <f>'Limiting Factors'!C150</f>
        <v>1</v>
      </c>
      <c r="I1467" s="18">
        <f>'Limiting Factors'!D150</f>
        <v>0.1</v>
      </c>
      <c r="J1467" s="17">
        <f>'Vulnerability Mapped'!D106</f>
        <v>11</v>
      </c>
      <c r="K1467" s="17">
        <f>'Vulnerability Mapped'!E106</f>
        <v>14</v>
      </c>
      <c r="L1467" s="18">
        <f>'Vulnerability Mapped'!H106</f>
        <v>0.35714285699999998</v>
      </c>
      <c r="M1467" s="18">
        <f t="shared" si="44"/>
        <v>3.2503571415570004E-2</v>
      </c>
      <c r="N1467" s="18">
        <f t="shared" si="45"/>
        <v>8.125892853892501E-3</v>
      </c>
    </row>
    <row r="1468" spans="1:14" ht="18" customHeight="1" x14ac:dyDescent="0.2">
      <c r="A1468" s="16" t="str">
        <f>'Fish Use'!A99</f>
        <v>UGR1</v>
      </c>
      <c r="B1468" s="16" t="str">
        <f>'Fish Use'!B99</f>
        <v>Upper Grande Ronde</v>
      </c>
      <c r="C1468" s="16" t="str">
        <f>'Fish Use'!D99</f>
        <v>Steelhead</v>
      </c>
      <c r="D1468" s="16" t="str">
        <f>'Fish Use'!E99</f>
        <v>Migration</v>
      </c>
      <c r="E1468" s="16" t="str">
        <f>'Vulnerability Mapped'!C105</f>
        <v>Water Quality</v>
      </c>
      <c r="F1468" s="18">
        <f>'Fish Use'!F99</f>
        <v>0.91010000000000002</v>
      </c>
      <c r="G1468" s="18">
        <f>Population!D17</f>
        <v>0.25</v>
      </c>
      <c r="H1468" s="19">
        <f>'Limiting Factors'!C151</f>
        <v>1</v>
      </c>
      <c r="I1468" s="18">
        <f>'Limiting Factors'!D151</f>
        <v>0.1</v>
      </c>
      <c r="J1468" s="17">
        <f>'Vulnerability Mapped'!D105</f>
        <v>5</v>
      </c>
      <c r="K1468" s="17">
        <f>'Vulnerability Mapped'!E105</f>
        <v>12</v>
      </c>
      <c r="L1468" s="18">
        <f>'Vulnerability Mapped'!H105</f>
        <v>0.74285714300000005</v>
      </c>
      <c r="M1468" s="18">
        <f t="shared" si="44"/>
        <v>6.7607428584430015E-2</v>
      </c>
      <c r="N1468" s="18">
        <f t="shared" si="45"/>
        <v>1.6901857146107504E-2</v>
      </c>
    </row>
    <row r="1469" spans="1:14" ht="18" customHeight="1" x14ac:dyDescent="0.2">
      <c r="A1469" s="16" t="str">
        <f>'Fish Use'!A99</f>
        <v>UGR1</v>
      </c>
      <c r="B1469" s="16" t="str">
        <f>'Fish Use'!B99</f>
        <v>Upper Grande Ronde</v>
      </c>
      <c r="C1469" s="16" t="str">
        <f>'Fish Use'!D99</f>
        <v>Steelhead</v>
      </c>
      <c r="D1469" s="16" t="str">
        <f>'Fish Use'!E99</f>
        <v>Migration</v>
      </c>
      <c r="E1469" s="16" t="str">
        <f>'Vulnerability Mapped'!C101</f>
        <v>Predation</v>
      </c>
      <c r="F1469" s="18">
        <f>'Fish Use'!F99</f>
        <v>0.91010000000000002</v>
      </c>
      <c r="G1469" s="18">
        <f>Population!D17</f>
        <v>0.25</v>
      </c>
      <c r="H1469" s="19">
        <f>'Limiting Factors'!C144</f>
        <v>2.88</v>
      </c>
      <c r="I1469" s="18">
        <f>'Limiting Factors'!D144</f>
        <v>0.52300000000000002</v>
      </c>
      <c r="J1469" s="17">
        <f>'Vulnerability Mapped'!D101</f>
        <v>2</v>
      </c>
      <c r="K1469" s="17">
        <f>'Vulnerability Mapped'!E101</f>
        <v>13</v>
      </c>
      <c r="L1469" s="18">
        <f>'Vulnerability Mapped'!H101</f>
        <v>0.93571428599999995</v>
      </c>
      <c r="M1469" s="18">
        <f t="shared" si="44"/>
        <v>0.44538343799313779</v>
      </c>
      <c r="N1469" s="18">
        <f t="shared" si="45"/>
        <v>0.11134585949828445</v>
      </c>
    </row>
    <row r="1470" spans="1:14" ht="18" customHeight="1" x14ac:dyDescent="0.2">
      <c r="A1470" s="16" t="str">
        <f>'Fish Use'!A99</f>
        <v>UGR1</v>
      </c>
      <c r="B1470" s="16" t="str">
        <f>'Fish Use'!B99</f>
        <v>Upper Grande Ronde</v>
      </c>
      <c r="C1470" s="16" t="str">
        <f>'Fish Use'!D99</f>
        <v>Steelhead</v>
      </c>
      <c r="D1470" s="16" t="str">
        <f>'Fish Use'!E99</f>
        <v>Migration</v>
      </c>
      <c r="E1470" s="16" t="str">
        <f>'Vulnerability Mapped'!C93</f>
        <v>Altered Primary Productivity</v>
      </c>
      <c r="F1470" s="18">
        <f>'Fish Use'!F99</f>
        <v>0.91010000000000002</v>
      </c>
      <c r="G1470" s="18">
        <f>Population!D17</f>
        <v>0.25</v>
      </c>
      <c r="H1470" s="19">
        <f>'Limiting Factors'!C145</f>
        <v>1</v>
      </c>
      <c r="I1470" s="18">
        <f>'Limiting Factors'!D145</f>
        <v>0.1</v>
      </c>
      <c r="J1470" s="17">
        <f>'Vulnerability Mapped'!D93</f>
        <v>10</v>
      </c>
      <c r="K1470" s="17">
        <f>'Vulnerability Mapped'!E93</f>
        <v>10</v>
      </c>
      <c r="L1470" s="18">
        <f>'Vulnerability Mapped'!H93</f>
        <v>0.42142857099999997</v>
      </c>
      <c r="M1470" s="18">
        <f t="shared" si="44"/>
        <v>3.8354214246710004E-2</v>
      </c>
      <c r="N1470" s="18">
        <f t="shared" si="45"/>
        <v>9.588553561677501E-3</v>
      </c>
    </row>
    <row r="1471" spans="1:14" ht="18" customHeight="1" x14ac:dyDescent="0.2">
      <c r="A1471" s="16" t="str">
        <f>'Fish Use'!A99</f>
        <v>UGR1</v>
      </c>
      <c r="B1471" s="16" t="str">
        <f>'Fish Use'!B99</f>
        <v>Upper Grande Ronde</v>
      </c>
      <c r="C1471" s="16" t="str">
        <f>'Fish Use'!D99</f>
        <v>Steelhead</v>
      </c>
      <c r="D1471" s="16" t="str">
        <f>'Fish Use'!E99</f>
        <v>Migration</v>
      </c>
      <c r="E1471" s="16" t="str">
        <f>'Vulnerability Mapped'!C100</f>
        <v>Non-Native Species Interactions and Competition</v>
      </c>
      <c r="F1471" s="18">
        <f>'Fish Use'!F99</f>
        <v>0.91010000000000002</v>
      </c>
      <c r="G1471" s="18">
        <f>Population!D17</f>
        <v>0.25</v>
      </c>
      <c r="H1471" s="19">
        <f>'Limiting Factors'!C146</f>
        <v>1.59</v>
      </c>
      <c r="I1471" s="18">
        <f>'Limiting Factors'!D146</f>
        <v>0.23275000000000001</v>
      </c>
      <c r="J1471" s="17">
        <f>'Vulnerability Mapped'!D100</f>
        <v>11</v>
      </c>
      <c r="K1471" s="17">
        <f>'Vulnerability Mapped'!E100</f>
        <v>12</v>
      </c>
      <c r="L1471" s="18">
        <f>'Vulnerability Mapped'!H100</f>
        <v>0.35714285699999998</v>
      </c>
      <c r="M1471" s="18">
        <f t="shared" si="44"/>
        <v>7.5652062469739184E-2</v>
      </c>
      <c r="N1471" s="18">
        <f t="shared" si="45"/>
        <v>1.8913015617434796E-2</v>
      </c>
    </row>
    <row r="1472" spans="1:14" ht="18" customHeight="1" x14ac:dyDescent="0.2">
      <c r="A1472" s="16" t="str">
        <f>'Fish Use'!A100</f>
        <v>UGR1</v>
      </c>
      <c r="B1472" s="16" t="str">
        <f>'Fish Use'!B100</f>
        <v>Upper Grande Ronde</v>
      </c>
      <c r="C1472" s="16" t="str">
        <f>'Fish Use'!D100</f>
        <v>Bull Trout</v>
      </c>
      <c r="D1472" s="16" t="str">
        <f>'Fish Use'!E100</f>
        <v>Spawning &amp; Resident</v>
      </c>
      <c r="E1472" s="16" t="str">
        <f>'Vulnerability Mapped'!C19</f>
        <v>Anthropogenic Barriers</v>
      </c>
      <c r="F1472" s="18">
        <f>'Fish Use'!F100</f>
        <v>0.91010000000000002</v>
      </c>
      <c r="G1472" s="18">
        <f>Population!D20</f>
        <v>0.6</v>
      </c>
      <c r="H1472" s="19">
        <f>'Limiting Factors'!C143</f>
        <v>2.29</v>
      </c>
      <c r="I1472" s="18">
        <f>'Limiting Factors'!D143</f>
        <v>0.39024999999999999</v>
      </c>
      <c r="J1472" s="17">
        <f>'Vulnerability Mapped'!D19</f>
        <v>10</v>
      </c>
      <c r="K1472" s="17">
        <f>'Vulnerability Mapped'!E19</f>
        <v>10</v>
      </c>
      <c r="L1472" s="18">
        <f>'Vulnerability Mapped'!H19</f>
        <v>0.42142857099999997</v>
      </c>
      <c r="M1472" s="18">
        <f t="shared" si="44"/>
        <v>0.14967732109778578</v>
      </c>
      <c r="N1472" s="18">
        <f t="shared" si="45"/>
        <v>8.9806392658671463E-2</v>
      </c>
    </row>
    <row r="1473" spans="1:14" ht="18" customHeight="1" x14ac:dyDescent="0.2">
      <c r="A1473" s="16" t="str">
        <f>'Fish Use'!A100</f>
        <v>UGR1</v>
      </c>
      <c r="B1473" s="16" t="str">
        <f>'Fish Use'!B100</f>
        <v>Upper Grande Ronde</v>
      </c>
      <c r="C1473" s="16" t="str">
        <f>'Fish Use'!D100</f>
        <v>Bull Trout</v>
      </c>
      <c r="D1473" s="16" t="str">
        <f>'Fish Use'!E100</f>
        <v>Spawning &amp; Resident</v>
      </c>
      <c r="E1473" s="16" t="str">
        <f>'Vulnerability Mapped'!C27</f>
        <v>Riparian Condition</v>
      </c>
      <c r="F1473" s="18">
        <f>'Fish Use'!F100</f>
        <v>0.91010000000000002</v>
      </c>
      <c r="G1473" s="18">
        <f>Population!D20</f>
        <v>0.6</v>
      </c>
      <c r="H1473" s="19">
        <f>'Limiting Factors'!C137</f>
        <v>1.32</v>
      </c>
      <c r="I1473" s="18">
        <f>'Limiting Factors'!D137</f>
        <v>0.17199999999999999</v>
      </c>
      <c r="J1473" s="17">
        <f>'Vulnerability Mapped'!D27</f>
        <v>4</v>
      </c>
      <c r="K1473" s="17">
        <f>'Vulnerability Mapped'!E27</f>
        <v>4</v>
      </c>
      <c r="L1473" s="18">
        <f>'Vulnerability Mapped'!H27</f>
        <v>0.80714285699999999</v>
      </c>
      <c r="M1473" s="18">
        <f t="shared" si="44"/>
        <v>0.12634788283478038</v>
      </c>
      <c r="N1473" s="18">
        <f t="shared" si="45"/>
        <v>7.580872970086823E-2</v>
      </c>
    </row>
    <row r="1474" spans="1:14" ht="18" customHeight="1" x14ac:dyDescent="0.2">
      <c r="A1474" s="16" t="str">
        <f>'Fish Use'!A100</f>
        <v>UGR1</v>
      </c>
      <c r="B1474" s="16" t="str">
        <f>'Fish Use'!B100</f>
        <v>Upper Grande Ronde</v>
      </c>
      <c r="C1474" s="16" t="str">
        <f>'Fish Use'!D100</f>
        <v>Bull Trout</v>
      </c>
      <c r="D1474" s="16" t="str">
        <f>'Fish Use'!E100</f>
        <v>Spawning &amp; Resident</v>
      </c>
      <c r="E1474" s="16" t="str">
        <f>'Vulnerability Mapped'!C23</f>
        <v>Floodplain Condition</v>
      </c>
      <c r="F1474" s="18">
        <f>'Fish Use'!F100</f>
        <v>0.91010000000000002</v>
      </c>
      <c r="G1474" s="18">
        <f>Population!D20</f>
        <v>0.6</v>
      </c>
      <c r="H1474" s="19">
        <f>'Limiting Factors'!C138</f>
        <v>1.74</v>
      </c>
      <c r="I1474" s="18">
        <f>'Limiting Factors'!D138</f>
        <v>0.26650000000000001</v>
      </c>
      <c r="J1474" s="17">
        <f>'Vulnerability Mapped'!D23</f>
        <v>11</v>
      </c>
      <c r="K1474" s="17">
        <f>'Vulnerability Mapped'!E23</f>
        <v>11</v>
      </c>
      <c r="L1474" s="18">
        <f>'Vulnerability Mapped'!H23</f>
        <v>0.35714285699999998</v>
      </c>
      <c r="M1474" s="18">
        <f t="shared" ref="M1474:M1537" si="46">F1474*I1474*L1474</f>
        <v>8.6622017822494055E-2</v>
      </c>
      <c r="N1474" s="18">
        <f t="shared" ref="N1474:N1537" si="47">M1474*G1474</f>
        <v>5.1973210693496433E-2</v>
      </c>
    </row>
    <row r="1475" spans="1:14" ht="18" customHeight="1" x14ac:dyDescent="0.2">
      <c r="A1475" s="16" t="str">
        <f>'Fish Use'!A100</f>
        <v>UGR1</v>
      </c>
      <c r="B1475" s="16" t="str">
        <f>'Fish Use'!B100</f>
        <v>Upper Grande Ronde</v>
      </c>
      <c r="C1475" s="16" t="str">
        <f>'Fish Use'!D100</f>
        <v>Bull Trout</v>
      </c>
      <c r="D1475" s="16" t="str">
        <f>'Fish Use'!E100</f>
        <v>Spawning &amp; Resident</v>
      </c>
      <c r="E1475" s="16" t="str">
        <f>'Vulnerability Mapped'!C28</f>
        <v>Side Channel and Wetland Habitat</v>
      </c>
      <c r="F1475" s="18">
        <f>'Fish Use'!F100</f>
        <v>0.91010000000000002</v>
      </c>
      <c r="G1475" s="18">
        <f>Population!D20</f>
        <v>0.6</v>
      </c>
      <c r="H1475" s="19">
        <f>'Limiting Factors'!C139</f>
        <v>1.74</v>
      </c>
      <c r="I1475" s="18">
        <f>'Limiting Factors'!D139</f>
        <v>0.26650000000000001</v>
      </c>
      <c r="J1475" s="17">
        <f>'Vulnerability Mapped'!D28</f>
        <v>7</v>
      </c>
      <c r="K1475" s="17">
        <f>'Vulnerability Mapped'!E28</f>
        <v>7</v>
      </c>
      <c r="L1475" s="18">
        <f>'Vulnerability Mapped'!H28</f>
        <v>0.61428571399999998</v>
      </c>
      <c r="M1475" s="18">
        <f t="shared" si="46"/>
        <v>0.14898987064498811</v>
      </c>
      <c r="N1475" s="18">
        <f t="shared" si="47"/>
        <v>8.9393922386992869E-2</v>
      </c>
    </row>
    <row r="1476" spans="1:14" ht="18" customHeight="1" x14ac:dyDescent="0.2">
      <c r="A1476" s="16" t="str">
        <f>'Fish Use'!A100</f>
        <v>UGR1</v>
      </c>
      <c r="B1476" s="16" t="str">
        <f>'Fish Use'!B100</f>
        <v>Upper Grande Ronde</v>
      </c>
      <c r="C1476" s="16" t="str">
        <f>'Fish Use'!D100</f>
        <v>Bull Trout</v>
      </c>
      <c r="D1476" s="16" t="str">
        <f>'Fish Use'!E100</f>
        <v>Spawning &amp; Resident</v>
      </c>
      <c r="E1476" s="16" t="str">
        <f>'Vulnerability Mapped'!C20</f>
        <v>Channel and Habitat Structure</v>
      </c>
      <c r="F1476" s="18">
        <f>'Fish Use'!F100</f>
        <v>0.91010000000000002</v>
      </c>
      <c r="G1476" s="18">
        <f>Population!D20</f>
        <v>0.6</v>
      </c>
      <c r="H1476" s="19">
        <f>'Limiting Factors'!C140</f>
        <v>1.32</v>
      </c>
      <c r="I1476" s="18">
        <f>'Limiting Factors'!D140</f>
        <v>0.17199999999999999</v>
      </c>
      <c r="J1476" s="17">
        <f>'Vulnerability Mapped'!D20</f>
        <v>3</v>
      </c>
      <c r="K1476" s="17">
        <f>'Vulnerability Mapped'!E20</f>
        <v>3</v>
      </c>
      <c r="L1476" s="18">
        <f>'Vulnerability Mapped'!H20</f>
        <v>0.87142857100000004</v>
      </c>
      <c r="M1476" s="18">
        <f t="shared" si="46"/>
        <v>0.13641098850434119</v>
      </c>
      <c r="N1476" s="18">
        <f t="shared" si="47"/>
        <v>8.1846593102604712E-2</v>
      </c>
    </row>
    <row r="1477" spans="1:14" ht="18" customHeight="1" x14ac:dyDescent="0.2">
      <c r="A1477" s="16" t="str">
        <f>'Fish Use'!A100</f>
        <v>UGR1</v>
      </c>
      <c r="B1477" s="16" t="str">
        <f>'Fish Use'!B100</f>
        <v>Upper Grande Ronde</v>
      </c>
      <c r="C1477" s="16" t="str">
        <f>'Fish Use'!D100</f>
        <v>Bull Trout</v>
      </c>
      <c r="D1477" s="16" t="str">
        <f>'Fish Use'!E100</f>
        <v>Spawning &amp; Resident</v>
      </c>
      <c r="E1477" s="16" t="str">
        <f>'Vulnerability Mapped'!C22</f>
        <v>Decreased Water Quantity</v>
      </c>
      <c r="F1477" s="18">
        <f>'Fish Use'!F100</f>
        <v>0.91010000000000002</v>
      </c>
      <c r="G1477" s="18">
        <f>Population!D20</f>
        <v>0.6</v>
      </c>
      <c r="H1477" s="19">
        <f>'Limiting Factors'!C147</f>
        <v>1</v>
      </c>
      <c r="I1477" s="18">
        <f>'Limiting Factors'!D147</f>
        <v>0.1</v>
      </c>
      <c r="J1477" s="17">
        <f>'Vulnerability Mapped'!D22</f>
        <v>8</v>
      </c>
      <c r="K1477" s="17">
        <f>'Vulnerability Mapped'!E22</f>
        <v>8</v>
      </c>
      <c r="L1477" s="18">
        <f>'Vulnerability Mapped'!H22</f>
        <v>0.55000000000000004</v>
      </c>
      <c r="M1477" s="18">
        <f t="shared" si="46"/>
        <v>5.005550000000001E-2</v>
      </c>
      <c r="N1477" s="18">
        <f t="shared" si="47"/>
        <v>3.0033300000000006E-2</v>
      </c>
    </row>
    <row r="1478" spans="1:14" ht="18" customHeight="1" x14ac:dyDescent="0.2">
      <c r="A1478" s="16" t="str">
        <f>'Fish Use'!A100</f>
        <v>UGR1</v>
      </c>
      <c r="B1478" s="16" t="str">
        <f>'Fish Use'!B100</f>
        <v>Upper Grande Ronde</v>
      </c>
      <c r="C1478" s="16" t="str">
        <f>'Fish Use'!D100</f>
        <v>Bull Trout</v>
      </c>
      <c r="D1478" s="16" t="str">
        <f>'Fish Use'!E100</f>
        <v>Spawning &amp; Resident</v>
      </c>
      <c r="E1478" s="16" t="str">
        <f>'Vulnerability Mapped'!C17</f>
        <v>Altered Flow Timing</v>
      </c>
      <c r="F1478" s="18">
        <f>'Fish Use'!F100</f>
        <v>0.91010000000000002</v>
      </c>
      <c r="G1478" s="18">
        <f>Population!D20</f>
        <v>0.6</v>
      </c>
      <c r="H1478" s="19">
        <f>'Limiting Factors'!C148</f>
        <v>1</v>
      </c>
      <c r="I1478" s="18">
        <f>'Limiting Factors'!D148</f>
        <v>0.1</v>
      </c>
      <c r="J1478" s="17">
        <f>'Vulnerability Mapped'!D17</f>
        <v>13</v>
      </c>
      <c r="K1478" s="17">
        <f>'Vulnerability Mapped'!E17</f>
        <v>13</v>
      </c>
      <c r="L1478" s="18">
        <f>'Vulnerability Mapped'!H17</f>
        <v>0.22857142899999999</v>
      </c>
      <c r="M1478" s="18">
        <f t="shared" si="46"/>
        <v>2.080228575329E-2</v>
      </c>
      <c r="N1478" s="18">
        <f t="shared" si="47"/>
        <v>1.2481371451974E-2</v>
      </c>
    </row>
    <row r="1479" spans="1:14" ht="18" customHeight="1" x14ac:dyDescent="0.2">
      <c r="A1479" s="16" t="str">
        <f>'Fish Use'!A100</f>
        <v>UGR1</v>
      </c>
      <c r="B1479" s="16" t="str">
        <f>'Fish Use'!B100</f>
        <v>Upper Grande Ronde</v>
      </c>
      <c r="C1479" s="16" t="str">
        <f>'Fish Use'!D100</f>
        <v>Bull Trout</v>
      </c>
      <c r="D1479" s="16" t="str">
        <f>'Fish Use'!E100</f>
        <v>Spawning &amp; Resident</v>
      </c>
      <c r="E1479" s="16" t="str">
        <f>'Vulnerability Mapped'!C21</f>
        <v>Decreased Sediment Quantity</v>
      </c>
      <c r="F1479" s="18">
        <f>'Fish Use'!F100</f>
        <v>0.91010000000000002</v>
      </c>
      <c r="G1479" s="18">
        <f>Population!D20</f>
        <v>0.6</v>
      </c>
      <c r="H1479" s="19">
        <f>'Limiting Factors'!C141</f>
        <v>1.74</v>
      </c>
      <c r="I1479" s="18">
        <f>'Limiting Factors'!D141</f>
        <v>0.26650000000000001</v>
      </c>
      <c r="J1479" s="17">
        <f>'Vulnerability Mapped'!D21</f>
        <v>5</v>
      </c>
      <c r="K1479" s="17">
        <f>'Vulnerability Mapped'!E21</f>
        <v>5</v>
      </c>
      <c r="L1479" s="18">
        <f>'Vulnerability Mapped'!H21</f>
        <v>0.74285714300000005</v>
      </c>
      <c r="M1479" s="18">
        <f t="shared" si="46"/>
        <v>0.18017379717750598</v>
      </c>
      <c r="N1479" s="18">
        <f t="shared" si="47"/>
        <v>0.10810427830650358</v>
      </c>
    </row>
    <row r="1480" spans="1:14" ht="18" customHeight="1" x14ac:dyDescent="0.2">
      <c r="A1480" s="16" t="str">
        <f>'Fish Use'!A100</f>
        <v>UGR1</v>
      </c>
      <c r="B1480" s="16" t="str">
        <f>'Fish Use'!B100</f>
        <v>Upper Grande Ronde</v>
      </c>
      <c r="C1480" s="16" t="str">
        <f>'Fish Use'!D100</f>
        <v>Bull Trout</v>
      </c>
      <c r="D1480" s="16" t="str">
        <f>'Fish Use'!E100</f>
        <v>Spawning &amp; Resident</v>
      </c>
      <c r="E1480" s="16" t="str">
        <f>'Vulnerability Mapped'!C24</f>
        <v>Increased Sediment Quantity</v>
      </c>
      <c r="F1480" s="18">
        <f>'Fish Use'!F100</f>
        <v>0.91010000000000002</v>
      </c>
      <c r="G1480" s="18">
        <f>Population!D20</f>
        <v>0.6</v>
      </c>
      <c r="H1480" s="19">
        <f>'Limiting Factors'!C142</f>
        <v>1.32</v>
      </c>
      <c r="I1480" s="18">
        <f>'Limiting Factors'!D142</f>
        <v>0.17199999999999999</v>
      </c>
      <c r="J1480" s="17">
        <f>'Vulnerability Mapped'!D24</f>
        <v>6</v>
      </c>
      <c r="K1480" s="17">
        <f>'Vulnerability Mapped'!E24</f>
        <v>6</v>
      </c>
      <c r="L1480" s="18">
        <f>'Vulnerability Mapped'!H24</f>
        <v>0.678571429</v>
      </c>
      <c r="M1480" s="18">
        <f t="shared" si="46"/>
        <v>0.1062216714956588</v>
      </c>
      <c r="N1480" s="18">
        <f t="shared" si="47"/>
        <v>6.373300289739528E-2</v>
      </c>
    </row>
    <row r="1481" spans="1:14" ht="18" customHeight="1" x14ac:dyDescent="0.2">
      <c r="A1481" s="16" t="str">
        <f>'Fish Use'!A100</f>
        <v>UGR1</v>
      </c>
      <c r="B1481" s="16" t="str">
        <f>'Fish Use'!B100</f>
        <v>Upper Grande Ronde</v>
      </c>
      <c r="C1481" s="16" t="str">
        <f>'Fish Use'!D100</f>
        <v>Bull Trout</v>
      </c>
      <c r="D1481" s="16" t="str">
        <f>'Fish Use'!E100</f>
        <v>Spawning &amp; Resident</v>
      </c>
      <c r="E1481" s="16" t="str">
        <f>'Vulnerability Mapped'!C29</f>
        <v>Summer Water Temperature</v>
      </c>
      <c r="F1481" s="18">
        <f>'Fish Use'!F100</f>
        <v>0.91010000000000002</v>
      </c>
      <c r="G1481" s="18">
        <f>Population!D20</f>
        <v>0.6</v>
      </c>
      <c r="H1481" s="19">
        <f>'Limiting Factors'!C149</f>
        <v>1</v>
      </c>
      <c r="I1481" s="18">
        <f>'Limiting Factors'!D149</f>
        <v>0.1</v>
      </c>
      <c r="J1481" s="17">
        <f>'Vulnerability Mapped'!D29</f>
        <v>1</v>
      </c>
      <c r="K1481" s="17">
        <f>'Vulnerability Mapped'!E29</f>
        <v>1</v>
      </c>
      <c r="L1481" s="18">
        <f>'Vulnerability Mapped'!H29</f>
        <v>1</v>
      </c>
      <c r="M1481" s="18">
        <f t="shared" si="46"/>
        <v>9.1010000000000008E-2</v>
      </c>
      <c r="N1481" s="18">
        <f t="shared" si="47"/>
        <v>5.4606000000000002E-2</v>
      </c>
    </row>
    <row r="1482" spans="1:14" ht="18" customHeight="1" x14ac:dyDescent="0.2">
      <c r="A1482" s="16" t="str">
        <f>'Fish Use'!A100</f>
        <v>UGR1</v>
      </c>
      <c r="B1482" s="16" t="str">
        <f>'Fish Use'!B100</f>
        <v>Upper Grande Ronde</v>
      </c>
      <c r="C1482" s="16" t="str">
        <f>'Fish Use'!D100</f>
        <v>Bull Trout</v>
      </c>
      <c r="D1482" s="16" t="str">
        <f>'Fish Use'!E100</f>
        <v>Spawning &amp; Resident</v>
      </c>
      <c r="E1482" s="16" t="str">
        <f>'Vulnerability Mapped'!C31</f>
        <v>Winter Water Temperature</v>
      </c>
      <c r="F1482" s="18">
        <f>'Fish Use'!F100</f>
        <v>0.91010000000000002</v>
      </c>
      <c r="G1482" s="18">
        <f>Population!D20</f>
        <v>0.6</v>
      </c>
      <c r="H1482" s="19">
        <f>'Limiting Factors'!C150</f>
        <v>1</v>
      </c>
      <c r="I1482" s="18">
        <f>'Limiting Factors'!D150</f>
        <v>0.1</v>
      </c>
      <c r="J1482" s="17">
        <f>'Vulnerability Mapped'!D31</f>
        <v>12</v>
      </c>
      <c r="K1482" s="17">
        <f>'Vulnerability Mapped'!E31</f>
        <v>12</v>
      </c>
      <c r="L1482" s="18">
        <f>'Vulnerability Mapped'!H31</f>
        <v>0.29285714299999999</v>
      </c>
      <c r="M1482" s="18">
        <f t="shared" si="46"/>
        <v>2.665292858443E-2</v>
      </c>
      <c r="N1482" s="18">
        <f t="shared" si="47"/>
        <v>1.5991757150657999E-2</v>
      </c>
    </row>
    <row r="1483" spans="1:14" ht="18" customHeight="1" x14ac:dyDescent="0.2">
      <c r="A1483" s="16" t="str">
        <f>'Fish Use'!A100</f>
        <v>UGR1</v>
      </c>
      <c r="B1483" s="16" t="str">
        <f>'Fish Use'!B100</f>
        <v>Upper Grande Ronde</v>
      </c>
      <c r="C1483" s="16" t="str">
        <f>'Fish Use'!D100</f>
        <v>Bull Trout</v>
      </c>
      <c r="D1483" s="16" t="str">
        <f>'Fish Use'!E100</f>
        <v>Spawning &amp; Resident</v>
      </c>
      <c r="E1483" s="16" t="str">
        <f>'Vulnerability Mapped'!C30</f>
        <v>Water Quality</v>
      </c>
      <c r="F1483" s="18">
        <f>'Fish Use'!F100</f>
        <v>0.91010000000000002</v>
      </c>
      <c r="G1483" s="18">
        <f>Population!D20</f>
        <v>0.6</v>
      </c>
      <c r="H1483" s="19">
        <f>'Limiting Factors'!C151</f>
        <v>1</v>
      </c>
      <c r="I1483" s="18">
        <f>'Limiting Factors'!D151</f>
        <v>0.1</v>
      </c>
      <c r="J1483" s="17">
        <f>'Vulnerability Mapped'!D30</f>
        <v>15</v>
      </c>
      <c r="K1483" s="17">
        <f>'Vulnerability Mapped'!E30</f>
        <v>15</v>
      </c>
      <c r="L1483" s="18">
        <f>'Vulnerability Mapped'!H30</f>
        <v>0.1</v>
      </c>
      <c r="M1483" s="18">
        <f t="shared" si="46"/>
        <v>9.1010000000000014E-3</v>
      </c>
      <c r="N1483" s="18">
        <f t="shared" si="47"/>
        <v>5.4606000000000003E-3</v>
      </c>
    </row>
    <row r="1484" spans="1:14" ht="18" customHeight="1" x14ac:dyDescent="0.2">
      <c r="A1484" s="16" t="str">
        <f>'Fish Use'!A100</f>
        <v>UGR1</v>
      </c>
      <c r="B1484" s="16" t="str">
        <f>'Fish Use'!B100</f>
        <v>Upper Grande Ronde</v>
      </c>
      <c r="C1484" s="16" t="str">
        <f>'Fish Use'!D100</f>
        <v>Bull Trout</v>
      </c>
      <c r="D1484" s="16" t="str">
        <f>'Fish Use'!E100</f>
        <v>Spawning &amp; Resident</v>
      </c>
      <c r="E1484" s="16" t="str">
        <f>'Vulnerability Mapped'!C26</f>
        <v>Predation</v>
      </c>
      <c r="F1484" s="18">
        <f>'Fish Use'!F100</f>
        <v>0.91010000000000002</v>
      </c>
      <c r="G1484" s="18">
        <f>Population!D20</f>
        <v>0.6</v>
      </c>
      <c r="H1484" s="19">
        <f>'Limiting Factors'!C144</f>
        <v>2.88</v>
      </c>
      <c r="I1484" s="18">
        <f>'Limiting Factors'!D144</f>
        <v>0.52300000000000002</v>
      </c>
      <c r="J1484" s="17">
        <f>'Vulnerability Mapped'!D26</f>
        <v>9</v>
      </c>
      <c r="K1484" s="17">
        <f>'Vulnerability Mapped'!E26</f>
        <v>9</v>
      </c>
      <c r="L1484" s="18">
        <f>'Vulnerability Mapped'!H26</f>
        <v>0.485714286</v>
      </c>
      <c r="M1484" s="18">
        <f t="shared" si="46"/>
        <v>0.23119140299313781</v>
      </c>
      <c r="N1484" s="18">
        <f t="shared" si="47"/>
        <v>0.13871484179588267</v>
      </c>
    </row>
    <row r="1485" spans="1:14" ht="18" customHeight="1" x14ac:dyDescent="0.2">
      <c r="A1485" s="16" t="str">
        <f>'Fish Use'!A100</f>
        <v>UGR1</v>
      </c>
      <c r="B1485" s="16" t="str">
        <f>'Fish Use'!B100</f>
        <v>Upper Grande Ronde</v>
      </c>
      <c r="C1485" s="16" t="str">
        <f>'Fish Use'!D100</f>
        <v>Bull Trout</v>
      </c>
      <c r="D1485" s="16" t="str">
        <f>'Fish Use'!E100</f>
        <v>Spawning &amp; Resident</v>
      </c>
      <c r="E1485" s="16" t="str">
        <f>'Vulnerability Mapped'!C18</f>
        <v>Altered Primary Productivity</v>
      </c>
      <c r="F1485" s="18">
        <f>'Fish Use'!F100</f>
        <v>0.91010000000000002</v>
      </c>
      <c r="G1485" s="18">
        <f>Population!D20</f>
        <v>0.6</v>
      </c>
      <c r="H1485" s="19">
        <f>'Limiting Factors'!C145</f>
        <v>1</v>
      </c>
      <c r="I1485" s="18">
        <f>'Limiting Factors'!D145</f>
        <v>0.1</v>
      </c>
      <c r="J1485" s="17">
        <f>'Vulnerability Mapped'!D18</f>
        <v>14</v>
      </c>
      <c r="K1485" s="17">
        <f>'Vulnerability Mapped'!E18</f>
        <v>14</v>
      </c>
      <c r="L1485" s="18">
        <f>'Vulnerability Mapped'!H18</f>
        <v>0.164285714</v>
      </c>
      <c r="M1485" s="18">
        <f t="shared" si="46"/>
        <v>1.4951642831140002E-2</v>
      </c>
      <c r="N1485" s="18">
        <f t="shared" si="47"/>
        <v>8.9709856986840003E-3</v>
      </c>
    </row>
    <row r="1486" spans="1:14" ht="18" customHeight="1" x14ac:dyDescent="0.2">
      <c r="A1486" s="16" t="str">
        <f>'Fish Use'!A100</f>
        <v>UGR1</v>
      </c>
      <c r="B1486" s="16" t="str">
        <f>'Fish Use'!B100</f>
        <v>Upper Grande Ronde</v>
      </c>
      <c r="C1486" s="16" t="str">
        <f>'Fish Use'!D100</f>
        <v>Bull Trout</v>
      </c>
      <c r="D1486" s="16" t="str">
        <f>'Fish Use'!E100</f>
        <v>Spawning &amp; Resident</v>
      </c>
      <c r="E1486" s="16" t="str">
        <f>'Vulnerability Mapped'!C25</f>
        <v>Non-Native Species Interactions and Competition</v>
      </c>
      <c r="F1486" s="18">
        <f>'Fish Use'!F100</f>
        <v>0.91010000000000002</v>
      </c>
      <c r="G1486" s="18">
        <f>Population!D20</f>
        <v>0.6</v>
      </c>
      <c r="H1486" s="19">
        <f>'Limiting Factors'!C146</f>
        <v>1.59</v>
      </c>
      <c r="I1486" s="18">
        <f>'Limiting Factors'!D146</f>
        <v>0.23275000000000001</v>
      </c>
      <c r="J1486" s="17">
        <f>'Vulnerability Mapped'!D25</f>
        <v>2</v>
      </c>
      <c r="K1486" s="17">
        <f>'Vulnerability Mapped'!E25</f>
        <v>2</v>
      </c>
      <c r="L1486" s="18">
        <f>'Vulnerability Mapped'!H25</f>
        <v>0.93571428599999995</v>
      </c>
      <c r="M1486" s="18">
        <f t="shared" si="46"/>
        <v>0.19820840381052166</v>
      </c>
      <c r="N1486" s="18">
        <f t="shared" si="47"/>
        <v>0.11892504228631298</v>
      </c>
    </row>
    <row r="1487" spans="1:14" ht="18" customHeight="1" x14ac:dyDescent="0.2">
      <c r="A1487" s="16" t="str">
        <f>'Fish Use'!A101</f>
        <v>UGR1</v>
      </c>
      <c r="B1487" s="16" t="str">
        <f>'Fish Use'!B101</f>
        <v>Upper Grande Ronde</v>
      </c>
      <c r="C1487" s="16" t="str">
        <f>'Fish Use'!D101</f>
        <v>Bull Trout</v>
      </c>
      <c r="D1487" s="16" t="str">
        <f>'Fish Use'!E101</f>
        <v>FMO</v>
      </c>
      <c r="E1487" s="16" t="str">
        <f>'Vulnerability Mapped'!C4</f>
        <v>Anthropogenic Barriers</v>
      </c>
      <c r="F1487" s="18">
        <f>'Fish Use'!F101</f>
        <v>0.91010000000000002</v>
      </c>
      <c r="G1487" s="18">
        <f>Population!D21</f>
        <v>0.4</v>
      </c>
      <c r="H1487" s="19">
        <f>'Limiting Factors'!C143</f>
        <v>2.29</v>
      </c>
      <c r="I1487" s="18">
        <f>'Limiting Factors'!D143</f>
        <v>0.39024999999999999</v>
      </c>
      <c r="J1487" s="17">
        <f>'Vulnerability Mapped'!D4</f>
        <v>3</v>
      </c>
      <c r="K1487" s="17">
        <f>'Vulnerability Mapped'!E4</f>
        <v>3</v>
      </c>
      <c r="L1487" s="18">
        <f>'Vulnerability Mapped'!H4</f>
        <v>0.87142857100000004</v>
      </c>
      <c r="M1487" s="18">
        <f t="shared" si="46"/>
        <v>0.3095022573477858</v>
      </c>
      <c r="N1487" s="18">
        <f t="shared" si="47"/>
        <v>0.12380090293911433</v>
      </c>
    </row>
    <row r="1488" spans="1:14" ht="18" customHeight="1" x14ac:dyDescent="0.2">
      <c r="A1488" s="16" t="str">
        <f>'Fish Use'!A101</f>
        <v>UGR1</v>
      </c>
      <c r="B1488" s="16" t="str">
        <f>'Fish Use'!B101</f>
        <v>Upper Grande Ronde</v>
      </c>
      <c r="C1488" s="16" t="str">
        <f>'Fish Use'!D101</f>
        <v>Bull Trout</v>
      </c>
      <c r="D1488" s="16" t="str">
        <f>'Fish Use'!E101</f>
        <v>FMO</v>
      </c>
      <c r="E1488" s="16" t="str">
        <f>'Vulnerability Mapped'!C12</f>
        <v>Riparian Condition</v>
      </c>
      <c r="F1488" s="18">
        <f>'Fish Use'!F101</f>
        <v>0.91010000000000002</v>
      </c>
      <c r="G1488" s="18">
        <f>Population!D21</f>
        <v>0.4</v>
      </c>
      <c r="H1488" s="19">
        <f>'Limiting Factors'!C137</f>
        <v>1.32</v>
      </c>
      <c r="I1488" s="18">
        <f>'Limiting Factors'!D137</f>
        <v>0.17199999999999999</v>
      </c>
      <c r="J1488" s="17">
        <f>'Vulnerability Mapped'!D12</f>
        <v>5</v>
      </c>
      <c r="K1488" s="17">
        <f>'Vulnerability Mapped'!E12</f>
        <v>5</v>
      </c>
      <c r="L1488" s="18">
        <f>'Vulnerability Mapped'!H12</f>
        <v>0.74285714300000005</v>
      </c>
      <c r="M1488" s="18">
        <f t="shared" si="46"/>
        <v>0.11628477716521959</v>
      </c>
      <c r="N1488" s="18">
        <f t="shared" si="47"/>
        <v>4.6513910866087839E-2</v>
      </c>
    </row>
    <row r="1489" spans="1:14" ht="18" customHeight="1" x14ac:dyDescent="0.2">
      <c r="A1489" s="16" t="str">
        <f>'Fish Use'!A101</f>
        <v>UGR1</v>
      </c>
      <c r="B1489" s="16" t="str">
        <f>'Fish Use'!B101</f>
        <v>Upper Grande Ronde</v>
      </c>
      <c r="C1489" s="16" t="str">
        <f>'Fish Use'!D101</f>
        <v>Bull Trout</v>
      </c>
      <c r="D1489" s="16" t="str">
        <f>'Fish Use'!E101</f>
        <v>FMO</v>
      </c>
      <c r="E1489" s="16" t="str">
        <f>'Vulnerability Mapped'!C8</f>
        <v>Floodplain Condition</v>
      </c>
      <c r="F1489" s="18">
        <f>'Fish Use'!F101</f>
        <v>0.91010000000000002</v>
      </c>
      <c r="G1489" s="18">
        <f>Population!D21</f>
        <v>0.4</v>
      </c>
      <c r="H1489" s="19">
        <f>'Limiting Factors'!C138</f>
        <v>1.74</v>
      </c>
      <c r="I1489" s="18">
        <f>'Limiting Factors'!D138</f>
        <v>0.26650000000000001</v>
      </c>
      <c r="J1489" s="17">
        <f>'Vulnerability Mapped'!D8</f>
        <v>9</v>
      </c>
      <c r="K1489" s="17">
        <f>'Vulnerability Mapped'!E8</f>
        <v>9</v>
      </c>
      <c r="L1489" s="18">
        <f>'Vulnerability Mapped'!H8</f>
        <v>0.485714286</v>
      </c>
      <c r="M1489" s="18">
        <f t="shared" si="46"/>
        <v>0.1178059443550119</v>
      </c>
      <c r="N1489" s="18">
        <f t="shared" si="47"/>
        <v>4.7122377742004763E-2</v>
      </c>
    </row>
    <row r="1490" spans="1:14" ht="18" customHeight="1" x14ac:dyDescent="0.2">
      <c r="A1490" s="16" t="str">
        <f>'Fish Use'!A101</f>
        <v>UGR1</v>
      </c>
      <c r="B1490" s="16" t="str">
        <f>'Fish Use'!B101</f>
        <v>Upper Grande Ronde</v>
      </c>
      <c r="C1490" s="16" t="str">
        <f>'Fish Use'!D101</f>
        <v>Bull Trout</v>
      </c>
      <c r="D1490" s="16" t="str">
        <f>'Fish Use'!E101</f>
        <v>FMO</v>
      </c>
      <c r="E1490" s="16" t="str">
        <f>'Vulnerability Mapped'!C13</f>
        <v>Side Channel and Wetland Habitat</v>
      </c>
      <c r="F1490" s="18">
        <f>'Fish Use'!F101</f>
        <v>0.91010000000000002</v>
      </c>
      <c r="G1490" s="18">
        <f>Population!D21</f>
        <v>0.4</v>
      </c>
      <c r="H1490" s="19">
        <f>'Limiting Factors'!C139</f>
        <v>1.74</v>
      </c>
      <c r="I1490" s="18">
        <f>'Limiting Factors'!D139</f>
        <v>0.26650000000000001</v>
      </c>
      <c r="J1490" s="17">
        <f>'Vulnerability Mapped'!D13</f>
        <v>8</v>
      </c>
      <c r="K1490" s="17">
        <f>'Vulnerability Mapped'!E13</f>
        <v>8</v>
      </c>
      <c r="L1490" s="18">
        <f>'Vulnerability Mapped'!H13</f>
        <v>0.55000000000000004</v>
      </c>
      <c r="M1490" s="18">
        <f t="shared" si="46"/>
        <v>0.13339790750000002</v>
      </c>
      <c r="N1490" s="18">
        <f t="shared" si="47"/>
        <v>5.3359163000000015E-2</v>
      </c>
    </row>
    <row r="1491" spans="1:14" ht="18" customHeight="1" x14ac:dyDescent="0.2">
      <c r="A1491" s="16" t="str">
        <f>'Fish Use'!A101</f>
        <v>UGR1</v>
      </c>
      <c r="B1491" s="16" t="str">
        <f>'Fish Use'!B101</f>
        <v>Upper Grande Ronde</v>
      </c>
      <c r="C1491" s="16" t="str">
        <f>'Fish Use'!D101</f>
        <v>Bull Trout</v>
      </c>
      <c r="D1491" s="16" t="str">
        <f>'Fish Use'!E101</f>
        <v>FMO</v>
      </c>
      <c r="E1491" s="16" t="str">
        <f>'Vulnerability Mapped'!C5</f>
        <v>Channel and Habitat Structure</v>
      </c>
      <c r="F1491" s="18">
        <f>'Fish Use'!F101</f>
        <v>0.91010000000000002</v>
      </c>
      <c r="G1491" s="18">
        <f>Population!D21</f>
        <v>0.4</v>
      </c>
      <c r="H1491" s="19">
        <f>'Limiting Factors'!C140</f>
        <v>1.32</v>
      </c>
      <c r="I1491" s="18">
        <f>'Limiting Factors'!D140</f>
        <v>0.17199999999999999</v>
      </c>
      <c r="J1491" s="17">
        <f>'Vulnerability Mapped'!D5</f>
        <v>4</v>
      </c>
      <c r="K1491" s="17">
        <f>'Vulnerability Mapped'!E5</f>
        <v>4</v>
      </c>
      <c r="L1491" s="18">
        <f>'Vulnerability Mapped'!H5</f>
        <v>0.80714285699999999</v>
      </c>
      <c r="M1491" s="18">
        <f t="shared" si="46"/>
        <v>0.12634788283478038</v>
      </c>
      <c r="N1491" s="18">
        <f t="shared" si="47"/>
        <v>5.0539153133912156E-2</v>
      </c>
    </row>
    <row r="1492" spans="1:14" ht="18" customHeight="1" x14ac:dyDescent="0.2">
      <c r="A1492" s="16" t="str">
        <f>'Fish Use'!A101</f>
        <v>UGR1</v>
      </c>
      <c r="B1492" s="16" t="str">
        <f>'Fish Use'!B101</f>
        <v>Upper Grande Ronde</v>
      </c>
      <c r="C1492" s="16" t="str">
        <f>'Fish Use'!D101</f>
        <v>Bull Trout</v>
      </c>
      <c r="D1492" s="16" t="str">
        <f>'Fish Use'!E101</f>
        <v>FMO</v>
      </c>
      <c r="E1492" s="16" t="str">
        <f>'Vulnerability Mapped'!C7</f>
        <v>Decreased Water Quantity</v>
      </c>
      <c r="F1492" s="18">
        <f>'Fish Use'!F101</f>
        <v>0.91010000000000002</v>
      </c>
      <c r="G1492" s="18">
        <f>Population!D21</f>
        <v>0.4</v>
      </c>
      <c r="H1492" s="19">
        <f>'Limiting Factors'!C147</f>
        <v>1</v>
      </c>
      <c r="I1492" s="18">
        <f>'Limiting Factors'!D147</f>
        <v>0.1</v>
      </c>
      <c r="J1492" s="17">
        <f>'Vulnerability Mapped'!D7</f>
        <v>2</v>
      </c>
      <c r="K1492" s="17">
        <f>'Vulnerability Mapped'!E7</f>
        <v>2</v>
      </c>
      <c r="L1492" s="18">
        <f>'Vulnerability Mapped'!H7</f>
        <v>0.93571428599999995</v>
      </c>
      <c r="M1492" s="18">
        <f t="shared" si="46"/>
        <v>8.515935716886E-2</v>
      </c>
      <c r="N1492" s="18">
        <f t="shared" si="47"/>
        <v>3.4063742867544003E-2</v>
      </c>
    </row>
    <row r="1493" spans="1:14" ht="18" customHeight="1" x14ac:dyDescent="0.2">
      <c r="A1493" s="16" t="str">
        <f>'Fish Use'!A101</f>
        <v>UGR1</v>
      </c>
      <c r="B1493" s="16" t="str">
        <f>'Fish Use'!B101</f>
        <v>Upper Grande Ronde</v>
      </c>
      <c r="C1493" s="16" t="str">
        <f>'Fish Use'!D101</f>
        <v>Bull Trout</v>
      </c>
      <c r="D1493" s="16" t="str">
        <f>'Fish Use'!E101</f>
        <v>FMO</v>
      </c>
      <c r="E1493" s="16" t="str">
        <f>'Vulnerability Mapped'!C2</f>
        <v>Altered Flow Timing</v>
      </c>
      <c r="F1493" s="18">
        <f>'Fish Use'!F101</f>
        <v>0.91010000000000002</v>
      </c>
      <c r="G1493" s="18">
        <f>Population!D21</f>
        <v>0.4</v>
      </c>
      <c r="H1493" s="19">
        <f>'Limiting Factors'!C148</f>
        <v>1</v>
      </c>
      <c r="I1493" s="18">
        <f>'Limiting Factors'!D148</f>
        <v>0.1</v>
      </c>
      <c r="J1493" s="17">
        <f>'Vulnerability Mapped'!D2</f>
        <v>11</v>
      </c>
      <c r="K1493" s="17">
        <f>'Vulnerability Mapped'!E2</f>
        <v>11</v>
      </c>
      <c r="L1493" s="18">
        <f>'Vulnerability Mapped'!H2</f>
        <v>0.35714285699999998</v>
      </c>
      <c r="M1493" s="18">
        <f t="shared" si="46"/>
        <v>3.2503571415570004E-2</v>
      </c>
      <c r="N1493" s="18">
        <f t="shared" si="47"/>
        <v>1.3001428566228003E-2</v>
      </c>
    </row>
    <row r="1494" spans="1:14" ht="18" customHeight="1" x14ac:dyDescent="0.2">
      <c r="A1494" s="16" t="str">
        <f>'Fish Use'!A101</f>
        <v>UGR1</v>
      </c>
      <c r="B1494" s="16" t="str">
        <f>'Fish Use'!B101</f>
        <v>Upper Grande Ronde</v>
      </c>
      <c r="C1494" s="16" t="str">
        <f>'Fish Use'!D101</f>
        <v>Bull Trout</v>
      </c>
      <c r="D1494" s="16" t="str">
        <f>'Fish Use'!E101</f>
        <v>FMO</v>
      </c>
      <c r="E1494" s="16" t="str">
        <f>'Vulnerability Mapped'!C6</f>
        <v>Decreased Sediment Quantity</v>
      </c>
      <c r="F1494" s="18">
        <f>'Fish Use'!F101</f>
        <v>0.91010000000000002</v>
      </c>
      <c r="G1494" s="18">
        <f>Population!D21</f>
        <v>0.4</v>
      </c>
      <c r="H1494" s="19">
        <f>'Limiting Factors'!C141</f>
        <v>1.74</v>
      </c>
      <c r="I1494" s="18">
        <f>'Limiting Factors'!D141</f>
        <v>0.26650000000000001</v>
      </c>
      <c r="J1494" s="17">
        <f>'Vulnerability Mapped'!D6</f>
        <v>13</v>
      </c>
      <c r="K1494" s="17">
        <f>'Vulnerability Mapped'!E6</f>
        <v>13</v>
      </c>
      <c r="L1494" s="18">
        <f>'Vulnerability Mapped'!H6</f>
        <v>0.22857142899999999</v>
      </c>
      <c r="M1494" s="18">
        <f t="shared" si="46"/>
        <v>5.5438091532517851E-2</v>
      </c>
      <c r="N1494" s="18">
        <f t="shared" si="47"/>
        <v>2.2175236613007143E-2</v>
      </c>
    </row>
    <row r="1495" spans="1:14" ht="18" customHeight="1" x14ac:dyDescent="0.2">
      <c r="A1495" s="16" t="str">
        <f>'Fish Use'!A101</f>
        <v>UGR1</v>
      </c>
      <c r="B1495" s="16" t="str">
        <f>'Fish Use'!B101</f>
        <v>Upper Grande Ronde</v>
      </c>
      <c r="C1495" s="16" t="str">
        <f>'Fish Use'!D101</f>
        <v>Bull Trout</v>
      </c>
      <c r="D1495" s="16" t="str">
        <f>'Fish Use'!E101</f>
        <v>FMO</v>
      </c>
      <c r="E1495" s="16" t="str">
        <f>'Vulnerability Mapped'!C9</f>
        <v>Increased Sediment Quantity</v>
      </c>
      <c r="F1495" s="18">
        <f>'Fish Use'!F101</f>
        <v>0.91010000000000002</v>
      </c>
      <c r="G1495" s="18">
        <f>Population!D21</f>
        <v>0.4</v>
      </c>
      <c r="H1495" s="19">
        <f>'Limiting Factors'!C142</f>
        <v>1.32</v>
      </c>
      <c r="I1495" s="18">
        <f>'Limiting Factors'!D142</f>
        <v>0.17199999999999999</v>
      </c>
      <c r="J1495" s="17">
        <f>'Vulnerability Mapped'!D9</f>
        <v>14</v>
      </c>
      <c r="K1495" s="17">
        <f>'Vulnerability Mapped'!E9</f>
        <v>14</v>
      </c>
      <c r="L1495" s="18">
        <f>'Vulnerability Mapped'!H9</f>
        <v>0.164285714</v>
      </c>
      <c r="M1495" s="18">
        <f t="shared" si="46"/>
        <v>2.5716825669560798E-2</v>
      </c>
      <c r="N1495" s="18">
        <f t="shared" si="47"/>
        <v>1.0286730267824319E-2</v>
      </c>
    </row>
    <row r="1496" spans="1:14" ht="18" customHeight="1" x14ac:dyDescent="0.2">
      <c r="A1496" s="16" t="str">
        <f>'Fish Use'!A101</f>
        <v>UGR1</v>
      </c>
      <c r="B1496" s="16" t="str">
        <f>'Fish Use'!B101</f>
        <v>Upper Grande Ronde</v>
      </c>
      <c r="C1496" s="16" t="str">
        <f>'Fish Use'!D101</f>
        <v>Bull Trout</v>
      </c>
      <c r="D1496" s="16" t="str">
        <f>'Fish Use'!E101</f>
        <v>FMO</v>
      </c>
      <c r="E1496" s="16" t="str">
        <f>'Vulnerability Mapped'!C14</f>
        <v>Summer Water Temperature</v>
      </c>
      <c r="F1496" s="18">
        <f>'Fish Use'!F101</f>
        <v>0.91010000000000002</v>
      </c>
      <c r="G1496" s="18">
        <f>Population!D21</f>
        <v>0.4</v>
      </c>
      <c r="H1496" s="19">
        <f>'Limiting Factors'!C149</f>
        <v>1</v>
      </c>
      <c r="I1496" s="18">
        <f>'Limiting Factors'!D149</f>
        <v>0.1</v>
      </c>
      <c r="J1496" s="17">
        <f>'Vulnerability Mapped'!D14</f>
        <v>1</v>
      </c>
      <c r="K1496" s="17">
        <f>'Vulnerability Mapped'!E14</f>
        <v>1</v>
      </c>
      <c r="L1496" s="18">
        <f>'Vulnerability Mapped'!H14</f>
        <v>1</v>
      </c>
      <c r="M1496" s="18">
        <f t="shared" si="46"/>
        <v>9.1010000000000008E-2</v>
      </c>
      <c r="N1496" s="18">
        <f t="shared" si="47"/>
        <v>3.6404000000000006E-2</v>
      </c>
    </row>
    <row r="1497" spans="1:14" ht="18" customHeight="1" x14ac:dyDescent="0.2">
      <c r="A1497" s="16" t="str">
        <f>'Fish Use'!A101</f>
        <v>UGR1</v>
      </c>
      <c r="B1497" s="16" t="str">
        <f>'Fish Use'!B101</f>
        <v>Upper Grande Ronde</v>
      </c>
      <c r="C1497" s="16" t="str">
        <f>'Fish Use'!D101</f>
        <v>Bull Trout</v>
      </c>
      <c r="D1497" s="16" t="str">
        <f>'Fish Use'!E101</f>
        <v>FMO</v>
      </c>
      <c r="E1497" s="16" t="str">
        <f>'Vulnerability Mapped'!C16</f>
        <v>Winter Water Temperature</v>
      </c>
      <c r="F1497" s="18">
        <f>'Fish Use'!F101</f>
        <v>0.91010000000000002</v>
      </c>
      <c r="G1497" s="18">
        <f>Population!D21</f>
        <v>0.4</v>
      </c>
      <c r="H1497" s="19">
        <f>'Limiting Factors'!C150</f>
        <v>1</v>
      </c>
      <c r="I1497" s="18">
        <f>'Limiting Factors'!D150</f>
        <v>0.1</v>
      </c>
      <c r="J1497" s="17">
        <f>'Vulnerability Mapped'!D16</f>
        <v>15</v>
      </c>
      <c r="K1497" s="17">
        <f>'Vulnerability Mapped'!E16</f>
        <v>15</v>
      </c>
      <c r="L1497" s="18">
        <f>'Vulnerability Mapped'!H16</f>
        <v>0.1</v>
      </c>
      <c r="M1497" s="18">
        <f t="shared" si="46"/>
        <v>9.1010000000000014E-3</v>
      </c>
      <c r="N1497" s="18">
        <f t="shared" si="47"/>
        <v>3.6404000000000007E-3</v>
      </c>
    </row>
    <row r="1498" spans="1:14" ht="18" customHeight="1" x14ac:dyDescent="0.2">
      <c r="A1498" s="16" t="str">
        <f>'Fish Use'!A101</f>
        <v>UGR1</v>
      </c>
      <c r="B1498" s="16" t="str">
        <f>'Fish Use'!B101</f>
        <v>Upper Grande Ronde</v>
      </c>
      <c r="C1498" s="16" t="str">
        <f>'Fish Use'!D101</f>
        <v>Bull Trout</v>
      </c>
      <c r="D1498" s="16" t="str">
        <f>'Fish Use'!E101</f>
        <v>FMO</v>
      </c>
      <c r="E1498" s="16" t="str">
        <f>'Vulnerability Mapped'!C15</f>
        <v>Water Quality</v>
      </c>
      <c r="F1498" s="18">
        <f>'Fish Use'!F101</f>
        <v>0.91010000000000002</v>
      </c>
      <c r="G1498" s="18">
        <f>Population!D21</f>
        <v>0.4</v>
      </c>
      <c r="H1498" s="19">
        <f>'Limiting Factors'!C151</f>
        <v>1</v>
      </c>
      <c r="I1498" s="18">
        <f>'Limiting Factors'!D151</f>
        <v>0.1</v>
      </c>
      <c r="J1498" s="17">
        <f>'Vulnerability Mapped'!D15</f>
        <v>6</v>
      </c>
      <c r="K1498" s="17">
        <f>'Vulnerability Mapped'!E15</f>
        <v>6</v>
      </c>
      <c r="L1498" s="18">
        <f>'Vulnerability Mapped'!H15</f>
        <v>0.678571429</v>
      </c>
      <c r="M1498" s="18">
        <f t="shared" si="46"/>
        <v>6.1756785753290008E-2</v>
      </c>
      <c r="N1498" s="18">
        <f t="shared" si="47"/>
        <v>2.4702714301316004E-2</v>
      </c>
    </row>
    <row r="1499" spans="1:14" ht="18" customHeight="1" x14ac:dyDescent="0.2">
      <c r="A1499" s="16" t="str">
        <f>'Fish Use'!A101</f>
        <v>UGR1</v>
      </c>
      <c r="B1499" s="16" t="str">
        <f>'Fish Use'!B101</f>
        <v>Upper Grande Ronde</v>
      </c>
      <c r="C1499" s="16" t="str">
        <f>'Fish Use'!D101</f>
        <v>Bull Trout</v>
      </c>
      <c r="D1499" s="16" t="str">
        <f>'Fish Use'!E101</f>
        <v>FMO</v>
      </c>
      <c r="E1499" s="16" t="str">
        <f>'Vulnerability Mapped'!C11</f>
        <v>Predation</v>
      </c>
      <c r="F1499" s="18">
        <f>'Fish Use'!F101</f>
        <v>0.91010000000000002</v>
      </c>
      <c r="G1499" s="18">
        <f>Population!D21</f>
        <v>0.4</v>
      </c>
      <c r="H1499" s="19">
        <f>'Limiting Factors'!C144</f>
        <v>2.88</v>
      </c>
      <c r="I1499" s="18">
        <f>'Limiting Factors'!D144</f>
        <v>0.52300000000000002</v>
      </c>
      <c r="J1499" s="17">
        <f>'Vulnerability Mapped'!D11</f>
        <v>7</v>
      </c>
      <c r="K1499" s="17">
        <f>'Vulnerability Mapped'!E11</f>
        <v>7</v>
      </c>
      <c r="L1499" s="18">
        <f>'Vulnerability Mapped'!H11</f>
        <v>0.61428571399999998</v>
      </c>
      <c r="M1499" s="18">
        <f t="shared" si="46"/>
        <v>0.2923891270068622</v>
      </c>
      <c r="N1499" s="18">
        <f t="shared" si="47"/>
        <v>0.11695565080274489</v>
      </c>
    </row>
    <row r="1500" spans="1:14" ht="18" customHeight="1" x14ac:dyDescent="0.2">
      <c r="A1500" s="16" t="str">
        <f>'Fish Use'!A101</f>
        <v>UGR1</v>
      </c>
      <c r="B1500" s="16" t="str">
        <f>'Fish Use'!B101</f>
        <v>Upper Grande Ronde</v>
      </c>
      <c r="C1500" s="16" t="str">
        <f>'Fish Use'!D101</f>
        <v>Bull Trout</v>
      </c>
      <c r="D1500" s="16" t="str">
        <f>'Fish Use'!E101</f>
        <v>FMO</v>
      </c>
      <c r="E1500" s="16" t="str">
        <f>'Vulnerability Mapped'!C3</f>
        <v>Altered Primary Productivity</v>
      </c>
      <c r="F1500" s="18">
        <f>'Fish Use'!F101</f>
        <v>0.91010000000000002</v>
      </c>
      <c r="G1500" s="18">
        <f>Population!D21</f>
        <v>0.4</v>
      </c>
      <c r="H1500" s="19">
        <f>'Limiting Factors'!C145</f>
        <v>1</v>
      </c>
      <c r="I1500" s="18">
        <f>'Limiting Factors'!D145</f>
        <v>0.1</v>
      </c>
      <c r="J1500" s="17">
        <f>'Vulnerability Mapped'!D3</f>
        <v>12</v>
      </c>
      <c r="K1500" s="17">
        <f>'Vulnerability Mapped'!E3</f>
        <v>12</v>
      </c>
      <c r="L1500" s="18">
        <f>'Vulnerability Mapped'!H3</f>
        <v>0.29285714299999999</v>
      </c>
      <c r="M1500" s="18">
        <f t="shared" si="46"/>
        <v>2.665292858443E-2</v>
      </c>
      <c r="N1500" s="18">
        <f t="shared" si="47"/>
        <v>1.0661171433772001E-2</v>
      </c>
    </row>
    <row r="1501" spans="1:14" ht="18" customHeight="1" x14ac:dyDescent="0.2">
      <c r="A1501" s="16" t="str">
        <f>'Fish Use'!A101</f>
        <v>UGR1</v>
      </c>
      <c r="B1501" s="16" t="str">
        <f>'Fish Use'!B101</f>
        <v>Upper Grande Ronde</v>
      </c>
      <c r="C1501" s="16" t="str">
        <f>'Fish Use'!D101</f>
        <v>Bull Trout</v>
      </c>
      <c r="D1501" s="16" t="str">
        <f>'Fish Use'!E101</f>
        <v>FMO</v>
      </c>
      <c r="E1501" s="16" t="str">
        <f>'Vulnerability Mapped'!C10</f>
        <v>Non-Native Species Interactions and Competition</v>
      </c>
      <c r="F1501" s="18">
        <f>'Fish Use'!F101</f>
        <v>0.91010000000000002</v>
      </c>
      <c r="G1501" s="18">
        <f>Population!D21</f>
        <v>0.4</v>
      </c>
      <c r="H1501" s="19">
        <f>'Limiting Factors'!C146</f>
        <v>1.59</v>
      </c>
      <c r="I1501" s="18">
        <f>'Limiting Factors'!D146</f>
        <v>0.23275000000000001</v>
      </c>
      <c r="J1501" s="17">
        <f>'Vulnerability Mapped'!D10</f>
        <v>10</v>
      </c>
      <c r="K1501" s="17">
        <f>'Vulnerability Mapped'!E10</f>
        <v>10</v>
      </c>
      <c r="L1501" s="18">
        <f>'Vulnerability Mapped'!H10</f>
        <v>0.42142857099999997</v>
      </c>
      <c r="M1501" s="18">
        <f t="shared" si="46"/>
        <v>8.9269433659217523E-2</v>
      </c>
      <c r="N1501" s="18">
        <f t="shared" si="47"/>
        <v>3.5707773463687011E-2</v>
      </c>
    </row>
    <row r="1502" spans="1:14" ht="18" customHeight="1" x14ac:dyDescent="0.2">
      <c r="A1502" s="16" t="str">
        <f>'Fish Use'!A102</f>
        <v>UGR2</v>
      </c>
      <c r="B1502" s="16" t="str">
        <f>'Fish Use'!B102</f>
        <v>Upper Grande Ronde</v>
      </c>
      <c r="C1502" s="16" t="str">
        <f>'Fish Use'!D102</f>
        <v>Chinook</v>
      </c>
      <c r="D1502" s="16" t="str">
        <f>'Fish Use'!E102</f>
        <v>Spawning</v>
      </c>
      <c r="E1502" s="16" t="str">
        <f>'Vulnerability Mapped'!C49</f>
        <v>Anthropogenic Barriers</v>
      </c>
      <c r="F1502" s="18">
        <f>'Fish Use'!F102</f>
        <v>0.19139999999999999</v>
      </c>
      <c r="G1502" s="18">
        <f>Population!D10</f>
        <v>0.08</v>
      </c>
      <c r="H1502" s="19">
        <f>'Limiting Factors'!C308</f>
        <v>2.29</v>
      </c>
      <c r="I1502" s="18">
        <f>'Limiting Factors'!D308</f>
        <v>0.39024999999999999</v>
      </c>
      <c r="J1502" s="17">
        <f>'Vulnerability Mapped'!D49</f>
        <v>15</v>
      </c>
      <c r="K1502" s="17">
        <f>'Vulnerability Mapped'!E49</f>
        <v>15</v>
      </c>
      <c r="L1502" s="18">
        <f>'Vulnerability Mapped'!H49</f>
        <v>0.1</v>
      </c>
      <c r="M1502" s="18">
        <f t="shared" si="46"/>
        <v>7.4693849999999994E-3</v>
      </c>
      <c r="N1502" s="18">
        <f t="shared" si="47"/>
        <v>5.9755079999999992E-4</v>
      </c>
    </row>
    <row r="1503" spans="1:14" ht="18" customHeight="1" x14ac:dyDescent="0.2">
      <c r="A1503" s="16" t="str">
        <f>'Fish Use'!A102</f>
        <v>UGR2</v>
      </c>
      <c r="B1503" s="16" t="str">
        <f>'Fish Use'!B102</f>
        <v>Upper Grande Ronde</v>
      </c>
      <c r="C1503" s="16" t="str">
        <f>'Fish Use'!D102</f>
        <v>Chinook</v>
      </c>
      <c r="D1503" s="16" t="str">
        <f>'Fish Use'!E102</f>
        <v>Spawning</v>
      </c>
      <c r="E1503" s="16" t="str">
        <f>'Vulnerability Mapped'!C57</f>
        <v>Riparian Condition</v>
      </c>
      <c r="F1503" s="18">
        <f>'Fish Use'!F102</f>
        <v>0.19139999999999999</v>
      </c>
      <c r="G1503" s="18">
        <f>Population!D10</f>
        <v>0.08</v>
      </c>
      <c r="H1503" s="19">
        <f>'Limiting Factors'!C302</f>
        <v>2.4900000000000002</v>
      </c>
      <c r="I1503" s="18">
        <f>'Limiting Factors'!D302</f>
        <v>0.43525000000000003</v>
      </c>
      <c r="J1503" s="17">
        <f>'Vulnerability Mapped'!D57</f>
        <v>13</v>
      </c>
      <c r="K1503" s="17">
        <f>'Vulnerability Mapped'!E57</f>
        <v>13</v>
      </c>
      <c r="L1503" s="18">
        <f>'Vulnerability Mapped'!H57</f>
        <v>0.22857142899999999</v>
      </c>
      <c r="M1503" s="18">
        <f t="shared" si="46"/>
        <v>1.9041565749988651E-2</v>
      </c>
      <c r="N1503" s="18">
        <f t="shared" si="47"/>
        <v>1.5233252599990922E-3</v>
      </c>
    </row>
    <row r="1504" spans="1:14" ht="18" customHeight="1" x14ac:dyDescent="0.2">
      <c r="A1504" s="16" t="str">
        <f>'Fish Use'!A102</f>
        <v>UGR2</v>
      </c>
      <c r="B1504" s="16" t="str">
        <f>'Fish Use'!B102</f>
        <v>Upper Grande Ronde</v>
      </c>
      <c r="C1504" s="16" t="str">
        <f>'Fish Use'!D102</f>
        <v>Chinook</v>
      </c>
      <c r="D1504" s="16" t="str">
        <f>'Fish Use'!E102</f>
        <v>Spawning</v>
      </c>
      <c r="E1504" s="16" t="str">
        <f>'Vulnerability Mapped'!C53</f>
        <v>Floodplain Condition</v>
      </c>
      <c r="F1504" s="18">
        <f>'Fish Use'!F102</f>
        <v>0.19139999999999999</v>
      </c>
      <c r="G1504" s="18">
        <f>Population!D10</f>
        <v>0.08</v>
      </c>
      <c r="H1504" s="19">
        <f>'Limiting Factors'!C303</f>
        <v>2.27</v>
      </c>
      <c r="I1504" s="18">
        <f>'Limiting Factors'!D303</f>
        <v>0.38574999999999998</v>
      </c>
      <c r="J1504" s="17">
        <f>'Vulnerability Mapped'!D53</f>
        <v>6</v>
      </c>
      <c r="K1504" s="17">
        <f>'Vulnerability Mapped'!E53</f>
        <v>6</v>
      </c>
      <c r="L1504" s="18">
        <f>'Vulnerability Mapped'!H53</f>
        <v>0.678571429</v>
      </c>
      <c r="M1504" s="18">
        <f t="shared" si="46"/>
        <v>5.0100658960213949E-2</v>
      </c>
      <c r="N1504" s="18">
        <f t="shared" si="47"/>
        <v>4.0080527168171159E-3</v>
      </c>
    </row>
    <row r="1505" spans="1:14" ht="18" customHeight="1" x14ac:dyDescent="0.2">
      <c r="A1505" s="16" t="str">
        <f>'Fish Use'!A102</f>
        <v>UGR2</v>
      </c>
      <c r="B1505" s="16" t="str">
        <f>'Fish Use'!B102</f>
        <v>Upper Grande Ronde</v>
      </c>
      <c r="C1505" s="16" t="str">
        <f>'Fish Use'!D102</f>
        <v>Chinook</v>
      </c>
      <c r="D1505" s="16" t="str">
        <f>'Fish Use'!E102</f>
        <v>Spawning</v>
      </c>
      <c r="E1505" s="16" t="str">
        <f>'Vulnerability Mapped'!C58</f>
        <v>Side Channel and Wetland Habitat</v>
      </c>
      <c r="F1505" s="18">
        <f>'Fish Use'!F102</f>
        <v>0.19139999999999999</v>
      </c>
      <c r="G1505" s="18">
        <f>Population!D10</f>
        <v>0.08</v>
      </c>
      <c r="H1505" s="19">
        <f>'Limiting Factors'!C304</f>
        <v>2.64</v>
      </c>
      <c r="I1505" s="18">
        <f>'Limiting Factors'!D304</f>
        <v>0.46899999999999997</v>
      </c>
      <c r="J1505" s="17">
        <f>'Vulnerability Mapped'!D58</f>
        <v>7</v>
      </c>
      <c r="K1505" s="17">
        <f>'Vulnerability Mapped'!E58</f>
        <v>7</v>
      </c>
      <c r="L1505" s="18">
        <f>'Vulnerability Mapped'!H58</f>
        <v>0.61428571399999998</v>
      </c>
      <c r="M1505" s="18">
        <f t="shared" si="46"/>
        <v>5.5142339974352389E-2</v>
      </c>
      <c r="N1505" s="18">
        <f t="shared" si="47"/>
        <v>4.4113871979481909E-3</v>
      </c>
    </row>
    <row r="1506" spans="1:14" ht="18" customHeight="1" x14ac:dyDescent="0.2">
      <c r="A1506" s="16" t="str">
        <f>'Fish Use'!A102</f>
        <v>UGR2</v>
      </c>
      <c r="B1506" s="16" t="str">
        <f>'Fish Use'!B102</f>
        <v>Upper Grande Ronde</v>
      </c>
      <c r="C1506" s="16" t="str">
        <f>'Fish Use'!D102</f>
        <v>Chinook</v>
      </c>
      <c r="D1506" s="16" t="str">
        <f>'Fish Use'!E102</f>
        <v>Spawning</v>
      </c>
      <c r="E1506" s="16" t="str">
        <f>'Vulnerability Mapped'!C50</f>
        <v>Channel and Habitat Structure</v>
      </c>
      <c r="F1506" s="18">
        <f>'Fish Use'!F102</f>
        <v>0.19139999999999999</v>
      </c>
      <c r="G1506" s="18">
        <f>Population!D10</f>
        <v>0.08</v>
      </c>
      <c r="H1506" s="19">
        <f>'Limiting Factors'!C305</f>
        <v>3.1</v>
      </c>
      <c r="I1506" s="18">
        <f>'Limiting Factors'!D305</f>
        <v>0.57250000000000001</v>
      </c>
      <c r="J1506" s="17">
        <f>'Vulnerability Mapped'!D50</f>
        <v>5</v>
      </c>
      <c r="K1506" s="17">
        <f>'Vulnerability Mapped'!E50</f>
        <v>5</v>
      </c>
      <c r="L1506" s="18">
        <f>'Vulnerability Mapped'!H50</f>
        <v>0.74285714300000005</v>
      </c>
      <c r="M1506" s="18">
        <f t="shared" si="46"/>
        <v>8.1399685729939497E-2</v>
      </c>
      <c r="N1506" s="18">
        <f t="shared" si="47"/>
        <v>6.5119748583951599E-3</v>
      </c>
    </row>
    <row r="1507" spans="1:14" ht="18" customHeight="1" x14ac:dyDescent="0.2">
      <c r="A1507" s="16" t="str">
        <f>'Fish Use'!A102</f>
        <v>UGR2</v>
      </c>
      <c r="B1507" s="16" t="str">
        <f>'Fish Use'!B102</f>
        <v>Upper Grande Ronde</v>
      </c>
      <c r="C1507" s="16" t="str">
        <f>'Fish Use'!D102</f>
        <v>Chinook</v>
      </c>
      <c r="D1507" s="16" t="str">
        <f>'Fish Use'!E102</f>
        <v>Spawning</v>
      </c>
      <c r="E1507" s="16" t="str">
        <f>'Vulnerability Mapped'!C52</f>
        <v>Decreased Water Quantity</v>
      </c>
      <c r="F1507" s="18">
        <f>'Fish Use'!F102</f>
        <v>0.19139999999999999</v>
      </c>
      <c r="G1507" s="18">
        <f>Population!D10</f>
        <v>0.08</v>
      </c>
      <c r="H1507" s="19">
        <f>'Limiting Factors'!C312</f>
        <v>2.29</v>
      </c>
      <c r="I1507" s="18">
        <f>'Limiting Factors'!D312</f>
        <v>0.39024999999999999</v>
      </c>
      <c r="J1507" s="17">
        <f>'Vulnerability Mapped'!D52</f>
        <v>2</v>
      </c>
      <c r="K1507" s="17">
        <f>'Vulnerability Mapped'!E52</f>
        <v>2</v>
      </c>
      <c r="L1507" s="18">
        <f>'Vulnerability Mapped'!H52</f>
        <v>0.93571428599999995</v>
      </c>
      <c r="M1507" s="18">
        <f t="shared" si="46"/>
        <v>6.9892102521341093E-2</v>
      </c>
      <c r="N1507" s="18">
        <f t="shared" si="47"/>
        <v>5.5913682017072874E-3</v>
      </c>
    </row>
    <row r="1508" spans="1:14" ht="18" customHeight="1" x14ac:dyDescent="0.2">
      <c r="A1508" s="16" t="str">
        <f>'Fish Use'!A102</f>
        <v>UGR2</v>
      </c>
      <c r="B1508" s="16" t="str">
        <f>'Fish Use'!B102</f>
        <v>Upper Grande Ronde</v>
      </c>
      <c r="C1508" s="16" t="str">
        <f>'Fish Use'!D102</f>
        <v>Chinook</v>
      </c>
      <c r="D1508" s="16" t="str">
        <f>'Fish Use'!E102</f>
        <v>Spawning</v>
      </c>
      <c r="E1508" s="16" t="str">
        <f>'Vulnerability Mapped'!C47</f>
        <v>Altered Flow Timing</v>
      </c>
      <c r="F1508" s="18">
        <f>'Fish Use'!F102</f>
        <v>0.19139999999999999</v>
      </c>
      <c r="G1508" s="18">
        <f>Population!D10</f>
        <v>0.08</v>
      </c>
      <c r="H1508" s="19">
        <f>'Limiting Factors'!C313</f>
        <v>3.42</v>
      </c>
      <c r="I1508" s="18">
        <f>'Limiting Factors'!D313</f>
        <v>0.64449999999999996</v>
      </c>
      <c r="J1508" s="17">
        <f>'Vulnerability Mapped'!D47</f>
        <v>10</v>
      </c>
      <c r="K1508" s="17">
        <f>'Vulnerability Mapped'!E47</f>
        <v>10</v>
      </c>
      <c r="L1508" s="18">
        <f>'Vulnerability Mapped'!H47</f>
        <v>0.42142857099999997</v>
      </c>
      <c r="M1508" s="18">
        <f t="shared" si="46"/>
        <v>5.1986290661418293E-2</v>
      </c>
      <c r="N1508" s="18">
        <f t="shared" si="47"/>
        <v>4.1589032529134639E-3</v>
      </c>
    </row>
    <row r="1509" spans="1:14" ht="18" customHeight="1" x14ac:dyDescent="0.2">
      <c r="A1509" s="16" t="str">
        <f>'Fish Use'!A102</f>
        <v>UGR2</v>
      </c>
      <c r="B1509" s="16" t="str">
        <f>'Fish Use'!B102</f>
        <v>Upper Grande Ronde</v>
      </c>
      <c r="C1509" s="16" t="str">
        <f>'Fish Use'!D102</f>
        <v>Chinook</v>
      </c>
      <c r="D1509" s="16" t="str">
        <f>'Fish Use'!E102</f>
        <v>Spawning</v>
      </c>
      <c r="E1509" s="16" t="str">
        <f>'Vulnerability Mapped'!C51</f>
        <v>Decreased Sediment Quantity</v>
      </c>
      <c r="F1509" s="18">
        <f>'Fish Use'!F102</f>
        <v>0.19139999999999999</v>
      </c>
      <c r="G1509" s="18">
        <f>Population!D10</f>
        <v>0.08</v>
      </c>
      <c r="H1509" s="19">
        <f>'Limiting Factors'!C306</f>
        <v>1.64</v>
      </c>
      <c r="I1509" s="18">
        <f>'Limiting Factors'!D306</f>
        <v>0.24399999999999999</v>
      </c>
      <c r="J1509" s="17">
        <f>'Vulnerability Mapped'!D51</f>
        <v>3</v>
      </c>
      <c r="K1509" s="17">
        <f>'Vulnerability Mapped'!E51</f>
        <v>3</v>
      </c>
      <c r="L1509" s="18">
        <f>'Vulnerability Mapped'!H51</f>
        <v>0.87142857100000004</v>
      </c>
      <c r="M1509" s="18">
        <f t="shared" si="46"/>
        <v>4.0697108551413598E-2</v>
      </c>
      <c r="N1509" s="18">
        <f t="shared" si="47"/>
        <v>3.2557686841130878E-3</v>
      </c>
    </row>
    <row r="1510" spans="1:14" ht="18" customHeight="1" x14ac:dyDescent="0.2">
      <c r="A1510" s="16" t="str">
        <f>'Fish Use'!A102</f>
        <v>UGR2</v>
      </c>
      <c r="B1510" s="16" t="str">
        <f>'Fish Use'!B102</f>
        <v>Upper Grande Ronde</v>
      </c>
      <c r="C1510" s="16" t="str">
        <f>'Fish Use'!D102</f>
        <v>Chinook</v>
      </c>
      <c r="D1510" s="16" t="str">
        <f>'Fish Use'!E102</f>
        <v>Spawning</v>
      </c>
      <c r="E1510" s="16" t="str">
        <f>'Vulnerability Mapped'!C54</f>
        <v>Increased Sediment Quantity</v>
      </c>
      <c r="F1510" s="18">
        <f>'Fish Use'!F102</f>
        <v>0.19139999999999999</v>
      </c>
      <c r="G1510" s="18">
        <f>Population!D10</f>
        <v>0.08</v>
      </c>
      <c r="H1510" s="19">
        <f>'Limiting Factors'!C307</f>
        <v>1.89</v>
      </c>
      <c r="I1510" s="18">
        <f>'Limiting Factors'!D307</f>
        <v>0.30025000000000002</v>
      </c>
      <c r="J1510" s="17">
        <f>'Vulnerability Mapped'!D54</f>
        <v>11</v>
      </c>
      <c r="K1510" s="17">
        <f>'Vulnerability Mapped'!E54</f>
        <v>11</v>
      </c>
      <c r="L1510" s="18">
        <f>'Vulnerability Mapped'!H54</f>
        <v>0.35714285699999998</v>
      </c>
      <c r="M1510" s="18">
        <f t="shared" si="46"/>
        <v>2.0524232134647449E-2</v>
      </c>
      <c r="N1510" s="18">
        <f t="shared" si="47"/>
        <v>1.6419385707717961E-3</v>
      </c>
    </row>
    <row r="1511" spans="1:14" ht="18" customHeight="1" x14ac:dyDescent="0.2">
      <c r="A1511" s="16" t="str">
        <f>'Fish Use'!A102</f>
        <v>UGR2</v>
      </c>
      <c r="B1511" s="16" t="str">
        <f>'Fish Use'!B102</f>
        <v>Upper Grande Ronde</v>
      </c>
      <c r="C1511" s="16" t="str">
        <f>'Fish Use'!D102</f>
        <v>Chinook</v>
      </c>
      <c r="D1511" s="16" t="str">
        <f>'Fish Use'!E102</f>
        <v>Spawning</v>
      </c>
      <c r="E1511" s="16" t="str">
        <f>'Vulnerability Mapped'!C59</f>
        <v>Summer Water Temperature</v>
      </c>
      <c r="F1511" s="18">
        <f>'Fish Use'!F102</f>
        <v>0.19139999999999999</v>
      </c>
      <c r="G1511" s="18">
        <f>Population!D10</f>
        <v>0.08</v>
      </c>
      <c r="H1511" s="19">
        <f>'Limiting Factors'!C314</f>
        <v>2</v>
      </c>
      <c r="I1511" s="18">
        <f>'Limiting Factors'!D314</f>
        <v>0.32500000000000001</v>
      </c>
      <c r="J1511" s="17">
        <f>'Vulnerability Mapped'!D59</f>
        <v>1</v>
      </c>
      <c r="K1511" s="17">
        <f>'Vulnerability Mapped'!E59</f>
        <v>1</v>
      </c>
      <c r="L1511" s="18">
        <f>'Vulnerability Mapped'!H59</f>
        <v>1</v>
      </c>
      <c r="M1511" s="18">
        <f t="shared" si="46"/>
        <v>6.2204999999999996E-2</v>
      </c>
      <c r="N1511" s="18">
        <f t="shared" si="47"/>
        <v>4.9763999999999997E-3</v>
      </c>
    </row>
    <row r="1512" spans="1:14" ht="18" customHeight="1" x14ac:dyDescent="0.2">
      <c r="A1512" s="16" t="str">
        <f>'Fish Use'!A102</f>
        <v>UGR2</v>
      </c>
      <c r="B1512" s="16" t="str">
        <f>'Fish Use'!B102</f>
        <v>Upper Grande Ronde</v>
      </c>
      <c r="C1512" s="16" t="str">
        <f>'Fish Use'!D102</f>
        <v>Chinook</v>
      </c>
      <c r="D1512" s="16" t="str">
        <f>'Fish Use'!E102</f>
        <v>Spawning</v>
      </c>
      <c r="E1512" s="16" t="str">
        <f>'Vulnerability Mapped'!C61</f>
        <v>Winter Water Temperature</v>
      </c>
      <c r="F1512" s="18">
        <f>'Fish Use'!F102</f>
        <v>0.19139999999999999</v>
      </c>
      <c r="G1512" s="18">
        <f>Population!D10</f>
        <v>0.08</v>
      </c>
      <c r="H1512" s="19">
        <f>'Limiting Factors'!C315</f>
        <v>2.29</v>
      </c>
      <c r="I1512" s="18">
        <f>'Limiting Factors'!D315</f>
        <v>0.39024999999999999</v>
      </c>
      <c r="J1512" s="17">
        <f>'Vulnerability Mapped'!D61</f>
        <v>4</v>
      </c>
      <c r="K1512" s="17">
        <f>'Vulnerability Mapped'!E61</f>
        <v>4</v>
      </c>
      <c r="L1512" s="18">
        <f>'Vulnerability Mapped'!H61</f>
        <v>0.80714285699999999</v>
      </c>
      <c r="M1512" s="18">
        <f t="shared" si="46"/>
        <v>6.0288607489329446E-2</v>
      </c>
      <c r="N1512" s="18">
        <f t="shared" si="47"/>
        <v>4.8230885991463555E-3</v>
      </c>
    </row>
    <row r="1513" spans="1:14" ht="18" customHeight="1" x14ac:dyDescent="0.2">
      <c r="A1513" s="16" t="str">
        <f>'Fish Use'!A102</f>
        <v>UGR2</v>
      </c>
      <c r="B1513" s="16" t="str">
        <f>'Fish Use'!B102</f>
        <v>Upper Grande Ronde</v>
      </c>
      <c r="C1513" s="16" t="str">
        <f>'Fish Use'!D102</f>
        <v>Chinook</v>
      </c>
      <c r="D1513" s="16" t="str">
        <f>'Fish Use'!E102</f>
        <v>Spawning</v>
      </c>
      <c r="E1513" s="16" t="str">
        <f>'Vulnerability Mapped'!C60</f>
        <v>Water Quality</v>
      </c>
      <c r="F1513" s="18">
        <f>'Fish Use'!F102</f>
        <v>0.19139999999999999</v>
      </c>
      <c r="G1513" s="18">
        <f>Population!D10</f>
        <v>0.08</v>
      </c>
      <c r="H1513" s="19">
        <f>'Limiting Factors'!C316</f>
        <v>2.62</v>
      </c>
      <c r="I1513" s="18">
        <f>'Limiting Factors'!D316</f>
        <v>0.46450000000000002</v>
      </c>
      <c r="J1513" s="17">
        <f>'Vulnerability Mapped'!D60</f>
        <v>8</v>
      </c>
      <c r="K1513" s="17">
        <f>'Vulnerability Mapped'!E60</f>
        <v>8</v>
      </c>
      <c r="L1513" s="18">
        <f>'Vulnerability Mapped'!H60</f>
        <v>0.55000000000000004</v>
      </c>
      <c r="M1513" s="18">
        <f t="shared" si="46"/>
        <v>4.8897915E-2</v>
      </c>
      <c r="N1513" s="18">
        <f t="shared" si="47"/>
        <v>3.9118332E-3</v>
      </c>
    </row>
    <row r="1514" spans="1:14" ht="18" customHeight="1" x14ac:dyDescent="0.2">
      <c r="A1514" s="16" t="str">
        <f>'Fish Use'!A102</f>
        <v>UGR2</v>
      </c>
      <c r="B1514" s="16" t="str">
        <f>'Fish Use'!B102</f>
        <v>Upper Grande Ronde</v>
      </c>
      <c r="C1514" s="16" t="str">
        <f>'Fish Use'!D102</f>
        <v>Chinook</v>
      </c>
      <c r="D1514" s="16" t="str">
        <f>'Fish Use'!E102</f>
        <v>Spawning</v>
      </c>
      <c r="E1514" s="16" t="str">
        <f>'Vulnerability Mapped'!C56</f>
        <v>Predation</v>
      </c>
      <c r="F1514" s="18">
        <f>'Fish Use'!F102</f>
        <v>0.19139999999999999</v>
      </c>
      <c r="G1514" s="18">
        <f>Population!D10</f>
        <v>0.08</v>
      </c>
      <c r="H1514" s="19">
        <f>'Limiting Factors'!C309</f>
        <v>1.59</v>
      </c>
      <c r="I1514" s="18">
        <f>'Limiting Factors'!D309</f>
        <v>0.23275000000000001</v>
      </c>
      <c r="J1514" s="17">
        <f>'Vulnerability Mapped'!D56</f>
        <v>9</v>
      </c>
      <c r="K1514" s="17">
        <f>'Vulnerability Mapped'!E56</f>
        <v>9</v>
      </c>
      <c r="L1514" s="18">
        <f>'Vulnerability Mapped'!H56</f>
        <v>0.485714286</v>
      </c>
      <c r="M1514" s="18">
        <f t="shared" si="46"/>
        <v>2.16377700127281E-2</v>
      </c>
      <c r="N1514" s="18">
        <f t="shared" si="47"/>
        <v>1.7310216010182481E-3</v>
      </c>
    </row>
    <row r="1515" spans="1:14" ht="18" customHeight="1" x14ac:dyDescent="0.2">
      <c r="A1515" s="16" t="str">
        <f>'Fish Use'!A102</f>
        <v>UGR2</v>
      </c>
      <c r="B1515" s="16" t="str">
        <f>'Fish Use'!B102</f>
        <v>Upper Grande Ronde</v>
      </c>
      <c r="C1515" s="16" t="str">
        <f>'Fish Use'!D102</f>
        <v>Chinook</v>
      </c>
      <c r="D1515" s="16" t="str">
        <f>'Fish Use'!E102</f>
        <v>Spawning</v>
      </c>
      <c r="E1515" s="16" t="str">
        <f>'Vulnerability Mapped'!C48</f>
        <v>Altered Primary Productivity</v>
      </c>
      <c r="F1515" s="18">
        <f>'Fish Use'!F102</f>
        <v>0.19139999999999999</v>
      </c>
      <c r="G1515" s="18">
        <f>Population!D10</f>
        <v>0.08</v>
      </c>
      <c r="H1515" s="19">
        <f>'Limiting Factors'!C310</f>
        <v>1.59</v>
      </c>
      <c r="I1515" s="18">
        <f>'Limiting Factors'!D310</f>
        <v>0.23275000000000001</v>
      </c>
      <c r="J1515" s="17">
        <f>'Vulnerability Mapped'!D48</f>
        <v>14</v>
      </c>
      <c r="K1515" s="17">
        <f>'Vulnerability Mapped'!E48</f>
        <v>14</v>
      </c>
      <c r="L1515" s="18">
        <f>'Vulnerability Mapped'!H48</f>
        <v>0.164285714</v>
      </c>
      <c r="M1515" s="18">
        <f t="shared" si="46"/>
        <v>7.3186574872719E-3</v>
      </c>
      <c r="N1515" s="18">
        <f t="shared" si="47"/>
        <v>5.8549259898175207E-4</v>
      </c>
    </row>
    <row r="1516" spans="1:14" ht="18" customHeight="1" x14ac:dyDescent="0.2">
      <c r="A1516" s="16" t="str">
        <f>'Fish Use'!A102</f>
        <v>UGR2</v>
      </c>
      <c r="B1516" s="16" t="str">
        <f>'Fish Use'!B102</f>
        <v>Upper Grande Ronde</v>
      </c>
      <c r="C1516" s="16" t="str">
        <f>'Fish Use'!D102</f>
        <v>Chinook</v>
      </c>
      <c r="D1516" s="16" t="str">
        <f>'Fish Use'!E102</f>
        <v>Spawning</v>
      </c>
      <c r="E1516" s="16" t="str">
        <f>'Vulnerability Mapped'!C55</f>
        <v>Non-Native Species Interactions and Competition</v>
      </c>
      <c r="F1516" s="18">
        <f>'Fish Use'!F102</f>
        <v>0.19139999999999999</v>
      </c>
      <c r="G1516" s="18">
        <f>Population!D10</f>
        <v>0.08</v>
      </c>
      <c r="H1516" s="19">
        <f>'Limiting Factors'!C311</f>
        <v>1.59</v>
      </c>
      <c r="I1516" s="18">
        <f>'Limiting Factors'!D311</f>
        <v>0.23275000000000001</v>
      </c>
      <c r="J1516" s="17">
        <f>'Vulnerability Mapped'!D55</f>
        <v>12</v>
      </c>
      <c r="K1516" s="17">
        <f>'Vulnerability Mapped'!E55</f>
        <v>12</v>
      </c>
      <c r="L1516" s="18">
        <f>'Vulnerability Mapped'!H55</f>
        <v>0.29285714299999999</v>
      </c>
      <c r="M1516" s="18">
        <f t="shared" si="46"/>
        <v>1.3046302506364049E-2</v>
      </c>
      <c r="N1516" s="18">
        <f t="shared" si="47"/>
        <v>1.043704200509124E-3</v>
      </c>
    </row>
    <row r="1517" spans="1:14" ht="18" customHeight="1" x14ac:dyDescent="0.2">
      <c r="A1517" s="16" t="str">
        <f>'Fish Use'!A103</f>
        <v>UGR2</v>
      </c>
      <c r="B1517" s="16" t="str">
        <f>'Fish Use'!B103</f>
        <v>Upper Grande Ronde</v>
      </c>
      <c r="C1517" s="16" t="str">
        <f>'Fish Use'!D103</f>
        <v>Chinook</v>
      </c>
      <c r="D1517" s="16" t="str">
        <f>'Fish Use'!E103</f>
        <v>Winter Rearing</v>
      </c>
      <c r="E1517" s="16" t="str">
        <f>'Vulnerability Mapped'!C79</f>
        <v>Anthropogenic Barriers</v>
      </c>
      <c r="F1517" s="18">
        <f>'Fish Use'!F103</f>
        <v>0.19139999999999999</v>
      </c>
      <c r="G1517" s="18">
        <f>Population!D14</f>
        <v>0.34</v>
      </c>
      <c r="H1517" s="19">
        <f>'Limiting Factors'!C308</f>
        <v>2.29</v>
      </c>
      <c r="I1517" s="18">
        <f>'Limiting Factors'!D308</f>
        <v>0.39024999999999999</v>
      </c>
      <c r="J1517" s="17">
        <f>'Vulnerability Mapped'!D79</f>
        <v>14</v>
      </c>
      <c r="K1517" s="17">
        <f>'Vulnerability Mapped'!E79</f>
        <v>14</v>
      </c>
      <c r="L1517" s="18">
        <f>'Vulnerability Mapped'!H79</f>
        <v>0.164285714</v>
      </c>
      <c r="M1517" s="18">
        <f t="shared" si="46"/>
        <v>1.2271132478658898E-2</v>
      </c>
      <c r="N1517" s="18">
        <f t="shared" si="47"/>
        <v>4.1721850427440255E-3</v>
      </c>
    </row>
    <row r="1518" spans="1:14" ht="18" customHeight="1" x14ac:dyDescent="0.2">
      <c r="A1518" s="16" t="str">
        <f>'Fish Use'!A103</f>
        <v>UGR2</v>
      </c>
      <c r="B1518" s="16" t="str">
        <f>'Fish Use'!B103</f>
        <v>Upper Grande Ronde</v>
      </c>
      <c r="C1518" s="16" t="str">
        <f>'Fish Use'!D103</f>
        <v>Chinook</v>
      </c>
      <c r="D1518" s="16" t="str">
        <f>'Fish Use'!E103</f>
        <v>Winter Rearing</v>
      </c>
      <c r="E1518" s="16" t="str">
        <f>'Vulnerability Mapped'!C87</f>
        <v>Riparian Condition</v>
      </c>
      <c r="F1518" s="18">
        <f>'Fish Use'!F103</f>
        <v>0.19139999999999999</v>
      </c>
      <c r="G1518" s="18">
        <f>Population!D14</f>
        <v>0.34</v>
      </c>
      <c r="H1518" s="19">
        <f>'Limiting Factors'!C302</f>
        <v>2.4900000000000002</v>
      </c>
      <c r="I1518" s="18">
        <f>'Limiting Factors'!D302</f>
        <v>0.43525000000000003</v>
      </c>
      <c r="J1518" s="17">
        <f>'Vulnerability Mapped'!D87</f>
        <v>6</v>
      </c>
      <c r="K1518" s="17">
        <f>'Vulnerability Mapped'!E87</f>
        <v>6</v>
      </c>
      <c r="L1518" s="18">
        <f>'Vulnerability Mapped'!H87</f>
        <v>0.678571429</v>
      </c>
      <c r="M1518" s="18">
        <f t="shared" si="46"/>
        <v>5.652964824998865E-2</v>
      </c>
      <c r="N1518" s="18">
        <f t="shared" si="47"/>
        <v>1.9220080404996141E-2</v>
      </c>
    </row>
    <row r="1519" spans="1:14" ht="18" customHeight="1" x14ac:dyDescent="0.2">
      <c r="A1519" s="16" t="str">
        <f>'Fish Use'!A103</f>
        <v>UGR2</v>
      </c>
      <c r="B1519" s="16" t="str">
        <f>'Fish Use'!B103</f>
        <v>Upper Grande Ronde</v>
      </c>
      <c r="C1519" s="16" t="str">
        <f>'Fish Use'!D103</f>
        <v>Chinook</v>
      </c>
      <c r="D1519" s="16" t="str">
        <f>'Fish Use'!E103</f>
        <v>Winter Rearing</v>
      </c>
      <c r="E1519" s="16" t="str">
        <f>'Vulnerability Mapped'!C83</f>
        <v>Floodplain Condition</v>
      </c>
      <c r="F1519" s="18">
        <f>'Fish Use'!F103</f>
        <v>0.19139999999999999</v>
      </c>
      <c r="G1519" s="18">
        <f>Population!D14</f>
        <v>0.34</v>
      </c>
      <c r="H1519" s="19">
        <f>'Limiting Factors'!C303</f>
        <v>2.27</v>
      </c>
      <c r="I1519" s="18">
        <f>'Limiting Factors'!D303</f>
        <v>0.38574999999999998</v>
      </c>
      <c r="J1519" s="17">
        <f>'Vulnerability Mapped'!D83</f>
        <v>5</v>
      </c>
      <c r="K1519" s="17">
        <f>'Vulnerability Mapped'!E83</f>
        <v>5</v>
      </c>
      <c r="L1519" s="18">
        <f>'Vulnerability Mapped'!H83</f>
        <v>0.74285714300000005</v>
      </c>
      <c r="M1519" s="18">
        <f t="shared" si="46"/>
        <v>5.4847037153404651E-2</v>
      </c>
      <c r="N1519" s="18">
        <f t="shared" si="47"/>
        <v>1.8647992632157582E-2</v>
      </c>
    </row>
    <row r="1520" spans="1:14" ht="18" customHeight="1" x14ac:dyDescent="0.2">
      <c r="A1520" s="16" t="str">
        <f>'Fish Use'!A103</f>
        <v>UGR2</v>
      </c>
      <c r="B1520" s="16" t="str">
        <f>'Fish Use'!B103</f>
        <v>Upper Grande Ronde</v>
      </c>
      <c r="C1520" s="16" t="str">
        <f>'Fish Use'!D103</f>
        <v>Chinook</v>
      </c>
      <c r="D1520" s="16" t="str">
        <f>'Fish Use'!E103</f>
        <v>Winter Rearing</v>
      </c>
      <c r="E1520" s="16" t="str">
        <f>'Vulnerability Mapped'!C88</f>
        <v>Side Channel and Wetland Habitat</v>
      </c>
      <c r="F1520" s="18">
        <f>'Fish Use'!F103</f>
        <v>0.19139999999999999</v>
      </c>
      <c r="G1520" s="18">
        <f>Population!D14</f>
        <v>0.34</v>
      </c>
      <c r="H1520" s="19">
        <f>'Limiting Factors'!C304</f>
        <v>2.64</v>
      </c>
      <c r="I1520" s="18">
        <f>'Limiting Factors'!D304</f>
        <v>0.46899999999999997</v>
      </c>
      <c r="J1520" s="17">
        <f>'Vulnerability Mapped'!D88</f>
        <v>3</v>
      </c>
      <c r="K1520" s="17">
        <f>'Vulnerability Mapped'!E88</f>
        <v>3</v>
      </c>
      <c r="L1520" s="18">
        <f>'Vulnerability Mapped'!H88</f>
        <v>0.87142857100000004</v>
      </c>
      <c r="M1520" s="18">
        <f t="shared" si="46"/>
        <v>7.8225179961528599E-2</v>
      </c>
      <c r="N1520" s="18">
        <f t="shared" si="47"/>
        <v>2.6596561186919724E-2</v>
      </c>
    </row>
    <row r="1521" spans="1:14" ht="18" customHeight="1" x14ac:dyDescent="0.2">
      <c r="A1521" s="16" t="str">
        <f>'Fish Use'!A103</f>
        <v>UGR2</v>
      </c>
      <c r="B1521" s="16" t="str">
        <f>'Fish Use'!B103</f>
        <v>Upper Grande Ronde</v>
      </c>
      <c r="C1521" s="16" t="str">
        <f>'Fish Use'!D103</f>
        <v>Chinook</v>
      </c>
      <c r="D1521" s="16" t="str">
        <f>'Fish Use'!E103</f>
        <v>Winter Rearing</v>
      </c>
      <c r="E1521" s="16" t="str">
        <f>'Vulnerability Mapped'!C80</f>
        <v>Channel and Habitat Structure</v>
      </c>
      <c r="F1521" s="18">
        <f>'Fish Use'!F103</f>
        <v>0.19139999999999999</v>
      </c>
      <c r="G1521" s="18">
        <f>Population!D14</f>
        <v>0.34</v>
      </c>
      <c r="H1521" s="19">
        <f>'Limiting Factors'!C305</f>
        <v>3.1</v>
      </c>
      <c r="I1521" s="18">
        <f>'Limiting Factors'!D305</f>
        <v>0.57250000000000001</v>
      </c>
      <c r="J1521" s="17">
        <f>'Vulnerability Mapped'!D80</f>
        <v>1</v>
      </c>
      <c r="K1521" s="17">
        <f>'Vulnerability Mapped'!E80</f>
        <v>1</v>
      </c>
      <c r="L1521" s="18">
        <f>'Vulnerability Mapped'!H80</f>
        <v>1</v>
      </c>
      <c r="M1521" s="18">
        <f t="shared" si="46"/>
        <v>0.10957649999999999</v>
      </c>
      <c r="N1521" s="18">
        <f t="shared" si="47"/>
        <v>3.7256009999999999E-2</v>
      </c>
    </row>
    <row r="1522" spans="1:14" ht="18" customHeight="1" x14ac:dyDescent="0.2">
      <c r="A1522" s="16" t="str">
        <f>'Fish Use'!A103</f>
        <v>UGR2</v>
      </c>
      <c r="B1522" s="16" t="str">
        <f>'Fish Use'!B103</f>
        <v>Upper Grande Ronde</v>
      </c>
      <c r="C1522" s="16" t="str">
        <f>'Fish Use'!D103</f>
        <v>Chinook</v>
      </c>
      <c r="D1522" s="16" t="str">
        <f>'Fish Use'!E103</f>
        <v>Winter Rearing</v>
      </c>
      <c r="E1522" s="16" t="str">
        <f>'Vulnerability Mapped'!C82</f>
        <v>Decreased Water Quantity</v>
      </c>
      <c r="F1522" s="18">
        <f>'Fish Use'!F103</f>
        <v>0.19139999999999999</v>
      </c>
      <c r="G1522" s="18">
        <f>Population!D14</f>
        <v>0.34</v>
      </c>
      <c r="H1522" s="19">
        <f>'Limiting Factors'!C312</f>
        <v>2.29</v>
      </c>
      <c r="I1522" s="18">
        <f>'Limiting Factors'!D312</f>
        <v>0.39024999999999999</v>
      </c>
      <c r="J1522" s="17">
        <f>'Vulnerability Mapped'!D82</f>
        <v>9</v>
      </c>
      <c r="K1522" s="17">
        <f>'Vulnerability Mapped'!E82</f>
        <v>9</v>
      </c>
      <c r="L1522" s="18">
        <f>'Vulnerability Mapped'!H82</f>
        <v>0.485714286</v>
      </c>
      <c r="M1522" s="18">
        <f t="shared" si="46"/>
        <v>3.6279870021341094E-2</v>
      </c>
      <c r="N1522" s="18">
        <f t="shared" si="47"/>
        <v>1.2335155807255973E-2</v>
      </c>
    </row>
    <row r="1523" spans="1:14" ht="18" customHeight="1" x14ac:dyDescent="0.2">
      <c r="A1523" s="16" t="str">
        <f>'Fish Use'!A103</f>
        <v>UGR2</v>
      </c>
      <c r="B1523" s="16" t="str">
        <f>'Fish Use'!B103</f>
        <v>Upper Grande Ronde</v>
      </c>
      <c r="C1523" s="16" t="str">
        <f>'Fish Use'!D103</f>
        <v>Chinook</v>
      </c>
      <c r="D1523" s="16" t="str">
        <f>'Fish Use'!E103</f>
        <v>Winter Rearing</v>
      </c>
      <c r="E1523" s="16" t="str">
        <f>'Vulnerability Mapped'!C77</f>
        <v>Altered Flow Timing</v>
      </c>
      <c r="F1523" s="18">
        <f>'Fish Use'!F103</f>
        <v>0.19139999999999999</v>
      </c>
      <c r="G1523" s="18">
        <f>Population!D14</f>
        <v>0.34</v>
      </c>
      <c r="H1523" s="19">
        <f>'Limiting Factors'!C313</f>
        <v>3.42</v>
      </c>
      <c r="I1523" s="18">
        <f>'Limiting Factors'!D313</f>
        <v>0.64449999999999996</v>
      </c>
      <c r="J1523" s="17">
        <f>'Vulnerability Mapped'!D77</f>
        <v>13</v>
      </c>
      <c r="K1523" s="17">
        <f>'Vulnerability Mapped'!E77</f>
        <v>13</v>
      </c>
      <c r="L1523" s="18">
        <f>'Vulnerability Mapped'!H77</f>
        <v>0.22857142899999999</v>
      </c>
      <c r="M1523" s="18">
        <f t="shared" si="46"/>
        <v>2.8195954338581696E-2</v>
      </c>
      <c r="N1523" s="18">
        <f t="shared" si="47"/>
        <v>9.5866244751177769E-3</v>
      </c>
    </row>
    <row r="1524" spans="1:14" ht="18" customHeight="1" x14ac:dyDescent="0.2">
      <c r="A1524" s="16" t="str">
        <f>'Fish Use'!A103</f>
        <v>UGR2</v>
      </c>
      <c r="B1524" s="16" t="str">
        <f>'Fish Use'!B103</f>
        <v>Upper Grande Ronde</v>
      </c>
      <c r="C1524" s="16" t="str">
        <f>'Fish Use'!D103</f>
        <v>Chinook</v>
      </c>
      <c r="D1524" s="16" t="str">
        <f>'Fish Use'!E103</f>
        <v>Winter Rearing</v>
      </c>
      <c r="E1524" s="16" t="str">
        <f>'Vulnerability Mapped'!C81</f>
        <v>Decreased Sediment Quantity</v>
      </c>
      <c r="F1524" s="18">
        <f>'Fish Use'!F103</f>
        <v>0.19139999999999999</v>
      </c>
      <c r="G1524" s="18">
        <f>Population!D14</f>
        <v>0.34</v>
      </c>
      <c r="H1524" s="19">
        <f>'Limiting Factors'!C306</f>
        <v>1.64</v>
      </c>
      <c r="I1524" s="18">
        <f>'Limiting Factors'!D306</f>
        <v>0.24399999999999999</v>
      </c>
      <c r="J1524" s="17">
        <f>'Vulnerability Mapped'!D81</f>
        <v>4</v>
      </c>
      <c r="K1524" s="17">
        <f>'Vulnerability Mapped'!E81</f>
        <v>4</v>
      </c>
      <c r="L1524" s="18">
        <f>'Vulnerability Mapped'!H81</f>
        <v>0.80714285699999999</v>
      </c>
      <c r="M1524" s="18">
        <f t="shared" si="46"/>
        <v>3.7694862850471196E-2</v>
      </c>
      <c r="N1524" s="18">
        <f t="shared" si="47"/>
        <v>1.2816253369160207E-2</v>
      </c>
    </row>
    <row r="1525" spans="1:14" ht="18" customHeight="1" x14ac:dyDescent="0.2">
      <c r="A1525" s="16" t="str">
        <f>'Fish Use'!A103</f>
        <v>UGR2</v>
      </c>
      <c r="B1525" s="16" t="str">
        <f>'Fish Use'!B103</f>
        <v>Upper Grande Ronde</v>
      </c>
      <c r="C1525" s="16" t="str">
        <f>'Fish Use'!D103</f>
        <v>Chinook</v>
      </c>
      <c r="D1525" s="16" t="str">
        <f>'Fish Use'!E103</f>
        <v>Winter Rearing</v>
      </c>
      <c r="E1525" s="16" t="str">
        <f>'Vulnerability Mapped'!C84</f>
        <v>Increased Sediment Quantity</v>
      </c>
      <c r="F1525" s="18">
        <f>'Fish Use'!F103</f>
        <v>0.19139999999999999</v>
      </c>
      <c r="G1525" s="18">
        <f>Population!D14</f>
        <v>0.34</v>
      </c>
      <c r="H1525" s="19">
        <f>'Limiting Factors'!C307</f>
        <v>1.89</v>
      </c>
      <c r="I1525" s="18">
        <f>'Limiting Factors'!D307</f>
        <v>0.30025000000000002</v>
      </c>
      <c r="J1525" s="17">
        <f>'Vulnerability Mapped'!D84</f>
        <v>8</v>
      </c>
      <c r="K1525" s="17">
        <f>'Vulnerability Mapped'!E84</f>
        <v>8</v>
      </c>
      <c r="L1525" s="18">
        <f>'Vulnerability Mapped'!H84</f>
        <v>0.55000000000000004</v>
      </c>
      <c r="M1525" s="18">
        <f t="shared" si="46"/>
        <v>3.1607317500000003E-2</v>
      </c>
      <c r="N1525" s="18">
        <f t="shared" si="47"/>
        <v>1.0746487950000001E-2</v>
      </c>
    </row>
    <row r="1526" spans="1:14" ht="18" customHeight="1" x14ac:dyDescent="0.2">
      <c r="A1526" s="16" t="str">
        <f>'Fish Use'!A103</f>
        <v>UGR2</v>
      </c>
      <c r="B1526" s="16" t="str">
        <f>'Fish Use'!B103</f>
        <v>Upper Grande Ronde</v>
      </c>
      <c r="C1526" s="16" t="str">
        <f>'Fish Use'!D103</f>
        <v>Chinook</v>
      </c>
      <c r="D1526" s="16" t="str">
        <f>'Fish Use'!E103</f>
        <v>Winter Rearing</v>
      </c>
      <c r="E1526" s="16" t="str">
        <f>'Vulnerability Mapped'!C89</f>
        <v>Summer Water Temperature</v>
      </c>
      <c r="F1526" s="18">
        <f>'Fish Use'!F103</f>
        <v>0.19139999999999999</v>
      </c>
      <c r="G1526" s="18">
        <f>Population!D14</f>
        <v>0.34</v>
      </c>
      <c r="H1526" s="19">
        <f>'Limiting Factors'!C314</f>
        <v>2</v>
      </c>
      <c r="I1526" s="18">
        <f>'Limiting Factors'!D314</f>
        <v>0.32500000000000001</v>
      </c>
      <c r="J1526" s="17">
        <f>'Vulnerability Mapped'!D89</f>
        <v>15</v>
      </c>
      <c r="K1526" s="17">
        <f>'Vulnerability Mapped'!E89</f>
        <v>15</v>
      </c>
      <c r="L1526" s="18">
        <f>'Vulnerability Mapped'!H89</f>
        <v>0.1</v>
      </c>
      <c r="M1526" s="18">
        <f t="shared" si="46"/>
        <v>6.2205000000000003E-3</v>
      </c>
      <c r="N1526" s="18">
        <f t="shared" si="47"/>
        <v>2.1149700000000003E-3</v>
      </c>
    </row>
    <row r="1527" spans="1:14" ht="18" customHeight="1" x14ac:dyDescent="0.2">
      <c r="A1527" s="16" t="str">
        <f>'Fish Use'!A103</f>
        <v>UGR2</v>
      </c>
      <c r="B1527" s="16" t="str">
        <f>'Fish Use'!B103</f>
        <v>Upper Grande Ronde</v>
      </c>
      <c r="C1527" s="16" t="str">
        <f>'Fish Use'!D103</f>
        <v>Chinook</v>
      </c>
      <c r="D1527" s="16" t="str">
        <f>'Fish Use'!E103</f>
        <v>Winter Rearing</v>
      </c>
      <c r="E1527" s="16" t="str">
        <f>'Vulnerability Mapped'!C91</f>
        <v>Winter Water Temperature</v>
      </c>
      <c r="F1527" s="18">
        <f>'Fish Use'!F103</f>
        <v>0.19139999999999999</v>
      </c>
      <c r="G1527" s="18">
        <f>Population!D14</f>
        <v>0.34</v>
      </c>
      <c r="H1527" s="19">
        <f>'Limiting Factors'!C315</f>
        <v>2.29</v>
      </c>
      <c r="I1527" s="18">
        <f>'Limiting Factors'!D315</f>
        <v>0.39024999999999999</v>
      </c>
      <c r="J1527" s="17">
        <f>'Vulnerability Mapped'!D91</f>
        <v>2</v>
      </c>
      <c r="K1527" s="17">
        <f>'Vulnerability Mapped'!E91</f>
        <v>2</v>
      </c>
      <c r="L1527" s="18">
        <f>'Vulnerability Mapped'!H91</f>
        <v>0.93571428599999995</v>
      </c>
      <c r="M1527" s="18">
        <f t="shared" si="46"/>
        <v>6.9892102521341093E-2</v>
      </c>
      <c r="N1527" s="18">
        <f t="shared" si="47"/>
        <v>2.3763314857255972E-2</v>
      </c>
    </row>
    <row r="1528" spans="1:14" ht="18" customHeight="1" x14ac:dyDescent="0.2">
      <c r="A1528" s="16" t="str">
        <f>'Fish Use'!A103</f>
        <v>UGR2</v>
      </c>
      <c r="B1528" s="16" t="str">
        <f>'Fish Use'!B103</f>
        <v>Upper Grande Ronde</v>
      </c>
      <c r="C1528" s="16" t="str">
        <f>'Fish Use'!D103</f>
        <v>Chinook</v>
      </c>
      <c r="D1528" s="16" t="str">
        <f>'Fish Use'!E103</f>
        <v>Winter Rearing</v>
      </c>
      <c r="E1528" s="16" t="str">
        <f>'Vulnerability Mapped'!C90</f>
        <v>Water Quality</v>
      </c>
      <c r="F1528" s="18">
        <f>'Fish Use'!F103</f>
        <v>0.19139999999999999</v>
      </c>
      <c r="G1528" s="18">
        <f>Population!D14</f>
        <v>0.34</v>
      </c>
      <c r="H1528" s="19">
        <f>'Limiting Factors'!C316</f>
        <v>2.62</v>
      </c>
      <c r="I1528" s="18">
        <f>'Limiting Factors'!D316</f>
        <v>0.46450000000000002</v>
      </c>
      <c r="J1528" s="17">
        <f>'Vulnerability Mapped'!D90</f>
        <v>7</v>
      </c>
      <c r="K1528" s="17">
        <f>'Vulnerability Mapped'!E90</f>
        <v>7</v>
      </c>
      <c r="L1528" s="18">
        <f>'Vulnerability Mapped'!H90</f>
        <v>0.61428571399999998</v>
      </c>
      <c r="M1528" s="18">
        <f t="shared" si="46"/>
        <v>5.4613255688884192E-2</v>
      </c>
      <c r="N1528" s="18">
        <f t="shared" si="47"/>
        <v>1.8568506934220626E-2</v>
      </c>
    </row>
    <row r="1529" spans="1:14" ht="18" customHeight="1" x14ac:dyDescent="0.2">
      <c r="A1529" s="16" t="str">
        <f>'Fish Use'!A103</f>
        <v>UGR2</v>
      </c>
      <c r="B1529" s="16" t="str">
        <f>'Fish Use'!B103</f>
        <v>Upper Grande Ronde</v>
      </c>
      <c r="C1529" s="16" t="str">
        <f>'Fish Use'!D103</f>
        <v>Chinook</v>
      </c>
      <c r="D1529" s="16" t="str">
        <f>'Fish Use'!E103</f>
        <v>Winter Rearing</v>
      </c>
      <c r="E1529" s="16" t="str">
        <f>'Vulnerability Mapped'!C86</f>
        <v>Predation</v>
      </c>
      <c r="F1529" s="18">
        <f>'Fish Use'!F103</f>
        <v>0.19139999999999999</v>
      </c>
      <c r="G1529" s="18">
        <f>Population!D14</f>
        <v>0.34</v>
      </c>
      <c r="H1529" s="19">
        <f>'Limiting Factors'!C309</f>
        <v>1.59</v>
      </c>
      <c r="I1529" s="18">
        <f>'Limiting Factors'!D309</f>
        <v>0.23275000000000001</v>
      </c>
      <c r="J1529" s="17">
        <f>'Vulnerability Mapped'!D86</f>
        <v>11</v>
      </c>
      <c r="K1529" s="17">
        <f>'Vulnerability Mapped'!E86</f>
        <v>11</v>
      </c>
      <c r="L1529" s="18">
        <f>'Vulnerability Mapped'!H86</f>
        <v>0.35714285699999998</v>
      </c>
      <c r="M1529" s="18">
        <f t="shared" si="46"/>
        <v>1.5910124993635949E-2</v>
      </c>
      <c r="N1529" s="18">
        <f t="shared" si="47"/>
        <v>5.4094424978362232E-3</v>
      </c>
    </row>
    <row r="1530" spans="1:14" ht="18" customHeight="1" x14ac:dyDescent="0.2">
      <c r="A1530" s="16" t="str">
        <f>'Fish Use'!A103</f>
        <v>UGR2</v>
      </c>
      <c r="B1530" s="16" t="str">
        <f>'Fish Use'!B103</f>
        <v>Upper Grande Ronde</v>
      </c>
      <c r="C1530" s="16" t="str">
        <f>'Fish Use'!D103</f>
        <v>Chinook</v>
      </c>
      <c r="D1530" s="16" t="str">
        <f>'Fish Use'!E103</f>
        <v>Winter Rearing</v>
      </c>
      <c r="E1530" s="16" t="str">
        <f>'Vulnerability Mapped'!C78</f>
        <v>Altered Primary Productivity</v>
      </c>
      <c r="F1530" s="18">
        <f>'Fish Use'!F103</f>
        <v>0.19139999999999999</v>
      </c>
      <c r="G1530" s="18">
        <f>Population!D14</f>
        <v>0.34</v>
      </c>
      <c r="H1530" s="19">
        <f>'Limiting Factors'!C310</f>
        <v>1.59</v>
      </c>
      <c r="I1530" s="18">
        <f>'Limiting Factors'!D310</f>
        <v>0.23275000000000001</v>
      </c>
      <c r="J1530" s="17">
        <f>'Vulnerability Mapped'!D78</f>
        <v>12</v>
      </c>
      <c r="K1530" s="17">
        <f>'Vulnerability Mapped'!E78</f>
        <v>12</v>
      </c>
      <c r="L1530" s="18">
        <f>'Vulnerability Mapped'!H78</f>
        <v>0.29285714299999999</v>
      </c>
      <c r="M1530" s="18">
        <f t="shared" si="46"/>
        <v>1.3046302506364049E-2</v>
      </c>
      <c r="N1530" s="18">
        <f t="shared" si="47"/>
        <v>4.4357428521637765E-3</v>
      </c>
    </row>
    <row r="1531" spans="1:14" ht="18" customHeight="1" x14ac:dyDescent="0.2">
      <c r="A1531" s="16" t="str">
        <f>'Fish Use'!A103</f>
        <v>UGR2</v>
      </c>
      <c r="B1531" s="16" t="str">
        <f>'Fish Use'!B103</f>
        <v>Upper Grande Ronde</v>
      </c>
      <c r="C1531" s="16" t="str">
        <f>'Fish Use'!D103</f>
        <v>Chinook</v>
      </c>
      <c r="D1531" s="16" t="str">
        <f>'Fish Use'!E103</f>
        <v>Winter Rearing</v>
      </c>
      <c r="E1531" s="16" t="str">
        <f>'Vulnerability Mapped'!C85</f>
        <v>Non-Native Species Interactions and Competition</v>
      </c>
      <c r="F1531" s="18">
        <f>'Fish Use'!F103</f>
        <v>0.19139999999999999</v>
      </c>
      <c r="G1531" s="18">
        <f>Population!D14</f>
        <v>0.34</v>
      </c>
      <c r="H1531" s="19">
        <f>'Limiting Factors'!C311</f>
        <v>1.59</v>
      </c>
      <c r="I1531" s="18">
        <f>'Limiting Factors'!D311</f>
        <v>0.23275000000000001</v>
      </c>
      <c r="J1531" s="17">
        <f>'Vulnerability Mapped'!D85</f>
        <v>12</v>
      </c>
      <c r="K1531" s="17">
        <f>'Vulnerability Mapped'!E85</f>
        <v>12</v>
      </c>
      <c r="L1531" s="18">
        <f>'Vulnerability Mapped'!H85</f>
        <v>0.29285714299999999</v>
      </c>
      <c r="M1531" s="18">
        <f t="shared" si="46"/>
        <v>1.3046302506364049E-2</v>
      </c>
      <c r="N1531" s="18">
        <f t="shared" si="47"/>
        <v>4.4357428521637765E-3</v>
      </c>
    </row>
    <row r="1532" spans="1:14" ht="18" customHeight="1" x14ac:dyDescent="0.2">
      <c r="A1532" s="16" t="str">
        <f>'Fish Use'!A104</f>
        <v>UGR2</v>
      </c>
      <c r="B1532" s="16" t="str">
        <f>'Fish Use'!B104</f>
        <v>Upper Grande Ronde</v>
      </c>
      <c r="C1532" s="16" t="str">
        <f>'Fish Use'!D104</f>
        <v>Chinook</v>
      </c>
      <c r="D1532" s="16" t="str">
        <f>'Fish Use'!E104</f>
        <v>Summer Rearing</v>
      </c>
      <c r="E1532" s="16" t="str">
        <f>'Vulnerability Mapped'!C64</f>
        <v>Anthropogenic Barriers</v>
      </c>
      <c r="F1532" s="18">
        <f>'Fish Use'!F104</f>
        <v>0.19139999999999999</v>
      </c>
      <c r="G1532" s="18">
        <f>Population!D12</f>
        <v>0.24</v>
      </c>
      <c r="H1532" s="19">
        <f>'Limiting Factors'!C308</f>
        <v>2.29</v>
      </c>
      <c r="I1532" s="18">
        <f>'Limiting Factors'!D308</f>
        <v>0.39024999999999999</v>
      </c>
      <c r="J1532" s="17">
        <f>'Vulnerability Mapped'!D64</f>
        <v>7</v>
      </c>
      <c r="K1532" s="17">
        <f>'Vulnerability Mapped'!E64</f>
        <v>7</v>
      </c>
      <c r="L1532" s="18">
        <f>'Vulnerability Mapped'!H64</f>
        <v>0.61428571399999998</v>
      </c>
      <c r="M1532" s="18">
        <f t="shared" si="46"/>
        <v>4.5883364978658893E-2</v>
      </c>
      <c r="N1532" s="18">
        <f t="shared" si="47"/>
        <v>1.1012007594878134E-2</v>
      </c>
    </row>
    <row r="1533" spans="1:14" ht="18" customHeight="1" x14ac:dyDescent="0.2">
      <c r="A1533" s="16" t="str">
        <f>'Fish Use'!A104</f>
        <v>UGR2</v>
      </c>
      <c r="B1533" s="16" t="str">
        <f>'Fish Use'!B104</f>
        <v>Upper Grande Ronde</v>
      </c>
      <c r="C1533" s="16" t="str">
        <f>'Fish Use'!D104</f>
        <v>Chinook</v>
      </c>
      <c r="D1533" s="16" t="str">
        <f>'Fish Use'!E104</f>
        <v>Summer Rearing</v>
      </c>
      <c r="E1533" s="16" t="str">
        <f>'Vulnerability Mapped'!C72</f>
        <v>Riparian Condition</v>
      </c>
      <c r="F1533" s="18">
        <f>'Fish Use'!F104</f>
        <v>0.19139999999999999</v>
      </c>
      <c r="G1533" s="18">
        <f>Population!D12</f>
        <v>0.24</v>
      </c>
      <c r="H1533" s="19">
        <f>'Limiting Factors'!C302</f>
        <v>2.4900000000000002</v>
      </c>
      <c r="I1533" s="18">
        <f>'Limiting Factors'!D302</f>
        <v>0.43525000000000003</v>
      </c>
      <c r="J1533" s="17">
        <f>'Vulnerability Mapped'!D72</f>
        <v>5</v>
      </c>
      <c r="K1533" s="17">
        <f>'Vulnerability Mapped'!E72</f>
        <v>5</v>
      </c>
      <c r="L1533" s="18">
        <f>'Vulnerability Mapped'!H72</f>
        <v>0.74285714300000005</v>
      </c>
      <c r="M1533" s="18">
        <f t="shared" si="46"/>
        <v>6.1885088583329556E-2</v>
      </c>
      <c r="N1533" s="18">
        <f t="shared" si="47"/>
        <v>1.4852421259999093E-2</v>
      </c>
    </row>
    <row r="1534" spans="1:14" ht="18" customHeight="1" x14ac:dyDescent="0.2">
      <c r="A1534" s="16" t="str">
        <f>'Fish Use'!A104</f>
        <v>UGR2</v>
      </c>
      <c r="B1534" s="16" t="str">
        <f>'Fish Use'!B104</f>
        <v>Upper Grande Ronde</v>
      </c>
      <c r="C1534" s="16" t="str">
        <f>'Fish Use'!D104</f>
        <v>Chinook</v>
      </c>
      <c r="D1534" s="16" t="str">
        <f>'Fish Use'!E104</f>
        <v>Summer Rearing</v>
      </c>
      <c r="E1534" s="16" t="str">
        <f>'Vulnerability Mapped'!C68</f>
        <v>Floodplain Condition</v>
      </c>
      <c r="F1534" s="18">
        <f>'Fish Use'!F104</f>
        <v>0.19139999999999999</v>
      </c>
      <c r="G1534" s="18">
        <f>Population!D12</f>
        <v>0.24</v>
      </c>
      <c r="H1534" s="19">
        <f>'Limiting Factors'!C303</f>
        <v>2.27</v>
      </c>
      <c r="I1534" s="18">
        <f>'Limiting Factors'!D303</f>
        <v>0.38574999999999998</v>
      </c>
      <c r="J1534" s="17">
        <f>'Vulnerability Mapped'!D68</f>
        <v>10</v>
      </c>
      <c r="K1534" s="17">
        <f>'Vulnerability Mapped'!E68</f>
        <v>10</v>
      </c>
      <c r="L1534" s="18">
        <f>'Vulnerability Mapped'!H68</f>
        <v>0.42142857099999997</v>
      </c>
      <c r="M1534" s="18">
        <f t="shared" si="46"/>
        <v>3.1115146039786046E-2</v>
      </c>
      <c r="N1534" s="18">
        <f t="shared" si="47"/>
        <v>7.467635049548651E-3</v>
      </c>
    </row>
    <row r="1535" spans="1:14" ht="18" customHeight="1" x14ac:dyDescent="0.2">
      <c r="A1535" s="16" t="str">
        <f>'Fish Use'!A104</f>
        <v>UGR2</v>
      </c>
      <c r="B1535" s="16" t="str">
        <f>'Fish Use'!B104</f>
        <v>Upper Grande Ronde</v>
      </c>
      <c r="C1535" s="16" t="str">
        <f>'Fish Use'!D104</f>
        <v>Chinook</v>
      </c>
      <c r="D1535" s="16" t="str">
        <f>'Fish Use'!E104</f>
        <v>Summer Rearing</v>
      </c>
      <c r="E1535" s="16" t="str">
        <f>'Vulnerability Mapped'!C73</f>
        <v>Side Channel and Wetland Habitat</v>
      </c>
      <c r="F1535" s="18">
        <f>'Fish Use'!F104</f>
        <v>0.19139999999999999</v>
      </c>
      <c r="G1535" s="18">
        <f>Population!D12</f>
        <v>0.24</v>
      </c>
      <c r="H1535" s="19">
        <f>'Limiting Factors'!C304</f>
        <v>2.64</v>
      </c>
      <c r="I1535" s="18">
        <f>'Limiting Factors'!D304</f>
        <v>0.46899999999999997</v>
      </c>
      <c r="J1535" s="17">
        <f>'Vulnerability Mapped'!D73</f>
        <v>4</v>
      </c>
      <c r="K1535" s="17">
        <f>'Vulnerability Mapped'!E73</f>
        <v>4</v>
      </c>
      <c r="L1535" s="18">
        <f>'Vulnerability Mapped'!H73</f>
        <v>0.80714285699999999</v>
      </c>
      <c r="M1535" s="18">
        <f t="shared" si="46"/>
        <v>7.2454469987176195E-2</v>
      </c>
      <c r="N1535" s="18">
        <f t="shared" si="47"/>
        <v>1.7389072796922287E-2</v>
      </c>
    </row>
    <row r="1536" spans="1:14" ht="18" customHeight="1" x14ac:dyDescent="0.2">
      <c r="A1536" s="16" t="str">
        <f>'Fish Use'!A104</f>
        <v>UGR2</v>
      </c>
      <c r="B1536" s="16" t="str">
        <f>'Fish Use'!B104</f>
        <v>Upper Grande Ronde</v>
      </c>
      <c r="C1536" s="16" t="str">
        <f>'Fish Use'!D104</f>
        <v>Chinook</v>
      </c>
      <c r="D1536" s="16" t="str">
        <f>'Fish Use'!E104</f>
        <v>Summer Rearing</v>
      </c>
      <c r="E1536" s="16" t="str">
        <f>'Vulnerability Mapped'!C65</f>
        <v>Channel and Habitat Structure</v>
      </c>
      <c r="F1536" s="18">
        <f>'Fish Use'!F104</f>
        <v>0.19139999999999999</v>
      </c>
      <c r="G1536" s="18">
        <f>Population!D12</f>
        <v>0.24</v>
      </c>
      <c r="H1536" s="19">
        <f>'Limiting Factors'!C305</f>
        <v>3.1</v>
      </c>
      <c r="I1536" s="18">
        <f>'Limiting Factors'!D305</f>
        <v>0.57250000000000001</v>
      </c>
      <c r="J1536" s="17">
        <f>'Vulnerability Mapped'!D65</f>
        <v>3</v>
      </c>
      <c r="K1536" s="17">
        <f>'Vulnerability Mapped'!E65</f>
        <v>3</v>
      </c>
      <c r="L1536" s="18">
        <f>'Vulnerability Mapped'!H65</f>
        <v>0.87142857100000004</v>
      </c>
      <c r="M1536" s="18">
        <f t="shared" si="46"/>
        <v>9.5488092810181502E-2</v>
      </c>
      <c r="N1536" s="18">
        <f t="shared" si="47"/>
        <v>2.291714227444356E-2</v>
      </c>
    </row>
    <row r="1537" spans="1:14" ht="18" customHeight="1" x14ac:dyDescent="0.2">
      <c r="A1537" s="16" t="str">
        <f>'Fish Use'!A104</f>
        <v>UGR2</v>
      </c>
      <c r="B1537" s="16" t="str">
        <f>'Fish Use'!B104</f>
        <v>Upper Grande Ronde</v>
      </c>
      <c r="C1537" s="16" t="str">
        <f>'Fish Use'!D104</f>
        <v>Chinook</v>
      </c>
      <c r="D1537" s="16" t="str">
        <f>'Fish Use'!E104</f>
        <v>Summer Rearing</v>
      </c>
      <c r="E1537" s="16" t="str">
        <f>'Vulnerability Mapped'!C67</f>
        <v>Decreased Water Quantity</v>
      </c>
      <c r="F1537" s="18">
        <f>'Fish Use'!F104</f>
        <v>0.19139999999999999</v>
      </c>
      <c r="G1537" s="18">
        <f>Population!D12</f>
        <v>0.24</v>
      </c>
      <c r="H1537" s="19">
        <f>'Limiting Factors'!C312</f>
        <v>2.29</v>
      </c>
      <c r="I1537" s="18">
        <f>'Limiting Factors'!D312</f>
        <v>0.39024999999999999</v>
      </c>
      <c r="J1537" s="17">
        <f>'Vulnerability Mapped'!D67</f>
        <v>2</v>
      </c>
      <c r="K1537" s="17">
        <f>'Vulnerability Mapped'!E67</f>
        <v>2</v>
      </c>
      <c r="L1537" s="18">
        <f>'Vulnerability Mapped'!H67</f>
        <v>0.93571428599999995</v>
      </c>
      <c r="M1537" s="18">
        <f t="shared" si="46"/>
        <v>6.9892102521341093E-2</v>
      </c>
      <c r="N1537" s="18">
        <f t="shared" si="47"/>
        <v>1.677410460512186E-2</v>
      </c>
    </row>
    <row r="1538" spans="1:14" ht="18" customHeight="1" x14ac:dyDescent="0.2">
      <c r="A1538" s="16" t="str">
        <f>'Fish Use'!A104</f>
        <v>UGR2</v>
      </c>
      <c r="B1538" s="16" t="str">
        <f>'Fish Use'!B104</f>
        <v>Upper Grande Ronde</v>
      </c>
      <c r="C1538" s="16" t="str">
        <f>'Fish Use'!D104</f>
        <v>Chinook</v>
      </c>
      <c r="D1538" s="16" t="str">
        <f>'Fish Use'!E104</f>
        <v>Summer Rearing</v>
      </c>
      <c r="E1538" s="16" t="str">
        <f>'Vulnerability Mapped'!C62</f>
        <v>Altered Flow Timing</v>
      </c>
      <c r="F1538" s="18">
        <f>'Fish Use'!F104</f>
        <v>0.19139999999999999</v>
      </c>
      <c r="G1538" s="18">
        <f>Population!D12</f>
        <v>0.24</v>
      </c>
      <c r="H1538" s="19">
        <f>'Limiting Factors'!C313</f>
        <v>3.42</v>
      </c>
      <c r="I1538" s="18">
        <f>'Limiting Factors'!D313</f>
        <v>0.64449999999999996</v>
      </c>
      <c r="J1538" s="17">
        <f>'Vulnerability Mapped'!D62</f>
        <v>6</v>
      </c>
      <c r="K1538" s="17">
        <f>'Vulnerability Mapped'!E62</f>
        <v>6</v>
      </c>
      <c r="L1538" s="18">
        <f>'Vulnerability Mapped'!H62</f>
        <v>0.678571429</v>
      </c>
      <c r="M1538" s="18">
        <f t="shared" ref="M1538:M1601" si="48">F1538*I1538*L1538</f>
        <v>8.3706739338581693E-2</v>
      </c>
      <c r="N1538" s="18">
        <f t="shared" ref="N1538:N1601" si="49">M1538*G1538</f>
        <v>2.0089617441259606E-2</v>
      </c>
    </row>
    <row r="1539" spans="1:14" ht="18" customHeight="1" x14ac:dyDescent="0.2">
      <c r="A1539" s="16" t="str">
        <f>'Fish Use'!A104</f>
        <v>UGR2</v>
      </c>
      <c r="B1539" s="16" t="str">
        <f>'Fish Use'!B104</f>
        <v>Upper Grande Ronde</v>
      </c>
      <c r="C1539" s="16" t="str">
        <f>'Fish Use'!D104</f>
        <v>Chinook</v>
      </c>
      <c r="D1539" s="16" t="str">
        <f>'Fish Use'!E104</f>
        <v>Summer Rearing</v>
      </c>
      <c r="E1539" s="16" t="str">
        <f>'Vulnerability Mapped'!C66</f>
        <v>Decreased Sediment Quantity</v>
      </c>
      <c r="F1539" s="18">
        <f>'Fish Use'!F104</f>
        <v>0.19139999999999999</v>
      </c>
      <c r="G1539" s="18">
        <f>Population!D12</f>
        <v>0.24</v>
      </c>
      <c r="H1539" s="19">
        <f>'Limiting Factors'!C306</f>
        <v>1.64</v>
      </c>
      <c r="I1539" s="18">
        <f>'Limiting Factors'!D306</f>
        <v>0.24399999999999999</v>
      </c>
      <c r="J1539" s="17">
        <f>'Vulnerability Mapped'!D66</f>
        <v>12</v>
      </c>
      <c r="K1539" s="17">
        <f>'Vulnerability Mapped'!E66</f>
        <v>12</v>
      </c>
      <c r="L1539" s="18">
        <f>'Vulnerability Mapped'!H66</f>
        <v>0.29285714299999999</v>
      </c>
      <c r="M1539" s="18">
        <f t="shared" si="48"/>
        <v>1.3676897149528798E-2</v>
      </c>
      <c r="N1539" s="18">
        <f t="shared" si="49"/>
        <v>3.2824553158869113E-3</v>
      </c>
    </row>
    <row r="1540" spans="1:14" ht="18" customHeight="1" x14ac:dyDescent="0.2">
      <c r="A1540" s="16" t="str">
        <f>'Fish Use'!A104</f>
        <v>UGR2</v>
      </c>
      <c r="B1540" s="16" t="str">
        <f>'Fish Use'!B104</f>
        <v>Upper Grande Ronde</v>
      </c>
      <c r="C1540" s="16" t="str">
        <f>'Fish Use'!D104</f>
        <v>Chinook</v>
      </c>
      <c r="D1540" s="16" t="str">
        <f>'Fish Use'!E104</f>
        <v>Summer Rearing</v>
      </c>
      <c r="E1540" s="16" t="str">
        <f>'Vulnerability Mapped'!C69</f>
        <v>Increased Sediment Quantity</v>
      </c>
      <c r="F1540" s="18">
        <f>'Fish Use'!F104</f>
        <v>0.19139999999999999</v>
      </c>
      <c r="G1540" s="18">
        <f>Population!D12</f>
        <v>0.24</v>
      </c>
      <c r="H1540" s="19">
        <f>'Limiting Factors'!C307</f>
        <v>1.89</v>
      </c>
      <c r="I1540" s="18">
        <f>'Limiting Factors'!D307</f>
        <v>0.30025000000000002</v>
      </c>
      <c r="J1540" s="17">
        <f>'Vulnerability Mapped'!D69</f>
        <v>14</v>
      </c>
      <c r="K1540" s="17">
        <f>'Vulnerability Mapped'!E69</f>
        <v>14</v>
      </c>
      <c r="L1540" s="18">
        <f>'Vulnerability Mapped'!H69</f>
        <v>0.164285714</v>
      </c>
      <c r="M1540" s="18">
        <f t="shared" si="48"/>
        <v>9.4411467692948996E-3</v>
      </c>
      <c r="N1540" s="18">
        <f t="shared" si="49"/>
        <v>2.2658752246307759E-3</v>
      </c>
    </row>
    <row r="1541" spans="1:14" ht="18" customHeight="1" x14ac:dyDescent="0.2">
      <c r="A1541" s="16" t="str">
        <f>'Fish Use'!A104</f>
        <v>UGR2</v>
      </c>
      <c r="B1541" s="16" t="str">
        <f>'Fish Use'!B104</f>
        <v>Upper Grande Ronde</v>
      </c>
      <c r="C1541" s="16" t="str">
        <f>'Fish Use'!D104</f>
        <v>Chinook</v>
      </c>
      <c r="D1541" s="16" t="str">
        <f>'Fish Use'!E104</f>
        <v>Summer Rearing</v>
      </c>
      <c r="E1541" s="16" t="str">
        <f>'Vulnerability Mapped'!C74</f>
        <v>Summer Water Temperature</v>
      </c>
      <c r="F1541" s="18">
        <f>'Fish Use'!F104</f>
        <v>0.19139999999999999</v>
      </c>
      <c r="G1541" s="18">
        <f>Population!D12</f>
        <v>0.24</v>
      </c>
      <c r="H1541" s="19">
        <f>'Limiting Factors'!C314</f>
        <v>2</v>
      </c>
      <c r="I1541" s="18">
        <f>'Limiting Factors'!D314</f>
        <v>0.32500000000000001</v>
      </c>
      <c r="J1541" s="17">
        <f>'Vulnerability Mapped'!D74</f>
        <v>1</v>
      </c>
      <c r="K1541" s="17">
        <f>'Vulnerability Mapped'!E74</f>
        <v>1</v>
      </c>
      <c r="L1541" s="18">
        <f>'Vulnerability Mapped'!H74</f>
        <v>1</v>
      </c>
      <c r="M1541" s="18">
        <f t="shared" si="48"/>
        <v>6.2204999999999996E-2</v>
      </c>
      <c r="N1541" s="18">
        <f t="shared" si="49"/>
        <v>1.4929199999999998E-2</v>
      </c>
    </row>
    <row r="1542" spans="1:14" ht="18" customHeight="1" x14ac:dyDescent="0.2">
      <c r="A1542" s="16" t="str">
        <f>'Fish Use'!A104</f>
        <v>UGR2</v>
      </c>
      <c r="B1542" s="16" t="str">
        <f>'Fish Use'!B104</f>
        <v>Upper Grande Ronde</v>
      </c>
      <c r="C1542" s="16" t="str">
        <f>'Fish Use'!D104</f>
        <v>Chinook</v>
      </c>
      <c r="D1542" s="16" t="str">
        <f>'Fish Use'!E104</f>
        <v>Summer Rearing</v>
      </c>
      <c r="E1542" s="16" t="str">
        <f>'Vulnerability Mapped'!C76</f>
        <v>Winter Water Temperature</v>
      </c>
      <c r="F1542" s="18">
        <f>'Fish Use'!F104</f>
        <v>0.19139999999999999</v>
      </c>
      <c r="G1542" s="18">
        <f>Population!D12</f>
        <v>0.24</v>
      </c>
      <c r="H1542" s="19">
        <f>'Limiting Factors'!C315</f>
        <v>2.29</v>
      </c>
      <c r="I1542" s="18">
        <f>'Limiting Factors'!D315</f>
        <v>0.39024999999999999</v>
      </c>
      <c r="J1542" s="17">
        <f>'Vulnerability Mapped'!D76</f>
        <v>15</v>
      </c>
      <c r="K1542" s="17">
        <f>'Vulnerability Mapped'!E76</f>
        <v>15</v>
      </c>
      <c r="L1542" s="18">
        <f>'Vulnerability Mapped'!H76</f>
        <v>0.1</v>
      </c>
      <c r="M1542" s="18">
        <f t="shared" si="48"/>
        <v>7.4693849999999994E-3</v>
      </c>
      <c r="N1542" s="18">
        <f t="shared" si="49"/>
        <v>1.7926523999999998E-3</v>
      </c>
    </row>
    <row r="1543" spans="1:14" ht="18" customHeight="1" x14ac:dyDescent="0.2">
      <c r="A1543" s="16" t="str">
        <f>'Fish Use'!A104</f>
        <v>UGR2</v>
      </c>
      <c r="B1543" s="16" t="str">
        <f>'Fish Use'!B104</f>
        <v>Upper Grande Ronde</v>
      </c>
      <c r="C1543" s="16" t="str">
        <f>'Fish Use'!D104</f>
        <v>Chinook</v>
      </c>
      <c r="D1543" s="16" t="str">
        <f>'Fish Use'!E104</f>
        <v>Summer Rearing</v>
      </c>
      <c r="E1543" s="16" t="str">
        <f>'Vulnerability Mapped'!C75</f>
        <v>Water Quality</v>
      </c>
      <c r="F1543" s="18">
        <f>'Fish Use'!F104</f>
        <v>0.19139999999999999</v>
      </c>
      <c r="G1543" s="18">
        <f>Population!D12</f>
        <v>0.24</v>
      </c>
      <c r="H1543" s="19">
        <f>'Limiting Factors'!C316</f>
        <v>2.62</v>
      </c>
      <c r="I1543" s="18">
        <f>'Limiting Factors'!D316</f>
        <v>0.46450000000000002</v>
      </c>
      <c r="J1543" s="17">
        <f>'Vulnerability Mapped'!D75</f>
        <v>9</v>
      </c>
      <c r="K1543" s="17">
        <f>'Vulnerability Mapped'!E75</f>
        <v>9</v>
      </c>
      <c r="L1543" s="18">
        <f>'Vulnerability Mapped'!H75</f>
        <v>0.485714286</v>
      </c>
      <c r="M1543" s="18">
        <f t="shared" si="48"/>
        <v>4.3182574311115794E-2</v>
      </c>
      <c r="N1543" s="18">
        <f t="shared" si="49"/>
        <v>1.0363817834667791E-2</v>
      </c>
    </row>
    <row r="1544" spans="1:14" ht="18" customHeight="1" x14ac:dyDescent="0.2">
      <c r="A1544" s="16" t="str">
        <f>'Fish Use'!A104</f>
        <v>UGR2</v>
      </c>
      <c r="B1544" s="16" t="str">
        <f>'Fish Use'!B104</f>
        <v>Upper Grande Ronde</v>
      </c>
      <c r="C1544" s="16" t="str">
        <f>'Fish Use'!D104</f>
        <v>Chinook</v>
      </c>
      <c r="D1544" s="16" t="str">
        <f>'Fish Use'!E104</f>
        <v>Summer Rearing</v>
      </c>
      <c r="E1544" s="16" t="str">
        <f>'Vulnerability Mapped'!C71</f>
        <v>Predation</v>
      </c>
      <c r="F1544" s="18">
        <f>'Fish Use'!F104</f>
        <v>0.19139999999999999</v>
      </c>
      <c r="G1544" s="18">
        <f>Population!D12</f>
        <v>0.24</v>
      </c>
      <c r="H1544" s="19">
        <f>'Limiting Factors'!C309</f>
        <v>1.59</v>
      </c>
      <c r="I1544" s="18">
        <f>'Limiting Factors'!D309</f>
        <v>0.23275000000000001</v>
      </c>
      <c r="J1544" s="17">
        <f>'Vulnerability Mapped'!D71</f>
        <v>13</v>
      </c>
      <c r="K1544" s="17">
        <f>'Vulnerability Mapped'!E71</f>
        <v>13</v>
      </c>
      <c r="L1544" s="18">
        <f>'Vulnerability Mapped'!H71</f>
        <v>0.22857142899999999</v>
      </c>
      <c r="M1544" s="18">
        <f t="shared" si="48"/>
        <v>1.018248001909215E-2</v>
      </c>
      <c r="N1544" s="18">
        <f t="shared" si="49"/>
        <v>2.4437952045821159E-3</v>
      </c>
    </row>
    <row r="1545" spans="1:14" ht="18" customHeight="1" x14ac:dyDescent="0.2">
      <c r="A1545" s="16" t="str">
        <f>'Fish Use'!A104</f>
        <v>UGR2</v>
      </c>
      <c r="B1545" s="16" t="str">
        <f>'Fish Use'!B104</f>
        <v>Upper Grande Ronde</v>
      </c>
      <c r="C1545" s="16" t="str">
        <f>'Fish Use'!D104</f>
        <v>Chinook</v>
      </c>
      <c r="D1545" s="16" t="str">
        <f>'Fish Use'!E104</f>
        <v>Summer Rearing</v>
      </c>
      <c r="E1545" s="16" t="str">
        <f>'Vulnerability Mapped'!C63</f>
        <v>Altered Primary Productivity</v>
      </c>
      <c r="F1545" s="18">
        <f>'Fish Use'!F104</f>
        <v>0.19139999999999999</v>
      </c>
      <c r="G1545" s="18">
        <f>Population!D12</f>
        <v>0.24</v>
      </c>
      <c r="H1545" s="19">
        <f>'Limiting Factors'!C310</f>
        <v>1.59</v>
      </c>
      <c r="I1545" s="18">
        <f>'Limiting Factors'!D310</f>
        <v>0.23275000000000001</v>
      </c>
      <c r="J1545" s="17">
        <f>'Vulnerability Mapped'!D63</f>
        <v>8</v>
      </c>
      <c r="K1545" s="17">
        <f>'Vulnerability Mapped'!E63</f>
        <v>8</v>
      </c>
      <c r="L1545" s="18">
        <f>'Vulnerability Mapped'!H63</f>
        <v>0.55000000000000004</v>
      </c>
      <c r="M1545" s="18">
        <f t="shared" si="48"/>
        <v>2.4501592500000002E-2</v>
      </c>
      <c r="N1545" s="18">
        <f t="shared" si="49"/>
        <v>5.8803822E-3</v>
      </c>
    </row>
    <row r="1546" spans="1:14" ht="18" customHeight="1" x14ac:dyDescent="0.2">
      <c r="A1546" s="16" t="str">
        <f>'Fish Use'!A104</f>
        <v>UGR2</v>
      </c>
      <c r="B1546" s="16" t="str">
        <f>'Fish Use'!B104</f>
        <v>Upper Grande Ronde</v>
      </c>
      <c r="C1546" s="16" t="str">
        <f>'Fish Use'!D104</f>
        <v>Chinook</v>
      </c>
      <c r="D1546" s="16" t="str">
        <f>'Fish Use'!E104</f>
        <v>Summer Rearing</v>
      </c>
      <c r="E1546" s="16" t="str">
        <f>'Vulnerability Mapped'!C70</f>
        <v>Non-Native Species Interactions and Competition</v>
      </c>
      <c r="F1546" s="18">
        <f>'Fish Use'!F104</f>
        <v>0.19139999999999999</v>
      </c>
      <c r="G1546" s="18">
        <f>Population!D12</f>
        <v>0.24</v>
      </c>
      <c r="H1546" s="19">
        <f>'Limiting Factors'!C311</f>
        <v>1.59</v>
      </c>
      <c r="I1546" s="18">
        <f>'Limiting Factors'!D311</f>
        <v>0.23275000000000001</v>
      </c>
      <c r="J1546" s="17">
        <f>'Vulnerability Mapped'!D70</f>
        <v>11</v>
      </c>
      <c r="K1546" s="17">
        <f>'Vulnerability Mapped'!E70</f>
        <v>11</v>
      </c>
      <c r="L1546" s="18">
        <f>'Vulnerability Mapped'!H70</f>
        <v>0.35714285699999998</v>
      </c>
      <c r="M1546" s="18">
        <f t="shared" si="48"/>
        <v>1.5910124993635949E-2</v>
      </c>
      <c r="N1546" s="18">
        <f t="shared" si="49"/>
        <v>3.8184299984726274E-3</v>
      </c>
    </row>
    <row r="1547" spans="1:14" ht="18" customHeight="1" x14ac:dyDescent="0.2">
      <c r="A1547" s="16" t="str">
        <f>'Fish Use'!A105</f>
        <v>UGR2</v>
      </c>
      <c r="B1547" s="16" t="str">
        <f>'Fish Use'!B105</f>
        <v>Upper Grande Ronde</v>
      </c>
      <c r="C1547" s="16" t="str">
        <f>'Fish Use'!D105</f>
        <v>Chinook</v>
      </c>
      <c r="D1547" s="16" t="str">
        <f>'Fish Use'!E105</f>
        <v>Migration</v>
      </c>
      <c r="E1547" s="16" t="str">
        <f>'Vulnerability Mapped'!C34</f>
        <v>Anthropogenic Barriers</v>
      </c>
      <c r="F1547" s="18">
        <f>'Fish Use'!F105</f>
        <v>0.19139999999999999</v>
      </c>
      <c r="G1547" s="18">
        <f>Population!D16</f>
        <v>0.34</v>
      </c>
      <c r="H1547" s="19">
        <f>'Limiting Factors'!C308</f>
        <v>2.29</v>
      </c>
      <c r="I1547" s="18">
        <f>'Limiting Factors'!D308</f>
        <v>0.39024999999999999</v>
      </c>
      <c r="J1547" s="17">
        <f>'Vulnerability Mapped'!D34</f>
        <v>2</v>
      </c>
      <c r="K1547" s="17">
        <f>'Vulnerability Mapped'!E34</f>
        <v>13</v>
      </c>
      <c r="L1547" s="18">
        <f>'Vulnerability Mapped'!H34</f>
        <v>0.93571428599999995</v>
      </c>
      <c r="M1547" s="18">
        <f t="shared" si="48"/>
        <v>6.9892102521341093E-2</v>
      </c>
      <c r="N1547" s="18">
        <f t="shared" si="49"/>
        <v>2.3763314857255972E-2</v>
      </c>
    </row>
    <row r="1548" spans="1:14" ht="18" customHeight="1" x14ac:dyDescent="0.2">
      <c r="A1548" s="16" t="str">
        <f>'Fish Use'!A105</f>
        <v>UGR2</v>
      </c>
      <c r="B1548" s="16" t="str">
        <f>'Fish Use'!B105</f>
        <v>Upper Grande Ronde</v>
      </c>
      <c r="C1548" s="16" t="str">
        <f>'Fish Use'!D105</f>
        <v>Chinook</v>
      </c>
      <c r="D1548" s="16" t="str">
        <f>'Fish Use'!E105</f>
        <v>Migration</v>
      </c>
      <c r="E1548" s="16" t="str">
        <f>'Vulnerability Mapped'!C42</f>
        <v>Riparian Condition</v>
      </c>
      <c r="F1548" s="18">
        <f>'Fish Use'!F105</f>
        <v>0.19139999999999999</v>
      </c>
      <c r="G1548" s="18">
        <f>Population!D16</f>
        <v>0.34</v>
      </c>
      <c r="H1548" s="19">
        <f>'Limiting Factors'!C302</f>
        <v>2.4900000000000002</v>
      </c>
      <c r="I1548" s="18">
        <f>'Limiting Factors'!D302</f>
        <v>0.43525000000000003</v>
      </c>
      <c r="J1548" s="17">
        <f>'Vulnerability Mapped'!D42</f>
        <v>9</v>
      </c>
      <c r="K1548" s="17">
        <f>'Vulnerability Mapped'!E42</f>
        <v>14</v>
      </c>
      <c r="L1548" s="18">
        <f>'Vulnerability Mapped'!H42</f>
        <v>0.485714286</v>
      </c>
      <c r="M1548" s="18">
        <f t="shared" si="48"/>
        <v>4.0463327166659104E-2</v>
      </c>
      <c r="N1548" s="18">
        <f t="shared" si="49"/>
        <v>1.3757531236664096E-2</v>
      </c>
    </row>
    <row r="1549" spans="1:14" ht="18" customHeight="1" x14ac:dyDescent="0.2">
      <c r="A1549" s="16" t="str">
        <f>'Fish Use'!A105</f>
        <v>UGR2</v>
      </c>
      <c r="B1549" s="16" t="str">
        <f>'Fish Use'!B105</f>
        <v>Upper Grande Ronde</v>
      </c>
      <c r="C1549" s="16" t="str">
        <f>'Fish Use'!D105</f>
        <v>Chinook</v>
      </c>
      <c r="D1549" s="16" t="str">
        <f>'Fish Use'!E105</f>
        <v>Migration</v>
      </c>
      <c r="E1549" s="16" t="str">
        <f>'Vulnerability Mapped'!C38</f>
        <v>Floodplain Condition</v>
      </c>
      <c r="F1549" s="18">
        <f>'Fish Use'!F105</f>
        <v>0.19139999999999999</v>
      </c>
      <c r="G1549" s="18">
        <f>Population!D16</f>
        <v>0.34</v>
      </c>
      <c r="H1549" s="19">
        <f>'Limiting Factors'!C303</f>
        <v>2.27</v>
      </c>
      <c r="I1549" s="18">
        <f>'Limiting Factors'!D303</f>
        <v>0.38574999999999998</v>
      </c>
      <c r="J1549" s="17">
        <f>'Vulnerability Mapped'!D38</f>
        <v>6</v>
      </c>
      <c r="K1549" s="17">
        <f>'Vulnerability Mapped'!E38</f>
        <v>8</v>
      </c>
      <c r="L1549" s="18">
        <f>'Vulnerability Mapped'!H38</f>
        <v>0.678571429</v>
      </c>
      <c r="M1549" s="18">
        <f t="shared" si="48"/>
        <v>5.0100658960213949E-2</v>
      </c>
      <c r="N1549" s="18">
        <f t="shared" si="49"/>
        <v>1.7034224046472743E-2</v>
      </c>
    </row>
    <row r="1550" spans="1:14" ht="18" customHeight="1" x14ac:dyDescent="0.2">
      <c r="A1550" s="16" t="str">
        <f>'Fish Use'!A105</f>
        <v>UGR2</v>
      </c>
      <c r="B1550" s="16" t="str">
        <f>'Fish Use'!B105</f>
        <v>Upper Grande Ronde</v>
      </c>
      <c r="C1550" s="16" t="str">
        <f>'Fish Use'!D105</f>
        <v>Chinook</v>
      </c>
      <c r="D1550" s="16" t="str">
        <f>'Fish Use'!E105</f>
        <v>Migration</v>
      </c>
      <c r="E1550" s="16" t="str">
        <f>'Vulnerability Mapped'!C43</f>
        <v>Side Channel and Wetland Habitat</v>
      </c>
      <c r="F1550" s="18">
        <f>'Fish Use'!F105</f>
        <v>0.19139999999999999</v>
      </c>
      <c r="G1550" s="18">
        <f>Population!D16</f>
        <v>0.34</v>
      </c>
      <c r="H1550" s="19">
        <f>'Limiting Factors'!C304</f>
        <v>2.64</v>
      </c>
      <c r="I1550" s="18">
        <f>'Limiting Factors'!D304</f>
        <v>0.46899999999999997</v>
      </c>
      <c r="J1550" s="17">
        <f>'Vulnerability Mapped'!D43</f>
        <v>7</v>
      </c>
      <c r="K1550" s="17">
        <f>'Vulnerability Mapped'!E43</f>
        <v>7</v>
      </c>
      <c r="L1550" s="18">
        <f>'Vulnerability Mapped'!H43</f>
        <v>0.61428571399999998</v>
      </c>
      <c r="M1550" s="18">
        <f t="shared" si="48"/>
        <v>5.5142339974352389E-2</v>
      </c>
      <c r="N1550" s="18">
        <f t="shared" si="49"/>
        <v>1.8748395591279814E-2</v>
      </c>
    </row>
    <row r="1551" spans="1:14" ht="18" customHeight="1" x14ac:dyDescent="0.2">
      <c r="A1551" s="16" t="str">
        <f>'Fish Use'!A105</f>
        <v>UGR2</v>
      </c>
      <c r="B1551" s="16" t="str">
        <f>'Fish Use'!B105</f>
        <v>Upper Grande Ronde</v>
      </c>
      <c r="C1551" s="16" t="str">
        <f>'Fish Use'!D105</f>
        <v>Chinook</v>
      </c>
      <c r="D1551" s="16" t="str">
        <f>'Fish Use'!E105</f>
        <v>Migration</v>
      </c>
      <c r="E1551" s="16" t="str">
        <f>'Vulnerability Mapped'!C35</f>
        <v>Channel and Habitat Structure</v>
      </c>
      <c r="F1551" s="18">
        <f>'Fish Use'!F105</f>
        <v>0.19139999999999999</v>
      </c>
      <c r="G1551" s="18">
        <f>Population!D16</f>
        <v>0.34</v>
      </c>
      <c r="H1551" s="19">
        <f>'Limiting Factors'!C305</f>
        <v>3.1</v>
      </c>
      <c r="I1551" s="18">
        <f>'Limiting Factors'!D305</f>
        <v>0.57250000000000001</v>
      </c>
      <c r="J1551" s="17">
        <f>'Vulnerability Mapped'!D35</f>
        <v>3</v>
      </c>
      <c r="K1551" s="17">
        <f>'Vulnerability Mapped'!E35</f>
        <v>5</v>
      </c>
      <c r="L1551" s="18">
        <f>'Vulnerability Mapped'!H35</f>
        <v>0.87142857100000004</v>
      </c>
      <c r="M1551" s="18">
        <f t="shared" si="48"/>
        <v>9.5488092810181502E-2</v>
      </c>
      <c r="N1551" s="18">
        <f t="shared" si="49"/>
        <v>3.2465951555461711E-2</v>
      </c>
    </row>
    <row r="1552" spans="1:14" ht="18" customHeight="1" x14ac:dyDescent="0.2">
      <c r="A1552" s="16" t="str">
        <f>'Fish Use'!A105</f>
        <v>UGR2</v>
      </c>
      <c r="B1552" s="16" t="str">
        <f>'Fish Use'!B105</f>
        <v>Upper Grande Ronde</v>
      </c>
      <c r="C1552" s="16" t="str">
        <f>'Fish Use'!D105</f>
        <v>Chinook</v>
      </c>
      <c r="D1552" s="16" t="str">
        <f>'Fish Use'!E105</f>
        <v>Migration</v>
      </c>
      <c r="E1552" s="16" t="str">
        <f>'Vulnerability Mapped'!C37</f>
        <v>Decreased Water Quantity</v>
      </c>
      <c r="F1552" s="18">
        <f>'Fish Use'!F105</f>
        <v>0.19139999999999999</v>
      </c>
      <c r="G1552" s="18">
        <f>Population!D16</f>
        <v>0.34</v>
      </c>
      <c r="H1552" s="19">
        <f>'Limiting Factors'!C312</f>
        <v>2.29</v>
      </c>
      <c r="I1552" s="18">
        <f>'Limiting Factors'!D312</f>
        <v>0.39024999999999999</v>
      </c>
      <c r="J1552" s="17">
        <f>'Vulnerability Mapped'!D37</f>
        <v>2</v>
      </c>
      <c r="K1552" s="17">
        <f>'Vulnerability Mapped'!E37</f>
        <v>3</v>
      </c>
      <c r="L1552" s="18">
        <f>'Vulnerability Mapped'!H37</f>
        <v>0.93571428599999995</v>
      </c>
      <c r="M1552" s="18">
        <f t="shared" si="48"/>
        <v>6.9892102521341093E-2</v>
      </c>
      <c r="N1552" s="18">
        <f t="shared" si="49"/>
        <v>2.3763314857255972E-2</v>
      </c>
    </row>
    <row r="1553" spans="1:14" ht="18" customHeight="1" x14ac:dyDescent="0.2">
      <c r="A1553" s="16" t="str">
        <f>'Fish Use'!A105</f>
        <v>UGR2</v>
      </c>
      <c r="B1553" s="16" t="str">
        <f>'Fish Use'!B105</f>
        <v>Upper Grande Ronde</v>
      </c>
      <c r="C1553" s="16" t="str">
        <f>'Fish Use'!D105</f>
        <v>Chinook</v>
      </c>
      <c r="D1553" s="16" t="str">
        <f>'Fish Use'!E105</f>
        <v>Migration</v>
      </c>
      <c r="E1553" s="16" t="str">
        <f>'Vulnerability Mapped'!C32</f>
        <v>Altered Flow Timing</v>
      </c>
      <c r="F1553" s="18">
        <f>'Fish Use'!F105</f>
        <v>0.19139999999999999</v>
      </c>
      <c r="G1553" s="18">
        <f>Population!D16</f>
        <v>0.34</v>
      </c>
      <c r="H1553" s="19">
        <f>'Limiting Factors'!C313</f>
        <v>3.42</v>
      </c>
      <c r="I1553" s="18">
        <f>'Limiting Factors'!D313</f>
        <v>0.64449999999999996</v>
      </c>
      <c r="J1553" s="17">
        <f>'Vulnerability Mapped'!D32</f>
        <v>4</v>
      </c>
      <c r="K1553" s="17">
        <f>'Vulnerability Mapped'!E32</f>
        <v>4</v>
      </c>
      <c r="L1553" s="18">
        <f>'Vulnerability Mapped'!H32</f>
        <v>0.80714285699999999</v>
      </c>
      <c r="M1553" s="18">
        <f t="shared" si="48"/>
        <v>9.9566963553806093E-2</v>
      </c>
      <c r="N1553" s="18">
        <f t="shared" si="49"/>
        <v>3.3852767608294074E-2</v>
      </c>
    </row>
    <row r="1554" spans="1:14" ht="18" customHeight="1" x14ac:dyDescent="0.2">
      <c r="A1554" s="16" t="str">
        <f>'Fish Use'!A105</f>
        <v>UGR2</v>
      </c>
      <c r="B1554" s="16" t="str">
        <f>'Fish Use'!B105</f>
        <v>Upper Grande Ronde</v>
      </c>
      <c r="C1554" s="16" t="str">
        <f>'Fish Use'!D105</f>
        <v>Chinook</v>
      </c>
      <c r="D1554" s="16" t="str">
        <f>'Fish Use'!E105</f>
        <v>Migration</v>
      </c>
      <c r="E1554" s="16" t="str">
        <f>'Vulnerability Mapped'!C36</f>
        <v>Decreased Sediment Quantity</v>
      </c>
      <c r="F1554" s="18">
        <f>'Fish Use'!F105</f>
        <v>0.19139999999999999</v>
      </c>
      <c r="G1554" s="18">
        <f>Population!D16</f>
        <v>0.34</v>
      </c>
      <c r="H1554" s="19">
        <f>'Limiting Factors'!C306</f>
        <v>1.64</v>
      </c>
      <c r="I1554" s="18">
        <f>'Limiting Factors'!D306</f>
        <v>0.24399999999999999</v>
      </c>
      <c r="J1554" s="17">
        <f>'Vulnerability Mapped'!D36</f>
        <v>11</v>
      </c>
      <c r="K1554" s="17">
        <f>'Vulnerability Mapped'!E36</f>
        <v>12</v>
      </c>
      <c r="L1554" s="18">
        <f>'Vulnerability Mapped'!H36</f>
        <v>0.35714285699999998</v>
      </c>
      <c r="M1554" s="18">
        <f t="shared" si="48"/>
        <v>1.6679142850471198E-2</v>
      </c>
      <c r="N1554" s="18">
        <f t="shared" si="49"/>
        <v>5.6709085691602074E-3</v>
      </c>
    </row>
    <row r="1555" spans="1:14" ht="18" customHeight="1" x14ac:dyDescent="0.2">
      <c r="A1555" s="16" t="str">
        <f>'Fish Use'!A105</f>
        <v>UGR2</v>
      </c>
      <c r="B1555" s="16" t="str">
        <f>'Fish Use'!B105</f>
        <v>Upper Grande Ronde</v>
      </c>
      <c r="C1555" s="16" t="str">
        <f>'Fish Use'!D105</f>
        <v>Chinook</v>
      </c>
      <c r="D1555" s="16" t="str">
        <f>'Fish Use'!E105</f>
        <v>Migration</v>
      </c>
      <c r="E1555" s="16" t="str">
        <f>'Vulnerability Mapped'!C39</f>
        <v>Increased Sediment Quantity</v>
      </c>
      <c r="F1555" s="18">
        <f>'Fish Use'!F105</f>
        <v>0.19139999999999999</v>
      </c>
      <c r="G1555" s="18">
        <f>Population!D16</f>
        <v>0.34</v>
      </c>
      <c r="H1555" s="19">
        <f>'Limiting Factors'!C307</f>
        <v>1.89</v>
      </c>
      <c r="I1555" s="18">
        <f>'Limiting Factors'!D307</f>
        <v>0.30025000000000002</v>
      </c>
      <c r="J1555" s="17">
        <f>'Vulnerability Mapped'!D39</f>
        <v>10</v>
      </c>
      <c r="K1555" s="17">
        <f>'Vulnerability Mapped'!E39</f>
        <v>11</v>
      </c>
      <c r="L1555" s="18">
        <f>'Vulnerability Mapped'!H39</f>
        <v>0.42142857099999997</v>
      </c>
      <c r="M1555" s="18">
        <f t="shared" si="48"/>
        <v>2.4218593903942348E-2</v>
      </c>
      <c r="N1555" s="18">
        <f t="shared" si="49"/>
        <v>8.2343219273403982E-3</v>
      </c>
    </row>
    <row r="1556" spans="1:14" ht="18" customHeight="1" x14ac:dyDescent="0.2">
      <c r="A1556" s="16" t="str">
        <f>'Fish Use'!A105</f>
        <v>UGR2</v>
      </c>
      <c r="B1556" s="16" t="str">
        <f>'Fish Use'!B105</f>
        <v>Upper Grande Ronde</v>
      </c>
      <c r="C1556" s="16" t="str">
        <f>'Fish Use'!D105</f>
        <v>Chinook</v>
      </c>
      <c r="D1556" s="16" t="str">
        <f>'Fish Use'!E105</f>
        <v>Migration</v>
      </c>
      <c r="E1556" s="16" t="str">
        <f>'Vulnerability Mapped'!C44</f>
        <v>Summer Water Temperature</v>
      </c>
      <c r="F1556" s="18">
        <f>'Fish Use'!F105</f>
        <v>0.19139999999999999</v>
      </c>
      <c r="G1556" s="18">
        <f>Population!D16</f>
        <v>0.34</v>
      </c>
      <c r="H1556" s="19">
        <f>'Limiting Factors'!C314</f>
        <v>2</v>
      </c>
      <c r="I1556" s="18">
        <f>'Limiting Factors'!D314</f>
        <v>0.32500000000000001</v>
      </c>
      <c r="J1556" s="17">
        <f>'Vulnerability Mapped'!D44</f>
        <v>1</v>
      </c>
      <c r="K1556" s="17">
        <f>'Vulnerability Mapped'!E44</f>
        <v>15</v>
      </c>
      <c r="L1556" s="18">
        <f>'Vulnerability Mapped'!H44</f>
        <v>1</v>
      </c>
      <c r="M1556" s="18">
        <f t="shared" si="48"/>
        <v>6.2204999999999996E-2</v>
      </c>
      <c r="N1556" s="18">
        <f t="shared" si="49"/>
        <v>2.11497E-2</v>
      </c>
    </row>
    <row r="1557" spans="1:14" ht="18" customHeight="1" x14ac:dyDescent="0.2">
      <c r="A1557" s="16" t="str">
        <f>'Fish Use'!A105</f>
        <v>UGR2</v>
      </c>
      <c r="B1557" s="16" t="str">
        <f>'Fish Use'!B105</f>
        <v>Upper Grande Ronde</v>
      </c>
      <c r="C1557" s="16" t="str">
        <f>'Fish Use'!D105</f>
        <v>Chinook</v>
      </c>
      <c r="D1557" s="16" t="str">
        <f>'Fish Use'!E105</f>
        <v>Migration</v>
      </c>
      <c r="E1557" s="16" t="str">
        <f>'Vulnerability Mapped'!C46</f>
        <v>Winter Water Temperature</v>
      </c>
      <c r="F1557" s="18">
        <f>'Fish Use'!F105</f>
        <v>0.19139999999999999</v>
      </c>
      <c r="G1557" s="18">
        <f>Population!D16</f>
        <v>0.34</v>
      </c>
      <c r="H1557" s="19">
        <f>'Limiting Factors'!C315</f>
        <v>2.29</v>
      </c>
      <c r="I1557" s="18">
        <f>'Limiting Factors'!D315</f>
        <v>0.39024999999999999</v>
      </c>
      <c r="J1557" s="17">
        <f>'Vulnerability Mapped'!D46</f>
        <v>9</v>
      </c>
      <c r="K1557" s="17">
        <f>'Vulnerability Mapped'!E46</f>
        <v>15</v>
      </c>
      <c r="L1557" s="18">
        <f>'Vulnerability Mapped'!H46</f>
        <v>0.485714286</v>
      </c>
      <c r="M1557" s="18">
        <f t="shared" si="48"/>
        <v>3.6279870021341094E-2</v>
      </c>
      <c r="N1557" s="18">
        <f t="shared" si="49"/>
        <v>1.2335155807255973E-2</v>
      </c>
    </row>
    <row r="1558" spans="1:14" ht="18" customHeight="1" x14ac:dyDescent="0.2">
      <c r="A1558" s="16" t="str">
        <f>'Fish Use'!A105</f>
        <v>UGR2</v>
      </c>
      <c r="B1558" s="16" t="str">
        <f>'Fish Use'!B105</f>
        <v>Upper Grande Ronde</v>
      </c>
      <c r="C1558" s="16" t="str">
        <f>'Fish Use'!D105</f>
        <v>Chinook</v>
      </c>
      <c r="D1558" s="16" t="str">
        <f>'Fish Use'!E105</f>
        <v>Migration</v>
      </c>
      <c r="E1558" s="16" t="str">
        <f>'Vulnerability Mapped'!C45</f>
        <v>Water Quality</v>
      </c>
      <c r="F1558" s="18">
        <f>'Fish Use'!F105</f>
        <v>0.19139999999999999</v>
      </c>
      <c r="G1558" s="18">
        <f>Population!D16</f>
        <v>0.34</v>
      </c>
      <c r="H1558" s="19">
        <f>'Limiting Factors'!C316</f>
        <v>2.62</v>
      </c>
      <c r="I1558" s="18">
        <f>'Limiting Factors'!D316</f>
        <v>0.46450000000000002</v>
      </c>
      <c r="J1558" s="17">
        <f>'Vulnerability Mapped'!D45</f>
        <v>5</v>
      </c>
      <c r="K1558" s="17">
        <f>'Vulnerability Mapped'!E45</f>
        <v>6</v>
      </c>
      <c r="L1558" s="18">
        <f>'Vulnerability Mapped'!H45</f>
        <v>0.74285714300000005</v>
      </c>
      <c r="M1558" s="18">
        <f t="shared" si="48"/>
        <v>6.6043937155557897E-2</v>
      </c>
      <c r="N1558" s="18">
        <f t="shared" si="49"/>
        <v>2.2454938632889686E-2</v>
      </c>
    </row>
    <row r="1559" spans="1:14" ht="18" customHeight="1" x14ac:dyDescent="0.2">
      <c r="A1559" s="16" t="str">
        <f>'Fish Use'!A105</f>
        <v>UGR2</v>
      </c>
      <c r="B1559" s="16" t="str">
        <f>'Fish Use'!B105</f>
        <v>Upper Grande Ronde</v>
      </c>
      <c r="C1559" s="16" t="str">
        <f>'Fish Use'!D105</f>
        <v>Chinook</v>
      </c>
      <c r="D1559" s="16" t="str">
        <f>'Fish Use'!E105</f>
        <v>Migration</v>
      </c>
      <c r="E1559" s="16" t="str">
        <f>'Vulnerability Mapped'!C41</f>
        <v>Predation</v>
      </c>
      <c r="F1559" s="18">
        <f>'Fish Use'!F105</f>
        <v>0.19139999999999999</v>
      </c>
      <c r="G1559" s="18">
        <f>Population!D16</f>
        <v>0.34</v>
      </c>
      <c r="H1559" s="19">
        <f>'Limiting Factors'!C309</f>
        <v>1.59</v>
      </c>
      <c r="I1559" s="18">
        <f>'Limiting Factors'!D309</f>
        <v>0.23275000000000001</v>
      </c>
      <c r="J1559" s="17">
        <f>'Vulnerability Mapped'!D41</f>
        <v>1</v>
      </c>
      <c r="K1559" s="17">
        <f>'Vulnerability Mapped'!E41</f>
        <v>14</v>
      </c>
      <c r="L1559" s="18">
        <f>'Vulnerability Mapped'!H41</f>
        <v>1</v>
      </c>
      <c r="M1559" s="18">
        <f t="shared" si="48"/>
        <v>4.454835E-2</v>
      </c>
      <c r="N1559" s="18">
        <f t="shared" si="49"/>
        <v>1.5146439000000001E-2</v>
      </c>
    </row>
    <row r="1560" spans="1:14" ht="18" customHeight="1" x14ac:dyDescent="0.2">
      <c r="A1560" s="16" t="str">
        <f>'Fish Use'!A105</f>
        <v>UGR2</v>
      </c>
      <c r="B1560" s="16" t="str">
        <f>'Fish Use'!B105</f>
        <v>Upper Grande Ronde</v>
      </c>
      <c r="C1560" s="16" t="str">
        <f>'Fish Use'!D105</f>
        <v>Chinook</v>
      </c>
      <c r="D1560" s="16" t="str">
        <f>'Fish Use'!E105</f>
        <v>Migration</v>
      </c>
      <c r="E1560" s="16" t="str">
        <f>'Vulnerability Mapped'!C33</f>
        <v>Altered Primary Productivity</v>
      </c>
      <c r="F1560" s="18">
        <f>'Fish Use'!F105</f>
        <v>0.19139999999999999</v>
      </c>
      <c r="G1560" s="18">
        <f>Population!D16</f>
        <v>0.34</v>
      </c>
      <c r="H1560" s="19">
        <f>'Limiting Factors'!C310</f>
        <v>1.59</v>
      </c>
      <c r="I1560" s="18">
        <f>'Limiting Factors'!D310</f>
        <v>0.23275000000000001</v>
      </c>
      <c r="J1560" s="17">
        <f>'Vulnerability Mapped'!D33</f>
        <v>10</v>
      </c>
      <c r="K1560" s="17">
        <f>'Vulnerability Mapped'!E33</f>
        <v>13</v>
      </c>
      <c r="L1560" s="18">
        <f>'Vulnerability Mapped'!H33</f>
        <v>0.42142857099999997</v>
      </c>
      <c r="M1560" s="18">
        <f t="shared" si="48"/>
        <v>1.8773947480907847E-2</v>
      </c>
      <c r="N1560" s="18">
        <f t="shared" si="49"/>
        <v>6.383142143508669E-3</v>
      </c>
    </row>
    <row r="1561" spans="1:14" ht="18" customHeight="1" x14ac:dyDescent="0.2">
      <c r="A1561" s="16" t="str">
        <f>'Fish Use'!A105</f>
        <v>UGR2</v>
      </c>
      <c r="B1561" s="16" t="str">
        <f>'Fish Use'!B105</f>
        <v>Upper Grande Ronde</v>
      </c>
      <c r="C1561" s="16" t="str">
        <f>'Fish Use'!D105</f>
        <v>Chinook</v>
      </c>
      <c r="D1561" s="16" t="str">
        <f>'Fish Use'!E105</f>
        <v>Migration</v>
      </c>
      <c r="E1561" s="16" t="str">
        <f>'Vulnerability Mapped'!C40</f>
        <v>Non-Native Species Interactions and Competition</v>
      </c>
      <c r="F1561" s="18">
        <f>'Fish Use'!F105</f>
        <v>0.19139999999999999</v>
      </c>
      <c r="G1561" s="18">
        <f>Population!D16</f>
        <v>0.34</v>
      </c>
      <c r="H1561" s="19">
        <f>'Limiting Factors'!C311</f>
        <v>1.59</v>
      </c>
      <c r="I1561" s="18">
        <f>'Limiting Factors'!D311</f>
        <v>0.23275000000000001</v>
      </c>
      <c r="J1561" s="17">
        <f>'Vulnerability Mapped'!D40</f>
        <v>8</v>
      </c>
      <c r="K1561" s="17">
        <f>'Vulnerability Mapped'!E40</f>
        <v>12</v>
      </c>
      <c r="L1561" s="18">
        <f>'Vulnerability Mapped'!H40</f>
        <v>0.55000000000000004</v>
      </c>
      <c r="M1561" s="18">
        <f t="shared" si="48"/>
        <v>2.4501592500000002E-2</v>
      </c>
      <c r="N1561" s="18">
        <f t="shared" si="49"/>
        <v>8.3305414500000011E-3</v>
      </c>
    </row>
    <row r="1562" spans="1:14" ht="18" customHeight="1" x14ac:dyDescent="0.2">
      <c r="A1562" s="16" t="str">
        <f>'Fish Use'!A106</f>
        <v>UGR2</v>
      </c>
      <c r="B1562" s="16" t="str">
        <f>'Fish Use'!B106</f>
        <v>Upper Grande Ronde</v>
      </c>
      <c r="C1562" s="16" t="str">
        <f>'Fish Use'!D106</f>
        <v>Steelhead</v>
      </c>
      <c r="D1562" s="16" t="str">
        <f>'Fish Use'!E106</f>
        <v>Spawning</v>
      </c>
      <c r="E1562" s="16" t="str">
        <f>'Vulnerability Mapped'!C109</f>
        <v>Anthropogenic Barriers</v>
      </c>
      <c r="F1562" s="18">
        <f>'Fish Use'!F106</f>
        <v>0.19139999999999999</v>
      </c>
      <c r="G1562" s="18">
        <f>Population!D11</f>
        <v>0.25</v>
      </c>
      <c r="H1562" s="19">
        <f>'Limiting Factors'!C308</f>
        <v>2.29</v>
      </c>
      <c r="I1562" s="18">
        <f>'Limiting Factors'!D308</f>
        <v>0.39024999999999999</v>
      </c>
      <c r="J1562" s="17">
        <f>'Vulnerability Mapped'!D109</f>
        <v>15</v>
      </c>
      <c r="K1562" s="17">
        <f>'Vulnerability Mapped'!E109</f>
        <v>15</v>
      </c>
      <c r="L1562" s="18">
        <f>'Vulnerability Mapped'!H109</f>
        <v>0.1</v>
      </c>
      <c r="M1562" s="18">
        <f t="shared" si="48"/>
        <v>7.4693849999999994E-3</v>
      </c>
      <c r="N1562" s="18">
        <f t="shared" si="49"/>
        <v>1.8673462499999998E-3</v>
      </c>
    </row>
    <row r="1563" spans="1:14" ht="18" customHeight="1" x14ac:dyDescent="0.2">
      <c r="A1563" s="16" t="str">
        <f>'Fish Use'!A106</f>
        <v>UGR2</v>
      </c>
      <c r="B1563" s="16" t="str">
        <f>'Fish Use'!B106</f>
        <v>Upper Grande Ronde</v>
      </c>
      <c r="C1563" s="16" t="str">
        <f>'Fish Use'!D106</f>
        <v>Steelhead</v>
      </c>
      <c r="D1563" s="16" t="str">
        <f>'Fish Use'!E106</f>
        <v>Spawning</v>
      </c>
      <c r="E1563" s="16" t="str">
        <f>'Vulnerability Mapped'!C117</f>
        <v>Riparian Condition</v>
      </c>
      <c r="F1563" s="18">
        <f>'Fish Use'!F106</f>
        <v>0.19139999999999999</v>
      </c>
      <c r="G1563" s="18">
        <f>Population!D11</f>
        <v>0.25</v>
      </c>
      <c r="H1563" s="19">
        <f>'Limiting Factors'!C302</f>
        <v>2.4900000000000002</v>
      </c>
      <c r="I1563" s="18">
        <f>'Limiting Factors'!D302</f>
        <v>0.43525000000000003</v>
      </c>
      <c r="J1563" s="17">
        <f>'Vulnerability Mapped'!D117</f>
        <v>5</v>
      </c>
      <c r="K1563" s="17">
        <f>'Vulnerability Mapped'!E117</f>
        <v>5</v>
      </c>
      <c r="L1563" s="18">
        <f>'Vulnerability Mapped'!H117</f>
        <v>0.74285714300000005</v>
      </c>
      <c r="M1563" s="18">
        <f t="shared" si="48"/>
        <v>6.1885088583329556E-2</v>
      </c>
      <c r="N1563" s="18">
        <f t="shared" si="49"/>
        <v>1.5471272145832389E-2</v>
      </c>
    </row>
    <row r="1564" spans="1:14" ht="18" customHeight="1" x14ac:dyDescent="0.2">
      <c r="A1564" s="16" t="str">
        <f>'Fish Use'!A106</f>
        <v>UGR2</v>
      </c>
      <c r="B1564" s="16" t="str">
        <f>'Fish Use'!B106</f>
        <v>Upper Grande Ronde</v>
      </c>
      <c r="C1564" s="16" t="str">
        <f>'Fish Use'!D106</f>
        <v>Steelhead</v>
      </c>
      <c r="D1564" s="16" t="str">
        <f>'Fish Use'!E106</f>
        <v>Spawning</v>
      </c>
      <c r="E1564" s="16" t="str">
        <f>'Vulnerability Mapped'!C113</f>
        <v>Floodplain Condition</v>
      </c>
      <c r="F1564" s="18">
        <f>'Fish Use'!F106</f>
        <v>0.19139999999999999</v>
      </c>
      <c r="G1564" s="18">
        <f>Population!D11</f>
        <v>0.25</v>
      </c>
      <c r="H1564" s="19">
        <f>'Limiting Factors'!C303</f>
        <v>2.27</v>
      </c>
      <c r="I1564" s="18">
        <f>'Limiting Factors'!D303</f>
        <v>0.38574999999999998</v>
      </c>
      <c r="J1564" s="17">
        <f>'Vulnerability Mapped'!D113</f>
        <v>3</v>
      </c>
      <c r="K1564" s="17">
        <f>'Vulnerability Mapped'!E113</f>
        <v>3</v>
      </c>
      <c r="L1564" s="18">
        <f>'Vulnerability Mapped'!H113</f>
        <v>0.87142857100000004</v>
      </c>
      <c r="M1564" s="18">
        <f t="shared" si="48"/>
        <v>6.4339793539786055E-2</v>
      </c>
      <c r="N1564" s="18">
        <f t="shared" si="49"/>
        <v>1.6084948384946514E-2</v>
      </c>
    </row>
    <row r="1565" spans="1:14" ht="18" customHeight="1" x14ac:dyDescent="0.2">
      <c r="A1565" s="16" t="str">
        <f>'Fish Use'!A106</f>
        <v>UGR2</v>
      </c>
      <c r="B1565" s="16" t="str">
        <f>'Fish Use'!B106</f>
        <v>Upper Grande Ronde</v>
      </c>
      <c r="C1565" s="16" t="str">
        <f>'Fish Use'!D106</f>
        <v>Steelhead</v>
      </c>
      <c r="D1565" s="16" t="str">
        <f>'Fish Use'!E106</f>
        <v>Spawning</v>
      </c>
      <c r="E1565" s="16" t="str">
        <f>'Vulnerability Mapped'!C118</f>
        <v>Side Channel and Wetland Habitat</v>
      </c>
      <c r="F1565" s="18">
        <f>'Fish Use'!F106</f>
        <v>0.19139999999999999</v>
      </c>
      <c r="G1565" s="18">
        <f>Population!D11</f>
        <v>0.25</v>
      </c>
      <c r="H1565" s="19">
        <f>'Limiting Factors'!C304</f>
        <v>2.64</v>
      </c>
      <c r="I1565" s="18">
        <f>'Limiting Factors'!D304</f>
        <v>0.46899999999999997</v>
      </c>
      <c r="J1565" s="17">
        <f>'Vulnerability Mapped'!D118</f>
        <v>2</v>
      </c>
      <c r="K1565" s="17">
        <f>'Vulnerability Mapped'!E118</f>
        <v>2</v>
      </c>
      <c r="L1565" s="18">
        <f>'Vulnerability Mapped'!H118</f>
        <v>0.93571428599999995</v>
      </c>
      <c r="M1565" s="18">
        <f t="shared" si="48"/>
        <v>8.3995890025647585E-2</v>
      </c>
      <c r="N1565" s="18">
        <f t="shared" si="49"/>
        <v>2.0998972506411896E-2</v>
      </c>
    </row>
    <row r="1566" spans="1:14" ht="18" customHeight="1" x14ac:dyDescent="0.2">
      <c r="A1566" s="16" t="str">
        <f>'Fish Use'!A106</f>
        <v>UGR2</v>
      </c>
      <c r="B1566" s="16" t="str">
        <f>'Fish Use'!B106</f>
        <v>Upper Grande Ronde</v>
      </c>
      <c r="C1566" s="16" t="str">
        <f>'Fish Use'!D106</f>
        <v>Steelhead</v>
      </c>
      <c r="D1566" s="16" t="str">
        <f>'Fish Use'!E106</f>
        <v>Spawning</v>
      </c>
      <c r="E1566" s="16" t="str">
        <f>'Vulnerability Mapped'!C110</f>
        <v>Channel and Habitat Structure</v>
      </c>
      <c r="F1566" s="18">
        <f>'Fish Use'!F106</f>
        <v>0.19139999999999999</v>
      </c>
      <c r="G1566" s="18">
        <f>Population!D11</f>
        <v>0.25</v>
      </c>
      <c r="H1566" s="19">
        <f>'Limiting Factors'!C305</f>
        <v>3.1</v>
      </c>
      <c r="I1566" s="18">
        <f>'Limiting Factors'!D305</f>
        <v>0.57250000000000001</v>
      </c>
      <c r="J1566" s="17">
        <f>'Vulnerability Mapped'!D110</f>
        <v>1</v>
      </c>
      <c r="K1566" s="17">
        <f>'Vulnerability Mapped'!E110</f>
        <v>1</v>
      </c>
      <c r="L1566" s="18">
        <f>'Vulnerability Mapped'!H110</f>
        <v>1</v>
      </c>
      <c r="M1566" s="18">
        <f t="shared" si="48"/>
        <v>0.10957649999999999</v>
      </c>
      <c r="N1566" s="18">
        <f t="shared" si="49"/>
        <v>2.7394124999999998E-2</v>
      </c>
    </row>
    <row r="1567" spans="1:14" ht="18" customHeight="1" x14ac:dyDescent="0.2">
      <c r="A1567" s="16" t="str">
        <f>'Fish Use'!A106</f>
        <v>UGR2</v>
      </c>
      <c r="B1567" s="16" t="str">
        <f>'Fish Use'!B106</f>
        <v>Upper Grande Ronde</v>
      </c>
      <c r="C1567" s="16" t="str">
        <f>'Fish Use'!D106</f>
        <v>Steelhead</v>
      </c>
      <c r="D1567" s="16" t="str">
        <f>'Fish Use'!E106</f>
        <v>Spawning</v>
      </c>
      <c r="E1567" s="16" t="str">
        <f>'Vulnerability Mapped'!C112</f>
        <v>Decreased Water Quantity</v>
      </c>
      <c r="F1567" s="18">
        <f>'Fish Use'!F106</f>
        <v>0.19139999999999999</v>
      </c>
      <c r="G1567" s="18">
        <f>Population!D11</f>
        <v>0.25</v>
      </c>
      <c r="H1567" s="19">
        <f>'Limiting Factors'!C312</f>
        <v>2.29</v>
      </c>
      <c r="I1567" s="18">
        <f>'Limiting Factors'!D312</f>
        <v>0.39024999999999999</v>
      </c>
      <c r="J1567" s="17">
        <f>'Vulnerability Mapped'!D112</f>
        <v>9</v>
      </c>
      <c r="K1567" s="17">
        <f>'Vulnerability Mapped'!E112</f>
        <v>9</v>
      </c>
      <c r="L1567" s="18">
        <f>'Vulnerability Mapped'!H112</f>
        <v>0.485714286</v>
      </c>
      <c r="M1567" s="18">
        <f t="shared" si="48"/>
        <v>3.6279870021341094E-2</v>
      </c>
      <c r="N1567" s="18">
        <f t="shared" si="49"/>
        <v>9.0699675053352736E-3</v>
      </c>
    </row>
    <row r="1568" spans="1:14" ht="18" customHeight="1" x14ac:dyDescent="0.2">
      <c r="A1568" s="16" t="str">
        <f>'Fish Use'!A106</f>
        <v>UGR2</v>
      </c>
      <c r="B1568" s="16" t="str">
        <f>'Fish Use'!B106</f>
        <v>Upper Grande Ronde</v>
      </c>
      <c r="C1568" s="16" t="str">
        <f>'Fish Use'!D106</f>
        <v>Steelhead</v>
      </c>
      <c r="D1568" s="16" t="str">
        <f>'Fish Use'!E106</f>
        <v>Spawning</v>
      </c>
      <c r="E1568" s="16" t="str">
        <f>'Vulnerability Mapped'!C107</f>
        <v>Altered Flow Timing</v>
      </c>
      <c r="F1568" s="18">
        <f>'Fish Use'!F106</f>
        <v>0.19139999999999999</v>
      </c>
      <c r="G1568" s="18">
        <f>Population!D11</f>
        <v>0.25</v>
      </c>
      <c r="H1568" s="19">
        <f>'Limiting Factors'!C313</f>
        <v>3.42</v>
      </c>
      <c r="I1568" s="18">
        <f>'Limiting Factors'!D313</f>
        <v>0.64449999999999996</v>
      </c>
      <c r="J1568" s="17">
        <f>'Vulnerability Mapped'!D107</f>
        <v>6</v>
      </c>
      <c r="K1568" s="17">
        <f>'Vulnerability Mapped'!E107</f>
        <v>6</v>
      </c>
      <c r="L1568" s="18">
        <f>'Vulnerability Mapped'!H107</f>
        <v>0.678571429</v>
      </c>
      <c r="M1568" s="18">
        <f t="shared" si="48"/>
        <v>8.3706739338581693E-2</v>
      </c>
      <c r="N1568" s="18">
        <f t="shared" si="49"/>
        <v>2.0926684834645423E-2</v>
      </c>
    </row>
    <row r="1569" spans="1:14" ht="18" customHeight="1" x14ac:dyDescent="0.2">
      <c r="A1569" s="16" t="str">
        <f>'Fish Use'!A106</f>
        <v>UGR2</v>
      </c>
      <c r="B1569" s="16" t="str">
        <f>'Fish Use'!B106</f>
        <v>Upper Grande Ronde</v>
      </c>
      <c r="C1569" s="16" t="str">
        <f>'Fish Use'!D106</f>
        <v>Steelhead</v>
      </c>
      <c r="D1569" s="16" t="str">
        <f>'Fish Use'!E106</f>
        <v>Spawning</v>
      </c>
      <c r="E1569" s="16" t="str">
        <f>'Vulnerability Mapped'!C111</f>
        <v>Decreased Sediment Quantity</v>
      </c>
      <c r="F1569" s="18">
        <f>'Fish Use'!F106</f>
        <v>0.19139999999999999</v>
      </c>
      <c r="G1569" s="18">
        <f>Population!D11</f>
        <v>0.25</v>
      </c>
      <c r="H1569" s="19">
        <f>'Limiting Factors'!C306</f>
        <v>1.64</v>
      </c>
      <c r="I1569" s="18">
        <f>'Limiting Factors'!D306</f>
        <v>0.24399999999999999</v>
      </c>
      <c r="J1569" s="17">
        <f>'Vulnerability Mapped'!D111</f>
        <v>4</v>
      </c>
      <c r="K1569" s="17">
        <f>'Vulnerability Mapped'!E111</f>
        <v>4</v>
      </c>
      <c r="L1569" s="18">
        <f>'Vulnerability Mapped'!H111</f>
        <v>0.80714285699999999</v>
      </c>
      <c r="M1569" s="18">
        <f t="shared" si="48"/>
        <v>3.7694862850471196E-2</v>
      </c>
      <c r="N1569" s="18">
        <f t="shared" si="49"/>
        <v>9.423715712617799E-3</v>
      </c>
    </row>
    <row r="1570" spans="1:14" ht="18" customHeight="1" x14ac:dyDescent="0.2">
      <c r="A1570" s="16" t="str">
        <f>'Fish Use'!A106</f>
        <v>UGR2</v>
      </c>
      <c r="B1570" s="16" t="str">
        <f>'Fish Use'!B106</f>
        <v>Upper Grande Ronde</v>
      </c>
      <c r="C1570" s="16" t="str">
        <f>'Fish Use'!D106</f>
        <v>Steelhead</v>
      </c>
      <c r="D1570" s="16" t="str">
        <f>'Fish Use'!E106</f>
        <v>Spawning</v>
      </c>
      <c r="E1570" s="16" t="str">
        <f>'Vulnerability Mapped'!C114</f>
        <v>Increased Sediment Quantity</v>
      </c>
      <c r="F1570" s="18">
        <f>'Fish Use'!F106</f>
        <v>0.19139999999999999</v>
      </c>
      <c r="G1570" s="18">
        <f>Population!D11</f>
        <v>0.25</v>
      </c>
      <c r="H1570" s="19">
        <f>'Limiting Factors'!C307</f>
        <v>1.89</v>
      </c>
      <c r="I1570" s="18">
        <f>'Limiting Factors'!D307</f>
        <v>0.30025000000000002</v>
      </c>
      <c r="J1570" s="17">
        <f>'Vulnerability Mapped'!D114</f>
        <v>10</v>
      </c>
      <c r="K1570" s="17">
        <f>'Vulnerability Mapped'!E114</f>
        <v>10</v>
      </c>
      <c r="L1570" s="18">
        <f>'Vulnerability Mapped'!H114</f>
        <v>0.42142857099999997</v>
      </c>
      <c r="M1570" s="18">
        <f t="shared" si="48"/>
        <v>2.4218593903942348E-2</v>
      </c>
      <c r="N1570" s="18">
        <f t="shared" si="49"/>
        <v>6.054648475985587E-3</v>
      </c>
    </row>
    <row r="1571" spans="1:14" ht="18" customHeight="1" x14ac:dyDescent="0.2">
      <c r="A1571" s="16" t="str">
        <f>'Fish Use'!A106</f>
        <v>UGR2</v>
      </c>
      <c r="B1571" s="16" t="str">
        <f>'Fish Use'!B106</f>
        <v>Upper Grande Ronde</v>
      </c>
      <c r="C1571" s="16" t="str">
        <f>'Fish Use'!D106</f>
        <v>Steelhead</v>
      </c>
      <c r="D1571" s="16" t="str">
        <f>'Fish Use'!E106</f>
        <v>Spawning</v>
      </c>
      <c r="E1571" s="16" t="str">
        <f>'Vulnerability Mapped'!C119</f>
        <v>Summer Water Temperature</v>
      </c>
      <c r="F1571" s="18">
        <f>'Fish Use'!F106</f>
        <v>0.19139999999999999</v>
      </c>
      <c r="G1571" s="18">
        <f>Population!D11</f>
        <v>0.25</v>
      </c>
      <c r="H1571" s="19">
        <f>'Limiting Factors'!C314</f>
        <v>2</v>
      </c>
      <c r="I1571" s="18">
        <f>'Limiting Factors'!D314</f>
        <v>0.32500000000000001</v>
      </c>
      <c r="J1571" s="17">
        <f>'Vulnerability Mapped'!D119</f>
        <v>11</v>
      </c>
      <c r="K1571" s="17">
        <f>'Vulnerability Mapped'!E119</f>
        <v>11</v>
      </c>
      <c r="L1571" s="18">
        <f>'Vulnerability Mapped'!H119</f>
        <v>0.35714285699999998</v>
      </c>
      <c r="M1571" s="18">
        <f t="shared" si="48"/>
        <v>2.2216071419684999E-2</v>
      </c>
      <c r="N1571" s="18">
        <f t="shared" si="49"/>
        <v>5.5540178549212497E-3</v>
      </c>
    </row>
    <row r="1572" spans="1:14" ht="18" customHeight="1" x14ac:dyDescent="0.2">
      <c r="A1572" s="16" t="str">
        <f>'Fish Use'!A106</f>
        <v>UGR2</v>
      </c>
      <c r="B1572" s="16" t="str">
        <f>'Fish Use'!B106</f>
        <v>Upper Grande Ronde</v>
      </c>
      <c r="C1572" s="16" t="str">
        <f>'Fish Use'!D106</f>
        <v>Steelhead</v>
      </c>
      <c r="D1572" s="16" t="str">
        <f>'Fish Use'!E106</f>
        <v>Spawning</v>
      </c>
      <c r="E1572" s="16" t="str">
        <f>'Vulnerability Mapped'!C121</f>
        <v>Winter Water Temperature</v>
      </c>
      <c r="F1572" s="18">
        <f>'Fish Use'!F106</f>
        <v>0.19139999999999999</v>
      </c>
      <c r="G1572" s="18">
        <f>Population!D11</f>
        <v>0.25</v>
      </c>
      <c r="H1572" s="19">
        <f>'Limiting Factors'!C315</f>
        <v>2.29</v>
      </c>
      <c r="I1572" s="18">
        <f>'Limiting Factors'!D315</f>
        <v>0.39024999999999999</v>
      </c>
      <c r="J1572" s="17">
        <f>'Vulnerability Mapped'!D121</f>
        <v>7</v>
      </c>
      <c r="K1572" s="17">
        <f>'Vulnerability Mapped'!E121</f>
        <v>7</v>
      </c>
      <c r="L1572" s="18">
        <f>'Vulnerability Mapped'!H121</f>
        <v>0.61428571399999998</v>
      </c>
      <c r="M1572" s="18">
        <f t="shared" si="48"/>
        <v>4.5883364978658893E-2</v>
      </c>
      <c r="N1572" s="18">
        <f t="shared" si="49"/>
        <v>1.1470841244664723E-2</v>
      </c>
    </row>
    <row r="1573" spans="1:14" ht="18" customHeight="1" x14ac:dyDescent="0.2">
      <c r="A1573" s="16" t="str">
        <f>'Fish Use'!A106</f>
        <v>UGR2</v>
      </c>
      <c r="B1573" s="16" t="str">
        <f>'Fish Use'!B106</f>
        <v>Upper Grande Ronde</v>
      </c>
      <c r="C1573" s="16" t="str">
        <f>'Fish Use'!D106</f>
        <v>Steelhead</v>
      </c>
      <c r="D1573" s="16" t="str">
        <f>'Fish Use'!E106</f>
        <v>Spawning</v>
      </c>
      <c r="E1573" s="16" t="str">
        <f>'Vulnerability Mapped'!C120</f>
        <v>Water Quality</v>
      </c>
      <c r="F1573" s="18">
        <f>'Fish Use'!F106</f>
        <v>0.19139999999999999</v>
      </c>
      <c r="G1573" s="18">
        <f>Population!D11</f>
        <v>0.25</v>
      </c>
      <c r="H1573" s="19">
        <f>'Limiting Factors'!C316</f>
        <v>2.62</v>
      </c>
      <c r="I1573" s="18">
        <f>'Limiting Factors'!D316</f>
        <v>0.46450000000000002</v>
      </c>
      <c r="J1573" s="17">
        <f>'Vulnerability Mapped'!D120</f>
        <v>8</v>
      </c>
      <c r="K1573" s="17">
        <f>'Vulnerability Mapped'!E120</f>
        <v>8</v>
      </c>
      <c r="L1573" s="18">
        <f>'Vulnerability Mapped'!H120</f>
        <v>0.55000000000000004</v>
      </c>
      <c r="M1573" s="18">
        <f t="shared" si="48"/>
        <v>4.8897915E-2</v>
      </c>
      <c r="N1573" s="18">
        <f t="shared" si="49"/>
        <v>1.222447875E-2</v>
      </c>
    </row>
    <row r="1574" spans="1:14" ht="18" customHeight="1" x14ac:dyDescent="0.2">
      <c r="A1574" s="16" t="str">
        <f>'Fish Use'!A106</f>
        <v>UGR2</v>
      </c>
      <c r="B1574" s="16" t="str">
        <f>'Fish Use'!B106</f>
        <v>Upper Grande Ronde</v>
      </c>
      <c r="C1574" s="16" t="str">
        <f>'Fish Use'!D106</f>
        <v>Steelhead</v>
      </c>
      <c r="D1574" s="16" t="str">
        <f>'Fish Use'!E106</f>
        <v>Spawning</v>
      </c>
      <c r="E1574" s="16" t="str">
        <f>'Vulnerability Mapped'!C116</f>
        <v>Predation</v>
      </c>
      <c r="F1574" s="18">
        <f>'Fish Use'!F106</f>
        <v>0.19139999999999999</v>
      </c>
      <c r="G1574" s="18">
        <f>Population!D11</f>
        <v>0.25</v>
      </c>
      <c r="H1574" s="19">
        <f>'Limiting Factors'!C309</f>
        <v>1.59</v>
      </c>
      <c r="I1574" s="18">
        <f>'Limiting Factors'!D309</f>
        <v>0.23275000000000001</v>
      </c>
      <c r="J1574" s="17">
        <f>'Vulnerability Mapped'!D116</f>
        <v>12</v>
      </c>
      <c r="K1574" s="17">
        <f>'Vulnerability Mapped'!E116</f>
        <v>12</v>
      </c>
      <c r="L1574" s="18">
        <f>'Vulnerability Mapped'!H116</f>
        <v>0.29285714299999999</v>
      </c>
      <c r="M1574" s="18">
        <f t="shared" si="48"/>
        <v>1.3046302506364049E-2</v>
      </c>
      <c r="N1574" s="18">
        <f t="shared" si="49"/>
        <v>3.2615756265910122E-3</v>
      </c>
    </row>
    <row r="1575" spans="1:14" ht="18" customHeight="1" x14ac:dyDescent="0.2">
      <c r="A1575" s="16" t="str">
        <f>'Fish Use'!A106</f>
        <v>UGR2</v>
      </c>
      <c r="B1575" s="16" t="str">
        <f>'Fish Use'!B106</f>
        <v>Upper Grande Ronde</v>
      </c>
      <c r="C1575" s="16" t="str">
        <f>'Fish Use'!D106</f>
        <v>Steelhead</v>
      </c>
      <c r="D1575" s="16" t="str">
        <f>'Fish Use'!E106</f>
        <v>Spawning</v>
      </c>
      <c r="E1575" s="16" t="str">
        <f>'Vulnerability Mapped'!C108</f>
        <v>Altered Primary Productivity</v>
      </c>
      <c r="F1575" s="18">
        <f>'Fish Use'!F106</f>
        <v>0.19139999999999999</v>
      </c>
      <c r="G1575" s="18">
        <f>Population!D11</f>
        <v>0.25</v>
      </c>
      <c r="H1575" s="19">
        <f>'Limiting Factors'!C310</f>
        <v>1.59</v>
      </c>
      <c r="I1575" s="18">
        <f>'Limiting Factors'!D310</f>
        <v>0.23275000000000001</v>
      </c>
      <c r="J1575" s="17">
        <f>'Vulnerability Mapped'!D108</f>
        <v>13</v>
      </c>
      <c r="K1575" s="17">
        <f>'Vulnerability Mapped'!E108</f>
        <v>13</v>
      </c>
      <c r="L1575" s="18">
        <f>'Vulnerability Mapped'!H108</f>
        <v>0.22857142899999999</v>
      </c>
      <c r="M1575" s="18">
        <f t="shared" si="48"/>
        <v>1.018248001909215E-2</v>
      </c>
      <c r="N1575" s="18">
        <f t="shared" si="49"/>
        <v>2.5456200047730376E-3</v>
      </c>
    </row>
    <row r="1576" spans="1:14" ht="18" customHeight="1" x14ac:dyDescent="0.2">
      <c r="A1576" s="16" t="str">
        <f>'Fish Use'!A106</f>
        <v>UGR2</v>
      </c>
      <c r="B1576" s="16" t="str">
        <f>'Fish Use'!B106</f>
        <v>Upper Grande Ronde</v>
      </c>
      <c r="C1576" s="16" t="str">
        <f>'Fish Use'!D106</f>
        <v>Steelhead</v>
      </c>
      <c r="D1576" s="16" t="str">
        <f>'Fish Use'!E106</f>
        <v>Spawning</v>
      </c>
      <c r="E1576" s="16" t="str">
        <f>'Vulnerability Mapped'!C115</f>
        <v>Non-Native Species Interactions and Competition</v>
      </c>
      <c r="F1576" s="18">
        <f>'Fish Use'!F106</f>
        <v>0.19139999999999999</v>
      </c>
      <c r="G1576" s="18">
        <f>Population!D11</f>
        <v>0.25</v>
      </c>
      <c r="H1576" s="19">
        <f>'Limiting Factors'!C311</f>
        <v>1.59</v>
      </c>
      <c r="I1576" s="18">
        <f>'Limiting Factors'!D311</f>
        <v>0.23275000000000001</v>
      </c>
      <c r="J1576" s="17">
        <f>'Vulnerability Mapped'!D115</f>
        <v>14</v>
      </c>
      <c r="K1576" s="17">
        <f>'Vulnerability Mapped'!E115</f>
        <v>14</v>
      </c>
      <c r="L1576" s="18">
        <f>'Vulnerability Mapped'!H115</f>
        <v>0.164285714</v>
      </c>
      <c r="M1576" s="18">
        <f t="shared" si="48"/>
        <v>7.3186574872719E-3</v>
      </c>
      <c r="N1576" s="18">
        <f t="shared" si="49"/>
        <v>1.829664371817975E-3</v>
      </c>
    </row>
    <row r="1577" spans="1:14" ht="18" customHeight="1" x14ac:dyDescent="0.2">
      <c r="A1577" s="16" t="str">
        <f>'Fish Use'!A107</f>
        <v>UGR2</v>
      </c>
      <c r="B1577" s="16" t="str">
        <f>'Fish Use'!B107</f>
        <v>Upper Grande Ronde</v>
      </c>
      <c r="C1577" s="16" t="str">
        <f>'Fish Use'!D107</f>
        <v>Steelhead</v>
      </c>
      <c r="D1577" s="16" t="str">
        <f>'Fish Use'!E107</f>
        <v>Winter Rearing</v>
      </c>
      <c r="E1577" s="16" t="str">
        <f>'Vulnerability Mapped'!C139</f>
        <v>Anthropogenic Barriers</v>
      </c>
      <c r="F1577" s="18">
        <f>'Fish Use'!F107</f>
        <v>0.19139999999999999</v>
      </c>
      <c r="G1577" s="18">
        <f>Population!D15</f>
        <v>0.25</v>
      </c>
      <c r="H1577" s="19">
        <f>'Limiting Factors'!C308</f>
        <v>2.29</v>
      </c>
      <c r="I1577" s="18">
        <f>'Limiting Factors'!D308</f>
        <v>0.39024999999999999</v>
      </c>
      <c r="J1577" s="17">
        <f>'Vulnerability Mapped'!D139</f>
        <v>14</v>
      </c>
      <c r="K1577" s="17">
        <f>'Vulnerability Mapped'!E139</f>
        <v>14</v>
      </c>
      <c r="L1577" s="18">
        <f>'Vulnerability Mapped'!H139</f>
        <v>0.164285714</v>
      </c>
      <c r="M1577" s="18">
        <f t="shared" si="48"/>
        <v>1.2271132478658898E-2</v>
      </c>
      <c r="N1577" s="18">
        <f t="shared" si="49"/>
        <v>3.0677831196647245E-3</v>
      </c>
    </row>
    <row r="1578" spans="1:14" ht="18" customHeight="1" x14ac:dyDescent="0.2">
      <c r="A1578" s="16" t="str">
        <f>'Fish Use'!A107</f>
        <v>UGR2</v>
      </c>
      <c r="B1578" s="16" t="str">
        <f>'Fish Use'!B107</f>
        <v>Upper Grande Ronde</v>
      </c>
      <c r="C1578" s="16" t="str">
        <f>'Fish Use'!D107</f>
        <v>Steelhead</v>
      </c>
      <c r="D1578" s="16" t="str">
        <f>'Fish Use'!E107</f>
        <v>Winter Rearing</v>
      </c>
      <c r="E1578" s="16" t="str">
        <f>'Vulnerability Mapped'!C147</f>
        <v>Riparian Condition</v>
      </c>
      <c r="F1578" s="18">
        <f>'Fish Use'!F107</f>
        <v>0.19139999999999999</v>
      </c>
      <c r="G1578" s="18">
        <f>Population!D15</f>
        <v>0.25</v>
      </c>
      <c r="H1578" s="19">
        <f>'Limiting Factors'!C302</f>
        <v>2.4900000000000002</v>
      </c>
      <c r="I1578" s="18">
        <f>'Limiting Factors'!D302</f>
        <v>0.43525000000000003</v>
      </c>
      <c r="J1578" s="17">
        <f>'Vulnerability Mapped'!D147</f>
        <v>5</v>
      </c>
      <c r="K1578" s="17">
        <f>'Vulnerability Mapped'!E147</f>
        <v>5</v>
      </c>
      <c r="L1578" s="18">
        <f>'Vulnerability Mapped'!H147</f>
        <v>0.74285714300000005</v>
      </c>
      <c r="M1578" s="18">
        <f t="shared" si="48"/>
        <v>6.1885088583329556E-2</v>
      </c>
      <c r="N1578" s="18">
        <f t="shared" si="49"/>
        <v>1.5471272145832389E-2</v>
      </c>
    </row>
    <row r="1579" spans="1:14" ht="18" customHeight="1" x14ac:dyDescent="0.2">
      <c r="A1579" s="16" t="str">
        <f>'Fish Use'!A107</f>
        <v>UGR2</v>
      </c>
      <c r="B1579" s="16" t="str">
        <f>'Fish Use'!B107</f>
        <v>Upper Grande Ronde</v>
      </c>
      <c r="C1579" s="16" t="str">
        <f>'Fish Use'!D107</f>
        <v>Steelhead</v>
      </c>
      <c r="D1579" s="16" t="str">
        <f>'Fish Use'!E107</f>
        <v>Winter Rearing</v>
      </c>
      <c r="E1579" s="16" t="str">
        <f>'Vulnerability Mapped'!C143</f>
        <v>Floodplain Condition</v>
      </c>
      <c r="F1579" s="18">
        <f>'Fish Use'!F107</f>
        <v>0.19139999999999999</v>
      </c>
      <c r="G1579" s="18">
        <f>Population!D15</f>
        <v>0.25</v>
      </c>
      <c r="H1579" s="19">
        <f>'Limiting Factors'!C303</f>
        <v>2.27</v>
      </c>
      <c r="I1579" s="18">
        <f>'Limiting Factors'!D303</f>
        <v>0.38574999999999998</v>
      </c>
      <c r="J1579" s="17">
        <f>'Vulnerability Mapped'!D143</f>
        <v>4</v>
      </c>
      <c r="K1579" s="17">
        <f>'Vulnerability Mapped'!E143</f>
        <v>4</v>
      </c>
      <c r="L1579" s="18">
        <f>'Vulnerability Mapped'!H143</f>
        <v>0.80714285699999999</v>
      </c>
      <c r="M1579" s="18">
        <f t="shared" si="48"/>
        <v>5.9593415346595346E-2</v>
      </c>
      <c r="N1579" s="18">
        <f t="shared" si="49"/>
        <v>1.4898353836648837E-2</v>
      </c>
    </row>
    <row r="1580" spans="1:14" ht="18" customHeight="1" x14ac:dyDescent="0.2">
      <c r="A1580" s="16" t="str">
        <f>'Fish Use'!A107</f>
        <v>UGR2</v>
      </c>
      <c r="B1580" s="16" t="str">
        <f>'Fish Use'!B107</f>
        <v>Upper Grande Ronde</v>
      </c>
      <c r="C1580" s="16" t="str">
        <f>'Fish Use'!D107</f>
        <v>Steelhead</v>
      </c>
      <c r="D1580" s="16" t="str">
        <f>'Fish Use'!E107</f>
        <v>Winter Rearing</v>
      </c>
      <c r="E1580" s="16" t="str">
        <f>'Vulnerability Mapped'!C148</f>
        <v>Side Channel and Wetland Habitat</v>
      </c>
      <c r="F1580" s="18">
        <f>'Fish Use'!F107</f>
        <v>0.19139999999999999</v>
      </c>
      <c r="G1580" s="18">
        <f>Population!D15</f>
        <v>0.25</v>
      </c>
      <c r="H1580" s="19">
        <f>'Limiting Factors'!C304</f>
        <v>2.64</v>
      </c>
      <c r="I1580" s="18">
        <f>'Limiting Factors'!D304</f>
        <v>0.46899999999999997</v>
      </c>
      <c r="J1580" s="17">
        <f>'Vulnerability Mapped'!D148</f>
        <v>3</v>
      </c>
      <c r="K1580" s="17">
        <f>'Vulnerability Mapped'!E148</f>
        <v>3</v>
      </c>
      <c r="L1580" s="18">
        <f>'Vulnerability Mapped'!H148</f>
        <v>0.87142857100000004</v>
      </c>
      <c r="M1580" s="18">
        <f t="shared" si="48"/>
        <v>7.8225179961528599E-2</v>
      </c>
      <c r="N1580" s="18">
        <f t="shared" si="49"/>
        <v>1.955629499038215E-2</v>
      </c>
    </row>
    <row r="1581" spans="1:14" ht="18" customHeight="1" x14ac:dyDescent="0.2">
      <c r="A1581" s="16" t="str">
        <f>'Fish Use'!A107</f>
        <v>UGR2</v>
      </c>
      <c r="B1581" s="16" t="str">
        <f>'Fish Use'!B107</f>
        <v>Upper Grande Ronde</v>
      </c>
      <c r="C1581" s="16" t="str">
        <f>'Fish Use'!D107</f>
        <v>Steelhead</v>
      </c>
      <c r="D1581" s="16" t="str">
        <f>'Fish Use'!E107</f>
        <v>Winter Rearing</v>
      </c>
      <c r="E1581" s="16" t="str">
        <f>'Vulnerability Mapped'!C140</f>
        <v>Channel and Habitat Structure</v>
      </c>
      <c r="F1581" s="18">
        <f>'Fish Use'!F107</f>
        <v>0.19139999999999999</v>
      </c>
      <c r="G1581" s="18">
        <f>Population!D15</f>
        <v>0.25</v>
      </c>
      <c r="H1581" s="19">
        <f>'Limiting Factors'!C305</f>
        <v>3.1</v>
      </c>
      <c r="I1581" s="18">
        <f>'Limiting Factors'!D305</f>
        <v>0.57250000000000001</v>
      </c>
      <c r="J1581" s="17">
        <f>'Vulnerability Mapped'!D140</f>
        <v>2</v>
      </c>
      <c r="K1581" s="17">
        <f>'Vulnerability Mapped'!E140</f>
        <v>2</v>
      </c>
      <c r="L1581" s="18">
        <f>'Vulnerability Mapped'!H140</f>
        <v>0.93571428599999995</v>
      </c>
      <c r="M1581" s="18">
        <f t="shared" si="48"/>
        <v>0.10253229645987899</v>
      </c>
      <c r="N1581" s="18">
        <f t="shared" si="49"/>
        <v>2.5633074114969748E-2</v>
      </c>
    </row>
    <row r="1582" spans="1:14" ht="18" customHeight="1" x14ac:dyDescent="0.2">
      <c r="A1582" s="16" t="str">
        <f>'Fish Use'!A107</f>
        <v>UGR2</v>
      </c>
      <c r="B1582" s="16" t="str">
        <f>'Fish Use'!B107</f>
        <v>Upper Grande Ronde</v>
      </c>
      <c r="C1582" s="16" t="str">
        <f>'Fish Use'!D107</f>
        <v>Steelhead</v>
      </c>
      <c r="D1582" s="16" t="str">
        <f>'Fish Use'!E107</f>
        <v>Winter Rearing</v>
      </c>
      <c r="E1582" s="16" t="str">
        <f>'Vulnerability Mapped'!C142</f>
        <v>Decreased Water Quantity</v>
      </c>
      <c r="F1582" s="18">
        <f>'Fish Use'!F107</f>
        <v>0.19139999999999999</v>
      </c>
      <c r="G1582" s="18">
        <f>Population!D15</f>
        <v>0.25</v>
      </c>
      <c r="H1582" s="19">
        <f>'Limiting Factors'!C312</f>
        <v>2.29</v>
      </c>
      <c r="I1582" s="18">
        <f>'Limiting Factors'!D312</f>
        <v>0.39024999999999999</v>
      </c>
      <c r="J1582" s="17">
        <f>'Vulnerability Mapped'!D142</f>
        <v>7</v>
      </c>
      <c r="K1582" s="17">
        <f>'Vulnerability Mapped'!E142</f>
        <v>7</v>
      </c>
      <c r="L1582" s="18">
        <f>'Vulnerability Mapped'!H142</f>
        <v>0.61428571399999998</v>
      </c>
      <c r="M1582" s="18">
        <f t="shared" si="48"/>
        <v>4.5883364978658893E-2</v>
      </c>
      <c r="N1582" s="18">
        <f t="shared" si="49"/>
        <v>1.1470841244664723E-2</v>
      </c>
    </row>
    <row r="1583" spans="1:14" ht="18" customHeight="1" x14ac:dyDescent="0.2">
      <c r="A1583" s="16" t="str">
        <f>'Fish Use'!A107</f>
        <v>UGR2</v>
      </c>
      <c r="B1583" s="16" t="str">
        <f>'Fish Use'!B107</f>
        <v>Upper Grande Ronde</v>
      </c>
      <c r="C1583" s="16" t="str">
        <f>'Fish Use'!D107</f>
        <v>Steelhead</v>
      </c>
      <c r="D1583" s="16" t="str">
        <f>'Fish Use'!E107</f>
        <v>Winter Rearing</v>
      </c>
      <c r="E1583" s="16" t="str">
        <f>'Vulnerability Mapped'!C137</f>
        <v>Altered Flow Timing</v>
      </c>
      <c r="F1583" s="18">
        <f>'Fish Use'!F107</f>
        <v>0.19139999999999999</v>
      </c>
      <c r="G1583" s="18">
        <f>Population!D15</f>
        <v>0.25</v>
      </c>
      <c r="H1583" s="19">
        <f>'Limiting Factors'!C313</f>
        <v>3.42</v>
      </c>
      <c r="I1583" s="18">
        <f>'Limiting Factors'!D313</f>
        <v>0.64449999999999996</v>
      </c>
      <c r="J1583" s="17">
        <f>'Vulnerability Mapped'!D137</f>
        <v>10</v>
      </c>
      <c r="K1583" s="17">
        <f>'Vulnerability Mapped'!E137</f>
        <v>10</v>
      </c>
      <c r="L1583" s="18">
        <f>'Vulnerability Mapped'!H137</f>
        <v>0.42142857099999997</v>
      </c>
      <c r="M1583" s="18">
        <f t="shared" si="48"/>
        <v>5.1986290661418293E-2</v>
      </c>
      <c r="N1583" s="18">
        <f t="shared" si="49"/>
        <v>1.2996572665354573E-2</v>
      </c>
    </row>
    <row r="1584" spans="1:14" ht="18" customHeight="1" x14ac:dyDescent="0.2">
      <c r="A1584" s="16" t="str">
        <f>'Fish Use'!A107</f>
        <v>UGR2</v>
      </c>
      <c r="B1584" s="16" t="str">
        <f>'Fish Use'!B107</f>
        <v>Upper Grande Ronde</v>
      </c>
      <c r="C1584" s="16" t="str">
        <f>'Fish Use'!D107</f>
        <v>Steelhead</v>
      </c>
      <c r="D1584" s="16" t="str">
        <f>'Fish Use'!E107</f>
        <v>Winter Rearing</v>
      </c>
      <c r="E1584" s="16" t="str">
        <f>'Vulnerability Mapped'!C141</f>
        <v>Decreased Sediment Quantity</v>
      </c>
      <c r="F1584" s="18">
        <f>'Fish Use'!F107</f>
        <v>0.19139999999999999</v>
      </c>
      <c r="G1584" s="18">
        <f>Population!D15</f>
        <v>0.25</v>
      </c>
      <c r="H1584" s="19">
        <f>'Limiting Factors'!C306</f>
        <v>1.64</v>
      </c>
      <c r="I1584" s="18">
        <f>'Limiting Factors'!D306</f>
        <v>0.24399999999999999</v>
      </c>
      <c r="J1584" s="17">
        <f>'Vulnerability Mapped'!D141</f>
        <v>12</v>
      </c>
      <c r="K1584" s="17">
        <f>'Vulnerability Mapped'!E141</f>
        <v>12</v>
      </c>
      <c r="L1584" s="18">
        <f>'Vulnerability Mapped'!H141</f>
        <v>0.29285714299999999</v>
      </c>
      <c r="M1584" s="18">
        <f t="shared" si="48"/>
        <v>1.3676897149528798E-2</v>
      </c>
      <c r="N1584" s="18">
        <f t="shared" si="49"/>
        <v>3.4192242873821994E-3</v>
      </c>
    </row>
    <row r="1585" spans="1:14" ht="18" customHeight="1" x14ac:dyDescent="0.2">
      <c r="A1585" s="16" t="str">
        <f>'Fish Use'!A107</f>
        <v>UGR2</v>
      </c>
      <c r="B1585" s="16" t="str">
        <f>'Fish Use'!B107</f>
        <v>Upper Grande Ronde</v>
      </c>
      <c r="C1585" s="16" t="str">
        <f>'Fish Use'!D107</f>
        <v>Steelhead</v>
      </c>
      <c r="D1585" s="16" t="str">
        <f>'Fish Use'!E107</f>
        <v>Winter Rearing</v>
      </c>
      <c r="E1585" s="16" t="str">
        <f>'Vulnerability Mapped'!C144</f>
        <v>Increased Sediment Quantity</v>
      </c>
      <c r="F1585" s="18">
        <f>'Fish Use'!F107</f>
        <v>0.19139999999999999</v>
      </c>
      <c r="G1585" s="18">
        <f>Population!D15</f>
        <v>0.25</v>
      </c>
      <c r="H1585" s="19">
        <f>'Limiting Factors'!C307</f>
        <v>1.89</v>
      </c>
      <c r="I1585" s="18">
        <f>'Limiting Factors'!D307</f>
        <v>0.30025000000000002</v>
      </c>
      <c r="J1585" s="17">
        <f>'Vulnerability Mapped'!D144</f>
        <v>13</v>
      </c>
      <c r="K1585" s="17">
        <f>'Vulnerability Mapped'!E144</f>
        <v>13</v>
      </c>
      <c r="L1585" s="18">
        <f>'Vulnerability Mapped'!H144</f>
        <v>0.22857142899999999</v>
      </c>
      <c r="M1585" s="18">
        <f t="shared" si="48"/>
        <v>1.313550859605765E-2</v>
      </c>
      <c r="N1585" s="18">
        <f t="shared" si="49"/>
        <v>3.2838771490144125E-3</v>
      </c>
    </row>
    <row r="1586" spans="1:14" ht="18" customHeight="1" x14ac:dyDescent="0.2">
      <c r="A1586" s="16" t="str">
        <f>'Fish Use'!A107</f>
        <v>UGR2</v>
      </c>
      <c r="B1586" s="16" t="str">
        <f>'Fish Use'!B107</f>
        <v>Upper Grande Ronde</v>
      </c>
      <c r="C1586" s="16" t="str">
        <f>'Fish Use'!D107</f>
        <v>Steelhead</v>
      </c>
      <c r="D1586" s="16" t="str">
        <f>'Fish Use'!E107</f>
        <v>Winter Rearing</v>
      </c>
      <c r="E1586" s="16" t="str">
        <f>'Vulnerability Mapped'!C149</f>
        <v>Summer Water Temperature</v>
      </c>
      <c r="F1586" s="18">
        <f>'Fish Use'!F107</f>
        <v>0.19139999999999999</v>
      </c>
      <c r="G1586" s="18">
        <f>Population!D15</f>
        <v>0.25</v>
      </c>
      <c r="H1586" s="19">
        <f>'Limiting Factors'!C314</f>
        <v>2</v>
      </c>
      <c r="I1586" s="18">
        <f>'Limiting Factors'!D314</f>
        <v>0.32500000000000001</v>
      </c>
      <c r="J1586" s="17">
        <f>'Vulnerability Mapped'!D149</f>
        <v>15</v>
      </c>
      <c r="K1586" s="17">
        <f>'Vulnerability Mapped'!E149</f>
        <v>15</v>
      </c>
      <c r="L1586" s="18">
        <f>'Vulnerability Mapped'!H149</f>
        <v>0.1</v>
      </c>
      <c r="M1586" s="18">
        <f t="shared" si="48"/>
        <v>6.2205000000000003E-3</v>
      </c>
      <c r="N1586" s="18">
        <f t="shared" si="49"/>
        <v>1.5551250000000001E-3</v>
      </c>
    </row>
    <row r="1587" spans="1:14" ht="18" customHeight="1" x14ac:dyDescent="0.2">
      <c r="A1587" s="16" t="str">
        <f>'Fish Use'!A107</f>
        <v>UGR2</v>
      </c>
      <c r="B1587" s="16" t="str">
        <f>'Fish Use'!B107</f>
        <v>Upper Grande Ronde</v>
      </c>
      <c r="C1587" s="16" t="str">
        <f>'Fish Use'!D107</f>
        <v>Steelhead</v>
      </c>
      <c r="D1587" s="16" t="str">
        <f>'Fish Use'!E107</f>
        <v>Winter Rearing</v>
      </c>
      <c r="E1587" s="16" t="str">
        <f>'Vulnerability Mapped'!C151</f>
        <v>Winter Water Temperature</v>
      </c>
      <c r="F1587" s="18">
        <f>'Fish Use'!F107</f>
        <v>0.19139999999999999</v>
      </c>
      <c r="G1587" s="18">
        <f>Population!D15</f>
        <v>0.25</v>
      </c>
      <c r="H1587" s="19">
        <f>'Limiting Factors'!C315</f>
        <v>2.29</v>
      </c>
      <c r="I1587" s="18">
        <f>'Limiting Factors'!D315</f>
        <v>0.39024999999999999</v>
      </c>
      <c r="J1587" s="17">
        <f>'Vulnerability Mapped'!D151</f>
        <v>1</v>
      </c>
      <c r="K1587" s="17">
        <f>'Vulnerability Mapped'!E151</f>
        <v>1</v>
      </c>
      <c r="L1587" s="18">
        <f>'Vulnerability Mapped'!H151</f>
        <v>1</v>
      </c>
      <c r="M1587" s="18">
        <f t="shared" si="48"/>
        <v>7.4693849999999992E-2</v>
      </c>
      <c r="N1587" s="18">
        <f t="shared" si="49"/>
        <v>1.8673462499999998E-2</v>
      </c>
    </row>
    <row r="1588" spans="1:14" ht="18" customHeight="1" x14ac:dyDescent="0.2">
      <c r="A1588" s="16" t="str">
        <f>'Fish Use'!A107</f>
        <v>UGR2</v>
      </c>
      <c r="B1588" s="16" t="str">
        <f>'Fish Use'!B107</f>
        <v>Upper Grande Ronde</v>
      </c>
      <c r="C1588" s="16" t="str">
        <f>'Fish Use'!D107</f>
        <v>Steelhead</v>
      </c>
      <c r="D1588" s="16" t="str">
        <f>'Fish Use'!E107</f>
        <v>Winter Rearing</v>
      </c>
      <c r="E1588" s="16" t="str">
        <f>'Vulnerability Mapped'!C150</f>
        <v>Water Quality</v>
      </c>
      <c r="F1588" s="18">
        <f>'Fish Use'!F107</f>
        <v>0.19139999999999999</v>
      </c>
      <c r="G1588" s="18">
        <f>Population!D15</f>
        <v>0.25</v>
      </c>
      <c r="H1588" s="19">
        <f>'Limiting Factors'!C316</f>
        <v>2.62</v>
      </c>
      <c r="I1588" s="18">
        <f>'Limiting Factors'!D316</f>
        <v>0.46450000000000002</v>
      </c>
      <c r="J1588" s="17">
        <f>'Vulnerability Mapped'!D150</f>
        <v>6</v>
      </c>
      <c r="K1588" s="17">
        <f>'Vulnerability Mapped'!E150</f>
        <v>6</v>
      </c>
      <c r="L1588" s="18">
        <f>'Vulnerability Mapped'!H150</f>
        <v>0.678571429</v>
      </c>
      <c r="M1588" s="18">
        <f t="shared" si="48"/>
        <v>6.0328596466673698E-2</v>
      </c>
      <c r="N1588" s="18">
        <f t="shared" si="49"/>
        <v>1.5082149116668424E-2</v>
      </c>
    </row>
    <row r="1589" spans="1:14" ht="18" customHeight="1" x14ac:dyDescent="0.2">
      <c r="A1589" s="16" t="str">
        <f>'Fish Use'!A107</f>
        <v>UGR2</v>
      </c>
      <c r="B1589" s="16" t="str">
        <f>'Fish Use'!B107</f>
        <v>Upper Grande Ronde</v>
      </c>
      <c r="C1589" s="16" t="str">
        <f>'Fish Use'!D107</f>
        <v>Steelhead</v>
      </c>
      <c r="D1589" s="16" t="str">
        <f>'Fish Use'!E107</f>
        <v>Winter Rearing</v>
      </c>
      <c r="E1589" s="16" t="str">
        <f>'Vulnerability Mapped'!C146</f>
        <v>Predation</v>
      </c>
      <c r="F1589" s="18">
        <f>'Fish Use'!F107</f>
        <v>0.19139999999999999</v>
      </c>
      <c r="G1589" s="18">
        <f>Population!D15</f>
        <v>0.25</v>
      </c>
      <c r="H1589" s="19">
        <f>'Limiting Factors'!C309</f>
        <v>1.59</v>
      </c>
      <c r="I1589" s="18">
        <f>'Limiting Factors'!D309</f>
        <v>0.23275000000000001</v>
      </c>
      <c r="J1589" s="17">
        <f>'Vulnerability Mapped'!D146</f>
        <v>9</v>
      </c>
      <c r="K1589" s="17">
        <f>'Vulnerability Mapped'!E146</f>
        <v>9</v>
      </c>
      <c r="L1589" s="18">
        <f>'Vulnerability Mapped'!H146</f>
        <v>0.485714286</v>
      </c>
      <c r="M1589" s="18">
        <f t="shared" si="48"/>
        <v>2.16377700127281E-2</v>
      </c>
      <c r="N1589" s="18">
        <f t="shared" si="49"/>
        <v>5.4094425031820251E-3</v>
      </c>
    </row>
    <row r="1590" spans="1:14" ht="18" customHeight="1" x14ac:dyDescent="0.2">
      <c r="A1590" s="16" t="str">
        <f>'Fish Use'!A107</f>
        <v>UGR2</v>
      </c>
      <c r="B1590" s="16" t="str">
        <f>'Fish Use'!B107</f>
        <v>Upper Grande Ronde</v>
      </c>
      <c r="C1590" s="16" t="str">
        <f>'Fish Use'!D107</f>
        <v>Steelhead</v>
      </c>
      <c r="D1590" s="16" t="str">
        <f>'Fish Use'!E107</f>
        <v>Winter Rearing</v>
      </c>
      <c r="E1590" s="16" t="str">
        <f>'Vulnerability Mapped'!C138</f>
        <v>Altered Primary Productivity</v>
      </c>
      <c r="F1590" s="18">
        <f>'Fish Use'!F107</f>
        <v>0.19139999999999999</v>
      </c>
      <c r="G1590" s="18">
        <f>Population!D15</f>
        <v>0.25</v>
      </c>
      <c r="H1590" s="19">
        <f>'Limiting Factors'!C310</f>
        <v>1.59</v>
      </c>
      <c r="I1590" s="18">
        <f>'Limiting Factors'!D310</f>
        <v>0.23275000000000001</v>
      </c>
      <c r="J1590" s="17">
        <f>'Vulnerability Mapped'!D138</f>
        <v>8</v>
      </c>
      <c r="K1590" s="17">
        <f>'Vulnerability Mapped'!E138</f>
        <v>8</v>
      </c>
      <c r="L1590" s="18">
        <f>'Vulnerability Mapped'!H138</f>
        <v>0.55000000000000004</v>
      </c>
      <c r="M1590" s="18">
        <f t="shared" si="48"/>
        <v>2.4501592500000002E-2</v>
      </c>
      <c r="N1590" s="18">
        <f t="shared" si="49"/>
        <v>6.1253981250000006E-3</v>
      </c>
    </row>
    <row r="1591" spans="1:14" ht="18" customHeight="1" x14ac:dyDescent="0.2">
      <c r="A1591" s="16" t="str">
        <f>'Fish Use'!A107</f>
        <v>UGR2</v>
      </c>
      <c r="B1591" s="16" t="str">
        <f>'Fish Use'!B107</f>
        <v>Upper Grande Ronde</v>
      </c>
      <c r="C1591" s="16" t="str">
        <f>'Fish Use'!D107</f>
        <v>Steelhead</v>
      </c>
      <c r="D1591" s="16" t="str">
        <f>'Fish Use'!E107</f>
        <v>Winter Rearing</v>
      </c>
      <c r="E1591" s="16" t="str">
        <f>'Vulnerability Mapped'!C145</f>
        <v>Non-Native Species Interactions and Competition</v>
      </c>
      <c r="F1591" s="18">
        <f>'Fish Use'!F107</f>
        <v>0.19139999999999999</v>
      </c>
      <c r="G1591" s="18">
        <f>Population!D15</f>
        <v>0.25</v>
      </c>
      <c r="H1591" s="19">
        <f>'Limiting Factors'!C311</f>
        <v>1.59</v>
      </c>
      <c r="I1591" s="18">
        <f>'Limiting Factors'!D311</f>
        <v>0.23275000000000001</v>
      </c>
      <c r="J1591" s="17">
        <f>'Vulnerability Mapped'!D145</f>
        <v>11</v>
      </c>
      <c r="K1591" s="17">
        <f>'Vulnerability Mapped'!E145</f>
        <v>11</v>
      </c>
      <c r="L1591" s="18">
        <f>'Vulnerability Mapped'!H145</f>
        <v>0.35714285699999998</v>
      </c>
      <c r="M1591" s="18">
        <f t="shared" si="48"/>
        <v>1.5910124993635949E-2</v>
      </c>
      <c r="N1591" s="18">
        <f t="shared" si="49"/>
        <v>3.9775312484089873E-3</v>
      </c>
    </row>
    <row r="1592" spans="1:14" ht="18" customHeight="1" x14ac:dyDescent="0.2">
      <c r="A1592" s="16" t="str">
        <f>'Fish Use'!A108</f>
        <v>UGR2</v>
      </c>
      <c r="B1592" s="16" t="str">
        <f>'Fish Use'!B108</f>
        <v>Upper Grande Ronde</v>
      </c>
      <c r="C1592" s="16" t="str">
        <f>'Fish Use'!D108</f>
        <v>Steelhead</v>
      </c>
      <c r="D1592" s="16" t="str">
        <f>'Fish Use'!E108</f>
        <v>Summer Rearing</v>
      </c>
      <c r="E1592" s="16" t="str">
        <f>'Vulnerability Mapped'!C124</f>
        <v>Anthropogenic Barriers</v>
      </c>
      <c r="F1592" s="18">
        <f>'Fish Use'!F108</f>
        <v>0.19139999999999999</v>
      </c>
      <c r="G1592" s="18">
        <f>Population!D13</f>
        <v>0.25</v>
      </c>
      <c r="H1592" s="19">
        <f>'Limiting Factors'!C308</f>
        <v>2.29</v>
      </c>
      <c r="I1592" s="18">
        <f>'Limiting Factors'!D308</f>
        <v>0.39024999999999999</v>
      </c>
      <c r="J1592" s="17">
        <f>'Vulnerability Mapped'!D124</f>
        <v>2</v>
      </c>
      <c r="K1592" s="17">
        <f>'Vulnerability Mapped'!E124</f>
        <v>2</v>
      </c>
      <c r="L1592" s="18">
        <f>'Vulnerability Mapped'!H124</f>
        <v>0.93571428599999995</v>
      </c>
      <c r="M1592" s="18">
        <f t="shared" si="48"/>
        <v>6.9892102521341093E-2</v>
      </c>
      <c r="N1592" s="18">
        <f t="shared" si="49"/>
        <v>1.7473025630335273E-2</v>
      </c>
    </row>
    <row r="1593" spans="1:14" ht="18" customHeight="1" x14ac:dyDescent="0.2">
      <c r="A1593" s="16" t="str">
        <f>'Fish Use'!A108</f>
        <v>UGR2</v>
      </c>
      <c r="B1593" s="16" t="str">
        <f>'Fish Use'!B108</f>
        <v>Upper Grande Ronde</v>
      </c>
      <c r="C1593" s="16" t="str">
        <f>'Fish Use'!D108</f>
        <v>Steelhead</v>
      </c>
      <c r="D1593" s="16" t="str">
        <f>'Fish Use'!E108</f>
        <v>Summer Rearing</v>
      </c>
      <c r="E1593" s="16" t="str">
        <f>'Vulnerability Mapped'!C132</f>
        <v>Riparian Condition</v>
      </c>
      <c r="F1593" s="18">
        <f>'Fish Use'!F108</f>
        <v>0.19139999999999999</v>
      </c>
      <c r="G1593" s="18">
        <f>Population!D13</f>
        <v>0.25</v>
      </c>
      <c r="H1593" s="19">
        <f>'Limiting Factors'!C302</f>
        <v>2.4900000000000002</v>
      </c>
      <c r="I1593" s="18">
        <f>'Limiting Factors'!D302</f>
        <v>0.43525000000000003</v>
      </c>
      <c r="J1593" s="17">
        <f>'Vulnerability Mapped'!D132</f>
        <v>10</v>
      </c>
      <c r="K1593" s="17">
        <f>'Vulnerability Mapped'!E132</f>
        <v>10</v>
      </c>
      <c r="L1593" s="18">
        <f>'Vulnerability Mapped'!H132</f>
        <v>0.42142857099999997</v>
      </c>
      <c r="M1593" s="18">
        <f t="shared" si="48"/>
        <v>3.510788675001135E-2</v>
      </c>
      <c r="N1593" s="18">
        <f t="shared" si="49"/>
        <v>8.7769716875028374E-3</v>
      </c>
    </row>
    <row r="1594" spans="1:14" ht="18" customHeight="1" x14ac:dyDescent="0.2">
      <c r="A1594" s="16" t="str">
        <f>'Fish Use'!A108</f>
        <v>UGR2</v>
      </c>
      <c r="B1594" s="16" t="str">
        <f>'Fish Use'!B108</f>
        <v>Upper Grande Ronde</v>
      </c>
      <c r="C1594" s="16" t="str">
        <f>'Fish Use'!D108</f>
        <v>Steelhead</v>
      </c>
      <c r="D1594" s="16" t="str">
        <f>'Fish Use'!E108</f>
        <v>Summer Rearing</v>
      </c>
      <c r="E1594" s="16" t="str">
        <f>'Vulnerability Mapped'!C128</f>
        <v>Floodplain Condition</v>
      </c>
      <c r="F1594" s="18">
        <f>'Fish Use'!F108</f>
        <v>0.19139999999999999</v>
      </c>
      <c r="G1594" s="18">
        <f>Population!D13</f>
        <v>0.25</v>
      </c>
      <c r="H1594" s="19">
        <f>'Limiting Factors'!C303</f>
        <v>2.27</v>
      </c>
      <c r="I1594" s="18">
        <f>'Limiting Factors'!D303</f>
        <v>0.38574999999999998</v>
      </c>
      <c r="J1594" s="17">
        <f>'Vulnerability Mapped'!D128</f>
        <v>11</v>
      </c>
      <c r="K1594" s="17">
        <f>'Vulnerability Mapped'!E128</f>
        <v>11</v>
      </c>
      <c r="L1594" s="18">
        <f>'Vulnerability Mapped'!H128</f>
        <v>0.35714285699999998</v>
      </c>
      <c r="M1594" s="18">
        <f t="shared" si="48"/>
        <v>2.6368767846595347E-2</v>
      </c>
      <c r="N1594" s="18">
        <f t="shared" si="49"/>
        <v>6.5921919616488368E-3</v>
      </c>
    </row>
    <row r="1595" spans="1:14" ht="18" customHeight="1" x14ac:dyDescent="0.2">
      <c r="A1595" s="16" t="str">
        <f>'Fish Use'!A108</f>
        <v>UGR2</v>
      </c>
      <c r="B1595" s="16" t="str">
        <f>'Fish Use'!B108</f>
        <v>Upper Grande Ronde</v>
      </c>
      <c r="C1595" s="16" t="str">
        <f>'Fish Use'!D108</f>
        <v>Steelhead</v>
      </c>
      <c r="D1595" s="16" t="str">
        <f>'Fish Use'!E108</f>
        <v>Summer Rearing</v>
      </c>
      <c r="E1595" s="16" t="str">
        <f>'Vulnerability Mapped'!C133</f>
        <v>Side Channel and Wetland Habitat</v>
      </c>
      <c r="F1595" s="18">
        <f>'Fish Use'!F108</f>
        <v>0.19139999999999999</v>
      </c>
      <c r="G1595" s="18">
        <f>Population!D13</f>
        <v>0.25</v>
      </c>
      <c r="H1595" s="19">
        <f>'Limiting Factors'!C304</f>
        <v>2.64</v>
      </c>
      <c r="I1595" s="18">
        <f>'Limiting Factors'!D304</f>
        <v>0.46899999999999997</v>
      </c>
      <c r="J1595" s="17">
        <f>'Vulnerability Mapped'!D133</f>
        <v>4</v>
      </c>
      <c r="K1595" s="17">
        <f>'Vulnerability Mapped'!E133</f>
        <v>4</v>
      </c>
      <c r="L1595" s="18">
        <f>'Vulnerability Mapped'!H133</f>
        <v>0.80714285699999999</v>
      </c>
      <c r="M1595" s="18">
        <f t="shared" si="48"/>
        <v>7.2454469987176195E-2</v>
      </c>
      <c r="N1595" s="18">
        <f t="shared" si="49"/>
        <v>1.8113617496794049E-2</v>
      </c>
    </row>
    <row r="1596" spans="1:14" ht="18" customHeight="1" x14ac:dyDescent="0.2">
      <c r="A1596" s="16" t="str">
        <f>'Fish Use'!A108</f>
        <v>UGR2</v>
      </c>
      <c r="B1596" s="16" t="str">
        <f>'Fish Use'!B108</f>
        <v>Upper Grande Ronde</v>
      </c>
      <c r="C1596" s="16" t="str">
        <f>'Fish Use'!D108</f>
        <v>Steelhead</v>
      </c>
      <c r="D1596" s="16" t="str">
        <f>'Fish Use'!E108</f>
        <v>Summer Rearing</v>
      </c>
      <c r="E1596" s="16" t="str">
        <f>'Vulnerability Mapped'!C125</f>
        <v>Channel and Habitat Structure</v>
      </c>
      <c r="F1596" s="18">
        <f>'Fish Use'!F108</f>
        <v>0.19139999999999999</v>
      </c>
      <c r="G1596" s="18">
        <f>Population!D13</f>
        <v>0.25</v>
      </c>
      <c r="H1596" s="19">
        <f>'Limiting Factors'!C305</f>
        <v>3.1</v>
      </c>
      <c r="I1596" s="18">
        <f>'Limiting Factors'!D305</f>
        <v>0.57250000000000001</v>
      </c>
      <c r="J1596" s="17">
        <f>'Vulnerability Mapped'!D125</f>
        <v>3</v>
      </c>
      <c r="K1596" s="17">
        <f>'Vulnerability Mapped'!E125</f>
        <v>3</v>
      </c>
      <c r="L1596" s="18">
        <f>'Vulnerability Mapped'!H125</f>
        <v>0.87142857100000004</v>
      </c>
      <c r="M1596" s="18">
        <f t="shared" si="48"/>
        <v>9.5488092810181502E-2</v>
      </c>
      <c r="N1596" s="18">
        <f t="shared" si="49"/>
        <v>2.3872023202545375E-2</v>
      </c>
    </row>
    <row r="1597" spans="1:14" ht="18" customHeight="1" x14ac:dyDescent="0.2">
      <c r="A1597" s="16" t="str">
        <f>'Fish Use'!A108</f>
        <v>UGR2</v>
      </c>
      <c r="B1597" s="16" t="str">
        <f>'Fish Use'!B108</f>
        <v>Upper Grande Ronde</v>
      </c>
      <c r="C1597" s="16" t="str">
        <f>'Fish Use'!D108</f>
        <v>Steelhead</v>
      </c>
      <c r="D1597" s="16" t="str">
        <f>'Fish Use'!E108</f>
        <v>Summer Rearing</v>
      </c>
      <c r="E1597" s="16" t="str">
        <f>'Vulnerability Mapped'!C127</f>
        <v>Decreased Water Quantity</v>
      </c>
      <c r="F1597" s="18">
        <f>'Fish Use'!F108</f>
        <v>0.19139999999999999</v>
      </c>
      <c r="G1597" s="18">
        <f>Population!D13</f>
        <v>0.25</v>
      </c>
      <c r="H1597" s="19">
        <f>'Limiting Factors'!C312</f>
        <v>2.29</v>
      </c>
      <c r="I1597" s="18">
        <f>'Limiting Factors'!D312</f>
        <v>0.39024999999999999</v>
      </c>
      <c r="J1597" s="17">
        <f>'Vulnerability Mapped'!D127</f>
        <v>5</v>
      </c>
      <c r="K1597" s="17">
        <f>'Vulnerability Mapped'!E127</f>
        <v>5</v>
      </c>
      <c r="L1597" s="18">
        <f>'Vulnerability Mapped'!H127</f>
        <v>0.74285714300000005</v>
      </c>
      <c r="M1597" s="18">
        <f t="shared" si="48"/>
        <v>5.5486860010670547E-2</v>
      </c>
      <c r="N1597" s="18">
        <f t="shared" si="49"/>
        <v>1.3871715002667637E-2</v>
      </c>
    </row>
    <row r="1598" spans="1:14" ht="18" customHeight="1" x14ac:dyDescent="0.2">
      <c r="A1598" s="16" t="str">
        <f>'Fish Use'!A108</f>
        <v>UGR2</v>
      </c>
      <c r="B1598" s="16" t="str">
        <f>'Fish Use'!B108</f>
        <v>Upper Grande Ronde</v>
      </c>
      <c r="C1598" s="16" t="str">
        <f>'Fish Use'!D108</f>
        <v>Steelhead</v>
      </c>
      <c r="D1598" s="16" t="str">
        <f>'Fish Use'!E108</f>
        <v>Summer Rearing</v>
      </c>
      <c r="E1598" s="16" t="str">
        <f>'Vulnerability Mapped'!C122</f>
        <v>Altered Flow Timing</v>
      </c>
      <c r="F1598" s="18">
        <f>'Fish Use'!F108</f>
        <v>0.19139999999999999</v>
      </c>
      <c r="G1598" s="18">
        <f>Population!D13</f>
        <v>0.25</v>
      </c>
      <c r="H1598" s="19">
        <f>'Limiting Factors'!C313</f>
        <v>3.42</v>
      </c>
      <c r="I1598" s="18">
        <f>'Limiting Factors'!D313</f>
        <v>0.64449999999999996</v>
      </c>
      <c r="J1598" s="17">
        <f>'Vulnerability Mapped'!D122</f>
        <v>7</v>
      </c>
      <c r="K1598" s="17">
        <f>'Vulnerability Mapped'!E122</f>
        <v>7</v>
      </c>
      <c r="L1598" s="18">
        <f>'Vulnerability Mapped'!H122</f>
        <v>0.61428571399999998</v>
      </c>
      <c r="M1598" s="18">
        <f t="shared" si="48"/>
        <v>7.5776627107612196E-2</v>
      </c>
      <c r="N1598" s="18">
        <f t="shared" si="49"/>
        <v>1.8944156776903049E-2</v>
      </c>
    </row>
    <row r="1599" spans="1:14" ht="18" customHeight="1" x14ac:dyDescent="0.2">
      <c r="A1599" s="16" t="str">
        <f>'Fish Use'!A108</f>
        <v>UGR2</v>
      </c>
      <c r="B1599" s="16" t="str">
        <f>'Fish Use'!B108</f>
        <v>Upper Grande Ronde</v>
      </c>
      <c r="C1599" s="16" t="str">
        <f>'Fish Use'!D108</f>
        <v>Steelhead</v>
      </c>
      <c r="D1599" s="16" t="str">
        <f>'Fish Use'!E108</f>
        <v>Summer Rearing</v>
      </c>
      <c r="E1599" s="16" t="str">
        <f>'Vulnerability Mapped'!C126</f>
        <v>Decreased Sediment Quantity</v>
      </c>
      <c r="F1599" s="18">
        <f>'Fish Use'!F108</f>
        <v>0.19139999999999999</v>
      </c>
      <c r="G1599" s="18">
        <f>Population!D13</f>
        <v>0.25</v>
      </c>
      <c r="H1599" s="19">
        <f>'Limiting Factors'!C306</f>
        <v>1.64</v>
      </c>
      <c r="I1599" s="18">
        <f>'Limiting Factors'!D306</f>
        <v>0.24399999999999999</v>
      </c>
      <c r="J1599" s="17">
        <f>'Vulnerability Mapped'!D126</f>
        <v>13</v>
      </c>
      <c r="K1599" s="17">
        <f>'Vulnerability Mapped'!E126</f>
        <v>13</v>
      </c>
      <c r="L1599" s="18">
        <f>'Vulnerability Mapped'!H126</f>
        <v>0.22857142899999999</v>
      </c>
      <c r="M1599" s="18">
        <f t="shared" si="48"/>
        <v>1.0674651448586399E-2</v>
      </c>
      <c r="N1599" s="18">
        <f t="shared" si="49"/>
        <v>2.6686628621465998E-3</v>
      </c>
    </row>
    <row r="1600" spans="1:14" ht="18" customHeight="1" x14ac:dyDescent="0.2">
      <c r="A1600" s="16" t="str">
        <f>'Fish Use'!A108</f>
        <v>UGR2</v>
      </c>
      <c r="B1600" s="16" t="str">
        <f>'Fish Use'!B108</f>
        <v>Upper Grande Ronde</v>
      </c>
      <c r="C1600" s="16" t="str">
        <f>'Fish Use'!D108</f>
        <v>Steelhead</v>
      </c>
      <c r="D1600" s="16" t="str">
        <f>'Fish Use'!E108</f>
        <v>Summer Rearing</v>
      </c>
      <c r="E1600" s="16" t="str">
        <f>'Vulnerability Mapped'!C129</f>
        <v>Increased Sediment Quantity</v>
      </c>
      <c r="F1600" s="18">
        <f>'Fish Use'!F108</f>
        <v>0.19139999999999999</v>
      </c>
      <c r="G1600" s="18">
        <f>Population!D13</f>
        <v>0.25</v>
      </c>
      <c r="H1600" s="19">
        <f>'Limiting Factors'!C307</f>
        <v>1.89</v>
      </c>
      <c r="I1600" s="18">
        <f>'Limiting Factors'!D307</f>
        <v>0.30025000000000002</v>
      </c>
      <c r="J1600" s="17">
        <f>'Vulnerability Mapped'!D129</f>
        <v>14</v>
      </c>
      <c r="K1600" s="17">
        <f>'Vulnerability Mapped'!E129</f>
        <v>14</v>
      </c>
      <c r="L1600" s="18">
        <f>'Vulnerability Mapped'!H129</f>
        <v>0.164285714</v>
      </c>
      <c r="M1600" s="18">
        <f t="shared" si="48"/>
        <v>9.4411467692948996E-3</v>
      </c>
      <c r="N1600" s="18">
        <f t="shared" si="49"/>
        <v>2.3602866923237249E-3</v>
      </c>
    </row>
    <row r="1601" spans="1:14" ht="18" customHeight="1" x14ac:dyDescent="0.2">
      <c r="A1601" s="16" t="str">
        <f>'Fish Use'!A108</f>
        <v>UGR2</v>
      </c>
      <c r="B1601" s="16" t="str">
        <f>'Fish Use'!B108</f>
        <v>Upper Grande Ronde</v>
      </c>
      <c r="C1601" s="16" t="str">
        <f>'Fish Use'!D108</f>
        <v>Steelhead</v>
      </c>
      <c r="D1601" s="16" t="str">
        <f>'Fish Use'!E108</f>
        <v>Summer Rearing</v>
      </c>
      <c r="E1601" s="16" t="str">
        <f>'Vulnerability Mapped'!C134</f>
        <v>Summer Water Temperature</v>
      </c>
      <c r="F1601" s="18">
        <f>'Fish Use'!F108</f>
        <v>0.19139999999999999</v>
      </c>
      <c r="G1601" s="18">
        <f>Population!D13</f>
        <v>0.25</v>
      </c>
      <c r="H1601" s="19">
        <f>'Limiting Factors'!C314</f>
        <v>2</v>
      </c>
      <c r="I1601" s="18">
        <f>'Limiting Factors'!D314</f>
        <v>0.32500000000000001</v>
      </c>
      <c r="J1601" s="17">
        <f>'Vulnerability Mapped'!D134</f>
        <v>1</v>
      </c>
      <c r="K1601" s="17">
        <f>'Vulnerability Mapped'!E134</f>
        <v>1</v>
      </c>
      <c r="L1601" s="18">
        <f>'Vulnerability Mapped'!H134</f>
        <v>1</v>
      </c>
      <c r="M1601" s="18">
        <f t="shared" si="48"/>
        <v>6.2204999999999996E-2</v>
      </c>
      <c r="N1601" s="18">
        <f t="shared" si="49"/>
        <v>1.5551249999999999E-2</v>
      </c>
    </row>
    <row r="1602" spans="1:14" ht="18" customHeight="1" x14ac:dyDescent="0.2">
      <c r="A1602" s="16" t="str">
        <f>'Fish Use'!A108</f>
        <v>UGR2</v>
      </c>
      <c r="B1602" s="16" t="str">
        <f>'Fish Use'!B108</f>
        <v>Upper Grande Ronde</v>
      </c>
      <c r="C1602" s="16" t="str">
        <f>'Fish Use'!D108</f>
        <v>Steelhead</v>
      </c>
      <c r="D1602" s="16" t="str">
        <f>'Fish Use'!E108</f>
        <v>Summer Rearing</v>
      </c>
      <c r="E1602" s="16" t="str">
        <f>'Vulnerability Mapped'!C136</f>
        <v>Winter Water Temperature</v>
      </c>
      <c r="F1602" s="18">
        <f>'Fish Use'!F108</f>
        <v>0.19139999999999999</v>
      </c>
      <c r="G1602" s="18">
        <f>Population!D13</f>
        <v>0.25</v>
      </c>
      <c r="H1602" s="19">
        <f>'Limiting Factors'!C315</f>
        <v>2.29</v>
      </c>
      <c r="I1602" s="18">
        <f>'Limiting Factors'!D315</f>
        <v>0.39024999999999999</v>
      </c>
      <c r="J1602" s="17">
        <f>'Vulnerability Mapped'!D136</f>
        <v>15</v>
      </c>
      <c r="K1602" s="17">
        <f>'Vulnerability Mapped'!E136</f>
        <v>15</v>
      </c>
      <c r="L1602" s="18">
        <f>'Vulnerability Mapped'!H136</f>
        <v>0.1</v>
      </c>
      <c r="M1602" s="18">
        <f t="shared" ref="M1602:M1665" si="50">F1602*I1602*L1602</f>
        <v>7.4693849999999994E-3</v>
      </c>
      <c r="N1602" s="18">
        <f t="shared" ref="N1602:N1665" si="51">M1602*G1602</f>
        <v>1.8673462499999998E-3</v>
      </c>
    </row>
    <row r="1603" spans="1:14" ht="18" customHeight="1" x14ac:dyDescent="0.2">
      <c r="A1603" s="16" t="str">
        <f>'Fish Use'!A108</f>
        <v>UGR2</v>
      </c>
      <c r="B1603" s="16" t="str">
        <f>'Fish Use'!B108</f>
        <v>Upper Grande Ronde</v>
      </c>
      <c r="C1603" s="16" t="str">
        <f>'Fish Use'!D108</f>
        <v>Steelhead</v>
      </c>
      <c r="D1603" s="16" t="str">
        <f>'Fish Use'!E108</f>
        <v>Summer Rearing</v>
      </c>
      <c r="E1603" s="16" t="str">
        <f>'Vulnerability Mapped'!C135</f>
        <v>Water Quality</v>
      </c>
      <c r="F1603" s="18">
        <f>'Fish Use'!F108</f>
        <v>0.19139999999999999</v>
      </c>
      <c r="G1603" s="18">
        <f>Population!D13</f>
        <v>0.25</v>
      </c>
      <c r="H1603" s="19">
        <f>'Limiting Factors'!C316</f>
        <v>2.62</v>
      </c>
      <c r="I1603" s="18">
        <f>'Limiting Factors'!D316</f>
        <v>0.46450000000000002</v>
      </c>
      <c r="J1603" s="17">
        <f>'Vulnerability Mapped'!D135</f>
        <v>6</v>
      </c>
      <c r="K1603" s="17">
        <f>'Vulnerability Mapped'!E135</f>
        <v>6</v>
      </c>
      <c r="L1603" s="18">
        <f>'Vulnerability Mapped'!H135</f>
        <v>0.678571429</v>
      </c>
      <c r="M1603" s="18">
        <f t="shared" si="50"/>
        <v>6.0328596466673698E-2</v>
      </c>
      <c r="N1603" s="18">
        <f t="shared" si="51"/>
        <v>1.5082149116668424E-2</v>
      </c>
    </row>
    <row r="1604" spans="1:14" ht="18" customHeight="1" x14ac:dyDescent="0.2">
      <c r="A1604" s="16" t="str">
        <f>'Fish Use'!A108</f>
        <v>UGR2</v>
      </c>
      <c r="B1604" s="16" t="str">
        <f>'Fish Use'!B108</f>
        <v>Upper Grande Ronde</v>
      </c>
      <c r="C1604" s="16" t="str">
        <f>'Fish Use'!D108</f>
        <v>Steelhead</v>
      </c>
      <c r="D1604" s="16" t="str">
        <f>'Fish Use'!E108</f>
        <v>Summer Rearing</v>
      </c>
      <c r="E1604" s="16" t="str">
        <f>'Vulnerability Mapped'!C131</f>
        <v>Predation</v>
      </c>
      <c r="F1604" s="18">
        <f>'Fish Use'!F108</f>
        <v>0.19139999999999999</v>
      </c>
      <c r="G1604" s="18">
        <f>Population!D13</f>
        <v>0.25</v>
      </c>
      <c r="H1604" s="19">
        <f>'Limiting Factors'!C309</f>
        <v>1.59</v>
      </c>
      <c r="I1604" s="18">
        <f>'Limiting Factors'!D309</f>
        <v>0.23275000000000001</v>
      </c>
      <c r="J1604" s="17">
        <f>'Vulnerability Mapped'!D131</f>
        <v>9</v>
      </c>
      <c r="K1604" s="17">
        <f>'Vulnerability Mapped'!E131</f>
        <v>9</v>
      </c>
      <c r="L1604" s="18">
        <f>'Vulnerability Mapped'!H131</f>
        <v>0.485714286</v>
      </c>
      <c r="M1604" s="18">
        <f t="shared" si="50"/>
        <v>2.16377700127281E-2</v>
      </c>
      <c r="N1604" s="18">
        <f t="shared" si="51"/>
        <v>5.4094425031820251E-3</v>
      </c>
    </row>
    <row r="1605" spans="1:14" ht="18" customHeight="1" x14ac:dyDescent="0.2">
      <c r="A1605" s="16" t="str">
        <f>'Fish Use'!A108</f>
        <v>UGR2</v>
      </c>
      <c r="B1605" s="16" t="str">
        <f>'Fish Use'!B108</f>
        <v>Upper Grande Ronde</v>
      </c>
      <c r="C1605" s="16" t="str">
        <f>'Fish Use'!D108</f>
        <v>Steelhead</v>
      </c>
      <c r="D1605" s="16" t="str">
        <f>'Fish Use'!E108</f>
        <v>Summer Rearing</v>
      </c>
      <c r="E1605" s="16" t="str">
        <f>'Vulnerability Mapped'!C123</f>
        <v>Altered Primary Productivity</v>
      </c>
      <c r="F1605" s="18">
        <f>'Fish Use'!F108</f>
        <v>0.19139999999999999</v>
      </c>
      <c r="G1605" s="18">
        <f>Population!D13</f>
        <v>0.25</v>
      </c>
      <c r="H1605" s="19">
        <f>'Limiting Factors'!C310</f>
        <v>1.59</v>
      </c>
      <c r="I1605" s="18">
        <f>'Limiting Factors'!D310</f>
        <v>0.23275000000000001</v>
      </c>
      <c r="J1605" s="17">
        <f>'Vulnerability Mapped'!D123</f>
        <v>8</v>
      </c>
      <c r="K1605" s="17">
        <f>'Vulnerability Mapped'!E123</f>
        <v>8</v>
      </c>
      <c r="L1605" s="18">
        <f>'Vulnerability Mapped'!H123</f>
        <v>0.55000000000000004</v>
      </c>
      <c r="M1605" s="18">
        <f t="shared" si="50"/>
        <v>2.4501592500000002E-2</v>
      </c>
      <c r="N1605" s="18">
        <f t="shared" si="51"/>
        <v>6.1253981250000006E-3</v>
      </c>
    </row>
    <row r="1606" spans="1:14" ht="18" customHeight="1" x14ac:dyDescent="0.2">
      <c r="A1606" s="16" t="str">
        <f>'Fish Use'!A108</f>
        <v>UGR2</v>
      </c>
      <c r="B1606" s="16" t="str">
        <f>'Fish Use'!B108</f>
        <v>Upper Grande Ronde</v>
      </c>
      <c r="C1606" s="16" t="str">
        <f>'Fish Use'!D108</f>
        <v>Steelhead</v>
      </c>
      <c r="D1606" s="16" t="str">
        <f>'Fish Use'!E108</f>
        <v>Summer Rearing</v>
      </c>
      <c r="E1606" s="16" t="str">
        <f>'Vulnerability Mapped'!C130</f>
        <v>Non-Native Species Interactions and Competition</v>
      </c>
      <c r="F1606" s="18">
        <f>'Fish Use'!F108</f>
        <v>0.19139999999999999</v>
      </c>
      <c r="G1606" s="18">
        <f>Population!D13</f>
        <v>0.25</v>
      </c>
      <c r="H1606" s="19">
        <f>'Limiting Factors'!C311</f>
        <v>1.59</v>
      </c>
      <c r="I1606" s="18">
        <f>'Limiting Factors'!D311</f>
        <v>0.23275000000000001</v>
      </c>
      <c r="J1606" s="17">
        <f>'Vulnerability Mapped'!D130</f>
        <v>12</v>
      </c>
      <c r="K1606" s="17">
        <f>'Vulnerability Mapped'!E130</f>
        <v>12</v>
      </c>
      <c r="L1606" s="18">
        <f>'Vulnerability Mapped'!H130</f>
        <v>0.29285714299999999</v>
      </c>
      <c r="M1606" s="18">
        <f t="shared" si="50"/>
        <v>1.3046302506364049E-2</v>
      </c>
      <c r="N1606" s="18">
        <f t="shared" si="51"/>
        <v>3.2615756265910122E-3</v>
      </c>
    </row>
    <row r="1607" spans="1:14" ht="18" customHeight="1" x14ac:dyDescent="0.2">
      <c r="A1607" s="16" t="str">
        <f>'Fish Use'!A109</f>
        <v>UGR2</v>
      </c>
      <c r="B1607" s="16" t="str">
        <f>'Fish Use'!B109</f>
        <v>Upper Grande Ronde</v>
      </c>
      <c r="C1607" s="16" t="str">
        <f>'Fish Use'!D109</f>
        <v>Steelhead</v>
      </c>
      <c r="D1607" s="16" t="str">
        <f>'Fish Use'!E109</f>
        <v>Migration</v>
      </c>
      <c r="E1607" s="16" t="str">
        <f>'Vulnerability Mapped'!C94</f>
        <v>Anthropogenic Barriers</v>
      </c>
      <c r="F1607" s="18">
        <f>'Fish Use'!F109</f>
        <v>0.19139999999999999</v>
      </c>
      <c r="G1607" s="18">
        <f>Population!D17</f>
        <v>0.25</v>
      </c>
      <c r="H1607" s="19">
        <f>'Limiting Factors'!C308</f>
        <v>2.29</v>
      </c>
      <c r="I1607" s="18">
        <f>'Limiting Factors'!D308</f>
        <v>0.39024999999999999</v>
      </c>
      <c r="J1607" s="17">
        <f>'Vulnerability Mapped'!D94</f>
        <v>1</v>
      </c>
      <c r="K1607" s="17">
        <f>'Vulnerability Mapped'!E94</f>
        <v>2</v>
      </c>
      <c r="L1607" s="18">
        <f>'Vulnerability Mapped'!H94</f>
        <v>1</v>
      </c>
      <c r="M1607" s="18">
        <f t="shared" si="50"/>
        <v>7.4693849999999992E-2</v>
      </c>
      <c r="N1607" s="18">
        <f t="shared" si="51"/>
        <v>1.8673462499999998E-2</v>
      </c>
    </row>
    <row r="1608" spans="1:14" ht="18" customHeight="1" x14ac:dyDescent="0.2">
      <c r="A1608" s="16" t="str">
        <f>'Fish Use'!A109</f>
        <v>UGR2</v>
      </c>
      <c r="B1608" s="16" t="str">
        <f>'Fish Use'!B109</f>
        <v>Upper Grande Ronde</v>
      </c>
      <c r="C1608" s="16" t="str">
        <f>'Fish Use'!D109</f>
        <v>Steelhead</v>
      </c>
      <c r="D1608" s="16" t="str">
        <f>'Fish Use'!E109</f>
        <v>Migration</v>
      </c>
      <c r="E1608" s="16" t="str">
        <f>'Vulnerability Mapped'!C102</f>
        <v>Riparian Condition</v>
      </c>
      <c r="F1608" s="18">
        <f>'Fish Use'!F109</f>
        <v>0.19139999999999999</v>
      </c>
      <c r="G1608" s="18">
        <f>Population!D17</f>
        <v>0.25</v>
      </c>
      <c r="H1608" s="19">
        <f>'Limiting Factors'!C302</f>
        <v>2.4900000000000002</v>
      </c>
      <c r="I1608" s="18">
        <f>'Limiting Factors'!D302</f>
        <v>0.43525000000000003</v>
      </c>
      <c r="J1608" s="17">
        <f>'Vulnerability Mapped'!D102</f>
        <v>7</v>
      </c>
      <c r="K1608" s="17">
        <f>'Vulnerability Mapped'!E102</f>
        <v>9</v>
      </c>
      <c r="L1608" s="18">
        <f>'Vulnerability Mapped'!H102</f>
        <v>0.61428571399999998</v>
      </c>
      <c r="M1608" s="18">
        <f t="shared" si="50"/>
        <v>5.1174207833340903E-2</v>
      </c>
      <c r="N1608" s="18">
        <f t="shared" si="51"/>
        <v>1.2793551958335226E-2</v>
      </c>
    </row>
    <row r="1609" spans="1:14" ht="18" customHeight="1" x14ac:dyDescent="0.2">
      <c r="A1609" s="16" t="str">
        <f>'Fish Use'!A109</f>
        <v>UGR2</v>
      </c>
      <c r="B1609" s="16" t="str">
        <f>'Fish Use'!B109</f>
        <v>Upper Grande Ronde</v>
      </c>
      <c r="C1609" s="16" t="str">
        <f>'Fish Use'!D109</f>
        <v>Steelhead</v>
      </c>
      <c r="D1609" s="16" t="str">
        <f>'Fish Use'!E109</f>
        <v>Migration</v>
      </c>
      <c r="E1609" s="16" t="str">
        <f>'Vulnerability Mapped'!C98</f>
        <v>Floodplain Condition</v>
      </c>
      <c r="F1609" s="18">
        <f>'Fish Use'!F109</f>
        <v>0.19139999999999999</v>
      </c>
      <c r="G1609" s="18">
        <f>Population!D17</f>
        <v>0.25</v>
      </c>
      <c r="H1609" s="19">
        <f>'Limiting Factors'!C303</f>
        <v>2.27</v>
      </c>
      <c r="I1609" s="18">
        <f>'Limiting Factors'!D303</f>
        <v>0.38574999999999998</v>
      </c>
      <c r="J1609" s="17">
        <f>'Vulnerability Mapped'!D98</f>
        <v>6</v>
      </c>
      <c r="K1609" s="17">
        <f>'Vulnerability Mapped'!E98</f>
        <v>7</v>
      </c>
      <c r="L1609" s="18">
        <f>'Vulnerability Mapped'!H98</f>
        <v>0.678571429</v>
      </c>
      <c r="M1609" s="18">
        <f t="shared" si="50"/>
        <v>5.0100658960213949E-2</v>
      </c>
      <c r="N1609" s="18">
        <f t="shared" si="51"/>
        <v>1.2525164740053487E-2</v>
      </c>
    </row>
    <row r="1610" spans="1:14" ht="18" customHeight="1" x14ac:dyDescent="0.2">
      <c r="A1610" s="16" t="str">
        <f>'Fish Use'!A109</f>
        <v>UGR2</v>
      </c>
      <c r="B1610" s="16" t="str">
        <f>'Fish Use'!B109</f>
        <v>Upper Grande Ronde</v>
      </c>
      <c r="C1610" s="16" t="str">
        <f>'Fish Use'!D109</f>
        <v>Steelhead</v>
      </c>
      <c r="D1610" s="16" t="str">
        <f>'Fish Use'!E109</f>
        <v>Migration</v>
      </c>
      <c r="E1610" s="16" t="str">
        <f>'Vulnerability Mapped'!C103</f>
        <v>Side Channel and Wetland Habitat</v>
      </c>
      <c r="F1610" s="18">
        <f>'Fish Use'!F109</f>
        <v>0.19139999999999999</v>
      </c>
      <c r="G1610" s="18">
        <f>Population!D17</f>
        <v>0.25</v>
      </c>
      <c r="H1610" s="19">
        <f>'Limiting Factors'!C304</f>
        <v>2.64</v>
      </c>
      <c r="I1610" s="18">
        <f>'Limiting Factors'!D304</f>
        <v>0.46899999999999997</v>
      </c>
      <c r="J1610" s="17">
        <f>'Vulnerability Mapped'!D103</f>
        <v>1</v>
      </c>
      <c r="K1610" s="17">
        <f>'Vulnerability Mapped'!E103</f>
        <v>6</v>
      </c>
      <c r="L1610" s="18">
        <f>'Vulnerability Mapped'!H103</f>
        <v>1</v>
      </c>
      <c r="M1610" s="18">
        <f t="shared" si="50"/>
        <v>8.9766599999999988E-2</v>
      </c>
      <c r="N1610" s="18">
        <f t="shared" si="51"/>
        <v>2.2441649999999997E-2</v>
      </c>
    </row>
    <row r="1611" spans="1:14" ht="18" customHeight="1" x14ac:dyDescent="0.2">
      <c r="A1611" s="16" t="str">
        <f>'Fish Use'!A109</f>
        <v>UGR2</v>
      </c>
      <c r="B1611" s="16" t="str">
        <f>'Fish Use'!B109</f>
        <v>Upper Grande Ronde</v>
      </c>
      <c r="C1611" s="16" t="str">
        <f>'Fish Use'!D109</f>
        <v>Steelhead</v>
      </c>
      <c r="D1611" s="16" t="str">
        <f>'Fish Use'!E109</f>
        <v>Migration</v>
      </c>
      <c r="E1611" s="16" t="str">
        <f>'Vulnerability Mapped'!C95</f>
        <v>Channel and Habitat Structure</v>
      </c>
      <c r="F1611" s="18">
        <f>'Fish Use'!F109</f>
        <v>0.19139999999999999</v>
      </c>
      <c r="G1611" s="18">
        <f>Population!D17</f>
        <v>0.25</v>
      </c>
      <c r="H1611" s="19">
        <f>'Limiting Factors'!C305</f>
        <v>3.1</v>
      </c>
      <c r="I1611" s="18">
        <f>'Limiting Factors'!D305</f>
        <v>0.57250000000000001</v>
      </c>
      <c r="J1611" s="17">
        <f>'Vulnerability Mapped'!D95</f>
        <v>5</v>
      </c>
      <c r="K1611" s="17">
        <f>'Vulnerability Mapped'!E95</f>
        <v>8</v>
      </c>
      <c r="L1611" s="18">
        <f>'Vulnerability Mapped'!H95</f>
        <v>0.74285714300000005</v>
      </c>
      <c r="M1611" s="18">
        <f t="shared" si="50"/>
        <v>8.1399685729939497E-2</v>
      </c>
      <c r="N1611" s="18">
        <f t="shared" si="51"/>
        <v>2.0349921432484874E-2</v>
      </c>
    </row>
    <row r="1612" spans="1:14" ht="18" customHeight="1" x14ac:dyDescent="0.2">
      <c r="A1612" s="16" t="str">
        <f>'Fish Use'!A109</f>
        <v>UGR2</v>
      </c>
      <c r="B1612" s="16" t="str">
        <f>'Fish Use'!B109</f>
        <v>Upper Grande Ronde</v>
      </c>
      <c r="C1612" s="16" t="str">
        <f>'Fish Use'!D109</f>
        <v>Steelhead</v>
      </c>
      <c r="D1612" s="16" t="str">
        <f>'Fish Use'!E109</f>
        <v>Migration</v>
      </c>
      <c r="E1612" s="16" t="str">
        <f>'Vulnerability Mapped'!C97</f>
        <v>Decreased Water Quantity</v>
      </c>
      <c r="F1612" s="18">
        <f>'Fish Use'!F109</f>
        <v>0.19139999999999999</v>
      </c>
      <c r="G1612" s="18">
        <f>Population!D17</f>
        <v>0.25</v>
      </c>
      <c r="H1612" s="19">
        <f>'Limiting Factors'!C312</f>
        <v>2.29</v>
      </c>
      <c r="I1612" s="18">
        <f>'Limiting Factors'!D312</f>
        <v>0.39024999999999999</v>
      </c>
      <c r="J1612" s="17">
        <f>'Vulnerability Mapped'!D97</f>
        <v>3</v>
      </c>
      <c r="K1612" s="17">
        <f>'Vulnerability Mapped'!E97</f>
        <v>3</v>
      </c>
      <c r="L1612" s="18">
        <f>'Vulnerability Mapped'!H97</f>
        <v>0.87142857100000004</v>
      </c>
      <c r="M1612" s="18">
        <f t="shared" si="50"/>
        <v>6.5090354967988345E-2</v>
      </c>
      <c r="N1612" s="18">
        <f t="shared" si="51"/>
        <v>1.6272588741997086E-2</v>
      </c>
    </row>
    <row r="1613" spans="1:14" ht="18" customHeight="1" x14ac:dyDescent="0.2">
      <c r="A1613" s="16" t="str">
        <f>'Fish Use'!A109</f>
        <v>UGR2</v>
      </c>
      <c r="B1613" s="16" t="str">
        <f>'Fish Use'!B109</f>
        <v>Upper Grande Ronde</v>
      </c>
      <c r="C1613" s="16" t="str">
        <f>'Fish Use'!D109</f>
        <v>Steelhead</v>
      </c>
      <c r="D1613" s="16" t="str">
        <f>'Fish Use'!E109</f>
        <v>Migration</v>
      </c>
      <c r="E1613" s="16" t="str">
        <f>'Vulnerability Mapped'!C92</f>
        <v>Altered Flow Timing</v>
      </c>
      <c r="F1613" s="18">
        <f>'Fish Use'!F109</f>
        <v>0.19139999999999999</v>
      </c>
      <c r="G1613" s="18">
        <f>Population!D17</f>
        <v>0.25</v>
      </c>
      <c r="H1613" s="19">
        <f>'Limiting Factors'!C313</f>
        <v>3.42</v>
      </c>
      <c r="I1613" s="18">
        <f>'Limiting Factors'!D313</f>
        <v>0.64449999999999996</v>
      </c>
      <c r="J1613" s="17">
        <f>'Vulnerability Mapped'!D92</f>
        <v>4</v>
      </c>
      <c r="K1613" s="17">
        <f>'Vulnerability Mapped'!E92</f>
        <v>4</v>
      </c>
      <c r="L1613" s="18">
        <f>'Vulnerability Mapped'!H92</f>
        <v>0.80714285699999999</v>
      </c>
      <c r="M1613" s="18">
        <f t="shared" si="50"/>
        <v>9.9566963553806093E-2</v>
      </c>
      <c r="N1613" s="18">
        <f t="shared" si="51"/>
        <v>2.4891740888451523E-2</v>
      </c>
    </row>
    <row r="1614" spans="1:14" ht="18" customHeight="1" x14ac:dyDescent="0.2">
      <c r="A1614" s="16" t="str">
        <f>'Fish Use'!A109</f>
        <v>UGR2</v>
      </c>
      <c r="B1614" s="16" t="str">
        <f>'Fish Use'!B109</f>
        <v>Upper Grande Ronde</v>
      </c>
      <c r="C1614" s="16" t="str">
        <f>'Fish Use'!D109</f>
        <v>Steelhead</v>
      </c>
      <c r="D1614" s="16" t="str">
        <f>'Fish Use'!E109</f>
        <v>Migration</v>
      </c>
      <c r="E1614" s="16" t="str">
        <f>'Vulnerability Mapped'!C96</f>
        <v>Decreased Sediment Quantity</v>
      </c>
      <c r="F1614" s="18">
        <f>'Fish Use'!F109</f>
        <v>0.19139999999999999</v>
      </c>
      <c r="G1614" s="18">
        <f>Population!D17</f>
        <v>0.25</v>
      </c>
      <c r="H1614" s="19">
        <f>'Limiting Factors'!C306</f>
        <v>1.64</v>
      </c>
      <c r="I1614" s="18">
        <f>'Limiting Factors'!D306</f>
        <v>0.24399999999999999</v>
      </c>
      <c r="J1614" s="17">
        <f>'Vulnerability Mapped'!D96</f>
        <v>8</v>
      </c>
      <c r="K1614" s="17">
        <f>'Vulnerability Mapped'!E96</f>
        <v>13</v>
      </c>
      <c r="L1614" s="18">
        <f>'Vulnerability Mapped'!H96</f>
        <v>0.55000000000000004</v>
      </c>
      <c r="M1614" s="18">
        <f t="shared" si="50"/>
        <v>2.5685880000000001E-2</v>
      </c>
      <c r="N1614" s="18">
        <f t="shared" si="51"/>
        <v>6.4214700000000003E-3</v>
      </c>
    </row>
    <row r="1615" spans="1:14" ht="18" customHeight="1" x14ac:dyDescent="0.2">
      <c r="A1615" s="16" t="str">
        <f>'Fish Use'!A109</f>
        <v>UGR2</v>
      </c>
      <c r="B1615" s="16" t="str">
        <f>'Fish Use'!B109</f>
        <v>Upper Grande Ronde</v>
      </c>
      <c r="C1615" s="16" t="str">
        <f>'Fish Use'!D109</f>
        <v>Steelhead</v>
      </c>
      <c r="D1615" s="16" t="str">
        <f>'Fish Use'!E109</f>
        <v>Migration</v>
      </c>
      <c r="E1615" s="16" t="str">
        <f>'Vulnerability Mapped'!C99</f>
        <v>Increased Sediment Quantity</v>
      </c>
      <c r="F1615" s="18">
        <f>'Fish Use'!F109</f>
        <v>0.19139999999999999</v>
      </c>
      <c r="G1615" s="18">
        <f>Population!D17</f>
        <v>0.25</v>
      </c>
      <c r="H1615" s="19">
        <f>'Limiting Factors'!C307</f>
        <v>1.89</v>
      </c>
      <c r="I1615" s="18">
        <f>'Limiting Factors'!D307</f>
        <v>0.30025000000000002</v>
      </c>
      <c r="J1615" s="17">
        <f>'Vulnerability Mapped'!D99</f>
        <v>9</v>
      </c>
      <c r="K1615" s="17">
        <f>'Vulnerability Mapped'!E99</f>
        <v>14</v>
      </c>
      <c r="L1615" s="18">
        <f>'Vulnerability Mapped'!H99</f>
        <v>0.485714286</v>
      </c>
      <c r="M1615" s="18">
        <f t="shared" si="50"/>
        <v>2.79129557307051E-2</v>
      </c>
      <c r="N1615" s="18">
        <f t="shared" si="51"/>
        <v>6.9782389326762751E-3</v>
      </c>
    </row>
    <row r="1616" spans="1:14" ht="18" customHeight="1" x14ac:dyDescent="0.2">
      <c r="A1616" s="16" t="str">
        <f>'Fish Use'!A109</f>
        <v>UGR2</v>
      </c>
      <c r="B1616" s="16" t="str">
        <f>'Fish Use'!B109</f>
        <v>Upper Grande Ronde</v>
      </c>
      <c r="C1616" s="16" t="str">
        <f>'Fish Use'!D109</f>
        <v>Steelhead</v>
      </c>
      <c r="D1616" s="16" t="str">
        <f>'Fish Use'!E109</f>
        <v>Migration</v>
      </c>
      <c r="E1616" s="16" t="str">
        <f>'Vulnerability Mapped'!C104</f>
        <v>Summer Water Temperature</v>
      </c>
      <c r="F1616" s="18">
        <f>'Fish Use'!F109</f>
        <v>0.19139999999999999</v>
      </c>
      <c r="G1616" s="18">
        <f>Population!D17</f>
        <v>0.25</v>
      </c>
      <c r="H1616" s="19">
        <f>'Limiting Factors'!C314</f>
        <v>2</v>
      </c>
      <c r="I1616" s="18">
        <f>'Limiting Factors'!D314</f>
        <v>0.32500000000000001</v>
      </c>
      <c r="J1616" s="17">
        <f>'Vulnerability Mapped'!D104</f>
        <v>15</v>
      </c>
      <c r="K1616" s="17">
        <f>'Vulnerability Mapped'!E104</f>
        <v>15</v>
      </c>
      <c r="L1616" s="18">
        <f>'Vulnerability Mapped'!H104</f>
        <v>0.1</v>
      </c>
      <c r="M1616" s="18">
        <f t="shared" si="50"/>
        <v>6.2205000000000003E-3</v>
      </c>
      <c r="N1616" s="18">
        <f t="shared" si="51"/>
        <v>1.5551250000000001E-3</v>
      </c>
    </row>
    <row r="1617" spans="1:14" ht="18" customHeight="1" x14ac:dyDescent="0.2">
      <c r="A1617" s="16" t="str">
        <f>'Fish Use'!A109</f>
        <v>UGR2</v>
      </c>
      <c r="B1617" s="16" t="str">
        <f>'Fish Use'!B109</f>
        <v>Upper Grande Ronde</v>
      </c>
      <c r="C1617" s="16" t="str">
        <f>'Fish Use'!D109</f>
        <v>Steelhead</v>
      </c>
      <c r="D1617" s="16" t="str">
        <f>'Fish Use'!E109</f>
        <v>Migration</v>
      </c>
      <c r="E1617" s="16" t="str">
        <f>'Vulnerability Mapped'!C106</f>
        <v>Winter Water Temperature</v>
      </c>
      <c r="F1617" s="18">
        <f>'Fish Use'!F109</f>
        <v>0.19139999999999999</v>
      </c>
      <c r="G1617" s="18">
        <f>Population!D17</f>
        <v>0.25</v>
      </c>
      <c r="H1617" s="19">
        <f>'Limiting Factors'!C315</f>
        <v>2.29</v>
      </c>
      <c r="I1617" s="18">
        <f>'Limiting Factors'!D315</f>
        <v>0.39024999999999999</v>
      </c>
      <c r="J1617" s="17">
        <f>'Vulnerability Mapped'!D106</f>
        <v>11</v>
      </c>
      <c r="K1617" s="17">
        <f>'Vulnerability Mapped'!E106</f>
        <v>14</v>
      </c>
      <c r="L1617" s="18">
        <f>'Vulnerability Mapped'!H106</f>
        <v>0.35714285699999998</v>
      </c>
      <c r="M1617" s="18">
        <f t="shared" si="50"/>
        <v>2.6676374989329447E-2</v>
      </c>
      <c r="N1617" s="18">
        <f t="shared" si="51"/>
        <v>6.6690937473323619E-3</v>
      </c>
    </row>
    <row r="1618" spans="1:14" ht="18" customHeight="1" x14ac:dyDescent="0.2">
      <c r="A1618" s="16" t="str">
        <f>'Fish Use'!A109</f>
        <v>UGR2</v>
      </c>
      <c r="B1618" s="16" t="str">
        <f>'Fish Use'!B109</f>
        <v>Upper Grande Ronde</v>
      </c>
      <c r="C1618" s="16" t="str">
        <f>'Fish Use'!D109</f>
        <v>Steelhead</v>
      </c>
      <c r="D1618" s="16" t="str">
        <f>'Fish Use'!E109</f>
        <v>Migration</v>
      </c>
      <c r="E1618" s="16" t="str">
        <f>'Vulnerability Mapped'!C105</f>
        <v>Water Quality</v>
      </c>
      <c r="F1618" s="18">
        <f>'Fish Use'!F109</f>
        <v>0.19139999999999999</v>
      </c>
      <c r="G1618" s="18">
        <f>Population!D17</f>
        <v>0.25</v>
      </c>
      <c r="H1618" s="19">
        <f>'Limiting Factors'!C316</f>
        <v>2.62</v>
      </c>
      <c r="I1618" s="18">
        <f>'Limiting Factors'!D316</f>
        <v>0.46450000000000002</v>
      </c>
      <c r="J1618" s="17">
        <f>'Vulnerability Mapped'!D105</f>
        <v>5</v>
      </c>
      <c r="K1618" s="17">
        <f>'Vulnerability Mapped'!E105</f>
        <v>12</v>
      </c>
      <c r="L1618" s="18">
        <f>'Vulnerability Mapped'!H105</f>
        <v>0.74285714300000005</v>
      </c>
      <c r="M1618" s="18">
        <f t="shared" si="50"/>
        <v>6.6043937155557897E-2</v>
      </c>
      <c r="N1618" s="18">
        <f t="shared" si="51"/>
        <v>1.6510984288889474E-2</v>
      </c>
    </row>
    <row r="1619" spans="1:14" ht="18" customHeight="1" x14ac:dyDescent="0.2">
      <c r="A1619" s="16" t="str">
        <f>'Fish Use'!A109</f>
        <v>UGR2</v>
      </c>
      <c r="B1619" s="16" t="str">
        <f>'Fish Use'!B109</f>
        <v>Upper Grande Ronde</v>
      </c>
      <c r="C1619" s="16" t="str">
        <f>'Fish Use'!D109</f>
        <v>Steelhead</v>
      </c>
      <c r="D1619" s="16" t="str">
        <f>'Fish Use'!E109</f>
        <v>Migration</v>
      </c>
      <c r="E1619" s="16" t="str">
        <f>'Vulnerability Mapped'!C101</f>
        <v>Predation</v>
      </c>
      <c r="F1619" s="18">
        <f>'Fish Use'!F109</f>
        <v>0.19139999999999999</v>
      </c>
      <c r="G1619" s="18">
        <f>Population!D17</f>
        <v>0.25</v>
      </c>
      <c r="H1619" s="19">
        <f>'Limiting Factors'!C309</f>
        <v>1.59</v>
      </c>
      <c r="I1619" s="18">
        <f>'Limiting Factors'!D309</f>
        <v>0.23275000000000001</v>
      </c>
      <c r="J1619" s="17">
        <f>'Vulnerability Mapped'!D101</f>
        <v>2</v>
      </c>
      <c r="K1619" s="17">
        <f>'Vulnerability Mapped'!E101</f>
        <v>13</v>
      </c>
      <c r="L1619" s="18">
        <f>'Vulnerability Mapped'!H101</f>
        <v>0.93571428599999995</v>
      </c>
      <c r="M1619" s="18">
        <f t="shared" si="50"/>
        <v>4.1684527512728095E-2</v>
      </c>
      <c r="N1619" s="18">
        <f t="shared" si="51"/>
        <v>1.0421131878182024E-2</v>
      </c>
    </row>
    <row r="1620" spans="1:14" ht="18" customHeight="1" x14ac:dyDescent="0.2">
      <c r="A1620" s="16" t="str">
        <f>'Fish Use'!A109</f>
        <v>UGR2</v>
      </c>
      <c r="B1620" s="16" t="str">
        <f>'Fish Use'!B109</f>
        <v>Upper Grande Ronde</v>
      </c>
      <c r="C1620" s="16" t="str">
        <f>'Fish Use'!D109</f>
        <v>Steelhead</v>
      </c>
      <c r="D1620" s="16" t="str">
        <f>'Fish Use'!E109</f>
        <v>Migration</v>
      </c>
      <c r="E1620" s="16" t="str">
        <f>'Vulnerability Mapped'!C93</f>
        <v>Altered Primary Productivity</v>
      </c>
      <c r="F1620" s="18">
        <f>'Fish Use'!F109</f>
        <v>0.19139999999999999</v>
      </c>
      <c r="G1620" s="18">
        <f>Population!D17</f>
        <v>0.25</v>
      </c>
      <c r="H1620" s="19">
        <f>'Limiting Factors'!C310</f>
        <v>1.59</v>
      </c>
      <c r="I1620" s="18">
        <f>'Limiting Factors'!D310</f>
        <v>0.23275000000000001</v>
      </c>
      <c r="J1620" s="17">
        <f>'Vulnerability Mapped'!D93</f>
        <v>10</v>
      </c>
      <c r="K1620" s="17">
        <f>'Vulnerability Mapped'!E93</f>
        <v>10</v>
      </c>
      <c r="L1620" s="18">
        <f>'Vulnerability Mapped'!H93</f>
        <v>0.42142857099999997</v>
      </c>
      <c r="M1620" s="18">
        <f t="shared" si="50"/>
        <v>1.8773947480907847E-2</v>
      </c>
      <c r="N1620" s="18">
        <f t="shared" si="51"/>
        <v>4.6934868702269619E-3</v>
      </c>
    </row>
    <row r="1621" spans="1:14" ht="18" customHeight="1" x14ac:dyDescent="0.2">
      <c r="A1621" s="16" t="str">
        <f>'Fish Use'!A109</f>
        <v>UGR2</v>
      </c>
      <c r="B1621" s="16" t="str">
        <f>'Fish Use'!B109</f>
        <v>Upper Grande Ronde</v>
      </c>
      <c r="C1621" s="16" t="str">
        <f>'Fish Use'!D109</f>
        <v>Steelhead</v>
      </c>
      <c r="D1621" s="16" t="str">
        <f>'Fish Use'!E109</f>
        <v>Migration</v>
      </c>
      <c r="E1621" s="16" t="str">
        <f>'Vulnerability Mapped'!C100</f>
        <v>Non-Native Species Interactions and Competition</v>
      </c>
      <c r="F1621" s="18">
        <f>'Fish Use'!F109</f>
        <v>0.19139999999999999</v>
      </c>
      <c r="G1621" s="18">
        <f>Population!D17</f>
        <v>0.25</v>
      </c>
      <c r="H1621" s="19">
        <f>'Limiting Factors'!C311</f>
        <v>1.59</v>
      </c>
      <c r="I1621" s="18">
        <f>'Limiting Factors'!D311</f>
        <v>0.23275000000000001</v>
      </c>
      <c r="J1621" s="17">
        <f>'Vulnerability Mapped'!D100</f>
        <v>11</v>
      </c>
      <c r="K1621" s="17">
        <f>'Vulnerability Mapped'!E100</f>
        <v>12</v>
      </c>
      <c r="L1621" s="18">
        <f>'Vulnerability Mapped'!H100</f>
        <v>0.35714285699999998</v>
      </c>
      <c r="M1621" s="18">
        <f t="shared" si="50"/>
        <v>1.5910124993635949E-2</v>
      </c>
      <c r="N1621" s="18">
        <f t="shared" si="51"/>
        <v>3.9775312484089873E-3</v>
      </c>
    </row>
    <row r="1622" spans="1:14" ht="18" customHeight="1" x14ac:dyDescent="0.2">
      <c r="A1622" s="16" t="str">
        <f>'Fish Use'!A110</f>
        <v>UGR2</v>
      </c>
      <c r="B1622" s="16" t="str">
        <f>'Fish Use'!B110</f>
        <v>Upper Grande Ronde</v>
      </c>
      <c r="C1622" s="16" t="str">
        <f>'Fish Use'!D110</f>
        <v>Bull Trout</v>
      </c>
      <c r="D1622" s="16" t="str">
        <f>'Fish Use'!E110</f>
        <v>Spawning &amp; Resident</v>
      </c>
      <c r="E1622" s="16" t="str">
        <f>'Vulnerability Mapped'!C19</f>
        <v>Anthropogenic Barriers</v>
      </c>
      <c r="F1622" s="18">
        <f>'Fish Use'!F110</f>
        <v>0.19139999999999999</v>
      </c>
      <c r="G1622" s="18">
        <f>Population!D20</f>
        <v>0.6</v>
      </c>
      <c r="H1622" s="19">
        <f>'Limiting Factors'!C308</f>
        <v>2.29</v>
      </c>
      <c r="I1622" s="18">
        <f>'Limiting Factors'!D308</f>
        <v>0.39024999999999999</v>
      </c>
      <c r="J1622" s="17">
        <f>'Vulnerability Mapped'!D19</f>
        <v>10</v>
      </c>
      <c r="K1622" s="17">
        <f>'Vulnerability Mapped'!E19</f>
        <v>10</v>
      </c>
      <c r="L1622" s="18">
        <f>'Vulnerability Mapped'!H19</f>
        <v>0.42142857099999997</v>
      </c>
      <c r="M1622" s="18">
        <f t="shared" si="50"/>
        <v>3.1478122467988347E-2</v>
      </c>
      <c r="N1622" s="18">
        <f t="shared" si="51"/>
        <v>1.8886873480793008E-2</v>
      </c>
    </row>
    <row r="1623" spans="1:14" ht="18" customHeight="1" x14ac:dyDescent="0.2">
      <c r="A1623" s="16" t="str">
        <f>'Fish Use'!A110</f>
        <v>UGR2</v>
      </c>
      <c r="B1623" s="16" t="str">
        <f>'Fish Use'!B110</f>
        <v>Upper Grande Ronde</v>
      </c>
      <c r="C1623" s="16" t="str">
        <f>'Fish Use'!D110</f>
        <v>Bull Trout</v>
      </c>
      <c r="D1623" s="16" t="str">
        <f>'Fish Use'!E110</f>
        <v>Spawning &amp; Resident</v>
      </c>
      <c r="E1623" s="16" t="str">
        <f>'Vulnerability Mapped'!C27</f>
        <v>Riparian Condition</v>
      </c>
      <c r="F1623" s="18">
        <f>'Fish Use'!F110</f>
        <v>0.19139999999999999</v>
      </c>
      <c r="G1623" s="18">
        <f>Population!D20</f>
        <v>0.6</v>
      </c>
      <c r="H1623" s="19">
        <f>'Limiting Factors'!C302</f>
        <v>2.4900000000000002</v>
      </c>
      <c r="I1623" s="18">
        <f>'Limiting Factors'!D302</f>
        <v>0.43525000000000003</v>
      </c>
      <c r="J1623" s="17">
        <f>'Vulnerability Mapped'!D27</f>
        <v>4</v>
      </c>
      <c r="K1623" s="17">
        <f>'Vulnerability Mapped'!E27</f>
        <v>4</v>
      </c>
      <c r="L1623" s="18">
        <f>'Vulnerability Mapped'!H27</f>
        <v>0.80714285699999999</v>
      </c>
      <c r="M1623" s="18">
        <f t="shared" si="50"/>
        <v>6.7240528916670456E-2</v>
      </c>
      <c r="N1623" s="18">
        <f t="shared" si="51"/>
        <v>4.0344317350002275E-2</v>
      </c>
    </row>
    <row r="1624" spans="1:14" ht="18" customHeight="1" x14ac:dyDescent="0.2">
      <c r="A1624" s="16" t="str">
        <f>'Fish Use'!A110</f>
        <v>UGR2</v>
      </c>
      <c r="B1624" s="16" t="str">
        <f>'Fish Use'!B110</f>
        <v>Upper Grande Ronde</v>
      </c>
      <c r="C1624" s="16" t="str">
        <f>'Fish Use'!D110</f>
        <v>Bull Trout</v>
      </c>
      <c r="D1624" s="16" t="str">
        <f>'Fish Use'!E110</f>
        <v>Spawning &amp; Resident</v>
      </c>
      <c r="E1624" s="16" t="str">
        <f>'Vulnerability Mapped'!C23</f>
        <v>Floodplain Condition</v>
      </c>
      <c r="F1624" s="18">
        <f>'Fish Use'!F110</f>
        <v>0.19139999999999999</v>
      </c>
      <c r="G1624" s="18">
        <f>Population!D20</f>
        <v>0.6</v>
      </c>
      <c r="H1624" s="19">
        <f>'Limiting Factors'!C303</f>
        <v>2.27</v>
      </c>
      <c r="I1624" s="18">
        <f>'Limiting Factors'!D303</f>
        <v>0.38574999999999998</v>
      </c>
      <c r="J1624" s="17">
        <f>'Vulnerability Mapped'!D23</f>
        <v>11</v>
      </c>
      <c r="K1624" s="17">
        <f>'Vulnerability Mapped'!E23</f>
        <v>11</v>
      </c>
      <c r="L1624" s="18">
        <f>'Vulnerability Mapped'!H23</f>
        <v>0.35714285699999998</v>
      </c>
      <c r="M1624" s="18">
        <f t="shared" si="50"/>
        <v>2.6368767846595347E-2</v>
      </c>
      <c r="N1624" s="18">
        <f t="shared" si="51"/>
        <v>1.5821260707957207E-2</v>
      </c>
    </row>
    <row r="1625" spans="1:14" ht="18" customHeight="1" x14ac:dyDescent="0.2">
      <c r="A1625" s="16" t="str">
        <f>'Fish Use'!A110</f>
        <v>UGR2</v>
      </c>
      <c r="B1625" s="16" t="str">
        <f>'Fish Use'!B110</f>
        <v>Upper Grande Ronde</v>
      </c>
      <c r="C1625" s="16" t="str">
        <f>'Fish Use'!D110</f>
        <v>Bull Trout</v>
      </c>
      <c r="D1625" s="16" t="str">
        <f>'Fish Use'!E110</f>
        <v>Spawning &amp; Resident</v>
      </c>
      <c r="E1625" s="16" t="str">
        <f>'Vulnerability Mapped'!C28</f>
        <v>Side Channel and Wetland Habitat</v>
      </c>
      <c r="F1625" s="18">
        <f>'Fish Use'!F110</f>
        <v>0.19139999999999999</v>
      </c>
      <c r="G1625" s="18">
        <f>Population!D20</f>
        <v>0.6</v>
      </c>
      <c r="H1625" s="19">
        <f>'Limiting Factors'!C304</f>
        <v>2.64</v>
      </c>
      <c r="I1625" s="18">
        <f>'Limiting Factors'!D304</f>
        <v>0.46899999999999997</v>
      </c>
      <c r="J1625" s="17">
        <f>'Vulnerability Mapped'!D28</f>
        <v>7</v>
      </c>
      <c r="K1625" s="17">
        <f>'Vulnerability Mapped'!E28</f>
        <v>7</v>
      </c>
      <c r="L1625" s="18">
        <f>'Vulnerability Mapped'!H28</f>
        <v>0.61428571399999998</v>
      </c>
      <c r="M1625" s="18">
        <f t="shared" si="50"/>
        <v>5.5142339974352389E-2</v>
      </c>
      <c r="N1625" s="18">
        <f t="shared" si="51"/>
        <v>3.3085403984611433E-2</v>
      </c>
    </row>
    <row r="1626" spans="1:14" ht="18" customHeight="1" x14ac:dyDescent="0.2">
      <c r="A1626" s="16" t="str">
        <f>'Fish Use'!A110</f>
        <v>UGR2</v>
      </c>
      <c r="B1626" s="16" t="str">
        <f>'Fish Use'!B110</f>
        <v>Upper Grande Ronde</v>
      </c>
      <c r="C1626" s="16" t="str">
        <f>'Fish Use'!D110</f>
        <v>Bull Trout</v>
      </c>
      <c r="D1626" s="16" t="str">
        <f>'Fish Use'!E110</f>
        <v>Spawning &amp; Resident</v>
      </c>
      <c r="E1626" s="16" t="str">
        <f>'Vulnerability Mapped'!C20</f>
        <v>Channel and Habitat Structure</v>
      </c>
      <c r="F1626" s="18">
        <f>'Fish Use'!F110</f>
        <v>0.19139999999999999</v>
      </c>
      <c r="G1626" s="18">
        <f>Population!D20</f>
        <v>0.6</v>
      </c>
      <c r="H1626" s="19">
        <f>'Limiting Factors'!C305</f>
        <v>3.1</v>
      </c>
      <c r="I1626" s="18">
        <f>'Limiting Factors'!D305</f>
        <v>0.57250000000000001</v>
      </c>
      <c r="J1626" s="17">
        <f>'Vulnerability Mapped'!D20</f>
        <v>3</v>
      </c>
      <c r="K1626" s="17">
        <f>'Vulnerability Mapped'!E20</f>
        <v>3</v>
      </c>
      <c r="L1626" s="18">
        <f>'Vulnerability Mapped'!H20</f>
        <v>0.87142857100000004</v>
      </c>
      <c r="M1626" s="18">
        <f t="shared" si="50"/>
        <v>9.5488092810181502E-2</v>
      </c>
      <c r="N1626" s="18">
        <f t="shared" si="51"/>
        <v>5.7292855686108896E-2</v>
      </c>
    </row>
    <row r="1627" spans="1:14" ht="18" customHeight="1" x14ac:dyDescent="0.2">
      <c r="A1627" s="16" t="str">
        <f>'Fish Use'!A110</f>
        <v>UGR2</v>
      </c>
      <c r="B1627" s="16" t="str">
        <f>'Fish Use'!B110</f>
        <v>Upper Grande Ronde</v>
      </c>
      <c r="C1627" s="16" t="str">
        <f>'Fish Use'!D110</f>
        <v>Bull Trout</v>
      </c>
      <c r="D1627" s="16" t="str">
        <f>'Fish Use'!E110</f>
        <v>Spawning &amp; Resident</v>
      </c>
      <c r="E1627" s="16" t="str">
        <f>'Vulnerability Mapped'!C22</f>
        <v>Decreased Water Quantity</v>
      </c>
      <c r="F1627" s="18">
        <f>'Fish Use'!F110</f>
        <v>0.19139999999999999</v>
      </c>
      <c r="G1627" s="18">
        <f>Population!D20</f>
        <v>0.6</v>
      </c>
      <c r="H1627" s="19">
        <f>'Limiting Factors'!C312</f>
        <v>2.29</v>
      </c>
      <c r="I1627" s="18">
        <f>'Limiting Factors'!D312</f>
        <v>0.39024999999999999</v>
      </c>
      <c r="J1627" s="17">
        <f>'Vulnerability Mapped'!D22</f>
        <v>8</v>
      </c>
      <c r="K1627" s="17">
        <f>'Vulnerability Mapped'!E22</f>
        <v>8</v>
      </c>
      <c r="L1627" s="18">
        <f>'Vulnerability Mapped'!H22</f>
        <v>0.55000000000000004</v>
      </c>
      <c r="M1627" s="18">
        <f t="shared" si="50"/>
        <v>4.1081617500000001E-2</v>
      </c>
      <c r="N1627" s="18">
        <f t="shared" si="51"/>
        <v>2.4648970499999999E-2</v>
      </c>
    </row>
    <row r="1628" spans="1:14" ht="18" customHeight="1" x14ac:dyDescent="0.2">
      <c r="A1628" s="16" t="str">
        <f>'Fish Use'!A110</f>
        <v>UGR2</v>
      </c>
      <c r="B1628" s="16" t="str">
        <f>'Fish Use'!B110</f>
        <v>Upper Grande Ronde</v>
      </c>
      <c r="C1628" s="16" t="str">
        <f>'Fish Use'!D110</f>
        <v>Bull Trout</v>
      </c>
      <c r="D1628" s="16" t="str">
        <f>'Fish Use'!E110</f>
        <v>Spawning &amp; Resident</v>
      </c>
      <c r="E1628" s="16" t="str">
        <f>'Vulnerability Mapped'!C17</f>
        <v>Altered Flow Timing</v>
      </c>
      <c r="F1628" s="18">
        <f>'Fish Use'!F110</f>
        <v>0.19139999999999999</v>
      </c>
      <c r="G1628" s="18">
        <f>Population!D20</f>
        <v>0.6</v>
      </c>
      <c r="H1628" s="19">
        <f>'Limiting Factors'!C313</f>
        <v>3.42</v>
      </c>
      <c r="I1628" s="18">
        <f>'Limiting Factors'!D313</f>
        <v>0.64449999999999996</v>
      </c>
      <c r="J1628" s="17">
        <f>'Vulnerability Mapped'!D17</f>
        <v>13</v>
      </c>
      <c r="K1628" s="17">
        <f>'Vulnerability Mapped'!E17</f>
        <v>13</v>
      </c>
      <c r="L1628" s="18">
        <f>'Vulnerability Mapped'!H17</f>
        <v>0.22857142899999999</v>
      </c>
      <c r="M1628" s="18">
        <f t="shared" si="50"/>
        <v>2.8195954338581696E-2</v>
      </c>
      <c r="N1628" s="18">
        <f t="shared" si="51"/>
        <v>1.6917572603149016E-2</v>
      </c>
    </row>
    <row r="1629" spans="1:14" ht="18" customHeight="1" x14ac:dyDescent="0.2">
      <c r="A1629" s="16" t="str">
        <f>'Fish Use'!A110</f>
        <v>UGR2</v>
      </c>
      <c r="B1629" s="16" t="str">
        <f>'Fish Use'!B110</f>
        <v>Upper Grande Ronde</v>
      </c>
      <c r="C1629" s="16" t="str">
        <f>'Fish Use'!D110</f>
        <v>Bull Trout</v>
      </c>
      <c r="D1629" s="16" t="str">
        <f>'Fish Use'!E110</f>
        <v>Spawning &amp; Resident</v>
      </c>
      <c r="E1629" s="16" t="str">
        <f>'Vulnerability Mapped'!C21</f>
        <v>Decreased Sediment Quantity</v>
      </c>
      <c r="F1629" s="18">
        <f>'Fish Use'!F110</f>
        <v>0.19139999999999999</v>
      </c>
      <c r="G1629" s="18">
        <f>Population!D20</f>
        <v>0.6</v>
      </c>
      <c r="H1629" s="19">
        <f>'Limiting Factors'!C306</f>
        <v>1.64</v>
      </c>
      <c r="I1629" s="18">
        <f>'Limiting Factors'!D306</f>
        <v>0.24399999999999999</v>
      </c>
      <c r="J1629" s="17">
        <f>'Vulnerability Mapped'!D21</f>
        <v>5</v>
      </c>
      <c r="K1629" s="17">
        <f>'Vulnerability Mapped'!E21</f>
        <v>5</v>
      </c>
      <c r="L1629" s="18">
        <f>'Vulnerability Mapped'!H21</f>
        <v>0.74285714300000005</v>
      </c>
      <c r="M1629" s="18">
        <f t="shared" si="50"/>
        <v>3.4692617149528801E-2</v>
      </c>
      <c r="N1629" s="18">
        <f t="shared" si="51"/>
        <v>2.081557028971728E-2</v>
      </c>
    </row>
    <row r="1630" spans="1:14" ht="18" customHeight="1" x14ac:dyDescent="0.2">
      <c r="A1630" s="16" t="str">
        <f>'Fish Use'!A110</f>
        <v>UGR2</v>
      </c>
      <c r="B1630" s="16" t="str">
        <f>'Fish Use'!B110</f>
        <v>Upper Grande Ronde</v>
      </c>
      <c r="C1630" s="16" t="str">
        <f>'Fish Use'!D110</f>
        <v>Bull Trout</v>
      </c>
      <c r="D1630" s="16" t="str">
        <f>'Fish Use'!E110</f>
        <v>Spawning &amp; Resident</v>
      </c>
      <c r="E1630" s="16" t="str">
        <f>'Vulnerability Mapped'!C24</f>
        <v>Increased Sediment Quantity</v>
      </c>
      <c r="F1630" s="18">
        <f>'Fish Use'!F110</f>
        <v>0.19139999999999999</v>
      </c>
      <c r="G1630" s="18">
        <f>Population!D20</f>
        <v>0.6</v>
      </c>
      <c r="H1630" s="19">
        <f>'Limiting Factors'!C307</f>
        <v>1.89</v>
      </c>
      <c r="I1630" s="18">
        <f>'Limiting Factors'!D307</f>
        <v>0.30025000000000002</v>
      </c>
      <c r="J1630" s="17">
        <f>'Vulnerability Mapped'!D24</f>
        <v>6</v>
      </c>
      <c r="K1630" s="17">
        <f>'Vulnerability Mapped'!E24</f>
        <v>6</v>
      </c>
      <c r="L1630" s="18">
        <f>'Vulnerability Mapped'!H24</f>
        <v>0.678571429</v>
      </c>
      <c r="M1630" s="18">
        <f t="shared" si="50"/>
        <v>3.899604109605765E-2</v>
      </c>
      <c r="N1630" s="18">
        <f t="shared" si="51"/>
        <v>2.3397624657634588E-2</v>
      </c>
    </row>
    <row r="1631" spans="1:14" ht="18" customHeight="1" x14ac:dyDescent="0.2">
      <c r="A1631" s="16" t="str">
        <f>'Fish Use'!A110</f>
        <v>UGR2</v>
      </c>
      <c r="B1631" s="16" t="str">
        <f>'Fish Use'!B110</f>
        <v>Upper Grande Ronde</v>
      </c>
      <c r="C1631" s="16" t="str">
        <f>'Fish Use'!D110</f>
        <v>Bull Trout</v>
      </c>
      <c r="D1631" s="16" t="str">
        <f>'Fish Use'!E110</f>
        <v>Spawning &amp; Resident</v>
      </c>
      <c r="E1631" s="16" t="str">
        <f>'Vulnerability Mapped'!C29</f>
        <v>Summer Water Temperature</v>
      </c>
      <c r="F1631" s="18">
        <f>'Fish Use'!F110</f>
        <v>0.19139999999999999</v>
      </c>
      <c r="G1631" s="18">
        <f>Population!D20</f>
        <v>0.6</v>
      </c>
      <c r="H1631" s="19">
        <f>'Limiting Factors'!C314</f>
        <v>2</v>
      </c>
      <c r="I1631" s="18">
        <f>'Limiting Factors'!D314</f>
        <v>0.32500000000000001</v>
      </c>
      <c r="J1631" s="17">
        <f>'Vulnerability Mapped'!D29</f>
        <v>1</v>
      </c>
      <c r="K1631" s="17">
        <f>'Vulnerability Mapped'!E29</f>
        <v>1</v>
      </c>
      <c r="L1631" s="18">
        <f>'Vulnerability Mapped'!H29</f>
        <v>1</v>
      </c>
      <c r="M1631" s="18">
        <f t="shared" si="50"/>
        <v>6.2204999999999996E-2</v>
      </c>
      <c r="N1631" s="18">
        <f t="shared" si="51"/>
        <v>3.7322999999999995E-2</v>
      </c>
    </row>
    <row r="1632" spans="1:14" ht="18" customHeight="1" x14ac:dyDescent="0.2">
      <c r="A1632" s="16" t="str">
        <f>'Fish Use'!A110</f>
        <v>UGR2</v>
      </c>
      <c r="B1632" s="16" t="str">
        <f>'Fish Use'!B110</f>
        <v>Upper Grande Ronde</v>
      </c>
      <c r="C1632" s="16" t="str">
        <f>'Fish Use'!D110</f>
        <v>Bull Trout</v>
      </c>
      <c r="D1632" s="16" t="str">
        <f>'Fish Use'!E110</f>
        <v>Spawning &amp; Resident</v>
      </c>
      <c r="E1632" s="16" t="str">
        <f>'Vulnerability Mapped'!C31</f>
        <v>Winter Water Temperature</v>
      </c>
      <c r="F1632" s="18">
        <f>'Fish Use'!F110</f>
        <v>0.19139999999999999</v>
      </c>
      <c r="G1632" s="18">
        <f>Population!D20</f>
        <v>0.6</v>
      </c>
      <c r="H1632" s="19">
        <f>'Limiting Factors'!C315</f>
        <v>2.29</v>
      </c>
      <c r="I1632" s="18">
        <f>'Limiting Factors'!D315</f>
        <v>0.39024999999999999</v>
      </c>
      <c r="J1632" s="17">
        <f>'Vulnerability Mapped'!D31</f>
        <v>12</v>
      </c>
      <c r="K1632" s="17">
        <f>'Vulnerability Mapped'!E31</f>
        <v>12</v>
      </c>
      <c r="L1632" s="18">
        <f>'Vulnerability Mapped'!H31</f>
        <v>0.29285714299999999</v>
      </c>
      <c r="M1632" s="18">
        <f t="shared" si="50"/>
        <v>2.1874627510670548E-2</v>
      </c>
      <c r="N1632" s="18">
        <f t="shared" si="51"/>
        <v>1.3124776506402329E-2</v>
      </c>
    </row>
    <row r="1633" spans="1:14" ht="18" customHeight="1" x14ac:dyDescent="0.2">
      <c r="A1633" s="16" t="str">
        <f>'Fish Use'!A110</f>
        <v>UGR2</v>
      </c>
      <c r="B1633" s="16" t="str">
        <f>'Fish Use'!B110</f>
        <v>Upper Grande Ronde</v>
      </c>
      <c r="C1633" s="16" t="str">
        <f>'Fish Use'!D110</f>
        <v>Bull Trout</v>
      </c>
      <c r="D1633" s="16" t="str">
        <f>'Fish Use'!E110</f>
        <v>Spawning &amp; Resident</v>
      </c>
      <c r="E1633" s="16" t="str">
        <f>'Vulnerability Mapped'!C30</f>
        <v>Water Quality</v>
      </c>
      <c r="F1633" s="18">
        <f>'Fish Use'!F110</f>
        <v>0.19139999999999999</v>
      </c>
      <c r="G1633" s="18">
        <f>Population!D20</f>
        <v>0.6</v>
      </c>
      <c r="H1633" s="19">
        <f>'Limiting Factors'!C316</f>
        <v>2.62</v>
      </c>
      <c r="I1633" s="18">
        <f>'Limiting Factors'!D316</f>
        <v>0.46450000000000002</v>
      </c>
      <c r="J1633" s="17">
        <f>'Vulnerability Mapped'!D30</f>
        <v>15</v>
      </c>
      <c r="K1633" s="17">
        <f>'Vulnerability Mapped'!E30</f>
        <v>15</v>
      </c>
      <c r="L1633" s="18">
        <f>'Vulnerability Mapped'!H30</f>
        <v>0.1</v>
      </c>
      <c r="M1633" s="18">
        <f t="shared" si="50"/>
        <v>8.8905299999999989E-3</v>
      </c>
      <c r="N1633" s="18">
        <f t="shared" si="51"/>
        <v>5.3343179999999994E-3</v>
      </c>
    </row>
    <row r="1634" spans="1:14" ht="18" customHeight="1" x14ac:dyDescent="0.2">
      <c r="A1634" s="16" t="str">
        <f>'Fish Use'!A110</f>
        <v>UGR2</v>
      </c>
      <c r="B1634" s="16" t="str">
        <f>'Fish Use'!B110</f>
        <v>Upper Grande Ronde</v>
      </c>
      <c r="C1634" s="16" t="str">
        <f>'Fish Use'!D110</f>
        <v>Bull Trout</v>
      </c>
      <c r="D1634" s="16" t="str">
        <f>'Fish Use'!E110</f>
        <v>Spawning &amp; Resident</v>
      </c>
      <c r="E1634" s="16" t="str">
        <f>'Vulnerability Mapped'!C26</f>
        <v>Predation</v>
      </c>
      <c r="F1634" s="18">
        <f>'Fish Use'!F110</f>
        <v>0.19139999999999999</v>
      </c>
      <c r="G1634" s="18">
        <f>Population!D20</f>
        <v>0.6</v>
      </c>
      <c r="H1634" s="19">
        <f>'Limiting Factors'!C309</f>
        <v>1.59</v>
      </c>
      <c r="I1634" s="18">
        <f>'Limiting Factors'!D309</f>
        <v>0.23275000000000001</v>
      </c>
      <c r="J1634" s="17">
        <f>'Vulnerability Mapped'!D26</f>
        <v>9</v>
      </c>
      <c r="K1634" s="17">
        <f>'Vulnerability Mapped'!E26</f>
        <v>9</v>
      </c>
      <c r="L1634" s="18">
        <f>'Vulnerability Mapped'!H26</f>
        <v>0.485714286</v>
      </c>
      <c r="M1634" s="18">
        <f t="shared" si="50"/>
        <v>2.16377700127281E-2</v>
      </c>
      <c r="N1634" s="18">
        <f t="shared" si="51"/>
        <v>1.2982662007636861E-2</v>
      </c>
    </row>
    <row r="1635" spans="1:14" ht="18" customHeight="1" x14ac:dyDescent="0.2">
      <c r="A1635" s="16" t="str">
        <f>'Fish Use'!A110</f>
        <v>UGR2</v>
      </c>
      <c r="B1635" s="16" t="str">
        <f>'Fish Use'!B110</f>
        <v>Upper Grande Ronde</v>
      </c>
      <c r="C1635" s="16" t="str">
        <f>'Fish Use'!D110</f>
        <v>Bull Trout</v>
      </c>
      <c r="D1635" s="16" t="str">
        <f>'Fish Use'!E110</f>
        <v>Spawning &amp; Resident</v>
      </c>
      <c r="E1635" s="16" t="str">
        <f>'Vulnerability Mapped'!C18</f>
        <v>Altered Primary Productivity</v>
      </c>
      <c r="F1635" s="18">
        <f>'Fish Use'!F110</f>
        <v>0.19139999999999999</v>
      </c>
      <c r="G1635" s="18">
        <f>Population!D20</f>
        <v>0.6</v>
      </c>
      <c r="H1635" s="19">
        <f>'Limiting Factors'!C310</f>
        <v>1.59</v>
      </c>
      <c r="I1635" s="18">
        <f>'Limiting Factors'!D310</f>
        <v>0.23275000000000001</v>
      </c>
      <c r="J1635" s="17">
        <f>'Vulnerability Mapped'!D18</f>
        <v>14</v>
      </c>
      <c r="K1635" s="17">
        <f>'Vulnerability Mapped'!E18</f>
        <v>14</v>
      </c>
      <c r="L1635" s="18">
        <f>'Vulnerability Mapped'!H18</f>
        <v>0.164285714</v>
      </c>
      <c r="M1635" s="18">
        <f t="shared" si="50"/>
        <v>7.3186574872719E-3</v>
      </c>
      <c r="N1635" s="18">
        <f t="shared" si="51"/>
        <v>4.39119449236314E-3</v>
      </c>
    </row>
    <row r="1636" spans="1:14" ht="18" customHeight="1" x14ac:dyDescent="0.2">
      <c r="A1636" s="16" t="str">
        <f>'Fish Use'!A110</f>
        <v>UGR2</v>
      </c>
      <c r="B1636" s="16" t="str">
        <f>'Fish Use'!B110</f>
        <v>Upper Grande Ronde</v>
      </c>
      <c r="C1636" s="16" t="str">
        <f>'Fish Use'!D110</f>
        <v>Bull Trout</v>
      </c>
      <c r="D1636" s="16" t="str">
        <f>'Fish Use'!E110</f>
        <v>Spawning &amp; Resident</v>
      </c>
      <c r="E1636" s="16" t="str">
        <f>'Vulnerability Mapped'!C25</f>
        <v>Non-Native Species Interactions and Competition</v>
      </c>
      <c r="F1636" s="18">
        <f>'Fish Use'!F110</f>
        <v>0.19139999999999999</v>
      </c>
      <c r="G1636" s="18">
        <f>Population!D20</f>
        <v>0.6</v>
      </c>
      <c r="H1636" s="19">
        <f>'Limiting Factors'!C311</f>
        <v>1.59</v>
      </c>
      <c r="I1636" s="18">
        <f>'Limiting Factors'!D311</f>
        <v>0.23275000000000001</v>
      </c>
      <c r="J1636" s="17">
        <f>'Vulnerability Mapped'!D25</f>
        <v>2</v>
      </c>
      <c r="K1636" s="17">
        <f>'Vulnerability Mapped'!E25</f>
        <v>2</v>
      </c>
      <c r="L1636" s="18">
        <f>'Vulnerability Mapped'!H25</f>
        <v>0.93571428599999995</v>
      </c>
      <c r="M1636" s="18">
        <f t="shared" si="50"/>
        <v>4.1684527512728095E-2</v>
      </c>
      <c r="N1636" s="18">
        <f t="shared" si="51"/>
        <v>2.5010716507636855E-2</v>
      </c>
    </row>
    <row r="1637" spans="1:14" ht="18" customHeight="1" x14ac:dyDescent="0.2">
      <c r="A1637" s="16" t="str">
        <f>'Fish Use'!A111</f>
        <v>UGR2</v>
      </c>
      <c r="B1637" s="16" t="str">
        <f>'Fish Use'!B111</f>
        <v>Upper Grande Ronde</v>
      </c>
      <c r="C1637" s="16" t="str">
        <f>'Fish Use'!D111</f>
        <v>Bull Trout</v>
      </c>
      <c r="D1637" s="16" t="str">
        <f>'Fish Use'!E111</f>
        <v>FMO</v>
      </c>
      <c r="E1637" s="16" t="str">
        <f>'Vulnerability Mapped'!C4</f>
        <v>Anthropogenic Barriers</v>
      </c>
      <c r="F1637" s="18">
        <f>'Fish Use'!F111</f>
        <v>0.19139999999999999</v>
      </c>
      <c r="G1637" s="18">
        <f>Population!D21</f>
        <v>0.4</v>
      </c>
      <c r="H1637" s="19">
        <f>'Limiting Factors'!C308</f>
        <v>2.29</v>
      </c>
      <c r="I1637" s="18">
        <f>'Limiting Factors'!D308</f>
        <v>0.39024999999999999</v>
      </c>
      <c r="J1637" s="17">
        <f>'Vulnerability Mapped'!D4</f>
        <v>3</v>
      </c>
      <c r="K1637" s="17">
        <f>'Vulnerability Mapped'!E4</f>
        <v>3</v>
      </c>
      <c r="L1637" s="18">
        <f>'Vulnerability Mapped'!H4</f>
        <v>0.87142857100000004</v>
      </c>
      <c r="M1637" s="18">
        <f t="shared" si="50"/>
        <v>6.5090354967988345E-2</v>
      </c>
      <c r="N1637" s="18">
        <f t="shared" si="51"/>
        <v>2.6036141987195338E-2</v>
      </c>
    </row>
    <row r="1638" spans="1:14" ht="18" customHeight="1" x14ac:dyDescent="0.2">
      <c r="A1638" s="16" t="str">
        <f>'Fish Use'!A111</f>
        <v>UGR2</v>
      </c>
      <c r="B1638" s="16" t="str">
        <f>'Fish Use'!B111</f>
        <v>Upper Grande Ronde</v>
      </c>
      <c r="C1638" s="16" t="str">
        <f>'Fish Use'!D111</f>
        <v>Bull Trout</v>
      </c>
      <c r="D1638" s="16" t="str">
        <f>'Fish Use'!E111</f>
        <v>FMO</v>
      </c>
      <c r="E1638" s="16" t="str">
        <f>'Vulnerability Mapped'!C12</f>
        <v>Riparian Condition</v>
      </c>
      <c r="F1638" s="18">
        <f>'Fish Use'!F111</f>
        <v>0.19139999999999999</v>
      </c>
      <c r="G1638" s="18">
        <f>Population!D21</f>
        <v>0.4</v>
      </c>
      <c r="H1638" s="19">
        <f>'Limiting Factors'!C302</f>
        <v>2.4900000000000002</v>
      </c>
      <c r="I1638" s="18">
        <f>'Limiting Factors'!D302</f>
        <v>0.43525000000000003</v>
      </c>
      <c r="J1638" s="17">
        <f>'Vulnerability Mapped'!D12</f>
        <v>5</v>
      </c>
      <c r="K1638" s="17">
        <f>'Vulnerability Mapped'!E12</f>
        <v>5</v>
      </c>
      <c r="L1638" s="18">
        <f>'Vulnerability Mapped'!H12</f>
        <v>0.74285714300000005</v>
      </c>
      <c r="M1638" s="18">
        <f t="shared" si="50"/>
        <v>6.1885088583329556E-2</v>
      </c>
      <c r="N1638" s="18">
        <f t="shared" si="51"/>
        <v>2.4754035433331822E-2</v>
      </c>
    </row>
    <row r="1639" spans="1:14" ht="18" customHeight="1" x14ac:dyDescent="0.2">
      <c r="A1639" s="16" t="str">
        <f>'Fish Use'!A111</f>
        <v>UGR2</v>
      </c>
      <c r="B1639" s="16" t="str">
        <f>'Fish Use'!B111</f>
        <v>Upper Grande Ronde</v>
      </c>
      <c r="C1639" s="16" t="str">
        <f>'Fish Use'!D111</f>
        <v>Bull Trout</v>
      </c>
      <c r="D1639" s="16" t="str">
        <f>'Fish Use'!E111</f>
        <v>FMO</v>
      </c>
      <c r="E1639" s="16" t="str">
        <f>'Vulnerability Mapped'!C8</f>
        <v>Floodplain Condition</v>
      </c>
      <c r="F1639" s="18">
        <f>'Fish Use'!F111</f>
        <v>0.19139999999999999</v>
      </c>
      <c r="G1639" s="18">
        <f>Population!D21</f>
        <v>0.4</v>
      </c>
      <c r="H1639" s="19">
        <f>'Limiting Factors'!C303</f>
        <v>2.27</v>
      </c>
      <c r="I1639" s="18">
        <f>'Limiting Factors'!D303</f>
        <v>0.38574999999999998</v>
      </c>
      <c r="J1639" s="17">
        <f>'Vulnerability Mapped'!D8</f>
        <v>9</v>
      </c>
      <c r="K1639" s="17">
        <f>'Vulnerability Mapped'!E8</f>
        <v>9</v>
      </c>
      <c r="L1639" s="18">
        <f>'Vulnerability Mapped'!H8</f>
        <v>0.485714286</v>
      </c>
      <c r="M1639" s="18">
        <f t="shared" si="50"/>
        <v>3.5861524306809299E-2</v>
      </c>
      <c r="N1639" s="18">
        <f t="shared" si="51"/>
        <v>1.4344609722723721E-2</v>
      </c>
    </row>
    <row r="1640" spans="1:14" ht="18" customHeight="1" x14ac:dyDescent="0.2">
      <c r="A1640" s="16" t="str">
        <f>'Fish Use'!A111</f>
        <v>UGR2</v>
      </c>
      <c r="B1640" s="16" t="str">
        <f>'Fish Use'!B111</f>
        <v>Upper Grande Ronde</v>
      </c>
      <c r="C1640" s="16" t="str">
        <f>'Fish Use'!D111</f>
        <v>Bull Trout</v>
      </c>
      <c r="D1640" s="16" t="str">
        <f>'Fish Use'!E111</f>
        <v>FMO</v>
      </c>
      <c r="E1640" s="16" t="str">
        <f>'Vulnerability Mapped'!C13</f>
        <v>Side Channel and Wetland Habitat</v>
      </c>
      <c r="F1640" s="18">
        <f>'Fish Use'!F111</f>
        <v>0.19139999999999999</v>
      </c>
      <c r="G1640" s="18">
        <f>Population!D21</f>
        <v>0.4</v>
      </c>
      <c r="H1640" s="19">
        <f>'Limiting Factors'!C304</f>
        <v>2.64</v>
      </c>
      <c r="I1640" s="18">
        <f>'Limiting Factors'!D304</f>
        <v>0.46899999999999997</v>
      </c>
      <c r="J1640" s="17">
        <f>'Vulnerability Mapped'!D13</f>
        <v>8</v>
      </c>
      <c r="K1640" s="17">
        <f>'Vulnerability Mapped'!E13</f>
        <v>8</v>
      </c>
      <c r="L1640" s="18">
        <f>'Vulnerability Mapped'!H13</f>
        <v>0.55000000000000004</v>
      </c>
      <c r="M1640" s="18">
        <f t="shared" si="50"/>
        <v>4.937163E-2</v>
      </c>
      <c r="N1640" s="18">
        <f t="shared" si="51"/>
        <v>1.9748652000000002E-2</v>
      </c>
    </row>
    <row r="1641" spans="1:14" ht="18" customHeight="1" x14ac:dyDescent="0.2">
      <c r="A1641" s="16" t="str">
        <f>'Fish Use'!A111</f>
        <v>UGR2</v>
      </c>
      <c r="B1641" s="16" t="str">
        <f>'Fish Use'!B111</f>
        <v>Upper Grande Ronde</v>
      </c>
      <c r="C1641" s="16" t="str">
        <f>'Fish Use'!D111</f>
        <v>Bull Trout</v>
      </c>
      <c r="D1641" s="16" t="str">
        <f>'Fish Use'!E111</f>
        <v>FMO</v>
      </c>
      <c r="E1641" s="16" t="str">
        <f>'Vulnerability Mapped'!C5</f>
        <v>Channel and Habitat Structure</v>
      </c>
      <c r="F1641" s="18">
        <f>'Fish Use'!F111</f>
        <v>0.19139999999999999</v>
      </c>
      <c r="G1641" s="18">
        <f>Population!D21</f>
        <v>0.4</v>
      </c>
      <c r="H1641" s="19">
        <f>'Limiting Factors'!C305</f>
        <v>3.1</v>
      </c>
      <c r="I1641" s="18">
        <f>'Limiting Factors'!D305</f>
        <v>0.57250000000000001</v>
      </c>
      <c r="J1641" s="17">
        <f>'Vulnerability Mapped'!D5</f>
        <v>4</v>
      </c>
      <c r="K1641" s="17">
        <f>'Vulnerability Mapped'!E5</f>
        <v>4</v>
      </c>
      <c r="L1641" s="18">
        <f>'Vulnerability Mapped'!H5</f>
        <v>0.80714285699999999</v>
      </c>
      <c r="M1641" s="18">
        <f t="shared" si="50"/>
        <v>8.8443889270060499E-2</v>
      </c>
      <c r="N1641" s="18">
        <f t="shared" si="51"/>
        <v>3.53775557080242E-2</v>
      </c>
    </row>
    <row r="1642" spans="1:14" ht="18" customHeight="1" x14ac:dyDescent="0.2">
      <c r="A1642" s="16" t="str">
        <f>'Fish Use'!A111</f>
        <v>UGR2</v>
      </c>
      <c r="B1642" s="16" t="str">
        <f>'Fish Use'!B111</f>
        <v>Upper Grande Ronde</v>
      </c>
      <c r="C1642" s="16" t="str">
        <f>'Fish Use'!D111</f>
        <v>Bull Trout</v>
      </c>
      <c r="D1642" s="16" t="str">
        <f>'Fish Use'!E111</f>
        <v>FMO</v>
      </c>
      <c r="E1642" s="16" t="str">
        <f>'Vulnerability Mapped'!C7</f>
        <v>Decreased Water Quantity</v>
      </c>
      <c r="F1642" s="18">
        <f>'Fish Use'!F111</f>
        <v>0.19139999999999999</v>
      </c>
      <c r="G1642" s="18">
        <f>Population!D21</f>
        <v>0.4</v>
      </c>
      <c r="H1642" s="19">
        <f>'Limiting Factors'!C312</f>
        <v>2.29</v>
      </c>
      <c r="I1642" s="18">
        <f>'Limiting Factors'!D312</f>
        <v>0.39024999999999999</v>
      </c>
      <c r="J1642" s="17">
        <f>'Vulnerability Mapped'!D7</f>
        <v>2</v>
      </c>
      <c r="K1642" s="17">
        <f>'Vulnerability Mapped'!E7</f>
        <v>2</v>
      </c>
      <c r="L1642" s="18">
        <f>'Vulnerability Mapped'!H7</f>
        <v>0.93571428599999995</v>
      </c>
      <c r="M1642" s="18">
        <f t="shared" si="50"/>
        <v>6.9892102521341093E-2</v>
      </c>
      <c r="N1642" s="18">
        <f t="shared" si="51"/>
        <v>2.7956841008536439E-2</v>
      </c>
    </row>
    <row r="1643" spans="1:14" ht="18" customHeight="1" x14ac:dyDescent="0.2">
      <c r="A1643" s="16" t="str">
        <f>'Fish Use'!A111</f>
        <v>UGR2</v>
      </c>
      <c r="B1643" s="16" t="str">
        <f>'Fish Use'!B111</f>
        <v>Upper Grande Ronde</v>
      </c>
      <c r="C1643" s="16" t="str">
        <f>'Fish Use'!D111</f>
        <v>Bull Trout</v>
      </c>
      <c r="D1643" s="16" t="str">
        <f>'Fish Use'!E111</f>
        <v>FMO</v>
      </c>
      <c r="E1643" s="16" t="str">
        <f>'Vulnerability Mapped'!C2</f>
        <v>Altered Flow Timing</v>
      </c>
      <c r="F1643" s="18">
        <f>'Fish Use'!F111</f>
        <v>0.19139999999999999</v>
      </c>
      <c r="G1643" s="18">
        <f>Population!D21</f>
        <v>0.4</v>
      </c>
      <c r="H1643" s="19">
        <f>'Limiting Factors'!C313</f>
        <v>3.42</v>
      </c>
      <c r="I1643" s="18">
        <f>'Limiting Factors'!D313</f>
        <v>0.64449999999999996</v>
      </c>
      <c r="J1643" s="17">
        <f>'Vulnerability Mapped'!D2</f>
        <v>11</v>
      </c>
      <c r="K1643" s="17">
        <f>'Vulnerability Mapped'!E2</f>
        <v>11</v>
      </c>
      <c r="L1643" s="18">
        <f>'Vulnerability Mapped'!H2</f>
        <v>0.35714285699999998</v>
      </c>
      <c r="M1643" s="18">
        <f t="shared" si="50"/>
        <v>4.4056178553806093E-2</v>
      </c>
      <c r="N1643" s="18">
        <f t="shared" si="51"/>
        <v>1.7622471421522439E-2</v>
      </c>
    </row>
    <row r="1644" spans="1:14" ht="18" customHeight="1" x14ac:dyDescent="0.2">
      <c r="A1644" s="16" t="str">
        <f>'Fish Use'!A111</f>
        <v>UGR2</v>
      </c>
      <c r="B1644" s="16" t="str">
        <f>'Fish Use'!B111</f>
        <v>Upper Grande Ronde</v>
      </c>
      <c r="C1644" s="16" t="str">
        <f>'Fish Use'!D111</f>
        <v>Bull Trout</v>
      </c>
      <c r="D1644" s="16" t="str">
        <f>'Fish Use'!E111</f>
        <v>FMO</v>
      </c>
      <c r="E1644" s="16" t="str">
        <f>'Vulnerability Mapped'!C6</f>
        <v>Decreased Sediment Quantity</v>
      </c>
      <c r="F1644" s="18">
        <f>'Fish Use'!F111</f>
        <v>0.19139999999999999</v>
      </c>
      <c r="G1644" s="18">
        <f>Population!D21</f>
        <v>0.4</v>
      </c>
      <c r="H1644" s="19">
        <f>'Limiting Factors'!C306</f>
        <v>1.64</v>
      </c>
      <c r="I1644" s="18">
        <f>'Limiting Factors'!D306</f>
        <v>0.24399999999999999</v>
      </c>
      <c r="J1644" s="17">
        <f>'Vulnerability Mapped'!D6</f>
        <v>13</v>
      </c>
      <c r="K1644" s="17">
        <f>'Vulnerability Mapped'!E6</f>
        <v>13</v>
      </c>
      <c r="L1644" s="18">
        <f>'Vulnerability Mapped'!H6</f>
        <v>0.22857142899999999</v>
      </c>
      <c r="M1644" s="18">
        <f t="shared" si="50"/>
        <v>1.0674651448586399E-2</v>
      </c>
      <c r="N1644" s="18">
        <f t="shared" si="51"/>
        <v>4.2698605794345597E-3</v>
      </c>
    </row>
    <row r="1645" spans="1:14" ht="18" customHeight="1" x14ac:dyDescent="0.2">
      <c r="A1645" s="16" t="str">
        <f>'Fish Use'!A111</f>
        <v>UGR2</v>
      </c>
      <c r="B1645" s="16" t="str">
        <f>'Fish Use'!B111</f>
        <v>Upper Grande Ronde</v>
      </c>
      <c r="C1645" s="16" t="str">
        <f>'Fish Use'!D111</f>
        <v>Bull Trout</v>
      </c>
      <c r="D1645" s="16" t="str">
        <f>'Fish Use'!E111</f>
        <v>FMO</v>
      </c>
      <c r="E1645" s="16" t="str">
        <f>'Vulnerability Mapped'!C9</f>
        <v>Increased Sediment Quantity</v>
      </c>
      <c r="F1645" s="18">
        <f>'Fish Use'!F111</f>
        <v>0.19139999999999999</v>
      </c>
      <c r="G1645" s="18">
        <f>Population!D21</f>
        <v>0.4</v>
      </c>
      <c r="H1645" s="19">
        <f>'Limiting Factors'!C307</f>
        <v>1.89</v>
      </c>
      <c r="I1645" s="18">
        <f>'Limiting Factors'!D307</f>
        <v>0.30025000000000002</v>
      </c>
      <c r="J1645" s="17">
        <f>'Vulnerability Mapped'!D9</f>
        <v>14</v>
      </c>
      <c r="K1645" s="17">
        <f>'Vulnerability Mapped'!E9</f>
        <v>14</v>
      </c>
      <c r="L1645" s="18">
        <f>'Vulnerability Mapped'!H9</f>
        <v>0.164285714</v>
      </c>
      <c r="M1645" s="18">
        <f t="shared" si="50"/>
        <v>9.4411467692948996E-3</v>
      </c>
      <c r="N1645" s="18">
        <f t="shared" si="51"/>
        <v>3.7764587077179601E-3</v>
      </c>
    </row>
    <row r="1646" spans="1:14" ht="18" customHeight="1" x14ac:dyDescent="0.2">
      <c r="A1646" s="16" t="str">
        <f>'Fish Use'!A111</f>
        <v>UGR2</v>
      </c>
      <c r="B1646" s="16" t="str">
        <f>'Fish Use'!B111</f>
        <v>Upper Grande Ronde</v>
      </c>
      <c r="C1646" s="16" t="str">
        <f>'Fish Use'!D111</f>
        <v>Bull Trout</v>
      </c>
      <c r="D1646" s="16" t="str">
        <f>'Fish Use'!E111</f>
        <v>FMO</v>
      </c>
      <c r="E1646" s="16" t="str">
        <f>'Vulnerability Mapped'!C14</f>
        <v>Summer Water Temperature</v>
      </c>
      <c r="F1646" s="18">
        <f>'Fish Use'!F111</f>
        <v>0.19139999999999999</v>
      </c>
      <c r="G1646" s="18">
        <f>Population!D21</f>
        <v>0.4</v>
      </c>
      <c r="H1646" s="19">
        <f>'Limiting Factors'!C314</f>
        <v>2</v>
      </c>
      <c r="I1646" s="18">
        <f>'Limiting Factors'!D314</f>
        <v>0.32500000000000001</v>
      </c>
      <c r="J1646" s="17">
        <f>'Vulnerability Mapped'!D14</f>
        <v>1</v>
      </c>
      <c r="K1646" s="17">
        <f>'Vulnerability Mapped'!E14</f>
        <v>1</v>
      </c>
      <c r="L1646" s="18">
        <f>'Vulnerability Mapped'!H14</f>
        <v>1</v>
      </c>
      <c r="M1646" s="18">
        <f t="shared" si="50"/>
        <v>6.2204999999999996E-2</v>
      </c>
      <c r="N1646" s="18">
        <f t="shared" si="51"/>
        <v>2.4882000000000001E-2</v>
      </c>
    </row>
    <row r="1647" spans="1:14" ht="18" customHeight="1" x14ac:dyDescent="0.2">
      <c r="A1647" s="16" t="str">
        <f>'Fish Use'!A111</f>
        <v>UGR2</v>
      </c>
      <c r="B1647" s="16" t="str">
        <f>'Fish Use'!B111</f>
        <v>Upper Grande Ronde</v>
      </c>
      <c r="C1647" s="16" t="str">
        <f>'Fish Use'!D111</f>
        <v>Bull Trout</v>
      </c>
      <c r="D1647" s="16" t="str">
        <f>'Fish Use'!E111</f>
        <v>FMO</v>
      </c>
      <c r="E1647" s="16" t="str">
        <f>'Vulnerability Mapped'!C16</f>
        <v>Winter Water Temperature</v>
      </c>
      <c r="F1647" s="18">
        <f>'Fish Use'!F111</f>
        <v>0.19139999999999999</v>
      </c>
      <c r="G1647" s="18">
        <f>Population!D21</f>
        <v>0.4</v>
      </c>
      <c r="H1647" s="19">
        <f>'Limiting Factors'!C315</f>
        <v>2.29</v>
      </c>
      <c r="I1647" s="18">
        <f>'Limiting Factors'!D315</f>
        <v>0.39024999999999999</v>
      </c>
      <c r="J1647" s="17">
        <f>'Vulnerability Mapped'!D16</f>
        <v>15</v>
      </c>
      <c r="K1647" s="17">
        <f>'Vulnerability Mapped'!E16</f>
        <v>15</v>
      </c>
      <c r="L1647" s="18">
        <f>'Vulnerability Mapped'!H16</f>
        <v>0.1</v>
      </c>
      <c r="M1647" s="18">
        <f t="shared" si="50"/>
        <v>7.4693849999999994E-3</v>
      </c>
      <c r="N1647" s="18">
        <f t="shared" si="51"/>
        <v>2.987754E-3</v>
      </c>
    </row>
    <row r="1648" spans="1:14" ht="18" customHeight="1" x14ac:dyDescent="0.2">
      <c r="A1648" s="16" t="str">
        <f>'Fish Use'!A111</f>
        <v>UGR2</v>
      </c>
      <c r="B1648" s="16" t="str">
        <f>'Fish Use'!B111</f>
        <v>Upper Grande Ronde</v>
      </c>
      <c r="C1648" s="16" t="str">
        <f>'Fish Use'!D111</f>
        <v>Bull Trout</v>
      </c>
      <c r="D1648" s="16" t="str">
        <f>'Fish Use'!E111</f>
        <v>FMO</v>
      </c>
      <c r="E1648" s="16" t="str">
        <f>'Vulnerability Mapped'!C15</f>
        <v>Water Quality</v>
      </c>
      <c r="F1648" s="18">
        <f>'Fish Use'!F111</f>
        <v>0.19139999999999999</v>
      </c>
      <c r="G1648" s="18">
        <f>Population!D21</f>
        <v>0.4</v>
      </c>
      <c r="H1648" s="19">
        <f>'Limiting Factors'!C316</f>
        <v>2.62</v>
      </c>
      <c r="I1648" s="18">
        <f>'Limiting Factors'!D316</f>
        <v>0.46450000000000002</v>
      </c>
      <c r="J1648" s="17">
        <f>'Vulnerability Mapped'!D15</f>
        <v>6</v>
      </c>
      <c r="K1648" s="17">
        <f>'Vulnerability Mapped'!E15</f>
        <v>6</v>
      </c>
      <c r="L1648" s="18">
        <f>'Vulnerability Mapped'!H15</f>
        <v>0.678571429</v>
      </c>
      <c r="M1648" s="18">
        <f t="shared" si="50"/>
        <v>6.0328596466673698E-2</v>
      </c>
      <c r="N1648" s="18">
        <f t="shared" si="51"/>
        <v>2.4131438586669482E-2</v>
      </c>
    </row>
    <row r="1649" spans="1:14" ht="18" customHeight="1" x14ac:dyDescent="0.2">
      <c r="A1649" s="16" t="str">
        <f>'Fish Use'!A111</f>
        <v>UGR2</v>
      </c>
      <c r="B1649" s="16" t="str">
        <f>'Fish Use'!B111</f>
        <v>Upper Grande Ronde</v>
      </c>
      <c r="C1649" s="16" t="str">
        <f>'Fish Use'!D111</f>
        <v>Bull Trout</v>
      </c>
      <c r="D1649" s="16" t="str">
        <f>'Fish Use'!E111</f>
        <v>FMO</v>
      </c>
      <c r="E1649" s="16" t="str">
        <f>'Vulnerability Mapped'!C11</f>
        <v>Predation</v>
      </c>
      <c r="F1649" s="18">
        <f>'Fish Use'!F111</f>
        <v>0.19139999999999999</v>
      </c>
      <c r="G1649" s="18">
        <f>Population!D21</f>
        <v>0.4</v>
      </c>
      <c r="H1649" s="19">
        <f>'Limiting Factors'!C309</f>
        <v>1.59</v>
      </c>
      <c r="I1649" s="18">
        <f>'Limiting Factors'!D309</f>
        <v>0.23275000000000001</v>
      </c>
      <c r="J1649" s="17">
        <f>'Vulnerability Mapped'!D11</f>
        <v>7</v>
      </c>
      <c r="K1649" s="17">
        <f>'Vulnerability Mapped'!E11</f>
        <v>7</v>
      </c>
      <c r="L1649" s="18">
        <f>'Vulnerability Mapped'!H11</f>
        <v>0.61428571399999998</v>
      </c>
      <c r="M1649" s="18">
        <f t="shared" si="50"/>
        <v>2.7365414987271901E-2</v>
      </c>
      <c r="N1649" s="18">
        <f t="shared" si="51"/>
        <v>1.094616599490876E-2</v>
      </c>
    </row>
    <row r="1650" spans="1:14" ht="18" customHeight="1" x14ac:dyDescent="0.2">
      <c r="A1650" s="16" t="str">
        <f>'Fish Use'!A111</f>
        <v>UGR2</v>
      </c>
      <c r="B1650" s="16" t="str">
        <f>'Fish Use'!B111</f>
        <v>Upper Grande Ronde</v>
      </c>
      <c r="C1650" s="16" t="str">
        <f>'Fish Use'!D111</f>
        <v>Bull Trout</v>
      </c>
      <c r="D1650" s="16" t="str">
        <f>'Fish Use'!E111</f>
        <v>FMO</v>
      </c>
      <c r="E1650" s="16" t="str">
        <f>'Vulnerability Mapped'!C3</f>
        <v>Altered Primary Productivity</v>
      </c>
      <c r="F1650" s="18">
        <f>'Fish Use'!F111</f>
        <v>0.19139999999999999</v>
      </c>
      <c r="G1650" s="18">
        <f>Population!D21</f>
        <v>0.4</v>
      </c>
      <c r="H1650" s="19">
        <f>'Limiting Factors'!C310</f>
        <v>1.59</v>
      </c>
      <c r="I1650" s="18">
        <f>'Limiting Factors'!D310</f>
        <v>0.23275000000000001</v>
      </c>
      <c r="J1650" s="17">
        <f>'Vulnerability Mapped'!D3</f>
        <v>12</v>
      </c>
      <c r="K1650" s="17">
        <f>'Vulnerability Mapped'!E3</f>
        <v>12</v>
      </c>
      <c r="L1650" s="18">
        <f>'Vulnerability Mapped'!H3</f>
        <v>0.29285714299999999</v>
      </c>
      <c r="M1650" s="18">
        <f t="shared" si="50"/>
        <v>1.3046302506364049E-2</v>
      </c>
      <c r="N1650" s="18">
        <f t="shared" si="51"/>
        <v>5.2185210025456202E-3</v>
      </c>
    </row>
    <row r="1651" spans="1:14" ht="18" customHeight="1" x14ac:dyDescent="0.2">
      <c r="A1651" s="16" t="str">
        <f>'Fish Use'!A111</f>
        <v>UGR2</v>
      </c>
      <c r="B1651" s="16" t="str">
        <f>'Fish Use'!B111</f>
        <v>Upper Grande Ronde</v>
      </c>
      <c r="C1651" s="16" t="str">
        <f>'Fish Use'!D111</f>
        <v>Bull Trout</v>
      </c>
      <c r="D1651" s="16" t="str">
        <f>'Fish Use'!E111</f>
        <v>FMO</v>
      </c>
      <c r="E1651" s="16" t="str">
        <f>'Vulnerability Mapped'!C10</f>
        <v>Non-Native Species Interactions and Competition</v>
      </c>
      <c r="F1651" s="18">
        <f>'Fish Use'!F111</f>
        <v>0.19139999999999999</v>
      </c>
      <c r="G1651" s="18">
        <f>Population!D21</f>
        <v>0.4</v>
      </c>
      <c r="H1651" s="19">
        <f>'Limiting Factors'!C311</f>
        <v>1.59</v>
      </c>
      <c r="I1651" s="18">
        <f>'Limiting Factors'!D311</f>
        <v>0.23275000000000001</v>
      </c>
      <c r="J1651" s="17">
        <f>'Vulnerability Mapped'!D10</f>
        <v>10</v>
      </c>
      <c r="K1651" s="17">
        <f>'Vulnerability Mapped'!E10</f>
        <v>10</v>
      </c>
      <c r="L1651" s="18">
        <f>'Vulnerability Mapped'!H10</f>
        <v>0.42142857099999997</v>
      </c>
      <c r="M1651" s="18">
        <f t="shared" si="50"/>
        <v>1.8773947480907847E-2</v>
      </c>
      <c r="N1651" s="18">
        <f t="shared" si="51"/>
        <v>7.509578992363139E-3</v>
      </c>
    </row>
    <row r="1652" spans="1:14" ht="18" customHeight="1" x14ac:dyDescent="0.2">
      <c r="A1652" s="16" t="str">
        <f>'Fish Use'!A112</f>
        <v>UGR3</v>
      </c>
      <c r="B1652" s="16" t="str">
        <f>'Fish Use'!B112</f>
        <v>Upper Grande Ronde</v>
      </c>
      <c r="C1652" s="16" t="str">
        <f>'Fish Use'!D112</f>
        <v>Chinook</v>
      </c>
      <c r="D1652" s="16" t="str">
        <f>'Fish Use'!E112</f>
        <v>Spawning</v>
      </c>
      <c r="E1652" s="16" t="str">
        <f>'Vulnerability Mapped'!C49</f>
        <v>Anthropogenic Barriers</v>
      </c>
      <c r="F1652" s="18">
        <f>'Fish Use'!F112</f>
        <v>0.65139999999999998</v>
      </c>
      <c r="G1652" s="18">
        <f>Population!D10</f>
        <v>0.08</v>
      </c>
      <c r="H1652" s="19">
        <f>'Limiting Factors'!C338</f>
        <v>1.59</v>
      </c>
      <c r="I1652" s="18">
        <f>'Limiting Factors'!D338</f>
        <v>0.23275000000000001</v>
      </c>
      <c r="J1652" s="17">
        <f>'Vulnerability Mapped'!D49</f>
        <v>15</v>
      </c>
      <c r="K1652" s="17">
        <f>'Vulnerability Mapped'!E49</f>
        <v>15</v>
      </c>
      <c r="L1652" s="18">
        <f>'Vulnerability Mapped'!H49</f>
        <v>0.1</v>
      </c>
      <c r="M1652" s="18">
        <f t="shared" si="50"/>
        <v>1.5161335000000001E-2</v>
      </c>
      <c r="N1652" s="18">
        <f t="shared" si="51"/>
        <v>1.2129068000000002E-3</v>
      </c>
    </row>
    <row r="1653" spans="1:14" ht="18" customHeight="1" x14ac:dyDescent="0.2">
      <c r="A1653" s="16" t="str">
        <f>'Fish Use'!A112</f>
        <v>UGR3</v>
      </c>
      <c r="B1653" s="16" t="str">
        <f>'Fish Use'!B112</f>
        <v>Upper Grande Ronde</v>
      </c>
      <c r="C1653" s="16" t="str">
        <f>'Fish Use'!D112</f>
        <v>Chinook</v>
      </c>
      <c r="D1653" s="16" t="str">
        <f>'Fish Use'!E112</f>
        <v>Spawning</v>
      </c>
      <c r="E1653" s="16" t="str">
        <f>'Vulnerability Mapped'!C57</f>
        <v>Riparian Condition</v>
      </c>
      <c r="F1653" s="18">
        <f>'Fish Use'!F112</f>
        <v>0.65139999999999998</v>
      </c>
      <c r="G1653" s="18">
        <f>Population!D10</f>
        <v>0.08</v>
      </c>
      <c r="H1653" s="19">
        <f>'Limiting Factors'!C332</f>
        <v>2.46</v>
      </c>
      <c r="I1653" s="18">
        <f>'Limiting Factors'!D332</f>
        <v>0.42849999999999999</v>
      </c>
      <c r="J1653" s="17">
        <f>'Vulnerability Mapped'!D57</f>
        <v>13</v>
      </c>
      <c r="K1653" s="17">
        <f>'Vulnerability Mapped'!E57</f>
        <v>13</v>
      </c>
      <c r="L1653" s="18">
        <f>'Vulnerability Mapped'!H57</f>
        <v>0.22857142899999999</v>
      </c>
      <c r="M1653" s="18">
        <f t="shared" si="50"/>
        <v>6.3799977262482099E-2</v>
      </c>
      <c r="N1653" s="18">
        <f t="shared" si="51"/>
        <v>5.1039981809985679E-3</v>
      </c>
    </row>
    <row r="1654" spans="1:14" ht="18" customHeight="1" x14ac:dyDescent="0.2">
      <c r="A1654" s="16" t="str">
        <f>'Fish Use'!A112</f>
        <v>UGR3</v>
      </c>
      <c r="B1654" s="16" t="str">
        <f>'Fish Use'!B112</f>
        <v>Upper Grande Ronde</v>
      </c>
      <c r="C1654" s="16" t="str">
        <f>'Fish Use'!D112</f>
        <v>Chinook</v>
      </c>
      <c r="D1654" s="16" t="str">
        <f>'Fish Use'!E112</f>
        <v>Spawning</v>
      </c>
      <c r="E1654" s="16" t="str">
        <f>'Vulnerability Mapped'!C53</f>
        <v>Floodplain Condition</v>
      </c>
      <c r="F1654" s="18">
        <f>'Fish Use'!F112</f>
        <v>0.65139999999999998</v>
      </c>
      <c r="G1654" s="18">
        <f>Population!D10</f>
        <v>0.08</v>
      </c>
      <c r="H1654" s="19">
        <f>'Limiting Factors'!C333</f>
        <v>2.72</v>
      </c>
      <c r="I1654" s="18">
        <f>'Limiting Factors'!D333</f>
        <v>0.48699999999999999</v>
      </c>
      <c r="J1654" s="17">
        <f>'Vulnerability Mapped'!D53</f>
        <v>6</v>
      </c>
      <c r="K1654" s="17">
        <f>'Vulnerability Mapped'!E53</f>
        <v>6</v>
      </c>
      <c r="L1654" s="18">
        <f>'Vulnerability Mapped'!H53</f>
        <v>0.678571429</v>
      </c>
      <c r="M1654" s="18">
        <f t="shared" si="50"/>
        <v>0.21526443585024221</v>
      </c>
      <c r="N1654" s="18">
        <f t="shared" si="51"/>
        <v>1.7221154868019378E-2</v>
      </c>
    </row>
    <row r="1655" spans="1:14" ht="18" customHeight="1" x14ac:dyDescent="0.2">
      <c r="A1655" s="16" t="str">
        <f>'Fish Use'!A112</f>
        <v>UGR3</v>
      </c>
      <c r="B1655" s="16" t="str">
        <f>'Fish Use'!B112</f>
        <v>Upper Grande Ronde</v>
      </c>
      <c r="C1655" s="16" t="str">
        <f>'Fish Use'!D112</f>
        <v>Chinook</v>
      </c>
      <c r="D1655" s="16" t="str">
        <f>'Fish Use'!E112</f>
        <v>Spawning</v>
      </c>
      <c r="E1655" s="16" t="str">
        <f>'Vulnerability Mapped'!C58</f>
        <v>Side Channel and Wetland Habitat</v>
      </c>
      <c r="F1655" s="18">
        <f>'Fish Use'!F112</f>
        <v>0.65139999999999998</v>
      </c>
      <c r="G1655" s="18">
        <f>Population!D10</f>
        <v>0.08</v>
      </c>
      <c r="H1655" s="19">
        <f>'Limiting Factors'!C334</f>
        <v>2.46</v>
      </c>
      <c r="I1655" s="18">
        <f>'Limiting Factors'!D334</f>
        <v>0.42849999999999999</v>
      </c>
      <c r="J1655" s="17">
        <f>'Vulnerability Mapped'!D58</f>
        <v>7</v>
      </c>
      <c r="K1655" s="17">
        <f>'Vulnerability Mapped'!E58</f>
        <v>7</v>
      </c>
      <c r="L1655" s="18">
        <f>'Vulnerability Mapped'!H58</f>
        <v>0.61428571399999998</v>
      </c>
      <c r="M1655" s="18">
        <f t="shared" si="50"/>
        <v>0.17146243849167861</v>
      </c>
      <c r="N1655" s="18">
        <f t="shared" si="51"/>
        <v>1.3716995079334288E-2</v>
      </c>
    </row>
    <row r="1656" spans="1:14" ht="18" customHeight="1" x14ac:dyDescent="0.2">
      <c r="A1656" s="16" t="str">
        <f>'Fish Use'!A112</f>
        <v>UGR3</v>
      </c>
      <c r="B1656" s="16" t="str">
        <f>'Fish Use'!B112</f>
        <v>Upper Grande Ronde</v>
      </c>
      <c r="C1656" s="16" t="str">
        <f>'Fish Use'!D112</f>
        <v>Chinook</v>
      </c>
      <c r="D1656" s="16" t="str">
        <f>'Fish Use'!E112</f>
        <v>Spawning</v>
      </c>
      <c r="E1656" s="16" t="str">
        <f>'Vulnerability Mapped'!C50</f>
        <v>Channel and Habitat Structure</v>
      </c>
      <c r="F1656" s="18">
        <f>'Fish Use'!F112</f>
        <v>0.65139999999999998</v>
      </c>
      <c r="G1656" s="18">
        <f>Population!D10</f>
        <v>0.08</v>
      </c>
      <c r="H1656" s="19">
        <f>'Limiting Factors'!C335</f>
        <v>2.83</v>
      </c>
      <c r="I1656" s="18">
        <f>'Limiting Factors'!D335</f>
        <v>0.51175000000000004</v>
      </c>
      <c r="J1656" s="17">
        <f>'Vulnerability Mapped'!D50</f>
        <v>5</v>
      </c>
      <c r="K1656" s="17">
        <f>'Vulnerability Mapped'!E50</f>
        <v>5</v>
      </c>
      <c r="L1656" s="18">
        <f>'Vulnerability Mapped'!H50</f>
        <v>0.74285714300000005</v>
      </c>
      <c r="M1656" s="18">
        <f t="shared" si="50"/>
        <v>0.24763436290476487</v>
      </c>
      <c r="N1656" s="18">
        <f t="shared" si="51"/>
        <v>1.9810749032381191E-2</v>
      </c>
    </row>
    <row r="1657" spans="1:14" ht="18" customHeight="1" x14ac:dyDescent="0.2">
      <c r="A1657" s="16" t="str">
        <f>'Fish Use'!A112</f>
        <v>UGR3</v>
      </c>
      <c r="B1657" s="16" t="str">
        <f>'Fish Use'!B112</f>
        <v>Upper Grande Ronde</v>
      </c>
      <c r="C1657" s="16" t="str">
        <f>'Fish Use'!D112</f>
        <v>Chinook</v>
      </c>
      <c r="D1657" s="16" t="str">
        <f>'Fish Use'!E112</f>
        <v>Spawning</v>
      </c>
      <c r="E1657" s="16" t="str">
        <f>'Vulnerability Mapped'!C52</f>
        <v>Decreased Water Quantity</v>
      </c>
      <c r="F1657" s="18">
        <f>'Fish Use'!F112</f>
        <v>0.65139999999999998</v>
      </c>
      <c r="G1657" s="18">
        <f>Population!D10</f>
        <v>0.08</v>
      </c>
      <c r="H1657" s="19">
        <f>'Limiting Factors'!C342</f>
        <v>4.6399999999999997</v>
      </c>
      <c r="I1657" s="18">
        <f>'Limiting Factors'!D342</f>
        <v>0.91900000000000004</v>
      </c>
      <c r="J1657" s="17">
        <f>'Vulnerability Mapped'!D52</f>
        <v>2</v>
      </c>
      <c r="K1657" s="17">
        <f>'Vulnerability Mapped'!E52</f>
        <v>2</v>
      </c>
      <c r="L1657" s="18">
        <f>'Vulnerability Mapped'!H52</f>
        <v>0.93571428599999995</v>
      </c>
      <c r="M1657" s="18">
        <f t="shared" si="50"/>
        <v>0.56015281874246758</v>
      </c>
      <c r="N1657" s="18">
        <f t="shared" si="51"/>
        <v>4.481222549939741E-2</v>
      </c>
    </row>
    <row r="1658" spans="1:14" ht="18" customHeight="1" x14ac:dyDescent="0.2">
      <c r="A1658" s="16" t="str">
        <f>'Fish Use'!A112</f>
        <v>UGR3</v>
      </c>
      <c r="B1658" s="16" t="str">
        <f>'Fish Use'!B112</f>
        <v>Upper Grande Ronde</v>
      </c>
      <c r="C1658" s="16" t="str">
        <f>'Fish Use'!D112</f>
        <v>Chinook</v>
      </c>
      <c r="D1658" s="16" t="str">
        <f>'Fish Use'!E112</f>
        <v>Spawning</v>
      </c>
      <c r="E1658" s="16" t="str">
        <f>'Vulnerability Mapped'!C47</f>
        <v>Altered Flow Timing</v>
      </c>
      <c r="F1658" s="18">
        <f>'Fish Use'!F112</f>
        <v>0.65139999999999998</v>
      </c>
      <c r="G1658" s="18">
        <f>Population!D10</f>
        <v>0.08</v>
      </c>
      <c r="H1658" s="19">
        <f>'Limiting Factors'!C343</f>
        <v>4.6399999999999997</v>
      </c>
      <c r="I1658" s="18">
        <f>'Limiting Factors'!D343</f>
        <v>0.91900000000000004</v>
      </c>
      <c r="J1658" s="17">
        <f>'Vulnerability Mapped'!D47</f>
        <v>10</v>
      </c>
      <c r="K1658" s="17">
        <f>'Vulnerability Mapped'!E47</f>
        <v>10</v>
      </c>
      <c r="L1658" s="18">
        <f>'Vulnerability Mapped'!H47</f>
        <v>0.42142857099999997</v>
      </c>
      <c r="M1658" s="18">
        <f t="shared" si="50"/>
        <v>0.25228256688629858</v>
      </c>
      <c r="N1658" s="18">
        <f t="shared" si="51"/>
        <v>2.0182605350903885E-2</v>
      </c>
    </row>
    <row r="1659" spans="1:14" ht="18" customHeight="1" x14ac:dyDescent="0.2">
      <c r="A1659" s="16" t="str">
        <f>'Fish Use'!A112</f>
        <v>UGR3</v>
      </c>
      <c r="B1659" s="16" t="str">
        <f>'Fish Use'!B112</f>
        <v>Upper Grande Ronde</v>
      </c>
      <c r="C1659" s="16" t="str">
        <f>'Fish Use'!D112</f>
        <v>Chinook</v>
      </c>
      <c r="D1659" s="16" t="str">
        <f>'Fish Use'!E112</f>
        <v>Spawning</v>
      </c>
      <c r="E1659" s="16" t="str">
        <f>'Vulnerability Mapped'!C51</f>
        <v>Decreased Sediment Quantity</v>
      </c>
      <c r="F1659" s="18">
        <f>'Fish Use'!F112</f>
        <v>0.65139999999999998</v>
      </c>
      <c r="G1659" s="18">
        <f>Population!D10</f>
        <v>0.08</v>
      </c>
      <c r="H1659" s="19">
        <f>'Limiting Factors'!C336</f>
        <v>1.97</v>
      </c>
      <c r="I1659" s="18">
        <f>'Limiting Factors'!D336</f>
        <v>0.31824999999999998</v>
      </c>
      <c r="J1659" s="17">
        <f>'Vulnerability Mapped'!D51</f>
        <v>3</v>
      </c>
      <c r="K1659" s="17">
        <f>'Vulnerability Mapped'!E51</f>
        <v>3</v>
      </c>
      <c r="L1659" s="18">
        <f>'Vulnerability Mapped'!H51</f>
        <v>0.87142857100000004</v>
      </c>
      <c r="M1659" s="18">
        <f t="shared" si="50"/>
        <v>0.18065415776829652</v>
      </c>
      <c r="N1659" s="18">
        <f t="shared" si="51"/>
        <v>1.4452332621463723E-2</v>
      </c>
    </row>
    <row r="1660" spans="1:14" ht="18" customHeight="1" x14ac:dyDescent="0.2">
      <c r="A1660" s="16" t="str">
        <f>'Fish Use'!A112</f>
        <v>UGR3</v>
      </c>
      <c r="B1660" s="16" t="str">
        <f>'Fish Use'!B112</f>
        <v>Upper Grande Ronde</v>
      </c>
      <c r="C1660" s="16" t="str">
        <f>'Fish Use'!D112</f>
        <v>Chinook</v>
      </c>
      <c r="D1660" s="16" t="str">
        <f>'Fish Use'!E112</f>
        <v>Spawning</v>
      </c>
      <c r="E1660" s="16" t="str">
        <f>'Vulnerability Mapped'!C54</f>
        <v>Increased Sediment Quantity</v>
      </c>
      <c r="F1660" s="18">
        <f>'Fish Use'!F112</f>
        <v>0.65139999999999998</v>
      </c>
      <c r="G1660" s="18">
        <f>Population!D10</f>
        <v>0.08</v>
      </c>
      <c r="H1660" s="19">
        <f>'Limiting Factors'!C337</f>
        <v>2.0499999999999998</v>
      </c>
      <c r="I1660" s="18">
        <f>'Limiting Factors'!D337</f>
        <v>0.33624999999999999</v>
      </c>
      <c r="J1660" s="17">
        <f>'Vulnerability Mapped'!D54</f>
        <v>11</v>
      </c>
      <c r="K1660" s="17">
        <f>'Vulnerability Mapped'!E54</f>
        <v>11</v>
      </c>
      <c r="L1660" s="18">
        <f>'Vulnerability Mapped'!H54</f>
        <v>0.35714285699999998</v>
      </c>
      <c r="M1660" s="18">
        <f t="shared" si="50"/>
        <v>7.8226160682995247E-2</v>
      </c>
      <c r="N1660" s="18">
        <f t="shared" si="51"/>
        <v>6.2580928546396202E-3</v>
      </c>
    </row>
    <row r="1661" spans="1:14" ht="18" customHeight="1" x14ac:dyDescent="0.2">
      <c r="A1661" s="16" t="str">
        <f>'Fish Use'!A112</f>
        <v>UGR3</v>
      </c>
      <c r="B1661" s="16" t="str">
        <f>'Fish Use'!B112</f>
        <v>Upper Grande Ronde</v>
      </c>
      <c r="C1661" s="16" t="str">
        <f>'Fish Use'!D112</f>
        <v>Chinook</v>
      </c>
      <c r="D1661" s="16" t="str">
        <f>'Fish Use'!E112</f>
        <v>Spawning</v>
      </c>
      <c r="E1661" s="16" t="str">
        <f>'Vulnerability Mapped'!C59</f>
        <v>Summer Water Temperature</v>
      </c>
      <c r="F1661" s="18">
        <f>'Fish Use'!F112</f>
        <v>0.65139999999999998</v>
      </c>
      <c r="G1661" s="18">
        <f>Population!D10</f>
        <v>0.08</v>
      </c>
      <c r="H1661" s="19">
        <f>'Limiting Factors'!C344</f>
        <v>4</v>
      </c>
      <c r="I1661" s="18">
        <f>'Limiting Factors'!D344</f>
        <v>0.77500000000000002</v>
      </c>
      <c r="J1661" s="17">
        <f>'Vulnerability Mapped'!D59</f>
        <v>1</v>
      </c>
      <c r="K1661" s="17">
        <f>'Vulnerability Mapped'!E59</f>
        <v>1</v>
      </c>
      <c r="L1661" s="18">
        <f>'Vulnerability Mapped'!H59</f>
        <v>1</v>
      </c>
      <c r="M1661" s="18">
        <f t="shared" si="50"/>
        <v>0.50483500000000003</v>
      </c>
      <c r="N1661" s="18">
        <f t="shared" si="51"/>
        <v>4.03868E-2</v>
      </c>
    </row>
    <row r="1662" spans="1:14" ht="18" customHeight="1" x14ac:dyDescent="0.2">
      <c r="A1662" s="16" t="str">
        <f>'Fish Use'!A112</f>
        <v>UGR3</v>
      </c>
      <c r="B1662" s="16" t="str">
        <f>'Fish Use'!B112</f>
        <v>Upper Grande Ronde</v>
      </c>
      <c r="C1662" s="16" t="str">
        <f>'Fish Use'!D112</f>
        <v>Chinook</v>
      </c>
      <c r="D1662" s="16" t="str">
        <f>'Fish Use'!E112</f>
        <v>Spawning</v>
      </c>
      <c r="E1662" s="16" t="str">
        <f>'Vulnerability Mapped'!C61</f>
        <v>Winter Water Temperature</v>
      </c>
      <c r="F1662" s="18">
        <f>'Fish Use'!F112</f>
        <v>0.65139999999999998</v>
      </c>
      <c r="G1662" s="18">
        <f>Population!D10</f>
        <v>0.08</v>
      </c>
      <c r="H1662" s="19">
        <f>'Limiting Factors'!C345</f>
        <v>3.56</v>
      </c>
      <c r="I1662" s="18">
        <f>'Limiting Factors'!D345</f>
        <v>0.67600000000000005</v>
      </c>
      <c r="J1662" s="17">
        <f>'Vulnerability Mapped'!D61</f>
        <v>4</v>
      </c>
      <c r="K1662" s="17">
        <f>'Vulnerability Mapped'!E61</f>
        <v>4</v>
      </c>
      <c r="L1662" s="18">
        <f>'Vulnerability Mapped'!H61</f>
        <v>0.80714285699999999</v>
      </c>
      <c r="M1662" s="18">
        <f t="shared" si="50"/>
        <v>0.3554224513656648</v>
      </c>
      <c r="N1662" s="18">
        <f t="shared" si="51"/>
        <v>2.8433796109253184E-2</v>
      </c>
    </row>
    <row r="1663" spans="1:14" ht="18" customHeight="1" x14ac:dyDescent="0.2">
      <c r="A1663" s="16" t="str">
        <f>'Fish Use'!A112</f>
        <v>UGR3</v>
      </c>
      <c r="B1663" s="16" t="str">
        <f>'Fish Use'!B112</f>
        <v>Upper Grande Ronde</v>
      </c>
      <c r="C1663" s="16" t="str">
        <f>'Fish Use'!D112</f>
        <v>Chinook</v>
      </c>
      <c r="D1663" s="16" t="str">
        <f>'Fish Use'!E112</f>
        <v>Spawning</v>
      </c>
      <c r="E1663" s="16" t="str">
        <f>'Vulnerability Mapped'!C60</f>
        <v>Water Quality</v>
      </c>
      <c r="F1663" s="18">
        <f>'Fish Use'!F112</f>
        <v>0.65139999999999998</v>
      </c>
      <c r="G1663" s="18">
        <f>Population!D10</f>
        <v>0.08</v>
      </c>
      <c r="H1663" s="19">
        <f>'Limiting Factors'!C346</f>
        <v>4.6399999999999997</v>
      </c>
      <c r="I1663" s="18">
        <f>'Limiting Factors'!D346</f>
        <v>0.91900000000000004</v>
      </c>
      <c r="J1663" s="17">
        <f>'Vulnerability Mapped'!D60</f>
        <v>8</v>
      </c>
      <c r="K1663" s="17">
        <f>'Vulnerability Mapped'!E60</f>
        <v>8</v>
      </c>
      <c r="L1663" s="18">
        <f>'Vulnerability Mapped'!H60</f>
        <v>0.55000000000000004</v>
      </c>
      <c r="M1663" s="18">
        <f t="shared" si="50"/>
        <v>0.32925013000000003</v>
      </c>
      <c r="N1663" s="18">
        <f t="shared" si="51"/>
        <v>2.6340010400000002E-2</v>
      </c>
    </row>
    <row r="1664" spans="1:14" ht="18" customHeight="1" x14ac:dyDescent="0.2">
      <c r="A1664" s="16" t="str">
        <f>'Fish Use'!A112</f>
        <v>UGR3</v>
      </c>
      <c r="B1664" s="16" t="str">
        <f>'Fish Use'!B112</f>
        <v>Upper Grande Ronde</v>
      </c>
      <c r="C1664" s="16" t="str">
        <f>'Fish Use'!D112</f>
        <v>Chinook</v>
      </c>
      <c r="D1664" s="16" t="str">
        <f>'Fish Use'!E112</f>
        <v>Spawning</v>
      </c>
      <c r="E1664" s="16" t="str">
        <f>'Vulnerability Mapped'!C56</f>
        <v>Predation</v>
      </c>
      <c r="F1664" s="18">
        <f>'Fish Use'!F112</f>
        <v>0.65139999999999998</v>
      </c>
      <c r="G1664" s="18">
        <f>Population!D10</f>
        <v>0.08</v>
      </c>
      <c r="H1664" s="19">
        <f>'Limiting Factors'!C339</f>
        <v>5</v>
      </c>
      <c r="I1664" s="18">
        <f>'Limiting Factors'!D339</f>
        <v>1</v>
      </c>
      <c r="J1664" s="17">
        <f>'Vulnerability Mapped'!D56</f>
        <v>9</v>
      </c>
      <c r="K1664" s="17">
        <f>'Vulnerability Mapped'!E56</f>
        <v>9</v>
      </c>
      <c r="L1664" s="18">
        <f>'Vulnerability Mapped'!H56</f>
        <v>0.485714286</v>
      </c>
      <c r="M1664" s="18">
        <f t="shared" si="50"/>
        <v>0.31639428590039997</v>
      </c>
      <c r="N1664" s="18">
        <f t="shared" si="51"/>
        <v>2.5311542872031998E-2</v>
      </c>
    </row>
    <row r="1665" spans="1:14" ht="18" customHeight="1" x14ac:dyDescent="0.2">
      <c r="A1665" s="16" t="str">
        <f>'Fish Use'!A112</f>
        <v>UGR3</v>
      </c>
      <c r="B1665" s="16" t="str">
        <f>'Fish Use'!B112</f>
        <v>Upper Grande Ronde</v>
      </c>
      <c r="C1665" s="16" t="str">
        <f>'Fish Use'!D112</f>
        <v>Chinook</v>
      </c>
      <c r="D1665" s="16" t="str">
        <f>'Fish Use'!E112</f>
        <v>Spawning</v>
      </c>
      <c r="E1665" s="16" t="str">
        <f>'Vulnerability Mapped'!C48</f>
        <v>Altered Primary Productivity</v>
      </c>
      <c r="F1665" s="18">
        <f>'Fish Use'!F112</f>
        <v>0.65139999999999998</v>
      </c>
      <c r="G1665" s="18">
        <f>Population!D10</f>
        <v>0.08</v>
      </c>
      <c r="H1665" s="19">
        <f>'Limiting Factors'!C340</f>
        <v>2.88</v>
      </c>
      <c r="I1665" s="18">
        <f>'Limiting Factors'!D340</f>
        <v>0.52300000000000002</v>
      </c>
      <c r="J1665" s="17">
        <f>'Vulnerability Mapped'!D48</f>
        <v>14</v>
      </c>
      <c r="K1665" s="17">
        <f>'Vulnerability Mapped'!E48</f>
        <v>14</v>
      </c>
      <c r="L1665" s="18">
        <f>'Vulnerability Mapped'!H48</f>
        <v>0.164285714</v>
      </c>
      <c r="M1665" s="18">
        <f t="shared" si="50"/>
        <v>5.5969218474090796E-2</v>
      </c>
      <c r="N1665" s="18">
        <f t="shared" si="51"/>
        <v>4.4775374779272639E-3</v>
      </c>
    </row>
    <row r="1666" spans="1:14" ht="18" customHeight="1" x14ac:dyDescent="0.2">
      <c r="A1666" s="16" t="str">
        <f>'Fish Use'!A112</f>
        <v>UGR3</v>
      </c>
      <c r="B1666" s="16" t="str">
        <f>'Fish Use'!B112</f>
        <v>Upper Grande Ronde</v>
      </c>
      <c r="C1666" s="16" t="str">
        <f>'Fish Use'!D112</f>
        <v>Chinook</v>
      </c>
      <c r="D1666" s="16" t="str">
        <f>'Fish Use'!E112</f>
        <v>Spawning</v>
      </c>
      <c r="E1666" s="16" t="str">
        <f>'Vulnerability Mapped'!C55</f>
        <v>Non-Native Species Interactions and Competition</v>
      </c>
      <c r="F1666" s="18">
        <f>'Fish Use'!F112</f>
        <v>0.65139999999999998</v>
      </c>
      <c r="G1666" s="18">
        <f>Population!D10</f>
        <v>0.08</v>
      </c>
      <c r="H1666" s="19">
        <f>'Limiting Factors'!C341</f>
        <v>5</v>
      </c>
      <c r="I1666" s="18">
        <f>'Limiting Factors'!D341</f>
        <v>1</v>
      </c>
      <c r="J1666" s="17">
        <f>'Vulnerability Mapped'!D55</f>
        <v>12</v>
      </c>
      <c r="K1666" s="17">
        <f>'Vulnerability Mapped'!E55</f>
        <v>12</v>
      </c>
      <c r="L1666" s="18">
        <f>'Vulnerability Mapped'!H55</f>
        <v>0.29285714299999999</v>
      </c>
      <c r="M1666" s="18">
        <f t="shared" ref="M1666:M1729" si="52">F1666*I1666*L1666</f>
        <v>0.19076714295019997</v>
      </c>
      <c r="N1666" s="18">
        <f t="shared" ref="N1666:N1729" si="53">M1666*G1666</f>
        <v>1.5261371436015999E-2</v>
      </c>
    </row>
    <row r="1667" spans="1:14" ht="18" customHeight="1" x14ac:dyDescent="0.2">
      <c r="A1667" s="16" t="str">
        <f>'Fish Use'!A113</f>
        <v>UGR3</v>
      </c>
      <c r="B1667" s="16" t="str">
        <f>'Fish Use'!B113</f>
        <v>Upper Grande Ronde</v>
      </c>
      <c r="C1667" s="16" t="str">
        <f>'Fish Use'!D113</f>
        <v>Chinook</v>
      </c>
      <c r="D1667" s="16" t="str">
        <f>'Fish Use'!E113</f>
        <v>Winter Rearing</v>
      </c>
      <c r="E1667" s="16" t="str">
        <f>'Vulnerability Mapped'!C79</f>
        <v>Anthropogenic Barriers</v>
      </c>
      <c r="F1667" s="18">
        <f>'Fish Use'!F113</f>
        <v>0.65139999999999998</v>
      </c>
      <c r="G1667" s="18">
        <f>Population!D14</f>
        <v>0.34</v>
      </c>
      <c r="H1667" s="19">
        <f>'Limiting Factors'!C338</f>
        <v>1.59</v>
      </c>
      <c r="I1667" s="18">
        <f>'Limiting Factors'!D338</f>
        <v>0.23275000000000001</v>
      </c>
      <c r="J1667" s="17">
        <f>'Vulnerability Mapped'!D79</f>
        <v>14</v>
      </c>
      <c r="K1667" s="17">
        <f>'Vulnerability Mapped'!E79</f>
        <v>14</v>
      </c>
      <c r="L1667" s="18">
        <f>'Vulnerability Mapped'!H79</f>
        <v>0.164285714</v>
      </c>
      <c r="M1667" s="18">
        <f t="shared" si="52"/>
        <v>2.4907907456681901E-2</v>
      </c>
      <c r="N1667" s="18">
        <f t="shared" si="53"/>
        <v>8.4686885352718462E-3</v>
      </c>
    </row>
    <row r="1668" spans="1:14" ht="18" customHeight="1" x14ac:dyDescent="0.2">
      <c r="A1668" s="16" t="str">
        <f>'Fish Use'!A113</f>
        <v>UGR3</v>
      </c>
      <c r="B1668" s="16" t="str">
        <f>'Fish Use'!B113</f>
        <v>Upper Grande Ronde</v>
      </c>
      <c r="C1668" s="16" t="str">
        <f>'Fish Use'!D113</f>
        <v>Chinook</v>
      </c>
      <c r="D1668" s="16" t="str">
        <f>'Fish Use'!E113</f>
        <v>Winter Rearing</v>
      </c>
      <c r="E1668" s="16" t="str">
        <f>'Vulnerability Mapped'!C87</f>
        <v>Riparian Condition</v>
      </c>
      <c r="F1668" s="18">
        <f>'Fish Use'!F113</f>
        <v>0.65139999999999998</v>
      </c>
      <c r="G1668" s="18">
        <f>Population!D14</f>
        <v>0.34</v>
      </c>
      <c r="H1668" s="19">
        <f>'Limiting Factors'!C332</f>
        <v>2.46</v>
      </c>
      <c r="I1668" s="18">
        <f>'Limiting Factors'!D332</f>
        <v>0.42849999999999999</v>
      </c>
      <c r="J1668" s="17">
        <f>'Vulnerability Mapped'!D87</f>
        <v>6</v>
      </c>
      <c r="K1668" s="17">
        <f>'Vulnerability Mapped'!E87</f>
        <v>6</v>
      </c>
      <c r="L1668" s="18">
        <f>'Vulnerability Mapped'!H87</f>
        <v>0.678571429</v>
      </c>
      <c r="M1668" s="18">
        <f t="shared" si="52"/>
        <v>0.1894061822624821</v>
      </c>
      <c r="N1668" s="18">
        <f t="shared" si="53"/>
        <v>6.439810196924392E-2</v>
      </c>
    </row>
    <row r="1669" spans="1:14" ht="18" customHeight="1" x14ac:dyDescent="0.2">
      <c r="A1669" s="16" t="str">
        <f>'Fish Use'!A113</f>
        <v>UGR3</v>
      </c>
      <c r="B1669" s="16" t="str">
        <f>'Fish Use'!B113</f>
        <v>Upper Grande Ronde</v>
      </c>
      <c r="C1669" s="16" t="str">
        <f>'Fish Use'!D113</f>
        <v>Chinook</v>
      </c>
      <c r="D1669" s="16" t="str">
        <f>'Fish Use'!E113</f>
        <v>Winter Rearing</v>
      </c>
      <c r="E1669" s="16" t="str">
        <f>'Vulnerability Mapped'!C83</f>
        <v>Floodplain Condition</v>
      </c>
      <c r="F1669" s="18">
        <f>'Fish Use'!F113</f>
        <v>0.65139999999999998</v>
      </c>
      <c r="G1669" s="18">
        <f>Population!D14</f>
        <v>0.34</v>
      </c>
      <c r="H1669" s="19">
        <f>'Limiting Factors'!C333</f>
        <v>2.72</v>
      </c>
      <c r="I1669" s="18">
        <f>'Limiting Factors'!D333</f>
        <v>0.48699999999999999</v>
      </c>
      <c r="J1669" s="17">
        <f>'Vulnerability Mapped'!D83</f>
        <v>5</v>
      </c>
      <c r="K1669" s="17">
        <f>'Vulnerability Mapped'!E83</f>
        <v>5</v>
      </c>
      <c r="L1669" s="18">
        <f>'Vulnerability Mapped'!H83</f>
        <v>0.74285714300000005</v>
      </c>
      <c r="M1669" s="18">
        <f t="shared" si="52"/>
        <v>0.23565790861674743</v>
      </c>
      <c r="N1669" s="18">
        <f t="shared" si="53"/>
        <v>8.0123688929694126E-2</v>
      </c>
    </row>
    <row r="1670" spans="1:14" ht="18" customHeight="1" x14ac:dyDescent="0.2">
      <c r="A1670" s="16" t="str">
        <f>'Fish Use'!A113</f>
        <v>UGR3</v>
      </c>
      <c r="B1670" s="16" t="str">
        <f>'Fish Use'!B113</f>
        <v>Upper Grande Ronde</v>
      </c>
      <c r="C1670" s="16" t="str">
        <f>'Fish Use'!D113</f>
        <v>Chinook</v>
      </c>
      <c r="D1670" s="16" t="str">
        <f>'Fish Use'!E113</f>
        <v>Winter Rearing</v>
      </c>
      <c r="E1670" s="16" t="str">
        <f>'Vulnerability Mapped'!C88</f>
        <v>Side Channel and Wetland Habitat</v>
      </c>
      <c r="F1670" s="18">
        <f>'Fish Use'!F113</f>
        <v>0.65139999999999998</v>
      </c>
      <c r="G1670" s="18">
        <f>Population!D14</f>
        <v>0.34</v>
      </c>
      <c r="H1670" s="19">
        <f>'Limiting Factors'!C334</f>
        <v>2.46</v>
      </c>
      <c r="I1670" s="18">
        <f>'Limiting Factors'!D334</f>
        <v>0.42849999999999999</v>
      </c>
      <c r="J1670" s="17">
        <f>'Vulnerability Mapped'!D88</f>
        <v>3</v>
      </c>
      <c r="K1670" s="17">
        <f>'Vulnerability Mapped'!E88</f>
        <v>3</v>
      </c>
      <c r="L1670" s="18">
        <f>'Vulnerability Mapped'!H88</f>
        <v>0.87142857100000004</v>
      </c>
      <c r="M1670" s="18">
        <f t="shared" si="52"/>
        <v>0.24323741273751792</v>
      </c>
      <c r="N1670" s="18">
        <f t="shared" si="53"/>
        <v>8.2700720330756095E-2</v>
      </c>
    </row>
    <row r="1671" spans="1:14" ht="18" customHeight="1" x14ac:dyDescent="0.2">
      <c r="A1671" s="16" t="str">
        <f>'Fish Use'!A113</f>
        <v>UGR3</v>
      </c>
      <c r="B1671" s="16" t="str">
        <f>'Fish Use'!B113</f>
        <v>Upper Grande Ronde</v>
      </c>
      <c r="C1671" s="16" t="str">
        <f>'Fish Use'!D113</f>
        <v>Chinook</v>
      </c>
      <c r="D1671" s="16" t="str">
        <f>'Fish Use'!E113</f>
        <v>Winter Rearing</v>
      </c>
      <c r="E1671" s="16" t="str">
        <f>'Vulnerability Mapped'!C80</f>
        <v>Channel and Habitat Structure</v>
      </c>
      <c r="F1671" s="18">
        <f>'Fish Use'!F113</f>
        <v>0.65139999999999998</v>
      </c>
      <c r="G1671" s="18">
        <f>Population!D14</f>
        <v>0.34</v>
      </c>
      <c r="H1671" s="19">
        <f>'Limiting Factors'!C335</f>
        <v>2.83</v>
      </c>
      <c r="I1671" s="18">
        <f>'Limiting Factors'!D335</f>
        <v>0.51175000000000004</v>
      </c>
      <c r="J1671" s="17">
        <f>'Vulnerability Mapped'!D80</f>
        <v>1</v>
      </c>
      <c r="K1671" s="17">
        <f>'Vulnerability Mapped'!E80</f>
        <v>1</v>
      </c>
      <c r="L1671" s="18">
        <f>'Vulnerability Mapped'!H80</f>
        <v>1</v>
      </c>
      <c r="M1671" s="18">
        <f t="shared" si="52"/>
        <v>0.33335395000000001</v>
      </c>
      <c r="N1671" s="18">
        <f t="shared" si="53"/>
        <v>0.11334034300000001</v>
      </c>
    </row>
    <row r="1672" spans="1:14" ht="18" customHeight="1" x14ac:dyDescent="0.2">
      <c r="A1672" s="16" t="str">
        <f>'Fish Use'!A113</f>
        <v>UGR3</v>
      </c>
      <c r="B1672" s="16" t="str">
        <f>'Fish Use'!B113</f>
        <v>Upper Grande Ronde</v>
      </c>
      <c r="C1672" s="16" t="str">
        <f>'Fish Use'!D113</f>
        <v>Chinook</v>
      </c>
      <c r="D1672" s="16" t="str">
        <f>'Fish Use'!E113</f>
        <v>Winter Rearing</v>
      </c>
      <c r="E1672" s="16" t="str">
        <f>'Vulnerability Mapped'!C82</f>
        <v>Decreased Water Quantity</v>
      </c>
      <c r="F1672" s="18">
        <f>'Fish Use'!F113</f>
        <v>0.65139999999999998</v>
      </c>
      <c r="G1672" s="18">
        <f>Population!D14</f>
        <v>0.34</v>
      </c>
      <c r="H1672" s="19">
        <f>'Limiting Factors'!C342</f>
        <v>4.6399999999999997</v>
      </c>
      <c r="I1672" s="18">
        <f>'Limiting Factors'!D342</f>
        <v>0.91900000000000004</v>
      </c>
      <c r="J1672" s="17">
        <f>'Vulnerability Mapped'!D82</f>
        <v>9</v>
      </c>
      <c r="K1672" s="17">
        <f>'Vulnerability Mapped'!E82</f>
        <v>9</v>
      </c>
      <c r="L1672" s="18">
        <f>'Vulnerability Mapped'!H82</f>
        <v>0.485714286</v>
      </c>
      <c r="M1672" s="18">
        <f t="shared" si="52"/>
        <v>0.2907663487424676</v>
      </c>
      <c r="N1672" s="18">
        <f t="shared" si="53"/>
        <v>9.8860558572438986E-2</v>
      </c>
    </row>
    <row r="1673" spans="1:14" ht="18" customHeight="1" x14ac:dyDescent="0.2">
      <c r="A1673" s="16" t="str">
        <f>'Fish Use'!A113</f>
        <v>UGR3</v>
      </c>
      <c r="B1673" s="16" t="str">
        <f>'Fish Use'!B113</f>
        <v>Upper Grande Ronde</v>
      </c>
      <c r="C1673" s="16" t="str">
        <f>'Fish Use'!D113</f>
        <v>Chinook</v>
      </c>
      <c r="D1673" s="16" t="str">
        <f>'Fish Use'!E113</f>
        <v>Winter Rearing</v>
      </c>
      <c r="E1673" s="16" t="str">
        <f>'Vulnerability Mapped'!C77</f>
        <v>Altered Flow Timing</v>
      </c>
      <c r="F1673" s="18">
        <f>'Fish Use'!F113</f>
        <v>0.65139999999999998</v>
      </c>
      <c r="G1673" s="18">
        <f>Population!D14</f>
        <v>0.34</v>
      </c>
      <c r="H1673" s="19">
        <f>'Limiting Factors'!C343</f>
        <v>4.6399999999999997</v>
      </c>
      <c r="I1673" s="18">
        <f>'Limiting Factors'!D343</f>
        <v>0.91900000000000004</v>
      </c>
      <c r="J1673" s="17">
        <f>'Vulnerability Mapped'!D77</f>
        <v>13</v>
      </c>
      <c r="K1673" s="17">
        <f>'Vulnerability Mapped'!E77</f>
        <v>13</v>
      </c>
      <c r="L1673" s="18">
        <f>'Vulnerability Mapped'!H77</f>
        <v>0.22857142899999999</v>
      </c>
      <c r="M1673" s="18">
        <f t="shared" si="52"/>
        <v>0.13683122311370138</v>
      </c>
      <c r="N1673" s="18">
        <f t="shared" si="53"/>
        <v>4.6522615858658474E-2</v>
      </c>
    </row>
    <row r="1674" spans="1:14" ht="18" customHeight="1" x14ac:dyDescent="0.2">
      <c r="A1674" s="16" t="str">
        <f>'Fish Use'!A113</f>
        <v>UGR3</v>
      </c>
      <c r="B1674" s="16" t="str">
        <f>'Fish Use'!B113</f>
        <v>Upper Grande Ronde</v>
      </c>
      <c r="C1674" s="16" t="str">
        <f>'Fish Use'!D113</f>
        <v>Chinook</v>
      </c>
      <c r="D1674" s="16" t="str">
        <f>'Fish Use'!E113</f>
        <v>Winter Rearing</v>
      </c>
      <c r="E1674" s="16" t="str">
        <f>'Vulnerability Mapped'!C81</f>
        <v>Decreased Sediment Quantity</v>
      </c>
      <c r="F1674" s="18">
        <f>'Fish Use'!F113</f>
        <v>0.65139999999999998</v>
      </c>
      <c r="G1674" s="18">
        <f>Population!D14</f>
        <v>0.34</v>
      </c>
      <c r="H1674" s="19">
        <f>'Limiting Factors'!C336</f>
        <v>1.97</v>
      </c>
      <c r="I1674" s="18">
        <f>'Limiting Factors'!D336</f>
        <v>0.31824999999999998</v>
      </c>
      <c r="J1674" s="17">
        <f>'Vulnerability Mapped'!D81</f>
        <v>4</v>
      </c>
      <c r="K1674" s="17">
        <f>'Vulnerability Mapped'!E81</f>
        <v>4</v>
      </c>
      <c r="L1674" s="18">
        <f>'Vulnerability Mapped'!H81</f>
        <v>0.80714285699999999</v>
      </c>
      <c r="M1674" s="18">
        <f t="shared" si="52"/>
        <v>0.16732721175609883</v>
      </c>
      <c r="N1674" s="18">
        <f t="shared" si="53"/>
        <v>5.6891251997073608E-2</v>
      </c>
    </row>
    <row r="1675" spans="1:14" ht="18" customHeight="1" x14ac:dyDescent="0.2">
      <c r="A1675" s="16" t="str">
        <f>'Fish Use'!A113</f>
        <v>UGR3</v>
      </c>
      <c r="B1675" s="16" t="str">
        <f>'Fish Use'!B113</f>
        <v>Upper Grande Ronde</v>
      </c>
      <c r="C1675" s="16" t="str">
        <f>'Fish Use'!D113</f>
        <v>Chinook</v>
      </c>
      <c r="D1675" s="16" t="str">
        <f>'Fish Use'!E113</f>
        <v>Winter Rearing</v>
      </c>
      <c r="E1675" s="16" t="str">
        <f>'Vulnerability Mapped'!C84</f>
        <v>Increased Sediment Quantity</v>
      </c>
      <c r="F1675" s="18">
        <f>'Fish Use'!F113</f>
        <v>0.65139999999999998</v>
      </c>
      <c r="G1675" s="18">
        <f>Population!D14</f>
        <v>0.34</v>
      </c>
      <c r="H1675" s="19">
        <f>'Limiting Factors'!C337</f>
        <v>2.0499999999999998</v>
      </c>
      <c r="I1675" s="18">
        <f>'Limiting Factors'!D337</f>
        <v>0.33624999999999999</v>
      </c>
      <c r="J1675" s="17">
        <f>'Vulnerability Mapped'!D84</f>
        <v>8</v>
      </c>
      <c r="K1675" s="17">
        <f>'Vulnerability Mapped'!E84</f>
        <v>8</v>
      </c>
      <c r="L1675" s="18">
        <f>'Vulnerability Mapped'!H84</f>
        <v>0.55000000000000004</v>
      </c>
      <c r="M1675" s="18">
        <f t="shared" si="52"/>
        <v>0.12046828750000001</v>
      </c>
      <c r="N1675" s="18">
        <f t="shared" si="53"/>
        <v>4.0959217750000006E-2</v>
      </c>
    </row>
    <row r="1676" spans="1:14" ht="18" customHeight="1" x14ac:dyDescent="0.2">
      <c r="A1676" s="16" t="str">
        <f>'Fish Use'!A113</f>
        <v>UGR3</v>
      </c>
      <c r="B1676" s="16" t="str">
        <f>'Fish Use'!B113</f>
        <v>Upper Grande Ronde</v>
      </c>
      <c r="C1676" s="16" t="str">
        <f>'Fish Use'!D113</f>
        <v>Chinook</v>
      </c>
      <c r="D1676" s="16" t="str">
        <f>'Fish Use'!E113</f>
        <v>Winter Rearing</v>
      </c>
      <c r="E1676" s="16" t="str">
        <f>'Vulnerability Mapped'!C89</f>
        <v>Summer Water Temperature</v>
      </c>
      <c r="F1676" s="18">
        <f>'Fish Use'!F113</f>
        <v>0.65139999999999998</v>
      </c>
      <c r="G1676" s="18">
        <f>Population!D14</f>
        <v>0.34</v>
      </c>
      <c r="H1676" s="19">
        <f>'Limiting Factors'!C344</f>
        <v>4</v>
      </c>
      <c r="I1676" s="18">
        <f>'Limiting Factors'!D344</f>
        <v>0.77500000000000002</v>
      </c>
      <c r="J1676" s="17">
        <f>'Vulnerability Mapped'!D89</f>
        <v>15</v>
      </c>
      <c r="K1676" s="17">
        <f>'Vulnerability Mapped'!E89</f>
        <v>15</v>
      </c>
      <c r="L1676" s="18">
        <f>'Vulnerability Mapped'!H89</f>
        <v>0.1</v>
      </c>
      <c r="M1676" s="18">
        <f t="shared" si="52"/>
        <v>5.0483500000000008E-2</v>
      </c>
      <c r="N1676" s="18">
        <f t="shared" si="53"/>
        <v>1.7164390000000005E-2</v>
      </c>
    </row>
    <row r="1677" spans="1:14" ht="18" customHeight="1" x14ac:dyDescent="0.2">
      <c r="A1677" s="16" t="str">
        <f>'Fish Use'!A113</f>
        <v>UGR3</v>
      </c>
      <c r="B1677" s="16" t="str">
        <f>'Fish Use'!B113</f>
        <v>Upper Grande Ronde</v>
      </c>
      <c r="C1677" s="16" t="str">
        <f>'Fish Use'!D113</f>
        <v>Chinook</v>
      </c>
      <c r="D1677" s="16" t="str">
        <f>'Fish Use'!E113</f>
        <v>Winter Rearing</v>
      </c>
      <c r="E1677" s="16" t="str">
        <f>'Vulnerability Mapped'!C91</f>
        <v>Winter Water Temperature</v>
      </c>
      <c r="F1677" s="18">
        <f>'Fish Use'!F113</f>
        <v>0.65139999999999998</v>
      </c>
      <c r="G1677" s="18">
        <f>Population!D14</f>
        <v>0.34</v>
      </c>
      <c r="H1677" s="19">
        <f>'Limiting Factors'!C345</f>
        <v>3.56</v>
      </c>
      <c r="I1677" s="18">
        <f>'Limiting Factors'!D345</f>
        <v>0.67600000000000005</v>
      </c>
      <c r="J1677" s="17">
        <f>'Vulnerability Mapped'!D91</f>
        <v>2</v>
      </c>
      <c r="K1677" s="17">
        <f>'Vulnerability Mapped'!E91</f>
        <v>2</v>
      </c>
      <c r="L1677" s="18">
        <f>'Vulnerability Mapped'!H91</f>
        <v>0.93571428599999995</v>
      </c>
      <c r="M1677" s="18">
        <f t="shared" si="52"/>
        <v>0.41203841726867041</v>
      </c>
      <c r="N1677" s="18">
        <f t="shared" si="53"/>
        <v>0.14009306187134796</v>
      </c>
    </row>
    <row r="1678" spans="1:14" ht="18" customHeight="1" x14ac:dyDescent="0.2">
      <c r="A1678" s="16" t="str">
        <f>'Fish Use'!A113</f>
        <v>UGR3</v>
      </c>
      <c r="B1678" s="16" t="str">
        <f>'Fish Use'!B113</f>
        <v>Upper Grande Ronde</v>
      </c>
      <c r="C1678" s="16" t="str">
        <f>'Fish Use'!D113</f>
        <v>Chinook</v>
      </c>
      <c r="D1678" s="16" t="str">
        <f>'Fish Use'!E113</f>
        <v>Winter Rearing</v>
      </c>
      <c r="E1678" s="16" t="str">
        <f>'Vulnerability Mapped'!C90</f>
        <v>Water Quality</v>
      </c>
      <c r="F1678" s="18">
        <f>'Fish Use'!F113</f>
        <v>0.65139999999999998</v>
      </c>
      <c r="G1678" s="18">
        <f>Population!D14</f>
        <v>0.34</v>
      </c>
      <c r="H1678" s="19">
        <f>'Limiting Factors'!C346</f>
        <v>4.6399999999999997</v>
      </c>
      <c r="I1678" s="18">
        <f>'Limiting Factors'!D346</f>
        <v>0.91900000000000004</v>
      </c>
      <c r="J1678" s="17">
        <f>'Vulnerability Mapped'!D90</f>
        <v>7</v>
      </c>
      <c r="K1678" s="17">
        <f>'Vulnerability Mapped'!E90</f>
        <v>7</v>
      </c>
      <c r="L1678" s="18">
        <f>'Vulnerability Mapped'!H90</f>
        <v>0.61428571399999998</v>
      </c>
      <c r="M1678" s="18">
        <f t="shared" si="52"/>
        <v>0.36773391125753235</v>
      </c>
      <c r="N1678" s="18">
        <f t="shared" si="53"/>
        <v>0.12502952982756102</v>
      </c>
    </row>
    <row r="1679" spans="1:14" ht="18" customHeight="1" x14ac:dyDescent="0.2">
      <c r="A1679" s="16" t="str">
        <f>'Fish Use'!A113</f>
        <v>UGR3</v>
      </c>
      <c r="B1679" s="16" t="str">
        <f>'Fish Use'!B113</f>
        <v>Upper Grande Ronde</v>
      </c>
      <c r="C1679" s="16" t="str">
        <f>'Fish Use'!D113</f>
        <v>Chinook</v>
      </c>
      <c r="D1679" s="16" t="str">
        <f>'Fish Use'!E113</f>
        <v>Winter Rearing</v>
      </c>
      <c r="E1679" s="16" t="str">
        <f>'Vulnerability Mapped'!C86</f>
        <v>Predation</v>
      </c>
      <c r="F1679" s="18">
        <f>'Fish Use'!F113</f>
        <v>0.65139999999999998</v>
      </c>
      <c r="G1679" s="18">
        <f>Population!D14</f>
        <v>0.34</v>
      </c>
      <c r="H1679" s="19">
        <f>'Limiting Factors'!C339</f>
        <v>5</v>
      </c>
      <c r="I1679" s="18">
        <f>'Limiting Factors'!D339</f>
        <v>1</v>
      </c>
      <c r="J1679" s="17">
        <f>'Vulnerability Mapped'!D86</f>
        <v>11</v>
      </c>
      <c r="K1679" s="17">
        <f>'Vulnerability Mapped'!E86</f>
        <v>11</v>
      </c>
      <c r="L1679" s="18">
        <f>'Vulnerability Mapped'!H86</f>
        <v>0.35714285699999998</v>
      </c>
      <c r="M1679" s="18">
        <f t="shared" si="52"/>
        <v>0.23264285704979998</v>
      </c>
      <c r="N1679" s="18">
        <f t="shared" si="53"/>
        <v>7.9098571396931994E-2</v>
      </c>
    </row>
    <row r="1680" spans="1:14" ht="18" customHeight="1" x14ac:dyDescent="0.2">
      <c r="A1680" s="16" t="str">
        <f>'Fish Use'!A113</f>
        <v>UGR3</v>
      </c>
      <c r="B1680" s="16" t="str">
        <f>'Fish Use'!B113</f>
        <v>Upper Grande Ronde</v>
      </c>
      <c r="C1680" s="16" t="str">
        <f>'Fish Use'!D113</f>
        <v>Chinook</v>
      </c>
      <c r="D1680" s="16" t="str">
        <f>'Fish Use'!E113</f>
        <v>Winter Rearing</v>
      </c>
      <c r="E1680" s="16" t="str">
        <f>'Vulnerability Mapped'!C78</f>
        <v>Altered Primary Productivity</v>
      </c>
      <c r="F1680" s="18">
        <f>'Fish Use'!F113</f>
        <v>0.65139999999999998</v>
      </c>
      <c r="G1680" s="18">
        <f>Population!D14</f>
        <v>0.34</v>
      </c>
      <c r="H1680" s="19">
        <f>'Limiting Factors'!C340</f>
        <v>2.88</v>
      </c>
      <c r="I1680" s="18">
        <f>'Limiting Factors'!D340</f>
        <v>0.52300000000000002</v>
      </c>
      <c r="J1680" s="17">
        <f>'Vulnerability Mapped'!D78</f>
        <v>12</v>
      </c>
      <c r="K1680" s="17">
        <f>'Vulnerability Mapped'!E78</f>
        <v>12</v>
      </c>
      <c r="L1680" s="18">
        <f>'Vulnerability Mapped'!H78</f>
        <v>0.29285714299999999</v>
      </c>
      <c r="M1680" s="18">
        <f t="shared" si="52"/>
        <v>9.9771215762954599E-2</v>
      </c>
      <c r="N1680" s="18">
        <f t="shared" si="53"/>
        <v>3.3922213359404568E-2</v>
      </c>
    </row>
    <row r="1681" spans="1:14" ht="18" customHeight="1" x14ac:dyDescent="0.2">
      <c r="A1681" s="16" t="str">
        <f>'Fish Use'!A113</f>
        <v>UGR3</v>
      </c>
      <c r="B1681" s="16" t="str">
        <f>'Fish Use'!B113</f>
        <v>Upper Grande Ronde</v>
      </c>
      <c r="C1681" s="16" t="str">
        <f>'Fish Use'!D113</f>
        <v>Chinook</v>
      </c>
      <c r="D1681" s="16" t="str">
        <f>'Fish Use'!E113</f>
        <v>Winter Rearing</v>
      </c>
      <c r="E1681" s="16" t="str">
        <f>'Vulnerability Mapped'!C85</f>
        <v>Non-Native Species Interactions and Competition</v>
      </c>
      <c r="F1681" s="18">
        <f>'Fish Use'!F113</f>
        <v>0.65139999999999998</v>
      </c>
      <c r="G1681" s="18">
        <f>Population!D14</f>
        <v>0.34</v>
      </c>
      <c r="H1681" s="19">
        <f>'Limiting Factors'!C341</f>
        <v>5</v>
      </c>
      <c r="I1681" s="18">
        <f>'Limiting Factors'!D341</f>
        <v>1</v>
      </c>
      <c r="J1681" s="17">
        <f>'Vulnerability Mapped'!D85</f>
        <v>12</v>
      </c>
      <c r="K1681" s="17">
        <f>'Vulnerability Mapped'!E85</f>
        <v>12</v>
      </c>
      <c r="L1681" s="18">
        <f>'Vulnerability Mapped'!H85</f>
        <v>0.29285714299999999</v>
      </c>
      <c r="M1681" s="18">
        <f t="shared" si="52"/>
        <v>0.19076714295019997</v>
      </c>
      <c r="N1681" s="18">
        <f t="shared" si="53"/>
        <v>6.4860828603067994E-2</v>
      </c>
    </row>
    <row r="1682" spans="1:14" ht="18" customHeight="1" x14ac:dyDescent="0.2">
      <c r="A1682" s="16" t="str">
        <f>'Fish Use'!A114</f>
        <v>UGR3</v>
      </c>
      <c r="B1682" s="16" t="str">
        <f>'Fish Use'!B114</f>
        <v>Upper Grande Ronde</v>
      </c>
      <c r="C1682" s="16" t="str">
        <f>'Fish Use'!D114</f>
        <v>Chinook</v>
      </c>
      <c r="D1682" s="16" t="str">
        <f>'Fish Use'!E114</f>
        <v>Summer Rearing</v>
      </c>
      <c r="E1682" s="16" t="str">
        <f>'Vulnerability Mapped'!C64</f>
        <v>Anthropogenic Barriers</v>
      </c>
      <c r="F1682" s="18">
        <f>'Fish Use'!F114</f>
        <v>0.65139999999999998</v>
      </c>
      <c r="G1682" s="18">
        <f>Population!D12</f>
        <v>0.24</v>
      </c>
      <c r="H1682" s="19">
        <f>'Limiting Factors'!C338</f>
        <v>1.59</v>
      </c>
      <c r="I1682" s="18">
        <f>'Limiting Factors'!D338</f>
        <v>0.23275000000000001</v>
      </c>
      <c r="J1682" s="17">
        <f>'Vulnerability Mapped'!D64</f>
        <v>7</v>
      </c>
      <c r="K1682" s="17">
        <f>'Vulnerability Mapped'!E64</f>
        <v>7</v>
      </c>
      <c r="L1682" s="18">
        <f>'Vulnerability Mapped'!H64</f>
        <v>0.61428571399999998</v>
      </c>
      <c r="M1682" s="18">
        <f t="shared" si="52"/>
        <v>9.3133914956681899E-2</v>
      </c>
      <c r="N1682" s="18">
        <f t="shared" si="53"/>
        <v>2.2352139589603654E-2</v>
      </c>
    </row>
    <row r="1683" spans="1:14" ht="18" customHeight="1" x14ac:dyDescent="0.2">
      <c r="A1683" s="16" t="str">
        <f>'Fish Use'!A114</f>
        <v>UGR3</v>
      </c>
      <c r="B1683" s="16" t="str">
        <f>'Fish Use'!B114</f>
        <v>Upper Grande Ronde</v>
      </c>
      <c r="C1683" s="16" t="str">
        <f>'Fish Use'!D114</f>
        <v>Chinook</v>
      </c>
      <c r="D1683" s="16" t="str">
        <f>'Fish Use'!E114</f>
        <v>Summer Rearing</v>
      </c>
      <c r="E1683" s="16" t="str">
        <f>'Vulnerability Mapped'!C72</f>
        <v>Riparian Condition</v>
      </c>
      <c r="F1683" s="18">
        <f>'Fish Use'!F114</f>
        <v>0.65139999999999998</v>
      </c>
      <c r="G1683" s="18">
        <f>Population!D12</f>
        <v>0.24</v>
      </c>
      <c r="H1683" s="19">
        <f>'Limiting Factors'!C332</f>
        <v>2.46</v>
      </c>
      <c r="I1683" s="18">
        <f>'Limiting Factors'!D332</f>
        <v>0.42849999999999999</v>
      </c>
      <c r="J1683" s="17">
        <f>'Vulnerability Mapped'!D72</f>
        <v>5</v>
      </c>
      <c r="K1683" s="17">
        <f>'Vulnerability Mapped'!E72</f>
        <v>5</v>
      </c>
      <c r="L1683" s="18">
        <f>'Vulnerability Mapped'!H72</f>
        <v>0.74285714300000005</v>
      </c>
      <c r="M1683" s="18">
        <f t="shared" si="52"/>
        <v>0.20734992575416072</v>
      </c>
      <c r="N1683" s="18">
        <f t="shared" si="53"/>
        <v>4.9763982180998569E-2</v>
      </c>
    </row>
    <row r="1684" spans="1:14" ht="18" customHeight="1" x14ac:dyDescent="0.2">
      <c r="A1684" s="16" t="str">
        <f>'Fish Use'!A114</f>
        <v>UGR3</v>
      </c>
      <c r="B1684" s="16" t="str">
        <f>'Fish Use'!B114</f>
        <v>Upper Grande Ronde</v>
      </c>
      <c r="C1684" s="16" t="str">
        <f>'Fish Use'!D114</f>
        <v>Chinook</v>
      </c>
      <c r="D1684" s="16" t="str">
        <f>'Fish Use'!E114</f>
        <v>Summer Rearing</v>
      </c>
      <c r="E1684" s="16" t="str">
        <f>'Vulnerability Mapped'!C68</f>
        <v>Floodplain Condition</v>
      </c>
      <c r="F1684" s="18">
        <f>'Fish Use'!F114</f>
        <v>0.65139999999999998</v>
      </c>
      <c r="G1684" s="18">
        <f>Population!D12</f>
        <v>0.24</v>
      </c>
      <c r="H1684" s="19">
        <f>'Limiting Factors'!C333</f>
        <v>2.72</v>
      </c>
      <c r="I1684" s="18">
        <f>'Limiting Factors'!D333</f>
        <v>0.48699999999999999</v>
      </c>
      <c r="J1684" s="17">
        <f>'Vulnerability Mapped'!D68</f>
        <v>10</v>
      </c>
      <c r="K1684" s="17">
        <f>'Vulnerability Mapped'!E68</f>
        <v>10</v>
      </c>
      <c r="L1684" s="18">
        <f>'Vulnerability Mapped'!H68</f>
        <v>0.42142857099999997</v>
      </c>
      <c r="M1684" s="18">
        <f t="shared" si="52"/>
        <v>0.13369054414975778</v>
      </c>
      <c r="N1684" s="18">
        <f t="shared" si="53"/>
        <v>3.2085730595941865E-2</v>
      </c>
    </row>
    <row r="1685" spans="1:14" ht="18" customHeight="1" x14ac:dyDescent="0.2">
      <c r="A1685" s="16" t="str">
        <f>'Fish Use'!A114</f>
        <v>UGR3</v>
      </c>
      <c r="B1685" s="16" t="str">
        <f>'Fish Use'!B114</f>
        <v>Upper Grande Ronde</v>
      </c>
      <c r="C1685" s="16" t="str">
        <f>'Fish Use'!D114</f>
        <v>Chinook</v>
      </c>
      <c r="D1685" s="16" t="str">
        <f>'Fish Use'!E114</f>
        <v>Summer Rearing</v>
      </c>
      <c r="E1685" s="16" t="str">
        <f>'Vulnerability Mapped'!C73</f>
        <v>Side Channel and Wetland Habitat</v>
      </c>
      <c r="F1685" s="18">
        <f>'Fish Use'!F114</f>
        <v>0.65139999999999998</v>
      </c>
      <c r="G1685" s="18">
        <f>Population!D12</f>
        <v>0.24</v>
      </c>
      <c r="H1685" s="19">
        <f>'Limiting Factors'!C334</f>
        <v>2.46</v>
      </c>
      <c r="I1685" s="18">
        <f>'Limiting Factors'!D334</f>
        <v>0.42849999999999999</v>
      </c>
      <c r="J1685" s="17">
        <f>'Vulnerability Mapped'!D73</f>
        <v>4</v>
      </c>
      <c r="K1685" s="17">
        <f>'Vulnerability Mapped'!E73</f>
        <v>4</v>
      </c>
      <c r="L1685" s="18">
        <f>'Vulnerability Mapped'!H73</f>
        <v>0.80714285699999999</v>
      </c>
      <c r="M1685" s="18">
        <f t="shared" si="52"/>
        <v>0.2252936692458393</v>
      </c>
      <c r="N1685" s="18">
        <f t="shared" si="53"/>
        <v>5.4070480619001431E-2</v>
      </c>
    </row>
    <row r="1686" spans="1:14" ht="18" customHeight="1" x14ac:dyDescent="0.2">
      <c r="A1686" s="16" t="str">
        <f>'Fish Use'!A114</f>
        <v>UGR3</v>
      </c>
      <c r="B1686" s="16" t="str">
        <f>'Fish Use'!B114</f>
        <v>Upper Grande Ronde</v>
      </c>
      <c r="C1686" s="16" t="str">
        <f>'Fish Use'!D114</f>
        <v>Chinook</v>
      </c>
      <c r="D1686" s="16" t="str">
        <f>'Fish Use'!E114</f>
        <v>Summer Rearing</v>
      </c>
      <c r="E1686" s="16" t="str">
        <f>'Vulnerability Mapped'!C65</f>
        <v>Channel and Habitat Structure</v>
      </c>
      <c r="F1686" s="18">
        <f>'Fish Use'!F114</f>
        <v>0.65139999999999998</v>
      </c>
      <c r="G1686" s="18">
        <f>Population!D12</f>
        <v>0.24</v>
      </c>
      <c r="H1686" s="19">
        <f>'Limiting Factors'!C335</f>
        <v>2.83</v>
      </c>
      <c r="I1686" s="18">
        <f>'Limiting Factors'!D335</f>
        <v>0.51175000000000004</v>
      </c>
      <c r="J1686" s="17">
        <f>'Vulnerability Mapped'!D65</f>
        <v>3</v>
      </c>
      <c r="K1686" s="17">
        <f>'Vulnerability Mapped'!E65</f>
        <v>3</v>
      </c>
      <c r="L1686" s="18">
        <f>'Vulnerability Mapped'!H65</f>
        <v>0.87142857100000004</v>
      </c>
      <c r="M1686" s="18">
        <f t="shared" si="52"/>
        <v>0.29049415628570546</v>
      </c>
      <c r="N1686" s="18">
        <f t="shared" si="53"/>
        <v>6.9718597508569305E-2</v>
      </c>
    </row>
    <row r="1687" spans="1:14" ht="18" customHeight="1" x14ac:dyDescent="0.2">
      <c r="A1687" s="16" t="str">
        <f>'Fish Use'!A114</f>
        <v>UGR3</v>
      </c>
      <c r="B1687" s="16" t="str">
        <f>'Fish Use'!B114</f>
        <v>Upper Grande Ronde</v>
      </c>
      <c r="C1687" s="16" t="str">
        <f>'Fish Use'!D114</f>
        <v>Chinook</v>
      </c>
      <c r="D1687" s="16" t="str">
        <f>'Fish Use'!E114</f>
        <v>Summer Rearing</v>
      </c>
      <c r="E1687" s="16" t="str">
        <f>'Vulnerability Mapped'!C67</f>
        <v>Decreased Water Quantity</v>
      </c>
      <c r="F1687" s="18">
        <f>'Fish Use'!F114</f>
        <v>0.65139999999999998</v>
      </c>
      <c r="G1687" s="18">
        <f>Population!D12</f>
        <v>0.24</v>
      </c>
      <c r="H1687" s="19">
        <f>'Limiting Factors'!C342</f>
        <v>4.6399999999999997</v>
      </c>
      <c r="I1687" s="18">
        <f>'Limiting Factors'!D342</f>
        <v>0.91900000000000004</v>
      </c>
      <c r="J1687" s="17">
        <f>'Vulnerability Mapped'!D67</f>
        <v>2</v>
      </c>
      <c r="K1687" s="17">
        <f>'Vulnerability Mapped'!E67</f>
        <v>2</v>
      </c>
      <c r="L1687" s="18">
        <f>'Vulnerability Mapped'!H67</f>
        <v>0.93571428599999995</v>
      </c>
      <c r="M1687" s="18">
        <f t="shared" si="52"/>
        <v>0.56015281874246758</v>
      </c>
      <c r="N1687" s="18">
        <f t="shared" si="53"/>
        <v>0.13443667649819221</v>
      </c>
    </row>
    <row r="1688" spans="1:14" ht="18" customHeight="1" x14ac:dyDescent="0.2">
      <c r="A1688" s="16" t="str">
        <f>'Fish Use'!A114</f>
        <v>UGR3</v>
      </c>
      <c r="B1688" s="16" t="str">
        <f>'Fish Use'!B114</f>
        <v>Upper Grande Ronde</v>
      </c>
      <c r="C1688" s="16" t="str">
        <f>'Fish Use'!D114</f>
        <v>Chinook</v>
      </c>
      <c r="D1688" s="16" t="str">
        <f>'Fish Use'!E114</f>
        <v>Summer Rearing</v>
      </c>
      <c r="E1688" s="16" t="str">
        <f>'Vulnerability Mapped'!C62</f>
        <v>Altered Flow Timing</v>
      </c>
      <c r="F1688" s="18">
        <f>'Fish Use'!F114</f>
        <v>0.65139999999999998</v>
      </c>
      <c r="G1688" s="18">
        <f>Population!D12</f>
        <v>0.24</v>
      </c>
      <c r="H1688" s="19">
        <f>'Limiting Factors'!C343</f>
        <v>4.6399999999999997</v>
      </c>
      <c r="I1688" s="18">
        <f>'Limiting Factors'!D343</f>
        <v>0.91900000000000004</v>
      </c>
      <c r="J1688" s="17">
        <f>'Vulnerability Mapped'!D62</f>
        <v>6</v>
      </c>
      <c r="K1688" s="17">
        <f>'Vulnerability Mapped'!E62</f>
        <v>6</v>
      </c>
      <c r="L1688" s="18">
        <f>'Vulnerability Mapped'!H62</f>
        <v>0.678571429</v>
      </c>
      <c r="M1688" s="18">
        <f t="shared" si="52"/>
        <v>0.40621769311370137</v>
      </c>
      <c r="N1688" s="18">
        <f t="shared" si="53"/>
        <v>9.7492246347288328E-2</v>
      </c>
    </row>
    <row r="1689" spans="1:14" ht="18" customHeight="1" x14ac:dyDescent="0.2">
      <c r="A1689" s="16" t="str">
        <f>'Fish Use'!A114</f>
        <v>UGR3</v>
      </c>
      <c r="B1689" s="16" t="str">
        <f>'Fish Use'!B114</f>
        <v>Upper Grande Ronde</v>
      </c>
      <c r="C1689" s="16" t="str">
        <f>'Fish Use'!D114</f>
        <v>Chinook</v>
      </c>
      <c r="D1689" s="16" t="str">
        <f>'Fish Use'!E114</f>
        <v>Summer Rearing</v>
      </c>
      <c r="E1689" s="16" t="str">
        <f>'Vulnerability Mapped'!C66</f>
        <v>Decreased Sediment Quantity</v>
      </c>
      <c r="F1689" s="18">
        <f>'Fish Use'!F114</f>
        <v>0.65139999999999998</v>
      </c>
      <c r="G1689" s="18">
        <f>Population!D12</f>
        <v>0.24</v>
      </c>
      <c r="H1689" s="19">
        <f>'Limiting Factors'!C336</f>
        <v>1.97</v>
      </c>
      <c r="I1689" s="18">
        <f>'Limiting Factors'!D336</f>
        <v>0.31824999999999998</v>
      </c>
      <c r="J1689" s="17">
        <f>'Vulnerability Mapped'!D66</f>
        <v>12</v>
      </c>
      <c r="K1689" s="17">
        <f>'Vulnerability Mapped'!E66</f>
        <v>12</v>
      </c>
      <c r="L1689" s="18">
        <f>'Vulnerability Mapped'!H66</f>
        <v>0.29285714299999999</v>
      </c>
      <c r="M1689" s="18">
        <f t="shared" si="52"/>
        <v>6.0711643243901138E-2</v>
      </c>
      <c r="N1689" s="18">
        <f t="shared" si="53"/>
        <v>1.4570794378536273E-2</v>
      </c>
    </row>
    <row r="1690" spans="1:14" ht="18" customHeight="1" x14ac:dyDescent="0.2">
      <c r="A1690" s="16" t="str">
        <f>'Fish Use'!A114</f>
        <v>UGR3</v>
      </c>
      <c r="B1690" s="16" t="str">
        <f>'Fish Use'!B114</f>
        <v>Upper Grande Ronde</v>
      </c>
      <c r="C1690" s="16" t="str">
        <f>'Fish Use'!D114</f>
        <v>Chinook</v>
      </c>
      <c r="D1690" s="16" t="str">
        <f>'Fish Use'!E114</f>
        <v>Summer Rearing</v>
      </c>
      <c r="E1690" s="16" t="str">
        <f>'Vulnerability Mapped'!C69</f>
        <v>Increased Sediment Quantity</v>
      </c>
      <c r="F1690" s="18">
        <f>'Fish Use'!F114</f>
        <v>0.65139999999999998</v>
      </c>
      <c r="G1690" s="18">
        <f>Population!D12</f>
        <v>0.24</v>
      </c>
      <c r="H1690" s="19">
        <f>'Limiting Factors'!C337</f>
        <v>2.0499999999999998</v>
      </c>
      <c r="I1690" s="18">
        <f>'Limiting Factors'!D337</f>
        <v>0.33624999999999999</v>
      </c>
      <c r="J1690" s="17">
        <f>'Vulnerability Mapped'!D69</f>
        <v>14</v>
      </c>
      <c r="K1690" s="17">
        <f>'Vulnerability Mapped'!E69</f>
        <v>14</v>
      </c>
      <c r="L1690" s="18">
        <f>'Vulnerability Mapped'!H69</f>
        <v>0.164285714</v>
      </c>
      <c r="M1690" s="18">
        <f t="shared" si="52"/>
        <v>3.59840338659905E-2</v>
      </c>
      <c r="N1690" s="18">
        <f t="shared" si="53"/>
        <v>8.6361681278377192E-3</v>
      </c>
    </row>
    <row r="1691" spans="1:14" ht="18" customHeight="1" x14ac:dyDescent="0.2">
      <c r="A1691" s="16" t="str">
        <f>'Fish Use'!A114</f>
        <v>UGR3</v>
      </c>
      <c r="B1691" s="16" t="str">
        <f>'Fish Use'!B114</f>
        <v>Upper Grande Ronde</v>
      </c>
      <c r="C1691" s="16" t="str">
        <f>'Fish Use'!D114</f>
        <v>Chinook</v>
      </c>
      <c r="D1691" s="16" t="str">
        <f>'Fish Use'!E114</f>
        <v>Summer Rearing</v>
      </c>
      <c r="E1691" s="16" t="str">
        <f>'Vulnerability Mapped'!C74</f>
        <v>Summer Water Temperature</v>
      </c>
      <c r="F1691" s="18">
        <f>'Fish Use'!F114</f>
        <v>0.65139999999999998</v>
      </c>
      <c r="G1691" s="18">
        <f>Population!D12</f>
        <v>0.24</v>
      </c>
      <c r="H1691" s="19">
        <f>'Limiting Factors'!C344</f>
        <v>4</v>
      </c>
      <c r="I1691" s="18">
        <f>'Limiting Factors'!D344</f>
        <v>0.77500000000000002</v>
      </c>
      <c r="J1691" s="17">
        <f>'Vulnerability Mapped'!D74</f>
        <v>1</v>
      </c>
      <c r="K1691" s="17">
        <f>'Vulnerability Mapped'!E74</f>
        <v>1</v>
      </c>
      <c r="L1691" s="18">
        <f>'Vulnerability Mapped'!H74</f>
        <v>1</v>
      </c>
      <c r="M1691" s="18">
        <f t="shared" si="52"/>
        <v>0.50483500000000003</v>
      </c>
      <c r="N1691" s="18">
        <f t="shared" si="53"/>
        <v>0.1211604</v>
      </c>
    </row>
    <row r="1692" spans="1:14" ht="18" customHeight="1" x14ac:dyDescent="0.2">
      <c r="A1692" s="16" t="str">
        <f>'Fish Use'!A114</f>
        <v>UGR3</v>
      </c>
      <c r="B1692" s="16" t="str">
        <f>'Fish Use'!B114</f>
        <v>Upper Grande Ronde</v>
      </c>
      <c r="C1692" s="16" t="str">
        <f>'Fish Use'!D114</f>
        <v>Chinook</v>
      </c>
      <c r="D1692" s="16" t="str">
        <f>'Fish Use'!E114</f>
        <v>Summer Rearing</v>
      </c>
      <c r="E1692" s="16" t="str">
        <f>'Vulnerability Mapped'!C76</f>
        <v>Winter Water Temperature</v>
      </c>
      <c r="F1692" s="18">
        <f>'Fish Use'!F114</f>
        <v>0.65139999999999998</v>
      </c>
      <c r="G1692" s="18">
        <f>Population!D12</f>
        <v>0.24</v>
      </c>
      <c r="H1692" s="19">
        <f>'Limiting Factors'!C345</f>
        <v>3.56</v>
      </c>
      <c r="I1692" s="18">
        <f>'Limiting Factors'!D345</f>
        <v>0.67600000000000005</v>
      </c>
      <c r="J1692" s="17">
        <f>'Vulnerability Mapped'!D76</f>
        <v>15</v>
      </c>
      <c r="K1692" s="17">
        <f>'Vulnerability Mapped'!E76</f>
        <v>15</v>
      </c>
      <c r="L1692" s="18">
        <f>'Vulnerability Mapped'!H76</f>
        <v>0.1</v>
      </c>
      <c r="M1692" s="18">
        <f t="shared" si="52"/>
        <v>4.4034640000000007E-2</v>
      </c>
      <c r="N1692" s="18">
        <f t="shared" si="53"/>
        <v>1.05683136E-2</v>
      </c>
    </row>
    <row r="1693" spans="1:14" ht="18" customHeight="1" x14ac:dyDescent="0.2">
      <c r="A1693" s="16" t="str">
        <f>'Fish Use'!A114</f>
        <v>UGR3</v>
      </c>
      <c r="B1693" s="16" t="str">
        <f>'Fish Use'!B114</f>
        <v>Upper Grande Ronde</v>
      </c>
      <c r="C1693" s="16" t="str">
        <f>'Fish Use'!D114</f>
        <v>Chinook</v>
      </c>
      <c r="D1693" s="16" t="str">
        <f>'Fish Use'!E114</f>
        <v>Summer Rearing</v>
      </c>
      <c r="E1693" s="16" t="str">
        <f>'Vulnerability Mapped'!C75</f>
        <v>Water Quality</v>
      </c>
      <c r="F1693" s="18">
        <f>'Fish Use'!F114</f>
        <v>0.65139999999999998</v>
      </c>
      <c r="G1693" s="18">
        <f>Population!D12</f>
        <v>0.24</v>
      </c>
      <c r="H1693" s="19">
        <f>'Limiting Factors'!C346</f>
        <v>4.6399999999999997</v>
      </c>
      <c r="I1693" s="18">
        <f>'Limiting Factors'!D346</f>
        <v>0.91900000000000004</v>
      </c>
      <c r="J1693" s="17">
        <f>'Vulnerability Mapped'!D75</f>
        <v>9</v>
      </c>
      <c r="K1693" s="17">
        <f>'Vulnerability Mapped'!E75</f>
        <v>9</v>
      </c>
      <c r="L1693" s="18">
        <f>'Vulnerability Mapped'!H75</f>
        <v>0.485714286</v>
      </c>
      <c r="M1693" s="18">
        <f t="shared" si="52"/>
        <v>0.2907663487424676</v>
      </c>
      <c r="N1693" s="18">
        <f t="shared" si="53"/>
        <v>6.9783923698192224E-2</v>
      </c>
    </row>
    <row r="1694" spans="1:14" ht="18" customHeight="1" x14ac:dyDescent="0.2">
      <c r="A1694" s="16" t="str">
        <f>'Fish Use'!A114</f>
        <v>UGR3</v>
      </c>
      <c r="B1694" s="16" t="str">
        <f>'Fish Use'!B114</f>
        <v>Upper Grande Ronde</v>
      </c>
      <c r="C1694" s="16" t="str">
        <f>'Fish Use'!D114</f>
        <v>Chinook</v>
      </c>
      <c r="D1694" s="16" t="str">
        <f>'Fish Use'!E114</f>
        <v>Summer Rearing</v>
      </c>
      <c r="E1694" s="16" t="str">
        <f>'Vulnerability Mapped'!C71</f>
        <v>Predation</v>
      </c>
      <c r="F1694" s="18">
        <f>'Fish Use'!F114</f>
        <v>0.65139999999999998</v>
      </c>
      <c r="G1694" s="18">
        <f>Population!D12</f>
        <v>0.24</v>
      </c>
      <c r="H1694" s="19">
        <f>'Limiting Factors'!C339</f>
        <v>5</v>
      </c>
      <c r="I1694" s="18">
        <f>'Limiting Factors'!D339</f>
        <v>1</v>
      </c>
      <c r="J1694" s="17">
        <f>'Vulnerability Mapped'!D71</f>
        <v>13</v>
      </c>
      <c r="K1694" s="17">
        <f>'Vulnerability Mapped'!E71</f>
        <v>13</v>
      </c>
      <c r="L1694" s="18">
        <f>'Vulnerability Mapped'!H71</f>
        <v>0.22857142899999999</v>
      </c>
      <c r="M1694" s="18">
        <f t="shared" si="52"/>
        <v>0.1488914288506</v>
      </c>
      <c r="N1694" s="18">
        <f t="shared" si="53"/>
        <v>3.5733942924143995E-2</v>
      </c>
    </row>
    <row r="1695" spans="1:14" ht="18" customHeight="1" x14ac:dyDescent="0.2">
      <c r="A1695" s="16" t="str">
        <f>'Fish Use'!A114</f>
        <v>UGR3</v>
      </c>
      <c r="B1695" s="16" t="str">
        <f>'Fish Use'!B114</f>
        <v>Upper Grande Ronde</v>
      </c>
      <c r="C1695" s="16" t="str">
        <f>'Fish Use'!D114</f>
        <v>Chinook</v>
      </c>
      <c r="D1695" s="16" t="str">
        <f>'Fish Use'!E114</f>
        <v>Summer Rearing</v>
      </c>
      <c r="E1695" s="16" t="str">
        <f>'Vulnerability Mapped'!C63</f>
        <v>Altered Primary Productivity</v>
      </c>
      <c r="F1695" s="18">
        <f>'Fish Use'!F114</f>
        <v>0.65139999999999998</v>
      </c>
      <c r="G1695" s="18">
        <f>Population!D12</f>
        <v>0.24</v>
      </c>
      <c r="H1695" s="19">
        <f>'Limiting Factors'!C340</f>
        <v>2.88</v>
      </c>
      <c r="I1695" s="18">
        <f>'Limiting Factors'!D340</f>
        <v>0.52300000000000002</v>
      </c>
      <c r="J1695" s="17">
        <f>'Vulnerability Mapped'!D63</f>
        <v>8</v>
      </c>
      <c r="K1695" s="17">
        <f>'Vulnerability Mapped'!E63</f>
        <v>8</v>
      </c>
      <c r="L1695" s="18">
        <f>'Vulnerability Mapped'!H63</f>
        <v>0.55000000000000004</v>
      </c>
      <c r="M1695" s="18">
        <f t="shared" si="52"/>
        <v>0.18737521000000001</v>
      </c>
      <c r="N1695" s="18">
        <f t="shared" si="53"/>
        <v>4.4970050400000003E-2</v>
      </c>
    </row>
    <row r="1696" spans="1:14" ht="18" customHeight="1" x14ac:dyDescent="0.2">
      <c r="A1696" s="16" t="str">
        <f>'Fish Use'!A114</f>
        <v>UGR3</v>
      </c>
      <c r="B1696" s="16" t="str">
        <f>'Fish Use'!B114</f>
        <v>Upper Grande Ronde</v>
      </c>
      <c r="C1696" s="16" t="str">
        <f>'Fish Use'!D114</f>
        <v>Chinook</v>
      </c>
      <c r="D1696" s="16" t="str">
        <f>'Fish Use'!E114</f>
        <v>Summer Rearing</v>
      </c>
      <c r="E1696" s="16" t="str">
        <f>'Vulnerability Mapped'!C70</f>
        <v>Non-Native Species Interactions and Competition</v>
      </c>
      <c r="F1696" s="18">
        <f>'Fish Use'!F114</f>
        <v>0.65139999999999998</v>
      </c>
      <c r="G1696" s="18">
        <f>Population!D12</f>
        <v>0.24</v>
      </c>
      <c r="H1696" s="19">
        <f>'Limiting Factors'!C341</f>
        <v>5</v>
      </c>
      <c r="I1696" s="18">
        <f>'Limiting Factors'!D341</f>
        <v>1</v>
      </c>
      <c r="J1696" s="17">
        <f>'Vulnerability Mapped'!D70</f>
        <v>11</v>
      </c>
      <c r="K1696" s="17">
        <f>'Vulnerability Mapped'!E70</f>
        <v>11</v>
      </c>
      <c r="L1696" s="18">
        <f>'Vulnerability Mapped'!H70</f>
        <v>0.35714285699999998</v>
      </c>
      <c r="M1696" s="18">
        <f t="shared" si="52"/>
        <v>0.23264285704979998</v>
      </c>
      <c r="N1696" s="18">
        <f t="shared" si="53"/>
        <v>5.5834285691951993E-2</v>
      </c>
    </row>
    <row r="1697" spans="1:14" ht="18" customHeight="1" x14ac:dyDescent="0.2">
      <c r="A1697" s="16" t="str">
        <f>'Fish Use'!A115</f>
        <v>UGR3</v>
      </c>
      <c r="B1697" s="16" t="str">
        <f>'Fish Use'!B115</f>
        <v>Upper Grande Ronde</v>
      </c>
      <c r="C1697" s="16" t="str">
        <f>'Fish Use'!D115</f>
        <v>Chinook</v>
      </c>
      <c r="D1697" s="16" t="str">
        <f>'Fish Use'!E115</f>
        <v>Migration</v>
      </c>
      <c r="E1697" s="16" t="str">
        <f>'Vulnerability Mapped'!C34</f>
        <v>Anthropogenic Barriers</v>
      </c>
      <c r="F1697" s="18">
        <f>'Fish Use'!F115</f>
        <v>0.65139999999999998</v>
      </c>
      <c r="G1697" s="18">
        <f>Population!D16</f>
        <v>0.34</v>
      </c>
      <c r="H1697" s="19">
        <f>'Limiting Factors'!C338</f>
        <v>1.59</v>
      </c>
      <c r="I1697" s="18">
        <f>'Limiting Factors'!D338</f>
        <v>0.23275000000000001</v>
      </c>
      <c r="J1697" s="17">
        <f>'Vulnerability Mapped'!D34</f>
        <v>2</v>
      </c>
      <c r="K1697" s="17">
        <f>'Vulnerability Mapped'!E34</f>
        <v>13</v>
      </c>
      <c r="L1697" s="18">
        <f>'Vulnerability Mapped'!H34</f>
        <v>0.93571428599999995</v>
      </c>
      <c r="M1697" s="18">
        <f t="shared" si="52"/>
        <v>0.14186677754331811</v>
      </c>
      <c r="N1697" s="18">
        <f t="shared" si="53"/>
        <v>4.8234704364728161E-2</v>
      </c>
    </row>
    <row r="1698" spans="1:14" ht="18" customHeight="1" x14ac:dyDescent="0.2">
      <c r="A1698" s="16" t="str">
        <f>'Fish Use'!A115</f>
        <v>UGR3</v>
      </c>
      <c r="B1698" s="16" t="str">
        <f>'Fish Use'!B115</f>
        <v>Upper Grande Ronde</v>
      </c>
      <c r="C1698" s="16" t="str">
        <f>'Fish Use'!D115</f>
        <v>Chinook</v>
      </c>
      <c r="D1698" s="16" t="str">
        <f>'Fish Use'!E115</f>
        <v>Migration</v>
      </c>
      <c r="E1698" s="16" t="str">
        <f>'Vulnerability Mapped'!C42</f>
        <v>Riparian Condition</v>
      </c>
      <c r="F1698" s="18">
        <f>'Fish Use'!F115</f>
        <v>0.65139999999999998</v>
      </c>
      <c r="G1698" s="18">
        <f>Population!D16</f>
        <v>0.34</v>
      </c>
      <c r="H1698" s="19">
        <f>'Limiting Factors'!C332</f>
        <v>2.46</v>
      </c>
      <c r="I1698" s="18">
        <f>'Limiting Factors'!D332</f>
        <v>0.42849999999999999</v>
      </c>
      <c r="J1698" s="17">
        <f>'Vulnerability Mapped'!D42</f>
        <v>9</v>
      </c>
      <c r="K1698" s="17">
        <f>'Vulnerability Mapped'!E42</f>
        <v>14</v>
      </c>
      <c r="L1698" s="18">
        <f>'Vulnerability Mapped'!H42</f>
        <v>0.485714286</v>
      </c>
      <c r="M1698" s="18">
        <f t="shared" si="52"/>
        <v>0.13557495150832141</v>
      </c>
      <c r="N1698" s="18">
        <f t="shared" si="53"/>
        <v>4.6095483512829286E-2</v>
      </c>
    </row>
    <row r="1699" spans="1:14" ht="18" customHeight="1" x14ac:dyDescent="0.2">
      <c r="A1699" s="16" t="str">
        <f>'Fish Use'!A115</f>
        <v>UGR3</v>
      </c>
      <c r="B1699" s="16" t="str">
        <f>'Fish Use'!B115</f>
        <v>Upper Grande Ronde</v>
      </c>
      <c r="C1699" s="16" t="str">
        <f>'Fish Use'!D115</f>
        <v>Chinook</v>
      </c>
      <c r="D1699" s="16" t="str">
        <f>'Fish Use'!E115</f>
        <v>Migration</v>
      </c>
      <c r="E1699" s="16" t="str">
        <f>'Vulnerability Mapped'!C38</f>
        <v>Floodplain Condition</v>
      </c>
      <c r="F1699" s="18">
        <f>'Fish Use'!F115</f>
        <v>0.65139999999999998</v>
      </c>
      <c r="G1699" s="18">
        <f>Population!D16</f>
        <v>0.34</v>
      </c>
      <c r="H1699" s="19">
        <f>'Limiting Factors'!C333</f>
        <v>2.72</v>
      </c>
      <c r="I1699" s="18">
        <f>'Limiting Factors'!D333</f>
        <v>0.48699999999999999</v>
      </c>
      <c r="J1699" s="17">
        <f>'Vulnerability Mapped'!D38</f>
        <v>6</v>
      </c>
      <c r="K1699" s="17">
        <f>'Vulnerability Mapped'!E38</f>
        <v>8</v>
      </c>
      <c r="L1699" s="18">
        <f>'Vulnerability Mapped'!H38</f>
        <v>0.678571429</v>
      </c>
      <c r="M1699" s="18">
        <f t="shared" si="52"/>
        <v>0.21526443585024221</v>
      </c>
      <c r="N1699" s="18">
        <f t="shared" si="53"/>
        <v>7.3189908189082359E-2</v>
      </c>
    </row>
    <row r="1700" spans="1:14" ht="18" customHeight="1" x14ac:dyDescent="0.2">
      <c r="A1700" s="16" t="str">
        <f>'Fish Use'!A115</f>
        <v>UGR3</v>
      </c>
      <c r="B1700" s="16" t="str">
        <f>'Fish Use'!B115</f>
        <v>Upper Grande Ronde</v>
      </c>
      <c r="C1700" s="16" t="str">
        <f>'Fish Use'!D115</f>
        <v>Chinook</v>
      </c>
      <c r="D1700" s="16" t="str">
        <f>'Fish Use'!E115</f>
        <v>Migration</v>
      </c>
      <c r="E1700" s="16" t="str">
        <f>'Vulnerability Mapped'!C43</f>
        <v>Side Channel and Wetland Habitat</v>
      </c>
      <c r="F1700" s="18">
        <f>'Fish Use'!F115</f>
        <v>0.65139999999999998</v>
      </c>
      <c r="G1700" s="18">
        <f>Population!D16</f>
        <v>0.34</v>
      </c>
      <c r="H1700" s="19">
        <f>'Limiting Factors'!C334</f>
        <v>2.46</v>
      </c>
      <c r="I1700" s="18">
        <f>'Limiting Factors'!D334</f>
        <v>0.42849999999999999</v>
      </c>
      <c r="J1700" s="17">
        <f>'Vulnerability Mapped'!D43</f>
        <v>7</v>
      </c>
      <c r="K1700" s="17">
        <f>'Vulnerability Mapped'!E43</f>
        <v>7</v>
      </c>
      <c r="L1700" s="18">
        <f>'Vulnerability Mapped'!H43</f>
        <v>0.61428571399999998</v>
      </c>
      <c r="M1700" s="18">
        <f t="shared" si="52"/>
        <v>0.17146243849167861</v>
      </c>
      <c r="N1700" s="18">
        <f t="shared" si="53"/>
        <v>5.8297229087170728E-2</v>
      </c>
    </row>
    <row r="1701" spans="1:14" ht="18" customHeight="1" x14ac:dyDescent="0.2">
      <c r="A1701" s="16" t="str">
        <f>'Fish Use'!A115</f>
        <v>UGR3</v>
      </c>
      <c r="B1701" s="16" t="str">
        <f>'Fish Use'!B115</f>
        <v>Upper Grande Ronde</v>
      </c>
      <c r="C1701" s="16" t="str">
        <f>'Fish Use'!D115</f>
        <v>Chinook</v>
      </c>
      <c r="D1701" s="16" t="str">
        <f>'Fish Use'!E115</f>
        <v>Migration</v>
      </c>
      <c r="E1701" s="16" t="str">
        <f>'Vulnerability Mapped'!C35</f>
        <v>Channel and Habitat Structure</v>
      </c>
      <c r="F1701" s="18">
        <f>'Fish Use'!F115</f>
        <v>0.65139999999999998</v>
      </c>
      <c r="G1701" s="18">
        <f>Population!D16</f>
        <v>0.34</v>
      </c>
      <c r="H1701" s="19">
        <f>'Limiting Factors'!C335</f>
        <v>2.83</v>
      </c>
      <c r="I1701" s="18">
        <f>'Limiting Factors'!D335</f>
        <v>0.51175000000000004</v>
      </c>
      <c r="J1701" s="17">
        <f>'Vulnerability Mapped'!D35</f>
        <v>3</v>
      </c>
      <c r="K1701" s="17">
        <f>'Vulnerability Mapped'!E35</f>
        <v>5</v>
      </c>
      <c r="L1701" s="18">
        <f>'Vulnerability Mapped'!H35</f>
        <v>0.87142857100000004</v>
      </c>
      <c r="M1701" s="18">
        <f t="shared" si="52"/>
        <v>0.29049415628570546</v>
      </c>
      <c r="N1701" s="18">
        <f t="shared" si="53"/>
        <v>9.8768013137139871E-2</v>
      </c>
    </row>
    <row r="1702" spans="1:14" ht="18" customHeight="1" x14ac:dyDescent="0.2">
      <c r="A1702" s="16" t="str">
        <f>'Fish Use'!A115</f>
        <v>UGR3</v>
      </c>
      <c r="B1702" s="16" t="str">
        <f>'Fish Use'!B115</f>
        <v>Upper Grande Ronde</v>
      </c>
      <c r="C1702" s="16" t="str">
        <f>'Fish Use'!D115</f>
        <v>Chinook</v>
      </c>
      <c r="D1702" s="16" t="str">
        <f>'Fish Use'!E115</f>
        <v>Migration</v>
      </c>
      <c r="E1702" s="16" t="str">
        <f>'Vulnerability Mapped'!C37</f>
        <v>Decreased Water Quantity</v>
      </c>
      <c r="F1702" s="18">
        <f>'Fish Use'!F115</f>
        <v>0.65139999999999998</v>
      </c>
      <c r="G1702" s="18">
        <f>Population!D16</f>
        <v>0.34</v>
      </c>
      <c r="H1702" s="19">
        <f>'Limiting Factors'!C342</f>
        <v>4.6399999999999997</v>
      </c>
      <c r="I1702" s="18">
        <f>'Limiting Factors'!D342</f>
        <v>0.91900000000000004</v>
      </c>
      <c r="J1702" s="17">
        <f>'Vulnerability Mapped'!D37</f>
        <v>2</v>
      </c>
      <c r="K1702" s="17">
        <f>'Vulnerability Mapped'!E37</f>
        <v>3</v>
      </c>
      <c r="L1702" s="18">
        <f>'Vulnerability Mapped'!H37</f>
        <v>0.93571428599999995</v>
      </c>
      <c r="M1702" s="18">
        <f t="shared" si="52"/>
        <v>0.56015281874246758</v>
      </c>
      <c r="N1702" s="18">
        <f t="shared" si="53"/>
        <v>0.190451958372439</v>
      </c>
    </row>
    <row r="1703" spans="1:14" ht="18" customHeight="1" x14ac:dyDescent="0.2">
      <c r="A1703" s="16" t="str">
        <f>'Fish Use'!A115</f>
        <v>UGR3</v>
      </c>
      <c r="B1703" s="16" t="str">
        <f>'Fish Use'!B115</f>
        <v>Upper Grande Ronde</v>
      </c>
      <c r="C1703" s="16" t="str">
        <f>'Fish Use'!D115</f>
        <v>Chinook</v>
      </c>
      <c r="D1703" s="16" t="str">
        <f>'Fish Use'!E115</f>
        <v>Migration</v>
      </c>
      <c r="E1703" s="16" t="str">
        <f>'Vulnerability Mapped'!C32</f>
        <v>Altered Flow Timing</v>
      </c>
      <c r="F1703" s="18">
        <f>'Fish Use'!F115</f>
        <v>0.65139999999999998</v>
      </c>
      <c r="G1703" s="18">
        <f>Population!D16</f>
        <v>0.34</v>
      </c>
      <c r="H1703" s="19">
        <f>'Limiting Factors'!C343</f>
        <v>4.6399999999999997</v>
      </c>
      <c r="I1703" s="18">
        <f>'Limiting Factors'!D343</f>
        <v>0.91900000000000004</v>
      </c>
      <c r="J1703" s="17">
        <f>'Vulnerability Mapped'!D32</f>
        <v>4</v>
      </c>
      <c r="K1703" s="17">
        <f>'Vulnerability Mapped'!E32</f>
        <v>4</v>
      </c>
      <c r="L1703" s="18">
        <f>'Vulnerability Mapped'!H32</f>
        <v>0.80714285699999999</v>
      </c>
      <c r="M1703" s="18">
        <f t="shared" si="52"/>
        <v>0.48318525562876619</v>
      </c>
      <c r="N1703" s="18">
        <f t="shared" si="53"/>
        <v>0.16428298691378052</v>
      </c>
    </row>
    <row r="1704" spans="1:14" ht="18" customHeight="1" x14ac:dyDescent="0.2">
      <c r="A1704" s="16" t="str">
        <f>'Fish Use'!A115</f>
        <v>UGR3</v>
      </c>
      <c r="B1704" s="16" t="str">
        <f>'Fish Use'!B115</f>
        <v>Upper Grande Ronde</v>
      </c>
      <c r="C1704" s="16" t="str">
        <f>'Fish Use'!D115</f>
        <v>Chinook</v>
      </c>
      <c r="D1704" s="16" t="str">
        <f>'Fish Use'!E115</f>
        <v>Migration</v>
      </c>
      <c r="E1704" s="16" t="str">
        <f>'Vulnerability Mapped'!C36</f>
        <v>Decreased Sediment Quantity</v>
      </c>
      <c r="F1704" s="18">
        <f>'Fish Use'!F115</f>
        <v>0.65139999999999998</v>
      </c>
      <c r="G1704" s="18">
        <f>Population!D16</f>
        <v>0.34</v>
      </c>
      <c r="H1704" s="19">
        <f>'Limiting Factors'!C336</f>
        <v>1.97</v>
      </c>
      <c r="I1704" s="18">
        <f>'Limiting Factors'!D336</f>
        <v>0.31824999999999998</v>
      </c>
      <c r="J1704" s="17">
        <f>'Vulnerability Mapped'!D36</f>
        <v>11</v>
      </c>
      <c r="K1704" s="17">
        <f>'Vulnerability Mapped'!E36</f>
        <v>12</v>
      </c>
      <c r="L1704" s="18">
        <f>'Vulnerability Mapped'!H36</f>
        <v>0.35714285699999998</v>
      </c>
      <c r="M1704" s="18">
        <f t="shared" si="52"/>
        <v>7.4038589256098838E-2</v>
      </c>
      <c r="N1704" s="18">
        <f t="shared" si="53"/>
        <v>2.5173120347073606E-2</v>
      </c>
    </row>
    <row r="1705" spans="1:14" ht="18" customHeight="1" x14ac:dyDescent="0.2">
      <c r="A1705" s="16" t="str">
        <f>'Fish Use'!A115</f>
        <v>UGR3</v>
      </c>
      <c r="B1705" s="16" t="str">
        <f>'Fish Use'!B115</f>
        <v>Upper Grande Ronde</v>
      </c>
      <c r="C1705" s="16" t="str">
        <f>'Fish Use'!D115</f>
        <v>Chinook</v>
      </c>
      <c r="D1705" s="16" t="str">
        <f>'Fish Use'!E115</f>
        <v>Migration</v>
      </c>
      <c r="E1705" s="16" t="str">
        <f>'Vulnerability Mapped'!C39</f>
        <v>Increased Sediment Quantity</v>
      </c>
      <c r="F1705" s="18">
        <f>'Fish Use'!F115</f>
        <v>0.65139999999999998</v>
      </c>
      <c r="G1705" s="18">
        <f>Population!D16</f>
        <v>0.34</v>
      </c>
      <c r="H1705" s="19">
        <f>'Limiting Factors'!C337</f>
        <v>2.0499999999999998</v>
      </c>
      <c r="I1705" s="18">
        <f>'Limiting Factors'!D337</f>
        <v>0.33624999999999999</v>
      </c>
      <c r="J1705" s="17">
        <f>'Vulnerability Mapped'!D39</f>
        <v>10</v>
      </c>
      <c r="K1705" s="17">
        <f>'Vulnerability Mapped'!E39</f>
        <v>11</v>
      </c>
      <c r="L1705" s="18">
        <f>'Vulnerability Mapped'!H39</f>
        <v>0.42142857099999997</v>
      </c>
      <c r="M1705" s="18">
        <f t="shared" si="52"/>
        <v>9.2306869548985732E-2</v>
      </c>
      <c r="N1705" s="18">
        <f t="shared" si="53"/>
        <v>3.1384335646655152E-2</v>
      </c>
    </row>
    <row r="1706" spans="1:14" ht="18" customHeight="1" x14ac:dyDescent="0.2">
      <c r="A1706" s="16" t="str">
        <f>'Fish Use'!A115</f>
        <v>UGR3</v>
      </c>
      <c r="B1706" s="16" t="str">
        <f>'Fish Use'!B115</f>
        <v>Upper Grande Ronde</v>
      </c>
      <c r="C1706" s="16" t="str">
        <f>'Fish Use'!D115</f>
        <v>Chinook</v>
      </c>
      <c r="D1706" s="16" t="str">
        <f>'Fish Use'!E115</f>
        <v>Migration</v>
      </c>
      <c r="E1706" s="16" t="str">
        <f>'Vulnerability Mapped'!C44</f>
        <v>Summer Water Temperature</v>
      </c>
      <c r="F1706" s="18">
        <f>'Fish Use'!F115</f>
        <v>0.65139999999999998</v>
      </c>
      <c r="G1706" s="18">
        <f>Population!D16</f>
        <v>0.34</v>
      </c>
      <c r="H1706" s="19">
        <f>'Limiting Factors'!C344</f>
        <v>4</v>
      </c>
      <c r="I1706" s="18">
        <f>'Limiting Factors'!D344</f>
        <v>0.77500000000000002</v>
      </c>
      <c r="J1706" s="17">
        <f>'Vulnerability Mapped'!D44</f>
        <v>1</v>
      </c>
      <c r="K1706" s="17">
        <f>'Vulnerability Mapped'!E44</f>
        <v>15</v>
      </c>
      <c r="L1706" s="18">
        <f>'Vulnerability Mapped'!H44</f>
        <v>1</v>
      </c>
      <c r="M1706" s="18">
        <f t="shared" si="52"/>
        <v>0.50483500000000003</v>
      </c>
      <c r="N1706" s="18">
        <f t="shared" si="53"/>
        <v>0.17164390000000002</v>
      </c>
    </row>
    <row r="1707" spans="1:14" ht="18" customHeight="1" x14ac:dyDescent="0.2">
      <c r="A1707" s="16" t="str">
        <f>'Fish Use'!A115</f>
        <v>UGR3</v>
      </c>
      <c r="B1707" s="16" t="str">
        <f>'Fish Use'!B115</f>
        <v>Upper Grande Ronde</v>
      </c>
      <c r="C1707" s="16" t="str">
        <f>'Fish Use'!D115</f>
        <v>Chinook</v>
      </c>
      <c r="D1707" s="16" t="str">
        <f>'Fish Use'!E115</f>
        <v>Migration</v>
      </c>
      <c r="E1707" s="16" t="str">
        <f>'Vulnerability Mapped'!C46</f>
        <v>Winter Water Temperature</v>
      </c>
      <c r="F1707" s="18">
        <f>'Fish Use'!F115</f>
        <v>0.65139999999999998</v>
      </c>
      <c r="G1707" s="18">
        <f>Population!D16</f>
        <v>0.34</v>
      </c>
      <c r="H1707" s="19">
        <f>'Limiting Factors'!C345</f>
        <v>3.56</v>
      </c>
      <c r="I1707" s="18">
        <f>'Limiting Factors'!D345</f>
        <v>0.67600000000000005</v>
      </c>
      <c r="J1707" s="17">
        <f>'Vulnerability Mapped'!D46</f>
        <v>9</v>
      </c>
      <c r="K1707" s="17">
        <f>'Vulnerability Mapped'!E46</f>
        <v>15</v>
      </c>
      <c r="L1707" s="18">
        <f>'Vulnerability Mapped'!H46</f>
        <v>0.485714286</v>
      </c>
      <c r="M1707" s="18">
        <f t="shared" si="52"/>
        <v>0.2138825372686704</v>
      </c>
      <c r="N1707" s="18">
        <f t="shared" si="53"/>
        <v>7.2720062671347938E-2</v>
      </c>
    </row>
    <row r="1708" spans="1:14" ht="18" customHeight="1" x14ac:dyDescent="0.2">
      <c r="A1708" s="16" t="str">
        <f>'Fish Use'!A115</f>
        <v>UGR3</v>
      </c>
      <c r="B1708" s="16" t="str">
        <f>'Fish Use'!B115</f>
        <v>Upper Grande Ronde</v>
      </c>
      <c r="C1708" s="16" t="str">
        <f>'Fish Use'!D115</f>
        <v>Chinook</v>
      </c>
      <c r="D1708" s="16" t="str">
        <f>'Fish Use'!E115</f>
        <v>Migration</v>
      </c>
      <c r="E1708" s="16" t="str">
        <f>'Vulnerability Mapped'!C45</f>
        <v>Water Quality</v>
      </c>
      <c r="F1708" s="18">
        <f>'Fish Use'!F115</f>
        <v>0.65139999999999998</v>
      </c>
      <c r="G1708" s="18">
        <f>Population!D16</f>
        <v>0.34</v>
      </c>
      <c r="H1708" s="19">
        <f>'Limiting Factors'!C346</f>
        <v>4.6399999999999997</v>
      </c>
      <c r="I1708" s="18">
        <f>'Limiting Factors'!D346</f>
        <v>0.91900000000000004</v>
      </c>
      <c r="J1708" s="17">
        <f>'Vulnerability Mapped'!D45</f>
        <v>5</v>
      </c>
      <c r="K1708" s="17">
        <f>'Vulnerability Mapped'!E45</f>
        <v>6</v>
      </c>
      <c r="L1708" s="18">
        <f>'Vulnerability Mapped'!H45</f>
        <v>0.74285714300000005</v>
      </c>
      <c r="M1708" s="18">
        <f t="shared" si="52"/>
        <v>0.44470147437123381</v>
      </c>
      <c r="N1708" s="18">
        <f t="shared" si="53"/>
        <v>0.15119850128621951</v>
      </c>
    </row>
    <row r="1709" spans="1:14" ht="18" customHeight="1" x14ac:dyDescent="0.2">
      <c r="A1709" s="16" t="str">
        <f>'Fish Use'!A115</f>
        <v>UGR3</v>
      </c>
      <c r="B1709" s="16" t="str">
        <f>'Fish Use'!B115</f>
        <v>Upper Grande Ronde</v>
      </c>
      <c r="C1709" s="16" t="str">
        <f>'Fish Use'!D115</f>
        <v>Chinook</v>
      </c>
      <c r="D1709" s="16" t="str">
        <f>'Fish Use'!E115</f>
        <v>Migration</v>
      </c>
      <c r="E1709" s="16" t="str">
        <f>'Vulnerability Mapped'!C41</f>
        <v>Predation</v>
      </c>
      <c r="F1709" s="18">
        <f>'Fish Use'!F115</f>
        <v>0.65139999999999998</v>
      </c>
      <c r="G1709" s="18">
        <f>Population!D16</f>
        <v>0.34</v>
      </c>
      <c r="H1709" s="19">
        <f>'Limiting Factors'!C339</f>
        <v>5</v>
      </c>
      <c r="I1709" s="18">
        <f>'Limiting Factors'!D339</f>
        <v>1</v>
      </c>
      <c r="J1709" s="17">
        <f>'Vulnerability Mapped'!D41</f>
        <v>1</v>
      </c>
      <c r="K1709" s="17">
        <f>'Vulnerability Mapped'!E41</f>
        <v>14</v>
      </c>
      <c r="L1709" s="18">
        <f>'Vulnerability Mapped'!H41</f>
        <v>1</v>
      </c>
      <c r="M1709" s="18">
        <f t="shared" si="52"/>
        <v>0.65139999999999998</v>
      </c>
      <c r="N1709" s="18">
        <f t="shared" si="53"/>
        <v>0.22147600000000001</v>
      </c>
    </row>
    <row r="1710" spans="1:14" ht="18" customHeight="1" x14ac:dyDescent="0.2">
      <c r="A1710" s="16" t="str">
        <f>'Fish Use'!A115</f>
        <v>UGR3</v>
      </c>
      <c r="B1710" s="16" t="str">
        <f>'Fish Use'!B115</f>
        <v>Upper Grande Ronde</v>
      </c>
      <c r="C1710" s="16" t="str">
        <f>'Fish Use'!D115</f>
        <v>Chinook</v>
      </c>
      <c r="D1710" s="16" t="str">
        <f>'Fish Use'!E115</f>
        <v>Migration</v>
      </c>
      <c r="E1710" s="16" t="str">
        <f>'Vulnerability Mapped'!C33</f>
        <v>Altered Primary Productivity</v>
      </c>
      <c r="F1710" s="18">
        <f>'Fish Use'!F115</f>
        <v>0.65139999999999998</v>
      </c>
      <c r="G1710" s="18">
        <f>Population!D16</f>
        <v>0.34</v>
      </c>
      <c r="H1710" s="19">
        <f>'Limiting Factors'!C340</f>
        <v>2.88</v>
      </c>
      <c r="I1710" s="18">
        <f>'Limiting Factors'!D340</f>
        <v>0.52300000000000002</v>
      </c>
      <c r="J1710" s="17">
        <f>'Vulnerability Mapped'!D33</f>
        <v>10</v>
      </c>
      <c r="K1710" s="17">
        <f>'Vulnerability Mapped'!E33</f>
        <v>13</v>
      </c>
      <c r="L1710" s="18">
        <f>'Vulnerability Mapped'!H33</f>
        <v>0.42142857099999997</v>
      </c>
      <c r="M1710" s="18">
        <f t="shared" si="52"/>
        <v>0.14357321271113618</v>
      </c>
      <c r="N1710" s="18">
        <f t="shared" si="53"/>
        <v>4.8814892321786305E-2</v>
      </c>
    </row>
    <row r="1711" spans="1:14" ht="18" customHeight="1" x14ac:dyDescent="0.2">
      <c r="A1711" s="16" t="str">
        <f>'Fish Use'!A115</f>
        <v>UGR3</v>
      </c>
      <c r="B1711" s="16" t="str">
        <f>'Fish Use'!B115</f>
        <v>Upper Grande Ronde</v>
      </c>
      <c r="C1711" s="16" t="str">
        <f>'Fish Use'!D115</f>
        <v>Chinook</v>
      </c>
      <c r="D1711" s="16" t="str">
        <f>'Fish Use'!E115</f>
        <v>Migration</v>
      </c>
      <c r="E1711" s="16" t="str">
        <f>'Vulnerability Mapped'!C40</f>
        <v>Non-Native Species Interactions and Competition</v>
      </c>
      <c r="F1711" s="18">
        <f>'Fish Use'!F115</f>
        <v>0.65139999999999998</v>
      </c>
      <c r="G1711" s="18">
        <f>Population!D16</f>
        <v>0.34</v>
      </c>
      <c r="H1711" s="19">
        <f>'Limiting Factors'!C341</f>
        <v>5</v>
      </c>
      <c r="I1711" s="18">
        <f>'Limiting Factors'!D341</f>
        <v>1</v>
      </c>
      <c r="J1711" s="17">
        <f>'Vulnerability Mapped'!D40</f>
        <v>8</v>
      </c>
      <c r="K1711" s="17">
        <f>'Vulnerability Mapped'!E40</f>
        <v>12</v>
      </c>
      <c r="L1711" s="18">
        <f>'Vulnerability Mapped'!H40</f>
        <v>0.55000000000000004</v>
      </c>
      <c r="M1711" s="18">
        <f t="shared" si="52"/>
        <v>0.35827000000000003</v>
      </c>
      <c r="N1711" s="18">
        <f t="shared" si="53"/>
        <v>0.12181180000000003</v>
      </c>
    </row>
    <row r="1712" spans="1:14" ht="18" customHeight="1" x14ac:dyDescent="0.2">
      <c r="A1712" s="16" t="str">
        <f>'Fish Use'!A116</f>
        <v>UGR3</v>
      </c>
      <c r="B1712" s="16" t="str">
        <f>'Fish Use'!B116</f>
        <v>Upper Grande Ronde</v>
      </c>
      <c r="C1712" s="16" t="str">
        <f>'Fish Use'!D116</f>
        <v>Steelhead</v>
      </c>
      <c r="D1712" s="16" t="str">
        <f>'Fish Use'!E116</f>
        <v>Spawning</v>
      </c>
      <c r="E1712" s="16" t="str">
        <f>'Vulnerability Mapped'!C109</f>
        <v>Anthropogenic Barriers</v>
      </c>
      <c r="F1712" s="18">
        <f>'Fish Use'!F116</f>
        <v>0.65139999999999998</v>
      </c>
      <c r="G1712" s="18">
        <f>Population!D11</f>
        <v>0.25</v>
      </c>
      <c r="H1712" s="19">
        <f>'Limiting Factors'!C338</f>
        <v>1.59</v>
      </c>
      <c r="I1712" s="18">
        <f>'Limiting Factors'!D338</f>
        <v>0.23275000000000001</v>
      </c>
      <c r="J1712" s="17">
        <f>'Vulnerability Mapped'!D109</f>
        <v>15</v>
      </c>
      <c r="K1712" s="17">
        <f>'Vulnerability Mapped'!E109</f>
        <v>15</v>
      </c>
      <c r="L1712" s="18">
        <f>'Vulnerability Mapped'!H109</f>
        <v>0.1</v>
      </c>
      <c r="M1712" s="18">
        <f t="shared" si="52"/>
        <v>1.5161335000000001E-2</v>
      </c>
      <c r="N1712" s="18">
        <f t="shared" si="53"/>
        <v>3.7903337500000004E-3</v>
      </c>
    </row>
    <row r="1713" spans="1:14" ht="18" customHeight="1" x14ac:dyDescent="0.2">
      <c r="A1713" s="16" t="str">
        <f>'Fish Use'!A116</f>
        <v>UGR3</v>
      </c>
      <c r="B1713" s="16" t="str">
        <f>'Fish Use'!B116</f>
        <v>Upper Grande Ronde</v>
      </c>
      <c r="C1713" s="16" t="str">
        <f>'Fish Use'!D116</f>
        <v>Steelhead</v>
      </c>
      <c r="D1713" s="16" t="str">
        <f>'Fish Use'!E116</f>
        <v>Spawning</v>
      </c>
      <c r="E1713" s="16" t="str">
        <f>'Vulnerability Mapped'!C117</f>
        <v>Riparian Condition</v>
      </c>
      <c r="F1713" s="18">
        <f>'Fish Use'!F116</f>
        <v>0.65139999999999998</v>
      </c>
      <c r="G1713" s="18">
        <f>Population!D11</f>
        <v>0.25</v>
      </c>
      <c r="H1713" s="19">
        <f>'Limiting Factors'!C332</f>
        <v>2.46</v>
      </c>
      <c r="I1713" s="18">
        <f>'Limiting Factors'!D332</f>
        <v>0.42849999999999999</v>
      </c>
      <c r="J1713" s="17">
        <f>'Vulnerability Mapped'!D117</f>
        <v>5</v>
      </c>
      <c r="K1713" s="17">
        <f>'Vulnerability Mapped'!E117</f>
        <v>5</v>
      </c>
      <c r="L1713" s="18">
        <f>'Vulnerability Mapped'!H117</f>
        <v>0.74285714300000005</v>
      </c>
      <c r="M1713" s="18">
        <f t="shared" si="52"/>
        <v>0.20734992575416072</v>
      </c>
      <c r="N1713" s="18">
        <f t="shared" si="53"/>
        <v>5.1837481438540181E-2</v>
      </c>
    </row>
    <row r="1714" spans="1:14" ht="18" customHeight="1" x14ac:dyDescent="0.2">
      <c r="A1714" s="16" t="str">
        <f>'Fish Use'!A116</f>
        <v>UGR3</v>
      </c>
      <c r="B1714" s="16" t="str">
        <f>'Fish Use'!B116</f>
        <v>Upper Grande Ronde</v>
      </c>
      <c r="C1714" s="16" t="str">
        <f>'Fish Use'!D116</f>
        <v>Steelhead</v>
      </c>
      <c r="D1714" s="16" t="str">
        <f>'Fish Use'!E116</f>
        <v>Spawning</v>
      </c>
      <c r="E1714" s="16" t="str">
        <f>'Vulnerability Mapped'!C113</f>
        <v>Floodplain Condition</v>
      </c>
      <c r="F1714" s="18">
        <f>'Fish Use'!F116</f>
        <v>0.65139999999999998</v>
      </c>
      <c r="G1714" s="18">
        <f>Population!D11</f>
        <v>0.25</v>
      </c>
      <c r="H1714" s="19">
        <f>'Limiting Factors'!C333</f>
        <v>2.72</v>
      </c>
      <c r="I1714" s="18">
        <f>'Limiting Factors'!D333</f>
        <v>0.48699999999999999</v>
      </c>
      <c r="J1714" s="17">
        <f>'Vulnerability Mapped'!D113</f>
        <v>3</v>
      </c>
      <c r="K1714" s="17">
        <f>'Vulnerability Mapped'!E113</f>
        <v>3</v>
      </c>
      <c r="L1714" s="18">
        <f>'Vulnerability Mapped'!H113</f>
        <v>0.87142857100000004</v>
      </c>
      <c r="M1714" s="18">
        <f t="shared" si="52"/>
        <v>0.27644485414975783</v>
      </c>
      <c r="N1714" s="18">
        <f t="shared" si="53"/>
        <v>6.9111213537439459E-2</v>
      </c>
    </row>
    <row r="1715" spans="1:14" ht="18" customHeight="1" x14ac:dyDescent="0.2">
      <c r="A1715" s="16" t="str">
        <f>'Fish Use'!A116</f>
        <v>UGR3</v>
      </c>
      <c r="B1715" s="16" t="str">
        <f>'Fish Use'!B116</f>
        <v>Upper Grande Ronde</v>
      </c>
      <c r="C1715" s="16" t="str">
        <f>'Fish Use'!D116</f>
        <v>Steelhead</v>
      </c>
      <c r="D1715" s="16" t="str">
        <f>'Fish Use'!E116</f>
        <v>Spawning</v>
      </c>
      <c r="E1715" s="16" t="str">
        <f>'Vulnerability Mapped'!C118</f>
        <v>Side Channel and Wetland Habitat</v>
      </c>
      <c r="F1715" s="18">
        <f>'Fish Use'!F116</f>
        <v>0.65139999999999998</v>
      </c>
      <c r="G1715" s="18">
        <f>Population!D11</f>
        <v>0.25</v>
      </c>
      <c r="H1715" s="19">
        <f>'Limiting Factors'!C334</f>
        <v>2.46</v>
      </c>
      <c r="I1715" s="18">
        <f>'Limiting Factors'!D334</f>
        <v>0.42849999999999999</v>
      </c>
      <c r="J1715" s="17">
        <f>'Vulnerability Mapped'!D118</f>
        <v>2</v>
      </c>
      <c r="K1715" s="17">
        <f>'Vulnerability Mapped'!E118</f>
        <v>2</v>
      </c>
      <c r="L1715" s="18">
        <f>'Vulnerability Mapped'!H118</f>
        <v>0.93571428599999995</v>
      </c>
      <c r="M1715" s="18">
        <f t="shared" si="52"/>
        <v>0.26118115650832141</v>
      </c>
      <c r="N1715" s="18">
        <f t="shared" si="53"/>
        <v>6.5295289127080353E-2</v>
      </c>
    </row>
    <row r="1716" spans="1:14" ht="18" customHeight="1" x14ac:dyDescent="0.2">
      <c r="A1716" s="16" t="str">
        <f>'Fish Use'!A116</f>
        <v>UGR3</v>
      </c>
      <c r="B1716" s="16" t="str">
        <f>'Fish Use'!B116</f>
        <v>Upper Grande Ronde</v>
      </c>
      <c r="C1716" s="16" t="str">
        <f>'Fish Use'!D116</f>
        <v>Steelhead</v>
      </c>
      <c r="D1716" s="16" t="str">
        <f>'Fish Use'!E116</f>
        <v>Spawning</v>
      </c>
      <c r="E1716" s="16" t="str">
        <f>'Vulnerability Mapped'!C110</f>
        <v>Channel and Habitat Structure</v>
      </c>
      <c r="F1716" s="18">
        <f>'Fish Use'!F116</f>
        <v>0.65139999999999998</v>
      </c>
      <c r="G1716" s="18">
        <f>Population!D11</f>
        <v>0.25</v>
      </c>
      <c r="H1716" s="19">
        <f>'Limiting Factors'!C335</f>
        <v>2.83</v>
      </c>
      <c r="I1716" s="18">
        <f>'Limiting Factors'!D335</f>
        <v>0.51175000000000004</v>
      </c>
      <c r="J1716" s="17">
        <f>'Vulnerability Mapped'!D110</f>
        <v>1</v>
      </c>
      <c r="K1716" s="17">
        <f>'Vulnerability Mapped'!E110</f>
        <v>1</v>
      </c>
      <c r="L1716" s="18">
        <f>'Vulnerability Mapped'!H110</f>
        <v>1</v>
      </c>
      <c r="M1716" s="18">
        <f t="shared" si="52"/>
        <v>0.33335395000000001</v>
      </c>
      <c r="N1716" s="18">
        <f t="shared" si="53"/>
        <v>8.3338487500000002E-2</v>
      </c>
    </row>
    <row r="1717" spans="1:14" ht="18" customHeight="1" x14ac:dyDescent="0.2">
      <c r="A1717" s="16" t="str">
        <f>'Fish Use'!A116</f>
        <v>UGR3</v>
      </c>
      <c r="B1717" s="16" t="str">
        <f>'Fish Use'!B116</f>
        <v>Upper Grande Ronde</v>
      </c>
      <c r="C1717" s="16" t="str">
        <f>'Fish Use'!D116</f>
        <v>Steelhead</v>
      </c>
      <c r="D1717" s="16" t="str">
        <f>'Fish Use'!E116</f>
        <v>Spawning</v>
      </c>
      <c r="E1717" s="16" t="str">
        <f>'Vulnerability Mapped'!C112</f>
        <v>Decreased Water Quantity</v>
      </c>
      <c r="F1717" s="18">
        <f>'Fish Use'!F116</f>
        <v>0.65139999999999998</v>
      </c>
      <c r="G1717" s="18">
        <f>Population!D11</f>
        <v>0.25</v>
      </c>
      <c r="H1717" s="19">
        <f>'Limiting Factors'!C342</f>
        <v>4.6399999999999997</v>
      </c>
      <c r="I1717" s="18">
        <f>'Limiting Factors'!D342</f>
        <v>0.91900000000000004</v>
      </c>
      <c r="J1717" s="17">
        <f>'Vulnerability Mapped'!D112</f>
        <v>9</v>
      </c>
      <c r="K1717" s="17">
        <f>'Vulnerability Mapped'!E112</f>
        <v>9</v>
      </c>
      <c r="L1717" s="18">
        <f>'Vulnerability Mapped'!H112</f>
        <v>0.485714286</v>
      </c>
      <c r="M1717" s="18">
        <f t="shared" si="52"/>
        <v>0.2907663487424676</v>
      </c>
      <c r="N1717" s="18">
        <f t="shared" si="53"/>
        <v>7.2691587185616899E-2</v>
      </c>
    </row>
    <row r="1718" spans="1:14" ht="18" customHeight="1" x14ac:dyDescent="0.2">
      <c r="A1718" s="16" t="str">
        <f>'Fish Use'!A116</f>
        <v>UGR3</v>
      </c>
      <c r="B1718" s="16" t="str">
        <f>'Fish Use'!B116</f>
        <v>Upper Grande Ronde</v>
      </c>
      <c r="C1718" s="16" t="str">
        <f>'Fish Use'!D116</f>
        <v>Steelhead</v>
      </c>
      <c r="D1718" s="16" t="str">
        <f>'Fish Use'!E116</f>
        <v>Spawning</v>
      </c>
      <c r="E1718" s="16" t="str">
        <f>'Vulnerability Mapped'!C107</f>
        <v>Altered Flow Timing</v>
      </c>
      <c r="F1718" s="18">
        <f>'Fish Use'!F116</f>
        <v>0.65139999999999998</v>
      </c>
      <c r="G1718" s="18">
        <f>Population!D11</f>
        <v>0.25</v>
      </c>
      <c r="H1718" s="19">
        <f>'Limiting Factors'!C343</f>
        <v>4.6399999999999997</v>
      </c>
      <c r="I1718" s="18">
        <f>'Limiting Factors'!D343</f>
        <v>0.91900000000000004</v>
      </c>
      <c r="J1718" s="17">
        <f>'Vulnerability Mapped'!D107</f>
        <v>6</v>
      </c>
      <c r="K1718" s="17">
        <f>'Vulnerability Mapped'!E107</f>
        <v>6</v>
      </c>
      <c r="L1718" s="18">
        <f>'Vulnerability Mapped'!H107</f>
        <v>0.678571429</v>
      </c>
      <c r="M1718" s="18">
        <f t="shared" si="52"/>
        <v>0.40621769311370137</v>
      </c>
      <c r="N1718" s="18">
        <f t="shared" si="53"/>
        <v>0.10155442327842534</v>
      </c>
    </row>
    <row r="1719" spans="1:14" ht="18" customHeight="1" x14ac:dyDescent="0.2">
      <c r="A1719" s="16" t="str">
        <f>'Fish Use'!A116</f>
        <v>UGR3</v>
      </c>
      <c r="B1719" s="16" t="str">
        <f>'Fish Use'!B116</f>
        <v>Upper Grande Ronde</v>
      </c>
      <c r="C1719" s="16" t="str">
        <f>'Fish Use'!D116</f>
        <v>Steelhead</v>
      </c>
      <c r="D1719" s="16" t="str">
        <f>'Fish Use'!E116</f>
        <v>Spawning</v>
      </c>
      <c r="E1719" s="16" t="str">
        <f>'Vulnerability Mapped'!C111</f>
        <v>Decreased Sediment Quantity</v>
      </c>
      <c r="F1719" s="18">
        <f>'Fish Use'!F116</f>
        <v>0.65139999999999998</v>
      </c>
      <c r="G1719" s="18">
        <f>Population!D11</f>
        <v>0.25</v>
      </c>
      <c r="H1719" s="19">
        <f>'Limiting Factors'!C336</f>
        <v>1.97</v>
      </c>
      <c r="I1719" s="18">
        <f>'Limiting Factors'!D336</f>
        <v>0.31824999999999998</v>
      </c>
      <c r="J1719" s="17">
        <f>'Vulnerability Mapped'!D111</f>
        <v>4</v>
      </c>
      <c r="K1719" s="17">
        <f>'Vulnerability Mapped'!E111</f>
        <v>4</v>
      </c>
      <c r="L1719" s="18">
        <f>'Vulnerability Mapped'!H111</f>
        <v>0.80714285699999999</v>
      </c>
      <c r="M1719" s="18">
        <f t="shared" si="52"/>
        <v>0.16732721175609883</v>
      </c>
      <c r="N1719" s="18">
        <f t="shared" si="53"/>
        <v>4.1831802939024706E-2</v>
      </c>
    </row>
    <row r="1720" spans="1:14" ht="18" customHeight="1" x14ac:dyDescent="0.2">
      <c r="A1720" s="16" t="str">
        <f>'Fish Use'!A116</f>
        <v>UGR3</v>
      </c>
      <c r="B1720" s="16" t="str">
        <f>'Fish Use'!B116</f>
        <v>Upper Grande Ronde</v>
      </c>
      <c r="C1720" s="16" t="str">
        <f>'Fish Use'!D116</f>
        <v>Steelhead</v>
      </c>
      <c r="D1720" s="16" t="str">
        <f>'Fish Use'!E116</f>
        <v>Spawning</v>
      </c>
      <c r="E1720" s="16" t="str">
        <f>'Vulnerability Mapped'!C114</f>
        <v>Increased Sediment Quantity</v>
      </c>
      <c r="F1720" s="18">
        <f>'Fish Use'!F116</f>
        <v>0.65139999999999998</v>
      </c>
      <c r="G1720" s="18">
        <f>Population!D11</f>
        <v>0.25</v>
      </c>
      <c r="H1720" s="19">
        <f>'Limiting Factors'!C337</f>
        <v>2.0499999999999998</v>
      </c>
      <c r="I1720" s="18">
        <f>'Limiting Factors'!D337</f>
        <v>0.33624999999999999</v>
      </c>
      <c r="J1720" s="17">
        <f>'Vulnerability Mapped'!D114</f>
        <v>10</v>
      </c>
      <c r="K1720" s="17">
        <f>'Vulnerability Mapped'!E114</f>
        <v>10</v>
      </c>
      <c r="L1720" s="18">
        <f>'Vulnerability Mapped'!H114</f>
        <v>0.42142857099999997</v>
      </c>
      <c r="M1720" s="18">
        <f t="shared" si="52"/>
        <v>9.2306869548985732E-2</v>
      </c>
      <c r="N1720" s="18">
        <f t="shared" si="53"/>
        <v>2.3076717387246433E-2</v>
      </c>
    </row>
    <row r="1721" spans="1:14" ht="18" customHeight="1" x14ac:dyDescent="0.2">
      <c r="A1721" s="16" t="str">
        <f>'Fish Use'!A116</f>
        <v>UGR3</v>
      </c>
      <c r="B1721" s="16" t="str">
        <f>'Fish Use'!B116</f>
        <v>Upper Grande Ronde</v>
      </c>
      <c r="C1721" s="16" t="str">
        <f>'Fish Use'!D116</f>
        <v>Steelhead</v>
      </c>
      <c r="D1721" s="16" t="str">
        <f>'Fish Use'!E116</f>
        <v>Spawning</v>
      </c>
      <c r="E1721" s="16" t="str">
        <f>'Vulnerability Mapped'!C119</f>
        <v>Summer Water Temperature</v>
      </c>
      <c r="F1721" s="18">
        <f>'Fish Use'!F116</f>
        <v>0.65139999999999998</v>
      </c>
      <c r="G1721" s="18">
        <f>Population!D11</f>
        <v>0.25</v>
      </c>
      <c r="H1721" s="19">
        <f>'Limiting Factors'!C344</f>
        <v>4</v>
      </c>
      <c r="I1721" s="18">
        <f>'Limiting Factors'!D344</f>
        <v>0.77500000000000002</v>
      </c>
      <c r="J1721" s="17">
        <f>'Vulnerability Mapped'!D119</f>
        <v>11</v>
      </c>
      <c r="K1721" s="17">
        <f>'Vulnerability Mapped'!E119</f>
        <v>11</v>
      </c>
      <c r="L1721" s="18">
        <f>'Vulnerability Mapped'!H119</f>
        <v>0.35714285699999998</v>
      </c>
      <c r="M1721" s="18">
        <f t="shared" si="52"/>
        <v>0.18029821421359501</v>
      </c>
      <c r="N1721" s="18">
        <f t="shared" si="53"/>
        <v>4.5074553553398754E-2</v>
      </c>
    </row>
    <row r="1722" spans="1:14" ht="18" customHeight="1" x14ac:dyDescent="0.2">
      <c r="A1722" s="16" t="str">
        <f>'Fish Use'!A116</f>
        <v>UGR3</v>
      </c>
      <c r="B1722" s="16" t="str">
        <f>'Fish Use'!B116</f>
        <v>Upper Grande Ronde</v>
      </c>
      <c r="C1722" s="16" t="str">
        <f>'Fish Use'!D116</f>
        <v>Steelhead</v>
      </c>
      <c r="D1722" s="16" t="str">
        <f>'Fish Use'!E116</f>
        <v>Spawning</v>
      </c>
      <c r="E1722" s="16" t="str">
        <f>'Vulnerability Mapped'!C121</f>
        <v>Winter Water Temperature</v>
      </c>
      <c r="F1722" s="18">
        <f>'Fish Use'!F116</f>
        <v>0.65139999999999998</v>
      </c>
      <c r="G1722" s="18">
        <f>Population!D11</f>
        <v>0.25</v>
      </c>
      <c r="H1722" s="19">
        <f>'Limiting Factors'!C345</f>
        <v>3.56</v>
      </c>
      <c r="I1722" s="18">
        <f>'Limiting Factors'!D345</f>
        <v>0.67600000000000005</v>
      </c>
      <c r="J1722" s="17">
        <f>'Vulnerability Mapped'!D121</f>
        <v>7</v>
      </c>
      <c r="K1722" s="17">
        <f>'Vulnerability Mapped'!E121</f>
        <v>7</v>
      </c>
      <c r="L1722" s="18">
        <f>'Vulnerability Mapped'!H121</f>
        <v>0.61428571399999998</v>
      </c>
      <c r="M1722" s="18">
        <f t="shared" si="52"/>
        <v>0.27049850273132958</v>
      </c>
      <c r="N1722" s="18">
        <f t="shared" si="53"/>
        <v>6.7624625682832396E-2</v>
      </c>
    </row>
    <row r="1723" spans="1:14" ht="18" customHeight="1" x14ac:dyDescent="0.2">
      <c r="A1723" s="16" t="str">
        <f>'Fish Use'!A116</f>
        <v>UGR3</v>
      </c>
      <c r="B1723" s="16" t="str">
        <f>'Fish Use'!B116</f>
        <v>Upper Grande Ronde</v>
      </c>
      <c r="C1723" s="16" t="str">
        <f>'Fish Use'!D116</f>
        <v>Steelhead</v>
      </c>
      <c r="D1723" s="16" t="str">
        <f>'Fish Use'!E116</f>
        <v>Spawning</v>
      </c>
      <c r="E1723" s="16" t="str">
        <f>'Vulnerability Mapped'!C120</f>
        <v>Water Quality</v>
      </c>
      <c r="F1723" s="18">
        <f>'Fish Use'!F116</f>
        <v>0.65139999999999998</v>
      </c>
      <c r="G1723" s="18">
        <f>Population!D11</f>
        <v>0.25</v>
      </c>
      <c r="H1723" s="19">
        <f>'Limiting Factors'!C346</f>
        <v>4.6399999999999997</v>
      </c>
      <c r="I1723" s="18">
        <f>'Limiting Factors'!D346</f>
        <v>0.91900000000000004</v>
      </c>
      <c r="J1723" s="17">
        <f>'Vulnerability Mapped'!D120</f>
        <v>8</v>
      </c>
      <c r="K1723" s="17">
        <f>'Vulnerability Mapped'!E120</f>
        <v>8</v>
      </c>
      <c r="L1723" s="18">
        <f>'Vulnerability Mapped'!H120</f>
        <v>0.55000000000000004</v>
      </c>
      <c r="M1723" s="18">
        <f t="shared" si="52"/>
        <v>0.32925013000000003</v>
      </c>
      <c r="N1723" s="18">
        <f t="shared" si="53"/>
        <v>8.2312532500000007E-2</v>
      </c>
    </row>
    <row r="1724" spans="1:14" ht="18" customHeight="1" x14ac:dyDescent="0.2">
      <c r="A1724" s="16" t="str">
        <f>'Fish Use'!A116</f>
        <v>UGR3</v>
      </c>
      <c r="B1724" s="16" t="str">
        <f>'Fish Use'!B116</f>
        <v>Upper Grande Ronde</v>
      </c>
      <c r="C1724" s="16" t="str">
        <f>'Fish Use'!D116</f>
        <v>Steelhead</v>
      </c>
      <c r="D1724" s="16" t="str">
        <f>'Fish Use'!E116</f>
        <v>Spawning</v>
      </c>
      <c r="E1724" s="16" t="str">
        <f>'Vulnerability Mapped'!C116</f>
        <v>Predation</v>
      </c>
      <c r="F1724" s="18">
        <f>'Fish Use'!F116</f>
        <v>0.65139999999999998</v>
      </c>
      <c r="G1724" s="18">
        <f>Population!D11</f>
        <v>0.25</v>
      </c>
      <c r="H1724" s="19">
        <f>'Limiting Factors'!C339</f>
        <v>5</v>
      </c>
      <c r="I1724" s="18">
        <f>'Limiting Factors'!D339</f>
        <v>1</v>
      </c>
      <c r="J1724" s="17">
        <f>'Vulnerability Mapped'!D116</f>
        <v>12</v>
      </c>
      <c r="K1724" s="17">
        <f>'Vulnerability Mapped'!E116</f>
        <v>12</v>
      </c>
      <c r="L1724" s="18">
        <f>'Vulnerability Mapped'!H116</f>
        <v>0.29285714299999999</v>
      </c>
      <c r="M1724" s="18">
        <f t="shared" si="52"/>
        <v>0.19076714295019997</v>
      </c>
      <c r="N1724" s="18">
        <f t="shared" si="53"/>
        <v>4.7691785737549994E-2</v>
      </c>
    </row>
    <row r="1725" spans="1:14" ht="18" customHeight="1" x14ac:dyDescent="0.2">
      <c r="A1725" s="16" t="str">
        <f>'Fish Use'!A116</f>
        <v>UGR3</v>
      </c>
      <c r="B1725" s="16" t="str">
        <f>'Fish Use'!B116</f>
        <v>Upper Grande Ronde</v>
      </c>
      <c r="C1725" s="16" t="str">
        <f>'Fish Use'!D116</f>
        <v>Steelhead</v>
      </c>
      <c r="D1725" s="16" t="str">
        <f>'Fish Use'!E116</f>
        <v>Spawning</v>
      </c>
      <c r="E1725" s="16" t="str">
        <f>'Vulnerability Mapped'!C108</f>
        <v>Altered Primary Productivity</v>
      </c>
      <c r="F1725" s="18">
        <f>'Fish Use'!F116</f>
        <v>0.65139999999999998</v>
      </c>
      <c r="G1725" s="18">
        <f>Population!D11</f>
        <v>0.25</v>
      </c>
      <c r="H1725" s="19">
        <f>'Limiting Factors'!C340</f>
        <v>2.88</v>
      </c>
      <c r="I1725" s="18">
        <f>'Limiting Factors'!D340</f>
        <v>0.52300000000000002</v>
      </c>
      <c r="J1725" s="17">
        <f>'Vulnerability Mapped'!D108</f>
        <v>13</v>
      </c>
      <c r="K1725" s="17">
        <f>'Vulnerability Mapped'!E108</f>
        <v>13</v>
      </c>
      <c r="L1725" s="18">
        <f>'Vulnerability Mapped'!H108</f>
        <v>0.22857142899999999</v>
      </c>
      <c r="M1725" s="18">
        <f t="shared" si="52"/>
        <v>7.7870217288863799E-2</v>
      </c>
      <c r="N1725" s="18">
        <f t="shared" si="53"/>
        <v>1.946755432221595E-2</v>
      </c>
    </row>
    <row r="1726" spans="1:14" ht="18" customHeight="1" x14ac:dyDescent="0.2">
      <c r="A1726" s="16" t="str">
        <f>'Fish Use'!A116</f>
        <v>UGR3</v>
      </c>
      <c r="B1726" s="16" t="str">
        <f>'Fish Use'!B116</f>
        <v>Upper Grande Ronde</v>
      </c>
      <c r="C1726" s="16" t="str">
        <f>'Fish Use'!D116</f>
        <v>Steelhead</v>
      </c>
      <c r="D1726" s="16" t="str">
        <f>'Fish Use'!E116</f>
        <v>Spawning</v>
      </c>
      <c r="E1726" s="16" t="str">
        <f>'Vulnerability Mapped'!C115</f>
        <v>Non-Native Species Interactions and Competition</v>
      </c>
      <c r="F1726" s="18">
        <f>'Fish Use'!F116</f>
        <v>0.65139999999999998</v>
      </c>
      <c r="G1726" s="18">
        <f>Population!D11</f>
        <v>0.25</v>
      </c>
      <c r="H1726" s="19">
        <f>'Limiting Factors'!C341</f>
        <v>5</v>
      </c>
      <c r="I1726" s="18">
        <f>'Limiting Factors'!D341</f>
        <v>1</v>
      </c>
      <c r="J1726" s="17">
        <f>'Vulnerability Mapped'!D115</f>
        <v>14</v>
      </c>
      <c r="K1726" s="17">
        <f>'Vulnerability Mapped'!E115</f>
        <v>14</v>
      </c>
      <c r="L1726" s="18">
        <f>'Vulnerability Mapped'!H115</f>
        <v>0.164285714</v>
      </c>
      <c r="M1726" s="18">
        <f t="shared" si="52"/>
        <v>0.10701571409959999</v>
      </c>
      <c r="N1726" s="18">
        <f t="shared" si="53"/>
        <v>2.6753928524899998E-2</v>
      </c>
    </row>
    <row r="1727" spans="1:14" ht="18" customHeight="1" x14ac:dyDescent="0.2">
      <c r="A1727" s="16" t="str">
        <f>'Fish Use'!A117</f>
        <v>UGR3</v>
      </c>
      <c r="B1727" s="16" t="str">
        <f>'Fish Use'!B117</f>
        <v>Upper Grande Ronde</v>
      </c>
      <c r="C1727" s="16" t="str">
        <f>'Fish Use'!D117</f>
        <v>Steelhead</v>
      </c>
      <c r="D1727" s="16" t="str">
        <f>'Fish Use'!E117</f>
        <v>Winter Rearing</v>
      </c>
      <c r="E1727" s="16" t="str">
        <f>'Vulnerability Mapped'!C139</f>
        <v>Anthropogenic Barriers</v>
      </c>
      <c r="F1727" s="18">
        <f>'Fish Use'!F117</f>
        <v>0.65139999999999998</v>
      </c>
      <c r="G1727" s="18">
        <f>Population!D15</f>
        <v>0.25</v>
      </c>
      <c r="H1727" s="19">
        <f>'Limiting Factors'!C338</f>
        <v>1.59</v>
      </c>
      <c r="I1727" s="18">
        <f>'Limiting Factors'!D338</f>
        <v>0.23275000000000001</v>
      </c>
      <c r="J1727" s="17">
        <f>'Vulnerability Mapped'!D139</f>
        <v>14</v>
      </c>
      <c r="K1727" s="17">
        <f>'Vulnerability Mapped'!E139</f>
        <v>14</v>
      </c>
      <c r="L1727" s="18">
        <f>'Vulnerability Mapped'!H139</f>
        <v>0.164285714</v>
      </c>
      <c r="M1727" s="18">
        <f t="shared" si="52"/>
        <v>2.4907907456681901E-2</v>
      </c>
      <c r="N1727" s="18">
        <f t="shared" si="53"/>
        <v>6.2269768641704751E-3</v>
      </c>
    </row>
    <row r="1728" spans="1:14" ht="18" customHeight="1" x14ac:dyDescent="0.2">
      <c r="A1728" s="16" t="str">
        <f>'Fish Use'!A117</f>
        <v>UGR3</v>
      </c>
      <c r="B1728" s="16" t="str">
        <f>'Fish Use'!B117</f>
        <v>Upper Grande Ronde</v>
      </c>
      <c r="C1728" s="16" t="str">
        <f>'Fish Use'!D117</f>
        <v>Steelhead</v>
      </c>
      <c r="D1728" s="16" t="str">
        <f>'Fish Use'!E117</f>
        <v>Winter Rearing</v>
      </c>
      <c r="E1728" s="16" t="str">
        <f>'Vulnerability Mapped'!C147</f>
        <v>Riparian Condition</v>
      </c>
      <c r="F1728" s="18">
        <f>'Fish Use'!F117</f>
        <v>0.65139999999999998</v>
      </c>
      <c r="G1728" s="18">
        <f>Population!D15</f>
        <v>0.25</v>
      </c>
      <c r="H1728" s="19">
        <f>'Limiting Factors'!C332</f>
        <v>2.46</v>
      </c>
      <c r="I1728" s="18">
        <f>'Limiting Factors'!D332</f>
        <v>0.42849999999999999</v>
      </c>
      <c r="J1728" s="17">
        <f>'Vulnerability Mapped'!D147</f>
        <v>5</v>
      </c>
      <c r="K1728" s="17">
        <f>'Vulnerability Mapped'!E147</f>
        <v>5</v>
      </c>
      <c r="L1728" s="18">
        <f>'Vulnerability Mapped'!H147</f>
        <v>0.74285714300000005</v>
      </c>
      <c r="M1728" s="18">
        <f t="shared" si="52"/>
        <v>0.20734992575416072</v>
      </c>
      <c r="N1728" s="18">
        <f t="shared" si="53"/>
        <v>5.1837481438540181E-2</v>
      </c>
    </row>
    <row r="1729" spans="1:14" ht="18" customHeight="1" x14ac:dyDescent="0.2">
      <c r="A1729" s="16" t="str">
        <f>'Fish Use'!A117</f>
        <v>UGR3</v>
      </c>
      <c r="B1729" s="16" t="str">
        <f>'Fish Use'!B117</f>
        <v>Upper Grande Ronde</v>
      </c>
      <c r="C1729" s="16" t="str">
        <f>'Fish Use'!D117</f>
        <v>Steelhead</v>
      </c>
      <c r="D1729" s="16" t="str">
        <f>'Fish Use'!E117</f>
        <v>Winter Rearing</v>
      </c>
      <c r="E1729" s="16" t="str">
        <f>'Vulnerability Mapped'!C143</f>
        <v>Floodplain Condition</v>
      </c>
      <c r="F1729" s="18">
        <f>'Fish Use'!F117</f>
        <v>0.65139999999999998</v>
      </c>
      <c r="G1729" s="18">
        <f>Population!D15</f>
        <v>0.25</v>
      </c>
      <c r="H1729" s="19">
        <f>'Limiting Factors'!C333</f>
        <v>2.72</v>
      </c>
      <c r="I1729" s="18">
        <f>'Limiting Factors'!D333</f>
        <v>0.48699999999999999</v>
      </c>
      <c r="J1729" s="17">
        <f>'Vulnerability Mapped'!D143</f>
        <v>4</v>
      </c>
      <c r="K1729" s="17">
        <f>'Vulnerability Mapped'!E143</f>
        <v>4</v>
      </c>
      <c r="L1729" s="18">
        <f>'Vulnerability Mapped'!H143</f>
        <v>0.80714285699999999</v>
      </c>
      <c r="M1729" s="18">
        <f t="shared" si="52"/>
        <v>0.25605138138325262</v>
      </c>
      <c r="N1729" s="18">
        <f t="shared" si="53"/>
        <v>6.4012845345813155E-2</v>
      </c>
    </row>
    <row r="1730" spans="1:14" ht="18" customHeight="1" x14ac:dyDescent="0.2">
      <c r="A1730" s="16" t="str">
        <f>'Fish Use'!A117</f>
        <v>UGR3</v>
      </c>
      <c r="B1730" s="16" t="str">
        <f>'Fish Use'!B117</f>
        <v>Upper Grande Ronde</v>
      </c>
      <c r="C1730" s="16" t="str">
        <f>'Fish Use'!D117</f>
        <v>Steelhead</v>
      </c>
      <c r="D1730" s="16" t="str">
        <f>'Fish Use'!E117</f>
        <v>Winter Rearing</v>
      </c>
      <c r="E1730" s="16" t="str">
        <f>'Vulnerability Mapped'!C148</f>
        <v>Side Channel and Wetland Habitat</v>
      </c>
      <c r="F1730" s="18">
        <f>'Fish Use'!F117</f>
        <v>0.65139999999999998</v>
      </c>
      <c r="G1730" s="18">
        <f>Population!D15</f>
        <v>0.25</v>
      </c>
      <c r="H1730" s="19">
        <f>'Limiting Factors'!C334</f>
        <v>2.46</v>
      </c>
      <c r="I1730" s="18">
        <f>'Limiting Factors'!D334</f>
        <v>0.42849999999999999</v>
      </c>
      <c r="J1730" s="17">
        <f>'Vulnerability Mapped'!D148</f>
        <v>3</v>
      </c>
      <c r="K1730" s="17">
        <f>'Vulnerability Mapped'!E148</f>
        <v>3</v>
      </c>
      <c r="L1730" s="18">
        <f>'Vulnerability Mapped'!H148</f>
        <v>0.87142857100000004</v>
      </c>
      <c r="M1730" s="18">
        <f t="shared" ref="M1730:M1793" si="54">F1730*I1730*L1730</f>
        <v>0.24323741273751792</v>
      </c>
      <c r="N1730" s="18">
        <f t="shared" ref="N1730:N1793" si="55">M1730*G1730</f>
        <v>6.080935318437948E-2</v>
      </c>
    </row>
    <row r="1731" spans="1:14" ht="18" customHeight="1" x14ac:dyDescent="0.2">
      <c r="A1731" s="16" t="str">
        <f>'Fish Use'!A117</f>
        <v>UGR3</v>
      </c>
      <c r="B1731" s="16" t="str">
        <f>'Fish Use'!B117</f>
        <v>Upper Grande Ronde</v>
      </c>
      <c r="C1731" s="16" t="str">
        <f>'Fish Use'!D117</f>
        <v>Steelhead</v>
      </c>
      <c r="D1731" s="16" t="str">
        <f>'Fish Use'!E117</f>
        <v>Winter Rearing</v>
      </c>
      <c r="E1731" s="16" t="str">
        <f>'Vulnerability Mapped'!C140</f>
        <v>Channel and Habitat Structure</v>
      </c>
      <c r="F1731" s="18">
        <f>'Fish Use'!F117</f>
        <v>0.65139999999999998</v>
      </c>
      <c r="G1731" s="18">
        <f>Population!D15</f>
        <v>0.25</v>
      </c>
      <c r="H1731" s="19">
        <f>'Limiting Factors'!C335</f>
        <v>2.83</v>
      </c>
      <c r="I1731" s="18">
        <f>'Limiting Factors'!D335</f>
        <v>0.51175000000000004</v>
      </c>
      <c r="J1731" s="17">
        <f>'Vulnerability Mapped'!D140</f>
        <v>2</v>
      </c>
      <c r="K1731" s="17">
        <f>'Vulnerability Mapped'!E140</f>
        <v>2</v>
      </c>
      <c r="L1731" s="18">
        <f>'Vulnerability Mapped'!H140</f>
        <v>0.93571428599999995</v>
      </c>
      <c r="M1731" s="18">
        <f t="shared" si="54"/>
        <v>0.31192405330952971</v>
      </c>
      <c r="N1731" s="18">
        <f t="shared" si="55"/>
        <v>7.7981013327382429E-2</v>
      </c>
    </row>
    <row r="1732" spans="1:14" ht="18" customHeight="1" x14ac:dyDescent="0.2">
      <c r="A1732" s="16" t="str">
        <f>'Fish Use'!A117</f>
        <v>UGR3</v>
      </c>
      <c r="B1732" s="16" t="str">
        <f>'Fish Use'!B117</f>
        <v>Upper Grande Ronde</v>
      </c>
      <c r="C1732" s="16" t="str">
        <f>'Fish Use'!D117</f>
        <v>Steelhead</v>
      </c>
      <c r="D1732" s="16" t="str">
        <f>'Fish Use'!E117</f>
        <v>Winter Rearing</v>
      </c>
      <c r="E1732" s="16" t="str">
        <f>'Vulnerability Mapped'!C142</f>
        <v>Decreased Water Quantity</v>
      </c>
      <c r="F1732" s="18">
        <f>'Fish Use'!F117</f>
        <v>0.65139999999999998</v>
      </c>
      <c r="G1732" s="18">
        <f>Population!D15</f>
        <v>0.25</v>
      </c>
      <c r="H1732" s="19">
        <f>'Limiting Factors'!C342</f>
        <v>4.6399999999999997</v>
      </c>
      <c r="I1732" s="18">
        <f>'Limiting Factors'!D342</f>
        <v>0.91900000000000004</v>
      </c>
      <c r="J1732" s="17">
        <f>'Vulnerability Mapped'!D142</f>
        <v>7</v>
      </c>
      <c r="K1732" s="17">
        <f>'Vulnerability Mapped'!E142</f>
        <v>7</v>
      </c>
      <c r="L1732" s="18">
        <f>'Vulnerability Mapped'!H142</f>
        <v>0.61428571399999998</v>
      </c>
      <c r="M1732" s="18">
        <f t="shared" si="54"/>
        <v>0.36773391125753235</v>
      </c>
      <c r="N1732" s="18">
        <f t="shared" si="55"/>
        <v>9.1933477814383088E-2</v>
      </c>
    </row>
    <row r="1733" spans="1:14" ht="18" customHeight="1" x14ac:dyDescent="0.2">
      <c r="A1733" s="16" t="str">
        <f>'Fish Use'!A117</f>
        <v>UGR3</v>
      </c>
      <c r="B1733" s="16" t="str">
        <f>'Fish Use'!B117</f>
        <v>Upper Grande Ronde</v>
      </c>
      <c r="C1733" s="16" t="str">
        <f>'Fish Use'!D117</f>
        <v>Steelhead</v>
      </c>
      <c r="D1733" s="16" t="str">
        <f>'Fish Use'!E117</f>
        <v>Winter Rearing</v>
      </c>
      <c r="E1733" s="16" t="str">
        <f>'Vulnerability Mapped'!C137</f>
        <v>Altered Flow Timing</v>
      </c>
      <c r="F1733" s="18">
        <f>'Fish Use'!F117</f>
        <v>0.65139999999999998</v>
      </c>
      <c r="G1733" s="18">
        <f>Population!D15</f>
        <v>0.25</v>
      </c>
      <c r="H1733" s="19">
        <f>'Limiting Factors'!C343</f>
        <v>4.6399999999999997</v>
      </c>
      <c r="I1733" s="18">
        <f>'Limiting Factors'!D343</f>
        <v>0.91900000000000004</v>
      </c>
      <c r="J1733" s="17">
        <f>'Vulnerability Mapped'!D137</f>
        <v>10</v>
      </c>
      <c r="K1733" s="17">
        <f>'Vulnerability Mapped'!E137</f>
        <v>10</v>
      </c>
      <c r="L1733" s="18">
        <f>'Vulnerability Mapped'!H137</f>
        <v>0.42142857099999997</v>
      </c>
      <c r="M1733" s="18">
        <f t="shared" si="54"/>
        <v>0.25228256688629858</v>
      </c>
      <c r="N1733" s="18">
        <f t="shared" si="55"/>
        <v>6.3070641721574644E-2</v>
      </c>
    </row>
    <row r="1734" spans="1:14" ht="18" customHeight="1" x14ac:dyDescent="0.2">
      <c r="A1734" s="16" t="str">
        <f>'Fish Use'!A117</f>
        <v>UGR3</v>
      </c>
      <c r="B1734" s="16" t="str">
        <f>'Fish Use'!B117</f>
        <v>Upper Grande Ronde</v>
      </c>
      <c r="C1734" s="16" t="str">
        <f>'Fish Use'!D117</f>
        <v>Steelhead</v>
      </c>
      <c r="D1734" s="16" t="str">
        <f>'Fish Use'!E117</f>
        <v>Winter Rearing</v>
      </c>
      <c r="E1734" s="16" t="str">
        <f>'Vulnerability Mapped'!C141</f>
        <v>Decreased Sediment Quantity</v>
      </c>
      <c r="F1734" s="18">
        <f>'Fish Use'!F117</f>
        <v>0.65139999999999998</v>
      </c>
      <c r="G1734" s="18">
        <f>Population!D15</f>
        <v>0.25</v>
      </c>
      <c r="H1734" s="19">
        <f>'Limiting Factors'!C336</f>
        <v>1.97</v>
      </c>
      <c r="I1734" s="18">
        <f>'Limiting Factors'!D336</f>
        <v>0.31824999999999998</v>
      </c>
      <c r="J1734" s="17">
        <f>'Vulnerability Mapped'!D141</f>
        <v>12</v>
      </c>
      <c r="K1734" s="17">
        <f>'Vulnerability Mapped'!E141</f>
        <v>12</v>
      </c>
      <c r="L1734" s="18">
        <f>'Vulnerability Mapped'!H141</f>
        <v>0.29285714299999999</v>
      </c>
      <c r="M1734" s="18">
        <f t="shared" si="54"/>
        <v>6.0711643243901138E-2</v>
      </c>
      <c r="N1734" s="18">
        <f t="shared" si="55"/>
        <v>1.5177910810975285E-2</v>
      </c>
    </row>
    <row r="1735" spans="1:14" ht="18" customHeight="1" x14ac:dyDescent="0.2">
      <c r="A1735" s="16" t="str">
        <f>'Fish Use'!A117</f>
        <v>UGR3</v>
      </c>
      <c r="B1735" s="16" t="str">
        <f>'Fish Use'!B117</f>
        <v>Upper Grande Ronde</v>
      </c>
      <c r="C1735" s="16" t="str">
        <f>'Fish Use'!D117</f>
        <v>Steelhead</v>
      </c>
      <c r="D1735" s="16" t="str">
        <f>'Fish Use'!E117</f>
        <v>Winter Rearing</v>
      </c>
      <c r="E1735" s="16" t="str">
        <f>'Vulnerability Mapped'!C144</f>
        <v>Increased Sediment Quantity</v>
      </c>
      <c r="F1735" s="18">
        <f>'Fish Use'!F117</f>
        <v>0.65139999999999998</v>
      </c>
      <c r="G1735" s="18">
        <f>Population!D15</f>
        <v>0.25</v>
      </c>
      <c r="H1735" s="19">
        <f>'Limiting Factors'!C337</f>
        <v>2.0499999999999998</v>
      </c>
      <c r="I1735" s="18">
        <f>'Limiting Factors'!D337</f>
        <v>0.33624999999999999</v>
      </c>
      <c r="J1735" s="17">
        <f>'Vulnerability Mapped'!D144</f>
        <v>13</v>
      </c>
      <c r="K1735" s="17">
        <f>'Vulnerability Mapped'!E144</f>
        <v>13</v>
      </c>
      <c r="L1735" s="18">
        <f>'Vulnerability Mapped'!H144</f>
        <v>0.22857142899999999</v>
      </c>
      <c r="M1735" s="18">
        <f t="shared" si="54"/>
        <v>5.0064742951014242E-2</v>
      </c>
      <c r="N1735" s="18">
        <f t="shared" si="55"/>
        <v>1.251618573775356E-2</v>
      </c>
    </row>
    <row r="1736" spans="1:14" ht="18" customHeight="1" x14ac:dyDescent="0.2">
      <c r="A1736" s="16" t="str">
        <f>'Fish Use'!A117</f>
        <v>UGR3</v>
      </c>
      <c r="B1736" s="16" t="str">
        <f>'Fish Use'!B117</f>
        <v>Upper Grande Ronde</v>
      </c>
      <c r="C1736" s="16" t="str">
        <f>'Fish Use'!D117</f>
        <v>Steelhead</v>
      </c>
      <c r="D1736" s="16" t="str">
        <f>'Fish Use'!E117</f>
        <v>Winter Rearing</v>
      </c>
      <c r="E1736" s="16" t="str">
        <f>'Vulnerability Mapped'!C149</f>
        <v>Summer Water Temperature</v>
      </c>
      <c r="F1736" s="18">
        <f>'Fish Use'!F117</f>
        <v>0.65139999999999998</v>
      </c>
      <c r="G1736" s="18">
        <f>Population!D15</f>
        <v>0.25</v>
      </c>
      <c r="H1736" s="19">
        <f>'Limiting Factors'!C344</f>
        <v>4</v>
      </c>
      <c r="I1736" s="18">
        <f>'Limiting Factors'!D344</f>
        <v>0.77500000000000002</v>
      </c>
      <c r="J1736" s="17">
        <f>'Vulnerability Mapped'!D149</f>
        <v>15</v>
      </c>
      <c r="K1736" s="17">
        <f>'Vulnerability Mapped'!E149</f>
        <v>15</v>
      </c>
      <c r="L1736" s="18">
        <f>'Vulnerability Mapped'!H149</f>
        <v>0.1</v>
      </c>
      <c r="M1736" s="18">
        <f t="shared" si="54"/>
        <v>5.0483500000000008E-2</v>
      </c>
      <c r="N1736" s="18">
        <f t="shared" si="55"/>
        <v>1.2620875000000002E-2</v>
      </c>
    </row>
    <row r="1737" spans="1:14" ht="18" customHeight="1" x14ac:dyDescent="0.2">
      <c r="A1737" s="16" t="str">
        <f>'Fish Use'!A117</f>
        <v>UGR3</v>
      </c>
      <c r="B1737" s="16" t="str">
        <f>'Fish Use'!B117</f>
        <v>Upper Grande Ronde</v>
      </c>
      <c r="C1737" s="16" t="str">
        <f>'Fish Use'!D117</f>
        <v>Steelhead</v>
      </c>
      <c r="D1737" s="16" t="str">
        <f>'Fish Use'!E117</f>
        <v>Winter Rearing</v>
      </c>
      <c r="E1737" s="16" t="str">
        <f>'Vulnerability Mapped'!C151</f>
        <v>Winter Water Temperature</v>
      </c>
      <c r="F1737" s="18">
        <f>'Fish Use'!F117</f>
        <v>0.65139999999999998</v>
      </c>
      <c r="G1737" s="18">
        <f>Population!D15</f>
        <v>0.25</v>
      </c>
      <c r="H1737" s="19">
        <f>'Limiting Factors'!C345</f>
        <v>3.56</v>
      </c>
      <c r="I1737" s="18">
        <f>'Limiting Factors'!D345</f>
        <v>0.67600000000000005</v>
      </c>
      <c r="J1737" s="17">
        <f>'Vulnerability Mapped'!D151</f>
        <v>1</v>
      </c>
      <c r="K1737" s="17">
        <f>'Vulnerability Mapped'!E151</f>
        <v>1</v>
      </c>
      <c r="L1737" s="18">
        <f>'Vulnerability Mapped'!H151</f>
        <v>1</v>
      </c>
      <c r="M1737" s="18">
        <f t="shared" si="54"/>
        <v>0.44034640000000003</v>
      </c>
      <c r="N1737" s="18">
        <f t="shared" si="55"/>
        <v>0.11008660000000001</v>
      </c>
    </row>
    <row r="1738" spans="1:14" ht="18" customHeight="1" x14ac:dyDescent="0.2">
      <c r="A1738" s="16" t="str">
        <f>'Fish Use'!A117</f>
        <v>UGR3</v>
      </c>
      <c r="B1738" s="16" t="str">
        <f>'Fish Use'!B117</f>
        <v>Upper Grande Ronde</v>
      </c>
      <c r="C1738" s="16" t="str">
        <f>'Fish Use'!D117</f>
        <v>Steelhead</v>
      </c>
      <c r="D1738" s="16" t="str">
        <f>'Fish Use'!E117</f>
        <v>Winter Rearing</v>
      </c>
      <c r="E1738" s="16" t="str">
        <f>'Vulnerability Mapped'!C150</f>
        <v>Water Quality</v>
      </c>
      <c r="F1738" s="18">
        <f>'Fish Use'!F117</f>
        <v>0.65139999999999998</v>
      </c>
      <c r="G1738" s="18">
        <f>Population!D15</f>
        <v>0.25</v>
      </c>
      <c r="H1738" s="19">
        <f>'Limiting Factors'!C346</f>
        <v>4.6399999999999997</v>
      </c>
      <c r="I1738" s="18">
        <f>'Limiting Factors'!D346</f>
        <v>0.91900000000000004</v>
      </c>
      <c r="J1738" s="17">
        <f>'Vulnerability Mapped'!D150</f>
        <v>6</v>
      </c>
      <c r="K1738" s="17">
        <f>'Vulnerability Mapped'!E150</f>
        <v>6</v>
      </c>
      <c r="L1738" s="18">
        <f>'Vulnerability Mapped'!H150</f>
        <v>0.678571429</v>
      </c>
      <c r="M1738" s="18">
        <f t="shared" si="54"/>
        <v>0.40621769311370137</v>
      </c>
      <c r="N1738" s="18">
        <f t="shared" si="55"/>
        <v>0.10155442327842534</v>
      </c>
    </row>
    <row r="1739" spans="1:14" ht="18" customHeight="1" x14ac:dyDescent="0.2">
      <c r="A1739" s="16" t="str">
        <f>'Fish Use'!A117</f>
        <v>UGR3</v>
      </c>
      <c r="B1739" s="16" t="str">
        <f>'Fish Use'!B117</f>
        <v>Upper Grande Ronde</v>
      </c>
      <c r="C1739" s="16" t="str">
        <f>'Fish Use'!D117</f>
        <v>Steelhead</v>
      </c>
      <c r="D1739" s="16" t="str">
        <f>'Fish Use'!E117</f>
        <v>Winter Rearing</v>
      </c>
      <c r="E1739" s="16" t="str">
        <f>'Vulnerability Mapped'!C146</f>
        <v>Predation</v>
      </c>
      <c r="F1739" s="18">
        <f>'Fish Use'!F117</f>
        <v>0.65139999999999998</v>
      </c>
      <c r="G1739" s="18">
        <f>Population!D15</f>
        <v>0.25</v>
      </c>
      <c r="H1739" s="19">
        <f>'Limiting Factors'!C339</f>
        <v>5</v>
      </c>
      <c r="I1739" s="18">
        <f>'Limiting Factors'!D339</f>
        <v>1</v>
      </c>
      <c r="J1739" s="17">
        <f>'Vulnerability Mapped'!D146</f>
        <v>9</v>
      </c>
      <c r="K1739" s="17">
        <f>'Vulnerability Mapped'!E146</f>
        <v>9</v>
      </c>
      <c r="L1739" s="18">
        <f>'Vulnerability Mapped'!H146</f>
        <v>0.485714286</v>
      </c>
      <c r="M1739" s="18">
        <f t="shared" si="54"/>
        <v>0.31639428590039997</v>
      </c>
      <c r="N1739" s="18">
        <f t="shared" si="55"/>
        <v>7.9098571475099994E-2</v>
      </c>
    </row>
    <row r="1740" spans="1:14" ht="18" customHeight="1" x14ac:dyDescent="0.2">
      <c r="A1740" s="16" t="str">
        <f>'Fish Use'!A117</f>
        <v>UGR3</v>
      </c>
      <c r="B1740" s="16" t="str">
        <f>'Fish Use'!B117</f>
        <v>Upper Grande Ronde</v>
      </c>
      <c r="C1740" s="16" t="str">
        <f>'Fish Use'!D117</f>
        <v>Steelhead</v>
      </c>
      <c r="D1740" s="16" t="str">
        <f>'Fish Use'!E117</f>
        <v>Winter Rearing</v>
      </c>
      <c r="E1740" s="16" t="str">
        <f>'Vulnerability Mapped'!C138</f>
        <v>Altered Primary Productivity</v>
      </c>
      <c r="F1740" s="18">
        <f>'Fish Use'!F117</f>
        <v>0.65139999999999998</v>
      </c>
      <c r="G1740" s="18">
        <f>Population!D15</f>
        <v>0.25</v>
      </c>
      <c r="H1740" s="19">
        <f>'Limiting Factors'!C340</f>
        <v>2.88</v>
      </c>
      <c r="I1740" s="18">
        <f>'Limiting Factors'!D340</f>
        <v>0.52300000000000002</v>
      </c>
      <c r="J1740" s="17">
        <f>'Vulnerability Mapped'!D138</f>
        <v>8</v>
      </c>
      <c r="K1740" s="17">
        <f>'Vulnerability Mapped'!E138</f>
        <v>8</v>
      </c>
      <c r="L1740" s="18">
        <f>'Vulnerability Mapped'!H138</f>
        <v>0.55000000000000004</v>
      </c>
      <c r="M1740" s="18">
        <f t="shared" si="54"/>
        <v>0.18737521000000001</v>
      </c>
      <c r="N1740" s="18">
        <f t="shared" si="55"/>
        <v>4.6843802500000004E-2</v>
      </c>
    </row>
    <row r="1741" spans="1:14" ht="18" customHeight="1" x14ac:dyDescent="0.2">
      <c r="A1741" s="16" t="str">
        <f>'Fish Use'!A117</f>
        <v>UGR3</v>
      </c>
      <c r="B1741" s="16" t="str">
        <f>'Fish Use'!B117</f>
        <v>Upper Grande Ronde</v>
      </c>
      <c r="C1741" s="16" t="str">
        <f>'Fish Use'!D117</f>
        <v>Steelhead</v>
      </c>
      <c r="D1741" s="16" t="str">
        <f>'Fish Use'!E117</f>
        <v>Winter Rearing</v>
      </c>
      <c r="E1741" s="16" t="str">
        <f>'Vulnerability Mapped'!C145</f>
        <v>Non-Native Species Interactions and Competition</v>
      </c>
      <c r="F1741" s="18">
        <f>'Fish Use'!F117</f>
        <v>0.65139999999999998</v>
      </c>
      <c r="G1741" s="18">
        <f>Population!D15</f>
        <v>0.25</v>
      </c>
      <c r="H1741" s="19">
        <f>'Limiting Factors'!C341</f>
        <v>5</v>
      </c>
      <c r="I1741" s="18">
        <f>'Limiting Factors'!D341</f>
        <v>1</v>
      </c>
      <c r="J1741" s="17">
        <f>'Vulnerability Mapped'!D145</f>
        <v>11</v>
      </c>
      <c r="K1741" s="17">
        <f>'Vulnerability Mapped'!E145</f>
        <v>11</v>
      </c>
      <c r="L1741" s="18">
        <f>'Vulnerability Mapped'!H145</f>
        <v>0.35714285699999998</v>
      </c>
      <c r="M1741" s="18">
        <f t="shared" si="54"/>
        <v>0.23264285704979998</v>
      </c>
      <c r="N1741" s="18">
        <f t="shared" si="55"/>
        <v>5.8160714262449995E-2</v>
      </c>
    </row>
    <row r="1742" spans="1:14" ht="18" customHeight="1" x14ac:dyDescent="0.2">
      <c r="A1742" s="16" t="str">
        <f>'Fish Use'!A118</f>
        <v>UGR3</v>
      </c>
      <c r="B1742" s="16" t="str">
        <f>'Fish Use'!B118</f>
        <v>Upper Grande Ronde</v>
      </c>
      <c r="C1742" s="16" t="str">
        <f>'Fish Use'!D118</f>
        <v>Steelhead</v>
      </c>
      <c r="D1742" s="16" t="str">
        <f>'Fish Use'!E118</f>
        <v>Summer Rearing</v>
      </c>
      <c r="E1742" s="16" t="str">
        <f>'Vulnerability Mapped'!C124</f>
        <v>Anthropogenic Barriers</v>
      </c>
      <c r="F1742" s="18">
        <f>'Fish Use'!F118</f>
        <v>0.65139999999999998</v>
      </c>
      <c r="G1742" s="18">
        <f>Population!D13</f>
        <v>0.25</v>
      </c>
      <c r="H1742" s="19">
        <f>'Limiting Factors'!C338</f>
        <v>1.59</v>
      </c>
      <c r="I1742" s="18">
        <f>'Limiting Factors'!D338</f>
        <v>0.23275000000000001</v>
      </c>
      <c r="J1742" s="17">
        <f>'Vulnerability Mapped'!D124</f>
        <v>2</v>
      </c>
      <c r="K1742" s="17">
        <f>'Vulnerability Mapped'!E124</f>
        <v>2</v>
      </c>
      <c r="L1742" s="18">
        <f>'Vulnerability Mapped'!H124</f>
        <v>0.93571428599999995</v>
      </c>
      <c r="M1742" s="18">
        <f t="shared" si="54"/>
        <v>0.14186677754331811</v>
      </c>
      <c r="N1742" s="18">
        <f t="shared" si="55"/>
        <v>3.5466694385829528E-2</v>
      </c>
    </row>
    <row r="1743" spans="1:14" ht="18" customHeight="1" x14ac:dyDescent="0.2">
      <c r="A1743" s="16" t="str">
        <f>'Fish Use'!A118</f>
        <v>UGR3</v>
      </c>
      <c r="B1743" s="16" t="str">
        <f>'Fish Use'!B118</f>
        <v>Upper Grande Ronde</v>
      </c>
      <c r="C1743" s="16" t="str">
        <f>'Fish Use'!D118</f>
        <v>Steelhead</v>
      </c>
      <c r="D1743" s="16" t="str">
        <f>'Fish Use'!E118</f>
        <v>Summer Rearing</v>
      </c>
      <c r="E1743" s="16" t="str">
        <f>'Vulnerability Mapped'!C132</f>
        <v>Riparian Condition</v>
      </c>
      <c r="F1743" s="18">
        <f>'Fish Use'!F118</f>
        <v>0.65139999999999998</v>
      </c>
      <c r="G1743" s="18">
        <f>Population!D13</f>
        <v>0.25</v>
      </c>
      <c r="H1743" s="19">
        <f>'Limiting Factors'!C332</f>
        <v>2.46</v>
      </c>
      <c r="I1743" s="18">
        <f>'Limiting Factors'!D332</f>
        <v>0.42849999999999999</v>
      </c>
      <c r="J1743" s="17">
        <f>'Vulnerability Mapped'!D132</f>
        <v>10</v>
      </c>
      <c r="K1743" s="17">
        <f>'Vulnerability Mapped'!E132</f>
        <v>10</v>
      </c>
      <c r="L1743" s="18">
        <f>'Vulnerability Mapped'!H132</f>
        <v>0.42142857099999997</v>
      </c>
      <c r="M1743" s="18">
        <f t="shared" si="54"/>
        <v>0.1176312077375179</v>
      </c>
      <c r="N1743" s="18">
        <f t="shared" si="55"/>
        <v>2.9407801934379474E-2</v>
      </c>
    </row>
    <row r="1744" spans="1:14" ht="18" customHeight="1" x14ac:dyDescent="0.2">
      <c r="A1744" s="16" t="str">
        <f>'Fish Use'!A118</f>
        <v>UGR3</v>
      </c>
      <c r="B1744" s="16" t="str">
        <f>'Fish Use'!B118</f>
        <v>Upper Grande Ronde</v>
      </c>
      <c r="C1744" s="16" t="str">
        <f>'Fish Use'!D118</f>
        <v>Steelhead</v>
      </c>
      <c r="D1744" s="16" t="str">
        <f>'Fish Use'!E118</f>
        <v>Summer Rearing</v>
      </c>
      <c r="E1744" s="16" t="str">
        <f>'Vulnerability Mapped'!C128</f>
        <v>Floodplain Condition</v>
      </c>
      <c r="F1744" s="18">
        <f>'Fish Use'!F118</f>
        <v>0.65139999999999998</v>
      </c>
      <c r="G1744" s="18">
        <f>Population!D13</f>
        <v>0.25</v>
      </c>
      <c r="H1744" s="19">
        <f>'Limiting Factors'!C333</f>
        <v>2.72</v>
      </c>
      <c r="I1744" s="18">
        <f>'Limiting Factors'!D333</f>
        <v>0.48699999999999999</v>
      </c>
      <c r="J1744" s="17">
        <f>'Vulnerability Mapped'!D128</f>
        <v>11</v>
      </c>
      <c r="K1744" s="17">
        <f>'Vulnerability Mapped'!E128</f>
        <v>11</v>
      </c>
      <c r="L1744" s="18">
        <f>'Vulnerability Mapped'!H128</f>
        <v>0.35714285699999998</v>
      </c>
      <c r="M1744" s="18">
        <f t="shared" si="54"/>
        <v>0.1132970713832526</v>
      </c>
      <c r="N1744" s="18">
        <f t="shared" si="55"/>
        <v>2.8324267845813149E-2</v>
      </c>
    </row>
    <row r="1745" spans="1:14" ht="18" customHeight="1" x14ac:dyDescent="0.2">
      <c r="A1745" s="16" t="str">
        <f>'Fish Use'!A118</f>
        <v>UGR3</v>
      </c>
      <c r="B1745" s="16" t="str">
        <f>'Fish Use'!B118</f>
        <v>Upper Grande Ronde</v>
      </c>
      <c r="C1745" s="16" t="str">
        <f>'Fish Use'!D118</f>
        <v>Steelhead</v>
      </c>
      <c r="D1745" s="16" t="str">
        <f>'Fish Use'!E118</f>
        <v>Summer Rearing</v>
      </c>
      <c r="E1745" s="16" t="str">
        <f>'Vulnerability Mapped'!C133</f>
        <v>Side Channel and Wetland Habitat</v>
      </c>
      <c r="F1745" s="18">
        <f>'Fish Use'!F118</f>
        <v>0.65139999999999998</v>
      </c>
      <c r="G1745" s="18">
        <f>Population!D13</f>
        <v>0.25</v>
      </c>
      <c r="H1745" s="19">
        <f>'Limiting Factors'!C334</f>
        <v>2.46</v>
      </c>
      <c r="I1745" s="18">
        <f>'Limiting Factors'!D334</f>
        <v>0.42849999999999999</v>
      </c>
      <c r="J1745" s="17">
        <f>'Vulnerability Mapped'!D133</f>
        <v>4</v>
      </c>
      <c r="K1745" s="17">
        <f>'Vulnerability Mapped'!E133</f>
        <v>4</v>
      </c>
      <c r="L1745" s="18">
        <f>'Vulnerability Mapped'!H133</f>
        <v>0.80714285699999999</v>
      </c>
      <c r="M1745" s="18">
        <f t="shared" si="54"/>
        <v>0.2252936692458393</v>
      </c>
      <c r="N1745" s="18">
        <f t="shared" si="55"/>
        <v>5.6323417311459824E-2</v>
      </c>
    </row>
    <row r="1746" spans="1:14" ht="18" customHeight="1" x14ac:dyDescent="0.2">
      <c r="A1746" s="16" t="str">
        <f>'Fish Use'!A118</f>
        <v>UGR3</v>
      </c>
      <c r="B1746" s="16" t="str">
        <f>'Fish Use'!B118</f>
        <v>Upper Grande Ronde</v>
      </c>
      <c r="C1746" s="16" t="str">
        <f>'Fish Use'!D118</f>
        <v>Steelhead</v>
      </c>
      <c r="D1746" s="16" t="str">
        <f>'Fish Use'!E118</f>
        <v>Summer Rearing</v>
      </c>
      <c r="E1746" s="16" t="str">
        <f>'Vulnerability Mapped'!C125</f>
        <v>Channel and Habitat Structure</v>
      </c>
      <c r="F1746" s="18">
        <f>'Fish Use'!F118</f>
        <v>0.65139999999999998</v>
      </c>
      <c r="G1746" s="18">
        <f>Population!D13</f>
        <v>0.25</v>
      </c>
      <c r="H1746" s="19">
        <f>'Limiting Factors'!C335</f>
        <v>2.83</v>
      </c>
      <c r="I1746" s="18">
        <f>'Limiting Factors'!D335</f>
        <v>0.51175000000000004</v>
      </c>
      <c r="J1746" s="17">
        <f>'Vulnerability Mapped'!D125</f>
        <v>3</v>
      </c>
      <c r="K1746" s="17">
        <f>'Vulnerability Mapped'!E125</f>
        <v>3</v>
      </c>
      <c r="L1746" s="18">
        <f>'Vulnerability Mapped'!H125</f>
        <v>0.87142857100000004</v>
      </c>
      <c r="M1746" s="18">
        <f t="shared" si="54"/>
        <v>0.29049415628570546</v>
      </c>
      <c r="N1746" s="18">
        <f t="shared" si="55"/>
        <v>7.2623539071426366E-2</v>
      </c>
    </row>
    <row r="1747" spans="1:14" ht="18" customHeight="1" x14ac:dyDescent="0.2">
      <c r="A1747" s="16" t="str">
        <f>'Fish Use'!A118</f>
        <v>UGR3</v>
      </c>
      <c r="B1747" s="16" t="str">
        <f>'Fish Use'!B118</f>
        <v>Upper Grande Ronde</v>
      </c>
      <c r="C1747" s="16" t="str">
        <f>'Fish Use'!D118</f>
        <v>Steelhead</v>
      </c>
      <c r="D1747" s="16" t="str">
        <f>'Fish Use'!E118</f>
        <v>Summer Rearing</v>
      </c>
      <c r="E1747" s="16" t="str">
        <f>'Vulnerability Mapped'!C127</f>
        <v>Decreased Water Quantity</v>
      </c>
      <c r="F1747" s="18">
        <f>'Fish Use'!F118</f>
        <v>0.65139999999999998</v>
      </c>
      <c r="G1747" s="18">
        <f>Population!D13</f>
        <v>0.25</v>
      </c>
      <c r="H1747" s="19">
        <f>'Limiting Factors'!C342</f>
        <v>4.6399999999999997</v>
      </c>
      <c r="I1747" s="18">
        <f>'Limiting Factors'!D342</f>
        <v>0.91900000000000004</v>
      </c>
      <c r="J1747" s="17">
        <f>'Vulnerability Mapped'!D127</f>
        <v>5</v>
      </c>
      <c r="K1747" s="17">
        <f>'Vulnerability Mapped'!E127</f>
        <v>5</v>
      </c>
      <c r="L1747" s="18">
        <f>'Vulnerability Mapped'!H127</f>
        <v>0.74285714300000005</v>
      </c>
      <c r="M1747" s="18">
        <f t="shared" si="54"/>
        <v>0.44470147437123381</v>
      </c>
      <c r="N1747" s="18">
        <f t="shared" si="55"/>
        <v>0.11117536859280845</v>
      </c>
    </row>
    <row r="1748" spans="1:14" ht="18" customHeight="1" x14ac:dyDescent="0.2">
      <c r="A1748" s="16" t="str">
        <f>'Fish Use'!A118</f>
        <v>UGR3</v>
      </c>
      <c r="B1748" s="16" t="str">
        <f>'Fish Use'!B118</f>
        <v>Upper Grande Ronde</v>
      </c>
      <c r="C1748" s="16" t="str">
        <f>'Fish Use'!D118</f>
        <v>Steelhead</v>
      </c>
      <c r="D1748" s="16" t="str">
        <f>'Fish Use'!E118</f>
        <v>Summer Rearing</v>
      </c>
      <c r="E1748" s="16" t="str">
        <f>'Vulnerability Mapped'!C122</f>
        <v>Altered Flow Timing</v>
      </c>
      <c r="F1748" s="18">
        <f>'Fish Use'!F118</f>
        <v>0.65139999999999998</v>
      </c>
      <c r="G1748" s="18">
        <f>Population!D13</f>
        <v>0.25</v>
      </c>
      <c r="H1748" s="19">
        <f>'Limiting Factors'!C343</f>
        <v>4.6399999999999997</v>
      </c>
      <c r="I1748" s="18">
        <f>'Limiting Factors'!D343</f>
        <v>0.91900000000000004</v>
      </c>
      <c r="J1748" s="17">
        <f>'Vulnerability Mapped'!D122</f>
        <v>7</v>
      </c>
      <c r="K1748" s="17">
        <f>'Vulnerability Mapped'!E122</f>
        <v>7</v>
      </c>
      <c r="L1748" s="18">
        <f>'Vulnerability Mapped'!H122</f>
        <v>0.61428571399999998</v>
      </c>
      <c r="M1748" s="18">
        <f t="shared" si="54"/>
        <v>0.36773391125753235</v>
      </c>
      <c r="N1748" s="18">
        <f t="shared" si="55"/>
        <v>9.1933477814383088E-2</v>
      </c>
    </row>
    <row r="1749" spans="1:14" ht="18" customHeight="1" x14ac:dyDescent="0.2">
      <c r="A1749" s="16" t="str">
        <f>'Fish Use'!A118</f>
        <v>UGR3</v>
      </c>
      <c r="B1749" s="16" t="str">
        <f>'Fish Use'!B118</f>
        <v>Upper Grande Ronde</v>
      </c>
      <c r="C1749" s="16" t="str">
        <f>'Fish Use'!D118</f>
        <v>Steelhead</v>
      </c>
      <c r="D1749" s="16" t="str">
        <f>'Fish Use'!E118</f>
        <v>Summer Rearing</v>
      </c>
      <c r="E1749" s="16" t="str">
        <f>'Vulnerability Mapped'!C126</f>
        <v>Decreased Sediment Quantity</v>
      </c>
      <c r="F1749" s="18">
        <f>'Fish Use'!F118</f>
        <v>0.65139999999999998</v>
      </c>
      <c r="G1749" s="18">
        <f>Population!D13</f>
        <v>0.25</v>
      </c>
      <c r="H1749" s="19">
        <f>'Limiting Factors'!C336</f>
        <v>1.97</v>
      </c>
      <c r="I1749" s="18">
        <f>'Limiting Factors'!D336</f>
        <v>0.31824999999999998</v>
      </c>
      <c r="J1749" s="17">
        <f>'Vulnerability Mapped'!D126</f>
        <v>13</v>
      </c>
      <c r="K1749" s="17">
        <f>'Vulnerability Mapped'!E126</f>
        <v>13</v>
      </c>
      <c r="L1749" s="18">
        <f>'Vulnerability Mapped'!H126</f>
        <v>0.22857142899999999</v>
      </c>
      <c r="M1749" s="18">
        <f t="shared" si="54"/>
        <v>4.7384697231703438E-2</v>
      </c>
      <c r="N1749" s="18">
        <f t="shared" si="55"/>
        <v>1.1846174307925859E-2</v>
      </c>
    </row>
    <row r="1750" spans="1:14" ht="18" customHeight="1" x14ac:dyDescent="0.2">
      <c r="A1750" s="16" t="str">
        <f>'Fish Use'!A118</f>
        <v>UGR3</v>
      </c>
      <c r="B1750" s="16" t="str">
        <f>'Fish Use'!B118</f>
        <v>Upper Grande Ronde</v>
      </c>
      <c r="C1750" s="16" t="str">
        <f>'Fish Use'!D118</f>
        <v>Steelhead</v>
      </c>
      <c r="D1750" s="16" t="str">
        <f>'Fish Use'!E118</f>
        <v>Summer Rearing</v>
      </c>
      <c r="E1750" s="16" t="str">
        <f>'Vulnerability Mapped'!C129</f>
        <v>Increased Sediment Quantity</v>
      </c>
      <c r="F1750" s="18">
        <f>'Fish Use'!F118</f>
        <v>0.65139999999999998</v>
      </c>
      <c r="G1750" s="18">
        <f>Population!D13</f>
        <v>0.25</v>
      </c>
      <c r="H1750" s="19">
        <f>'Limiting Factors'!C337</f>
        <v>2.0499999999999998</v>
      </c>
      <c r="I1750" s="18">
        <f>'Limiting Factors'!D337</f>
        <v>0.33624999999999999</v>
      </c>
      <c r="J1750" s="17">
        <f>'Vulnerability Mapped'!D129</f>
        <v>14</v>
      </c>
      <c r="K1750" s="17">
        <f>'Vulnerability Mapped'!E129</f>
        <v>14</v>
      </c>
      <c r="L1750" s="18">
        <f>'Vulnerability Mapped'!H129</f>
        <v>0.164285714</v>
      </c>
      <c r="M1750" s="18">
        <f t="shared" si="54"/>
        <v>3.59840338659905E-2</v>
      </c>
      <c r="N1750" s="18">
        <f t="shared" si="55"/>
        <v>8.996008466497625E-3</v>
      </c>
    </row>
    <row r="1751" spans="1:14" ht="18" customHeight="1" x14ac:dyDescent="0.2">
      <c r="A1751" s="16" t="str">
        <f>'Fish Use'!A118</f>
        <v>UGR3</v>
      </c>
      <c r="B1751" s="16" t="str">
        <f>'Fish Use'!B118</f>
        <v>Upper Grande Ronde</v>
      </c>
      <c r="C1751" s="16" t="str">
        <f>'Fish Use'!D118</f>
        <v>Steelhead</v>
      </c>
      <c r="D1751" s="16" t="str">
        <f>'Fish Use'!E118</f>
        <v>Summer Rearing</v>
      </c>
      <c r="E1751" s="16" t="str">
        <f>'Vulnerability Mapped'!C134</f>
        <v>Summer Water Temperature</v>
      </c>
      <c r="F1751" s="18">
        <f>'Fish Use'!F118</f>
        <v>0.65139999999999998</v>
      </c>
      <c r="G1751" s="18">
        <f>Population!D13</f>
        <v>0.25</v>
      </c>
      <c r="H1751" s="19">
        <f>'Limiting Factors'!C344</f>
        <v>4</v>
      </c>
      <c r="I1751" s="18">
        <f>'Limiting Factors'!D344</f>
        <v>0.77500000000000002</v>
      </c>
      <c r="J1751" s="17">
        <f>'Vulnerability Mapped'!D134</f>
        <v>1</v>
      </c>
      <c r="K1751" s="17">
        <f>'Vulnerability Mapped'!E134</f>
        <v>1</v>
      </c>
      <c r="L1751" s="18">
        <f>'Vulnerability Mapped'!H134</f>
        <v>1</v>
      </c>
      <c r="M1751" s="18">
        <f t="shared" si="54"/>
        <v>0.50483500000000003</v>
      </c>
      <c r="N1751" s="18">
        <f t="shared" si="55"/>
        <v>0.12620875000000001</v>
      </c>
    </row>
    <row r="1752" spans="1:14" ht="18" customHeight="1" x14ac:dyDescent="0.2">
      <c r="A1752" s="16" t="str">
        <f>'Fish Use'!A118</f>
        <v>UGR3</v>
      </c>
      <c r="B1752" s="16" t="str">
        <f>'Fish Use'!B118</f>
        <v>Upper Grande Ronde</v>
      </c>
      <c r="C1752" s="16" t="str">
        <f>'Fish Use'!D118</f>
        <v>Steelhead</v>
      </c>
      <c r="D1752" s="16" t="str">
        <f>'Fish Use'!E118</f>
        <v>Summer Rearing</v>
      </c>
      <c r="E1752" s="16" t="str">
        <f>'Vulnerability Mapped'!C136</f>
        <v>Winter Water Temperature</v>
      </c>
      <c r="F1752" s="18">
        <f>'Fish Use'!F118</f>
        <v>0.65139999999999998</v>
      </c>
      <c r="G1752" s="18">
        <f>Population!D13</f>
        <v>0.25</v>
      </c>
      <c r="H1752" s="19">
        <f>'Limiting Factors'!C345</f>
        <v>3.56</v>
      </c>
      <c r="I1752" s="18">
        <f>'Limiting Factors'!D345</f>
        <v>0.67600000000000005</v>
      </c>
      <c r="J1752" s="17">
        <f>'Vulnerability Mapped'!D136</f>
        <v>15</v>
      </c>
      <c r="K1752" s="17">
        <f>'Vulnerability Mapped'!E136</f>
        <v>15</v>
      </c>
      <c r="L1752" s="18">
        <f>'Vulnerability Mapped'!H136</f>
        <v>0.1</v>
      </c>
      <c r="M1752" s="18">
        <f t="shared" si="54"/>
        <v>4.4034640000000007E-2</v>
      </c>
      <c r="N1752" s="18">
        <f t="shared" si="55"/>
        <v>1.1008660000000002E-2</v>
      </c>
    </row>
    <row r="1753" spans="1:14" ht="18" customHeight="1" x14ac:dyDescent="0.2">
      <c r="A1753" s="16" t="str">
        <f>'Fish Use'!A118</f>
        <v>UGR3</v>
      </c>
      <c r="B1753" s="16" t="str">
        <f>'Fish Use'!B118</f>
        <v>Upper Grande Ronde</v>
      </c>
      <c r="C1753" s="16" t="str">
        <f>'Fish Use'!D118</f>
        <v>Steelhead</v>
      </c>
      <c r="D1753" s="16" t="str">
        <f>'Fish Use'!E118</f>
        <v>Summer Rearing</v>
      </c>
      <c r="E1753" s="16" t="str">
        <f>'Vulnerability Mapped'!C135</f>
        <v>Water Quality</v>
      </c>
      <c r="F1753" s="18">
        <f>'Fish Use'!F118</f>
        <v>0.65139999999999998</v>
      </c>
      <c r="G1753" s="18">
        <f>Population!D13</f>
        <v>0.25</v>
      </c>
      <c r="H1753" s="19">
        <f>'Limiting Factors'!C346</f>
        <v>4.6399999999999997</v>
      </c>
      <c r="I1753" s="18">
        <f>'Limiting Factors'!D346</f>
        <v>0.91900000000000004</v>
      </c>
      <c r="J1753" s="17">
        <f>'Vulnerability Mapped'!D135</f>
        <v>6</v>
      </c>
      <c r="K1753" s="17">
        <f>'Vulnerability Mapped'!E135</f>
        <v>6</v>
      </c>
      <c r="L1753" s="18">
        <f>'Vulnerability Mapped'!H135</f>
        <v>0.678571429</v>
      </c>
      <c r="M1753" s="18">
        <f t="shared" si="54"/>
        <v>0.40621769311370137</v>
      </c>
      <c r="N1753" s="18">
        <f t="shared" si="55"/>
        <v>0.10155442327842534</v>
      </c>
    </row>
    <row r="1754" spans="1:14" ht="18" customHeight="1" x14ac:dyDescent="0.2">
      <c r="A1754" s="16" t="str">
        <f>'Fish Use'!A118</f>
        <v>UGR3</v>
      </c>
      <c r="B1754" s="16" t="str">
        <f>'Fish Use'!B118</f>
        <v>Upper Grande Ronde</v>
      </c>
      <c r="C1754" s="16" t="str">
        <f>'Fish Use'!D118</f>
        <v>Steelhead</v>
      </c>
      <c r="D1754" s="16" t="str">
        <f>'Fish Use'!E118</f>
        <v>Summer Rearing</v>
      </c>
      <c r="E1754" s="16" t="str">
        <f>'Vulnerability Mapped'!C131</f>
        <v>Predation</v>
      </c>
      <c r="F1754" s="18">
        <f>'Fish Use'!F118</f>
        <v>0.65139999999999998</v>
      </c>
      <c r="G1754" s="18">
        <f>Population!D13</f>
        <v>0.25</v>
      </c>
      <c r="H1754" s="19">
        <f>'Limiting Factors'!C339</f>
        <v>5</v>
      </c>
      <c r="I1754" s="18">
        <f>'Limiting Factors'!D339</f>
        <v>1</v>
      </c>
      <c r="J1754" s="17">
        <f>'Vulnerability Mapped'!D131</f>
        <v>9</v>
      </c>
      <c r="K1754" s="17">
        <f>'Vulnerability Mapped'!E131</f>
        <v>9</v>
      </c>
      <c r="L1754" s="18">
        <f>'Vulnerability Mapped'!H131</f>
        <v>0.485714286</v>
      </c>
      <c r="M1754" s="18">
        <f t="shared" si="54"/>
        <v>0.31639428590039997</v>
      </c>
      <c r="N1754" s="18">
        <f t="shared" si="55"/>
        <v>7.9098571475099994E-2</v>
      </c>
    </row>
    <row r="1755" spans="1:14" ht="18" customHeight="1" x14ac:dyDescent="0.2">
      <c r="A1755" s="16" t="str">
        <f>'Fish Use'!A118</f>
        <v>UGR3</v>
      </c>
      <c r="B1755" s="16" t="str">
        <f>'Fish Use'!B118</f>
        <v>Upper Grande Ronde</v>
      </c>
      <c r="C1755" s="16" t="str">
        <f>'Fish Use'!D118</f>
        <v>Steelhead</v>
      </c>
      <c r="D1755" s="16" t="str">
        <f>'Fish Use'!E118</f>
        <v>Summer Rearing</v>
      </c>
      <c r="E1755" s="16" t="str">
        <f>'Vulnerability Mapped'!C123</f>
        <v>Altered Primary Productivity</v>
      </c>
      <c r="F1755" s="18">
        <f>'Fish Use'!F118</f>
        <v>0.65139999999999998</v>
      </c>
      <c r="G1755" s="18">
        <f>Population!D13</f>
        <v>0.25</v>
      </c>
      <c r="H1755" s="19">
        <f>'Limiting Factors'!C340</f>
        <v>2.88</v>
      </c>
      <c r="I1755" s="18">
        <f>'Limiting Factors'!D340</f>
        <v>0.52300000000000002</v>
      </c>
      <c r="J1755" s="17">
        <f>'Vulnerability Mapped'!D123</f>
        <v>8</v>
      </c>
      <c r="K1755" s="17">
        <f>'Vulnerability Mapped'!E123</f>
        <v>8</v>
      </c>
      <c r="L1755" s="18">
        <f>'Vulnerability Mapped'!H123</f>
        <v>0.55000000000000004</v>
      </c>
      <c r="M1755" s="18">
        <f t="shared" si="54"/>
        <v>0.18737521000000001</v>
      </c>
      <c r="N1755" s="18">
        <f t="shared" si="55"/>
        <v>4.6843802500000004E-2</v>
      </c>
    </row>
    <row r="1756" spans="1:14" ht="18" customHeight="1" x14ac:dyDescent="0.2">
      <c r="A1756" s="16" t="str">
        <f>'Fish Use'!A118</f>
        <v>UGR3</v>
      </c>
      <c r="B1756" s="16" t="str">
        <f>'Fish Use'!B118</f>
        <v>Upper Grande Ronde</v>
      </c>
      <c r="C1756" s="16" t="str">
        <f>'Fish Use'!D118</f>
        <v>Steelhead</v>
      </c>
      <c r="D1756" s="16" t="str">
        <f>'Fish Use'!E118</f>
        <v>Summer Rearing</v>
      </c>
      <c r="E1756" s="16" t="str">
        <f>'Vulnerability Mapped'!C130</f>
        <v>Non-Native Species Interactions and Competition</v>
      </c>
      <c r="F1756" s="18">
        <f>'Fish Use'!F118</f>
        <v>0.65139999999999998</v>
      </c>
      <c r="G1756" s="18">
        <f>Population!D13</f>
        <v>0.25</v>
      </c>
      <c r="H1756" s="19">
        <f>'Limiting Factors'!C341</f>
        <v>5</v>
      </c>
      <c r="I1756" s="18">
        <f>'Limiting Factors'!D341</f>
        <v>1</v>
      </c>
      <c r="J1756" s="17">
        <f>'Vulnerability Mapped'!D130</f>
        <v>12</v>
      </c>
      <c r="K1756" s="17">
        <f>'Vulnerability Mapped'!E130</f>
        <v>12</v>
      </c>
      <c r="L1756" s="18">
        <f>'Vulnerability Mapped'!H130</f>
        <v>0.29285714299999999</v>
      </c>
      <c r="M1756" s="18">
        <f t="shared" si="54"/>
        <v>0.19076714295019997</v>
      </c>
      <c r="N1756" s="18">
        <f t="shared" si="55"/>
        <v>4.7691785737549994E-2</v>
      </c>
    </row>
    <row r="1757" spans="1:14" ht="18" customHeight="1" x14ac:dyDescent="0.2">
      <c r="A1757" s="16" t="str">
        <f>'Fish Use'!A119</f>
        <v>UGR3</v>
      </c>
      <c r="B1757" s="16" t="str">
        <f>'Fish Use'!B119</f>
        <v>Upper Grande Ronde</v>
      </c>
      <c r="C1757" s="16" t="str">
        <f>'Fish Use'!D119</f>
        <v>Steelhead</v>
      </c>
      <c r="D1757" s="16" t="str">
        <f>'Fish Use'!E119</f>
        <v>Migration</v>
      </c>
      <c r="E1757" s="16" t="str">
        <f>'Vulnerability Mapped'!C94</f>
        <v>Anthropogenic Barriers</v>
      </c>
      <c r="F1757" s="18">
        <f>'Fish Use'!F119</f>
        <v>0.65139999999999998</v>
      </c>
      <c r="G1757" s="18">
        <f>Population!D17</f>
        <v>0.25</v>
      </c>
      <c r="H1757" s="19">
        <f>'Limiting Factors'!C338</f>
        <v>1.59</v>
      </c>
      <c r="I1757" s="18">
        <f>'Limiting Factors'!D338</f>
        <v>0.23275000000000001</v>
      </c>
      <c r="J1757" s="17">
        <f>'Vulnerability Mapped'!D94</f>
        <v>1</v>
      </c>
      <c r="K1757" s="17">
        <f>'Vulnerability Mapped'!E94</f>
        <v>2</v>
      </c>
      <c r="L1757" s="18">
        <f>'Vulnerability Mapped'!H94</f>
        <v>1</v>
      </c>
      <c r="M1757" s="18">
        <f t="shared" si="54"/>
        <v>0.15161335000000001</v>
      </c>
      <c r="N1757" s="18">
        <f t="shared" si="55"/>
        <v>3.7903337500000002E-2</v>
      </c>
    </row>
    <row r="1758" spans="1:14" ht="18" customHeight="1" x14ac:dyDescent="0.2">
      <c r="A1758" s="16" t="str">
        <f>'Fish Use'!A119</f>
        <v>UGR3</v>
      </c>
      <c r="B1758" s="16" t="str">
        <f>'Fish Use'!B119</f>
        <v>Upper Grande Ronde</v>
      </c>
      <c r="C1758" s="16" t="str">
        <f>'Fish Use'!D119</f>
        <v>Steelhead</v>
      </c>
      <c r="D1758" s="16" t="str">
        <f>'Fish Use'!E119</f>
        <v>Migration</v>
      </c>
      <c r="E1758" s="16" t="str">
        <f>'Vulnerability Mapped'!C102</f>
        <v>Riparian Condition</v>
      </c>
      <c r="F1758" s="18">
        <f>'Fish Use'!F119</f>
        <v>0.65139999999999998</v>
      </c>
      <c r="G1758" s="18">
        <f>Population!D17</f>
        <v>0.25</v>
      </c>
      <c r="H1758" s="19">
        <f>'Limiting Factors'!C332</f>
        <v>2.46</v>
      </c>
      <c r="I1758" s="18">
        <f>'Limiting Factors'!D332</f>
        <v>0.42849999999999999</v>
      </c>
      <c r="J1758" s="17">
        <f>'Vulnerability Mapped'!D102</f>
        <v>7</v>
      </c>
      <c r="K1758" s="17">
        <f>'Vulnerability Mapped'!E102</f>
        <v>9</v>
      </c>
      <c r="L1758" s="18">
        <f>'Vulnerability Mapped'!H102</f>
        <v>0.61428571399999998</v>
      </c>
      <c r="M1758" s="18">
        <f t="shared" si="54"/>
        <v>0.17146243849167861</v>
      </c>
      <c r="N1758" s="18">
        <f t="shared" si="55"/>
        <v>4.2865609622919652E-2</v>
      </c>
    </row>
    <row r="1759" spans="1:14" ht="18" customHeight="1" x14ac:dyDescent="0.2">
      <c r="A1759" s="16" t="str">
        <f>'Fish Use'!A119</f>
        <v>UGR3</v>
      </c>
      <c r="B1759" s="16" t="str">
        <f>'Fish Use'!B119</f>
        <v>Upper Grande Ronde</v>
      </c>
      <c r="C1759" s="16" t="str">
        <f>'Fish Use'!D119</f>
        <v>Steelhead</v>
      </c>
      <c r="D1759" s="16" t="str">
        <f>'Fish Use'!E119</f>
        <v>Migration</v>
      </c>
      <c r="E1759" s="16" t="str">
        <f>'Vulnerability Mapped'!C98</f>
        <v>Floodplain Condition</v>
      </c>
      <c r="F1759" s="18">
        <f>'Fish Use'!F119</f>
        <v>0.65139999999999998</v>
      </c>
      <c r="G1759" s="18">
        <f>Population!D17</f>
        <v>0.25</v>
      </c>
      <c r="H1759" s="19">
        <f>'Limiting Factors'!C333</f>
        <v>2.72</v>
      </c>
      <c r="I1759" s="18">
        <f>'Limiting Factors'!D333</f>
        <v>0.48699999999999999</v>
      </c>
      <c r="J1759" s="17">
        <f>'Vulnerability Mapped'!D98</f>
        <v>6</v>
      </c>
      <c r="K1759" s="17">
        <f>'Vulnerability Mapped'!E98</f>
        <v>7</v>
      </c>
      <c r="L1759" s="18">
        <f>'Vulnerability Mapped'!H98</f>
        <v>0.678571429</v>
      </c>
      <c r="M1759" s="18">
        <f t="shared" si="54"/>
        <v>0.21526443585024221</v>
      </c>
      <c r="N1759" s="18">
        <f t="shared" si="55"/>
        <v>5.3816108962560553E-2</v>
      </c>
    </row>
    <row r="1760" spans="1:14" ht="18" customHeight="1" x14ac:dyDescent="0.2">
      <c r="A1760" s="16" t="str">
        <f>'Fish Use'!A119</f>
        <v>UGR3</v>
      </c>
      <c r="B1760" s="16" t="str">
        <f>'Fish Use'!B119</f>
        <v>Upper Grande Ronde</v>
      </c>
      <c r="C1760" s="16" t="str">
        <f>'Fish Use'!D119</f>
        <v>Steelhead</v>
      </c>
      <c r="D1760" s="16" t="str">
        <f>'Fish Use'!E119</f>
        <v>Migration</v>
      </c>
      <c r="E1760" s="16" t="str">
        <f>'Vulnerability Mapped'!C103</f>
        <v>Side Channel and Wetland Habitat</v>
      </c>
      <c r="F1760" s="18">
        <f>'Fish Use'!F119</f>
        <v>0.65139999999999998</v>
      </c>
      <c r="G1760" s="18">
        <f>Population!D17</f>
        <v>0.25</v>
      </c>
      <c r="H1760" s="19">
        <f>'Limiting Factors'!C334</f>
        <v>2.46</v>
      </c>
      <c r="I1760" s="18">
        <f>'Limiting Factors'!D334</f>
        <v>0.42849999999999999</v>
      </c>
      <c r="J1760" s="17">
        <f>'Vulnerability Mapped'!D103</f>
        <v>1</v>
      </c>
      <c r="K1760" s="17">
        <f>'Vulnerability Mapped'!E103</f>
        <v>6</v>
      </c>
      <c r="L1760" s="18">
        <f>'Vulnerability Mapped'!H103</f>
        <v>1</v>
      </c>
      <c r="M1760" s="18">
        <f t="shared" si="54"/>
        <v>0.27912490000000001</v>
      </c>
      <c r="N1760" s="18">
        <f t="shared" si="55"/>
        <v>6.9781225000000002E-2</v>
      </c>
    </row>
    <row r="1761" spans="1:14" ht="18" customHeight="1" x14ac:dyDescent="0.2">
      <c r="A1761" s="16" t="str">
        <f>'Fish Use'!A119</f>
        <v>UGR3</v>
      </c>
      <c r="B1761" s="16" t="str">
        <f>'Fish Use'!B119</f>
        <v>Upper Grande Ronde</v>
      </c>
      <c r="C1761" s="16" t="str">
        <f>'Fish Use'!D119</f>
        <v>Steelhead</v>
      </c>
      <c r="D1761" s="16" t="str">
        <f>'Fish Use'!E119</f>
        <v>Migration</v>
      </c>
      <c r="E1761" s="16" t="str">
        <f>'Vulnerability Mapped'!C95</f>
        <v>Channel and Habitat Structure</v>
      </c>
      <c r="F1761" s="18">
        <f>'Fish Use'!F119</f>
        <v>0.65139999999999998</v>
      </c>
      <c r="G1761" s="18">
        <f>Population!D17</f>
        <v>0.25</v>
      </c>
      <c r="H1761" s="19">
        <f>'Limiting Factors'!C335</f>
        <v>2.83</v>
      </c>
      <c r="I1761" s="18">
        <f>'Limiting Factors'!D335</f>
        <v>0.51175000000000004</v>
      </c>
      <c r="J1761" s="17">
        <f>'Vulnerability Mapped'!D95</f>
        <v>5</v>
      </c>
      <c r="K1761" s="17">
        <f>'Vulnerability Mapped'!E95</f>
        <v>8</v>
      </c>
      <c r="L1761" s="18">
        <f>'Vulnerability Mapped'!H95</f>
        <v>0.74285714300000005</v>
      </c>
      <c r="M1761" s="18">
        <f t="shared" si="54"/>
        <v>0.24763436290476487</v>
      </c>
      <c r="N1761" s="18">
        <f t="shared" si="55"/>
        <v>6.1908590726191218E-2</v>
      </c>
    </row>
    <row r="1762" spans="1:14" ht="18" customHeight="1" x14ac:dyDescent="0.2">
      <c r="A1762" s="16" t="str">
        <f>'Fish Use'!A119</f>
        <v>UGR3</v>
      </c>
      <c r="B1762" s="16" t="str">
        <f>'Fish Use'!B119</f>
        <v>Upper Grande Ronde</v>
      </c>
      <c r="C1762" s="16" t="str">
        <f>'Fish Use'!D119</f>
        <v>Steelhead</v>
      </c>
      <c r="D1762" s="16" t="str">
        <f>'Fish Use'!E119</f>
        <v>Migration</v>
      </c>
      <c r="E1762" s="16" t="str">
        <f>'Vulnerability Mapped'!C97</f>
        <v>Decreased Water Quantity</v>
      </c>
      <c r="F1762" s="18">
        <f>'Fish Use'!F119</f>
        <v>0.65139999999999998</v>
      </c>
      <c r="G1762" s="18">
        <f>Population!D17</f>
        <v>0.25</v>
      </c>
      <c r="H1762" s="19">
        <f>'Limiting Factors'!C342</f>
        <v>4.6399999999999997</v>
      </c>
      <c r="I1762" s="18">
        <f>'Limiting Factors'!D342</f>
        <v>0.91900000000000004</v>
      </c>
      <c r="J1762" s="17">
        <f>'Vulnerability Mapped'!D97</f>
        <v>3</v>
      </c>
      <c r="K1762" s="17">
        <f>'Vulnerability Mapped'!E97</f>
        <v>3</v>
      </c>
      <c r="L1762" s="18">
        <f>'Vulnerability Mapped'!H97</f>
        <v>0.87142857100000004</v>
      </c>
      <c r="M1762" s="18">
        <f t="shared" si="54"/>
        <v>0.52166903688629862</v>
      </c>
      <c r="N1762" s="18">
        <f t="shared" si="55"/>
        <v>0.13041725922157466</v>
      </c>
    </row>
    <row r="1763" spans="1:14" ht="18" customHeight="1" x14ac:dyDescent="0.2">
      <c r="A1763" s="16" t="str">
        <f>'Fish Use'!A119</f>
        <v>UGR3</v>
      </c>
      <c r="B1763" s="16" t="str">
        <f>'Fish Use'!B119</f>
        <v>Upper Grande Ronde</v>
      </c>
      <c r="C1763" s="16" t="str">
        <f>'Fish Use'!D119</f>
        <v>Steelhead</v>
      </c>
      <c r="D1763" s="16" t="str">
        <f>'Fish Use'!E119</f>
        <v>Migration</v>
      </c>
      <c r="E1763" s="16" t="str">
        <f>'Vulnerability Mapped'!C92</f>
        <v>Altered Flow Timing</v>
      </c>
      <c r="F1763" s="18">
        <f>'Fish Use'!F119</f>
        <v>0.65139999999999998</v>
      </c>
      <c r="G1763" s="18">
        <f>Population!D17</f>
        <v>0.25</v>
      </c>
      <c r="H1763" s="19">
        <f>'Limiting Factors'!C343</f>
        <v>4.6399999999999997</v>
      </c>
      <c r="I1763" s="18">
        <f>'Limiting Factors'!D343</f>
        <v>0.91900000000000004</v>
      </c>
      <c r="J1763" s="17">
        <f>'Vulnerability Mapped'!D92</f>
        <v>4</v>
      </c>
      <c r="K1763" s="17">
        <f>'Vulnerability Mapped'!E92</f>
        <v>4</v>
      </c>
      <c r="L1763" s="18">
        <f>'Vulnerability Mapped'!H92</f>
        <v>0.80714285699999999</v>
      </c>
      <c r="M1763" s="18">
        <f t="shared" si="54"/>
        <v>0.48318525562876619</v>
      </c>
      <c r="N1763" s="18">
        <f t="shared" si="55"/>
        <v>0.12079631390719155</v>
      </c>
    </row>
    <row r="1764" spans="1:14" ht="18" customHeight="1" x14ac:dyDescent="0.2">
      <c r="A1764" s="16" t="str">
        <f>'Fish Use'!A119</f>
        <v>UGR3</v>
      </c>
      <c r="B1764" s="16" t="str">
        <f>'Fish Use'!B119</f>
        <v>Upper Grande Ronde</v>
      </c>
      <c r="C1764" s="16" t="str">
        <f>'Fish Use'!D119</f>
        <v>Steelhead</v>
      </c>
      <c r="D1764" s="16" t="str">
        <f>'Fish Use'!E119</f>
        <v>Migration</v>
      </c>
      <c r="E1764" s="16" t="str">
        <f>'Vulnerability Mapped'!C96</f>
        <v>Decreased Sediment Quantity</v>
      </c>
      <c r="F1764" s="18">
        <f>'Fish Use'!F119</f>
        <v>0.65139999999999998</v>
      </c>
      <c r="G1764" s="18">
        <f>Population!D17</f>
        <v>0.25</v>
      </c>
      <c r="H1764" s="19">
        <f>'Limiting Factors'!C336</f>
        <v>1.97</v>
      </c>
      <c r="I1764" s="18">
        <f>'Limiting Factors'!D336</f>
        <v>0.31824999999999998</v>
      </c>
      <c r="J1764" s="17">
        <f>'Vulnerability Mapped'!D96</f>
        <v>8</v>
      </c>
      <c r="K1764" s="17">
        <f>'Vulnerability Mapped'!E96</f>
        <v>13</v>
      </c>
      <c r="L1764" s="18">
        <f>'Vulnerability Mapped'!H96</f>
        <v>0.55000000000000004</v>
      </c>
      <c r="M1764" s="18">
        <f t="shared" si="54"/>
        <v>0.11401942749999999</v>
      </c>
      <c r="N1764" s="18">
        <f t="shared" si="55"/>
        <v>2.8504856874999998E-2</v>
      </c>
    </row>
    <row r="1765" spans="1:14" ht="18" customHeight="1" x14ac:dyDescent="0.2">
      <c r="A1765" s="16" t="str">
        <f>'Fish Use'!A119</f>
        <v>UGR3</v>
      </c>
      <c r="B1765" s="16" t="str">
        <f>'Fish Use'!B119</f>
        <v>Upper Grande Ronde</v>
      </c>
      <c r="C1765" s="16" t="str">
        <f>'Fish Use'!D119</f>
        <v>Steelhead</v>
      </c>
      <c r="D1765" s="16" t="str">
        <f>'Fish Use'!E119</f>
        <v>Migration</v>
      </c>
      <c r="E1765" s="16" t="str">
        <f>'Vulnerability Mapped'!C99</f>
        <v>Increased Sediment Quantity</v>
      </c>
      <c r="F1765" s="18">
        <f>'Fish Use'!F119</f>
        <v>0.65139999999999998</v>
      </c>
      <c r="G1765" s="18">
        <f>Population!D17</f>
        <v>0.25</v>
      </c>
      <c r="H1765" s="19">
        <f>'Limiting Factors'!C337</f>
        <v>2.0499999999999998</v>
      </c>
      <c r="I1765" s="18">
        <f>'Limiting Factors'!D337</f>
        <v>0.33624999999999999</v>
      </c>
      <c r="J1765" s="17">
        <f>'Vulnerability Mapped'!D99</f>
        <v>9</v>
      </c>
      <c r="K1765" s="17">
        <f>'Vulnerability Mapped'!E99</f>
        <v>14</v>
      </c>
      <c r="L1765" s="18">
        <f>'Vulnerability Mapped'!H99</f>
        <v>0.485714286</v>
      </c>
      <c r="M1765" s="18">
        <f t="shared" si="54"/>
        <v>0.10638757863400949</v>
      </c>
      <c r="N1765" s="18">
        <f t="shared" si="55"/>
        <v>2.6596894658502374E-2</v>
      </c>
    </row>
    <row r="1766" spans="1:14" ht="18" customHeight="1" x14ac:dyDescent="0.2">
      <c r="A1766" s="16" t="str">
        <f>'Fish Use'!A119</f>
        <v>UGR3</v>
      </c>
      <c r="B1766" s="16" t="str">
        <f>'Fish Use'!B119</f>
        <v>Upper Grande Ronde</v>
      </c>
      <c r="C1766" s="16" t="str">
        <f>'Fish Use'!D119</f>
        <v>Steelhead</v>
      </c>
      <c r="D1766" s="16" t="str">
        <f>'Fish Use'!E119</f>
        <v>Migration</v>
      </c>
      <c r="E1766" s="16" t="str">
        <f>'Vulnerability Mapped'!C104</f>
        <v>Summer Water Temperature</v>
      </c>
      <c r="F1766" s="18">
        <f>'Fish Use'!F119</f>
        <v>0.65139999999999998</v>
      </c>
      <c r="G1766" s="18">
        <f>Population!D17</f>
        <v>0.25</v>
      </c>
      <c r="H1766" s="19">
        <f>'Limiting Factors'!C344</f>
        <v>4</v>
      </c>
      <c r="I1766" s="18">
        <f>'Limiting Factors'!D344</f>
        <v>0.77500000000000002</v>
      </c>
      <c r="J1766" s="17">
        <f>'Vulnerability Mapped'!D104</f>
        <v>15</v>
      </c>
      <c r="K1766" s="17">
        <f>'Vulnerability Mapped'!E104</f>
        <v>15</v>
      </c>
      <c r="L1766" s="18">
        <f>'Vulnerability Mapped'!H104</f>
        <v>0.1</v>
      </c>
      <c r="M1766" s="18">
        <f t="shared" si="54"/>
        <v>5.0483500000000008E-2</v>
      </c>
      <c r="N1766" s="18">
        <f t="shared" si="55"/>
        <v>1.2620875000000002E-2</v>
      </c>
    </row>
    <row r="1767" spans="1:14" ht="18" customHeight="1" x14ac:dyDescent="0.2">
      <c r="A1767" s="16" t="str">
        <f>'Fish Use'!A119</f>
        <v>UGR3</v>
      </c>
      <c r="B1767" s="16" t="str">
        <f>'Fish Use'!B119</f>
        <v>Upper Grande Ronde</v>
      </c>
      <c r="C1767" s="16" t="str">
        <f>'Fish Use'!D119</f>
        <v>Steelhead</v>
      </c>
      <c r="D1767" s="16" t="str">
        <f>'Fish Use'!E119</f>
        <v>Migration</v>
      </c>
      <c r="E1767" s="16" t="str">
        <f>'Vulnerability Mapped'!C106</f>
        <v>Winter Water Temperature</v>
      </c>
      <c r="F1767" s="18">
        <f>'Fish Use'!F119</f>
        <v>0.65139999999999998</v>
      </c>
      <c r="G1767" s="18">
        <f>Population!D17</f>
        <v>0.25</v>
      </c>
      <c r="H1767" s="19">
        <f>'Limiting Factors'!C345</f>
        <v>3.56</v>
      </c>
      <c r="I1767" s="18">
        <f>'Limiting Factors'!D345</f>
        <v>0.67600000000000005</v>
      </c>
      <c r="J1767" s="17">
        <f>'Vulnerability Mapped'!D106</f>
        <v>11</v>
      </c>
      <c r="K1767" s="17">
        <f>'Vulnerability Mapped'!E106</f>
        <v>14</v>
      </c>
      <c r="L1767" s="18">
        <f>'Vulnerability Mapped'!H106</f>
        <v>0.35714285699999998</v>
      </c>
      <c r="M1767" s="18">
        <f t="shared" si="54"/>
        <v>0.1572665713656648</v>
      </c>
      <c r="N1767" s="18">
        <f t="shared" si="55"/>
        <v>3.9316642841416199E-2</v>
      </c>
    </row>
    <row r="1768" spans="1:14" ht="18" customHeight="1" x14ac:dyDescent="0.2">
      <c r="A1768" s="16" t="str">
        <f>'Fish Use'!A119</f>
        <v>UGR3</v>
      </c>
      <c r="B1768" s="16" t="str">
        <f>'Fish Use'!B119</f>
        <v>Upper Grande Ronde</v>
      </c>
      <c r="C1768" s="16" t="str">
        <f>'Fish Use'!D119</f>
        <v>Steelhead</v>
      </c>
      <c r="D1768" s="16" t="str">
        <f>'Fish Use'!E119</f>
        <v>Migration</v>
      </c>
      <c r="E1768" s="16" t="str">
        <f>'Vulnerability Mapped'!C105</f>
        <v>Water Quality</v>
      </c>
      <c r="F1768" s="18">
        <f>'Fish Use'!F119</f>
        <v>0.65139999999999998</v>
      </c>
      <c r="G1768" s="18">
        <f>Population!D17</f>
        <v>0.25</v>
      </c>
      <c r="H1768" s="19">
        <f>'Limiting Factors'!C346</f>
        <v>4.6399999999999997</v>
      </c>
      <c r="I1768" s="18">
        <f>'Limiting Factors'!D346</f>
        <v>0.91900000000000004</v>
      </c>
      <c r="J1768" s="17">
        <f>'Vulnerability Mapped'!D105</f>
        <v>5</v>
      </c>
      <c r="K1768" s="17">
        <f>'Vulnerability Mapped'!E105</f>
        <v>12</v>
      </c>
      <c r="L1768" s="18">
        <f>'Vulnerability Mapped'!H105</f>
        <v>0.74285714300000005</v>
      </c>
      <c r="M1768" s="18">
        <f t="shared" si="54"/>
        <v>0.44470147437123381</v>
      </c>
      <c r="N1768" s="18">
        <f t="shared" si="55"/>
        <v>0.11117536859280845</v>
      </c>
    </row>
    <row r="1769" spans="1:14" ht="18" customHeight="1" x14ac:dyDescent="0.2">
      <c r="A1769" s="16" t="str">
        <f>'Fish Use'!A119</f>
        <v>UGR3</v>
      </c>
      <c r="B1769" s="16" t="str">
        <f>'Fish Use'!B119</f>
        <v>Upper Grande Ronde</v>
      </c>
      <c r="C1769" s="16" t="str">
        <f>'Fish Use'!D119</f>
        <v>Steelhead</v>
      </c>
      <c r="D1769" s="16" t="str">
        <f>'Fish Use'!E119</f>
        <v>Migration</v>
      </c>
      <c r="E1769" s="16" t="str">
        <f>'Vulnerability Mapped'!C101</f>
        <v>Predation</v>
      </c>
      <c r="F1769" s="18">
        <f>'Fish Use'!F119</f>
        <v>0.65139999999999998</v>
      </c>
      <c r="G1769" s="18">
        <f>Population!D17</f>
        <v>0.25</v>
      </c>
      <c r="H1769" s="19">
        <f>'Limiting Factors'!C339</f>
        <v>5</v>
      </c>
      <c r="I1769" s="18">
        <f>'Limiting Factors'!D339</f>
        <v>1</v>
      </c>
      <c r="J1769" s="17">
        <f>'Vulnerability Mapped'!D101</f>
        <v>2</v>
      </c>
      <c r="K1769" s="17">
        <f>'Vulnerability Mapped'!E101</f>
        <v>13</v>
      </c>
      <c r="L1769" s="18">
        <f>'Vulnerability Mapped'!H101</f>
        <v>0.93571428599999995</v>
      </c>
      <c r="M1769" s="18">
        <f t="shared" si="54"/>
        <v>0.60952428590039998</v>
      </c>
      <c r="N1769" s="18">
        <f t="shared" si="55"/>
        <v>0.15238107147509999</v>
      </c>
    </row>
    <row r="1770" spans="1:14" ht="18" customHeight="1" x14ac:dyDescent="0.2">
      <c r="A1770" s="16" t="str">
        <f>'Fish Use'!A119</f>
        <v>UGR3</v>
      </c>
      <c r="B1770" s="16" t="str">
        <f>'Fish Use'!B119</f>
        <v>Upper Grande Ronde</v>
      </c>
      <c r="C1770" s="16" t="str">
        <f>'Fish Use'!D119</f>
        <v>Steelhead</v>
      </c>
      <c r="D1770" s="16" t="str">
        <f>'Fish Use'!E119</f>
        <v>Migration</v>
      </c>
      <c r="E1770" s="16" t="str">
        <f>'Vulnerability Mapped'!C93</f>
        <v>Altered Primary Productivity</v>
      </c>
      <c r="F1770" s="18">
        <f>'Fish Use'!F119</f>
        <v>0.65139999999999998</v>
      </c>
      <c r="G1770" s="18">
        <f>Population!D17</f>
        <v>0.25</v>
      </c>
      <c r="H1770" s="19">
        <f>'Limiting Factors'!C340</f>
        <v>2.88</v>
      </c>
      <c r="I1770" s="18">
        <f>'Limiting Factors'!D340</f>
        <v>0.52300000000000002</v>
      </c>
      <c r="J1770" s="17">
        <f>'Vulnerability Mapped'!D93</f>
        <v>10</v>
      </c>
      <c r="K1770" s="17">
        <f>'Vulnerability Mapped'!E93</f>
        <v>10</v>
      </c>
      <c r="L1770" s="18">
        <f>'Vulnerability Mapped'!H93</f>
        <v>0.42142857099999997</v>
      </c>
      <c r="M1770" s="18">
        <f t="shared" si="54"/>
        <v>0.14357321271113618</v>
      </c>
      <c r="N1770" s="18">
        <f t="shared" si="55"/>
        <v>3.5893303177784046E-2</v>
      </c>
    </row>
    <row r="1771" spans="1:14" ht="18" customHeight="1" x14ac:dyDescent="0.2">
      <c r="A1771" s="16" t="str">
        <f>'Fish Use'!A119</f>
        <v>UGR3</v>
      </c>
      <c r="B1771" s="16" t="str">
        <f>'Fish Use'!B119</f>
        <v>Upper Grande Ronde</v>
      </c>
      <c r="C1771" s="16" t="str">
        <f>'Fish Use'!D119</f>
        <v>Steelhead</v>
      </c>
      <c r="D1771" s="16" t="str">
        <f>'Fish Use'!E119</f>
        <v>Migration</v>
      </c>
      <c r="E1771" s="16" t="str">
        <f>'Vulnerability Mapped'!C100</f>
        <v>Non-Native Species Interactions and Competition</v>
      </c>
      <c r="F1771" s="18">
        <f>'Fish Use'!F119</f>
        <v>0.65139999999999998</v>
      </c>
      <c r="G1771" s="18">
        <f>Population!D17</f>
        <v>0.25</v>
      </c>
      <c r="H1771" s="19">
        <f>'Limiting Factors'!C341</f>
        <v>5</v>
      </c>
      <c r="I1771" s="18">
        <f>'Limiting Factors'!D341</f>
        <v>1</v>
      </c>
      <c r="J1771" s="17">
        <f>'Vulnerability Mapped'!D100</f>
        <v>11</v>
      </c>
      <c r="K1771" s="17">
        <f>'Vulnerability Mapped'!E100</f>
        <v>12</v>
      </c>
      <c r="L1771" s="18">
        <f>'Vulnerability Mapped'!H100</f>
        <v>0.35714285699999998</v>
      </c>
      <c r="M1771" s="18">
        <f t="shared" si="54"/>
        <v>0.23264285704979998</v>
      </c>
      <c r="N1771" s="18">
        <f t="shared" si="55"/>
        <v>5.8160714262449995E-2</v>
      </c>
    </row>
    <row r="1772" spans="1:14" ht="18" customHeight="1" x14ac:dyDescent="0.2">
      <c r="A1772" s="16" t="str">
        <f>'Fish Use'!A120</f>
        <v>UGR3</v>
      </c>
      <c r="B1772" s="16" t="str">
        <f>'Fish Use'!B120</f>
        <v>Upper Grande Ronde</v>
      </c>
      <c r="C1772" s="16" t="str">
        <f>'Fish Use'!D120</f>
        <v>Bull Trout</v>
      </c>
      <c r="D1772" s="16" t="str">
        <f>'Fish Use'!E120</f>
        <v>Spawning &amp; Resident</v>
      </c>
      <c r="E1772" s="16" t="str">
        <f>'Vulnerability Mapped'!C19</f>
        <v>Anthropogenic Barriers</v>
      </c>
      <c r="F1772" s="18">
        <f>'Fish Use'!F120</f>
        <v>0.65139999999999998</v>
      </c>
      <c r="G1772" s="18">
        <f>Population!D20</f>
        <v>0.6</v>
      </c>
      <c r="H1772" s="19">
        <f>'Limiting Factors'!C338</f>
        <v>1.59</v>
      </c>
      <c r="I1772" s="18">
        <f>'Limiting Factors'!D338</f>
        <v>0.23275000000000001</v>
      </c>
      <c r="J1772" s="17">
        <f>'Vulnerability Mapped'!D19</f>
        <v>10</v>
      </c>
      <c r="K1772" s="17">
        <f>'Vulnerability Mapped'!E19</f>
        <v>10</v>
      </c>
      <c r="L1772" s="18">
        <f>'Vulnerability Mapped'!H19</f>
        <v>0.42142857099999997</v>
      </c>
      <c r="M1772" s="18">
        <f t="shared" si="54"/>
        <v>6.3894197435022851E-2</v>
      </c>
      <c r="N1772" s="18">
        <f t="shared" si="55"/>
        <v>3.8336518461013706E-2</v>
      </c>
    </row>
    <row r="1773" spans="1:14" ht="18" customHeight="1" x14ac:dyDescent="0.2">
      <c r="A1773" s="16" t="str">
        <f>'Fish Use'!A120</f>
        <v>UGR3</v>
      </c>
      <c r="B1773" s="16" t="str">
        <f>'Fish Use'!B120</f>
        <v>Upper Grande Ronde</v>
      </c>
      <c r="C1773" s="16" t="str">
        <f>'Fish Use'!D120</f>
        <v>Bull Trout</v>
      </c>
      <c r="D1773" s="16" t="str">
        <f>'Fish Use'!E120</f>
        <v>Spawning &amp; Resident</v>
      </c>
      <c r="E1773" s="16" t="str">
        <f>'Vulnerability Mapped'!C27</f>
        <v>Riparian Condition</v>
      </c>
      <c r="F1773" s="18">
        <f>'Fish Use'!F120</f>
        <v>0.65139999999999998</v>
      </c>
      <c r="G1773" s="18">
        <f>Population!D20</f>
        <v>0.6</v>
      </c>
      <c r="H1773" s="19">
        <f>'Limiting Factors'!C332</f>
        <v>2.46</v>
      </c>
      <c r="I1773" s="18">
        <f>'Limiting Factors'!D332</f>
        <v>0.42849999999999999</v>
      </c>
      <c r="J1773" s="17">
        <f>'Vulnerability Mapped'!D27</f>
        <v>4</v>
      </c>
      <c r="K1773" s="17">
        <f>'Vulnerability Mapped'!E27</f>
        <v>4</v>
      </c>
      <c r="L1773" s="18">
        <f>'Vulnerability Mapped'!H27</f>
        <v>0.80714285699999999</v>
      </c>
      <c r="M1773" s="18">
        <f t="shared" si="54"/>
        <v>0.2252936692458393</v>
      </c>
      <c r="N1773" s="18">
        <f t="shared" si="55"/>
        <v>0.13517620154750357</v>
      </c>
    </row>
    <row r="1774" spans="1:14" ht="18" customHeight="1" x14ac:dyDescent="0.2">
      <c r="A1774" s="16" t="str">
        <f>'Fish Use'!A120</f>
        <v>UGR3</v>
      </c>
      <c r="B1774" s="16" t="str">
        <f>'Fish Use'!B120</f>
        <v>Upper Grande Ronde</v>
      </c>
      <c r="C1774" s="16" t="str">
        <f>'Fish Use'!D120</f>
        <v>Bull Trout</v>
      </c>
      <c r="D1774" s="16" t="str">
        <f>'Fish Use'!E120</f>
        <v>Spawning &amp; Resident</v>
      </c>
      <c r="E1774" s="16" t="str">
        <f>'Vulnerability Mapped'!C23</f>
        <v>Floodplain Condition</v>
      </c>
      <c r="F1774" s="18">
        <f>'Fish Use'!F120</f>
        <v>0.65139999999999998</v>
      </c>
      <c r="G1774" s="18">
        <f>Population!D20</f>
        <v>0.6</v>
      </c>
      <c r="H1774" s="19">
        <f>'Limiting Factors'!C333</f>
        <v>2.72</v>
      </c>
      <c r="I1774" s="18">
        <f>'Limiting Factors'!D333</f>
        <v>0.48699999999999999</v>
      </c>
      <c r="J1774" s="17">
        <f>'Vulnerability Mapped'!D23</f>
        <v>11</v>
      </c>
      <c r="K1774" s="17">
        <f>'Vulnerability Mapped'!E23</f>
        <v>11</v>
      </c>
      <c r="L1774" s="18">
        <f>'Vulnerability Mapped'!H23</f>
        <v>0.35714285699999998</v>
      </c>
      <c r="M1774" s="18">
        <f t="shared" si="54"/>
        <v>0.1132970713832526</v>
      </c>
      <c r="N1774" s="18">
        <f t="shared" si="55"/>
        <v>6.797824282995156E-2</v>
      </c>
    </row>
    <row r="1775" spans="1:14" ht="18" customHeight="1" x14ac:dyDescent="0.2">
      <c r="A1775" s="16" t="str">
        <f>'Fish Use'!A120</f>
        <v>UGR3</v>
      </c>
      <c r="B1775" s="16" t="str">
        <f>'Fish Use'!B120</f>
        <v>Upper Grande Ronde</v>
      </c>
      <c r="C1775" s="16" t="str">
        <f>'Fish Use'!D120</f>
        <v>Bull Trout</v>
      </c>
      <c r="D1775" s="16" t="str">
        <f>'Fish Use'!E120</f>
        <v>Spawning &amp; Resident</v>
      </c>
      <c r="E1775" s="16" t="str">
        <f>'Vulnerability Mapped'!C28</f>
        <v>Side Channel and Wetland Habitat</v>
      </c>
      <c r="F1775" s="18">
        <f>'Fish Use'!F120</f>
        <v>0.65139999999999998</v>
      </c>
      <c r="G1775" s="18">
        <f>Population!D20</f>
        <v>0.6</v>
      </c>
      <c r="H1775" s="19">
        <f>'Limiting Factors'!C334</f>
        <v>2.46</v>
      </c>
      <c r="I1775" s="18">
        <f>'Limiting Factors'!D334</f>
        <v>0.42849999999999999</v>
      </c>
      <c r="J1775" s="17">
        <f>'Vulnerability Mapped'!D28</f>
        <v>7</v>
      </c>
      <c r="K1775" s="17">
        <f>'Vulnerability Mapped'!E28</f>
        <v>7</v>
      </c>
      <c r="L1775" s="18">
        <f>'Vulnerability Mapped'!H28</f>
        <v>0.61428571399999998</v>
      </c>
      <c r="M1775" s="18">
        <f t="shared" si="54"/>
        <v>0.17146243849167861</v>
      </c>
      <c r="N1775" s="18">
        <f t="shared" si="55"/>
        <v>0.10287746309500716</v>
      </c>
    </row>
    <row r="1776" spans="1:14" ht="18" customHeight="1" x14ac:dyDescent="0.2">
      <c r="A1776" s="16" t="str">
        <f>'Fish Use'!A120</f>
        <v>UGR3</v>
      </c>
      <c r="B1776" s="16" t="str">
        <f>'Fish Use'!B120</f>
        <v>Upper Grande Ronde</v>
      </c>
      <c r="C1776" s="16" t="str">
        <f>'Fish Use'!D120</f>
        <v>Bull Trout</v>
      </c>
      <c r="D1776" s="16" t="str">
        <f>'Fish Use'!E120</f>
        <v>Spawning &amp; Resident</v>
      </c>
      <c r="E1776" s="16" t="str">
        <f>'Vulnerability Mapped'!C20</f>
        <v>Channel and Habitat Structure</v>
      </c>
      <c r="F1776" s="18">
        <f>'Fish Use'!F120</f>
        <v>0.65139999999999998</v>
      </c>
      <c r="G1776" s="18">
        <f>Population!D20</f>
        <v>0.6</v>
      </c>
      <c r="H1776" s="19">
        <f>'Limiting Factors'!C335</f>
        <v>2.83</v>
      </c>
      <c r="I1776" s="18">
        <f>'Limiting Factors'!D335</f>
        <v>0.51175000000000004</v>
      </c>
      <c r="J1776" s="17">
        <f>'Vulnerability Mapped'!D20</f>
        <v>3</v>
      </c>
      <c r="K1776" s="17">
        <f>'Vulnerability Mapped'!E20</f>
        <v>3</v>
      </c>
      <c r="L1776" s="18">
        <f>'Vulnerability Mapped'!H20</f>
        <v>0.87142857100000004</v>
      </c>
      <c r="M1776" s="18">
        <f t="shared" si="54"/>
        <v>0.29049415628570546</v>
      </c>
      <c r="N1776" s="18">
        <f t="shared" si="55"/>
        <v>0.17429649377142328</v>
      </c>
    </row>
    <row r="1777" spans="1:14" ht="18" customHeight="1" x14ac:dyDescent="0.2">
      <c r="A1777" s="16" t="str">
        <f>'Fish Use'!A120</f>
        <v>UGR3</v>
      </c>
      <c r="B1777" s="16" t="str">
        <f>'Fish Use'!B120</f>
        <v>Upper Grande Ronde</v>
      </c>
      <c r="C1777" s="16" t="str">
        <f>'Fish Use'!D120</f>
        <v>Bull Trout</v>
      </c>
      <c r="D1777" s="16" t="str">
        <f>'Fish Use'!E120</f>
        <v>Spawning &amp; Resident</v>
      </c>
      <c r="E1777" s="16" t="str">
        <f>'Vulnerability Mapped'!C22</f>
        <v>Decreased Water Quantity</v>
      </c>
      <c r="F1777" s="18">
        <f>'Fish Use'!F120</f>
        <v>0.65139999999999998</v>
      </c>
      <c r="G1777" s="18">
        <f>Population!D20</f>
        <v>0.6</v>
      </c>
      <c r="H1777" s="19">
        <f>'Limiting Factors'!C342</f>
        <v>4.6399999999999997</v>
      </c>
      <c r="I1777" s="18">
        <f>'Limiting Factors'!D342</f>
        <v>0.91900000000000004</v>
      </c>
      <c r="J1777" s="17">
        <f>'Vulnerability Mapped'!D22</f>
        <v>8</v>
      </c>
      <c r="K1777" s="17">
        <f>'Vulnerability Mapped'!E22</f>
        <v>8</v>
      </c>
      <c r="L1777" s="18">
        <f>'Vulnerability Mapped'!H22</f>
        <v>0.55000000000000004</v>
      </c>
      <c r="M1777" s="18">
        <f t="shared" si="54"/>
        <v>0.32925013000000003</v>
      </c>
      <c r="N1777" s="18">
        <f t="shared" si="55"/>
        <v>0.19755007800000002</v>
      </c>
    </row>
    <row r="1778" spans="1:14" ht="18" customHeight="1" x14ac:dyDescent="0.2">
      <c r="A1778" s="16" t="str">
        <f>'Fish Use'!A120</f>
        <v>UGR3</v>
      </c>
      <c r="B1778" s="16" t="str">
        <f>'Fish Use'!B120</f>
        <v>Upper Grande Ronde</v>
      </c>
      <c r="C1778" s="16" t="str">
        <f>'Fish Use'!D120</f>
        <v>Bull Trout</v>
      </c>
      <c r="D1778" s="16" t="str">
        <f>'Fish Use'!E120</f>
        <v>Spawning &amp; Resident</v>
      </c>
      <c r="E1778" s="16" t="str">
        <f>'Vulnerability Mapped'!C17</f>
        <v>Altered Flow Timing</v>
      </c>
      <c r="F1778" s="18">
        <f>'Fish Use'!F120</f>
        <v>0.65139999999999998</v>
      </c>
      <c r="G1778" s="18">
        <f>Population!D20</f>
        <v>0.6</v>
      </c>
      <c r="H1778" s="19">
        <f>'Limiting Factors'!C343</f>
        <v>4.6399999999999997</v>
      </c>
      <c r="I1778" s="18">
        <f>'Limiting Factors'!D343</f>
        <v>0.91900000000000004</v>
      </c>
      <c r="J1778" s="17">
        <f>'Vulnerability Mapped'!D17</f>
        <v>13</v>
      </c>
      <c r="K1778" s="17">
        <f>'Vulnerability Mapped'!E17</f>
        <v>13</v>
      </c>
      <c r="L1778" s="18">
        <f>'Vulnerability Mapped'!H17</f>
        <v>0.22857142899999999</v>
      </c>
      <c r="M1778" s="18">
        <f t="shared" si="54"/>
        <v>0.13683122311370138</v>
      </c>
      <c r="N1778" s="18">
        <f t="shared" si="55"/>
        <v>8.2098733868220822E-2</v>
      </c>
    </row>
    <row r="1779" spans="1:14" ht="18" customHeight="1" x14ac:dyDescent="0.2">
      <c r="A1779" s="16" t="str">
        <f>'Fish Use'!A120</f>
        <v>UGR3</v>
      </c>
      <c r="B1779" s="16" t="str">
        <f>'Fish Use'!B120</f>
        <v>Upper Grande Ronde</v>
      </c>
      <c r="C1779" s="16" t="str">
        <f>'Fish Use'!D120</f>
        <v>Bull Trout</v>
      </c>
      <c r="D1779" s="16" t="str">
        <f>'Fish Use'!E120</f>
        <v>Spawning &amp; Resident</v>
      </c>
      <c r="E1779" s="16" t="str">
        <f>'Vulnerability Mapped'!C21</f>
        <v>Decreased Sediment Quantity</v>
      </c>
      <c r="F1779" s="18">
        <f>'Fish Use'!F120</f>
        <v>0.65139999999999998</v>
      </c>
      <c r="G1779" s="18">
        <f>Population!D20</f>
        <v>0.6</v>
      </c>
      <c r="H1779" s="19">
        <f>'Limiting Factors'!C336</f>
        <v>1.97</v>
      </c>
      <c r="I1779" s="18">
        <f>'Limiting Factors'!D336</f>
        <v>0.31824999999999998</v>
      </c>
      <c r="J1779" s="17">
        <f>'Vulnerability Mapped'!D21</f>
        <v>5</v>
      </c>
      <c r="K1779" s="17">
        <f>'Vulnerability Mapped'!E21</f>
        <v>5</v>
      </c>
      <c r="L1779" s="18">
        <f>'Vulnerability Mapped'!H21</f>
        <v>0.74285714300000005</v>
      </c>
      <c r="M1779" s="18">
        <f t="shared" si="54"/>
        <v>0.15400026574390113</v>
      </c>
      <c r="N1779" s="18">
        <f t="shared" si="55"/>
        <v>9.2400159446340682E-2</v>
      </c>
    </row>
    <row r="1780" spans="1:14" ht="18" customHeight="1" x14ac:dyDescent="0.2">
      <c r="A1780" s="16" t="str">
        <f>'Fish Use'!A120</f>
        <v>UGR3</v>
      </c>
      <c r="B1780" s="16" t="str">
        <f>'Fish Use'!B120</f>
        <v>Upper Grande Ronde</v>
      </c>
      <c r="C1780" s="16" t="str">
        <f>'Fish Use'!D120</f>
        <v>Bull Trout</v>
      </c>
      <c r="D1780" s="16" t="str">
        <f>'Fish Use'!E120</f>
        <v>Spawning &amp; Resident</v>
      </c>
      <c r="E1780" s="16" t="str">
        <f>'Vulnerability Mapped'!C24</f>
        <v>Increased Sediment Quantity</v>
      </c>
      <c r="F1780" s="18">
        <f>'Fish Use'!F120</f>
        <v>0.65139999999999998</v>
      </c>
      <c r="G1780" s="18">
        <f>Population!D20</f>
        <v>0.6</v>
      </c>
      <c r="H1780" s="19">
        <f>'Limiting Factors'!C337</f>
        <v>2.0499999999999998</v>
      </c>
      <c r="I1780" s="18">
        <f>'Limiting Factors'!D337</f>
        <v>0.33624999999999999</v>
      </c>
      <c r="J1780" s="17">
        <f>'Vulnerability Mapped'!D24</f>
        <v>6</v>
      </c>
      <c r="K1780" s="17">
        <f>'Vulnerability Mapped'!E24</f>
        <v>6</v>
      </c>
      <c r="L1780" s="18">
        <f>'Vulnerability Mapped'!H24</f>
        <v>0.678571429</v>
      </c>
      <c r="M1780" s="18">
        <f t="shared" si="54"/>
        <v>0.14862970545101423</v>
      </c>
      <c r="N1780" s="18">
        <f t="shared" si="55"/>
        <v>8.9177823270608539E-2</v>
      </c>
    </row>
    <row r="1781" spans="1:14" ht="18" customHeight="1" x14ac:dyDescent="0.2">
      <c r="A1781" s="16" t="str">
        <f>'Fish Use'!A120</f>
        <v>UGR3</v>
      </c>
      <c r="B1781" s="16" t="str">
        <f>'Fish Use'!B120</f>
        <v>Upper Grande Ronde</v>
      </c>
      <c r="C1781" s="16" t="str">
        <f>'Fish Use'!D120</f>
        <v>Bull Trout</v>
      </c>
      <c r="D1781" s="16" t="str">
        <f>'Fish Use'!E120</f>
        <v>Spawning &amp; Resident</v>
      </c>
      <c r="E1781" s="16" t="str">
        <f>'Vulnerability Mapped'!C29</f>
        <v>Summer Water Temperature</v>
      </c>
      <c r="F1781" s="18">
        <f>'Fish Use'!F120</f>
        <v>0.65139999999999998</v>
      </c>
      <c r="G1781" s="18">
        <f>Population!D20</f>
        <v>0.6</v>
      </c>
      <c r="H1781" s="19">
        <f>'Limiting Factors'!C344</f>
        <v>4</v>
      </c>
      <c r="I1781" s="18">
        <f>'Limiting Factors'!D344</f>
        <v>0.77500000000000002</v>
      </c>
      <c r="J1781" s="17">
        <f>'Vulnerability Mapped'!D29</f>
        <v>1</v>
      </c>
      <c r="K1781" s="17">
        <f>'Vulnerability Mapped'!E29</f>
        <v>1</v>
      </c>
      <c r="L1781" s="18">
        <f>'Vulnerability Mapped'!H29</f>
        <v>1</v>
      </c>
      <c r="M1781" s="18">
        <f t="shared" si="54"/>
        <v>0.50483500000000003</v>
      </c>
      <c r="N1781" s="18">
        <f t="shared" si="55"/>
        <v>0.30290100000000003</v>
      </c>
    </row>
    <row r="1782" spans="1:14" ht="18" customHeight="1" x14ac:dyDescent="0.2">
      <c r="A1782" s="16" t="str">
        <f>'Fish Use'!A120</f>
        <v>UGR3</v>
      </c>
      <c r="B1782" s="16" t="str">
        <f>'Fish Use'!B120</f>
        <v>Upper Grande Ronde</v>
      </c>
      <c r="C1782" s="16" t="str">
        <f>'Fish Use'!D120</f>
        <v>Bull Trout</v>
      </c>
      <c r="D1782" s="16" t="str">
        <f>'Fish Use'!E120</f>
        <v>Spawning &amp; Resident</v>
      </c>
      <c r="E1782" s="16" t="str">
        <f>'Vulnerability Mapped'!C31</f>
        <v>Winter Water Temperature</v>
      </c>
      <c r="F1782" s="18">
        <f>'Fish Use'!F120</f>
        <v>0.65139999999999998</v>
      </c>
      <c r="G1782" s="18">
        <f>Population!D20</f>
        <v>0.6</v>
      </c>
      <c r="H1782" s="19">
        <f>'Limiting Factors'!C345</f>
        <v>3.56</v>
      </c>
      <c r="I1782" s="18">
        <f>'Limiting Factors'!D345</f>
        <v>0.67600000000000005</v>
      </c>
      <c r="J1782" s="17">
        <f>'Vulnerability Mapped'!D31</f>
        <v>12</v>
      </c>
      <c r="K1782" s="17">
        <f>'Vulnerability Mapped'!E31</f>
        <v>12</v>
      </c>
      <c r="L1782" s="18">
        <f>'Vulnerability Mapped'!H31</f>
        <v>0.29285714299999999</v>
      </c>
      <c r="M1782" s="18">
        <f t="shared" si="54"/>
        <v>0.12895858863433521</v>
      </c>
      <c r="N1782" s="18">
        <f t="shared" si="55"/>
        <v>7.7375153180601119E-2</v>
      </c>
    </row>
    <row r="1783" spans="1:14" ht="18" customHeight="1" x14ac:dyDescent="0.2">
      <c r="A1783" s="16" t="str">
        <f>'Fish Use'!A120</f>
        <v>UGR3</v>
      </c>
      <c r="B1783" s="16" t="str">
        <f>'Fish Use'!B120</f>
        <v>Upper Grande Ronde</v>
      </c>
      <c r="C1783" s="16" t="str">
        <f>'Fish Use'!D120</f>
        <v>Bull Trout</v>
      </c>
      <c r="D1783" s="16" t="str">
        <f>'Fish Use'!E120</f>
        <v>Spawning &amp; Resident</v>
      </c>
      <c r="E1783" s="16" t="str">
        <f>'Vulnerability Mapped'!C30</f>
        <v>Water Quality</v>
      </c>
      <c r="F1783" s="18">
        <f>'Fish Use'!F120</f>
        <v>0.65139999999999998</v>
      </c>
      <c r="G1783" s="18">
        <f>Population!D20</f>
        <v>0.6</v>
      </c>
      <c r="H1783" s="19">
        <f>'Limiting Factors'!C346</f>
        <v>4.6399999999999997</v>
      </c>
      <c r="I1783" s="18">
        <f>'Limiting Factors'!D346</f>
        <v>0.91900000000000004</v>
      </c>
      <c r="J1783" s="17">
        <f>'Vulnerability Mapped'!D30</f>
        <v>15</v>
      </c>
      <c r="K1783" s="17">
        <f>'Vulnerability Mapped'!E30</f>
        <v>15</v>
      </c>
      <c r="L1783" s="18">
        <f>'Vulnerability Mapped'!H30</f>
        <v>0.1</v>
      </c>
      <c r="M1783" s="18">
        <f t="shared" si="54"/>
        <v>5.9863659999999999E-2</v>
      </c>
      <c r="N1783" s="18">
        <f t="shared" si="55"/>
        <v>3.5918195999999999E-2</v>
      </c>
    </row>
    <row r="1784" spans="1:14" ht="18" customHeight="1" x14ac:dyDescent="0.2">
      <c r="A1784" s="16" t="str">
        <f>'Fish Use'!A120</f>
        <v>UGR3</v>
      </c>
      <c r="B1784" s="16" t="str">
        <f>'Fish Use'!B120</f>
        <v>Upper Grande Ronde</v>
      </c>
      <c r="C1784" s="16" t="str">
        <f>'Fish Use'!D120</f>
        <v>Bull Trout</v>
      </c>
      <c r="D1784" s="16" t="str">
        <f>'Fish Use'!E120</f>
        <v>Spawning &amp; Resident</v>
      </c>
      <c r="E1784" s="16" t="str">
        <f>'Vulnerability Mapped'!C26</f>
        <v>Predation</v>
      </c>
      <c r="F1784" s="18">
        <f>'Fish Use'!F120</f>
        <v>0.65139999999999998</v>
      </c>
      <c r="G1784" s="18">
        <f>Population!D20</f>
        <v>0.6</v>
      </c>
      <c r="H1784" s="19">
        <f>'Limiting Factors'!C339</f>
        <v>5</v>
      </c>
      <c r="I1784" s="18">
        <f>'Limiting Factors'!D339</f>
        <v>1</v>
      </c>
      <c r="J1784" s="17">
        <f>'Vulnerability Mapped'!D26</f>
        <v>9</v>
      </c>
      <c r="K1784" s="17">
        <f>'Vulnerability Mapped'!E26</f>
        <v>9</v>
      </c>
      <c r="L1784" s="18">
        <f>'Vulnerability Mapped'!H26</f>
        <v>0.485714286</v>
      </c>
      <c r="M1784" s="18">
        <f t="shared" si="54"/>
        <v>0.31639428590039997</v>
      </c>
      <c r="N1784" s="18">
        <f t="shared" si="55"/>
        <v>0.18983657154023997</v>
      </c>
    </row>
    <row r="1785" spans="1:14" ht="18" customHeight="1" x14ac:dyDescent="0.2">
      <c r="A1785" s="16" t="str">
        <f>'Fish Use'!A120</f>
        <v>UGR3</v>
      </c>
      <c r="B1785" s="16" t="str">
        <f>'Fish Use'!B120</f>
        <v>Upper Grande Ronde</v>
      </c>
      <c r="C1785" s="16" t="str">
        <f>'Fish Use'!D120</f>
        <v>Bull Trout</v>
      </c>
      <c r="D1785" s="16" t="str">
        <f>'Fish Use'!E120</f>
        <v>Spawning &amp; Resident</v>
      </c>
      <c r="E1785" s="16" t="str">
        <f>'Vulnerability Mapped'!C18</f>
        <v>Altered Primary Productivity</v>
      </c>
      <c r="F1785" s="18">
        <f>'Fish Use'!F120</f>
        <v>0.65139999999999998</v>
      </c>
      <c r="G1785" s="18">
        <f>Population!D20</f>
        <v>0.6</v>
      </c>
      <c r="H1785" s="19">
        <f>'Limiting Factors'!C340</f>
        <v>2.88</v>
      </c>
      <c r="I1785" s="18">
        <f>'Limiting Factors'!D340</f>
        <v>0.52300000000000002</v>
      </c>
      <c r="J1785" s="17">
        <f>'Vulnerability Mapped'!D18</f>
        <v>14</v>
      </c>
      <c r="K1785" s="17">
        <f>'Vulnerability Mapped'!E18</f>
        <v>14</v>
      </c>
      <c r="L1785" s="18">
        <f>'Vulnerability Mapped'!H18</f>
        <v>0.164285714</v>
      </c>
      <c r="M1785" s="18">
        <f t="shared" si="54"/>
        <v>5.5969218474090796E-2</v>
      </c>
      <c r="N1785" s="18">
        <f t="shared" si="55"/>
        <v>3.3581531084454476E-2</v>
      </c>
    </row>
    <row r="1786" spans="1:14" ht="18" customHeight="1" x14ac:dyDescent="0.2">
      <c r="A1786" s="16" t="str">
        <f>'Fish Use'!A120</f>
        <v>UGR3</v>
      </c>
      <c r="B1786" s="16" t="str">
        <f>'Fish Use'!B120</f>
        <v>Upper Grande Ronde</v>
      </c>
      <c r="C1786" s="16" t="str">
        <f>'Fish Use'!D120</f>
        <v>Bull Trout</v>
      </c>
      <c r="D1786" s="16" t="str">
        <f>'Fish Use'!E120</f>
        <v>Spawning &amp; Resident</v>
      </c>
      <c r="E1786" s="16" t="str">
        <f>'Vulnerability Mapped'!C25</f>
        <v>Non-Native Species Interactions and Competition</v>
      </c>
      <c r="F1786" s="18">
        <f>'Fish Use'!F120</f>
        <v>0.65139999999999998</v>
      </c>
      <c r="G1786" s="18">
        <f>Population!D20</f>
        <v>0.6</v>
      </c>
      <c r="H1786" s="19">
        <f>'Limiting Factors'!C341</f>
        <v>5</v>
      </c>
      <c r="I1786" s="18">
        <f>'Limiting Factors'!D341</f>
        <v>1</v>
      </c>
      <c r="J1786" s="17">
        <f>'Vulnerability Mapped'!D25</f>
        <v>2</v>
      </c>
      <c r="K1786" s="17">
        <f>'Vulnerability Mapped'!E25</f>
        <v>2</v>
      </c>
      <c r="L1786" s="18">
        <f>'Vulnerability Mapped'!H25</f>
        <v>0.93571428599999995</v>
      </c>
      <c r="M1786" s="18">
        <f t="shared" si="54"/>
        <v>0.60952428590039998</v>
      </c>
      <c r="N1786" s="18">
        <f t="shared" si="55"/>
        <v>0.36571457154023995</v>
      </c>
    </row>
    <row r="1787" spans="1:14" ht="18" customHeight="1" x14ac:dyDescent="0.2">
      <c r="A1787" s="16" t="str">
        <f>'Fish Use'!A121</f>
        <v>UGR3</v>
      </c>
      <c r="B1787" s="16" t="str">
        <f>'Fish Use'!B121</f>
        <v>Upper Grande Ronde</v>
      </c>
      <c r="C1787" s="16" t="str">
        <f>'Fish Use'!D121</f>
        <v>Bull Trout</v>
      </c>
      <c r="D1787" s="16" t="str">
        <f>'Fish Use'!E121</f>
        <v>FMO</v>
      </c>
      <c r="E1787" s="16" t="str">
        <f>'Vulnerability Mapped'!C4</f>
        <v>Anthropogenic Barriers</v>
      </c>
      <c r="F1787" s="18">
        <f>'Fish Use'!F121</f>
        <v>0.65139999999999998</v>
      </c>
      <c r="G1787" s="18">
        <f>Population!D21</f>
        <v>0.4</v>
      </c>
      <c r="H1787" s="19">
        <f>'Limiting Factors'!C338</f>
        <v>1.59</v>
      </c>
      <c r="I1787" s="18">
        <f>'Limiting Factors'!D338</f>
        <v>0.23275000000000001</v>
      </c>
      <c r="J1787" s="17">
        <f>'Vulnerability Mapped'!D4</f>
        <v>3</v>
      </c>
      <c r="K1787" s="17">
        <f>'Vulnerability Mapped'!E4</f>
        <v>3</v>
      </c>
      <c r="L1787" s="18">
        <f>'Vulnerability Mapped'!H4</f>
        <v>0.87142857100000004</v>
      </c>
      <c r="M1787" s="18">
        <f t="shared" si="54"/>
        <v>0.13212020493502286</v>
      </c>
      <c r="N1787" s="18">
        <f t="shared" si="55"/>
        <v>5.2848081974009142E-2</v>
      </c>
    </row>
    <row r="1788" spans="1:14" ht="18" customHeight="1" x14ac:dyDescent="0.2">
      <c r="A1788" s="16" t="str">
        <f>'Fish Use'!A121</f>
        <v>UGR3</v>
      </c>
      <c r="B1788" s="16" t="str">
        <f>'Fish Use'!B121</f>
        <v>Upper Grande Ronde</v>
      </c>
      <c r="C1788" s="16" t="str">
        <f>'Fish Use'!D121</f>
        <v>Bull Trout</v>
      </c>
      <c r="D1788" s="16" t="str">
        <f>'Fish Use'!E121</f>
        <v>FMO</v>
      </c>
      <c r="E1788" s="16" t="str">
        <f>'Vulnerability Mapped'!C12</f>
        <v>Riparian Condition</v>
      </c>
      <c r="F1788" s="18">
        <f>'Fish Use'!F121</f>
        <v>0.65139999999999998</v>
      </c>
      <c r="G1788" s="18">
        <f>Population!D21</f>
        <v>0.4</v>
      </c>
      <c r="H1788" s="19">
        <f>'Limiting Factors'!C332</f>
        <v>2.46</v>
      </c>
      <c r="I1788" s="18">
        <f>'Limiting Factors'!D332</f>
        <v>0.42849999999999999</v>
      </c>
      <c r="J1788" s="17">
        <f>'Vulnerability Mapped'!D12</f>
        <v>5</v>
      </c>
      <c r="K1788" s="17">
        <f>'Vulnerability Mapped'!E12</f>
        <v>5</v>
      </c>
      <c r="L1788" s="18">
        <f>'Vulnerability Mapped'!H12</f>
        <v>0.74285714300000005</v>
      </c>
      <c r="M1788" s="18">
        <f t="shared" si="54"/>
        <v>0.20734992575416072</v>
      </c>
      <c r="N1788" s="18">
        <f t="shared" si="55"/>
        <v>8.2939970301664293E-2</v>
      </c>
    </row>
    <row r="1789" spans="1:14" ht="18" customHeight="1" x14ac:dyDescent="0.2">
      <c r="A1789" s="16" t="str">
        <f>'Fish Use'!A121</f>
        <v>UGR3</v>
      </c>
      <c r="B1789" s="16" t="str">
        <f>'Fish Use'!B121</f>
        <v>Upper Grande Ronde</v>
      </c>
      <c r="C1789" s="16" t="str">
        <f>'Fish Use'!D121</f>
        <v>Bull Trout</v>
      </c>
      <c r="D1789" s="16" t="str">
        <f>'Fish Use'!E121</f>
        <v>FMO</v>
      </c>
      <c r="E1789" s="16" t="str">
        <f>'Vulnerability Mapped'!C8</f>
        <v>Floodplain Condition</v>
      </c>
      <c r="F1789" s="18">
        <f>'Fish Use'!F121</f>
        <v>0.65139999999999998</v>
      </c>
      <c r="G1789" s="18">
        <f>Population!D21</f>
        <v>0.4</v>
      </c>
      <c r="H1789" s="19">
        <f>'Limiting Factors'!C333</f>
        <v>2.72</v>
      </c>
      <c r="I1789" s="18">
        <f>'Limiting Factors'!D333</f>
        <v>0.48699999999999999</v>
      </c>
      <c r="J1789" s="17">
        <f>'Vulnerability Mapped'!D8</f>
        <v>9</v>
      </c>
      <c r="K1789" s="17">
        <f>'Vulnerability Mapped'!E8</f>
        <v>9</v>
      </c>
      <c r="L1789" s="18">
        <f>'Vulnerability Mapped'!H8</f>
        <v>0.485714286</v>
      </c>
      <c r="M1789" s="18">
        <f t="shared" si="54"/>
        <v>0.1540840172334948</v>
      </c>
      <c r="N1789" s="18">
        <f t="shared" si="55"/>
        <v>6.1633606893397919E-2</v>
      </c>
    </row>
    <row r="1790" spans="1:14" ht="18" customHeight="1" x14ac:dyDescent="0.2">
      <c r="A1790" s="16" t="str">
        <f>'Fish Use'!A121</f>
        <v>UGR3</v>
      </c>
      <c r="B1790" s="16" t="str">
        <f>'Fish Use'!B121</f>
        <v>Upper Grande Ronde</v>
      </c>
      <c r="C1790" s="16" t="str">
        <f>'Fish Use'!D121</f>
        <v>Bull Trout</v>
      </c>
      <c r="D1790" s="16" t="str">
        <f>'Fish Use'!E121</f>
        <v>FMO</v>
      </c>
      <c r="E1790" s="16" t="str">
        <f>'Vulnerability Mapped'!C13</f>
        <v>Side Channel and Wetland Habitat</v>
      </c>
      <c r="F1790" s="18">
        <f>'Fish Use'!F121</f>
        <v>0.65139999999999998</v>
      </c>
      <c r="G1790" s="18">
        <f>Population!D21</f>
        <v>0.4</v>
      </c>
      <c r="H1790" s="19">
        <f>'Limiting Factors'!C334</f>
        <v>2.46</v>
      </c>
      <c r="I1790" s="18">
        <f>'Limiting Factors'!D334</f>
        <v>0.42849999999999999</v>
      </c>
      <c r="J1790" s="17">
        <f>'Vulnerability Mapped'!D13</f>
        <v>8</v>
      </c>
      <c r="K1790" s="17">
        <f>'Vulnerability Mapped'!E13</f>
        <v>8</v>
      </c>
      <c r="L1790" s="18">
        <f>'Vulnerability Mapped'!H13</f>
        <v>0.55000000000000004</v>
      </c>
      <c r="M1790" s="18">
        <f t="shared" si="54"/>
        <v>0.15351869500000001</v>
      </c>
      <c r="N1790" s="18">
        <f t="shared" si="55"/>
        <v>6.1407478000000008E-2</v>
      </c>
    </row>
    <row r="1791" spans="1:14" ht="18" customHeight="1" x14ac:dyDescent="0.2">
      <c r="A1791" s="16" t="str">
        <f>'Fish Use'!A121</f>
        <v>UGR3</v>
      </c>
      <c r="B1791" s="16" t="str">
        <f>'Fish Use'!B121</f>
        <v>Upper Grande Ronde</v>
      </c>
      <c r="C1791" s="16" t="str">
        <f>'Fish Use'!D121</f>
        <v>Bull Trout</v>
      </c>
      <c r="D1791" s="16" t="str">
        <f>'Fish Use'!E121</f>
        <v>FMO</v>
      </c>
      <c r="E1791" s="16" t="str">
        <f>'Vulnerability Mapped'!C5</f>
        <v>Channel and Habitat Structure</v>
      </c>
      <c r="F1791" s="18">
        <f>'Fish Use'!F121</f>
        <v>0.65139999999999998</v>
      </c>
      <c r="G1791" s="18">
        <f>Population!D21</f>
        <v>0.4</v>
      </c>
      <c r="H1791" s="19">
        <f>'Limiting Factors'!C335</f>
        <v>2.83</v>
      </c>
      <c r="I1791" s="18">
        <f>'Limiting Factors'!D335</f>
        <v>0.51175000000000004</v>
      </c>
      <c r="J1791" s="17">
        <f>'Vulnerability Mapped'!D5</f>
        <v>4</v>
      </c>
      <c r="K1791" s="17">
        <f>'Vulnerability Mapped'!E5</f>
        <v>4</v>
      </c>
      <c r="L1791" s="18">
        <f>'Vulnerability Mapped'!H5</f>
        <v>0.80714285699999999</v>
      </c>
      <c r="M1791" s="18">
        <f t="shared" si="54"/>
        <v>0.26906425959523517</v>
      </c>
      <c r="N1791" s="18">
        <f t="shared" si="55"/>
        <v>0.10762570383809407</v>
      </c>
    </row>
    <row r="1792" spans="1:14" ht="18" customHeight="1" x14ac:dyDescent="0.2">
      <c r="A1792" s="16" t="str">
        <f>'Fish Use'!A121</f>
        <v>UGR3</v>
      </c>
      <c r="B1792" s="16" t="str">
        <f>'Fish Use'!B121</f>
        <v>Upper Grande Ronde</v>
      </c>
      <c r="C1792" s="16" t="str">
        <f>'Fish Use'!D121</f>
        <v>Bull Trout</v>
      </c>
      <c r="D1792" s="16" t="str">
        <f>'Fish Use'!E121</f>
        <v>FMO</v>
      </c>
      <c r="E1792" s="16" t="str">
        <f>'Vulnerability Mapped'!C7</f>
        <v>Decreased Water Quantity</v>
      </c>
      <c r="F1792" s="18">
        <f>'Fish Use'!F121</f>
        <v>0.65139999999999998</v>
      </c>
      <c r="G1792" s="18">
        <f>Population!D21</f>
        <v>0.4</v>
      </c>
      <c r="H1792" s="19">
        <f>'Limiting Factors'!C342</f>
        <v>4.6399999999999997</v>
      </c>
      <c r="I1792" s="18">
        <f>'Limiting Factors'!D342</f>
        <v>0.91900000000000004</v>
      </c>
      <c r="J1792" s="17">
        <f>'Vulnerability Mapped'!D7</f>
        <v>2</v>
      </c>
      <c r="K1792" s="17">
        <f>'Vulnerability Mapped'!E7</f>
        <v>2</v>
      </c>
      <c r="L1792" s="18">
        <f>'Vulnerability Mapped'!H7</f>
        <v>0.93571428599999995</v>
      </c>
      <c r="M1792" s="18">
        <f t="shared" si="54"/>
        <v>0.56015281874246758</v>
      </c>
      <c r="N1792" s="18">
        <f t="shared" si="55"/>
        <v>0.22406112749698703</v>
      </c>
    </row>
    <row r="1793" spans="1:14" ht="18" customHeight="1" x14ac:dyDescent="0.2">
      <c r="A1793" s="16" t="str">
        <f>'Fish Use'!A121</f>
        <v>UGR3</v>
      </c>
      <c r="B1793" s="16" t="str">
        <f>'Fish Use'!B121</f>
        <v>Upper Grande Ronde</v>
      </c>
      <c r="C1793" s="16" t="str">
        <f>'Fish Use'!D121</f>
        <v>Bull Trout</v>
      </c>
      <c r="D1793" s="16" t="str">
        <f>'Fish Use'!E121</f>
        <v>FMO</v>
      </c>
      <c r="E1793" s="16" t="str">
        <f>'Vulnerability Mapped'!C2</f>
        <v>Altered Flow Timing</v>
      </c>
      <c r="F1793" s="18">
        <f>'Fish Use'!F121</f>
        <v>0.65139999999999998</v>
      </c>
      <c r="G1793" s="18">
        <f>Population!D21</f>
        <v>0.4</v>
      </c>
      <c r="H1793" s="19">
        <f>'Limiting Factors'!C343</f>
        <v>4.6399999999999997</v>
      </c>
      <c r="I1793" s="18">
        <f>'Limiting Factors'!D343</f>
        <v>0.91900000000000004</v>
      </c>
      <c r="J1793" s="17">
        <f>'Vulnerability Mapped'!D2</f>
        <v>11</v>
      </c>
      <c r="K1793" s="17">
        <f>'Vulnerability Mapped'!E2</f>
        <v>11</v>
      </c>
      <c r="L1793" s="18">
        <f>'Vulnerability Mapped'!H2</f>
        <v>0.35714285699999998</v>
      </c>
      <c r="M1793" s="18">
        <f t="shared" si="54"/>
        <v>0.21379878562876617</v>
      </c>
      <c r="N1793" s="18">
        <f t="shared" si="55"/>
        <v>8.5519514251506473E-2</v>
      </c>
    </row>
    <row r="1794" spans="1:14" ht="18" customHeight="1" x14ac:dyDescent="0.2">
      <c r="A1794" s="16" t="str">
        <f>'Fish Use'!A121</f>
        <v>UGR3</v>
      </c>
      <c r="B1794" s="16" t="str">
        <f>'Fish Use'!B121</f>
        <v>Upper Grande Ronde</v>
      </c>
      <c r="C1794" s="16" t="str">
        <f>'Fish Use'!D121</f>
        <v>Bull Trout</v>
      </c>
      <c r="D1794" s="16" t="str">
        <f>'Fish Use'!E121</f>
        <v>FMO</v>
      </c>
      <c r="E1794" s="16" t="str">
        <f>'Vulnerability Mapped'!C6</f>
        <v>Decreased Sediment Quantity</v>
      </c>
      <c r="F1794" s="18">
        <f>'Fish Use'!F121</f>
        <v>0.65139999999999998</v>
      </c>
      <c r="G1794" s="18">
        <f>Population!D21</f>
        <v>0.4</v>
      </c>
      <c r="H1794" s="19">
        <f>'Limiting Factors'!C336</f>
        <v>1.97</v>
      </c>
      <c r="I1794" s="18">
        <f>'Limiting Factors'!D336</f>
        <v>0.31824999999999998</v>
      </c>
      <c r="J1794" s="17">
        <f>'Vulnerability Mapped'!D6</f>
        <v>13</v>
      </c>
      <c r="K1794" s="17">
        <f>'Vulnerability Mapped'!E6</f>
        <v>13</v>
      </c>
      <c r="L1794" s="18">
        <f>'Vulnerability Mapped'!H6</f>
        <v>0.22857142899999999</v>
      </c>
      <c r="M1794" s="18">
        <f t="shared" ref="M1794:M1857" si="56">F1794*I1794*L1794</f>
        <v>4.7384697231703438E-2</v>
      </c>
      <c r="N1794" s="18">
        <f t="shared" ref="N1794:N1857" si="57">M1794*G1794</f>
        <v>1.8953878892681377E-2</v>
      </c>
    </row>
    <row r="1795" spans="1:14" ht="18" customHeight="1" x14ac:dyDescent="0.2">
      <c r="A1795" s="16" t="str">
        <f>'Fish Use'!A121</f>
        <v>UGR3</v>
      </c>
      <c r="B1795" s="16" t="str">
        <f>'Fish Use'!B121</f>
        <v>Upper Grande Ronde</v>
      </c>
      <c r="C1795" s="16" t="str">
        <f>'Fish Use'!D121</f>
        <v>Bull Trout</v>
      </c>
      <c r="D1795" s="16" t="str">
        <f>'Fish Use'!E121</f>
        <v>FMO</v>
      </c>
      <c r="E1795" s="16" t="str">
        <f>'Vulnerability Mapped'!C9</f>
        <v>Increased Sediment Quantity</v>
      </c>
      <c r="F1795" s="18">
        <f>'Fish Use'!F121</f>
        <v>0.65139999999999998</v>
      </c>
      <c r="G1795" s="18">
        <f>Population!D21</f>
        <v>0.4</v>
      </c>
      <c r="H1795" s="19">
        <f>'Limiting Factors'!C337</f>
        <v>2.0499999999999998</v>
      </c>
      <c r="I1795" s="18">
        <f>'Limiting Factors'!D337</f>
        <v>0.33624999999999999</v>
      </c>
      <c r="J1795" s="17">
        <f>'Vulnerability Mapped'!D9</f>
        <v>14</v>
      </c>
      <c r="K1795" s="17">
        <f>'Vulnerability Mapped'!E9</f>
        <v>14</v>
      </c>
      <c r="L1795" s="18">
        <f>'Vulnerability Mapped'!H9</f>
        <v>0.164285714</v>
      </c>
      <c r="M1795" s="18">
        <f t="shared" si="56"/>
        <v>3.59840338659905E-2</v>
      </c>
      <c r="N1795" s="18">
        <f t="shared" si="57"/>
        <v>1.43936135463962E-2</v>
      </c>
    </row>
    <row r="1796" spans="1:14" ht="18" customHeight="1" x14ac:dyDescent="0.2">
      <c r="A1796" s="16" t="str">
        <f>'Fish Use'!A121</f>
        <v>UGR3</v>
      </c>
      <c r="B1796" s="16" t="str">
        <f>'Fish Use'!B121</f>
        <v>Upper Grande Ronde</v>
      </c>
      <c r="C1796" s="16" t="str">
        <f>'Fish Use'!D121</f>
        <v>Bull Trout</v>
      </c>
      <c r="D1796" s="16" t="str">
        <f>'Fish Use'!E121</f>
        <v>FMO</v>
      </c>
      <c r="E1796" s="16" t="str">
        <f>'Vulnerability Mapped'!C14</f>
        <v>Summer Water Temperature</v>
      </c>
      <c r="F1796" s="18">
        <f>'Fish Use'!F121</f>
        <v>0.65139999999999998</v>
      </c>
      <c r="G1796" s="18">
        <f>Population!D21</f>
        <v>0.4</v>
      </c>
      <c r="H1796" s="19">
        <f>'Limiting Factors'!C344</f>
        <v>4</v>
      </c>
      <c r="I1796" s="18">
        <f>'Limiting Factors'!D344</f>
        <v>0.77500000000000002</v>
      </c>
      <c r="J1796" s="17">
        <f>'Vulnerability Mapped'!D14</f>
        <v>1</v>
      </c>
      <c r="K1796" s="17">
        <f>'Vulnerability Mapped'!E14</f>
        <v>1</v>
      </c>
      <c r="L1796" s="18">
        <f>'Vulnerability Mapped'!H14</f>
        <v>1</v>
      </c>
      <c r="M1796" s="18">
        <f t="shared" si="56"/>
        <v>0.50483500000000003</v>
      </c>
      <c r="N1796" s="18">
        <f t="shared" si="57"/>
        <v>0.20193400000000003</v>
      </c>
    </row>
    <row r="1797" spans="1:14" ht="18" customHeight="1" x14ac:dyDescent="0.2">
      <c r="A1797" s="16" t="str">
        <f>'Fish Use'!A121</f>
        <v>UGR3</v>
      </c>
      <c r="B1797" s="16" t="str">
        <f>'Fish Use'!B121</f>
        <v>Upper Grande Ronde</v>
      </c>
      <c r="C1797" s="16" t="str">
        <f>'Fish Use'!D121</f>
        <v>Bull Trout</v>
      </c>
      <c r="D1797" s="16" t="str">
        <f>'Fish Use'!E121</f>
        <v>FMO</v>
      </c>
      <c r="E1797" s="16" t="str">
        <f>'Vulnerability Mapped'!C16</f>
        <v>Winter Water Temperature</v>
      </c>
      <c r="F1797" s="18">
        <f>'Fish Use'!F121</f>
        <v>0.65139999999999998</v>
      </c>
      <c r="G1797" s="18">
        <f>Population!D21</f>
        <v>0.4</v>
      </c>
      <c r="H1797" s="19">
        <f>'Limiting Factors'!C345</f>
        <v>3.56</v>
      </c>
      <c r="I1797" s="18">
        <f>'Limiting Factors'!D345</f>
        <v>0.67600000000000005</v>
      </c>
      <c r="J1797" s="17">
        <f>'Vulnerability Mapped'!D16</f>
        <v>15</v>
      </c>
      <c r="K1797" s="17">
        <f>'Vulnerability Mapped'!E16</f>
        <v>15</v>
      </c>
      <c r="L1797" s="18">
        <f>'Vulnerability Mapped'!H16</f>
        <v>0.1</v>
      </c>
      <c r="M1797" s="18">
        <f t="shared" si="56"/>
        <v>4.4034640000000007E-2</v>
      </c>
      <c r="N1797" s="18">
        <f t="shared" si="57"/>
        <v>1.7613856000000004E-2</v>
      </c>
    </row>
    <row r="1798" spans="1:14" ht="18" customHeight="1" x14ac:dyDescent="0.2">
      <c r="A1798" s="16" t="str">
        <f>'Fish Use'!A121</f>
        <v>UGR3</v>
      </c>
      <c r="B1798" s="16" t="str">
        <f>'Fish Use'!B121</f>
        <v>Upper Grande Ronde</v>
      </c>
      <c r="C1798" s="16" t="str">
        <f>'Fish Use'!D121</f>
        <v>Bull Trout</v>
      </c>
      <c r="D1798" s="16" t="str">
        <f>'Fish Use'!E121</f>
        <v>FMO</v>
      </c>
      <c r="E1798" s="16" t="str">
        <f>'Vulnerability Mapped'!C15</f>
        <v>Water Quality</v>
      </c>
      <c r="F1798" s="18">
        <f>'Fish Use'!F121</f>
        <v>0.65139999999999998</v>
      </c>
      <c r="G1798" s="18">
        <f>Population!D21</f>
        <v>0.4</v>
      </c>
      <c r="H1798" s="19">
        <f>'Limiting Factors'!C346</f>
        <v>4.6399999999999997</v>
      </c>
      <c r="I1798" s="18">
        <f>'Limiting Factors'!D346</f>
        <v>0.91900000000000004</v>
      </c>
      <c r="J1798" s="17">
        <f>'Vulnerability Mapped'!D15</f>
        <v>6</v>
      </c>
      <c r="K1798" s="17">
        <f>'Vulnerability Mapped'!E15</f>
        <v>6</v>
      </c>
      <c r="L1798" s="18">
        <f>'Vulnerability Mapped'!H15</f>
        <v>0.678571429</v>
      </c>
      <c r="M1798" s="18">
        <f t="shared" si="56"/>
        <v>0.40621769311370137</v>
      </c>
      <c r="N1798" s="18">
        <f t="shared" si="57"/>
        <v>0.16248707724548056</v>
      </c>
    </row>
    <row r="1799" spans="1:14" ht="18" customHeight="1" x14ac:dyDescent="0.2">
      <c r="A1799" s="16" t="str">
        <f>'Fish Use'!A121</f>
        <v>UGR3</v>
      </c>
      <c r="B1799" s="16" t="str">
        <f>'Fish Use'!B121</f>
        <v>Upper Grande Ronde</v>
      </c>
      <c r="C1799" s="16" t="str">
        <f>'Fish Use'!D121</f>
        <v>Bull Trout</v>
      </c>
      <c r="D1799" s="16" t="str">
        <f>'Fish Use'!E121</f>
        <v>FMO</v>
      </c>
      <c r="E1799" s="16" t="str">
        <f>'Vulnerability Mapped'!C11</f>
        <v>Predation</v>
      </c>
      <c r="F1799" s="18">
        <f>'Fish Use'!F121</f>
        <v>0.65139999999999998</v>
      </c>
      <c r="G1799" s="18">
        <f>Population!D21</f>
        <v>0.4</v>
      </c>
      <c r="H1799" s="19">
        <f>'Limiting Factors'!C339</f>
        <v>5</v>
      </c>
      <c r="I1799" s="18">
        <f>'Limiting Factors'!D339</f>
        <v>1</v>
      </c>
      <c r="J1799" s="17">
        <f>'Vulnerability Mapped'!D11</f>
        <v>7</v>
      </c>
      <c r="K1799" s="17">
        <f>'Vulnerability Mapped'!E11</f>
        <v>7</v>
      </c>
      <c r="L1799" s="18">
        <f>'Vulnerability Mapped'!H11</f>
        <v>0.61428571399999998</v>
      </c>
      <c r="M1799" s="18">
        <f t="shared" si="56"/>
        <v>0.40014571409959998</v>
      </c>
      <c r="N1799" s="18">
        <f t="shared" si="57"/>
        <v>0.16005828563984001</v>
      </c>
    </row>
    <row r="1800" spans="1:14" ht="18" customHeight="1" x14ac:dyDescent="0.2">
      <c r="A1800" s="16" t="str">
        <f>'Fish Use'!A121</f>
        <v>UGR3</v>
      </c>
      <c r="B1800" s="16" t="str">
        <f>'Fish Use'!B121</f>
        <v>Upper Grande Ronde</v>
      </c>
      <c r="C1800" s="16" t="str">
        <f>'Fish Use'!D121</f>
        <v>Bull Trout</v>
      </c>
      <c r="D1800" s="16" t="str">
        <f>'Fish Use'!E121</f>
        <v>FMO</v>
      </c>
      <c r="E1800" s="16" t="str">
        <f>'Vulnerability Mapped'!C3</f>
        <v>Altered Primary Productivity</v>
      </c>
      <c r="F1800" s="18">
        <f>'Fish Use'!F121</f>
        <v>0.65139999999999998</v>
      </c>
      <c r="G1800" s="18">
        <f>Population!D21</f>
        <v>0.4</v>
      </c>
      <c r="H1800" s="19">
        <f>'Limiting Factors'!C340</f>
        <v>2.88</v>
      </c>
      <c r="I1800" s="18">
        <f>'Limiting Factors'!D340</f>
        <v>0.52300000000000002</v>
      </c>
      <c r="J1800" s="17">
        <f>'Vulnerability Mapped'!D3</f>
        <v>12</v>
      </c>
      <c r="K1800" s="17">
        <f>'Vulnerability Mapped'!E3</f>
        <v>12</v>
      </c>
      <c r="L1800" s="18">
        <f>'Vulnerability Mapped'!H3</f>
        <v>0.29285714299999999</v>
      </c>
      <c r="M1800" s="18">
        <f t="shared" si="56"/>
        <v>9.9771215762954599E-2</v>
      </c>
      <c r="N1800" s="18">
        <f t="shared" si="57"/>
        <v>3.9908486305181845E-2</v>
      </c>
    </row>
    <row r="1801" spans="1:14" ht="18" customHeight="1" x14ac:dyDescent="0.2">
      <c r="A1801" s="16" t="str">
        <f>'Fish Use'!A121</f>
        <v>UGR3</v>
      </c>
      <c r="B1801" s="16" t="str">
        <f>'Fish Use'!B121</f>
        <v>Upper Grande Ronde</v>
      </c>
      <c r="C1801" s="16" t="str">
        <f>'Fish Use'!D121</f>
        <v>Bull Trout</v>
      </c>
      <c r="D1801" s="16" t="str">
        <f>'Fish Use'!E121</f>
        <v>FMO</v>
      </c>
      <c r="E1801" s="16" t="str">
        <f>'Vulnerability Mapped'!C10</f>
        <v>Non-Native Species Interactions and Competition</v>
      </c>
      <c r="F1801" s="18">
        <f>'Fish Use'!F121</f>
        <v>0.65139999999999998</v>
      </c>
      <c r="G1801" s="18">
        <f>Population!D21</f>
        <v>0.4</v>
      </c>
      <c r="H1801" s="19">
        <f>'Limiting Factors'!C341</f>
        <v>5</v>
      </c>
      <c r="I1801" s="18">
        <f>'Limiting Factors'!D341</f>
        <v>1</v>
      </c>
      <c r="J1801" s="17">
        <f>'Vulnerability Mapped'!D10</f>
        <v>10</v>
      </c>
      <c r="K1801" s="17">
        <f>'Vulnerability Mapped'!E10</f>
        <v>10</v>
      </c>
      <c r="L1801" s="18">
        <f>'Vulnerability Mapped'!H10</f>
        <v>0.42142857099999997</v>
      </c>
      <c r="M1801" s="18">
        <f t="shared" si="56"/>
        <v>0.27451857114939998</v>
      </c>
      <c r="N1801" s="18">
        <f t="shared" si="57"/>
        <v>0.10980742845975999</v>
      </c>
    </row>
    <row r="1802" spans="1:14" ht="18" customHeight="1" x14ac:dyDescent="0.2">
      <c r="A1802" s="16" t="str">
        <f>'Fish Use'!A122</f>
        <v>UGR4</v>
      </c>
      <c r="B1802" s="16" t="str">
        <f>'Fish Use'!B122</f>
        <v>Upper Grande Ronde</v>
      </c>
      <c r="C1802" s="16" t="str">
        <f>'Fish Use'!D122</f>
        <v>Chinook</v>
      </c>
      <c r="D1802" s="16" t="str">
        <f>'Fish Use'!E122</f>
        <v>Spawning</v>
      </c>
      <c r="E1802" s="16" t="str">
        <f>'Vulnerability Mapped'!C49</f>
        <v>Anthropogenic Barriers</v>
      </c>
      <c r="F1802" s="18">
        <f>'Fish Use'!F122</f>
        <v>0.18729999999999999</v>
      </c>
      <c r="G1802" s="18">
        <f>Population!D10</f>
        <v>0.08</v>
      </c>
      <c r="H1802" s="19">
        <f>'Limiting Factors'!C353</f>
        <v>3.42</v>
      </c>
      <c r="I1802" s="18">
        <f>'Limiting Factors'!D353</f>
        <v>0.64449999999999996</v>
      </c>
      <c r="J1802" s="17">
        <f>'Vulnerability Mapped'!D49</f>
        <v>15</v>
      </c>
      <c r="K1802" s="17">
        <f>'Vulnerability Mapped'!E49</f>
        <v>15</v>
      </c>
      <c r="L1802" s="18">
        <f>'Vulnerability Mapped'!H49</f>
        <v>0.1</v>
      </c>
      <c r="M1802" s="18">
        <f t="shared" si="56"/>
        <v>1.2071485E-2</v>
      </c>
      <c r="N1802" s="18">
        <f t="shared" si="57"/>
        <v>9.6571880000000001E-4</v>
      </c>
    </row>
    <row r="1803" spans="1:14" ht="18" customHeight="1" x14ac:dyDescent="0.2">
      <c r="A1803" s="16" t="str">
        <f>'Fish Use'!A122</f>
        <v>UGR4</v>
      </c>
      <c r="B1803" s="16" t="str">
        <f>'Fish Use'!B122</f>
        <v>Upper Grande Ronde</v>
      </c>
      <c r="C1803" s="16" t="str">
        <f>'Fish Use'!D122</f>
        <v>Chinook</v>
      </c>
      <c r="D1803" s="16" t="str">
        <f>'Fish Use'!E122</f>
        <v>Spawning</v>
      </c>
      <c r="E1803" s="16" t="str">
        <f>'Vulnerability Mapped'!C57</f>
        <v>Riparian Condition</v>
      </c>
      <c r="F1803" s="18">
        <f>'Fish Use'!F122</f>
        <v>0.18729999999999999</v>
      </c>
      <c r="G1803" s="18">
        <f>Population!D10</f>
        <v>0.08</v>
      </c>
      <c r="H1803" s="19">
        <f>'Limiting Factors'!C347</f>
        <v>3.52</v>
      </c>
      <c r="I1803" s="18">
        <f>'Limiting Factors'!D347</f>
        <v>0.66700000000000004</v>
      </c>
      <c r="J1803" s="17">
        <f>'Vulnerability Mapped'!D57</f>
        <v>13</v>
      </c>
      <c r="K1803" s="17">
        <f>'Vulnerability Mapped'!E57</f>
        <v>13</v>
      </c>
      <c r="L1803" s="18">
        <f>'Vulnerability Mapped'!H57</f>
        <v>0.22857142899999999</v>
      </c>
      <c r="M1803" s="18">
        <f t="shared" si="56"/>
        <v>2.8555222910683898E-2</v>
      </c>
      <c r="N1803" s="18">
        <f t="shared" si="57"/>
        <v>2.2844178328547118E-3</v>
      </c>
    </row>
    <row r="1804" spans="1:14" ht="18" customHeight="1" x14ac:dyDescent="0.2">
      <c r="A1804" s="16" t="str">
        <f>'Fish Use'!A122</f>
        <v>UGR4</v>
      </c>
      <c r="B1804" s="16" t="str">
        <f>'Fish Use'!B122</f>
        <v>Upper Grande Ronde</v>
      </c>
      <c r="C1804" s="16" t="str">
        <f>'Fish Use'!D122</f>
        <v>Chinook</v>
      </c>
      <c r="D1804" s="16" t="str">
        <f>'Fish Use'!E122</f>
        <v>Spawning</v>
      </c>
      <c r="E1804" s="16" t="str">
        <f>'Vulnerability Mapped'!C53</f>
        <v>Floodplain Condition</v>
      </c>
      <c r="F1804" s="18">
        <f>'Fish Use'!F122</f>
        <v>0.18729999999999999</v>
      </c>
      <c r="G1804" s="18">
        <f>Population!D10</f>
        <v>0.08</v>
      </c>
      <c r="H1804" s="19">
        <f>'Limiting Factors'!C348</f>
        <v>3.95</v>
      </c>
      <c r="I1804" s="18">
        <f>'Limiting Factors'!D348</f>
        <v>0.76375000000000004</v>
      </c>
      <c r="J1804" s="17">
        <f>'Vulnerability Mapped'!D53</f>
        <v>6</v>
      </c>
      <c r="K1804" s="17">
        <f>'Vulnerability Mapped'!E53</f>
        <v>6</v>
      </c>
      <c r="L1804" s="18">
        <f>'Vulnerability Mapped'!H53</f>
        <v>0.678571429</v>
      </c>
      <c r="M1804" s="18">
        <f t="shared" si="56"/>
        <v>9.7069897382735887E-2</v>
      </c>
      <c r="N1804" s="18">
        <f t="shared" si="57"/>
        <v>7.7655917906188712E-3</v>
      </c>
    </row>
    <row r="1805" spans="1:14" ht="18" customHeight="1" x14ac:dyDescent="0.2">
      <c r="A1805" s="16" t="str">
        <f>'Fish Use'!A122</f>
        <v>UGR4</v>
      </c>
      <c r="B1805" s="16" t="str">
        <f>'Fish Use'!B122</f>
        <v>Upper Grande Ronde</v>
      </c>
      <c r="C1805" s="16" t="str">
        <f>'Fish Use'!D122</f>
        <v>Chinook</v>
      </c>
      <c r="D1805" s="16" t="str">
        <f>'Fish Use'!E122</f>
        <v>Spawning</v>
      </c>
      <c r="E1805" s="16" t="str">
        <f>'Vulnerability Mapped'!C58</f>
        <v>Side Channel and Wetland Habitat</v>
      </c>
      <c r="F1805" s="18">
        <f>'Fish Use'!F122</f>
        <v>0.18729999999999999</v>
      </c>
      <c r="G1805" s="18">
        <f>Population!D10</f>
        <v>0.08</v>
      </c>
      <c r="H1805" s="19">
        <f>'Limiting Factors'!C349</f>
        <v>3.73</v>
      </c>
      <c r="I1805" s="18">
        <f>'Limiting Factors'!D349</f>
        <v>0.71425000000000005</v>
      </c>
      <c r="J1805" s="17">
        <f>'Vulnerability Mapped'!D58</f>
        <v>7</v>
      </c>
      <c r="K1805" s="17">
        <f>'Vulnerability Mapped'!E58</f>
        <v>7</v>
      </c>
      <c r="L1805" s="18">
        <f>'Vulnerability Mapped'!H58</f>
        <v>0.61428571399999998</v>
      </c>
      <c r="M1805" s="18">
        <f t="shared" si="56"/>
        <v>8.2178543890348843E-2</v>
      </c>
      <c r="N1805" s="18">
        <f t="shared" si="57"/>
        <v>6.5742835112279074E-3</v>
      </c>
    </row>
    <row r="1806" spans="1:14" ht="18" customHeight="1" x14ac:dyDescent="0.2">
      <c r="A1806" s="16" t="str">
        <f>'Fish Use'!A122</f>
        <v>UGR4</v>
      </c>
      <c r="B1806" s="16" t="str">
        <f>'Fish Use'!B122</f>
        <v>Upper Grande Ronde</v>
      </c>
      <c r="C1806" s="16" t="str">
        <f>'Fish Use'!D122</f>
        <v>Chinook</v>
      </c>
      <c r="D1806" s="16" t="str">
        <f>'Fish Use'!E122</f>
        <v>Spawning</v>
      </c>
      <c r="E1806" s="16" t="str">
        <f>'Vulnerability Mapped'!C50</f>
        <v>Channel and Habitat Structure</v>
      </c>
      <c r="F1806" s="18">
        <f>'Fish Use'!F122</f>
        <v>0.18729999999999999</v>
      </c>
      <c r="G1806" s="18">
        <f>Population!D10</f>
        <v>0.08</v>
      </c>
      <c r="H1806" s="19">
        <f>'Limiting Factors'!C350</f>
        <v>3.57</v>
      </c>
      <c r="I1806" s="18">
        <f>'Limiting Factors'!D350</f>
        <v>0.67825000000000002</v>
      </c>
      <c r="J1806" s="17">
        <f>'Vulnerability Mapped'!D50</f>
        <v>5</v>
      </c>
      <c r="K1806" s="17">
        <f>'Vulnerability Mapped'!E50</f>
        <v>5</v>
      </c>
      <c r="L1806" s="18">
        <f>'Vulnerability Mapped'!H50</f>
        <v>0.74285714300000005</v>
      </c>
      <c r="M1806" s="18">
        <f t="shared" si="56"/>
        <v>9.4369767161005189E-2</v>
      </c>
      <c r="N1806" s="18">
        <f t="shared" si="57"/>
        <v>7.5495813728804154E-3</v>
      </c>
    </row>
    <row r="1807" spans="1:14" ht="18" customHeight="1" x14ac:dyDescent="0.2">
      <c r="A1807" s="16" t="str">
        <f>'Fish Use'!A122</f>
        <v>UGR4</v>
      </c>
      <c r="B1807" s="16" t="str">
        <f>'Fish Use'!B122</f>
        <v>Upper Grande Ronde</v>
      </c>
      <c r="C1807" s="16" t="str">
        <f>'Fish Use'!D122</f>
        <v>Chinook</v>
      </c>
      <c r="D1807" s="16" t="str">
        <f>'Fish Use'!E122</f>
        <v>Spawning</v>
      </c>
      <c r="E1807" s="16" t="str">
        <f>'Vulnerability Mapped'!C52</f>
        <v>Decreased Water Quantity</v>
      </c>
      <c r="F1807" s="18">
        <f>'Fish Use'!F122</f>
        <v>0.18729999999999999</v>
      </c>
      <c r="G1807" s="18">
        <f>Population!D10</f>
        <v>0.08</v>
      </c>
      <c r="H1807" s="19">
        <f>'Limiting Factors'!C357</f>
        <v>2.88</v>
      </c>
      <c r="I1807" s="18">
        <f>'Limiting Factors'!D357</f>
        <v>0.52300000000000002</v>
      </c>
      <c r="J1807" s="17">
        <f>'Vulnerability Mapped'!D52</f>
        <v>2</v>
      </c>
      <c r="K1807" s="17">
        <f>'Vulnerability Mapped'!E52</f>
        <v>2</v>
      </c>
      <c r="L1807" s="18">
        <f>'Vulnerability Mapped'!H52</f>
        <v>0.93571428599999995</v>
      </c>
      <c r="M1807" s="18">
        <f t="shared" si="56"/>
        <v>9.1660606456559393E-2</v>
      </c>
      <c r="N1807" s="18">
        <f t="shared" si="57"/>
        <v>7.3328485165247512E-3</v>
      </c>
    </row>
    <row r="1808" spans="1:14" ht="18" customHeight="1" x14ac:dyDescent="0.2">
      <c r="A1808" s="16" t="str">
        <f>'Fish Use'!A122</f>
        <v>UGR4</v>
      </c>
      <c r="B1808" s="16" t="str">
        <f>'Fish Use'!B122</f>
        <v>Upper Grande Ronde</v>
      </c>
      <c r="C1808" s="16" t="str">
        <f>'Fish Use'!D122</f>
        <v>Chinook</v>
      </c>
      <c r="D1808" s="16" t="str">
        <f>'Fish Use'!E122</f>
        <v>Spawning</v>
      </c>
      <c r="E1808" s="16" t="str">
        <f>'Vulnerability Mapped'!C47</f>
        <v>Altered Flow Timing</v>
      </c>
      <c r="F1808" s="18">
        <f>'Fish Use'!F122</f>
        <v>0.18729999999999999</v>
      </c>
      <c r="G1808" s="18">
        <f>Population!D10</f>
        <v>0.08</v>
      </c>
      <c r="H1808" s="19">
        <f>'Limiting Factors'!C358</f>
        <v>3.3</v>
      </c>
      <c r="I1808" s="18">
        <f>'Limiting Factors'!D358</f>
        <v>0.61750000000000005</v>
      </c>
      <c r="J1808" s="17">
        <f>'Vulnerability Mapped'!D47</f>
        <v>10</v>
      </c>
      <c r="K1808" s="17">
        <f>'Vulnerability Mapped'!E47</f>
        <v>10</v>
      </c>
      <c r="L1808" s="18">
        <f>'Vulnerability Mapped'!H47</f>
        <v>0.42142857099999997</v>
      </c>
      <c r="M1808" s="18">
        <f t="shared" si="56"/>
        <v>4.8741480307575247E-2</v>
      </c>
      <c r="N1808" s="18">
        <f t="shared" si="57"/>
        <v>3.8993184246060198E-3</v>
      </c>
    </row>
    <row r="1809" spans="1:14" ht="18" customHeight="1" x14ac:dyDescent="0.2">
      <c r="A1809" s="16" t="str">
        <f>'Fish Use'!A122</f>
        <v>UGR4</v>
      </c>
      <c r="B1809" s="16" t="str">
        <f>'Fish Use'!B122</f>
        <v>Upper Grande Ronde</v>
      </c>
      <c r="C1809" s="16" t="str">
        <f>'Fish Use'!D122</f>
        <v>Chinook</v>
      </c>
      <c r="D1809" s="16" t="str">
        <f>'Fish Use'!E122</f>
        <v>Spawning</v>
      </c>
      <c r="E1809" s="16" t="str">
        <f>'Vulnerability Mapped'!C51</f>
        <v>Decreased Sediment Quantity</v>
      </c>
      <c r="F1809" s="18">
        <f>'Fish Use'!F122</f>
        <v>0.18729999999999999</v>
      </c>
      <c r="G1809" s="18">
        <f>Population!D10</f>
        <v>0.08</v>
      </c>
      <c r="H1809" s="19">
        <f>'Limiting Factors'!C351</f>
        <v>2.0499999999999998</v>
      </c>
      <c r="I1809" s="18">
        <f>'Limiting Factors'!D351</f>
        <v>0.33624999999999999</v>
      </c>
      <c r="J1809" s="17">
        <f>'Vulnerability Mapped'!D51</f>
        <v>3</v>
      </c>
      <c r="K1809" s="17">
        <f>'Vulnerability Mapped'!E51</f>
        <v>3</v>
      </c>
      <c r="L1809" s="18">
        <f>'Vulnerability Mapped'!H51</f>
        <v>0.87142857100000004</v>
      </c>
      <c r="M1809" s="18">
        <f t="shared" si="56"/>
        <v>5.4882244615865876E-2</v>
      </c>
      <c r="N1809" s="18">
        <f t="shared" si="57"/>
        <v>4.3905795692692701E-3</v>
      </c>
    </row>
    <row r="1810" spans="1:14" ht="18" customHeight="1" x14ac:dyDescent="0.2">
      <c r="A1810" s="16" t="str">
        <f>'Fish Use'!A122</f>
        <v>UGR4</v>
      </c>
      <c r="B1810" s="16" t="str">
        <f>'Fish Use'!B122</f>
        <v>Upper Grande Ronde</v>
      </c>
      <c r="C1810" s="16" t="str">
        <f>'Fish Use'!D122</f>
        <v>Chinook</v>
      </c>
      <c r="D1810" s="16" t="str">
        <f>'Fish Use'!E122</f>
        <v>Spawning</v>
      </c>
      <c r="E1810" s="16" t="str">
        <f>'Vulnerability Mapped'!C54</f>
        <v>Increased Sediment Quantity</v>
      </c>
      <c r="F1810" s="18">
        <f>'Fish Use'!F122</f>
        <v>0.18729999999999999</v>
      </c>
      <c r="G1810" s="18">
        <f>Population!D10</f>
        <v>0.08</v>
      </c>
      <c r="H1810" s="19">
        <f>'Limiting Factors'!C352</f>
        <v>4.08</v>
      </c>
      <c r="I1810" s="18">
        <f>'Limiting Factors'!D352</f>
        <v>0.79300000000000004</v>
      </c>
      <c r="J1810" s="17">
        <f>'Vulnerability Mapped'!D54</f>
        <v>11</v>
      </c>
      <c r="K1810" s="17">
        <f>'Vulnerability Mapped'!E54</f>
        <v>11</v>
      </c>
      <c r="L1810" s="18">
        <f>'Vulnerability Mapped'!H54</f>
        <v>0.35714285699999998</v>
      </c>
      <c r="M1810" s="18">
        <f t="shared" si="56"/>
        <v>5.3046035693067296E-2</v>
      </c>
      <c r="N1810" s="18">
        <f t="shared" si="57"/>
        <v>4.2436828554453842E-3</v>
      </c>
    </row>
    <row r="1811" spans="1:14" ht="18" customHeight="1" x14ac:dyDescent="0.2">
      <c r="A1811" s="16" t="str">
        <f>'Fish Use'!A122</f>
        <v>UGR4</v>
      </c>
      <c r="B1811" s="16" t="str">
        <f>'Fish Use'!B122</f>
        <v>Upper Grande Ronde</v>
      </c>
      <c r="C1811" s="16" t="str">
        <f>'Fish Use'!D122</f>
        <v>Chinook</v>
      </c>
      <c r="D1811" s="16" t="str">
        <f>'Fish Use'!E122</f>
        <v>Spawning</v>
      </c>
      <c r="E1811" s="16" t="str">
        <f>'Vulnerability Mapped'!C59</f>
        <v>Summer Water Temperature</v>
      </c>
      <c r="F1811" s="18">
        <f>'Fish Use'!F122</f>
        <v>0.18729999999999999</v>
      </c>
      <c r="G1811" s="18">
        <f>Population!D10</f>
        <v>0.08</v>
      </c>
      <c r="H1811" s="19">
        <f>'Limiting Factors'!C359</f>
        <v>3</v>
      </c>
      <c r="I1811" s="18">
        <f>'Limiting Factors'!D359</f>
        <v>0.55000000000000004</v>
      </c>
      <c r="J1811" s="17">
        <f>'Vulnerability Mapped'!D59</f>
        <v>1</v>
      </c>
      <c r="K1811" s="17">
        <f>'Vulnerability Mapped'!E59</f>
        <v>1</v>
      </c>
      <c r="L1811" s="18">
        <f>'Vulnerability Mapped'!H59</f>
        <v>1</v>
      </c>
      <c r="M1811" s="18">
        <f t="shared" si="56"/>
        <v>0.10301500000000001</v>
      </c>
      <c r="N1811" s="18">
        <f t="shared" si="57"/>
        <v>8.2412000000000006E-3</v>
      </c>
    </row>
    <row r="1812" spans="1:14" ht="18" customHeight="1" x14ac:dyDescent="0.2">
      <c r="A1812" s="16" t="str">
        <f>'Fish Use'!A122</f>
        <v>UGR4</v>
      </c>
      <c r="B1812" s="16" t="str">
        <f>'Fish Use'!B122</f>
        <v>Upper Grande Ronde</v>
      </c>
      <c r="C1812" s="16" t="str">
        <f>'Fish Use'!D122</f>
        <v>Chinook</v>
      </c>
      <c r="D1812" s="16" t="str">
        <f>'Fish Use'!E122</f>
        <v>Spawning</v>
      </c>
      <c r="E1812" s="16" t="str">
        <f>'Vulnerability Mapped'!C61</f>
        <v>Winter Water Temperature</v>
      </c>
      <c r="F1812" s="18">
        <f>'Fish Use'!F122</f>
        <v>0.18729999999999999</v>
      </c>
      <c r="G1812" s="18">
        <f>Population!D10</f>
        <v>0.08</v>
      </c>
      <c r="H1812" s="19">
        <f>'Limiting Factors'!C360</f>
        <v>2.29</v>
      </c>
      <c r="I1812" s="18">
        <f>'Limiting Factors'!D360</f>
        <v>0.39024999999999999</v>
      </c>
      <c r="J1812" s="17">
        <f>'Vulnerability Mapped'!D61</f>
        <v>4</v>
      </c>
      <c r="K1812" s="17">
        <f>'Vulnerability Mapped'!E61</f>
        <v>4</v>
      </c>
      <c r="L1812" s="18">
        <f>'Vulnerability Mapped'!H61</f>
        <v>0.80714285699999999</v>
      </c>
      <c r="M1812" s="18">
        <f t="shared" si="56"/>
        <v>5.8997158739558027E-2</v>
      </c>
      <c r="N1812" s="18">
        <f t="shared" si="57"/>
        <v>4.7197726991646425E-3</v>
      </c>
    </row>
    <row r="1813" spans="1:14" ht="18" customHeight="1" x14ac:dyDescent="0.2">
      <c r="A1813" s="16" t="str">
        <f>'Fish Use'!A122</f>
        <v>UGR4</v>
      </c>
      <c r="B1813" s="16" t="str">
        <f>'Fish Use'!B122</f>
        <v>Upper Grande Ronde</v>
      </c>
      <c r="C1813" s="16" t="str">
        <f>'Fish Use'!D122</f>
        <v>Chinook</v>
      </c>
      <c r="D1813" s="16" t="str">
        <f>'Fish Use'!E122</f>
        <v>Spawning</v>
      </c>
      <c r="E1813" s="16" t="str">
        <f>'Vulnerability Mapped'!C60</f>
        <v>Water Quality</v>
      </c>
      <c r="F1813" s="18">
        <f>'Fish Use'!F122</f>
        <v>0.18729999999999999</v>
      </c>
      <c r="G1813" s="18">
        <f>Population!D10</f>
        <v>0.08</v>
      </c>
      <c r="H1813" s="19">
        <f>'Limiting Factors'!C361</f>
        <v>3</v>
      </c>
      <c r="I1813" s="18">
        <f>'Limiting Factors'!D361</f>
        <v>0.55000000000000004</v>
      </c>
      <c r="J1813" s="17">
        <f>'Vulnerability Mapped'!D60</f>
        <v>8</v>
      </c>
      <c r="K1813" s="17">
        <f>'Vulnerability Mapped'!E60</f>
        <v>8</v>
      </c>
      <c r="L1813" s="18">
        <f>'Vulnerability Mapped'!H60</f>
        <v>0.55000000000000004</v>
      </c>
      <c r="M1813" s="18">
        <f t="shared" si="56"/>
        <v>5.6658250000000007E-2</v>
      </c>
      <c r="N1813" s="18">
        <f t="shared" si="57"/>
        <v>4.5326600000000009E-3</v>
      </c>
    </row>
    <row r="1814" spans="1:14" ht="18" customHeight="1" x14ac:dyDescent="0.2">
      <c r="A1814" s="16" t="str">
        <f>'Fish Use'!A122</f>
        <v>UGR4</v>
      </c>
      <c r="B1814" s="16" t="str">
        <f>'Fish Use'!B122</f>
        <v>Upper Grande Ronde</v>
      </c>
      <c r="C1814" s="16" t="str">
        <f>'Fish Use'!D122</f>
        <v>Chinook</v>
      </c>
      <c r="D1814" s="16" t="str">
        <f>'Fish Use'!E122</f>
        <v>Spawning</v>
      </c>
      <c r="E1814" s="16" t="str">
        <f>'Vulnerability Mapped'!C56</f>
        <v>Predation</v>
      </c>
      <c r="F1814" s="18">
        <f>'Fish Use'!F122</f>
        <v>0.18729999999999999</v>
      </c>
      <c r="G1814" s="18">
        <f>Population!D10</f>
        <v>0.08</v>
      </c>
      <c r="H1814" s="19">
        <f>'Limiting Factors'!C354</f>
        <v>2.15</v>
      </c>
      <c r="I1814" s="18">
        <f>'Limiting Factors'!D354</f>
        <v>0.35875000000000001</v>
      </c>
      <c r="J1814" s="17">
        <f>'Vulnerability Mapped'!D56</f>
        <v>9</v>
      </c>
      <c r="K1814" s="17">
        <f>'Vulnerability Mapped'!E56</f>
        <v>9</v>
      </c>
      <c r="L1814" s="18">
        <f>'Vulnerability Mapped'!H56</f>
        <v>0.485714286</v>
      </c>
      <c r="M1814" s="18">
        <f t="shared" si="56"/>
        <v>3.2637025019198247E-2</v>
      </c>
      <c r="N1814" s="18">
        <f t="shared" si="57"/>
        <v>2.6109620015358596E-3</v>
      </c>
    </row>
    <row r="1815" spans="1:14" ht="18" customHeight="1" x14ac:dyDescent="0.2">
      <c r="A1815" s="16" t="str">
        <f>'Fish Use'!A122</f>
        <v>UGR4</v>
      </c>
      <c r="B1815" s="16" t="str">
        <f>'Fish Use'!B122</f>
        <v>Upper Grande Ronde</v>
      </c>
      <c r="C1815" s="16" t="str">
        <f>'Fish Use'!D122</f>
        <v>Chinook</v>
      </c>
      <c r="D1815" s="16" t="str">
        <f>'Fish Use'!E122</f>
        <v>Spawning</v>
      </c>
      <c r="E1815" s="16" t="str">
        <f>'Vulnerability Mapped'!C48</f>
        <v>Altered Primary Productivity</v>
      </c>
      <c r="F1815" s="18">
        <f>'Fish Use'!F122</f>
        <v>0.18729999999999999</v>
      </c>
      <c r="G1815" s="18">
        <f>Population!D10</f>
        <v>0.08</v>
      </c>
      <c r="H1815" s="19">
        <f>'Limiting Factors'!C355</f>
        <v>2</v>
      </c>
      <c r="I1815" s="18">
        <f>'Limiting Factors'!D355</f>
        <v>0.32500000000000001</v>
      </c>
      <c r="J1815" s="17">
        <f>'Vulnerability Mapped'!D48</f>
        <v>14</v>
      </c>
      <c r="K1815" s="17">
        <f>'Vulnerability Mapped'!E48</f>
        <v>14</v>
      </c>
      <c r="L1815" s="18">
        <f>'Vulnerability Mapped'!H48</f>
        <v>0.164285714</v>
      </c>
      <c r="M1815" s="18">
        <f t="shared" si="56"/>
        <v>1.0000482125465001E-2</v>
      </c>
      <c r="N1815" s="18">
        <f t="shared" si="57"/>
        <v>8.0003857003720005E-4</v>
      </c>
    </row>
    <row r="1816" spans="1:14" ht="18" customHeight="1" x14ac:dyDescent="0.2">
      <c r="A1816" s="16" t="str">
        <f>'Fish Use'!A122</f>
        <v>UGR4</v>
      </c>
      <c r="B1816" s="16" t="str">
        <f>'Fish Use'!B122</f>
        <v>Upper Grande Ronde</v>
      </c>
      <c r="C1816" s="16" t="str">
        <f>'Fish Use'!D122</f>
        <v>Chinook</v>
      </c>
      <c r="D1816" s="16" t="str">
        <f>'Fish Use'!E122</f>
        <v>Spawning</v>
      </c>
      <c r="E1816" s="16" t="str">
        <f>'Vulnerability Mapped'!C55</f>
        <v>Non-Native Species Interactions and Competition</v>
      </c>
      <c r="F1816" s="18">
        <f>'Fish Use'!F122</f>
        <v>0.18729999999999999</v>
      </c>
      <c r="G1816" s="18">
        <f>Population!D10</f>
        <v>0.08</v>
      </c>
      <c r="H1816" s="19">
        <f>'Limiting Factors'!C356</f>
        <v>2</v>
      </c>
      <c r="I1816" s="18">
        <f>'Limiting Factors'!D356</f>
        <v>0.32500000000000001</v>
      </c>
      <c r="J1816" s="17">
        <f>'Vulnerability Mapped'!D55</f>
        <v>12</v>
      </c>
      <c r="K1816" s="17">
        <f>'Vulnerability Mapped'!E55</f>
        <v>12</v>
      </c>
      <c r="L1816" s="18">
        <f>'Vulnerability Mapped'!H55</f>
        <v>0.29285714299999999</v>
      </c>
      <c r="M1816" s="18">
        <f t="shared" si="56"/>
        <v>1.78269464372675E-2</v>
      </c>
      <c r="N1816" s="18">
        <f t="shared" si="57"/>
        <v>1.4261557149814E-3</v>
      </c>
    </row>
    <row r="1817" spans="1:14" ht="18" customHeight="1" x14ac:dyDescent="0.2">
      <c r="A1817" s="16" t="str">
        <f>'Fish Use'!A123</f>
        <v>UGR4</v>
      </c>
      <c r="B1817" s="16" t="str">
        <f>'Fish Use'!B123</f>
        <v>Upper Grande Ronde</v>
      </c>
      <c r="C1817" s="16" t="str">
        <f>'Fish Use'!D123</f>
        <v>Chinook</v>
      </c>
      <c r="D1817" s="16" t="str">
        <f>'Fish Use'!E123</f>
        <v>Winter Rearing</v>
      </c>
      <c r="E1817" s="16" t="str">
        <f>'Vulnerability Mapped'!C79</f>
        <v>Anthropogenic Barriers</v>
      </c>
      <c r="F1817" s="18">
        <f>'Fish Use'!F123</f>
        <v>0.18729999999999999</v>
      </c>
      <c r="G1817" s="18">
        <f>Population!D14</f>
        <v>0.34</v>
      </c>
      <c r="H1817" s="19">
        <f>'Limiting Factors'!C353</f>
        <v>3.42</v>
      </c>
      <c r="I1817" s="18">
        <f>'Limiting Factors'!D353</f>
        <v>0.64449999999999996</v>
      </c>
      <c r="J1817" s="17">
        <f>'Vulnerability Mapped'!D79</f>
        <v>14</v>
      </c>
      <c r="K1817" s="17">
        <f>'Vulnerability Mapped'!E79</f>
        <v>14</v>
      </c>
      <c r="L1817" s="18">
        <f>'Vulnerability Mapped'!H79</f>
        <v>0.164285714</v>
      </c>
      <c r="M1817" s="18">
        <f t="shared" si="56"/>
        <v>1.9831725322652899E-2</v>
      </c>
      <c r="N1817" s="18">
        <f t="shared" si="57"/>
        <v>6.7427866097019857E-3</v>
      </c>
    </row>
    <row r="1818" spans="1:14" ht="18" customHeight="1" x14ac:dyDescent="0.2">
      <c r="A1818" s="16" t="str">
        <f>'Fish Use'!A123</f>
        <v>UGR4</v>
      </c>
      <c r="B1818" s="16" t="str">
        <f>'Fish Use'!B123</f>
        <v>Upper Grande Ronde</v>
      </c>
      <c r="C1818" s="16" t="str">
        <f>'Fish Use'!D123</f>
        <v>Chinook</v>
      </c>
      <c r="D1818" s="16" t="str">
        <f>'Fish Use'!E123</f>
        <v>Winter Rearing</v>
      </c>
      <c r="E1818" s="16" t="str">
        <f>'Vulnerability Mapped'!C87</f>
        <v>Riparian Condition</v>
      </c>
      <c r="F1818" s="18">
        <f>'Fish Use'!F123</f>
        <v>0.18729999999999999</v>
      </c>
      <c r="G1818" s="18">
        <f>Population!D14</f>
        <v>0.34</v>
      </c>
      <c r="H1818" s="19">
        <f>'Limiting Factors'!C347</f>
        <v>3.52</v>
      </c>
      <c r="I1818" s="18">
        <f>'Limiting Factors'!D347</f>
        <v>0.66700000000000004</v>
      </c>
      <c r="J1818" s="17">
        <f>'Vulnerability Mapped'!D87</f>
        <v>6</v>
      </c>
      <c r="K1818" s="17">
        <f>'Vulnerability Mapped'!E87</f>
        <v>6</v>
      </c>
      <c r="L1818" s="18">
        <f>'Vulnerability Mapped'!H87</f>
        <v>0.678571429</v>
      </c>
      <c r="M1818" s="18">
        <f t="shared" si="56"/>
        <v>8.4773317910683904E-2</v>
      </c>
      <c r="N1818" s="18">
        <f t="shared" si="57"/>
        <v>2.8822928089632528E-2</v>
      </c>
    </row>
    <row r="1819" spans="1:14" ht="18" customHeight="1" x14ac:dyDescent="0.2">
      <c r="A1819" s="16" t="str">
        <f>'Fish Use'!A123</f>
        <v>UGR4</v>
      </c>
      <c r="B1819" s="16" t="str">
        <f>'Fish Use'!B123</f>
        <v>Upper Grande Ronde</v>
      </c>
      <c r="C1819" s="16" t="str">
        <f>'Fish Use'!D123</f>
        <v>Chinook</v>
      </c>
      <c r="D1819" s="16" t="str">
        <f>'Fish Use'!E123</f>
        <v>Winter Rearing</v>
      </c>
      <c r="E1819" s="16" t="str">
        <f>'Vulnerability Mapped'!C83</f>
        <v>Floodplain Condition</v>
      </c>
      <c r="F1819" s="18">
        <f>'Fish Use'!F123</f>
        <v>0.18729999999999999</v>
      </c>
      <c r="G1819" s="18">
        <f>Population!D14</f>
        <v>0.34</v>
      </c>
      <c r="H1819" s="19">
        <f>'Limiting Factors'!C348</f>
        <v>3.95</v>
      </c>
      <c r="I1819" s="18">
        <f>'Limiting Factors'!D348</f>
        <v>0.76375000000000004</v>
      </c>
      <c r="J1819" s="17">
        <f>'Vulnerability Mapped'!D83</f>
        <v>5</v>
      </c>
      <c r="K1819" s="17">
        <f>'Vulnerability Mapped'!E83</f>
        <v>5</v>
      </c>
      <c r="L1819" s="18">
        <f>'Vulnerability Mapped'!H83</f>
        <v>0.74285714300000005</v>
      </c>
      <c r="M1819" s="18">
        <f t="shared" si="56"/>
        <v>0.10626599287757864</v>
      </c>
      <c r="N1819" s="18">
        <f t="shared" si="57"/>
        <v>3.6130437578376737E-2</v>
      </c>
    </row>
    <row r="1820" spans="1:14" ht="18" customHeight="1" x14ac:dyDescent="0.2">
      <c r="A1820" s="16" t="str">
        <f>'Fish Use'!A123</f>
        <v>UGR4</v>
      </c>
      <c r="B1820" s="16" t="str">
        <f>'Fish Use'!B123</f>
        <v>Upper Grande Ronde</v>
      </c>
      <c r="C1820" s="16" t="str">
        <f>'Fish Use'!D123</f>
        <v>Chinook</v>
      </c>
      <c r="D1820" s="16" t="str">
        <f>'Fish Use'!E123</f>
        <v>Winter Rearing</v>
      </c>
      <c r="E1820" s="16" t="str">
        <f>'Vulnerability Mapped'!C88</f>
        <v>Side Channel and Wetland Habitat</v>
      </c>
      <c r="F1820" s="18">
        <f>'Fish Use'!F123</f>
        <v>0.18729999999999999</v>
      </c>
      <c r="G1820" s="18">
        <f>Population!D14</f>
        <v>0.34</v>
      </c>
      <c r="H1820" s="19">
        <f>'Limiting Factors'!C349</f>
        <v>3.73</v>
      </c>
      <c r="I1820" s="18">
        <f>'Limiting Factors'!D349</f>
        <v>0.71425000000000005</v>
      </c>
      <c r="J1820" s="17">
        <f>'Vulnerability Mapped'!D88</f>
        <v>3</v>
      </c>
      <c r="K1820" s="17">
        <f>'Vulnerability Mapped'!E88</f>
        <v>3</v>
      </c>
      <c r="L1820" s="18">
        <f>'Vulnerability Mapped'!H88</f>
        <v>0.87142857100000004</v>
      </c>
      <c r="M1820" s="18">
        <f t="shared" si="56"/>
        <v>0.11657886458552327</v>
      </c>
      <c r="N1820" s="18">
        <f t="shared" si="57"/>
        <v>3.9636813959077914E-2</v>
      </c>
    </row>
    <row r="1821" spans="1:14" ht="18" customHeight="1" x14ac:dyDescent="0.2">
      <c r="A1821" s="16" t="str">
        <f>'Fish Use'!A123</f>
        <v>UGR4</v>
      </c>
      <c r="B1821" s="16" t="str">
        <f>'Fish Use'!B123</f>
        <v>Upper Grande Ronde</v>
      </c>
      <c r="C1821" s="16" t="str">
        <f>'Fish Use'!D123</f>
        <v>Chinook</v>
      </c>
      <c r="D1821" s="16" t="str">
        <f>'Fish Use'!E123</f>
        <v>Winter Rearing</v>
      </c>
      <c r="E1821" s="16" t="str">
        <f>'Vulnerability Mapped'!C80</f>
        <v>Channel and Habitat Structure</v>
      </c>
      <c r="F1821" s="18">
        <f>'Fish Use'!F123</f>
        <v>0.18729999999999999</v>
      </c>
      <c r="G1821" s="18">
        <f>Population!D14</f>
        <v>0.34</v>
      </c>
      <c r="H1821" s="19">
        <f>'Limiting Factors'!C350</f>
        <v>3.57</v>
      </c>
      <c r="I1821" s="18">
        <f>'Limiting Factors'!D350</f>
        <v>0.67825000000000002</v>
      </c>
      <c r="J1821" s="17">
        <f>'Vulnerability Mapped'!D80</f>
        <v>1</v>
      </c>
      <c r="K1821" s="17">
        <f>'Vulnerability Mapped'!E80</f>
        <v>1</v>
      </c>
      <c r="L1821" s="18">
        <f>'Vulnerability Mapped'!H80</f>
        <v>1</v>
      </c>
      <c r="M1821" s="18">
        <f t="shared" si="56"/>
        <v>0.127036225</v>
      </c>
      <c r="N1821" s="18">
        <f t="shared" si="57"/>
        <v>4.3192316500000001E-2</v>
      </c>
    </row>
    <row r="1822" spans="1:14" ht="18" customHeight="1" x14ac:dyDescent="0.2">
      <c r="A1822" s="16" t="str">
        <f>'Fish Use'!A123</f>
        <v>UGR4</v>
      </c>
      <c r="B1822" s="16" t="str">
        <f>'Fish Use'!B123</f>
        <v>Upper Grande Ronde</v>
      </c>
      <c r="C1822" s="16" t="str">
        <f>'Fish Use'!D123</f>
        <v>Chinook</v>
      </c>
      <c r="D1822" s="16" t="str">
        <f>'Fish Use'!E123</f>
        <v>Winter Rearing</v>
      </c>
      <c r="E1822" s="16" t="str">
        <f>'Vulnerability Mapped'!C82</f>
        <v>Decreased Water Quantity</v>
      </c>
      <c r="F1822" s="18">
        <f>'Fish Use'!F123</f>
        <v>0.18729999999999999</v>
      </c>
      <c r="G1822" s="18">
        <f>Population!D14</f>
        <v>0.34</v>
      </c>
      <c r="H1822" s="19">
        <f>'Limiting Factors'!C357</f>
        <v>2.88</v>
      </c>
      <c r="I1822" s="18">
        <f>'Limiting Factors'!D357</f>
        <v>0.52300000000000002</v>
      </c>
      <c r="J1822" s="17">
        <f>'Vulnerability Mapped'!D82</f>
        <v>9</v>
      </c>
      <c r="K1822" s="17">
        <f>'Vulnerability Mapped'!E82</f>
        <v>9</v>
      </c>
      <c r="L1822" s="18">
        <f>'Vulnerability Mapped'!H82</f>
        <v>0.485714286</v>
      </c>
      <c r="M1822" s="18">
        <f t="shared" si="56"/>
        <v>4.7579551456559399E-2</v>
      </c>
      <c r="N1822" s="18">
        <f t="shared" si="57"/>
        <v>1.6177047495230197E-2</v>
      </c>
    </row>
    <row r="1823" spans="1:14" ht="18" customHeight="1" x14ac:dyDescent="0.2">
      <c r="A1823" s="16" t="str">
        <f>'Fish Use'!A123</f>
        <v>UGR4</v>
      </c>
      <c r="B1823" s="16" t="str">
        <f>'Fish Use'!B123</f>
        <v>Upper Grande Ronde</v>
      </c>
      <c r="C1823" s="16" t="str">
        <f>'Fish Use'!D123</f>
        <v>Chinook</v>
      </c>
      <c r="D1823" s="16" t="str">
        <f>'Fish Use'!E123</f>
        <v>Winter Rearing</v>
      </c>
      <c r="E1823" s="16" t="str">
        <f>'Vulnerability Mapped'!C77</f>
        <v>Altered Flow Timing</v>
      </c>
      <c r="F1823" s="18">
        <f>'Fish Use'!F123</f>
        <v>0.18729999999999999</v>
      </c>
      <c r="G1823" s="18">
        <f>Population!D14</f>
        <v>0.34</v>
      </c>
      <c r="H1823" s="19">
        <f>'Limiting Factors'!C358</f>
        <v>3.3</v>
      </c>
      <c r="I1823" s="18">
        <f>'Limiting Factors'!D358</f>
        <v>0.61750000000000005</v>
      </c>
      <c r="J1823" s="17">
        <f>'Vulnerability Mapped'!D77</f>
        <v>13</v>
      </c>
      <c r="K1823" s="17">
        <f>'Vulnerability Mapped'!E77</f>
        <v>13</v>
      </c>
      <c r="L1823" s="18">
        <f>'Vulnerability Mapped'!H77</f>
        <v>0.22857142899999999</v>
      </c>
      <c r="M1823" s="18">
        <f t="shared" si="56"/>
        <v>2.6436057192424749E-2</v>
      </c>
      <c r="N1823" s="18">
        <f t="shared" si="57"/>
        <v>8.9882594454244145E-3</v>
      </c>
    </row>
    <row r="1824" spans="1:14" ht="18" customHeight="1" x14ac:dyDescent="0.2">
      <c r="A1824" s="16" t="str">
        <f>'Fish Use'!A123</f>
        <v>UGR4</v>
      </c>
      <c r="B1824" s="16" t="str">
        <f>'Fish Use'!B123</f>
        <v>Upper Grande Ronde</v>
      </c>
      <c r="C1824" s="16" t="str">
        <f>'Fish Use'!D123</f>
        <v>Chinook</v>
      </c>
      <c r="D1824" s="16" t="str">
        <f>'Fish Use'!E123</f>
        <v>Winter Rearing</v>
      </c>
      <c r="E1824" s="16" t="str">
        <f>'Vulnerability Mapped'!C81</f>
        <v>Decreased Sediment Quantity</v>
      </c>
      <c r="F1824" s="18">
        <f>'Fish Use'!F123</f>
        <v>0.18729999999999999</v>
      </c>
      <c r="G1824" s="18">
        <f>Population!D14</f>
        <v>0.34</v>
      </c>
      <c r="H1824" s="19">
        <f>'Limiting Factors'!C351</f>
        <v>2.0499999999999998</v>
      </c>
      <c r="I1824" s="18">
        <f>'Limiting Factors'!D351</f>
        <v>0.33624999999999999</v>
      </c>
      <c r="J1824" s="17">
        <f>'Vulnerability Mapped'!D81</f>
        <v>4</v>
      </c>
      <c r="K1824" s="17">
        <f>'Vulnerability Mapped'!E81</f>
        <v>4</v>
      </c>
      <c r="L1824" s="18">
        <f>'Vulnerability Mapped'!H81</f>
        <v>0.80714285699999999</v>
      </c>
      <c r="M1824" s="18">
        <f t="shared" si="56"/>
        <v>5.0833554455288622E-2</v>
      </c>
      <c r="N1824" s="18">
        <f t="shared" si="57"/>
        <v>1.7283408514798131E-2</v>
      </c>
    </row>
    <row r="1825" spans="1:14" ht="18" customHeight="1" x14ac:dyDescent="0.2">
      <c r="A1825" s="16" t="str">
        <f>'Fish Use'!A123</f>
        <v>UGR4</v>
      </c>
      <c r="B1825" s="16" t="str">
        <f>'Fish Use'!B123</f>
        <v>Upper Grande Ronde</v>
      </c>
      <c r="C1825" s="16" t="str">
        <f>'Fish Use'!D123</f>
        <v>Chinook</v>
      </c>
      <c r="D1825" s="16" t="str">
        <f>'Fish Use'!E123</f>
        <v>Winter Rearing</v>
      </c>
      <c r="E1825" s="16" t="str">
        <f>'Vulnerability Mapped'!C84</f>
        <v>Increased Sediment Quantity</v>
      </c>
      <c r="F1825" s="18">
        <f>'Fish Use'!F123</f>
        <v>0.18729999999999999</v>
      </c>
      <c r="G1825" s="18">
        <f>Population!D14</f>
        <v>0.34</v>
      </c>
      <c r="H1825" s="19">
        <f>'Limiting Factors'!C352</f>
        <v>4.08</v>
      </c>
      <c r="I1825" s="18">
        <f>'Limiting Factors'!D352</f>
        <v>0.79300000000000004</v>
      </c>
      <c r="J1825" s="17">
        <f>'Vulnerability Mapped'!D84</f>
        <v>8</v>
      </c>
      <c r="K1825" s="17">
        <f>'Vulnerability Mapped'!E84</f>
        <v>8</v>
      </c>
      <c r="L1825" s="18">
        <f>'Vulnerability Mapped'!H84</f>
        <v>0.55000000000000004</v>
      </c>
      <c r="M1825" s="18">
        <f t="shared" si="56"/>
        <v>8.1690894999999999E-2</v>
      </c>
      <c r="N1825" s="18">
        <f t="shared" si="57"/>
        <v>2.77749043E-2</v>
      </c>
    </row>
    <row r="1826" spans="1:14" ht="18" customHeight="1" x14ac:dyDescent="0.2">
      <c r="A1826" s="16" t="str">
        <f>'Fish Use'!A123</f>
        <v>UGR4</v>
      </c>
      <c r="B1826" s="16" t="str">
        <f>'Fish Use'!B123</f>
        <v>Upper Grande Ronde</v>
      </c>
      <c r="C1826" s="16" t="str">
        <f>'Fish Use'!D123</f>
        <v>Chinook</v>
      </c>
      <c r="D1826" s="16" t="str">
        <f>'Fish Use'!E123</f>
        <v>Winter Rearing</v>
      </c>
      <c r="E1826" s="16" t="str">
        <f>'Vulnerability Mapped'!C89</f>
        <v>Summer Water Temperature</v>
      </c>
      <c r="F1826" s="18">
        <f>'Fish Use'!F123</f>
        <v>0.18729999999999999</v>
      </c>
      <c r="G1826" s="18">
        <f>Population!D14</f>
        <v>0.34</v>
      </c>
      <c r="H1826" s="19">
        <f>'Limiting Factors'!C359</f>
        <v>3</v>
      </c>
      <c r="I1826" s="18">
        <f>'Limiting Factors'!D359</f>
        <v>0.55000000000000004</v>
      </c>
      <c r="J1826" s="17">
        <f>'Vulnerability Mapped'!D89</f>
        <v>15</v>
      </c>
      <c r="K1826" s="17">
        <f>'Vulnerability Mapped'!E89</f>
        <v>15</v>
      </c>
      <c r="L1826" s="18">
        <f>'Vulnerability Mapped'!H89</f>
        <v>0.1</v>
      </c>
      <c r="M1826" s="18">
        <f t="shared" si="56"/>
        <v>1.0301500000000002E-2</v>
      </c>
      <c r="N1826" s="18">
        <f t="shared" si="57"/>
        <v>3.5025100000000008E-3</v>
      </c>
    </row>
    <row r="1827" spans="1:14" ht="18" customHeight="1" x14ac:dyDescent="0.2">
      <c r="A1827" s="16" t="str">
        <f>'Fish Use'!A123</f>
        <v>UGR4</v>
      </c>
      <c r="B1827" s="16" t="str">
        <f>'Fish Use'!B123</f>
        <v>Upper Grande Ronde</v>
      </c>
      <c r="C1827" s="16" t="str">
        <f>'Fish Use'!D123</f>
        <v>Chinook</v>
      </c>
      <c r="D1827" s="16" t="str">
        <f>'Fish Use'!E123</f>
        <v>Winter Rearing</v>
      </c>
      <c r="E1827" s="16" t="str">
        <f>'Vulnerability Mapped'!C91</f>
        <v>Winter Water Temperature</v>
      </c>
      <c r="F1827" s="18">
        <f>'Fish Use'!F123</f>
        <v>0.18729999999999999</v>
      </c>
      <c r="G1827" s="18">
        <f>Population!D14</f>
        <v>0.34</v>
      </c>
      <c r="H1827" s="19">
        <f>'Limiting Factors'!C360</f>
        <v>2.29</v>
      </c>
      <c r="I1827" s="18">
        <f>'Limiting Factors'!D360</f>
        <v>0.39024999999999999</v>
      </c>
      <c r="J1827" s="17">
        <f>'Vulnerability Mapped'!D91</f>
        <v>2</v>
      </c>
      <c r="K1827" s="17">
        <f>'Vulnerability Mapped'!E91</f>
        <v>2</v>
      </c>
      <c r="L1827" s="18">
        <f>'Vulnerability Mapped'!H91</f>
        <v>0.93571428599999995</v>
      </c>
      <c r="M1827" s="18">
        <f t="shared" si="56"/>
        <v>6.8394936270883944E-2</v>
      </c>
      <c r="N1827" s="18">
        <f t="shared" si="57"/>
        <v>2.3254278332100541E-2</v>
      </c>
    </row>
    <row r="1828" spans="1:14" ht="18" customHeight="1" x14ac:dyDescent="0.2">
      <c r="A1828" s="16" t="str">
        <f>'Fish Use'!A123</f>
        <v>UGR4</v>
      </c>
      <c r="B1828" s="16" t="str">
        <f>'Fish Use'!B123</f>
        <v>Upper Grande Ronde</v>
      </c>
      <c r="C1828" s="16" t="str">
        <f>'Fish Use'!D123</f>
        <v>Chinook</v>
      </c>
      <c r="D1828" s="16" t="str">
        <f>'Fish Use'!E123</f>
        <v>Winter Rearing</v>
      </c>
      <c r="E1828" s="16" t="str">
        <f>'Vulnerability Mapped'!C90</f>
        <v>Water Quality</v>
      </c>
      <c r="F1828" s="18">
        <f>'Fish Use'!F123</f>
        <v>0.18729999999999999</v>
      </c>
      <c r="G1828" s="18">
        <f>Population!D14</f>
        <v>0.34</v>
      </c>
      <c r="H1828" s="19">
        <f>'Limiting Factors'!C361</f>
        <v>3</v>
      </c>
      <c r="I1828" s="18">
        <f>'Limiting Factors'!D361</f>
        <v>0.55000000000000004</v>
      </c>
      <c r="J1828" s="17">
        <f>'Vulnerability Mapped'!D90</f>
        <v>7</v>
      </c>
      <c r="K1828" s="17">
        <f>'Vulnerability Mapped'!E90</f>
        <v>7</v>
      </c>
      <c r="L1828" s="18">
        <f>'Vulnerability Mapped'!H90</f>
        <v>0.61428571399999998</v>
      </c>
      <c r="M1828" s="18">
        <f t="shared" si="56"/>
        <v>6.328064282771001E-2</v>
      </c>
      <c r="N1828" s="18">
        <f t="shared" si="57"/>
        <v>2.1515418561421404E-2</v>
      </c>
    </row>
    <row r="1829" spans="1:14" ht="18" customHeight="1" x14ac:dyDescent="0.2">
      <c r="A1829" s="16" t="str">
        <f>'Fish Use'!A123</f>
        <v>UGR4</v>
      </c>
      <c r="B1829" s="16" t="str">
        <f>'Fish Use'!B123</f>
        <v>Upper Grande Ronde</v>
      </c>
      <c r="C1829" s="16" t="str">
        <f>'Fish Use'!D123</f>
        <v>Chinook</v>
      </c>
      <c r="D1829" s="16" t="str">
        <f>'Fish Use'!E123</f>
        <v>Winter Rearing</v>
      </c>
      <c r="E1829" s="16" t="str">
        <f>'Vulnerability Mapped'!C86</f>
        <v>Predation</v>
      </c>
      <c r="F1829" s="18">
        <f>'Fish Use'!F123</f>
        <v>0.18729999999999999</v>
      </c>
      <c r="G1829" s="18">
        <f>Population!D14</f>
        <v>0.34</v>
      </c>
      <c r="H1829" s="19">
        <f>'Limiting Factors'!C354</f>
        <v>2.15</v>
      </c>
      <c r="I1829" s="18">
        <f>'Limiting Factors'!D354</f>
        <v>0.35875000000000001</v>
      </c>
      <c r="J1829" s="17">
        <f>'Vulnerability Mapped'!D86</f>
        <v>11</v>
      </c>
      <c r="K1829" s="17">
        <f>'Vulnerability Mapped'!E86</f>
        <v>11</v>
      </c>
      <c r="L1829" s="18">
        <f>'Vulnerability Mapped'!H86</f>
        <v>0.35714285699999998</v>
      </c>
      <c r="M1829" s="18">
        <f t="shared" si="56"/>
        <v>2.3997812490400873E-2</v>
      </c>
      <c r="N1829" s="18">
        <f t="shared" si="57"/>
        <v>8.1592562467362982E-3</v>
      </c>
    </row>
    <row r="1830" spans="1:14" ht="18" customHeight="1" x14ac:dyDescent="0.2">
      <c r="A1830" s="16" t="str">
        <f>'Fish Use'!A123</f>
        <v>UGR4</v>
      </c>
      <c r="B1830" s="16" t="str">
        <f>'Fish Use'!B123</f>
        <v>Upper Grande Ronde</v>
      </c>
      <c r="C1830" s="16" t="str">
        <f>'Fish Use'!D123</f>
        <v>Chinook</v>
      </c>
      <c r="D1830" s="16" t="str">
        <f>'Fish Use'!E123</f>
        <v>Winter Rearing</v>
      </c>
      <c r="E1830" s="16" t="str">
        <f>'Vulnerability Mapped'!C78</f>
        <v>Altered Primary Productivity</v>
      </c>
      <c r="F1830" s="18">
        <f>'Fish Use'!F123</f>
        <v>0.18729999999999999</v>
      </c>
      <c r="G1830" s="18">
        <f>Population!D14</f>
        <v>0.34</v>
      </c>
      <c r="H1830" s="19">
        <f>'Limiting Factors'!C355</f>
        <v>2</v>
      </c>
      <c r="I1830" s="18">
        <f>'Limiting Factors'!D355</f>
        <v>0.32500000000000001</v>
      </c>
      <c r="J1830" s="17">
        <f>'Vulnerability Mapped'!D78</f>
        <v>12</v>
      </c>
      <c r="K1830" s="17">
        <f>'Vulnerability Mapped'!E78</f>
        <v>12</v>
      </c>
      <c r="L1830" s="18">
        <f>'Vulnerability Mapped'!H78</f>
        <v>0.29285714299999999</v>
      </c>
      <c r="M1830" s="18">
        <f t="shared" si="56"/>
        <v>1.78269464372675E-2</v>
      </c>
      <c r="N1830" s="18">
        <f t="shared" si="57"/>
        <v>6.0611617886709504E-3</v>
      </c>
    </row>
    <row r="1831" spans="1:14" ht="18" customHeight="1" x14ac:dyDescent="0.2">
      <c r="A1831" s="16" t="str">
        <f>'Fish Use'!A123</f>
        <v>UGR4</v>
      </c>
      <c r="B1831" s="16" t="str">
        <f>'Fish Use'!B123</f>
        <v>Upper Grande Ronde</v>
      </c>
      <c r="C1831" s="16" t="str">
        <f>'Fish Use'!D123</f>
        <v>Chinook</v>
      </c>
      <c r="D1831" s="16" t="str">
        <f>'Fish Use'!E123</f>
        <v>Winter Rearing</v>
      </c>
      <c r="E1831" s="16" t="str">
        <f>'Vulnerability Mapped'!C85</f>
        <v>Non-Native Species Interactions and Competition</v>
      </c>
      <c r="F1831" s="18">
        <f>'Fish Use'!F123</f>
        <v>0.18729999999999999</v>
      </c>
      <c r="G1831" s="18">
        <f>Population!D14</f>
        <v>0.34</v>
      </c>
      <c r="H1831" s="19">
        <f>'Limiting Factors'!C356</f>
        <v>2</v>
      </c>
      <c r="I1831" s="18">
        <f>'Limiting Factors'!D356</f>
        <v>0.32500000000000001</v>
      </c>
      <c r="J1831" s="17">
        <f>'Vulnerability Mapped'!D85</f>
        <v>12</v>
      </c>
      <c r="K1831" s="17">
        <f>'Vulnerability Mapped'!E85</f>
        <v>12</v>
      </c>
      <c r="L1831" s="18">
        <f>'Vulnerability Mapped'!H85</f>
        <v>0.29285714299999999</v>
      </c>
      <c r="M1831" s="18">
        <f t="shared" si="56"/>
        <v>1.78269464372675E-2</v>
      </c>
      <c r="N1831" s="18">
        <f t="shared" si="57"/>
        <v>6.0611617886709504E-3</v>
      </c>
    </row>
    <row r="1832" spans="1:14" ht="18" customHeight="1" x14ac:dyDescent="0.2">
      <c r="A1832" s="16" t="str">
        <f>'Fish Use'!A124</f>
        <v>UGR4</v>
      </c>
      <c r="B1832" s="16" t="str">
        <f>'Fish Use'!B124</f>
        <v>Upper Grande Ronde</v>
      </c>
      <c r="C1832" s="16" t="str">
        <f>'Fish Use'!D124</f>
        <v>Chinook</v>
      </c>
      <c r="D1832" s="16" t="str">
        <f>'Fish Use'!E124</f>
        <v>Summer Rearing</v>
      </c>
      <c r="E1832" s="16" t="str">
        <f>'Vulnerability Mapped'!C64</f>
        <v>Anthropogenic Barriers</v>
      </c>
      <c r="F1832" s="18">
        <f>'Fish Use'!F124</f>
        <v>0.18729999999999999</v>
      </c>
      <c r="G1832" s="18">
        <f>Population!D12</f>
        <v>0.24</v>
      </c>
      <c r="H1832" s="19">
        <f>'Limiting Factors'!C353</f>
        <v>3.42</v>
      </c>
      <c r="I1832" s="18">
        <f>'Limiting Factors'!D353</f>
        <v>0.64449999999999996</v>
      </c>
      <c r="J1832" s="17">
        <f>'Vulnerability Mapped'!D64</f>
        <v>7</v>
      </c>
      <c r="K1832" s="17">
        <f>'Vulnerability Mapped'!E64</f>
        <v>7</v>
      </c>
      <c r="L1832" s="18">
        <f>'Vulnerability Mapped'!H64</f>
        <v>0.61428571399999998</v>
      </c>
      <c r="M1832" s="18">
        <f t="shared" si="56"/>
        <v>7.4153407822652895E-2</v>
      </c>
      <c r="N1832" s="18">
        <f t="shared" si="57"/>
        <v>1.7796817877436696E-2</v>
      </c>
    </row>
    <row r="1833" spans="1:14" ht="18" customHeight="1" x14ac:dyDescent="0.2">
      <c r="A1833" s="16" t="str">
        <f>'Fish Use'!A124</f>
        <v>UGR4</v>
      </c>
      <c r="B1833" s="16" t="str">
        <f>'Fish Use'!B124</f>
        <v>Upper Grande Ronde</v>
      </c>
      <c r="C1833" s="16" t="str">
        <f>'Fish Use'!D124</f>
        <v>Chinook</v>
      </c>
      <c r="D1833" s="16" t="str">
        <f>'Fish Use'!E124</f>
        <v>Summer Rearing</v>
      </c>
      <c r="E1833" s="16" t="str">
        <f>'Vulnerability Mapped'!C72</f>
        <v>Riparian Condition</v>
      </c>
      <c r="F1833" s="18">
        <f>'Fish Use'!F124</f>
        <v>0.18729999999999999</v>
      </c>
      <c r="G1833" s="18">
        <f>Population!D12</f>
        <v>0.24</v>
      </c>
      <c r="H1833" s="19">
        <f>'Limiting Factors'!C347</f>
        <v>3.52</v>
      </c>
      <c r="I1833" s="18">
        <f>'Limiting Factors'!D347</f>
        <v>0.66700000000000004</v>
      </c>
      <c r="J1833" s="17">
        <f>'Vulnerability Mapped'!D72</f>
        <v>5</v>
      </c>
      <c r="K1833" s="17">
        <f>'Vulnerability Mapped'!E72</f>
        <v>5</v>
      </c>
      <c r="L1833" s="18">
        <f>'Vulnerability Mapped'!H72</f>
        <v>0.74285714300000005</v>
      </c>
      <c r="M1833" s="18">
        <f t="shared" si="56"/>
        <v>9.2804474303561313E-2</v>
      </c>
      <c r="N1833" s="18">
        <f t="shared" si="57"/>
        <v>2.2273073832854713E-2</v>
      </c>
    </row>
    <row r="1834" spans="1:14" ht="18" customHeight="1" x14ac:dyDescent="0.2">
      <c r="A1834" s="16" t="str">
        <f>'Fish Use'!A124</f>
        <v>UGR4</v>
      </c>
      <c r="B1834" s="16" t="str">
        <f>'Fish Use'!B124</f>
        <v>Upper Grande Ronde</v>
      </c>
      <c r="C1834" s="16" t="str">
        <f>'Fish Use'!D124</f>
        <v>Chinook</v>
      </c>
      <c r="D1834" s="16" t="str">
        <f>'Fish Use'!E124</f>
        <v>Summer Rearing</v>
      </c>
      <c r="E1834" s="16" t="str">
        <f>'Vulnerability Mapped'!C68</f>
        <v>Floodplain Condition</v>
      </c>
      <c r="F1834" s="18">
        <f>'Fish Use'!F124</f>
        <v>0.18729999999999999</v>
      </c>
      <c r="G1834" s="18">
        <f>Population!D12</f>
        <v>0.24</v>
      </c>
      <c r="H1834" s="19">
        <f>'Limiting Factors'!C348</f>
        <v>3.95</v>
      </c>
      <c r="I1834" s="18">
        <f>'Limiting Factors'!D348</f>
        <v>0.76375000000000004</v>
      </c>
      <c r="J1834" s="17">
        <f>'Vulnerability Mapped'!D68</f>
        <v>10</v>
      </c>
      <c r="K1834" s="17">
        <f>'Vulnerability Mapped'!E68</f>
        <v>10</v>
      </c>
      <c r="L1834" s="18">
        <f>'Vulnerability Mapped'!H68</f>
        <v>0.42142857099999997</v>
      </c>
      <c r="M1834" s="18">
        <f t="shared" si="56"/>
        <v>6.0285515117264127E-2</v>
      </c>
      <c r="N1834" s="18">
        <f t="shared" si="57"/>
        <v>1.446852362814339E-2</v>
      </c>
    </row>
    <row r="1835" spans="1:14" ht="18" customHeight="1" x14ac:dyDescent="0.2">
      <c r="A1835" s="16" t="str">
        <f>'Fish Use'!A124</f>
        <v>UGR4</v>
      </c>
      <c r="B1835" s="16" t="str">
        <f>'Fish Use'!B124</f>
        <v>Upper Grande Ronde</v>
      </c>
      <c r="C1835" s="16" t="str">
        <f>'Fish Use'!D124</f>
        <v>Chinook</v>
      </c>
      <c r="D1835" s="16" t="str">
        <f>'Fish Use'!E124</f>
        <v>Summer Rearing</v>
      </c>
      <c r="E1835" s="16" t="str">
        <f>'Vulnerability Mapped'!C73</f>
        <v>Side Channel and Wetland Habitat</v>
      </c>
      <c r="F1835" s="18">
        <f>'Fish Use'!F124</f>
        <v>0.18729999999999999</v>
      </c>
      <c r="G1835" s="18">
        <f>Population!D12</f>
        <v>0.24</v>
      </c>
      <c r="H1835" s="19">
        <f>'Limiting Factors'!C349</f>
        <v>3.73</v>
      </c>
      <c r="I1835" s="18">
        <f>'Limiting Factors'!D349</f>
        <v>0.71425000000000005</v>
      </c>
      <c r="J1835" s="17">
        <f>'Vulnerability Mapped'!D73</f>
        <v>4</v>
      </c>
      <c r="K1835" s="17">
        <f>'Vulnerability Mapped'!E73</f>
        <v>4</v>
      </c>
      <c r="L1835" s="18">
        <f>'Vulnerability Mapped'!H73</f>
        <v>0.80714285699999999</v>
      </c>
      <c r="M1835" s="18">
        <f t="shared" si="56"/>
        <v>0.10797878444517442</v>
      </c>
      <c r="N1835" s="18">
        <f t="shared" si="57"/>
        <v>2.5914908266841858E-2</v>
      </c>
    </row>
    <row r="1836" spans="1:14" ht="18" customHeight="1" x14ac:dyDescent="0.2">
      <c r="A1836" s="16" t="str">
        <f>'Fish Use'!A124</f>
        <v>UGR4</v>
      </c>
      <c r="B1836" s="16" t="str">
        <f>'Fish Use'!B124</f>
        <v>Upper Grande Ronde</v>
      </c>
      <c r="C1836" s="16" t="str">
        <f>'Fish Use'!D124</f>
        <v>Chinook</v>
      </c>
      <c r="D1836" s="16" t="str">
        <f>'Fish Use'!E124</f>
        <v>Summer Rearing</v>
      </c>
      <c r="E1836" s="16" t="str">
        <f>'Vulnerability Mapped'!C65</f>
        <v>Channel and Habitat Structure</v>
      </c>
      <c r="F1836" s="18">
        <f>'Fish Use'!F124</f>
        <v>0.18729999999999999</v>
      </c>
      <c r="G1836" s="18">
        <f>Population!D12</f>
        <v>0.24</v>
      </c>
      <c r="H1836" s="19">
        <f>'Limiting Factors'!C350</f>
        <v>3.57</v>
      </c>
      <c r="I1836" s="18">
        <f>'Limiting Factors'!D350</f>
        <v>0.67825000000000002</v>
      </c>
      <c r="J1836" s="17">
        <f>'Vulnerability Mapped'!D65</f>
        <v>3</v>
      </c>
      <c r="K1836" s="17">
        <f>'Vulnerability Mapped'!E65</f>
        <v>3</v>
      </c>
      <c r="L1836" s="18">
        <f>'Vulnerability Mapped'!H65</f>
        <v>0.87142857100000004</v>
      </c>
      <c r="M1836" s="18">
        <f t="shared" si="56"/>
        <v>0.11070299601698448</v>
      </c>
      <c r="N1836" s="18">
        <f t="shared" si="57"/>
        <v>2.6568719044076275E-2</v>
      </c>
    </row>
    <row r="1837" spans="1:14" ht="18" customHeight="1" x14ac:dyDescent="0.2">
      <c r="A1837" s="16" t="str">
        <f>'Fish Use'!A124</f>
        <v>UGR4</v>
      </c>
      <c r="B1837" s="16" t="str">
        <f>'Fish Use'!B124</f>
        <v>Upper Grande Ronde</v>
      </c>
      <c r="C1837" s="16" t="str">
        <f>'Fish Use'!D124</f>
        <v>Chinook</v>
      </c>
      <c r="D1837" s="16" t="str">
        <f>'Fish Use'!E124</f>
        <v>Summer Rearing</v>
      </c>
      <c r="E1837" s="16" t="str">
        <f>'Vulnerability Mapped'!C67</f>
        <v>Decreased Water Quantity</v>
      </c>
      <c r="F1837" s="18">
        <f>'Fish Use'!F124</f>
        <v>0.18729999999999999</v>
      </c>
      <c r="G1837" s="18">
        <f>Population!D12</f>
        <v>0.24</v>
      </c>
      <c r="H1837" s="19">
        <f>'Limiting Factors'!C357</f>
        <v>2.88</v>
      </c>
      <c r="I1837" s="18">
        <f>'Limiting Factors'!D357</f>
        <v>0.52300000000000002</v>
      </c>
      <c r="J1837" s="17">
        <f>'Vulnerability Mapped'!D67</f>
        <v>2</v>
      </c>
      <c r="K1837" s="17">
        <f>'Vulnerability Mapped'!E67</f>
        <v>2</v>
      </c>
      <c r="L1837" s="18">
        <f>'Vulnerability Mapped'!H67</f>
        <v>0.93571428599999995</v>
      </c>
      <c r="M1837" s="18">
        <f t="shared" si="56"/>
        <v>9.1660606456559393E-2</v>
      </c>
      <c r="N1837" s="18">
        <f t="shared" si="57"/>
        <v>2.1998545549574252E-2</v>
      </c>
    </row>
    <row r="1838" spans="1:14" ht="18" customHeight="1" x14ac:dyDescent="0.2">
      <c r="A1838" s="16" t="str">
        <f>'Fish Use'!A124</f>
        <v>UGR4</v>
      </c>
      <c r="B1838" s="16" t="str">
        <f>'Fish Use'!B124</f>
        <v>Upper Grande Ronde</v>
      </c>
      <c r="C1838" s="16" t="str">
        <f>'Fish Use'!D124</f>
        <v>Chinook</v>
      </c>
      <c r="D1838" s="16" t="str">
        <f>'Fish Use'!E124</f>
        <v>Summer Rearing</v>
      </c>
      <c r="E1838" s="16" t="str">
        <f>'Vulnerability Mapped'!C62</f>
        <v>Altered Flow Timing</v>
      </c>
      <c r="F1838" s="18">
        <f>'Fish Use'!F124</f>
        <v>0.18729999999999999</v>
      </c>
      <c r="G1838" s="18">
        <f>Population!D12</f>
        <v>0.24</v>
      </c>
      <c r="H1838" s="19">
        <f>'Limiting Factors'!C358</f>
        <v>3.3</v>
      </c>
      <c r="I1838" s="18">
        <f>'Limiting Factors'!D358</f>
        <v>0.61750000000000005</v>
      </c>
      <c r="J1838" s="17">
        <f>'Vulnerability Mapped'!D62</f>
        <v>6</v>
      </c>
      <c r="K1838" s="17">
        <f>'Vulnerability Mapped'!E62</f>
        <v>6</v>
      </c>
      <c r="L1838" s="18">
        <f>'Vulnerability Mapped'!H62</f>
        <v>0.678571429</v>
      </c>
      <c r="M1838" s="18">
        <f t="shared" si="56"/>
        <v>7.8482044692424757E-2</v>
      </c>
      <c r="N1838" s="18">
        <f t="shared" si="57"/>
        <v>1.883569072618194E-2</v>
      </c>
    </row>
    <row r="1839" spans="1:14" ht="18" customHeight="1" x14ac:dyDescent="0.2">
      <c r="A1839" s="16" t="str">
        <f>'Fish Use'!A124</f>
        <v>UGR4</v>
      </c>
      <c r="B1839" s="16" t="str">
        <f>'Fish Use'!B124</f>
        <v>Upper Grande Ronde</v>
      </c>
      <c r="C1839" s="16" t="str">
        <f>'Fish Use'!D124</f>
        <v>Chinook</v>
      </c>
      <c r="D1839" s="16" t="str">
        <f>'Fish Use'!E124</f>
        <v>Summer Rearing</v>
      </c>
      <c r="E1839" s="16" t="str">
        <f>'Vulnerability Mapped'!C66</f>
        <v>Decreased Sediment Quantity</v>
      </c>
      <c r="F1839" s="18">
        <f>'Fish Use'!F124</f>
        <v>0.18729999999999999</v>
      </c>
      <c r="G1839" s="18">
        <f>Population!D12</f>
        <v>0.24</v>
      </c>
      <c r="H1839" s="19">
        <f>'Limiting Factors'!C351</f>
        <v>2.0499999999999998</v>
      </c>
      <c r="I1839" s="18">
        <f>'Limiting Factors'!D351</f>
        <v>0.33624999999999999</v>
      </c>
      <c r="J1839" s="17">
        <f>'Vulnerability Mapped'!D66</f>
        <v>12</v>
      </c>
      <c r="K1839" s="17">
        <f>'Vulnerability Mapped'!E66</f>
        <v>12</v>
      </c>
      <c r="L1839" s="18">
        <f>'Vulnerability Mapped'!H66</f>
        <v>0.29285714299999999</v>
      </c>
      <c r="M1839" s="18">
        <f t="shared" si="56"/>
        <v>1.8444033044711372E-2</v>
      </c>
      <c r="N1839" s="18">
        <f t="shared" si="57"/>
        <v>4.4265679307307288E-3</v>
      </c>
    </row>
    <row r="1840" spans="1:14" ht="18" customHeight="1" x14ac:dyDescent="0.2">
      <c r="A1840" s="16" t="str">
        <f>'Fish Use'!A124</f>
        <v>UGR4</v>
      </c>
      <c r="B1840" s="16" t="str">
        <f>'Fish Use'!B124</f>
        <v>Upper Grande Ronde</v>
      </c>
      <c r="C1840" s="16" t="str">
        <f>'Fish Use'!D124</f>
        <v>Chinook</v>
      </c>
      <c r="D1840" s="16" t="str">
        <f>'Fish Use'!E124</f>
        <v>Summer Rearing</v>
      </c>
      <c r="E1840" s="16" t="str">
        <f>'Vulnerability Mapped'!C69</f>
        <v>Increased Sediment Quantity</v>
      </c>
      <c r="F1840" s="18">
        <f>'Fish Use'!F124</f>
        <v>0.18729999999999999</v>
      </c>
      <c r="G1840" s="18">
        <f>Population!D12</f>
        <v>0.24</v>
      </c>
      <c r="H1840" s="19">
        <f>'Limiting Factors'!C352</f>
        <v>4.08</v>
      </c>
      <c r="I1840" s="18">
        <f>'Limiting Factors'!D352</f>
        <v>0.79300000000000004</v>
      </c>
      <c r="J1840" s="17">
        <f>'Vulnerability Mapped'!D69</f>
        <v>14</v>
      </c>
      <c r="K1840" s="17">
        <f>'Vulnerability Mapped'!E69</f>
        <v>14</v>
      </c>
      <c r="L1840" s="18">
        <f>'Vulnerability Mapped'!H69</f>
        <v>0.164285714</v>
      </c>
      <c r="M1840" s="18">
        <f t="shared" si="56"/>
        <v>2.44011763861346E-2</v>
      </c>
      <c r="N1840" s="18">
        <f t="shared" si="57"/>
        <v>5.8562823326723037E-3</v>
      </c>
    </row>
    <row r="1841" spans="1:14" ht="18" customHeight="1" x14ac:dyDescent="0.2">
      <c r="A1841" s="16" t="str">
        <f>'Fish Use'!A124</f>
        <v>UGR4</v>
      </c>
      <c r="B1841" s="16" t="str">
        <f>'Fish Use'!B124</f>
        <v>Upper Grande Ronde</v>
      </c>
      <c r="C1841" s="16" t="str">
        <f>'Fish Use'!D124</f>
        <v>Chinook</v>
      </c>
      <c r="D1841" s="16" t="str">
        <f>'Fish Use'!E124</f>
        <v>Summer Rearing</v>
      </c>
      <c r="E1841" s="16" t="str">
        <f>'Vulnerability Mapped'!C74</f>
        <v>Summer Water Temperature</v>
      </c>
      <c r="F1841" s="18">
        <f>'Fish Use'!F124</f>
        <v>0.18729999999999999</v>
      </c>
      <c r="G1841" s="18">
        <f>Population!D12</f>
        <v>0.24</v>
      </c>
      <c r="H1841" s="19">
        <f>'Limiting Factors'!C359</f>
        <v>3</v>
      </c>
      <c r="I1841" s="18">
        <f>'Limiting Factors'!D359</f>
        <v>0.55000000000000004</v>
      </c>
      <c r="J1841" s="17">
        <f>'Vulnerability Mapped'!D74</f>
        <v>1</v>
      </c>
      <c r="K1841" s="17">
        <f>'Vulnerability Mapped'!E74</f>
        <v>1</v>
      </c>
      <c r="L1841" s="18">
        <f>'Vulnerability Mapped'!H74</f>
        <v>1</v>
      </c>
      <c r="M1841" s="18">
        <f t="shared" si="56"/>
        <v>0.10301500000000001</v>
      </c>
      <c r="N1841" s="18">
        <f t="shared" si="57"/>
        <v>2.4723600000000002E-2</v>
      </c>
    </row>
    <row r="1842" spans="1:14" ht="18" customHeight="1" x14ac:dyDescent="0.2">
      <c r="A1842" s="16" t="str">
        <f>'Fish Use'!A124</f>
        <v>UGR4</v>
      </c>
      <c r="B1842" s="16" t="str">
        <f>'Fish Use'!B124</f>
        <v>Upper Grande Ronde</v>
      </c>
      <c r="C1842" s="16" t="str">
        <f>'Fish Use'!D124</f>
        <v>Chinook</v>
      </c>
      <c r="D1842" s="16" t="str">
        <f>'Fish Use'!E124</f>
        <v>Summer Rearing</v>
      </c>
      <c r="E1842" s="16" t="str">
        <f>'Vulnerability Mapped'!C76</f>
        <v>Winter Water Temperature</v>
      </c>
      <c r="F1842" s="18">
        <f>'Fish Use'!F124</f>
        <v>0.18729999999999999</v>
      </c>
      <c r="G1842" s="18">
        <f>Population!D12</f>
        <v>0.24</v>
      </c>
      <c r="H1842" s="19">
        <f>'Limiting Factors'!C360</f>
        <v>2.29</v>
      </c>
      <c r="I1842" s="18">
        <f>'Limiting Factors'!D360</f>
        <v>0.39024999999999999</v>
      </c>
      <c r="J1842" s="17">
        <f>'Vulnerability Mapped'!D76</f>
        <v>15</v>
      </c>
      <c r="K1842" s="17">
        <f>'Vulnerability Mapped'!E76</f>
        <v>15</v>
      </c>
      <c r="L1842" s="18">
        <f>'Vulnerability Mapped'!H76</f>
        <v>0.1</v>
      </c>
      <c r="M1842" s="18">
        <f t="shared" si="56"/>
        <v>7.3093825000000003E-3</v>
      </c>
      <c r="N1842" s="18">
        <f t="shared" si="57"/>
        <v>1.7542517999999999E-3</v>
      </c>
    </row>
    <row r="1843" spans="1:14" ht="18" customHeight="1" x14ac:dyDescent="0.2">
      <c r="A1843" s="16" t="str">
        <f>'Fish Use'!A124</f>
        <v>UGR4</v>
      </c>
      <c r="B1843" s="16" t="str">
        <f>'Fish Use'!B124</f>
        <v>Upper Grande Ronde</v>
      </c>
      <c r="C1843" s="16" t="str">
        <f>'Fish Use'!D124</f>
        <v>Chinook</v>
      </c>
      <c r="D1843" s="16" t="str">
        <f>'Fish Use'!E124</f>
        <v>Summer Rearing</v>
      </c>
      <c r="E1843" s="16" t="str">
        <f>'Vulnerability Mapped'!C75</f>
        <v>Water Quality</v>
      </c>
      <c r="F1843" s="18">
        <f>'Fish Use'!F124</f>
        <v>0.18729999999999999</v>
      </c>
      <c r="G1843" s="18">
        <f>Population!D12</f>
        <v>0.24</v>
      </c>
      <c r="H1843" s="19">
        <f>'Limiting Factors'!C361</f>
        <v>3</v>
      </c>
      <c r="I1843" s="18">
        <f>'Limiting Factors'!D361</f>
        <v>0.55000000000000004</v>
      </c>
      <c r="J1843" s="17">
        <f>'Vulnerability Mapped'!D75</f>
        <v>9</v>
      </c>
      <c r="K1843" s="17">
        <f>'Vulnerability Mapped'!E75</f>
        <v>9</v>
      </c>
      <c r="L1843" s="18">
        <f>'Vulnerability Mapped'!H75</f>
        <v>0.485714286</v>
      </c>
      <c r="M1843" s="18">
        <f t="shared" si="56"/>
        <v>5.0035857172290005E-2</v>
      </c>
      <c r="N1843" s="18">
        <f t="shared" si="57"/>
        <v>1.20086057213496E-2</v>
      </c>
    </row>
    <row r="1844" spans="1:14" ht="18" customHeight="1" x14ac:dyDescent="0.2">
      <c r="A1844" s="16" t="str">
        <f>'Fish Use'!A124</f>
        <v>UGR4</v>
      </c>
      <c r="B1844" s="16" t="str">
        <f>'Fish Use'!B124</f>
        <v>Upper Grande Ronde</v>
      </c>
      <c r="C1844" s="16" t="str">
        <f>'Fish Use'!D124</f>
        <v>Chinook</v>
      </c>
      <c r="D1844" s="16" t="str">
        <f>'Fish Use'!E124</f>
        <v>Summer Rearing</v>
      </c>
      <c r="E1844" s="16" t="str">
        <f>'Vulnerability Mapped'!C71</f>
        <v>Predation</v>
      </c>
      <c r="F1844" s="18">
        <f>'Fish Use'!F124</f>
        <v>0.18729999999999999</v>
      </c>
      <c r="G1844" s="18">
        <f>Population!D12</f>
        <v>0.24</v>
      </c>
      <c r="H1844" s="19">
        <f>'Limiting Factors'!C354</f>
        <v>2.15</v>
      </c>
      <c r="I1844" s="18">
        <f>'Limiting Factors'!D354</f>
        <v>0.35875000000000001</v>
      </c>
      <c r="J1844" s="17">
        <f>'Vulnerability Mapped'!D71</f>
        <v>13</v>
      </c>
      <c r="K1844" s="17">
        <f>'Vulnerability Mapped'!E71</f>
        <v>13</v>
      </c>
      <c r="L1844" s="18">
        <f>'Vulnerability Mapped'!H71</f>
        <v>0.22857142899999999</v>
      </c>
      <c r="M1844" s="18">
        <f t="shared" si="56"/>
        <v>1.5358600028797374E-2</v>
      </c>
      <c r="N1844" s="18">
        <f t="shared" si="57"/>
        <v>3.6860640069113697E-3</v>
      </c>
    </row>
    <row r="1845" spans="1:14" ht="18" customHeight="1" x14ac:dyDescent="0.2">
      <c r="A1845" s="16" t="str">
        <f>'Fish Use'!A124</f>
        <v>UGR4</v>
      </c>
      <c r="B1845" s="16" t="str">
        <f>'Fish Use'!B124</f>
        <v>Upper Grande Ronde</v>
      </c>
      <c r="C1845" s="16" t="str">
        <f>'Fish Use'!D124</f>
        <v>Chinook</v>
      </c>
      <c r="D1845" s="16" t="str">
        <f>'Fish Use'!E124</f>
        <v>Summer Rearing</v>
      </c>
      <c r="E1845" s="16" t="str">
        <f>'Vulnerability Mapped'!C63</f>
        <v>Altered Primary Productivity</v>
      </c>
      <c r="F1845" s="18">
        <f>'Fish Use'!F124</f>
        <v>0.18729999999999999</v>
      </c>
      <c r="G1845" s="18">
        <f>Population!D12</f>
        <v>0.24</v>
      </c>
      <c r="H1845" s="19">
        <f>'Limiting Factors'!C355</f>
        <v>2</v>
      </c>
      <c r="I1845" s="18">
        <f>'Limiting Factors'!D355</f>
        <v>0.32500000000000001</v>
      </c>
      <c r="J1845" s="17">
        <f>'Vulnerability Mapped'!D63</f>
        <v>8</v>
      </c>
      <c r="K1845" s="17">
        <f>'Vulnerability Mapped'!E63</f>
        <v>8</v>
      </c>
      <c r="L1845" s="18">
        <f>'Vulnerability Mapped'!H63</f>
        <v>0.55000000000000004</v>
      </c>
      <c r="M1845" s="18">
        <f t="shared" si="56"/>
        <v>3.3479875000000006E-2</v>
      </c>
      <c r="N1845" s="18">
        <f t="shared" si="57"/>
        <v>8.0351700000000012E-3</v>
      </c>
    </row>
    <row r="1846" spans="1:14" ht="18" customHeight="1" x14ac:dyDescent="0.2">
      <c r="A1846" s="16" t="str">
        <f>'Fish Use'!A124</f>
        <v>UGR4</v>
      </c>
      <c r="B1846" s="16" t="str">
        <f>'Fish Use'!B124</f>
        <v>Upper Grande Ronde</v>
      </c>
      <c r="C1846" s="16" t="str">
        <f>'Fish Use'!D124</f>
        <v>Chinook</v>
      </c>
      <c r="D1846" s="16" t="str">
        <f>'Fish Use'!E124</f>
        <v>Summer Rearing</v>
      </c>
      <c r="E1846" s="16" t="str">
        <f>'Vulnerability Mapped'!C70</f>
        <v>Non-Native Species Interactions and Competition</v>
      </c>
      <c r="F1846" s="18">
        <f>'Fish Use'!F124</f>
        <v>0.18729999999999999</v>
      </c>
      <c r="G1846" s="18">
        <f>Population!D12</f>
        <v>0.24</v>
      </c>
      <c r="H1846" s="19">
        <f>'Limiting Factors'!C356</f>
        <v>2</v>
      </c>
      <c r="I1846" s="18">
        <f>'Limiting Factors'!D356</f>
        <v>0.32500000000000001</v>
      </c>
      <c r="J1846" s="17">
        <f>'Vulnerability Mapped'!D70</f>
        <v>11</v>
      </c>
      <c r="K1846" s="17">
        <f>'Vulnerability Mapped'!E70</f>
        <v>11</v>
      </c>
      <c r="L1846" s="18">
        <f>'Vulnerability Mapped'!H70</f>
        <v>0.35714285699999998</v>
      </c>
      <c r="M1846" s="18">
        <f t="shared" si="56"/>
        <v>2.1740178562732498E-2</v>
      </c>
      <c r="N1846" s="18">
        <f t="shared" si="57"/>
        <v>5.2176428550557994E-3</v>
      </c>
    </row>
    <row r="1847" spans="1:14" ht="18" customHeight="1" x14ac:dyDescent="0.2">
      <c r="A1847" s="16" t="str">
        <f>'Fish Use'!A125</f>
        <v>UGR4</v>
      </c>
      <c r="B1847" s="16" t="str">
        <f>'Fish Use'!B125</f>
        <v>Upper Grande Ronde</v>
      </c>
      <c r="C1847" s="16" t="str">
        <f>'Fish Use'!D125</f>
        <v>Chinook</v>
      </c>
      <c r="D1847" s="16" t="str">
        <f>'Fish Use'!E125</f>
        <v>Migration</v>
      </c>
      <c r="E1847" s="16" t="str">
        <f>'Vulnerability Mapped'!C34</f>
        <v>Anthropogenic Barriers</v>
      </c>
      <c r="F1847" s="18">
        <f>'Fish Use'!F125</f>
        <v>0.18729999999999999</v>
      </c>
      <c r="G1847" s="18">
        <f>Population!D16</f>
        <v>0.34</v>
      </c>
      <c r="H1847" s="19">
        <f>'Limiting Factors'!C353</f>
        <v>3.42</v>
      </c>
      <c r="I1847" s="18">
        <f>'Limiting Factors'!D353</f>
        <v>0.64449999999999996</v>
      </c>
      <c r="J1847" s="17">
        <f>'Vulnerability Mapped'!D34</f>
        <v>2</v>
      </c>
      <c r="K1847" s="17">
        <f>'Vulnerability Mapped'!E34</f>
        <v>13</v>
      </c>
      <c r="L1847" s="18">
        <f>'Vulnerability Mapped'!H34</f>
        <v>0.93571428599999995</v>
      </c>
      <c r="M1847" s="18">
        <f t="shared" si="56"/>
        <v>0.11295460967734708</v>
      </c>
      <c r="N1847" s="18">
        <f t="shared" si="57"/>
        <v>3.8404567290298008E-2</v>
      </c>
    </row>
    <row r="1848" spans="1:14" ht="18" customHeight="1" x14ac:dyDescent="0.2">
      <c r="A1848" s="16" t="str">
        <f>'Fish Use'!A125</f>
        <v>UGR4</v>
      </c>
      <c r="B1848" s="16" t="str">
        <f>'Fish Use'!B125</f>
        <v>Upper Grande Ronde</v>
      </c>
      <c r="C1848" s="16" t="str">
        <f>'Fish Use'!D125</f>
        <v>Chinook</v>
      </c>
      <c r="D1848" s="16" t="str">
        <f>'Fish Use'!E125</f>
        <v>Migration</v>
      </c>
      <c r="E1848" s="16" t="str">
        <f>'Vulnerability Mapped'!C42</f>
        <v>Riparian Condition</v>
      </c>
      <c r="F1848" s="18">
        <f>'Fish Use'!F125</f>
        <v>0.18729999999999999</v>
      </c>
      <c r="G1848" s="18">
        <f>Population!D16</f>
        <v>0.34</v>
      </c>
      <c r="H1848" s="19">
        <f>'Limiting Factors'!C347</f>
        <v>3.52</v>
      </c>
      <c r="I1848" s="18">
        <f>'Limiting Factors'!D347</f>
        <v>0.66700000000000004</v>
      </c>
      <c r="J1848" s="17">
        <f>'Vulnerability Mapped'!D42</f>
        <v>9</v>
      </c>
      <c r="K1848" s="17">
        <f>'Vulnerability Mapped'!E42</f>
        <v>14</v>
      </c>
      <c r="L1848" s="18">
        <f>'Vulnerability Mapped'!H42</f>
        <v>0.485714286</v>
      </c>
      <c r="M1848" s="18">
        <f t="shared" si="56"/>
        <v>6.0679848607122597E-2</v>
      </c>
      <c r="N1848" s="18">
        <f t="shared" si="57"/>
        <v>2.0631148526421686E-2</v>
      </c>
    </row>
    <row r="1849" spans="1:14" ht="18" customHeight="1" x14ac:dyDescent="0.2">
      <c r="A1849" s="16" t="str">
        <f>'Fish Use'!A125</f>
        <v>UGR4</v>
      </c>
      <c r="B1849" s="16" t="str">
        <f>'Fish Use'!B125</f>
        <v>Upper Grande Ronde</v>
      </c>
      <c r="C1849" s="16" t="str">
        <f>'Fish Use'!D125</f>
        <v>Chinook</v>
      </c>
      <c r="D1849" s="16" t="str">
        <f>'Fish Use'!E125</f>
        <v>Migration</v>
      </c>
      <c r="E1849" s="16" t="str">
        <f>'Vulnerability Mapped'!C38</f>
        <v>Floodplain Condition</v>
      </c>
      <c r="F1849" s="18">
        <f>'Fish Use'!F125</f>
        <v>0.18729999999999999</v>
      </c>
      <c r="G1849" s="18">
        <f>Population!D16</f>
        <v>0.34</v>
      </c>
      <c r="H1849" s="19">
        <f>'Limiting Factors'!C348</f>
        <v>3.95</v>
      </c>
      <c r="I1849" s="18">
        <f>'Limiting Factors'!D348</f>
        <v>0.76375000000000004</v>
      </c>
      <c r="J1849" s="17">
        <f>'Vulnerability Mapped'!D38</f>
        <v>6</v>
      </c>
      <c r="K1849" s="17">
        <f>'Vulnerability Mapped'!E38</f>
        <v>8</v>
      </c>
      <c r="L1849" s="18">
        <f>'Vulnerability Mapped'!H38</f>
        <v>0.678571429</v>
      </c>
      <c r="M1849" s="18">
        <f t="shared" si="56"/>
        <v>9.7069897382735887E-2</v>
      </c>
      <c r="N1849" s="18">
        <f t="shared" si="57"/>
        <v>3.3003765110130201E-2</v>
      </c>
    </row>
    <row r="1850" spans="1:14" ht="18" customHeight="1" x14ac:dyDescent="0.2">
      <c r="A1850" s="16" t="str">
        <f>'Fish Use'!A125</f>
        <v>UGR4</v>
      </c>
      <c r="B1850" s="16" t="str">
        <f>'Fish Use'!B125</f>
        <v>Upper Grande Ronde</v>
      </c>
      <c r="C1850" s="16" t="str">
        <f>'Fish Use'!D125</f>
        <v>Chinook</v>
      </c>
      <c r="D1850" s="16" t="str">
        <f>'Fish Use'!E125</f>
        <v>Migration</v>
      </c>
      <c r="E1850" s="16" t="str">
        <f>'Vulnerability Mapped'!C43</f>
        <v>Side Channel and Wetland Habitat</v>
      </c>
      <c r="F1850" s="18">
        <f>'Fish Use'!F125</f>
        <v>0.18729999999999999</v>
      </c>
      <c r="G1850" s="18">
        <f>Population!D16</f>
        <v>0.34</v>
      </c>
      <c r="H1850" s="19">
        <f>'Limiting Factors'!C349</f>
        <v>3.73</v>
      </c>
      <c r="I1850" s="18">
        <f>'Limiting Factors'!D349</f>
        <v>0.71425000000000005</v>
      </c>
      <c r="J1850" s="17">
        <f>'Vulnerability Mapped'!D43</f>
        <v>7</v>
      </c>
      <c r="K1850" s="17">
        <f>'Vulnerability Mapped'!E43</f>
        <v>7</v>
      </c>
      <c r="L1850" s="18">
        <f>'Vulnerability Mapped'!H43</f>
        <v>0.61428571399999998</v>
      </c>
      <c r="M1850" s="18">
        <f t="shared" si="56"/>
        <v>8.2178543890348843E-2</v>
      </c>
      <c r="N1850" s="18">
        <f t="shared" si="57"/>
        <v>2.794070492271861E-2</v>
      </c>
    </row>
    <row r="1851" spans="1:14" ht="18" customHeight="1" x14ac:dyDescent="0.2">
      <c r="A1851" s="16" t="str">
        <f>'Fish Use'!A125</f>
        <v>UGR4</v>
      </c>
      <c r="B1851" s="16" t="str">
        <f>'Fish Use'!B125</f>
        <v>Upper Grande Ronde</v>
      </c>
      <c r="C1851" s="16" t="str">
        <f>'Fish Use'!D125</f>
        <v>Chinook</v>
      </c>
      <c r="D1851" s="16" t="str">
        <f>'Fish Use'!E125</f>
        <v>Migration</v>
      </c>
      <c r="E1851" s="16" t="str">
        <f>'Vulnerability Mapped'!C35</f>
        <v>Channel and Habitat Structure</v>
      </c>
      <c r="F1851" s="18">
        <f>'Fish Use'!F125</f>
        <v>0.18729999999999999</v>
      </c>
      <c r="G1851" s="18">
        <f>Population!D16</f>
        <v>0.34</v>
      </c>
      <c r="H1851" s="19">
        <f>'Limiting Factors'!C350</f>
        <v>3.57</v>
      </c>
      <c r="I1851" s="18">
        <f>'Limiting Factors'!D350</f>
        <v>0.67825000000000002</v>
      </c>
      <c r="J1851" s="17">
        <f>'Vulnerability Mapped'!D35</f>
        <v>3</v>
      </c>
      <c r="K1851" s="17">
        <f>'Vulnerability Mapped'!E35</f>
        <v>5</v>
      </c>
      <c r="L1851" s="18">
        <f>'Vulnerability Mapped'!H35</f>
        <v>0.87142857100000004</v>
      </c>
      <c r="M1851" s="18">
        <f t="shared" si="56"/>
        <v>0.11070299601698448</v>
      </c>
      <c r="N1851" s="18">
        <f t="shared" si="57"/>
        <v>3.7639018645774729E-2</v>
      </c>
    </row>
    <row r="1852" spans="1:14" ht="18" customHeight="1" x14ac:dyDescent="0.2">
      <c r="A1852" s="16" t="str">
        <f>'Fish Use'!A125</f>
        <v>UGR4</v>
      </c>
      <c r="B1852" s="16" t="str">
        <f>'Fish Use'!B125</f>
        <v>Upper Grande Ronde</v>
      </c>
      <c r="C1852" s="16" t="str">
        <f>'Fish Use'!D125</f>
        <v>Chinook</v>
      </c>
      <c r="D1852" s="16" t="str">
        <f>'Fish Use'!E125</f>
        <v>Migration</v>
      </c>
      <c r="E1852" s="16" t="str">
        <f>'Vulnerability Mapped'!C37</f>
        <v>Decreased Water Quantity</v>
      </c>
      <c r="F1852" s="18">
        <f>'Fish Use'!F125</f>
        <v>0.18729999999999999</v>
      </c>
      <c r="G1852" s="18">
        <f>Population!D16</f>
        <v>0.34</v>
      </c>
      <c r="H1852" s="19">
        <f>'Limiting Factors'!C357</f>
        <v>2.88</v>
      </c>
      <c r="I1852" s="18">
        <f>'Limiting Factors'!D357</f>
        <v>0.52300000000000002</v>
      </c>
      <c r="J1852" s="17">
        <f>'Vulnerability Mapped'!D37</f>
        <v>2</v>
      </c>
      <c r="K1852" s="17">
        <f>'Vulnerability Mapped'!E37</f>
        <v>3</v>
      </c>
      <c r="L1852" s="18">
        <f>'Vulnerability Mapped'!H37</f>
        <v>0.93571428599999995</v>
      </c>
      <c r="M1852" s="18">
        <f t="shared" si="56"/>
        <v>9.1660606456559393E-2</v>
      </c>
      <c r="N1852" s="18">
        <f t="shared" si="57"/>
        <v>3.1164606195230198E-2</v>
      </c>
    </row>
    <row r="1853" spans="1:14" ht="18" customHeight="1" x14ac:dyDescent="0.2">
      <c r="A1853" s="16" t="str">
        <f>'Fish Use'!A125</f>
        <v>UGR4</v>
      </c>
      <c r="B1853" s="16" t="str">
        <f>'Fish Use'!B125</f>
        <v>Upper Grande Ronde</v>
      </c>
      <c r="C1853" s="16" t="str">
        <f>'Fish Use'!D125</f>
        <v>Chinook</v>
      </c>
      <c r="D1853" s="16" t="str">
        <f>'Fish Use'!E125</f>
        <v>Migration</v>
      </c>
      <c r="E1853" s="16" t="str">
        <f>'Vulnerability Mapped'!C32</f>
        <v>Altered Flow Timing</v>
      </c>
      <c r="F1853" s="18">
        <f>'Fish Use'!F125</f>
        <v>0.18729999999999999</v>
      </c>
      <c r="G1853" s="18">
        <f>Population!D16</f>
        <v>0.34</v>
      </c>
      <c r="H1853" s="19">
        <f>'Limiting Factors'!C358</f>
        <v>3.3</v>
      </c>
      <c r="I1853" s="18">
        <f>'Limiting Factors'!D358</f>
        <v>0.61750000000000005</v>
      </c>
      <c r="J1853" s="17">
        <f>'Vulnerability Mapped'!D32</f>
        <v>4</v>
      </c>
      <c r="K1853" s="17">
        <f>'Vulnerability Mapped'!E32</f>
        <v>4</v>
      </c>
      <c r="L1853" s="18">
        <f>'Vulnerability Mapped'!H32</f>
        <v>0.80714285699999999</v>
      </c>
      <c r="M1853" s="18">
        <f t="shared" si="56"/>
        <v>9.3352326769191751E-2</v>
      </c>
      <c r="N1853" s="18">
        <f t="shared" si="57"/>
        <v>3.1739791101525194E-2</v>
      </c>
    </row>
    <row r="1854" spans="1:14" ht="18" customHeight="1" x14ac:dyDescent="0.2">
      <c r="A1854" s="16" t="str">
        <f>'Fish Use'!A125</f>
        <v>UGR4</v>
      </c>
      <c r="B1854" s="16" t="str">
        <f>'Fish Use'!B125</f>
        <v>Upper Grande Ronde</v>
      </c>
      <c r="C1854" s="16" t="str">
        <f>'Fish Use'!D125</f>
        <v>Chinook</v>
      </c>
      <c r="D1854" s="16" t="str">
        <f>'Fish Use'!E125</f>
        <v>Migration</v>
      </c>
      <c r="E1854" s="16" t="str">
        <f>'Vulnerability Mapped'!C36</f>
        <v>Decreased Sediment Quantity</v>
      </c>
      <c r="F1854" s="18">
        <f>'Fish Use'!F125</f>
        <v>0.18729999999999999</v>
      </c>
      <c r="G1854" s="18">
        <f>Population!D16</f>
        <v>0.34</v>
      </c>
      <c r="H1854" s="19">
        <f>'Limiting Factors'!C351</f>
        <v>2.0499999999999998</v>
      </c>
      <c r="I1854" s="18">
        <f>'Limiting Factors'!D351</f>
        <v>0.33624999999999999</v>
      </c>
      <c r="J1854" s="17">
        <f>'Vulnerability Mapped'!D36</f>
        <v>11</v>
      </c>
      <c r="K1854" s="17">
        <f>'Vulnerability Mapped'!E36</f>
        <v>12</v>
      </c>
      <c r="L1854" s="18">
        <f>'Vulnerability Mapped'!H36</f>
        <v>0.35714285699999998</v>
      </c>
      <c r="M1854" s="18">
        <f t="shared" si="56"/>
        <v>2.2492723205288622E-2</v>
      </c>
      <c r="N1854" s="18">
        <f t="shared" si="57"/>
        <v>7.6475258897981324E-3</v>
      </c>
    </row>
    <row r="1855" spans="1:14" ht="18" customHeight="1" x14ac:dyDescent="0.2">
      <c r="A1855" s="16" t="str">
        <f>'Fish Use'!A125</f>
        <v>UGR4</v>
      </c>
      <c r="B1855" s="16" t="str">
        <f>'Fish Use'!B125</f>
        <v>Upper Grande Ronde</v>
      </c>
      <c r="C1855" s="16" t="str">
        <f>'Fish Use'!D125</f>
        <v>Chinook</v>
      </c>
      <c r="D1855" s="16" t="str">
        <f>'Fish Use'!E125</f>
        <v>Migration</v>
      </c>
      <c r="E1855" s="16" t="str">
        <f>'Vulnerability Mapped'!C39</f>
        <v>Increased Sediment Quantity</v>
      </c>
      <c r="F1855" s="18">
        <f>'Fish Use'!F125</f>
        <v>0.18729999999999999</v>
      </c>
      <c r="G1855" s="18">
        <f>Population!D16</f>
        <v>0.34</v>
      </c>
      <c r="H1855" s="19">
        <f>'Limiting Factors'!C352</f>
        <v>4.08</v>
      </c>
      <c r="I1855" s="18">
        <f>'Limiting Factors'!D352</f>
        <v>0.79300000000000004</v>
      </c>
      <c r="J1855" s="17">
        <f>'Vulnerability Mapped'!D39</f>
        <v>10</v>
      </c>
      <c r="K1855" s="17">
        <f>'Vulnerability Mapped'!E39</f>
        <v>11</v>
      </c>
      <c r="L1855" s="18">
        <f>'Vulnerability Mapped'!H39</f>
        <v>0.42142857099999997</v>
      </c>
      <c r="M1855" s="18">
        <f t="shared" si="56"/>
        <v>6.2594322079201889E-2</v>
      </c>
      <c r="N1855" s="18">
        <f t="shared" si="57"/>
        <v>2.1282069506928642E-2</v>
      </c>
    </row>
    <row r="1856" spans="1:14" ht="18" customHeight="1" x14ac:dyDescent="0.2">
      <c r="A1856" s="16" t="str">
        <f>'Fish Use'!A125</f>
        <v>UGR4</v>
      </c>
      <c r="B1856" s="16" t="str">
        <f>'Fish Use'!B125</f>
        <v>Upper Grande Ronde</v>
      </c>
      <c r="C1856" s="16" t="str">
        <f>'Fish Use'!D125</f>
        <v>Chinook</v>
      </c>
      <c r="D1856" s="16" t="str">
        <f>'Fish Use'!E125</f>
        <v>Migration</v>
      </c>
      <c r="E1856" s="16" t="str">
        <f>'Vulnerability Mapped'!C44</f>
        <v>Summer Water Temperature</v>
      </c>
      <c r="F1856" s="18">
        <f>'Fish Use'!F125</f>
        <v>0.18729999999999999</v>
      </c>
      <c r="G1856" s="18">
        <f>Population!D16</f>
        <v>0.34</v>
      </c>
      <c r="H1856" s="19">
        <f>'Limiting Factors'!C359</f>
        <v>3</v>
      </c>
      <c r="I1856" s="18">
        <f>'Limiting Factors'!D359</f>
        <v>0.55000000000000004</v>
      </c>
      <c r="J1856" s="17">
        <f>'Vulnerability Mapped'!D44</f>
        <v>1</v>
      </c>
      <c r="K1856" s="17">
        <f>'Vulnerability Mapped'!E44</f>
        <v>15</v>
      </c>
      <c r="L1856" s="18">
        <f>'Vulnerability Mapped'!H44</f>
        <v>1</v>
      </c>
      <c r="M1856" s="18">
        <f t="shared" si="56"/>
        <v>0.10301500000000001</v>
      </c>
      <c r="N1856" s="18">
        <f t="shared" si="57"/>
        <v>3.5025100000000003E-2</v>
      </c>
    </row>
    <row r="1857" spans="1:14" ht="18" customHeight="1" x14ac:dyDescent="0.2">
      <c r="A1857" s="16" t="str">
        <f>'Fish Use'!A125</f>
        <v>UGR4</v>
      </c>
      <c r="B1857" s="16" t="str">
        <f>'Fish Use'!B125</f>
        <v>Upper Grande Ronde</v>
      </c>
      <c r="C1857" s="16" t="str">
        <f>'Fish Use'!D125</f>
        <v>Chinook</v>
      </c>
      <c r="D1857" s="16" t="str">
        <f>'Fish Use'!E125</f>
        <v>Migration</v>
      </c>
      <c r="E1857" s="16" t="str">
        <f>'Vulnerability Mapped'!C46</f>
        <v>Winter Water Temperature</v>
      </c>
      <c r="F1857" s="18">
        <f>'Fish Use'!F125</f>
        <v>0.18729999999999999</v>
      </c>
      <c r="G1857" s="18">
        <f>Population!D16</f>
        <v>0.34</v>
      </c>
      <c r="H1857" s="19">
        <f>'Limiting Factors'!C360</f>
        <v>2.29</v>
      </c>
      <c r="I1857" s="18">
        <f>'Limiting Factors'!D360</f>
        <v>0.39024999999999999</v>
      </c>
      <c r="J1857" s="17">
        <f>'Vulnerability Mapped'!D46</f>
        <v>9</v>
      </c>
      <c r="K1857" s="17">
        <f>'Vulnerability Mapped'!E46</f>
        <v>15</v>
      </c>
      <c r="L1857" s="18">
        <f>'Vulnerability Mapped'!H46</f>
        <v>0.485714286</v>
      </c>
      <c r="M1857" s="18">
        <f t="shared" si="56"/>
        <v>3.5502715020883951E-2</v>
      </c>
      <c r="N1857" s="18">
        <f t="shared" si="57"/>
        <v>1.2070923107100544E-2</v>
      </c>
    </row>
    <row r="1858" spans="1:14" ht="18" customHeight="1" x14ac:dyDescent="0.2">
      <c r="A1858" s="16" t="str">
        <f>'Fish Use'!A125</f>
        <v>UGR4</v>
      </c>
      <c r="B1858" s="16" t="str">
        <f>'Fish Use'!B125</f>
        <v>Upper Grande Ronde</v>
      </c>
      <c r="C1858" s="16" t="str">
        <f>'Fish Use'!D125</f>
        <v>Chinook</v>
      </c>
      <c r="D1858" s="16" t="str">
        <f>'Fish Use'!E125</f>
        <v>Migration</v>
      </c>
      <c r="E1858" s="16" t="str">
        <f>'Vulnerability Mapped'!C45</f>
        <v>Water Quality</v>
      </c>
      <c r="F1858" s="18">
        <f>'Fish Use'!F125</f>
        <v>0.18729999999999999</v>
      </c>
      <c r="G1858" s="18">
        <f>Population!D16</f>
        <v>0.34</v>
      </c>
      <c r="H1858" s="19">
        <f>'Limiting Factors'!C361</f>
        <v>3</v>
      </c>
      <c r="I1858" s="18">
        <f>'Limiting Factors'!D361</f>
        <v>0.55000000000000004</v>
      </c>
      <c r="J1858" s="17">
        <f>'Vulnerability Mapped'!D45</f>
        <v>5</v>
      </c>
      <c r="K1858" s="17">
        <f>'Vulnerability Mapped'!E45</f>
        <v>6</v>
      </c>
      <c r="L1858" s="18">
        <f>'Vulnerability Mapped'!H45</f>
        <v>0.74285714300000005</v>
      </c>
      <c r="M1858" s="18">
        <f t="shared" ref="M1858:M1921" si="58">F1858*I1858*L1858</f>
        <v>7.6525428586145014E-2</v>
      </c>
      <c r="N1858" s="18">
        <f t="shared" ref="N1858:N1921" si="59">M1858*G1858</f>
        <v>2.6018645719289305E-2</v>
      </c>
    </row>
    <row r="1859" spans="1:14" ht="18" customHeight="1" x14ac:dyDescent="0.2">
      <c r="A1859" s="16" t="str">
        <f>'Fish Use'!A125</f>
        <v>UGR4</v>
      </c>
      <c r="B1859" s="16" t="str">
        <f>'Fish Use'!B125</f>
        <v>Upper Grande Ronde</v>
      </c>
      <c r="C1859" s="16" t="str">
        <f>'Fish Use'!D125</f>
        <v>Chinook</v>
      </c>
      <c r="D1859" s="16" t="str">
        <f>'Fish Use'!E125</f>
        <v>Migration</v>
      </c>
      <c r="E1859" s="16" t="str">
        <f>'Vulnerability Mapped'!C41</f>
        <v>Predation</v>
      </c>
      <c r="F1859" s="18">
        <f>'Fish Use'!F125</f>
        <v>0.18729999999999999</v>
      </c>
      <c r="G1859" s="18">
        <f>Population!D16</f>
        <v>0.34</v>
      </c>
      <c r="H1859" s="19">
        <f>'Limiting Factors'!C354</f>
        <v>2.15</v>
      </c>
      <c r="I1859" s="18">
        <f>'Limiting Factors'!D354</f>
        <v>0.35875000000000001</v>
      </c>
      <c r="J1859" s="17">
        <f>'Vulnerability Mapped'!D41</f>
        <v>1</v>
      </c>
      <c r="K1859" s="17">
        <f>'Vulnerability Mapped'!E41</f>
        <v>14</v>
      </c>
      <c r="L1859" s="18">
        <f>'Vulnerability Mapped'!H41</f>
        <v>1</v>
      </c>
      <c r="M1859" s="18">
        <f t="shared" si="58"/>
        <v>6.7193875E-2</v>
      </c>
      <c r="N1859" s="18">
        <f t="shared" si="59"/>
        <v>2.28459175E-2</v>
      </c>
    </row>
    <row r="1860" spans="1:14" ht="18" customHeight="1" x14ac:dyDescent="0.2">
      <c r="A1860" s="16" t="str">
        <f>'Fish Use'!A125</f>
        <v>UGR4</v>
      </c>
      <c r="B1860" s="16" t="str">
        <f>'Fish Use'!B125</f>
        <v>Upper Grande Ronde</v>
      </c>
      <c r="C1860" s="16" t="str">
        <f>'Fish Use'!D125</f>
        <v>Chinook</v>
      </c>
      <c r="D1860" s="16" t="str">
        <f>'Fish Use'!E125</f>
        <v>Migration</v>
      </c>
      <c r="E1860" s="16" t="str">
        <f>'Vulnerability Mapped'!C33</f>
        <v>Altered Primary Productivity</v>
      </c>
      <c r="F1860" s="18">
        <f>'Fish Use'!F125</f>
        <v>0.18729999999999999</v>
      </c>
      <c r="G1860" s="18">
        <f>Population!D16</f>
        <v>0.34</v>
      </c>
      <c r="H1860" s="19">
        <f>'Limiting Factors'!C355</f>
        <v>2</v>
      </c>
      <c r="I1860" s="18">
        <f>'Limiting Factors'!D355</f>
        <v>0.32500000000000001</v>
      </c>
      <c r="J1860" s="17">
        <f>'Vulnerability Mapped'!D33</f>
        <v>10</v>
      </c>
      <c r="K1860" s="17">
        <f>'Vulnerability Mapped'!E33</f>
        <v>13</v>
      </c>
      <c r="L1860" s="18">
        <f>'Vulnerability Mapped'!H33</f>
        <v>0.42142857099999997</v>
      </c>
      <c r="M1860" s="18">
        <f t="shared" si="58"/>
        <v>2.56534106881975E-2</v>
      </c>
      <c r="N1860" s="18">
        <f t="shared" si="59"/>
        <v>8.7221596339871511E-3</v>
      </c>
    </row>
    <row r="1861" spans="1:14" ht="18" customHeight="1" x14ac:dyDescent="0.2">
      <c r="A1861" s="16" t="str">
        <f>'Fish Use'!A125</f>
        <v>UGR4</v>
      </c>
      <c r="B1861" s="16" t="str">
        <f>'Fish Use'!B125</f>
        <v>Upper Grande Ronde</v>
      </c>
      <c r="C1861" s="16" t="str">
        <f>'Fish Use'!D125</f>
        <v>Chinook</v>
      </c>
      <c r="D1861" s="16" t="str">
        <f>'Fish Use'!E125</f>
        <v>Migration</v>
      </c>
      <c r="E1861" s="16" t="str">
        <f>'Vulnerability Mapped'!C40</f>
        <v>Non-Native Species Interactions and Competition</v>
      </c>
      <c r="F1861" s="18">
        <f>'Fish Use'!F125</f>
        <v>0.18729999999999999</v>
      </c>
      <c r="G1861" s="18">
        <f>Population!D16</f>
        <v>0.34</v>
      </c>
      <c r="H1861" s="19">
        <f>'Limiting Factors'!C356</f>
        <v>2</v>
      </c>
      <c r="I1861" s="18">
        <f>'Limiting Factors'!D356</f>
        <v>0.32500000000000001</v>
      </c>
      <c r="J1861" s="17">
        <f>'Vulnerability Mapped'!D40</f>
        <v>8</v>
      </c>
      <c r="K1861" s="17">
        <f>'Vulnerability Mapped'!E40</f>
        <v>12</v>
      </c>
      <c r="L1861" s="18">
        <f>'Vulnerability Mapped'!H40</f>
        <v>0.55000000000000004</v>
      </c>
      <c r="M1861" s="18">
        <f t="shared" si="58"/>
        <v>3.3479875000000006E-2</v>
      </c>
      <c r="N1861" s="18">
        <f t="shared" si="59"/>
        <v>1.1383157500000003E-2</v>
      </c>
    </row>
    <row r="1862" spans="1:14" ht="18" customHeight="1" x14ac:dyDescent="0.2">
      <c r="A1862" s="16" t="str">
        <f>'Fish Use'!A126</f>
        <v>UGR4</v>
      </c>
      <c r="B1862" s="16" t="str">
        <f>'Fish Use'!B126</f>
        <v>Upper Grande Ronde</v>
      </c>
      <c r="C1862" s="16" t="str">
        <f>'Fish Use'!D126</f>
        <v>Steelhead</v>
      </c>
      <c r="D1862" s="16" t="str">
        <f>'Fish Use'!E126</f>
        <v>Spawning</v>
      </c>
      <c r="E1862" s="16" t="str">
        <f>'Vulnerability Mapped'!C109</f>
        <v>Anthropogenic Barriers</v>
      </c>
      <c r="F1862" s="18">
        <f>'Fish Use'!F126</f>
        <v>0.18729999999999999</v>
      </c>
      <c r="G1862" s="18">
        <f>Population!D11</f>
        <v>0.25</v>
      </c>
      <c r="H1862" s="19">
        <f>'Limiting Factors'!C353</f>
        <v>3.42</v>
      </c>
      <c r="I1862" s="18">
        <f>'Limiting Factors'!D353</f>
        <v>0.64449999999999996</v>
      </c>
      <c r="J1862" s="17">
        <f>'Vulnerability Mapped'!D109</f>
        <v>15</v>
      </c>
      <c r="K1862" s="17">
        <f>'Vulnerability Mapped'!E109</f>
        <v>15</v>
      </c>
      <c r="L1862" s="18">
        <f>'Vulnerability Mapped'!H109</f>
        <v>0.1</v>
      </c>
      <c r="M1862" s="18">
        <f t="shared" si="58"/>
        <v>1.2071485E-2</v>
      </c>
      <c r="N1862" s="18">
        <f t="shared" si="59"/>
        <v>3.01787125E-3</v>
      </c>
    </row>
    <row r="1863" spans="1:14" ht="18" customHeight="1" x14ac:dyDescent="0.2">
      <c r="A1863" s="16" t="str">
        <f>'Fish Use'!A126</f>
        <v>UGR4</v>
      </c>
      <c r="B1863" s="16" t="str">
        <f>'Fish Use'!B126</f>
        <v>Upper Grande Ronde</v>
      </c>
      <c r="C1863" s="16" t="str">
        <f>'Fish Use'!D126</f>
        <v>Steelhead</v>
      </c>
      <c r="D1863" s="16" t="str">
        <f>'Fish Use'!E126</f>
        <v>Spawning</v>
      </c>
      <c r="E1863" s="16" t="str">
        <f>'Vulnerability Mapped'!C117</f>
        <v>Riparian Condition</v>
      </c>
      <c r="F1863" s="18">
        <f>'Fish Use'!F126</f>
        <v>0.18729999999999999</v>
      </c>
      <c r="G1863" s="18">
        <f>Population!D11</f>
        <v>0.25</v>
      </c>
      <c r="H1863" s="19">
        <f>'Limiting Factors'!C347</f>
        <v>3.52</v>
      </c>
      <c r="I1863" s="18">
        <f>'Limiting Factors'!D347</f>
        <v>0.66700000000000004</v>
      </c>
      <c r="J1863" s="17">
        <f>'Vulnerability Mapped'!D117</f>
        <v>5</v>
      </c>
      <c r="K1863" s="17">
        <f>'Vulnerability Mapped'!E117</f>
        <v>5</v>
      </c>
      <c r="L1863" s="18">
        <f>'Vulnerability Mapped'!H117</f>
        <v>0.74285714300000005</v>
      </c>
      <c r="M1863" s="18">
        <f t="shared" si="58"/>
        <v>9.2804474303561313E-2</v>
      </c>
      <c r="N1863" s="18">
        <f t="shared" si="59"/>
        <v>2.3201118575890328E-2</v>
      </c>
    </row>
    <row r="1864" spans="1:14" ht="18" customHeight="1" x14ac:dyDescent="0.2">
      <c r="A1864" s="16" t="str">
        <f>'Fish Use'!A126</f>
        <v>UGR4</v>
      </c>
      <c r="B1864" s="16" t="str">
        <f>'Fish Use'!B126</f>
        <v>Upper Grande Ronde</v>
      </c>
      <c r="C1864" s="16" t="str">
        <f>'Fish Use'!D126</f>
        <v>Steelhead</v>
      </c>
      <c r="D1864" s="16" t="str">
        <f>'Fish Use'!E126</f>
        <v>Spawning</v>
      </c>
      <c r="E1864" s="16" t="str">
        <f>'Vulnerability Mapped'!C113</f>
        <v>Floodplain Condition</v>
      </c>
      <c r="F1864" s="18">
        <f>'Fish Use'!F126</f>
        <v>0.18729999999999999</v>
      </c>
      <c r="G1864" s="18">
        <f>Population!D11</f>
        <v>0.25</v>
      </c>
      <c r="H1864" s="19">
        <f>'Limiting Factors'!C348</f>
        <v>3.95</v>
      </c>
      <c r="I1864" s="18">
        <f>'Limiting Factors'!D348</f>
        <v>0.76375000000000004</v>
      </c>
      <c r="J1864" s="17">
        <f>'Vulnerability Mapped'!D113</f>
        <v>3</v>
      </c>
      <c r="K1864" s="17">
        <f>'Vulnerability Mapped'!E113</f>
        <v>3</v>
      </c>
      <c r="L1864" s="18">
        <f>'Vulnerability Mapped'!H113</f>
        <v>0.87142857100000004</v>
      </c>
      <c r="M1864" s="18">
        <f t="shared" si="58"/>
        <v>0.12465818386726414</v>
      </c>
      <c r="N1864" s="18">
        <f t="shared" si="59"/>
        <v>3.1164545966816035E-2</v>
      </c>
    </row>
    <row r="1865" spans="1:14" ht="18" customHeight="1" x14ac:dyDescent="0.2">
      <c r="A1865" s="16" t="str">
        <f>'Fish Use'!A126</f>
        <v>UGR4</v>
      </c>
      <c r="B1865" s="16" t="str">
        <f>'Fish Use'!B126</f>
        <v>Upper Grande Ronde</v>
      </c>
      <c r="C1865" s="16" t="str">
        <f>'Fish Use'!D126</f>
        <v>Steelhead</v>
      </c>
      <c r="D1865" s="16" t="str">
        <f>'Fish Use'!E126</f>
        <v>Spawning</v>
      </c>
      <c r="E1865" s="16" t="str">
        <f>'Vulnerability Mapped'!C118</f>
        <v>Side Channel and Wetland Habitat</v>
      </c>
      <c r="F1865" s="18">
        <f>'Fish Use'!F126</f>
        <v>0.18729999999999999</v>
      </c>
      <c r="G1865" s="18">
        <f>Population!D11</f>
        <v>0.25</v>
      </c>
      <c r="H1865" s="19">
        <f>'Limiting Factors'!C349</f>
        <v>3.73</v>
      </c>
      <c r="I1865" s="18">
        <f>'Limiting Factors'!D349</f>
        <v>0.71425000000000005</v>
      </c>
      <c r="J1865" s="17">
        <f>'Vulnerability Mapped'!D118</f>
        <v>2</v>
      </c>
      <c r="K1865" s="17">
        <f>'Vulnerability Mapped'!E118</f>
        <v>2</v>
      </c>
      <c r="L1865" s="18">
        <f>'Vulnerability Mapped'!H118</f>
        <v>0.93571428599999995</v>
      </c>
      <c r="M1865" s="18">
        <f t="shared" si="58"/>
        <v>0.12517894485965114</v>
      </c>
      <c r="N1865" s="18">
        <f t="shared" si="59"/>
        <v>3.1294736214912786E-2</v>
      </c>
    </row>
    <row r="1866" spans="1:14" ht="18" customHeight="1" x14ac:dyDescent="0.2">
      <c r="A1866" s="16" t="str">
        <f>'Fish Use'!A126</f>
        <v>UGR4</v>
      </c>
      <c r="B1866" s="16" t="str">
        <f>'Fish Use'!B126</f>
        <v>Upper Grande Ronde</v>
      </c>
      <c r="C1866" s="16" t="str">
        <f>'Fish Use'!D126</f>
        <v>Steelhead</v>
      </c>
      <c r="D1866" s="16" t="str">
        <f>'Fish Use'!E126</f>
        <v>Spawning</v>
      </c>
      <c r="E1866" s="16" t="str">
        <f>'Vulnerability Mapped'!C110</f>
        <v>Channel and Habitat Structure</v>
      </c>
      <c r="F1866" s="18">
        <f>'Fish Use'!F126</f>
        <v>0.18729999999999999</v>
      </c>
      <c r="G1866" s="18">
        <f>Population!D11</f>
        <v>0.25</v>
      </c>
      <c r="H1866" s="19">
        <f>'Limiting Factors'!C350</f>
        <v>3.57</v>
      </c>
      <c r="I1866" s="18">
        <f>'Limiting Factors'!D350</f>
        <v>0.67825000000000002</v>
      </c>
      <c r="J1866" s="17">
        <f>'Vulnerability Mapped'!D110</f>
        <v>1</v>
      </c>
      <c r="K1866" s="17">
        <f>'Vulnerability Mapped'!E110</f>
        <v>1</v>
      </c>
      <c r="L1866" s="18">
        <f>'Vulnerability Mapped'!H110</f>
        <v>1</v>
      </c>
      <c r="M1866" s="18">
        <f t="shared" si="58"/>
        <v>0.127036225</v>
      </c>
      <c r="N1866" s="18">
        <f t="shared" si="59"/>
        <v>3.1759056250000001E-2</v>
      </c>
    </row>
    <row r="1867" spans="1:14" ht="18" customHeight="1" x14ac:dyDescent="0.2">
      <c r="A1867" s="16" t="str">
        <f>'Fish Use'!A126</f>
        <v>UGR4</v>
      </c>
      <c r="B1867" s="16" t="str">
        <f>'Fish Use'!B126</f>
        <v>Upper Grande Ronde</v>
      </c>
      <c r="C1867" s="16" t="str">
        <f>'Fish Use'!D126</f>
        <v>Steelhead</v>
      </c>
      <c r="D1867" s="16" t="str">
        <f>'Fish Use'!E126</f>
        <v>Spawning</v>
      </c>
      <c r="E1867" s="16" t="str">
        <f>'Vulnerability Mapped'!C112</f>
        <v>Decreased Water Quantity</v>
      </c>
      <c r="F1867" s="18">
        <f>'Fish Use'!F126</f>
        <v>0.18729999999999999</v>
      </c>
      <c r="G1867" s="18">
        <f>Population!D11</f>
        <v>0.25</v>
      </c>
      <c r="H1867" s="19">
        <f>'Limiting Factors'!C357</f>
        <v>2.88</v>
      </c>
      <c r="I1867" s="18">
        <f>'Limiting Factors'!D357</f>
        <v>0.52300000000000002</v>
      </c>
      <c r="J1867" s="17">
        <f>'Vulnerability Mapped'!D112</f>
        <v>9</v>
      </c>
      <c r="K1867" s="17">
        <f>'Vulnerability Mapped'!E112</f>
        <v>9</v>
      </c>
      <c r="L1867" s="18">
        <f>'Vulnerability Mapped'!H112</f>
        <v>0.485714286</v>
      </c>
      <c r="M1867" s="18">
        <f t="shared" si="58"/>
        <v>4.7579551456559399E-2</v>
      </c>
      <c r="N1867" s="18">
        <f t="shared" si="59"/>
        <v>1.189488786413985E-2</v>
      </c>
    </row>
    <row r="1868" spans="1:14" ht="18" customHeight="1" x14ac:dyDescent="0.2">
      <c r="A1868" s="16" t="str">
        <f>'Fish Use'!A126</f>
        <v>UGR4</v>
      </c>
      <c r="B1868" s="16" t="str">
        <f>'Fish Use'!B126</f>
        <v>Upper Grande Ronde</v>
      </c>
      <c r="C1868" s="16" t="str">
        <f>'Fish Use'!D126</f>
        <v>Steelhead</v>
      </c>
      <c r="D1868" s="16" t="str">
        <f>'Fish Use'!E126</f>
        <v>Spawning</v>
      </c>
      <c r="E1868" s="16" t="str">
        <f>'Vulnerability Mapped'!C107</f>
        <v>Altered Flow Timing</v>
      </c>
      <c r="F1868" s="18">
        <f>'Fish Use'!F126</f>
        <v>0.18729999999999999</v>
      </c>
      <c r="G1868" s="18">
        <f>Population!D11</f>
        <v>0.25</v>
      </c>
      <c r="H1868" s="19">
        <f>'Limiting Factors'!C358</f>
        <v>3.3</v>
      </c>
      <c r="I1868" s="18">
        <f>'Limiting Factors'!D358</f>
        <v>0.61750000000000005</v>
      </c>
      <c r="J1868" s="17">
        <f>'Vulnerability Mapped'!D107</f>
        <v>6</v>
      </c>
      <c r="K1868" s="17">
        <f>'Vulnerability Mapped'!E107</f>
        <v>6</v>
      </c>
      <c r="L1868" s="18">
        <f>'Vulnerability Mapped'!H107</f>
        <v>0.678571429</v>
      </c>
      <c r="M1868" s="18">
        <f t="shared" si="58"/>
        <v>7.8482044692424757E-2</v>
      </c>
      <c r="N1868" s="18">
        <f t="shared" si="59"/>
        <v>1.9620511173106189E-2</v>
      </c>
    </row>
    <row r="1869" spans="1:14" ht="18" customHeight="1" x14ac:dyDescent="0.2">
      <c r="A1869" s="16" t="str">
        <f>'Fish Use'!A126</f>
        <v>UGR4</v>
      </c>
      <c r="B1869" s="16" t="str">
        <f>'Fish Use'!B126</f>
        <v>Upper Grande Ronde</v>
      </c>
      <c r="C1869" s="16" t="str">
        <f>'Fish Use'!D126</f>
        <v>Steelhead</v>
      </c>
      <c r="D1869" s="16" t="str">
        <f>'Fish Use'!E126</f>
        <v>Spawning</v>
      </c>
      <c r="E1869" s="16" t="str">
        <f>'Vulnerability Mapped'!C111</f>
        <v>Decreased Sediment Quantity</v>
      </c>
      <c r="F1869" s="18">
        <f>'Fish Use'!F126</f>
        <v>0.18729999999999999</v>
      </c>
      <c r="G1869" s="18">
        <f>Population!D11</f>
        <v>0.25</v>
      </c>
      <c r="H1869" s="19">
        <f>'Limiting Factors'!C351</f>
        <v>2.0499999999999998</v>
      </c>
      <c r="I1869" s="18">
        <f>'Limiting Factors'!D351</f>
        <v>0.33624999999999999</v>
      </c>
      <c r="J1869" s="17">
        <f>'Vulnerability Mapped'!D111</f>
        <v>4</v>
      </c>
      <c r="K1869" s="17">
        <f>'Vulnerability Mapped'!E111</f>
        <v>4</v>
      </c>
      <c r="L1869" s="18">
        <f>'Vulnerability Mapped'!H111</f>
        <v>0.80714285699999999</v>
      </c>
      <c r="M1869" s="18">
        <f t="shared" si="58"/>
        <v>5.0833554455288622E-2</v>
      </c>
      <c r="N1869" s="18">
        <f t="shared" si="59"/>
        <v>1.2708388613822156E-2</v>
      </c>
    </row>
    <row r="1870" spans="1:14" ht="18" customHeight="1" x14ac:dyDescent="0.2">
      <c r="A1870" s="16" t="str">
        <f>'Fish Use'!A126</f>
        <v>UGR4</v>
      </c>
      <c r="B1870" s="16" t="str">
        <f>'Fish Use'!B126</f>
        <v>Upper Grande Ronde</v>
      </c>
      <c r="C1870" s="16" t="str">
        <f>'Fish Use'!D126</f>
        <v>Steelhead</v>
      </c>
      <c r="D1870" s="16" t="str">
        <f>'Fish Use'!E126</f>
        <v>Spawning</v>
      </c>
      <c r="E1870" s="16" t="str">
        <f>'Vulnerability Mapped'!C114</f>
        <v>Increased Sediment Quantity</v>
      </c>
      <c r="F1870" s="18">
        <f>'Fish Use'!F126</f>
        <v>0.18729999999999999</v>
      </c>
      <c r="G1870" s="18">
        <f>Population!D11</f>
        <v>0.25</v>
      </c>
      <c r="H1870" s="19">
        <f>'Limiting Factors'!C352</f>
        <v>4.08</v>
      </c>
      <c r="I1870" s="18">
        <f>'Limiting Factors'!D352</f>
        <v>0.79300000000000004</v>
      </c>
      <c r="J1870" s="17">
        <f>'Vulnerability Mapped'!D114</f>
        <v>10</v>
      </c>
      <c r="K1870" s="17">
        <f>'Vulnerability Mapped'!E114</f>
        <v>10</v>
      </c>
      <c r="L1870" s="18">
        <f>'Vulnerability Mapped'!H114</f>
        <v>0.42142857099999997</v>
      </c>
      <c r="M1870" s="18">
        <f t="shared" si="58"/>
        <v>6.2594322079201889E-2</v>
      </c>
      <c r="N1870" s="18">
        <f t="shared" si="59"/>
        <v>1.5648580519800472E-2</v>
      </c>
    </row>
    <row r="1871" spans="1:14" ht="18" customHeight="1" x14ac:dyDescent="0.2">
      <c r="A1871" s="16" t="str">
        <f>'Fish Use'!A126</f>
        <v>UGR4</v>
      </c>
      <c r="B1871" s="16" t="str">
        <f>'Fish Use'!B126</f>
        <v>Upper Grande Ronde</v>
      </c>
      <c r="C1871" s="16" t="str">
        <f>'Fish Use'!D126</f>
        <v>Steelhead</v>
      </c>
      <c r="D1871" s="16" t="str">
        <f>'Fish Use'!E126</f>
        <v>Spawning</v>
      </c>
      <c r="E1871" s="16" t="str">
        <f>'Vulnerability Mapped'!C119</f>
        <v>Summer Water Temperature</v>
      </c>
      <c r="F1871" s="18">
        <f>'Fish Use'!F126</f>
        <v>0.18729999999999999</v>
      </c>
      <c r="G1871" s="18">
        <f>Population!D11</f>
        <v>0.25</v>
      </c>
      <c r="H1871" s="19">
        <f>'Limiting Factors'!C359</f>
        <v>3</v>
      </c>
      <c r="I1871" s="18">
        <f>'Limiting Factors'!D359</f>
        <v>0.55000000000000004</v>
      </c>
      <c r="J1871" s="17">
        <f>'Vulnerability Mapped'!D119</f>
        <v>11</v>
      </c>
      <c r="K1871" s="17">
        <f>'Vulnerability Mapped'!E119</f>
        <v>11</v>
      </c>
      <c r="L1871" s="18">
        <f>'Vulnerability Mapped'!H119</f>
        <v>0.35714285699999998</v>
      </c>
      <c r="M1871" s="18">
        <f t="shared" si="58"/>
        <v>3.6791071413855E-2</v>
      </c>
      <c r="N1871" s="18">
        <f t="shared" si="59"/>
        <v>9.1977678534637501E-3</v>
      </c>
    </row>
    <row r="1872" spans="1:14" ht="18" customHeight="1" x14ac:dyDescent="0.2">
      <c r="A1872" s="16" t="str">
        <f>'Fish Use'!A126</f>
        <v>UGR4</v>
      </c>
      <c r="B1872" s="16" t="str">
        <f>'Fish Use'!B126</f>
        <v>Upper Grande Ronde</v>
      </c>
      <c r="C1872" s="16" t="str">
        <f>'Fish Use'!D126</f>
        <v>Steelhead</v>
      </c>
      <c r="D1872" s="16" t="str">
        <f>'Fish Use'!E126</f>
        <v>Spawning</v>
      </c>
      <c r="E1872" s="16" t="str">
        <f>'Vulnerability Mapped'!C121</f>
        <v>Winter Water Temperature</v>
      </c>
      <c r="F1872" s="18">
        <f>'Fish Use'!F126</f>
        <v>0.18729999999999999</v>
      </c>
      <c r="G1872" s="18">
        <f>Population!D11</f>
        <v>0.25</v>
      </c>
      <c r="H1872" s="19">
        <f>'Limiting Factors'!C360</f>
        <v>2.29</v>
      </c>
      <c r="I1872" s="18">
        <f>'Limiting Factors'!D360</f>
        <v>0.39024999999999999</v>
      </c>
      <c r="J1872" s="17">
        <f>'Vulnerability Mapped'!D121</f>
        <v>7</v>
      </c>
      <c r="K1872" s="17">
        <f>'Vulnerability Mapped'!E121</f>
        <v>7</v>
      </c>
      <c r="L1872" s="18">
        <f>'Vulnerability Mapped'!H121</f>
        <v>0.61428571399999998</v>
      </c>
      <c r="M1872" s="18">
        <f t="shared" si="58"/>
        <v>4.4900492479116053E-2</v>
      </c>
      <c r="N1872" s="18">
        <f t="shared" si="59"/>
        <v>1.1225123119779013E-2</v>
      </c>
    </row>
    <row r="1873" spans="1:14" ht="18" customHeight="1" x14ac:dyDescent="0.2">
      <c r="A1873" s="16" t="str">
        <f>'Fish Use'!A126</f>
        <v>UGR4</v>
      </c>
      <c r="B1873" s="16" t="str">
        <f>'Fish Use'!B126</f>
        <v>Upper Grande Ronde</v>
      </c>
      <c r="C1873" s="16" t="str">
        <f>'Fish Use'!D126</f>
        <v>Steelhead</v>
      </c>
      <c r="D1873" s="16" t="str">
        <f>'Fish Use'!E126</f>
        <v>Spawning</v>
      </c>
      <c r="E1873" s="16" t="str">
        <f>'Vulnerability Mapped'!C120</f>
        <v>Water Quality</v>
      </c>
      <c r="F1873" s="18">
        <f>'Fish Use'!F126</f>
        <v>0.18729999999999999</v>
      </c>
      <c r="G1873" s="18">
        <f>Population!D11</f>
        <v>0.25</v>
      </c>
      <c r="H1873" s="19">
        <f>'Limiting Factors'!C361</f>
        <v>3</v>
      </c>
      <c r="I1873" s="18">
        <f>'Limiting Factors'!D361</f>
        <v>0.55000000000000004</v>
      </c>
      <c r="J1873" s="17">
        <f>'Vulnerability Mapped'!D120</f>
        <v>8</v>
      </c>
      <c r="K1873" s="17">
        <f>'Vulnerability Mapped'!E120</f>
        <v>8</v>
      </c>
      <c r="L1873" s="18">
        <f>'Vulnerability Mapped'!H120</f>
        <v>0.55000000000000004</v>
      </c>
      <c r="M1873" s="18">
        <f t="shared" si="58"/>
        <v>5.6658250000000007E-2</v>
      </c>
      <c r="N1873" s="18">
        <f t="shared" si="59"/>
        <v>1.4164562500000002E-2</v>
      </c>
    </row>
    <row r="1874" spans="1:14" ht="18" customHeight="1" x14ac:dyDescent="0.2">
      <c r="A1874" s="16" t="str">
        <f>'Fish Use'!A126</f>
        <v>UGR4</v>
      </c>
      <c r="B1874" s="16" t="str">
        <f>'Fish Use'!B126</f>
        <v>Upper Grande Ronde</v>
      </c>
      <c r="C1874" s="16" t="str">
        <f>'Fish Use'!D126</f>
        <v>Steelhead</v>
      </c>
      <c r="D1874" s="16" t="str">
        <f>'Fish Use'!E126</f>
        <v>Spawning</v>
      </c>
      <c r="E1874" s="16" t="str">
        <f>'Vulnerability Mapped'!C116</f>
        <v>Predation</v>
      </c>
      <c r="F1874" s="18">
        <f>'Fish Use'!F126</f>
        <v>0.18729999999999999</v>
      </c>
      <c r="G1874" s="18">
        <f>Population!D11</f>
        <v>0.25</v>
      </c>
      <c r="H1874" s="19">
        <f>'Limiting Factors'!C354</f>
        <v>2.15</v>
      </c>
      <c r="I1874" s="18">
        <f>'Limiting Factors'!D354</f>
        <v>0.35875000000000001</v>
      </c>
      <c r="J1874" s="17">
        <f>'Vulnerability Mapped'!D116</f>
        <v>12</v>
      </c>
      <c r="K1874" s="17">
        <f>'Vulnerability Mapped'!E116</f>
        <v>12</v>
      </c>
      <c r="L1874" s="18">
        <f>'Vulnerability Mapped'!H116</f>
        <v>0.29285714299999999</v>
      </c>
      <c r="M1874" s="18">
        <f t="shared" si="58"/>
        <v>1.9678206259599124E-2</v>
      </c>
      <c r="N1874" s="18">
        <f t="shared" si="59"/>
        <v>4.9195515648997809E-3</v>
      </c>
    </row>
    <row r="1875" spans="1:14" ht="18" customHeight="1" x14ac:dyDescent="0.2">
      <c r="A1875" s="16" t="str">
        <f>'Fish Use'!A126</f>
        <v>UGR4</v>
      </c>
      <c r="B1875" s="16" t="str">
        <f>'Fish Use'!B126</f>
        <v>Upper Grande Ronde</v>
      </c>
      <c r="C1875" s="16" t="str">
        <f>'Fish Use'!D126</f>
        <v>Steelhead</v>
      </c>
      <c r="D1875" s="16" t="str">
        <f>'Fish Use'!E126</f>
        <v>Spawning</v>
      </c>
      <c r="E1875" s="16" t="str">
        <f>'Vulnerability Mapped'!C108</f>
        <v>Altered Primary Productivity</v>
      </c>
      <c r="F1875" s="18">
        <f>'Fish Use'!F126</f>
        <v>0.18729999999999999</v>
      </c>
      <c r="G1875" s="18">
        <f>Population!D11</f>
        <v>0.25</v>
      </c>
      <c r="H1875" s="19">
        <f>'Limiting Factors'!C355</f>
        <v>2</v>
      </c>
      <c r="I1875" s="18">
        <f>'Limiting Factors'!D355</f>
        <v>0.32500000000000001</v>
      </c>
      <c r="J1875" s="17">
        <f>'Vulnerability Mapped'!D108</f>
        <v>13</v>
      </c>
      <c r="K1875" s="17">
        <f>'Vulnerability Mapped'!E108</f>
        <v>13</v>
      </c>
      <c r="L1875" s="18">
        <f>'Vulnerability Mapped'!H108</f>
        <v>0.22857142899999999</v>
      </c>
      <c r="M1875" s="18">
        <f t="shared" si="58"/>
        <v>1.3913714311802499E-2</v>
      </c>
      <c r="N1875" s="18">
        <f t="shared" si="59"/>
        <v>3.4784285779506248E-3</v>
      </c>
    </row>
    <row r="1876" spans="1:14" ht="18" customHeight="1" x14ac:dyDescent="0.2">
      <c r="A1876" s="16" t="str">
        <f>'Fish Use'!A126</f>
        <v>UGR4</v>
      </c>
      <c r="B1876" s="16" t="str">
        <f>'Fish Use'!B126</f>
        <v>Upper Grande Ronde</v>
      </c>
      <c r="C1876" s="16" t="str">
        <f>'Fish Use'!D126</f>
        <v>Steelhead</v>
      </c>
      <c r="D1876" s="16" t="str">
        <f>'Fish Use'!E126</f>
        <v>Spawning</v>
      </c>
      <c r="E1876" s="16" t="str">
        <f>'Vulnerability Mapped'!C115</f>
        <v>Non-Native Species Interactions and Competition</v>
      </c>
      <c r="F1876" s="18">
        <f>'Fish Use'!F126</f>
        <v>0.18729999999999999</v>
      </c>
      <c r="G1876" s="18">
        <f>Population!D11</f>
        <v>0.25</v>
      </c>
      <c r="H1876" s="19">
        <f>'Limiting Factors'!C356</f>
        <v>2</v>
      </c>
      <c r="I1876" s="18">
        <f>'Limiting Factors'!D356</f>
        <v>0.32500000000000001</v>
      </c>
      <c r="J1876" s="17">
        <f>'Vulnerability Mapped'!D115</f>
        <v>14</v>
      </c>
      <c r="K1876" s="17">
        <f>'Vulnerability Mapped'!E115</f>
        <v>14</v>
      </c>
      <c r="L1876" s="18">
        <f>'Vulnerability Mapped'!H115</f>
        <v>0.164285714</v>
      </c>
      <c r="M1876" s="18">
        <f t="shared" si="58"/>
        <v>1.0000482125465001E-2</v>
      </c>
      <c r="N1876" s="18">
        <f t="shared" si="59"/>
        <v>2.5001205313662503E-3</v>
      </c>
    </row>
    <row r="1877" spans="1:14" ht="18" customHeight="1" x14ac:dyDescent="0.2">
      <c r="A1877" s="16" t="str">
        <f>'Fish Use'!A127</f>
        <v>UGR4</v>
      </c>
      <c r="B1877" s="16" t="str">
        <f>'Fish Use'!B127</f>
        <v>Upper Grande Ronde</v>
      </c>
      <c r="C1877" s="16" t="str">
        <f>'Fish Use'!D127</f>
        <v>Steelhead</v>
      </c>
      <c r="D1877" s="16" t="str">
        <f>'Fish Use'!E127</f>
        <v>Winter Rearing</v>
      </c>
      <c r="E1877" s="16" t="str">
        <f>'Vulnerability Mapped'!C139</f>
        <v>Anthropogenic Barriers</v>
      </c>
      <c r="F1877" s="18">
        <f>'Fish Use'!F127</f>
        <v>0.18729999999999999</v>
      </c>
      <c r="G1877" s="18">
        <f>Population!D15</f>
        <v>0.25</v>
      </c>
      <c r="H1877" s="19">
        <f>'Limiting Factors'!C353</f>
        <v>3.42</v>
      </c>
      <c r="I1877" s="18">
        <f>'Limiting Factors'!D353</f>
        <v>0.64449999999999996</v>
      </c>
      <c r="J1877" s="17">
        <f>'Vulnerability Mapped'!D139</f>
        <v>14</v>
      </c>
      <c r="K1877" s="17">
        <f>'Vulnerability Mapped'!E139</f>
        <v>14</v>
      </c>
      <c r="L1877" s="18">
        <f>'Vulnerability Mapped'!H139</f>
        <v>0.164285714</v>
      </c>
      <c r="M1877" s="18">
        <f t="shared" si="58"/>
        <v>1.9831725322652899E-2</v>
      </c>
      <c r="N1877" s="18">
        <f t="shared" si="59"/>
        <v>4.9579313306632247E-3</v>
      </c>
    </row>
    <row r="1878" spans="1:14" ht="18" customHeight="1" x14ac:dyDescent="0.2">
      <c r="A1878" s="16" t="str">
        <f>'Fish Use'!A127</f>
        <v>UGR4</v>
      </c>
      <c r="B1878" s="16" t="str">
        <f>'Fish Use'!B127</f>
        <v>Upper Grande Ronde</v>
      </c>
      <c r="C1878" s="16" t="str">
        <f>'Fish Use'!D127</f>
        <v>Steelhead</v>
      </c>
      <c r="D1878" s="16" t="str">
        <f>'Fish Use'!E127</f>
        <v>Winter Rearing</v>
      </c>
      <c r="E1878" s="16" t="str">
        <f>'Vulnerability Mapped'!C147</f>
        <v>Riparian Condition</v>
      </c>
      <c r="F1878" s="18">
        <f>'Fish Use'!F127</f>
        <v>0.18729999999999999</v>
      </c>
      <c r="G1878" s="18">
        <f>Population!D15</f>
        <v>0.25</v>
      </c>
      <c r="H1878" s="19">
        <f>'Limiting Factors'!C347</f>
        <v>3.52</v>
      </c>
      <c r="I1878" s="18">
        <f>'Limiting Factors'!D347</f>
        <v>0.66700000000000004</v>
      </c>
      <c r="J1878" s="17">
        <f>'Vulnerability Mapped'!D147</f>
        <v>5</v>
      </c>
      <c r="K1878" s="17">
        <f>'Vulnerability Mapped'!E147</f>
        <v>5</v>
      </c>
      <c r="L1878" s="18">
        <f>'Vulnerability Mapped'!H147</f>
        <v>0.74285714300000005</v>
      </c>
      <c r="M1878" s="18">
        <f t="shared" si="58"/>
        <v>9.2804474303561313E-2</v>
      </c>
      <c r="N1878" s="18">
        <f t="shared" si="59"/>
        <v>2.3201118575890328E-2</v>
      </c>
    </row>
    <row r="1879" spans="1:14" ht="18" customHeight="1" x14ac:dyDescent="0.2">
      <c r="A1879" s="16" t="str">
        <f>'Fish Use'!A127</f>
        <v>UGR4</v>
      </c>
      <c r="B1879" s="16" t="str">
        <f>'Fish Use'!B127</f>
        <v>Upper Grande Ronde</v>
      </c>
      <c r="C1879" s="16" t="str">
        <f>'Fish Use'!D127</f>
        <v>Steelhead</v>
      </c>
      <c r="D1879" s="16" t="str">
        <f>'Fish Use'!E127</f>
        <v>Winter Rearing</v>
      </c>
      <c r="E1879" s="16" t="str">
        <f>'Vulnerability Mapped'!C143</f>
        <v>Floodplain Condition</v>
      </c>
      <c r="F1879" s="18">
        <f>'Fish Use'!F127</f>
        <v>0.18729999999999999</v>
      </c>
      <c r="G1879" s="18">
        <f>Population!D15</f>
        <v>0.25</v>
      </c>
      <c r="H1879" s="19">
        <f>'Limiting Factors'!C348</f>
        <v>3.95</v>
      </c>
      <c r="I1879" s="18">
        <f>'Limiting Factors'!D348</f>
        <v>0.76375000000000004</v>
      </c>
      <c r="J1879" s="17">
        <f>'Vulnerability Mapped'!D143</f>
        <v>4</v>
      </c>
      <c r="K1879" s="17">
        <f>'Vulnerability Mapped'!E143</f>
        <v>4</v>
      </c>
      <c r="L1879" s="18">
        <f>'Vulnerability Mapped'!H143</f>
        <v>0.80714285699999999</v>
      </c>
      <c r="M1879" s="18">
        <f t="shared" si="58"/>
        <v>0.11546208837242138</v>
      </c>
      <c r="N1879" s="18">
        <f t="shared" si="59"/>
        <v>2.8865522093105344E-2</v>
      </c>
    </row>
    <row r="1880" spans="1:14" ht="18" customHeight="1" x14ac:dyDescent="0.2">
      <c r="A1880" s="16" t="str">
        <f>'Fish Use'!A127</f>
        <v>UGR4</v>
      </c>
      <c r="B1880" s="16" t="str">
        <f>'Fish Use'!B127</f>
        <v>Upper Grande Ronde</v>
      </c>
      <c r="C1880" s="16" t="str">
        <f>'Fish Use'!D127</f>
        <v>Steelhead</v>
      </c>
      <c r="D1880" s="16" t="str">
        <f>'Fish Use'!E127</f>
        <v>Winter Rearing</v>
      </c>
      <c r="E1880" s="16" t="str">
        <f>'Vulnerability Mapped'!C148</f>
        <v>Side Channel and Wetland Habitat</v>
      </c>
      <c r="F1880" s="18">
        <f>'Fish Use'!F127</f>
        <v>0.18729999999999999</v>
      </c>
      <c r="G1880" s="18">
        <f>Population!D15</f>
        <v>0.25</v>
      </c>
      <c r="H1880" s="19">
        <f>'Limiting Factors'!C349</f>
        <v>3.73</v>
      </c>
      <c r="I1880" s="18">
        <f>'Limiting Factors'!D349</f>
        <v>0.71425000000000005</v>
      </c>
      <c r="J1880" s="17">
        <f>'Vulnerability Mapped'!D148</f>
        <v>3</v>
      </c>
      <c r="K1880" s="17">
        <f>'Vulnerability Mapped'!E148</f>
        <v>3</v>
      </c>
      <c r="L1880" s="18">
        <f>'Vulnerability Mapped'!H148</f>
        <v>0.87142857100000004</v>
      </c>
      <c r="M1880" s="18">
        <f t="shared" si="58"/>
        <v>0.11657886458552327</v>
      </c>
      <c r="N1880" s="18">
        <f t="shared" si="59"/>
        <v>2.9144716146380818E-2</v>
      </c>
    </row>
    <row r="1881" spans="1:14" ht="18" customHeight="1" x14ac:dyDescent="0.2">
      <c r="A1881" s="16" t="str">
        <f>'Fish Use'!A127</f>
        <v>UGR4</v>
      </c>
      <c r="B1881" s="16" t="str">
        <f>'Fish Use'!B127</f>
        <v>Upper Grande Ronde</v>
      </c>
      <c r="C1881" s="16" t="str">
        <f>'Fish Use'!D127</f>
        <v>Steelhead</v>
      </c>
      <c r="D1881" s="16" t="str">
        <f>'Fish Use'!E127</f>
        <v>Winter Rearing</v>
      </c>
      <c r="E1881" s="16" t="str">
        <f>'Vulnerability Mapped'!C140</f>
        <v>Channel and Habitat Structure</v>
      </c>
      <c r="F1881" s="18">
        <f>'Fish Use'!F127</f>
        <v>0.18729999999999999</v>
      </c>
      <c r="G1881" s="18">
        <f>Population!D15</f>
        <v>0.25</v>
      </c>
      <c r="H1881" s="19">
        <f>'Limiting Factors'!C350</f>
        <v>3.57</v>
      </c>
      <c r="I1881" s="18">
        <f>'Limiting Factors'!D350</f>
        <v>0.67825000000000002</v>
      </c>
      <c r="J1881" s="17">
        <f>'Vulnerability Mapped'!D140</f>
        <v>2</v>
      </c>
      <c r="K1881" s="17">
        <f>'Vulnerability Mapped'!E140</f>
        <v>2</v>
      </c>
      <c r="L1881" s="18">
        <f>'Vulnerability Mapped'!H140</f>
        <v>0.93571428599999995</v>
      </c>
      <c r="M1881" s="18">
        <f t="shared" si="58"/>
        <v>0.11886961057201034</v>
      </c>
      <c r="N1881" s="18">
        <f t="shared" si="59"/>
        <v>2.9717402643002586E-2</v>
      </c>
    </row>
    <row r="1882" spans="1:14" ht="18" customHeight="1" x14ac:dyDescent="0.2">
      <c r="A1882" s="16" t="str">
        <f>'Fish Use'!A127</f>
        <v>UGR4</v>
      </c>
      <c r="B1882" s="16" t="str">
        <f>'Fish Use'!B127</f>
        <v>Upper Grande Ronde</v>
      </c>
      <c r="C1882" s="16" t="str">
        <f>'Fish Use'!D127</f>
        <v>Steelhead</v>
      </c>
      <c r="D1882" s="16" t="str">
        <f>'Fish Use'!E127</f>
        <v>Winter Rearing</v>
      </c>
      <c r="E1882" s="16" t="str">
        <f>'Vulnerability Mapped'!C142</f>
        <v>Decreased Water Quantity</v>
      </c>
      <c r="F1882" s="18">
        <f>'Fish Use'!F127</f>
        <v>0.18729999999999999</v>
      </c>
      <c r="G1882" s="18">
        <f>Population!D15</f>
        <v>0.25</v>
      </c>
      <c r="H1882" s="19">
        <f>'Limiting Factors'!C357</f>
        <v>2.88</v>
      </c>
      <c r="I1882" s="18">
        <f>'Limiting Factors'!D357</f>
        <v>0.52300000000000002</v>
      </c>
      <c r="J1882" s="17">
        <f>'Vulnerability Mapped'!D142</f>
        <v>7</v>
      </c>
      <c r="K1882" s="17">
        <f>'Vulnerability Mapped'!E142</f>
        <v>7</v>
      </c>
      <c r="L1882" s="18">
        <f>'Vulnerability Mapped'!H142</f>
        <v>0.61428571399999998</v>
      </c>
      <c r="M1882" s="18">
        <f t="shared" si="58"/>
        <v>6.01741385434406E-2</v>
      </c>
      <c r="N1882" s="18">
        <f t="shared" si="59"/>
        <v>1.504353463586015E-2</v>
      </c>
    </row>
    <row r="1883" spans="1:14" ht="18" customHeight="1" x14ac:dyDescent="0.2">
      <c r="A1883" s="16" t="str">
        <f>'Fish Use'!A127</f>
        <v>UGR4</v>
      </c>
      <c r="B1883" s="16" t="str">
        <f>'Fish Use'!B127</f>
        <v>Upper Grande Ronde</v>
      </c>
      <c r="C1883" s="16" t="str">
        <f>'Fish Use'!D127</f>
        <v>Steelhead</v>
      </c>
      <c r="D1883" s="16" t="str">
        <f>'Fish Use'!E127</f>
        <v>Winter Rearing</v>
      </c>
      <c r="E1883" s="16" t="str">
        <f>'Vulnerability Mapped'!C137</f>
        <v>Altered Flow Timing</v>
      </c>
      <c r="F1883" s="18">
        <f>'Fish Use'!F127</f>
        <v>0.18729999999999999</v>
      </c>
      <c r="G1883" s="18">
        <f>Population!D15</f>
        <v>0.25</v>
      </c>
      <c r="H1883" s="19">
        <f>'Limiting Factors'!C358</f>
        <v>3.3</v>
      </c>
      <c r="I1883" s="18">
        <f>'Limiting Factors'!D358</f>
        <v>0.61750000000000005</v>
      </c>
      <c r="J1883" s="17">
        <f>'Vulnerability Mapped'!D137</f>
        <v>10</v>
      </c>
      <c r="K1883" s="17">
        <f>'Vulnerability Mapped'!E137</f>
        <v>10</v>
      </c>
      <c r="L1883" s="18">
        <f>'Vulnerability Mapped'!H137</f>
        <v>0.42142857099999997</v>
      </c>
      <c r="M1883" s="18">
        <f t="shared" si="58"/>
        <v>4.8741480307575247E-2</v>
      </c>
      <c r="N1883" s="18">
        <f t="shared" si="59"/>
        <v>1.2185370076893812E-2</v>
      </c>
    </row>
    <row r="1884" spans="1:14" ht="18" customHeight="1" x14ac:dyDescent="0.2">
      <c r="A1884" s="16" t="str">
        <f>'Fish Use'!A127</f>
        <v>UGR4</v>
      </c>
      <c r="B1884" s="16" t="str">
        <f>'Fish Use'!B127</f>
        <v>Upper Grande Ronde</v>
      </c>
      <c r="C1884" s="16" t="str">
        <f>'Fish Use'!D127</f>
        <v>Steelhead</v>
      </c>
      <c r="D1884" s="16" t="str">
        <f>'Fish Use'!E127</f>
        <v>Winter Rearing</v>
      </c>
      <c r="E1884" s="16" t="str">
        <f>'Vulnerability Mapped'!C141</f>
        <v>Decreased Sediment Quantity</v>
      </c>
      <c r="F1884" s="18">
        <f>'Fish Use'!F127</f>
        <v>0.18729999999999999</v>
      </c>
      <c r="G1884" s="18">
        <f>Population!D15</f>
        <v>0.25</v>
      </c>
      <c r="H1884" s="19">
        <f>'Limiting Factors'!C351</f>
        <v>2.0499999999999998</v>
      </c>
      <c r="I1884" s="18">
        <f>'Limiting Factors'!D351</f>
        <v>0.33624999999999999</v>
      </c>
      <c r="J1884" s="17">
        <f>'Vulnerability Mapped'!D141</f>
        <v>12</v>
      </c>
      <c r="K1884" s="17">
        <f>'Vulnerability Mapped'!E141</f>
        <v>12</v>
      </c>
      <c r="L1884" s="18">
        <f>'Vulnerability Mapped'!H141</f>
        <v>0.29285714299999999</v>
      </c>
      <c r="M1884" s="18">
        <f t="shared" si="58"/>
        <v>1.8444033044711372E-2</v>
      </c>
      <c r="N1884" s="18">
        <f t="shared" si="59"/>
        <v>4.611008261177843E-3</v>
      </c>
    </row>
    <row r="1885" spans="1:14" ht="18" customHeight="1" x14ac:dyDescent="0.2">
      <c r="A1885" s="16" t="str">
        <f>'Fish Use'!A127</f>
        <v>UGR4</v>
      </c>
      <c r="B1885" s="16" t="str">
        <f>'Fish Use'!B127</f>
        <v>Upper Grande Ronde</v>
      </c>
      <c r="C1885" s="16" t="str">
        <f>'Fish Use'!D127</f>
        <v>Steelhead</v>
      </c>
      <c r="D1885" s="16" t="str">
        <f>'Fish Use'!E127</f>
        <v>Winter Rearing</v>
      </c>
      <c r="E1885" s="16" t="str">
        <f>'Vulnerability Mapped'!C144</f>
        <v>Increased Sediment Quantity</v>
      </c>
      <c r="F1885" s="18">
        <f>'Fish Use'!F127</f>
        <v>0.18729999999999999</v>
      </c>
      <c r="G1885" s="18">
        <f>Population!D15</f>
        <v>0.25</v>
      </c>
      <c r="H1885" s="19">
        <f>'Limiting Factors'!C352</f>
        <v>4.08</v>
      </c>
      <c r="I1885" s="18">
        <f>'Limiting Factors'!D352</f>
        <v>0.79300000000000004</v>
      </c>
      <c r="J1885" s="17">
        <f>'Vulnerability Mapped'!D144</f>
        <v>13</v>
      </c>
      <c r="K1885" s="17">
        <f>'Vulnerability Mapped'!E144</f>
        <v>13</v>
      </c>
      <c r="L1885" s="18">
        <f>'Vulnerability Mapped'!H144</f>
        <v>0.22857142899999999</v>
      </c>
      <c r="M1885" s="18">
        <f t="shared" si="58"/>
        <v>3.3949462920798097E-2</v>
      </c>
      <c r="N1885" s="18">
        <f t="shared" si="59"/>
        <v>8.4873657301995243E-3</v>
      </c>
    </row>
    <row r="1886" spans="1:14" ht="18" customHeight="1" x14ac:dyDescent="0.2">
      <c r="A1886" s="16" t="str">
        <f>'Fish Use'!A127</f>
        <v>UGR4</v>
      </c>
      <c r="B1886" s="16" t="str">
        <f>'Fish Use'!B127</f>
        <v>Upper Grande Ronde</v>
      </c>
      <c r="C1886" s="16" t="str">
        <f>'Fish Use'!D127</f>
        <v>Steelhead</v>
      </c>
      <c r="D1886" s="16" t="str">
        <f>'Fish Use'!E127</f>
        <v>Winter Rearing</v>
      </c>
      <c r="E1886" s="16" t="str">
        <f>'Vulnerability Mapped'!C149</f>
        <v>Summer Water Temperature</v>
      </c>
      <c r="F1886" s="18">
        <f>'Fish Use'!F127</f>
        <v>0.18729999999999999</v>
      </c>
      <c r="G1886" s="18">
        <f>Population!D15</f>
        <v>0.25</v>
      </c>
      <c r="H1886" s="19">
        <f>'Limiting Factors'!C359</f>
        <v>3</v>
      </c>
      <c r="I1886" s="18">
        <f>'Limiting Factors'!D359</f>
        <v>0.55000000000000004</v>
      </c>
      <c r="J1886" s="17">
        <f>'Vulnerability Mapped'!D149</f>
        <v>15</v>
      </c>
      <c r="K1886" s="17">
        <f>'Vulnerability Mapped'!E149</f>
        <v>15</v>
      </c>
      <c r="L1886" s="18">
        <f>'Vulnerability Mapped'!H149</f>
        <v>0.1</v>
      </c>
      <c r="M1886" s="18">
        <f t="shared" si="58"/>
        <v>1.0301500000000002E-2</v>
      </c>
      <c r="N1886" s="18">
        <f t="shared" si="59"/>
        <v>2.5753750000000004E-3</v>
      </c>
    </row>
    <row r="1887" spans="1:14" ht="18" customHeight="1" x14ac:dyDescent="0.2">
      <c r="A1887" s="16" t="str">
        <f>'Fish Use'!A127</f>
        <v>UGR4</v>
      </c>
      <c r="B1887" s="16" t="str">
        <f>'Fish Use'!B127</f>
        <v>Upper Grande Ronde</v>
      </c>
      <c r="C1887" s="16" t="str">
        <f>'Fish Use'!D127</f>
        <v>Steelhead</v>
      </c>
      <c r="D1887" s="16" t="str">
        <f>'Fish Use'!E127</f>
        <v>Winter Rearing</v>
      </c>
      <c r="E1887" s="16" t="str">
        <f>'Vulnerability Mapped'!C151</f>
        <v>Winter Water Temperature</v>
      </c>
      <c r="F1887" s="18">
        <f>'Fish Use'!F127</f>
        <v>0.18729999999999999</v>
      </c>
      <c r="G1887" s="18">
        <f>Population!D15</f>
        <v>0.25</v>
      </c>
      <c r="H1887" s="19">
        <f>'Limiting Factors'!C360</f>
        <v>2.29</v>
      </c>
      <c r="I1887" s="18">
        <f>'Limiting Factors'!D360</f>
        <v>0.39024999999999999</v>
      </c>
      <c r="J1887" s="17">
        <f>'Vulnerability Mapped'!D151</f>
        <v>1</v>
      </c>
      <c r="K1887" s="17">
        <f>'Vulnerability Mapped'!E151</f>
        <v>1</v>
      </c>
      <c r="L1887" s="18">
        <f>'Vulnerability Mapped'!H151</f>
        <v>1</v>
      </c>
      <c r="M1887" s="18">
        <f t="shared" si="58"/>
        <v>7.3093825000000001E-2</v>
      </c>
      <c r="N1887" s="18">
        <f t="shared" si="59"/>
        <v>1.827345625E-2</v>
      </c>
    </row>
    <row r="1888" spans="1:14" ht="18" customHeight="1" x14ac:dyDescent="0.2">
      <c r="A1888" s="16" t="str">
        <f>'Fish Use'!A127</f>
        <v>UGR4</v>
      </c>
      <c r="B1888" s="16" t="str">
        <f>'Fish Use'!B127</f>
        <v>Upper Grande Ronde</v>
      </c>
      <c r="C1888" s="16" t="str">
        <f>'Fish Use'!D127</f>
        <v>Steelhead</v>
      </c>
      <c r="D1888" s="16" t="str">
        <f>'Fish Use'!E127</f>
        <v>Winter Rearing</v>
      </c>
      <c r="E1888" s="16" t="str">
        <f>'Vulnerability Mapped'!C150</f>
        <v>Water Quality</v>
      </c>
      <c r="F1888" s="18">
        <f>'Fish Use'!F127</f>
        <v>0.18729999999999999</v>
      </c>
      <c r="G1888" s="18">
        <f>Population!D15</f>
        <v>0.25</v>
      </c>
      <c r="H1888" s="19">
        <f>'Limiting Factors'!C361</f>
        <v>3</v>
      </c>
      <c r="I1888" s="18">
        <f>'Limiting Factors'!D361</f>
        <v>0.55000000000000004</v>
      </c>
      <c r="J1888" s="17">
        <f>'Vulnerability Mapped'!D150</f>
        <v>6</v>
      </c>
      <c r="K1888" s="17">
        <f>'Vulnerability Mapped'!E150</f>
        <v>6</v>
      </c>
      <c r="L1888" s="18">
        <f>'Vulnerability Mapped'!H150</f>
        <v>0.678571429</v>
      </c>
      <c r="M1888" s="18">
        <f t="shared" si="58"/>
        <v>6.9903035758435011E-2</v>
      </c>
      <c r="N1888" s="18">
        <f t="shared" si="59"/>
        <v>1.7475758939608753E-2</v>
      </c>
    </row>
    <row r="1889" spans="1:14" ht="18" customHeight="1" x14ac:dyDescent="0.2">
      <c r="A1889" s="16" t="str">
        <f>'Fish Use'!A127</f>
        <v>UGR4</v>
      </c>
      <c r="B1889" s="16" t="str">
        <f>'Fish Use'!B127</f>
        <v>Upper Grande Ronde</v>
      </c>
      <c r="C1889" s="16" t="str">
        <f>'Fish Use'!D127</f>
        <v>Steelhead</v>
      </c>
      <c r="D1889" s="16" t="str">
        <f>'Fish Use'!E127</f>
        <v>Winter Rearing</v>
      </c>
      <c r="E1889" s="16" t="str">
        <f>'Vulnerability Mapped'!C146</f>
        <v>Predation</v>
      </c>
      <c r="F1889" s="18">
        <f>'Fish Use'!F127</f>
        <v>0.18729999999999999</v>
      </c>
      <c r="G1889" s="18">
        <f>Population!D15</f>
        <v>0.25</v>
      </c>
      <c r="H1889" s="19">
        <f>'Limiting Factors'!C354</f>
        <v>2.15</v>
      </c>
      <c r="I1889" s="18">
        <f>'Limiting Factors'!D354</f>
        <v>0.35875000000000001</v>
      </c>
      <c r="J1889" s="17">
        <f>'Vulnerability Mapped'!D146</f>
        <v>9</v>
      </c>
      <c r="K1889" s="17">
        <f>'Vulnerability Mapped'!E146</f>
        <v>9</v>
      </c>
      <c r="L1889" s="18">
        <f>'Vulnerability Mapped'!H146</f>
        <v>0.485714286</v>
      </c>
      <c r="M1889" s="18">
        <f t="shared" si="58"/>
        <v>3.2637025019198247E-2</v>
      </c>
      <c r="N1889" s="18">
        <f t="shared" si="59"/>
        <v>8.1592562547995618E-3</v>
      </c>
    </row>
    <row r="1890" spans="1:14" ht="18" customHeight="1" x14ac:dyDescent="0.2">
      <c r="A1890" s="16" t="str">
        <f>'Fish Use'!A127</f>
        <v>UGR4</v>
      </c>
      <c r="B1890" s="16" t="str">
        <f>'Fish Use'!B127</f>
        <v>Upper Grande Ronde</v>
      </c>
      <c r="C1890" s="16" t="str">
        <f>'Fish Use'!D127</f>
        <v>Steelhead</v>
      </c>
      <c r="D1890" s="16" t="str">
        <f>'Fish Use'!E127</f>
        <v>Winter Rearing</v>
      </c>
      <c r="E1890" s="16" t="str">
        <f>'Vulnerability Mapped'!C138</f>
        <v>Altered Primary Productivity</v>
      </c>
      <c r="F1890" s="18">
        <f>'Fish Use'!F127</f>
        <v>0.18729999999999999</v>
      </c>
      <c r="G1890" s="18">
        <f>Population!D15</f>
        <v>0.25</v>
      </c>
      <c r="H1890" s="19">
        <f>'Limiting Factors'!C355</f>
        <v>2</v>
      </c>
      <c r="I1890" s="18">
        <f>'Limiting Factors'!D355</f>
        <v>0.32500000000000001</v>
      </c>
      <c r="J1890" s="17">
        <f>'Vulnerability Mapped'!D138</f>
        <v>8</v>
      </c>
      <c r="K1890" s="17">
        <f>'Vulnerability Mapped'!E138</f>
        <v>8</v>
      </c>
      <c r="L1890" s="18">
        <f>'Vulnerability Mapped'!H138</f>
        <v>0.55000000000000004</v>
      </c>
      <c r="M1890" s="18">
        <f t="shared" si="58"/>
        <v>3.3479875000000006E-2</v>
      </c>
      <c r="N1890" s="18">
        <f t="shared" si="59"/>
        <v>8.3699687500000015E-3</v>
      </c>
    </row>
    <row r="1891" spans="1:14" ht="18" customHeight="1" x14ac:dyDescent="0.2">
      <c r="A1891" s="16" t="str">
        <f>'Fish Use'!A127</f>
        <v>UGR4</v>
      </c>
      <c r="B1891" s="16" t="str">
        <f>'Fish Use'!B127</f>
        <v>Upper Grande Ronde</v>
      </c>
      <c r="C1891" s="16" t="str">
        <f>'Fish Use'!D127</f>
        <v>Steelhead</v>
      </c>
      <c r="D1891" s="16" t="str">
        <f>'Fish Use'!E127</f>
        <v>Winter Rearing</v>
      </c>
      <c r="E1891" s="16" t="str">
        <f>'Vulnerability Mapped'!C145</f>
        <v>Non-Native Species Interactions and Competition</v>
      </c>
      <c r="F1891" s="18">
        <f>'Fish Use'!F127</f>
        <v>0.18729999999999999</v>
      </c>
      <c r="G1891" s="18">
        <f>Population!D15</f>
        <v>0.25</v>
      </c>
      <c r="H1891" s="19">
        <f>'Limiting Factors'!C356</f>
        <v>2</v>
      </c>
      <c r="I1891" s="18">
        <f>'Limiting Factors'!D356</f>
        <v>0.32500000000000001</v>
      </c>
      <c r="J1891" s="17">
        <f>'Vulnerability Mapped'!D145</f>
        <v>11</v>
      </c>
      <c r="K1891" s="17">
        <f>'Vulnerability Mapped'!E145</f>
        <v>11</v>
      </c>
      <c r="L1891" s="18">
        <f>'Vulnerability Mapped'!H145</f>
        <v>0.35714285699999998</v>
      </c>
      <c r="M1891" s="18">
        <f t="shared" si="58"/>
        <v>2.1740178562732498E-2</v>
      </c>
      <c r="N1891" s="18">
        <f t="shared" si="59"/>
        <v>5.4350446406831246E-3</v>
      </c>
    </row>
    <row r="1892" spans="1:14" ht="18" customHeight="1" x14ac:dyDescent="0.2">
      <c r="A1892" s="16" t="str">
        <f>'Fish Use'!A128</f>
        <v>UGR4</v>
      </c>
      <c r="B1892" s="16" t="str">
        <f>'Fish Use'!B128</f>
        <v>Upper Grande Ronde</v>
      </c>
      <c r="C1892" s="16" t="str">
        <f>'Fish Use'!D128</f>
        <v>Steelhead</v>
      </c>
      <c r="D1892" s="16" t="str">
        <f>'Fish Use'!E128</f>
        <v>Summer Rearing</v>
      </c>
      <c r="E1892" s="16" t="str">
        <f>'Vulnerability Mapped'!C124</f>
        <v>Anthropogenic Barriers</v>
      </c>
      <c r="F1892" s="18">
        <f>'Fish Use'!F128</f>
        <v>0.18729999999999999</v>
      </c>
      <c r="G1892" s="18">
        <f>Population!D13</f>
        <v>0.25</v>
      </c>
      <c r="H1892" s="19">
        <f>'Limiting Factors'!C353</f>
        <v>3.42</v>
      </c>
      <c r="I1892" s="18">
        <f>'Limiting Factors'!D353</f>
        <v>0.64449999999999996</v>
      </c>
      <c r="J1892" s="17">
        <f>'Vulnerability Mapped'!D124</f>
        <v>2</v>
      </c>
      <c r="K1892" s="17">
        <f>'Vulnerability Mapped'!E124</f>
        <v>2</v>
      </c>
      <c r="L1892" s="18">
        <f>'Vulnerability Mapped'!H124</f>
        <v>0.93571428599999995</v>
      </c>
      <c r="M1892" s="18">
        <f t="shared" si="58"/>
        <v>0.11295460967734708</v>
      </c>
      <c r="N1892" s="18">
        <f t="shared" si="59"/>
        <v>2.823865241933677E-2</v>
      </c>
    </row>
    <row r="1893" spans="1:14" ht="18" customHeight="1" x14ac:dyDescent="0.2">
      <c r="A1893" s="16" t="str">
        <f>'Fish Use'!A128</f>
        <v>UGR4</v>
      </c>
      <c r="B1893" s="16" t="str">
        <f>'Fish Use'!B128</f>
        <v>Upper Grande Ronde</v>
      </c>
      <c r="C1893" s="16" t="str">
        <f>'Fish Use'!D128</f>
        <v>Steelhead</v>
      </c>
      <c r="D1893" s="16" t="str">
        <f>'Fish Use'!E128</f>
        <v>Summer Rearing</v>
      </c>
      <c r="E1893" s="16" t="str">
        <f>'Vulnerability Mapped'!C132</f>
        <v>Riparian Condition</v>
      </c>
      <c r="F1893" s="18">
        <f>'Fish Use'!F128</f>
        <v>0.18729999999999999</v>
      </c>
      <c r="G1893" s="18">
        <f>Population!D13</f>
        <v>0.25</v>
      </c>
      <c r="H1893" s="19">
        <f>'Limiting Factors'!C347</f>
        <v>3.52</v>
      </c>
      <c r="I1893" s="18">
        <f>'Limiting Factors'!D347</f>
        <v>0.66700000000000004</v>
      </c>
      <c r="J1893" s="17">
        <f>'Vulnerability Mapped'!D132</f>
        <v>10</v>
      </c>
      <c r="K1893" s="17">
        <f>'Vulnerability Mapped'!E132</f>
        <v>10</v>
      </c>
      <c r="L1893" s="18">
        <f>'Vulnerability Mapped'!H132</f>
        <v>0.42142857099999997</v>
      </c>
      <c r="M1893" s="18">
        <f t="shared" si="58"/>
        <v>5.26486920893161E-2</v>
      </c>
      <c r="N1893" s="18">
        <f t="shared" si="59"/>
        <v>1.3162173022329025E-2</v>
      </c>
    </row>
    <row r="1894" spans="1:14" ht="18" customHeight="1" x14ac:dyDescent="0.2">
      <c r="A1894" s="16" t="str">
        <f>'Fish Use'!A128</f>
        <v>UGR4</v>
      </c>
      <c r="B1894" s="16" t="str">
        <f>'Fish Use'!B128</f>
        <v>Upper Grande Ronde</v>
      </c>
      <c r="C1894" s="16" t="str">
        <f>'Fish Use'!D128</f>
        <v>Steelhead</v>
      </c>
      <c r="D1894" s="16" t="str">
        <f>'Fish Use'!E128</f>
        <v>Summer Rearing</v>
      </c>
      <c r="E1894" s="16" t="str">
        <f>'Vulnerability Mapped'!C128</f>
        <v>Floodplain Condition</v>
      </c>
      <c r="F1894" s="18">
        <f>'Fish Use'!F128</f>
        <v>0.18729999999999999</v>
      </c>
      <c r="G1894" s="18">
        <f>Population!D13</f>
        <v>0.25</v>
      </c>
      <c r="H1894" s="19">
        <f>'Limiting Factors'!C348</f>
        <v>3.95</v>
      </c>
      <c r="I1894" s="18">
        <f>'Limiting Factors'!D348</f>
        <v>0.76375000000000004</v>
      </c>
      <c r="J1894" s="17">
        <f>'Vulnerability Mapped'!D128</f>
        <v>11</v>
      </c>
      <c r="K1894" s="17">
        <f>'Vulnerability Mapped'!E128</f>
        <v>11</v>
      </c>
      <c r="L1894" s="18">
        <f>'Vulnerability Mapped'!H128</f>
        <v>0.35714285699999998</v>
      </c>
      <c r="M1894" s="18">
        <f t="shared" si="58"/>
        <v>5.1089419622421375E-2</v>
      </c>
      <c r="N1894" s="18">
        <f t="shared" si="59"/>
        <v>1.2772354905605344E-2</v>
      </c>
    </row>
    <row r="1895" spans="1:14" ht="18" customHeight="1" x14ac:dyDescent="0.2">
      <c r="A1895" s="16" t="str">
        <f>'Fish Use'!A128</f>
        <v>UGR4</v>
      </c>
      <c r="B1895" s="16" t="str">
        <f>'Fish Use'!B128</f>
        <v>Upper Grande Ronde</v>
      </c>
      <c r="C1895" s="16" t="str">
        <f>'Fish Use'!D128</f>
        <v>Steelhead</v>
      </c>
      <c r="D1895" s="16" t="str">
        <f>'Fish Use'!E128</f>
        <v>Summer Rearing</v>
      </c>
      <c r="E1895" s="16" t="str">
        <f>'Vulnerability Mapped'!C133</f>
        <v>Side Channel and Wetland Habitat</v>
      </c>
      <c r="F1895" s="18">
        <f>'Fish Use'!F128</f>
        <v>0.18729999999999999</v>
      </c>
      <c r="G1895" s="18">
        <f>Population!D13</f>
        <v>0.25</v>
      </c>
      <c r="H1895" s="19">
        <f>'Limiting Factors'!C349</f>
        <v>3.73</v>
      </c>
      <c r="I1895" s="18">
        <f>'Limiting Factors'!D349</f>
        <v>0.71425000000000005</v>
      </c>
      <c r="J1895" s="17">
        <f>'Vulnerability Mapped'!D133</f>
        <v>4</v>
      </c>
      <c r="K1895" s="17">
        <f>'Vulnerability Mapped'!E133</f>
        <v>4</v>
      </c>
      <c r="L1895" s="18">
        <f>'Vulnerability Mapped'!H133</f>
        <v>0.80714285699999999</v>
      </c>
      <c r="M1895" s="18">
        <f t="shared" si="58"/>
        <v>0.10797878444517442</v>
      </c>
      <c r="N1895" s="18">
        <f t="shared" si="59"/>
        <v>2.6994696111293605E-2</v>
      </c>
    </row>
    <row r="1896" spans="1:14" ht="18" customHeight="1" x14ac:dyDescent="0.2">
      <c r="A1896" s="16" t="str">
        <f>'Fish Use'!A128</f>
        <v>UGR4</v>
      </c>
      <c r="B1896" s="16" t="str">
        <f>'Fish Use'!B128</f>
        <v>Upper Grande Ronde</v>
      </c>
      <c r="C1896" s="16" t="str">
        <f>'Fish Use'!D128</f>
        <v>Steelhead</v>
      </c>
      <c r="D1896" s="16" t="str">
        <f>'Fish Use'!E128</f>
        <v>Summer Rearing</v>
      </c>
      <c r="E1896" s="16" t="str">
        <f>'Vulnerability Mapped'!C125</f>
        <v>Channel and Habitat Structure</v>
      </c>
      <c r="F1896" s="18">
        <f>'Fish Use'!F128</f>
        <v>0.18729999999999999</v>
      </c>
      <c r="G1896" s="18">
        <f>Population!D13</f>
        <v>0.25</v>
      </c>
      <c r="H1896" s="19">
        <f>'Limiting Factors'!C350</f>
        <v>3.57</v>
      </c>
      <c r="I1896" s="18">
        <f>'Limiting Factors'!D350</f>
        <v>0.67825000000000002</v>
      </c>
      <c r="J1896" s="17">
        <f>'Vulnerability Mapped'!D125</f>
        <v>3</v>
      </c>
      <c r="K1896" s="17">
        <f>'Vulnerability Mapped'!E125</f>
        <v>3</v>
      </c>
      <c r="L1896" s="18">
        <f>'Vulnerability Mapped'!H125</f>
        <v>0.87142857100000004</v>
      </c>
      <c r="M1896" s="18">
        <f t="shared" si="58"/>
        <v>0.11070299601698448</v>
      </c>
      <c r="N1896" s="18">
        <f t="shared" si="59"/>
        <v>2.767574900424612E-2</v>
      </c>
    </row>
    <row r="1897" spans="1:14" ht="18" customHeight="1" x14ac:dyDescent="0.2">
      <c r="A1897" s="16" t="str">
        <f>'Fish Use'!A128</f>
        <v>UGR4</v>
      </c>
      <c r="B1897" s="16" t="str">
        <f>'Fish Use'!B128</f>
        <v>Upper Grande Ronde</v>
      </c>
      <c r="C1897" s="16" t="str">
        <f>'Fish Use'!D128</f>
        <v>Steelhead</v>
      </c>
      <c r="D1897" s="16" t="str">
        <f>'Fish Use'!E128</f>
        <v>Summer Rearing</v>
      </c>
      <c r="E1897" s="16" t="str">
        <f>'Vulnerability Mapped'!C127</f>
        <v>Decreased Water Quantity</v>
      </c>
      <c r="F1897" s="18">
        <f>'Fish Use'!F128</f>
        <v>0.18729999999999999</v>
      </c>
      <c r="G1897" s="18">
        <f>Population!D13</f>
        <v>0.25</v>
      </c>
      <c r="H1897" s="19">
        <f>'Limiting Factors'!C357</f>
        <v>2.88</v>
      </c>
      <c r="I1897" s="18">
        <f>'Limiting Factors'!D357</f>
        <v>0.52300000000000002</v>
      </c>
      <c r="J1897" s="17">
        <f>'Vulnerability Mapped'!D127</f>
        <v>5</v>
      </c>
      <c r="K1897" s="17">
        <f>'Vulnerability Mapped'!E127</f>
        <v>5</v>
      </c>
      <c r="L1897" s="18">
        <f>'Vulnerability Mapped'!H127</f>
        <v>0.74285714300000005</v>
      </c>
      <c r="M1897" s="18">
        <f t="shared" si="58"/>
        <v>7.2768725728279707E-2</v>
      </c>
      <c r="N1897" s="18">
        <f t="shared" si="59"/>
        <v>1.8192181432069927E-2</v>
      </c>
    </row>
    <row r="1898" spans="1:14" ht="18" customHeight="1" x14ac:dyDescent="0.2">
      <c r="A1898" s="16" t="str">
        <f>'Fish Use'!A128</f>
        <v>UGR4</v>
      </c>
      <c r="B1898" s="16" t="str">
        <f>'Fish Use'!B128</f>
        <v>Upper Grande Ronde</v>
      </c>
      <c r="C1898" s="16" t="str">
        <f>'Fish Use'!D128</f>
        <v>Steelhead</v>
      </c>
      <c r="D1898" s="16" t="str">
        <f>'Fish Use'!E128</f>
        <v>Summer Rearing</v>
      </c>
      <c r="E1898" s="16" t="str">
        <f>'Vulnerability Mapped'!C122</f>
        <v>Altered Flow Timing</v>
      </c>
      <c r="F1898" s="18">
        <f>'Fish Use'!F128</f>
        <v>0.18729999999999999</v>
      </c>
      <c r="G1898" s="18">
        <f>Population!D13</f>
        <v>0.25</v>
      </c>
      <c r="H1898" s="19">
        <f>'Limiting Factors'!C358</f>
        <v>3.3</v>
      </c>
      <c r="I1898" s="18">
        <f>'Limiting Factors'!D358</f>
        <v>0.61750000000000005</v>
      </c>
      <c r="J1898" s="17">
        <f>'Vulnerability Mapped'!D122</f>
        <v>7</v>
      </c>
      <c r="K1898" s="17">
        <f>'Vulnerability Mapped'!E122</f>
        <v>7</v>
      </c>
      <c r="L1898" s="18">
        <f>'Vulnerability Mapped'!H122</f>
        <v>0.61428571399999998</v>
      </c>
      <c r="M1898" s="18">
        <f t="shared" si="58"/>
        <v>7.1046903538383499E-2</v>
      </c>
      <c r="N1898" s="18">
        <f t="shared" si="59"/>
        <v>1.7761725884595875E-2</v>
      </c>
    </row>
    <row r="1899" spans="1:14" ht="18" customHeight="1" x14ac:dyDescent="0.2">
      <c r="A1899" s="16" t="str">
        <f>'Fish Use'!A128</f>
        <v>UGR4</v>
      </c>
      <c r="B1899" s="16" t="str">
        <f>'Fish Use'!B128</f>
        <v>Upper Grande Ronde</v>
      </c>
      <c r="C1899" s="16" t="str">
        <f>'Fish Use'!D128</f>
        <v>Steelhead</v>
      </c>
      <c r="D1899" s="16" t="str">
        <f>'Fish Use'!E128</f>
        <v>Summer Rearing</v>
      </c>
      <c r="E1899" s="16" t="str">
        <f>'Vulnerability Mapped'!C126</f>
        <v>Decreased Sediment Quantity</v>
      </c>
      <c r="F1899" s="18">
        <f>'Fish Use'!F128</f>
        <v>0.18729999999999999</v>
      </c>
      <c r="G1899" s="18">
        <f>Population!D13</f>
        <v>0.25</v>
      </c>
      <c r="H1899" s="19">
        <f>'Limiting Factors'!C351</f>
        <v>2.0499999999999998</v>
      </c>
      <c r="I1899" s="18">
        <f>'Limiting Factors'!D351</f>
        <v>0.33624999999999999</v>
      </c>
      <c r="J1899" s="17">
        <f>'Vulnerability Mapped'!D126</f>
        <v>13</v>
      </c>
      <c r="K1899" s="17">
        <f>'Vulnerability Mapped'!E126</f>
        <v>13</v>
      </c>
      <c r="L1899" s="18">
        <f>'Vulnerability Mapped'!H126</f>
        <v>0.22857142899999999</v>
      </c>
      <c r="M1899" s="18">
        <f t="shared" si="58"/>
        <v>1.4395342884134124E-2</v>
      </c>
      <c r="N1899" s="18">
        <f t="shared" si="59"/>
        <v>3.5988357210335309E-3</v>
      </c>
    </row>
    <row r="1900" spans="1:14" ht="18" customHeight="1" x14ac:dyDescent="0.2">
      <c r="A1900" s="16" t="str">
        <f>'Fish Use'!A128</f>
        <v>UGR4</v>
      </c>
      <c r="B1900" s="16" t="str">
        <f>'Fish Use'!B128</f>
        <v>Upper Grande Ronde</v>
      </c>
      <c r="C1900" s="16" t="str">
        <f>'Fish Use'!D128</f>
        <v>Steelhead</v>
      </c>
      <c r="D1900" s="16" t="str">
        <f>'Fish Use'!E128</f>
        <v>Summer Rearing</v>
      </c>
      <c r="E1900" s="16" t="str">
        <f>'Vulnerability Mapped'!C129</f>
        <v>Increased Sediment Quantity</v>
      </c>
      <c r="F1900" s="18">
        <f>'Fish Use'!F128</f>
        <v>0.18729999999999999</v>
      </c>
      <c r="G1900" s="18">
        <f>Population!D13</f>
        <v>0.25</v>
      </c>
      <c r="H1900" s="19">
        <f>'Limiting Factors'!C352</f>
        <v>4.08</v>
      </c>
      <c r="I1900" s="18">
        <f>'Limiting Factors'!D352</f>
        <v>0.79300000000000004</v>
      </c>
      <c r="J1900" s="17">
        <f>'Vulnerability Mapped'!D129</f>
        <v>14</v>
      </c>
      <c r="K1900" s="17">
        <f>'Vulnerability Mapped'!E129</f>
        <v>14</v>
      </c>
      <c r="L1900" s="18">
        <f>'Vulnerability Mapped'!H129</f>
        <v>0.164285714</v>
      </c>
      <c r="M1900" s="18">
        <f t="shared" si="58"/>
        <v>2.44011763861346E-2</v>
      </c>
      <c r="N1900" s="18">
        <f t="shared" si="59"/>
        <v>6.10029409653365E-3</v>
      </c>
    </row>
    <row r="1901" spans="1:14" ht="18" customHeight="1" x14ac:dyDescent="0.2">
      <c r="A1901" s="16" t="str">
        <f>'Fish Use'!A128</f>
        <v>UGR4</v>
      </c>
      <c r="B1901" s="16" t="str">
        <f>'Fish Use'!B128</f>
        <v>Upper Grande Ronde</v>
      </c>
      <c r="C1901" s="16" t="str">
        <f>'Fish Use'!D128</f>
        <v>Steelhead</v>
      </c>
      <c r="D1901" s="16" t="str">
        <f>'Fish Use'!E128</f>
        <v>Summer Rearing</v>
      </c>
      <c r="E1901" s="16" t="str">
        <f>'Vulnerability Mapped'!C134</f>
        <v>Summer Water Temperature</v>
      </c>
      <c r="F1901" s="18">
        <f>'Fish Use'!F128</f>
        <v>0.18729999999999999</v>
      </c>
      <c r="G1901" s="18">
        <f>Population!D13</f>
        <v>0.25</v>
      </c>
      <c r="H1901" s="19">
        <f>'Limiting Factors'!C359</f>
        <v>3</v>
      </c>
      <c r="I1901" s="18">
        <f>'Limiting Factors'!D359</f>
        <v>0.55000000000000004</v>
      </c>
      <c r="J1901" s="17">
        <f>'Vulnerability Mapped'!D134</f>
        <v>1</v>
      </c>
      <c r="K1901" s="17">
        <f>'Vulnerability Mapped'!E134</f>
        <v>1</v>
      </c>
      <c r="L1901" s="18">
        <f>'Vulnerability Mapped'!H134</f>
        <v>1</v>
      </c>
      <c r="M1901" s="18">
        <f t="shared" si="58"/>
        <v>0.10301500000000001</v>
      </c>
      <c r="N1901" s="18">
        <f t="shared" si="59"/>
        <v>2.5753750000000002E-2</v>
      </c>
    </row>
    <row r="1902" spans="1:14" ht="18" customHeight="1" x14ac:dyDescent="0.2">
      <c r="A1902" s="16" t="str">
        <f>'Fish Use'!A128</f>
        <v>UGR4</v>
      </c>
      <c r="B1902" s="16" t="str">
        <f>'Fish Use'!B128</f>
        <v>Upper Grande Ronde</v>
      </c>
      <c r="C1902" s="16" t="str">
        <f>'Fish Use'!D128</f>
        <v>Steelhead</v>
      </c>
      <c r="D1902" s="16" t="str">
        <f>'Fish Use'!E128</f>
        <v>Summer Rearing</v>
      </c>
      <c r="E1902" s="16" t="str">
        <f>'Vulnerability Mapped'!C136</f>
        <v>Winter Water Temperature</v>
      </c>
      <c r="F1902" s="18">
        <f>'Fish Use'!F128</f>
        <v>0.18729999999999999</v>
      </c>
      <c r="G1902" s="18">
        <f>Population!D13</f>
        <v>0.25</v>
      </c>
      <c r="H1902" s="19">
        <f>'Limiting Factors'!C360</f>
        <v>2.29</v>
      </c>
      <c r="I1902" s="18">
        <f>'Limiting Factors'!D360</f>
        <v>0.39024999999999999</v>
      </c>
      <c r="J1902" s="17">
        <f>'Vulnerability Mapped'!D136</f>
        <v>15</v>
      </c>
      <c r="K1902" s="17">
        <f>'Vulnerability Mapped'!E136</f>
        <v>15</v>
      </c>
      <c r="L1902" s="18">
        <f>'Vulnerability Mapped'!H136</f>
        <v>0.1</v>
      </c>
      <c r="M1902" s="18">
        <f t="shared" si="58"/>
        <v>7.3093825000000003E-3</v>
      </c>
      <c r="N1902" s="18">
        <f t="shared" si="59"/>
        <v>1.8273456250000001E-3</v>
      </c>
    </row>
    <row r="1903" spans="1:14" ht="18" customHeight="1" x14ac:dyDescent="0.2">
      <c r="A1903" s="16" t="str">
        <f>'Fish Use'!A128</f>
        <v>UGR4</v>
      </c>
      <c r="B1903" s="16" t="str">
        <f>'Fish Use'!B128</f>
        <v>Upper Grande Ronde</v>
      </c>
      <c r="C1903" s="16" t="str">
        <f>'Fish Use'!D128</f>
        <v>Steelhead</v>
      </c>
      <c r="D1903" s="16" t="str">
        <f>'Fish Use'!E128</f>
        <v>Summer Rearing</v>
      </c>
      <c r="E1903" s="16" t="str">
        <f>'Vulnerability Mapped'!C135</f>
        <v>Water Quality</v>
      </c>
      <c r="F1903" s="18">
        <f>'Fish Use'!F128</f>
        <v>0.18729999999999999</v>
      </c>
      <c r="G1903" s="18">
        <f>Population!D13</f>
        <v>0.25</v>
      </c>
      <c r="H1903" s="19">
        <f>'Limiting Factors'!C361</f>
        <v>3</v>
      </c>
      <c r="I1903" s="18">
        <f>'Limiting Factors'!D361</f>
        <v>0.55000000000000004</v>
      </c>
      <c r="J1903" s="17">
        <f>'Vulnerability Mapped'!D135</f>
        <v>6</v>
      </c>
      <c r="K1903" s="17">
        <f>'Vulnerability Mapped'!E135</f>
        <v>6</v>
      </c>
      <c r="L1903" s="18">
        <f>'Vulnerability Mapped'!H135</f>
        <v>0.678571429</v>
      </c>
      <c r="M1903" s="18">
        <f t="shared" si="58"/>
        <v>6.9903035758435011E-2</v>
      </c>
      <c r="N1903" s="18">
        <f t="shared" si="59"/>
        <v>1.7475758939608753E-2</v>
      </c>
    </row>
    <row r="1904" spans="1:14" ht="18" customHeight="1" x14ac:dyDescent="0.2">
      <c r="A1904" s="16" t="str">
        <f>'Fish Use'!A128</f>
        <v>UGR4</v>
      </c>
      <c r="B1904" s="16" t="str">
        <f>'Fish Use'!B128</f>
        <v>Upper Grande Ronde</v>
      </c>
      <c r="C1904" s="16" t="str">
        <f>'Fish Use'!D128</f>
        <v>Steelhead</v>
      </c>
      <c r="D1904" s="16" t="str">
        <f>'Fish Use'!E128</f>
        <v>Summer Rearing</v>
      </c>
      <c r="E1904" s="16" t="str">
        <f>'Vulnerability Mapped'!C131</f>
        <v>Predation</v>
      </c>
      <c r="F1904" s="18">
        <f>'Fish Use'!F128</f>
        <v>0.18729999999999999</v>
      </c>
      <c r="G1904" s="18">
        <f>Population!D13</f>
        <v>0.25</v>
      </c>
      <c r="H1904" s="19">
        <f>'Limiting Factors'!C354</f>
        <v>2.15</v>
      </c>
      <c r="I1904" s="18">
        <f>'Limiting Factors'!D354</f>
        <v>0.35875000000000001</v>
      </c>
      <c r="J1904" s="17">
        <f>'Vulnerability Mapped'!D131</f>
        <v>9</v>
      </c>
      <c r="K1904" s="17">
        <f>'Vulnerability Mapped'!E131</f>
        <v>9</v>
      </c>
      <c r="L1904" s="18">
        <f>'Vulnerability Mapped'!H131</f>
        <v>0.485714286</v>
      </c>
      <c r="M1904" s="18">
        <f t="shared" si="58"/>
        <v>3.2637025019198247E-2</v>
      </c>
      <c r="N1904" s="18">
        <f t="shared" si="59"/>
        <v>8.1592562547995618E-3</v>
      </c>
    </row>
    <row r="1905" spans="1:14" ht="18" customHeight="1" x14ac:dyDescent="0.2">
      <c r="A1905" s="16" t="str">
        <f>'Fish Use'!A128</f>
        <v>UGR4</v>
      </c>
      <c r="B1905" s="16" t="str">
        <f>'Fish Use'!B128</f>
        <v>Upper Grande Ronde</v>
      </c>
      <c r="C1905" s="16" t="str">
        <f>'Fish Use'!D128</f>
        <v>Steelhead</v>
      </c>
      <c r="D1905" s="16" t="str">
        <f>'Fish Use'!E128</f>
        <v>Summer Rearing</v>
      </c>
      <c r="E1905" s="16" t="str">
        <f>'Vulnerability Mapped'!C123</f>
        <v>Altered Primary Productivity</v>
      </c>
      <c r="F1905" s="18">
        <f>'Fish Use'!F128</f>
        <v>0.18729999999999999</v>
      </c>
      <c r="G1905" s="18">
        <f>Population!D13</f>
        <v>0.25</v>
      </c>
      <c r="H1905" s="19">
        <f>'Limiting Factors'!C355</f>
        <v>2</v>
      </c>
      <c r="I1905" s="18">
        <f>'Limiting Factors'!D355</f>
        <v>0.32500000000000001</v>
      </c>
      <c r="J1905" s="17">
        <f>'Vulnerability Mapped'!D123</f>
        <v>8</v>
      </c>
      <c r="K1905" s="17">
        <f>'Vulnerability Mapped'!E123</f>
        <v>8</v>
      </c>
      <c r="L1905" s="18">
        <f>'Vulnerability Mapped'!H123</f>
        <v>0.55000000000000004</v>
      </c>
      <c r="M1905" s="18">
        <f t="shared" si="58"/>
        <v>3.3479875000000006E-2</v>
      </c>
      <c r="N1905" s="18">
        <f t="shared" si="59"/>
        <v>8.3699687500000015E-3</v>
      </c>
    </row>
    <row r="1906" spans="1:14" ht="18" customHeight="1" x14ac:dyDescent="0.2">
      <c r="A1906" s="16" t="str">
        <f>'Fish Use'!A128</f>
        <v>UGR4</v>
      </c>
      <c r="B1906" s="16" t="str">
        <f>'Fish Use'!B128</f>
        <v>Upper Grande Ronde</v>
      </c>
      <c r="C1906" s="16" t="str">
        <f>'Fish Use'!D128</f>
        <v>Steelhead</v>
      </c>
      <c r="D1906" s="16" t="str">
        <f>'Fish Use'!E128</f>
        <v>Summer Rearing</v>
      </c>
      <c r="E1906" s="16" t="str">
        <f>'Vulnerability Mapped'!C130</f>
        <v>Non-Native Species Interactions and Competition</v>
      </c>
      <c r="F1906" s="18">
        <f>'Fish Use'!F128</f>
        <v>0.18729999999999999</v>
      </c>
      <c r="G1906" s="18">
        <f>Population!D13</f>
        <v>0.25</v>
      </c>
      <c r="H1906" s="19">
        <f>'Limiting Factors'!C356</f>
        <v>2</v>
      </c>
      <c r="I1906" s="18">
        <f>'Limiting Factors'!D356</f>
        <v>0.32500000000000001</v>
      </c>
      <c r="J1906" s="17">
        <f>'Vulnerability Mapped'!D130</f>
        <v>12</v>
      </c>
      <c r="K1906" s="17">
        <f>'Vulnerability Mapped'!E130</f>
        <v>12</v>
      </c>
      <c r="L1906" s="18">
        <f>'Vulnerability Mapped'!H130</f>
        <v>0.29285714299999999</v>
      </c>
      <c r="M1906" s="18">
        <f t="shared" si="58"/>
        <v>1.78269464372675E-2</v>
      </c>
      <c r="N1906" s="18">
        <f t="shared" si="59"/>
        <v>4.4567366093168749E-3</v>
      </c>
    </row>
    <row r="1907" spans="1:14" ht="18" customHeight="1" x14ac:dyDescent="0.2">
      <c r="A1907" s="16" t="str">
        <f>'Fish Use'!A129</f>
        <v>UGR4</v>
      </c>
      <c r="B1907" s="16" t="str">
        <f>'Fish Use'!B129</f>
        <v>Upper Grande Ronde</v>
      </c>
      <c r="C1907" s="16" t="str">
        <f>'Fish Use'!D129</f>
        <v>Steelhead</v>
      </c>
      <c r="D1907" s="16" t="str">
        <f>'Fish Use'!E129</f>
        <v>Migration</v>
      </c>
      <c r="E1907" s="16" t="str">
        <f>'Vulnerability Mapped'!C94</f>
        <v>Anthropogenic Barriers</v>
      </c>
      <c r="F1907" s="18">
        <f>'Fish Use'!F129</f>
        <v>0.18729999999999999</v>
      </c>
      <c r="G1907" s="18">
        <f>Population!D17</f>
        <v>0.25</v>
      </c>
      <c r="H1907" s="19">
        <f>'Limiting Factors'!C353</f>
        <v>3.42</v>
      </c>
      <c r="I1907" s="18">
        <f>'Limiting Factors'!D353</f>
        <v>0.64449999999999996</v>
      </c>
      <c r="J1907" s="17">
        <f>'Vulnerability Mapped'!D94</f>
        <v>1</v>
      </c>
      <c r="K1907" s="17">
        <f>'Vulnerability Mapped'!E94</f>
        <v>2</v>
      </c>
      <c r="L1907" s="18">
        <f>'Vulnerability Mapped'!H94</f>
        <v>1</v>
      </c>
      <c r="M1907" s="18">
        <f t="shared" si="58"/>
        <v>0.12071484999999998</v>
      </c>
      <c r="N1907" s="18">
        <f t="shared" si="59"/>
        <v>3.0178712499999996E-2</v>
      </c>
    </row>
    <row r="1908" spans="1:14" ht="18" customHeight="1" x14ac:dyDescent="0.2">
      <c r="A1908" s="16" t="str">
        <f>'Fish Use'!A129</f>
        <v>UGR4</v>
      </c>
      <c r="B1908" s="16" t="str">
        <f>'Fish Use'!B129</f>
        <v>Upper Grande Ronde</v>
      </c>
      <c r="C1908" s="16" t="str">
        <f>'Fish Use'!D129</f>
        <v>Steelhead</v>
      </c>
      <c r="D1908" s="16" t="str">
        <f>'Fish Use'!E129</f>
        <v>Migration</v>
      </c>
      <c r="E1908" s="16" t="str">
        <f>'Vulnerability Mapped'!C102</f>
        <v>Riparian Condition</v>
      </c>
      <c r="F1908" s="18">
        <f>'Fish Use'!F129</f>
        <v>0.18729999999999999</v>
      </c>
      <c r="G1908" s="18">
        <f>Population!D17</f>
        <v>0.25</v>
      </c>
      <c r="H1908" s="19">
        <f>'Limiting Factors'!C347</f>
        <v>3.52</v>
      </c>
      <c r="I1908" s="18">
        <f>'Limiting Factors'!D347</f>
        <v>0.66700000000000004</v>
      </c>
      <c r="J1908" s="17">
        <f>'Vulnerability Mapped'!D102</f>
        <v>7</v>
      </c>
      <c r="K1908" s="17">
        <f>'Vulnerability Mapped'!E102</f>
        <v>9</v>
      </c>
      <c r="L1908" s="18">
        <f>'Vulnerability Mapped'!H102</f>
        <v>0.61428571399999998</v>
      </c>
      <c r="M1908" s="18">
        <f t="shared" si="58"/>
        <v>7.67421613928774E-2</v>
      </c>
      <c r="N1908" s="18">
        <f t="shared" si="59"/>
        <v>1.918554034821935E-2</v>
      </c>
    </row>
    <row r="1909" spans="1:14" ht="18" customHeight="1" x14ac:dyDescent="0.2">
      <c r="A1909" s="16" t="str">
        <f>'Fish Use'!A129</f>
        <v>UGR4</v>
      </c>
      <c r="B1909" s="16" t="str">
        <f>'Fish Use'!B129</f>
        <v>Upper Grande Ronde</v>
      </c>
      <c r="C1909" s="16" t="str">
        <f>'Fish Use'!D129</f>
        <v>Steelhead</v>
      </c>
      <c r="D1909" s="16" t="str">
        <f>'Fish Use'!E129</f>
        <v>Migration</v>
      </c>
      <c r="E1909" s="16" t="str">
        <f>'Vulnerability Mapped'!C98</f>
        <v>Floodplain Condition</v>
      </c>
      <c r="F1909" s="18">
        <f>'Fish Use'!F129</f>
        <v>0.18729999999999999</v>
      </c>
      <c r="G1909" s="18">
        <f>Population!D17</f>
        <v>0.25</v>
      </c>
      <c r="H1909" s="19">
        <f>'Limiting Factors'!C348</f>
        <v>3.95</v>
      </c>
      <c r="I1909" s="18">
        <f>'Limiting Factors'!D348</f>
        <v>0.76375000000000004</v>
      </c>
      <c r="J1909" s="17">
        <f>'Vulnerability Mapped'!D98</f>
        <v>6</v>
      </c>
      <c r="K1909" s="17">
        <f>'Vulnerability Mapped'!E98</f>
        <v>7</v>
      </c>
      <c r="L1909" s="18">
        <f>'Vulnerability Mapped'!H98</f>
        <v>0.678571429</v>
      </c>
      <c r="M1909" s="18">
        <f t="shared" si="58"/>
        <v>9.7069897382735887E-2</v>
      </c>
      <c r="N1909" s="18">
        <f t="shared" si="59"/>
        <v>2.4267474345683972E-2</v>
      </c>
    </row>
    <row r="1910" spans="1:14" ht="18" customHeight="1" x14ac:dyDescent="0.2">
      <c r="A1910" s="16" t="str">
        <f>'Fish Use'!A129</f>
        <v>UGR4</v>
      </c>
      <c r="B1910" s="16" t="str">
        <f>'Fish Use'!B129</f>
        <v>Upper Grande Ronde</v>
      </c>
      <c r="C1910" s="16" t="str">
        <f>'Fish Use'!D129</f>
        <v>Steelhead</v>
      </c>
      <c r="D1910" s="16" t="str">
        <f>'Fish Use'!E129</f>
        <v>Migration</v>
      </c>
      <c r="E1910" s="16" t="str">
        <f>'Vulnerability Mapped'!C103</f>
        <v>Side Channel and Wetland Habitat</v>
      </c>
      <c r="F1910" s="18">
        <f>'Fish Use'!F129</f>
        <v>0.18729999999999999</v>
      </c>
      <c r="G1910" s="18">
        <f>Population!D17</f>
        <v>0.25</v>
      </c>
      <c r="H1910" s="19">
        <f>'Limiting Factors'!C349</f>
        <v>3.73</v>
      </c>
      <c r="I1910" s="18">
        <f>'Limiting Factors'!D349</f>
        <v>0.71425000000000005</v>
      </c>
      <c r="J1910" s="17">
        <f>'Vulnerability Mapped'!D103</f>
        <v>1</v>
      </c>
      <c r="K1910" s="17">
        <f>'Vulnerability Mapped'!E103</f>
        <v>6</v>
      </c>
      <c r="L1910" s="18">
        <f>'Vulnerability Mapped'!H103</f>
        <v>1</v>
      </c>
      <c r="M1910" s="18">
        <f t="shared" si="58"/>
        <v>0.133779025</v>
      </c>
      <c r="N1910" s="18">
        <f t="shared" si="59"/>
        <v>3.3444756249999999E-2</v>
      </c>
    </row>
    <row r="1911" spans="1:14" ht="18" customHeight="1" x14ac:dyDescent="0.2">
      <c r="A1911" s="16" t="str">
        <f>'Fish Use'!A129</f>
        <v>UGR4</v>
      </c>
      <c r="B1911" s="16" t="str">
        <f>'Fish Use'!B129</f>
        <v>Upper Grande Ronde</v>
      </c>
      <c r="C1911" s="16" t="str">
        <f>'Fish Use'!D129</f>
        <v>Steelhead</v>
      </c>
      <c r="D1911" s="16" t="str">
        <f>'Fish Use'!E129</f>
        <v>Migration</v>
      </c>
      <c r="E1911" s="16" t="str">
        <f>'Vulnerability Mapped'!C95</f>
        <v>Channel and Habitat Structure</v>
      </c>
      <c r="F1911" s="18">
        <f>'Fish Use'!F129</f>
        <v>0.18729999999999999</v>
      </c>
      <c r="G1911" s="18">
        <f>Population!D17</f>
        <v>0.25</v>
      </c>
      <c r="H1911" s="19">
        <f>'Limiting Factors'!C350</f>
        <v>3.57</v>
      </c>
      <c r="I1911" s="18">
        <f>'Limiting Factors'!D350</f>
        <v>0.67825000000000002</v>
      </c>
      <c r="J1911" s="17">
        <f>'Vulnerability Mapped'!D95</f>
        <v>5</v>
      </c>
      <c r="K1911" s="17">
        <f>'Vulnerability Mapped'!E95</f>
        <v>8</v>
      </c>
      <c r="L1911" s="18">
        <f>'Vulnerability Mapped'!H95</f>
        <v>0.74285714300000005</v>
      </c>
      <c r="M1911" s="18">
        <f t="shared" si="58"/>
        <v>9.4369767161005189E-2</v>
      </c>
      <c r="N1911" s="18">
        <f t="shared" si="59"/>
        <v>2.3592441790251297E-2</v>
      </c>
    </row>
    <row r="1912" spans="1:14" ht="18" customHeight="1" x14ac:dyDescent="0.2">
      <c r="A1912" s="16" t="str">
        <f>'Fish Use'!A129</f>
        <v>UGR4</v>
      </c>
      <c r="B1912" s="16" t="str">
        <f>'Fish Use'!B129</f>
        <v>Upper Grande Ronde</v>
      </c>
      <c r="C1912" s="16" t="str">
        <f>'Fish Use'!D129</f>
        <v>Steelhead</v>
      </c>
      <c r="D1912" s="16" t="str">
        <f>'Fish Use'!E129</f>
        <v>Migration</v>
      </c>
      <c r="E1912" s="16" t="str">
        <f>'Vulnerability Mapped'!C97</f>
        <v>Decreased Water Quantity</v>
      </c>
      <c r="F1912" s="18">
        <f>'Fish Use'!F129</f>
        <v>0.18729999999999999</v>
      </c>
      <c r="G1912" s="18">
        <f>Population!D17</f>
        <v>0.25</v>
      </c>
      <c r="H1912" s="19">
        <f>'Limiting Factors'!C357</f>
        <v>2.88</v>
      </c>
      <c r="I1912" s="18">
        <f>'Limiting Factors'!D357</f>
        <v>0.52300000000000002</v>
      </c>
      <c r="J1912" s="17">
        <f>'Vulnerability Mapped'!D97</f>
        <v>3</v>
      </c>
      <c r="K1912" s="17">
        <f>'Vulnerability Mapped'!E97</f>
        <v>3</v>
      </c>
      <c r="L1912" s="18">
        <f>'Vulnerability Mapped'!H97</f>
        <v>0.87142857100000004</v>
      </c>
      <c r="M1912" s="18">
        <f t="shared" si="58"/>
        <v>8.5363312815160908E-2</v>
      </c>
      <c r="N1912" s="18">
        <f t="shared" si="59"/>
        <v>2.1340828203790227E-2</v>
      </c>
    </row>
    <row r="1913" spans="1:14" ht="18" customHeight="1" x14ac:dyDescent="0.2">
      <c r="A1913" s="16" t="str">
        <f>'Fish Use'!A129</f>
        <v>UGR4</v>
      </c>
      <c r="B1913" s="16" t="str">
        <f>'Fish Use'!B129</f>
        <v>Upper Grande Ronde</v>
      </c>
      <c r="C1913" s="16" t="str">
        <f>'Fish Use'!D129</f>
        <v>Steelhead</v>
      </c>
      <c r="D1913" s="16" t="str">
        <f>'Fish Use'!E129</f>
        <v>Migration</v>
      </c>
      <c r="E1913" s="16" t="str">
        <f>'Vulnerability Mapped'!C92</f>
        <v>Altered Flow Timing</v>
      </c>
      <c r="F1913" s="18">
        <f>'Fish Use'!F129</f>
        <v>0.18729999999999999</v>
      </c>
      <c r="G1913" s="18">
        <f>Population!D17</f>
        <v>0.25</v>
      </c>
      <c r="H1913" s="19">
        <f>'Limiting Factors'!C358</f>
        <v>3.3</v>
      </c>
      <c r="I1913" s="18">
        <f>'Limiting Factors'!D358</f>
        <v>0.61750000000000005</v>
      </c>
      <c r="J1913" s="17">
        <f>'Vulnerability Mapped'!D92</f>
        <v>4</v>
      </c>
      <c r="K1913" s="17">
        <f>'Vulnerability Mapped'!E92</f>
        <v>4</v>
      </c>
      <c r="L1913" s="18">
        <f>'Vulnerability Mapped'!H92</f>
        <v>0.80714285699999999</v>
      </c>
      <c r="M1913" s="18">
        <f t="shared" si="58"/>
        <v>9.3352326769191751E-2</v>
      </c>
      <c r="N1913" s="18">
        <f t="shared" si="59"/>
        <v>2.3338081692297938E-2</v>
      </c>
    </row>
    <row r="1914" spans="1:14" ht="18" customHeight="1" x14ac:dyDescent="0.2">
      <c r="A1914" s="16" t="str">
        <f>'Fish Use'!A129</f>
        <v>UGR4</v>
      </c>
      <c r="B1914" s="16" t="str">
        <f>'Fish Use'!B129</f>
        <v>Upper Grande Ronde</v>
      </c>
      <c r="C1914" s="16" t="str">
        <f>'Fish Use'!D129</f>
        <v>Steelhead</v>
      </c>
      <c r="D1914" s="16" t="str">
        <f>'Fish Use'!E129</f>
        <v>Migration</v>
      </c>
      <c r="E1914" s="16" t="str">
        <f>'Vulnerability Mapped'!C96</f>
        <v>Decreased Sediment Quantity</v>
      </c>
      <c r="F1914" s="18">
        <f>'Fish Use'!F129</f>
        <v>0.18729999999999999</v>
      </c>
      <c r="G1914" s="18">
        <f>Population!D17</f>
        <v>0.25</v>
      </c>
      <c r="H1914" s="19">
        <f>'Limiting Factors'!C351</f>
        <v>2.0499999999999998</v>
      </c>
      <c r="I1914" s="18">
        <f>'Limiting Factors'!D351</f>
        <v>0.33624999999999999</v>
      </c>
      <c r="J1914" s="17">
        <f>'Vulnerability Mapped'!D96</f>
        <v>8</v>
      </c>
      <c r="K1914" s="17">
        <f>'Vulnerability Mapped'!E96</f>
        <v>13</v>
      </c>
      <c r="L1914" s="18">
        <f>'Vulnerability Mapped'!H96</f>
        <v>0.55000000000000004</v>
      </c>
      <c r="M1914" s="18">
        <f t="shared" si="58"/>
        <v>3.4638793750000001E-2</v>
      </c>
      <c r="N1914" s="18">
        <f t="shared" si="59"/>
        <v>8.6596984375000002E-3</v>
      </c>
    </row>
    <row r="1915" spans="1:14" ht="18" customHeight="1" x14ac:dyDescent="0.2">
      <c r="A1915" s="16" t="str">
        <f>'Fish Use'!A129</f>
        <v>UGR4</v>
      </c>
      <c r="B1915" s="16" t="str">
        <f>'Fish Use'!B129</f>
        <v>Upper Grande Ronde</v>
      </c>
      <c r="C1915" s="16" t="str">
        <f>'Fish Use'!D129</f>
        <v>Steelhead</v>
      </c>
      <c r="D1915" s="16" t="str">
        <f>'Fish Use'!E129</f>
        <v>Migration</v>
      </c>
      <c r="E1915" s="16" t="str">
        <f>'Vulnerability Mapped'!C99</f>
        <v>Increased Sediment Quantity</v>
      </c>
      <c r="F1915" s="18">
        <f>'Fish Use'!F129</f>
        <v>0.18729999999999999</v>
      </c>
      <c r="G1915" s="18">
        <f>Population!D17</f>
        <v>0.25</v>
      </c>
      <c r="H1915" s="19">
        <f>'Limiting Factors'!C352</f>
        <v>4.08</v>
      </c>
      <c r="I1915" s="18">
        <f>'Limiting Factors'!D352</f>
        <v>0.79300000000000004</v>
      </c>
      <c r="J1915" s="17">
        <f>'Vulnerability Mapped'!D99</f>
        <v>9</v>
      </c>
      <c r="K1915" s="17">
        <f>'Vulnerability Mapped'!E99</f>
        <v>14</v>
      </c>
      <c r="L1915" s="18">
        <f>'Vulnerability Mapped'!H99</f>
        <v>0.485714286</v>
      </c>
      <c r="M1915" s="18">
        <f t="shared" si="58"/>
        <v>7.21426086138654E-2</v>
      </c>
      <c r="N1915" s="18">
        <f t="shared" si="59"/>
        <v>1.803565215346635E-2</v>
      </c>
    </row>
    <row r="1916" spans="1:14" ht="18" customHeight="1" x14ac:dyDescent="0.2">
      <c r="A1916" s="16" t="str">
        <f>'Fish Use'!A129</f>
        <v>UGR4</v>
      </c>
      <c r="B1916" s="16" t="str">
        <f>'Fish Use'!B129</f>
        <v>Upper Grande Ronde</v>
      </c>
      <c r="C1916" s="16" t="str">
        <f>'Fish Use'!D129</f>
        <v>Steelhead</v>
      </c>
      <c r="D1916" s="16" t="str">
        <f>'Fish Use'!E129</f>
        <v>Migration</v>
      </c>
      <c r="E1916" s="16" t="str">
        <f>'Vulnerability Mapped'!C104</f>
        <v>Summer Water Temperature</v>
      </c>
      <c r="F1916" s="18">
        <f>'Fish Use'!F129</f>
        <v>0.18729999999999999</v>
      </c>
      <c r="G1916" s="18">
        <f>Population!D17</f>
        <v>0.25</v>
      </c>
      <c r="H1916" s="19">
        <f>'Limiting Factors'!C359</f>
        <v>3</v>
      </c>
      <c r="I1916" s="18">
        <f>'Limiting Factors'!D359</f>
        <v>0.55000000000000004</v>
      </c>
      <c r="J1916" s="17">
        <f>'Vulnerability Mapped'!D104</f>
        <v>15</v>
      </c>
      <c r="K1916" s="17">
        <f>'Vulnerability Mapped'!E104</f>
        <v>15</v>
      </c>
      <c r="L1916" s="18">
        <f>'Vulnerability Mapped'!H104</f>
        <v>0.1</v>
      </c>
      <c r="M1916" s="18">
        <f t="shared" si="58"/>
        <v>1.0301500000000002E-2</v>
      </c>
      <c r="N1916" s="18">
        <f t="shared" si="59"/>
        <v>2.5753750000000004E-3</v>
      </c>
    </row>
    <row r="1917" spans="1:14" ht="18" customHeight="1" x14ac:dyDescent="0.2">
      <c r="A1917" s="16" t="str">
        <f>'Fish Use'!A129</f>
        <v>UGR4</v>
      </c>
      <c r="B1917" s="16" t="str">
        <f>'Fish Use'!B129</f>
        <v>Upper Grande Ronde</v>
      </c>
      <c r="C1917" s="16" t="str">
        <f>'Fish Use'!D129</f>
        <v>Steelhead</v>
      </c>
      <c r="D1917" s="16" t="str">
        <f>'Fish Use'!E129</f>
        <v>Migration</v>
      </c>
      <c r="E1917" s="16" t="str">
        <f>'Vulnerability Mapped'!C106</f>
        <v>Winter Water Temperature</v>
      </c>
      <c r="F1917" s="18">
        <f>'Fish Use'!F129</f>
        <v>0.18729999999999999</v>
      </c>
      <c r="G1917" s="18">
        <f>Population!D17</f>
        <v>0.25</v>
      </c>
      <c r="H1917" s="19">
        <f>'Limiting Factors'!C360</f>
        <v>2.29</v>
      </c>
      <c r="I1917" s="18">
        <f>'Limiting Factors'!D360</f>
        <v>0.39024999999999999</v>
      </c>
      <c r="J1917" s="17">
        <f>'Vulnerability Mapped'!D106</f>
        <v>11</v>
      </c>
      <c r="K1917" s="17">
        <f>'Vulnerability Mapped'!E106</f>
        <v>14</v>
      </c>
      <c r="L1917" s="18">
        <f>'Vulnerability Mapped'!H106</f>
        <v>0.35714285699999998</v>
      </c>
      <c r="M1917" s="18">
        <f t="shared" si="58"/>
        <v>2.6104937489558024E-2</v>
      </c>
      <c r="N1917" s="18">
        <f t="shared" si="59"/>
        <v>6.5262343723895061E-3</v>
      </c>
    </row>
    <row r="1918" spans="1:14" ht="18" customHeight="1" x14ac:dyDescent="0.2">
      <c r="A1918" s="16" t="str">
        <f>'Fish Use'!A129</f>
        <v>UGR4</v>
      </c>
      <c r="B1918" s="16" t="str">
        <f>'Fish Use'!B129</f>
        <v>Upper Grande Ronde</v>
      </c>
      <c r="C1918" s="16" t="str">
        <f>'Fish Use'!D129</f>
        <v>Steelhead</v>
      </c>
      <c r="D1918" s="16" t="str">
        <f>'Fish Use'!E129</f>
        <v>Migration</v>
      </c>
      <c r="E1918" s="16" t="str">
        <f>'Vulnerability Mapped'!C105</f>
        <v>Water Quality</v>
      </c>
      <c r="F1918" s="18">
        <f>'Fish Use'!F129</f>
        <v>0.18729999999999999</v>
      </c>
      <c r="G1918" s="18">
        <f>Population!D17</f>
        <v>0.25</v>
      </c>
      <c r="H1918" s="19">
        <f>'Limiting Factors'!C361</f>
        <v>3</v>
      </c>
      <c r="I1918" s="18">
        <f>'Limiting Factors'!D361</f>
        <v>0.55000000000000004</v>
      </c>
      <c r="J1918" s="17">
        <f>'Vulnerability Mapped'!D105</f>
        <v>5</v>
      </c>
      <c r="K1918" s="17">
        <f>'Vulnerability Mapped'!E105</f>
        <v>12</v>
      </c>
      <c r="L1918" s="18">
        <f>'Vulnerability Mapped'!H105</f>
        <v>0.74285714300000005</v>
      </c>
      <c r="M1918" s="18">
        <f t="shared" si="58"/>
        <v>7.6525428586145014E-2</v>
      </c>
      <c r="N1918" s="18">
        <f t="shared" si="59"/>
        <v>1.9131357146536253E-2</v>
      </c>
    </row>
    <row r="1919" spans="1:14" ht="18" customHeight="1" x14ac:dyDescent="0.2">
      <c r="A1919" s="16" t="str">
        <f>'Fish Use'!A129</f>
        <v>UGR4</v>
      </c>
      <c r="B1919" s="16" t="str">
        <f>'Fish Use'!B129</f>
        <v>Upper Grande Ronde</v>
      </c>
      <c r="C1919" s="16" t="str">
        <f>'Fish Use'!D129</f>
        <v>Steelhead</v>
      </c>
      <c r="D1919" s="16" t="str">
        <f>'Fish Use'!E129</f>
        <v>Migration</v>
      </c>
      <c r="E1919" s="16" t="str">
        <f>'Vulnerability Mapped'!C101</f>
        <v>Predation</v>
      </c>
      <c r="F1919" s="18">
        <f>'Fish Use'!F129</f>
        <v>0.18729999999999999</v>
      </c>
      <c r="G1919" s="18">
        <f>Population!D17</f>
        <v>0.25</v>
      </c>
      <c r="H1919" s="19">
        <f>'Limiting Factors'!C354</f>
        <v>2.15</v>
      </c>
      <c r="I1919" s="18">
        <f>'Limiting Factors'!D354</f>
        <v>0.35875000000000001</v>
      </c>
      <c r="J1919" s="17">
        <f>'Vulnerability Mapped'!D101</f>
        <v>2</v>
      </c>
      <c r="K1919" s="17">
        <f>'Vulnerability Mapped'!E101</f>
        <v>13</v>
      </c>
      <c r="L1919" s="18">
        <f>'Vulnerability Mapped'!H101</f>
        <v>0.93571428599999995</v>
      </c>
      <c r="M1919" s="18">
        <f t="shared" si="58"/>
        <v>6.2874268769198244E-2</v>
      </c>
      <c r="N1919" s="18">
        <f t="shared" si="59"/>
        <v>1.5718567192299561E-2</v>
      </c>
    </row>
    <row r="1920" spans="1:14" ht="18" customHeight="1" x14ac:dyDescent="0.2">
      <c r="A1920" s="16" t="str">
        <f>'Fish Use'!A129</f>
        <v>UGR4</v>
      </c>
      <c r="B1920" s="16" t="str">
        <f>'Fish Use'!B129</f>
        <v>Upper Grande Ronde</v>
      </c>
      <c r="C1920" s="16" t="str">
        <f>'Fish Use'!D129</f>
        <v>Steelhead</v>
      </c>
      <c r="D1920" s="16" t="str">
        <f>'Fish Use'!E129</f>
        <v>Migration</v>
      </c>
      <c r="E1920" s="16" t="str">
        <f>'Vulnerability Mapped'!C93</f>
        <v>Altered Primary Productivity</v>
      </c>
      <c r="F1920" s="18">
        <f>'Fish Use'!F129</f>
        <v>0.18729999999999999</v>
      </c>
      <c r="G1920" s="18">
        <f>Population!D17</f>
        <v>0.25</v>
      </c>
      <c r="H1920" s="19">
        <f>'Limiting Factors'!C355</f>
        <v>2</v>
      </c>
      <c r="I1920" s="18">
        <f>'Limiting Factors'!D355</f>
        <v>0.32500000000000001</v>
      </c>
      <c r="J1920" s="17">
        <f>'Vulnerability Mapped'!D93</f>
        <v>10</v>
      </c>
      <c r="K1920" s="17">
        <f>'Vulnerability Mapped'!E93</f>
        <v>10</v>
      </c>
      <c r="L1920" s="18">
        <f>'Vulnerability Mapped'!H93</f>
        <v>0.42142857099999997</v>
      </c>
      <c r="M1920" s="18">
        <f t="shared" si="58"/>
        <v>2.56534106881975E-2</v>
      </c>
      <c r="N1920" s="18">
        <f t="shared" si="59"/>
        <v>6.4133526720493751E-3</v>
      </c>
    </row>
    <row r="1921" spans="1:14" ht="18" customHeight="1" x14ac:dyDescent="0.2">
      <c r="A1921" s="16" t="str">
        <f>'Fish Use'!A129</f>
        <v>UGR4</v>
      </c>
      <c r="B1921" s="16" t="str">
        <f>'Fish Use'!B129</f>
        <v>Upper Grande Ronde</v>
      </c>
      <c r="C1921" s="16" t="str">
        <f>'Fish Use'!D129</f>
        <v>Steelhead</v>
      </c>
      <c r="D1921" s="16" t="str">
        <f>'Fish Use'!E129</f>
        <v>Migration</v>
      </c>
      <c r="E1921" s="16" t="str">
        <f>'Vulnerability Mapped'!C100</f>
        <v>Non-Native Species Interactions and Competition</v>
      </c>
      <c r="F1921" s="18">
        <f>'Fish Use'!F129</f>
        <v>0.18729999999999999</v>
      </c>
      <c r="G1921" s="18">
        <f>Population!D17</f>
        <v>0.25</v>
      </c>
      <c r="H1921" s="19">
        <f>'Limiting Factors'!C356</f>
        <v>2</v>
      </c>
      <c r="I1921" s="18">
        <f>'Limiting Factors'!D356</f>
        <v>0.32500000000000001</v>
      </c>
      <c r="J1921" s="17">
        <f>'Vulnerability Mapped'!D100</f>
        <v>11</v>
      </c>
      <c r="K1921" s="17">
        <f>'Vulnerability Mapped'!E100</f>
        <v>12</v>
      </c>
      <c r="L1921" s="18">
        <f>'Vulnerability Mapped'!H100</f>
        <v>0.35714285699999998</v>
      </c>
      <c r="M1921" s="18">
        <f t="shared" si="58"/>
        <v>2.1740178562732498E-2</v>
      </c>
      <c r="N1921" s="18">
        <f t="shared" si="59"/>
        <v>5.4350446406831246E-3</v>
      </c>
    </row>
    <row r="1922" spans="1:14" ht="18" customHeight="1" x14ac:dyDescent="0.2">
      <c r="A1922" s="16" t="str">
        <f>'Fish Use'!A130</f>
        <v>UGR4</v>
      </c>
      <c r="B1922" s="16" t="str">
        <f>'Fish Use'!B130</f>
        <v>Upper Grande Ronde</v>
      </c>
      <c r="C1922" s="16" t="str">
        <f>'Fish Use'!D130</f>
        <v>Bull Trout</v>
      </c>
      <c r="D1922" s="16" t="str">
        <f>'Fish Use'!E130</f>
        <v>Spawning &amp; Resident</v>
      </c>
      <c r="E1922" s="16" t="str">
        <f>'Vulnerability Mapped'!C19</f>
        <v>Anthropogenic Barriers</v>
      </c>
      <c r="F1922" s="18">
        <f>'Fish Use'!F130</f>
        <v>0.18729999999999999</v>
      </c>
      <c r="G1922" s="18">
        <f>Population!D20</f>
        <v>0.6</v>
      </c>
      <c r="H1922" s="19">
        <f>'Limiting Factors'!C353</f>
        <v>3.42</v>
      </c>
      <c r="I1922" s="18">
        <f>'Limiting Factors'!D353</f>
        <v>0.64449999999999996</v>
      </c>
      <c r="J1922" s="17">
        <f>'Vulnerability Mapped'!D19</f>
        <v>10</v>
      </c>
      <c r="K1922" s="17">
        <f>'Vulnerability Mapped'!E19</f>
        <v>10</v>
      </c>
      <c r="L1922" s="18">
        <f>'Vulnerability Mapped'!H19</f>
        <v>0.42142857099999997</v>
      </c>
      <c r="M1922" s="18">
        <f t="shared" ref="M1922:M1985" si="60">F1922*I1922*L1922</f>
        <v>5.0872686733979343E-2</v>
      </c>
      <c r="N1922" s="18">
        <f t="shared" ref="N1922:N1985" si="61">M1922*G1922</f>
        <v>3.0523612040387605E-2</v>
      </c>
    </row>
    <row r="1923" spans="1:14" ht="18" customHeight="1" x14ac:dyDescent="0.2">
      <c r="A1923" s="16" t="str">
        <f>'Fish Use'!A130</f>
        <v>UGR4</v>
      </c>
      <c r="B1923" s="16" t="str">
        <f>'Fish Use'!B130</f>
        <v>Upper Grande Ronde</v>
      </c>
      <c r="C1923" s="16" t="str">
        <f>'Fish Use'!D130</f>
        <v>Bull Trout</v>
      </c>
      <c r="D1923" s="16" t="str">
        <f>'Fish Use'!E130</f>
        <v>Spawning &amp; Resident</v>
      </c>
      <c r="E1923" s="16" t="str">
        <f>'Vulnerability Mapped'!C27</f>
        <v>Riparian Condition</v>
      </c>
      <c r="F1923" s="18">
        <f>'Fish Use'!F130</f>
        <v>0.18729999999999999</v>
      </c>
      <c r="G1923" s="18">
        <f>Population!D20</f>
        <v>0.6</v>
      </c>
      <c r="H1923" s="19">
        <f>'Limiting Factors'!C347</f>
        <v>3.52</v>
      </c>
      <c r="I1923" s="18">
        <f>'Limiting Factors'!D347</f>
        <v>0.66700000000000004</v>
      </c>
      <c r="J1923" s="17">
        <f>'Vulnerability Mapped'!D27</f>
        <v>4</v>
      </c>
      <c r="K1923" s="17">
        <f>'Vulnerability Mapped'!E27</f>
        <v>4</v>
      </c>
      <c r="L1923" s="18">
        <f>'Vulnerability Mapped'!H27</f>
        <v>0.80714285699999999</v>
      </c>
      <c r="M1923" s="18">
        <f t="shared" si="60"/>
        <v>0.10083563069643869</v>
      </c>
      <c r="N1923" s="18">
        <f t="shared" si="61"/>
        <v>6.0501378417863211E-2</v>
      </c>
    </row>
    <row r="1924" spans="1:14" ht="18" customHeight="1" x14ac:dyDescent="0.2">
      <c r="A1924" s="16" t="str">
        <f>'Fish Use'!A130</f>
        <v>UGR4</v>
      </c>
      <c r="B1924" s="16" t="str">
        <f>'Fish Use'!B130</f>
        <v>Upper Grande Ronde</v>
      </c>
      <c r="C1924" s="16" t="str">
        <f>'Fish Use'!D130</f>
        <v>Bull Trout</v>
      </c>
      <c r="D1924" s="16" t="str">
        <f>'Fish Use'!E130</f>
        <v>Spawning &amp; Resident</v>
      </c>
      <c r="E1924" s="16" t="str">
        <f>'Vulnerability Mapped'!C23</f>
        <v>Floodplain Condition</v>
      </c>
      <c r="F1924" s="18">
        <f>'Fish Use'!F130</f>
        <v>0.18729999999999999</v>
      </c>
      <c r="G1924" s="18">
        <f>Population!D20</f>
        <v>0.6</v>
      </c>
      <c r="H1924" s="19">
        <f>'Limiting Factors'!C348</f>
        <v>3.95</v>
      </c>
      <c r="I1924" s="18">
        <f>'Limiting Factors'!D348</f>
        <v>0.76375000000000004</v>
      </c>
      <c r="J1924" s="17">
        <f>'Vulnerability Mapped'!D23</f>
        <v>11</v>
      </c>
      <c r="K1924" s="17">
        <f>'Vulnerability Mapped'!E23</f>
        <v>11</v>
      </c>
      <c r="L1924" s="18">
        <f>'Vulnerability Mapped'!H23</f>
        <v>0.35714285699999998</v>
      </c>
      <c r="M1924" s="18">
        <f t="shared" si="60"/>
        <v>5.1089419622421375E-2</v>
      </c>
      <c r="N1924" s="18">
        <f t="shared" si="61"/>
        <v>3.0653651773452823E-2</v>
      </c>
    </row>
    <row r="1925" spans="1:14" ht="18" customHeight="1" x14ac:dyDescent="0.2">
      <c r="A1925" s="16" t="str">
        <f>'Fish Use'!A130</f>
        <v>UGR4</v>
      </c>
      <c r="B1925" s="16" t="str">
        <f>'Fish Use'!B130</f>
        <v>Upper Grande Ronde</v>
      </c>
      <c r="C1925" s="16" t="str">
        <f>'Fish Use'!D130</f>
        <v>Bull Trout</v>
      </c>
      <c r="D1925" s="16" t="str">
        <f>'Fish Use'!E130</f>
        <v>Spawning &amp; Resident</v>
      </c>
      <c r="E1925" s="16" t="str">
        <f>'Vulnerability Mapped'!C28</f>
        <v>Side Channel and Wetland Habitat</v>
      </c>
      <c r="F1925" s="18">
        <f>'Fish Use'!F130</f>
        <v>0.18729999999999999</v>
      </c>
      <c r="G1925" s="18">
        <f>Population!D20</f>
        <v>0.6</v>
      </c>
      <c r="H1925" s="19">
        <f>'Limiting Factors'!C349</f>
        <v>3.73</v>
      </c>
      <c r="I1925" s="18">
        <f>'Limiting Factors'!D349</f>
        <v>0.71425000000000005</v>
      </c>
      <c r="J1925" s="17">
        <f>'Vulnerability Mapped'!D28</f>
        <v>7</v>
      </c>
      <c r="K1925" s="17">
        <f>'Vulnerability Mapped'!E28</f>
        <v>7</v>
      </c>
      <c r="L1925" s="18">
        <f>'Vulnerability Mapped'!H28</f>
        <v>0.61428571399999998</v>
      </c>
      <c r="M1925" s="18">
        <f t="shared" si="60"/>
        <v>8.2178543890348843E-2</v>
      </c>
      <c r="N1925" s="18">
        <f t="shared" si="61"/>
        <v>4.9307126334209306E-2</v>
      </c>
    </row>
    <row r="1926" spans="1:14" ht="18" customHeight="1" x14ac:dyDescent="0.2">
      <c r="A1926" s="16" t="str">
        <f>'Fish Use'!A130</f>
        <v>UGR4</v>
      </c>
      <c r="B1926" s="16" t="str">
        <f>'Fish Use'!B130</f>
        <v>Upper Grande Ronde</v>
      </c>
      <c r="C1926" s="16" t="str">
        <f>'Fish Use'!D130</f>
        <v>Bull Trout</v>
      </c>
      <c r="D1926" s="16" t="str">
        <f>'Fish Use'!E130</f>
        <v>Spawning &amp; Resident</v>
      </c>
      <c r="E1926" s="16" t="str">
        <f>'Vulnerability Mapped'!C20</f>
        <v>Channel and Habitat Structure</v>
      </c>
      <c r="F1926" s="18">
        <f>'Fish Use'!F130</f>
        <v>0.18729999999999999</v>
      </c>
      <c r="G1926" s="18">
        <f>Population!D20</f>
        <v>0.6</v>
      </c>
      <c r="H1926" s="19">
        <f>'Limiting Factors'!C350</f>
        <v>3.57</v>
      </c>
      <c r="I1926" s="18">
        <f>'Limiting Factors'!D350</f>
        <v>0.67825000000000002</v>
      </c>
      <c r="J1926" s="17">
        <f>'Vulnerability Mapped'!D20</f>
        <v>3</v>
      </c>
      <c r="K1926" s="17">
        <f>'Vulnerability Mapped'!E20</f>
        <v>3</v>
      </c>
      <c r="L1926" s="18">
        <f>'Vulnerability Mapped'!H20</f>
        <v>0.87142857100000004</v>
      </c>
      <c r="M1926" s="18">
        <f t="shared" si="60"/>
        <v>0.11070299601698448</v>
      </c>
      <c r="N1926" s="18">
        <f t="shared" si="61"/>
        <v>6.642179761019068E-2</v>
      </c>
    </row>
    <row r="1927" spans="1:14" ht="18" customHeight="1" x14ac:dyDescent="0.2">
      <c r="A1927" s="16" t="str">
        <f>'Fish Use'!A130</f>
        <v>UGR4</v>
      </c>
      <c r="B1927" s="16" t="str">
        <f>'Fish Use'!B130</f>
        <v>Upper Grande Ronde</v>
      </c>
      <c r="C1927" s="16" t="str">
        <f>'Fish Use'!D130</f>
        <v>Bull Trout</v>
      </c>
      <c r="D1927" s="16" t="str">
        <f>'Fish Use'!E130</f>
        <v>Spawning &amp; Resident</v>
      </c>
      <c r="E1927" s="16" t="str">
        <f>'Vulnerability Mapped'!C22</f>
        <v>Decreased Water Quantity</v>
      </c>
      <c r="F1927" s="18">
        <f>'Fish Use'!F130</f>
        <v>0.18729999999999999</v>
      </c>
      <c r="G1927" s="18">
        <f>Population!D20</f>
        <v>0.6</v>
      </c>
      <c r="H1927" s="19">
        <f>'Limiting Factors'!C357</f>
        <v>2.88</v>
      </c>
      <c r="I1927" s="18">
        <f>'Limiting Factors'!D357</f>
        <v>0.52300000000000002</v>
      </c>
      <c r="J1927" s="17">
        <f>'Vulnerability Mapped'!D22</f>
        <v>8</v>
      </c>
      <c r="K1927" s="17">
        <f>'Vulnerability Mapped'!E22</f>
        <v>8</v>
      </c>
      <c r="L1927" s="18">
        <f>'Vulnerability Mapped'!H22</f>
        <v>0.55000000000000004</v>
      </c>
      <c r="M1927" s="18">
        <f t="shared" si="60"/>
        <v>5.3876845000000007E-2</v>
      </c>
      <c r="N1927" s="18">
        <f t="shared" si="61"/>
        <v>3.2326107E-2</v>
      </c>
    </row>
    <row r="1928" spans="1:14" ht="18" customHeight="1" x14ac:dyDescent="0.2">
      <c r="A1928" s="16" t="str">
        <f>'Fish Use'!A130</f>
        <v>UGR4</v>
      </c>
      <c r="B1928" s="16" t="str">
        <f>'Fish Use'!B130</f>
        <v>Upper Grande Ronde</v>
      </c>
      <c r="C1928" s="16" t="str">
        <f>'Fish Use'!D130</f>
        <v>Bull Trout</v>
      </c>
      <c r="D1928" s="16" t="str">
        <f>'Fish Use'!E130</f>
        <v>Spawning &amp; Resident</v>
      </c>
      <c r="E1928" s="16" t="str">
        <f>'Vulnerability Mapped'!C17</f>
        <v>Altered Flow Timing</v>
      </c>
      <c r="F1928" s="18">
        <f>'Fish Use'!F130</f>
        <v>0.18729999999999999</v>
      </c>
      <c r="G1928" s="18">
        <f>Population!D20</f>
        <v>0.6</v>
      </c>
      <c r="H1928" s="19">
        <f>'Limiting Factors'!C358</f>
        <v>3.3</v>
      </c>
      <c r="I1928" s="18">
        <f>'Limiting Factors'!D358</f>
        <v>0.61750000000000005</v>
      </c>
      <c r="J1928" s="17">
        <f>'Vulnerability Mapped'!D17</f>
        <v>13</v>
      </c>
      <c r="K1928" s="17">
        <f>'Vulnerability Mapped'!E17</f>
        <v>13</v>
      </c>
      <c r="L1928" s="18">
        <f>'Vulnerability Mapped'!H17</f>
        <v>0.22857142899999999</v>
      </c>
      <c r="M1928" s="18">
        <f t="shared" si="60"/>
        <v>2.6436057192424749E-2</v>
      </c>
      <c r="N1928" s="18">
        <f t="shared" si="61"/>
        <v>1.5861634315454849E-2</v>
      </c>
    </row>
    <row r="1929" spans="1:14" ht="18" customHeight="1" x14ac:dyDescent="0.2">
      <c r="A1929" s="16" t="str">
        <f>'Fish Use'!A130</f>
        <v>UGR4</v>
      </c>
      <c r="B1929" s="16" t="str">
        <f>'Fish Use'!B130</f>
        <v>Upper Grande Ronde</v>
      </c>
      <c r="C1929" s="16" t="str">
        <f>'Fish Use'!D130</f>
        <v>Bull Trout</v>
      </c>
      <c r="D1929" s="16" t="str">
        <f>'Fish Use'!E130</f>
        <v>Spawning &amp; Resident</v>
      </c>
      <c r="E1929" s="16" t="str">
        <f>'Vulnerability Mapped'!C21</f>
        <v>Decreased Sediment Quantity</v>
      </c>
      <c r="F1929" s="18">
        <f>'Fish Use'!F130</f>
        <v>0.18729999999999999</v>
      </c>
      <c r="G1929" s="18">
        <f>Population!D20</f>
        <v>0.6</v>
      </c>
      <c r="H1929" s="19">
        <f>'Limiting Factors'!C351</f>
        <v>2.0499999999999998</v>
      </c>
      <c r="I1929" s="18">
        <f>'Limiting Factors'!D351</f>
        <v>0.33624999999999999</v>
      </c>
      <c r="J1929" s="17">
        <f>'Vulnerability Mapped'!D21</f>
        <v>5</v>
      </c>
      <c r="K1929" s="17">
        <f>'Vulnerability Mapped'!E21</f>
        <v>5</v>
      </c>
      <c r="L1929" s="18">
        <f>'Vulnerability Mapped'!H21</f>
        <v>0.74285714300000005</v>
      </c>
      <c r="M1929" s="18">
        <f t="shared" si="60"/>
        <v>4.6784864294711376E-2</v>
      </c>
      <c r="N1929" s="18">
        <f t="shared" si="61"/>
        <v>2.8070918576826826E-2</v>
      </c>
    </row>
    <row r="1930" spans="1:14" ht="18" customHeight="1" x14ac:dyDescent="0.2">
      <c r="A1930" s="16" t="str">
        <f>'Fish Use'!A130</f>
        <v>UGR4</v>
      </c>
      <c r="B1930" s="16" t="str">
        <f>'Fish Use'!B130</f>
        <v>Upper Grande Ronde</v>
      </c>
      <c r="C1930" s="16" t="str">
        <f>'Fish Use'!D130</f>
        <v>Bull Trout</v>
      </c>
      <c r="D1930" s="16" t="str">
        <f>'Fish Use'!E130</f>
        <v>Spawning &amp; Resident</v>
      </c>
      <c r="E1930" s="16" t="str">
        <f>'Vulnerability Mapped'!C24</f>
        <v>Increased Sediment Quantity</v>
      </c>
      <c r="F1930" s="18">
        <f>'Fish Use'!F130</f>
        <v>0.18729999999999999</v>
      </c>
      <c r="G1930" s="18">
        <f>Population!D20</f>
        <v>0.6</v>
      </c>
      <c r="H1930" s="19">
        <f>'Limiting Factors'!C352</f>
        <v>4.08</v>
      </c>
      <c r="I1930" s="18">
        <f>'Limiting Factors'!D352</f>
        <v>0.79300000000000004</v>
      </c>
      <c r="J1930" s="17">
        <f>'Vulnerability Mapped'!D24</f>
        <v>6</v>
      </c>
      <c r="K1930" s="17">
        <f>'Vulnerability Mapped'!E24</f>
        <v>6</v>
      </c>
      <c r="L1930" s="18">
        <f>'Vulnerability Mapped'!H24</f>
        <v>0.678571429</v>
      </c>
      <c r="M1930" s="18">
        <f t="shared" si="60"/>
        <v>0.1007874679207981</v>
      </c>
      <c r="N1930" s="18">
        <f t="shared" si="61"/>
        <v>6.0472480752478852E-2</v>
      </c>
    </row>
    <row r="1931" spans="1:14" ht="18" customHeight="1" x14ac:dyDescent="0.2">
      <c r="A1931" s="16" t="str">
        <f>'Fish Use'!A130</f>
        <v>UGR4</v>
      </c>
      <c r="B1931" s="16" t="str">
        <f>'Fish Use'!B130</f>
        <v>Upper Grande Ronde</v>
      </c>
      <c r="C1931" s="16" t="str">
        <f>'Fish Use'!D130</f>
        <v>Bull Trout</v>
      </c>
      <c r="D1931" s="16" t="str">
        <f>'Fish Use'!E130</f>
        <v>Spawning &amp; Resident</v>
      </c>
      <c r="E1931" s="16" t="str">
        <f>'Vulnerability Mapped'!C29</f>
        <v>Summer Water Temperature</v>
      </c>
      <c r="F1931" s="18">
        <f>'Fish Use'!F130</f>
        <v>0.18729999999999999</v>
      </c>
      <c r="G1931" s="18">
        <f>Population!D20</f>
        <v>0.6</v>
      </c>
      <c r="H1931" s="19">
        <f>'Limiting Factors'!C359</f>
        <v>3</v>
      </c>
      <c r="I1931" s="18">
        <f>'Limiting Factors'!D359</f>
        <v>0.55000000000000004</v>
      </c>
      <c r="J1931" s="17">
        <f>'Vulnerability Mapped'!D29</f>
        <v>1</v>
      </c>
      <c r="K1931" s="17">
        <f>'Vulnerability Mapped'!E29</f>
        <v>1</v>
      </c>
      <c r="L1931" s="18">
        <f>'Vulnerability Mapped'!H29</f>
        <v>1</v>
      </c>
      <c r="M1931" s="18">
        <f t="shared" si="60"/>
        <v>0.10301500000000001</v>
      </c>
      <c r="N1931" s="18">
        <f t="shared" si="61"/>
        <v>6.1809000000000003E-2</v>
      </c>
    </row>
    <row r="1932" spans="1:14" ht="18" customHeight="1" x14ac:dyDescent="0.2">
      <c r="A1932" s="16" t="str">
        <f>'Fish Use'!A130</f>
        <v>UGR4</v>
      </c>
      <c r="B1932" s="16" t="str">
        <f>'Fish Use'!B130</f>
        <v>Upper Grande Ronde</v>
      </c>
      <c r="C1932" s="16" t="str">
        <f>'Fish Use'!D130</f>
        <v>Bull Trout</v>
      </c>
      <c r="D1932" s="16" t="str">
        <f>'Fish Use'!E130</f>
        <v>Spawning &amp; Resident</v>
      </c>
      <c r="E1932" s="16" t="str">
        <f>'Vulnerability Mapped'!C31</f>
        <v>Winter Water Temperature</v>
      </c>
      <c r="F1932" s="18">
        <f>'Fish Use'!F130</f>
        <v>0.18729999999999999</v>
      </c>
      <c r="G1932" s="18">
        <f>Population!D20</f>
        <v>0.6</v>
      </c>
      <c r="H1932" s="19">
        <f>'Limiting Factors'!C360</f>
        <v>2.29</v>
      </c>
      <c r="I1932" s="18">
        <f>'Limiting Factors'!D360</f>
        <v>0.39024999999999999</v>
      </c>
      <c r="J1932" s="17">
        <f>'Vulnerability Mapped'!D31</f>
        <v>12</v>
      </c>
      <c r="K1932" s="17">
        <f>'Vulnerability Mapped'!E31</f>
        <v>12</v>
      </c>
      <c r="L1932" s="18">
        <f>'Vulnerability Mapped'!H31</f>
        <v>0.29285714299999999</v>
      </c>
      <c r="M1932" s="18">
        <f t="shared" si="60"/>
        <v>2.1406048760441974E-2</v>
      </c>
      <c r="N1932" s="18">
        <f t="shared" si="61"/>
        <v>1.2843629256265183E-2</v>
      </c>
    </row>
    <row r="1933" spans="1:14" ht="18" customHeight="1" x14ac:dyDescent="0.2">
      <c r="A1933" s="16" t="str">
        <f>'Fish Use'!A130</f>
        <v>UGR4</v>
      </c>
      <c r="B1933" s="16" t="str">
        <f>'Fish Use'!B130</f>
        <v>Upper Grande Ronde</v>
      </c>
      <c r="C1933" s="16" t="str">
        <f>'Fish Use'!D130</f>
        <v>Bull Trout</v>
      </c>
      <c r="D1933" s="16" t="str">
        <f>'Fish Use'!E130</f>
        <v>Spawning &amp; Resident</v>
      </c>
      <c r="E1933" s="16" t="str">
        <f>'Vulnerability Mapped'!C30</f>
        <v>Water Quality</v>
      </c>
      <c r="F1933" s="18">
        <f>'Fish Use'!F130</f>
        <v>0.18729999999999999</v>
      </c>
      <c r="G1933" s="18">
        <f>Population!D20</f>
        <v>0.6</v>
      </c>
      <c r="H1933" s="19">
        <f>'Limiting Factors'!C361</f>
        <v>3</v>
      </c>
      <c r="I1933" s="18">
        <f>'Limiting Factors'!D361</f>
        <v>0.55000000000000004</v>
      </c>
      <c r="J1933" s="17">
        <f>'Vulnerability Mapped'!D30</f>
        <v>15</v>
      </c>
      <c r="K1933" s="17">
        <f>'Vulnerability Mapped'!E30</f>
        <v>15</v>
      </c>
      <c r="L1933" s="18">
        <f>'Vulnerability Mapped'!H30</f>
        <v>0.1</v>
      </c>
      <c r="M1933" s="18">
        <f t="shared" si="60"/>
        <v>1.0301500000000002E-2</v>
      </c>
      <c r="N1933" s="18">
        <f t="shared" si="61"/>
        <v>6.1809000000000005E-3</v>
      </c>
    </row>
    <row r="1934" spans="1:14" ht="18" customHeight="1" x14ac:dyDescent="0.2">
      <c r="A1934" s="16" t="str">
        <f>'Fish Use'!A130</f>
        <v>UGR4</v>
      </c>
      <c r="B1934" s="16" t="str">
        <f>'Fish Use'!B130</f>
        <v>Upper Grande Ronde</v>
      </c>
      <c r="C1934" s="16" t="str">
        <f>'Fish Use'!D130</f>
        <v>Bull Trout</v>
      </c>
      <c r="D1934" s="16" t="str">
        <f>'Fish Use'!E130</f>
        <v>Spawning &amp; Resident</v>
      </c>
      <c r="E1934" s="16" t="str">
        <f>'Vulnerability Mapped'!C26</f>
        <v>Predation</v>
      </c>
      <c r="F1934" s="18">
        <f>'Fish Use'!F130</f>
        <v>0.18729999999999999</v>
      </c>
      <c r="G1934" s="18">
        <f>Population!D20</f>
        <v>0.6</v>
      </c>
      <c r="H1934" s="19">
        <f>'Limiting Factors'!C354</f>
        <v>2.15</v>
      </c>
      <c r="I1934" s="18">
        <f>'Limiting Factors'!D354</f>
        <v>0.35875000000000001</v>
      </c>
      <c r="J1934" s="17">
        <f>'Vulnerability Mapped'!D26</f>
        <v>9</v>
      </c>
      <c r="K1934" s="17">
        <f>'Vulnerability Mapped'!E26</f>
        <v>9</v>
      </c>
      <c r="L1934" s="18">
        <f>'Vulnerability Mapped'!H26</f>
        <v>0.485714286</v>
      </c>
      <c r="M1934" s="18">
        <f t="shared" si="60"/>
        <v>3.2637025019198247E-2</v>
      </c>
      <c r="N1934" s="18">
        <f t="shared" si="61"/>
        <v>1.9582215011518949E-2</v>
      </c>
    </row>
    <row r="1935" spans="1:14" ht="18" customHeight="1" x14ac:dyDescent="0.2">
      <c r="A1935" s="16" t="str">
        <f>'Fish Use'!A130</f>
        <v>UGR4</v>
      </c>
      <c r="B1935" s="16" t="str">
        <f>'Fish Use'!B130</f>
        <v>Upper Grande Ronde</v>
      </c>
      <c r="C1935" s="16" t="str">
        <f>'Fish Use'!D130</f>
        <v>Bull Trout</v>
      </c>
      <c r="D1935" s="16" t="str">
        <f>'Fish Use'!E130</f>
        <v>Spawning &amp; Resident</v>
      </c>
      <c r="E1935" s="16" t="str">
        <f>'Vulnerability Mapped'!C18</f>
        <v>Altered Primary Productivity</v>
      </c>
      <c r="F1935" s="18">
        <f>'Fish Use'!F130</f>
        <v>0.18729999999999999</v>
      </c>
      <c r="G1935" s="18">
        <f>Population!D20</f>
        <v>0.6</v>
      </c>
      <c r="H1935" s="19">
        <f>'Limiting Factors'!C355</f>
        <v>2</v>
      </c>
      <c r="I1935" s="18">
        <f>'Limiting Factors'!D355</f>
        <v>0.32500000000000001</v>
      </c>
      <c r="J1935" s="17">
        <f>'Vulnerability Mapped'!D18</f>
        <v>14</v>
      </c>
      <c r="K1935" s="17">
        <f>'Vulnerability Mapped'!E18</f>
        <v>14</v>
      </c>
      <c r="L1935" s="18">
        <f>'Vulnerability Mapped'!H18</f>
        <v>0.164285714</v>
      </c>
      <c r="M1935" s="18">
        <f t="shared" si="60"/>
        <v>1.0000482125465001E-2</v>
      </c>
      <c r="N1935" s="18">
        <f t="shared" si="61"/>
        <v>6.0002892752790008E-3</v>
      </c>
    </row>
    <row r="1936" spans="1:14" ht="18" customHeight="1" x14ac:dyDescent="0.2">
      <c r="A1936" s="16" t="str">
        <f>'Fish Use'!A130</f>
        <v>UGR4</v>
      </c>
      <c r="B1936" s="16" t="str">
        <f>'Fish Use'!B130</f>
        <v>Upper Grande Ronde</v>
      </c>
      <c r="C1936" s="16" t="str">
        <f>'Fish Use'!D130</f>
        <v>Bull Trout</v>
      </c>
      <c r="D1936" s="16" t="str">
        <f>'Fish Use'!E130</f>
        <v>Spawning &amp; Resident</v>
      </c>
      <c r="E1936" s="16" t="str">
        <f>'Vulnerability Mapped'!C25</f>
        <v>Non-Native Species Interactions and Competition</v>
      </c>
      <c r="F1936" s="18">
        <f>'Fish Use'!F130</f>
        <v>0.18729999999999999</v>
      </c>
      <c r="G1936" s="18">
        <f>Population!D20</f>
        <v>0.6</v>
      </c>
      <c r="H1936" s="19">
        <f>'Limiting Factors'!C356</f>
        <v>2</v>
      </c>
      <c r="I1936" s="18">
        <f>'Limiting Factors'!D356</f>
        <v>0.32500000000000001</v>
      </c>
      <c r="J1936" s="17">
        <f>'Vulnerability Mapped'!D25</f>
        <v>2</v>
      </c>
      <c r="K1936" s="17">
        <f>'Vulnerability Mapped'!E25</f>
        <v>2</v>
      </c>
      <c r="L1936" s="18">
        <f>'Vulnerability Mapped'!H25</f>
        <v>0.93571428599999995</v>
      </c>
      <c r="M1936" s="18">
        <f t="shared" si="60"/>
        <v>5.6959267874535001E-2</v>
      </c>
      <c r="N1936" s="18">
        <f t="shared" si="61"/>
        <v>3.4175560724720999E-2</v>
      </c>
    </row>
    <row r="1937" spans="1:14" ht="18" customHeight="1" x14ac:dyDescent="0.2">
      <c r="A1937" s="16" t="str">
        <f>'Fish Use'!A131</f>
        <v>UGR4</v>
      </c>
      <c r="B1937" s="16" t="str">
        <f>'Fish Use'!B131</f>
        <v>Upper Grande Ronde</v>
      </c>
      <c r="C1937" s="16" t="str">
        <f>'Fish Use'!D131</f>
        <v>Bull Trout</v>
      </c>
      <c r="D1937" s="16" t="str">
        <f>'Fish Use'!E131</f>
        <v>FMO</v>
      </c>
      <c r="E1937" s="16" t="str">
        <f>'Vulnerability Mapped'!C4</f>
        <v>Anthropogenic Barriers</v>
      </c>
      <c r="F1937" s="18">
        <f>'Fish Use'!F131</f>
        <v>0.18729999999999999</v>
      </c>
      <c r="G1937" s="18">
        <f>Population!D21</f>
        <v>0.4</v>
      </c>
      <c r="H1937" s="19">
        <f>'Limiting Factors'!C353</f>
        <v>3.42</v>
      </c>
      <c r="I1937" s="18">
        <f>'Limiting Factors'!D353</f>
        <v>0.64449999999999996</v>
      </c>
      <c r="J1937" s="17">
        <f>'Vulnerability Mapped'!D4</f>
        <v>3</v>
      </c>
      <c r="K1937" s="17">
        <f>'Vulnerability Mapped'!E4</f>
        <v>3</v>
      </c>
      <c r="L1937" s="18">
        <f>'Vulnerability Mapped'!H4</f>
        <v>0.87142857100000004</v>
      </c>
      <c r="M1937" s="18">
        <f t="shared" si="60"/>
        <v>0.10519436923397935</v>
      </c>
      <c r="N1937" s="18">
        <f t="shared" si="61"/>
        <v>4.2077747693591738E-2</v>
      </c>
    </row>
    <row r="1938" spans="1:14" ht="18" customHeight="1" x14ac:dyDescent="0.2">
      <c r="A1938" s="16" t="str">
        <f>'Fish Use'!A131</f>
        <v>UGR4</v>
      </c>
      <c r="B1938" s="16" t="str">
        <f>'Fish Use'!B131</f>
        <v>Upper Grande Ronde</v>
      </c>
      <c r="C1938" s="16" t="str">
        <f>'Fish Use'!D131</f>
        <v>Bull Trout</v>
      </c>
      <c r="D1938" s="16" t="str">
        <f>'Fish Use'!E131</f>
        <v>FMO</v>
      </c>
      <c r="E1938" s="16" t="str">
        <f>'Vulnerability Mapped'!C12</f>
        <v>Riparian Condition</v>
      </c>
      <c r="F1938" s="18">
        <f>'Fish Use'!F131</f>
        <v>0.18729999999999999</v>
      </c>
      <c r="G1938" s="18">
        <f>Population!D21</f>
        <v>0.4</v>
      </c>
      <c r="H1938" s="19">
        <f>'Limiting Factors'!C347</f>
        <v>3.52</v>
      </c>
      <c r="I1938" s="18">
        <f>'Limiting Factors'!D347</f>
        <v>0.66700000000000004</v>
      </c>
      <c r="J1938" s="17">
        <f>'Vulnerability Mapped'!D12</f>
        <v>5</v>
      </c>
      <c r="K1938" s="17">
        <f>'Vulnerability Mapped'!E12</f>
        <v>5</v>
      </c>
      <c r="L1938" s="18">
        <f>'Vulnerability Mapped'!H12</f>
        <v>0.74285714300000005</v>
      </c>
      <c r="M1938" s="18">
        <f t="shared" si="60"/>
        <v>9.2804474303561313E-2</v>
      </c>
      <c r="N1938" s="18">
        <f t="shared" si="61"/>
        <v>3.7121789721424527E-2</v>
      </c>
    </row>
    <row r="1939" spans="1:14" ht="18" customHeight="1" x14ac:dyDescent="0.2">
      <c r="A1939" s="16" t="str">
        <f>'Fish Use'!A131</f>
        <v>UGR4</v>
      </c>
      <c r="B1939" s="16" t="str">
        <f>'Fish Use'!B131</f>
        <v>Upper Grande Ronde</v>
      </c>
      <c r="C1939" s="16" t="str">
        <f>'Fish Use'!D131</f>
        <v>Bull Trout</v>
      </c>
      <c r="D1939" s="16" t="str">
        <f>'Fish Use'!E131</f>
        <v>FMO</v>
      </c>
      <c r="E1939" s="16" t="str">
        <f>'Vulnerability Mapped'!C8</f>
        <v>Floodplain Condition</v>
      </c>
      <c r="F1939" s="18">
        <f>'Fish Use'!F131</f>
        <v>0.18729999999999999</v>
      </c>
      <c r="G1939" s="18">
        <f>Population!D21</f>
        <v>0.4</v>
      </c>
      <c r="H1939" s="19">
        <f>'Limiting Factors'!C348</f>
        <v>3.95</v>
      </c>
      <c r="I1939" s="18">
        <f>'Limiting Factors'!D348</f>
        <v>0.76375000000000004</v>
      </c>
      <c r="J1939" s="17">
        <f>'Vulnerability Mapped'!D8</f>
        <v>9</v>
      </c>
      <c r="K1939" s="17">
        <f>'Vulnerability Mapped'!E8</f>
        <v>9</v>
      </c>
      <c r="L1939" s="18">
        <f>'Vulnerability Mapped'!H8</f>
        <v>0.485714286</v>
      </c>
      <c r="M1939" s="18">
        <f t="shared" si="60"/>
        <v>6.9481610755157255E-2</v>
      </c>
      <c r="N1939" s="18">
        <f t="shared" si="61"/>
        <v>2.7792644302062904E-2</v>
      </c>
    </row>
    <row r="1940" spans="1:14" ht="18" customHeight="1" x14ac:dyDescent="0.2">
      <c r="A1940" s="16" t="str">
        <f>'Fish Use'!A131</f>
        <v>UGR4</v>
      </c>
      <c r="B1940" s="16" t="str">
        <f>'Fish Use'!B131</f>
        <v>Upper Grande Ronde</v>
      </c>
      <c r="C1940" s="16" t="str">
        <f>'Fish Use'!D131</f>
        <v>Bull Trout</v>
      </c>
      <c r="D1940" s="16" t="str">
        <f>'Fish Use'!E131</f>
        <v>FMO</v>
      </c>
      <c r="E1940" s="16" t="str">
        <f>'Vulnerability Mapped'!C13</f>
        <v>Side Channel and Wetland Habitat</v>
      </c>
      <c r="F1940" s="18">
        <f>'Fish Use'!F131</f>
        <v>0.18729999999999999</v>
      </c>
      <c r="G1940" s="18">
        <f>Population!D21</f>
        <v>0.4</v>
      </c>
      <c r="H1940" s="19">
        <f>'Limiting Factors'!C349</f>
        <v>3.73</v>
      </c>
      <c r="I1940" s="18">
        <f>'Limiting Factors'!D349</f>
        <v>0.71425000000000005</v>
      </c>
      <c r="J1940" s="17">
        <f>'Vulnerability Mapped'!D13</f>
        <v>8</v>
      </c>
      <c r="K1940" s="17">
        <f>'Vulnerability Mapped'!E13</f>
        <v>8</v>
      </c>
      <c r="L1940" s="18">
        <f>'Vulnerability Mapped'!H13</f>
        <v>0.55000000000000004</v>
      </c>
      <c r="M1940" s="18">
        <f t="shared" si="60"/>
        <v>7.3578463750000003E-2</v>
      </c>
      <c r="N1940" s="18">
        <f t="shared" si="61"/>
        <v>2.9431385500000004E-2</v>
      </c>
    </row>
    <row r="1941" spans="1:14" ht="18" customHeight="1" x14ac:dyDescent="0.2">
      <c r="A1941" s="16" t="str">
        <f>'Fish Use'!A131</f>
        <v>UGR4</v>
      </c>
      <c r="B1941" s="16" t="str">
        <f>'Fish Use'!B131</f>
        <v>Upper Grande Ronde</v>
      </c>
      <c r="C1941" s="16" t="str">
        <f>'Fish Use'!D131</f>
        <v>Bull Trout</v>
      </c>
      <c r="D1941" s="16" t="str">
        <f>'Fish Use'!E131</f>
        <v>FMO</v>
      </c>
      <c r="E1941" s="16" t="str">
        <f>'Vulnerability Mapped'!C5</f>
        <v>Channel and Habitat Structure</v>
      </c>
      <c r="F1941" s="18">
        <f>'Fish Use'!F131</f>
        <v>0.18729999999999999</v>
      </c>
      <c r="G1941" s="18">
        <f>Population!D21</f>
        <v>0.4</v>
      </c>
      <c r="H1941" s="19">
        <f>'Limiting Factors'!C350</f>
        <v>3.57</v>
      </c>
      <c r="I1941" s="18">
        <f>'Limiting Factors'!D350</f>
        <v>0.67825000000000002</v>
      </c>
      <c r="J1941" s="17">
        <f>'Vulnerability Mapped'!D5</f>
        <v>4</v>
      </c>
      <c r="K1941" s="17">
        <f>'Vulnerability Mapped'!E5</f>
        <v>4</v>
      </c>
      <c r="L1941" s="18">
        <f>'Vulnerability Mapped'!H5</f>
        <v>0.80714285699999999</v>
      </c>
      <c r="M1941" s="18">
        <f t="shared" si="60"/>
        <v>0.10253638158899482</v>
      </c>
      <c r="N1941" s="18">
        <f t="shared" si="61"/>
        <v>4.1014552635597931E-2</v>
      </c>
    </row>
    <row r="1942" spans="1:14" ht="18" customHeight="1" x14ac:dyDescent="0.2">
      <c r="A1942" s="16" t="str">
        <f>'Fish Use'!A131</f>
        <v>UGR4</v>
      </c>
      <c r="B1942" s="16" t="str">
        <f>'Fish Use'!B131</f>
        <v>Upper Grande Ronde</v>
      </c>
      <c r="C1942" s="16" t="str">
        <f>'Fish Use'!D131</f>
        <v>Bull Trout</v>
      </c>
      <c r="D1942" s="16" t="str">
        <f>'Fish Use'!E131</f>
        <v>FMO</v>
      </c>
      <c r="E1942" s="16" t="str">
        <f>'Vulnerability Mapped'!C7</f>
        <v>Decreased Water Quantity</v>
      </c>
      <c r="F1942" s="18">
        <f>'Fish Use'!F131</f>
        <v>0.18729999999999999</v>
      </c>
      <c r="G1942" s="18">
        <f>Population!D21</f>
        <v>0.4</v>
      </c>
      <c r="H1942" s="19">
        <f>'Limiting Factors'!C357</f>
        <v>2.88</v>
      </c>
      <c r="I1942" s="18">
        <f>'Limiting Factors'!D357</f>
        <v>0.52300000000000002</v>
      </c>
      <c r="J1942" s="17">
        <f>'Vulnerability Mapped'!D7</f>
        <v>2</v>
      </c>
      <c r="K1942" s="17">
        <f>'Vulnerability Mapped'!E7</f>
        <v>2</v>
      </c>
      <c r="L1942" s="18">
        <f>'Vulnerability Mapped'!H7</f>
        <v>0.93571428599999995</v>
      </c>
      <c r="M1942" s="18">
        <f t="shared" si="60"/>
        <v>9.1660606456559393E-2</v>
      </c>
      <c r="N1942" s="18">
        <f t="shared" si="61"/>
        <v>3.6664242582623761E-2</v>
      </c>
    </row>
    <row r="1943" spans="1:14" ht="18" customHeight="1" x14ac:dyDescent="0.2">
      <c r="A1943" s="16" t="str">
        <f>'Fish Use'!A131</f>
        <v>UGR4</v>
      </c>
      <c r="B1943" s="16" t="str">
        <f>'Fish Use'!B131</f>
        <v>Upper Grande Ronde</v>
      </c>
      <c r="C1943" s="16" t="str">
        <f>'Fish Use'!D131</f>
        <v>Bull Trout</v>
      </c>
      <c r="D1943" s="16" t="str">
        <f>'Fish Use'!E131</f>
        <v>FMO</v>
      </c>
      <c r="E1943" s="16" t="str">
        <f>'Vulnerability Mapped'!C2</f>
        <v>Altered Flow Timing</v>
      </c>
      <c r="F1943" s="18">
        <f>'Fish Use'!F131</f>
        <v>0.18729999999999999</v>
      </c>
      <c r="G1943" s="18">
        <f>Population!D21</f>
        <v>0.4</v>
      </c>
      <c r="H1943" s="19">
        <f>'Limiting Factors'!C358</f>
        <v>3.3</v>
      </c>
      <c r="I1943" s="18">
        <f>'Limiting Factors'!D358</f>
        <v>0.61750000000000005</v>
      </c>
      <c r="J1943" s="17">
        <f>'Vulnerability Mapped'!D2</f>
        <v>11</v>
      </c>
      <c r="K1943" s="17">
        <f>'Vulnerability Mapped'!E2</f>
        <v>11</v>
      </c>
      <c r="L1943" s="18">
        <f>'Vulnerability Mapped'!H2</f>
        <v>0.35714285699999998</v>
      </c>
      <c r="M1943" s="18">
        <f t="shared" si="60"/>
        <v>4.130633926919175E-2</v>
      </c>
      <c r="N1943" s="18">
        <f t="shared" si="61"/>
        <v>1.65225357076767E-2</v>
      </c>
    </row>
    <row r="1944" spans="1:14" ht="18" customHeight="1" x14ac:dyDescent="0.2">
      <c r="A1944" s="16" t="str">
        <f>'Fish Use'!A131</f>
        <v>UGR4</v>
      </c>
      <c r="B1944" s="16" t="str">
        <f>'Fish Use'!B131</f>
        <v>Upper Grande Ronde</v>
      </c>
      <c r="C1944" s="16" t="str">
        <f>'Fish Use'!D131</f>
        <v>Bull Trout</v>
      </c>
      <c r="D1944" s="16" t="str">
        <f>'Fish Use'!E131</f>
        <v>FMO</v>
      </c>
      <c r="E1944" s="16" t="str">
        <f>'Vulnerability Mapped'!C6</f>
        <v>Decreased Sediment Quantity</v>
      </c>
      <c r="F1944" s="18">
        <f>'Fish Use'!F131</f>
        <v>0.18729999999999999</v>
      </c>
      <c r="G1944" s="18">
        <f>Population!D21</f>
        <v>0.4</v>
      </c>
      <c r="H1944" s="19">
        <f>'Limiting Factors'!C351</f>
        <v>2.0499999999999998</v>
      </c>
      <c r="I1944" s="18">
        <f>'Limiting Factors'!D351</f>
        <v>0.33624999999999999</v>
      </c>
      <c r="J1944" s="17">
        <f>'Vulnerability Mapped'!D6</f>
        <v>13</v>
      </c>
      <c r="K1944" s="17">
        <f>'Vulnerability Mapped'!E6</f>
        <v>13</v>
      </c>
      <c r="L1944" s="18">
        <f>'Vulnerability Mapped'!H6</f>
        <v>0.22857142899999999</v>
      </c>
      <c r="M1944" s="18">
        <f t="shared" si="60"/>
        <v>1.4395342884134124E-2</v>
      </c>
      <c r="N1944" s="18">
        <f t="shared" si="61"/>
        <v>5.7581371536536497E-3</v>
      </c>
    </row>
    <row r="1945" spans="1:14" ht="18" customHeight="1" x14ac:dyDescent="0.2">
      <c r="A1945" s="16" t="str">
        <f>'Fish Use'!A131</f>
        <v>UGR4</v>
      </c>
      <c r="B1945" s="16" t="str">
        <f>'Fish Use'!B131</f>
        <v>Upper Grande Ronde</v>
      </c>
      <c r="C1945" s="16" t="str">
        <f>'Fish Use'!D131</f>
        <v>Bull Trout</v>
      </c>
      <c r="D1945" s="16" t="str">
        <f>'Fish Use'!E131</f>
        <v>FMO</v>
      </c>
      <c r="E1945" s="16" t="str">
        <f>'Vulnerability Mapped'!C9</f>
        <v>Increased Sediment Quantity</v>
      </c>
      <c r="F1945" s="18">
        <f>'Fish Use'!F131</f>
        <v>0.18729999999999999</v>
      </c>
      <c r="G1945" s="18">
        <f>Population!D21</f>
        <v>0.4</v>
      </c>
      <c r="H1945" s="19">
        <f>'Limiting Factors'!C352</f>
        <v>4.08</v>
      </c>
      <c r="I1945" s="18">
        <f>'Limiting Factors'!D352</f>
        <v>0.79300000000000004</v>
      </c>
      <c r="J1945" s="17">
        <f>'Vulnerability Mapped'!D9</f>
        <v>14</v>
      </c>
      <c r="K1945" s="17">
        <f>'Vulnerability Mapped'!E9</f>
        <v>14</v>
      </c>
      <c r="L1945" s="18">
        <f>'Vulnerability Mapped'!H9</f>
        <v>0.164285714</v>
      </c>
      <c r="M1945" s="18">
        <f t="shared" si="60"/>
        <v>2.44011763861346E-2</v>
      </c>
      <c r="N1945" s="18">
        <f t="shared" si="61"/>
        <v>9.7604705544538407E-3</v>
      </c>
    </row>
    <row r="1946" spans="1:14" ht="18" customHeight="1" x14ac:dyDescent="0.2">
      <c r="A1946" s="16" t="str">
        <f>'Fish Use'!A131</f>
        <v>UGR4</v>
      </c>
      <c r="B1946" s="16" t="str">
        <f>'Fish Use'!B131</f>
        <v>Upper Grande Ronde</v>
      </c>
      <c r="C1946" s="16" t="str">
        <f>'Fish Use'!D131</f>
        <v>Bull Trout</v>
      </c>
      <c r="D1946" s="16" t="str">
        <f>'Fish Use'!E131</f>
        <v>FMO</v>
      </c>
      <c r="E1946" s="16" t="str">
        <f>'Vulnerability Mapped'!C14</f>
        <v>Summer Water Temperature</v>
      </c>
      <c r="F1946" s="18">
        <f>'Fish Use'!F131</f>
        <v>0.18729999999999999</v>
      </c>
      <c r="G1946" s="18">
        <f>Population!D21</f>
        <v>0.4</v>
      </c>
      <c r="H1946" s="19">
        <f>'Limiting Factors'!C359</f>
        <v>3</v>
      </c>
      <c r="I1946" s="18">
        <f>'Limiting Factors'!D359</f>
        <v>0.55000000000000004</v>
      </c>
      <c r="J1946" s="17">
        <f>'Vulnerability Mapped'!D14</f>
        <v>1</v>
      </c>
      <c r="K1946" s="17">
        <f>'Vulnerability Mapped'!E14</f>
        <v>1</v>
      </c>
      <c r="L1946" s="18">
        <f>'Vulnerability Mapped'!H14</f>
        <v>1</v>
      </c>
      <c r="M1946" s="18">
        <f t="shared" si="60"/>
        <v>0.10301500000000001</v>
      </c>
      <c r="N1946" s="18">
        <f t="shared" si="61"/>
        <v>4.1206000000000007E-2</v>
      </c>
    </row>
    <row r="1947" spans="1:14" ht="18" customHeight="1" x14ac:dyDescent="0.2">
      <c r="A1947" s="16" t="str">
        <f>'Fish Use'!A131</f>
        <v>UGR4</v>
      </c>
      <c r="B1947" s="16" t="str">
        <f>'Fish Use'!B131</f>
        <v>Upper Grande Ronde</v>
      </c>
      <c r="C1947" s="16" t="str">
        <f>'Fish Use'!D131</f>
        <v>Bull Trout</v>
      </c>
      <c r="D1947" s="16" t="str">
        <f>'Fish Use'!E131</f>
        <v>FMO</v>
      </c>
      <c r="E1947" s="16" t="str">
        <f>'Vulnerability Mapped'!C16</f>
        <v>Winter Water Temperature</v>
      </c>
      <c r="F1947" s="18">
        <f>'Fish Use'!F131</f>
        <v>0.18729999999999999</v>
      </c>
      <c r="G1947" s="18">
        <f>Population!D21</f>
        <v>0.4</v>
      </c>
      <c r="H1947" s="19">
        <f>'Limiting Factors'!C360</f>
        <v>2.29</v>
      </c>
      <c r="I1947" s="18">
        <f>'Limiting Factors'!D360</f>
        <v>0.39024999999999999</v>
      </c>
      <c r="J1947" s="17">
        <f>'Vulnerability Mapped'!D16</f>
        <v>15</v>
      </c>
      <c r="K1947" s="17">
        <f>'Vulnerability Mapped'!E16</f>
        <v>15</v>
      </c>
      <c r="L1947" s="18">
        <f>'Vulnerability Mapped'!H16</f>
        <v>0.1</v>
      </c>
      <c r="M1947" s="18">
        <f t="shared" si="60"/>
        <v>7.3093825000000003E-3</v>
      </c>
      <c r="N1947" s="18">
        <f t="shared" si="61"/>
        <v>2.9237530000000003E-3</v>
      </c>
    </row>
    <row r="1948" spans="1:14" ht="18" customHeight="1" x14ac:dyDescent="0.2">
      <c r="A1948" s="16" t="str">
        <f>'Fish Use'!A131</f>
        <v>UGR4</v>
      </c>
      <c r="B1948" s="16" t="str">
        <f>'Fish Use'!B131</f>
        <v>Upper Grande Ronde</v>
      </c>
      <c r="C1948" s="16" t="str">
        <f>'Fish Use'!D131</f>
        <v>Bull Trout</v>
      </c>
      <c r="D1948" s="16" t="str">
        <f>'Fish Use'!E131</f>
        <v>FMO</v>
      </c>
      <c r="E1948" s="16" t="str">
        <f>'Vulnerability Mapped'!C15</f>
        <v>Water Quality</v>
      </c>
      <c r="F1948" s="18">
        <f>'Fish Use'!F131</f>
        <v>0.18729999999999999</v>
      </c>
      <c r="G1948" s="18">
        <f>Population!D21</f>
        <v>0.4</v>
      </c>
      <c r="H1948" s="19">
        <f>'Limiting Factors'!C361</f>
        <v>3</v>
      </c>
      <c r="I1948" s="18">
        <f>'Limiting Factors'!D361</f>
        <v>0.55000000000000004</v>
      </c>
      <c r="J1948" s="17">
        <f>'Vulnerability Mapped'!D15</f>
        <v>6</v>
      </c>
      <c r="K1948" s="17">
        <f>'Vulnerability Mapped'!E15</f>
        <v>6</v>
      </c>
      <c r="L1948" s="18">
        <f>'Vulnerability Mapped'!H15</f>
        <v>0.678571429</v>
      </c>
      <c r="M1948" s="18">
        <f t="shared" si="60"/>
        <v>6.9903035758435011E-2</v>
      </c>
      <c r="N1948" s="18">
        <f t="shared" si="61"/>
        <v>2.7961214303374005E-2</v>
      </c>
    </row>
    <row r="1949" spans="1:14" ht="18" customHeight="1" x14ac:dyDescent="0.2">
      <c r="A1949" s="16" t="str">
        <f>'Fish Use'!A131</f>
        <v>UGR4</v>
      </c>
      <c r="B1949" s="16" t="str">
        <f>'Fish Use'!B131</f>
        <v>Upper Grande Ronde</v>
      </c>
      <c r="C1949" s="16" t="str">
        <f>'Fish Use'!D131</f>
        <v>Bull Trout</v>
      </c>
      <c r="D1949" s="16" t="str">
        <f>'Fish Use'!E131</f>
        <v>FMO</v>
      </c>
      <c r="E1949" s="16" t="str">
        <f>'Vulnerability Mapped'!C11</f>
        <v>Predation</v>
      </c>
      <c r="F1949" s="18">
        <f>'Fish Use'!F131</f>
        <v>0.18729999999999999</v>
      </c>
      <c r="G1949" s="18">
        <f>Population!D21</f>
        <v>0.4</v>
      </c>
      <c r="H1949" s="19">
        <f>'Limiting Factors'!C354</f>
        <v>2.15</v>
      </c>
      <c r="I1949" s="18">
        <f>'Limiting Factors'!D354</f>
        <v>0.35875000000000001</v>
      </c>
      <c r="J1949" s="17">
        <f>'Vulnerability Mapped'!D11</f>
        <v>7</v>
      </c>
      <c r="K1949" s="17">
        <f>'Vulnerability Mapped'!E11</f>
        <v>7</v>
      </c>
      <c r="L1949" s="18">
        <f>'Vulnerability Mapped'!H11</f>
        <v>0.61428571399999998</v>
      </c>
      <c r="M1949" s="18">
        <f t="shared" si="60"/>
        <v>4.1276237480801746E-2</v>
      </c>
      <c r="N1949" s="18">
        <f t="shared" si="61"/>
        <v>1.6510494992320698E-2</v>
      </c>
    </row>
    <row r="1950" spans="1:14" ht="18" customHeight="1" x14ac:dyDescent="0.2">
      <c r="A1950" s="16" t="str">
        <f>'Fish Use'!A131</f>
        <v>UGR4</v>
      </c>
      <c r="B1950" s="16" t="str">
        <f>'Fish Use'!B131</f>
        <v>Upper Grande Ronde</v>
      </c>
      <c r="C1950" s="16" t="str">
        <f>'Fish Use'!D131</f>
        <v>Bull Trout</v>
      </c>
      <c r="D1950" s="16" t="str">
        <f>'Fish Use'!E131</f>
        <v>FMO</v>
      </c>
      <c r="E1950" s="16" t="str">
        <f>'Vulnerability Mapped'!C3</f>
        <v>Altered Primary Productivity</v>
      </c>
      <c r="F1950" s="18">
        <f>'Fish Use'!F131</f>
        <v>0.18729999999999999</v>
      </c>
      <c r="G1950" s="18">
        <f>Population!D21</f>
        <v>0.4</v>
      </c>
      <c r="H1950" s="19">
        <f>'Limiting Factors'!C355</f>
        <v>2</v>
      </c>
      <c r="I1950" s="18">
        <f>'Limiting Factors'!D355</f>
        <v>0.32500000000000001</v>
      </c>
      <c r="J1950" s="17">
        <f>'Vulnerability Mapped'!D3</f>
        <v>12</v>
      </c>
      <c r="K1950" s="17">
        <f>'Vulnerability Mapped'!E3</f>
        <v>12</v>
      </c>
      <c r="L1950" s="18">
        <f>'Vulnerability Mapped'!H3</f>
        <v>0.29285714299999999</v>
      </c>
      <c r="M1950" s="18">
        <f t="shared" si="60"/>
        <v>1.78269464372675E-2</v>
      </c>
      <c r="N1950" s="18">
        <f t="shared" si="61"/>
        <v>7.1307785749070004E-3</v>
      </c>
    </row>
    <row r="1951" spans="1:14" ht="18" customHeight="1" x14ac:dyDescent="0.2">
      <c r="A1951" s="16" t="str">
        <f>'Fish Use'!A131</f>
        <v>UGR4</v>
      </c>
      <c r="B1951" s="16" t="str">
        <f>'Fish Use'!B131</f>
        <v>Upper Grande Ronde</v>
      </c>
      <c r="C1951" s="16" t="str">
        <f>'Fish Use'!D131</f>
        <v>Bull Trout</v>
      </c>
      <c r="D1951" s="16" t="str">
        <f>'Fish Use'!E131</f>
        <v>FMO</v>
      </c>
      <c r="E1951" s="16" t="str">
        <f>'Vulnerability Mapped'!C10</f>
        <v>Non-Native Species Interactions and Competition</v>
      </c>
      <c r="F1951" s="18">
        <f>'Fish Use'!F131</f>
        <v>0.18729999999999999</v>
      </c>
      <c r="G1951" s="18">
        <f>Population!D21</f>
        <v>0.4</v>
      </c>
      <c r="H1951" s="19">
        <f>'Limiting Factors'!C356</f>
        <v>2</v>
      </c>
      <c r="I1951" s="18">
        <f>'Limiting Factors'!D356</f>
        <v>0.32500000000000001</v>
      </c>
      <c r="J1951" s="17">
        <f>'Vulnerability Mapped'!D10</f>
        <v>10</v>
      </c>
      <c r="K1951" s="17">
        <f>'Vulnerability Mapped'!E10</f>
        <v>10</v>
      </c>
      <c r="L1951" s="18">
        <f>'Vulnerability Mapped'!H10</f>
        <v>0.42142857099999997</v>
      </c>
      <c r="M1951" s="18">
        <f t="shared" si="60"/>
        <v>2.56534106881975E-2</v>
      </c>
      <c r="N1951" s="18">
        <f t="shared" si="61"/>
        <v>1.0261364275279001E-2</v>
      </c>
    </row>
    <row r="1952" spans="1:14" ht="18" customHeight="1" x14ac:dyDescent="0.2">
      <c r="A1952" s="16" t="str">
        <f>'Fish Use'!A132</f>
        <v>UGR5</v>
      </c>
      <c r="B1952" s="16" t="str">
        <f>'Fish Use'!B132</f>
        <v>Upper Grande Ronde</v>
      </c>
      <c r="C1952" s="16" t="str">
        <f>'Fish Use'!D132</f>
        <v>Chinook</v>
      </c>
      <c r="D1952" s="16" t="str">
        <f>'Fish Use'!E132</f>
        <v>Spawning</v>
      </c>
      <c r="E1952" s="16" t="str">
        <f>'Vulnerability Mapped'!C49</f>
        <v>Anthropogenic Barriers</v>
      </c>
      <c r="F1952" s="18">
        <f>'Fish Use'!F132</f>
        <v>0.5242</v>
      </c>
      <c r="G1952" s="18">
        <f>Population!D10</f>
        <v>0.08</v>
      </c>
      <c r="H1952" s="19">
        <f>'Limiting Factors'!C368</f>
        <v>2.92</v>
      </c>
      <c r="I1952" s="18">
        <f>'Limiting Factors'!D368</f>
        <v>0.53200000000000003</v>
      </c>
      <c r="J1952" s="17">
        <f>'Vulnerability Mapped'!D49</f>
        <v>15</v>
      </c>
      <c r="K1952" s="17">
        <f>'Vulnerability Mapped'!E49</f>
        <v>15</v>
      </c>
      <c r="L1952" s="18">
        <f>'Vulnerability Mapped'!H49</f>
        <v>0.1</v>
      </c>
      <c r="M1952" s="18">
        <f t="shared" si="60"/>
        <v>2.7887440000000003E-2</v>
      </c>
      <c r="N1952" s="18">
        <f t="shared" si="61"/>
        <v>2.2309952000000004E-3</v>
      </c>
    </row>
    <row r="1953" spans="1:14" ht="18" customHeight="1" x14ac:dyDescent="0.2">
      <c r="A1953" s="16" t="str">
        <f>'Fish Use'!A132</f>
        <v>UGR5</v>
      </c>
      <c r="B1953" s="16" t="str">
        <f>'Fish Use'!B132</f>
        <v>Upper Grande Ronde</v>
      </c>
      <c r="C1953" s="16" t="str">
        <f>'Fish Use'!D132</f>
        <v>Chinook</v>
      </c>
      <c r="D1953" s="16" t="str">
        <f>'Fish Use'!E132</f>
        <v>Spawning</v>
      </c>
      <c r="E1953" s="16" t="str">
        <f>'Vulnerability Mapped'!C57</f>
        <v>Riparian Condition</v>
      </c>
      <c r="F1953" s="18">
        <f>'Fish Use'!F132</f>
        <v>0.5242</v>
      </c>
      <c r="G1953" s="18">
        <f>Population!D10</f>
        <v>0.08</v>
      </c>
      <c r="H1953" s="19">
        <f>'Limiting Factors'!C362</f>
        <v>5</v>
      </c>
      <c r="I1953" s="18">
        <f>'Limiting Factors'!D362</f>
        <v>1</v>
      </c>
      <c r="J1953" s="17">
        <f>'Vulnerability Mapped'!D57</f>
        <v>13</v>
      </c>
      <c r="K1953" s="17">
        <f>'Vulnerability Mapped'!E57</f>
        <v>13</v>
      </c>
      <c r="L1953" s="18">
        <f>'Vulnerability Mapped'!H57</f>
        <v>0.22857142899999999</v>
      </c>
      <c r="M1953" s="18">
        <f t="shared" si="60"/>
        <v>0.1198171430818</v>
      </c>
      <c r="N1953" s="18">
        <f t="shared" si="61"/>
        <v>9.5853714465440002E-3</v>
      </c>
    </row>
    <row r="1954" spans="1:14" ht="18" customHeight="1" x14ac:dyDescent="0.2">
      <c r="A1954" s="16" t="str">
        <f>'Fish Use'!A132</f>
        <v>UGR5</v>
      </c>
      <c r="B1954" s="16" t="str">
        <f>'Fish Use'!B132</f>
        <v>Upper Grande Ronde</v>
      </c>
      <c r="C1954" s="16" t="str">
        <f>'Fish Use'!D132</f>
        <v>Chinook</v>
      </c>
      <c r="D1954" s="16" t="str">
        <f>'Fish Use'!E132</f>
        <v>Spawning</v>
      </c>
      <c r="E1954" s="16" t="str">
        <f>'Vulnerability Mapped'!C53</f>
        <v>Floodplain Condition</v>
      </c>
      <c r="F1954" s="18">
        <f>'Fish Use'!F132</f>
        <v>0.5242</v>
      </c>
      <c r="G1954" s="18">
        <f>Population!D10</f>
        <v>0.08</v>
      </c>
      <c r="H1954" s="19">
        <f>'Limiting Factors'!C363</f>
        <v>5</v>
      </c>
      <c r="I1954" s="18">
        <f>'Limiting Factors'!D363</f>
        <v>1</v>
      </c>
      <c r="J1954" s="17">
        <f>'Vulnerability Mapped'!D53</f>
        <v>6</v>
      </c>
      <c r="K1954" s="17">
        <f>'Vulnerability Mapped'!E53</f>
        <v>6</v>
      </c>
      <c r="L1954" s="18">
        <f>'Vulnerability Mapped'!H53</f>
        <v>0.678571429</v>
      </c>
      <c r="M1954" s="18">
        <f t="shared" si="60"/>
        <v>0.35570714308180001</v>
      </c>
      <c r="N1954" s="18">
        <f t="shared" si="61"/>
        <v>2.8456571446544003E-2</v>
      </c>
    </row>
    <row r="1955" spans="1:14" ht="18" customHeight="1" x14ac:dyDescent="0.2">
      <c r="A1955" s="16" t="str">
        <f>'Fish Use'!A132</f>
        <v>UGR5</v>
      </c>
      <c r="B1955" s="16" t="str">
        <f>'Fish Use'!B132</f>
        <v>Upper Grande Ronde</v>
      </c>
      <c r="C1955" s="16" t="str">
        <f>'Fish Use'!D132</f>
        <v>Chinook</v>
      </c>
      <c r="D1955" s="16" t="str">
        <f>'Fish Use'!E132</f>
        <v>Spawning</v>
      </c>
      <c r="E1955" s="16" t="str">
        <f>'Vulnerability Mapped'!C58</f>
        <v>Side Channel and Wetland Habitat</v>
      </c>
      <c r="F1955" s="18">
        <f>'Fish Use'!F132</f>
        <v>0.5242</v>
      </c>
      <c r="G1955" s="18">
        <f>Population!D10</f>
        <v>0.08</v>
      </c>
      <c r="H1955" s="19">
        <f>'Limiting Factors'!C364</f>
        <v>5</v>
      </c>
      <c r="I1955" s="18">
        <f>'Limiting Factors'!D364</f>
        <v>1</v>
      </c>
      <c r="J1955" s="17">
        <f>'Vulnerability Mapped'!D58</f>
        <v>7</v>
      </c>
      <c r="K1955" s="17">
        <f>'Vulnerability Mapped'!E58</f>
        <v>7</v>
      </c>
      <c r="L1955" s="18">
        <f>'Vulnerability Mapped'!H58</f>
        <v>0.61428571399999998</v>
      </c>
      <c r="M1955" s="18">
        <f t="shared" si="60"/>
        <v>0.3220085712788</v>
      </c>
      <c r="N1955" s="18">
        <f t="shared" si="61"/>
        <v>2.5760685702304002E-2</v>
      </c>
    </row>
    <row r="1956" spans="1:14" ht="18" customHeight="1" x14ac:dyDescent="0.2">
      <c r="A1956" s="16" t="str">
        <f>'Fish Use'!A132</f>
        <v>UGR5</v>
      </c>
      <c r="B1956" s="16" t="str">
        <f>'Fish Use'!B132</f>
        <v>Upper Grande Ronde</v>
      </c>
      <c r="C1956" s="16" t="str">
        <f>'Fish Use'!D132</f>
        <v>Chinook</v>
      </c>
      <c r="D1956" s="16" t="str">
        <f>'Fish Use'!E132</f>
        <v>Spawning</v>
      </c>
      <c r="E1956" s="16" t="str">
        <f>'Vulnerability Mapped'!C50</f>
        <v>Channel and Habitat Structure</v>
      </c>
      <c r="F1956" s="18">
        <f>'Fish Use'!F132</f>
        <v>0.5242</v>
      </c>
      <c r="G1956" s="18">
        <f>Population!D10</f>
        <v>0.08</v>
      </c>
      <c r="H1956" s="19">
        <f>'Limiting Factors'!C365</f>
        <v>4.78</v>
      </c>
      <c r="I1956" s="18">
        <f>'Limiting Factors'!D365</f>
        <v>0.95050000000000001</v>
      </c>
      <c r="J1956" s="17">
        <f>'Vulnerability Mapped'!D50</f>
        <v>5</v>
      </c>
      <c r="K1956" s="17">
        <f>'Vulnerability Mapped'!E50</f>
        <v>5</v>
      </c>
      <c r="L1956" s="18">
        <f>'Vulnerability Mapped'!H50</f>
        <v>0.74285714300000005</v>
      </c>
      <c r="M1956" s="18">
        <f t="shared" si="60"/>
        <v>0.37013013149975033</v>
      </c>
      <c r="N1956" s="18">
        <f t="shared" si="61"/>
        <v>2.9610410519980028E-2</v>
      </c>
    </row>
    <row r="1957" spans="1:14" ht="18" customHeight="1" x14ac:dyDescent="0.2">
      <c r="A1957" s="16" t="str">
        <f>'Fish Use'!A132</f>
        <v>UGR5</v>
      </c>
      <c r="B1957" s="16" t="str">
        <f>'Fish Use'!B132</f>
        <v>Upper Grande Ronde</v>
      </c>
      <c r="C1957" s="16" t="str">
        <f>'Fish Use'!D132</f>
        <v>Chinook</v>
      </c>
      <c r="D1957" s="16" t="str">
        <f>'Fish Use'!E132</f>
        <v>Spawning</v>
      </c>
      <c r="E1957" s="16" t="str">
        <f>'Vulnerability Mapped'!C52</f>
        <v>Decreased Water Quantity</v>
      </c>
      <c r="F1957" s="18">
        <f>'Fish Use'!F132</f>
        <v>0.5242</v>
      </c>
      <c r="G1957" s="18">
        <f>Population!D10</f>
        <v>0.08</v>
      </c>
      <c r="H1957" s="19">
        <f>'Limiting Factors'!C372</f>
        <v>5</v>
      </c>
      <c r="I1957" s="18">
        <f>'Limiting Factors'!D372</f>
        <v>1</v>
      </c>
      <c r="J1957" s="17">
        <f>'Vulnerability Mapped'!D52</f>
        <v>2</v>
      </c>
      <c r="K1957" s="17">
        <f>'Vulnerability Mapped'!E52</f>
        <v>2</v>
      </c>
      <c r="L1957" s="18">
        <f>'Vulnerability Mapped'!H52</f>
        <v>0.93571428599999995</v>
      </c>
      <c r="M1957" s="18">
        <f t="shared" si="60"/>
        <v>0.49050142872119995</v>
      </c>
      <c r="N1957" s="18">
        <f t="shared" si="61"/>
        <v>3.9240114297695999E-2</v>
      </c>
    </row>
    <row r="1958" spans="1:14" ht="18" customHeight="1" x14ac:dyDescent="0.2">
      <c r="A1958" s="16" t="str">
        <f>'Fish Use'!A132</f>
        <v>UGR5</v>
      </c>
      <c r="B1958" s="16" t="str">
        <f>'Fish Use'!B132</f>
        <v>Upper Grande Ronde</v>
      </c>
      <c r="C1958" s="16" t="str">
        <f>'Fish Use'!D132</f>
        <v>Chinook</v>
      </c>
      <c r="D1958" s="16" t="str">
        <f>'Fish Use'!E132</f>
        <v>Spawning</v>
      </c>
      <c r="E1958" s="16" t="str">
        <f>'Vulnerability Mapped'!C47</f>
        <v>Altered Flow Timing</v>
      </c>
      <c r="F1958" s="18">
        <f>'Fish Use'!F132</f>
        <v>0.5242</v>
      </c>
      <c r="G1958" s="18">
        <f>Population!D10</f>
        <v>0.08</v>
      </c>
      <c r="H1958" s="19">
        <f>'Limiting Factors'!C373</f>
        <v>4.6399999999999997</v>
      </c>
      <c r="I1958" s="18">
        <f>'Limiting Factors'!D373</f>
        <v>0.91900000000000004</v>
      </c>
      <c r="J1958" s="17">
        <f>'Vulnerability Mapped'!D47</f>
        <v>10</v>
      </c>
      <c r="K1958" s="17">
        <f>'Vulnerability Mapped'!E47</f>
        <v>10</v>
      </c>
      <c r="L1958" s="18">
        <f>'Vulnerability Mapped'!H47</f>
        <v>0.42142857099999997</v>
      </c>
      <c r="M1958" s="18">
        <f t="shared" si="60"/>
        <v>0.20301891550782578</v>
      </c>
      <c r="N1958" s="18">
        <f t="shared" si="61"/>
        <v>1.6241513240626063E-2</v>
      </c>
    </row>
    <row r="1959" spans="1:14" ht="18" customHeight="1" x14ac:dyDescent="0.2">
      <c r="A1959" s="16" t="str">
        <f>'Fish Use'!A132</f>
        <v>UGR5</v>
      </c>
      <c r="B1959" s="16" t="str">
        <f>'Fish Use'!B132</f>
        <v>Upper Grande Ronde</v>
      </c>
      <c r="C1959" s="16" t="str">
        <f>'Fish Use'!D132</f>
        <v>Chinook</v>
      </c>
      <c r="D1959" s="16" t="str">
        <f>'Fish Use'!E132</f>
        <v>Spawning</v>
      </c>
      <c r="E1959" s="16" t="str">
        <f>'Vulnerability Mapped'!C51</f>
        <v>Decreased Sediment Quantity</v>
      </c>
      <c r="F1959" s="18">
        <f>'Fish Use'!F132</f>
        <v>0.5242</v>
      </c>
      <c r="G1959" s="18">
        <f>Population!D10</f>
        <v>0.08</v>
      </c>
      <c r="H1959" s="19">
        <f>'Limiting Factors'!C366</f>
        <v>2.61</v>
      </c>
      <c r="I1959" s="18">
        <f>'Limiting Factors'!D366</f>
        <v>0.46224999999999999</v>
      </c>
      <c r="J1959" s="17">
        <f>'Vulnerability Mapped'!D51</f>
        <v>3</v>
      </c>
      <c r="K1959" s="17">
        <f>'Vulnerability Mapped'!E51</f>
        <v>3</v>
      </c>
      <c r="L1959" s="18">
        <f>'Vulnerability Mapped'!H51</f>
        <v>0.87142857100000004</v>
      </c>
      <c r="M1959" s="18">
        <f t="shared" si="60"/>
        <v>0.21115712061043795</v>
      </c>
      <c r="N1959" s="18">
        <f t="shared" si="61"/>
        <v>1.6892569648835037E-2</v>
      </c>
    </row>
    <row r="1960" spans="1:14" ht="18" customHeight="1" x14ac:dyDescent="0.2">
      <c r="A1960" s="16" t="str">
        <f>'Fish Use'!A132</f>
        <v>UGR5</v>
      </c>
      <c r="B1960" s="16" t="str">
        <f>'Fish Use'!B132</f>
        <v>Upper Grande Ronde</v>
      </c>
      <c r="C1960" s="16" t="str">
        <f>'Fish Use'!D132</f>
        <v>Chinook</v>
      </c>
      <c r="D1960" s="16" t="str">
        <f>'Fish Use'!E132</f>
        <v>Spawning</v>
      </c>
      <c r="E1960" s="16" t="str">
        <f>'Vulnerability Mapped'!C54</f>
        <v>Increased Sediment Quantity</v>
      </c>
      <c r="F1960" s="18">
        <f>'Fish Use'!F132</f>
        <v>0.5242</v>
      </c>
      <c r="G1960" s="18">
        <f>Population!D10</f>
        <v>0.08</v>
      </c>
      <c r="H1960" s="19">
        <f>'Limiting Factors'!C367</f>
        <v>3.13</v>
      </c>
      <c r="I1960" s="18">
        <f>'Limiting Factors'!D367</f>
        <v>0.57925000000000004</v>
      </c>
      <c r="J1960" s="17">
        <f>'Vulnerability Mapped'!D54</f>
        <v>11</v>
      </c>
      <c r="K1960" s="17">
        <f>'Vulnerability Mapped'!E54</f>
        <v>11</v>
      </c>
      <c r="L1960" s="18">
        <f>'Vulnerability Mapped'!H54</f>
        <v>0.35714285699999998</v>
      </c>
      <c r="M1960" s="18">
        <f t="shared" si="60"/>
        <v>0.10844387495662246</v>
      </c>
      <c r="N1960" s="18">
        <f t="shared" si="61"/>
        <v>8.6755099965297976E-3</v>
      </c>
    </row>
    <row r="1961" spans="1:14" ht="18" customHeight="1" x14ac:dyDescent="0.2">
      <c r="A1961" s="16" t="str">
        <f>'Fish Use'!A132</f>
        <v>UGR5</v>
      </c>
      <c r="B1961" s="16" t="str">
        <f>'Fish Use'!B132</f>
        <v>Upper Grande Ronde</v>
      </c>
      <c r="C1961" s="16" t="str">
        <f>'Fish Use'!D132</f>
        <v>Chinook</v>
      </c>
      <c r="D1961" s="16" t="str">
        <f>'Fish Use'!E132</f>
        <v>Spawning</v>
      </c>
      <c r="E1961" s="16" t="str">
        <f>'Vulnerability Mapped'!C59</f>
        <v>Summer Water Temperature</v>
      </c>
      <c r="F1961" s="18">
        <f>'Fish Use'!F132</f>
        <v>0.5242</v>
      </c>
      <c r="G1961" s="18">
        <f>Population!D10</f>
        <v>0.08</v>
      </c>
      <c r="H1961" s="19">
        <f>'Limiting Factors'!C374</f>
        <v>4.3099999999999996</v>
      </c>
      <c r="I1961" s="18">
        <f>'Limiting Factors'!D374</f>
        <v>0.84475</v>
      </c>
      <c r="J1961" s="17">
        <f>'Vulnerability Mapped'!D59</f>
        <v>1</v>
      </c>
      <c r="K1961" s="17">
        <f>'Vulnerability Mapped'!E59</f>
        <v>1</v>
      </c>
      <c r="L1961" s="18">
        <f>'Vulnerability Mapped'!H59</f>
        <v>1</v>
      </c>
      <c r="M1961" s="18">
        <f t="shared" si="60"/>
        <v>0.44281795000000002</v>
      </c>
      <c r="N1961" s="18">
        <f t="shared" si="61"/>
        <v>3.5425436000000005E-2</v>
      </c>
    </row>
    <row r="1962" spans="1:14" ht="18" customHeight="1" x14ac:dyDescent="0.2">
      <c r="A1962" s="16" t="str">
        <f>'Fish Use'!A132</f>
        <v>UGR5</v>
      </c>
      <c r="B1962" s="16" t="str">
        <f>'Fish Use'!B132</f>
        <v>Upper Grande Ronde</v>
      </c>
      <c r="C1962" s="16" t="str">
        <f>'Fish Use'!D132</f>
        <v>Chinook</v>
      </c>
      <c r="D1962" s="16" t="str">
        <f>'Fish Use'!E132</f>
        <v>Spawning</v>
      </c>
      <c r="E1962" s="16" t="str">
        <f>'Vulnerability Mapped'!C61</f>
        <v>Winter Water Temperature</v>
      </c>
      <c r="F1962" s="18">
        <f>'Fish Use'!F132</f>
        <v>0.5242</v>
      </c>
      <c r="G1962" s="18">
        <f>Population!D10</f>
        <v>0.08</v>
      </c>
      <c r="H1962" s="19">
        <f>'Limiting Factors'!C375</f>
        <v>3.91</v>
      </c>
      <c r="I1962" s="18">
        <f>'Limiting Factors'!D375</f>
        <v>0.75475000000000003</v>
      </c>
      <c r="J1962" s="17">
        <f>'Vulnerability Mapped'!D61</f>
        <v>4</v>
      </c>
      <c r="K1962" s="17">
        <f>'Vulnerability Mapped'!E61</f>
        <v>4</v>
      </c>
      <c r="L1962" s="18">
        <f>'Vulnerability Mapped'!H61</f>
        <v>0.80714285699999999</v>
      </c>
      <c r="M1962" s="18">
        <f t="shared" si="60"/>
        <v>0.31933795958633715</v>
      </c>
      <c r="N1962" s="18">
        <f t="shared" si="61"/>
        <v>2.5547036766906974E-2</v>
      </c>
    </row>
    <row r="1963" spans="1:14" ht="18" customHeight="1" x14ac:dyDescent="0.2">
      <c r="A1963" s="16" t="str">
        <f>'Fish Use'!A132</f>
        <v>UGR5</v>
      </c>
      <c r="B1963" s="16" t="str">
        <f>'Fish Use'!B132</f>
        <v>Upper Grande Ronde</v>
      </c>
      <c r="C1963" s="16" t="str">
        <f>'Fish Use'!D132</f>
        <v>Chinook</v>
      </c>
      <c r="D1963" s="16" t="str">
        <f>'Fish Use'!E132</f>
        <v>Spawning</v>
      </c>
      <c r="E1963" s="16" t="str">
        <f>'Vulnerability Mapped'!C60</f>
        <v>Water Quality</v>
      </c>
      <c r="F1963" s="18">
        <f>'Fish Use'!F132</f>
        <v>0.5242</v>
      </c>
      <c r="G1963" s="18">
        <f>Population!D10</f>
        <v>0.08</v>
      </c>
      <c r="H1963" s="19">
        <f>'Limiting Factors'!C376</f>
        <v>4.6399999999999997</v>
      </c>
      <c r="I1963" s="18">
        <f>'Limiting Factors'!D376</f>
        <v>0.91900000000000004</v>
      </c>
      <c r="J1963" s="17">
        <f>'Vulnerability Mapped'!D60</f>
        <v>8</v>
      </c>
      <c r="K1963" s="17">
        <f>'Vulnerability Mapped'!E60</f>
        <v>8</v>
      </c>
      <c r="L1963" s="18">
        <f>'Vulnerability Mapped'!H60</f>
        <v>0.55000000000000004</v>
      </c>
      <c r="M1963" s="18">
        <f t="shared" si="60"/>
        <v>0.26495689</v>
      </c>
      <c r="N1963" s="18">
        <f t="shared" si="61"/>
        <v>2.11965512E-2</v>
      </c>
    </row>
    <row r="1964" spans="1:14" ht="18" customHeight="1" x14ac:dyDescent="0.2">
      <c r="A1964" s="16" t="str">
        <f>'Fish Use'!A132</f>
        <v>UGR5</v>
      </c>
      <c r="B1964" s="16" t="str">
        <f>'Fish Use'!B132</f>
        <v>Upper Grande Ronde</v>
      </c>
      <c r="C1964" s="16" t="str">
        <f>'Fish Use'!D132</f>
        <v>Chinook</v>
      </c>
      <c r="D1964" s="16" t="str">
        <f>'Fish Use'!E132</f>
        <v>Spawning</v>
      </c>
      <c r="E1964" s="16" t="str">
        <f>'Vulnerability Mapped'!C56</f>
        <v>Predation</v>
      </c>
      <c r="F1964" s="18">
        <f>'Fish Use'!F132</f>
        <v>0.5242</v>
      </c>
      <c r="G1964" s="18">
        <f>Population!D10</f>
        <v>0.08</v>
      </c>
      <c r="H1964" s="19">
        <f>'Limiting Factors'!C369</f>
        <v>5</v>
      </c>
      <c r="I1964" s="18">
        <f>'Limiting Factors'!D369</f>
        <v>1</v>
      </c>
      <c r="J1964" s="17">
        <f>'Vulnerability Mapped'!D56</f>
        <v>9</v>
      </c>
      <c r="K1964" s="17">
        <f>'Vulnerability Mapped'!E56</f>
        <v>9</v>
      </c>
      <c r="L1964" s="18">
        <f>'Vulnerability Mapped'!H56</f>
        <v>0.485714286</v>
      </c>
      <c r="M1964" s="18">
        <f t="shared" si="60"/>
        <v>0.25461142872120002</v>
      </c>
      <c r="N1964" s="18">
        <f t="shared" si="61"/>
        <v>2.0368914297696002E-2</v>
      </c>
    </row>
    <row r="1965" spans="1:14" ht="18" customHeight="1" x14ac:dyDescent="0.2">
      <c r="A1965" s="16" t="str">
        <f>'Fish Use'!A132</f>
        <v>UGR5</v>
      </c>
      <c r="B1965" s="16" t="str">
        <f>'Fish Use'!B132</f>
        <v>Upper Grande Ronde</v>
      </c>
      <c r="C1965" s="16" t="str">
        <f>'Fish Use'!D132</f>
        <v>Chinook</v>
      </c>
      <c r="D1965" s="16" t="str">
        <f>'Fish Use'!E132</f>
        <v>Spawning</v>
      </c>
      <c r="E1965" s="16" t="str">
        <f>'Vulnerability Mapped'!C48</f>
        <v>Altered Primary Productivity</v>
      </c>
      <c r="F1965" s="18">
        <f>'Fish Use'!F132</f>
        <v>0.5242</v>
      </c>
      <c r="G1965" s="18">
        <f>Population!D10</f>
        <v>0.08</v>
      </c>
      <c r="H1965" s="19">
        <f>'Limiting Factors'!C370</f>
        <v>3.42</v>
      </c>
      <c r="I1965" s="18">
        <f>'Limiting Factors'!D370</f>
        <v>0.64449999999999996</v>
      </c>
      <c r="J1965" s="17">
        <f>'Vulnerability Mapped'!D48</f>
        <v>14</v>
      </c>
      <c r="K1965" s="17">
        <f>'Vulnerability Mapped'!E48</f>
        <v>14</v>
      </c>
      <c r="L1965" s="18">
        <f>'Vulnerability Mapped'!H48</f>
        <v>0.164285714</v>
      </c>
      <c r="M1965" s="18">
        <f t="shared" si="60"/>
        <v>5.5503419189186602E-2</v>
      </c>
      <c r="N1965" s="18">
        <f t="shared" si="61"/>
        <v>4.4402735351349283E-3</v>
      </c>
    </row>
    <row r="1966" spans="1:14" ht="18" customHeight="1" x14ac:dyDescent="0.2">
      <c r="A1966" s="16" t="str">
        <f>'Fish Use'!A132</f>
        <v>UGR5</v>
      </c>
      <c r="B1966" s="16" t="str">
        <f>'Fish Use'!B132</f>
        <v>Upper Grande Ronde</v>
      </c>
      <c r="C1966" s="16" t="str">
        <f>'Fish Use'!D132</f>
        <v>Chinook</v>
      </c>
      <c r="D1966" s="16" t="str">
        <f>'Fish Use'!E132</f>
        <v>Spawning</v>
      </c>
      <c r="E1966" s="16" t="str">
        <f>'Vulnerability Mapped'!C55</f>
        <v>Non-Native Species Interactions and Competition</v>
      </c>
      <c r="F1966" s="18">
        <f>'Fish Use'!F132</f>
        <v>0.5242</v>
      </c>
      <c r="G1966" s="18">
        <f>Population!D10</f>
        <v>0.08</v>
      </c>
      <c r="H1966" s="19">
        <f>'Limiting Factors'!C371</f>
        <v>5</v>
      </c>
      <c r="I1966" s="18">
        <f>'Limiting Factors'!D371</f>
        <v>1</v>
      </c>
      <c r="J1966" s="17">
        <f>'Vulnerability Mapped'!D55</f>
        <v>12</v>
      </c>
      <c r="K1966" s="17">
        <f>'Vulnerability Mapped'!E55</f>
        <v>12</v>
      </c>
      <c r="L1966" s="18">
        <f>'Vulnerability Mapped'!H55</f>
        <v>0.29285714299999999</v>
      </c>
      <c r="M1966" s="18">
        <f t="shared" si="60"/>
        <v>0.15351571436059999</v>
      </c>
      <c r="N1966" s="18">
        <f t="shared" si="61"/>
        <v>1.2281257148848E-2</v>
      </c>
    </row>
    <row r="1967" spans="1:14" ht="18" customHeight="1" x14ac:dyDescent="0.2">
      <c r="A1967" s="16" t="str">
        <f>'Fish Use'!A133</f>
        <v>UGR5</v>
      </c>
      <c r="B1967" s="16" t="str">
        <f>'Fish Use'!B133</f>
        <v>Upper Grande Ronde</v>
      </c>
      <c r="C1967" s="16" t="str">
        <f>'Fish Use'!D133</f>
        <v>Chinook</v>
      </c>
      <c r="D1967" s="16" t="str">
        <f>'Fish Use'!E133</f>
        <v>Winter Rearing</v>
      </c>
      <c r="E1967" s="16" t="str">
        <f>'Vulnerability Mapped'!C79</f>
        <v>Anthropogenic Barriers</v>
      </c>
      <c r="F1967" s="18">
        <f>'Fish Use'!F133</f>
        <v>0.5242</v>
      </c>
      <c r="G1967" s="18">
        <f>Population!D14</f>
        <v>0.34</v>
      </c>
      <c r="H1967" s="19">
        <f>'Limiting Factors'!C368</f>
        <v>2.92</v>
      </c>
      <c r="I1967" s="18">
        <f>'Limiting Factors'!D368</f>
        <v>0.53200000000000003</v>
      </c>
      <c r="J1967" s="17">
        <f>'Vulnerability Mapped'!D79</f>
        <v>14</v>
      </c>
      <c r="K1967" s="17">
        <f>'Vulnerability Mapped'!E79</f>
        <v>14</v>
      </c>
      <c r="L1967" s="18">
        <f>'Vulnerability Mapped'!H79</f>
        <v>0.164285714</v>
      </c>
      <c r="M1967" s="18">
        <f t="shared" si="60"/>
        <v>4.5815079920321605E-2</v>
      </c>
      <c r="N1967" s="18">
        <f t="shared" si="61"/>
        <v>1.5577127172909346E-2</v>
      </c>
    </row>
    <row r="1968" spans="1:14" ht="18" customHeight="1" x14ac:dyDescent="0.2">
      <c r="A1968" s="16" t="str">
        <f>'Fish Use'!A133</f>
        <v>UGR5</v>
      </c>
      <c r="B1968" s="16" t="str">
        <f>'Fish Use'!B133</f>
        <v>Upper Grande Ronde</v>
      </c>
      <c r="C1968" s="16" t="str">
        <f>'Fish Use'!D133</f>
        <v>Chinook</v>
      </c>
      <c r="D1968" s="16" t="str">
        <f>'Fish Use'!E133</f>
        <v>Winter Rearing</v>
      </c>
      <c r="E1968" s="16" t="str">
        <f>'Vulnerability Mapped'!C87</f>
        <v>Riparian Condition</v>
      </c>
      <c r="F1968" s="18">
        <f>'Fish Use'!F133</f>
        <v>0.5242</v>
      </c>
      <c r="G1968" s="18">
        <f>Population!D14</f>
        <v>0.34</v>
      </c>
      <c r="H1968" s="19">
        <f>'Limiting Factors'!C362</f>
        <v>5</v>
      </c>
      <c r="I1968" s="18">
        <f>'Limiting Factors'!D362</f>
        <v>1</v>
      </c>
      <c r="J1968" s="17">
        <f>'Vulnerability Mapped'!D87</f>
        <v>6</v>
      </c>
      <c r="K1968" s="17">
        <f>'Vulnerability Mapped'!E87</f>
        <v>6</v>
      </c>
      <c r="L1968" s="18">
        <f>'Vulnerability Mapped'!H87</f>
        <v>0.678571429</v>
      </c>
      <c r="M1968" s="18">
        <f t="shared" si="60"/>
        <v>0.35570714308180001</v>
      </c>
      <c r="N1968" s="18">
        <f t="shared" si="61"/>
        <v>0.12094042864781201</v>
      </c>
    </row>
    <row r="1969" spans="1:14" ht="18" customHeight="1" x14ac:dyDescent="0.2">
      <c r="A1969" s="16" t="str">
        <f>'Fish Use'!A133</f>
        <v>UGR5</v>
      </c>
      <c r="B1969" s="16" t="str">
        <f>'Fish Use'!B133</f>
        <v>Upper Grande Ronde</v>
      </c>
      <c r="C1969" s="16" t="str">
        <f>'Fish Use'!D133</f>
        <v>Chinook</v>
      </c>
      <c r="D1969" s="16" t="str">
        <f>'Fish Use'!E133</f>
        <v>Winter Rearing</v>
      </c>
      <c r="E1969" s="16" t="str">
        <f>'Vulnerability Mapped'!C83</f>
        <v>Floodplain Condition</v>
      </c>
      <c r="F1969" s="18">
        <f>'Fish Use'!F133</f>
        <v>0.5242</v>
      </c>
      <c r="G1969" s="18">
        <f>Population!D14</f>
        <v>0.34</v>
      </c>
      <c r="H1969" s="19">
        <f>'Limiting Factors'!C363</f>
        <v>5</v>
      </c>
      <c r="I1969" s="18">
        <f>'Limiting Factors'!D363</f>
        <v>1</v>
      </c>
      <c r="J1969" s="17">
        <f>'Vulnerability Mapped'!D83</f>
        <v>5</v>
      </c>
      <c r="K1969" s="17">
        <f>'Vulnerability Mapped'!E83</f>
        <v>5</v>
      </c>
      <c r="L1969" s="18">
        <f>'Vulnerability Mapped'!H83</f>
        <v>0.74285714300000005</v>
      </c>
      <c r="M1969" s="18">
        <f t="shared" si="60"/>
        <v>0.38940571436060001</v>
      </c>
      <c r="N1969" s="18">
        <f t="shared" si="61"/>
        <v>0.13239794288260401</v>
      </c>
    </row>
    <row r="1970" spans="1:14" ht="18" customHeight="1" x14ac:dyDescent="0.2">
      <c r="A1970" s="16" t="str">
        <f>'Fish Use'!A133</f>
        <v>UGR5</v>
      </c>
      <c r="B1970" s="16" t="str">
        <f>'Fish Use'!B133</f>
        <v>Upper Grande Ronde</v>
      </c>
      <c r="C1970" s="16" t="str">
        <f>'Fish Use'!D133</f>
        <v>Chinook</v>
      </c>
      <c r="D1970" s="16" t="str">
        <f>'Fish Use'!E133</f>
        <v>Winter Rearing</v>
      </c>
      <c r="E1970" s="16" t="str">
        <f>'Vulnerability Mapped'!C88</f>
        <v>Side Channel and Wetland Habitat</v>
      </c>
      <c r="F1970" s="18">
        <f>'Fish Use'!F133</f>
        <v>0.5242</v>
      </c>
      <c r="G1970" s="18">
        <f>Population!D14</f>
        <v>0.34</v>
      </c>
      <c r="H1970" s="19">
        <f>'Limiting Factors'!C364</f>
        <v>5</v>
      </c>
      <c r="I1970" s="18">
        <f>'Limiting Factors'!D364</f>
        <v>1</v>
      </c>
      <c r="J1970" s="17">
        <f>'Vulnerability Mapped'!D88</f>
        <v>3</v>
      </c>
      <c r="K1970" s="17">
        <f>'Vulnerability Mapped'!E88</f>
        <v>3</v>
      </c>
      <c r="L1970" s="18">
        <f>'Vulnerability Mapped'!H88</f>
        <v>0.87142857100000004</v>
      </c>
      <c r="M1970" s="18">
        <f t="shared" si="60"/>
        <v>0.4568028569182</v>
      </c>
      <c r="N1970" s="18">
        <f t="shared" si="61"/>
        <v>0.15531297135218802</v>
      </c>
    </row>
    <row r="1971" spans="1:14" ht="18" customHeight="1" x14ac:dyDescent="0.2">
      <c r="A1971" s="16" t="str">
        <f>'Fish Use'!A133</f>
        <v>UGR5</v>
      </c>
      <c r="B1971" s="16" t="str">
        <f>'Fish Use'!B133</f>
        <v>Upper Grande Ronde</v>
      </c>
      <c r="C1971" s="16" t="str">
        <f>'Fish Use'!D133</f>
        <v>Chinook</v>
      </c>
      <c r="D1971" s="16" t="str">
        <f>'Fish Use'!E133</f>
        <v>Winter Rearing</v>
      </c>
      <c r="E1971" s="16" t="str">
        <f>'Vulnerability Mapped'!C80</f>
        <v>Channel and Habitat Structure</v>
      </c>
      <c r="F1971" s="18">
        <f>'Fish Use'!F133</f>
        <v>0.5242</v>
      </c>
      <c r="G1971" s="18">
        <f>Population!D14</f>
        <v>0.34</v>
      </c>
      <c r="H1971" s="19">
        <f>'Limiting Factors'!C365</f>
        <v>4.78</v>
      </c>
      <c r="I1971" s="18">
        <f>'Limiting Factors'!D365</f>
        <v>0.95050000000000001</v>
      </c>
      <c r="J1971" s="17">
        <f>'Vulnerability Mapped'!D80</f>
        <v>1</v>
      </c>
      <c r="K1971" s="17">
        <f>'Vulnerability Mapped'!E80</f>
        <v>1</v>
      </c>
      <c r="L1971" s="18">
        <f>'Vulnerability Mapped'!H80</f>
        <v>1</v>
      </c>
      <c r="M1971" s="18">
        <f t="shared" si="60"/>
        <v>0.49825210000000003</v>
      </c>
      <c r="N1971" s="18">
        <f t="shared" si="61"/>
        <v>0.16940571400000001</v>
      </c>
    </row>
    <row r="1972" spans="1:14" ht="18" customHeight="1" x14ac:dyDescent="0.2">
      <c r="A1972" s="16" t="str">
        <f>'Fish Use'!A133</f>
        <v>UGR5</v>
      </c>
      <c r="B1972" s="16" t="str">
        <f>'Fish Use'!B133</f>
        <v>Upper Grande Ronde</v>
      </c>
      <c r="C1972" s="16" t="str">
        <f>'Fish Use'!D133</f>
        <v>Chinook</v>
      </c>
      <c r="D1972" s="16" t="str">
        <f>'Fish Use'!E133</f>
        <v>Winter Rearing</v>
      </c>
      <c r="E1972" s="16" t="str">
        <f>'Vulnerability Mapped'!C82</f>
        <v>Decreased Water Quantity</v>
      </c>
      <c r="F1972" s="18">
        <f>'Fish Use'!F133</f>
        <v>0.5242</v>
      </c>
      <c r="G1972" s="18">
        <f>Population!D14</f>
        <v>0.34</v>
      </c>
      <c r="H1972" s="19">
        <f>'Limiting Factors'!C372</f>
        <v>5</v>
      </c>
      <c r="I1972" s="18">
        <f>'Limiting Factors'!D372</f>
        <v>1</v>
      </c>
      <c r="J1972" s="17">
        <f>'Vulnerability Mapped'!D82</f>
        <v>9</v>
      </c>
      <c r="K1972" s="17">
        <f>'Vulnerability Mapped'!E82</f>
        <v>9</v>
      </c>
      <c r="L1972" s="18">
        <f>'Vulnerability Mapped'!H82</f>
        <v>0.485714286</v>
      </c>
      <c r="M1972" s="18">
        <f t="shared" si="60"/>
        <v>0.25461142872120002</v>
      </c>
      <c r="N1972" s="18">
        <f t="shared" si="61"/>
        <v>8.6567885765208005E-2</v>
      </c>
    </row>
    <row r="1973" spans="1:14" ht="18" customHeight="1" x14ac:dyDescent="0.2">
      <c r="A1973" s="16" t="str">
        <f>'Fish Use'!A133</f>
        <v>UGR5</v>
      </c>
      <c r="B1973" s="16" t="str">
        <f>'Fish Use'!B133</f>
        <v>Upper Grande Ronde</v>
      </c>
      <c r="C1973" s="16" t="str">
        <f>'Fish Use'!D133</f>
        <v>Chinook</v>
      </c>
      <c r="D1973" s="16" t="str">
        <f>'Fish Use'!E133</f>
        <v>Winter Rearing</v>
      </c>
      <c r="E1973" s="16" t="str">
        <f>'Vulnerability Mapped'!C77</f>
        <v>Altered Flow Timing</v>
      </c>
      <c r="F1973" s="18">
        <f>'Fish Use'!F133</f>
        <v>0.5242</v>
      </c>
      <c r="G1973" s="18">
        <f>Population!D14</f>
        <v>0.34</v>
      </c>
      <c r="H1973" s="19">
        <f>'Limiting Factors'!C373</f>
        <v>4.6399999999999997</v>
      </c>
      <c r="I1973" s="18">
        <f>'Limiting Factors'!D373</f>
        <v>0.91900000000000004</v>
      </c>
      <c r="J1973" s="17">
        <f>'Vulnerability Mapped'!D77</f>
        <v>13</v>
      </c>
      <c r="K1973" s="17">
        <f>'Vulnerability Mapped'!E77</f>
        <v>13</v>
      </c>
      <c r="L1973" s="18">
        <f>'Vulnerability Mapped'!H77</f>
        <v>0.22857142899999999</v>
      </c>
      <c r="M1973" s="18">
        <f t="shared" si="60"/>
        <v>0.1101119544921742</v>
      </c>
      <c r="N1973" s="18">
        <f t="shared" si="61"/>
        <v>3.7438064527339235E-2</v>
      </c>
    </row>
    <row r="1974" spans="1:14" ht="18" customHeight="1" x14ac:dyDescent="0.2">
      <c r="A1974" s="16" t="str">
        <f>'Fish Use'!A133</f>
        <v>UGR5</v>
      </c>
      <c r="B1974" s="16" t="str">
        <f>'Fish Use'!B133</f>
        <v>Upper Grande Ronde</v>
      </c>
      <c r="C1974" s="16" t="str">
        <f>'Fish Use'!D133</f>
        <v>Chinook</v>
      </c>
      <c r="D1974" s="16" t="str">
        <f>'Fish Use'!E133</f>
        <v>Winter Rearing</v>
      </c>
      <c r="E1974" s="16" t="str">
        <f>'Vulnerability Mapped'!C81</f>
        <v>Decreased Sediment Quantity</v>
      </c>
      <c r="F1974" s="18">
        <f>'Fish Use'!F133</f>
        <v>0.5242</v>
      </c>
      <c r="G1974" s="18">
        <f>Population!D14</f>
        <v>0.34</v>
      </c>
      <c r="H1974" s="19">
        <f>'Limiting Factors'!C366</f>
        <v>2.61</v>
      </c>
      <c r="I1974" s="18">
        <f>'Limiting Factors'!D366</f>
        <v>0.46224999999999999</v>
      </c>
      <c r="J1974" s="17">
        <f>'Vulnerability Mapped'!D81</f>
        <v>4</v>
      </c>
      <c r="K1974" s="17">
        <f>'Vulnerability Mapped'!E81</f>
        <v>4</v>
      </c>
      <c r="L1974" s="18">
        <f>'Vulnerability Mapped'!H81</f>
        <v>0.80714285699999999</v>
      </c>
      <c r="M1974" s="18">
        <f t="shared" si="60"/>
        <v>0.19557995603681264</v>
      </c>
      <c r="N1974" s="18">
        <f t="shared" si="61"/>
        <v>6.6497185052516297E-2</v>
      </c>
    </row>
    <row r="1975" spans="1:14" ht="18" customHeight="1" x14ac:dyDescent="0.2">
      <c r="A1975" s="16" t="str">
        <f>'Fish Use'!A133</f>
        <v>UGR5</v>
      </c>
      <c r="B1975" s="16" t="str">
        <f>'Fish Use'!B133</f>
        <v>Upper Grande Ronde</v>
      </c>
      <c r="C1975" s="16" t="str">
        <f>'Fish Use'!D133</f>
        <v>Chinook</v>
      </c>
      <c r="D1975" s="16" t="str">
        <f>'Fish Use'!E133</f>
        <v>Winter Rearing</v>
      </c>
      <c r="E1975" s="16" t="str">
        <f>'Vulnerability Mapped'!C84</f>
        <v>Increased Sediment Quantity</v>
      </c>
      <c r="F1975" s="18">
        <f>'Fish Use'!F133</f>
        <v>0.5242</v>
      </c>
      <c r="G1975" s="18">
        <f>Population!D14</f>
        <v>0.34</v>
      </c>
      <c r="H1975" s="19">
        <f>'Limiting Factors'!C367</f>
        <v>3.13</v>
      </c>
      <c r="I1975" s="18">
        <f>'Limiting Factors'!D367</f>
        <v>0.57925000000000004</v>
      </c>
      <c r="J1975" s="17">
        <f>'Vulnerability Mapped'!D84</f>
        <v>8</v>
      </c>
      <c r="K1975" s="17">
        <f>'Vulnerability Mapped'!E84</f>
        <v>8</v>
      </c>
      <c r="L1975" s="18">
        <f>'Vulnerability Mapped'!H84</f>
        <v>0.55000000000000004</v>
      </c>
      <c r="M1975" s="18">
        <f t="shared" si="60"/>
        <v>0.16700356750000003</v>
      </c>
      <c r="N1975" s="18">
        <f t="shared" si="61"/>
        <v>5.6781212950000014E-2</v>
      </c>
    </row>
    <row r="1976" spans="1:14" ht="18" customHeight="1" x14ac:dyDescent="0.2">
      <c r="A1976" s="16" t="str">
        <f>'Fish Use'!A133</f>
        <v>UGR5</v>
      </c>
      <c r="B1976" s="16" t="str">
        <f>'Fish Use'!B133</f>
        <v>Upper Grande Ronde</v>
      </c>
      <c r="C1976" s="16" t="str">
        <f>'Fish Use'!D133</f>
        <v>Chinook</v>
      </c>
      <c r="D1976" s="16" t="str">
        <f>'Fish Use'!E133</f>
        <v>Winter Rearing</v>
      </c>
      <c r="E1976" s="16" t="str">
        <f>'Vulnerability Mapped'!C89</f>
        <v>Summer Water Temperature</v>
      </c>
      <c r="F1976" s="18">
        <f>'Fish Use'!F133</f>
        <v>0.5242</v>
      </c>
      <c r="G1976" s="18">
        <f>Population!D14</f>
        <v>0.34</v>
      </c>
      <c r="H1976" s="19">
        <f>'Limiting Factors'!C374</f>
        <v>4.3099999999999996</v>
      </c>
      <c r="I1976" s="18">
        <f>'Limiting Factors'!D374</f>
        <v>0.84475</v>
      </c>
      <c r="J1976" s="17">
        <f>'Vulnerability Mapped'!D89</f>
        <v>15</v>
      </c>
      <c r="K1976" s="17">
        <f>'Vulnerability Mapped'!E89</f>
        <v>15</v>
      </c>
      <c r="L1976" s="18">
        <f>'Vulnerability Mapped'!H89</f>
        <v>0.1</v>
      </c>
      <c r="M1976" s="18">
        <f t="shared" si="60"/>
        <v>4.4281795000000006E-2</v>
      </c>
      <c r="N1976" s="18">
        <f t="shared" si="61"/>
        <v>1.5055810300000003E-2</v>
      </c>
    </row>
    <row r="1977" spans="1:14" ht="18" customHeight="1" x14ac:dyDescent="0.2">
      <c r="A1977" s="16" t="str">
        <f>'Fish Use'!A133</f>
        <v>UGR5</v>
      </c>
      <c r="B1977" s="16" t="str">
        <f>'Fish Use'!B133</f>
        <v>Upper Grande Ronde</v>
      </c>
      <c r="C1977" s="16" t="str">
        <f>'Fish Use'!D133</f>
        <v>Chinook</v>
      </c>
      <c r="D1977" s="16" t="str">
        <f>'Fish Use'!E133</f>
        <v>Winter Rearing</v>
      </c>
      <c r="E1977" s="16" t="str">
        <f>'Vulnerability Mapped'!C91</f>
        <v>Winter Water Temperature</v>
      </c>
      <c r="F1977" s="18">
        <f>'Fish Use'!F133</f>
        <v>0.5242</v>
      </c>
      <c r="G1977" s="18">
        <f>Population!D14</f>
        <v>0.34</v>
      </c>
      <c r="H1977" s="19">
        <f>'Limiting Factors'!C375</f>
        <v>3.91</v>
      </c>
      <c r="I1977" s="18">
        <f>'Limiting Factors'!D375</f>
        <v>0.75475000000000003</v>
      </c>
      <c r="J1977" s="17">
        <f>'Vulnerability Mapped'!D91</f>
        <v>2</v>
      </c>
      <c r="K1977" s="17">
        <f>'Vulnerability Mapped'!E91</f>
        <v>2</v>
      </c>
      <c r="L1977" s="18">
        <f>'Vulnerability Mapped'!H91</f>
        <v>0.93571428599999995</v>
      </c>
      <c r="M1977" s="18">
        <f t="shared" si="60"/>
        <v>0.3702059533273257</v>
      </c>
      <c r="N1977" s="18">
        <f t="shared" si="61"/>
        <v>0.12587002413129075</v>
      </c>
    </row>
    <row r="1978" spans="1:14" ht="18" customHeight="1" x14ac:dyDescent="0.2">
      <c r="A1978" s="16" t="str">
        <f>'Fish Use'!A133</f>
        <v>UGR5</v>
      </c>
      <c r="B1978" s="16" t="str">
        <f>'Fish Use'!B133</f>
        <v>Upper Grande Ronde</v>
      </c>
      <c r="C1978" s="16" t="str">
        <f>'Fish Use'!D133</f>
        <v>Chinook</v>
      </c>
      <c r="D1978" s="16" t="str">
        <f>'Fish Use'!E133</f>
        <v>Winter Rearing</v>
      </c>
      <c r="E1978" s="16" t="str">
        <f>'Vulnerability Mapped'!C90</f>
        <v>Water Quality</v>
      </c>
      <c r="F1978" s="18">
        <f>'Fish Use'!F133</f>
        <v>0.5242</v>
      </c>
      <c r="G1978" s="18">
        <f>Population!D14</f>
        <v>0.34</v>
      </c>
      <c r="H1978" s="19">
        <f>'Limiting Factors'!C376</f>
        <v>4.6399999999999997</v>
      </c>
      <c r="I1978" s="18">
        <f>'Limiting Factors'!D376</f>
        <v>0.91900000000000004</v>
      </c>
      <c r="J1978" s="17">
        <f>'Vulnerability Mapped'!D90</f>
        <v>7</v>
      </c>
      <c r="K1978" s="17">
        <f>'Vulnerability Mapped'!E90</f>
        <v>7</v>
      </c>
      <c r="L1978" s="18">
        <f>'Vulnerability Mapped'!H90</f>
        <v>0.61428571399999998</v>
      </c>
      <c r="M1978" s="18">
        <f t="shared" si="60"/>
        <v>0.29592587700521716</v>
      </c>
      <c r="N1978" s="18">
        <f t="shared" si="61"/>
        <v>0.10061479818177384</v>
      </c>
    </row>
    <row r="1979" spans="1:14" ht="18" customHeight="1" x14ac:dyDescent="0.2">
      <c r="A1979" s="16" t="str">
        <f>'Fish Use'!A133</f>
        <v>UGR5</v>
      </c>
      <c r="B1979" s="16" t="str">
        <f>'Fish Use'!B133</f>
        <v>Upper Grande Ronde</v>
      </c>
      <c r="C1979" s="16" t="str">
        <f>'Fish Use'!D133</f>
        <v>Chinook</v>
      </c>
      <c r="D1979" s="16" t="str">
        <f>'Fish Use'!E133</f>
        <v>Winter Rearing</v>
      </c>
      <c r="E1979" s="16" t="str">
        <f>'Vulnerability Mapped'!C86</f>
        <v>Predation</v>
      </c>
      <c r="F1979" s="18">
        <f>'Fish Use'!F133</f>
        <v>0.5242</v>
      </c>
      <c r="G1979" s="18">
        <f>Population!D14</f>
        <v>0.34</v>
      </c>
      <c r="H1979" s="19">
        <f>'Limiting Factors'!C369</f>
        <v>5</v>
      </c>
      <c r="I1979" s="18">
        <f>'Limiting Factors'!D369</f>
        <v>1</v>
      </c>
      <c r="J1979" s="17">
        <f>'Vulnerability Mapped'!D86</f>
        <v>11</v>
      </c>
      <c r="K1979" s="17">
        <f>'Vulnerability Mapped'!E86</f>
        <v>11</v>
      </c>
      <c r="L1979" s="18">
        <f>'Vulnerability Mapped'!H86</f>
        <v>0.35714285699999998</v>
      </c>
      <c r="M1979" s="18">
        <f t="shared" si="60"/>
        <v>0.18721428563939999</v>
      </c>
      <c r="N1979" s="18">
        <f t="shared" si="61"/>
        <v>6.3652857117396003E-2</v>
      </c>
    </row>
    <row r="1980" spans="1:14" ht="18" customHeight="1" x14ac:dyDescent="0.2">
      <c r="A1980" s="16" t="str">
        <f>'Fish Use'!A133</f>
        <v>UGR5</v>
      </c>
      <c r="B1980" s="16" t="str">
        <f>'Fish Use'!B133</f>
        <v>Upper Grande Ronde</v>
      </c>
      <c r="C1980" s="16" t="str">
        <f>'Fish Use'!D133</f>
        <v>Chinook</v>
      </c>
      <c r="D1980" s="16" t="str">
        <f>'Fish Use'!E133</f>
        <v>Winter Rearing</v>
      </c>
      <c r="E1980" s="16" t="str">
        <f>'Vulnerability Mapped'!C78</f>
        <v>Altered Primary Productivity</v>
      </c>
      <c r="F1980" s="18">
        <f>'Fish Use'!F133</f>
        <v>0.5242</v>
      </c>
      <c r="G1980" s="18">
        <f>Population!D14</f>
        <v>0.34</v>
      </c>
      <c r="H1980" s="19">
        <f>'Limiting Factors'!C370</f>
        <v>3.42</v>
      </c>
      <c r="I1980" s="18">
        <f>'Limiting Factors'!D370</f>
        <v>0.64449999999999996</v>
      </c>
      <c r="J1980" s="17">
        <f>'Vulnerability Mapped'!D78</f>
        <v>12</v>
      </c>
      <c r="K1980" s="17">
        <f>'Vulnerability Mapped'!E78</f>
        <v>12</v>
      </c>
      <c r="L1980" s="18">
        <f>'Vulnerability Mapped'!H78</f>
        <v>0.29285714299999999</v>
      </c>
      <c r="M1980" s="18">
        <f t="shared" si="60"/>
        <v>9.8940877905406691E-2</v>
      </c>
      <c r="N1980" s="18">
        <f t="shared" si="61"/>
        <v>3.3639898487838278E-2</v>
      </c>
    </row>
    <row r="1981" spans="1:14" ht="18" customHeight="1" x14ac:dyDescent="0.2">
      <c r="A1981" s="16" t="str">
        <f>'Fish Use'!A133</f>
        <v>UGR5</v>
      </c>
      <c r="B1981" s="16" t="str">
        <f>'Fish Use'!B133</f>
        <v>Upper Grande Ronde</v>
      </c>
      <c r="C1981" s="16" t="str">
        <f>'Fish Use'!D133</f>
        <v>Chinook</v>
      </c>
      <c r="D1981" s="16" t="str">
        <f>'Fish Use'!E133</f>
        <v>Winter Rearing</v>
      </c>
      <c r="E1981" s="16" t="str">
        <f>'Vulnerability Mapped'!C85</f>
        <v>Non-Native Species Interactions and Competition</v>
      </c>
      <c r="F1981" s="18">
        <f>'Fish Use'!F133</f>
        <v>0.5242</v>
      </c>
      <c r="G1981" s="18">
        <f>Population!D14</f>
        <v>0.34</v>
      </c>
      <c r="H1981" s="19">
        <f>'Limiting Factors'!C371</f>
        <v>5</v>
      </c>
      <c r="I1981" s="18">
        <f>'Limiting Factors'!D371</f>
        <v>1</v>
      </c>
      <c r="J1981" s="17">
        <f>'Vulnerability Mapped'!D85</f>
        <v>12</v>
      </c>
      <c r="K1981" s="17">
        <f>'Vulnerability Mapped'!E85</f>
        <v>12</v>
      </c>
      <c r="L1981" s="18">
        <f>'Vulnerability Mapped'!H85</f>
        <v>0.29285714299999999</v>
      </c>
      <c r="M1981" s="18">
        <f t="shared" si="60"/>
        <v>0.15351571436059999</v>
      </c>
      <c r="N1981" s="18">
        <f t="shared" si="61"/>
        <v>5.2195342882604003E-2</v>
      </c>
    </row>
    <row r="1982" spans="1:14" ht="18" customHeight="1" x14ac:dyDescent="0.2">
      <c r="A1982" s="16" t="str">
        <f>'Fish Use'!A134</f>
        <v>UGR5</v>
      </c>
      <c r="B1982" s="16" t="str">
        <f>'Fish Use'!B134</f>
        <v>Upper Grande Ronde</v>
      </c>
      <c r="C1982" s="16" t="str">
        <f>'Fish Use'!D134</f>
        <v>Chinook</v>
      </c>
      <c r="D1982" s="16" t="str">
        <f>'Fish Use'!E134</f>
        <v>Summer Rearing</v>
      </c>
      <c r="E1982" s="16" t="str">
        <f>'Vulnerability Mapped'!C64</f>
        <v>Anthropogenic Barriers</v>
      </c>
      <c r="F1982" s="18">
        <f>'Fish Use'!F134</f>
        <v>0.5242</v>
      </c>
      <c r="G1982" s="18">
        <f>Population!D12</f>
        <v>0.24</v>
      </c>
      <c r="H1982" s="19">
        <f>'Limiting Factors'!C368</f>
        <v>2.92</v>
      </c>
      <c r="I1982" s="18">
        <f>'Limiting Factors'!D368</f>
        <v>0.53200000000000003</v>
      </c>
      <c r="J1982" s="17">
        <f>'Vulnerability Mapped'!D64</f>
        <v>7</v>
      </c>
      <c r="K1982" s="17">
        <f>'Vulnerability Mapped'!E64</f>
        <v>7</v>
      </c>
      <c r="L1982" s="18">
        <f>'Vulnerability Mapped'!H64</f>
        <v>0.61428571399999998</v>
      </c>
      <c r="M1982" s="18">
        <f t="shared" si="60"/>
        <v>0.1713085599203216</v>
      </c>
      <c r="N1982" s="18">
        <f t="shared" si="61"/>
        <v>4.1114054380877181E-2</v>
      </c>
    </row>
    <row r="1983" spans="1:14" ht="18" customHeight="1" x14ac:dyDescent="0.2">
      <c r="A1983" s="16" t="str">
        <f>'Fish Use'!A134</f>
        <v>UGR5</v>
      </c>
      <c r="B1983" s="16" t="str">
        <f>'Fish Use'!B134</f>
        <v>Upper Grande Ronde</v>
      </c>
      <c r="C1983" s="16" t="str">
        <f>'Fish Use'!D134</f>
        <v>Chinook</v>
      </c>
      <c r="D1983" s="16" t="str">
        <f>'Fish Use'!E134</f>
        <v>Summer Rearing</v>
      </c>
      <c r="E1983" s="16" t="str">
        <f>'Vulnerability Mapped'!C72</f>
        <v>Riparian Condition</v>
      </c>
      <c r="F1983" s="18">
        <f>'Fish Use'!F134</f>
        <v>0.5242</v>
      </c>
      <c r="G1983" s="18">
        <f>Population!D12</f>
        <v>0.24</v>
      </c>
      <c r="H1983" s="19">
        <f>'Limiting Factors'!C362</f>
        <v>5</v>
      </c>
      <c r="I1983" s="18">
        <f>'Limiting Factors'!D362</f>
        <v>1</v>
      </c>
      <c r="J1983" s="17">
        <f>'Vulnerability Mapped'!D72</f>
        <v>5</v>
      </c>
      <c r="K1983" s="17">
        <f>'Vulnerability Mapped'!E72</f>
        <v>5</v>
      </c>
      <c r="L1983" s="18">
        <f>'Vulnerability Mapped'!H72</f>
        <v>0.74285714300000005</v>
      </c>
      <c r="M1983" s="18">
        <f t="shared" si="60"/>
        <v>0.38940571436060001</v>
      </c>
      <c r="N1983" s="18">
        <f t="shared" si="61"/>
        <v>9.3457371446543994E-2</v>
      </c>
    </row>
    <row r="1984" spans="1:14" ht="18" customHeight="1" x14ac:dyDescent="0.2">
      <c r="A1984" s="16" t="str">
        <f>'Fish Use'!A134</f>
        <v>UGR5</v>
      </c>
      <c r="B1984" s="16" t="str">
        <f>'Fish Use'!B134</f>
        <v>Upper Grande Ronde</v>
      </c>
      <c r="C1984" s="16" t="str">
        <f>'Fish Use'!D134</f>
        <v>Chinook</v>
      </c>
      <c r="D1984" s="16" t="str">
        <f>'Fish Use'!E134</f>
        <v>Summer Rearing</v>
      </c>
      <c r="E1984" s="16" t="str">
        <f>'Vulnerability Mapped'!C68</f>
        <v>Floodplain Condition</v>
      </c>
      <c r="F1984" s="18">
        <f>'Fish Use'!F134</f>
        <v>0.5242</v>
      </c>
      <c r="G1984" s="18">
        <f>Population!D12</f>
        <v>0.24</v>
      </c>
      <c r="H1984" s="19">
        <f>'Limiting Factors'!C363</f>
        <v>5</v>
      </c>
      <c r="I1984" s="18">
        <f>'Limiting Factors'!D363</f>
        <v>1</v>
      </c>
      <c r="J1984" s="17">
        <f>'Vulnerability Mapped'!D68</f>
        <v>10</v>
      </c>
      <c r="K1984" s="17">
        <f>'Vulnerability Mapped'!E68</f>
        <v>10</v>
      </c>
      <c r="L1984" s="18">
        <f>'Vulnerability Mapped'!H68</f>
        <v>0.42142857099999997</v>
      </c>
      <c r="M1984" s="18">
        <f t="shared" si="60"/>
        <v>0.22091285691819998</v>
      </c>
      <c r="N1984" s="18">
        <f t="shared" si="61"/>
        <v>5.301908566036799E-2</v>
      </c>
    </row>
    <row r="1985" spans="1:14" ht="18" customHeight="1" x14ac:dyDescent="0.2">
      <c r="A1985" s="16" t="str">
        <f>'Fish Use'!A134</f>
        <v>UGR5</v>
      </c>
      <c r="B1985" s="16" t="str">
        <f>'Fish Use'!B134</f>
        <v>Upper Grande Ronde</v>
      </c>
      <c r="C1985" s="16" t="str">
        <f>'Fish Use'!D134</f>
        <v>Chinook</v>
      </c>
      <c r="D1985" s="16" t="str">
        <f>'Fish Use'!E134</f>
        <v>Summer Rearing</v>
      </c>
      <c r="E1985" s="16" t="str">
        <f>'Vulnerability Mapped'!C73</f>
        <v>Side Channel and Wetland Habitat</v>
      </c>
      <c r="F1985" s="18">
        <f>'Fish Use'!F134</f>
        <v>0.5242</v>
      </c>
      <c r="G1985" s="18">
        <f>Population!D12</f>
        <v>0.24</v>
      </c>
      <c r="H1985" s="19">
        <f>'Limiting Factors'!C364</f>
        <v>5</v>
      </c>
      <c r="I1985" s="18">
        <f>'Limiting Factors'!D364</f>
        <v>1</v>
      </c>
      <c r="J1985" s="17">
        <f>'Vulnerability Mapped'!D73</f>
        <v>4</v>
      </c>
      <c r="K1985" s="17">
        <f>'Vulnerability Mapped'!E73</f>
        <v>4</v>
      </c>
      <c r="L1985" s="18">
        <f>'Vulnerability Mapped'!H73</f>
        <v>0.80714285699999999</v>
      </c>
      <c r="M1985" s="18">
        <f t="shared" si="60"/>
        <v>0.4231042856394</v>
      </c>
      <c r="N1985" s="18">
        <f t="shared" si="61"/>
        <v>0.101545028553456</v>
      </c>
    </row>
    <row r="1986" spans="1:14" ht="18" customHeight="1" x14ac:dyDescent="0.2">
      <c r="A1986" s="16" t="str">
        <f>'Fish Use'!A134</f>
        <v>UGR5</v>
      </c>
      <c r="B1986" s="16" t="str">
        <f>'Fish Use'!B134</f>
        <v>Upper Grande Ronde</v>
      </c>
      <c r="C1986" s="16" t="str">
        <f>'Fish Use'!D134</f>
        <v>Chinook</v>
      </c>
      <c r="D1986" s="16" t="str">
        <f>'Fish Use'!E134</f>
        <v>Summer Rearing</v>
      </c>
      <c r="E1986" s="16" t="str">
        <f>'Vulnerability Mapped'!C65</f>
        <v>Channel and Habitat Structure</v>
      </c>
      <c r="F1986" s="18">
        <f>'Fish Use'!F134</f>
        <v>0.5242</v>
      </c>
      <c r="G1986" s="18">
        <f>Population!D12</f>
        <v>0.24</v>
      </c>
      <c r="H1986" s="19">
        <f>'Limiting Factors'!C365</f>
        <v>4.78</v>
      </c>
      <c r="I1986" s="18">
        <f>'Limiting Factors'!D365</f>
        <v>0.95050000000000001</v>
      </c>
      <c r="J1986" s="17">
        <f>'Vulnerability Mapped'!D65</f>
        <v>3</v>
      </c>
      <c r="K1986" s="17">
        <f>'Vulnerability Mapped'!E65</f>
        <v>3</v>
      </c>
      <c r="L1986" s="18">
        <f>'Vulnerability Mapped'!H65</f>
        <v>0.87142857100000004</v>
      </c>
      <c r="M1986" s="18">
        <f t="shared" ref="M1986:M2049" si="62">F1986*I1986*L1986</f>
        <v>0.43419111550074913</v>
      </c>
      <c r="N1986" s="18">
        <f t="shared" ref="N1986:N2049" si="63">M1986*G1986</f>
        <v>0.10420586772017978</v>
      </c>
    </row>
    <row r="1987" spans="1:14" ht="18" customHeight="1" x14ac:dyDescent="0.2">
      <c r="A1987" s="16" t="str">
        <f>'Fish Use'!A134</f>
        <v>UGR5</v>
      </c>
      <c r="B1987" s="16" t="str">
        <f>'Fish Use'!B134</f>
        <v>Upper Grande Ronde</v>
      </c>
      <c r="C1987" s="16" t="str">
        <f>'Fish Use'!D134</f>
        <v>Chinook</v>
      </c>
      <c r="D1987" s="16" t="str">
        <f>'Fish Use'!E134</f>
        <v>Summer Rearing</v>
      </c>
      <c r="E1987" s="16" t="str">
        <f>'Vulnerability Mapped'!C67</f>
        <v>Decreased Water Quantity</v>
      </c>
      <c r="F1987" s="18">
        <f>'Fish Use'!F134</f>
        <v>0.5242</v>
      </c>
      <c r="G1987" s="18">
        <f>Population!D12</f>
        <v>0.24</v>
      </c>
      <c r="H1987" s="19">
        <f>'Limiting Factors'!C372</f>
        <v>5</v>
      </c>
      <c r="I1987" s="18">
        <f>'Limiting Factors'!D372</f>
        <v>1</v>
      </c>
      <c r="J1987" s="17">
        <f>'Vulnerability Mapped'!D67</f>
        <v>2</v>
      </c>
      <c r="K1987" s="17">
        <f>'Vulnerability Mapped'!E67</f>
        <v>2</v>
      </c>
      <c r="L1987" s="18">
        <f>'Vulnerability Mapped'!H67</f>
        <v>0.93571428599999995</v>
      </c>
      <c r="M1987" s="18">
        <f t="shared" si="62"/>
        <v>0.49050142872119995</v>
      </c>
      <c r="N1987" s="18">
        <f t="shared" si="63"/>
        <v>0.11772034289308798</v>
      </c>
    </row>
    <row r="1988" spans="1:14" ht="18" customHeight="1" x14ac:dyDescent="0.2">
      <c r="A1988" s="16" t="str">
        <f>'Fish Use'!A134</f>
        <v>UGR5</v>
      </c>
      <c r="B1988" s="16" t="str">
        <f>'Fish Use'!B134</f>
        <v>Upper Grande Ronde</v>
      </c>
      <c r="C1988" s="16" t="str">
        <f>'Fish Use'!D134</f>
        <v>Chinook</v>
      </c>
      <c r="D1988" s="16" t="str">
        <f>'Fish Use'!E134</f>
        <v>Summer Rearing</v>
      </c>
      <c r="E1988" s="16" t="str">
        <f>'Vulnerability Mapped'!C62</f>
        <v>Altered Flow Timing</v>
      </c>
      <c r="F1988" s="18">
        <f>'Fish Use'!F134</f>
        <v>0.5242</v>
      </c>
      <c r="G1988" s="18">
        <f>Population!D12</f>
        <v>0.24</v>
      </c>
      <c r="H1988" s="19">
        <f>'Limiting Factors'!C373</f>
        <v>4.6399999999999997</v>
      </c>
      <c r="I1988" s="18">
        <f>'Limiting Factors'!D373</f>
        <v>0.91900000000000004</v>
      </c>
      <c r="J1988" s="17">
        <f>'Vulnerability Mapped'!D62</f>
        <v>6</v>
      </c>
      <c r="K1988" s="17">
        <f>'Vulnerability Mapped'!E62</f>
        <v>6</v>
      </c>
      <c r="L1988" s="18">
        <f>'Vulnerability Mapped'!H62</f>
        <v>0.678571429</v>
      </c>
      <c r="M1988" s="18">
        <f t="shared" si="62"/>
        <v>0.3268948644921742</v>
      </c>
      <c r="N1988" s="18">
        <f t="shared" si="63"/>
        <v>7.8454767478121801E-2</v>
      </c>
    </row>
    <row r="1989" spans="1:14" ht="18" customHeight="1" x14ac:dyDescent="0.2">
      <c r="A1989" s="16" t="str">
        <f>'Fish Use'!A134</f>
        <v>UGR5</v>
      </c>
      <c r="B1989" s="16" t="str">
        <f>'Fish Use'!B134</f>
        <v>Upper Grande Ronde</v>
      </c>
      <c r="C1989" s="16" t="str">
        <f>'Fish Use'!D134</f>
        <v>Chinook</v>
      </c>
      <c r="D1989" s="16" t="str">
        <f>'Fish Use'!E134</f>
        <v>Summer Rearing</v>
      </c>
      <c r="E1989" s="16" t="str">
        <f>'Vulnerability Mapped'!C66</f>
        <v>Decreased Sediment Quantity</v>
      </c>
      <c r="F1989" s="18">
        <f>'Fish Use'!F134</f>
        <v>0.5242</v>
      </c>
      <c r="G1989" s="18">
        <f>Population!D12</f>
        <v>0.24</v>
      </c>
      <c r="H1989" s="19">
        <f>'Limiting Factors'!C366</f>
        <v>2.61</v>
      </c>
      <c r="I1989" s="18">
        <f>'Limiting Factors'!D366</f>
        <v>0.46224999999999999</v>
      </c>
      <c r="J1989" s="17">
        <f>'Vulnerability Mapped'!D66</f>
        <v>12</v>
      </c>
      <c r="K1989" s="17">
        <f>'Vulnerability Mapped'!E66</f>
        <v>12</v>
      </c>
      <c r="L1989" s="18">
        <f>'Vulnerability Mapped'!H66</f>
        <v>0.29285714299999999</v>
      </c>
      <c r="M1989" s="18">
        <f t="shared" si="62"/>
        <v>7.0962638963187344E-2</v>
      </c>
      <c r="N1989" s="18">
        <f t="shared" si="63"/>
        <v>1.7031033351164963E-2</v>
      </c>
    </row>
    <row r="1990" spans="1:14" ht="18" customHeight="1" x14ac:dyDescent="0.2">
      <c r="A1990" s="16" t="str">
        <f>'Fish Use'!A134</f>
        <v>UGR5</v>
      </c>
      <c r="B1990" s="16" t="str">
        <f>'Fish Use'!B134</f>
        <v>Upper Grande Ronde</v>
      </c>
      <c r="C1990" s="16" t="str">
        <f>'Fish Use'!D134</f>
        <v>Chinook</v>
      </c>
      <c r="D1990" s="16" t="str">
        <f>'Fish Use'!E134</f>
        <v>Summer Rearing</v>
      </c>
      <c r="E1990" s="16" t="str">
        <f>'Vulnerability Mapped'!C69</f>
        <v>Increased Sediment Quantity</v>
      </c>
      <c r="F1990" s="18">
        <f>'Fish Use'!F134</f>
        <v>0.5242</v>
      </c>
      <c r="G1990" s="18">
        <f>Population!D12</f>
        <v>0.24</v>
      </c>
      <c r="H1990" s="19">
        <f>'Limiting Factors'!C367</f>
        <v>3.13</v>
      </c>
      <c r="I1990" s="18">
        <f>'Limiting Factors'!D367</f>
        <v>0.57925000000000004</v>
      </c>
      <c r="J1990" s="17">
        <f>'Vulnerability Mapped'!D69</f>
        <v>14</v>
      </c>
      <c r="K1990" s="17">
        <f>'Vulnerability Mapped'!E69</f>
        <v>14</v>
      </c>
      <c r="L1990" s="18">
        <f>'Vulnerability Mapped'!H69</f>
        <v>0.164285714</v>
      </c>
      <c r="M1990" s="18">
        <f t="shared" si="62"/>
        <v>4.9884182413244903E-2</v>
      </c>
      <c r="N1990" s="18">
        <f t="shared" si="63"/>
        <v>1.1972203779178776E-2</v>
      </c>
    </row>
    <row r="1991" spans="1:14" ht="18" customHeight="1" x14ac:dyDescent="0.2">
      <c r="A1991" s="16" t="str">
        <f>'Fish Use'!A134</f>
        <v>UGR5</v>
      </c>
      <c r="B1991" s="16" t="str">
        <f>'Fish Use'!B134</f>
        <v>Upper Grande Ronde</v>
      </c>
      <c r="C1991" s="16" t="str">
        <f>'Fish Use'!D134</f>
        <v>Chinook</v>
      </c>
      <c r="D1991" s="16" t="str">
        <f>'Fish Use'!E134</f>
        <v>Summer Rearing</v>
      </c>
      <c r="E1991" s="16" t="str">
        <f>'Vulnerability Mapped'!C74</f>
        <v>Summer Water Temperature</v>
      </c>
      <c r="F1991" s="18">
        <f>'Fish Use'!F134</f>
        <v>0.5242</v>
      </c>
      <c r="G1991" s="18">
        <f>Population!D12</f>
        <v>0.24</v>
      </c>
      <c r="H1991" s="19">
        <f>'Limiting Factors'!C374</f>
        <v>4.3099999999999996</v>
      </c>
      <c r="I1991" s="18">
        <f>'Limiting Factors'!D374</f>
        <v>0.84475</v>
      </c>
      <c r="J1991" s="17">
        <f>'Vulnerability Mapped'!D74</f>
        <v>1</v>
      </c>
      <c r="K1991" s="17">
        <f>'Vulnerability Mapped'!E74</f>
        <v>1</v>
      </c>
      <c r="L1991" s="18">
        <f>'Vulnerability Mapped'!H74</f>
        <v>1</v>
      </c>
      <c r="M1991" s="18">
        <f t="shared" si="62"/>
        <v>0.44281795000000002</v>
      </c>
      <c r="N1991" s="18">
        <f t="shared" si="63"/>
        <v>0.106276308</v>
      </c>
    </row>
    <row r="1992" spans="1:14" ht="18" customHeight="1" x14ac:dyDescent="0.2">
      <c r="A1992" s="16" t="str">
        <f>'Fish Use'!A134</f>
        <v>UGR5</v>
      </c>
      <c r="B1992" s="16" t="str">
        <f>'Fish Use'!B134</f>
        <v>Upper Grande Ronde</v>
      </c>
      <c r="C1992" s="16" t="str">
        <f>'Fish Use'!D134</f>
        <v>Chinook</v>
      </c>
      <c r="D1992" s="16" t="str">
        <f>'Fish Use'!E134</f>
        <v>Summer Rearing</v>
      </c>
      <c r="E1992" s="16" t="str">
        <f>'Vulnerability Mapped'!C76</f>
        <v>Winter Water Temperature</v>
      </c>
      <c r="F1992" s="18">
        <f>'Fish Use'!F134</f>
        <v>0.5242</v>
      </c>
      <c r="G1992" s="18">
        <f>Population!D12</f>
        <v>0.24</v>
      </c>
      <c r="H1992" s="19">
        <f>'Limiting Factors'!C375</f>
        <v>3.91</v>
      </c>
      <c r="I1992" s="18">
        <f>'Limiting Factors'!D375</f>
        <v>0.75475000000000003</v>
      </c>
      <c r="J1992" s="17">
        <f>'Vulnerability Mapped'!D76</f>
        <v>15</v>
      </c>
      <c r="K1992" s="17">
        <f>'Vulnerability Mapped'!E76</f>
        <v>15</v>
      </c>
      <c r="L1992" s="18">
        <f>'Vulnerability Mapped'!H76</f>
        <v>0.1</v>
      </c>
      <c r="M1992" s="18">
        <f t="shared" si="62"/>
        <v>3.9563995000000005E-2</v>
      </c>
      <c r="N1992" s="18">
        <f t="shared" si="63"/>
        <v>9.4953588000000009E-3</v>
      </c>
    </row>
    <row r="1993" spans="1:14" ht="18" customHeight="1" x14ac:dyDescent="0.2">
      <c r="A1993" s="16" t="str">
        <f>'Fish Use'!A134</f>
        <v>UGR5</v>
      </c>
      <c r="B1993" s="16" t="str">
        <f>'Fish Use'!B134</f>
        <v>Upper Grande Ronde</v>
      </c>
      <c r="C1993" s="16" t="str">
        <f>'Fish Use'!D134</f>
        <v>Chinook</v>
      </c>
      <c r="D1993" s="16" t="str">
        <f>'Fish Use'!E134</f>
        <v>Summer Rearing</v>
      </c>
      <c r="E1993" s="16" t="str">
        <f>'Vulnerability Mapped'!C75</f>
        <v>Water Quality</v>
      </c>
      <c r="F1993" s="18">
        <f>'Fish Use'!F134</f>
        <v>0.5242</v>
      </c>
      <c r="G1993" s="18">
        <f>Population!D12</f>
        <v>0.24</v>
      </c>
      <c r="H1993" s="19">
        <f>'Limiting Factors'!C376</f>
        <v>4.6399999999999997</v>
      </c>
      <c r="I1993" s="18">
        <f>'Limiting Factors'!D376</f>
        <v>0.91900000000000004</v>
      </c>
      <c r="J1993" s="17">
        <f>'Vulnerability Mapped'!D75</f>
        <v>9</v>
      </c>
      <c r="K1993" s="17">
        <f>'Vulnerability Mapped'!E75</f>
        <v>9</v>
      </c>
      <c r="L1993" s="18">
        <f>'Vulnerability Mapped'!H75</f>
        <v>0.485714286</v>
      </c>
      <c r="M1993" s="18">
        <f t="shared" si="62"/>
        <v>0.23398790299478281</v>
      </c>
      <c r="N1993" s="18">
        <f t="shared" si="63"/>
        <v>5.615709671874787E-2</v>
      </c>
    </row>
    <row r="1994" spans="1:14" ht="18" customHeight="1" x14ac:dyDescent="0.2">
      <c r="A1994" s="16" t="str">
        <f>'Fish Use'!A134</f>
        <v>UGR5</v>
      </c>
      <c r="B1994" s="16" t="str">
        <f>'Fish Use'!B134</f>
        <v>Upper Grande Ronde</v>
      </c>
      <c r="C1994" s="16" t="str">
        <f>'Fish Use'!D134</f>
        <v>Chinook</v>
      </c>
      <c r="D1994" s="16" t="str">
        <f>'Fish Use'!E134</f>
        <v>Summer Rearing</v>
      </c>
      <c r="E1994" s="16" t="str">
        <f>'Vulnerability Mapped'!C71</f>
        <v>Predation</v>
      </c>
      <c r="F1994" s="18">
        <f>'Fish Use'!F134</f>
        <v>0.5242</v>
      </c>
      <c r="G1994" s="18">
        <f>Population!D12</f>
        <v>0.24</v>
      </c>
      <c r="H1994" s="19">
        <f>'Limiting Factors'!C369</f>
        <v>5</v>
      </c>
      <c r="I1994" s="18">
        <f>'Limiting Factors'!D369</f>
        <v>1</v>
      </c>
      <c r="J1994" s="17">
        <f>'Vulnerability Mapped'!D71</f>
        <v>13</v>
      </c>
      <c r="K1994" s="17">
        <f>'Vulnerability Mapped'!E71</f>
        <v>13</v>
      </c>
      <c r="L1994" s="18">
        <f>'Vulnerability Mapped'!H71</f>
        <v>0.22857142899999999</v>
      </c>
      <c r="M1994" s="18">
        <f t="shared" si="62"/>
        <v>0.1198171430818</v>
      </c>
      <c r="N1994" s="18">
        <f t="shared" si="63"/>
        <v>2.8756114339631999E-2</v>
      </c>
    </row>
    <row r="1995" spans="1:14" ht="18" customHeight="1" x14ac:dyDescent="0.2">
      <c r="A1995" s="16" t="str">
        <f>'Fish Use'!A134</f>
        <v>UGR5</v>
      </c>
      <c r="B1995" s="16" t="str">
        <f>'Fish Use'!B134</f>
        <v>Upper Grande Ronde</v>
      </c>
      <c r="C1995" s="16" t="str">
        <f>'Fish Use'!D134</f>
        <v>Chinook</v>
      </c>
      <c r="D1995" s="16" t="str">
        <f>'Fish Use'!E134</f>
        <v>Summer Rearing</v>
      </c>
      <c r="E1995" s="16" t="str">
        <f>'Vulnerability Mapped'!C63</f>
        <v>Altered Primary Productivity</v>
      </c>
      <c r="F1995" s="18">
        <f>'Fish Use'!F134</f>
        <v>0.5242</v>
      </c>
      <c r="G1995" s="18">
        <f>Population!D12</f>
        <v>0.24</v>
      </c>
      <c r="H1995" s="19">
        <f>'Limiting Factors'!C370</f>
        <v>3.42</v>
      </c>
      <c r="I1995" s="18">
        <f>'Limiting Factors'!D370</f>
        <v>0.64449999999999996</v>
      </c>
      <c r="J1995" s="17">
        <f>'Vulnerability Mapped'!D63</f>
        <v>8</v>
      </c>
      <c r="K1995" s="17">
        <f>'Vulnerability Mapped'!E63</f>
        <v>8</v>
      </c>
      <c r="L1995" s="18">
        <f>'Vulnerability Mapped'!H63</f>
        <v>0.55000000000000004</v>
      </c>
      <c r="M1995" s="18">
        <f t="shared" si="62"/>
        <v>0.18581579500000001</v>
      </c>
      <c r="N1995" s="18">
        <f t="shared" si="63"/>
        <v>4.45957908E-2</v>
      </c>
    </row>
    <row r="1996" spans="1:14" ht="18" customHeight="1" x14ac:dyDescent="0.2">
      <c r="A1996" s="16" t="str">
        <f>'Fish Use'!A134</f>
        <v>UGR5</v>
      </c>
      <c r="B1996" s="16" t="str">
        <f>'Fish Use'!B134</f>
        <v>Upper Grande Ronde</v>
      </c>
      <c r="C1996" s="16" t="str">
        <f>'Fish Use'!D134</f>
        <v>Chinook</v>
      </c>
      <c r="D1996" s="16" t="str">
        <f>'Fish Use'!E134</f>
        <v>Summer Rearing</v>
      </c>
      <c r="E1996" s="16" t="str">
        <f>'Vulnerability Mapped'!C70</f>
        <v>Non-Native Species Interactions and Competition</v>
      </c>
      <c r="F1996" s="18">
        <f>'Fish Use'!F134</f>
        <v>0.5242</v>
      </c>
      <c r="G1996" s="18">
        <f>Population!D12</f>
        <v>0.24</v>
      </c>
      <c r="H1996" s="19">
        <f>'Limiting Factors'!C371</f>
        <v>5</v>
      </c>
      <c r="I1996" s="18">
        <f>'Limiting Factors'!D371</f>
        <v>1</v>
      </c>
      <c r="J1996" s="17">
        <f>'Vulnerability Mapped'!D70</f>
        <v>11</v>
      </c>
      <c r="K1996" s="17">
        <f>'Vulnerability Mapped'!E70</f>
        <v>11</v>
      </c>
      <c r="L1996" s="18">
        <f>'Vulnerability Mapped'!H70</f>
        <v>0.35714285699999998</v>
      </c>
      <c r="M1996" s="18">
        <f t="shared" si="62"/>
        <v>0.18721428563939999</v>
      </c>
      <c r="N1996" s="18">
        <f t="shared" si="63"/>
        <v>4.4931428553455992E-2</v>
      </c>
    </row>
    <row r="1997" spans="1:14" ht="18" customHeight="1" x14ac:dyDescent="0.2">
      <c r="A1997" s="16" t="str">
        <f>'Fish Use'!A135</f>
        <v>UGR5</v>
      </c>
      <c r="B1997" s="16" t="str">
        <f>'Fish Use'!B135</f>
        <v>Upper Grande Ronde</v>
      </c>
      <c r="C1997" s="16" t="str">
        <f>'Fish Use'!D135</f>
        <v>Chinook</v>
      </c>
      <c r="D1997" s="16" t="str">
        <f>'Fish Use'!E135</f>
        <v>Migration</v>
      </c>
      <c r="E1997" s="16" t="str">
        <f>'Vulnerability Mapped'!C34</f>
        <v>Anthropogenic Barriers</v>
      </c>
      <c r="F1997" s="18">
        <f>'Fish Use'!F135</f>
        <v>0.5242</v>
      </c>
      <c r="G1997" s="18">
        <f>Population!D16</f>
        <v>0.34</v>
      </c>
      <c r="H1997" s="19">
        <f>'Limiting Factors'!C368</f>
        <v>2.92</v>
      </c>
      <c r="I1997" s="18">
        <f>'Limiting Factors'!D368</f>
        <v>0.53200000000000003</v>
      </c>
      <c r="J1997" s="17">
        <f>'Vulnerability Mapped'!D34</f>
        <v>2</v>
      </c>
      <c r="K1997" s="17">
        <f>'Vulnerability Mapped'!E34</f>
        <v>13</v>
      </c>
      <c r="L1997" s="18">
        <f>'Vulnerability Mapped'!H34</f>
        <v>0.93571428599999995</v>
      </c>
      <c r="M1997" s="18">
        <f t="shared" si="62"/>
        <v>0.26094676007967843</v>
      </c>
      <c r="N1997" s="18">
        <f t="shared" si="63"/>
        <v>8.8721898427090676E-2</v>
      </c>
    </row>
    <row r="1998" spans="1:14" ht="18" customHeight="1" x14ac:dyDescent="0.2">
      <c r="A1998" s="16" t="str">
        <f>'Fish Use'!A135</f>
        <v>UGR5</v>
      </c>
      <c r="B1998" s="16" t="str">
        <f>'Fish Use'!B135</f>
        <v>Upper Grande Ronde</v>
      </c>
      <c r="C1998" s="16" t="str">
        <f>'Fish Use'!D135</f>
        <v>Chinook</v>
      </c>
      <c r="D1998" s="16" t="str">
        <f>'Fish Use'!E135</f>
        <v>Migration</v>
      </c>
      <c r="E1998" s="16" t="str">
        <f>'Vulnerability Mapped'!C42</f>
        <v>Riparian Condition</v>
      </c>
      <c r="F1998" s="18">
        <f>'Fish Use'!F135</f>
        <v>0.5242</v>
      </c>
      <c r="G1998" s="18">
        <f>Population!D16</f>
        <v>0.34</v>
      </c>
      <c r="H1998" s="19">
        <f>'Limiting Factors'!C362</f>
        <v>5</v>
      </c>
      <c r="I1998" s="18">
        <f>'Limiting Factors'!D362</f>
        <v>1</v>
      </c>
      <c r="J1998" s="17">
        <f>'Vulnerability Mapped'!D42</f>
        <v>9</v>
      </c>
      <c r="K1998" s="17">
        <f>'Vulnerability Mapped'!E42</f>
        <v>14</v>
      </c>
      <c r="L1998" s="18">
        <f>'Vulnerability Mapped'!H42</f>
        <v>0.485714286</v>
      </c>
      <c r="M1998" s="18">
        <f t="shared" si="62"/>
        <v>0.25461142872120002</v>
      </c>
      <c r="N1998" s="18">
        <f t="shared" si="63"/>
        <v>8.6567885765208005E-2</v>
      </c>
    </row>
    <row r="1999" spans="1:14" ht="18" customHeight="1" x14ac:dyDescent="0.2">
      <c r="A1999" s="16" t="str">
        <f>'Fish Use'!A135</f>
        <v>UGR5</v>
      </c>
      <c r="B1999" s="16" t="str">
        <f>'Fish Use'!B135</f>
        <v>Upper Grande Ronde</v>
      </c>
      <c r="C1999" s="16" t="str">
        <f>'Fish Use'!D135</f>
        <v>Chinook</v>
      </c>
      <c r="D1999" s="16" t="str">
        <f>'Fish Use'!E135</f>
        <v>Migration</v>
      </c>
      <c r="E1999" s="16" t="str">
        <f>'Vulnerability Mapped'!C38</f>
        <v>Floodplain Condition</v>
      </c>
      <c r="F1999" s="18">
        <f>'Fish Use'!F135</f>
        <v>0.5242</v>
      </c>
      <c r="G1999" s="18">
        <f>Population!D16</f>
        <v>0.34</v>
      </c>
      <c r="H1999" s="19">
        <f>'Limiting Factors'!C363</f>
        <v>5</v>
      </c>
      <c r="I1999" s="18">
        <f>'Limiting Factors'!D363</f>
        <v>1</v>
      </c>
      <c r="J1999" s="17">
        <f>'Vulnerability Mapped'!D38</f>
        <v>6</v>
      </c>
      <c r="K1999" s="17">
        <f>'Vulnerability Mapped'!E38</f>
        <v>8</v>
      </c>
      <c r="L1999" s="18">
        <f>'Vulnerability Mapped'!H38</f>
        <v>0.678571429</v>
      </c>
      <c r="M1999" s="18">
        <f t="shared" si="62"/>
        <v>0.35570714308180001</v>
      </c>
      <c r="N1999" s="18">
        <f t="shared" si="63"/>
        <v>0.12094042864781201</v>
      </c>
    </row>
    <row r="2000" spans="1:14" ht="18" customHeight="1" x14ac:dyDescent="0.2">
      <c r="A2000" s="16" t="str">
        <f>'Fish Use'!A135</f>
        <v>UGR5</v>
      </c>
      <c r="B2000" s="16" t="str">
        <f>'Fish Use'!B135</f>
        <v>Upper Grande Ronde</v>
      </c>
      <c r="C2000" s="16" t="str">
        <f>'Fish Use'!D135</f>
        <v>Chinook</v>
      </c>
      <c r="D2000" s="16" t="str">
        <f>'Fish Use'!E135</f>
        <v>Migration</v>
      </c>
      <c r="E2000" s="16" t="str">
        <f>'Vulnerability Mapped'!C43</f>
        <v>Side Channel and Wetland Habitat</v>
      </c>
      <c r="F2000" s="18">
        <f>'Fish Use'!F135</f>
        <v>0.5242</v>
      </c>
      <c r="G2000" s="18">
        <f>Population!D16</f>
        <v>0.34</v>
      </c>
      <c r="H2000" s="19">
        <f>'Limiting Factors'!C364</f>
        <v>5</v>
      </c>
      <c r="I2000" s="18">
        <f>'Limiting Factors'!D364</f>
        <v>1</v>
      </c>
      <c r="J2000" s="17">
        <f>'Vulnerability Mapped'!D43</f>
        <v>7</v>
      </c>
      <c r="K2000" s="17">
        <f>'Vulnerability Mapped'!E43</f>
        <v>7</v>
      </c>
      <c r="L2000" s="18">
        <f>'Vulnerability Mapped'!H43</f>
        <v>0.61428571399999998</v>
      </c>
      <c r="M2000" s="18">
        <f t="shared" si="62"/>
        <v>0.3220085712788</v>
      </c>
      <c r="N2000" s="18">
        <f t="shared" si="63"/>
        <v>0.10948291423479201</v>
      </c>
    </row>
    <row r="2001" spans="1:14" ht="18" customHeight="1" x14ac:dyDescent="0.2">
      <c r="A2001" s="16" t="str">
        <f>'Fish Use'!A135</f>
        <v>UGR5</v>
      </c>
      <c r="B2001" s="16" t="str">
        <f>'Fish Use'!B135</f>
        <v>Upper Grande Ronde</v>
      </c>
      <c r="C2001" s="16" t="str">
        <f>'Fish Use'!D135</f>
        <v>Chinook</v>
      </c>
      <c r="D2001" s="16" t="str">
        <f>'Fish Use'!E135</f>
        <v>Migration</v>
      </c>
      <c r="E2001" s="16" t="str">
        <f>'Vulnerability Mapped'!C35</f>
        <v>Channel and Habitat Structure</v>
      </c>
      <c r="F2001" s="18">
        <f>'Fish Use'!F135</f>
        <v>0.5242</v>
      </c>
      <c r="G2001" s="18">
        <f>Population!D16</f>
        <v>0.34</v>
      </c>
      <c r="H2001" s="19">
        <f>'Limiting Factors'!C365</f>
        <v>4.78</v>
      </c>
      <c r="I2001" s="18">
        <f>'Limiting Factors'!D365</f>
        <v>0.95050000000000001</v>
      </c>
      <c r="J2001" s="17">
        <f>'Vulnerability Mapped'!D35</f>
        <v>3</v>
      </c>
      <c r="K2001" s="17">
        <f>'Vulnerability Mapped'!E35</f>
        <v>5</v>
      </c>
      <c r="L2001" s="18">
        <f>'Vulnerability Mapped'!H35</f>
        <v>0.87142857100000004</v>
      </c>
      <c r="M2001" s="18">
        <f t="shared" si="62"/>
        <v>0.43419111550074913</v>
      </c>
      <c r="N2001" s="18">
        <f t="shared" si="63"/>
        <v>0.14762497927025472</v>
      </c>
    </row>
    <row r="2002" spans="1:14" ht="18" customHeight="1" x14ac:dyDescent="0.2">
      <c r="A2002" s="16" t="str">
        <f>'Fish Use'!A135</f>
        <v>UGR5</v>
      </c>
      <c r="B2002" s="16" t="str">
        <f>'Fish Use'!B135</f>
        <v>Upper Grande Ronde</v>
      </c>
      <c r="C2002" s="16" t="str">
        <f>'Fish Use'!D135</f>
        <v>Chinook</v>
      </c>
      <c r="D2002" s="16" t="str">
        <f>'Fish Use'!E135</f>
        <v>Migration</v>
      </c>
      <c r="E2002" s="16" t="str">
        <f>'Vulnerability Mapped'!C37</f>
        <v>Decreased Water Quantity</v>
      </c>
      <c r="F2002" s="18">
        <f>'Fish Use'!F135</f>
        <v>0.5242</v>
      </c>
      <c r="G2002" s="18">
        <f>Population!D16</f>
        <v>0.34</v>
      </c>
      <c r="H2002" s="19">
        <f>'Limiting Factors'!C372</f>
        <v>5</v>
      </c>
      <c r="I2002" s="18">
        <f>'Limiting Factors'!D372</f>
        <v>1</v>
      </c>
      <c r="J2002" s="17">
        <f>'Vulnerability Mapped'!D37</f>
        <v>2</v>
      </c>
      <c r="K2002" s="17">
        <f>'Vulnerability Mapped'!E37</f>
        <v>3</v>
      </c>
      <c r="L2002" s="18">
        <f>'Vulnerability Mapped'!H37</f>
        <v>0.93571428599999995</v>
      </c>
      <c r="M2002" s="18">
        <f t="shared" si="62"/>
        <v>0.49050142872119995</v>
      </c>
      <c r="N2002" s="18">
        <f t="shared" si="63"/>
        <v>0.166770485765208</v>
      </c>
    </row>
    <row r="2003" spans="1:14" ht="18" customHeight="1" x14ac:dyDescent="0.2">
      <c r="A2003" s="16" t="str">
        <f>'Fish Use'!A135</f>
        <v>UGR5</v>
      </c>
      <c r="B2003" s="16" t="str">
        <f>'Fish Use'!B135</f>
        <v>Upper Grande Ronde</v>
      </c>
      <c r="C2003" s="16" t="str">
        <f>'Fish Use'!D135</f>
        <v>Chinook</v>
      </c>
      <c r="D2003" s="16" t="str">
        <f>'Fish Use'!E135</f>
        <v>Migration</v>
      </c>
      <c r="E2003" s="16" t="str">
        <f>'Vulnerability Mapped'!C32</f>
        <v>Altered Flow Timing</v>
      </c>
      <c r="F2003" s="18">
        <f>'Fish Use'!F135</f>
        <v>0.5242</v>
      </c>
      <c r="G2003" s="18">
        <f>Population!D16</f>
        <v>0.34</v>
      </c>
      <c r="H2003" s="19">
        <f>'Limiting Factors'!C373</f>
        <v>4.6399999999999997</v>
      </c>
      <c r="I2003" s="18">
        <f>'Limiting Factors'!D373</f>
        <v>0.91900000000000004</v>
      </c>
      <c r="J2003" s="17">
        <f>'Vulnerability Mapped'!D32</f>
        <v>4</v>
      </c>
      <c r="K2003" s="17">
        <f>'Vulnerability Mapped'!E32</f>
        <v>4</v>
      </c>
      <c r="L2003" s="18">
        <f>'Vulnerability Mapped'!H32</f>
        <v>0.80714285699999999</v>
      </c>
      <c r="M2003" s="18">
        <f t="shared" si="62"/>
        <v>0.38883283850260858</v>
      </c>
      <c r="N2003" s="18">
        <f t="shared" si="63"/>
        <v>0.13220316509088692</v>
      </c>
    </row>
    <row r="2004" spans="1:14" ht="18" customHeight="1" x14ac:dyDescent="0.2">
      <c r="A2004" s="16" t="str">
        <f>'Fish Use'!A135</f>
        <v>UGR5</v>
      </c>
      <c r="B2004" s="16" t="str">
        <f>'Fish Use'!B135</f>
        <v>Upper Grande Ronde</v>
      </c>
      <c r="C2004" s="16" t="str">
        <f>'Fish Use'!D135</f>
        <v>Chinook</v>
      </c>
      <c r="D2004" s="16" t="str">
        <f>'Fish Use'!E135</f>
        <v>Migration</v>
      </c>
      <c r="E2004" s="16" t="str">
        <f>'Vulnerability Mapped'!C36</f>
        <v>Decreased Sediment Quantity</v>
      </c>
      <c r="F2004" s="18">
        <f>'Fish Use'!F135</f>
        <v>0.5242</v>
      </c>
      <c r="G2004" s="18">
        <f>Population!D16</f>
        <v>0.34</v>
      </c>
      <c r="H2004" s="19">
        <f>'Limiting Factors'!C366</f>
        <v>2.61</v>
      </c>
      <c r="I2004" s="18">
        <f>'Limiting Factors'!D366</f>
        <v>0.46224999999999999</v>
      </c>
      <c r="J2004" s="17">
        <f>'Vulnerability Mapped'!D36</f>
        <v>11</v>
      </c>
      <c r="K2004" s="17">
        <f>'Vulnerability Mapped'!E36</f>
        <v>12</v>
      </c>
      <c r="L2004" s="18">
        <f>'Vulnerability Mapped'!H36</f>
        <v>0.35714285699999998</v>
      </c>
      <c r="M2004" s="18">
        <f t="shared" si="62"/>
        <v>8.6539803536812634E-2</v>
      </c>
      <c r="N2004" s="18">
        <f t="shared" si="63"/>
        <v>2.9423533202516297E-2</v>
      </c>
    </row>
    <row r="2005" spans="1:14" ht="18" customHeight="1" x14ac:dyDescent="0.2">
      <c r="A2005" s="16" t="str">
        <f>'Fish Use'!A135</f>
        <v>UGR5</v>
      </c>
      <c r="B2005" s="16" t="str">
        <f>'Fish Use'!B135</f>
        <v>Upper Grande Ronde</v>
      </c>
      <c r="C2005" s="16" t="str">
        <f>'Fish Use'!D135</f>
        <v>Chinook</v>
      </c>
      <c r="D2005" s="16" t="str">
        <f>'Fish Use'!E135</f>
        <v>Migration</v>
      </c>
      <c r="E2005" s="16" t="str">
        <f>'Vulnerability Mapped'!C39</f>
        <v>Increased Sediment Quantity</v>
      </c>
      <c r="F2005" s="18">
        <f>'Fish Use'!F135</f>
        <v>0.5242</v>
      </c>
      <c r="G2005" s="18">
        <f>Population!D16</f>
        <v>0.34</v>
      </c>
      <c r="H2005" s="19">
        <f>'Limiting Factors'!C367</f>
        <v>3.13</v>
      </c>
      <c r="I2005" s="18">
        <f>'Limiting Factors'!D367</f>
        <v>0.57925000000000004</v>
      </c>
      <c r="J2005" s="17">
        <f>'Vulnerability Mapped'!D39</f>
        <v>10</v>
      </c>
      <c r="K2005" s="17">
        <f>'Vulnerability Mapped'!E39</f>
        <v>11</v>
      </c>
      <c r="L2005" s="18">
        <f>'Vulnerability Mapped'!H39</f>
        <v>0.42142857099999997</v>
      </c>
      <c r="M2005" s="18">
        <f t="shared" si="62"/>
        <v>0.12796377236986736</v>
      </c>
      <c r="N2005" s="18">
        <f t="shared" si="63"/>
        <v>4.3507682605754903E-2</v>
      </c>
    </row>
    <row r="2006" spans="1:14" ht="18" customHeight="1" x14ac:dyDescent="0.2">
      <c r="A2006" s="16" t="str">
        <f>'Fish Use'!A135</f>
        <v>UGR5</v>
      </c>
      <c r="B2006" s="16" t="str">
        <f>'Fish Use'!B135</f>
        <v>Upper Grande Ronde</v>
      </c>
      <c r="C2006" s="16" t="str">
        <f>'Fish Use'!D135</f>
        <v>Chinook</v>
      </c>
      <c r="D2006" s="16" t="str">
        <f>'Fish Use'!E135</f>
        <v>Migration</v>
      </c>
      <c r="E2006" s="16" t="str">
        <f>'Vulnerability Mapped'!C44</f>
        <v>Summer Water Temperature</v>
      </c>
      <c r="F2006" s="18">
        <f>'Fish Use'!F135</f>
        <v>0.5242</v>
      </c>
      <c r="G2006" s="18">
        <f>Population!D16</f>
        <v>0.34</v>
      </c>
      <c r="H2006" s="19">
        <f>'Limiting Factors'!C374</f>
        <v>4.3099999999999996</v>
      </c>
      <c r="I2006" s="18">
        <f>'Limiting Factors'!D374</f>
        <v>0.84475</v>
      </c>
      <c r="J2006" s="17">
        <f>'Vulnerability Mapped'!D44</f>
        <v>1</v>
      </c>
      <c r="K2006" s="17">
        <f>'Vulnerability Mapped'!E44</f>
        <v>15</v>
      </c>
      <c r="L2006" s="18">
        <f>'Vulnerability Mapped'!H44</f>
        <v>1</v>
      </c>
      <c r="M2006" s="18">
        <f t="shared" si="62"/>
        <v>0.44281795000000002</v>
      </c>
      <c r="N2006" s="18">
        <f t="shared" si="63"/>
        <v>0.15055810300000003</v>
      </c>
    </row>
    <row r="2007" spans="1:14" ht="18" customHeight="1" x14ac:dyDescent="0.2">
      <c r="A2007" s="16" t="str">
        <f>'Fish Use'!A135</f>
        <v>UGR5</v>
      </c>
      <c r="B2007" s="16" t="str">
        <f>'Fish Use'!B135</f>
        <v>Upper Grande Ronde</v>
      </c>
      <c r="C2007" s="16" t="str">
        <f>'Fish Use'!D135</f>
        <v>Chinook</v>
      </c>
      <c r="D2007" s="16" t="str">
        <f>'Fish Use'!E135</f>
        <v>Migration</v>
      </c>
      <c r="E2007" s="16" t="str">
        <f>'Vulnerability Mapped'!C46</f>
        <v>Winter Water Temperature</v>
      </c>
      <c r="F2007" s="18">
        <f>'Fish Use'!F135</f>
        <v>0.5242</v>
      </c>
      <c r="G2007" s="18">
        <f>Population!D16</f>
        <v>0.34</v>
      </c>
      <c r="H2007" s="19">
        <f>'Limiting Factors'!C375</f>
        <v>3.91</v>
      </c>
      <c r="I2007" s="18">
        <f>'Limiting Factors'!D375</f>
        <v>0.75475000000000003</v>
      </c>
      <c r="J2007" s="17">
        <f>'Vulnerability Mapped'!D46</f>
        <v>9</v>
      </c>
      <c r="K2007" s="17">
        <f>'Vulnerability Mapped'!E46</f>
        <v>15</v>
      </c>
      <c r="L2007" s="18">
        <f>'Vulnerability Mapped'!H46</f>
        <v>0.485714286</v>
      </c>
      <c r="M2007" s="18">
        <f t="shared" si="62"/>
        <v>0.1921679758273257</v>
      </c>
      <c r="N2007" s="18">
        <f t="shared" si="63"/>
        <v>6.5337111781290744E-2</v>
      </c>
    </row>
    <row r="2008" spans="1:14" ht="18" customHeight="1" x14ac:dyDescent="0.2">
      <c r="A2008" s="16" t="str">
        <f>'Fish Use'!A135</f>
        <v>UGR5</v>
      </c>
      <c r="B2008" s="16" t="str">
        <f>'Fish Use'!B135</f>
        <v>Upper Grande Ronde</v>
      </c>
      <c r="C2008" s="16" t="str">
        <f>'Fish Use'!D135</f>
        <v>Chinook</v>
      </c>
      <c r="D2008" s="16" t="str">
        <f>'Fish Use'!E135</f>
        <v>Migration</v>
      </c>
      <c r="E2008" s="16" t="str">
        <f>'Vulnerability Mapped'!C45</f>
        <v>Water Quality</v>
      </c>
      <c r="F2008" s="18">
        <f>'Fish Use'!F135</f>
        <v>0.5242</v>
      </c>
      <c r="G2008" s="18">
        <f>Population!D16</f>
        <v>0.34</v>
      </c>
      <c r="H2008" s="19">
        <f>'Limiting Factors'!C376</f>
        <v>4.6399999999999997</v>
      </c>
      <c r="I2008" s="18">
        <f>'Limiting Factors'!D376</f>
        <v>0.91900000000000004</v>
      </c>
      <c r="J2008" s="17">
        <f>'Vulnerability Mapped'!D45</f>
        <v>5</v>
      </c>
      <c r="K2008" s="17">
        <f>'Vulnerability Mapped'!E45</f>
        <v>6</v>
      </c>
      <c r="L2008" s="18">
        <f>'Vulnerability Mapped'!H45</f>
        <v>0.74285714300000005</v>
      </c>
      <c r="M2008" s="18">
        <f t="shared" si="62"/>
        <v>0.35786385149739142</v>
      </c>
      <c r="N2008" s="18">
        <f t="shared" si="63"/>
        <v>0.12167370950911309</v>
      </c>
    </row>
    <row r="2009" spans="1:14" ht="18" customHeight="1" x14ac:dyDescent="0.2">
      <c r="A2009" s="16" t="str">
        <f>'Fish Use'!A135</f>
        <v>UGR5</v>
      </c>
      <c r="B2009" s="16" t="str">
        <f>'Fish Use'!B135</f>
        <v>Upper Grande Ronde</v>
      </c>
      <c r="C2009" s="16" t="str">
        <f>'Fish Use'!D135</f>
        <v>Chinook</v>
      </c>
      <c r="D2009" s="16" t="str">
        <f>'Fish Use'!E135</f>
        <v>Migration</v>
      </c>
      <c r="E2009" s="16" t="str">
        <f>'Vulnerability Mapped'!C41</f>
        <v>Predation</v>
      </c>
      <c r="F2009" s="18">
        <f>'Fish Use'!F135</f>
        <v>0.5242</v>
      </c>
      <c r="G2009" s="18">
        <f>Population!D16</f>
        <v>0.34</v>
      </c>
      <c r="H2009" s="19">
        <f>'Limiting Factors'!C369</f>
        <v>5</v>
      </c>
      <c r="I2009" s="18">
        <f>'Limiting Factors'!D369</f>
        <v>1</v>
      </c>
      <c r="J2009" s="17">
        <f>'Vulnerability Mapped'!D41</f>
        <v>1</v>
      </c>
      <c r="K2009" s="17">
        <f>'Vulnerability Mapped'!E41</f>
        <v>14</v>
      </c>
      <c r="L2009" s="18">
        <f>'Vulnerability Mapped'!H41</f>
        <v>1</v>
      </c>
      <c r="M2009" s="18">
        <f t="shared" si="62"/>
        <v>0.5242</v>
      </c>
      <c r="N2009" s="18">
        <f t="shared" si="63"/>
        <v>0.17822800000000003</v>
      </c>
    </row>
    <row r="2010" spans="1:14" ht="18" customHeight="1" x14ac:dyDescent="0.2">
      <c r="A2010" s="16" t="str">
        <f>'Fish Use'!A135</f>
        <v>UGR5</v>
      </c>
      <c r="B2010" s="16" t="str">
        <f>'Fish Use'!B135</f>
        <v>Upper Grande Ronde</v>
      </c>
      <c r="C2010" s="16" t="str">
        <f>'Fish Use'!D135</f>
        <v>Chinook</v>
      </c>
      <c r="D2010" s="16" t="str">
        <f>'Fish Use'!E135</f>
        <v>Migration</v>
      </c>
      <c r="E2010" s="16" t="str">
        <f>'Vulnerability Mapped'!C33</f>
        <v>Altered Primary Productivity</v>
      </c>
      <c r="F2010" s="18">
        <f>'Fish Use'!F135</f>
        <v>0.5242</v>
      </c>
      <c r="G2010" s="18">
        <f>Population!D16</f>
        <v>0.34</v>
      </c>
      <c r="H2010" s="19">
        <f>'Limiting Factors'!C370</f>
        <v>3.42</v>
      </c>
      <c r="I2010" s="18">
        <f>'Limiting Factors'!D370</f>
        <v>0.64449999999999996</v>
      </c>
      <c r="J2010" s="17">
        <f>'Vulnerability Mapped'!D33</f>
        <v>10</v>
      </c>
      <c r="K2010" s="17">
        <f>'Vulnerability Mapped'!E33</f>
        <v>13</v>
      </c>
      <c r="L2010" s="18">
        <f>'Vulnerability Mapped'!H33</f>
        <v>0.42142857099999997</v>
      </c>
      <c r="M2010" s="18">
        <f t="shared" si="62"/>
        <v>0.14237833628377988</v>
      </c>
      <c r="N2010" s="18">
        <f t="shared" si="63"/>
        <v>4.8408634336485165E-2</v>
      </c>
    </row>
    <row r="2011" spans="1:14" ht="18" customHeight="1" x14ac:dyDescent="0.2">
      <c r="A2011" s="16" t="str">
        <f>'Fish Use'!A135</f>
        <v>UGR5</v>
      </c>
      <c r="B2011" s="16" t="str">
        <f>'Fish Use'!B135</f>
        <v>Upper Grande Ronde</v>
      </c>
      <c r="C2011" s="16" t="str">
        <f>'Fish Use'!D135</f>
        <v>Chinook</v>
      </c>
      <c r="D2011" s="16" t="str">
        <f>'Fish Use'!E135</f>
        <v>Migration</v>
      </c>
      <c r="E2011" s="16" t="str">
        <f>'Vulnerability Mapped'!C40</f>
        <v>Non-Native Species Interactions and Competition</v>
      </c>
      <c r="F2011" s="18">
        <f>'Fish Use'!F135</f>
        <v>0.5242</v>
      </c>
      <c r="G2011" s="18">
        <f>Population!D16</f>
        <v>0.34</v>
      </c>
      <c r="H2011" s="19">
        <f>'Limiting Factors'!C371</f>
        <v>5</v>
      </c>
      <c r="I2011" s="18">
        <f>'Limiting Factors'!D371</f>
        <v>1</v>
      </c>
      <c r="J2011" s="17">
        <f>'Vulnerability Mapped'!D40</f>
        <v>8</v>
      </c>
      <c r="K2011" s="17">
        <f>'Vulnerability Mapped'!E40</f>
        <v>12</v>
      </c>
      <c r="L2011" s="18">
        <f>'Vulnerability Mapped'!H40</f>
        <v>0.55000000000000004</v>
      </c>
      <c r="M2011" s="18">
        <f t="shared" si="62"/>
        <v>0.28831000000000001</v>
      </c>
      <c r="N2011" s="18">
        <f t="shared" si="63"/>
        <v>9.8025400000000013E-2</v>
      </c>
    </row>
    <row r="2012" spans="1:14" ht="18" customHeight="1" x14ac:dyDescent="0.2">
      <c r="A2012" s="16" t="str">
        <f>'Fish Use'!A136</f>
        <v>UGR5</v>
      </c>
      <c r="B2012" s="16" t="str">
        <f>'Fish Use'!B136</f>
        <v>Upper Grande Ronde</v>
      </c>
      <c r="C2012" s="16" t="str">
        <f>'Fish Use'!D136</f>
        <v>Steelhead</v>
      </c>
      <c r="D2012" s="16" t="str">
        <f>'Fish Use'!E136</f>
        <v>Spawning</v>
      </c>
      <c r="E2012" s="16" t="str">
        <f>'Vulnerability Mapped'!C109</f>
        <v>Anthropogenic Barriers</v>
      </c>
      <c r="F2012" s="18">
        <f>'Fish Use'!F136</f>
        <v>0.5242</v>
      </c>
      <c r="G2012" s="18">
        <f>Population!D11</f>
        <v>0.25</v>
      </c>
      <c r="H2012" s="19">
        <f>'Limiting Factors'!C368</f>
        <v>2.92</v>
      </c>
      <c r="I2012" s="18">
        <f>'Limiting Factors'!D368</f>
        <v>0.53200000000000003</v>
      </c>
      <c r="J2012" s="17">
        <f>'Vulnerability Mapped'!D109</f>
        <v>15</v>
      </c>
      <c r="K2012" s="17">
        <f>'Vulnerability Mapped'!E109</f>
        <v>15</v>
      </c>
      <c r="L2012" s="18">
        <f>'Vulnerability Mapped'!H109</f>
        <v>0.1</v>
      </c>
      <c r="M2012" s="18">
        <f t="shared" si="62"/>
        <v>2.7887440000000003E-2</v>
      </c>
      <c r="N2012" s="18">
        <f t="shared" si="63"/>
        <v>6.9718600000000007E-3</v>
      </c>
    </row>
    <row r="2013" spans="1:14" ht="18" customHeight="1" x14ac:dyDescent="0.2">
      <c r="A2013" s="16" t="str">
        <f>'Fish Use'!A136</f>
        <v>UGR5</v>
      </c>
      <c r="B2013" s="16" t="str">
        <f>'Fish Use'!B136</f>
        <v>Upper Grande Ronde</v>
      </c>
      <c r="C2013" s="16" t="str">
        <f>'Fish Use'!D136</f>
        <v>Steelhead</v>
      </c>
      <c r="D2013" s="16" t="str">
        <f>'Fish Use'!E136</f>
        <v>Spawning</v>
      </c>
      <c r="E2013" s="16" t="str">
        <f>'Vulnerability Mapped'!C117</f>
        <v>Riparian Condition</v>
      </c>
      <c r="F2013" s="18">
        <f>'Fish Use'!F136</f>
        <v>0.5242</v>
      </c>
      <c r="G2013" s="18">
        <f>Population!D11</f>
        <v>0.25</v>
      </c>
      <c r="H2013" s="19">
        <f>'Limiting Factors'!C362</f>
        <v>5</v>
      </c>
      <c r="I2013" s="18">
        <f>'Limiting Factors'!D362</f>
        <v>1</v>
      </c>
      <c r="J2013" s="17">
        <f>'Vulnerability Mapped'!D117</f>
        <v>5</v>
      </c>
      <c r="K2013" s="17">
        <f>'Vulnerability Mapped'!E117</f>
        <v>5</v>
      </c>
      <c r="L2013" s="18">
        <f>'Vulnerability Mapped'!H117</f>
        <v>0.74285714300000005</v>
      </c>
      <c r="M2013" s="18">
        <f t="shared" si="62"/>
        <v>0.38940571436060001</v>
      </c>
      <c r="N2013" s="18">
        <f t="shared" si="63"/>
        <v>9.7351428590150002E-2</v>
      </c>
    </row>
    <row r="2014" spans="1:14" ht="18" customHeight="1" x14ac:dyDescent="0.2">
      <c r="A2014" s="16" t="str">
        <f>'Fish Use'!A136</f>
        <v>UGR5</v>
      </c>
      <c r="B2014" s="16" t="str">
        <f>'Fish Use'!B136</f>
        <v>Upper Grande Ronde</v>
      </c>
      <c r="C2014" s="16" t="str">
        <f>'Fish Use'!D136</f>
        <v>Steelhead</v>
      </c>
      <c r="D2014" s="16" t="str">
        <f>'Fish Use'!E136</f>
        <v>Spawning</v>
      </c>
      <c r="E2014" s="16" t="str">
        <f>'Vulnerability Mapped'!C113</f>
        <v>Floodplain Condition</v>
      </c>
      <c r="F2014" s="18">
        <f>'Fish Use'!F136</f>
        <v>0.5242</v>
      </c>
      <c r="G2014" s="18">
        <f>Population!D11</f>
        <v>0.25</v>
      </c>
      <c r="H2014" s="19">
        <f>'Limiting Factors'!C363</f>
        <v>5</v>
      </c>
      <c r="I2014" s="18">
        <f>'Limiting Factors'!D363</f>
        <v>1</v>
      </c>
      <c r="J2014" s="17">
        <f>'Vulnerability Mapped'!D113</f>
        <v>3</v>
      </c>
      <c r="K2014" s="17">
        <f>'Vulnerability Mapped'!E113</f>
        <v>3</v>
      </c>
      <c r="L2014" s="18">
        <f>'Vulnerability Mapped'!H113</f>
        <v>0.87142857100000004</v>
      </c>
      <c r="M2014" s="18">
        <f t="shared" si="62"/>
        <v>0.4568028569182</v>
      </c>
      <c r="N2014" s="18">
        <f t="shared" si="63"/>
        <v>0.11420071422955</v>
      </c>
    </row>
    <row r="2015" spans="1:14" ht="18" customHeight="1" x14ac:dyDescent="0.2">
      <c r="A2015" s="16" t="str">
        <f>'Fish Use'!A136</f>
        <v>UGR5</v>
      </c>
      <c r="B2015" s="16" t="str">
        <f>'Fish Use'!B136</f>
        <v>Upper Grande Ronde</v>
      </c>
      <c r="C2015" s="16" t="str">
        <f>'Fish Use'!D136</f>
        <v>Steelhead</v>
      </c>
      <c r="D2015" s="16" t="str">
        <f>'Fish Use'!E136</f>
        <v>Spawning</v>
      </c>
      <c r="E2015" s="16" t="str">
        <f>'Vulnerability Mapped'!C118</f>
        <v>Side Channel and Wetland Habitat</v>
      </c>
      <c r="F2015" s="18">
        <f>'Fish Use'!F136</f>
        <v>0.5242</v>
      </c>
      <c r="G2015" s="18">
        <f>Population!D11</f>
        <v>0.25</v>
      </c>
      <c r="H2015" s="19">
        <f>'Limiting Factors'!C364</f>
        <v>5</v>
      </c>
      <c r="I2015" s="18">
        <f>'Limiting Factors'!D364</f>
        <v>1</v>
      </c>
      <c r="J2015" s="17">
        <f>'Vulnerability Mapped'!D118</f>
        <v>2</v>
      </c>
      <c r="K2015" s="17">
        <f>'Vulnerability Mapped'!E118</f>
        <v>2</v>
      </c>
      <c r="L2015" s="18">
        <f>'Vulnerability Mapped'!H118</f>
        <v>0.93571428599999995</v>
      </c>
      <c r="M2015" s="18">
        <f t="shared" si="62"/>
        <v>0.49050142872119995</v>
      </c>
      <c r="N2015" s="18">
        <f t="shared" si="63"/>
        <v>0.12262535718029999</v>
      </c>
    </row>
    <row r="2016" spans="1:14" ht="18" customHeight="1" x14ac:dyDescent="0.2">
      <c r="A2016" s="16" t="str">
        <f>'Fish Use'!A136</f>
        <v>UGR5</v>
      </c>
      <c r="B2016" s="16" t="str">
        <f>'Fish Use'!B136</f>
        <v>Upper Grande Ronde</v>
      </c>
      <c r="C2016" s="16" t="str">
        <f>'Fish Use'!D136</f>
        <v>Steelhead</v>
      </c>
      <c r="D2016" s="16" t="str">
        <f>'Fish Use'!E136</f>
        <v>Spawning</v>
      </c>
      <c r="E2016" s="16" t="str">
        <f>'Vulnerability Mapped'!C110</f>
        <v>Channel and Habitat Structure</v>
      </c>
      <c r="F2016" s="18">
        <f>'Fish Use'!F136</f>
        <v>0.5242</v>
      </c>
      <c r="G2016" s="18">
        <f>Population!D11</f>
        <v>0.25</v>
      </c>
      <c r="H2016" s="19">
        <f>'Limiting Factors'!C365</f>
        <v>4.78</v>
      </c>
      <c r="I2016" s="18">
        <f>'Limiting Factors'!D365</f>
        <v>0.95050000000000001</v>
      </c>
      <c r="J2016" s="17">
        <f>'Vulnerability Mapped'!D110</f>
        <v>1</v>
      </c>
      <c r="K2016" s="17">
        <f>'Vulnerability Mapped'!E110</f>
        <v>1</v>
      </c>
      <c r="L2016" s="18">
        <f>'Vulnerability Mapped'!H110</f>
        <v>1</v>
      </c>
      <c r="M2016" s="18">
        <f t="shared" si="62"/>
        <v>0.49825210000000003</v>
      </c>
      <c r="N2016" s="18">
        <f t="shared" si="63"/>
        <v>0.12456302500000001</v>
      </c>
    </row>
    <row r="2017" spans="1:14" ht="18" customHeight="1" x14ac:dyDescent="0.2">
      <c r="A2017" s="16" t="str">
        <f>'Fish Use'!A136</f>
        <v>UGR5</v>
      </c>
      <c r="B2017" s="16" t="str">
        <f>'Fish Use'!B136</f>
        <v>Upper Grande Ronde</v>
      </c>
      <c r="C2017" s="16" t="str">
        <f>'Fish Use'!D136</f>
        <v>Steelhead</v>
      </c>
      <c r="D2017" s="16" t="str">
        <f>'Fish Use'!E136</f>
        <v>Spawning</v>
      </c>
      <c r="E2017" s="16" t="str">
        <f>'Vulnerability Mapped'!C112</f>
        <v>Decreased Water Quantity</v>
      </c>
      <c r="F2017" s="18">
        <f>'Fish Use'!F136</f>
        <v>0.5242</v>
      </c>
      <c r="G2017" s="18">
        <f>Population!D11</f>
        <v>0.25</v>
      </c>
      <c r="H2017" s="19">
        <f>'Limiting Factors'!C372</f>
        <v>5</v>
      </c>
      <c r="I2017" s="18">
        <f>'Limiting Factors'!D372</f>
        <v>1</v>
      </c>
      <c r="J2017" s="17">
        <f>'Vulnerability Mapped'!D112</f>
        <v>9</v>
      </c>
      <c r="K2017" s="17">
        <f>'Vulnerability Mapped'!E112</f>
        <v>9</v>
      </c>
      <c r="L2017" s="18">
        <f>'Vulnerability Mapped'!H112</f>
        <v>0.485714286</v>
      </c>
      <c r="M2017" s="18">
        <f t="shared" si="62"/>
        <v>0.25461142872120002</v>
      </c>
      <c r="N2017" s="18">
        <f t="shared" si="63"/>
        <v>6.3652857180300004E-2</v>
      </c>
    </row>
    <row r="2018" spans="1:14" ht="18" customHeight="1" x14ac:dyDescent="0.2">
      <c r="A2018" s="16" t="str">
        <f>'Fish Use'!A136</f>
        <v>UGR5</v>
      </c>
      <c r="B2018" s="16" t="str">
        <f>'Fish Use'!B136</f>
        <v>Upper Grande Ronde</v>
      </c>
      <c r="C2018" s="16" t="str">
        <f>'Fish Use'!D136</f>
        <v>Steelhead</v>
      </c>
      <c r="D2018" s="16" t="str">
        <f>'Fish Use'!E136</f>
        <v>Spawning</v>
      </c>
      <c r="E2018" s="16" t="str">
        <f>'Vulnerability Mapped'!C107</f>
        <v>Altered Flow Timing</v>
      </c>
      <c r="F2018" s="18">
        <f>'Fish Use'!F136</f>
        <v>0.5242</v>
      </c>
      <c r="G2018" s="18">
        <f>Population!D11</f>
        <v>0.25</v>
      </c>
      <c r="H2018" s="19">
        <f>'Limiting Factors'!C373</f>
        <v>4.6399999999999997</v>
      </c>
      <c r="I2018" s="18">
        <f>'Limiting Factors'!D373</f>
        <v>0.91900000000000004</v>
      </c>
      <c r="J2018" s="17">
        <f>'Vulnerability Mapped'!D107</f>
        <v>6</v>
      </c>
      <c r="K2018" s="17">
        <f>'Vulnerability Mapped'!E107</f>
        <v>6</v>
      </c>
      <c r="L2018" s="18">
        <f>'Vulnerability Mapped'!H107</f>
        <v>0.678571429</v>
      </c>
      <c r="M2018" s="18">
        <f t="shared" si="62"/>
        <v>0.3268948644921742</v>
      </c>
      <c r="N2018" s="18">
        <f t="shared" si="63"/>
        <v>8.1723716123043549E-2</v>
      </c>
    </row>
    <row r="2019" spans="1:14" ht="18" customHeight="1" x14ac:dyDescent="0.2">
      <c r="A2019" s="16" t="str">
        <f>'Fish Use'!A136</f>
        <v>UGR5</v>
      </c>
      <c r="B2019" s="16" t="str">
        <f>'Fish Use'!B136</f>
        <v>Upper Grande Ronde</v>
      </c>
      <c r="C2019" s="16" t="str">
        <f>'Fish Use'!D136</f>
        <v>Steelhead</v>
      </c>
      <c r="D2019" s="16" t="str">
        <f>'Fish Use'!E136</f>
        <v>Spawning</v>
      </c>
      <c r="E2019" s="16" t="str">
        <f>'Vulnerability Mapped'!C111</f>
        <v>Decreased Sediment Quantity</v>
      </c>
      <c r="F2019" s="18">
        <f>'Fish Use'!F136</f>
        <v>0.5242</v>
      </c>
      <c r="G2019" s="18">
        <f>Population!D11</f>
        <v>0.25</v>
      </c>
      <c r="H2019" s="19">
        <f>'Limiting Factors'!C366</f>
        <v>2.61</v>
      </c>
      <c r="I2019" s="18">
        <f>'Limiting Factors'!D366</f>
        <v>0.46224999999999999</v>
      </c>
      <c r="J2019" s="17">
        <f>'Vulnerability Mapped'!D111</f>
        <v>4</v>
      </c>
      <c r="K2019" s="17">
        <f>'Vulnerability Mapped'!E111</f>
        <v>4</v>
      </c>
      <c r="L2019" s="18">
        <f>'Vulnerability Mapped'!H111</f>
        <v>0.80714285699999999</v>
      </c>
      <c r="M2019" s="18">
        <f t="shared" si="62"/>
        <v>0.19557995603681264</v>
      </c>
      <c r="N2019" s="18">
        <f t="shared" si="63"/>
        <v>4.8894989009203159E-2</v>
      </c>
    </row>
    <row r="2020" spans="1:14" ht="18" customHeight="1" x14ac:dyDescent="0.2">
      <c r="A2020" s="16" t="str">
        <f>'Fish Use'!A136</f>
        <v>UGR5</v>
      </c>
      <c r="B2020" s="16" t="str">
        <f>'Fish Use'!B136</f>
        <v>Upper Grande Ronde</v>
      </c>
      <c r="C2020" s="16" t="str">
        <f>'Fish Use'!D136</f>
        <v>Steelhead</v>
      </c>
      <c r="D2020" s="16" t="str">
        <f>'Fish Use'!E136</f>
        <v>Spawning</v>
      </c>
      <c r="E2020" s="16" t="str">
        <f>'Vulnerability Mapped'!C114</f>
        <v>Increased Sediment Quantity</v>
      </c>
      <c r="F2020" s="18">
        <f>'Fish Use'!F136</f>
        <v>0.5242</v>
      </c>
      <c r="G2020" s="18">
        <f>Population!D11</f>
        <v>0.25</v>
      </c>
      <c r="H2020" s="19">
        <f>'Limiting Factors'!C367</f>
        <v>3.13</v>
      </c>
      <c r="I2020" s="18">
        <f>'Limiting Factors'!D367</f>
        <v>0.57925000000000004</v>
      </c>
      <c r="J2020" s="17">
        <f>'Vulnerability Mapped'!D114</f>
        <v>10</v>
      </c>
      <c r="K2020" s="17">
        <f>'Vulnerability Mapped'!E114</f>
        <v>10</v>
      </c>
      <c r="L2020" s="18">
        <f>'Vulnerability Mapped'!H114</f>
        <v>0.42142857099999997</v>
      </c>
      <c r="M2020" s="18">
        <f t="shared" si="62"/>
        <v>0.12796377236986736</v>
      </c>
      <c r="N2020" s="18">
        <f t="shared" si="63"/>
        <v>3.1990943092466841E-2</v>
      </c>
    </row>
    <row r="2021" spans="1:14" ht="18" customHeight="1" x14ac:dyDescent="0.2">
      <c r="A2021" s="16" t="str">
        <f>'Fish Use'!A136</f>
        <v>UGR5</v>
      </c>
      <c r="B2021" s="16" t="str">
        <f>'Fish Use'!B136</f>
        <v>Upper Grande Ronde</v>
      </c>
      <c r="C2021" s="16" t="str">
        <f>'Fish Use'!D136</f>
        <v>Steelhead</v>
      </c>
      <c r="D2021" s="16" t="str">
        <f>'Fish Use'!E136</f>
        <v>Spawning</v>
      </c>
      <c r="E2021" s="16" t="str">
        <f>'Vulnerability Mapped'!C119</f>
        <v>Summer Water Temperature</v>
      </c>
      <c r="F2021" s="18">
        <f>'Fish Use'!F136</f>
        <v>0.5242</v>
      </c>
      <c r="G2021" s="18">
        <f>Population!D11</f>
        <v>0.25</v>
      </c>
      <c r="H2021" s="19">
        <f>'Limiting Factors'!C374</f>
        <v>4.3099999999999996</v>
      </c>
      <c r="I2021" s="18">
        <f>'Limiting Factors'!D374</f>
        <v>0.84475</v>
      </c>
      <c r="J2021" s="17">
        <f>'Vulnerability Mapped'!D119</f>
        <v>11</v>
      </c>
      <c r="K2021" s="17">
        <f>'Vulnerability Mapped'!E119</f>
        <v>11</v>
      </c>
      <c r="L2021" s="18">
        <f>'Vulnerability Mapped'!H119</f>
        <v>0.35714285699999998</v>
      </c>
      <c r="M2021" s="18">
        <f t="shared" si="62"/>
        <v>0.15814926779388314</v>
      </c>
      <c r="N2021" s="18">
        <f t="shared" si="63"/>
        <v>3.9537316948470784E-2</v>
      </c>
    </row>
    <row r="2022" spans="1:14" ht="18" customHeight="1" x14ac:dyDescent="0.2">
      <c r="A2022" s="16" t="str">
        <f>'Fish Use'!A136</f>
        <v>UGR5</v>
      </c>
      <c r="B2022" s="16" t="str">
        <f>'Fish Use'!B136</f>
        <v>Upper Grande Ronde</v>
      </c>
      <c r="C2022" s="16" t="str">
        <f>'Fish Use'!D136</f>
        <v>Steelhead</v>
      </c>
      <c r="D2022" s="16" t="str">
        <f>'Fish Use'!E136</f>
        <v>Spawning</v>
      </c>
      <c r="E2022" s="16" t="str">
        <f>'Vulnerability Mapped'!C121</f>
        <v>Winter Water Temperature</v>
      </c>
      <c r="F2022" s="18">
        <f>'Fish Use'!F136</f>
        <v>0.5242</v>
      </c>
      <c r="G2022" s="18">
        <f>Population!D11</f>
        <v>0.25</v>
      </c>
      <c r="H2022" s="19">
        <f>'Limiting Factors'!C375</f>
        <v>3.91</v>
      </c>
      <c r="I2022" s="18">
        <f>'Limiting Factors'!D375</f>
        <v>0.75475000000000003</v>
      </c>
      <c r="J2022" s="17">
        <f>'Vulnerability Mapped'!D121</f>
        <v>7</v>
      </c>
      <c r="K2022" s="17">
        <f>'Vulnerability Mapped'!E121</f>
        <v>7</v>
      </c>
      <c r="L2022" s="18">
        <f>'Vulnerability Mapped'!H121</f>
        <v>0.61428571399999998</v>
      </c>
      <c r="M2022" s="18">
        <f t="shared" si="62"/>
        <v>0.24303596917267431</v>
      </c>
      <c r="N2022" s="18">
        <f t="shared" si="63"/>
        <v>6.0758992293168577E-2</v>
      </c>
    </row>
    <row r="2023" spans="1:14" ht="18" customHeight="1" x14ac:dyDescent="0.2">
      <c r="A2023" s="16" t="str">
        <f>'Fish Use'!A136</f>
        <v>UGR5</v>
      </c>
      <c r="B2023" s="16" t="str">
        <f>'Fish Use'!B136</f>
        <v>Upper Grande Ronde</v>
      </c>
      <c r="C2023" s="16" t="str">
        <f>'Fish Use'!D136</f>
        <v>Steelhead</v>
      </c>
      <c r="D2023" s="16" t="str">
        <f>'Fish Use'!E136</f>
        <v>Spawning</v>
      </c>
      <c r="E2023" s="16" t="str">
        <f>'Vulnerability Mapped'!C120</f>
        <v>Water Quality</v>
      </c>
      <c r="F2023" s="18">
        <f>'Fish Use'!F136</f>
        <v>0.5242</v>
      </c>
      <c r="G2023" s="18">
        <f>Population!D11</f>
        <v>0.25</v>
      </c>
      <c r="H2023" s="19">
        <f>'Limiting Factors'!C376</f>
        <v>4.6399999999999997</v>
      </c>
      <c r="I2023" s="18">
        <f>'Limiting Factors'!D376</f>
        <v>0.91900000000000004</v>
      </c>
      <c r="J2023" s="17">
        <f>'Vulnerability Mapped'!D120</f>
        <v>8</v>
      </c>
      <c r="K2023" s="17">
        <f>'Vulnerability Mapped'!E120</f>
        <v>8</v>
      </c>
      <c r="L2023" s="18">
        <f>'Vulnerability Mapped'!H120</f>
        <v>0.55000000000000004</v>
      </c>
      <c r="M2023" s="18">
        <f t="shared" si="62"/>
        <v>0.26495689</v>
      </c>
      <c r="N2023" s="18">
        <f t="shared" si="63"/>
        <v>6.62392225E-2</v>
      </c>
    </row>
    <row r="2024" spans="1:14" ht="18" customHeight="1" x14ac:dyDescent="0.2">
      <c r="A2024" s="16" t="str">
        <f>'Fish Use'!A136</f>
        <v>UGR5</v>
      </c>
      <c r="B2024" s="16" t="str">
        <f>'Fish Use'!B136</f>
        <v>Upper Grande Ronde</v>
      </c>
      <c r="C2024" s="16" t="str">
        <f>'Fish Use'!D136</f>
        <v>Steelhead</v>
      </c>
      <c r="D2024" s="16" t="str">
        <f>'Fish Use'!E136</f>
        <v>Spawning</v>
      </c>
      <c r="E2024" s="16" t="str">
        <f>'Vulnerability Mapped'!C116</f>
        <v>Predation</v>
      </c>
      <c r="F2024" s="18">
        <f>'Fish Use'!F136</f>
        <v>0.5242</v>
      </c>
      <c r="G2024" s="18">
        <f>Population!D11</f>
        <v>0.25</v>
      </c>
      <c r="H2024" s="19">
        <f>'Limiting Factors'!C369</f>
        <v>5</v>
      </c>
      <c r="I2024" s="18">
        <f>'Limiting Factors'!D369</f>
        <v>1</v>
      </c>
      <c r="J2024" s="17">
        <f>'Vulnerability Mapped'!D116</f>
        <v>12</v>
      </c>
      <c r="K2024" s="17">
        <f>'Vulnerability Mapped'!E116</f>
        <v>12</v>
      </c>
      <c r="L2024" s="18">
        <f>'Vulnerability Mapped'!H116</f>
        <v>0.29285714299999999</v>
      </c>
      <c r="M2024" s="18">
        <f t="shared" si="62"/>
        <v>0.15351571436059999</v>
      </c>
      <c r="N2024" s="18">
        <f t="shared" si="63"/>
        <v>3.8378928590149998E-2</v>
      </c>
    </row>
    <row r="2025" spans="1:14" ht="18" customHeight="1" x14ac:dyDescent="0.2">
      <c r="A2025" s="16" t="str">
        <f>'Fish Use'!A136</f>
        <v>UGR5</v>
      </c>
      <c r="B2025" s="16" t="str">
        <f>'Fish Use'!B136</f>
        <v>Upper Grande Ronde</v>
      </c>
      <c r="C2025" s="16" t="str">
        <f>'Fish Use'!D136</f>
        <v>Steelhead</v>
      </c>
      <c r="D2025" s="16" t="str">
        <f>'Fish Use'!E136</f>
        <v>Spawning</v>
      </c>
      <c r="E2025" s="16" t="str">
        <f>'Vulnerability Mapped'!C108</f>
        <v>Altered Primary Productivity</v>
      </c>
      <c r="F2025" s="18">
        <f>'Fish Use'!F136</f>
        <v>0.5242</v>
      </c>
      <c r="G2025" s="18">
        <f>Population!D11</f>
        <v>0.25</v>
      </c>
      <c r="H2025" s="19">
        <f>'Limiting Factors'!C370</f>
        <v>3.42</v>
      </c>
      <c r="I2025" s="18">
        <f>'Limiting Factors'!D370</f>
        <v>0.64449999999999996</v>
      </c>
      <c r="J2025" s="17">
        <f>'Vulnerability Mapped'!D108</f>
        <v>13</v>
      </c>
      <c r="K2025" s="17">
        <f>'Vulnerability Mapped'!E108</f>
        <v>13</v>
      </c>
      <c r="L2025" s="18">
        <f>'Vulnerability Mapped'!H108</f>
        <v>0.22857142899999999</v>
      </c>
      <c r="M2025" s="18">
        <f t="shared" si="62"/>
        <v>7.7222148716220101E-2</v>
      </c>
      <c r="N2025" s="18">
        <f t="shared" si="63"/>
        <v>1.9305537179055025E-2</v>
      </c>
    </row>
    <row r="2026" spans="1:14" ht="18" customHeight="1" x14ac:dyDescent="0.2">
      <c r="A2026" s="16" t="str">
        <f>'Fish Use'!A136</f>
        <v>UGR5</v>
      </c>
      <c r="B2026" s="16" t="str">
        <f>'Fish Use'!B136</f>
        <v>Upper Grande Ronde</v>
      </c>
      <c r="C2026" s="16" t="str">
        <f>'Fish Use'!D136</f>
        <v>Steelhead</v>
      </c>
      <c r="D2026" s="16" t="str">
        <f>'Fish Use'!E136</f>
        <v>Spawning</v>
      </c>
      <c r="E2026" s="16" t="str">
        <f>'Vulnerability Mapped'!C115</f>
        <v>Non-Native Species Interactions and Competition</v>
      </c>
      <c r="F2026" s="18">
        <f>'Fish Use'!F136</f>
        <v>0.5242</v>
      </c>
      <c r="G2026" s="18">
        <f>Population!D11</f>
        <v>0.25</v>
      </c>
      <c r="H2026" s="19">
        <f>'Limiting Factors'!C371</f>
        <v>5</v>
      </c>
      <c r="I2026" s="18">
        <f>'Limiting Factors'!D371</f>
        <v>1</v>
      </c>
      <c r="J2026" s="17">
        <f>'Vulnerability Mapped'!D115</f>
        <v>14</v>
      </c>
      <c r="K2026" s="17">
        <f>'Vulnerability Mapped'!E115</f>
        <v>14</v>
      </c>
      <c r="L2026" s="18">
        <f>'Vulnerability Mapped'!H115</f>
        <v>0.164285714</v>
      </c>
      <c r="M2026" s="18">
        <f t="shared" si="62"/>
        <v>8.6118571278800002E-2</v>
      </c>
      <c r="N2026" s="18">
        <f t="shared" si="63"/>
        <v>2.15296428197E-2</v>
      </c>
    </row>
    <row r="2027" spans="1:14" ht="18" customHeight="1" x14ac:dyDescent="0.2">
      <c r="A2027" s="16" t="str">
        <f>'Fish Use'!A137</f>
        <v>UGR5</v>
      </c>
      <c r="B2027" s="16" t="str">
        <f>'Fish Use'!B137</f>
        <v>Upper Grande Ronde</v>
      </c>
      <c r="C2027" s="16" t="str">
        <f>'Fish Use'!D137</f>
        <v>Steelhead</v>
      </c>
      <c r="D2027" s="16" t="str">
        <f>'Fish Use'!E137</f>
        <v>Winter Rearing</v>
      </c>
      <c r="E2027" s="16" t="str">
        <f>'Vulnerability Mapped'!C139</f>
        <v>Anthropogenic Barriers</v>
      </c>
      <c r="F2027" s="18">
        <f>'Fish Use'!F137</f>
        <v>0.5242</v>
      </c>
      <c r="G2027" s="18">
        <f>Population!D15</f>
        <v>0.25</v>
      </c>
      <c r="H2027" s="19">
        <f>'Limiting Factors'!C368</f>
        <v>2.92</v>
      </c>
      <c r="I2027" s="18">
        <f>'Limiting Factors'!D368</f>
        <v>0.53200000000000003</v>
      </c>
      <c r="J2027" s="17">
        <f>'Vulnerability Mapped'!D139</f>
        <v>14</v>
      </c>
      <c r="K2027" s="17">
        <f>'Vulnerability Mapped'!E139</f>
        <v>14</v>
      </c>
      <c r="L2027" s="18">
        <f>'Vulnerability Mapped'!H139</f>
        <v>0.164285714</v>
      </c>
      <c r="M2027" s="18">
        <f t="shared" si="62"/>
        <v>4.5815079920321605E-2</v>
      </c>
      <c r="N2027" s="18">
        <f t="shared" si="63"/>
        <v>1.1453769980080401E-2</v>
      </c>
    </row>
    <row r="2028" spans="1:14" ht="18" customHeight="1" x14ac:dyDescent="0.2">
      <c r="A2028" s="16" t="str">
        <f>'Fish Use'!A137</f>
        <v>UGR5</v>
      </c>
      <c r="B2028" s="16" t="str">
        <f>'Fish Use'!B137</f>
        <v>Upper Grande Ronde</v>
      </c>
      <c r="C2028" s="16" t="str">
        <f>'Fish Use'!D137</f>
        <v>Steelhead</v>
      </c>
      <c r="D2028" s="16" t="str">
        <f>'Fish Use'!E137</f>
        <v>Winter Rearing</v>
      </c>
      <c r="E2028" s="16" t="str">
        <f>'Vulnerability Mapped'!C147</f>
        <v>Riparian Condition</v>
      </c>
      <c r="F2028" s="18">
        <f>'Fish Use'!F137</f>
        <v>0.5242</v>
      </c>
      <c r="G2028" s="18">
        <f>Population!D15</f>
        <v>0.25</v>
      </c>
      <c r="H2028" s="19">
        <f>'Limiting Factors'!C362</f>
        <v>5</v>
      </c>
      <c r="I2028" s="18">
        <f>'Limiting Factors'!D362</f>
        <v>1</v>
      </c>
      <c r="J2028" s="17">
        <f>'Vulnerability Mapped'!D147</f>
        <v>5</v>
      </c>
      <c r="K2028" s="17">
        <f>'Vulnerability Mapped'!E147</f>
        <v>5</v>
      </c>
      <c r="L2028" s="18">
        <f>'Vulnerability Mapped'!H147</f>
        <v>0.74285714300000005</v>
      </c>
      <c r="M2028" s="18">
        <f t="shared" si="62"/>
        <v>0.38940571436060001</v>
      </c>
      <c r="N2028" s="18">
        <f t="shared" si="63"/>
        <v>9.7351428590150002E-2</v>
      </c>
    </row>
    <row r="2029" spans="1:14" ht="18" customHeight="1" x14ac:dyDescent="0.2">
      <c r="A2029" s="16" t="str">
        <f>'Fish Use'!A137</f>
        <v>UGR5</v>
      </c>
      <c r="B2029" s="16" t="str">
        <f>'Fish Use'!B137</f>
        <v>Upper Grande Ronde</v>
      </c>
      <c r="C2029" s="16" t="str">
        <f>'Fish Use'!D137</f>
        <v>Steelhead</v>
      </c>
      <c r="D2029" s="16" t="str">
        <f>'Fish Use'!E137</f>
        <v>Winter Rearing</v>
      </c>
      <c r="E2029" s="16" t="str">
        <f>'Vulnerability Mapped'!C143</f>
        <v>Floodplain Condition</v>
      </c>
      <c r="F2029" s="18">
        <f>'Fish Use'!F137</f>
        <v>0.5242</v>
      </c>
      <c r="G2029" s="18">
        <f>Population!D15</f>
        <v>0.25</v>
      </c>
      <c r="H2029" s="19">
        <f>'Limiting Factors'!C363</f>
        <v>5</v>
      </c>
      <c r="I2029" s="18">
        <f>'Limiting Factors'!D363</f>
        <v>1</v>
      </c>
      <c r="J2029" s="17">
        <f>'Vulnerability Mapped'!D143</f>
        <v>4</v>
      </c>
      <c r="K2029" s="17">
        <f>'Vulnerability Mapped'!E143</f>
        <v>4</v>
      </c>
      <c r="L2029" s="18">
        <f>'Vulnerability Mapped'!H143</f>
        <v>0.80714285699999999</v>
      </c>
      <c r="M2029" s="18">
        <f t="shared" si="62"/>
        <v>0.4231042856394</v>
      </c>
      <c r="N2029" s="18">
        <f t="shared" si="63"/>
        <v>0.10577607140985</v>
      </c>
    </row>
    <row r="2030" spans="1:14" ht="18" customHeight="1" x14ac:dyDescent="0.2">
      <c r="A2030" s="16" t="str">
        <f>'Fish Use'!A137</f>
        <v>UGR5</v>
      </c>
      <c r="B2030" s="16" t="str">
        <f>'Fish Use'!B137</f>
        <v>Upper Grande Ronde</v>
      </c>
      <c r="C2030" s="16" t="str">
        <f>'Fish Use'!D137</f>
        <v>Steelhead</v>
      </c>
      <c r="D2030" s="16" t="str">
        <f>'Fish Use'!E137</f>
        <v>Winter Rearing</v>
      </c>
      <c r="E2030" s="16" t="str">
        <f>'Vulnerability Mapped'!C148</f>
        <v>Side Channel and Wetland Habitat</v>
      </c>
      <c r="F2030" s="18">
        <f>'Fish Use'!F137</f>
        <v>0.5242</v>
      </c>
      <c r="G2030" s="18">
        <f>Population!D15</f>
        <v>0.25</v>
      </c>
      <c r="H2030" s="19">
        <f>'Limiting Factors'!C364</f>
        <v>5</v>
      </c>
      <c r="I2030" s="18">
        <f>'Limiting Factors'!D364</f>
        <v>1</v>
      </c>
      <c r="J2030" s="17">
        <f>'Vulnerability Mapped'!D148</f>
        <v>3</v>
      </c>
      <c r="K2030" s="17">
        <f>'Vulnerability Mapped'!E148</f>
        <v>3</v>
      </c>
      <c r="L2030" s="18">
        <f>'Vulnerability Mapped'!H148</f>
        <v>0.87142857100000004</v>
      </c>
      <c r="M2030" s="18">
        <f t="shared" si="62"/>
        <v>0.4568028569182</v>
      </c>
      <c r="N2030" s="18">
        <f t="shared" si="63"/>
        <v>0.11420071422955</v>
      </c>
    </row>
    <row r="2031" spans="1:14" ht="18" customHeight="1" x14ac:dyDescent="0.2">
      <c r="A2031" s="16" t="str">
        <f>'Fish Use'!A137</f>
        <v>UGR5</v>
      </c>
      <c r="B2031" s="16" t="str">
        <f>'Fish Use'!B137</f>
        <v>Upper Grande Ronde</v>
      </c>
      <c r="C2031" s="16" t="str">
        <f>'Fish Use'!D137</f>
        <v>Steelhead</v>
      </c>
      <c r="D2031" s="16" t="str">
        <f>'Fish Use'!E137</f>
        <v>Winter Rearing</v>
      </c>
      <c r="E2031" s="16" t="str">
        <f>'Vulnerability Mapped'!C140</f>
        <v>Channel and Habitat Structure</v>
      </c>
      <c r="F2031" s="18">
        <f>'Fish Use'!F137</f>
        <v>0.5242</v>
      </c>
      <c r="G2031" s="18">
        <f>Population!D15</f>
        <v>0.25</v>
      </c>
      <c r="H2031" s="19">
        <f>'Limiting Factors'!C365</f>
        <v>4.78</v>
      </c>
      <c r="I2031" s="18">
        <f>'Limiting Factors'!D365</f>
        <v>0.95050000000000001</v>
      </c>
      <c r="J2031" s="17">
        <f>'Vulnerability Mapped'!D140</f>
        <v>2</v>
      </c>
      <c r="K2031" s="17">
        <f>'Vulnerability Mapped'!E140</f>
        <v>2</v>
      </c>
      <c r="L2031" s="18">
        <f>'Vulnerability Mapped'!H140</f>
        <v>0.93571428599999995</v>
      </c>
      <c r="M2031" s="18">
        <f t="shared" si="62"/>
        <v>0.46622160799950063</v>
      </c>
      <c r="N2031" s="18">
        <f t="shared" si="63"/>
        <v>0.11655540199987516</v>
      </c>
    </row>
    <row r="2032" spans="1:14" ht="18" customHeight="1" x14ac:dyDescent="0.2">
      <c r="A2032" s="16" t="str">
        <f>'Fish Use'!A137</f>
        <v>UGR5</v>
      </c>
      <c r="B2032" s="16" t="str">
        <f>'Fish Use'!B137</f>
        <v>Upper Grande Ronde</v>
      </c>
      <c r="C2032" s="16" t="str">
        <f>'Fish Use'!D137</f>
        <v>Steelhead</v>
      </c>
      <c r="D2032" s="16" t="str">
        <f>'Fish Use'!E137</f>
        <v>Winter Rearing</v>
      </c>
      <c r="E2032" s="16" t="str">
        <f>'Vulnerability Mapped'!C142</f>
        <v>Decreased Water Quantity</v>
      </c>
      <c r="F2032" s="18">
        <f>'Fish Use'!F137</f>
        <v>0.5242</v>
      </c>
      <c r="G2032" s="18">
        <f>Population!D15</f>
        <v>0.25</v>
      </c>
      <c r="H2032" s="19">
        <f>'Limiting Factors'!C372</f>
        <v>5</v>
      </c>
      <c r="I2032" s="18">
        <f>'Limiting Factors'!D372</f>
        <v>1</v>
      </c>
      <c r="J2032" s="17">
        <f>'Vulnerability Mapped'!D142</f>
        <v>7</v>
      </c>
      <c r="K2032" s="17">
        <f>'Vulnerability Mapped'!E142</f>
        <v>7</v>
      </c>
      <c r="L2032" s="18">
        <f>'Vulnerability Mapped'!H142</f>
        <v>0.61428571399999998</v>
      </c>
      <c r="M2032" s="18">
        <f t="shared" si="62"/>
        <v>0.3220085712788</v>
      </c>
      <c r="N2032" s="18">
        <f t="shared" si="63"/>
        <v>8.0502142819700001E-2</v>
      </c>
    </row>
    <row r="2033" spans="1:14" ht="18" customHeight="1" x14ac:dyDescent="0.2">
      <c r="A2033" s="16" t="str">
        <f>'Fish Use'!A137</f>
        <v>UGR5</v>
      </c>
      <c r="B2033" s="16" t="str">
        <f>'Fish Use'!B137</f>
        <v>Upper Grande Ronde</v>
      </c>
      <c r="C2033" s="16" t="str">
        <f>'Fish Use'!D137</f>
        <v>Steelhead</v>
      </c>
      <c r="D2033" s="16" t="str">
        <f>'Fish Use'!E137</f>
        <v>Winter Rearing</v>
      </c>
      <c r="E2033" s="16" t="str">
        <f>'Vulnerability Mapped'!C137</f>
        <v>Altered Flow Timing</v>
      </c>
      <c r="F2033" s="18">
        <f>'Fish Use'!F137</f>
        <v>0.5242</v>
      </c>
      <c r="G2033" s="18">
        <f>Population!D15</f>
        <v>0.25</v>
      </c>
      <c r="H2033" s="19">
        <f>'Limiting Factors'!C373</f>
        <v>4.6399999999999997</v>
      </c>
      <c r="I2033" s="18">
        <f>'Limiting Factors'!D373</f>
        <v>0.91900000000000004</v>
      </c>
      <c r="J2033" s="17">
        <f>'Vulnerability Mapped'!D137</f>
        <v>10</v>
      </c>
      <c r="K2033" s="17">
        <f>'Vulnerability Mapped'!E137</f>
        <v>10</v>
      </c>
      <c r="L2033" s="18">
        <f>'Vulnerability Mapped'!H137</f>
        <v>0.42142857099999997</v>
      </c>
      <c r="M2033" s="18">
        <f t="shared" si="62"/>
        <v>0.20301891550782578</v>
      </c>
      <c r="N2033" s="18">
        <f t="shared" si="63"/>
        <v>5.0754728876956444E-2</v>
      </c>
    </row>
    <row r="2034" spans="1:14" ht="18" customHeight="1" x14ac:dyDescent="0.2">
      <c r="A2034" s="16" t="str">
        <f>'Fish Use'!A137</f>
        <v>UGR5</v>
      </c>
      <c r="B2034" s="16" t="str">
        <f>'Fish Use'!B137</f>
        <v>Upper Grande Ronde</v>
      </c>
      <c r="C2034" s="16" t="str">
        <f>'Fish Use'!D137</f>
        <v>Steelhead</v>
      </c>
      <c r="D2034" s="16" t="str">
        <f>'Fish Use'!E137</f>
        <v>Winter Rearing</v>
      </c>
      <c r="E2034" s="16" t="str">
        <f>'Vulnerability Mapped'!C141</f>
        <v>Decreased Sediment Quantity</v>
      </c>
      <c r="F2034" s="18">
        <f>'Fish Use'!F137</f>
        <v>0.5242</v>
      </c>
      <c r="G2034" s="18">
        <f>Population!D15</f>
        <v>0.25</v>
      </c>
      <c r="H2034" s="19">
        <f>'Limiting Factors'!C366</f>
        <v>2.61</v>
      </c>
      <c r="I2034" s="18">
        <f>'Limiting Factors'!D366</f>
        <v>0.46224999999999999</v>
      </c>
      <c r="J2034" s="17">
        <f>'Vulnerability Mapped'!D141</f>
        <v>12</v>
      </c>
      <c r="K2034" s="17">
        <f>'Vulnerability Mapped'!E141</f>
        <v>12</v>
      </c>
      <c r="L2034" s="18">
        <f>'Vulnerability Mapped'!H141</f>
        <v>0.29285714299999999</v>
      </c>
      <c r="M2034" s="18">
        <f t="shared" si="62"/>
        <v>7.0962638963187344E-2</v>
      </c>
      <c r="N2034" s="18">
        <f t="shared" si="63"/>
        <v>1.7740659740796836E-2</v>
      </c>
    </row>
    <row r="2035" spans="1:14" ht="18" customHeight="1" x14ac:dyDescent="0.2">
      <c r="A2035" s="16" t="str">
        <f>'Fish Use'!A137</f>
        <v>UGR5</v>
      </c>
      <c r="B2035" s="16" t="str">
        <f>'Fish Use'!B137</f>
        <v>Upper Grande Ronde</v>
      </c>
      <c r="C2035" s="16" t="str">
        <f>'Fish Use'!D137</f>
        <v>Steelhead</v>
      </c>
      <c r="D2035" s="16" t="str">
        <f>'Fish Use'!E137</f>
        <v>Winter Rearing</v>
      </c>
      <c r="E2035" s="16" t="str">
        <f>'Vulnerability Mapped'!C144</f>
        <v>Increased Sediment Quantity</v>
      </c>
      <c r="F2035" s="18">
        <f>'Fish Use'!F137</f>
        <v>0.5242</v>
      </c>
      <c r="G2035" s="18">
        <f>Population!D15</f>
        <v>0.25</v>
      </c>
      <c r="H2035" s="19">
        <f>'Limiting Factors'!C367</f>
        <v>3.13</v>
      </c>
      <c r="I2035" s="18">
        <f>'Limiting Factors'!D367</f>
        <v>0.57925000000000004</v>
      </c>
      <c r="J2035" s="17">
        <f>'Vulnerability Mapped'!D144</f>
        <v>13</v>
      </c>
      <c r="K2035" s="17">
        <f>'Vulnerability Mapped'!E144</f>
        <v>13</v>
      </c>
      <c r="L2035" s="18">
        <f>'Vulnerability Mapped'!H144</f>
        <v>0.22857142899999999</v>
      </c>
      <c r="M2035" s="18">
        <f t="shared" si="62"/>
        <v>6.9404080130132648E-2</v>
      </c>
      <c r="N2035" s="18">
        <f t="shared" si="63"/>
        <v>1.7351020032533162E-2</v>
      </c>
    </row>
    <row r="2036" spans="1:14" ht="18" customHeight="1" x14ac:dyDescent="0.2">
      <c r="A2036" s="16" t="str">
        <f>'Fish Use'!A137</f>
        <v>UGR5</v>
      </c>
      <c r="B2036" s="16" t="str">
        <f>'Fish Use'!B137</f>
        <v>Upper Grande Ronde</v>
      </c>
      <c r="C2036" s="16" t="str">
        <f>'Fish Use'!D137</f>
        <v>Steelhead</v>
      </c>
      <c r="D2036" s="16" t="str">
        <f>'Fish Use'!E137</f>
        <v>Winter Rearing</v>
      </c>
      <c r="E2036" s="16" t="str">
        <f>'Vulnerability Mapped'!C149</f>
        <v>Summer Water Temperature</v>
      </c>
      <c r="F2036" s="18">
        <f>'Fish Use'!F137</f>
        <v>0.5242</v>
      </c>
      <c r="G2036" s="18">
        <f>Population!D15</f>
        <v>0.25</v>
      </c>
      <c r="H2036" s="19">
        <f>'Limiting Factors'!C374</f>
        <v>4.3099999999999996</v>
      </c>
      <c r="I2036" s="18">
        <f>'Limiting Factors'!D374</f>
        <v>0.84475</v>
      </c>
      <c r="J2036" s="17">
        <f>'Vulnerability Mapped'!D149</f>
        <v>15</v>
      </c>
      <c r="K2036" s="17">
        <f>'Vulnerability Mapped'!E149</f>
        <v>15</v>
      </c>
      <c r="L2036" s="18">
        <f>'Vulnerability Mapped'!H149</f>
        <v>0.1</v>
      </c>
      <c r="M2036" s="18">
        <f t="shared" si="62"/>
        <v>4.4281795000000006E-2</v>
      </c>
      <c r="N2036" s="18">
        <f t="shared" si="63"/>
        <v>1.1070448750000001E-2</v>
      </c>
    </row>
    <row r="2037" spans="1:14" ht="18" customHeight="1" x14ac:dyDescent="0.2">
      <c r="A2037" s="16" t="str">
        <f>'Fish Use'!A137</f>
        <v>UGR5</v>
      </c>
      <c r="B2037" s="16" t="str">
        <f>'Fish Use'!B137</f>
        <v>Upper Grande Ronde</v>
      </c>
      <c r="C2037" s="16" t="str">
        <f>'Fish Use'!D137</f>
        <v>Steelhead</v>
      </c>
      <c r="D2037" s="16" t="str">
        <f>'Fish Use'!E137</f>
        <v>Winter Rearing</v>
      </c>
      <c r="E2037" s="16" t="str">
        <f>'Vulnerability Mapped'!C151</f>
        <v>Winter Water Temperature</v>
      </c>
      <c r="F2037" s="18">
        <f>'Fish Use'!F137</f>
        <v>0.5242</v>
      </c>
      <c r="G2037" s="18">
        <f>Population!D15</f>
        <v>0.25</v>
      </c>
      <c r="H2037" s="19">
        <f>'Limiting Factors'!C375</f>
        <v>3.91</v>
      </c>
      <c r="I2037" s="18">
        <f>'Limiting Factors'!D375</f>
        <v>0.75475000000000003</v>
      </c>
      <c r="J2037" s="17">
        <f>'Vulnerability Mapped'!D151</f>
        <v>1</v>
      </c>
      <c r="K2037" s="17">
        <f>'Vulnerability Mapped'!E151</f>
        <v>1</v>
      </c>
      <c r="L2037" s="18">
        <f>'Vulnerability Mapped'!H151</f>
        <v>1</v>
      </c>
      <c r="M2037" s="18">
        <f t="shared" si="62"/>
        <v>0.39563995000000002</v>
      </c>
      <c r="N2037" s="18">
        <f t="shared" si="63"/>
        <v>9.8909987500000005E-2</v>
      </c>
    </row>
    <row r="2038" spans="1:14" ht="18" customHeight="1" x14ac:dyDescent="0.2">
      <c r="A2038" s="16" t="str">
        <f>'Fish Use'!A137</f>
        <v>UGR5</v>
      </c>
      <c r="B2038" s="16" t="str">
        <f>'Fish Use'!B137</f>
        <v>Upper Grande Ronde</v>
      </c>
      <c r="C2038" s="16" t="str">
        <f>'Fish Use'!D137</f>
        <v>Steelhead</v>
      </c>
      <c r="D2038" s="16" t="str">
        <f>'Fish Use'!E137</f>
        <v>Winter Rearing</v>
      </c>
      <c r="E2038" s="16" t="str">
        <f>'Vulnerability Mapped'!C150</f>
        <v>Water Quality</v>
      </c>
      <c r="F2038" s="18">
        <f>'Fish Use'!F137</f>
        <v>0.5242</v>
      </c>
      <c r="G2038" s="18">
        <f>Population!D15</f>
        <v>0.25</v>
      </c>
      <c r="H2038" s="19">
        <f>'Limiting Factors'!C376</f>
        <v>4.6399999999999997</v>
      </c>
      <c r="I2038" s="18">
        <f>'Limiting Factors'!D376</f>
        <v>0.91900000000000004</v>
      </c>
      <c r="J2038" s="17">
        <f>'Vulnerability Mapped'!D150</f>
        <v>6</v>
      </c>
      <c r="K2038" s="17">
        <f>'Vulnerability Mapped'!E150</f>
        <v>6</v>
      </c>
      <c r="L2038" s="18">
        <f>'Vulnerability Mapped'!H150</f>
        <v>0.678571429</v>
      </c>
      <c r="M2038" s="18">
        <f t="shared" si="62"/>
        <v>0.3268948644921742</v>
      </c>
      <c r="N2038" s="18">
        <f t="shared" si="63"/>
        <v>8.1723716123043549E-2</v>
      </c>
    </row>
    <row r="2039" spans="1:14" ht="18" customHeight="1" x14ac:dyDescent="0.2">
      <c r="A2039" s="16" t="str">
        <f>'Fish Use'!A137</f>
        <v>UGR5</v>
      </c>
      <c r="B2039" s="16" t="str">
        <f>'Fish Use'!B137</f>
        <v>Upper Grande Ronde</v>
      </c>
      <c r="C2039" s="16" t="str">
        <f>'Fish Use'!D137</f>
        <v>Steelhead</v>
      </c>
      <c r="D2039" s="16" t="str">
        <f>'Fish Use'!E137</f>
        <v>Winter Rearing</v>
      </c>
      <c r="E2039" s="16" t="str">
        <f>'Vulnerability Mapped'!C146</f>
        <v>Predation</v>
      </c>
      <c r="F2039" s="18">
        <f>'Fish Use'!F137</f>
        <v>0.5242</v>
      </c>
      <c r="G2039" s="18">
        <f>Population!D15</f>
        <v>0.25</v>
      </c>
      <c r="H2039" s="19">
        <f>'Limiting Factors'!C369</f>
        <v>5</v>
      </c>
      <c r="I2039" s="18">
        <f>'Limiting Factors'!D369</f>
        <v>1</v>
      </c>
      <c r="J2039" s="17">
        <f>'Vulnerability Mapped'!D146</f>
        <v>9</v>
      </c>
      <c r="K2039" s="17">
        <f>'Vulnerability Mapped'!E146</f>
        <v>9</v>
      </c>
      <c r="L2039" s="18">
        <f>'Vulnerability Mapped'!H146</f>
        <v>0.485714286</v>
      </c>
      <c r="M2039" s="18">
        <f t="shared" si="62"/>
        <v>0.25461142872120002</v>
      </c>
      <c r="N2039" s="18">
        <f t="shared" si="63"/>
        <v>6.3652857180300004E-2</v>
      </c>
    </row>
    <row r="2040" spans="1:14" ht="18" customHeight="1" x14ac:dyDescent="0.2">
      <c r="A2040" s="16" t="str">
        <f>'Fish Use'!A137</f>
        <v>UGR5</v>
      </c>
      <c r="B2040" s="16" t="str">
        <f>'Fish Use'!B137</f>
        <v>Upper Grande Ronde</v>
      </c>
      <c r="C2040" s="16" t="str">
        <f>'Fish Use'!D137</f>
        <v>Steelhead</v>
      </c>
      <c r="D2040" s="16" t="str">
        <f>'Fish Use'!E137</f>
        <v>Winter Rearing</v>
      </c>
      <c r="E2040" s="16" t="str">
        <f>'Vulnerability Mapped'!C138</f>
        <v>Altered Primary Productivity</v>
      </c>
      <c r="F2040" s="18">
        <f>'Fish Use'!F137</f>
        <v>0.5242</v>
      </c>
      <c r="G2040" s="18">
        <f>Population!D15</f>
        <v>0.25</v>
      </c>
      <c r="H2040" s="19">
        <f>'Limiting Factors'!C370</f>
        <v>3.42</v>
      </c>
      <c r="I2040" s="18">
        <f>'Limiting Factors'!D370</f>
        <v>0.64449999999999996</v>
      </c>
      <c r="J2040" s="17">
        <f>'Vulnerability Mapped'!D138</f>
        <v>8</v>
      </c>
      <c r="K2040" s="17">
        <f>'Vulnerability Mapped'!E138</f>
        <v>8</v>
      </c>
      <c r="L2040" s="18">
        <f>'Vulnerability Mapped'!H138</f>
        <v>0.55000000000000004</v>
      </c>
      <c r="M2040" s="18">
        <f t="shared" si="62"/>
        <v>0.18581579500000001</v>
      </c>
      <c r="N2040" s="18">
        <f t="shared" si="63"/>
        <v>4.6453948750000001E-2</v>
      </c>
    </row>
    <row r="2041" spans="1:14" ht="18" customHeight="1" x14ac:dyDescent="0.2">
      <c r="A2041" s="16" t="str">
        <f>'Fish Use'!A137</f>
        <v>UGR5</v>
      </c>
      <c r="B2041" s="16" t="str">
        <f>'Fish Use'!B137</f>
        <v>Upper Grande Ronde</v>
      </c>
      <c r="C2041" s="16" t="str">
        <f>'Fish Use'!D137</f>
        <v>Steelhead</v>
      </c>
      <c r="D2041" s="16" t="str">
        <f>'Fish Use'!E137</f>
        <v>Winter Rearing</v>
      </c>
      <c r="E2041" s="16" t="str">
        <f>'Vulnerability Mapped'!C145</f>
        <v>Non-Native Species Interactions and Competition</v>
      </c>
      <c r="F2041" s="18">
        <f>'Fish Use'!F137</f>
        <v>0.5242</v>
      </c>
      <c r="G2041" s="18">
        <f>Population!D15</f>
        <v>0.25</v>
      </c>
      <c r="H2041" s="19">
        <f>'Limiting Factors'!C371</f>
        <v>5</v>
      </c>
      <c r="I2041" s="18">
        <f>'Limiting Factors'!D371</f>
        <v>1</v>
      </c>
      <c r="J2041" s="17">
        <f>'Vulnerability Mapped'!D145</f>
        <v>11</v>
      </c>
      <c r="K2041" s="17">
        <f>'Vulnerability Mapped'!E145</f>
        <v>11</v>
      </c>
      <c r="L2041" s="18">
        <f>'Vulnerability Mapped'!H145</f>
        <v>0.35714285699999998</v>
      </c>
      <c r="M2041" s="18">
        <f t="shared" si="62"/>
        <v>0.18721428563939999</v>
      </c>
      <c r="N2041" s="18">
        <f t="shared" si="63"/>
        <v>4.6803571409849996E-2</v>
      </c>
    </row>
    <row r="2042" spans="1:14" ht="18" customHeight="1" x14ac:dyDescent="0.2">
      <c r="A2042" s="16" t="str">
        <f>'Fish Use'!A138</f>
        <v>UGR5</v>
      </c>
      <c r="B2042" s="16" t="str">
        <f>'Fish Use'!B138</f>
        <v>Upper Grande Ronde</v>
      </c>
      <c r="C2042" s="16" t="str">
        <f>'Fish Use'!D138</f>
        <v>Steelhead</v>
      </c>
      <c r="D2042" s="16" t="str">
        <f>'Fish Use'!E138</f>
        <v>Summer Rearing</v>
      </c>
      <c r="E2042" s="16" t="str">
        <f>'Vulnerability Mapped'!C124</f>
        <v>Anthropogenic Barriers</v>
      </c>
      <c r="F2042" s="18">
        <f>'Fish Use'!F138</f>
        <v>0.5242</v>
      </c>
      <c r="G2042" s="18">
        <f>Population!D13</f>
        <v>0.25</v>
      </c>
      <c r="H2042" s="19">
        <f>'Limiting Factors'!C368</f>
        <v>2.92</v>
      </c>
      <c r="I2042" s="18">
        <f>'Limiting Factors'!D368</f>
        <v>0.53200000000000003</v>
      </c>
      <c r="J2042" s="17">
        <f>'Vulnerability Mapped'!D124</f>
        <v>2</v>
      </c>
      <c r="K2042" s="17">
        <f>'Vulnerability Mapped'!E124</f>
        <v>2</v>
      </c>
      <c r="L2042" s="18">
        <f>'Vulnerability Mapped'!H124</f>
        <v>0.93571428599999995</v>
      </c>
      <c r="M2042" s="18">
        <f t="shared" si="62"/>
        <v>0.26094676007967843</v>
      </c>
      <c r="N2042" s="18">
        <f t="shared" si="63"/>
        <v>6.5236690019919608E-2</v>
      </c>
    </row>
    <row r="2043" spans="1:14" ht="18" customHeight="1" x14ac:dyDescent="0.2">
      <c r="A2043" s="16" t="str">
        <f>'Fish Use'!A138</f>
        <v>UGR5</v>
      </c>
      <c r="B2043" s="16" t="str">
        <f>'Fish Use'!B138</f>
        <v>Upper Grande Ronde</v>
      </c>
      <c r="C2043" s="16" t="str">
        <f>'Fish Use'!D138</f>
        <v>Steelhead</v>
      </c>
      <c r="D2043" s="16" t="str">
        <f>'Fish Use'!E138</f>
        <v>Summer Rearing</v>
      </c>
      <c r="E2043" s="16" t="str">
        <f>'Vulnerability Mapped'!C132</f>
        <v>Riparian Condition</v>
      </c>
      <c r="F2043" s="18">
        <f>'Fish Use'!F138</f>
        <v>0.5242</v>
      </c>
      <c r="G2043" s="18">
        <f>Population!D13</f>
        <v>0.25</v>
      </c>
      <c r="H2043" s="19">
        <f>'Limiting Factors'!C362</f>
        <v>5</v>
      </c>
      <c r="I2043" s="18">
        <f>'Limiting Factors'!D362</f>
        <v>1</v>
      </c>
      <c r="J2043" s="17">
        <f>'Vulnerability Mapped'!D132</f>
        <v>10</v>
      </c>
      <c r="K2043" s="17">
        <f>'Vulnerability Mapped'!E132</f>
        <v>10</v>
      </c>
      <c r="L2043" s="18">
        <f>'Vulnerability Mapped'!H132</f>
        <v>0.42142857099999997</v>
      </c>
      <c r="M2043" s="18">
        <f t="shared" si="62"/>
        <v>0.22091285691819998</v>
      </c>
      <c r="N2043" s="18">
        <f t="shared" si="63"/>
        <v>5.5228214229549995E-2</v>
      </c>
    </row>
    <row r="2044" spans="1:14" ht="18" customHeight="1" x14ac:dyDescent="0.2">
      <c r="A2044" s="16" t="str">
        <f>'Fish Use'!A138</f>
        <v>UGR5</v>
      </c>
      <c r="B2044" s="16" t="str">
        <f>'Fish Use'!B138</f>
        <v>Upper Grande Ronde</v>
      </c>
      <c r="C2044" s="16" t="str">
        <f>'Fish Use'!D138</f>
        <v>Steelhead</v>
      </c>
      <c r="D2044" s="16" t="str">
        <f>'Fish Use'!E138</f>
        <v>Summer Rearing</v>
      </c>
      <c r="E2044" s="16" t="str">
        <f>'Vulnerability Mapped'!C128</f>
        <v>Floodplain Condition</v>
      </c>
      <c r="F2044" s="18">
        <f>'Fish Use'!F138</f>
        <v>0.5242</v>
      </c>
      <c r="G2044" s="18">
        <f>Population!D13</f>
        <v>0.25</v>
      </c>
      <c r="H2044" s="19">
        <f>'Limiting Factors'!C363</f>
        <v>5</v>
      </c>
      <c r="I2044" s="18">
        <f>'Limiting Factors'!D363</f>
        <v>1</v>
      </c>
      <c r="J2044" s="17">
        <f>'Vulnerability Mapped'!D128</f>
        <v>11</v>
      </c>
      <c r="K2044" s="17">
        <f>'Vulnerability Mapped'!E128</f>
        <v>11</v>
      </c>
      <c r="L2044" s="18">
        <f>'Vulnerability Mapped'!H128</f>
        <v>0.35714285699999998</v>
      </c>
      <c r="M2044" s="18">
        <f t="shared" si="62"/>
        <v>0.18721428563939999</v>
      </c>
      <c r="N2044" s="18">
        <f t="shared" si="63"/>
        <v>4.6803571409849996E-2</v>
      </c>
    </row>
    <row r="2045" spans="1:14" ht="18" customHeight="1" x14ac:dyDescent="0.2">
      <c r="A2045" s="16" t="str">
        <f>'Fish Use'!A138</f>
        <v>UGR5</v>
      </c>
      <c r="B2045" s="16" t="str">
        <f>'Fish Use'!B138</f>
        <v>Upper Grande Ronde</v>
      </c>
      <c r="C2045" s="16" t="str">
        <f>'Fish Use'!D138</f>
        <v>Steelhead</v>
      </c>
      <c r="D2045" s="16" t="str">
        <f>'Fish Use'!E138</f>
        <v>Summer Rearing</v>
      </c>
      <c r="E2045" s="16" t="str">
        <f>'Vulnerability Mapped'!C133</f>
        <v>Side Channel and Wetland Habitat</v>
      </c>
      <c r="F2045" s="18">
        <f>'Fish Use'!F138</f>
        <v>0.5242</v>
      </c>
      <c r="G2045" s="18">
        <f>Population!D13</f>
        <v>0.25</v>
      </c>
      <c r="H2045" s="19">
        <f>'Limiting Factors'!C364</f>
        <v>5</v>
      </c>
      <c r="I2045" s="18">
        <f>'Limiting Factors'!D364</f>
        <v>1</v>
      </c>
      <c r="J2045" s="17">
        <f>'Vulnerability Mapped'!D133</f>
        <v>4</v>
      </c>
      <c r="K2045" s="17">
        <f>'Vulnerability Mapped'!E133</f>
        <v>4</v>
      </c>
      <c r="L2045" s="18">
        <f>'Vulnerability Mapped'!H133</f>
        <v>0.80714285699999999</v>
      </c>
      <c r="M2045" s="18">
        <f t="shared" si="62"/>
        <v>0.4231042856394</v>
      </c>
      <c r="N2045" s="18">
        <f t="shared" si="63"/>
        <v>0.10577607140985</v>
      </c>
    </row>
    <row r="2046" spans="1:14" ht="18" customHeight="1" x14ac:dyDescent="0.2">
      <c r="A2046" s="16" t="str">
        <f>'Fish Use'!A138</f>
        <v>UGR5</v>
      </c>
      <c r="B2046" s="16" t="str">
        <f>'Fish Use'!B138</f>
        <v>Upper Grande Ronde</v>
      </c>
      <c r="C2046" s="16" t="str">
        <f>'Fish Use'!D138</f>
        <v>Steelhead</v>
      </c>
      <c r="D2046" s="16" t="str">
        <f>'Fish Use'!E138</f>
        <v>Summer Rearing</v>
      </c>
      <c r="E2046" s="16" t="str">
        <f>'Vulnerability Mapped'!C125</f>
        <v>Channel and Habitat Structure</v>
      </c>
      <c r="F2046" s="18">
        <f>'Fish Use'!F138</f>
        <v>0.5242</v>
      </c>
      <c r="G2046" s="18">
        <f>Population!D13</f>
        <v>0.25</v>
      </c>
      <c r="H2046" s="19">
        <f>'Limiting Factors'!C365</f>
        <v>4.78</v>
      </c>
      <c r="I2046" s="18">
        <f>'Limiting Factors'!D365</f>
        <v>0.95050000000000001</v>
      </c>
      <c r="J2046" s="17">
        <f>'Vulnerability Mapped'!D125</f>
        <v>3</v>
      </c>
      <c r="K2046" s="17">
        <f>'Vulnerability Mapped'!E125</f>
        <v>3</v>
      </c>
      <c r="L2046" s="18">
        <f>'Vulnerability Mapped'!H125</f>
        <v>0.87142857100000004</v>
      </c>
      <c r="M2046" s="18">
        <f t="shared" si="62"/>
        <v>0.43419111550074913</v>
      </c>
      <c r="N2046" s="18">
        <f t="shared" si="63"/>
        <v>0.10854777887518728</v>
      </c>
    </row>
    <row r="2047" spans="1:14" ht="18" customHeight="1" x14ac:dyDescent="0.2">
      <c r="A2047" s="16" t="str">
        <f>'Fish Use'!A138</f>
        <v>UGR5</v>
      </c>
      <c r="B2047" s="16" t="str">
        <f>'Fish Use'!B138</f>
        <v>Upper Grande Ronde</v>
      </c>
      <c r="C2047" s="16" t="str">
        <f>'Fish Use'!D138</f>
        <v>Steelhead</v>
      </c>
      <c r="D2047" s="16" t="str">
        <f>'Fish Use'!E138</f>
        <v>Summer Rearing</v>
      </c>
      <c r="E2047" s="16" t="str">
        <f>'Vulnerability Mapped'!C127</f>
        <v>Decreased Water Quantity</v>
      </c>
      <c r="F2047" s="18">
        <f>'Fish Use'!F138</f>
        <v>0.5242</v>
      </c>
      <c r="G2047" s="18">
        <f>Population!D13</f>
        <v>0.25</v>
      </c>
      <c r="H2047" s="19">
        <f>'Limiting Factors'!C372</f>
        <v>5</v>
      </c>
      <c r="I2047" s="18">
        <f>'Limiting Factors'!D372</f>
        <v>1</v>
      </c>
      <c r="J2047" s="17">
        <f>'Vulnerability Mapped'!D127</f>
        <v>5</v>
      </c>
      <c r="K2047" s="17">
        <f>'Vulnerability Mapped'!E127</f>
        <v>5</v>
      </c>
      <c r="L2047" s="18">
        <f>'Vulnerability Mapped'!H127</f>
        <v>0.74285714300000005</v>
      </c>
      <c r="M2047" s="18">
        <f t="shared" si="62"/>
        <v>0.38940571436060001</v>
      </c>
      <c r="N2047" s="18">
        <f t="shared" si="63"/>
        <v>9.7351428590150002E-2</v>
      </c>
    </row>
    <row r="2048" spans="1:14" ht="18" customHeight="1" x14ac:dyDescent="0.2">
      <c r="A2048" s="16" t="str">
        <f>'Fish Use'!A138</f>
        <v>UGR5</v>
      </c>
      <c r="B2048" s="16" t="str">
        <f>'Fish Use'!B138</f>
        <v>Upper Grande Ronde</v>
      </c>
      <c r="C2048" s="16" t="str">
        <f>'Fish Use'!D138</f>
        <v>Steelhead</v>
      </c>
      <c r="D2048" s="16" t="str">
        <f>'Fish Use'!E138</f>
        <v>Summer Rearing</v>
      </c>
      <c r="E2048" s="16" t="str">
        <f>'Vulnerability Mapped'!C122</f>
        <v>Altered Flow Timing</v>
      </c>
      <c r="F2048" s="18">
        <f>'Fish Use'!F138</f>
        <v>0.5242</v>
      </c>
      <c r="G2048" s="18">
        <f>Population!D13</f>
        <v>0.25</v>
      </c>
      <c r="H2048" s="19">
        <f>'Limiting Factors'!C373</f>
        <v>4.6399999999999997</v>
      </c>
      <c r="I2048" s="18">
        <f>'Limiting Factors'!D373</f>
        <v>0.91900000000000004</v>
      </c>
      <c r="J2048" s="17">
        <f>'Vulnerability Mapped'!D122</f>
        <v>7</v>
      </c>
      <c r="K2048" s="17">
        <f>'Vulnerability Mapped'!E122</f>
        <v>7</v>
      </c>
      <c r="L2048" s="18">
        <f>'Vulnerability Mapped'!H122</f>
        <v>0.61428571399999998</v>
      </c>
      <c r="M2048" s="18">
        <f t="shared" si="62"/>
        <v>0.29592587700521716</v>
      </c>
      <c r="N2048" s="18">
        <f t="shared" si="63"/>
        <v>7.3981469251304291E-2</v>
      </c>
    </row>
    <row r="2049" spans="1:14" ht="18" customHeight="1" x14ac:dyDescent="0.2">
      <c r="A2049" s="16" t="str">
        <f>'Fish Use'!A138</f>
        <v>UGR5</v>
      </c>
      <c r="B2049" s="16" t="str">
        <f>'Fish Use'!B138</f>
        <v>Upper Grande Ronde</v>
      </c>
      <c r="C2049" s="16" t="str">
        <f>'Fish Use'!D138</f>
        <v>Steelhead</v>
      </c>
      <c r="D2049" s="16" t="str">
        <f>'Fish Use'!E138</f>
        <v>Summer Rearing</v>
      </c>
      <c r="E2049" s="16" t="str">
        <f>'Vulnerability Mapped'!C126</f>
        <v>Decreased Sediment Quantity</v>
      </c>
      <c r="F2049" s="18">
        <f>'Fish Use'!F138</f>
        <v>0.5242</v>
      </c>
      <c r="G2049" s="18">
        <f>Population!D13</f>
        <v>0.25</v>
      </c>
      <c r="H2049" s="19">
        <f>'Limiting Factors'!C366</f>
        <v>2.61</v>
      </c>
      <c r="I2049" s="18">
        <f>'Limiting Factors'!D366</f>
        <v>0.46224999999999999</v>
      </c>
      <c r="J2049" s="17">
        <f>'Vulnerability Mapped'!D126</f>
        <v>13</v>
      </c>
      <c r="K2049" s="17">
        <f>'Vulnerability Mapped'!E126</f>
        <v>13</v>
      </c>
      <c r="L2049" s="18">
        <f>'Vulnerability Mapped'!H126</f>
        <v>0.22857142899999999</v>
      </c>
      <c r="M2049" s="18">
        <f t="shared" si="62"/>
        <v>5.5385474389562046E-2</v>
      </c>
      <c r="N2049" s="18">
        <f t="shared" si="63"/>
        <v>1.3846368597390512E-2</v>
      </c>
    </row>
    <row r="2050" spans="1:14" ht="18" customHeight="1" x14ac:dyDescent="0.2">
      <c r="A2050" s="16" t="str">
        <f>'Fish Use'!A138</f>
        <v>UGR5</v>
      </c>
      <c r="B2050" s="16" t="str">
        <f>'Fish Use'!B138</f>
        <v>Upper Grande Ronde</v>
      </c>
      <c r="C2050" s="16" t="str">
        <f>'Fish Use'!D138</f>
        <v>Steelhead</v>
      </c>
      <c r="D2050" s="16" t="str">
        <f>'Fish Use'!E138</f>
        <v>Summer Rearing</v>
      </c>
      <c r="E2050" s="16" t="str">
        <f>'Vulnerability Mapped'!C129</f>
        <v>Increased Sediment Quantity</v>
      </c>
      <c r="F2050" s="18">
        <f>'Fish Use'!F138</f>
        <v>0.5242</v>
      </c>
      <c r="G2050" s="18">
        <f>Population!D13</f>
        <v>0.25</v>
      </c>
      <c r="H2050" s="19">
        <f>'Limiting Factors'!C367</f>
        <v>3.13</v>
      </c>
      <c r="I2050" s="18">
        <f>'Limiting Factors'!D367</f>
        <v>0.57925000000000004</v>
      </c>
      <c r="J2050" s="17">
        <f>'Vulnerability Mapped'!D129</f>
        <v>14</v>
      </c>
      <c r="K2050" s="17">
        <f>'Vulnerability Mapped'!E129</f>
        <v>14</v>
      </c>
      <c r="L2050" s="18">
        <f>'Vulnerability Mapped'!H129</f>
        <v>0.164285714</v>
      </c>
      <c r="M2050" s="18">
        <f t="shared" ref="M2050:M2113" si="64">F2050*I2050*L2050</f>
        <v>4.9884182413244903E-2</v>
      </c>
      <c r="N2050" s="18">
        <f t="shared" ref="N2050:N2113" si="65">M2050*G2050</f>
        <v>1.2471045603311226E-2</v>
      </c>
    </row>
    <row r="2051" spans="1:14" ht="18" customHeight="1" x14ac:dyDescent="0.2">
      <c r="A2051" s="16" t="str">
        <f>'Fish Use'!A138</f>
        <v>UGR5</v>
      </c>
      <c r="B2051" s="16" t="str">
        <f>'Fish Use'!B138</f>
        <v>Upper Grande Ronde</v>
      </c>
      <c r="C2051" s="16" t="str">
        <f>'Fish Use'!D138</f>
        <v>Steelhead</v>
      </c>
      <c r="D2051" s="16" t="str">
        <f>'Fish Use'!E138</f>
        <v>Summer Rearing</v>
      </c>
      <c r="E2051" s="16" t="str">
        <f>'Vulnerability Mapped'!C134</f>
        <v>Summer Water Temperature</v>
      </c>
      <c r="F2051" s="18">
        <f>'Fish Use'!F138</f>
        <v>0.5242</v>
      </c>
      <c r="G2051" s="18">
        <f>Population!D13</f>
        <v>0.25</v>
      </c>
      <c r="H2051" s="19">
        <f>'Limiting Factors'!C374</f>
        <v>4.3099999999999996</v>
      </c>
      <c r="I2051" s="18">
        <f>'Limiting Factors'!D374</f>
        <v>0.84475</v>
      </c>
      <c r="J2051" s="17">
        <f>'Vulnerability Mapped'!D134</f>
        <v>1</v>
      </c>
      <c r="K2051" s="17">
        <f>'Vulnerability Mapped'!E134</f>
        <v>1</v>
      </c>
      <c r="L2051" s="18">
        <f>'Vulnerability Mapped'!H134</f>
        <v>1</v>
      </c>
      <c r="M2051" s="18">
        <f t="shared" si="64"/>
        <v>0.44281795000000002</v>
      </c>
      <c r="N2051" s="18">
        <f t="shared" si="65"/>
        <v>0.1107044875</v>
      </c>
    </row>
    <row r="2052" spans="1:14" ht="18" customHeight="1" x14ac:dyDescent="0.2">
      <c r="A2052" s="16" t="str">
        <f>'Fish Use'!A138</f>
        <v>UGR5</v>
      </c>
      <c r="B2052" s="16" t="str">
        <f>'Fish Use'!B138</f>
        <v>Upper Grande Ronde</v>
      </c>
      <c r="C2052" s="16" t="str">
        <f>'Fish Use'!D138</f>
        <v>Steelhead</v>
      </c>
      <c r="D2052" s="16" t="str">
        <f>'Fish Use'!E138</f>
        <v>Summer Rearing</v>
      </c>
      <c r="E2052" s="16" t="str">
        <f>'Vulnerability Mapped'!C136</f>
        <v>Winter Water Temperature</v>
      </c>
      <c r="F2052" s="18">
        <f>'Fish Use'!F138</f>
        <v>0.5242</v>
      </c>
      <c r="G2052" s="18">
        <f>Population!D13</f>
        <v>0.25</v>
      </c>
      <c r="H2052" s="19">
        <f>'Limiting Factors'!C375</f>
        <v>3.91</v>
      </c>
      <c r="I2052" s="18">
        <f>'Limiting Factors'!D375</f>
        <v>0.75475000000000003</v>
      </c>
      <c r="J2052" s="17">
        <f>'Vulnerability Mapped'!D136</f>
        <v>15</v>
      </c>
      <c r="K2052" s="17">
        <f>'Vulnerability Mapped'!E136</f>
        <v>15</v>
      </c>
      <c r="L2052" s="18">
        <f>'Vulnerability Mapped'!H136</f>
        <v>0.1</v>
      </c>
      <c r="M2052" s="18">
        <f t="shared" si="64"/>
        <v>3.9563995000000005E-2</v>
      </c>
      <c r="N2052" s="18">
        <f t="shared" si="65"/>
        <v>9.8909987500000011E-3</v>
      </c>
    </row>
    <row r="2053" spans="1:14" ht="18" customHeight="1" x14ac:dyDescent="0.2">
      <c r="A2053" s="16" t="str">
        <f>'Fish Use'!A138</f>
        <v>UGR5</v>
      </c>
      <c r="B2053" s="16" t="str">
        <f>'Fish Use'!B138</f>
        <v>Upper Grande Ronde</v>
      </c>
      <c r="C2053" s="16" t="str">
        <f>'Fish Use'!D138</f>
        <v>Steelhead</v>
      </c>
      <c r="D2053" s="16" t="str">
        <f>'Fish Use'!E138</f>
        <v>Summer Rearing</v>
      </c>
      <c r="E2053" s="16" t="str">
        <f>'Vulnerability Mapped'!C135</f>
        <v>Water Quality</v>
      </c>
      <c r="F2053" s="18">
        <f>'Fish Use'!F138</f>
        <v>0.5242</v>
      </c>
      <c r="G2053" s="18">
        <f>Population!D13</f>
        <v>0.25</v>
      </c>
      <c r="H2053" s="19">
        <f>'Limiting Factors'!C376</f>
        <v>4.6399999999999997</v>
      </c>
      <c r="I2053" s="18">
        <f>'Limiting Factors'!D376</f>
        <v>0.91900000000000004</v>
      </c>
      <c r="J2053" s="17">
        <f>'Vulnerability Mapped'!D135</f>
        <v>6</v>
      </c>
      <c r="K2053" s="17">
        <f>'Vulnerability Mapped'!E135</f>
        <v>6</v>
      </c>
      <c r="L2053" s="18">
        <f>'Vulnerability Mapped'!H135</f>
        <v>0.678571429</v>
      </c>
      <c r="M2053" s="18">
        <f t="shared" si="64"/>
        <v>0.3268948644921742</v>
      </c>
      <c r="N2053" s="18">
        <f t="shared" si="65"/>
        <v>8.1723716123043549E-2</v>
      </c>
    </row>
    <row r="2054" spans="1:14" ht="18" customHeight="1" x14ac:dyDescent="0.2">
      <c r="A2054" s="16" t="str">
        <f>'Fish Use'!A138</f>
        <v>UGR5</v>
      </c>
      <c r="B2054" s="16" t="str">
        <f>'Fish Use'!B138</f>
        <v>Upper Grande Ronde</v>
      </c>
      <c r="C2054" s="16" t="str">
        <f>'Fish Use'!D138</f>
        <v>Steelhead</v>
      </c>
      <c r="D2054" s="16" t="str">
        <f>'Fish Use'!E138</f>
        <v>Summer Rearing</v>
      </c>
      <c r="E2054" s="16" t="str">
        <f>'Vulnerability Mapped'!C131</f>
        <v>Predation</v>
      </c>
      <c r="F2054" s="18">
        <f>'Fish Use'!F138</f>
        <v>0.5242</v>
      </c>
      <c r="G2054" s="18">
        <f>Population!D13</f>
        <v>0.25</v>
      </c>
      <c r="H2054" s="19">
        <f>'Limiting Factors'!C369</f>
        <v>5</v>
      </c>
      <c r="I2054" s="18">
        <f>'Limiting Factors'!D369</f>
        <v>1</v>
      </c>
      <c r="J2054" s="17">
        <f>'Vulnerability Mapped'!D131</f>
        <v>9</v>
      </c>
      <c r="K2054" s="17">
        <f>'Vulnerability Mapped'!E131</f>
        <v>9</v>
      </c>
      <c r="L2054" s="18">
        <f>'Vulnerability Mapped'!H131</f>
        <v>0.485714286</v>
      </c>
      <c r="M2054" s="18">
        <f t="shared" si="64"/>
        <v>0.25461142872120002</v>
      </c>
      <c r="N2054" s="18">
        <f t="shared" si="65"/>
        <v>6.3652857180300004E-2</v>
      </c>
    </row>
    <row r="2055" spans="1:14" ht="18" customHeight="1" x14ac:dyDescent="0.2">
      <c r="A2055" s="16" t="str">
        <f>'Fish Use'!A138</f>
        <v>UGR5</v>
      </c>
      <c r="B2055" s="16" t="str">
        <f>'Fish Use'!B138</f>
        <v>Upper Grande Ronde</v>
      </c>
      <c r="C2055" s="16" t="str">
        <f>'Fish Use'!D138</f>
        <v>Steelhead</v>
      </c>
      <c r="D2055" s="16" t="str">
        <f>'Fish Use'!E138</f>
        <v>Summer Rearing</v>
      </c>
      <c r="E2055" s="16" t="str">
        <f>'Vulnerability Mapped'!C123</f>
        <v>Altered Primary Productivity</v>
      </c>
      <c r="F2055" s="18">
        <f>'Fish Use'!F138</f>
        <v>0.5242</v>
      </c>
      <c r="G2055" s="18">
        <f>Population!D13</f>
        <v>0.25</v>
      </c>
      <c r="H2055" s="19">
        <f>'Limiting Factors'!C370</f>
        <v>3.42</v>
      </c>
      <c r="I2055" s="18">
        <f>'Limiting Factors'!D370</f>
        <v>0.64449999999999996</v>
      </c>
      <c r="J2055" s="17">
        <f>'Vulnerability Mapped'!D123</f>
        <v>8</v>
      </c>
      <c r="K2055" s="17">
        <f>'Vulnerability Mapped'!E123</f>
        <v>8</v>
      </c>
      <c r="L2055" s="18">
        <f>'Vulnerability Mapped'!H123</f>
        <v>0.55000000000000004</v>
      </c>
      <c r="M2055" s="18">
        <f t="shared" si="64"/>
        <v>0.18581579500000001</v>
      </c>
      <c r="N2055" s="18">
        <f t="shared" si="65"/>
        <v>4.6453948750000001E-2</v>
      </c>
    </row>
    <row r="2056" spans="1:14" ht="18" customHeight="1" x14ac:dyDescent="0.2">
      <c r="A2056" s="16" t="str">
        <f>'Fish Use'!A138</f>
        <v>UGR5</v>
      </c>
      <c r="B2056" s="16" t="str">
        <f>'Fish Use'!B138</f>
        <v>Upper Grande Ronde</v>
      </c>
      <c r="C2056" s="16" t="str">
        <f>'Fish Use'!D138</f>
        <v>Steelhead</v>
      </c>
      <c r="D2056" s="16" t="str">
        <f>'Fish Use'!E138</f>
        <v>Summer Rearing</v>
      </c>
      <c r="E2056" s="16" t="str">
        <f>'Vulnerability Mapped'!C130</f>
        <v>Non-Native Species Interactions and Competition</v>
      </c>
      <c r="F2056" s="18">
        <f>'Fish Use'!F138</f>
        <v>0.5242</v>
      </c>
      <c r="G2056" s="18">
        <f>Population!D13</f>
        <v>0.25</v>
      </c>
      <c r="H2056" s="19">
        <f>'Limiting Factors'!C371</f>
        <v>5</v>
      </c>
      <c r="I2056" s="18">
        <f>'Limiting Factors'!D371</f>
        <v>1</v>
      </c>
      <c r="J2056" s="17">
        <f>'Vulnerability Mapped'!D130</f>
        <v>12</v>
      </c>
      <c r="K2056" s="17">
        <f>'Vulnerability Mapped'!E130</f>
        <v>12</v>
      </c>
      <c r="L2056" s="18">
        <f>'Vulnerability Mapped'!H130</f>
        <v>0.29285714299999999</v>
      </c>
      <c r="M2056" s="18">
        <f t="shared" si="64"/>
        <v>0.15351571436059999</v>
      </c>
      <c r="N2056" s="18">
        <f t="shared" si="65"/>
        <v>3.8378928590149998E-2</v>
      </c>
    </row>
    <row r="2057" spans="1:14" ht="18" customHeight="1" x14ac:dyDescent="0.2">
      <c r="A2057" s="16" t="str">
        <f>'Fish Use'!A139</f>
        <v>UGR5</v>
      </c>
      <c r="B2057" s="16" t="str">
        <f>'Fish Use'!B139</f>
        <v>Upper Grande Ronde</v>
      </c>
      <c r="C2057" s="16" t="str">
        <f>'Fish Use'!D139</f>
        <v>Steelhead</v>
      </c>
      <c r="D2057" s="16" t="str">
        <f>'Fish Use'!E139</f>
        <v>Migration</v>
      </c>
      <c r="E2057" s="16" t="str">
        <f>'Vulnerability Mapped'!C94</f>
        <v>Anthropogenic Barriers</v>
      </c>
      <c r="F2057" s="18">
        <f>'Fish Use'!F139</f>
        <v>0.5242</v>
      </c>
      <c r="G2057" s="18">
        <f>Population!D17</f>
        <v>0.25</v>
      </c>
      <c r="H2057" s="19">
        <f>'Limiting Factors'!C368</f>
        <v>2.92</v>
      </c>
      <c r="I2057" s="18">
        <f>'Limiting Factors'!D368</f>
        <v>0.53200000000000003</v>
      </c>
      <c r="J2057" s="17">
        <f>'Vulnerability Mapped'!D94</f>
        <v>1</v>
      </c>
      <c r="K2057" s="17">
        <f>'Vulnerability Mapped'!E94</f>
        <v>2</v>
      </c>
      <c r="L2057" s="18">
        <f>'Vulnerability Mapped'!H94</f>
        <v>1</v>
      </c>
      <c r="M2057" s="18">
        <f t="shared" si="64"/>
        <v>0.27887440000000002</v>
      </c>
      <c r="N2057" s="18">
        <f t="shared" si="65"/>
        <v>6.9718600000000006E-2</v>
      </c>
    </row>
    <row r="2058" spans="1:14" ht="18" customHeight="1" x14ac:dyDescent="0.2">
      <c r="A2058" s="16" t="str">
        <f>'Fish Use'!A139</f>
        <v>UGR5</v>
      </c>
      <c r="B2058" s="16" t="str">
        <f>'Fish Use'!B139</f>
        <v>Upper Grande Ronde</v>
      </c>
      <c r="C2058" s="16" t="str">
        <f>'Fish Use'!D139</f>
        <v>Steelhead</v>
      </c>
      <c r="D2058" s="16" t="str">
        <f>'Fish Use'!E139</f>
        <v>Migration</v>
      </c>
      <c r="E2058" s="16" t="str">
        <f>'Vulnerability Mapped'!C102</f>
        <v>Riparian Condition</v>
      </c>
      <c r="F2058" s="18">
        <f>'Fish Use'!F139</f>
        <v>0.5242</v>
      </c>
      <c r="G2058" s="18">
        <f>Population!D17</f>
        <v>0.25</v>
      </c>
      <c r="H2058" s="19">
        <f>'Limiting Factors'!C362</f>
        <v>5</v>
      </c>
      <c r="I2058" s="18">
        <f>'Limiting Factors'!D362</f>
        <v>1</v>
      </c>
      <c r="J2058" s="17">
        <f>'Vulnerability Mapped'!D102</f>
        <v>7</v>
      </c>
      <c r="K2058" s="17">
        <f>'Vulnerability Mapped'!E102</f>
        <v>9</v>
      </c>
      <c r="L2058" s="18">
        <f>'Vulnerability Mapped'!H102</f>
        <v>0.61428571399999998</v>
      </c>
      <c r="M2058" s="18">
        <f t="shared" si="64"/>
        <v>0.3220085712788</v>
      </c>
      <c r="N2058" s="18">
        <f t="shared" si="65"/>
        <v>8.0502142819700001E-2</v>
      </c>
    </row>
    <row r="2059" spans="1:14" ht="18" customHeight="1" x14ac:dyDescent="0.2">
      <c r="A2059" s="16" t="str">
        <f>'Fish Use'!A139</f>
        <v>UGR5</v>
      </c>
      <c r="B2059" s="16" t="str">
        <f>'Fish Use'!B139</f>
        <v>Upper Grande Ronde</v>
      </c>
      <c r="C2059" s="16" t="str">
        <f>'Fish Use'!D139</f>
        <v>Steelhead</v>
      </c>
      <c r="D2059" s="16" t="str">
        <f>'Fish Use'!E139</f>
        <v>Migration</v>
      </c>
      <c r="E2059" s="16" t="str">
        <f>'Vulnerability Mapped'!C98</f>
        <v>Floodplain Condition</v>
      </c>
      <c r="F2059" s="18">
        <f>'Fish Use'!F139</f>
        <v>0.5242</v>
      </c>
      <c r="G2059" s="18">
        <f>Population!D17</f>
        <v>0.25</v>
      </c>
      <c r="H2059" s="19">
        <f>'Limiting Factors'!C363</f>
        <v>5</v>
      </c>
      <c r="I2059" s="18">
        <f>'Limiting Factors'!D363</f>
        <v>1</v>
      </c>
      <c r="J2059" s="17">
        <f>'Vulnerability Mapped'!D98</f>
        <v>6</v>
      </c>
      <c r="K2059" s="17">
        <f>'Vulnerability Mapped'!E98</f>
        <v>7</v>
      </c>
      <c r="L2059" s="18">
        <f>'Vulnerability Mapped'!H98</f>
        <v>0.678571429</v>
      </c>
      <c r="M2059" s="18">
        <f t="shared" si="64"/>
        <v>0.35570714308180001</v>
      </c>
      <c r="N2059" s="18">
        <f t="shared" si="65"/>
        <v>8.8926785770450004E-2</v>
      </c>
    </row>
    <row r="2060" spans="1:14" ht="18" customHeight="1" x14ac:dyDescent="0.2">
      <c r="A2060" s="16" t="str">
        <f>'Fish Use'!A139</f>
        <v>UGR5</v>
      </c>
      <c r="B2060" s="16" t="str">
        <f>'Fish Use'!B139</f>
        <v>Upper Grande Ronde</v>
      </c>
      <c r="C2060" s="16" t="str">
        <f>'Fish Use'!D139</f>
        <v>Steelhead</v>
      </c>
      <c r="D2060" s="16" t="str">
        <f>'Fish Use'!E139</f>
        <v>Migration</v>
      </c>
      <c r="E2060" s="16" t="str">
        <f>'Vulnerability Mapped'!C103</f>
        <v>Side Channel and Wetland Habitat</v>
      </c>
      <c r="F2060" s="18">
        <f>'Fish Use'!F139</f>
        <v>0.5242</v>
      </c>
      <c r="G2060" s="18">
        <f>Population!D17</f>
        <v>0.25</v>
      </c>
      <c r="H2060" s="19">
        <f>'Limiting Factors'!C364</f>
        <v>5</v>
      </c>
      <c r="I2060" s="18">
        <f>'Limiting Factors'!D364</f>
        <v>1</v>
      </c>
      <c r="J2060" s="17">
        <f>'Vulnerability Mapped'!D103</f>
        <v>1</v>
      </c>
      <c r="K2060" s="17">
        <f>'Vulnerability Mapped'!E103</f>
        <v>6</v>
      </c>
      <c r="L2060" s="18">
        <f>'Vulnerability Mapped'!H103</f>
        <v>1</v>
      </c>
      <c r="M2060" s="18">
        <f t="shared" si="64"/>
        <v>0.5242</v>
      </c>
      <c r="N2060" s="18">
        <f t="shared" si="65"/>
        <v>0.13105</v>
      </c>
    </row>
    <row r="2061" spans="1:14" ht="18" customHeight="1" x14ac:dyDescent="0.2">
      <c r="A2061" s="16" t="str">
        <f>'Fish Use'!A139</f>
        <v>UGR5</v>
      </c>
      <c r="B2061" s="16" t="str">
        <f>'Fish Use'!B139</f>
        <v>Upper Grande Ronde</v>
      </c>
      <c r="C2061" s="16" t="str">
        <f>'Fish Use'!D139</f>
        <v>Steelhead</v>
      </c>
      <c r="D2061" s="16" t="str">
        <f>'Fish Use'!E139</f>
        <v>Migration</v>
      </c>
      <c r="E2061" s="16" t="str">
        <f>'Vulnerability Mapped'!C95</f>
        <v>Channel and Habitat Structure</v>
      </c>
      <c r="F2061" s="18">
        <f>'Fish Use'!F139</f>
        <v>0.5242</v>
      </c>
      <c r="G2061" s="18">
        <f>Population!D17</f>
        <v>0.25</v>
      </c>
      <c r="H2061" s="19">
        <f>'Limiting Factors'!C365</f>
        <v>4.78</v>
      </c>
      <c r="I2061" s="18">
        <f>'Limiting Factors'!D365</f>
        <v>0.95050000000000001</v>
      </c>
      <c r="J2061" s="17">
        <f>'Vulnerability Mapped'!D95</f>
        <v>5</v>
      </c>
      <c r="K2061" s="17">
        <f>'Vulnerability Mapped'!E95</f>
        <v>8</v>
      </c>
      <c r="L2061" s="18">
        <f>'Vulnerability Mapped'!H95</f>
        <v>0.74285714300000005</v>
      </c>
      <c r="M2061" s="18">
        <f t="shared" si="64"/>
        <v>0.37013013149975033</v>
      </c>
      <c r="N2061" s="18">
        <f t="shared" si="65"/>
        <v>9.2532532874937581E-2</v>
      </c>
    </row>
    <row r="2062" spans="1:14" ht="18" customHeight="1" x14ac:dyDescent="0.2">
      <c r="A2062" s="16" t="str">
        <f>'Fish Use'!A139</f>
        <v>UGR5</v>
      </c>
      <c r="B2062" s="16" t="str">
        <f>'Fish Use'!B139</f>
        <v>Upper Grande Ronde</v>
      </c>
      <c r="C2062" s="16" t="str">
        <f>'Fish Use'!D139</f>
        <v>Steelhead</v>
      </c>
      <c r="D2062" s="16" t="str">
        <f>'Fish Use'!E139</f>
        <v>Migration</v>
      </c>
      <c r="E2062" s="16" t="str">
        <f>'Vulnerability Mapped'!C97</f>
        <v>Decreased Water Quantity</v>
      </c>
      <c r="F2062" s="18">
        <f>'Fish Use'!F139</f>
        <v>0.5242</v>
      </c>
      <c r="G2062" s="18">
        <f>Population!D17</f>
        <v>0.25</v>
      </c>
      <c r="H2062" s="19">
        <f>'Limiting Factors'!C372</f>
        <v>5</v>
      </c>
      <c r="I2062" s="18">
        <f>'Limiting Factors'!D372</f>
        <v>1</v>
      </c>
      <c r="J2062" s="17">
        <f>'Vulnerability Mapped'!D97</f>
        <v>3</v>
      </c>
      <c r="K2062" s="17">
        <f>'Vulnerability Mapped'!E97</f>
        <v>3</v>
      </c>
      <c r="L2062" s="18">
        <f>'Vulnerability Mapped'!H97</f>
        <v>0.87142857100000004</v>
      </c>
      <c r="M2062" s="18">
        <f t="shared" si="64"/>
        <v>0.4568028569182</v>
      </c>
      <c r="N2062" s="18">
        <f t="shared" si="65"/>
        <v>0.11420071422955</v>
      </c>
    </row>
    <row r="2063" spans="1:14" ht="18" customHeight="1" x14ac:dyDescent="0.2">
      <c r="A2063" s="16" t="str">
        <f>'Fish Use'!A139</f>
        <v>UGR5</v>
      </c>
      <c r="B2063" s="16" t="str">
        <f>'Fish Use'!B139</f>
        <v>Upper Grande Ronde</v>
      </c>
      <c r="C2063" s="16" t="str">
        <f>'Fish Use'!D139</f>
        <v>Steelhead</v>
      </c>
      <c r="D2063" s="16" t="str">
        <f>'Fish Use'!E139</f>
        <v>Migration</v>
      </c>
      <c r="E2063" s="16" t="str">
        <f>'Vulnerability Mapped'!C92</f>
        <v>Altered Flow Timing</v>
      </c>
      <c r="F2063" s="18">
        <f>'Fish Use'!F139</f>
        <v>0.5242</v>
      </c>
      <c r="G2063" s="18">
        <f>Population!D17</f>
        <v>0.25</v>
      </c>
      <c r="H2063" s="19">
        <f>'Limiting Factors'!C373</f>
        <v>4.6399999999999997</v>
      </c>
      <c r="I2063" s="18">
        <f>'Limiting Factors'!D373</f>
        <v>0.91900000000000004</v>
      </c>
      <c r="J2063" s="17">
        <f>'Vulnerability Mapped'!D92</f>
        <v>4</v>
      </c>
      <c r="K2063" s="17">
        <f>'Vulnerability Mapped'!E92</f>
        <v>4</v>
      </c>
      <c r="L2063" s="18">
        <f>'Vulnerability Mapped'!H92</f>
        <v>0.80714285699999999</v>
      </c>
      <c r="M2063" s="18">
        <f t="shared" si="64"/>
        <v>0.38883283850260858</v>
      </c>
      <c r="N2063" s="18">
        <f t="shared" si="65"/>
        <v>9.7208209625652145E-2</v>
      </c>
    </row>
    <row r="2064" spans="1:14" ht="18" customHeight="1" x14ac:dyDescent="0.2">
      <c r="A2064" s="16" t="str">
        <f>'Fish Use'!A139</f>
        <v>UGR5</v>
      </c>
      <c r="B2064" s="16" t="str">
        <f>'Fish Use'!B139</f>
        <v>Upper Grande Ronde</v>
      </c>
      <c r="C2064" s="16" t="str">
        <f>'Fish Use'!D139</f>
        <v>Steelhead</v>
      </c>
      <c r="D2064" s="16" t="str">
        <f>'Fish Use'!E139</f>
        <v>Migration</v>
      </c>
      <c r="E2064" s="16" t="str">
        <f>'Vulnerability Mapped'!C96</f>
        <v>Decreased Sediment Quantity</v>
      </c>
      <c r="F2064" s="18">
        <f>'Fish Use'!F139</f>
        <v>0.5242</v>
      </c>
      <c r="G2064" s="18">
        <f>Population!D17</f>
        <v>0.25</v>
      </c>
      <c r="H2064" s="19">
        <f>'Limiting Factors'!C366</f>
        <v>2.61</v>
      </c>
      <c r="I2064" s="18">
        <f>'Limiting Factors'!D366</f>
        <v>0.46224999999999999</v>
      </c>
      <c r="J2064" s="17">
        <f>'Vulnerability Mapped'!D96</f>
        <v>8</v>
      </c>
      <c r="K2064" s="17">
        <f>'Vulnerability Mapped'!E96</f>
        <v>13</v>
      </c>
      <c r="L2064" s="18">
        <f>'Vulnerability Mapped'!H96</f>
        <v>0.55000000000000004</v>
      </c>
      <c r="M2064" s="18">
        <f t="shared" si="64"/>
        <v>0.1332712975</v>
      </c>
      <c r="N2064" s="18">
        <f t="shared" si="65"/>
        <v>3.3317824374999999E-2</v>
      </c>
    </row>
    <row r="2065" spans="1:14" ht="18" customHeight="1" x14ac:dyDescent="0.2">
      <c r="A2065" s="16" t="str">
        <f>'Fish Use'!A139</f>
        <v>UGR5</v>
      </c>
      <c r="B2065" s="16" t="str">
        <f>'Fish Use'!B139</f>
        <v>Upper Grande Ronde</v>
      </c>
      <c r="C2065" s="16" t="str">
        <f>'Fish Use'!D139</f>
        <v>Steelhead</v>
      </c>
      <c r="D2065" s="16" t="str">
        <f>'Fish Use'!E139</f>
        <v>Migration</v>
      </c>
      <c r="E2065" s="16" t="str">
        <f>'Vulnerability Mapped'!C99</f>
        <v>Increased Sediment Quantity</v>
      </c>
      <c r="F2065" s="18">
        <f>'Fish Use'!F139</f>
        <v>0.5242</v>
      </c>
      <c r="G2065" s="18">
        <f>Population!D17</f>
        <v>0.25</v>
      </c>
      <c r="H2065" s="19">
        <f>'Limiting Factors'!C367</f>
        <v>3.13</v>
      </c>
      <c r="I2065" s="18">
        <f>'Limiting Factors'!D367</f>
        <v>0.57925000000000004</v>
      </c>
      <c r="J2065" s="17">
        <f>'Vulnerability Mapped'!D99</f>
        <v>9</v>
      </c>
      <c r="K2065" s="17">
        <f>'Vulnerability Mapped'!E99</f>
        <v>14</v>
      </c>
      <c r="L2065" s="18">
        <f>'Vulnerability Mapped'!H99</f>
        <v>0.485714286</v>
      </c>
      <c r="M2065" s="18">
        <f t="shared" si="64"/>
        <v>0.14748367008675511</v>
      </c>
      <c r="N2065" s="18">
        <f t="shared" si="65"/>
        <v>3.6870917521688779E-2</v>
      </c>
    </row>
    <row r="2066" spans="1:14" ht="18" customHeight="1" x14ac:dyDescent="0.2">
      <c r="A2066" s="16" t="str">
        <f>'Fish Use'!A139</f>
        <v>UGR5</v>
      </c>
      <c r="B2066" s="16" t="str">
        <f>'Fish Use'!B139</f>
        <v>Upper Grande Ronde</v>
      </c>
      <c r="C2066" s="16" t="str">
        <f>'Fish Use'!D139</f>
        <v>Steelhead</v>
      </c>
      <c r="D2066" s="16" t="str">
        <f>'Fish Use'!E139</f>
        <v>Migration</v>
      </c>
      <c r="E2066" s="16" t="str">
        <f>'Vulnerability Mapped'!C104</f>
        <v>Summer Water Temperature</v>
      </c>
      <c r="F2066" s="18">
        <f>'Fish Use'!F139</f>
        <v>0.5242</v>
      </c>
      <c r="G2066" s="18">
        <f>Population!D17</f>
        <v>0.25</v>
      </c>
      <c r="H2066" s="19">
        <f>'Limiting Factors'!C374</f>
        <v>4.3099999999999996</v>
      </c>
      <c r="I2066" s="18">
        <f>'Limiting Factors'!D374</f>
        <v>0.84475</v>
      </c>
      <c r="J2066" s="17">
        <f>'Vulnerability Mapped'!D104</f>
        <v>15</v>
      </c>
      <c r="K2066" s="17">
        <f>'Vulnerability Mapped'!E104</f>
        <v>15</v>
      </c>
      <c r="L2066" s="18">
        <f>'Vulnerability Mapped'!H104</f>
        <v>0.1</v>
      </c>
      <c r="M2066" s="18">
        <f t="shared" si="64"/>
        <v>4.4281795000000006E-2</v>
      </c>
      <c r="N2066" s="18">
        <f t="shared" si="65"/>
        <v>1.1070448750000001E-2</v>
      </c>
    </row>
    <row r="2067" spans="1:14" ht="18" customHeight="1" x14ac:dyDescent="0.2">
      <c r="A2067" s="16" t="str">
        <f>'Fish Use'!A139</f>
        <v>UGR5</v>
      </c>
      <c r="B2067" s="16" t="str">
        <f>'Fish Use'!B139</f>
        <v>Upper Grande Ronde</v>
      </c>
      <c r="C2067" s="16" t="str">
        <f>'Fish Use'!D139</f>
        <v>Steelhead</v>
      </c>
      <c r="D2067" s="16" t="str">
        <f>'Fish Use'!E139</f>
        <v>Migration</v>
      </c>
      <c r="E2067" s="16" t="str">
        <f>'Vulnerability Mapped'!C106</f>
        <v>Winter Water Temperature</v>
      </c>
      <c r="F2067" s="18">
        <f>'Fish Use'!F139</f>
        <v>0.5242</v>
      </c>
      <c r="G2067" s="18">
        <f>Population!D17</f>
        <v>0.25</v>
      </c>
      <c r="H2067" s="19">
        <f>'Limiting Factors'!C375</f>
        <v>3.91</v>
      </c>
      <c r="I2067" s="18">
        <f>'Limiting Factors'!D375</f>
        <v>0.75475000000000003</v>
      </c>
      <c r="J2067" s="17">
        <f>'Vulnerability Mapped'!D106</f>
        <v>11</v>
      </c>
      <c r="K2067" s="17">
        <f>'Vulnerability Mapped'!E106</f>
        <v>14</v>
      </c>
      <c r="L2067" s="18">
        <f>'Vulnerability Mapped'!H106</f>
        <v>0.35714285699999998</v>
      </c>
      <c r="M2067" s="18">
        <f t="shared" si="64"/>
        <v>0.14129998208633715</v>
      </c>
      <c r="N2067" s="18">
        <f t="shared" si="65"/>
        <v>3.5324995521584288E-2</v>
      </c>
    </row>
    <row r="2068" spans="1:14" ht="18" customHeight="1" x14ac:dyDescent="0.2">
      <c r="A2068" s="16" t="str">
        <f>'Fish Use'!A139</f>
        <v>UGR5</v>
      </c>
      <c r="B2068" s="16" t="str">
        <f>'Fish Use'!B139</f>
        <v>Upper Grande Ronde</v>
      </c>
      <c r="C2068" s="16" t="str">
        <f>'Fish Use'!D139</f>
        <v>Steelhead</v>
      </c>
      <c r="D2068" s="16" t="str">
        <f>'Fish Use'!E139</f>
        <v>Migration</v>
      </c>
      <c r="E2068" s="16" t="str">
        <f>'Vulnerability Mapped'!C105</f>
        <v>Water Quality</v>
      </c>
      <c r="F2068" s="18">
        <f>'Fish Use'!F139</f>
        <v>0.5242</v>
      </c>
      <c r="G2068" s="18">
        <f>Population!D17</f>
        <v>0.25</v>
      </c>
      <c r="H2068" s="19">
        <f>'Limiting Factors'!C376</f>
        <v>4.6399999999999997</v>
      </c>
      <c r="I2068" s="18">
        <f>'Limiting Factors'!D376</f>
        <v>0.91900000000000004</v>
      </c>
      <c r="J2068" s="17">
        <f>'Vulnerability Mapped'!D105</f>
        <v>5</v>
      </c>
      <c r="K2068" s="17">
        <f>'Vulnerability Mapped'!E105</f>
        <v>12</v>
      </c>
      <c r="L2068" s="18">
        <f>'Vulnerability Mapped'!H105</f>
        <v>0.74285714300000005</v>
      </c>
      <c r="M2068" s="18">
        <f t="shared" si="64"/>
        <v>0.35786385149739142</v>
      </c>
      <c r="N2068" s="18">
        <f t="shared" si="65"/>
        <v>8.9465962874347854E-2</v>
      </c>
    </row>
    <row r="2069" spans="1:14" ht="18" customHeight="1" x14ac:dyDescent="0.2">
      <c r="A2069" s="16" t="str">
        <f>'Fish Use'!A139</f>
        <v>UGR5</v>
      </c>
      <c r="B2069" s="16" t="str">
        <f>'Fish Use'!B139</f>
        <v>Upper Grande Ronde</v>
      </c>
      <c r="C2069" s="16" t="str">
        <f>'Fish Use'!D139</f>
        <v>Steelhead</v>
      </c>
      <c r="D2069" s="16" t="str">
        <f>'Fish Use'!E139</f>
        <v>Migration</v>
      </c>
      <c r="E2069" s="16" t="str">
        <f>'Vulnerability Mapped'!C101</f>
        <v>Predation</v>
      </c>
      <c r="F2069" s="18">
        <f>'Fish Use'!F139</f>
        <v>0.5242</v>
      </c>
      <c r="G2069" s="18">
        <f>Population!D17</f>
        <v>0.25</v>
      </c>
      <c r="H2069" s="19">
        <f>'Limiting Factors'!C369</f>
        <v>5</v>
      </c>
      <c r="I2069" s="18">
        <f>'Limiting Factors'!D369</f>
        <v>1</v>
      </c>
      <c r="J2069" s="17">
        <f>'Vulnerability Mapped'!D101</f>
        <v>2</v>
      </c>
      <c r="K2069" s="17">
        <f>'Vulnerability Mapped'!E101</f>
        <v>13</v>
      </c>
      <c r="L2069" s="18">
        <f>'Vulnerability Mapped'!H101</f>
        <v>0.93571428599999995</v>
      </c>
      <c r="M2069" s="18">
        <f t="shared" si="64"/>
        <v>0.49050142872119995</v>
      </c>
      <c r="N2069" s="18">
        <f t="shared" si="65"/>
        <v>0.12262535718029999</v>
      </c>
    </row>
    <row r="2070" spans="1:14" ht="18" customHeight="1" x14ac:dyDescent="0.2">
      <c r="A2070" s="16" t="str">
        <f>'Fish Use'!A139</f>
        <v>UGR5</v>
      </c>
      <c r="B2070" s="16" t="str">
        <f>'Fish Use'!B139</f>
        <v>Upper Grande Ronde</v>
      </c>
      <c r="C2070" s="16" t="str">
        <f>'Fish Use'!D139</f>
        <v>Steelhead</v>
      </c>
      <c r="D2070" s="16" t="str">
        <f>'Fish Use'!E139</f>
        <v>Migration</v>
      </c>
      <c r="E2070" s="16" t="str">
        <f>'Vulnerability Mapped'!C93</f>
        <v>Altered Primary Productivity</v>
      </c>
      <c r="F2070" s="18">
        <f>'Fish Use'!F139</f>
        <v>0.5242</v>
      </c>
      <c r="G2070" s="18">
        <f>Population!D17</f>
        <v>0.25</v>
      </c>
      <c r="H2070" s="19">
        <f>'Limiting Factors'!C370</f>
        <v>3.42</v>
      </c>
      <c r="I2070" s="18">
        <f>'Limiting Factors'!D370</f>
        <v>0.64449999999999996</v>
      </c>
      <c r="J2070" s="17">
        <f>'Vulnerability Mapped'!D93</f>
        <v>10</v>
      </c>
      <c r="K2070" s="17">
        <f>'Vulnerability Mapped'!E93</f>
        <v>10</v>
      </c>
      <c r="L2070" s="18">
        <f>'Vulnerability Mapped'!H93</f>
        <v>0.42142857099999997</v>
      </c>
      <c r="M2070" s="18">
        <f t="shared" si="64"/>
        <v>0.14237833628377988</v>
      </c>
      <c r="N2070" s="18">
        <f t="shared" si="65"/>
        <v>3.5594584070944971E-2</v>
      </c>
    </row>
    <row r="2071" spans="1:14" ht="18" customHeight="1" x14ac:dyDescent="0.2">
      <c r="A2071" s="16" t="str">
        <f>'Fish Use'!A139</f>
        <v>UGR5</v>
      </c>
      <c r="B2071" s="16" t="str">
        <f>'Fish Use'!B139</f>
        <v>Upper Grande Ronde</v>
      </c>
      <c r="C2071" s="16" t="str">
        <f>'Fish Use'!D139</f>
        <v>Steelhead</v>
      </c>
      <c r="D2071" s="16" t="str">
        <f>'Fish Use'!E139</f>
        <v>Migration</v>
      </c>
      <c r="E2071" s="16" t="str">
        <f>'Vulnerability Mapped'!C100</f>
        <v>Non-Native Species Interactions and Competition</v>
      </c>
      <c r="F2071" s="18">
        <f>'Fish Use'!F139</f>
        <v>0.5242</v>
      </c>
      <c r="G2071" s="18">
        <f>Population!D17</f>
        <v>0.25</v>
      </c>
      <c r="H2071" s="19">
        <f>'Limiting Factors'!C371</f>
        <v>5</v>
      </c>
      <c r="I2071" s="18">
        <f>'Limiting Factors'!D371</f>
        <v>1</v>
      </c>
      <c r="J2071" s="17">
        <f>'Vulnerability Mapped'!D100</f>
        <v>11</v>
      </c>
      <c r="K2071" s="17">
        <f>'Vulnerability Mapped'!E100</f>
        <v>12</v>
      </c>
      <c r="L2071" s="18">
        <f>'Vulnerability Mapped'!H100</f>
        <v>0.35714285699999998</v>
      </c>
      <c r="M2071" s="18">
        <f t="shared" si="64"/>
        <v>0.18721428563939999</v>
      </c>
      <c r="N2071" s="18">
        <f t="shared" si="65"/>
        <v>4.6803571409849996E-2</v>
      </c>
    </row>
    <row r="2072" spans="1:14" ht="18" customHeight="1" x14ac:dyDescent="0.2">
      <c r="A2072" s="16" t="str">
        <f>'Fish Use'!A140</f>
        <v>UGR5</v>
      </c>
      <c r="B2072" s="16" t="str">
        <f>'Fish Use'!B140</f>
        <v>Upper Grande Ronde</v>
      </c>
      <c r="C2072" s="16" t="str">
        <f>'Fish Use'!D140</f>
        <v>Bull Trout</v>
      </c>
      <c r="D2072" s="16" t="str">
        <f>'Fish Use'!E140</f>
        <v>Spawning &amp; Resident</v>
      </c>
      <c r="E2072" s="16" t="str">
        <f>'Vulnerability Mapped'!C19</f>
        <v>Anthropogenic Barriers</v>
      </c>
      <c r="F2072" s="18">
        <f>'Fish Use'!F140</f>
        <v>0.5242</v>
      </c>
      <c r="G2072" s="18">
        <f>Population!D20</f>
        <v>0.6</v>
      </c>
      <c r="H2072" s="19">
        <f>'Limiting Factors'!C368</f>
        <v>2.92</v>
      </c>
      <c r="I2072" s="18">
        <f>'Limiting Factors'!D368</f>
        <v>0.53200000000000003</v>
      </c>
      <c r="J2072" s="17">
        <f>'Vulnerability Mapped'!D19</f>
        <v>10</v>
      </c>
      <c r="K2072" s="17">
        <f>'Vulnerability Mapped'!E19</f>
        <v>10</v>
      </c>
      <c r="L2072" s="18">
        <f>'Vulnerability Mapped'!H19</f>
        <v>0.42142857099999997</v>
      </c>
      <c r="M2072" s="18">
        <f t="shared" si="64"/>
        <v>0.1175256398804824</v>
      </c>
      <c r="N2072" s="18">
        <f t="shared" si="65"/>
        <v>7.0515383928289432E-2</v>
      </c>
    </row>
    <row r="2073" spans="1:14" ht="18" customHeight="1" x14ac:dyDescent="0.2">
      <c r="A2073" s="16" t="str">
        <f>'Fish Use'!A140</f>
        <v>UGR5</v>
      </c>
      <c r="B2073" s="16" t="str">
        <f>'Fish Use'!B140</f>
        <v>Upper Grande Ronde</v>
      </c>
      <c r="C2073" s="16" t="str">
        <f>'Fish Use'!D140</f>
        <v>Bull Trout</v>
      </c>
      <c r="D2073" s="16" t="str">
        <f>'Fish Use'!E140</f>
        <v>Spawning &amp; Resident</v>
      </c>
      <c r="E2073" s="16" t="str">
        <f>'Vulnerability Mapped'!C27</f>
        <v>Riparian Condition</v>
      </c>
      <c r="F2073" s="18">
        <f>'Fish Use'!F140</f>
        <v>0.5242</v>
      </c>
      <c r="G2073" s="18">
        <f>Population!D20</f>
        <v>0.6</v>
      </c>
      <c r="H2073" s="19">
        <f>'Limiting Factors'!C362</f>
        <v>5</v>
      </c>
      <c r="I2073" s="18">
        <f>'Limiting Factors'!D362</f>
        <v>1</v>
      </c>
      <c r="J2073" s="17">
        <f>'Vulnerability Mapped'!D27</f>
        <v>4</v>
      </c>
      <c r="K2073" s="17">
        <f>'Vulnerability Mapped'!E27</f>
        <v>4</v>
      </c>
      <c r="L2073" s="18">
        <f>'Vulnerability Mapped'!H27</f>
        <v>0.80714285699999999</v>
      </c>
      <c r="M2073" s="18">
        <f t="shared" si="64"/>
        <v>0.4231042856394</v>
      </c>
      <c r="N2073" s="18">
        <f t="shared" si="65"/>
        <v>0.25386257138363999</v>
      </c>
    </row>
    <row r="2074" spans="1:14" ht="18" customHeight="1" x14ac:dyDescent="0.2">
      <c r="A2074" s="16" t="str">
        <f>'Fish Use'!A140</f>
        <v>UGR5</v>
      </c>
      <c r="B2074" s="16" t="str">
        <f>'Fish Use'!B140</f>
        <v>Upper Grande Ronde</v>
      </c>
      <c r="C2074" s="16" t="str">
        <f>'Fish Use'!D140</f>
        <v>Bull Trout</v>
      </c>
      <c r="D2074" s="16" t="str">
        <f>'Fish Use'!E140</f>
        <v>Spawning &amp; Resident</v>
      </c>
      <c r="E2074" s="16" t="str">
        <f>'Vulnerability Mapped'!C23</f>
        <v>Floodplain Condition</v>
      </c>
      <c r="F2074" s="18">
        <f>'Fish Use'!F140</f>
        <v>0.5242</v>
      </c>
      <c r="G2074" s="18">
        <f>Population!D20</f>
        <v>0.6</v>
      </c>
      <c r="H2074" s="19">
        <f>'Limiting Factors'!C363</f>
        <v>5</v>
      </c>
      <c r="I2074" s="18">
        <f>'Limiting Factors'!D363</f>
        <v>1</v>
      </c>
      <c r="J2074" s="17">
        <f>'Vulnerability Mapped'!D23</f>
        <v>11</v>
      </c>
      <c r="K2074" s="17">
        <f>'Vulnerability Mapped'!E23</f>
        <v>11</v>
      </c>
      <c r="L2074" s="18">
        <f>'Vulnerability Mapped'!H23</f>
        <v>0.35714285699999998</v>
      </c>
      <c r="M2074" s="18">
        <f t="shared" si="64"/>
        <v>0.18721428563939999</v>
      </c>
      <c r="N2074" s="18">
        <f t="shared" si="65"/>
        <v>0.11232857138363998</v>
      </c>
    </row>
    <row r="2075" spans="1:14" ht="18" customHeight="1" x14ac:dyDescent="0.2">
      <c r="A2075" s="16" t="str">
        <f>'Fish Use'!A140</f>
        <v>UGR5</v>
      </c>
      <c r="B2075" s="16" t="str">
        <f>'Fish Use'!B140</f>
        <v>Upper Grande Ronde</v>
      </c>
      <c r="C2075" s="16" t="str">
        <f>'Fish Use'!D140</f>
        <v>Bull Trout</v>
      </c>
      <c r="D2075" s="16" t="str">
        <f>'Fish Use'!E140</f>
        <v>Spawning &amp; Resident</v>
      </c>
      <c r="E2075" s="16" t="str">
        <f>'Vulnerability Mapped'!C28</f>
        <v>Side Channel and Wetland Habitat</v>
      </c>
      <c r="F2075" s="18">
        <f>'Fish Use'!F140</f>
        <v>0.5242</v>
      </c>
      <c r="G2075" s="18">
        <f>Population!D20</f>
        <v>0.6</v>
      </c>
      <c r="H2075" s="19">
        <f>'Limiting Factors'!C364</f>
        <v>5</v>
      </c>
      <c r="I2075" s="18">
        <f>'Limiting Factors'!D364</f>
        <v>1</v>
      </c>
      <c r="J2075" s="17">
        <f>'Vulnerability Mapped'!D28</f>
        <v>7</v>
      </c>
      <c r="K2075" s="17">
        <f>'Vulnerability Mapped'!E28</f>
        <v>7</v>
      </c>
      <c r="L2075" s="18">
        <f>'Vulnerability Mapped'!H28</f>
        <v>0.61428571399999998</v>
      </c>
      <c r="M2075" s="18">
        <f t="shared" si="64"/>
        <v>0.3220085712788</v>
      </c>
      <c r="N2075" s="18">
        <f t="shared" si="65"/>
        <v>0.19320514276727999</v>
      </c>
    </row>
    <row r="2076" spans="1:14" ht="18" customHeight="1" x14ac:dyDescent="0.2">
      <c r="A2076" s="16" t="str">
        <f>'Fish Use'!A140</f>
        <v>UGR5</v>
      </c>
      <c r="B2076" s="16" t="str">
        <f>'Fish Use'!B140</f>
        <v>Upper Grande Ronde</v>
      </c>
      <c r="C2076" s="16" t="str">
        <f>'Fish Use'!D140</f>
        <v>Bull Trout</v>
      </c>
      <c r="D2076" s="16" t="str">
        <f>'Fish Use'!E140</f>
        <v>Spawning &amp; Resident</v>
      </c>
      <c r="E2076" s="16" t="str">
        <f>'Vulnerability Mapped'!C20</f>
        <v>Channel and Habitat Structure</v>
      </c>
      <c r="F2076" s="18">
        <f>'Fish Use'!F140</f>
        <v>0.5242</v>
      </c>
      <c r="G2076" s="18">
        <f>Population!D20</f>
        <v>0.6</v>
      </c>
      <c r="H2076" s="19">
        <f>'Limiting Factors'!C365</f>
        <v>4.78</v>
      </c>
      <c r="I2076" s="18">
        <f>'Limiting Factors'!D365</f>
        <v>0.95050000000000001</v>
      </c>
      <c r="J2076" s="17">
        <f>'Vulnerability Mapped'!D20</f>
        <v>3</v>
      </c>
      <c r="K2076" s="17">
        <f>'Vulnerability Mapped'!E20</f>
        <v>3</v>
      </c>
      <c r="L2076" s="18">
        <f>'Vulnerability Mapped'!H20</f>
        <v>0.87142857100000004</v>
      </c>
      <c r="M2076" s="18">
        <f t="shared" si="64"/>
        <v>0.43419111550074913</v>
      </c>
      <c r="N2076" s="18">
        <f t="shared" si="65"/>
        <v>0.26051466930044948</v>
      </c>
    </row>
    <row r="2077" spans="1:14" ht="18" customHeight="1" x14ac:dyDescent="0.2">
      <c r="A2077" s="16" t="str">
        <f>'Fish Use'!A140</f>
        <v>UGR5</v>
      </c>
      <c r="B2077" s="16" t="str">
        <f>'Fish Use'!B140</f>
        <v>Upper Grande Ronde</v>
      </c>
      <c r="C2077" s="16" t="str">
        <f>'Fish Use'!D140</f>
        <v>Bull Trout</v>
      </c>
      <c r="D2077" s="16" t="str">
        <f>'Fish Use'!E140</f>
        <v>Spawning &amp; Resident</v>
      </c>
      <c r="E2077" s="16" t="str">
        <f>'Vulnerability Mapped'!C22</f>
        <v>Decreased Water Quantity</v>
      </c>
      <c r="F2077" s="18">
        <f>'Fish Use'!F140</f>
        <v>0.5242</v>
      </c>
      <c r="G2077" s="18">
        <f>Population!D20</f>
        <v>0.6</v>
      </c>
      <c r="H2077" s="19">
        <f>'Limiting Factors'!C372</f>
        <v>5</v>
      </c>
      <c r="I2077" s="18">
        <f>'Limiting Factors'!D372</f>
        <v>1</v>
      </c>
      <c r="J2077" s="17">
        <f>'Vulnerability Mapped'!D22</f>
        <v>8</v>
      </c>
      <c r="K2077" s="17">
        <f>'Vulnerability Mapped'!E22</f>
        <v>8</v>
      </c>
      <c r="L2077" s="18">
        <f>'Vulnerability Mapped'!H22</f>
        <v>0.55000000000000004</v>
      </c>
      <c r="M2077" s="18">
        <f t="shared" si="64"/>
        <v>0.28831000000000001</v>
      </c>
      <c r="N2077" s="18">
        <f t="shared" si="65"/>
        <v>0.172986</v>
      </c>
    </row>
    <row r="2078" spans="1:14" ht="18" customHeight="1" x14ac:dyDescent="0.2">
      <c r="A2078" s="16" t="str">
        <f>'Fish Use'!A140</f>
        <v>UGR5</v>
      </c>
      <c r="B2078" s="16" t="str">
        <f>'Fish Use'!B140</f>
        <v>Upper Grande Ronde</v>
      </c>
      <c r="C2078" s="16" t="str">
        <f>'Fish Use'!D140</f>
        <v>Bull Trout</v>
      </c>
      <c r="D2078" s="16" t="str">
        <f>'Fish Use'!E140</f>
        <v>Spawning &amp; Resident</v>
      </c>
      <c r="E2078" s="16" t="str">
        <f>'Vulnerability Mapped'!C17</f>
        <v>Altered Flow Timing</v>
      </c>
      <c r="F2078" s="18">
        <f>'Fish Use'!F140</f>
        <v>0.5242</v>
      </c>
      <c r="G2078" s="18">
        <f>Population!D20</f>
        <v>0.6</v>
      </c>
      <c r="H2078" s="19">
        <f>'Limiting Factors'!C373</f>
        <v>4.6399999999999997</v>
      </c>
      <c r="I2078" s="18">
        <f>'Limiting Factors'!D373</f>
        <v>0.91900000000000004</v>
      </c>
      <c r="J2078" s="17">
        <f>'Vulnerability Mapped'!D17</f>
        <v>13</v>
      </c>
      <c r="K2078" s="17">
        <f>'Vulnerability Mapped'!E17</f>
        <v>13</v>
      </c>
      <c r="L2078" s="18">
        <f>'Vulnerability Mapped'!H17</f>
        <v>0.22857142899999999</v>
      </c>
      <c r="M2078" s="18">
        <f t="shared" si="64"/>
        <v>0.1101119544921742</v>
      </c>
      <c r="N2078" s="18">
        <f t="shared" si="65"/>
        <v>6.6067172695304516E-2</v>
      </c>
    </row>
    <row r="2079" spans="1:14" ht="18" customHeight="1" x14ac:dyDescent="0.2">
      <c r="A2079" s="16" t="str">
        <f>'Fish Use'!A140</f>
        <v>UGR5</v>
      </c>
      <c r="B2079" s="16" t="str">
        <f>'Fish Use'!B140</f>
        <v>Upper Grande Ronde</v>
      </c>
      <c r="C2079" s="16" t="str">
        <f>'Fish Use'!D140</f>
        <v>Bull Trout</v>
      </c>
      <c r="D2079" s="16" t="str">
        <f>'Fish Use'!E140</f>
        <v>Spawning &amp; Resident</v>
      </c>
      <c r="E2079" s="16" t="str">
        <f>'Vulnerability Mapped'!C21</f>
        <v>Decreased Sediment Quantity</v>
      </c>
      <c r="F2079" s="18">
        <f>'Fish Use'!F140</f>
        <v>0.5242</v>
      </c>
      <c r="G2079" s="18">
        <f>Population!D20</f>
        <v>0.6</v>
      </c>
      <c r="H2079" s="19">
        <f>'Limiting Factors'!C366</f>
        <v>2.61</v>
      </c>
      <c r="I2079" s="18">
        <f>'Limiting Factors'!D366</f>
        <v>0.46224999999999999</v>
      </c>
      <c r="J2079" s="17">
        <f>'Vulnerability Mapped'!D21</f>
        <v>5</v>
      </c>
      <c r="K2079" s="17">
        <f>'Vulnerability Mapped'!E21</f>
        <v>5</v>
      </c>
      <c r="L2079" s="18">
        <f>'Vulnerability Mapped'!H21</f>
        <v>0.74285714300000005</v>
      </c>
      <c r="M2079" s="18">
        <f t="shared" si="64"/>
        <v>0.18000279146318734</v>
      </c>
      <c r="N2079" s="18">
        <f t="shared" si="65"/>
        <v>0.1080016748779124</v>
      </c>
    </row>
    <row r="2080" spans="1:14" ht="18" customHeight="1" x14ac:dyDescent="0.2">
      <c r="A2080" s="16" t="str">
        <f>'Fish Use'!A140</f>
        <v>UGR5</v>
      </c>
      <c r="B2080" s="16" t="str">
        <f>'Fish Use'!B140</f>
        <v>Upper Grande Ronde</v>
      </c>
      <c r="C2080" s="16" t="str">
        <f>'Fish Use'!D140</f>
        <v>Bull Trout</v>
      </c>
      <c r="D2080" s="16" t="str">
        <f>'Fish Use'!E140</f>
        <v>Spawning &amp; Resident</v>
      </c>
      <c r="E2080" s="16" t="str">
        <f>'Vulnerability Mapped'!C24</f>
        <v>Increased Sediment Quantity</v>
      </c>
      <c r="F2080" s="18">
        <f>'Fish Use'!F140</f>
        <v>0.5242</v>
      </c>
      <c r="G2080" s="18">
        <f>Population!D20</f>
        <v>0.6</v>
      </c>
      <c r="H2080" s="19">
        <f>'Limiting Factors'!C367</f>
        <v>3.13</v>
      </c>
      <c r="I2080" s="18">
        <f>'Limiting Factors'!D367</f>
        <v>0.57925000000000004</v>
      </c>
      <c r="J2080" s="17">
        <f>'Vulnerability Mapped'!D24</f>
        <v>6</v>
      </c>
      <c r="K2080" s="17">
        <f>'Vulnerability Mapped'!E24</f>
        <v>6</v>
      </c>
      <c r="L2080" s="18">
        <f>'Vulnerability Mapped'!H24</f>
        <v>0.678571429</v>
      </c>
      <c r="M2080" s="18">
        <f t="shared" si="64"/>
        <v>0.20604336263013268</v>
      </c>
      <c r="N2080" s="18">
        <f t="shared" si="65"/>
        <v>0.1236260175780796</v>
      </c>
    </row>
    <row r="2081" spans="1:14" ht="18" customHeight="1" x14ac:dyDescent="0.2">
      <c r="A2081" s="16" t="str">
        <f>'Fish Use'!A140</f>
        <v>UGR5</v>
      </c>
      <c r="B2081" s="16" t="str">
        <f>'Fish Use'!B140</f>
        <v>Upper Grande Ronde</v>
      </c>
      <c r="C2081" s="16" t="str">
        <f>'Fish Use'!D140</f>
        <v>Bull Trout</v>
      </c>
      <c r="D2081" s="16" t="str">
        <f>'Fish Use'!E140</f>
        <v>Spawning &amp; Resident</v>
      </c>
      <c r="E2081" s="16" t="str">
        <f>'Vulnerability Mapped'!C29</f>
        <v>Summer Water Temperature</v>
      </c>
      <c r="F2081" s="18">
        <f>'Fish Use'!F140</f>
        <v>0.5242</v>
      </c>
      <c r="G2081" s="18">
        <f>Population!D20</f>
        <v>0.6</v>
      </c>
      <c r="H2081" s="19">
        <f>'Limiting Factors'!C374</f>
        <v>4.3099999999999996</v>
      </c>
      <c r="I2081" s="18">
        <f>'Limiting Factors'!D374</f>
        <v>0.84475</v>
      </c>
      <c r="J2081" s="17">
        <f>'Vulnerability Mapped'!D29</f>
        <v>1</v>
      </c>
      <c r="K2081" s="17">
        <f>'Vulnerability Mapped'!E29</f>
        <v>1</v>
      </c>
      <c r="L2081" s="18">
        <f>'Vulnerability Mapped'!H29</f>
        <v>1</v>
      </c>
      <c r="M2081" s="18">
        <f t="shared" si="64"/>
        <v>0.44281795000000002</v>
      </c>
      <c r="N2081" s="18">
        <f t="shared" si="65"/>
        <v>0.26569077000000002</v>
      </c>
    </row>
    <row r="2082" spans="1:14" ht="18" customHeight="1" x14ac:dyDescent="0.2">
      <c r="A2082" s="16" t="str">
        <f>'Fish Use'!A140</f>
        <v>UGR5</v>
      </c>
      <c r="B2082" s="16" t="str">
        <f>'Fish Use'!B140</f>
        <v>Upper Grande Ronde</v>
      </c>
      <c r="C2082" s="16" t="str">
        <f>'Fish Use'!D140</f>
        <v>Bull Trout</v>
      </c>
      <c r="D2082" s="16" t="str">
        <f>'Fish Use'!E140</f>
        <v>Spawning &amp; Resident</v>
      </c>
      <c r="E2082" s="16" t="str">
        <f>'Vulnerability Mapped'!C31</f>
        <v>Winter Water Temperature</v>
      </c>
      <c r="F2082" s="18">
        <f>'Fish Use'!F140</f>
        <v>0.5242</v>
      </c>
      <c r="G2082" s="18">
        <f>Population!D20</f>
        <v>0.6</v>
      </c>
      <c r="H2082" s="19">
        <f>'Limiting Factors'!C375</f>
        <v>3.91</v>
      </c>
      <c r="I2082" s="18">
        <f>'Limiting Factors'!D375</f>
        <v>0.75475000000000003</v>
      </c>
      <c r="J2082" s="17">
        <f>'Vulnerability Mapped'!D31</f>
        <v>12</v>
      </c>
      <c r="K2082" s="17">
        <f>'Vulnerability Mapped'!E31</f>
        <v>12</v>
      </c>
      <c r="L2082" s="18">
        <f>'Vulnerability Mapped'!H31</f>
        <v>0.29285714299999999</v>
      </c>
      <c r="M2082" s="18">
        <f t="shared" si="64"/>
        <v>0.11586598541366284</v>
      </c>
      <c r="N2082" s="18">
        <f t="shared" si="65"/>
        <v>6.9519591248197704E-2</v>
      </c>
    </row>
    <row r="2083" spans="1:14" ht="18" customHeight="1" x14ac:dyDescent="0.2">
      <c r="A2083" s="16" t="str">
        <f>'Fish Use'!A140</f>
        <v>UGR5</v>
      </c>
      <c r="B2083" s="16" t="str">
        <f>'Fish Use'!B140</f>
        <v>Upper Grande Ronde</v>
      </c>
      <c r="C2083" s="16" t="str">
        <f>'Fish Use'!D140</f>
        <v>Bull Trout</v>
      </c>
      <c r="D2083" s="16" t="str">
        <f>'Fish Use'!E140</f>
        <v>Spawning &amp; Resident</v>
      </c>
      <c r="E2083" s="16" t="str">
        <f>'Vulnerability Mapped'!C30</f>
        <v>Water Quality</v>
      </c>
      <c r="F2083" s="18">
        <f>'Fish Use'!F140</f>
        <v>0.5242</v>
      </c>
      <c r="G2083" s="18">
        <f>Population!D20</f>
        <v>0.6</v>
      </c>
      <c r="H2083" s="19">
        <f>'Limiting Factors'!C376</f>
        <v>4.6399999999999997</v>
      </c>
      <c r="I2083" s="18">
        <f>'Limiting Factors'!D376</f>
        <v>0.91900000000000004</v>
      </c>
      <c r="J2083" s="17">
        <f>'Vulnerability Mapped'!D30</f>
        <v>15</v>
      </c>
      <c r="K2083" s="17">
        <f>'Vulnerability Mapped'!E30</f>
        <v>15</v>
      </c>
      <c r="L2083" s="18">
        <f>'Vulnerability Mapped'!H30</f>
        <v>0.1</v>
      </c>
      <c r="M2083" s="18">
        <f t="shared" si="64"/>
        <v>4.8173980000000005E-2</v>
      </c>
      <c r="N2083" s="18">
        <f t="shared" si="65"/>
        <v>2.8904388000000003E-2</v>
      </c>
    </row>
    <row r="2084" spans="1:14" ht="18" customHeight="1" x14ac:dyDescent="0.2">
      <c r="A2084" s="16" t="str">
        <f>'Fish Use'!A140</f>
        <v>UGR5</v>
      </c>
      <c r="B2084" s="16" t="str">
        <f>'Fish Use'!B140</f>
        <v>Upper Grande Ronde</v>
      </c>
      <c r="C2084" s="16" t="str">
        <f>'Fish Use'!D140</f>
        <v>Bull Trout</v>
      </c>
      <c r="D2084" s="16" t="str">
        <f>'Fish Use'!E140</f>
        <v>Spawning &amp; Resident</v>
      </c>
      <c r="E2084" s="16" t="str">
        <f>'Vulnerability Mapped'!C26</f>
        <v>Predation</v>
      </c>
      <c r="F2084" s="18">
        <f>'Fish Use'!F140</f>
        <v>0.5242</v>
      </c>
      <c r="G2084" s="18">
        <f>Population!D20</f>
        <v>0.6</v>
      </c>
      <c r="H2084" s="19">
        <f>'Limiting Factors'!C369</f>
        <v>5</v>
      </c>
      <c r="I2084" s="18">
        <f>'Limiting Factors'!D369</f>
        <v>1</v>
      </c>
      <c r="J2084" s="17">
        <f>'Vulnerability Mapped'!D26</f>
        <v>9</v>
      </c>
      <c r="K2084" s="17">
        <f>'Vulnerability Mapped'!E26</f>
        <v>9</v>
      </c>
      <c r="L2084" s="18">
        <f>'Vulnerability Mapped'!H26</f>
        <v>0.485714286</v>
      </c>
      <c r="M2084" s="18">
        <f t="shared" si="64"/>
        <v>0.25461142872120002</v>
      </c>
      <c r="N2084" s="18">
        <f t="shared" si="65"/>
        <v>0.15276685723272002</v>
      </c>
    </row>
    <row r="2085" spans="1:14" ht="18" customHeight="1" x14ac:dyDescent="0.2">
      <c r="A2085" s="16" t="str">
        <f>'Fish Use'!A140</f>
        <v>UGR5</v>
      </c>
      <c r="B2085" s="16" t="str">
        <f>'Fish Use'!B140</f>
        <v>Upper Grande Ronde</v>
      </c>
      <c r="C2085" s="16" t="str">
        <f>'Fish Use'!D140</f>
        <v>Bull Trout</v>
      </c>
      <c r="D2085" s="16" t="str">
        <f>'Fish Use'!E140</f>
        <v>Spawning &amp; Resident</v>
      </c>
      <c r="E2085" s="16" t="str">
        <f>'Vulnerability Mapped'!C18</f>
        <v>Altered Primary Productivity</v>
      </c>
      <c r="F2085" s="18">
        <f>'Fish Use'!F140</f>
        <v>0.5242</v>
      </c>
      <c r="G2085" s="18">
        <f>Population!D20</f>
        <v>0.6</v>
      </c>
      <c r="H2085" s="19">
        <f>'Limiting Factors'!C370</f>
        <v>3.42</v>
      </c>
      <c r="I2085" s="18">
        <f>'Limiting Factors'!D370</f>
        <v>0.64449999999999996</v>
      </c>
      <c r="J2085" s="17">
        <f>'Vulnerability Mapped'!D18</f>
        <v>14</v>
      </c>
      <c r="K2085" s="17">
        <f>'Vulnerability Mapped'!E18</f>
        <v>14</v>
      </c>
      <c r="L2085" s="18">
        <f>'Vulnerability Mapped'!H18</f>
        <v>0.164285714</v>
      </c>
      <c r="M2085" s="18">
        <f t="shared" si="64"/>
        <v>5.5503419189186602E-2</v>
      </c>
      <c r="N2085" s="18">
        <f t="shared" si="65"/>
        <v>3.3302051513511961E-2</v>
      </c>
    </row>
    <row r="2086" spans="1:14" ht="18" customHeight="1" x14ac:dyDescent="0.2">
      <c r="A2086" s="16" t="str">
        <f>'Fish Use'!A140</f>
        <v>UGR5</v>
      </c>
      <c r="B2086" s="16" t="str">
        <f>'Fish Use'!B140</f>
        <v>Upper Grande Ronde</v>
      </c>
      <c r="C2086" s="16" t="str">
        <f>'Fish Use'!D140</f>
        <v>Bull Trout</v>
      </c>
      <c r="D2086" s="16" t="str">
        <f>'Fish Use'!E140</f>
        <v>Spawning &amp; Resident</v>
      </c>
      <c r="E2086" s="16" t="str">
        <f>'Vulnerability Mapped'!C25</f>
        <v>Non-Native Species Interactions and Competition</v>
      </c>
      <c r="F2086" s="18">
        <f>'Fish Use'!F140</f>
        <v>0.5242</v>
      </c>
      <c r="G2086" s="18">
        <f>Population!D20</f>
        <v>0.6</v>
      </c>
      <c r="H2086" s="19">
        <f>'Limiting Factors'!C371</f>
        <v>5</v>
      </c>
      <c r="I2086" s="18">
        <f>'Limiting Factors'!D371</f>
        <v>1</v>
      </c>
      <c r="J2086" s="17">
        <f>'Vulnerability Mapped'!D25</f>
        <v>2</v>
      </c>
      <c r="K2086" s="17">
        <f>'Vulnerability Mapped'!E25</f>
        <v>2</v>
      </c>
      <c r="L2086" s="18">
        <f>'Vulnerability Mapped'!H25</f>
        <v>0.93571428599999995</v>
      </c>
      <c r="M2086" s="18">
        <f t="shared" si="64"/>
        <v>0.49050142872119995</v>
      </c>
      <c r="N2086" s="18">
        <f t="shared" si="65"/>
        <v>0.29430085723271998</v>
      </c>
    </row>
    <row r="2087" spans="1:14" ht="18" customHeight="1" x14ac:dyDescent="0.2">
      <c r="A2087" s="16" t="str">
        <f>'Fish Use'!A141</f>
        <v>UGR5</v>
      </c>
      <c r="B2087" s="16" t="str">
        <f>'Fish Use'!B141</f>
        <v>Upper Grande Ronde</v>
      </c>
      <c r="C2087" s="16" t="str">
        <f>'Fish Use'!D141</f>
        <v>Bull Trout</v>
      </c>
      <c r="D2087" s="16" t="str">
        <f>'Fish Use'!E141</f>
        <v>FMO</v>
      </c>
      <c r="E2087" s="16" t="str">
        <f>'Vulnerability Mapped'!C4</f>
        <v>Anthropogenic Barriers</v>
      </c>
      <c r="F2087" s="18">
        <f>'Fish Use'!F141</f>
        <v>0.5242</v>
      </c>
      <c r="G2087" s="18">
        <f>Population!D21</f>
        <v>0.4</v>
      </c>
      <c r="H2087" s="19">
        <f>'Limiting Factors'!C368</f>
        <v>2.92</v>
      </c>
      <c r="I2087" s="18">
        <f>'Limiting Factors'!D368</f>
        <v>0.53200000000000003</v>
      </c>
      <c r="J2087" s="17">
        <f>'Vulnerability Mapped'!D4</f>
        <v>3</v>
      </c>
      <c r="K2087" s="17">
        <f>'Vulnerability Mapped'!E4</f>
        <v>3</v>
      </c>
      <c r="L2087" s="18">
        <f>'Vulnerability Mapped'!H4</f>
        <v>0.87142857100000004</v>
      </c>
      <c r="M2087" s="18">
        <f t="shared" si="64"/>
        <v>0.24301911988048244</v>
      </c>
      <c r="N2087" s="18">
        <f t="shared" si="65"/>
        <v>9.7207647952192985E-2</v>
      </c>
    </row>
    <row r="2088" spans="1:14" ht="18" customHeight="1" x14ac:dyDescent="0.2">
      <c r="A2088" s="16" t="str">
        <f>'Fish Use'!A141</f>
        <v>UGR5</v>
      </c>
      <c r="B2088" s="16" t="str">
        <f>'Fish Use'!B141</f>
        <v>Upper Grande Ronde</v>
      </c>
      <c r="C2088" s="16" t="str">
        <f>'Fish Use'!D141</f>
        <v>Bull Trout</v>
      </c>
      <c r="D2088" s="16" t="str">
        <f>'Fish Use'!E141</f>
        <v>FMO</v>
      </c>
      <c r="E2088" s="16" t="str">
        <f>'Vulnerability Mapped'!C12</f>
        <v>Riparian Condition</v>
      </c>
      <c r="F2088" s="18">
        <f>'Fish Use'!F141</f>
        <v>0.5242</v>
      </c>
      <c r="G2088" s="18">
        <f>Population!D21</f>
        <v>0.4</v>
      </c>
      <c r="H2088" s="19">
        <f>'Limiting Factors'!C362</f>
        <v>5</v>
      </c>
      <c r="I2088" s="18">
        <f>'Limiting Factors'!D362</f>
        <v>1</v>
      </c>
      <c r="J2088" s="17">
        <f>'Vulnerability Mapped'!D12</f>
        <v>5</v>
      </c>
      <c r="K2088" s="17">
        <f>'Vulnerability Mapped'!E12</f>
        <v>5</v>
      </c>
      <c r="L2088" s="18">
        <f>'Vulnerability Mapped'!H12</f>
        <v>0.74285714300000005</v>
      </c>
      <c r="M2088" s="18">
        <f t="shared" si="64"/>
        <v>0.38940571436060001</v>
      </c>
      <c r="N2088" s="18">
        <f t="shared" si="65"/>
        <v>0.15576228574424</v>
      </c>
    </row>
    <row r="2089" spans="1:14" ht="18" customHeight="1" x14ac:dyDescent="0.2">
      <c r="A2089" s="16" t="str">
        <f>'Fish Use'!A141</f>
        <v>UGR5</v>
      </c>
      <c r="B2089" s="16" t="str">
        <f>'Fish Use'!B141</f>
        <v>Upper Grande Ronde</v>
      </c>
      <c r="C2089" s="16" t="str">
        <f>'Fish Use'!D141</f>
        <v>Bull Trout</v>
      </c>
      <c r="D2089" s="16" t="str">
        <f>'Fish Use'!E141</f>
        <v>FMO</v>
      </c>
      <c r="E2089" s="16" t="str">
        <f>'Vulnerability Mapped'!C8</f>
        <v>Floodplain Condition</v>
      </c>
      <c r="F2089" s="18">
        <f>'Fish Use'!F141</f>
        <v>0.5242</v>
      </c>
      <c r="G2089" s="18">
        <f>Population!D21</f>
        <v>0.4</v>
      </c>
      <c r="H2089" s="19">
        <f>'Limiting Factors'!C363</f>
        <v>5</v>
      </c>
      <c r="I2089" s="18">
        <f>'Limiting Factors'!D363</f>
        <v>1</v>
      </c>
      <c r="J2089" s="17">
        <f>'Vulnerability Mapped'!D8</f>
        <v>9</v>
      </c>
      <c r="K2089" s="17">
        <f>'Vulnerability Mapped'!E8</f>
        <v>9</v>
      </c>
      <c r="L2089" s="18">
        <f>'Vulnerability Mapped'!H8</f>
        <v>0.485714286</v>
      </c>
      <c r="M2089" s="18">
        <f t="shared" si="64"/>
        <v>0.25461142872120002</v>
      </c>
      <c r="N2089" s="18">
        <f t="shared" si="65"/>
        <v>0.10184457148848002</v>
      </c>
    </row>
    <row r="2090" spans="1:14" ht="18" customHeight="1" x14ac:dyDescent="0.2">
      <c r="A2090" s="16" t="str">
        <f>'Fish Use'!A141</f>
        <v>UGR5</v>
      </c>
      <c r="B2090" s="16" t="str">
        <f>'Fish Use'!B141</f>
        <v>Upper Grande Ronde</v>
      </c>
      <c r="C2090" s="16" t="str">
        <f>'Fish Use'!D141</f>
        <v>Bull Trout</v>
      </c>
      <c r="D2090" s="16" t="str">
        <f>'Fish Use'!E141</f>
        <v>FMO</v>
      </c>
      <c r="E2090" s="16" t="str">
        <f>'Vulnerability Mapped'!C13</f>
        <v>Side Channel and Wetland Habitat</v>
      </c>
      <c r="F2090" s="18">
        <f>'Fish Use'!F141</f>
        <v>0.5242</v>
      </c>
      <c r="G2090" s="18">
        <f>Population!D21</f>
        <v>0.4</v>
      </c>
      <c r="H2090" s="19">
        <f>'Limiting Factors'!C364</f>
        <v>5</v>
      </c>
      <c r="I2090" s="18">
        <f>'Limiting Factors'!D364</f>
        <v>1</v>
      </c>
      <c r="J2090" s="17">
        <f>'Vulnerability Mapped'!D13</f>
        <v>8</v>
      </c>
      <c r="K2090" s="17">
        <f>'Vulnerability Mapped'!E13</f>
        <v>8</v>
      </c>
      <c r="L2090" s="18">
        <f>'Vulnerability Mapped'!H13</f>
        <v>0.55000000000000004</v>
      </c>
      <c r="M2090" s="18">
        <f t="shared" si="64"/>
        <v>0.28831000000000001</v>
      </c>
      <c r="N2090" s="18">
        <f t="shared" si="65"/>
        <v>0.11532400000000001</v>
      </c>
    </row>
    <row r="2091" spans="1:14" ht="18" customHeight="1" x14ac:dyDescent="0.2">
      <c r="A2091" s="16" t="str">
        <f>'Fish Use'!A141</f>
        <v>UGR5</v>
      </c>
      <c r="B2091" s="16" t="str">
        <f>'Fish Use'!B141</f>
        <v>Upper Grande Ronde</v>
      </c>
      <c r="C2091" s="16" t="str">
        <f>'Fish Use'!D141</f>
        <v>Bull Trout</v>
      </c>
      <c r="D2091" s="16" t="str">
        <f>'Fish Use'!E141</f>
        <v>FMO</v>
      </c>
      <c r="E2091" s="16" t="str">
        <f>'Vulnerability Mapped'!C5</f>
        <v>Channel and Habitat Structure</v>
      </c>
      <c r="F2091" s="18">
        <f>'Fish Use'!F141</f>
        <v>0.5242</v>
      </c>
      <c r="G2091" s="18">
        <f>Population!D21</f>
        <v>0.4</v>
      </c>
      <c r="H2091" s="19">
        <f>'Limiting Factors'!C365</f>
        <v>4.78</v>
      </c>
      <c r="I2091" s="18">
        <f>'Limiting Factors'!D365</f>
        <v>0.95050000000000001</v>
      </c>
      <c r="J2091" s="17">
        <f>'Vulnerability Mapped'!D5</f>
        <v>4</v>
      </c>
      <c r="K2091" s="17">
        <f>'Vulnerability Mapped'!E5</f>
        <v>4</v>
      </c>
      <c r="L2091" s="18">
        <f>'Vulnerability Mapped'!H5</f>
        <v>0.80714285699999999</v>
      </c>
      <c r="M2091" s="18">
        <f t="shared" si="64"/>
        <v>0.40216062350024973</v>
      </c>
      <c r="N2091" s="18">
        <f t="shared" si="65"/>
        <v>0.16086424940009991</v>
      </c>
    </row>
    <row r="2092" spans="1:14" ht="18" customHeight="1" x14ac:dyDescent="0.2">
      <c r="A2092" s="16" t="str">
        <f>'Fish Use'!A141</f>
        <v>UGR5</v>
      </c>
      <c r="B2092" s="16" t="str">
        <f>'Fish Use'!B141</f>
        <v>Upper Grande Ronde</v>
      </c>
      <c r="C2092" s="16" t="str">
        <f>'Fish Use'!D141</f>
        <v>Bull Trout</v>
      </c>
      <c r="D2092" s="16" t="str">
        <f>'Fish Use'!E141</f>
        <v>FMO</v>
      </c>
      <c r="E2092" s="16" t="str">
        <f>'Vulnerability Mapped'!C7</f>
        <v>Decreased Water Quantity</v>
      </c>
      <c r="F2092" s="18">
        <f>'Fish Use'!F141</f>
        <v>0.5242</v>
      </c>
      <c r="G2092" s="18">
        <f>Population!D21</f>
        <v>0.4</v>
      </c>
      <c r="H2092" s="19">
        <f>'Limiting Factors'!C372</f>
        <v>5</v>
      </c>
      <c r="I2092" s="18">
        <f>'Limiting Factors'!D372</f>
        <v>1</v>
      </c>
      <c r="J2092" s="17">
        <f>'Vulnerability Mapped'!D7</f>
        <v>2</v>
      </c>
      <c r="K2092" s="17">
        <f>'Vulnerability Mapped'!E7</f>
        <v>2</v>
      </c>
      <c r="L2092" s="18">
        <f>'Vulnerability Mapped'!H7</f>
        <v>0.93571428599999995</v>
      </c>
      <c r="M2092" s="18">
        <f t="shared" si="64"/>
        <v>0.49050142872119995</v>
      </c>
      <c r="N2092" s="18">
        <f t="shared" si="65"/>
        <v>0.19620057148848</v>
      </c>
    </row>
    <row r="2093" spans="1:14" ht="18" customHeight="1" x14ac:dyDescent="0.2">
      <c r="A2093" s="16" t="str">
        <f>'Fish Use'!A141</f>
        <v>UGR5</v>
      </c>
      <c r="B2093" s="16" t="str">
        <f>'Fish Use'!B141</f>
        <v>Upper Grande Ronde</v>
      </c>
      <c r="C2093" s="16" t="str">
        <f>'Fish Use'!D141</f>
        <v>Bull Trout</v>
      </c>
      <c r="D2093" s="16" t="str">
        <f>'Fish Use'!E141</f>
        <v>FMO</v>
      </c>
      <c r="E2093" s="16" t="str">
        <f>'Vulnerability Mapped'!C2</f>
        <v>Altered Flow Timing</v>
      </c>
      <c r="F2093" s="18">
        <f>'Fish Use'!F141</f>
        <v>0.5242</v>
      </c>
      <c r="G2093" s="18">
        <f>Population!D21</f>
        <v>0.4</v>
      </c>
      <c r="H2093" s="19">
        <f>'Limiting Factors'!C373</f>
        <v>4.6399999999999997</v>
      </c>
      <c r="I2093" s="18">
        <f>'Limiting Factors'!D373</f>
        <v>0.91900000000000004</v>
      </c>
      <c r="J2093" s="17">
        <f>'Vulnerability Mapped'!D2</f>
        <v>11</v>
      </c>
      <c r="K2093" s="17">
        <f>'Vulnerability Mapped'!E2</f>
        <v>11</v>
      </c>
      <c r="L2093" s="18">
        <f>'Vulnerability Mapped'!H2</f>
        <v>0.35714285699999998</v>
      </c>
      <c r="M2093" s="18">
        <f t="shared" si="64"/>
        <v>0.17204992850260858</v>
      </c>
      <c r="N2093" s="18">
        <f t="shared" si="65"/>
        <v>6.8819971401043442E-2</v>
      </c>
    </row>
    <row r="2094" spans="1:14" ht="18" customHeight="1" x14ac:dyDescent="0.2">
      <c r="A2094" s="16" t="str">
        <f>'Fish Use'!A141</f>
        <v>UGR5</v>
      </c>
      <c r="B2094" s="16" t="str">
        <f>'Fish Use'!B141</f>
        <v>Upper Grande Ronde</v>
      </c>
      <c r="C2094" s="16" t="str">
        <f>'Fish Use'!D141</f>
        <v>Bull Trout</v>
      </c>
      <c r="D2094" s="16" t="str">
        <f>'Fish Use'!E141</f>
        <v>FMO</v>
      </c>
      <c r="E2094" s="16" t="str">
        <f>'Vulnerability Mapped'!C6</f>
        <v>Decreased Sediment Quantity</v>
      </c>
      <c r="F2094" s="18">
        <f>'Fish Use'!F141</f>
        <v>0.5242</v>
      </c>
      <c r="G2094" s="18">
        <f>Population!D21</f>
        <v>0.4</v>
      </c>
      <c r="H2094" s="19">
        <f>'Limiting Factors'!C366</f>
        <v>2.61</v>
      </c>
      <c r="I2094" s="18">
        <f>'Limiting Factors'!D366</f>
        <v>0.46224999999999999</v>
      </c>
      <c r="J2094" s="17">
        <f>'Vulnerability Mapped'!D6</f>
        <v>13</v>
      </c>
      <c r="K2094" s="17">
        <f>'Vulnerability Mapped'!E6</f>
        <v>13</v>
      </c>
      <c r="L2094" s="18">
        <f>'Vulnerability Mapped'!H6</f>
        <v>0.22857142899999999</v>
      </c>
      <c r="M2094" s="18">
        <f t="shared" si="64"/>
        <v>5.5385474389562046E-2</v>
      </c>
      <c r="N2094" s="18">
        <f t="shared" si="65"/>
        <v>2.2154189755824821E-2</v>
      </c>
    </row>
    <row r="2095" spans="1:14" ht="18" customHeight="1" x14ac:dyDescent="0.2">
      <c r="A2095" s="16" t="str">
        <f>'Fish Use'!A141</f>
        <v>UGR5</v>
      </c>
      <c r="B2095" s="16" t="str">
        <f>'Fish Use'!B141</f>
        <v>Upper Grande Ronde</v>
      </c>
      <c r="C2095" s="16" t="str">
        <f>'Fish Use'!D141</f>
        <v>Bull Trout</v>
      </c>
      <c r="D2095" s="16" t="str">
        <f>'Fish Use'!E141</f>
        <v>FMO</v>
      </c>
      <c r="E2095" s="16" t="str">
        <f>'Vulnerability Mapped'!C9</f>
        <v>Increased Sediment Quantity</v>
      </c>
      <c r="F2095" s="18">
        <f>'Fish Use'!F141</f>
        <v>0.5242</v>
      </c>
      <c r="G2095" s="18">
        <f>Population!D21</f>
        <v>0.4</v>
      </c>
      <c r="H2095" s="19">
        <f>'Limiting Factors'!C367</f>
        <v>3.13</v>
      </c>
      <c r="I2095" s="18">
        <f>'Limiting Factors'!D367</f>
        <v>0.57925000000000004</v>
      </c>
      <c r="J2095" s="17">
        <f>'Vulnerability Mapped'!D9</f>
        <v>14</v>
      </c>
      <c r="K2095" s="17">
        <f>'Vulnerability Mapped'!E9</f>
        <v>14</v>
      </c>
      <c r="L2095" s="18">
        <f>'Vulnerability Mapped'!H9</f>
        <v>0.164285714</v>
      </c>
      <c r="M2095" s="18">
        <f t="shared" si="64"/>
        <v>4.9884182413244903E-2</v>
      </c>
      <c r="N2095" s="18">
        <f t="shared" si="65"/>
        <v>1.9953672965297962E-2</v>
      </c>
    </row>
    <row r="2096" spans="1:14" ht="18" customHeight="1" x14ac:dyDescent="0.2">
      <c r="A2096" s="16" t="str">
        <f>'Fish Use'!A141</f>
        <v>UGR5</v>
      </c>
      <c r="B2096" s="16" t="str">
        <f>'Fish Use'!B141</f>
        <v>Upper Grande Ronde</v>
      </c>
      <c r="C2096" s="16" t="str">
        <f>'Fish Use'!D141</f>
        <v>Bull Trout</v>
      </c>
      <c r="D2096" s="16" t="str">
        <f>'Fish Use'!E141</f>
        <v>FMO</v>
      </c>
      <c r="E2096" s="16" t="str">
        <f>'Vulnerability Mapped'!C14</f>
        <v>Summer Water Temperature</v>
      </c>
      <c r="F2096" s="18">
        <f>'Fish Use'!F141</f>
        <v>0.5242</v>
      </c>
      <c r="G2096" s="18">
        <f>Population!D21</f>
        <v>0.4</v>
      </c>
      <c r="H2096" s="19">
        <f>'Limiting Factors'!C374</f>
        <v>4.3099999999999996</v>
      </c>
      <c r="I2096" s="18">
        <f>'Limiting Factors'!D374</f>
        <v>0.84475</v>
      </c>
      <c r="J2096" s="17">
        <f>'Vulnerability Mapped'!D14</f>
        <v>1</v>
      </c>
      <c r="K2096" s="17">
        <f>'Vulnerability Mapped'!E14</f>
        <v>1</v>
      </c>
      <c r="L2096" s="18">
        <f>'Vulnerability Mapped'!H14</f>
        <v>1</v>
      </c>
      <c r="M2096" s="18">
        <f t="shared" si="64"/>
        <v>0.44281795000000002</v>
      </c>
      <c r="N2096" s="18">
        <f t="shared" si="65"/>
        <v>0.17712718000000002</v>
      </c>
    </row>
    <row r="2097" spans="1:14" ht="18" customHeight="1" x14ac:dyDescent="0.2">
      <c r="A2097" s="16" t="str">
        <f>'Fish Use'!A141</f>
        <v>UGR5</v>
      </c>
      <c r="B2097" s="16" t="str">
        <f>'Fish Use'!B141</f>
        <v>Upper Grande Ronde</v>
      </c>
      <c r="C2097" s="16" t="str">
        <f>'Fish Use'!D141</f>
        <v>Bull Trout</v>
      </c>
      <c r="D2097" s="16" t="str">
        <f>'Fish Use'!E141</f>
        <v>FMO</v>
      </c>
      <c r="E2097" s="16" t="str">
        <f>'Vulnerability Mapped'!C16</f>
        <v>Winter Water Temperature</v>
      </c>
      <c r="F2097" s="18">
        <f>'Fish Use'!F141</f>
        <v>0.5242</v>
      </c>
      <c r="G2097" s="18">
        <f>Population!D21</f>
        <v>0.4</v>
      </c>
      <c r="H2097" s="19">
        <f>'Limiting Factors'!C375</f>
        <v>3.91</v>
      </c>
      <c r="I2097" s="18">
        <f>'Limiting Factors'!D375</f>
        <v>0.75475000000000003</v>
      </c>
      <c r="J2097" s="17">
        <f>'Vulnerability Mapped'!D16</f>
        <v>15</v>
      </c>
      <c r="K2097" s="17">
        <f>'Vulnerability Mapped'!E16</f>
        <v>15</v>
      </c>
      <c r="L2097" s="18">
        <f>'Vulnerability Mapped'!H16</f>
        <v>0.1</v>
      </c>
      <c r="M2097" s="18">
        <f t="shared" si="64"/>
        <v>3.9563995000000005E-2</v>
      </c>
      <c r="N2097" s="18">
        <f t="shared" si="65"/>
        <v>1.5825598000000003E-2</v>
      </c>
    </row>
    <row r="2098" spans="1:14" ht="18" customHeight="1" x14ac:dyDescent="0.2">
      <c r="A2098" s="16" t="str">
        <f>'Fish Use'!A141</f>
        <v>UGR5</v>
      </c>
      <c r="B2098" s="16" t="str">
        <f>'Fish Use'!B141</f>
        <v>Upper Grande Ronde</v>
      </c>
      <c r="C2098" s="16" t="str">
        <f>'Fish Use'!D141</f>
        <v>Bull Trout</v>
      </c>
      <c r="D2098" s="16" t="str">
        <f>'Fish Use'!E141</f>
        <v>FMO</v>
      </c>
      <c r="E2098" s="16" t="str">
        <f>'Vulnerability Mapped'!C15</f>
        <v>Water Quality</v>
      </c>
      <c r="F2098" s="18">
        <f>'Fish Use'!F141</f>
        <v>0.5242</v>
      </c>
      <c r="G2098" s="18">
        <f>Population!D21</f>
        <v>0.4</v>
      </c>
      <c r="H2098" s="19">
        <f>'Limiting Factors'!C376</f>
        <v>4.6399999999999997</v>
      </c>
      <c r="I2098" s="18">
        <f>'Limiting Factors'!D376</f>
        <v>0.91900000000000004</v>
      </c>
      <c r="J2098" s="17">
        <f>'Vulnerability Mapped'!D15</f>
        <v>6</v>
      </c>
      <c r="K2098" s="17">
        <f>'Vulnerability Mapped'!E15</f>
        <v>6</v>
      </c>
      <c r="L2098" s="18">
        <f>'Vulnerability Mapped'!H15</f>
        <v>0.678571429</v>
      </c>
      <c r="M2098" s="18">
        <f t="shared" si="64"/>
        <v>0.3268948644921742</v>
      </c>
      <c r="N2098" s="18">
        <f t="shared" si="65"/>
        <v>0.1307579457968697</v>
      </c>
    </row>
    <row r="2099" spans="1:14" ht="18" customHeight="1" x14ac:dyDescent="0.2">
      <c r="A2099" s="16" t="str">
        <f>'Fish Use'!A141</f>
        <v>UGR5</v>
      </c>
      <c r="B2099" s="16" t="str">
        <f>'Fish Use'!B141</f>
        <v>Upper Grande Ronde</v>
      </c>
      <c r="C2099" s="16" t="str">
        <f>'Fish Use'!D141</f>
        <v>Bull Trout</v>
      </c>
      <c r="D2099" s="16" t="str">
        <f>'Fish Use'!E141</f>
        <v>FMO</v>
      </c>
      <c r="E2099" s="16" t="str">
        <f>'Vulnerability Mapped'!C11</f>
        <v>Predation</v>
      </c>
      <c r="F2099" s="18">
        <f>'Fish Use'!F141</f>
        <v>0.5242</v>
      </c>
      <c r="G2099" s="18">
        <f>Population!D21</f>
        <v>0.4</v>
      </c>
      <c r="H2099" s="19">
        <f>'Limiting Factors'!C369</f>
        <v>5</v>
      </c>
      <c r="I2099" s="18">
        <f>'Limiting Factors'!D369</f>
        <v>1</v>
      </c>
      <c r="J2099" s="17">
        <f>'Vulnerability Mapped'!D11</f>
        <v>7</v>
      </c>
      <c r="K2099" s="17">
        <f>'Vulnerability Mapped'!E11</f>
        <v>7</v>
      </c>
      <c r="L2099" s="18">
        <f>'Vulnerability Mapped'!H11</f>
        <v>0.61428571399999998</v>
      </c>
      <c r="M2099" s="18">
        <f t="shared" si="64"/>
        <v>0.3220085712788</v>
      </c>
      <c r="N2099" s="18">
        <f t="shared" si="65"/>
        <v>0.12880342851152002</v>
      </c>
    </row>
    <row r="2100" spans="1:14" ht="18" customHeight="1" x14ac:dyDescent="0.2">
      <c r="A2100" s="16" t="str">
        <f>'Fish Use'!A141</f>
        <v>UGR5</v>
      </c>
      <c r="B2100" s="16" t="str">
        <f>'Fish Use'!B141</f>
        <v>Upper Grande Ronde</v>
      </c>
      <c r="C2100" s="16" t="str">
        <f>'Fish Use'!D141</f>
        <v>Bull Trout</v>
      </c>
      <c r="D2100" s="16" t="str">
        <f>'Fish Use'!E141</f>
        <v>FMO</v>
      </c>
      <c r="E2100" s="16" t="str">
        <f>'Vulnerability Mapped'!C3</f>
        <v>Altered Primary Productivity</v>
      </c>
      <c r="F2100" s="18">
        <f>'Fish Use'!F141</f>
        <v>0.5242</v>
      </c>
      <c r="G2100" s="18">
        <f>Population!D21</f>
        <v>0.4</v>
      </c>
      <c r="H2100" s="19">
        <f>'Limiting Factors'!C370</f>
        <v>3.42</v>
      </c>
      <c r="I2100" s="18">
        <f>'Limiting Factors'!D370</f>
        <v>0.64449999999999996</v>
      </c>
      <c r="J2100" s="17">
        <f>'Vulnerability Mapped'!D3</f>
        <v>12</v>
      </c>
      <c r="K2100" s="17">
        <f>'Vulnerability Mapped'!E3</f>
        <v>12</v>
      </c>
      <c r="L2100" s="18">
        <f>'Vulnerability Mapped'!H3</f>
        <v>0.29285714299999999</v>
      </c>
      <c r="M2100" s="18">
        <f t="shared" si="64"/>
        <v>9.8940877905406691E-2</v>
      </c>
      <c r="N2100" s="18">
        <f t="shared" si="65"/>
        <v>3.9576351162162682E-2</v>
      </c>
    </row>
    <row r="2101" spans="1:14" ht="18" customHeight="1" x14ac:dyDescent="0.2">
      <c r="A2101" s="16" t="str">
        <f>'Fish Use'!A141</f>
        <v>UGR5</v>
      </c>
      <c r="B2101" s="16" t="str">
        <f>'Fish Use'!B141</f>
        <v>Upper Grande Ronde</v>
      </c>
      <c r="C2101" s="16" t="str">
        <f>'Fish Use'!D141</f>
        <v>Bull Trout</v>
      </c>
      <c r="D2101" s="16" t="str">
        <f>'Fish Use'!E141</f>
        <v>FMO</v>
      </c>
      <c r="E2101" s="16" t="str">
        <f>'Vulnerability Mapped'!C10</f>
        <v>Non-Native Species Interactions and Competition</v>
      </c>
      <c r="F2101" s="18">
        <f>'Fish Use'!F141</f>
        <v>0.5242</v>
      </c>
      <c r="G2101" s="18">
        <f>Population!D21</f>
        <v>0.4</v>
      </c>
      <c r="H2101" s="19">
        <f>'Limiting Factors'!C371</f>
        <v>5</v>
      </c>
      <c r="I2101" s="18">
        <f>'Limiting Factors'!D371</f>
        <v>1</v>
      </c>
      <c r="J2101" s="17">
        <f>'Vulnerability Mapped'!D10</f>
        <v>10</v>
      </c>
      <c r="K2101" s="17">
        <f>'Vulnerability Mapped'!E10</f>
        <v>10</v>
      </c>
      <c r="L2101" s="18">
        <f>'Vulnerability Mapped'!H10</f>
        <v>0.42142857099999997</v>
      </c>
      <c r="M2101" s="18">
        <f t="shared" si="64"/>
        <v>0.22091285691819998</v>
      </c>
      <c r="N2101" s="18">
        <f t="shared" si="65"/>
        <v>8.8365142767279997E-2</v>
      </c>
    </row>
    <row r="2102" spans="1:14" ht="18" customHeight="1" x14ac:dyDescent="0.2">
      <c r="A2102" s="16" t="str">
        <f>'Fish Use'!A142</f>
        <v>UGR6</v>
      </c>
      <c r="B2102" s="16" t="str">
        <f>'Fish Use'!B142</f>
        <v>Upper Grande Ronde</v>
      </c>
      <c r="C2102" s="16" t="str">
        <f>'Fish Use'!D142</f>
        <v>Chinook</v>
      </c>
      <c r="D2102" s="16" t="str">
        <f>'Fish Use'!E142</f>
        <v>Spawning</v>
      </c>
      <c r="E2102" s="16" t="str">
        <f>'Vulnerability Mapped'!C49</f>
        <v>Anthropogenic Barriers</v>
      </c>
      <c r="F2102" s="18">
        <f>'Fish Use'!F142</f>
        <v>0.76429999999999998</v>
      </c>
      <c r="G2102" s="18">
        <f>Population!D10</f>
        <v>0.08</v>
      </c>
      <c r="H2102" s="19">
        <f>'Limiting Factors'!C383</f>
        <v>2.29</v>
      </c>
      <c r="I2102" s="18">
        <f>'Limiting Factors'!D383</f>
        <v>0.39024999999999999</v>
      </c>
      <c r="J2102" s="17">
        <f>'Vulnerability Mapped'!D49</f>
        <v>15</v>
      </c>
      <c r="K2102" s="17">
        <f>'Vulnerability Mapped'!E49</f>
        <v>15</v>
      </c>
      <c r="L2102" s="18">
        <f>'Vulnerability Mapped'!H49</f>
        <v>0.1</v>
      </c>
      <c r="M2102" s="18">
        <f t="shared" si="64"/>
        <v>2.9826807499999997E-2</v>
      </c>
      <c r="N2102" s="18">
        <f t="shared" si="65"/>
        <v>2.3861446E-3</v>
      </c>
    </row>
    <row r="2103" spans="1:14" ht="18" customHeight="1" x14ac:dyDescent="0.2">
      <c r="A2103" s="16" t="str">
        <f>'Fish Use'!A142</f>
        <v>UGR6</v>
      </c>
      <c r="B2103" s="16" t="str">
        <f>'Fish Use'!B142</f>
        <v>Upper Grande Ronde</v>
      </c>
      <c r="C2103" s="16" t="str">
        <f>'Fish Use'!D142</f>
        <v>Chinook</v>
      </c>
      <c r="D2103" s="16" t="str">
        <f>'Fish Use'!E142</f>
        <v>Spawning</v>
      </c>
      <c r="E2103" s="16" t="str">
        <f>'Vulnerability Mapped'!C57</f>
        <v>Riparian Condition</v>
      </c>
      <c r="F2103" s="18">
        <f>'Fish Use'!F142</f>
        <v>0.76429999999999998</v>
      </c>
      <c r="G2103" s="18">
        <f>Population!D10</f>
        <v>0.08</v>
      </c>
      <c r="H2103" s="19">
        <f>'Limiting Factors'!C377</f>
        <v>2.17</v>
      </c>
      <c r="I2103" s="18">
        <f>'Limiting Factors'!D377</f>
        <v>0.36325000000000002</v>
      </c>
      <c r="J2103" s="17">
        <f>'Vulnerability Mapped'!D57</f>
        <v>13</v>
      </c>
      <c r="K2103" s="17">
        <f>'Vulnerability Mapped'!E57</f>
        <v>13</v>
      </c>
      <c r="L2103" s="18">
        <f>'Vulnerability Mapped'!H57</f>
        <v>0.22857142899999999</v>
      </c>
      <c r="M2103" s="18">
        <f t="shared" si="64"/>
        <v>6.3458737261842285E-2</v>
      </c>
      <c r="N2103" s="18">
        <f t="shared" si="65"/>
        <v>5.0766989809473825E-3</v>
      </c>
    </row>
    <row r="2104" spans="1:14" ht="18" customHeight="1" x14ac:dyDescent="0.2">
      <c r="A2104" s="16" t="str">
        <f>'Fish Use'!A142</f>
        <v>UGR6</v>
      </c>
      <c r="B2104" s="16" t="str">
        <f>'Fish Use'!B142</f>
        <v>Upper Grande Ronde</v>
      </c>
      <c r="C2104" s="16" t="str">
        <f>'Fish Use'!D142</f>
        <v>Chinook</v>
      </c>
      <c r="D2104" s="16" t="str">
        <f>'Fish Use'!E142</f>
        <v>Spawning</v>
      </c>
      <c r="E2104" s="16" t="str">
        <f>'Vulnerability Mapped'!C53</f>
        <v>Floodplain Condition</v>
      </c>
      <c r="F2104" s="18">
        <f>'Fish Use'!F142</f>
        <v>0.76429999999999998</v>
      </c>
      <c r="G2104" s="18">
        <f>Population!D10</f>
        <v>0.08</v>
      </c>
      <c r="H2104" s="19">
        <f>'Limiting Factors'!C378</f>
        <v>2.76</v>
      </c>
      <c r="I2104" s="18">
        <f>'Limiting Factors'!D378</f>
        <v>0.496</v>
      </c>
      <c r="J2104" s="17">
        <f>'Vulnerability Mapped'!D53</f>
        <v>6</v>
      </c>
      <c r="K2104" s="17">
        <f>'Vulnerability Mapped'!E53</f>
        <v>6</v>
      </c>
      <c r="L2104" s="18">
        <f>'Vulnerability Mapped'!H53</f>
        <v>0.678571429</v>
      </c>
      <c r="M2104" s="18">
        <f t="shared" si="64"/>
        <v>0.25724154301961122</v>
      </c>
      <c r="N2104" s="18">
        <f t="shared" si="65"/>
        <v>2.05793234415689E-2</v>
      </c>
    </row>
    <row r="2105" spans="1:14" ht="18" customHeight="1" x14ac:dyDescent="0.2">
      <c r="A2105" s="16" t="str">
        <f>'Fish Use'!A142</f>
        <v>UGR6</v>
      </c>
      <c r="B2105" s="16" t="str">
        <f>'Fish Use'!B142</f>
        <v>Upper Grande Ronde</v>
      </c>
      <c r="C2105" s="16" t="str">
        <f>'Fish Use'!D142</f>
        <v>Chinook</v>
      </c>
      <c r="D2105" s="16" t="str">
        <f>'Fish Use'!E142</f>
        <v>Spawning</v>
      </c>
      <c r="E2105" s="16" t="str">
        <f>'Vulnerability Mapped'!C58</f>
        <v>Side Channel and Wetland Habitat</v>
      </c>
      <c r="F2105" s="18">
        <f>'Fish Use'!F142</f>
        <v>0.76429999999999998</v>
      </c>
      <c r="G2105" s="18">
        <f>Population!D10</f>
        <v>0.08</v>
      </c>
      <c r="H2105" s="19">
        <f>'Limiting Factors'!C379</f>
        <v>3.18</v>
      </c>
      <c r="I2105" s="18">
        <f>'Limiting Factors'!D379</f>
        <v>0.59050000000000002</v>
      </c>
      <c r="J2105" s="17">
        <f>'Vulnerability Mapped'!D58</f>
        <v>7</v>
      </c>
      <c r="K2105" s="17">
        <f>'Vulnerability Mapped'!E58</f>
        <v>7</v>
      </c>
      <c r="L2105" s="18">
        <f>'Vulnerability Mapped'!H58</f>
        <v>0.61428571399999998</v>
      </c>
      <c r="M2105" s="18">
        <f t="shared" si="64"/>
        <v>0.27723890629962311</v>
      </c>
      <c r="N2105" s="18">
        <f t="shared" si="65"/>
        <v>2.2179112503969849E-2</v>
      </c>
    </row>
    <row r="2106" spans="1:14" ht="18" customHeight="1" x14ac:dyDescent="0.2">
      <c r="A2106" s="16" t="str">
        <f>'Fish Use'!A142</f>
        <v>UGR6</v>
      </c>
      <c r="B2106" s="16" t="str">
        <f>'Fish Use'!B142</f>
        <v>Upper Grande Ronde</v>
      </c>
      <c r="C2106" s="16" t="str">
        <f>'Fish Use'!D142</f>
        <v>Chinook</v>
      </c>
      <c r="D2106" s="16" t="str">
        <f>'Fish Use'!E142</f>
        <v>Spawning</v>
      </c>
      <c r="E2106" s="16" t="str">
        <f>'Vulnerability Mapped'!C50</f>
        <v>Channel and Habitat Structure</v>
      </c>
      <c r="F2106" s="18">
        <f>'Fish Use'!F142</f>
        <v>0.76429999999999998</v>
      </c>
      <c r="G2106" s="18">
        <f>Population!D10</f>
        <v>0.08</v>
      </c>
      <c r="H2106" s="19">
        <f>'Limiting Factors'!C380</f>
        <v>3.25</v>
      </c>
      <c r="I2106" s="18">
        <f>'Limiting Factors'!D380</f>
        <v>0.60624999999999996</v>
      </c>
      <c r="J2106" s="17">
        <f>'Vulnerability Mapped'!D50</f>
        <v>5</v>
      </c>
      <c r="K2106" s="17">
        <f>'Vulnerability Mapped'!E50</f>
        <v>5</v>
      </c>
      <c r="L2106" s="18">
        <f>'Vulnerability Mapped'!H50</f>
        <v>0.74285714300000005</v>
      </c>
      <c r="M2106" s="18">
        <f t="shared" si="64"/>
        <v>0.34420796435190809</v>
      </c>
      <c r="N2106" s="18">
        <f t="shared" si="65"/>
        <v>2.7536637148152649E-2</v>
      </c>
    </row>
    <row r="2107" spans="1:14" ht="18" customHeight="1" x14ac:dyDescent="0.2">
      <c r="A2107" s="16" t="str">
        <f>'Fish Use'!A142</f>
        <v>UGR6</v>
      </c>
      <c r="B2107" s="16" t="str">
        <f>'Fish Use'!B142</f>
        <v>Upper Grande Ronde</v>
      </c>
      <c r="C2107" s="16" t="str">
        <f>'Fish Use'!D142</f>
        <v>Chinook</v>
      </c>
      <c r="D2107" s="16" t="str">
        <f>'Fish Use'!E142</f>
        <v>Spawning</v>
      </c>
      <c r="E2107" s="16" t="str">
        <f>'Vulnerability Mapped'!C52</f>
        <v>Decreased Water Quantity</v>
      </c>
      <c r="F2107" s="18">
        <f>'Fish Use'!F142</f>
        <v>0.76429999999999998</v>
      </c>
      <c r="G2107" s="18">
        <f>Population!D10</f>
        <v>0.08</v>
      </c>
      <c r="H2107" s="19">
        <f>'Limiting Factors'!C387</f>
        <v>2</v>
      </c>
      <c r="I2107" s="18">
        <f>'Limiting Factors'!D387</f>
        <v>0.32500000000000001</v>
      </c>
      <c r="J2107" s="17">
        <f>'Vulnerability Mapped'!D52</f>
        <v>2</v>
      </c>
      <c r="K2107" s="17">
        <f>'Vulnerability Mapped'!E52</f>
        <v>2</v>
      </c>
      <c r="L2107" s="18">
        <f>'Vulnerability Mapped'!H52</f>
        <v>0.93571428599999995</v>
      </c>
      <c r="M2107" s="18">
        <f t="shared" si="64"/>
        <v>0.23242908935668499</v>
      </c>
      <c r="N2107" s="18">
        <f t="shared" si="65"/>
        <v>1.85943271485348E-2</v>
      </c>
    </row>
    <row r="2108" spans="1:14" ht="18" customHeight="1" x14ac:dyDescent="0.2">
      <c r="A2108" s="16" t="str">
        <f>'Fish Use'!A142</f>
        <v>UGR6</v>
      </c>
      <c r="B2108" s="16" t="str">
        <f>'Fish Use'!B142</f>
        <v>Upper Grande Ronde</v>
      </c>
      <c r="C2108" s="16" t="str">
        <f>'Fish Use'!D142</f>
        <v>Chinook</v>
      </c>
      <c r="D2108" s="16" t="str">
        <f>'Fish Use'!E142</f>
        <v>Spawning</v>
      </c>
      <c r="E2108" s="16" t="str">
        <f>'Vulnerability Mapped'!C47</f>
        <v>Altered Flow Timing</v>
      </c>
      <c r="F2108" s="18">
        <f>'Fish Use'!F142</f>
        <v>0.76429999999999998</v>
      </c>
      <c r="G2108" s="18">
        <f>Population!D10</f>
        <v>0.08</v>
      </c>
      <c r="H2108" s="19">
        <f>'Limiting Factors'!C388</f>
        <v>1.59</v>
      </c>
      <c r="I2108" s="18">
        <f>'Limiting Factors'!D388</f>
        <v>0.23275000000000001</v>
      </c>
      <c r="J2108" s="17">
        <f>'Vulnerability Mapped'!D47</f>
        <v>10</v>
      </c>
      <c r="K2108" s="17">
        <f>'Vulnerability Mapped'!E47</f>
        <v>10</v>
      </c>
      <c r="L2108" s="18">
        <f>'Vulnerability Mapped'!H47</f>
        <v>0.42142857099999997</v>
      </c>
      <c r="M2108" s="18">
        <f t="shared" si="64"/>
        <v>7.4968276173761075E-2</v>
      </c>
      <c r="N2108" s="18">
        <f t="shared" si="65"/>
        <v>5.9974620939008865E-3</v>
      </c>
    </row>
    <row r="2109" spans="1:14" ht="18" customHeight="1" x14ac:dyDescent="0.2">
      <c r="A2109" s="16" t="str">
        <f>'Fish Use'!A142</f>
        <v>UGR6</v>
      </c>
      <c r="B2109" s="16" t="str">
        <f>'Fish Use'!B142</f>
        <v>Upper Grande Ronde</v>
      </c>
      <c r="C2109" s="16" t="str">
        <f>'Fish Use'!D142</f>
        <v>Chinook</v>
      </c>
      <c r="D2109" s="16" t="str">
        <f>'Fish Use'!E142</f>
        <v>Spawning</v>
      </c>
      <c r="E2109" s="16" t="str">
        <f>'Vulnerability Mapped'!C51</f>
        <v>Decreased Sediment Quantity</v>
      </c>
      <c r="F2109" s="18">
        <f>'Fish Use'!F142</f>
        <v>0.76429999999999998</v>
      </c>
      <c r="G2109" s="18">
        <f>Population!D10</f>
        <v>0.08</v>
      </c>
      <c r="H2109" s="19">
        <f>'Limiting Factors'!C381</f>
        <v>2.2999999999999998</v>
      </c>
      <c r="I2109" s="18">
        <f>'Limiting Factors'!D381</f>
        <v>0.39250000000000002</v>
      </c>
      <c r="J2109" s="17">
        <f>'Vulnerability Mapped'!D51</f>
        <v>3</v>
      </c>
      <c r="K2109" s="17">
        <f>'Vulnerability Mapped'!E51</f>
        <v>3</v>
      </c>
      <c r="L2109" s="18">
        <f>'Vulnerability Mapped'!H51</f>
        <v>0.87142857100000004</v>
      </c>
      <c r="M2109" s="18">
        <f t="shared" si="64"/>
        <v>0.26141789630000528</v>
      </c>
      <c r="N2109" s="18">
        <f t="shared" si="65"/>
        <v>2.0913431704000424E-2</v>
      </c>
    </row>
    <row r="2110" spans="1:14" ht="18" customHeight="1" x14ac:dyDescent="0.2">
      <c r="A2110" s="16" t="str">
        <f>'Fish Use'!A142</f>
        <v>UGR6</v>
      </c>
      <c r="B2110" s="16" t="str">
        <f>'Fish Use'!B142</f>
        <v>Upper Grande Ronde</v>
      </c>
      <c r="C2110" s="16" t="str">
        <f>'Fish Use'!D142</f>
        <v>Chinook</v>
      </c>
      <c r="D2110" s="16" t="str">
        <f>'Fish Use'!E142</f>
        <v>Spawning</v>
      </c>
      <c r="E2110" s="16" t="str">
        <f>'Vulnerability Mapped'!C54</f>
        <v>Increased Sediment Quantity</v>
      </c>
      <c r="F2110" s="18">
        <f>'Fish Use'!F142</f>
        <v>0.76429999999999998</v>
      </c>
      <c r="G2110" s="18">
        <f>Population!D10</f>
        <v>0.08</v>
      </c>
      <c r="H2110" s="19">
        <f>'Limiting Factors'!C382</f>
        <v>2</v>
      </c>
      <c r="I2110" s="18">
        <f>'Limiting Factors'!D382</f>
        <v>0.32500000000000001</v>
      </c>
      <c r="J2110" s="17">
        <f>'Vulnerability Mapped'!D54</f>
        <v>11</v>
      </c>
      <c r="K2110" s="17">
        <f>'Vulnerability Mapped'!E54</f>
        <v>11</v>
      </c>
      <c r="L2110" s="18">
        <f>'Vulnerability Mapped'!H54</f>
        <v>0.35714285699999998</v>
      </c>
      <c r="M2110" s="18">
        <f t="shared" si="64"/>
        <v>8.8713392821657494E-2</v>
      </c>
      <c r="N2110" s="18">
        <f t="shared" si="65"/>
        <v>7.0970714257325993E-3</v>
      </c>
    </row>
    <row r="2111" spans="1:14" ht="18" customHeight="1" x14ac:dyDescent="0.2">
      <c r="A2111" s="16" t="str">
        <f>'Fish Use'!A142</f>
        <v>UGR6</v>
      </c>
      <c r="B2111" s="16" t="str">
        <f>'Fish Use'!B142</f>
        <v>Upper Grande Ronde</v>
      </c>
      <c r="C2111" s="16" t="str">
        <f>'Fish Use'!D142</f>
        <v>Chinook</v>
      </c>
      <c r="D2111" s="16" t="str">
        <f>'Fish Use'!E142</f>
        <v>Spawning</v>
      </c>
      <c r="E2111" s="16" t="str">
        <f>'Vulnerability Mapped'!C59</f>
        <v>Summer Water Temperature</v>
      </c>
      <c r="F2111" s="18">
        <f>'Fish Use'!F142</f>
        <v>0.76429999999999998</v>
      </c>
      <c r="G2111" s="18">
        <f>Population!D10</f>
        <v>0.08</v>
      </c>
      <c r="H2111" s="19">
        <f>'Limiting Factors'!C389</f>
        <v>1.59</v>
      </c>
      <c r="I2111" s="18">
        <f>'Limiting Factors'!D389</f>
        <v>0.23275000000000001</v>
      </c>
      <c r="J2111" s="17">
        <f>'Vulnerability Mapped'!D59</f>
        <v>1</v>
      </c>
      <c r="K2111" s="17">
        <f>'Vulnerability Mapped'!E59</f>
        <v>1</v>
      </c>
      <c r="L2111" s="18">
        <f>'Vulnerability Mapped'!H59</f>
        <v>1</v>
      </c>
      <c r="M2111" s="18">
        <f t="shared" si="64"/>
        <v>0.177890825</v>
      </c>
      <c r="N2111" s="18">
        <f t="shared" si="65"/>
        <v>1.4231266000000001E-2</v>
      </c>
    </row>
    <row r="2112" spans="1:14" ht="18" customHeight="1" x14ac:dyDescent="0.2">
      <c r="A2112" s="16" t="str">
        <f>'Fish Use'!A142</f>
        <v>UGR6</v>
      </c>
      <c r="B2112" s="16" t="str">
        <f>'Fish Use'!B142</f>
        <v>Upper Grande Ronde</v>
      </c>
      <c r="C2112" s="16" t="str">
        <f>'Fish Use'!D142</f>
        <v>Chinook</v>
      </c>
      <c r="D2112" s="16" t="str">
        <f>'Fish Use'!E142</f>
        <v>Spawning</v>
      </c>
      <c r="E2112" s="16" t="str">
        <f>'Vulnerability Mapped'!C61</f>
        <v>Winter Water Temperature</v>
      </c>
      <c r="F2112" s="18">
        <f>'Fish Use'!F142</f>
        <v>0.76429999999999998</v>
      </c>
      <c r="G2112" s="18">
        <f>Population!D10</f>
        <v>0.08</v>
      </c>
      <c r="H2112" s="19">
        <f>'Limiting Factors'!C390</f>
        <v>1.59</v>
      </c>
      <c r="I2112" s="18">
        <f>'Limiting Factors'!D390</f>
        <v>0.23275000000000001</v>
      </c>
      <c r="J2112" s="17">
        <f>'Vulnerability Mapped'!D61</f>
        <v>4</v>
      </c>
      <c r="K2112" s="17">
        <f>'Vulnerability Mapped'!E61</f>
        <v>4</v>
      </c>
      <c r="L2112" s="18">
        <f>'Vulnerability Mapped'!H61</f>
        <v>0.80714285699999999</v>
      </c>
      <c r="M2112" s="18">
        <f t="shared" si="64"/>
        <v>0.14358330872458702</v>
      </c>
      <c r="N2112" s="18">
        <f t="shared" si="65"/>
        <v>1.1486664697966963E-2</v>
      </c>
    </row>
    <row r="2113" spans="1:14" ht="18" customHeight="1" x14ac:dyDescent="0.2">
      <c r="A2113" s="16" t="str">
        <f>'Fish Use'!A142</f>
        <v>UGR6</v>
      </c>
      <c r="B2113" s="16" t="str">
        <f>'Fish Use'!B142</f>
        <v>Upper Grande Ronde</v>
      </c>
      <c r="C2113" s="16" t="str">
        <f>'Fish Use'!D142</f>
        <v>Chinook</v>
      </c>
      <c r="D2113" s="16" t="str">
        <f>'Fish Use'!E142</f>
        <v>Spawning</v>
      </c>
      <c r="E2113" s="16" t="str">
        <f>'Vulnerability Mapped'!C60</f>
        <v>Water Quality</v>
      </c>
      <c r="F2113" s="18">
        <f>'Fish Use'!F142</f>
        <v>0.76429999999999998</v>
      </c>
      <c r="G2113" s="18">
        <f>Population!D10</f>
        <v>0.08</v>
      </c>
      <c r="H2113" s="19">
        <f>'Limiting Factors'!C391</f>
        <v>1.59</v>
      </c>
      <c r="I2113" s="18">
        <f>'Limiting Factors'!D391</f>
        <v>0.23275000000000001</v>
      </c>
      <c r="J2113" s="17">
        <f>'Vulnerability Mapped'!D60</f>
        <v>8</v>
      </c>
      <c r="K2113" s="17">
        <f>'Vulnerability Mapped'!E60</f>
        <v>8</v>
      </c>
      <c r="L2113" s="18">
        <f>'Vulnerability Mapped'!H60</f>
        <v>0.55000000000000004</v>
      </c>
      <c r="M2113" s="18">
        <f t="shared" si="64"/>
        <v>9.7839953750000014E-2</v>
      </c>
      <c r="N2113" s="18">
        <f t="shared" si="65"/>
        <v>7.8271963000000021E-3</v>
      </c>
    </row>
    <row r="2114" spans="1:14" ht="18" customHeight="1" x14ac:dyDescent="0.2">
      <c r="A2114" s="16" t="str">
        <f>'Fish Use'!A142</f>
        <v>UGR6</v>
      </c>
      <c r="B2114" s="16" t="str">
        <f>'Fish Use'!B142</f>
        <v>Upper Grande Ronde</v>
      </c>
      <c r="C2114" s="16" t="str">
        <f>'Fish Use'!D142</f>
        <v>Chinook</v>
      </c>
      <c r="D2114" s="16" t="str">
        <f>'Fish Use'!E142</f>
        <v>Spawning</v>
      </c>
      <c r="E2114" s="16" t="str">
        <f>'Vulnerability Mapped'!C56</f>
        <v>Predation</v>
      </c>
      <c r="F2114" s="18">
        <f>'Fish Use'!F142</f>
        <v>0.76429999999999998</v>
      </c>
      <c r="G2114" s="18">
        <f>Population!D10</f>
        <v>0.08</v>
      </c>
      <c r="H2114" s="19">
        <f>'Limiting Factors'!C384</f>
        <v>1.59</v>
      </c>
      <c r="I2114" s="18">
        <f>'Limiting Factors'!D384</f>
        <v>0.23275000000000001</v>
      </c>
      <c r="J2114" s="17">
        <f>'Vulnerability Mapped'!D56</f>
        <v>9</v>
      </c>
      <c r="K2114" s="17">
        <f>'Vulnerability Mapped'!E56</f>
        <v>9</v>
      </c>
      <c r="L2114" s="18">
        <f>'Vulnerability Mapped'!H56</f>
        <v>0.485714286</v>
      </c>
      <c r="M2114" s="18">
        <f t="shared" ref="M2114:M2177" si="66">F2114*I2114*L2114</f>
        <v>8.6404115050825944E-2</v>
      </c>
      <c r="N2114" s="18">
        <f t="shared" ref="N2114:N2177" si="67">M2114*G2114</f>
        <v>6.9123292040660757E-3</v>
      </c>
    </row>
    <row r="2115" spans="1:14" ht="18" customHeight="1" x14ac:dyDescent="0.2">
      <c r="A2115" s="16" t="str">
        <f>'Fish Use'!A142</f>
        <v>UGR6</v>
      </c>
      <c r="B2115" s="16" t="str">
        <f>'Fish Use'!B142</f>
        <v>Upper Grande Ronde</v>
      </c>
      <c r="C2115" s="16" t="str">
        <f>'Fish Use'!D142</f>
        <v>Chinook</v>
      </c>
      <c r="D2115" s="16" t="str">
        <f>'Fish Use'!E142</f>
        <v>Spawning</v>
      </c>
      <c r="E2115" s="16" t="str">
        <f>'Vulnerability Mapped'!C48</f>
        <v>Altered Primary Productivity</v>
      </c>
      <c r="F2115" s="18">
        <f>'Fish Use'!F142</f>
        <v>0.76429999999999998</v>
      </c>
      <c r="G2115" s="18">
        <f>Population!D10</f>
        <v>0.08</v>
      </c>
      <c r="H2115" s="19">
        <f>'Limiting Factors'!C385</f>
        <v>1.82</v>
      </c>
      <c r="I2115" s="18">
        <f>'Limiting Factors'!D385</f>
        <v>0.28449999999999998</v>
      </c>
      <c r="J2115" s="17">
        <f>'Vulnerability Mapped'!D48</f>
        <v>14</v>
      </c>
      <c r="K2115" s="17">
        <f>'Vulnerability Mapped'!E48</f>
        <v>14</v>
      </c>
      <c r="L2115" s="18">
        <f>'Vulnerability Mapped'!H48</f>
        <v>0.164285714</v>
      </c>
      <c r="M2115" s="18">
        <f t="shared" si="66"/>
        <v>3.5722836009301893E-2</v>
      </c>
      <c r="N2115" s="18">
        <f t="shared" si="67"/>
        <v>2.8578268807441516E-3</v>
      </c>
    </row>
    <row r="2116" spans="1:14" ht="18" customHeight="1" x14ac:dyDescent="0.2">
      <c r="A2116" s="16" t="str">
        <f>'Fish Use'!A142</f>
        <v>UGR6</v>
      </c>
      <c r="B2116" s="16" t="str">
        <f>'Fish Use'!B142</f>
        <v>Upper Grande Ronde</v>
      </c>
      <c r="C2116" s="16" t="str">
        <f>'Fish Use'!D142</f>
        <v>Chinook</v>
      </c>
      <c r="D2116" s="16" t="str">
        <f>'Fish Use'!E142</f>
        <v>Spawning</v>
      </c>
      <c r="E2116" s="16" t="str">
        <f>'Vulnerability Mapped'!C55</f>
        <v>Non-Native Species Interactions and Competition</v>
      </c>
      <c r="F2116" s="18">
        <f>'Fish Use'!F142</f>
        <v>0.76429999999999998</v>
      </c>
      <c r="G2116" s="18">
        <f>Population!D10</f>
        <v>0.08</v>
      </c>
      <c r="H2116" s="19">
        <f>'Limiting Factors'!C386</f>
        <v>2.88</v>
      </c>
      <c r="I2116" s="18">
        <f>'Limiting Factors'!D386</f>
        <v>0.52300000000000002</v>
      </c>
      <c r="J2116" s="17">
        <f>'Vulnerability Mapped'!D55</f>
        <v>12</v>
      </c>
      <c r="K2116" s="17">
        <f>'Vulnerability Mapped'!E55</f>
        <v>12</v>
      </c>
      <c r="L2116" s="18">
        <f>'Vulnerability Mapped'!H55</f>
        <v>0.29285714299999999</v>
      </c>
      <c r="M2116" s="18">
        <f t="shared" si="66"/>
        <v>0.11706346362853269</v>
      </c>
      <c r="N2116" s="18">
        <f t="shared" si="67"/>
        <v>9.3650770902826159E-3</v>
      </c>
    </row>
    <row r="2117" spans="1:14" ht="18" customHeight="1" x14ac:dyDescent="0.2">
      <c r="A2117" s="16" t="str">
        <f>'Fish Use'!A143</f>
        <v>UGR6</v>
      </c>
      <c r="B2117" s="16" t="str">
        <f>'Fish Use'!B143</f>
        <v>Upper Grande Ronde</v>
      </c>
      <c r="C2117" s="16" t="str">
        <f>'Fish Use'!D143</f>
        <v>Chinook</v>
      </c>
      <c r="D2117" s="16" t="str">
        <f>'Fish Use'!E143</f>
        <v>Winter Rearing</v>
      </c>
      <c r="E2117" s="16" t="str">
        <f>'Vulnerability Mapped'!C79</f>
        <v>Anthropogenic Barriers</v>
      </c>
      <c r="F2117" s="18">
        <f>'Fish Use'!F143</f>
        <v>0.76429999999999998</v>
      </c>
      <c r="G2117" s="18">
        <f>Population!D14</f>
        <v>0.34</v>
      </c>
      <c r="H2117" s="19">
        <f>'Limiting Factors'!C383</f>
        <v>2.29</v>
      </c>
      <c r="I2117" s="18">
        <f>'Limiting Factors'!D383</f>
        <v>0.39024999999999999</v>
      </c>
      <c r="J2117" s="17">
        <f>'Vulnerability Mapped'!D79</f>
        <v>14</v>
      </c>
      <c r="K2117" s="17">
        <f>'Vulnerability Mapped'!E79</f>
        <v>14</v>
      </c>
      <c r="L2117" s="18">
        <f>'Vulnerability Mapped'!H79</f>
        <v>0.164285714</v>
      </c>
      <c r="M2117" s="18">
        <f t="shared" si="66"/>
        <v>4.9001183664780547E-2</v>
      </c>
      <c r="N2117" s="18">
        <f t="shared" si="67"/>
        <v>1.6660402446025388E-2</v>
      </c>
    </row>
    <row r="2118" spans="1:14" ht="18" customHeight="1" x14ac:dyDescent="0.2">
      <c r="A2118" s="16" t="str">
        <f>'Fish Use'!A143</f>
        <v>UGR6</v>
      </c>
      <c r="B2118" s="16" t="str">
        <f>'Fish Use'!B143</f>
        <v>Upper Grande Ronde</v>
      </c>
      <c r="C2118" s="16" t="str">
        <f>'Fish Use'!D143</f>
        <v>Chinook</v>
      </c>
      <c r="D2118" s="16" t="str">
        <f>'Fish Use'!E143</f>
        <v>Winter Rearing</v>
      </c>
      <c r="E2118" s="16" t="str">
        <f>'Vulnerability Mapped'!C87</f>
        <v>Riparian Condition</v>
      </c>
      <c r="F2118" s="18">
        <f>'Fish Use'!F143</f>
        <v>0.76429999999999998</v>
      </c>
      <c r="G2118" s="18">
        <f>Population!D14</f>
        <v>0.34</v>
      </c>
      <c r="H2118" s="19">
        <f>'Limiting Factors'!C377</f>
        <v>2.17</v>
      </c>
      <c r="I2118" s="18">
        <f>'Limiting Factors'!D377</f>
        <v>0.36325000000000002</v>
      </c>
      <c r="J2118" s="17">
        <f>'Vulnerability Mapped'!D87</f>
        <v>6</v>
      </c>
      <c r="K2118" s="17">
        <f>'Vulnerability Mapped'!E87</f>
        <v>6</v>
      </c>
      <c r="L2118" s="18">
        <f>'Vulnerability Mapped'!H87</f>
        <v>0.678571429</v>
      </c>
      <c r="M2118" s="18">
        <f t="shared" si="66"/>
        <v>0.1883931260118423</v>
      </c>
      <c r="N2118" s="18">
        <f t="shared" si="67"/>
        <v>6.4053662844026388E-2</v>
      </c>
    </row>
    <row r="2119" spans="1:14" ht="18" customHeight="1" x14ac:dyDescent="0.2">
      <c r="A2119" s="16" t="str">
        <f>'Fish Use'!A143</f>
        <v>UGR6</v>
      </c>
      <c r="B2119" s="16" t="str">
        <f>'Fish Use'!B143</f>
        <v>Upper Grande Ronde</v>
      </c>
      <c r="C2119" s="16" t="str">
        <f>'Fish Use'!D143</f>
        <v>Chinook</v>
      </c>
      <c r="D2119" s="16" t="str">
        <f>'Fish Use'!E143</f>
        <v>Winter Rearing</v>
      </c>
      <c r="E2119" s="16" t="str">
        <f>'Vulnerability Mapped'!C83</f>
        <v>Floodplain Condition</v>
      </c>
      <c r="F2119" s="18">
        <f>'Fish Use'!F143</f>
        <v>0.76429999999999998</v>
      </c>
      <c r="G2119" s="18">
        <f>Population!D14</f>
        <v>0.34</v>
      </c>
      <c r="H2119" s="19">
        <f>'Limiting Factors'!C378</f>
        <v>2.76</v>
      </c>
      <c r="I2119" s="18">
        <f>'Limiting Factors'!D378</f>
        <v>0.496</v>
      </c>
      <c r="J2119" s="17">
        <f>'Vulnerability Mapped'!D83</f>
        <v>5</v>
      </c>
      <c r="K2119" s="17">
        <f>'Vulnerability Mapped'!E83</f>
        <v>5</v>
      </c>
      <c r="L2119" s="18">
        <f>'Vulnerability Mapped'!H83</f>
        <v>0.74285714300000005</v>
      </c>
      <c r="M2119" s="18">
        <f t="shared" si="66"/>
        <v>0.28161179433987044</v>
      </c>
      <c r="N2119" s="18">
        <f t="shared" si="67"/>
        <v>9.5748010075555959E-2</v>
      </c>
    </row>
    <row r="2120" spans="1:14" ht="18" customHeight="1" x14ac:dyDescent="0.2">
      <c r="A2120" s="16" t="str">
        <f>'Fish Use'!A143</f>
        <v>UGR6</v>
      </c>
      <c r="B2120" s="16" t="str">
        <f>'Fish Use'!B143</f>
        <v>Upper Grande Ronde</v>
      </c>
      <c r="C2120" s="16" t="str">
        <f>'Fish Use'!D143</f>
        <v>Chinook</v>
      </c>
      <c r="D2120" s="16" t="str">
        <f>'Fish Use'!E143</f>
        <v>Winter Rearing</v>
      </c>
      <c r="E2120" s="16" t="str">
        <f>'Vulnerability Mapped'!C88</f>
        <v>Side Channel and Wetland Habitat</v>
      </c>
      <c r="F2120" s="18">
        <f>'Fish Use'!F143</f>
        <v>0.76429999999999998</v>
      </c>
      <c r="G2120" s="18">
        <f>Population!D14</f>
        <v>0.34</v>
      </c>
      <c r="H2120" s="19">
        <f>'Limiting Factors'!C379</f>
        <v>3.18</v>
      </c>
      <c r="I2120" s="18">
        <f>'Limiting Factors'!D379</f>
        <v>0.59050000000000002</v>
      </c>
      <c r="J2120" s="17">
        <f>'Vulnerability Mapped'!D88</f>
        <v>3</v>
      </c>
      <c r="K2120" s="17">
        <f>'Vulnerability Mapped'!E88</f>
        <v>3</v>
      </c>
      <c r="L2120" s="18">
        <f>'Vulnerability Mapped'!H88</f>
        <v>0.87142857100000004</v>
      </c>
      <c r="M2120" s="18">
        <f t="shared" si="66"/>
        <v>0.39329240194943466</v>
      </c>
      <c r="N2120" s="18">
        <f t="shared" si="67"/>
        <v>0.13371941666280779</v>
      </c>
    </row>
    <row r="2121" spans="1:14" ht="18" customHeight="1" x14ac:dyDescent="0.2">
      <c r="A2121" s="16" t="str">
        <f>'Fish Use'!A143</f>
        <v>UGR6</v>
      </c>
      <c r="B2121" s="16" t="str">
        <f>'Fish Use'!B143</f>
        <v>Upper Grande Ronde</v>
      </c>
      <c r="C2121" s="16" t="str">
        <f>'Fish Use'!D143</f>
        <v>Chinook</v>
      </c>
      <c r="D2121" s="16" t="str">
        <f>'Fish Use'!E143</f>
        <v>Winter Rearing</v>
      </c>
      <c r="E2121" s="16" t="str">
        <f>'Vulnerability Mapped'!C80</f>
        <v>Channel and Habitat Structure</v>
      </c>
      <c r="F2121" s="18">
        <f>'Fish Use'!F143</f>
        <v>0.76429999999999998</v>
      </c>
      <c r="G2121" s="18">
        <f>Population!D14</f>
        <v>0.34</v>
      </c>
      <c r="H2121" s="19">
        <f>'Limiting Factors'!C380</f>
        <v>3.25</v>
      </c>
      <c r="I2121" s="18">
        <f>'Limiting Factors'!D380</f>
        <v>0.60624999999999996</v>
      </c>
      <c r="J2121" s="17">
        <f>'Vulnerability Mapped'!D80</f>
        <v>1</v>
      </c>
      <c r="K2121" s="17">
        <f>'Vulnerability Mapped'!E80</f>
        <v>1</v>
      </c>
      <c r="L2121" s="18">
        <f>'Vulnerability Mapped'!H80</f>
        <v>1</v>
      </c>
      <c r="M2121" s="18">
        <f t="shared" si="66"/>
        <v>0.46335687499999995</v>
      </c>
      <c r="N2121" s="18">
        <f t="shared" si="67"/>
        <v>0.15754133749999999</v>
      </c>
    </row>
    <row r="2122" spans="1:14" ht="18" customHeight="1" x14ac:dyDescent="0.2">
      <c r="A2122" s="16" t="str">
        <f>'Fish Use'!A143</f>
        <v>UGR6</v>
      </c>
      <c r="B2122" s="16" t="str">
        <f>'Fish Use'!B143</f>
        <v>Upper Grande Ronde</v>
      </c>
      <c r="C2122" s="16" t="str">
        <f>'Fish Use'!D143</f>
        <v>Chinook</v>
      </c>
      <c r="D2122" s="16" t="str">
        <f>'Fish Use'!E143</f>
        <v>Winter Rearing</v>
      </c>
      <c r="E2122" s="16" t="str">
        <f>'Vulnerability Mapped'!C82</f>
        <v>Decreased Water Quantity</v>
      </c>
      <c r="F2122" s="18">
        <f>'Fish Use'!F143</f>
        <v>0.76429999999999998</v>
      </c>
      <c r="G2122" s="18">
        <f>Population!D14</f>
        <v>0.34</v>
      </c>
      <c r="H2122" s="19">
        <f>'Limiting Factors'!C387</f>
        <v>2</v>
      </c>
      <c r="I2122" s="18">
        <f>'Limiting Factors'!D387</f>
        <v>0.32500000000000001</v>
      </c>
      <c r="J2122" s="17">
        <f>'Vulnerability Mapped'!D82</f>
        <v>9</v>
      </c>
      <c r="K2122" s="17">
        <f>'Vulnerability Mapped'!E82</f>
        <v>9</v>
      </c>
      <c r="L2122" s="18">
        <f>'Vulnerability Mapped'!H82</f>
        <v>0.485714286</v>
      </c>
      <c r="M2122" s="18">
        <f t="shared" si="66"/>
        <v>0.12065021435668499</v>
      </c>
      <c r="N2122" s="18">
        <f t="shared" si="67"/>
        <v>4.1021072881272901E-2</v>
      </c>
    </row>
    <row r="2123" spans="1:14" ht="18" customHeight="1" x14ac:dyDescent="0.2">
      <c r="A2123" s="16" t="str">
        <f>'Fish Use'!A143</f>
        <v>UGR6</v>
      </c>
      <c r="B2123" s="16" t="str">
        <f>'Fish Use'!B143</f>
        <v>Upper Grande Ronde</v>
      </c>
      <c r="C2123" s="16" t="str">
        <f>'Fish Use'!D143</f>
        <v>Chinook</v>
      </c>
      <c r="D2123" s="16" t="str">
        <f>'Fish Use'!E143</f>
        <v>Winter Rearing</v>
      </c>
      <c r="E2123" s="16" t="str">
        <f>'Vulnerability Mapped'!C77</f>
        <v>Altered Flow Timing</v>
      </c>
      <c r="F2123" s="18">
        <f>'Fish Use'!F143</f>
        <v>0.76429999999999998</v>
      </c>
      <c r="G2123" s="18">
        <f>Population!D14</f>
        <v>0.34</v>
      </c>
      <c r="H2123" s="19">
        <f>'Limiting Factors'!C388</f>
        <v>1.59</v>
      </c>
      <c r="I2123" s="18">
        <f>'Limiting Factors'!D388</f>
        <v>0.23275000000000001</v>
      </c>
      <c r="J2123" s="17">
        <f>'Vulnerability Mapped'!D77</f>
        <v>13</v>
      </c>
      <c r="K2123" s="17">
        <f>'Vulnerability Mapped'!E77</f>
        <v>13</v>
      </c>
      <c r="L2123" s="18">
        <f>'Vulnerability Mapped'!H77</f>
        <v>0.22857142899999999</v>
      </c>
      <c r="M2123" s="18">
        <f t="shared" si="66"/>
        <v>4.0660760076238922E-2</v>
      </c>
      <c r="N2123" s="18">
        <f t="shared" si="67"/>
        <v>1.3824658425921234E-2</v>
      </c>
    </row>
    <row r="2124" spans="1:14" ht="18" customHeight="1" x14ac:dyDescent="0.2">
      <c r="A2124" s="16" t="str">
        <f>'Fish Use'!A143</f>
        <v>UGR6</v>
      </c>
      <c r="B2124" s="16" t="str">
        <f>'Fish Use'!B143</f>
        <v>Upper Grande Ronde</v>
      </c>
      <c r="C2124" s="16" t="str">
        <f>'Fish Use'!D143</f>
        <v>Chinook</v>
      </c>
      <c r="D2124" s="16" t="str">
        <f>'Fish Use'!E143</f>
        <v>Winter Rearing</v>
      </c>
      <c r="E2124" s="16" t="str">
        <f>'Vulnerability Mapped'!C81</f>
        <v>Decreased Sediment Quantity</v>
      </c>
      <c r="F2124" s="18">
        <f>'Fish Use'!F143</f>
        <v>0.76429999999999998</v>
      </c>
      <c r="G2124" s="18">
        <f>Population!D14</f>
        <v>0.34</v>
      </c>
      <c r="H2124" s="19">
        <f>'Limiting Factors'!C381</f>
        <v>2.2999999999999998</v>
      </c>
      <c r="I2124" s="18">
        <f>'Limiting Factors'!D381</f>
        <v>0.39250000000000002</v>
      </c>
      <c r="J2124" s="17">
        <f>'Vulnerability Mapped'!D81</f>
        <v>4</v>
      </c>
      <c r="K2124" s="17">
        <f>'Vulnerability Mapped'!E81</f>
        <v>4</v>
      </c>
      <c r="L2124" s="18">
        <f>'Vulnerability Mapped'!H81</f>
        <v>0.80714285699999999</v>
      </c>
      <c r="M2124" s="18">
        <f t="shared" si="66"/>
        <v>0.24213296960000175</v>
      </c>
      <c r="N2124" s="18">
        <f t="shared" si="67"/>
        <v>8.2325209664000601E-2</v>
      </c>
    </row>
    <row r="2125" spans="1:14" ht="18" customHeight="1" x14ac:dyDescent="0.2">
      <c r="A2125" s="16" t="str">
        <f>'Fish Use'!A143</f>
        <v>UGR6</v>
      </c>
      <c r="B2125" s="16" t="str">
        <f>'Fish Use'!B143</f>
        <v>Upper Grande Ronde</v>
      </c>
      <c r="C2125" s="16" t="str">
        <f>'Fish Use'!D143</f>
        <v>Chinook</v>
      </c>
      <c r="D2125" s="16" t="str">
        <f>'Fish Use'!E143</f>
        <v>Winter Rearing</v>
      </c>
      <c r="E2125" s="16" t="str">
        <f>'Vulnerability Mapped'!C84</f>
        <v>Increased Sediment Quantity</v>
      </c>
      <c r="F2125" s="18">
        <f>'Fish Use'!F143</f>
        <v>0.76429999999999998</v>
      </c>
      <c r="G2125" s="18">
        <f>Population!D14</f>
        <v>0.34</v>
      </c>
      <c r="H2125" s="19">
        <f>'Limiting Factors'!C382</f>
        <v>2</v>
      </c>
      <c r="I2125" s="18">
        <f>'Limiting Factors'!D382</f>
        <v>0.32500000000000001</v>
      </c>
      <c r="J2125" s="17">
        <f>'Vulnerability Mapped'!D84</f>
        <v>8</v>
      </c>
      <c r="K2125" s="17">
        <f>'Vulnerability Mapped'!E84</f>
        <v>8</v>
      </c>
      <c r="L2125" s="18">
        <f>'Vulnerability Mapped'!H84</f>
        <v>0.55000000000000004</v>
      </c>
      <c r="M2125" s="18">
        <f t="shared" si="66"/>
        <v>0.13661862499999999</v>
      </c>
      <c r="N2125" s="18">
        <f t="shared" si="67"/>
        <v>4.6450332500000004E-2</v>
      </c>
    </row>
    <row r="2126" spans="1:14" ht="18" customHeight="1" x14ac:dyDescent="0.2">
      <c r="A2126" s="16" t="str">
        <f>'Fish Use'!A143</f>
        <v>UGR6</v>
      </c>
      <c r="B2126" s="16" t="str">
        <f>'Fish Use'!B143</f>
        <v>Upper Grande Ronde</v>
      </c>
      <c r="C2126" s="16" t="str">
        <f>'Fish Use'!D143</f>
        <v>Chinook</v>
      </c>
      <c r="D2126" s="16" t="str">
        <f>'Fish Use'!E143</f>
        <v>Winter Rearing</v>
      </c>
      <c r="E2126" s="16" t="str">
        <f>'Vulnerability Mapped'!C89</f>
        <v>Summer Water Temperature</v>
      </c>
      <c r="F2126" s="18">
        <f>'Fish Use'!F143</f>
        <v>0.76429999999999998</v>
      </c>
      <c r="G2126" s="18">
        <f>Population!D14</f>
        <v>0.34</v>
      </c>
      <c r="H2126" s="19">
        <f>'Limiting Factors'!C389</f>
        <v>1.59</v>
      </c>
      <c r="I2126" s="18">
        <f>'Limiting Factors'!D389</f>
        <v>0.23275000000000001</v>
      </c>
      <c r="J2126" s="17">
        <f>'Vulnerability Mapped'!D89</f>
        <v>15</v>
      </c>
      <c r="K2126" s="17">
        <f>'Vulnerability Mapped'!E89</f>
        <v>15</v>
      </c>
      <c r="L2126" s="18">
        <f>'Vulnerability Mapped'!H89</f>
        <v>0.1</v>
      </c>
      <c r="M2126" s="18">
        <f t="shared" si="66"/>
        <v>1.7789082500000001E-2</v>
      </c>
      <c r="N2126" s="18">
        <f t="shared" si="67"/>
        <v>6.0482880500000004E-3</v>
      </c>
    </row>
    <row r="2127" spans="1:14" ht="18" customHeight="1" x14ac:dyDescent="0.2">
      <c r="A2127" s="16" t="str">
        <f>'Fish Use'!A143</f>
        <v>UGR6</v>
      </c>
      <c r="B2127" s="16" t="str">
        <f>'Fish Use'!B143</f>
        <v>Upper Grande Ronde</v>
      </c>
      <c r="C2127" s="16" t="str">
        <f>'Fish Use'!D143</f>
        <v>Chinook</v>
      </c>
      <c r="D2127" s="16" t="str">
        <f>'Fish Use'!E143</f>
        <v>Winter Rearing</v>
      </c>
      <c r="E2127" s="16" t="str">
        <f>'Vulnerability Mapped'!C91</f>
        <v>Winter Water Temperature</v>
      </c>
      <c r="F2127" s="18">
        <f>'Fish Use'!F143</f>
        <v>0.76429999999999998</v>
      </c>
      <c r="G2127" s="18">
        <f>Population!D14</f>
        <v>0.34</v>
      </c>
      <c r="H2127" s="19">
        <f>'Limiting Factors'!C390</f>
        <v>1.59</v>
      </c>
      <c r="I2127" s="18">
        <f>'Limiting Factors'!D390</f>
        <v>0.23275000000000001</v>
      </c>
      <c r="J2127" s="17">
        <f>'Vulnerability Mapped'!D91</f>
        <v>2</v>
      </c>
      <c r="K2127" s="17">
        <f>'Vulnerability Mapped'!E91</f>
        <v>2</v>
      </c>
      <c r="L2127" s="18">
        <f>'Vulnerability Mapped'!H91</f>
        <v>0.93571428599999995</v>
      </c>
      <c r="M2127" s="18">
        <f t="shared" si="66"/>
        <v>0.16645498630082595</v>
      </c>
      <c r="N2127" s="18">
        <f t="shared" si="67"/>
        <v>5.6594695342280829E-2</v>
      </c>
    </row>
    <row r="2128" spans="1:14" ht="18" customHeight="1" x14ac:dyDescent="0.2">
      <c r="A2128" s="16" t="str">
        <f>'Fish Use'!A143</f>
        <v>UGR6</v>
      </c>
      <c r="B2128" s="16" t="str">
        <f>'Fish Use'!B143</f>
        <v>Upper Grande Ronde</v>
      </c>
      <c r="C2128" s="16" t="str">
        <f>'Fish Use'!D143</f>
        <v>Chinook</v>
      </c>
      <c r="D2128" s="16" t="str">
        <f>'Fish Use'!E143</f>
        <v>Winter Rearing</v>
      </c>
      <c r="E2128" s="16" t="str">
        <f>'Vulnerability Mapped'!C90</f>
        <v>Water Quality</v>
      </c>
      <c r="F2128" s="18">
        <f>'Fish Use'!F143</f>
        <v>0.76429999999999998</v>
      </c>
      <c r="G2128" s="18">
        <f>Population!D14</f>
        <v>0.34</v>
      </c>
      <c r="H2128" s="19">
        <f>'Limiting Factors'!C391</f>
        <v>1.59</v>
      </c>
      <c r="I2128" s="18">
        <f>'Limiting Factors'!D391</f>
        <v>0.23275000000000001</v>
      </c>
      <c r="J2128" s="17">
        <f>'Vulnerability Mapped'!D90</f>
        <v>7</v>
      </c>
      <c r="K2128" s="17">
        <f>'Vulnerability Mapped'!E90</f>
        <v>7</v>
      </c>
      <c r="L2128" s="18">
        <f>'Vulnerability Mapped'!H90</f>
        <v>0.61428571399999998</v>
      </c>
      <c r="M2128" s="18">
        <f t="shared" si="66"/>
        <v>0.10927579244917404</v>
      </c>
      <c r="N2128" s="18">
        <f t="shared" si="67"/>
        <v>3.7153769432719176E-2</v>
      </c>
    </row>
    <row r="2129" spans="1:14" ht="18" customHeight="1" x14ac:dyDescent="0.2">
      <c r="A2129" s="16" t="str">
        <f>'Fish Use'!A143</f>
        <v>UGR6</v>
      </c>
      <c r="B2129" s="16" t="str">
        <f>'Fish Use'!B143</f>
        <v>Upper Grande Ronde</v>
      </c>
      <c r="C2129" s="16" t="str">
        <f>'Fish Use'!D143</f>
        <v>Chinook</v>
      </c>
      <c r="D2129" s="16" t="str">
        <f>'Fish Use'!E143</f>
        <v>Winter Rearing</v>
      </c>
      <c r="E2129" s="16" t="str">
        <f>'Vulnerability Mapped'!C86</f>
        <v>Predation</v>
      </c>
      <c r="F2129" s="18">
        <f>'Fish Use'!F143</f>
        <v>0.76429999999999998</v>
      </c>
      <c r="G2129" s="18">
        <f>Population!D14</f>
        <v>0.34</v>
      </c>
      <c r="H2129" s="19">
        <f>'Limiting Factors'!C384</f>
        <v>1.59</v>
      </c>
      <c r="I2129" s="18">
        <f>'Limiting Factors'!D384</f>
        <v>0.23275000000000001</v>
      </c>
      <c r="J2129" s="17">
        <f>'Vulnerability Mapped'!D86</f>
        <v>11</v>
      </c>
      <c r="K2129" s="17">
        <f>'Vulnerability Mapped'!E86</f>
        <v>11</v>
      </c>
      <c r="L2129" s="18">
        <f>'Vulnerability Mapped'!H86</f>
        <v>0.35714285699999998</v>
      </c>
      <c r="M2129" s="18">
        <f t="shared" si="66"/>
        <v>6.353243747458702E-2</v>
      </c>
      <c r="N2129" s="18">
        <f t="shared" si="67"/>
        <v>2.160102874135959E-2</v>
      </c>
    </row>
    <row r="2130" spans="1:14" ht="18" customHeight="1" x14ac:dyDescent="0.2">
      <c r="A2130" s="16" t="str">
        <f>'Fish Use'!A143</f>
        <v>UGR6</v>
      </c>
      <c r="B2130" s="16" t="str">
        <f>'Fish Use'!B143</f>
        <v>Upper Grande Ronde</v>
      </c>
      <c r="C2130" s="16" t="str">
        <f>'Fish Use'!D143</f>
        <v>Chinook</v>
      </c>
      <c r="D2130" s="16" t="str">
        <f>'Fish Use'!E143</f>
        <v>Winter Rearing</v>
      </c>
      <c r="E2130" s="16" t="str">
        <f>'Vulnerability Mapped'!C78</f>
        <v>Altered Primary Productivity</v>
      </c>
      <c r="F2130" s="18">
        <f>'Fish Use'!F143</f>
        <v>0.76429999999999998</v>
      </c>
      <c r="G2130" s="18">
        <f>Population!D14</f>
        <v>0.34</v>
      </c>
      <c r="H2130" s="19">
        <f>'Limiting Factors'!C385</f>
        <v>1.82</v>
      </c>
      <c r="I2130" s="18">
        <f>'Limiting Factors'!D385</f>
        <v>0.28449999999999998</v>
      </c>
      <c r="J2130" s="17">
        <f>'Vulnerability Mapped'!D78</f>
        <v>12</v>
      </c>
      <c r="K2130" s="17">
        <f>'Vulnerability Mapped'!E78</f>
        <v>12</v>
      </c>
      <c r="L2130" s="18">
        <f>'Vulnerability Mapped'!H78</f>
        <v>0.29285714299999999</v>
      </c>
      <c r="M2130" s="18">
        <f t="shared" si="66"/>
        <v>6.3679838245349035E-2</v>
      </c>
      <c r="N2130" s="18">
        <f t="shared" si="67"/>
        <v>2.1651145003418675E-2</v>
      </c>
    </row>
    <row r="2131" spans="1:14" ht="18" customHeight="1" x14ac:dyDescent="0.2">
      <c r="A2131" s="16" t="str">
        <f>'Fish Use'!A143</f>
        <v>UGR6</v>
      </c>
      <c r="B2131" s="16" t="str">
        <f>'Fish Use'!B143</f>
        <v>Upper Grande Ronde</v>
      </c>
      <c r="C2131" s="16" t="str">
        <f>'Fish Use'!D143</f>
        <v>Chinook</v>
      </c>
      <c r="D2131" s="16" t="str">
        <f>'Fish Use'!E143</f>
        <v>Winter Rearing</v>
      </c>
      <c r="E2131" s="16" t="str">
        <f>'Vulnerability Mapped'!C85</f>
        <v>Non-Native Species Interactions and Competition</v>
      </c>
      <c r="F2131" s="18">
        <f>'Fish Use'!F143</f>
        <v>0.76429999999999998</v>
      </c>
      <c r="G2131" s="18">
        <f>Population!D14</f>
        <v>0.34</v>
      </c>
      <c r="H2131" s="19">
        <f>'Limiting Factors'!C386</f>
        <v>2.88</v>
      </c>
      <c r="I2131" s="18">
        <f>'Limiting Factors'!D386</f>
        <v>0.52300000000000002</v>
      </c>
      <c r="J2131" s="17">
        <f>'Vulnerability Mapped'!D85</f>
        <v>12</v>
      </c>
      <c r="K2131" s="17">
        <f>'Vulnerability Mapped'!E85</f>
        <v>12</v>
      </c>
      <c r="L2131" s="18">
        <f>'Vulnerability Mapped'!H85</f>
        <v>0.29285714299999999</v>
      </c>
      <c r="M2131" s="18">
        <f t="shared" si="66"/>
        <v>0.11706346362853269</v>
      </c>
      <c r="N2131" s="18">
        <f t="shared" si="67"/>
        <v>3.9801577633701117E-2</v>
      </c>
    </row>
    <row r="2132" spans="1:14" ht="18" customHeight="1" x14ac:dyDescent="0.2">
      <c r="A2132" s="16" t="str">
        <f>'Fish Use'!A144</f>
        <v>UGR6</v>
      </c>
      <c r="B2132" s="16" t="str">
        <f>'Fish Use'!B144</f>
        <v>Upper Grande Ronde</v>
      </c>
      <c r="C2132" s="16" t="str">
        <f>'Fish Use'!D144</f>
        <v>Chinook</v>
      </c>
      <c r="D2132" s="16" t="str">
        <f>'Fish Use'!E144</f>
        <v>Summer Rearing</v>
      </c>
      <c r="E2132" s="16" t="str">
        <f>'Vulnerability Mapped'!C64</f>
        <v>Anthropogenic Barriers</v>
      </c>
      <c r="F2132" s="18">
        <f>'Fish Use'!F144</f>
        <v>0.76429999999999998</v>
      </c>
      <c r="G2132" s="18">
        <f>Population!D12</f>
        <v>0.24</v>
      </c>
      <c r="H2132" s="19">
        <f>'Limiting Factors'!C383</f>
        <v>2.29</v>
      </c>
      <c r="I2132" s="18">
        <f>'Limiting Factors'!D383</f>
        <v>0.39024999999999999</v>
      </c>
      <c r="J2132" s="17">
        <f>'Vulnerability Mapped'!D64</f>
        <v>7</v>
      </c>
      <c r="K2132" s="17">
        <f>'Vulnerability Mapped'!E64</f>
        <v>7</v>
      </c>
      <c r="L2132" s="18">
        <f>'Vulnerability Mapped'!H64</f>
        <v>0.61428571399999998</v>
      </c>
      <c r="M2132" s="18">
        <f t="shared" si="66"/>
        <v>0.18322181741478052</v>
      </c>
      <c r="N2132" s="18">
        <f t="shared" si="67"/>
        <v>4.3973236179547327E-2</v>
      </c>
    </row>
    <row r="2133" spans="1:14" ht="18" customHeight="1" x14ac:dyDescent="0.2">
      <c r="A2133" s="16" t="str">
        <f>'Fish Use'!A144</f>
        <v>UGR6</v>
      </c>
      <c r="B2133" s="16" t="str">
        <f>'Fish Use'!B144</f>
        <v>Upper Grande Ronde</v>
      </c>
      <c r="C2133" s="16" t="str">
        <f>'Fish Use'!D144</f>
        <v>Chinook</v>
      </c>
      <c r="D2133" s="16" t="str">
        <f>'Fish Use'!E144</f>
        <v>Summer Rearing</v>
      </c>
      <c r="E2133" s="16" t="str">
        <f>'Vulnerability Mapped'!C72</f>
        <v>Riparian Condition</v>
      </c>
      <c r="F2133" s="18">
        <f>'Fish Use'!F144</f>
        <v>0.76429999999999998</v>
      </c>
      <c r="G2133" s="18">
        <f>Population!D12</f>
        <v>0.24</v>
      </c>
      <c r="H2133" s="19">
        <f>'Limiting Factors'!C377</f>
        <v>2.17</v>
      </c>
      <c r="I2133" s="18">
        <f>'Limiting Factors'!D377</f>
        <v>0.36325000000000002</v>
      </c>
      <c r="J2133" s="17">
        <f>'Vulnerability Mapped'!D72</f>
        <v>5</v>
      </c>
      <c r="K2133" s="17">
        <f>'Vulnerability Mapped'!E72</f>
        <v>5</v>
      </c>
      <c r="L2133" s="18">
        <f>'Vulnerability Mapped'!H72</f>
        <v>0.74285714300000005</v>
      </c>
      <c r="M2133" s="18">
        <f t="shared" si="66"/>
        <v>0.20624089575394747</v>
      </c>
      <c r="N2133" s="18">
        <f t="shared" si="67"/>
        <v>4.9497814980947387E-2</v>
      </c>
    </row>
    <row r="2134" spans="1:14" ht="18" customHeight="1" x14ac:dyDescent="0.2">
      <c r="A2134" s="16" t="str">
        <f>'Fish Use'!A144</f>
        <v>UGR6</v>
      </c>
      <c r="B2134" s="16" t="str">
        <f>'Fish Use'!B144</f>
        <v>Upper Grande Ronde</v>
      </c>
      <c r="C2134" s="16" t="str">
        <f>'Fish Use'!D144</f>
        <v>Chinook</v>
      </c>
      <c r="D2134" s="16" t="str">
        <f>'Fish Use'!E144</f>
        <v>Summer Rearing</v>
      </c>
      <c r="E2134" s="16" t="str">
        <f>'Vulnerability Mapped'!C68</f>
        <v>Floodplain Condition</v>
      </c>
      <c r="F2134" s="18">
        <f>'Fish Use'!F144</f>
        <v>0.76429999999999998</v>
      </c>
      <c r="G2134" s="18">
        <f>Population!D12</f>
        <v>0.24</v>
      </c>
      <c r="H2134" s="19">
        <f>'Limiting Factors'!C378</f>
        <v>2.76</v>
      </c>
      <c r="I2134" s="18">
        <f>'Limiting Factors'!D378</f>
        <v>0.496</v>
      </c>
      <c r="J2134" s="17">
        <f>'Vulnerability Mapped'!D68</f>
        <v>10</v>
      </c>
      <c r="K2134" s="17">
        <f>'Vulnerability Mapped'!E68</f>
        <v>10</v>
      </c>
      <c r="L2134" s="18">
        <f>'Vulnerability Mapped'!H68</f>
        <v>0.42142857099999997</v>
      </c>
      <c r="M2134" s="18">
        <f t="shared" si="66"/>
        <v>0.15976053698038881</v>
      </c>
      <c r="N2134" s="18">
        <f t="shared" si="67"/>
        <v>3.8342528875293311E-2</v>
      </c>
    </row>
    <row r="2135" spans="1:14" ht="18" customHeight="1" x14ac:dyDescent="0.2">
      <c r="A2135" s="16" t="str">
        <f>'Fish Use'!A144</f>
        <v>UGR6</v>
      </c>
      <c r="B2135" s="16" t="str">
        <f>'Fish Use'!B144</f>
        <v>Upper Grande Ronde</v>
      </c>
      <c r="C2135" s="16" t="str">
        <f>'Fish Use'!D144</f>
        <v>Chinook</v>
      </c>
      <c r="D2135" s="16" t="str">
        <f>'Fish Use'!E144</f>
        <v>Summer Rearing</v>
      </c>
      <c r="E2135" s="16" t="str">
        <f>'Vulnerability Mapped'!C73</f>
        <v>Side Channel and Wetland Habitat</v>
      </c>
      <c r="F2135" s="18">
        <f>'Fish Use'!F144</f>
        <v>0.76429999999999998</v>
      </c>
      <c r="G2135" s="18">
        <f>Population!D12</f>
        <v>0.24</v>
      </c>
      <c r="H2135" s="19">
        <f>'Limiting Factors'!C379</f>
        <v>3.18</v>
      </c>
      <c r="I2135" s="18">
        <f>'Limiting Factors'!D379</f>
        <v>0.59050000000000002</v>
      </c>
      <c r="J2135" s="17">
        <f>'Vulnerability Mapped'!D73</f>
        <v>4</v>
      </c>
      <c r="K2135" s="17">
        <f>'Vulnerability Mapped'!E73</f>
        <v>4</v>
      </c>
      <c r="L2135" s="18">
        <f>'Vulnerability Mapped'!H73</f>
        <v>0.80714285699999999</v>
      </c>
      <c r="M2135" s="18">
        <f t="shared" si="66"/>
        <v>0.36427902814981156</v>
      </c>
      <c r="N2135" s="18">
        <f t="shared" si="67"/>
        <v>8.7426966755954766E-2</v>
      </c>
    </row>
    <row r="2136" spans="1:14" ht="18" customHeight="1" x14ac:dyDescent="0.2">
      <c r="A2136" s="16" t="str">
        <f>'Fish Use'!A144</f>
        <v>UGR6</v>
      </c>
      <c r="B2136" s="16" t="str">
        <f>'Fish Use'!B144</f>
        <v>Upper Grande Ronde</v>
      </c>
      <c r="C2136" s="16" t="str">
        <f>'Fish Use'!D144</f>
        <v>Chinook</v>
      </c>
      <c r="D2136" s="16" t="str">
        <f>'Fish Use'!E144</f>
        <v>Summer Rearing</v>
      </c>
      <c r="E2136" s="16" t="str">
        <f>'Vulnerability Mapped'!C65</f>
        <v>Channel and Habitat Structure</v>
      </c>
      <c r="F2136" s="18">
        <f>'Fish Use'!F144</f>
        <v>0.76429999999999998</v>
      </c>
      <c r="G2136" s="18">
        <f>Population!D12</f>
        <v>0.24</v>
      </c>
      <c r="H2136" s="19">
        <f>'Limiting Factors'!C380</f>
        <v>3.25</v>
      </c>
      <c r="I2136" s="18">
        <f>'Limiting Factors'!D380</f>
        <v>0.60624999999999996</v>
      </c>
      <c r="J2136" s="17">
        <f>'Vulnerability Mapped'!D65</f>
        <v>3</v>
      </c>
      <c r="K2136" s="17">
        <f>'Vulnerability Mapped'!E65</f>
        <v>3</v>
      </c>
      <c r="L2136" s="18">
        <f>'Vulnerability Mapped'!H65</f>
        <v>0.87142857100000004</v>
      </c>
      <c r="M2136" s="18">
        <f t="shared" si="66"/>
        <v>0.40378241944427562</v>
      </c>
      <c r="N2136" s="18">
        <f t="shared" si="67"/>
        <v>9.6907780666626142E-2</v>
      </c>
    </row>
    <row r="2137" spans="1:14" ht="18" customHeight="1" x14ac:dyDescent="0.2">
      <c r="A2137" s="16" t="str">
        <f>'Fish Use'!A144</f>
        <v>UGR6</v>
      </c>
      <c r="B2137" s="16" t="str">
        <f>'Fish Use'!B144</f>
        <v>Upper Grande Ronde</v>
      </c>
      <c r="C2137" s="16" t="str">
        <f>'Fish Use'!D144</f>
        <v>Chinook</v>
      </c>
      <c r="D2137" s="16" t="str">
        <f>'Fish Use'!E144</f>
        <v>Summer Rearing</v>
      </c>
      <c r="E2137" s="16" t="str">
        <f>'Vulnerability Mapped'!C67</f>
        <v>Decreased Water Quantity</v>
      </c>
      <c r="F2137" s="18">
        <f>'Fish Use'!F144</f>
        <v>0.76429999999999998</v>
      </c>
      <c r="G2137" s="18">
        <f>Population!D12</f>
        <v>0.24</v>
      </c>
      <c r="H2137" s="19">
        <f>'Limiting Factors'!C387</f>
        <v>2</v>
      </c>
      <c r="I2137" s="18">
        <f>'Limiting Factors'!D387</f>
        <v>0.32500000000000001</v>
      </c>
      <c r="J2137" s="17">
        <f>'Vulnerability Mapped'!D67</f>
        <v>2</v>
      </c>
      <c r="K2137" s="17">
        <f>'Vulnerability Mapped'!E67</f>
        <v>2</v>
      </c>
      <c r="L2137" s="18">
        <f>'Vulnerability Mapped'!H67</f>
        <v>0.93571428599999995</v>
      </c>
      <c r="M2137" s="18">
        <f t="shared" si="66"/>
        <v>0.23242908935668499</v>
      </c>
      <c r="N2137" s="18">
        <f t="shared" si="67"/>
        <v>5.5782981445604396E-2</v>
      </c>
    </row>
    <row r="2138" spans="1:14" ht="18" customHeight="1" x14ac:dyDescent="0.2">
      <c r="A2138" s="16" t="str">
        <f>'Fish Use'!A144</f>
        <v>UGR6</v>
      </c>
      <c r="B2138" s="16" t="str">
        <f>'Fish Use'!B144</f>
        <v>Upper Grande Ronde</v>
      </c>
      <c r="C2138" s="16" t="str">
        <f>'Fish Use'!D144</f>
        <v>Chinook</v>
      </c>
      <c r="D2138" s="16" t="str">
        <f>'Fish Use'!E144</f>
        <v>Summer Rearing</v>
      </c>
      <c r="E2138" s="16" t="str">
        <f>'Vulnerability Mapped'!C62</f>
        <v>Altered Flow Timing</v>
      </c>
      <c r="F2138" s="18">
        <f>'Fish Use'!F144</f>
        <v>0.76429999999999998</v>
      </c>
      <c r="G2138" s="18">
        <f>Population!D12</f>
        <v>0.24</v>
      </c>
      <c r="H2138" s="19">
        <f>'Limiting Factors'!C388</f>
        <v>1.59</v>
      </c>
      <c r="I2138" s="18">
        <f>'Limiting Factors'!D388</f>
        <v>0.23275000000000001</v>
      </c>
      <c r="J2138" s="17">
        <f>'Vulnerability Mapped'!D62</f>
        <v>6</v>
      </c>
      <c r="K2138" s="17">
        <f>'Vulnerability Mapped'!E62</f>
        <v>6</v>
      </c>
      <c r="L2138" s="18">
        <f>'Vulnerability Mapped'!H62</f>
        <v>0.678571429</v>
      </c>
      <c r="M2138" s="18">
        <f t="shared" si="66"/>
        <v>0.12071163132623892</v>
      </c>
      <c r="N2138" s="18">
        <f t="shared" si="67"/>
        <v>2.8970791518297342E-2</v>
      </c>
    </row>
    <row r="2139" spans="1:14" ht="18" customHeight="1" x14ac:dyDescent="0.2">
      <c r="A2139" s="16" t="str">
        <f>'Fish Use'!A144</f>
        <v>UGR6</v>
      </c>
      <c r="B2139" s="16" t="str">
        <f>'Fish Use'!B144</f>
        <v>Upper Grande Ronde</v>
      </c>
      <c r="C2139" s="16" t="str">
        <f>'Fish Use'!D144</f>
        <v>Chinook</v>
      </c>
      <c r="D2139" s="16" t="str">
        <f>'Fish Use'!E144</f>
        <v>Summer Rearing</v>
      </c>
      <c r="E2139" s="16" t="str">
        <f>'Vulnerability Mapped'!C66</f>
        <v>Decreased Sediment Quantity</v>
      </c>
      <c r="F2139" s="18">
        <f>'Fish Use'!F144</f>
        <v>0.76429999999999998</v>
      </c>
      <c r="G2139" s="18">
        <f>Population!D12</f>
        <v>0.24</v>
      </c>
      <c r="H2139" s="19">
        <f>'Limiting Factors'!C381</f>
        <v>2.2999999999999998</v>
      </c>
      <c r="I2139" s="18">
        <f>'Limiting Factors'!D381</f>
        <v>0.39250000000000002</v>
      </c>
      <c r="J2139" s="17">
        <f>'Vulnerability Mapped'!D66</f>
        <v>12</v>
      </c>
      <c r="K2139" s="17">
        <f>'Vulnerability Mapped'!E66</f>
        <v>12</v>
      </c>
      <c r="L2139" s="18">
        <f>'Vulnerability Mapped'!H66</f>
        <v>0.29285714299999999</v>
      </c>
      <c r="M2139" s="18">
        <f t="shared" si="66"/>
        <v>8.7853555399998243E-2</v>
      </c>
      <c r="N2139" s="18">
        <f t="shared" si="67"/>
        <v>2.1084853295999576E-2</v>
      </c>
    </row>
    <row r="2140" spans="1:14" ht="18" customHeight="1" x14ac:dyDescent="0.2">
      <c r="A2140" s="16" t="str">
        <f>'Fish Use'!A144</f>
        <v>UGR6</v>
      </c>
      <c r="B2140" s="16" t="str">
        <f>'Fish Use'!B144</f>
        <v>Upper Grande Ronde</v>
      </c>
      <c r="C2140" s="16" t="str">
        <f>'Fish Use'!D144</f>
        <v>Chinook</v>
      </c>
      <c r="D2140" s="16" t="str">
        <f>'Fish Use'!E144</f>
        <v>Summer Rearing</v>
      </c>
      <c r="E2140" s="16" t="str">
        <f>'Vulnerability Mapped'!C69</f>
        <v>Increased Sediment Quantity</v>
      </c>
      <c r="F2140" s="18">
        <f>'Fish Use'!F144</f>
        <v>0.76429999999999998</v>
      </c>
      <c r="G2140" s="18">
        <f>Population!D12</f>
        <v>0.24</v>
      </c>
      <c r="H2140" s="19">
        <f>'Limiting Factors'!C382</f>
        <v>2</v>
      </c>
      <c r="I2140" s="18">
        <f>'Limiting Factors'!D382</f>
        <v>0.32500000000000001</v>
      </c>
      <c r="J2140" s="17">
        <f>'Vulnerability Mapped'!D69</f>
        <v>14</v>
      </c>
      <c r="K2140" s="17">
        <f>'Vulnerability Mapped'!E69</f>
        <v>14</v>
      </c>
      <c r="L2140" s="18">
        <f>'Vulnerability Mapped'!H69</f>
        <v>0.164285714</v>
      </c>
      <c r="M2140" s="18">
        <f t="shared" si="66"/>
        <v>4.0808160643315002E-2</v>
      </c>
      <c r="N2140" s="18">
        <f t="shared" si="67"/>
        <v>9.7939585543956008E-3</v>
      </c>
    </row>
    <row r="2141" spans="1:14" ht="18" customHeight="1" x14ac:dyDescent="0.2">
      <c r="A2141" s="16" t="str">
        <f>'Fish Use'!A144</f>
        <v>UGR6</v>
      </c>
      <c r="B2141" s="16" t="str">
        <f>'Fish Use'!B144</f>
        <v>Upper Grande Ronde</v>
      </c>
      <c r="C2141" s="16" t="str">
        <f>'Fish Use'!D144</f>
        <v>Chinook</v>
      </c>
      <c r="D2141" s="16" t="str">
        <f>'Fish Use'!E144</f>
        <v>Summer Rearing</v>
      </c>
      <c r="E2141" s="16" t="str">
        <f>'Vulnerability Mapped'!C74</f>
        <v>Summer Water Temperature</v>
      </c>
      <c r="F2141" s="18">
        <f>'Fish Use'!F144</f>
        <v>0.76429999999999998</v>
      </c>
      <c r="G2141" s="18">
        <f>Population!D12</f>
        <v>0.24</v>
      </c>
      <c r="H2141" s="19">
        <f>'Limiting Factors'!C389</f>
        <v>1.59</v>
      </c>
      <c r="I2141" s="18">
        <f>'Limiting Factors'!D389</f>
        <v>0.23275000000000001</v>
      </c>
      <c r="J2141" s="17">
        <f>'Vulnerability Mapped'!D74</f>
        <v>1</v>
      </c>
      <c r="K2141" s="17">
        <f>'Vulnerability Mapped'!E74</f>
        <v>1</v>
      </c>
      <c r="L2141" s="18">
        <f>'Vulnerability Mapped'!H74</f>
        <v>1</v>
      </c>
      <c r="M2141" s="18">
        <f t="shared" si="66"/>
        <v>0.177890825</v>
      </c>
      <c r="N2141" s="18">
        <f t="shared" si="67"/>
        <v>4.2693797999999998E-2</v>
      </c>
    </row>
    <row r="2142" spans="1:14" ht="18" customHeight="1" x14ac:dyDescent="0.2">
      <c r="A2142" s="16" t="str">
        <f>'Fish Use'!A144</f>
        <v>UGR6</v>
      </c>
      <c r="B2142" s="16" t="str">
        <f>'Fish Use'!B144</f>
        <v>Upper Grande Ronde</v>
      </c>
      <c r="C2142" s="16" t="str">
        <f>'Fish Use'!D144</f>
        <v>Chinook</v>
      </c>
      <c r="D2142" s="16" t="str">
        <f>'Fish Use'!E144</f>
        <v>Summer Rearing</v>
      </c>
      <c r="E2142" s="16" t="str">
        <f>'Vulnerability Mapped'!C76</f>
        <v>Winter Water Temperature</v>
      </c>
      <c r="F2142" s="18">
        <f>'Fish Use'!F144</f>
        <v>0.76429999999999998</v>
      </c>
      <c r="G2142" s="18">
        <f>Population!D12</f>
        <v>0.24</v>
      </c>
      <c r="H2142" s="19">
        <f>'Limiting Factors'!C390</f>
        <v>1.59</v>
      </c>
      <c r="I2142" s="18">
        <f>'Limiting Factors'!D390</f>
        <v>0.23275000000000001</v>
      </c>
      <c r="J2142" s="17">
        <f>'Vulnerability Mapped'!D76</f>
        <v>15</v>
      </c>
      <c r="K2142" s="17">
        <f>'Vulnerability Mapped'!E76</f>
        <v>15</v>
      </c>
      <c r="L2142" s="18">
        <f>'Vulnerability Mapped'!H76</f>
        <v>0.1</v>
      </c>
      <c r="M2142" s="18">
        <f t="shared" si="66"/>
        <v>1.7789082500000001E-2</v>
      </c>
      <c r="N2142" s="18">
        <f t="shared" si="67"/>
        <v>4.2693797999999996E-3</v>
      </c>
    </row>
    <row r="2143" spans="1:14" ht="18" customHeight="1" x14ac:dyDescent="0.2">
      <c r="A2143" s="16" t="str">
        <f>'Fish Use'!A144</f>
        <v>UGR6</v>
      </c>
      <c r="B2143" s="16" t="str">
        <f>'Fish Use'!B144</f>
        <v>Upper Grande Ronde</v>
      </c>
      <c r="C2143" s="16" t="str">
        <f>'Fish Use'!D144</f>
        <v>Chinook</v>
      </c>
      <c r="D2143" s="16" t="str">
        <f>'Fish Use'!E144</f>
        <v>Summer Rearing</v>
      </c>
      <c r="E2143" s="16" t="str">
        <f>'Vulnerability Mapped'!C75</f>
        <v>Water Quality</v>
      </c>
      <c r="F2143" s="18">
        <f>'Fish Use'!F144</f>
        <v>0.76429999999999998</v>
      </c>
      <c r="G2143" s="18">
        <f>Population!D12</f>
        <v>0.24</v>
      </c>
      <c r="H2143" s="19">
        <f>'Limiting Factors'!C391</f>
        <v>1.59</v>
      </c>
      <c r="I2143" s="18">
        <f>'Limiting Factors'!D391</f>
        <v>0.23275000000000001</v>
      </c>
      <c r="J2143" s="17">
        <f>'Vulnerability Mapped'!D75</f>
        <v>9</v>
      </c>
      <c r="K2143" s="17">
        <f>'Vulnerability Mapped'!E75</f>
        <v>9</v>
      </c>
      <c r="L2143" s="18">
        <f>'Vulnerability Mapped'!H75</f>
        <v>0.485714286</v>
      </c>
      <c r="M2143" s="18">
        <f t="shared" si="66"/>
        <v>8.6404115050825944E-2</v>
      </c>
      <c r="N2143" s="18">
        <f t="shared" si="67"/>
        <v>2.0736987612198225E-2</v>
      </c>
    </row>
    <row r="2144" spans="1:14" ht="18" customHeight="1" x14ac:dyDescent="0.2">
      <c r="A2144" s="16" t="str">
        <f>'Fish Use'!A144</f>
        <v>UGR6</v>
      </c>
      <c r="B2144" s="16" t="str">
        <f>'Fish Use'!B144</f>
        <v>Upper Grande Ronde</v>
      </c>
      <c r="C2144" s="16" t="str">
        <f>'Fish Use'!D144</f>
        <v>Chinook</v>
      </c>
      <c r="D2144" s="16" t="str">
        <f>'Fish Use'!E144</f>
        <v>Summer Rearing</v>
      </c>
      <c r="E2144" s="16" t="str">
        <f>'Vulnerability Mapped'!C71</f>
        <v>Predation</v>
      </c>
      <c r="F2144" s="18">
        <f>'Fish Use'!F144</f>
        <v>0.76429999999999998</v>
      </c>
      <c r="G2144" s="18">
        <f>Population!D12</f>
        <v>0.24</v>
      </c>
      <c r="H2144" s="19">
        <f>'Limiting Factors'!C384</f>
        <v>1.59</v>
      </c>
      <c r="I2144" s="18">
        <f>'Limiting Factors'!D384</f>
        <v>0.23275000000000001</v>
      </c>
      <c r="J2144" s="17">
        <f>'Vulnerability Mapped'!D71</f>
        <v>13</v>
      </c>
      <c r="K2144" s="17">
        <f>'Vulnerability Mapped'!E71</f>
        <v>13</v>
      </c>
      <c r="L2144" s="18">
        <f>'Vulnerability Mapped'!H71</f>
        <v>0.22857142899999999</v>
      </c>
      <c r="M2144" s="18">
        <f t="shared" si="66"/>
        <v>4.0660760076238922E-2</v>
      </c>
      <c r="N2144" s="18">
        <f t="shared" si="67"/>
        <v>9.7585824182973412E-3</v>
      </c>
    </row>
    <row r="2145" spans="1:14" ht="18" customHeight="1" x14ac:dyDescent="0.2">
      <c r="A2145" s="16" t="str">
        <f>'Fish Use'!A144</f>
        <v>UGR6</v>
      </c>
      <c r="B2145" s="16" t="str">
        <f>'Fish Use'!B144</f>
        <v>Upper Grande Ronde</v>
      </c>
      <c r="C2145" s="16" t="str">
        <f>'Fish Use'!D144</f>
        <v>Chinook</v>
      </c>
      <c r="D2145" s="16" t="str">
        <f>'Fish Use'!E144</f>
        <v>Summer Rearing</v>
      </c>
      <c r="E2145" s="16" t="str">
        <f>'Vulnerability Mapped'!C63</f>
        <v>Altered Primary Productivity</v>
      </c>
      <c r="F2145" s="18">
        <f>'Fish Use'!F144</f>
        <v>0.76429999999999998</v>
      </c>
      <c r="G2145" s="18">
        <f>Population!D12</f>
        <v>0.24</v>
      </c>
      <c r="H2145" s="19">
        <f>'Limiting Factors'!C385</f>
        <v>1.82</v>
      </c>
      <c r="I2145" s="18">
        <f>'Limiting Factors'!D385</f>
        <v>0.28449999999999998</v>
      </c>
      <c r="J2145" s="17">
        <f>'Vulnerability Mapped'!D63</f>
        <v>8</v>
      </c>
      <c r="K2145" s="17">
        <f>'Vulnerability Mapped'!E63</f>
        <v>8</v>
      </c>
      <c r="L2145" s="18">
        <f>'Vulnerability Mapped'!H63</f>
        <v>0.55000000000000004</v>
      </c>
      <c r="M2145" s="18">
        <f t="shared" si="66"/>
        <v>0.11959384249999999</v>
      </c>
      <c r="N2145" s="18">
        <f t="shared" si="67"/>
        <v>2.8702522199999997E-2</v>
      </c>
    </row>
    <row r="2146" spans="1:14" ht="18" customHeight="1" x14ac:dyDescent="0.2">
      <c r="A2146" s="16" t="str">
        <f>'Fish Use'!A144</f>
        <v>UGR6</v>
      </c>
      <c r="B2146" s="16" t="str">
        <f>'Fish Use'!B144</f>
        <v>Upper Grande Ronde</v>
      </c>
      <c r="C2146" s="16" t="str">
        <f>'Fish Use'!D144</f>
        <v>Chinook</v>
      </c>
      <c r="D2146" s="16" t="str">
        <f>'Fish Use'!E144</f>
        <v>Summer Rearing</v>
      </c>
      <c r="E2146" s="16" t="str">
        <f>'Vulnerability Mapped'!C70</f>
        <v>Non-Native Species Interactions and Competition</v>
      </c>
      <c r="F2146" s="18">
        <f>'Fish Use'!F144</f>
        <v>0.76429999999999998</v>
      </c>
      <c r="G2146" s="18">
        <f>Population!D12</f>
        <v>0.24</v>
      </c>
      <c r="H2146" s="19">
        <f>'Limiting Factors'!C386</f>
        <v>2.88</v>
      </c>
      <c r="I2146" s="18">
        <f>'Limiting Factors'!D386</f>
        <v>0.52300000000000002</v>
      </c>
      <c r="J2146" s="17">
        <f>'Vulnerability Mapped'!D70</f>
        <v>11</v>
      </c>
      <c r="K2146" s="17">
        <f>'Vulnerability Mapped'!E70</f>
        <v>11</v>
      </c>
      <c r="L2146" s="18">
        <f>'Vulnerability Mapped'!H70</f>
        <v>0.35714285699999998</v>
      </c>
      <c r="M2146" s="18">
        <f t="shared" si="66"/>
        <v>0.1427603213714673</v>
      </c>
      <c r="N2146" s="18">
        <f t="shared" si="67"/>
        <v>3.4262477129152147E-2</v>
      </c>
    </row>
    <row r="2147" spans="1:14" ht="18" customHeight="1" x14ac:dyDescent="0.2">
      <c r="A2147" s="16" t="str">
        <f>'Fish Use'!A145</f>
        <v>UGR6</v>
      </c>
      <c r="B2147" s="16" t="str">
        <f>'Fish Use'!B145</f>
        <v>Upper Grande Ronde</v>
      </c>
      <c r="C2147" s="16" t="str">
        <f>'Fish Use'!D145</f>
        <v>Chinook</v>
      </c>
      <c r="D2147" s="16" t="str">
        <f>'Fish Use'!E145</f>
        <v>Migration</v>
      </c>
      <c r="E2147" s="16" t="str">
        <f>'Vulnerability Mapped'!C34</f>
        <v>Anthropogenic Barriers</v>
      </c>
      <c r="F2147" s="18">
        <f>'Fish Use'!F145</f>
        <v>0.76429999999999998</v>
      </c>
      <c r="G2147" s="18">
        <f>Population!D16</f>
        <v>0.34</v>
      </c>
      <c r="H2147" s="19">
        <f>'Limiting Factors'!C383</f>
        <v>2.29</v>
      </c>
      <c r="I2147" s="18">
        <f>'Limiting Factors'!D383</f>
        <v>0.39024999999999999</v>
      </c>
      <c r="J2147" s="17">
        <f>'Vulnerability Mapped'!D34</f>
        <v>2</v>
      </c>
      <c r="K2147" s="17">
        <f>'Vulnerability Mapped'!E34</f>
        <v>13</v>
      </c>
      <c r="L2147" s="18">
        <f>'Vulnerability Mapped'!H34</f>
        <v>0.93571428599999995</v>
      </c>
      <c r="M2147" s="18">
        <f t="shared" si="66"/>
        <v>0.27909369883521939</v>
      </c>
      <c r="N2147" s="18">
        <f t="shared" si="67"/>
        <v>9.4891857603974603E-2</v>
      </c>
    </row>
    <row r="2148" spans="1:14" ht="18" customHeight="1" x14ac:dyDescent="0.2">
      <c r="A2148" s="16" t="str">
        <f>'Fish Use'!A145</f>
        <v>UGR6</v>
      </c>
      <c r="B2148" s="16" t="str">
        <f>'Fish Use'!B145</f>
        <v>Upper Grande Ronde</v>
      </c>
      <c r="C2148" s="16" t="str">
        <f>'Fish Use'!D145</f>
        <v>Chinook</v>
      </c>
      <c r="D2148" s="16" t="str">
        <f>'Fish Use'!E145</f>
        <v>Migration</v>
      </c>
      <c r="E2148" s="16" t="str">
        <f>'Vulnerability Mapped'!C42</f>
        <v>Riparian Condition</v>
      </c>
      <c r="F2148" s="18">
        <f>'Fish Use'!F145</f>
        <v>0.76429999999999998</v>
      </c>
      <c r="G2148" s="18">
        <f>Population!D16</f>
        <v>0.34</v>
      </c>
      <c r="H2148" s="19">
        <f>'Limiting Factors'!C377</f>
        <v>2.17</v>
      </c>
      <c r="I2148" s="18">
        <f>'Limiting Factors'!D377</f>
        <v>0.36325000000000002</v>
      </c>
      <c r="J2148" s="17">
        <f>'Vulnerability Mapped'!D42</f>
        <v>9</v>
      </c>
      <c r="K2148" s="17">
        <f>'Vulnerability Mapped'!E42</f>
        <v>14</v>
      </c>
      <c r="L2148" s="18">
        <f>'Vulnerability Mapped'!H42</f>
        <v>0.485714286</v>
      </c>
      <c r="M2148" s="18">
        <f t="shared" si="66"/>
        <v>0.13484981650789488</v>
      </c>
      <c r="N2148" s="18">
        <f t="shared" si="67"/>
        <v>4.5848937612684264E-2</v>
      </c>
    </row>
    <row r="2149" spans="1:14" ht="18" customHeight="1" x14ac:dyDescent="0.2">
      <c r="A2149" s="16" t="str">
        <f>'Fish Use'!A145</f>
        <v>UGR6</v>
      </c>
      <c r="B2149" s="16" t="str">
        <f>'Fish Use'!B145</f>
        <v>Upper Grande Ronde</v>
      </c>
      <c r="C2149" s="16" t="str">
        <f>'Fish Use'!D145</f>
        <v>Chinook</v>
      </c>
      <c r="D2149" s="16" t="str">
        <f>'Fish Use'!E145</f>
        <v>Migration</v>
      </c>
      <c r="E2149" s="16" t="str">
        <f>'Vulnerability Mapped'!C38</f>
        <v>Floodplain Condition</v>
      </c>
      <c r="F2149" s="18">
        <f>'Fish Use'!F145</f>
        <v>0.76429999999999998</v>
      </c>
      <c r="G2149" s="18">
        <f>Population!D16</f>
        <v>0.34</v>
      </c>
      <c r="H2149" s="19">
        <f>'Limiting Factors'!C378</f>
        <v>2.76</v>
      </c>
      <c r="I2149" s="18">
        <f>'Limiting Factors'!D378</f>
        <v>0.496</v>
      </c>
      <c r="J2149" s="17">
        <f>'Vulnerability Mapped'!D38</f>
        <v>6</v>
      </c>
      <c r="K2149" s="17">
        <f>'Vulnerability Mapped'!E38</f>
        <v>8</v>
      </c>
      <c r="L2149" s="18">
        <f>'Vulnerability Mapped'!H38</f>
        <v>0.678571429</v>
      </c>
      <c r="M2149" s="18">
        <f t="shared" si="66"/>
        <v>0.25724154301961122</v>
      </c>
      <c r="N2149" s="18">
        <f t="shared" si="67"/>
        <v>8.7462124626667817E-2</v>
      </c>
    </row>
    <row r="2150" spans="1:14" ht="18" customHeight="1" x14ac:dyDescent="0.2">
      <c r="A2150" s="16" t="str">
        <f>'Fish Use'!A145</f>
        <v>UGR6</v>
      </c>
      <c r="B2150" s="16" t="str">
        <f>'Fish Use'!B145</f>
        <v>Upper Grande Ronde</v>
      </c>
      <c r="C2150" s="16" t="str">
        <f>'Fish Use'!D145</f>
        <v>Chinook</v>
      </c>
      <c r="D2150" s="16" t="str">
        <f>'Fish Use'!E145</f>
        <v>Migration</v>
      </c>
      <c r="E2150" s="16" t="str">
        <f>'Vulnerability Mapped'!C43</f>
        <v>Side Channel and Wetland Habitat</v>
      </c>
      <c r="F2150" s="18">
        <f>'Fish Use'!F145</f>
        <v>0.76429999999999998</v>
      </c>
      <c r="G2150" s="18">
        <f>Population!D16</f>
        <v>0.34</v>
      </c>
      <c r="H2150" s="19">
        <f>'Limiting Factors'!C379</f>
        <v>3.18</v>
      </c>
      <c r="I2150" s="18">
        <f>'Limiting Factors'!D379</f>
        <v>0.59050000000000002</v>
      </c>
      <c r="J2150" s="17">
        <f>'Vulnerability Mapped'!D43</f>
        <v>7</v>
      </c>
      <c r="K2150" s="17">
        <f>'Vulnerability Mapped'!E43</f>
        <v>7</v>
      </c>
      <c r="L2150" s="18">
        <f>'Vulnerability Mapped'!H43</f>
        <v>0.61428571399999998</v>
      </c>
      <c r="M2150" s="18">
        <f t="shared" si="66"/>
        <v>0.27723890629962311</v>
      </c>
      <c r="N2150" s="18">
        <f t="shared" si="67"/>
        <v>9.4261228141871864E-2</v>
      </c>
    </row>
    <row r="2151" spans="1:14" ht="18" customHeight="1" x14ac:dyDescent="0.2">
      <c r="A2151" s="16" t="str">
        <f>'Fish Use'!A145</f>
        <v>UGR6</v>
      </c>
      <c r="B2151" s="16" t="str">
        <f>'Fish Use'!B145</f>
        <v>Upper Grande Ronde</v>
      </c>
      <c r="C2151" s="16" t="str">
        <f>'Fish Use'!D145</f>
        <v>Chinook</v>
      </c>
      <c r="D2151" s="16" t="str">
        <f>'Fish Use'!E145</f>
        <v>Migration</v>
      </c>
      <c r="E2151" s="16" t="str">
        <f>'Vulnerability Mapped'!C35</f>
        <v>Channel and Habitat Structure</v>
      </c>
      <c r="F2151" s="18">
        <f>'Fish Use'!F145</f>
        <v>0.76429999999999998</v>
      </c>
      <c r="G2151" s="18">
        <f>Population!D16</f>
        <v>0.34</v>
      </c>
      <c r="H2151" s="19">
        <f>'Limiting Factors'!C380</f>
        <v>3.25</v>
      </c>
      <c r="I2151" s="18">
        <f>'Limiting Factors'!D380</f>
        <v>0.60624999999999996</v>
      </c>
      <c r="J2151" s="17">
        <f>'Vulnerability Mapped'!D35</f>
        <v>3</v>
      </c>
      <c r="K2151" s="17">
        <f>'Vulnerability Mapped'!E35</f>
        <v>5</v>
      </c>
      <c r="L2151" s="18">
        <f>'Vulnerability Mapped'!H35</f>
        <v>0.87142857100000004</v>
      </c>
      <c r="M2151" s="18">
        <f t="shared" si="66"/>
        <v>0.40378241944427562</v>
      </c>
      <c r="N2151" s="18">
        <f t="shared" si="67"/>
        <v>0.13728602261105372</v>
      </c>
    </row>
    <row r="2152" spans="1:14" ht="18" customHeight="1" x14ac:dyDescent="0.2">
      <c r="A2152" s="16" t="str">
        <f>'Fish Use'!A145</f>
        <v>UGR6</v>
      </c>
      <c r="B2152" s="16" t="str">
        <f>'Fish Use'!B145</f>
        <v>Upper Grande Ronde</v>
      </c>
      <c r="C2152" s="16" t="str">
        <f>'Fish Use'!D145</f>
        <v>Chinook</v>
      </c>
      <c r="D2152" s="16" t="str">
        <f>'Fish Use'!E145</f>
        <v>Migration</v>
      </c>
      <c r="E2152" s="16" t="str">
        <f>'Vulnerability Mapped'!C37</f>
        <v>Decreased Water Quantity</v>
      </c>
      <c r="F2152" s="18">
        <f>'Fish Use'!F145</f>
        <v>0.76429999999999998</v>
      </c>
      <c r="G2152" s="18">
        <f>Population!D16</f>
        <v>0.34</v>
      </c>
      <c r="H2152" s="19">
        <f>'Limiting Factors'!C387</f>
        <v>2</v>
      </c>
      <c r="I2152" s="18">
        <f>'Limiting Factors'!D387</f>
        <v>0.32500000000000001</v>
      </c>
      <c r="J2152" s="17">
        <f>'Vulnerability Mapped'!D37</f>
        <v>2</v>
      </c>
      <c r="K2152" s="17">
        <f>'Vulnerability Mapped'!E37</f>
        <v>3</v>
      </c>
      <c r="L2152" s="18">
        <f>'Vulnerability Mapped'!H37</f>
        <v>0.93571428599999995</v>
      </c>
      <c r="M2152" s="18">
        <f t="shared" si="66"/>
        <v>0.23242908935668499</v>
      </c>
      <c r="N2152" s="18">
        <f t="shared" si="67"/>
        <v>7.9025890381272904E-2</v>
      </c>
    </row>
    <row r="2153" spans="1:14" ht="18" customHeight="1" x14ac:dyDescent="0.2">
      <c r="A2153" s="16" t="str">
        <f>'Fish Use'!A145</f>
        <v>UGR6</v>
      </c>
      <c r="B2153" s="16" t="str">
        <f>'Fish Use'!B145</f>
        <v>Upper Grande Ronde</v>
      </c>
      <c r="C2153" s="16" t="str">
        <f>'Fish Use'!D145</f>
        <v>Chinook</v>
      </c>
      <c r="D2153" s="16" t="str">
        <f>'Fish Use'!E145</f>
        <v>Migration</v>
      </c>
      <c r="E2153" s="16" t="str">
        <f>'Vulnerability Mapped'!C32</f>
        <v>Altered Flow Timing</v>
      </c>
      <c r="F2153" s="18">
        <f>'Fish Use'!F145</f>
        <v>0.76429999999999998</v>
      </c>
      <c r="G2153" s="18">
        <f>Population!D16</f>
        <v>0.34</v>
      </c>
      <c r="H2153" s="19">
        <f>'Limiting Factors'!C388</f>
        <v>1.59</v>
      </c>
      <c r="I2153" s="18">
        <f>'Limiting Factors'!D388</f>
        <v>0.23275000000000001</v>
      </c>
      <c r="J2153" s="17">
        <f>'Vulnerability Mapped'!D32</f>
        <v>4</v>
      </c>
      <c r="K2153" s="17">
        <f>'Vulnerability Mapped'!E32</f>
        <v>4</v>
      </c>
      <c r="L2153" s="18">
        <f>'Vulnerability Mapped'!H32</f>
        <v>0.80714285699999999</v>
      </c>
      <c r="M2153" s="18">
        <f t="shared" si="66"/>
        <v>0.14358330872458702</v>
      </c>
      <c r="N2153" s="18">
        <f t="shared" si="67"/>
        <v>4.8818324966359593E-2</v>
      </c>
    </row>
    <row r="2154" spans="1:14" ht="18" customHeight="1" x14ac:dyDescent="0.2">
      <c r="A2154" s="16" t="str">
        <f>'Fish Use'!A145</f>
        <v>UGR6</v>
      </c>
      <c r="B2154" s="16" t="str">
        <f>'Fish Use'!B145</f>
        <v>Upper Grande Ronde</v>
      </c>
      <c r="C2154" s="16" t="str">
        <f>'Fish Use'!D145</f>
        <v>Chinook</v>
      </c>
      <c r="D2154" s="16" t="str">
        <f>'Fish Use'!E145</f>
        <v>Migration</v>
      </c>
      <c r="E2154" s="16" t="str">
        <f>'Vulnerability Mapped'!C36</f>
        <v>Decreased Sediment Quantity</v>
      </c>
      <c r="F2154" s="18">
        <f>'Fish Use'!F145</f>
        <v>0.76429999999999998</v>
      </c>
      <c r="G2154" s="18">
        <f>Population!D16</f>
        <v>0.34</v>
      </c>
      <c r="H2154" s="19">
        <f>'Limiting Factors'!C381</f>
        <v>2.2999999999999998</v>
      </c>
      <c r="I2154" s="18">
        <f>'Limiting Factors'!D381</f>
        <v>0.39250000000000002</v>
      </c>
      <c r="J2154" s="17">
        <f>'Vulnerability Mapped'!D36</f>
        <v>11</v>
      </c>
      <c r="K2154" s="17">
        <f>'Vulnerability Mapped'!E36</f>
        <v>12</v>
      </c>
      <c r="L2154" s="18">
        <f>'Vulnerability Mapped'!H36</f>
        <v>0.35714285699999998</v>
      </c>
      <c r="M2154" s="18">
        <f t="shared" si="66"/>
        <v>0.10713848210000175</v>
      </c>
      <c r="N2154" s="18">
        <f t="shared" si="67"/>
        <v>3.6427083914000596E-2</v>
      </c>
    </row>
    <row r="2155" spans="1:14" ht="18" customHeight="1" x14ac:dyDescent="0.2">
      <c r="A2155" s="16" t="str">
        <f>'Fish Use'!A145</f>
        <v>UGR6</v>
      </c>
      <c r="B2155" s="16" t="str">
        <f>'Fish Use'!B145</f>
        <v>Upper Grande Ronde</v>
      </c>
      <c r="C2155" s="16" t="str">
        <f>'Fish Use'!D145</f>
        <v>Chinook</v>
      </c>
      <c r="D2155" s="16" t="str">
        <f>'Fish Use'!E145</f>
        <v>Migration</v>
      </c>
      <c r="E2155" s="16" t="str">
        <f>'Vulnerability Mapped'!C39</f>
        <v>Increased Sediment Quantity</v>
      </c>
      <c r="F2155" s="18">
        <f>'Fish Use'!F145</f>
        <v>0.76429999999999998</v>
      </c>
      <c r="G2155" s="18">
        <f>Population!D16</f>
        <v>0.34</v>
      </c>
      <c r="H2155" s="19">
        <f>'Limiting Factors'!C382</f>
        <v>2</v>
      </c>
      <c r="I2155" s="18">
        <f>'Limiting Factors'!D382</f>
        <v>0.32500000000000001</v>
      </c>
      <c r="J2155" s="17">
        <f>'Vulnerability Mapped'!D39</f>
        <v>10</v>
      </c>
      <c r="K2155" s="17">
        <f>'Vulnerability Mapped'!E39</f>
        <v>11</v>
      </c>
      <c r="L2155" s="18">
        <f>'Vulnerability Mapped'!H39</f>
        <v>0.42142857099999997</v>
      </c>
      <c r="M2155" s="18">
        <f t="shared" si="66"/>
        <v>0.10468180346497249</v>
      </c>
      <c r="N2155" s="18">
        <f t="shared" si="67"/>
        <v>3.5591813178090653E-2</v>
      </c>
    </row>
    <row r="2156" spans="1:14" ht="18" customHeight="1" x14ac:dyDescent="0.2">
      <c r="A2156" s="16" t="str">
        <f>'Fish Use'!A145</f>
        <v>UGR6</v>
      </c>
      <c r="B2156" s="16" t="str">
        <f>'Fish Use'!B145</f>
        <v>Upper Grande Ronde</v>
      </c>
      <c r="C2156" s="16" t="str">
        <f>'Fish Use'!D145</f>
        <v>Chinook</v>
      </c>
      <c r="D2156" s="16" t="str">
        <f>'Fish Use'!E145</f>
        <v>Migration</v>
      </c>
      <c r="E2156" s="16" t="str">
        <f>'Vulnerability Mapped'!C44</f>
        <v>Summer Water Temperature</v>
      </c>
      <c r="F2156" s="18">
        <f>'Fish Use'!F145</f>
        <v>0.76429999999999998</v>
      </c>
      <c r="G2156" s="18">
        <f>Population!D16</f>
        <v>0.34</v>
      </c>
      <c r="H2156" s="19">
        <f>'Limiting Factors'!C389</f>
        <v>1.59</v>
      </c>
      <c r="I2156" s="18">
        <f>'Limiting Factors'!D389</f>
        <v>0.23275000000000001</v>
      </c>
      <c r="J2156" s="17">
        <f>'Vulnerability Mapped'!D44</f>
        <v>1</v>
      </c>
      <c r="K2156" s="17">
        <f>'Vulnerability Mapped'!E44</f>
        <v>15</v>
      </c>
      <c r="L2156" s="18">
        <f>'Vulnerability Mapped'!H44</f>
        <v>1</v>
      </c>
      <c r="M2156" s="18">
        <f t="shared" si="66"/>
        <v>0.177890825</v>
      </c>
      <c r="N2156" s="18">
        <f t="shared" si="67"/>
        <v>6.0482880500000002E-2</v>
      </c>
    </row>
    <row r="2157" spans="1:14" ht="18" customHeight="1" x14ac:dyDescent="0.2">
      <c r="A2157" s="16" t="str">
        <f>'Fish Use'!A145</f>
        <v>UGR6</v>
      </c>
      <c r="B2157" s="16" t="str">
        <f>'Fish Use'!B145</f>
        <v>Upper Grande Ronde</v>
      </c>
      <c r="C2157" s="16" t="str">
        <f>'Fish Use'!D145</f>
        <v>Chinook</v>
      </c>
      <c r="D2157" s="16" t="str">
        <f>'Fish Use'!E145</f>
        <v>Migration</v>
      </c>
      <c r="E2157" s="16" t="str">
        <f>'Vulnerability Mapped'!C46</f>
        <v>Winter Water Temperature</v>
      </c>
      <c r="F2157" s="18">
        <f>'Fish Use'!F145</f>
        <v>0.76429999999999998</v>
      </c>
      <c r="G2157" s="18">
        <f>Population!D16</f>
        <v>0.34</v>
      </c>
      <c r="H2157" s="19">
        <f>'Limiting Factors'!C390</f>
        <v>1.59</v>
      </c>
      <c r="I2157" s="18">
        <f>'Limiting Factors'!D390</f>
        <v>0.23275000000000001</v>
      </c>
      <c r="J2157" s="17">
        <f>'Vulnerability Mapped'!D46</f>
        <v>9</v>
      </c>
      <c r="K2157" s="17">
        <f>'Vulnerability Mapped'!E46</f>
        <v>15</v>
      </c>
      <c r="L2157" s="18">
        <f>'Vulnerability Mapped'!H46</f>
        <v>0.485714286</v>
      </c>
      <c r="M2157" s="18">
        <f t="shared" si="66"/>
        <v>8.6404115050825944E-2</v>
      </c>
      <c r="N2157" s="18">
        <f t="shared" si="67"/>
        <v>2.9377399117280822E-2</v>
      </c>
    </row>
    <row r="2158" spans="1:14" ht="18" customHeight="1" x14ac:dyDescent="0.2">
      <c r="A2158" s="16" t="str">
        <f>'Fish Use'!A145</f>
        <v>UGR6</v>
      </c>
      <c r="B2158" s="16" t="str">
        <f>'Fish Use'!B145</f>
        <v>Upper Grande Ronde</v>
      </c>
      <c r="C2158" s="16" t="str">
        <f>'Fish Use'!D145</f>
        <v>Chinook</v>
      </c>
      <c r="D2158" s="16" t="str">
        <f>'Fish Use'!E145</f>
        <v>Migration</v>
      </c>
      <c r="E2158" s="16" t="str">
        <f>'Vulnerability Mapped'!C45</f>
        <v>Water Quality</v>
      </c>
      <c r="F2158" s="18">
        <f>'Fish Use'!F145</f>
        <v>0.76429999999999998</v>
      </c>
      <c r="G2158" s="18">
        <f>Population!D16</f>
        <v>0.34</v>
      </c>
      <c r="H2158" s="19">
        <f>'Limiting Factors'!C391</f>
        <v>1.59</v>
      </c>
      <c r="I2158" s="18">
        <f>'Limiting Factors'!D391</f>
        <v>0.23275000000000001</v>
      </c>
      <c r="J2158" s="17">
        <f>'Vulnerability Mapped'!D45</f>
        <v>5</v>
      </c>
      <c r="K2158" s="17">
        <f>'Vulnerability Mapped'!E45</f>
        <v>6</v>
      </c>
      <c r="L2158" s="18">
        <f>'Vulnerability Mapped'!H45</f>
        <v>0.74285714300000005</v>
      </c>
      <c r="M2158" s="18">
        <f t="shared" si="66"/>
        <v>0.13214747002541299</v>
      </c>
      <c r="N2158" s="18">
        <f t="shared" si="67"/>
        <v>4.4930139808640419E-2</v>
      </c>
    </row>
    <row r="2159" spans="1:14" ht="18" customHeight="1" x14ac:dyDescent="0.2">
      <c r="A2159" s="16" t="str">
        <f>'Fish Use'!A145</f>
        <v>UGR6</v>
      </c>
      <c r="B2159" s="16" t="str">
        <f>'Fish Use'!B145</f>
        <v>Upper Grande Ronde</v>
      </c>
      <c r="C2159" s="16" t="str">
        <f>'Fish Use'!D145</f>
        <v>Chinook</v>
      </c>
      <c r="D2159" s="16" t="str">
        <f>'Fish Use'!E145</f>
        <v>Migration</v>
      </c>
      <c r="E2159" s="16" t="str">
        <f>'Vulnerability Mapped'!C41</f>
        <v>Predation</v>
      </c>
      <c r="F2159" s="18">
        <f>'Fish Use'!F145</f>
        <v>0.76429999999999998</v>
      </c>
      <c r="G2159" s="18">
        <f>Population!D16</f>
        <v>0.34</v>
      </c>
      <c r="H2159" s="19">
        <f>'Limiting Factors'!C384</f>
        <v>1.59</v>
      </c>
      <c r="I2159" s="18">
        <f>'Limiting Factors'!D384</f>
        <v>0.23275000000000001</v>
      </c>
      <c r="J2159" s="17">
        <f>'Vulnerability Mapped'!D41</f>
        <v>1</v>
      </c>
      <c r="K2159" s="17">
        <f>'Vulnerability Mapped'!E41</f>
        <v>14</v>
      </c>
      <c r="L2159" s="18">
        <f>'Vulnerability Mapped'!H41</f>
        <v>1</v>
      </c>
      <c r="M2159" s="18">
        <f t="shared" si="66"/>
        <v>0.177890825</v>
      </c>
      <c r="N2159" s="18">
        <f t="shared" si="67"/>
        <v>6.0482880500000002E-2</v>
      </c>
    </row>
    <row r="2160" spans="1:14" ht="18" customHeight="1" x14ac:dyDescent="0.2">
      <c r="A2160" s="16" t="str">
        <f>'Fish Use'!A145</f>
        <v>UGR6</v>
      </c>
      <c r="B2160" s="16" t="str">
        <f>'Fish Use'!B145</f>
        <v>Upper Grande Ronde</v>
      </c>
      <c r="C2160" s="16" t="str">
        <f>'Fish Use'!D145</f>
        <v>Chinook</v>
      </c>
      <c r="D2160" s="16" t="str">
        <f>'Fish Use'!E145</f>
        <v>Migration</v>
      </c>
      <c r="E2160" s="16" t="str">
        <f>'Vulnerability Mapped'!C33</f>
        <v>Altered Primary Productivity</v>
      </c>
      <c r="F2160" s="18">
        <f>'Fish Use'!F145</f>
        <v>0.76429999999999998</v>
      </c>
      <c r="G2160" s="18">
        <f>Population!D16</f>
        <v>0.34</v>
      </c>
      <c r="H2160" s="19">
        <f>'Limiting Factors'!C385</f>
        <v>1.82</v>
      </c>
      <c r="I2160" s="18">
        <f>'Limiting Factors'!D385</f>
        <v>0.28449999999999998</v>
      </c>
      <c r="J2160" s="17">
        <f>'Vulnerability Mapped'!D33</f>
        <v>10</v>
      </c>
      <c r="K2160" s="17">
        <f>'Vulnerability Mapped'!E33</f>
        <v>13</v>
      </c>
      <c r="L2160" s="18">
        <f>'Vulnerability Mapped'!H33</f>
        <v>0.42142857099999997</v>
      </c>
      <c r="M2160" s="18">
        <f t="shared" si="66"/>
        <v>9.1636840263952829E-2</v>
      </c>
      <c r="N2160" s="18">
        <f t="shared" si="67"/>
        <v>3.1156525689743964E-2</v>
      </c>
    </row>
    <row r="2161" spans="1:14" ht="18" customHeight="1" x14ac:dyDescent="0.2">
      <c r="A2161" s="16" t="str">
        <f>'Fish Use'!A145</f>
        <v>UGR6</v>
      </c>
      <c r="B2161" s="16" t="str">
        <f>'Fish Use'!B145</f>
        <v>Upper Grande Ronde</v>
      </c>
      <c r="C2161" s="16" t="str">
        <f>'Fish Use'!D145</f>
        <v>Chinook</v>
      </c>
      <c r="D2161" s="16" t="str">
        <f>'Fish Use'!E145</f>
        <v>Migration</v>
      </c>
      <c r="E2161" s="16" t="str">
        <f>'Vulnerability Mapped'!C40</f>
        <v>Non-Native Species Interactions and Competition</v>
      </c>
      <c r="F2161" s="18">
        <f>'Fish Use'!F145</f>
        <v>0.76429999999999998</v>
      </c>
      <c r="G2161" s="18">
        <f>Population!D16</f>
        <v>0.34</v>
      </c>
      <c r="H2161" s="19">
        <f>'Limiting Factors'!C386</f>
        <v>2.88</v>
      </c>
      <c r="I2161" s="18">
        <f>'Limiting Factors'!D386</f>
        <v>0.52300000000000002</v>
      </c>
      <c r="J2161" s="17">
        <f>'Vulnerability Mapped'!D40</f>
        <v>8</v>
      </c>
      <c r="K2161" s="17">
        <f>'Vulnerability Mapped'!E40</f>
        <v>12</v>
      </c>
      <c r="L2161" s="18">
        <f>'Vulnerability Mapped'!H40</f>
        <v>0.55000000000000004</v>
      </c>
      <c r="M2161" s="18">
        <f t="shared" si="66"/>
        <v>0.21985089500000002</v>
      </c>
      <c r="N2161" s="18">
        <f t="shared" si="67"/>
        <v>7.4749304300000013E-2</v>
      </c>
    </row>
    <row r="2162" spans="1:14" ht="18" customHeight="1" x14ac:dyDescent="0.2">
      <c r="A2162" s="16" t="str">
        <f>'Fish Use'!A146</f>
        <v>UGR6</v>
      </c>
      <c r="B2162" s="16" t="str">
        <f>'Fish Use'!B146</f>
        <v>Upper Grande Ronde</v>
      </c>
      <c r="C2162" s="16" t="str">
        <f>'Fish Use'!D146</f>
        <v>Steelhead</v>
      </c>
      <c r="D2162" s="16" t="str">
        <f>'Fish Use'!E146</f>
        <v>Spawning</v>
      </c>
      <c r="E2162" s="16" t="str">
        <f>'Vulnerability Mapped'!C109</f>
        <v>Anthropogenic Barriers</v>
      </c>
      <c r="F2162" s="18">
        <f>'Fish Use'!F146</f>
        <v>0.76429999999999998</v>
      </c>
      <c r="G2162" s="18">
        <f>Population!D11</f>
        <v>0.25</v>
      </c>
      <c r="H2162" s="19">
        <f>'Limiting Factors'!C383</f>
        <v>2.29</v>
      </c>
      <c r="I2162" s="18">
        <f>'Limiting Factors'!D383</f>
        <v>0.39024999999999999</v>
      </c>
      <c r="J2162" s="17">
        <f>'Vulnerability Mapped'!D109</f>
        <v>15</v>
      </c>
      <c r="K2162" s="17">
        <f>'Vulnerability Mapped'!E109</f>
        <v>15</v>
      </c>
      <c r="L2162" s="18">
        <f>'Vulnerability Mapped'!H109</f>
        <v>0.1</v>
      </c>
      <c r="M2162" s="18">
        <f t="shared" si="66"/>
        <v>2.9826807499999997E-2</v>
      </c>
      <c r="N2162" s="18">
        <f t="shared" si="67"/>
        <v>7.4567018749999991E-3</v>
      </c>
    </row>
    <row r="2163" spans="1:14" ht="18" customHeight="1" x14ac:dyDescent="0.2">
      <c r="A2163" s="16" t="str">
        <f>'Fish Use'!A146</f>
        <v>UGR6</v>
      </c>
      <c r="B2163" s="16" t="str">
        <f>'Fish Use'!B146</f>
        <v>Upper Grande Ronde</v>
      </c>
      <c r="C2163" s="16" t="str">
        <f>'Fish Use'!D146</f>
        <v>Steelhead</v>
      </c>
      <c r="D2163" s="16" t="str">
        <f>'Fish Use'!E146</f>
        <v>Spawning</v>
      </c>
      <c r="E2163" s="16" t="str">
        <f>'Vulnerability Mapped'!C117</f>
        <v>Riparian Condition</v>
      </c>
      <c r="F2163" s="18">
        <f>'Fish Use'!F146</f>
        <v>0.76429999999999998</v>
      </c>
      <c r="G2163" s="18">
        <f>Population!D11</f>
        <v>0.25</v>
      </c>
      <c r="H2163" s="19">
        <f>'Limiting Factors'!C377</f>
        <v>2.17</v>
      </c>
      <c r="I2163" s="18">
        <f>'Limiting Factors'!D377</f>
        <v>0.36325000000000002</v>
      </c>
      <c r="J2163" s="17">
        <f>'Vulnerability Mapped'!D117</f>
        <v>5</v>
      </c>
      <c r="K2163" s="17">
        <f>'Vulnerability Mapped'!E117</f>
        <v>5</v>
      </c>
      <c r="L2163" s="18">
        <f>'Vulnerability Mapped'!H117</f>
        <v>0.74285714300000005</v>
      </c>
      <c r="M2163" s="18">
        <f t="shared" si="66"/>
        <v>0.20624089575394747</v>
      </c>
      <c r="N2163" s="18">
        <f t="shared" si="67"/>
        <v>5.1560223938486867E-2</v>
      </c>
    </row>
    <row r="2164" spans="1:14" ht="18" customHeight="1" x14ac:dyDescent="0.2">
      <c r="A2164" s="16" t="str">
        <f>'Fish Use'!A146</f>
        <v>UGR6</v>
      </c>
      <c r="B2164" s="16" t="str">
        <f>'Fish Use'!B146</f>
        <v>Upper Grande Ronde</v>
      </c>
      <c r="C2164" s="16" t="str">
        <f>'Fish Use'!D146</f>
        <v>Steelhead</v>
      </c>
      <c r="D2164" s="16" t="str">
        <f>'Fish Use'!E146</f>
        <v>Spawning</v>
      </c>
      <c r="E2164" s="16" t="str">
        <f>'Vulnerability Mapped'!C113</f>
        <v>Floodplain Condition</v>
      </c>
      <c r="F2164" s="18">
        <f>'Fish Use'!F146</f>
        <v>0.76429999999999998</v>
      </c>
      <c r="G2164" s="18">
        <f>Population!D11</f>
        <v>0.25</v>
      </c>
      <c r="H2164" s="19">
        <f>'Limiting Factors'!C378</f>
        <v>2.76</v>
      </c>
      <c r="I2164" s="18">
        <f>'Limiting Factors'!D378</f>
        <v>0.496</v>
      </c>
      <c r="J2164" s="17">
        <f>'Vulnerability Mapped'!D113</f>
        <v>3</v>
      </c>
      <c r="K2164" s="17">
        <f>'Vulnerability Mapped'!E113</f>
        <v>3</v>
      </c>
      <c r="L2164" s="18">
        <f>'Vulnerability Mapped'!H113</f>
        <v>0.87142857100000004</v>
      </c>
      <c r="M2164" s="18">
        <f t="shared" si="66"/>
        <v>0.33035229698038882</v>
      </c>
      <c r="N2164" s="18">
        <f t="shared" si="67"/>
        <v>8.2588074245097204E-2</v>
      </c>
    </row>
    <row r="2165" spans="1:14" ht="18" customHeight="1" x14ac:dyDescent="0.2">
      <c r="A2165" s="16" t="str">
        <f>'Fish Use'!A146</f>
        <v>UGR6</v>
      </c>
      <c r="B2165" s="16" t="str">
        <f>'Fish Use'!B146</f>
        <v>Upper Grande Ronde</v>
      </c>
      <c r="C2165" s="16" t="str">
        <f>'Fish Use'!D146</f>
        <v>Steelhead</v>
      </c>
      <c r="D2165" s="16" t="str">
        <f>'Fish Use'!E146</f>
        <v>Spawning</v>
      </c>
      <c r="E2165" s="16" t="str">
        <f>'Vulnerability Mapped'!C118</f>
        <v>Side Channel and Wetland Habitat</v>
      </c>
      <c r="F2165" s="18">
        <f>'Fish Use'!F146</f>
        <v>0.76429999999999998</v>
      </c>
      <c r="G2165" s="18">
        <f>Population!D11</f>
        <v>0.25</v>
      </c>
      <c r="H2165" s="19">
        <f>'Limiting Factors'!C379</f>
        <v>3.18</v>
      </c>
      <c r="I2165" s="18">
        <f>'Limiting Factors'!D379</f>
        <v>0.59050000000000002</v>
      </c>
      <c r="J2165" s="17">
        <f>'Vulnerability Mapped'!D118</f>
        <v>2</v>
      </c>
      <c r="K2165" s="17">
        <f>'Vulnerability Mapped'!E118</f>
        <v>2</v>
      </c>
      <c r="L2165" s="18">
        <f>'Vulnerability Mapped'!H118</f>
        <v>0.93571428599999995</v>
      </c>
      <c r="M2165" s="18">
        <f t="shared" si="66"/>
        <v>0.4223057762003769</v>
      </c>
      <c r="N2165" s="18">
        <f t="shared" si="67"/>
        <v>0.10557644405009423</v>
      </c>
    </row>
    <row r="2166" spans="1:14" ht="18" customHeight="1" x14ac:dyDescent="0.2">
      <c r="A2166" s="16" t="str">
        <f>'Fish Use'!A146</f>
        <v>UGR6</v>
      </c>
      <c r="B2166" s="16" t="str">
        <f>'Fish Use'!B146</f>
        <v>Upper Grande Ronde</v>
      </c>
      <c r="C2166" s="16" t="str">
        <f>'Fish Use'!D146</f>
        <v>Steelhead</v>
      </c>
      <c r="D2166" s="16" t="str">
        <f>'Fish Use'!E146</f>
        <v>Spawning</v>
      </c>
      <c r="E2166" s="16" t="str">
        <f>'Vulnerability Mapped'!C110</f>
        <v>Channel and Habitat Structure</v>
      </c>
      <c r="F2166" s="18">
        <f>'Fish Use'!F146</f>
        <v>0.76429999999999998</v>
      </c>
      <c r="G2166" s="18">
        <f>Population!D11</f>
        <v>0.25</v>
      </c>
      <c r="H2166" s="19">
        <f>'Limiting Factors'!C380</f>
        <v>3.25</v>
      </c>
      <c r="I2166" s="18">
        <f>'Limiting Factors'!D380</f>
        <v>0.60624999999999996</v>
      </c>
      <c r="J2166" s="17">
        <f>'Vulnerability Mapped'!D110</f>
        <v>1</v>
      </c>
      <c r="K2166" s="17">
        <f>'Vulnerability Mapped'!E110</f>
        <v>1</v>
      </c>
      <c r="L2166" s="18">
        <f>'Vulnerability Mapped'!H110</f>
        <v>1</v>
      </c>
      <c r="M2166" s="18">
        <f t="shared" si="66"/>
        <v>0.46335687499999995</v>
      </c>
      <c r="N2166" s="18">
        <f t="shared" si="67"/>
        <v>0.11583921874999999</v>
      </c>
    </row>
    <row r="2167" spans="1:14" ht="18" customHeight="1" x14ac:dyDescent="0.2">
      <c r="A2167" s="16" t="str">
        <f>'Fish Use'!A146</f>
        <v>UGR6</v>
      </c>
      <c r="B2167" s="16" t="str">
        <f>'Fish Use'!B146</f>
        <v>Upper Grande Ronde</v>
      </c>
      <c r="C2167" s="16" t="str">
        <f>'Fish Use'!D146</f>
        <v>Steelhead</v>
      </c>
      <c r="D2167" s="16" t="str">
        <f>'Fish Use'!E146</f>
        <v>Spawning</v>
      </c>
      <c r="E2167" s="16" t="str">
        <f>'Vulnerability Mapped'!C112</f>
        <v>Decreased Water Quantity</v>
      </c>
      <c r="F2167" s="18">
        <f>'Fish Use'!F146</f>
        <v>0.76429999999999998</v>
      </c>
      <c r="G2167" s="18">
        <f>Population!D11</f>
        <v>0.25</v>
      </c>
      <c r="H2167" s="19">
        <f>'Limiting Factors'!C387</f>
        <v>2</v>
      </c>
      <c r="I2167" s="18">
        <f>'Limiting Factors'!D387</f>
        <v>0.32500000000000001</v>
      </c>
      <c r="J2167" s="17">
        <f>'Vulnerability Mapped'!D112</f>
        <v>9</v>
      </c>
      <c r="K2167" s="17">
        <f>'Vulnerability Mapped'!E112</f>
        <v>9</v>
      </c>
      <c r="L2167" s="18">
        <f>'Vulnerability Mapped'!H112</f>
        <v>0.485714286</v>
      </c>
      <c r="M2167" s="18">
        <f t="shared" si="66"/>
        <v>0.12065021435668499</v>
      </c>
      <c r="N2167" s="18">
        <f t="shared" si="67"/>
        <v>3.0162553589171248E-2</v>
      </c>
    </row>
    <row r="2168" spans="1:14" ht="18" customHeight="1" x14ac:dyDescent="0.2">
      <c r="A2168" s="16" t="str">
        <f>'Fish Use'!A146</f>
        <v>UGR6</v>
      </c>
      <c r="B2168" s="16" t="str">
        <f>'Fish Use'!B146</f>
        <v>Upper Grande Ronde</v>
      </c>
      <c r="C2168" s="16" t="str">
        <f>'Fish Use'!D146</f>
        <v>Steelhead</v>
      </c>
      <c r="D2168" s="16" t="str">
        <f>'Fish Use'!E146</f>
        <v>Spawning</v>
      </c>
      <c r="E2168" s="16" t="str">
        <f>'Vulnerability Mapped'!C107</f>
        <v>Altered Flow Timing</v>
      </c>
      <c r="F2168" s="18">
        <f>'Fish Use'!F146</f>
        <v>0.76429999999999998</v>
      </c>
      <c r="G2168" s="18">
        <f>Population!D11</f>
        <v>0.25</v>
      </c>
      <c r="H2168" s="19">
        <f>'Limiting Factors'!C388</f>
        <v>1.59</v>
      </c>
      <c r="I2168" s="18">
        <f>'Limiting Factors'!D388</f>
        <v>0.23275000000000001</v>
      </c>
      <c r="J2168" s="17">
        <f>'Vulnerability Mapped'!D107</f>
        <v>6</v>
      </c>
      <c r="K2168" s="17">
        <f>'Vulnerability Mapped'!E107</f>
        <v>6</v>
      </c>
      <c r="L2168" s="18">
        <f>'Vulnerability Mapped'!H107</f>
        <v>0.678571429</v>
      </c>
      <c r="M2168" s="18">
        <f t="shared" si="66"/>
        <v>0.12071163132623892</v>
      </c>
      <c r="N2168" s="18">
        <f t="shared" si="67"/>
        <v>3.0177907831559731E-2</v>
      </c>
    </row>
    <row r="2169" spans="1:14" ht="18" customHeight="1" x14ac:dyDescent="0.2">
      <c r="A2169" s="16" t="str">
        <f>'Fish Use'!A146</f>
        <v>UGR6</v>
      </c>
      <c r="B2169" s="16" t="str">
        <f>'Fish Use'!B146</f>
        <v>Upper Grande Ronde</v>
      </c>
      <c r="C2169" s="16" t="str">
        <f>'Fish Use'!D146</f>
        <v>Steelhead</v>
      </c>
      <c r="D2169" s="16" t="str">
        <f>'Fish Use'!E146</f>
        <v>Spawning</v>
      </c>
      <c r="E2169" s="16" t="str">
        <f>'Vulnerability Mapped'!C111</f>
        <v>Decreased Sediment Quantity</v>
      </c>
      <c r="F2169" s="18">
        <f>'Fish Use'!F146</f>
        <v>0.76429999999999998</v>
      </c>
      <c r="G2169" s="18">
        <f>Population!D11</f>
        <v>0.25</v>
      </c>
      <c r="H2169" s="19">
        <f>'Limiting Factors'!C381</f>
        <v>2.2999999999999998</v>
      </c>
      <c r="I2169" s="18">
        <f>'Limiting Factors'!D381</f>
        <v>0.39250000000000002</v>
      </c>
      <c r="J2169" s="17">
        <f>'Vulnerability Mapped'!D111</f>
        <v>4</v>
      </c>
      <c r="K2169" s="17">
        <f>'Vulnerability Mapped'!E111</f>
        <v>4</v>
      </c>
      <c r="L2169" s="18">
        <f>'Vulnerability Mapped'!H111</f>
        <v>0.80714285699999999</v>
      </c>
      <c r="M2169" s="18">
        <f t="shared" si="66"/>
        <v>0.24213296960000175</v>
      </c>
      <c r="N2169" s="18">
        <f t="shared" si="67"/>
        <v>6.0533242400000437E-2</v>
      </c>
    </row>
    <row r="2170" spans="1:14" ht="18" customHeight="1" x14ac:dyDescent="0.2">
      <c r="A2170" s="16" t="str">
        <f>'Fish Use'!A146</f>
        <v>UGR6</v>
      </c>
      <c r="B2170" s="16" t="str">
        <f>'Fish Use'!B146</f>
        <v>Upper Grande Ronde</v>
      </c>
      <c r="C2170" s="16" t="str">
        <f>'Fish Use'!D146</f>
        <v>Steelhead</v>
      </c>
      <c r="D2170" s="16" t="str">
        <f>'Fish Use'!E146</f>
        <v>Spawning</v>
      </c>
      <c r="E2170" s="16" t="str">
        <f>'Vulnerability Mapped'!C114</f>
        <v>Increased Sediment Quantity</v>
      </c>
      <c r="F2170" s="18">
        <f>'Fish Use'!F146</f>
        <v>0.76429999999999998</v>
      </c>
      <c r="G2170" s="18">
        <f>Population!D11</f>
        <v>0.25</v>
      </c>
      <c r="H2170" s="19">
        <f>'Limiting Factors'!C382</f>
        <v>2</v>
      </c>
      <c r="I2170" s="18">
        <f>'Limiting Factors'!D382</f>
        <v>0.32500000000000001</v>
      </c>
      <c r="J2170" s="17">
        <f>'Vulnerability Mapped'!D114</f>
        <v>10</v>
      </c>
      <c r="K2170" s="17">
        <f>'Vulnerability Mapped'!E114</f>
        <v>10</v>
      </c>
      <c r="L2170" s="18">
        <f>'Vulnerability Mapped'!H114</f>
        <v>0.42142857099999997</v>
      </c>
      <c r="M2170" s="18">
        <f t="shared" si="66"/>
        <v>0.10468180346497249</v>
      </c>
      <c r="N2170" s="18">
        <f t="shared" si="67"/>
        <v>2.6170450866243124E-2</v>
      </c>
    </row>
    <row r="2171" spans="1:14" ht="18" customHeight="1" x14ac:dyDescent="0.2">
      <c r="A2171" s="16" t="str">
        <f>'Fish Use'!A146</f>
        <v>UGR6</v>
      </c>
      <c r="B2171" s="16" t="str">
        <f>'Fish Use'!B146</f>
        <v>Upper Grande Ronde</v>
      </c>
      <c r="C2171" s="16" t="str">
        <f>'Fish Use'!D146</f>
        <v>Steelhead</v>
      </c>
      <c r="D2171" s="16" t="str">
        <f>'Fish Use'!E146</f>
        <v>Spawning</v>
      </c>
      <c r="E2171" s="16" t="str">
        <f>'Vulnerability Mapped'!C119</f>
        <v>Summer Water Temperature</v>
      </c>
      <c r="F2171" s="18">
        <f>'Fish Use'!F146</f>
        <v>0.76429999999999998</v>
      </c>
      <c r="G2171" s="18">
        <f>Population!D11</f>
        <v>0.25</v>
      </c>
      <c r="H2171" s="19">
        <f>'Limiting Factors'!C389</f>
        <v>1.59</v>
      </c>
      <c r="I2171" s="18">
        <f>'Limiting Factors'!D389</f>
        <v>0.23275000000000001</v>
      </c>
      <c r="J2171" s="17">
        <f>'Vulnerability Mapped'!D119</f>
        <v>11</v>
      </c>
      <c r="K2171" s="17">
        <f>'Vulnerability Mapped'!E119</f>
        <v>11</v>
      </c>
      <c r="L2171" s="18">
        <f>'Vulnerability Mapped'!H119</f>
        <v>0.35714285699999998</v>
      </c>
      <c r="M2171" s="18">
        <f t="shared" si="66"/>
        <v>6.353243747458702E-2</v>
      </c>
      <c r="N2171" s="18">
        <f t="shared" si="67"/>
        <v>1.5883109368646755E-2</v>
      </c>
    </row>
    <row r="2172" spans="1:14" ht="18" customHeight="1" x14ac:dyDescent="0.2">
      <c r="A2172" s="16" t="str">
        <f>'Fish Use'!A146</f>
        <v>UGR6</v>
      </c>
      <c r="B2172" s="16" t="str">
        <f>'Fish Use'!B146</f>
        <v>Upper Grande Ronde</v>
      </c>
      <c r="C2172" s="16" t="str">
        <f>'Fish Use'!D146</f>
        <v>Steelhead</v>
      </c>
      <c r="D2172" s="16" t="str">
        <f>'Fish Use'!E146</f>
        <v>Spawning</v>
      </c>
      <c r="E2172" s="16" t="str">
        <f>'Vulnerability Mapped'!C121</f>
        <v>Winter Water Temperature</v>
      </c>
      <c r="F2172" s="18">
        <f>'Fish Use'!F146</f>
        <v>0.76429999999999998</v>
      </c>
      <c r="G2172" s="18">
        <f>Population!D11</f>
        <v>0.25</v>
      </c>
      <c r="H2172" s="19">
        <f>'Limiting Factors'!C390</f>
        <v>1.59</v>
      </c>
      <c r="I2172" s="18">
        <f>'Limiting Factors'!D390</f>
        <v>0.23275000000000001</v>
      </c>
      <c r="J2172" s="17">
        <f>'Vulnerability Mapped'!D121</f>
        <v>7</v>
      </c>
      <c r="K2172" s="17">
        <f>'Vulnerability Mapped'!E121</f>
        <v>7</v>
      </c>
      <c r="L2172" s="18">
        <f>'Vulnerability Mapped'!H121</f>
        <v>0.61428571399999998</v>
      </c>
      <c r="M2172" s="18">
        <f t="shared" si="66"/>
        <v>0.10927579244917404</v>
      </c>
      <c r="N2172" s="18">
        <f t="shared" si="67"/>
        <v>2.731894811229351E-2</v>
      </c>
    </row>
    <row r="2173" spans="1:14" ht="18" customHeight="1" x14ac:dyDescent="0.2">
      <c r="A2173" s="16" t="str">
        <f>'Fish Use'!A146</f>
        <v>UGR6</v>
      </c>
      <c r="B2173" s="16" t="str">
        <f>'Fish Use'!B146</f>
        <v>Upper Grande Ronde</v>
      </c>
      <c r="C2173" s="16" t="str">
        <f>'Fish Use'!D146</f>
        <v>Steelhead</v>
      </c>
      <c r="D2173" s="16" t="str">
        <f>'Fish Use'!E146</f>
        <v>Spawning</v>
      </c>
      <c r="E2173" s="16" t="str">
        <f>'Vulnerability Mapped'!C120</f>
        <v>Water Quality</v>
      </c>
      <c r="F2173" s="18">
        <f>'Fish Use'!F146</f>
        <v>0.76429999999999998</v>
      </c>
      <c r="G2173" s="18">
        <f>Population!D11</f>
        <v>0.25</v>
      </c>
      <c r="H2173" s="19">
        <f>'Limiting Factors'!C391</f>
        <v>1.59</v>
      </c>
      <c r="I2173" s="18">
        <f>'Limiting Factors'!D391</f>
        <v>0.23275000000000001</v>
      </c>
      <c r="J2173" s="17">
        <f>'Vulnerability Mapped'!D120</f>
        <v>8</v>
      </c>
      <c r="K2173" s="17">
        <f>'Vulnerability Mapped'!E120</f>
        <v>8</v>
      </c>
      <c r="L2173" s="18">
        <f>'Vulnerability Mapped'!H120</f>
        <v>0.55000000000000004</v>
      </c>
      <c r="M2173" s="18">
        <f t="shared" si="66"/>
        <v>9.7839953750000014E-2</v>
      </c>
      <c r="N2173" s="18">
        <f t="shared" si="67"/>
        <v>2.4459988437500003E-2</v>
      </c>
    </row>
    <row r="2174" spans="1:14" ht="18" customHeight="1" x14ac:dyDescent="0.2">
      <c r="A2174" s="16" t="str">
        <f>'Fish Use'!A146</f>
        <v>UGR6</v>
      </c>
      <c r="B2174" s="16" t="str">
        <f>'Fish Use'!B146</f>
        <v>Upper Grande Ronde</v>
      </c>
      <c r="C2174" s="16" t="str">
        <f>'Fish Use'!D146</f>
        <v>Steelhead</v>
      </c>
      <c r="D2174" s="16" t="str">
        <f>'Fish Use'!E146</f>
        <v>Spawning</v>
      </c>
      <c r="E2174" s="16" t="str">
        <f>'Vulnerability Mapped'!C116</f>
        <v>Predation</v>
      </c>
      <c r="F2174" s="18">
        <f>'Fish Use'!F146</f>
        <v>0.76429999999999998</v>
      </c>
      <c r="G2174" s="18">
        <f>Population!D11</f>
        <v>0.25</v>
      </c>
      <c r="H2174" s="19">
        <f>'Limiting Factors'!C384</f>
        <v>1.59</v>
      </c>
      <c r="I2174" s="18">
        <f>'Limiting Factors'!D384</f>
        <v>0.23275000000000001</v>
      </c>
      <c r="J2174" s="17">
        <f>'Vulnerability Mapped'!D116</f>
        <v>12</v>
      </c>
      <c r="K2174" s="17">
        <f>'Vulnerability Mapped'!E116</f>
        <v>12</v>
      </c>
      <c r="L2174" s="18">
        <f>'Vulnerability Mapped'!H116</f>
        <v>0.29285714299999999</v>
      </c>
      <c r="M2174" s="18">
        <f t="shared" si="66"/>
        <v>5.2096598775412971E-2</v>
      </c>
      <c r="N2174" s="18">
        <f t="shared" si="67"/>
        <v>1.3024149693853243E-2</v>
      </c>
    </row>
    <row r="2175" spans="1:14" ht="18" customHeight="1" x14ac:dyDescent="0.2">
      <c r="A2175" s="16" t="str">
        <f>'Fish Use'!A146</f>
        <v>UGR6</v>
      </c>
      <c r="B2175" s="16" t="str">
        <f>'Fish Use'!B146</f>
        <v>Upper Grande Ronde</v>
      </c>
      <c r="C2175" s="16" t="str">
        <f>'Fish Use'!D146</f>
        <v>Steelhead</v>
      </c>
      <c r="D2175" s="16" t="str">
        <f>'Fish Use'!E146</f>
        <v>Spawning</v>
      </c>
      <c r="E2175" s="16" t="str">
        <f>'Vulnerability Mapped'!C108</f>
        <v>Altered Primary Productivity</v>
      </c>
      <c r="F2175" s="18">
        <f>'Fish Use'!F146</f>
        <v>0.76429999999999998</v>
      </c>
      <c r="G2175" s="18">
        <f>Population!D11</f>
        <v>0.25</v>
      </c>
      <c r="H2175" s="19">
        <f>'Limiting Factors'!C385</f>
        <v>1.82</v>
      </c>
      <c r="I2175" s="18">
        <f>'Limiting Factors'!D385</f>
        <v>0.28449999999999998</v>
      </c>
      <c r="J2175" s="17">
        <f>'Vulnerability Mapped'!D108</f>
        <v>13</v>
      </c>
      <c r="K2175" s="17">
        <f>'Vulnerability Mapped'!E108</f>
        <v>13</v>
      </c>
      <c r="L2175" s="18">
        <f>'Vulnerability Mapped'!H108</f>
        <v>0.22857142899999999</v>
      </c>
      <c r="M2175" s="18">
        <f t="shared" si="66"/>
        <v>4.9701337236047145E-2</v>
      </c>
      <c r="N2175" s="18">
        <f t="shared" si="67"/>
        <v>1.2425334309011786E-2</v>
      </c>
    </row>
    <row r="2176" spans="1:14" ht="18" customHeight="1" x14ac:dyDescent="0.2">
      <c r="A2176" s="16" t="str">
        <f>'Fish Use'!A146</f>
        <v>UGR6</v>
      </c>
      <c r="B2176" s="16" t="str">
        <f>'Fish Use'!B146</f>
        <v>Upper Grande Ronde</v>
      </c>
      <c r="C2176" s="16" t="str">
        <f>'Fish Use'!D146</f>
        <v>Steelhead</v>
      </c>
      <c r="D2176" s="16" t="str">
        <f>'Fish Use'!E146</f>
        <v>Spawning</v>
      </c>
      <c r="E2176" s="16" t="str">
        <f>'Vulnerability Mapped'!C115</f>
        <v>Non-Native Species Interactions and Competition</v>
      </c>
      <c r="F2176" s="18">
        <f>'Fish Use'!F146</f>
        <v>0.76429999999999998</v>
      </c>
      <c r="G2176" s="18">
        <f>Population!D11</f>
        <v>0.25</v>
      </c>
      <c r="H2176" s="19">
        <f>'Limiting Factors'!C386</f>
        <v>2.88</v>
      </c>
      <c r="I2176" s="18">
        <f>'Limiting Factors'!D386</f>
        <v>0.52300000000000002</v>
      </c>
      <c r="J2176" s="17">
        <f>'Vulnerability Mapped'!D115</f>
        <v>14</v>
      </c>
      <c r="K2176" s="17">
        <f>'Vulnerability Mapped'!E115</f>
        <v>14</v>
      </c>
      <c r="L2176" s="18">
        <f>'Vulnerability Mapped'!H115</f>
        <v>0.164285714</v>
      </c>
      <c r="M2176" s="18">
        <f t="shared" si="66"/>
        <v>6.5669747742934603E-2</v>
      </c>
      <c r="N2176" s="18">
        <f t="shared" si="67"/>
        <v>1.6417436935733651E-2</v>
      </c>
    </row>
    <row r="2177" spans="1:14" ht="18" customHeight="1" x14ac:dyDescent="0.2">
      <c r="A2177" s="16" t="str">
        <f>'Fish Use'!A147</f>
        <v>UGR6</v>
      </c>
      <c r="B2177" s="16" t="str">
        <f>'Fish Use'!B147</f>
        <v>Upper Grande Ronde</v>
      </c>
      <c r="C2177" s="16" t="str">
        <f>'Fish Use'!D147</f>
        <v>Steelhead</v>
      </c>
      <c r="D2177" s="16" t="str">
        <f>'Fish Use'!E147</f>
        <v>Winter Rearing</v>
      </c>
      <c r="E2177" s="16" t="str">
        <f>'Vulnerability Mapped'!C139</f>
        <v>Anthropogenic Barriers</v>
      </c>
      <c r="F2177" s="18">
        <f>'Fish Use'!F147</f>
        <v>0.76429999999999998</v>
      </c>
      <c r="G2177" s="18">
        <f>Population!D15</f>
        <v>0.25</v>
      </c>
      <c r="H2177" s="19">
        <f>'Limiting Factors'!C383</f>
        <v>2.29</v>
      </c>
      <c r="I2177" s="18">
        <f>'Limiting Factors'!D383</f>
        <v>0.39024999999999999</v>
      </c>
      <c r="J2177" s="17">
        <f>'Vulnerability Mapped'!D139</f>
        <v>14</v>
      </c>
      <c r="K2177" s="17">
        <f>'Vulnerability Mapped'!E139</f>
        <v>14</v>
      </c>
      <c r="L2177" s="18">
        <f>'Vulnerability Mapped'!H139</f>
        <v>0.164285714</v>
      </c>
      <c r="M2177" s="18">
        <f t="shared" si="66"/>
        <v>4.9001183664780547E-2</v>
      </c>
      <c r="N2177" s="18">
        <f t="shared" si="67"/>
        <v>1.2250295916195137E-2</v>
      </c>
    </row>
    <row r="2178" spans="1:14" ht="18" customHeight="1" x14ac:dyDescent="0.2">
      <c r="A2178" s="16" t="str">
        <f>'Fish Use'!A147</f>
        <v>UGR6</v>
      </c>
      <c r="B2178" s="16" t="str">
        <f>'Fish Use'!B147</f>
        <v>Upper Grande Ronde</v>
      </c>
      <c r="C2178" s="16" t="str">
        <f>'Fish Use'!D147</f>
        <v>Steelhead</v>
      </c>
      <c r="D2178" s="16" t="str">
        <f>'Fish Use'!E147</f>
        <v>Winter Rearing</v>
      </c>
      <c r="E2178" s="16" t="str">
        <f>'Vulnerability Mapped'!C147</f>
        <v>Riparian Condition</v>
      </c>
      <c r="F2178" s="18">
        <f>'Fish Use'!F147</f>
        <v>0.76429999999999998</v>
      </c>
      <c r="G2178" s="18">
        <f>Population!D15</f>
        <v>0.25</v>
      </c>
      <c r="H2178" s="19">
        <f>'Limiting Factors'!C377</f>
        <v>2.17</v>
      </c>
      <c r="I2178" s="18">
        <f>'Limiting Factors'!D377</f>
        <v>0.36325000000000002</v>
      </c>
      <c r="J2178" s="17">
        <f>'Vulnerability Mapped'!D147</f>
        <v>5</v>
      </c>
      <c r="K2178" s="17">
        <f>'Vulnerability Mapped'!E147</f>
        <v>5</v>
      </c>
      <c r="L2178" s="18">
        <f>'Vulnerability Mapped'!H147</f>
        <v>0.74285714300000005</v>
      </c>
      <c r="M2178" s="18">
        <f t="shared" ref="M2178:M2241" si="68">F2178*I2178*L2178</f>
        <v>0.20624089575394747</v>
      </c>
      <c r="N2178" s="18">
        <f t="shared" ref="N2178:N2241" si="69">M2178*G2178</f>
        <v>5.1560223938486867E-2</v>
      </c>
    </row>
    <row r="2179" spans="1:14" ht="18" customHeight="1" x14ac:dyDescent="0.2">
      <c r="A2179" s="16" t="str">
        <f>'Fish Use'!A147</f>
        <v>UGR6</v>
      </c>
      <c r="B2179" s="16" t="str">
        <f>'Fish Use'!B147</f>
        <v>Upper Grande Ronde</v>
      </c>
      <c r="C2179" s="16" t="str">
        <f>'Fish Use'!D147</f>
        <v>Steelhead</v>
      </c>
      <c r="D2179" s="16" t="str">
        <f>'Fish Use'!E147</f>
        <v>Winter Rearing</v>
      </c>
      <c r="E2179" s="16" t="str">
        <f>'Vulnerability Mapped'!C143</f>
        <v>Floodplain Condition</v>
      </c>
      <c r="F2179" s="18">
        <f>'Fish Use'!F147</f>
        <v>0.76429999999999998</v>
      </c>
      <c r="G2179" s="18">
        <f>Population!D15</f>
        <v>0.25</v>
      </c>
      <c r="H2179" s="19">
        <f>'Limiting Factors'!C378</f>
        <v>2.76</v>
      </c>
      <c r="I2179" s="18">
        <f>'Limiting Factors'!D378</f>
        <v>0.496</v>
      </c>
      <c r="J2179" s="17">
        <f>'Vulnerability Mapped'!D143</f>
        <v>4</v>
      </c>
      <c r="K2179" s="17">
        <f>'Vulnerability Mapped'!E143</f>
        <v>4</v>
      </c>
      <c r="L2179" s="18">
        <f>'Vulnerability Mapped'!H143</f>
        <v>0.80714285699999999</v>
      </c>
      <c r="M2179" s="18">
        <f t="shared" si="68"/>
        <v>0.3059820456601296</v>
      </c>
      <c r="N2179" s="18">
        <f t="shared" si="69"/>
        <v>7.6495511415032399E-2</v>
      </c>
    </row>
    <row r="2180" spans="1:14" ht="18" customHeight="1" x14ac:dyDescent="0.2">
      <c r="A2180" s="16" t="str">
        <f>'Fish Use'!A147</f>
        <v>UGR6</v>
      </c>
      <c r="B2180" s="16" t="str">
        <f>'Fish Use'!B147</f>
        <v>Upper Grande Ronde</v>
      </c>
      <c r="C2180" s="16" t="str">
        <f>'Fish Use'!D147</f>
        <v>Steelhead</v>
      </c>
      <c r="D2180" s="16" t="str">
        <f>'Fish Use'!E147</f>
        <v>Winter Rearing</v>
      </c>
      <c r="E2180" s="16" t="str">
        <f>'Vulnerability Mapped'!C148</f>
        <v>Side Channel and Wetland Habitat</v>
      </c>
      <c r="F2180" s="18">
        <f>'Fish Use'!F147</f>
        <v>0.76429999999999998</v>
      </c>
      <c r="G2180" s="18">
        <f>Population!D15</f>
        <v>0.25</v>
      </c>
      <c r="H2180" s="19">
        <f>'Limiting Factors'!C379</f>
        <v>3.18</v>
      </c>
      <c r="I2180" s="18">
        <f>'Limiting Factors'!D379</f>
        <v>0.59050000000000002</v>
      </c>
      <c r="J2180" s="17">
        <f>'Vulnerability Mapped'!D148</f>
        <v>3</v>
      </c>
      <c r="K2180" s="17">
        <f>'Vulnerability Mapped'!E148</f>
        <v>3</v>
      </c>
      <c r="L2180" s="18">
        <f>'Vulnerability Mapped'!H148</f>
        <v>0.87142857100000004</v>
      </c>
      <c r="M2180" s="18">
        <f t="shared" si="68"/>
        <v>0.39329240194943466</v>
      </c>
      <c r="N2180" s="18">
        <f t="shared" si="69"/>
        <v>9.8323100487358664E-2</v>
      </c>
    </row>
    <row r="2181" spans="1:14" ht="18" customHeight="1" x14ac:dyDescent="0.2">
      <c r="A2181" s="16" t="str">
        <f>'Fish Use'!A147</f>
        <v>UGR6</v>
      </c>
      <c r="B2181" s="16" t="str">
        <f>'Fish Use'!B147</f>
        <v>Upper Grande Ronde</v>
      </c>
      <c r="C2181" s="16" t="str">
        <f>'Fish Use'!D147</f>
        <v>Steelhead</v>
      </c>
      <c r="D2181" s="16" t="str">
        <f>'Fish Use'!E147</f>
        <v>Winter Rearing</v>
      </c>
      <c r="E2181" s="16" t="str">
        <f>'Vulnerability Mapped'!C140</f>
        <v>Channel and Habitat Structure</v>
      </c>
      <c r="F2181" s="18">
        <f>'Fish Use'!F147</f>
        <v>0.76429999999999998</v>
      </c>
      <c r="G2181" s="18">
        <f>Population!D15</f>
        <v>0.25</v>
      </c>
      <c r="H2181" s="19">
        <f>'Limiting Factors'!C380</f>
        <v>3.25</v>
      </c>
      <c r="I2181" s="18">
        <f>'Limiting Factors'!D380</f>
        <v>0.60624999999999996</v>
      </c>
      <c r="J2181" s="17">
        <f>'Vulnerability Mapped'!D140</f>
        <v>2</v>
      </c>
      <c r="K2181" s="17">
        <f>'Vulnerability Mapped'!E140</f>
        <v>2</v>
      </c>
      <c r="L2181" s="18">
        <f>'Vulnerability Mapped'!H140</f>
        <v>0.93571428599999995</v>
      </c>
      <c r="M2181" s="18">
        <f t="shared" si="68"/>
        <v>0.43356964745381615</v>
      </c>
      <c r="N2181" s="18">
        <f t="shared" si="69"/>
        <v>0.10839241186345404</v>
      </c>
    </row>
    <row r="2182" spans="1:14" ht="18" customHeight="1" x14ac:dyDescent="0.2">
      <c r="A2182" s="16" t="str">
        <f>'Fish Use'!A147</f>
        <v>UGR6</v>
      </c>
      <c r="B2182" s="16" t="str">
        <f>'Fish Use'!B147</f>
        <v>Upper Grande Ronde</v>
      </c>
      <c r="C2182" s="16" t="str">
        <f>'Fish Use'!D147</f>
        <v>Steelhead</v>
      </c>
      <c r="D2182" s="16" t="str">
        <f>'Fish Use'!E147</f>
        <v>Winter Rearing</v>
      </c>
      <c r="E2182" s="16" t="str">
        <f>'Vulnerability Mapped'!C142</f>
        <v>Decreased Water Quantity</v>
      </c>
      <c r="F2182" s="18">
        <f>'Fish Use'!F147</f>
        <v>0.76429999999999998</v>
      </c>
      <c r="G2182" s="18">
        <f>Population!D15</f>
        <v>0.25</v>
      </c>
      <c r="H2182" s="19">
        <f>'Limiting Factors'!C387</f>
        <v>2</v>
      </c>
      <c r="I2182" s="18">
        <f>'Limiting Factors'!D387</f>
        <v>0.32500000000000001</v>
      </c>
      <c r="J2182" s="17">
        <f>'Vulnerability Mapped'!D142</f>
        <v>7</v>
      </c>
      <c r="K2182" s="17">
        <f>'Vulnerability Mapped'!E142</f>
        <v>7</v>
      </c>
      <c r="L2182" s="18">
        <f>'Vulnerability Mapped'!H142</f>
        <v>0.61428571399999998</v>
      </c>
      <c r="M2182" s="18">
        <f t="shared" si="68"/>
        <v>0.15258703564331499</v>
      </c>
      <c r="N2182" s="18">
        <f t="shared" si="69"/>
        <v>3.8146758910828749E-2</v>
      </c>
    </row>
    <row r="2183" spans="1:14" ht="18" customHeight="1" x14ac:dyDescent="0.2">
      <c r="A2183" s="16" t="str">
        <f>'Fish Use'!A147</f>
        <v>UGR6</v>
      </c>
      <c r="B2183" s="16" t="str">
        <f>'Fish Use'!B147</f>
        <v>Upper Grande Ronde</v>
      </c>
      <c r="C2183" s="16" t="str">
        <f>'Fish Use'!D147</f>
        <v>Steelhead</v>
      </c>
      <c r="D2183" s="16" t="str">
        <f>'Fish Use'!E147</f>
        <v>Winter Rearing</v>
      </c>
      <c r="E2183" s="16" t="str">
        <f>'Vulnerability Mapped'!C137</f>
        <v>Altered Flow Timing</v>
      </c>
      <c r="F2183" s="18">
        <f>'Fish Use'!F147</f>
        <v>0.76429999999999998</v>
      </c>
      <c r="G2183" s="18">
        <f>Population!D15</f>
        <v>0.25</v>
      </c>
      <c r="H2183" s="19">
        <f>'Limiting Factors'!C388</f>
        <v>1.59</v>
      </c>
      <c r="I2183" s="18">
        <f>'Limiting Factors'!D388</f>
        <v>0.23275000000000001</v>
      </c>
      <c r="J2183" s="17">
        <f>'Vulnerability Mapped'!D137</f>
        <v>10</v>
      </c>
      <c r="K2183" s="17">
        <f>'Vulnerability Mapped'!E137</f>
        <v>10</v>
      </c>
      <c r="L2183" s="18">
        <f>'Vulnerability Mapped'!H137</f>
        <v>0.42142857099999997</v>
      </c>
      <c r="M2183" s="18">
        <f t="shared" si="68"/>
        <v>7.4968276173761075E-2</v>
      </c>
      <c r="N2183" s="18">
        <f t="shared" si="69"/>
        <v>1.8742069043440269E-2</v>
      </c>
    </row>
    <row r="2184" spans="1:14" ht="18" customHeight="1" x14ac:dyDescent="0.2">
      <c r="A2184" s="16" t="str">
        <f>'Fish Use'!A147</f>
        <v>UGR6</v>
      </c>
      <c r="B2184" s="16" t="str">
        <f>'Fish Use'!B147</f>
        <v>Upper Grande Ronde</v>
      </c>
      <c r="C2184" s="16" t="str">
        <f>'Fish Use'!D147</f>
        <v>Steelhead</v>
      </c>
      <c r="D2184" s="16" t="str">
        <f>'Fish Use'!E147</f>
        <v>Winter Rearing</v>
      </c>
      <c r="E2184" s="16" t="str">
        <f>'Vulnerability Mapped'!C141</f>
        <v>Decreased Sediment Quantity</v>
      </c>
      <c r="F2184" s="18">
        <f>'Fish Use'!F147</f>
        <v>0.76429999999999998</v>
      </c>
      <c r="G2184" s="18">
        <f>Population!D15</f>
        <v>0.25</v>
      </c>
      <c r="H2184" s="19">
        <f>'Limiting Factors'!C381</f>
        <v>2.2999999999999998</v>
      </c>
      <c r="I2184" s="18">
        <f>'Limiting Factors'!D381</f>
        <v>0.39250000000000002</v>
      </c>
      <c r="J2184" s="17">
        <f>'Vulnerability Mapped'!D141</f>
        <v>12</v>
      </c>
      <c r="K2184" s="17">
        <f>'Vulnerability Mapped'!E141</f>
        <v>12</v>
      </c>
      <c r="L2184" s="18">
        <f>'Vulnerability Mapped'!H141</f>
        <v>0.29285714299999999</v>
      </c>
      <c r="M2184" s="18">
        <f t="shared" si="68"/>
        <v>8.7853555399998243E-2</v>
      </c>
      <c r="N2184" s="18">
        <f t="shared" si="69"/>
        <v>2.1963388849999561E-2</v>
      </c>
    </row>
    <row r="2185" spans="1:14" ht="18" customHeight="1" x14ac:dyDescent="0.2">
      <c r="A2185" s="16" t="str">
        <f>'Fish Use'!A147</f>
        <v>UGR6</v>
      </c>
      <c r="B2185" s="16" t="str">
        <f>'Fish Use'!B147</f>
        <v>Upper Grande Ronde</v>
      </c>
      <c r="C2185" s="16" t="str">
        <f>'Fish Use'!D147</f>
        <v>Steelhead</v>
      </c>
      <c r="D2185" s="16" t="str">
        <f>'Fish Use'!E147</f>
        <v>Winter Rearing</v>
      </c>
      <c r="E2185" s="16" t="str">
        <f>'Vulnerability Mapped'!C144</f>
        <v>Increased Sediment Quantity</v>
      </c>
      <c r="F2185" s="18">
        <f>'Fish Use'!F147</f>
        <v>0.76429999999999998</v>
      </c>
      <c r="G2185" s="18">
        <f>Population!D15</f>
        <v>0.25</v>
      </c>
      <c r="H2185" s="19">
        <f>'Limiting Factors'!C382</f>
        <v>2</v>
      </c>
      <c r="I2185" s="18">
        <f>'Limiting Factors'!D382</f>
        <v>0.32500000000000001</v>
      </c>
      <c r="J2185" s="17">
        <f>'Vulnerability Mapped'!D144</f>
        <v>13</v>
      </c>
      <c r="K2185" s="17">
        <f>'Vulnerability Mapped'!E144</f>
        <v>13</v>
      </c>
      <c r="L2185" s="18">
        <f>'Vulnerability Mapped'!H144</f>
        <v>0.22857142899999999</v>
      </c>
      <c r="M2185" s="18">
        <f t="shared" si="68"/>
        <v>5.6776571535027499E-2</v>
      </c>
      <c r="N2185" s="18">
        <f t="shared" si="69"/>
        <v>1.4194142883756875E-2</v>
      </c>
    </row>
    <row r="2186" spans="1:14" ht="18" customHeight="1" x14ac:dyDescent="0.2">
      <c r="A2186" s="16" t="str">
        <f>'Fish Use'!A147</f>
        <v>UGR6</v>
      </c>
      <c r="B2186" s="16" t="str">
        <f>'Fish Use'!B147</f>
        <v>Upper Grande Ronde</v>
      </c>
      <c r="C2186" s="16" t="str">
        <f>'Fish Use'!D147</f>
        <v>Steelhead</v>
      </c>
      <c r="D2186" s="16" t="str">
        <f>'Fish Use'!E147</f>
        <v>Winter Rearing</v>
      </c>
      <c r="E2186" s="16" t="str">
        <f>'Vulnerability Mapped'!C149</f>
        <v>Summer Water Temperature</v>
      </c>
      <c r="F2186" s="18">
        <f>'Fish Use'!F147</f>
        <v>0.76429999999999998</v>
      </c>
      <c r="G2186" s="18">
        <f>Population!D15</f>
        <v>0.25</v>
      </c>
      <c r="H2186" s="19">
        <f>'Limiting Factors'!C389</f>
        <v>1.59</v>
      </c>
      <c r="I2186" s="18">
        <f>'Limiting Factors'!D389</f>
        <v>0.23275000000000001</v>
      </c>
      <c r="J2186" s="17">
        <f>'Vulnerability Mapped'!D149</f>
        <v>15</v>
      </c>
      <c r="K2186" s="17">
        <f>'Vulnerability Mapped'!E149</f>
        <v>15</v>
      </c>
      <c r="L2186" s="18">
        <f>'Vulnerability Mapped'!H149</f>
        <v>0.1</v>
      </c>
      <c r="M2186" s="18">
        <f t="shared" si="68"/>
        <v>1.7789082500000001E-2</v>
      </c>
      <c r="N2186" s="18">
        <f t="shared" si="69"/>
        <v>4.4472706250000002E-3</v>
      </c>
    </row>
    <row r="2187" spans="1:14" ht="18" customHeight="1" x14ac:dyDescent="0.2">
      <c r="A2187" s="16" t="str">
        <f>'Fish Use'!A147</f>
        <v>UGR6</v>
      </c>
      <c r="B2187" s="16" t="str">
        <f>'Fish Use'!B147</f>
        <v>Upper Grande Ronde</v>
      </c>
      <c r="C2187" s="16" t="str">
        <f>'Fish Use'!D147</f>
        <v>Steelhead</v>
      </c>
      <c r="D2187" s="16" t="str">
        <f>'Fish Use'!E147</f>
        <v>Winter Rearing</v>
      </c>
      <c r="E2187" s="16" t="str">
        <f>'Vulnerability Mapped'!C151</f>
        <v>Winter Water Temperature</v>
      </c>
      <c r="F2187" s="18">
        <f>'Fish Use'!F147</f>
        <v>0.76429999999999998</v>
      </c>
      <c r="G2187" s="18">
        <f>Population!D15</f>
        <v>0.25</v>
      </c>
      <c r="H2187" s="19">
        <f>'Limiting Factors'!C390</f>
        <v>1.59</v>
      </c>
      <c r="I2187" s="18">
        <f>'Limiting Factors'!D390</f>
        <v>0.23275000000000001</v>
      </c>
      <c r="J2187" s="17">
        <f>'Vulnerability Mapped'!D151</f>
        <v>1</v>
      </c>
      <c r="K2187" s="17">
        <f>'Vulnerability Mapped'!E151</f>
        <v>1</v>
      </c>
      <c r="L2187" s="18">
        <f>'Vulnerability Mapped'!H151</f>
        <v>1</v>
      </c>
      <c r="M2187" s="18">
        <f t="shared" si="68"/>
        <v>0.177890825</v>
      </c>
      <c r="N2187" s="18">
        <f t="shared" si="69"/>
        <v>4.4472706250000001E-2</v>
      </c>
    </row>
    <row r="2188" spans="1:14" ht="18" customHeight="1" x14ac:dyDescent="0.2">
      <c r="A2188" s="16" t="str">
        <f>'Fish Use'!A147</f>
        <v>UGR6</v>
      </c>
      <c r="B2188" s="16" t="str">
        <f>'Fish Use'!B147</f>
        <v>Upper Grande Ronde</v>
      </c>
      <c r="C2188" s="16" t="str">
        <f>'Fish Use'!D147</f>
        <v>Steelhead</v>
      </c>
      <c r="D2188" s="16" t="str">
        <f>'Fish Use'!E147</f>
        <v>Winter Rearing</v>
      </c>
      <c r="E2188" s="16" t="str">
        <f>'Vulnerability Mapped'!C150</f>
        <v>Water Quality</v>
      </c>
      <c r="F2188" s="18">
        <f>'Fish Use'!F147</f>
        <v>0.76429999999999998</v>
      </c>
      <c r="G2188" s="18">
        <f>Population!D15</f>
        <v>0.25</v>
      </c>
      <c r="H2188" s="19">
        <f>'Limiting Factors'!C391</f>
        <v>1.59</v>
      </c>
      <c r="I2188" s="18">
        <f>'Limiting Factors'!D391</f>
        <v>0.23275000000000001</v>
      </c>
      <c r="J2188" s="17">
        <f>'Vulnerability Mapped'!D150</f>
        <v>6</v>
      </c>
      <c r="K2188" s="17">
        <f>'Vulnerability Mapped'!E150</f>
        <v>6</v>
      </c>
      <c r="L2188" s="18">
        <f>'Vulnerability Mapped'!H150</f>
        <v>0.678571429</v>
      </c>
      <c r="M2188" s="18">
        <f t="shared" si="68"/>
        <v>0.12071163132623892</v>
      </c>
      <c r="N2188" s="18">
        <f t="shared" si="69"/>
        <v>3.0177907831559731E-2</v>
      </c>
    </row>
    <row r="2189" spans="1:14" ht="18" customHeight="1" x14ac:dyDescent="0.2">
      <c r="A2189" s="16" t="str">
        <f>'Fish Use'!A147</f>
        <v>UGR6</v>
      </c>
      <c r="B2189" s="16" t="str">
        <f>'Fish Use'!B147</f>
        <v>Upper Grande Ronde</v>
      </c>
      <c r="C2189" s="16" t="str">
        <f>'Fish Use'!D147</f>
        <v>Steelhead</v>
      </c>
      <c r="D2189" s="16" t="str">
        <f>'Fish Use'!E147</f>
        <v>Winter Rearing</v>
      </c>
      <c r="E2189" s="16" t="str">
        <f>'Vulnerability Mapped'!C146</f>
        <v>Predation</v>
      </c>
      <c r="F2189" s="18">
        <f>'Fish Use'!F147</f>
        <v>0.76429999999999998</v>
      </c>
      <c r="G2189" s="18">
        <f>Population!D15</f>
        <v>0.25</v>
      </c>
      <c r="H2189" s="19">
        <f>'Limiting Factors'!C384</f>
        <v>1.59</v>
      </c>
      <c r="I2189" s="18">
        <f>'Limiting Factors'!D384</f>
        <v>0.23275000000000001</v>
      </c>
      <c r="J2189" s="17">
        <f>'Vulnerability Mapped'!D146</f>
        <v>9</v>
      </c>
      <c r="K2189" s="17">
        <f>'Vulnerability Mapped'!E146</f>
        <v>9</v>
      </c>
      <c r="L2189" s="18">
        <f>'Vulnerability Mapped'!H146</f>
        <v>0.485714286</v>
      </c>
      <c r="M2189" s="18">
        <f t="shared" si="68"/>
        <v>8.6404115050825944E-2</v>
      </c>
      <c r="N2189" s="18">
        <f t="shared" si="69"/>
        <v>2.1601028762706486E-2</v>
      </c>
    </row>
    <row r="2190" spans="1:14" ht="18" customHeight="1" x14ac:dyDescent="0.2">
      <c r="A2190" s="16" t="str">
        <f>'Fish Use'!A147</f>
        <v>UGR6</v>
      </c>
      <c r="B2190" s="16" t="str">
        <f>'Fish Use'!B147</f>
        <v>Upper Grande Ronde</v>
      </c>
      <c r="C2190" s="16" t="str">
        <f>'Fish Use'!D147</f>
        <v>Steelhead</v>
      </c>
      <c r="D2190" s="16" t="str">
        <f>'Fish Use'!E147</f>
        <v>Winter Rearing</v>
      </c>
      <c r="E2190" s="16" t="str">
        <f>'Vulnerability Mapped'!C138</f>
        <v>Altered Primary Productivity</v>
      </c>
      <c r="F2190" s="18">
        <f>'Fish Use'!F147</f>
        <v>0.76429999999999998</v>
      </c>
      <c r="G2190" s="18">
        <f>Population!D15</f>
        <v>0.25</v>
      </c>
      <c r="H2190" s="19">
        <f>'Limiting Factors'!C385</f>
        <v>1.82</v>
      </c>
      <c r="I2190" s="18">
        <f>'Limiting Factors'!D385</f>
        <v>0.28449999999999998</v>
      </c>
      <c r="J2190" s="17">
        <f>'Vulnerability Mapped'!D138</f>
        <v>8</v>
      </c>
      <c r="K2190" s="17">
        <f>'Vulnerability Mapped'!E138</f>
        <v>8</v>
      </c>
      <c r="L2190" s="18">
        <f>'Vulnerability Mapped'!H138</f>
        <v>0.55000000000000004</v>
      </c>
      <c r="M2190" s="18">
        <f t="shared" si="68"/>
        <v>0.11959384249999999</v>
      </c>
      <c r="N2190" s="18">
        <f t="shared" si="69"/>
        <v>2.9898460624999998E-2</v>
      </c>
    </row>
    <row r="2191" spans="1:14" ht="18" customHeight="1" x14ac:dyDescent="0.2">
      <c r="A2191" s="16" t="str">
        <f>'Fish Use'!A147</f>
        <v>UGR6</v>
      </c>
      <c r="B2191" s="16" t="str">
        <f>'Fish Use'!B147</f>
        <v>Upper Grande Ronde</v>
      </c>
      <c r="C2191" s="16" t="str">
        <f>'Fish Use'!D147</f>
        <v>Steelhead</v>
      </c>
      <c r="D2191" s="16" t="str">
        <f>'Fish Use'!E147</f>
        <v>Winter Rearing</v>
      </c>
      <c r="E2191" s="16" t="str">
        <f>'Vulnerability Mapped'!C145</f>
        <v>Non-Native Species Interactions and Competition</v>
      </c>
      <c r="F2191" s="18">
        <f>'Fish Use'!F147</f>
        <v>0.76429999999999998</v>
      </c>
      <c r="G2191" s="18">
        <f>Population!D15</f>
        <v>0.25</v>
      </c>
      <c r="H2191" s="19">
        <f>'Limiting Factors'!C386</f>
        <v>2.88</v>
      </c>
      <c r="I2191" s="18">
        <f>'Limiting Factors'!D386</f>
        <v>0.52300000000000002</v>
      </c>
      <c r="J2191" s="17">
        <f>'Vulnerability Mapped'!D145</f>
        <v>11</v>
      </c>
      <c r="K2191" s="17">
        <f>'Vulnerability Mapped'!E145</f>
        <v>11</v>
      </c>
      <c r="L2191" s="18">
        <f>'Vulnerability Mapped'!H145</f>
        <v>0.35714285699999998</v>
      </c>
      <c r="M2191" s="18">
        <f t="shared" si="68"/>
        <v>0.1427603213714673</v>
      </c>
      <c r="N2191" s="18">
        <f t="shared" si="69"/>
        <v>3.5690080342866824E-2</v>
      </c>
    </row>
    <row r="2192" spans="1:14" ht="18" customHeight="1" x14ac:dyDescent="0.2">
      <c r="A2192" s="16" t="str">
        <f>'Fish Use'!A148</f>
        <v>UGR6</v>
      </c>
      <c r="B2192" s="16" t="str">
        <f>'Fish Use'!B148</f>
        <v>Upper Grande Ronde</v>
      </c>
      <c r="C2192" s="16" t="str">
        <f>'Fish Use'!D148</f>
        <v>Steelhead</v>
      </c>
      <c r="D2192" s="16" t="str">
        <f>'Fish Use'!E148</f>
        <v>Summer Rearing</v>
      </c>
      <c r="E2192" s="16" t="str">
        <f>'Vulnerability Mapped'!C124</f>
        <v>Anthropogenic Barriers</v>
      </c>
      <c r="F2192" s="18">
        <f>'Fish Use'!F148</f>
        <v>0.76429999999999998</v>
      </c>
      <c r="G2192" s="18">
        <f>Population!D13</f>
        <v>0.25</v>
      </c>
      <c r="H2192" s="19">
        <f>'Limiting Factors'!C383</f>
        <v>2.29</v>
      </c>
      <c r="I2192" s="18">
        <f>'Limiting Factors'!D383</f>
        <v>0.39024999999999999</v>
      </c>
      <c r="J2192" s="17">
        <f>'Vulnerability Mapped'!D124</f>
        <v>2</v>
      </c>
      <c r="K2192" s="17">
        <f>'Vulnerability Mapped'!E124</f>
        <v>2</v>
      </c>
      <c r="L2192" s="18">
        <f>'Vulnerability Mapped'!H124</f>
        <v>0.93571428599999995</v>
      </c>
      <c r="M2192" s="18">
        <f t="shared" si="68"/>
        <v>0.27909369883521939</v>
      </c>
      <c r="N2192" s="18">
        <f t="shared" si="69"/>
        <v>6.9773424708804849E-2</v>
      </c>
    </row>
    <row r="2193" spans="1:14" ht="18" customHeight="1" x14ac:dyDescent="0.2">
      <c r="A2193" s="16" t="str">
        <f>'Fish Use'!A148</f>
        <v>UGR6</v>
      </c>
      <c r="B2193" s="16" t="str">
        <f>'Fish Use'!B148</f>
        <v>Upper Grande Ronde</v>
      </c>
      <c r="C2193" s="16" t="str">
        <f>'Fish Use'!D148</f>
        <v>Steelhead</v>
      </c>
      <c r="D2193" s="16" t="str">
        <f>'Fish Use'!E148</f>
        <v>Summer Rearing</v>
      </c>
      <c r="E2193" s="16" t="str">
        <f>'Vulnerability Mapped'!C132</f>
        <v>Riparian Condition</v>
      </c>
      <c r="F2193" s="18">
        <f>'Fish Use'!F148</f>
        <v>0.76429999999999998</v>
      </c>
      <c r="G2193" s="18">
        <f>Population!D13</f>
        <v>0.25</v>
      </c>
      <c r="H2193" s="19">
        <f>'Limiting Factors'!C377</f>
        <v>2.17</v>
      </c>
      <c r="I2193" s="18">
        <f>'Limiting Factors'!D377</f>
        <v>0.36325000000000002</v>
      </c>
      <c r="J2193" s="17">
        <f>'Vulnerability Mapped'!D132</f>
        <v>10</v>
      </c>
      <c r="K2193" s="17">
        <f>'Vulnerability Mapped'!E132</f>
        <v>10</v>
      </c>
      <c r="L2193" s="18">
        <f>'Vulnerability Mapped'!H132</f>
        <v>0.42142857099999997</v>
      </c>
      <c r="M2193" s="18">
        <f t="shared" si="68"/>
        <v>0.11700204648815773</v>
      </c>
      <c r="N2193" s="18">
        <f t="shared" si="69"/>
        <v>2.9250511622039434E-2</v>
      </c>
    </row>
    <row r="2194" spans="1:14" ht="18" customHeight="1" x14ac:dyDescent="0.2">
      <c r="A2194" s="16" t="str">
        <f>'Fish Use'!A148</f>
        <v>UGR6</v>
      </c>
      <c r="B2194" s="16" t="str">
        <f>'Fish Use'!B148</f>
        <v>Upper Grande Ronde</v>
      </c>
      <c r="C2194" s="16" t="str">
        <f>'Fish Use'!D148</f>
        <v>Steelhead</v>
      </c>
      <c r="D2194" s="16" t="str">
        <f>'Fish Use'!E148</f>
        <v>Summer Rearing</v>
      </c>
      <c r="E2194" s="16" t="str">
        <f>'Vulnerability Mapped'!C128</f>
        <v>Floodplain Condition</v>
      </c>
      <c r="F2194" s="18">
        <f>'Fish Use'!F148</f>
        <v>0.76429999999999998</v>
      </c>
      <c r="G2194" s="18">
        <f>Population!D13</f>
        <v>0.25</v>
      </c>
      <c r="H2194" s="19">
        <f>'Limiting Factors'!C378</f>
        <v>2.76</v>
      </c>
      <c r="I2194" s="18">
        <f>'Limiting Factors'!D378</f>
        <v>0.496</v>
      </c>
      <c r="J2194" s="17">
        <f>'Vulnerability Mapped'!D128</f>
        <v>11</v>
      </c>
      <c r="K2194" s="17">
        <f>'Vulnerability Mapped'!E128</f>
        <v>11</v>
      </c>
      <c r="L2194" s="18">
        <f>'Vulnerability Mapped'!H128</f>
        <v>0.35714285699999998</v>
      </c>
      <c r="M2194" s="18">
        <f t="shared" si="68"/>
        <v>0.13539028566012959</v>
      </c>
      <c r="N2194" s="18">
        <f t="shared" si="69"/>
        <v>3.3847571415032397E-2</v>
      </c>
    </row>
    <row r="2195" spans="1:14" ht="18" customHeight="1" x14ac:dyDescent="0.2">
      <c r="A2195" s="16" t="str">
        <f>'Fish Use'!A148</f>
        <v>UGR6</v>
      </c>
      <c r="B2195" s="16" t="str">
        <f>'Fish Use'!B148</f>
        <v>Upper Grande Ronde</v>
      </c>
      <c r="C2195" s="16" t="str">
        <f>'Fish Use'!D148</f>
        <v>Steelhead</v>
      </c>
      <c r="D2195" s="16" t="str">
        <f>'Fish Use'!E148</f>
        <v>Summer Rearing</v>
      </c>
      <c r="E2195" s="16" t="str">
        <f>'Vulnerability Mapped'!C133</f>
        <v>Side Channel and Wetland Habitat</v>
      </c>
      <c r="F2195" s="18">
        <f>'Fish Use'!F148</f>
        <v>0.76429999999999998</v>
      </c>
      <c r="G2195" s="18">
        <f>Population!D13</f>
        <v>0.25</v>
      </c>
      <c r="H2195" s="19">
        <f>'Limiting Factors'!C379</f>
        <v>3.18</v>
      </c>
      <c r="I2195" s="18">
        <f>'Limiting Factors'!D379</f>
        <v>0.59050000000000002</v>
      </c>
      <c r="J2195" s="17">
        <f>'Vulnerability Mapped'!D133</f>
        <v>4</v>
      </c>
      <c r="K2195" s="17">
        <f>'Vulnerability Mapped'!E133</f>
        <v>4</v>
      </c>
      <c r="L2195" s="18">
        <f>'Vulnerability Mapped'!H133</f>
        <v>0.80714285699999999</v>
      </c>
      <c r="M2195" s="18">
        <f t="shared" si="68"/>
        <v>0.36427902814981156</v>
      </c>
      <c r="N2195" s="18">
        <f t="shared" si="69"/>
        <v>9.1069757037452889E-2</v>
      </c>
    </row>
    <row r="2196" spans="1:14" ht="18" customHeight="1" x14ac:dyDescent="0.2">
      <c r="A2196" s="16" t="str">
        <f>'Fish Use'!A148</f>
        <v>UGR6</v>
      </c>
      <c r="B2196" s="16" t="str">
        <f>'Fish Use'!B148</f>
        <v>Upper Grande Ronde</v>
      </c>
      <c r="C2196" s="16" t="str">
        <f>'Fish Use'!D148</f>
        <v>Steelhead</v>
      </c>
      <c r="D2196" s="16" t="str">
        <f>'Fish Use'!E148</f>
        <v>Summer Rearing</v>
      </c>
      <c r="E2196" s="16" t="str">
        <f>'Vulnerability Mapped'!C125</f>
        <v>Channel and Habitat Structure</v>
      </c>
      <c r="F2196" s="18">
        <f>'Fish Use'!F148</f>
        <v>0.76429999999999998</v>
      </c>
      <c r="G2196" s="18">
        <f>Population!D13</f>
        <v>0.25</v>
      </c>
      <c r="H2196" s="19">
        <f>'Limiting Factors'!C380</f>
        <v>3.25</v>
      </c>
      <c r="I2196" s="18">
        <f>'Limiting Factors'!D380</f>
        <v>0.60624999999999996</v>
      </c>
      <c r="J2196" s="17">
        <f>'Vulnerability Mapped'!D125</f>
        <v>3</v>
      </c>
      <c r="K2196" s="17">
        <f>'Vulnerability Mapped'!E125</f>
        <v>3</v>
      </c>
      <c r="L2196" s="18">
        <f>'Vulnerability Mapped'!H125</f>
        <v>0.87142857100000004</v>
      </c>
      <c r="M2196" s="18">
        <f t="shared" si="68"/>
        <v>0.40378241944427562</v>
      </c>
      <c r="N2196" s="18">
        <f t="shared" si="69"/>
        <v>0.1009456048610689</v>
      </c>
    </row>
    <row r="2197" spans="1:14" ht="18" customHeight="1" x14ac:dyDescent="0.2">
      <c r="A2197" s="16" t="str">
        <f>'Fish Use'!A148</f>
        <v>UGR6</v>
      </c>
      <c r="B2197" s="16" t="str">
        <f>'Fish Use'!B148</f>
        <v>Upper Grande Ronde</v>
      </c>
      <c r="C2197" s="16" t="str">
        <f>'Fish Use'!D148</f>
        <v>Steelhead</v>
      </c>
      <c r="D2197" s="16" t="str">
        <f>'Fish Use'!E148</f>
        <v>Summer Rearing</v>
      </c>
      <c r="E2197" s="16" t="str">
        <f>'Vulnerability Mapped'!C127</f>
        <v>Decreased Water Quantity</v>
      </c>
      <c r="F2197" s="18">
        <f>'Fish Use'!F148</f>
        <v>0.76429999999999998</v>
      </c>
      <c r="G2197" s="18">
        <f>Population!D13</f>
        <v>0.25</v>
      </c>
      <c r="H2197" s="19">
        <f>'Limiting Factors'!C387</f>
        <v>2</v>
      </c>
      <c r="I2197" s="18">
        <f>'Limiting Factors'!D387</f>
        <v>0.32500000000000001</v>
      </c>
      <c r="J2197" s="17">
        <f>'Vulnerability Mapped'!D127</f>
        <v>5</v>
      </c>
      <c r="K2197" s="17">
        <f>'Vulnerability Mapped'!E127</f>
        <v>5</v>
      </c>
      <c r="L2197" s="18">
        <f>'Vulnerability Mapped'!H127</f>
        <v>0.74285714300000005</v>
      </c>
      <c r="M2197" s="18">
        <f t="shared" si="68"/>
        <v>0.18452385717834252</v>
      </c>
      <c r="N2197" s="18">
        <f t="shared" si="69"/>
        <v>4.613096429458563E-2</v>
      </c>
    </row>
    <row r="2198" spans="1:14" ht="18" customHeight="1" x14ac:dyDescent="0.2">
      <c r="A2198" s="16" t="str">
        <f>'Fish Use'!A148</f>
        <v>UGR6</v>
      </c>
      <c r="B2198" s="16" t="str">
        <f>'Fish Use'!B148</f>
        <v>Upper Grande Ronde</v>
      </c>
      <c r="C2198" s="16" t="str">
        <f>'Fish Use'!D148</f>
        <v>Steelhead</v>
      </c>
      <c r="D2198" s="16" t="str">
        <f>'Fish Use'!E148</f>
        <v>Summer Rearing</v>
      </c>
      <c r="E2198" s="16" t="str">
        <f>'Vulnerability Mapped'!C122</f>
        <v>Altered Flow Timing</v>
      </c>
      <c r="F2198" s="18">
        <f>'Fish Use'!F148</f>
        <v>0.76429999999999998</v>
      </c>
      <c r="G2198" s="18">
        <f>Population!D13</f>
        <v>0.25</v>
      </c>
      <c r="H2198" s="19">
        <f>'Limiting Factors'!C388</f>
        <v>1.59</v>
      </c>
      <c r="I2198" s="18">
        <f>'Limiting Factors'!D388</f>
        <v>0.23275000000000001</v>
      </c>
      <c r="J2198" s="17">
        <f>'Vulnerability Mapped'!D122</f>
        <v>7</v>
      </c>
      <c r="K2198" s="17">
        <f>'Vulnerability Mapped'!E122</f>
        <v>7</v>
      </c>
      <c r="L2198" s="18">
        <f>'Vulnerability Mapped'!H122</f>
        <v>0.61428571399999998</v>
      </c>
      <c r="M2198" s="18">
        <f t="shared" si="68"/>
        <v>0.10927579244917404</v>
      </c>
      <c r="N2198" s="18">
        <f t="shared" si="69"/>
        <v>2.731894811229351E-2</v>
      </c>
    </row>
    <row r="2199" spans="1:14" ht="18" customHeight="1" x14ac:dyDescent="0.2">
      <c r="A2199" s="16" t="str">
        <f>'Fish Use'!A148</f>
        <v>UGR6</v>
      </c>
      <c r="B2199" s="16" t="str">
        <f>'Fish Use'!B148</f>
        <v>Upper Grande Ronde</v>
      </c>
      <c r="C2199" s="16" t="str">
        <f>'Fish Use'!D148</f>
        <v>Steelhead</v>
      </c>
      <c r="D2199" s="16" t="str">
        <f>'Fish Use'!E148</f>
        <v>Summer Rearing</v>
      </c>
      <c r="E2199" s="16" t="str">
        <f>'Vulnerability Mapped'!C126</f>
        <v>Decreased Sediment Quantity</v>
      </c>
      <c r="F2199" s="18">
        <f>'Fish Use'!F148</f>
        <v>0.76429999999999998</v>
      </c>
      <c r="G2199" s="18">
        <f>Population!D13</f>
        <v>0.25</v>
      </c>
      <c r="H2199" s="19">
        <f>'Limiting Factors'!C381</f>
        <v>2.2999999999999998</v>
      </c>
      <c r="I2199" s="18">
        <f>'Limiting Factors'!D381</f>
        <v>0.39250000000000002</v>
      </c>
      <c r="J2199" s="17">
        <f>'Vulnerability Mapped'!D126</f>
        <v>13</v>
      </c>
      <c r="K2199" s="17">
        <f>'Vulnerability Mapped'!E126</f>
        <v>13</v>
      </c>
      <c r="L2199" s="18">
        <f>'Vulnerability Mapped'!H126</f>
        <v>0.22857142899999999</v>
      </c>
      <c r="M2199" s="18">
        <f t="shared" si="68"/>
        <v>6.8568628699994749E-2</v>
      </c>
      <c r="N2199" s="18">
        <f t="shared" si="69"/>
        <v>1.7142157174998687E-2</v>
      </c>
    </row>
    <row r="2200" spans="1:14" ht="18" customHeight="1" x14ac:dyDescent="0.2">
      <c r="A2200" s="16" t="str">
        <f>'Fish Use'!A148</f>
        <v>UGR6</v>
      </c>
      <c r="B2200" s="16" t="str">
        <f>'Fish Use'!B148</f>
        <v>Upper Grande Ronde</v>
      </c>
      <c r="C2200" s="16" t="str">
        <f>'Fish Use'!D148</f>
        <v>Steelhead</v>
      </c>
      <c r="D2200" s="16" t="str">
        <f>'Fish Use'!E148</f>
        <v>Summer Rearing</v>
      </c>
      <c r="E2200" s="16" t="str">
        <f>'Vulnerability Mapped'!C129</f>
        <v>Increased Sediment Quantity</v>
      </c>
      <c r="F2200" s="18">
        <f>'Fish Use'!F148</f>
        <v>0.76429999999999998</v>
      </c>
      <c r="G2200" s="18">
        <f>Population!D13</f>
        <v>0.25</v>
      </c>
      <c r="H2200" s="19">
        <f>'Limiting Factors'!C382</f>
        <v>2</v>
      </c>
      <c r="I2200" s="18">
        <f>'Limiting Factors'!D382</f>
        <v>0.32500000000000001</v>
      </c>
      <c r="J2200" s="17">
        <f>'Vulnerability Mapped'!D129</f>
        <v>14</v>
      </c>
      <c r="K2200" s="17">
        <f>'Vulnerability Mapped'!E129</f>
        <v>14</v>
      </c>
      <c r="L2200" s="18">
        <f>'Vulnerability Mapped'!H129</f>
        <v>0.164285714</v>
      </c>
      <c r="M2200" s="18">
        <f t="shared" si="68"/>
        <v>4.0808160643315002E-2</v>
      </c>
      <c r="N2200" s="18">
        <f t="shared" si="69"/>
        <v>1.020204016082875E-2</v>
      </c>
    </row>
    <row r="2201" spans="1:14" ht="18" customHeight="1" x14ac:dyDescent="0.2">
      <c r="A2201" s="16" t="str">
        <f>'Fish Use'!A148</f>
        <v>UGR6</v>
      </c>
      <c r="B2201" s="16" t="str">
        <f>'Fish Use'!B148</f>
        <v>Upper Grande Ronde</v>
      </c>
      <c r="C2201" s="16" t="str">
        <f>'Fish Use'!D148</f>
        <v>Steelhead</v>
      </c>
      <c r="D2201" s="16" t="str">
        <f>'Fish Use'!E148</f>
        <v>Summer Rearing</v>
      </c>
      <c r="E2201" s="16" t="str">
        <f>'Vulnerability Mapped'!C134</f>
        <v>Summer Water Temperature</v>
      </c>
      <c r="F2201" s="18">
        <f>'Fish Use'!F148</f>
        <v>0.76429999999999998</v>
      </c>
      <c r="G2201" s="18">
        <f>Population!D13</f>
        <v>0.25</v>
      </c>
      <c r="H2201" s="19">
        <f>'Limiting Factors'!C389</f>
        <v>1.59</v>
      </c>
      <c r="I2201" s="18">
        <f>'Limiting Factors'!D389</f>
        <v>0.23275000000000001</v>
      </c>
      <c r="J2201" s="17">
        <f>'Vulnerability Mapped'!D134</f>
        <v>1</v>
      </c>
      <c r="K2201" s="17">
        <f>'Vulnerability Mapped'!E134</f>
        <v>1</v>
      </c>
      <c r="L2201" s="18">
        <f>'Vulnerability Mapped'!H134</f>
        <v>1</v>
      </c>
      <c r="M2201" s="18">
        <f t="shared" si="68"/>
        <v>0.177890825</v>
      </c>
      <c r="N2201" s="18">
        <f t="shared" si="69"/>
        <v>4.4472706250000001E-2</v>
      </c>
    </row>
    <row r="2202" spans="1:14" ht="18" customHeight="1" x14ac:dyDescent="0.2">
      <c r="A2202" s="16" t="str">
        <f>'Fish Use'!A148</f>
        <v>UGR6</v>
      </c>
      <c r="B2202" s="16" t="str">
        <f>'Fish Use'!B148</f>
        <v>Upper Grande Ronde</v>
      </c>
      <c r="C2202" s="16" t="str">
        <f>'Fish Use'!D148</f>
        <v>Steelhead</v>
      </c>
      <c r="D2202" s="16" t="str">
        <f>'Fish Use'!E148</f>
        <v>Summer Rearing</v>
      </c>
      <c r="E2202" s="16" t="str">
        <f>'Vulnerability Mapped'!C136</f>
        <v>Winter Water Temperature</v>
      </c>
      <c r="F2202" s="18">
        <f>'Fish Use'!F148</f>
        <v>0.76429999999999998</v>
      </c>
      <c r="G2202" s="18">
        <f>Population!D13</f>
        <v>0.25</v>
      </c>
      <c r="H2202" s="19">
        <f>'Limiting Factors'!C390</f>
        <v>1.59</v>
      </c>
      <c r="I2202" s="18">
        <f>'Limiting Factors'!D390</f>
        <v>0.23275000000000001</v>
      </c>
      <c r="J2202" s="17">
        <f>'Vulnerability Mapped'!D136</f>
        <v>15</v>
      </c>
      <c r="K2202" s="17">
        <f>'Vulnerability Mapped'!E136</f>
        <v>15</v>
      </c>
      <c r="L2202" s="18">
        <f>'Vulnerability Mapped'!H136</f>
        <v>0.1</v>
      </c>
      <c r="M2202" s="18">
        <f t="shared" si="68"/>
        <v>1.7789082500000001E-2</v>
      </c>
      <c r="N2202" s="18">
        <f t="shared" si="69"/>
        <v>4.4472706250000002E-3</v>
      </c>
    </row>
    <row r="2203" spans="1:14" ht="18" customHeight="1" x14ac:dyDescent="0.2">
      <c r="A2203" s="16" t="str">
        <f>'Fish Use'!A148</f>
        <v>UGR6</v>
      </c>
      <c r="B2203" s="16" t="str">
        <f>'Fish Use'!B148</f>
        <v>Upper Grande Ronde</v>
      </c>
      <c r="C2203" s="16" t="str">
        <f>'Fish Use'!D148</f>
        <v>Steelhead</v>
      </c>
      <c r="D2203" s="16" t="str">
        <f>'Fish Use'!E148</f>
        <v>Summer Rearing</v>
      </c>
      <c r="E2203" s="16" t="str">
        <f>'Vulnerability Mapped'!C135</f>
        <v>Water Quality</v>
      </c>
      <c r="F2203" s="18">
        <f>'Fish Use'!F148</f>
        <v>0.76429999999999998</v>
      </c>
      <c r="G2203" s="18">
        <f>Population!D13</f>
        <v>0.25</v>
      </c>
      <c r="H2203" s="19">
        <f>'Limiting Factors'!C391</f>
        <v>1.59</v>
      </c>
      <c r="I2203" s="18">
        <f>'Limiting Factors'!D391</f>
        <v>0.23275000000000001</v>
      </c>
      <c r="J2203" s="17">
        <f>'Vulnerability Mapped'!D135</f>
        <v>6</v>
      </c>
      <c r="K2203" s="17">
        <f>'Vulnerability Mapped'!E135</f>
        <v>6</v>
      </c>
      <c r="L2203" s="18">
        <f>'Vulnerability Mapped'!H135</f>
        <v>0.678571429</v>
      </c>
      <c r="M2203" s="18">
        <f t="shared" si="68"/>
        <v>0.12071163132623892</v>
      </c>
      <c r="N2203" s="18">
        <f t="shared" si="69"/>
        <v>3.0177907831559731E-2</v>
      </c>
    </row>
    <row r="2204" spans="1:14" ht="18" customHeight="1" x14ac:dyDescent="0.2">
      <c r="A2204" s="16" t="str">
        <f>'Fish Use'!A148</f>
        <v>UGR6</v>
      </c>
      <c r="B2204" s="16" t="str">
        <f>'Fish Use'!B148</f>
        <v>Upper Grande Ronde</v>
      </c>
      <c r="C2204" s="16" t="str">
        <f>'Fish Use'!D148</f>
        <v>Steelhead</v>
      </c>
      <c r="D2204" s="16" t="str">
        <f>'Fish Use'!E148</f>
        <v>Summer Rearing</v>
      </c>
      <c r="E2204" s="16" t="str">
        <f>'Vulnerability Mapped'!C131</f>
        <v>Predation</v>
      </c>
      <c r="F2204" s="18">
        <f>'Fish Use'!F148</f>
        <v>0.76429999999999998</v>
      </c>
      <c r="G2204" s="18">
        <f>Population!D13</f>
        <v>0.25</v>
      </c>
      <c r="H2204" s="19">
        <f>'Limiting Factors'!C384</f>
        <v>1.59</v>
      </c>
      <c r="I2204" s="18">
        <f>'Limiting Factors'!D384</f>
        <v>0.23275000000000001</v>
      </c>
      <c r="J2204" s="17">
        <f>'Vulnerability Mapped'!D131</f>
        <v>9</v>
      </c>
      <c r="K2204" s="17">
        <f>'Vulnerability Mapped'!E131</f>
        <v>9</v>
      </c>
      <c r="L2204" s="18">
        <f>'Vulnerability Mapped'!H131</f>
        <v>0.485714286</v>
      </c>
      <c r="M2204" s="18">
        <f t="shared" si="68"/>
        <v>8.6404115050825944E-2</v>
      </c>
      <c r="N2204" s="18">
        <f t="shared" si="69"/>
        <v>2.1601028762706486E-2</v>
      </c>
    </row>
    <row r="2205" spans="1:14" ht="18" customHeight="1" x14ac:dyDescent="0.2">
      <c r="A2205" s="16" t="str">
        <f>'Fish Use'!A148</f>
        <v>UGR6</v>
      </c>
      <c r="B2205" s="16" t="str">
        <f>'Fish Use'!B148</f>
        <v>Upper Grande Ronde</v>
      </c>
      <c r="C2205" s="16" t="str">
        <f>'Fish Use'!D148</f>
        <v>Steelhead</v>
      </c>
      <c r="D2205" s="16" t="str">
        <f>'Fish Use'!E148</f>
        <v>Summer Rearing</v>
      </c>
      <c r="E2205" s="16" t="str">
        <f>'Vulnerability Mapped'!C123</f>
        <v>Altered Primary Productivity</v>
      </c>
      <c r="F2205" s="18">
        <f>'Fish Use'!F148</f>
        <v>0.76429999999999998</v>
      </c>
      <c r="G2205" s="18">
        <f>Population!D13</f>
        <v>0.25</v>
      </c>
      <c r="H2205" s="19">
        <f>'Limiting Factors'!C385</f>
        <v>1.82</v>
      </c>
      <c r="I2205" s="18">
        <f>'Limiting Factors'!D385</f>
        <v>0.28449999999999998</v>
      </c>
      <c r="J2205" s="17">
        <f>'Vulnerability Mapped'!D123</f>
        <v>8</v>
      </c>
      <c r="K2205" s="17">
        <f>'Vulnerability Mapped'!E123</f>
        <v>8</v>
      </c>
      <c r="L2205" s="18">
        <f>'Vulnerability Mapped'!H123</f>
        <v>0.55000000000000004</v>
      </c>
      <c r="M2205" s="18">
        <f t="shared" si="68"/>
        <v>0.11959384249999999</v>
      </c>
      <c r="N2205" s="18">
        <f t="shared" si="69"/>
        <v>2.9898460624999998E-2</v>
      </c>
    </row>
    <row r="2206" spans="1:14" ht="18" customHeight="1" x14ac:dyDescent="0.2">
      <c r="A2206" s="16" t="str">
        <f>'Fish Use'!A148</f>
        <v>UGR6</v>
      </c>
      <c r="B2206" s="16" t="str">
        <f>'Fish Use'!B148</f>
        <v>Upper Grande Ronde</v>
      </c>
      <c r="C2206" s="16" t="str">
        <f>'Fish Use'!D148</f>
        <v>Steelhead</v>
      </c>
      <c r="D2206" s="16" t="str">
        <f>'Fish Use'!E148</f>
        <v>Summer Rearing</v>
      </c>
      <c r="E2206" s="16" t="str">
        <f>'Vulnerability Mapped'!C130</f>
        <v>Non-Native Species Interactions and Competition</v>
      </c>
      <c r="F2206" s="18">
        <f>'Fish Use'!F148</f>
        <v>0.76429999999999998</v>
      </c>
      <c r="G2206" s="18">
        <f>Population!D13</f>
        <v>0.25</v>
      </c>
      <c r="H2206" s="19">
        <f>'Limiting Factors'!C386</f>
        <v>2.88</v>
      </c>
      <c r="I2206" s="18">
        <f>'Limiting Factors'!D386</f>
        <v>0.52300000000000002</v>
      </c>
      <c r="J2206" s="17">
        <f>'Vulnerability Mapped'!D130</f>
        <v>12</v>
      </c>
      <c r="K2206" s="17">
        <f>'Vulnerability Mapped'!E130</f>
        <v>12</v>
      </c>
      <c r="L2206" s="18">
        <f>'Vulnerability Mapped'!H130</f>
        <v>0.29285714299999999</v>
      </c>
      <c r="M2206" s="18">
        <f t="shared" si="68"/>
        <v>0.11706346362853269</v>
      </c>
      <c r="N2206" s="18">
        <f t="shared" si="69"/>
        <v>2.9265865907133173E-2</v>
      </c>
    </row>
    <row r="2207" spans="1:14" ht="18" customHeight="1" x14ac:dyDescent="0.2">
      <c r="A2207" s="16" t="str">
        <f>'Fish Use'!A149</f>
        <v>UGR6</v>
      </c>
      <c r="B2207" s="16" t="str">
        <f>'Fish Use'!B149</f>
        <v>Upper Grande Ronde</v>
      </c>
      <c r="C2207" s="16" t="str">
        <f>'Fish Use'!D149</f>
        <v>Steelhead</v>
      </c>
      <c r="D2207" s="16" t="str">
        <f>'Fish Use'!E149</f>
        <v>Migration</v>
      </c>
      <c r="E2207" s="16" t="str">
        <f>'Vulnerability Mapped'!C94</f>
        <v>Anthropogenic Barriers</v>
      </c>
      <c r="F2207" s="18">
        <f>'Fish Use'!F149</f>
        <v>0.76429999999999998</v>
      </c>
      <c r="G2207" s="18">
        <f>Population!D17</f>
        <v>0.25</v>
      </c>
      <c r="H2207" s="19">
        <f>'Limiting Factors'!C383</f>
        <v>2.29</v>
      </c>
      <c r="I2207" s="18">
        <f>'Limiting Factors'!D383</f>
        <v>0.39024999999999999</v>
      </c>
      <c r="J2207" s="17">
        <f>'Vulnerability Mapped'!D94</f>
        <v>1</v>
      </c>
      <c r="K2207" s="17">
        <f>'Vulnerability Mapped'!E94</f>
        <v>2</v>
      </c>
      <c r="L2207" s="18">
        <f>'Vulnerability Mapped'!H94</f>
        <v>1</v>
      </c>
      <c r="M2207" s="18">
        <f t="shared" si="68"/>
        <v>0.29826807499999997</v>
      </c>
      <c r="N2207" s="18">
        <f t="shared" si="69"/>
        <v>7.4567018749999991E-2</v>
      </c>
    </row>
    <row r="2208" spans="1:14" ht="18" customHeight="1" x14ac:dyDescent="0.2">
      <c r="A2208" s="16" t="str">
        <f>'Fish Use'!A149</f>
        <v>UGR6</v>
      </c>
      <c r="B2208" s="16" t="str">
        <f>'Fish Use'!B149</f>
        <v>Upper Grande Ronde</v>
      </c>
      <c r="C2208" s="16" t="str">
        <f>'Fish Use'!D149</f>
        <v>Steelhead</v>
      </c>
      <c r="D2208" s="16" t="str">
        <f>'Fish Use'!E149</f>
        <v>Migration</v>
      </c>
      <c r="E2208" s="16" t="str">
        <f>'Vulnerability Mapped'!C102</f>
        <v>Riparian Condition</v>
      </c>
      <c r="F2208" s="18">
        <f>'Fish Use'!F149</f>
        <v>0.76429999999999998</v>
      </c>
      <c r="G2208" s="18">
        <f>Population!D17</f>
        <v>0.25</v>
      </c>
      <c r="H2208" s="19">
        <f>'Limiting Factors'!C377</f>
        <v>2.17</v>
      </c>
      <c r="I2208" s="18">
        <f>'Limiting Factors'!D377</f>
        <v>0.36325000000000002</v>
      </c>
      <c r="J2208" s="17">
        <f>'Vulnerability Mapped'!D102</f>
        <v>7</v>
      </c>
      <c r="K2208" s="17">
        <f>'Vulnerability Mapped'!E102</f>
        <v>9</v>
      </c>
      <c r="L2208" s="18">
        <f>'Vulnerability Mapped'!H102</f>
        <v>0.61428571399999998</v>
      </c>
      <c r="M2208" s="18">
        <f t="shared" si="68"/>
        <v>0.17054535599210516</v>
      </c>
      <c r="N2208" s="18">
        <f t="shared" si="69"/>
        <v>4.2636338998026289E-2</v>
      </c>
    </row>
    <row r="2209" spans="1:14" ht="18" customHeight="1" x14ac:dyDescent="0.2">
      <c r="A2209" s="16" t="str">
        <f>'Fish Use'!A149</f>
        <v>UGR6</v>
      </c>
      <c r="B2209" s="16" t="str">
        <f>'Fish Use'!B149</f>
        <v>Upper Grande Ronde</v>
      </c>
      <c r="C2209" s="16" t="str">
        <f>'Fish Use'!D149</f>
        <v>Steelhead</v>
      </c>
      <c r="D2209" s="16" t="str">
        <f>'Fish Use'!E149</f>
        <v>Migration</v>
      </c>
      <c r="E2209" s="16" t="str">
        <f>'Vulnerability Mapped'!C98</f>
        <v>Floodplain Condition</v>
      </c>
      <c r="F2209" s="18">
        <f>'Fish Use'!F149</f>
        <v>0.76429999999999998</v>
      </c>
      <c r="G2209" s="18">
        <f>Population!D17</f>
        <v>0.25</v>
      </c>
      <c r="H2209" s="19">
        <f>'Limiting Factors'!C378</f>
        <v>2.76</v>
      </c>
      <c r="I2209" s="18">
        <f>'Limiting Factors'!D378</f>
        <v>0.496</v>
      </c>
      <c r="J2209" s="17">
        <f>'Vulnerability Mapped'!D98</f>
        <v>6</v>
      </c>
      <c r="K2209" s="17">
        <f>'Vulnerability Mapped'!E98</f>
        <v>7</v>
      </c>
      <c r="L2209" s="18">
        <f>'Vulnerability Mapped'!H98</f>
        <v>0.678571429</v>
      </c>
      <c r="M2209" s="18">
        <f t="shared" si="68"/>
        <v>0.25724154301961122</v>
      </c>
      <c r="N2209" s="18">
        <f t="shared" si="69"/>
        <v>6.4310385754902805E-2</v>
      </c>
    </row>
    <row r="2210" spans="1:14" ht="18" customHeight="1" x14ac:dyDescent="0.2">
      <c r="A2210" s="16" t="str">
        <f>'Fish Use'!A149</f>
        <v>UGR6</v>
      </c>
      <c r="B2210" s="16" t="str">
        <f>'Fish Use'!B149</f>
        <v>Upper Grande Ronde</v>
      </c>
      <c r="C2210" s="16" t="str">
        <f>'Fish Use'!D149</f>
        <v>Steelhead</v>
      </c>
      <c r="D2210" s="16" t="str">
        <f>'Fish Use'!E149</f>
        <v>Migration</v>
      </c>
      <c r="E2210" s="16" t="str">
        <f>'Vulnerability Mapped'!C103</f>
        <v>Side Channel and Wetland Habitat</v>
      </c>
      <c r="F2210" s="18">
        <f>'Fish Use'!F149</f>
        <v>0.76429999999999998</v>
      </c>
      <c r="G2210" s="18">
        <f>Population!D17</f>
        <v>0.25</v>
      </c>
      <c r="H2210" s="19">
        <f>'Limiting Factors'!C379</f>
        <v>3.18</v>
      </c>
      <c r="I2210" s="18">
        <f>'Limiting Factors'!D379</f>
        <v>0.59050000000000002</v>
      </c>
      <c r="J2210" s="17">
        <f>'Vulnerability Mapped'!D103</f>
        <v>1</v>
      </c>
      <c r="K2210" s="17">
        <f>'Vulnerability Mapped'!E103</f>
        <v>6</v>
      </c>
      <c r="L2210" s="18">
        <f>'Vulnerability Mapped'!H103</f>
        <v>1</v>
      </c>
      <c r="M2210" s="18">
        <f t="shared" si="68"/>
        <v>0.45131915</v>
      </c>
      <c r="N2210" s="18">
        <f t="shared" si="69"/>
        <v>0.1128297875</v>
      </c>
    </row>
    <row r="2211" spans="1:14" ht="18" customHeight="1" x14ac:dyDescent="0.2">
      <c r="A2211" s="16" t="str">
        <f>'Fish Use'!A149</f>
        <v>UGR6</v>
      </c>
      <c r="B2211" s="16" t="str">
        <f>'Fish Use'!B149</f>
        <v>Upper Grande Ronde</v>
      </c>
      <c r="C2211" s="16" t="str">
        <f>'Fish Use'!D149</f>
        <v>Steelhead</v>
      </c>
      <c r="D2211" s="16" t="str">
        <f>'Fish Use'!E149</f>
        <v>Migration</v>
      </c>
      <c r="E2211" s="16" t="str">
        <f>'Vulnerability Mapped'!C95</f>
        <v>Channel and Habitat Structure</v>
      </c>
      <c r="F2211" s="18">
        <f>'Fish Use'!F149</f>
        <v>0.76429999999999998</v>
      </c>
      <c r="G2211" s="18">
        <f>Population!D17</f>
        <v>0.25</v>
      </c>
      <c r="H2211" s="19">
        <f>'Limiting Factors'!C380</f>
        <v>3.25</v>
      </c>
      <c r="I2211" s="18">
        <f>'Limiting Factors'!D380</f>
        <v>0.60624999999999996</v>
      </c>
      <c r="J2211" s="17">
        <f>'Vulnerability Mapped'!D95</f>
        <v>5</v>
      </c>
      <c r="K2211" s="17">
        <f>'Vulnerability Mapped'!E95</f>
        <v>8</v>
      </c>
      <c r="L2211" s="18">
        <f>'Vulnerability Mapped'!H95</f>
        <v>0.74285714300000005</v>
      </c>
      <c r="M2211" s="18">
        <f t="shared" si="68"/>
        <v>0.34420796435190809</v>
      </c>
      <c r="N2211" s="18">
        <f t="shared" si="69"/>
        <v>8.6051991087977023E-2</v>
      </c>
    </row>
    <row r="2212" spans="1:14" ht="18" customHeight="1" x14ac:dyDescent="0.2">
      <c r="A2212" s="16" t="str">
        <f>'Fish Use'!A149</f>
        <v>UGR6</v>
      </c>
      <c r="B2212" s="16" t="str">
        <f>'Fish Use'!B149</f>
        <v>Upper Grande Ronde</v>
      </c>
      <c r="C2212" s="16" t="str">
        <f>'Fish Use'!D149</f>
        <v>Steelhead</v>
      </c>
      <c r="D2212" s="16" t="str">
        <f>'Fish Use'!E149</f>
        <v>Migration</v>
      </c>
      <c r="E2212" s="16" t="str">
        <f>'Vulnerability Mapped'!C97</f>
        <v>Decreased Water Quantity</v>
      </c>
      <c r="F2212" s="18">
        <f>'Fish Use'!F149</f>
        <v>0.76429999999999998</v>
      </c>
      <c r="G2212" s="18">
        <f>Population!D17</f>
        <v>0.25</v>
      </c>
      <c r="H2212" s="19">
        <f>'Limiting Factors'!C387</f>
        <v>2</v>
      </c>
      <c r="I2212" s="18">
        <f>'Limiting Factors'!D387</f>
        <v>0.32500000000000001</v>
      </c>
      <c r="J2212" s="17">
        <f>'Vulnerability Mapped'!D97</f>
        <v>3</v>
      </c>
      <c r="K2212" s="17">
        <f>'Vulnerability Mapped'!E97</f>
        <v>3</v>
      </c>
      <c r="L2212" s="18">
        <f>'Vulnerability Mapped'!H97</f>
        <v>0.87142857100000004</v>
      </c>
      <c r="M2212" s="18">
        <f t="shared" si="68"/>
        <v>0.21646067846497249</v>
      </c>
      <c r="N2212" s="18">
        <f t="shared" si="69"/>
        <v>5.4115169616243124E-2</v>
      </c>
    </row>
    <row r="2213" spans="1:14" ht="18" customHeight="1" x14ac:dyDescent="0.2">
      <c r="A2213" s="16" t="str">
        <f>'Fish Use'!A149</f>
        <v>UGR6</v>
      </c>
      <c r="B2213" s="16" t="str">
        <f>'Fish Use'!B149</f>
        <v>Upper Grande Ronde</v>
      </c>
      <c r="C2213" s="16" t="str">
        <f>'Fish Use'!D149</f>
        <v>Steelhead</v>
      </c>
      <c r="D2213" s="16" t="str">
        <f>'Fish Use'!E149</f>
        <v>Migration</v>
      </c>
      <c r="E2213" s="16" t="str">
        <f>'Vulnerability Mapped'!C92</f>
        <v>Altered Flow Timing</v>
      </c>
      <c r="F2213" s="18">
        <f>'Fish Use'!F149</f>
        <v>0.76429999999999998</v>
      </c>
      <c r="G2213" s="18">
        <f>Population!D17</f>
        <v>0.25</v>
      </c>
      <c r="H2213" s="19">
        <f>'Limiting Factors'!C388</f>
        <v>1.59</v>
      </c>
      <c r="I2213" s="18">
        <f>'Limiting Factors'!D388</f>
        <v>0.23275000000000001</v>
      </c>
      <c r="J2213" s="17">
        <f>'Vulnerability Mapped'!D92</f>
        <v>4</v>
      </c>
      <c r="K2213" s="17">
        <f>'Vulnerability Mapped'!E92</f>
        <v>4</v>
      </c>
      <c r="L2213" s="18">
        <f>'Vulnerability Mapped'!H92</f>
        <v>0.80714285699999999</v>
      </c>
      <c r="M2213" s="18">
        <f t="shared" si="68"/>
        <v>0.14358330872458702</v>
      </c>
      <c r="N2213" s="18">
        <f t="shared" si="69"/>
        <v>3.5895827181146756E-2</v>
      </c>
    </row>
    <row r="2214" spans="1:14" ht="18" customHeight="1" x14ac:dyDescent="0.2">
      <c r="A2214" s="16" t="str">
        <f>'Fish Use'!A149</f>
        <v>UGR6</v>
      </c>
      <c r="B2214" s="16" t="str">
        <f>'Fish Use'!B149</f>
        <v>Upper Grande Ronde</v>
      </c>
      <c r="C2214" s="16" t="str">
        <f>'Fish Use'!D149</f>
        <v>Steelhead</v>
      </c>
      <c r="D2214" s="16" t="str">
        <f>'Fish Use'!E149</f>
        <v>Migration</v>
      </c>
      <c r="E2214" s="16" t="str">
        <f>'Vulnerability Mapped'!C96</f>
        <v>Decreased Sediment Quantity</v>
      </c>
      <c r="F2214" s="18">
        <f>'Fish Use'!F149</f>
        <v>0.76429999999999998</v>
      </c>
      <c r="G2214" s="18">
        <f>Population!D17</f>
        <v>0.25</v>
      </c>
      <c r="H2214" s="19">
        <f>'Limiting Factors'!C381</f>
        <v>2.2999999999999998</v>
      </c>
      <c r="I2214" s="18">
        <f>'Limiting Factors'!D381</f>
        <v>0.39250000000000002</v>
      </c>
      <c r="J2214" s="17">
        <f>'Vulnerability Mapped'!D96</f>
        <v>8</v>
      </c>
      <c r="K2214" s="17">
        <f>'Vulnerability Mapped'!E96</f>
        <v>13</v>
      </c>
      <c r="L2214" s="18">
        <f>'Vulnerability Mapped'!H96</f>
        <v>0.55000000000000004</v>
      </c>
      <c r="M2214" s="18">
        <f t="shared" si="68"/>
        <v>0.16499326250000002</v>
      </c>
      <c r="N2214" s="18">
        <f t="shared" si="69"/>
        <v>4.1248315625000004E-2</v>
      </c>
    </row>
    <row r="2215" spans="1:14" ht="18" customHeight="1" x14ac:dyDescent="0.2">
      <c r="A2215" s="16" t="str">
        <f>'Fish Use'!A149</f>
        <v>UGR6</v>
      </c>
      <c r="B2215" s="16" t="str">
        <f>'Fish Use'!B149</f>
        <v>Upper Grande Ronde</v>
      </c>
      <c r="C2215" s="16" t="str">
        <f>'Fish Use'!D149</f>
        <v>Steelhead</v>
      </c>
      <c r="D2215" s="16" t="str">
        <f>'Fish Use'!E149</f>
        <v>Migration</v>
      </c>
      <c r="E2215" s="16" t="str">
        <f>'Vulnerability Mapped'!C99</f>
        <v>Increased Sediment Quantity</v>
      </c>
      <c r="F2215" s="18">
        <f>'Fish Use'!F149</f>
        <v>0.76429999999999998</v>
      </c>
      <c r="G2215" s="18">
        <f>Population!D17</f>
        <v>0.25</v>
      </c>
      <c r="H2215" s="19">
        <f>'Limiting Factors'!C382</f>
        <v>2</v>
      </c>
      <c r="I2215" s="18">
        <f>'Limiting Factors'!D382</f>
        <v>0.32500000000000001</v>
      </c>
      <c r="J2215" s="17">
        <f>'Vulnerability Mapped'!D99</f>
        <v>9</v>
      </c>
      <c r="K2215" s="17">
        <f>'Vulnerability Mapped'!E99</f>
        <v>14</v>
      </c>
      <c r="L2215" s="18">
        <f>'Vulnerability Mapped'!H99</f>
        <v>0.485714286</v>
      </c>
      <c r="M2215" s="18">
        <f t="shared" si="68"/>
        <v>0.12065021435668499</v>
      </c>
      <c r="N2215" s="18">
        <f t="shared" si="69"/>
        <v>3.0162553589171248E-2</v>
      </c>
    </row>
    <row r="2216" spans="1:14" ht="18" customHeight="1" x14ac:dyDescent="0.2">
      <c r="A2216" s="16" t="str">
        <f>'Fish Use'!A149</f>
        <v>UGR6</v>
      </c>
      <c r="B2216" s="16" t="str">
        <f>'Fish Use'!B149</f>
        <v>Upper Grande Ronde</v>
      </c>
      <c r="C2216" s="16" t="str">
        <f>'Fish Use'!D149</f>
        <v>Steelhead</v>
      </c>
      <c r="D2216" s="16" t="str">
        <f>'Fish Use'!E149</f>
        <v>Migration</v>
      </c>
      <c r="E2216" s="16" t="str">
        <f>'Vulnerability Mapped'!C104</f>
        <v>Summer Water Temperature</v>
      </c>
      <c r="F2216" s="18">
        <f>'Fish Use'!F149</f>
        <v>0.76429999999999998</v>
      </c>
      <c r="G2216" s="18">
        <f>Population!D17</f>
        <v>0.25</v>
      </c>
      <c r="H2216" s="19">
        <f>'Limiting Factors'!C389</f>
        <v>1.59</v>
      </c>
      <c r="I2216" s="18">
        <f>'Limiting Factors'!D389</f>
        <v>0.23275000000000001</v>
      </c>
      <c r="J2216" s="17">
        <f>'Vulnerability Mapped'!D104</f>
        <v>15</v>
      </c>
      <c r="K2216" s="17">
        <f>'Vulnerability Mapped'!E104</f>
        <v>15</v>
      </c>
      <c r="L2216" s="18">
        <f>'Vulnerability Mapped'!H104</f>
        <v>0.1</v>
      </c>
      <c r="M2216" s="18">
        <f t="shared" si="68"/>
        <v>1.7789082500000001E-2</v>
      </c>
      <c r="N2216" s="18">
        <f t="shared" si="69"/>
        <v>4.4472706250000002E-3</v>
      </c>
    </row>
    <row r="2217" spans="1:14" ht="18" customHeight="1" x14ac:dyDescent="0.2">
      <c r="A2217" s="16" t="str">
        <f>'Fish Use'!A149</f>
        <v>UGR6</v>
      </c>
      <c r="B2217" s="16" t="str">
        <f>'Fish Use'!B149</f>
        <v>Upper Grande Ronde</v>
      </c>
      <c r="C2217" s="16" t="str">
        <f>'Fish Use'!D149</f>
        <v>Steelhead</v>
      </c>
      <c r="D2217" s="16" t="str">
        <f>'Fish Use'!E149</f>
        <v>Migration</v>
      </c>
      <c r="E2217" s="16" t="str">
        <f>'Vulnerability Mapped'!C106</f>
        <v>Winter Water Temperature</v>
      </c>
      <c r="F2217" s="18">
        <f>'Fish Use'!F149</f>
        <v>0.76429999999999998</v>
      </c>
      <c r="G2217" s="18">
        <f>Population!D17</f>
        <v>0.25</v>
      </c>
      <c r="H2217" s="19">
        <f>'Limiting Factors'!C390</f>
        <v>1.59</v>
      </c>
      <c r="I2217" s="18">
        <f>'Limiting Factors'!D390</f>
        <v>0.23275000000000001</v>
      </c>
      <c r="J2217" s="17">
        <f>'Vulnerability Mapped'!D106</f>
        <v>11</v>
      </c>
      <c r="K2217" s="17">
        <f>'Vulnerability Mapped'!E106</f>
        <v>14</v>
      </c>
      <c r="L2217" s="18">
        <f>'Vulnerability Mapped'!H106</f>
        <v>0.35714285699999998</v>
      </c>
      <c r="M2217" s="18">
        <f t="shared" si="68"/>
        <v>6.353243747458702E-2</v>
      </c>
      <c r="N2217" s="18">
        <f t="shared" si="69"/>
        <v>1.5883109368646755E-2</v>
      </c>
    </row>
    <row r="2218" spans="1:14" ht="18" customHeight="1" x14ac:dyDescent="0.2">
      <c r="A2218" s="16" t="str">
        <f>'Fish Use'!A149</f>
        <v>UGR6</v>
      </c>
      <c r="B2218" s="16" t="str">
        <f>'Fish Use'!B149</f>
        <v>Upper Grande Ronde</v>
      </c>
      <c r="C2218" s="16" t="str">
        <f>'Fish Use'!D149</f>
        <v>Steelhead</v>
      </c>
      <c r="D2218" s="16" t="str">
        <f>'Fish Use'!E149</f>
        <v>Migration</v>
      </c>
      <c r="E2218" s="16" t="str">
        <f>'Vulnerability Mapped'!C105</f>
        <v>Water Quality</v>
      </c>
      <c r="F2218" s="18">
        <f>'Fish Use'!F149</f>
        <v>0.76429999999999998</v>
      </c>
      <c r="G2218" s="18">
        <f>Population!D17</f>
        <v>0.25</v>
      </c>
      <c r="H2218" s="19">
        <f>'Limiting Factors'!C391</f>
        <v>1.59</v>
      </c>
      <c r="I2218" s="18">
        <f>'Limiting Factors'!D391</f>
        <v>0.23275000000000001</v>
      </c>
      <c r="J2218" s="17">
        <f>'Vulnerability Mapped'!D105</f>
        <v>5</v>
      </c>
      <c r="K2218" s="17">
        <f>'Vulnerability Mapped'!E105</f>
        <v>12</v>
      </c>
      <c r="L2218" s="18">
        <f>'Vulnerability Mapped'!H105</f>
        <v>0.74285714300000005</v>
      </c>
      <c r="M2218" s="18">
        <f t="shared" si="68"/>
        <v>0.13214747002541299</v>
      </c>
      <c r="N2218" s="18">
        <f t="shared" si="69"/>
        <v>3.3036867506353249E-2</v>
      </c>
    </row>
    <row r="2219" spans="1:14" ht="18" customHeight="1" x14ac:dyDescent="0.2">
      <c r="A2219" s="16" t="str">
        <f>'Fish Use'!A149</f>
        <v>UGR6</v>
      </c>
      <c r="B2219" s="16" t="str">
        <f>'Fish Use'!B149</f>
        <v>Upper Grande Ronde</v>
      </c>
      <c r="C2219" s="16" t="str">
        <f>'Fish Use'!D149</f>
        <v>Steelhead</v>
      </c>
      <c r="D2219" s="16" t="str">
        <f>'Fish Use'!E149</f>
        <v>Migration</v>
      </c>
      <c r="E2219" s="16" t="str">
        <f>'Vulnerability Mapped'!C101</f>
        <v>Predation</v>
      </c>
      <c r="F2219" s="18">
        <f>'Fish Use'!F149</f>
        <v>0.76429999999999998</v>
      </c>
      <c r="G2219" s="18">
        <f>Population!D17</f>
        <v>0.25</v>
      </c>
      <c r="H2219" s="19">
        <f>'Limiting Factors'!C384</f>
        <v>1.59</v>
      </c>
      <c r="I2219" s="18">
        <f>'Limiting Factors'!D384</f>
        <v>0.23275000000000001</v>
      </c>
      <c r="J2219" s="17">
        <f>'Vulnerability Mapped'!D101</f>
        <v>2</v>
      </c>
      <c r="K2219" s="17">
        <f>'Vulnerability Mapped'!E101</f>
        <v>13</v>
      </c>
      <c r="L2219" s="18">
        <f>'Vulnerability Mapped'!H101</f>
        <v>0.93571428599999995</v>
      </c>
      <c r="M2219" s="18">
        <f t="shared" si="68"/>
        <v>0.16645498630082595</v>
      </c>
      <c r="N2219" s="18">
        <f t="shared" si="69"/>
        <v>4.1613746575206487E-2</v>
      </c>
    </row>
    <row r="2220" spans="1:14" ht="18" customHeight="1" x14ac:dyDescent="0.2">
      <c r="A2220" s="16" t="str">
        <f>'Fish Use'!A149</f>
        <v>UGR6</v>
      </c>
      <c r="B2220" s="16" t="str">
        <f>'Fish Use'!B149</f>
        <v>Upper Grande Ronde</v>
      </c>
      <c r="C2220" s="16" t="str">
        <f>'Fish Use'!D149</f>
        <v>Steelhead</v>
      </c>
      <c r="D2220" s="16" t="str">
        <f>'Fish Use'!E149</f>
        <v>Migration</v>
      </c>
      <c r="E2220" s="16" t="str">
        <f>'Vulnerability Mapped'!C93</f>
        <v>Altered Primary Productivity</v>
      </c>
      <c r="F2220" s="18">
        <f>'Fish Use'!F149</f>
        <v>0.76429999999999998</v>
      </c>
      <c r="G2220" s="18">
        <f>Population!D17</f>
        <v>0.25</v>
      </c>
      <c r="H2220" s="19">
        <f>'Limiting Factors'!C385</f>
        <v>1.82</v>
      </c>
      <c r="I2220" s="18">
        <f>'Limiting Factors'!D385</f>
        <v>0.28449999999999998</v>
      </c>
      <c r="J2220" s="17">
        <f>'Vulnerability Mapped'!D93</f>
        <v>10</v>
      </c>
      <c r="K2220" s="17">
        <f>'Vulnerability Mapped'!E93</f>
        <v>10</v>
      </c>
      <c r="L2220" s="18">
        <f>'Vulnerability Mapped'!H93</f>
        <v>0.42142857099999997</v>
      </c>
      <c r="M2220" s="18">
        <f t="shared" si="68"/>
        <v>9.1636840263952829E-2</v>
      </c>
      <c r="N2220" s="18">
        <f t="shared" si="69"/>
        <v>2.2909210065988207E-2</v>
      </c>
    </row>
    <row r="2221" spans="1:14" ht="18" customHeight="1" x14ac:dyDescent="0.2">
      <c r="A2221" s="16" t="str">
        <f>'Fish Use'!A149</f>
        <v>UGR6</v>
      </c>
      <c r="B2221" s="16" t="str">
        <f>'Fish Use'!B149</f>
        <v>Upper Grande Ronde</v>
      </c>
      <c r="C2221" s="16" t="str">
        <f>'Fish Use'!D149</f>
        <v>Steelhead</v>
      </c>
      <c r="D2221" s="16" t="str">
        <f>'Fish Use'!E149</f>
        <v>Migration</v>
      </c>
      <c r="E2221" s="16" t="str">
        <f>'Vulnerability Mapped'!C100</f>
        <v>Non-Native Species Interactions and Competition</v>
      </c>
      <c r="F2221" s="18">
        <f>'Fish Use'!F149</f>
        <v>0.76429999999999998</v>
      </c>
      <c r="G2221" s="18">
        <f>Population!D17</f>
        <v>0.25</v>
      </c>
      <c r="H2221" s="19">
        <f>'Limiting Factors'!C386</f>
        <v>2.88</v>
      </c>
      <c r="I2221" s="18">
        <f>'Limiting Factors'!D386</f>
        <v>0.52300000000000002</v>
      </c>
      <c r="J2221" s="17">
        <f>'Vulnerability Mapped'!D100</f>
        <v>11</v>
      </c>
      <c r="K2221" s="17">
        <f>'Vulnerability Mapped'!E100</f>
        <v>12</v>
      </c>
      <c r="L2221" s="18">
        <f>'Vulnerability Mapped'!H100</f>
        <v>0.35714285699999998</v>
      </c>
      <c r="M2221" s="18">
        <f t="shared" si="68"/>
        <v>0.1427603213714673</v>
      </c>
      <c r="N2221" s="18">
        <f t="shared" si="69"/>
        <v>3.5690080342866824E-2</v>
      </c>
    </row>
    <row r="2222" spans="1:14" ht="18" customHeight="1" x14ac:dyDescent="0.2">
      <c r="A2222" s="16" t="str">
        <f>'Fish Use'!A150</f>
        <v>UGR6</v>
      </c>
      <c r="B2222" s="16" t="str">
        <f>'Fish Use'!B150</f>
        <v>Upper Grande Ronde</v>
      </c>
      <c r="C2222" s="16" t="str">
        <f>'Fish Use'!D150</f>
        <v>Bull Trout</v>
      </c>
      <c r="D2222" s="16" t="str">
        <f>'Fish Use'!E150</f>
        <v>Spawning &amp; Resident</v>
      </c>
      <c r="E2222" s="16" t="str">
        <f>'Vulnerability Mapped'!C19</f>
        <v>Anthropogenic Barriers</v>
      </c>
      <c r="F2222" s="18">
        <f>'Fish Use'!F150</f>
        <v>0.76429999999999998</v>
      </c>
      <c r="G2222" s="18">
        <f>Population!D20</f>
        <v>0.6</v>
      </c>
      <c r="H2222" s="19">
        <f>'Limiting Factors'!C383</f>
        <v>2.29</v>
      </c>
      <c r="I2222" s="18">
        <f>'Limiting Factors'!D383</f>
        <v>0.39024999999999999</v>
      </c>
      <c r="J2222" s="17">
        <f>'Vulnerability Mapped'!D19</f>
        <v>10</v>
      </c>
      <c r="K2222" s="17">
        <f>'Vulnerability Mapped'!E19</f>
        <v>10</v>
      </c>
      <c r="L2222" s="18">
        <f>'Vulnerability Mapped'!H19</f>
        <v>0.42142857099999997</v>
      </c>
      <c r="M2222" s="18">
        <f t="shared" si="68"/>
        <v>0.12569868862217079</v>
      </c>
      <c r="N2222" s="18">
        <f t="shared" si="69"/>
        <v>7.5419213173302468E-2</v>
      </c>
    </row>
    <row r="2223" spans="1:14" ht="18" customHeight="1" x14ac:dyDescent="0.2">
      <c r="A2223" s="16" t="str">
        <f>'Fish Use'!A150</f>
        <v>UGR6</v>
      </c>
      <c r="B2223" s="16" t="str">
        <f>'Fish Use'!B150</f>
        <v>Upper Grande Ronde</v>
      </c>
      <c r="C2223" s="16" t="str">
        <f>'Fish Use'!D150</f>
        <v>Bull Trout</v>
      </c>
      <c r="D2223" s="16" t="str">
        <f>'Fish Use'!E150</f>
        <v>Spawning &amp; Resident</v>
      </c>
      <c r="E2223" s="16" t="str">
        <f>'Vulnerability Mapped'!C27</f>
        <v>Riparian Condition</v>
      </c>
      <c r="F2223" s="18">
        <f>'Fish Use'!F150</f>
        <v>0.76429999999999998</v>
      </c>
      <c r="G2223" s="18">
        <f>Population!D20</f>
        <v>0.6</v>
      </c>
      <c r="H2223" s="19">
        <f>'Limiting Factors'!C377</f>
        <v>2.17</v>
      </c>
      <c r="I2223" s="18">
        <f>'Limiting Factors'!D377</f>
        <v>0.36325000000000002</v>
      </c>
      <c r="J2223" s="17">
        <f>'Vulnerability Mapped'!D27</f>
        <v>4</v>
      </c>
      <c r="K2223" s="17">
        <f>'Vulnerability Mapped'!E27</f>
        <v>4</v>
      </c>
      <c r="L2223" s="18">
        <f>'Vulnerability Mapped'!H27</f>
        <v>0.80714285699999999</v>
      </c>
      <c r="M2223" s="18">
        <f t="shared" si="68"/>
        <v>0.22408866549605261</v>
      </c>
      <c r="N2223" s="18">
        <f t="shared" si="69"/>
        <v>0.13445319929763155</v>
      </c>
    </row>
    <row r="2224" spans="1:14" ht="18" customHeight="1" x14ac:dyDescent="0.2">
      <c r="A2224" s="16" t="str">
        <f>'Fish Use'!A150</f>
        <v>UGR6</v>
      </c>
      <c r="B2224" s="16" t="str">
        <f>'Fish Use'!B150</f>
        <v>Upper Grande Ronde</v>
      </c>
      <c r="C2224" s="16" t="str">
        <f>'Fish Use'!D150</f>
        <v>Bull Trout</v>
      </c>
      <c r="D2224" s="16" t="str">
        <f>'Fish Use'!E150</f>
        <v>Spawning &amp; Resident</v>
      </c>
      <c r="E2224" s="16" t="str">
        <f>'Vulnerability Mapped'!C23</f>
        <v>Floodplain Condition</v>
      </c>
      <c r="F2224" s="18">
        <f>'Fish Use'!F150</f>
        <v>0.76429999999999998</v>
      </c>
      <c r="G2224" s="18">
        <f>Population!D20</f>
        <v>0.6</v>
      </c>
      <c r="H2224" s="19">
        <f>'Limiting Factors'!C378</f>
        <v>2.76</v>
      </c>
      <c r="I2224" s="18">
        <f>'Limiting Factors'!D378</f>
        <v>0.496</v>
      </c>
      <c r="J2224" s="17">
        <f>'Vulnerability Mapped'!D23</f>
        <v>11</v>
      </c>
      <c r="K2224" s="17">
        <f>'Vulnerability Mapped'!E23</f>
        <v>11</v>
      </c>
      <c r="L2224" s="18">
        <f>'Vulnerability Mapped'!H23</f>
        <v>0.35714285699999998</v>
      </c>
      <c r="M2224" s="18">
        <f t="shared" si="68"/>
        <v>0.13539028566012959</v>
      </c>
      <c r="N2224" s="18">
        <f t="shared" si="69"/>
        <v>8.1234171396077748E-2</v>
      </c>
    </row>
    <row r="2225" spans="1:14" ht="18" customHeight="1" x14ac:dyDescent="0.2">
      <c r="A2225" s="16" t="str">
        <f>'Fish Use'!A150</f>
        <v>UGR6</v>
      </c>
      <c r="B2225" s="16" t="str">
        <f>'Fish Use'!B150</f>
        <v>Upper Grande Ronde</v>
      </c>
      <c r="C2225" s="16" t="str">
        <f>'Fish Use'!D150</f>
        <v>Bull Trout</v>
      </c>
      <c r="D2225" s="16" t="str">
        <f>'Fish Use'!E150</f>
        <v>Spawning &amp; Resident</v>
      </c>
      <c r="E2225" s="16" t="str">
        <f>'Vulnerability Mapped'!C28</f>
        <v>Side Channel and Wetland Habitat</v>
      </c>
      <c r="F2225" s="18">
        <f>'Fish Use'!F150</f>
        <v>0.76429999999999998</v>
      </c>
      <c r="G2225" s="18">
        <f>Population!D20</f>
        <v>0.6</v>
      </c>
      <c r="H2225" s="19">
        <f>'Limiting Factors'!C379</f>
        <v>3.18</v>
      </c>
      <c r="I2225" s="18">
        <f>'Limiting Factors'!D379</f>
        <v>0.59050000000000002</v>
      </c>
      <c r="J2225" s="17">
        <f>'Vulnerability Mapped'!D28</f>
        <v>7</v>
      </c>
      <c r="K2225" s="17">
        <f>'Vulnerability Mapped'!E28</f>
        <v>7</v>
      </c>
      <c r="L2225" s="18">
        <f>'Vulnerability Mapped'!H28</f>
        <v>0.61428571399999998</v>
      </c>
      <c r="M2225" s="18">
        <f t="shared" si="68"/>
        <v>0.27723890629962311</v>
      </c>
      <c r="N2225" s="18">
        <f t="shared" si="69"/>
        <v>0.16634334377977386</v>
      </c>
    </row>
    <row r="2226" spans="1:14" ht="18" customHeight="1" x14ac:dyDescent="0.2">
      <c r="A2226" s="16" t="str">
        <f>'Fish Use'!A150</f>
        <v>UGR6</v>
      </c>
      <c r="B2226" s="16" t="str">
        <f>'Fish Use'!B150</f>
        <v>Upper Grande Ronde</v>
      </c>
      <c r="C2226" s="16" t="str">
        <f>'Fish Use'!D150</f>
        <v>Bull Trout</v>
      </c>
      <c r="D2226" s="16" t="str">
        <f>'Fish Use'!E150</f>
        <v>Spawning &amp; Resident</v>
      </c>
      <c r="E2226" s="16" t="str">
        <f>'Vulnerability Mapped'!C20</f>
        <v>Channel and Habitat Structure</v>
      </c>
      <c r="F2226" s="18">
        <f>'Fish Use'!F150</f>
        <v>0.76429999999999998</v>
      </c>
      <c r="G2226" s="18">
        <f>Population!D20</f>
        <v>0.6</v>
      </c>
      <c r="H2226" s="19">
        <f>'Limiting Factors'!C380</f>
        <v>3.25</v>
      </c>
      <c r="I2226" s="18">
        <f>'Limiting Factors'!D380</f>
        <v>0.60624999999999996</v>
      </c>
      <c r="J2226" s="17">
        <f>'Vulnerability Mapped'!D20</f>
        <v>3</v>
      </c>
      <c r="K2226" s="17">
        <f>'Vulnerability Mapped'!E20</f>
        <v>3</v>
      </c>
      <c r="L2226" s="18">
        <f>'Vulnerability Mapped'!H20</f>
        <v>0.87142857100000004</v>
      </c>
      <c r="M2226" s="18">
        <f t="shared" si="68"/>
        <v>0.40378241944427562</v>
      </c>
      <c r="N2226" s="18">
        <f t="shared" si="69"/>
        <v>0.24226945166656536</v>
      </c>
    </row>
    <row r="2227" spans="1:14" ht="18" customHeight="1" x14ac:dyDescent="0.2">
      <c r="A2227" s="16" t="str">
        <f>'Fish Use'!A150</f>
        <v>UGR6</v>
      </c>
      <c r="B2227" s="16" t="str">
        <f>'Fish Use'!B150</f>
        <v>Upper Grande Ronde</v>
      </c>
      <c r="C2227" s="16" t="str">
        <f>'Fish Use'!D150</f>
        <v>Bull Trout</v>
      </c>
      <c r="D2227" s="16" t="str">
        <f>'Fish Use'!E150</f>
        <v>Spawning &amp; Resident</v>
      </c>
      <c r="E2227" s="16" t="str">
        <f>'Vulnerability Mapped'!C22</f>
        <v>Decreased Water Quantity</v>
      </c>
      <c r="F2227" s="18">
        <f>'Fish Use'!F150</f>
        <v>0.76429999999999998</v>
      </c>
      <c r="G2227" s="18">
        <f>Population!D20</f>
        <v>0.6</v>
      </c>
      <c r="H2227" s="19">
        <f>'Limiting Factors'!C387</f>
        <v>2</v>
      </c>
      <c r="I2227" s="18">
        <f>'Limiting Factors'!D387</f>
        <v>0.32500000000000001</v>
      </c>
      <c r="J2227" s="17">
        <f>'Vulnerability Mapped'!D22</f>
        <v>8</v>
      </c>
      <c r="K2227" s="17">
        <f>'Vulnerability Mapped'!E22</f>
        <v>8</v>
      </c>
      <c r="L2227" s="18">
        <f>'Vulnerability Mapped'!H22</f>
        <v>0.55000000000000004</v>
      </c>
      <c r="M2227" s="18">
        <f t="shared" si="68"/>
        <v>0.13661862499999999</v>
      </c>
      <c r="N2227" s="18">
        <f t="shared" si="69"/>
        <v>8.1971174999999993E-2</v>
      </c>
    </row>
    <row r="2228" spans="1:14" ht="18" customHeight="1" x14ac:dyDescent="0.2">
      <c r="A2228" s="16" t="str">
        <f>'Fish Use'!A150</f>
        <v>UGR6</v>
      </c>
      <c r="B2228" s="16" t="str">
        <f>'Fish Use'!B150</f>
        <v>Upper Grande Ronde</v>
      </c>
      <c r="C2228" s="16" t="str">
        <f>'Fish Use'!D150</f>
        <v>Bull Trout</v>
      </c>
      <c r="D2228" s="16" t="str">
        <f>'Fish Use'!E150</f>
        <v>Spawning &amp; Resident</v>
      </c>
      <c r="E2228" s="16" t="str">
        <f>'Vulnerability Mapped'!C17</f>
        <v>Altered Flow Timing</v>
      </c>
      <c r="F2228" s="18">
        <f>'Fish Use'!F150</f>
        <v>0.76429999999999998</v>
      </c>
      <c r="G2228" s="18">
        <f>Population!D20</f>
        <v>0.6</v>
      </c>
      <c r="H2228" s="19">
        <f>'Limiting Factors'!C388</f>
        <v>1.59</v>
      </c>
      <c r="I2228" s="18">
        <f>'Limiting Factors'!D388</f>
        <v>0.23275000000000001</v>
      </c>
      <c r="J2228" s="17">
        <f>'Vulnerability Mapped'!D17</f>
        <v>13</v>
      </c>
      <c r="K2228" s="17">
        <f>'Vulnerability Mapped'!E17</f>
        <v>13</v>
      </c>
      <c r="L2228" s="18">
        <f>'Vulnerability Mapped'!H17</f>
        <v>0.22857142899999999</v>
      </c>
      <c r="M2228" s="18">
        <f t="shared" si="68"/>
        <v>4.0660760076238922E-2</v>
      </c>
      <c r="N2228" s="18">
        <f t="shared" si="69"/>
        <v>2.4396456045743354E-2</v>
      </c>
    </row>
    <row r="2229" spans="1:14" ht="18" customHeight="1" x14ac:dyDescent="0.2">
      <c r="A2229" s="16" t="str">
        <f>'Fish Use'!A150</f>
        <v>UGR6</v>
      </c>
      <c r="B2229" s="16" t="str">
        <f>'Fish Use'!B150</f>
        <v>Upper Grande Ronde</v>
      </c>
      <c r="C2229" s="16" t="str">
        <f>'Fish Use'!D150</f>
        <v>Bull Trout</v>
      </c>
      <c r="D2229" s="16" t="str">
        <f>'Fish Use'!E150</f>
        <v>Spawning &amp; Resident</v>
      </c>
      <c r="E2229" s="16" t="str">
        <f>'Vulnerability Mapped'!C21</f>
        <v>Decreased Sediment Quantity</v>
      </c>
      <c r="F2229" s="18">
        <f>'Fish Use'!F150</f>
        <v>0.76429999999999998</v>
      </c>
      <c r="G2229" s="18">
        <f>Population!D20</f>
        <v>0.6</v>
      </c>
      <c r="H2229" s="19">
        <f>'Limiting Factors'!C381</f>
        <v>2.2999999999999998</v>
      </c>
      <c r="I2229" s="18">
        <f>'Limiting Factors'!D381</f>
        <v>0.39250000000000002</v>
      </c>
      <c r="J2229" s="17">
        <f>'Vulnerability Mapped'!D21</f>
        <v>5</v>
      </c>
      <c r="K2229" s="17">
        <f>'Vulnerability Mapped'!E21</f>
        <v>5</v>
      </c>
      <c r="L2229" s="18">
        <f>'Vulnerability Mapped'!H21</f>
        <v>0.74285714300000005</v>
      </c>
      <c r="M2229" s="18">
        <f t="shared" si="68"/>
        <v>0.22284804289999827</v>
      </c>
      <c r="N2229" s="18">
        <f t="shared" si="69"/>
        <v>0.13370882573999895</v>
      </c>
    </row>
    <row r="2230" spans="1:14" ht="18" customHeight="1" x14ac:dyDescent="0.2">
      <c r="A2230" s="16" t="str">
        <f>'Fish Use'!A150</f>
        <v>UGR6</v>
      </c>
      <c r="B2230" s="16" t="str">
        <f>'Fish Use'!B150</f>
        <v>Upper Grande Ronde</v>
      </c>
      <c r="C2230" s="16" t="str">
        <f>'Fish Use'!D150</f>
        <v>Bull Trout</v>
      </c>
      <c r="D2230" s="16" t="str">
        <f>'Fish Use'!E150</f>
        <v>Spawning &amp; Resident</v>
      </c>
      <c r="E2230" s="16" t="str">
        <f>'Vulnerability Mapped'!C24</f>
        <v>Increased Sediment Quantity</v>
      </c>
      <c r="F2230" s="18">
        <f>'Fish Use'!F150</f>
        <v>0.76429999999999998</v>
      </c>
      <c r="G2230" s="18">
        <f>Population!D20</f>
        <v>0.6</v>
      </c>
      <c r="H2230" s="19">
        <f>'Limiting Factors'!C382</f>
        <v>2</v>
      </c>
      <c r="I2230" s="18">
        <f>'Limiting Factors'!D382</f>
        <v>0.32500000000000001</v>
      </c>
      <c r="J2230" s="17">
        <f>'Vulnerability Mapped'!D24</f>
        <v>6</v>
      </c>
      <c r="K2230" s="17">
        <f>'Vulnerability Mapped'!E24</f>
        <v>6</v>
      </c>
      <c r="L2230" s="18">
        <f>'Vulnerability Mapped'!H24</f>
        <v>0.678571429</v>
      </c>
      <c r="M2230" s="18">
        <f t="shared" si="68"/>
        <v>0.16855544653502749</v>
      </c>
      <c r="N2230" s="18">
        <f t="shared" si="69"/>
        <v>0.1011332679210165</v>
      </c>
    </row>
    <row r="2231" spans="1:14" ht="18" customHeight="1" x14ac:dyDescent="0.2">
      <c r="A2231" s="16" t="str">
        <f>'Fish Use'!A150</f>
        <v>UGR6</v>
      </c>
      <c r="B2231" s="16" t="str">
        <f>'Fish Use'!B150</f>
        <v>Upper Grande Ronde</v>
      </c>
      <c r="C2231" s="16" t="str">
        <f>'Fish Use'!D150</f>
        <v>Bull Trout</v>
      </c>
      <c r="D2231" s="16" t="str">
        <f>'Fish Use'!E150</f>
        <v>Spawning &amp; Resident</v>
      </c>
      <c r="E2231" s="16" t="str">
        <f>'Vulnerability Mapped'!C29</f>
        <v>Summer Water Temperature</v>
      </c>
      <c r="F2231" s="18">
        <f>'Fish Use'!F150</f>
        <v>0.76429999999999998</v>
      </c>
      <c r="G2231" s="18">
        <f>Population!D20</f>
        <v>0.6</v>
      </c>
      <c r="H2231" s="19">
        <f>'Limiting Factors'!C389</f>
        <v>1.59</v>
      </c>
      <c r="I2231" s="18">
        <f>'Limiting Factors'!D389</f>
        <v>0.23275000000000001</v>
      </c>
      <c r="J2231" s="17">
        <f>'Vulnerability Mapped'!D29</f>
        <v>1</v>
      </c>
      <c r="K2231" s="17">
        <f>'Vulnerability Mapped'!E29</f>
        <v>1</v>
      </c>
      <c r="L2231" s="18">
        <f>'Vulnerability Mapped'!H29</f>
        <v>1</v>
      </c>
      <c r="M2231" s="18">
        <f t="shared" si="68"/>
        <v>0.177890825</v>
      </c>
      <c r="N2231" s="18">
        <f t="shared" si="69"/>
        <v>0.106734495</v>
      </c>
    </row>
    <row r="2232" spans="1:14" ht="18" customHeight="1" x14ac:dyDescent="0.2">
      <c r="A2232" s="16" t="str">
        <f>'Fish Use'!A150</f>
        <v>UGR6</v>
      </c>
      <c r="B2232" s="16" t="str">
        <f>'Fish Use'!B150</f>
        <v>Upper Grande Ronde</v>
      </c>
      <c r="C2232" s="16" t="str">
        <f>'Fish Use'!D150</f>
        <v>Bull Trout</v>
      </c>
      <c r="D2232" s="16" t="str">
        <f>'Fish Use'!E150</f>
        <v>Spawning &amp; Resident</v>
      </c>
      <c r="E2232" s="16" t="str">
        <f>'Vulnerability Mapped'!C31</f>
        <v>Winter Water Temperature</v>
      </c>
      <c r="F2232" s="18">
        <f>'Fish Use'!F150</f>
        <v>0.76429999999999998</v>
      </c>
      <c r="G2232" s="18">
        <f>Population!D20</f>
        <v>0.6</v>
      </c>
      <c r="H2232" s="19">
        <f>'Limiting Factors'!C390</f>
        <v>1.59</v>
      </c>
      <c r="I2232" s="18">
        <f>'Limiting Factors'!D390</f>
        <v>0.23275000000000001</v>
      </c>
      <c r="J2232" s="17">
        <f>'Vulnerability Mapped'!D31</f>
        <v>12</v>
      </c>
      <c r="K2232" s="17">
        <f>'Vulnerability Mapped'!E31</f>
        <v>12</v>
      </c>
      <c r="L2232" s="18">
        <f>'Vulnerability Mapped'!H31</f>
        <v>0.29285714299999999</v>
      </c>
      <c r="M2232" s="18">
        <f t="shared" si="68"/>
        <v>5.2096598775412971E-2</v>
      </c>
      <c r="N2232" s="18">
        <f t="shared" si="69"/>
        <v>3.1257959265247784E-2</v>
      </c>
    </row>
    <row r="2233" spans="1:14" ht="18" customHeight="1" x14ac:dyDescent="0.2">
      <c r="A2233" s="16" t="str">
        <f>'Fish Use'!A150</f>
        <v>UGR6</v>
      </c>
      <c r="B2233" s="16" t="str">
        <f>'Fish Use'!B150</f>
        <v>Upper Grande Ronde</v>
      </c>
      <c r="C2233" s="16" t="str">
        <f>'Fish Use'!D150</f>
        <v>Bull Trout</v>
      </c>
      <c r="D2233" s="16" t="str">
        <f>'Fish Use'!E150</f>
        <v>Spawning &amp; Resident</v>
      </c>
      <c r="E2233" s="16" t="str">
        <f>'Vulnerability Mapped'!C30</f>
        <v>Water Quality</v>
      </c>
      <c r="F2233" s="18">
        <f>'Fish Use'!F150</f>
        <v>0.76429999999999998</v>
      </c>
      <c r="G2233" s="18">
        <f>Population!D20</f>
        <v>0.6</v>
      </c>
      <c r="H2233" s="19">
        <f>'Limiting Factors'!C391</f>
        <v>1.59</v>
      </c>
      <c r="I2233" s="18">
        <f>'Limiting Factors'!D391</f>
        <v>0.23275000000000001</v>
      </c>
      <c r="J2233" s="17">
        <f>'Vulnerability Mapped'!D30</f>
        <v>15</v>
      </c>
      <c r="K2233" s="17">
        <f>'Vulnerability Mapped'!E30</f>
        <v>15</v>
      </c>
      <c r="L2233" s="18">
        <f>'Vulnerability Mapped'!H30</f>
        <v>0.1</v>
      </c>
      <c r="M2233" s="18">
        <f t="shared" si="68"/>
        <v>1.7789082500000001E-2</v>
      </c>
      <c r="N2233" s="18">
        <f t="shared" si="69"/>
        <v>1.06734495E-2</v>
      </c>
    </row>
    <row r="2234" spans="1:14" ht="18" customHeight="1" x14ac:dyDescent="0.2">
      <c r="A2234" s="16" t="str">
        <f>'Fish Use'!A150</f>
        <v>UGR6</v>
      </c>
      <c r="B2234" s="16" t="str">
        <f>'Fish Use'!B150</f>
        <v>Upper Grande Ronde</v>
      </c>
      <c r="C2234" s="16" t="str">
        <f>'Fish Use'!D150</f>
        <v>Bull Trout</v>
      </c>
      <c r="D2234" s="16" t="str">
        <f>'Fish Use'!E150</f>
        <v>Spawning &amp; Resident</v>
      </c>
      <c r="E2234" s="16" t="str">
        <f>'Vulnerability Mapped'!C26</f>
        <v>Predation</v>
      </c>
      <c r="F2234" s="18">
        <f>'Fish Use'!F150</f>
        <v>0.76429999999999998</v>
      </c>
      <c r="G2234" s="18">
        <f>Population!D20</f>
        <v>0.6</v>
      </c>
      <c r="H2234" s="19">
        <f>'Limiting Factors'!C384</f>
        <v>1.59</v>
      </c>
      <c r="I2234" s="18">
        <f>'Limiting Factors'!D384</f>
        <v>0.23275000000000001</v>
      </c>
      <c r="J2234" s="17">
        <f>'Vulnerability Mapped'!D26</f>
        <v>9</v>
      </c>
      <c r="K2234" s="17">
        <f>'Vulnerability Mapped'!E26</f>
        <v>9</v>
      </c>
      <c r="L2234" s="18">
        <f>'Vulnerability Mapped'!H26</f>
        <v>0.485714286</v>
      </c>
      <c r="M2234" s="18">
        <f t="shared" si="68"/>
        <v>8.6404115050825944E-2</v>
      </c>
      <c r="N2234" s="18">
        <f t="shared" si="69"/>
        <v>5.1842469030495567E-2</v>
      </c>
    </row>
    <row r="2235" spans="1:14" ht="18" customHeight="1" x14ac:dyDescent="0.2">
      <c r="A2235" s="16" t="str">
        <f>'Fish Use'!A150</f>
        <v>UGR6</v>
      </c>
      <c r="B2235" s="16" t="str">
        <f>'Fish Use'!B150</f>
        <v>Upper Grande Ronde</v>
      </c>
      <c r="C2235" s="16" t="str">
        <f>'Fish Use'!D150</f>
        <v>Bull Trout</v>
      </c>
      <c r="D2235" s="16" t="str">
        <f>'Fish Use'!E150</f>
        <v>Spawning &amp; Resident</v>
      </c>
      <c r="E2235" s="16" t="str">
        <f>'Vulnerability Mapped'!C18</f>
        <v>Altered Primary Productivity</v>
      </c>
      <c r="F2235" s="18">
        <f>'Fish Use'!F150</f>
        <v>0.76429999999999998</v>
      </c>
      <c r="G2235" s="18">
        <f>Population!D20</f>
        <v>0.6</v>
      </c>
      <c r="H2235" s="19">
        <f>'Limiting Factors'!C385</f>
        <v>1.82</v>
      </c>
      <c r="I2235" s="18">
        <f>'Limiting Factors'!D385</f>
        <v>0.28449999999999998</v>
      </c>
      <c r="J2235" s="17">
        <f>'Vulnerability Mapped'!D18</f>
        <v>14</v>
      </c>
      <c r="K2235" s="17">
        <f>'Vulnerability Mapped'!E18</f>
        <v>14</v>
      </c>
      <c r="L2235" s="18">
        <f>'Vulnerability Mapped'!H18</f>
        <v>0.164285714</v>
      </c>
      <c r="M2235" s="18">
        <f t="shared" si="68"/>
        <v>3.5722836009301893E-2</v>
      </c>
      <c r="N2235" s="18">
        <f t="shared" si="69"/>
        <v>2.1433701605581137E-2</v>
      </c>
    </row>
    <row r="2236" spans="1:14" ht="18" customHeight="1" x14ac:dyDescent="0.2">
      <c r="A2236" s="16" t="str">
        <f>'Fish Use'!A150</f>
        <v>UGR6</v>
      </c>
      <c r="B2236" s="16" t="str">
        <f>'Fish Use'!B150</f>
        <v>Upper Grande Ronde</v>
      </c>
      <c r="C2236" s="16" t="str">
        <f>'Fish Use'!D150</f>
        <v>Bull Trout</v>
      </c>
      <c r="D2236" s="16" t="str">
        <f>'Fish Use'!E150</f>
        <v>Spawning &amp; Resident</v>
      </c>
      <c r="E2236" s="16" t="str">
        <f>'Vulnerability Mapped'!C25</f>
        <v>Non-Native Species Interactions and Competition</v>
      </c>
      <c r="F2236" s="18">
        <f>'Fish Use'!F150</f>
        <v>0.76429999999999998</v>
      </c>
      <c r="G2236" s="18">
        <f>Population!D20</f>
        <v>0.6</v>
      </c>
      <c r="H2236" s="19">
        <f>'Limiting Factors'!C386</f>
        <v>2.88</v>
      </c>
      <c r="I2236" s="18">
        <f>'Limiting Factors'!D386</f>
        <v>0.52300000000000002</v>
      </c>
      <c r="J2236" s="17">
        <f>'Vulnerability Mapped'!D25</f>
        <v>2</v>
      </c>
      <c r="K2236" s="17">
        <f>'Vulnerability Mapped'!E25</f>
        <v>2</v>
      </c>
      <c r="L2236" s="18">
        <f>'Vulnerability Mapped'!H25</f>
        <v>0.93571428599999995</v>
      </c>
      <c r="M2236" s="18">
        <f t="shared" si="68"/>
        <v>0.37403204225706538</v>
      </c>
      <c r="N2236" s="18">
        <f t="shared" si="69"/>
        <v>0.22441922535423922</v>
      </c>
    </row>
    <row r="2237" spans="1:14" ht="18" customHeight="1" x14ac:dyDescent="0.2">
      <c r="A2237" s="16" t="str">
        <f>'Fish Use'!A151</f>
        <v>UGR6</v>
      </c>
      <c r="B2237" s="16" t="str">
        <f>'Fish Use'!B151</f>
        <v>Upper Grande Ronde</v>
      </c>
      <c r="C2237" s="16" t="str">
        <f>'Fish Use'!D151</f>
        <v>Bull Trout</v>
      </c>
      <c r="D2237" s="16" t="str">
        <f>'Fish Use'!E151</f>
        <v>FMO</v>
      </c>
      <c r="E2237" s="16" t="str">
        <f>'Vulnerability Mapped'!C4</f>
        <v>Anthropogenic Barriers</v>
      </c>
      <c r="F2237" s="18">
        <f>'Fish Use'!F151</f>
        <v>0.76429999999999998</v>
      </c>
      <c r="G2237" s="18">
        <f>Population!D21</f>
        <v>0.4</v>
      </c>
      <c r="H2237" s="19">
        <f>'Limiting Factors'!C383</f>
        <v>2.29</v>
      </c>
      <c r="I2237" s="18">
        <f>'Limiting Factors'!D383</f>
        <v>0.39024999999999999</v>
      </c>
      <c r="J2237" s="17">
        <f>'Vulnerability Mapped'!D4</f>
        <v>3</v>
      </c>
      <c r="K2237" s="17">
        <f>'Vulnerability Mapped'!E4</f>
        <v>3</v>
      </c>
      <c r="L2237" s="18">
        <f>'Vulnerability Mapped'!H4</f>
        <v>0.87142857100000004</v>
      </c>
      <c r="M2237" s="18">
        <f t="shared" si="68"/>
        <v>0.2599193223721708</v>
      </c>
      <c r="N2237" s="18">
        <f t="shared" si="69"/>
        <v>0.10396772894886833</v>
      </c>
    </row>
    <row r="2238" spans="1:14" ht="18" customHeight="1" x14ac:dyDescent="0.2">
      <c r="A2238" s="16" t="str">
        <f>'Fish Use'!A151</f>
        <v>UGR6</v>
      </c>
      <c r="B2238" s="16" t="str">
        <f>'Fish Use'!B151</f>
        <v>Upper Grande Ronde</v>
      </c>
      <c r="C2238" s="16" t="str">
        <f>'Fish Use'!D151</f>
        <v>Bull Trout</v>
      </c>
      <c r="D2238" s="16" t="str">
        <f>'Fish Use'!E151</f>
        <v>FMO</v>
      </c>
      <c r="E2238" s="16" t="str">
        <f>'Vulnerability Mapped'!C12</f>
        <v>Riparian Condition</v>
      </c>
      <c r="F2238" s="18">
        <f>'Fish Use'!F151</f>
        <v>0.76429999999999998</v>
      </c>
      <c r="G2238" s="18">
        <f>Population!D21</f>
        <v>0.4</v>
      </c>
      <c r="H2238" s="19">
        <f>'Limiting Factors'!C377</f>
        <v>2.17</v>
      </c>
      <c r="I2238" s="18">
        <f>'Limiting Factors'!D377</f>
        <v>0.36325000000000002</v>
      </c>
      <c r="J2238" s="17">
        <f>'Vulnerability Mapped'!D12</f>
        <v>5</v>
      </c>
      <c r="K2238" s="17">
        <f>'Vulnerability Mapped'!E12</f>
        <v>5</v>
      </c>
      <c r="L2238" s="18">
        <f>'Vulnerability Mapped'!H12</f>
        <v>0.74285714300000005</v>
      </c>
      <c r="M2238" s="18">
        <f t="shared" si="68"/>
        <v>0.20624089575394747</v>
      </c>
      <c r="N2238" s="18">
        <f t="shared" si="69"/>
        <v>8.249635830157899E-2</v>
      </c>
    </row>
    <row r="2239" spans="1:14" ht="18" customHeight="1" x14ac:dyDescent="0.2">
      <c r="A2239" s="16" t="str">
        <f>'Fish Use'!A151</f>
        <v>UGR6</v>
      </c>
      <c r="B2239" s="16" t="str">
        <f>'Fish Use'!B151</f>
        <v>Upper Grande Ronde</v>
      </c>
      <c r="C2239" s="16" t="str">
        <f>'Fish Use'!D151</f>
        <v>Bull Trout</v>
      </c>
      <c r="D2239" s="16" t="str">
        <f>'Fish Use'!E151</f>
        <v>FMO</v>
      </c>
      <c r="E2239" s="16" t="str">
        <f>'Vulnerability Mapped'!C8</f>
        <v>Floodplain Condition</v>
      </c>
      <c r="F2239" s="18">
        <f>'Fish Use'!F151</f>
        <v>0.76429999999999998</v>
      </c>
      <c r="G2239" s="18">
        <f>Population!D21</f>
        <v>0.4</v>
      </c>
      <c r="H2239" s="19">
        <f>'Limiting Factors'!C378</f>
        <v>2.76</v>
      </c>
      <c r="I2239" s="18">
        <f>'Limiting Factors'!D378</f>
        <v>0.496</v>
      </c>
      <c r="J2239" s="17">
        <f>'Vulnerability Mapped'!D8</f>
        <v>9</v>
      </c>
      <c r="K2239" s="17">
        <f>'Vulnerability Mapped'!E8</f>
        <v>9</v>
      </c>
      <c r="L2239" s="18">
        <f>'Vulnerability Mapped'!H8</f>
        <v>0.485714286</v>
      </c>
      <c r="M2239" s="18">
        <f t="shared" si="68"/>
        <v>0.18413078867974081</v>
      </c>
      <c r="N2239" s="18">
        <f t="shared" si="69"/>
        <v>7.3652315471896324E-2</v>
      </c>
    </row>
    <row r="2240" spans="1:14" ht="18" customHeight="1" x14ac:dyDescent="0.2">
      <c r="A2240" s="16" t="str">
        <f>'Fish Use'!A151</f>
        <v>UGR6</v>
      </c>
      <c r="B2240" s="16" t="str">
        <f>'Fish Use'!B151</f>
        <v>Upper Grande Ronde</v>
      </c>
      <c r="C2240" s="16" t="str">
        <f>'Fish Use'!D151</f>
        <v>Bull Trout</v>
      </c>
      <c r="D2240" s="16" t="str">
        <f>'Fish Use'!E151</f>
        <v>FMO</v>
      </c>
      <c r="E2240" s="16" t="str">
        <f>'Vulnerability Mapped'!C13</f>
        <v>Side Channel and Wetland Habitat</v>
      </c>
      <c r="F2240" s="18">
        <f>'Fish Use'!F151</f>
        <v>0.76429999999999998</v>
      </c>
      <c r="G2240" s="18">
        <f>Population!D21</f>
        <v>0.4</v>
      </c>
      <c r="H2240" s="19">
        <f>'Limiting Factors'!C379</f>
        <v>3.18</v>
      </c>
      <c r="I2240" s="18">
        <f>'Limiting Factors'!D379</f>
        <v>0.59050000000000002</v>
      </c>
      <c r="J2240" s="17">
        <f>'Vulnerability Mapped'!D13</f>
        <v>8</v>
      </c>
      <c r="K2240" s="17">
        <f>'Vulnerability Mapped'!E13</f>
        <v>8</v>
      </c>
      <c r="L2240" s="18">
        <f>'Vulnerability Mapped'!H13</f>
        <v>0.55000000000000004</v>
      </c>
      <c r="M2240" s="18">
        <f t="shared" si="68"/>
        <v>0.24822553250000001</v>
      </c>
      <c r="N2240" s="18">
        <f t="shared" si="69"/>
        <v>9.9290213000000016E-2</v>
      </c>
    </row>
    <row r="2241" spans="1:14" ht="18" customHeight="1" x14ac:dyDescent="0.2">
      <c r="A2241" s="16" t="str">
        <f>'Fish Use'!A151</f>
        <v>UGR6</v>
      </c>
      <c r="B2241" s="16" t="str">
        <f>'Fish Use'!B151</f>
        <v>Upper Grande Ronde</v>
      </c>
      <c r="C2241" s="16" t="str">
        <f>'Fish Use'!D151</f>
        <v>Bull Trout</v>
      </c>
      <c r="D2241" s="16" t="str">
        <f>'Fish Use'!E151</f>
        <v>FMO</v>
      </c>
      <c r="E2241" s="16" t="str">
        <f>'Vulnerability Mapped'!C5</f>
        <v>Channel and Habitat Structure</v>
      </c>
      <c r="F2241" s="18">
        <f>'Fish Use'!F151</f>
        <v>0.76429999999999998</v>
      </c>
      <c r="G2241" s="18">
        <f>Population!D21</f>
        <v>0.4</v>
      </c>
      <c r="H2241" s="19">
        <f>'Limiting Factors'!C380</f>
        <v>3.25</v>
      </c>
      <c r="I2241" s="18">
        <f>'Limiting Factors'!D380</f>
        <v>0.60624999999999996</v>
      </c>
      <c r="J2241" s="17">
        <f>'Vulnerability Mapped'!D5</f>
        <v>4</v>
      </c>
      <c r="K2241" s="17">
        <f>'Vulnerability Mapped'!E5</f>
        <v>4</v>
      </c>
      <c r="L2241" s="18">
        <f>'Vulnerability Mapped'!H5</f>
        <v>0.80714285699999999</v>
      </c>
      <c r="M2241" s="18">
        <f t="shared" si="68"/>
        <v>0.37399519189809183</v>
      </c>
      <c r="N2241" s="18">
        <f t="shared" si="69"/>
        <v>0.14959807675923673</v>
      </c>
    </row>
    <row r="2242" spans="1:14" ht="18" customHeight="1" x14ac:dyDescent="0.2">
      <c r="A2242" s="16" t="str">
        <f>'Fish Use'!A151</f>
        <v>UGR6</v>
      </c>
      <c r="B2242" s="16" t="str">
        <f>'Fish Use'!B151</f>
        <v>Upper Grande Ronde</v>
      </c>
      <c r="C2242" s="16" t="str">
        <f>'Fish Use'!D151</f>
        <v>Bull Trout</v>
      </c>
      <c r="D2242" s="16" t="str">
        <f>'Fish Use'!E151</f>
        <v>FMO</v>
      </c>
      <c r="E2242" s="16" t="str">
        <f>'Vulnerability Mapped'!C7</f>
        <v>Decreased Water Quantity</v>
      </c>
      <c r="F2242" s="18">
        <f>'Fish Use'!F151</f>
        <v>0.76429999999999998</v>
      </c>
      <c r="G2242" s="18">
        <f>Population!D21</f>
        <v>0.4</v>
      </c>
      <c r="H2242" s="19">
        <f>'Limiting Factors'!C387</f>
        <v>2</v>
      </c>
      <c r="I2242" s="18">
        <f>'Limiting Factors'!D387</f>
        <v>0.32500000000000001</v>
      </c>
      <c r="J2242" s="17">
        <f>'Vulnerability Mapped'!D7</f>
        <v>2</v>
      </c>
      <c r="K2242" s="17">
        <f>'Vulnerability Mapped'!E7</f>
        <v>2</v>
      </c>
      <c r="L2242" s="18">
        <f>'Vulnerability Mapped'!H7</f>
        <v>0.93571428599999995</v>
      </c>
      <c r="M2242" s="18">
        <f t="shared" ref="M2242:M2305" si="70">F2242*I2242*L2242</f>
        <v>0.23242908935668499</v>
      </c>
      <c r="N2242" s="18">
        <f t="shared" ref="N2242:N2305" si="71">M2242*G2242</f>
        <v>9.2971635742674003E-2</v>
      </c>
    </row>
    <row r="2243" spans="1:14" ht="18" customHeight="1" x14ac:dyDescent="0.2">
      <c r="A2243" s="16" t="str">
        <f>'Fish Use'!A151</f>
        <v>UGR6</v>
      </c>
      <c r="B2243" s="16" t="str">
        <f>'Fish Use'!B151</f>
        <v>Upper Grande Ronde</v>
      </c>
      <c r="C2243" s="16" t="str">
        <f>'Fish Use'!D151</f>
        <v>Bull Trout</v>
      </c>
      <c r="D2243" s="16" t="str">
        <f>'Fish Use'!E151</f>
        <v>FMO</v>
      </c>
      <c r="E2243" s="16" t="str">
        <f>'Vulnerability Mapped'!C2</f>
        <v>Altered Flow Timing</v>
      </c>
      <c r="F2243" s="18">
        <f>'Fish Use'!F151</f>
        <v>0.76429999999999998</v>
      </c>
      <c r="G2243" s="18">
        <f>Population!D21</f>
        <v>0.4</v>
      </c>
      <c r="H2243" s="19">
        <f>'Limiting Factors'!C388</f>
        <v>1.59</v>
      </c>
      <c r="I2243" s="18">
        <f>'Limiting Factors'!D388</f>
        <v>0.23275000000000001</v>
      </c>
      <c r="J2243" s="17">
        <f>'Vulnerability Mapped'!D2</f>
        <v>11</v>
      </c>
      <c r="K2243" s="17">
        <f>'Vulnerability Mapped'!E2</f>
        <v>11</v>
      </c>
      <c r="L2243" s="18">
        <f>'Vulnerability Mapped'!H2</f>
        <v>0.35714285699999998</v>
      </c>
      <c r="M2243" s="18">
        <f t="shared" si="70"/>
        <v>6.353243747458702E-2</v>
      </c>
      <c r="N2243" s="18">
        <f t="shared" si="71"/>
        <v>2.5412974989834809E-2</v>
      </c>
    </row>
    <row r="2244" spans="1:14" ht="18" customHeight="1" x14ac:dyDescent="0.2">
      <c r="A2244" s="16" t="str">
        <f>'Fish Use'!A151</f>
        <v>UGR6</v>
      </c>
      <c r="B2244" s="16" t="str">
        <f>'Fish Use'!B151</f>
        <v>Upper Grande Ronde</v>
      </c>
      <c r="C2244" s="16" t="str">
        <f>'Fish Use'!D151</f>
        <v>Bull Trout</v>
      </c>
      <c r="D2244" s="16" t="str">
        <f>'Fish Use'!E151</f>
        <v>FMO</v>
      </c>
      <c r="E2244" s="16" t="str">
        <f>'Vulnerability Mapped'!C6</f>
        <v>Decreased Sediment Quantity</v>
      </c>
      <c r="F2244" s="18">
        <f>'Fish Use'!F151</f>
        <v>0.76429999999999998</v>
      </c>
      <c r="G2244" s="18">
        <f>Population!D21</f>
        <v>0.4</v>
      </c>
      <c r="H2244" s="19">
        <f>'Limiting Factors'!C381</f>
        <v>2.2999999999999998</v>
      </c>
      <c r="I2244" s="18">
        <f>'Limiting Factors'!D381</f>
        <v>0.39250000000000002</v>
      </c>
      <c r="J2244" s="17">
        <f>'Vulnerability Mapped'!D6</f>
        <v>13</v>
      </c>
      <c r="K2244" s="17">
        <f>'Vulnerability Mapped'!E6</f>
        <v>13</v>
      </c>
      <c r="L2244" s="18">
        <f>'Vulnerability Mapped'!H6</f>
        <v>0.22857142899999999</v>
      </c>
      <c r="M2244" s="18">
        <f t="shared" si="70"/>
        <v>6.8568628699994749E-2</v>
      </c>
      <c r="N2244" s="18">
        <f t="shared" si="71"/>
        <v>2.7427451479997901E-2</v>
      </c>
    </row>
    <row r="2245" spans="1:14" ht="18" customHeight="1" x14ac:dyDescent="0.2">
      <c r="A2245" s="16" t="str">
        <f>'Fish Use'!A151</f>
        <v>UGR6</v>
      </c>
      <c r="B2245" s="16" t="str">
        <f>'Fish Use'!B151</f>
        <v>Upper Grande Ronde</v>
      </c>
      <c r="C2245" s="16" t="str">
        <f>'Fish Use'!D151</f>
        <v>Bull Trout</v>
      </c>
      <c r="D2245" s="16" t="str">
        <f>'Fish Use'!E151</f>
        <v>FMO</v>
      </c>
      <c r="E2245" s="16" t="str">
        <f>'Vulnerability Mapped'!C9</f>
        <v>Increased Sediment Quantity</v>
      </c>
      <c r="F2245" s="18">
        <f>'Fish Use'!F151</f>
        <v>0.76429999999999998</v>
      </c>
      <c r="G2245" s="18">
        <f>Population!D21</f>
        <v>0.4</v>
      </c>
      <c r="H2245" s="19">
        <f>'Limiting Factors'!C382</f>
        <v>2</v>
      </c>
      <c r="I2245" s="18">
        <f>'Limiting Factors'!D382</f>
        <v>0.32500000000000001</v>
      </c>
      <c r="J2245" s="17">
        <f>'Vulnerability Mapped'!D9</f>
        <v>14</v>
      </c>
      <c r="K2245" s="17">
        <f>'Vulnerability Mapped'!E9</f>
        <v>14</v>
      </c>
      <c r="L2245" s="18">
        <f>'Vulnerability Mapped'!H9</f>
        <v>0.164285714</v>
      </c>
      <c r="M2245" s="18">
        <f t="shared" si="70"/>
        <v>4.0808160643315002E-2</v>
      </c>
      <c r="N2245" s="18">
        <f t="shared" si="71"/>
        <v>1.6323264257326001E-2</v>
      </c>
    </row>
    <row r="2246" spans="1:14" ht="18" customHeight="1" x14ac:dyDescent="0.2">
      <c r="A2246" s="16" t="str">
        <f>'Fish Use'!A151</f>
        <v>UGR6</v>
      </c>
      <c r="B2246" s="16" t="str">
        <f>'Fish Use'!B151</f>
        <v>Upper Grande Ronde</v>
      </c>
      <c r="C2246" s="16" t="str">
        <f>'Fish Use'!D151</f>
        <v>Bull Trout</v>
      </c>
      <c r="D2246" s="16" t="str">
        <f>'Fish Use'!E151</f>
        <v>FMO</v>
      </c>
      <c r="E2246" s="16" t="str">
        <f>'Vulnerability Mapped'!C14</f>
        <v>Summer Water Temperature</v>
      </c>
      <c r="F2246" s="18">
        <f>'Fish Use'!F151</f>
        <v>0.76429999999999998</v>
      </c>
      <c r="G2246" s="18">
        <f>Population!D21</f>
        <v>0.4</v>
      </c>
      <c r="H2246" s="19">
        <f>'Limiting Factors'!C389</f>
        <v>1.59</v>
      </c>
      <c r="I2246" s="18">
        <f>'Limiting Factors'!D389</f>
        <v>0.23275000000000001</v>
      </c>
      <c r="J2246" s="17">
        <f>'Vulnerability Mapped'!D14</f>
        <v>1</v>
      </c>
      <c r="K2246" s="17">
        <f>'Vulnerability Mapped'!E14</f>
        <v>1</v>
      </c>
      <c r="L2246" s="18">
        <f>'Vulnerability Mapped'!H14</f>
        <v>1</v>
      </c>
      <c r="M2246" s="18">
        <f t="shared" si="70"/>
        <v>0.177890825</v>
      </c>
      <c r="N2246" s="18">
        <f t="shared" si="71"/>
        <v>7.1156330000000004E-2</v>
      </c>
    </row>
    <row r="2247" spans="1:14" ht="18" customHeight="1" x14ac:dyDescent="0.2">
      <c r="A2247" s="16" t="str">
        <f>'Fish Use'!A151</f>
        <v>UGR6</v>
      </c>
      <c r="B2247" s="16" t="str">
        <f>'Fish Use'!B151</f>
        <v>Upper Grande Ronde</v>
      </c>
      <c r="C2247" s="16" t="str">
        <f>'Fish Use'!D151</f>
        <v>Bull Trout</v>
      </c>
      <c r="D2247" s="16" t="str">
        <f>'Fish Use'!E151</f>
        <v>FMO</v>
      </c>
      <c r="E2247" s="16" t="str">
        <f>'Vulnerability Mapped'!C16</f>
        <v>Winter Water Temperature</v>
      </c>
      <c r="F2247" s="18">
        <f>'Fish Use'!F151</f>
        <v>0.76429999999999998</v>
      </c>
      <c r="G2247" s="18">
        <f>Population!D21</f>
        <v>0.4</v>
      </c>
      <c r="H2247" s="19">
        <f>'Limiting Factors'!C390</f>
        <v>1.59</v>
      </c>
      <c r="I2247" s="18">
        <f>'Limiting Factors'!D390</f>
        <v>0.23275000000000001</v>
      </c>
      <c r="J2247" s="17">
        <f>'Vulnerability Mapped'!D16</f>
        <v>15</v>
      </c>
      <c r="K2247" s="17">
        <f>'Vulnerability Mapped'!E16</f>
        <v>15</v>
      </c>
      <c r="L2247" s="18">
        <f>'Vulnerability Mapped'!H16</f>
        <v>0.1</v>
      </c>
      <c r="M2247" s="18">
        <f t="shared" si="70"/>
        <v>1.7789082500000001E-2</v>
      </c>
      <c r="N2247" s="18">
        <f t="shared" si="71"/>
        <v>7.1156330000000005E-3</v>
      </c>
    </row>
    <row r="2248" spans="1:14" ht="18" customHeight="1" x14ac:dyDescent="0.2">
      <c r="A2248" s="16" t="str">
        <f>'Fish Use'!A151</f>
        <v>UGR6</v>
      </c>
      <c r="B2248" s="16" t="str">
        <f>'Fish Use'!B151</f>
        <v>Upper Grande Ronde</v>
      </c>
      <c r="C2248" s="16" t="str">
        <f>'Fish Use'!D151</f>
        <v>Bull Trout</v>
      </c>
      <c r="D2248" s="16" t="str">
        <f>'Fish Use'!E151</f>
        <v>FMO</v>
      </c>
      <c r="E2248" s="16" t="str">
        <f>'Vulnerability Mapped'!C15</f>
        <v>Water Quality</v>
      </c>
      <c r="F2248" s="18">
        <f>'Fish Use'!F151</f>
        <v>0.76429999999999998</v>
      </c>
      <c r="G2248" s="18">
        <f>Population!D21</f>
        <v>0.4</v>
      </c>
      <c r="H2248" s="19">
        <f>'Limiting Factors'!C391</f>
        <v>1.59</v>
      </c>
      <c r="I2248" s="18">
        <f>'Limiting Factors'!D391</f>
        <v>0.23275000000000001</v>
      </c>
      <c r="J2248" s="17">
        <f>'Vulnerability Mapped'!D15</f>
        <v>6</v>
      </c>
      <c r="K2248" s="17">
        <f>'Vulnerability Mapped'!E15</f>
        <v>6</v>
      </c>
      <c r="L2248" s="18">
        <f>'Vulnerability Mapped'!H15</f>
        <v>0.678571429</v>
      </c>
      <c r="M2248" s="18">
        <f t="shared" si="70"/>
        <v>0.12071163132623892</v>
      </c>
      <c r="N2248" s="18">
        <f t="shared" si="71"/>
        <v>4.8284652530495575E-2</v>
      </c>
    </row>
    <row r="2249" spans="1:14" ht="18" customHeight="1" x14ac:dyDescent="0.2">
      <c r="A2249" s="16" t="str">
        <f>'Fish Use'!A151</f>
        <v>UGR6</v>
      </c>
      <c r="B2249" s="16" t="str">
        <f>'Fish Use'!B151</f>
        <v>Upper Grande Ronde</v>
      </c>
      <c r="C2249" s="16" t="str">
        <f>'Fish Use'!D151</f>
        <v>Bull Trout</v>
      </c>
      <c r="D2249" s="16" t="str">
        <f>'Fish Use'!E151</f>
        <v>FMO</v>
      </c>
      <c r="E2249" s="16" t="str">
        <f>'Vulnerability Mapped'!C11</f>
        <v>Predation</v>
      </c>
      <c r="F2249" s="18">
        <f>'Fish Use'!F151</f>
        <v>0.76429999999999998</v>
      </c>
      <c r="G2249" s="18">
        <f>Population!D21</f>
        <v>0.4</v>
      </c>
      <c r="H2249" s="19">
        <f>'Limiting Factors'!C384</f>
        <v>1.59</v>
      </c>
      <c r="I2249" s="18">
        <f>'Limiting Factors'!D384</f>
        <v>0.23275000000000001</v>
      </c>
      <c r="J2249" s="17">
        <f>'Vulnerability Mapped'!D11</f>
        <v>7</v>
      </c>
      <c r="K2249" s="17">
        <f>'Vulnerability Mapped'!E11</f>
        <v>7</v>
      </c>
      <c r="L2249" s="18">
        <f>'Vulnerability Mapped'!H11</f>
        <v>0.61428571399999998</v>
      </c>
      <c r="M2249" s="18">
        <f t="shared" si="70"/>
        <v>0.10927579244917404</v>
      </c>
      <c r="N2249" s="18">
        <f t="shared" si="71"/>
        <v>4.3710316979669622E-2</v>
      </c>
    </row>
    <row r="2250" spans="1:14" ht="18" customHeight="1" x14ac:dyDescent="0.2">
      <c r="A2250" s="16" t="str">
        <f>'Fish Use'!A151</f>
        <v>UGR6</v>
      </c>
      <c r="B2250" s="16" t="str">
        <f>'Fish Use'!B151</f>
        <v>Upper Grande Ronde</v>
      </c>
      <c r="C2250" s="16" t="str">
        <f>'Fish Use'!D151</f>
        <v>Bull Trout</v>
      </c>
      <c r="D2250" s="16" t="str">
        <f>'Fish Use'!E151</f>
        <v>FMO</v>
      </c>
      <c r="E2250" s="16" t="str">
        <f>'Vulnerability Mapped'!C3</f>
        <v>Altered Primary Productivity</v>
      </c>
      <c r="F2250" s="18">
        <f>'Fish Use'!F151</f>
        <v>0.76429999999999998</v>
      </c>
      <c r="G2250" s="18">
        <f>Population!D21</f>
        <v>0.4</v>
      </c>
      <c r="H2250" s="19">
        <f>'Limiting Factors'!C385</f>
        <v>1.82</v>
      </c>
      <c r="I2250" s="18">
        <f>'Limiting Factors'!D385</f>
        <v>0.28449999999999998</v>
      </c>
      <c r="J2250" s="17">
        <f>'Vulnerability Mapped'!D3</f>
        <v>12</v>
      </c>
      <c r="K2250" s="17">
        <f>'Vulnerability Mapped'!E3</f>
        <v>12</v>
      </c>
      <c r="L2250" s="18">
        <f>'Vulnerability Mapped'!H3</f>
        <v>0.29285714299999999</v>
      </c>
      <c r="M2250" s="18">
        <f t="shared" si="70"/>
        <v>6.3679838245349035E-2</v>
      </c>
      <c r="N2250" s="18">
        <f t="shared" si="71"/>
        <v>2.5471935298139615E-2</v>
      </c>
    </row>
    <row r="2251" spans="1:14" ht="18" customHeight="1" x14ac:dyDescent="0.2">
      <c r="A2251" s="16" t="str">
        <f>'Fish Use'!A151</f>
        <v>UGR6</v>
      </c>
      <c r="B2251" s="16" t="str">
        <f>'Fish Use'!B151</f>
        <v>Upper Grande Ronde</v>
      </c>
      <c r="C2251" s="16" t="str">
        <f>'Fish Use'!D151</f>
        <v>Bull Trout</v>
      </c>
      <c r="D2251" s="16" t="str">
        <f>'Fish Use'!E151</f>
        <v>FMO</v>
      </c>
      <c r="E2251" s="16" t="str">
        <f>'Vulnerability Mapped'!C10</f>
        <v>Non-Native Species Interactions and Competition</v>
      </c>
      <c r="F2251" s="18">
        <f>'Fish Use'!F151</f>
        <v>0.76429999999999998</v>
      </c>
      <c r="G2251" s="18">
        <f>Population!D21</f>
        <v>0.4</v>
      </c>
      <c r="H2251" s="19">
        <f>'Limiting Factors'!C386</f>
        <v>2.88</v>
      </c>
      <c r="I2251" s="18">
        <f>'Limiting Factors'!D386</f>
        <v>0.52300000000000002</v>
      </c>
      <c r="J2251" s="17">
        <f>'Vulnerability Mapped'!D10</f>
        <v>10</v>
      </c>
      <c r="K2251" s="17">
        <f>'Vulnerability Mapped'!E10</f>
        <v>10</v>
      </c>
      <c r="L2251" s="18">
        <f>'Vulnerability Mapped'!H10</f>
        <v>0.42142857099999997</v>
      </c>
      <c r="M2251" s="18">
        <f t="shared" si="70"/>
        <v>0.16845717911440189</v>
      </c>
      <c r="N2251" s="18">
        <f t="shared" si="71"/>
        <v>6.7382871645760761E-2</v>
      </c>
    </row>
    <row r="2252" spans="1:14" ht="18" customHeight="1" x14ac:dyDescent="0.2">
      <c r="A2252" s="16" t="str">
        <f>'Fish Use'!A152</f>
        <v>UGR7</v>
      </c>
      <c r="B2252" s="16" t="str">
        <f>'Fish Use'!B152</f>
        <v>Upper Grande Ronde</v>
      </c>
      <c r="C2252" s="16" t="str">
        <f>'Fish Use'!D152</f>
        <v>Chinook</v>
      </c>
      <c r="D2252" s="16" t="str">
        <f>'Fish Use'!E152</f>
        <v>Spawning</v>
      </c>
      <c r="E2252" s="16" t="str">
        <f>'Vulnerability Mapped'!C49</f>
        <v>Anthropogenic Barriers</v>
      </c>
      <c r="F2252" s="18">
        <f>'Fish Use'!F152</f>
        <v>0.33750000000000002</v>
      </c>
      <c r="G2252" s="18">
        <f>Population!D10</f>
        <v>0.08</v>
      </c>
      <c r="H2252" s="19">
        <f>'Limiting Factors'!C398</f>
        <v>2.71</v>
      </c>
      <c r="I2252" s="18">
        <f>'Limiting Factors'!D398</f>
        <v>0.48475000000000001</v>
      </c>
      <c r="J2252" s="17">
        <f>'Vulnerability Mapped'!D49</f>
        <v>15</v>
      </c>
      <c r="K2252" s="17">
        <f>'Vulnerability Mapped'!E49</f>
        <v>15</v>
      </c>
      <c r="L2252" s="18">
        <f>'Vulnerability Mapped'!H49</f>
        <v>0.1</v>
      </c>
      <c r="M2252" s="18">
        <f t="shared" si="70"/>
        <v>1.6360312500000002E-2</v>
      </c>
      <c r="N2252" s="18">
        <f t="shared" si="71"/>
        <v>1.3088250000000002E-3</v>
      </c>
    </row>
    <row r="2253" spans="1:14" ht="18" customHeight="1" x14ac:dyDescent="0.2">
      <c r="A2253" s="16" t="str">
        <f>'Fish Use'!A152</f>
        <v>UGR7</v>
      </c>
      <c r="B2253" s="16" t="str">
        <f>'Fish Use'!B152</f>
        <v>Upper Grande Ronde</v>
      </c>
      <c r="C2253" s="16" t="str">
        <f>'Fish Use'!D152</f>
        <v>Chinook</v>
      </c>
      <c r="D2253" s="16" t="str">
        <f>'Fish Use'!E152</f>
        <v>Spawning</v>
      </c>
      <c r="E2253" s="16" t="str">
        <f>'Vulnerability Mapped'!C57</f>
        <v>Riparian Condition</v>
      </c>
      <c r="F2253" s="18">
        <f>'Fish Use'!F152</f>
        <v>0.33750000000000002</v>
      </c>
      <c r="G2253" s="18">
        <f>Population!D10</f>
        <v>0.08</v>
      </c>
      <c r="H2253" s="19">
        <f>'Limiting Factors'!C392</f>
        <v>4.78</v>
      </c>
      <c r="I2253" s="18">
        <f>'Limiting Factors'!D392</f>
        <v>0.95050000000000001</v>
      </c>
      <c r="J2253" s="17">
        <f>'Vulnerability Mapped'!D57</f>
        <v>13</v>
      </c>
      <c r="K2253" s="17">
        <f>'Vulnerability Mapped'!E57</f>
        <v>13</v>
      </c>
      <c r="L2253" s="18">
        <f>'Vulnerability Mapped'!H57</f>
        <v>0.22857142899999999</v>
      </c>
      <c r="M2253" s="18">
        <f t="shared" si="70"/>
        <v>7.3324285851768756E-2</v>
      </c>
      <c r="N2253" s="18">
        <f t="shared" si="71"/>
        <v>5.8659428681415004E-3</v>
      </c>
    </row>
    <row r="2254" spans="1:14" ht="18" customHeight="1" x14ac:dyDescent="0.2">
      <c r="A2254" s="16" t="str">
        <f>'Fish Use'!A152</f>
        <v>UGR7</v>
      </c>
      <c r="B2254" s="16" t="str">
        <f>'Fish Use'!B152</f>
        <v>Upper Grande Ronde</v>
      </c>
      <c r="C2254" s="16" t="str">
        <f>'Fish Use'!D152</f>
        <v>Chinook</v>
      </c>
      <c r="D2254" s="16" t="str">
        <f>'Fish Use'!E152</f>
        <v>Spawning</v>
      </c>
      <c r="E2254" s="16" t="str">
        <f>'Vulnerability Mapped'!C53</f>
        <v>Floodplain Condition</v>
      </c>
      <c r="F2254" s="18">
        <f>'Fish Use'!F152</f>
        <v>0.33750000000000002</v>
      </c>
      <c r="G2254" s="18">
        <f>Population!D10</f>
        <v>0.08</v>
      </c>
      <c r="H2254" s="19">
        <f>'Limiting Factors'!C393</f>
        <v>5</v>
      </c>
      <c r="I2254" s="18">
        <f>'Limiting Factors'!D393</f>
        <v>1</v>
      </c>
      <c r="J2254" s="17">
        <f>'Vulnerability Mapped'!D53</f>
        <v>6</v>
      </c>
      <c r="K2254" s="17">
        <f>'Vulnerability Mapped'!E53</f>
        <v>6</v>
      </c>
      <c r="L2254" s="18">
        <f>'Vulnerability Mapped'!H53</f>
        <v>0.678571429</v>
      </c>
      <c r="M2254" s="18">
        <f t="shared" si="70"/>
        <v>0.22901785728750002</v>
      </c>
      <c r="N2254" s="18">
        <f t="shared" si="71"/>
        <v>1.8321428583000003E-2</v>
      </c>
    </row>
    <row r="2255" spans="1:14" ht="18" customHeight="1" x14ac:dyDescent="0.2">
      <c r="A2255" s="16" t="str">
        <f>'Fish Use'!A152</f>
        <v>UGR7</v>
      </c>
      <c r="B2255" s="16" t="str">
        <f>'Fish Use'!B152</f>
        <v>Upper Grande Ronde</v>
      </c>
      <c r="C2255" s="16" t="str">
        <f>'Fish Use'!D152</f>
        <v>Chinook</v>
      </c>
      <c r="D2255" s="16" t="str">
        <f>'Fish Use'!E152</f>
        <v>Spawning</v>
      </c>
      <c r="E2255" s="16" t="str">
        <f>'Vulnerability Mapped'!C58</f>
        <v>Side Channel and Wetland Habitat</v>
      </c>
      <c r="F2255" s="18">
        <f>'Fish Use'!F152</f>
        <v>0.33750000000000002</v>
      </c>
      <c r="G2255" s="18">
        <f>Population!D10</f>
        <v>0.08</v>
      </c>
      <c r="H2255" s="19">
        <f>'Limiting Factors'!C394</f>
        <v>5</v>
      </c>
      <c r="I2255" s="18">
        <f>'Limiting Factors'!D394</f>
        <v>1</v>
      </c>
      <c r="J2255" s="17">
        <f>'Vulnerability Mapped'!D58</f>
        <v>7</v>
      </c>
      <c r="K2255" s="17">
        <f>'Vulnerability Mapped'!E58</f>
        <v>7</v>
      </c>
      <c r="L2255" s="18">
        <f>'Vulnerability Mapped'!H58</f>
        <v>0.61428571399999998</v>
      </c>
      <c r="M2255" s="18">
        <f t="shared" si="70"/>
        <v>0.20732142847500001</v>
      </c>
      <c r="N2255" s="18">
        <f t="shared" si="71"/>
        <v>1.6585714278000003E-2</v>
      </c>
    </row>
    <row r="2256" spans="1:14" ht="18" customHeight="1" x14ac:dyDescent="0.2">
      <c r="A2256" s="16" t="str">
        <f>'Fish Use'!A152</f>
        <v>UGR7</v>
      </c>
      <c r="B2256" s="16" t="str">
        <f>'Fish Use'!B152</f>
        <v>Upper Grande Ronde</v>
      </c>
      <c r="C2256" s="16" t="str">
        <f>'Fish Use'!D152</f>
        <v>Chinook</v>
      </c>
      <c r="D2256" s="16" t="str">
        <f>'Fish Use'!E152</f>
        <v>Spawning</v>
      </c>
      <c r="E2256" s="16" t="str">
        <f>'Vulnerability Mapped'!C50</f>
        <v>Channel and Habitat Structure</v>
      </c>
      <c r="F2256" s="18">
        <f>'Fish Use'!F152</f>
        <v>0.33750000000000002</v>
      </c>
      <c r="G2256" s="18">
        <f>Population!D10</f>
        <v>0.08</v>
      </c>
      <c r="H2256" s="19">
        <f>'Limiting Factors'!C395</f>
        <v>4.78</v>
      </c>
      <c r="I2256" s="18">
        <f>'Limiting Factors'!D395</f>
        <v>0.95050000000000001</v>
      </c>
      <c r="J2256" s="17">
        <f>'Vulnerability Mapped'!D50</f>
        <v>5</v>
      </c>
      <c r="K2256" s="17">
        <f>'Vulnerability Mapped'!E50</f>
        <v>5</v>
      </c>
      <c r="L2256" s="18">
        <f>'Vulnerability Mapped'!H50</f>
        <v>0.74285714300000005</v>
      </c>
      <c r="M2256" s="18">
        <f t="shared" si="70"/>
        <v>0.2383039286172563</v>
      </c>
      <c r="N2256" s="18">
        <f t="shared" si="71"/>
        <v>1.9064314289380505E-2</v>
      </c>
    </row>
    <row r="2257" spans="1:14" ht="18" customHeight="1" x14ac:dyDescent="0.2">
      <c r="A2257" s="16" t="str">
        <f>'Fish Use'!A152</f>
        <v>UGR7</v>
      </c>
      <c r="B2257" s="16" t="str">
        <f>'Fish Use'!B152</f>
        <v>Upper Grande Ronde</v>
      </c>
      <c r="C2257" s="16" t="str">
        <f>'Fish Use'!D152</f>
        <v>Chinook</v>
      </c>
      <c r="D2257" s="16" t="str">
        <f>'Fish Use'!E152</f>
        <v>Spawning</v>
      </c>
      <c r="E2257" s="16" t="str">
        <f>'Vulnerability Mapped'!C52</f>
        <v>Decreased Water Quantity</v>
      </c>
      <c r="F2257" s="18">
        <f>'Fish Use'!F152</f>
        <v>0.33750000000000002</v>
      </c>
      <c r="G2257" s="18">
        <f>Population!D10</f>
        <v>0.08</v>
      </c>
      <c r="H2257" s="19">
        <f>'Limiting Factors'!C402</f>
        <v>5</v>
      </c>
      <c r="I2257" s="18">
        <f>'Limiting Factors'!D402</f>
        <v>1</v>
      </c>
      <c r="J2257" s="17">
        <f>'Vulnerability Mapped'!D52</f>
        <v>2</v>
      </c>
      <c r="K2257" s="17">
        <f>'Vulnerability Mapped'!E52</f>
        <v>2</v>
      </c>
      <c r="L2257" s="18">
        <f>'Vulnerability Mapped'!H52</f>
        <v>0.93571428599999995</v>
      </c>
      <c r="M2257" s="18">
        <f t="shared" si="70"/>
        <v>0.31580357152499999</v>
      </c>
      <c r="N2257" s="18">
        <f t="shared" si="71"/>
        <v>2.5264285721999999E-2</v>
      </c>
    </row>
    <row r="2258" spans="1:14" ht="18" customHeight="1" x14ac:dyDescent="0.2">
      <c r="A2258" s="16" t="str">
        <f>'Fish Use'!A152</f>
        <v>UGR7</v>
      </c>
      <c r="B2258" s="16" t="str">
        <f>'Fish Use'!B152</f>
        <v>Upper Grande Ronde</v>
      </c>
      <c r="C2258" s="16" t="str">
        <f>'Fish Use'!D152</f>
        <v>Chinook</v>
      </c>
      <c r="D2258" s="16" t="str">
        <f>'Fish Use'!E152</f>
        <v>Spawning</v>
      </c>
      <c r="E2258" s="16" t="str">
        <f>'Vulnerability Mapped'!C47</f>
        <v>Altered Flow Timing</v>
      </c>
      <c r="F2258" s="18">
        <f>'Fish Use'!F152</f>
        <v>0.33750000000000002</v>
      </c>
      <c r="G2258" s="18">
        <f>Population!D10</f>
        <v>0.08</v>
      </c>
      <c r="H2258" s="19">
        <f>'Limiting Factors'!C403</f>
        <v>5</v>
      </c>
      <c r="I2258" s="18">
        <f>'Limiting Factors'!D403</f>
        <v>1</v>
      </c>
      <c r="J2258" s="17">
        <f>'Vulnerability Mapped'!D47</f>
        <v>10</v>
      </c>
      <c r="K2258" s="17">
        <f>'Vulnerability Mapped'!E47</f>
        <v>10</v>
      </c>
      <c r="L2258" s="18">
        <f>'Vulnerability Mapped'!H47</f>
        <v>0.42142857099999997</v>
      </c>
      <c r="M2258" s="18">
        <f t="shared" si="70"/>
        <v>0.14223214271250001</v>
      </c>
      <c r="N2258" s="18">
        <f t="shared" si="71"/>
        <v>1.1378571417000001E-2</v>
      </c>
    </row>
    <row r="2259" spans="1:14" ht="18" customHeight="1" x14ac:dyDescent="0.2">
      <c r="A2259" s="16" t="str">
        <f>'Fish Use'!A152</f>
        <v>UGR7</v>
      </c>
      <c r="B2259" s="16" t="str">
        <f>'Fish Use'!B152</f>
        <v>Upper Grande Ronde</v>
      </c>
      <c r="C2259" s="16" t="str">
        <f>'Fish Use'!D152</f>
        <v>Chinook</v>
      </c>
      <c r="D2259" s="16" t="str">
        <f>'Fish Use'!E152</f>
        <v>Spawning</v>
      </c>
      <c r="E2259" s="16" t="str">
        <f>'Vulnerability Mapped'!C51</f>
        <v>Decreased Sediment Quantity</v>
      </c>
      <c r="F2259" s="18">
        <f>'Fish Use'!F152</f>
        <v>0.33750000000000002</v>
      </c>
      <c r="G2259" s="18">
        <f>Population!D10</f>
        <v>0.08</v>
      </c>
      <c r="H2259" s="19">
        <f>'Limiting Factors'!C396</f>
        <v>2.83</v>
      </c>
      <c r="I2259" s="18">
        <f>'Limiting Factors'!D396</f>
        <v>0.51175000000000004</v>
      </c>
      <c r="J2259" s="17">
        <f>'Vulnerability Mapped'!D51</f>
        <v>3</v>
      </c>
      <c r="K2259" s="17">
        <f>'Vulnerability Mapped'!E51</f>
        <v>3</v>
      </c>
      <c r="L2259" s="18">
        <f>'Vulnerability Mapped'!H51</f>
        <v>0.87142857100000004</v>
      </c>
      <c r="M2259" s="18">
        <f t="shared" si="70"/>
        <v>0.15050933028312188</v>
      </c>
      <c r="N2259" s="18">
        <f t="shared" si="71"/>
        <v>1.2040746422649752E-2</v>
      </c>
    </row>
    <row r="2260" spans="1:14" ht="18" customHeight="1" x14ac:dyDescent="0.2">
      <c r="A2260" s="16" t="str">
        <f>'Fish Use'!A152</f>
        <v>UGR7</v>
      </c>
      <c r="B2260" s="16" t="str">
        <f>'Fish Use'!B152</f>
        <v>Upper Grande Ronde</v>
      </c>
      <c r="C2260" s="16" t="str">
        <f>'Fish Use'!D152</f>
        <v>Chinook</v>
      </c>
      <c r="D2260" s="16" t="str">
        <f>'Fish Use'!E152</f>
        <v>Spawning</v>
      </c>
      <c r="E2260" s="16" t="str">
        <f>'Vulnerability Mapped'!C54</f>
        <v>Increased Sediment Quantity</v>
      </c>
      <c r="F2260" s="18">
        <f>'Fish Use'!F152</f>
        <v>0.33750000000000002</v>
      </c>
      <c r="G2260" s="18">
        <f>Population!D10</f>
        <v>0.08</v>
      </c>
      <c r="H2260" s="19">
        <f>'Limiting Factors'!C397</f>
        <v>4.16</v>
      </c>
      <c r="I2260" s="18">
        <f>'Limiting Factors'!D397</f>
        <v>0.81100000000000005</v>
      </c>
      <c r="J2260" s="17">
        <f>'Vulnerability Mapped'!D54</f>
        <v>11</v>
      </c>
      <c r="K2260" s="17">
        <f>'Vulnerability Mapped'!E54</f>
        <v>11</v>
      </c>
      <c r="L2260" s="18">
        <f>'Vulnerability Mapped'!H54</f>
        <v>0.35714285699999998</v>
      </c>
      <c r="M2260" s="18">
        <f t="shared" si="70"/>
        <v>9.7754464246612507E-2</v>
      </c>
      <c r="N2260" s="18">
        <f t="shared" si="71"/>
        <v>7.8203571397290009E-3</v>
      </c>
    </row>
    <row r="2261" spans="1:14" ht="18" customHeight="1" x14ac:dyDescent="0.2">
      <c r="A2261" s="16" t="str">
        <f>'Fish Use'!A152</f>
        <v>UGR7</v>
      </c>
      <c r="B2261" s="16" t="str">
        <f>'Fish Use'!B152</f>
        <v>Upper Grande Ronde</v>
      </c>
      <c r="C2261" s="16" t="str">
        <f>'Fish Use'!D152</f>
        <v>Chinook</v>
      </c>
      <c r="D2261" s="16" t="str">
        <f>'Fish Use'!E152</f>
        <v>Spawning</v>
      </c>
      <c r="E2261" s="16" t="str">
        <f>'Vulnerability Mapped'!C59</f>
        <v>Summer Water Temperature</v>
      </c>
      <c r="F2261" s="18">
        <f>'Fish Use'!F152</f>
        <v>0.33750000000000002</v>
      </c>
      <c r="G2261" s="18">
        <f>Population!D10</f>
        <v>0.08</v>
      </c>
      <c r="H2261" s="19">
        <f>'Limiting Factors'!C404</f>
        <v>5</v>
      </c>
      <c r="I2261" s="18">
        <f>'Limiting Factors'!D404</f>
        <v>1</v>
      </c>
      <c r="J2261" s="17">
        <f>'Vulnerability Mapped'!D59</f>
        <v>1</v>
      </c>
      <c r="K2261" s="17">
        <f>'Vulnerability Mapped'!E59</f>
        <v>1</v>
      </c>
      <c r="L2261" s="18">
        <f>'Vulnerability Mapped'!H59</f>
        <v>1</v>
      </c>
      <c r="M2261" s="18">
        <f t="shared" si="70"/>
        <v>0.33750000000000002</v>
      </c>
      <c r="N2261" s="18">
        <f t="shared" si="71"/>
        <v>2.7000000000000003E-2</v>
      </c>
    </row>
    <row r="2262" spans="1:14" ht="18" customHeight="1" x14ac:dyDescent="0.2">
      <c r="A2262" s="16" t="str">
        <f>'Fish Use'!A152</f>
        <v>UGR7</v>
      </c>
      <c r="B2262" s="16" t="str">
        <f>'Fish Use'!B152</f>
        <v>Upper Grande Ronde</v>
      </c>
      <c r="C2262" s="16" t="str">
        <f>'Fish Use'!D152</f>
        <v>Chinook</v>
      </c>
      <c r="D2262" s="16" t="str">
        <f>'Fish Use'!E152</f>
        <v>Spawning</v>
      </c>
      <c r="E2262" s="16" t="str">
        <f>'Vulnerability Mapped'!C61</f>
        <v>Winter Water Temperature</v>
      </c>
      <c r="F2262" s="18">
        <f>'Fish Use'!F152</f>
        <v>0.33750000000000002</v>
      </c>
      <c r="G2262" s="18">
        <f>Population!D10</f>
        <v>0.08</v>
      </c>
      <c r="H2262" s="19">
        <f>'Limiting Factors'!C405</f>
        <v>3.91</v>
      </c>
      <c r="I2262" s="18">
        <f>'Limiting Factors'!D405</f>
        <v>0.75475000000000003</v>
      </c>
      <c r="J2262" s="17">
        <f>'Vulnerability Mapped'!D61</f>
        <v>4</v>
      </c>
      <c r="K2262" s="17">
        <f>'Vulnerability Mapped'!E61</f>
        <v>4</v>
      </c>
      <c r="L2262" s="18">
        <f>'Vulnerability Mapped'!H61</f>
        <v>0.80714285699999999</v>
      </c>
      <c r="M2262" s="18">
        <f t="shared" si="70"/>
        <v>0.20560198657075315</v>
      </c>
      <c r="N2262" s="18">
        <f t="shared" si="71"/>
        <v>1.6448158925660254E-2</v>
      </c>
    </row>
    <row r="2263" spans="1:14" ht="18" customHeight="1" x14ac:dyDescent="0.2">
      <c r="A2263" s="16" t="str">
        <f>'Fish Use'!A152</f>
        <v>UGR7</v>
      </c>
      <c r="B2263" s="16" t="str">
        <f>'Fish Use'!B152</f>
        <v>Upper Grande Ronde</v>
      </c>
      <c r="C2263" s="16" t="str">
        <f>'Fish Use'!D152</f>
        <v>Chinook</v>
      </c>
      <c r="D2263" s="16" t="str">
        <f>'Fish Use'!E152</f>
        <v>Spawning</v>
      </c>
      <c r="E2263" s="16" t="str">
        <f>'Vulnerability Mapped'!C60</f>
        <v>Water Quality</v>
      </c>
      <c r="F2263" s="18">
        <f>'Fish Use'!F152</f>
        <v>0.33750000000000002</v>
      </c>
      <c r="G2263" s="18">
        <f>Population!D10</f>
        <v>0.08</v>
      </c>
      <c r="H2263" s="19">
        <f>'Limiting Factors'!C406</f>
        <v>4.6399999999999997</v>
      </c>
      <c r="I2263" s="18">
        <f>'Limiting Factors'!D406</f>
        <v>0.91900000000000004</v>
      </c>
      <c r="J2263" s="17">
        <f>'Vulnerability Mapped'!D60</f>
        <v>8</v>
      </c>
      <c r="K2263" s="17">
        <f>'Vulnerability Mapped'!E60</f>
        <v>8</v>
      </c>
      <c r="L2263" s="18">
        <f>'Vulnerability Mapped'!H60</f>
        <v>0.55000000000000004</v>
      </c>
      <c r="M2263" s="18">
        <f t="shared" si="70"/>
        <v>0.17058937500000002</v>
      </c>
      <c r="N2263" s="18">
        <f t="shared" si="71"/>
        <v>1.3647150000000002E-2</v>
      </c>
    </row>
    <row r="2264" spans="1:14" ht="18" customHeight="1" x14ac:dyDescent="0.2">
      <c r="A2264" s="16" t="str">
        <f>'Fish Use'!A152</f>
        <v>UGR7</v>
      </c>
      <c r="B2264" s="16" t="str">
        <f>'Fish Use'!B152</f>
        <v>Upper Grande Ronde</v>
      </c>
      <c r="C2264" s="16" t="str">
        <f>'Fish Use'!D152</f>
        <v>Chinook</v>
      </c>
      <c r="D2264" s="16" t="str">
        <f>'Fish Use'!E152</f>
        <v>Spawning</v>
      </c>
      <c r="E2264" s="16" t="str">
        <f>'Vulnerability Mapped'!C56</f>
        <v>Predation</v>
      </c>
      <c r="F2264" s="18">
        <f>'Fish Use'!F152</f>
        <v>0.33750000000000002</v>
      </c>
      <c r="G2264" s="18">
        <f>Population!D10</f>
        <v>0.08</v>
      </c>
      <c r="H2264" s="19">
        <f>'Limiting Factors'!C399</f>
        <v>4.6399999999999997</v>
      </c>
      <c r="I2264" s="18">
        <f>'Limiting Factors'!D399</f>
        <v>0.91900000000000004</v>
      </c>
      <c r="J2264" s="17">
        <f>'Vulnerability Mapped'!D56</f>
        <v>9</v>
      </c>
      <c r="K2264" s="17">
        <f>'Vulnerability Mapped'!E56</f>
        <v>9</v>
      </c>
      <c r="L2264" s="18">
        <f>'Vulnerability Mapped'!H56</f>
        <v>0.485714286</v>
      </c>
      <c r="M2264" s="18">
        <f t="shared" si="70"/>
        <v>0.15065035723147499</v>
      </c>
      <c r="N2264" s="18">
        <f t="shared" si="71"/>
        <v>1.2052028578518E-2</v>
      </c>
    </row>
    <row r="2265" spans="1:14" ht="18" customHeight="1" x14ac:dyDescent="0.2">
      <c r="A2265" s="16" t="str">
        <f>'Fish Use'!A152</f>
        <v>UGR7</v>
      </c>
      <c r="B2265" s="16" t="str">
        <f>'Fish Use'!B152</f>
        <v>Upper Grande Ronde</v>
      </c>
      <c r="C2265" s="16" t="str">
        <f>'Fish Use'!D152</f>
        <v>Chinook</v>
      </c>
      <c r="D2265" s="16" t="str">
        <f>'Fish Use'!E152</f>
        <v>Spawning</v>
      </c>
      <c r="E2265" s="16" t="str">
        <f>'Vulnerability Mapped'!C48</f>
        <v>Altered Primary Productivity</v>
      </c>
      <c r="F2265" s="18">
        <f>'Fish Use'!F152</f>
        <v>0.33750000000000002</v>
      </c>
      <c r="G2265" s="18">
        <f>Population!D10</f>
        <v>0.08</v>
      </c>
      <c r="H2265" s="19">
        <f>'Limiting Factors'!C400</f>
        <v>3.42</v>
      </c>
      <c r="I2265" s="18">
        <f>'Limiting Factors'!D400</f>
        <v>0.64449999999999996</v>
      </c>
      <c r="J2265" s="17">
        <f>'Vulnerability Mapped'!D48</f>
        <v>14</v>
      </c>
      <c r="K2265" s="17">
        <f>'Vulnerability Mapped'!E48</f>
        <v>14</v>
      </c>
      <c r="L2265" s="18">
        <f>'Vulnerability Mapped'!H48</f>
        <v>0.164285714</v>
      </c>
      <c r="M2265" s="18">
        <f t="shared" si="70"/>
        <v>3.5735223152137501E-2</v>
      </c>
      <c r="N2265" s="18">
        <f t="shared" si="71"/>
        <v>2.858817852171E-3</v>
      </c>
    </row>
    <row r="2266" spans="1:14" ht="18" customHeight="1" x14ac:dyDescent="0.2">
      <c r="A2266" s="16" t="str">
        <f>'Fish Use'!A152</f>
        <v>UGR7</v>
      </c>
      <c r="B2266" s="16" t="str">
        <f>'Fish Use'!B152</f>
        <v>Upper Grande Ronde</v>
      </c>
      <c r="C2266" s="16" t="str">
        <f>'Fish Use'!D152</f>
        <v>Chinook</v>
      </c>
      <c r="D2266" s="16" t="str">
        <f>'Fish Use'!E152</f>
        <v>Spawning</v>
      </c>
      <c r="E2266" s="16" t="str">
        <f>'Vulnerability Mapped'!C55</f>
        <v>Non-Native Species Interactions and Competition</v>
      </c>
      <c r="F2266" s="18">
        <f>'Fish Use'!F152</f>
        <v>0.33750000000000002</v>
      </c>
      <c r="G2266" s="18">
        <f>Population!D10</f>
        <v>0.08</v>
      </c>
      <c r="H2266" s="19">
        <f>'Limiting Factors'!C401</f>
        <v>3.56</v>
      </c>
      <c r="I2266" s="18">
        <f>'Limiting Factors'!D401</f>
        <v>0.67600000000000005</v>
      </c>
      <c r="J2266" s="17">
        <f>'Vulnerability Mapped'!D55</f>
        <v>12</v>
      </c>
      <c r="K2266" s="17">
        <f>'Vulnerability Mapped'!E55</f>
        <v>12</v>
      </c>
      <c r="L2266" s="18">
        <f>'Vulnerability Mapped'!H55</f>
        <v>0.29285714299999999</v>
      </c>
      <c r="M2266" s="18">
        <f t="shared" si="70"/>
        <v>6.6815357175450008E-2</v>
      </c>
      <c r="N2266" s="18">
        <f t="shared" si="71"/>
        <v>5.3452285740360006E-3</v>
      </c>
    </row>
    <row r="2267" spans="1:14" ht="18" customHeight="1" x14ac:dyDescent="0.2">
      <c r="A2267" s="16" t="str">
        <f>'Fish Use'!A153</f>
        <v>UGR7</v>
      </c>
      <c r="B2267" s="16" t="str">
        <f>'Fish Use'!B153</f>
        <v>Upper Grande Ronde</v>
      </c>
      <c r="C2267" s="16" t="str">
        <f>'Fish Use'!D153</f>
        <v>Chinook</v>
      </c>
      <c r="D2267" s="16" t="str">
        <f>'Fish Use'!E153</f>
        <v>Winter Rearing</v>
      </c>
      <c r="E2267" s="16" t="str">
        <f>'Vulnerability Mapped'!C79</f>
        <v>Anthropogenic Barriers</v>
      </c>
      <c r="F2267" s="18">
        <f>'Fish Use'!F153</f>
        <v>0.33750000000000002</v>
      </c>
      <c r="G2267" s="18">
        <f>Population!D14</f>
        <v>0.34</v>
      </c>
      <c r="H2267" s="19">
        <f>'Limiting Factors'!C398</f>
        <v>2.71</v>
      </c>
      <c r="I2267" s="18">
        <f>'Limiting Factors'!D398</f>
        <v>0.48475000000000001</v>
      </c>
      <c r="J2267" s="17">
        <f>'Vulnerability Mapped'!D79</f>
        <v>14</v>
      </c>
      <c r="K2267" s="17">
        <f>'Vulnerability Mapped'!E79</f>
        <v>14</v>
      </c>
      <c r="L2267" s="18">
        <f>'Vulnerability Mapped'!H79</f>
        <v>0.164285714</v>
      </c>
      <c r="M2267" s="18">
        <f t="shared" si="70"/>
        <v>2.6877656203256252E-2</v>
      </c>
      <c r="N2267" s="18">
        <f t="shared" si="71"/>
        <v>9.1384031091071259E-3</v>
      </c>
    </row>
    <row r="2268" spans="1:14" ht="18" customHeight="1" x14ac:dyDescent="0.2">
      <c r="A2268" s="16" t="str">
        <f>'Fish Use'!A153</f>
        <v>UGR7</v>
      </c>
      <c r="B2268" s="16" t="str">
        <f>'Fish Use'!B153</f>
        <v>Upper Grande Ronde</v>
      </c>
      <c r="C2268" s="16" t="str">
        <f>'Fish Use'!D153</f>
        <v>Chinook</v>
      </c>
      <c r="D2268" s="16" t="str">
        <f>'Fish Use'!E153</f>
        <v>Winter Rearing</v>
      </c>
      <c r="E2268" s="16" t="str">
        <f>'Vulnerability Mapped'!C87</f>
        <v>Riparian Condition</v>
      </c>
      <c r="F2268" s="18">
        <f>'Fish Use'!F153</f>
        <v>0.33750000000000002</v>
      </c>
      <c r="G2268" s="18">
        <f>Population!D14</f>
        <v>0.34</v>
      </c>
      <c r="H2268" s="19">
        <f>'Limiting Factors'!C392</f>
        <v>4.78</v>
      </c>
      <c r="I2268" s="18">
        <f>'Limiting Factors'!D392</f>
        <v>0.95050000000000001</v>
      </c>
      <c r="J2268" s="17">
        <f>'Vulnerability Mapped'!D87</f>
        <v>6</v>
      </c>
      <c r="K2268" s="17">
        <f>'Vulnerability Mapped'!E87</f>
        <v>6</v>
      </c>
      <c r="L2268" s="18">
        <f>'Vulnerability Mapped'!H87</f>
        <v>0.678571429</v>
      </c>
      <c r="M2268" s="18">
        <f t="shared" si="70"/>
        <v>0.21768147335176879</v>
      </c>
      <c r="N2268" s="18">
        <f t="shared" si="71"/>
        <v>7.4011700939601396E-2</v>
      </c>
    </row>
    <row r="2269" spans="1:14" ht="18" customHeight="1" x14ac:dyDescent="0.2">
      <c r="A2269" s="16" t="str">
        <f>'Fish Use'!A153</f>
        <v>UGR7</v>
      </c>
      <c r="B2269" s="16" t="str">
        <f>'Fish Use'!B153</f>
        <v>Upper Grande Ronde</v>
      </c>
      <c r="C2269" s="16" t="str">
        <f>'Fish Use'!D153</f>
        <v>Chinook</v>
      </c>
      <c r="D2269" s="16" t="str">
        <f>'Fish Use'!E153</f>
        <v>Winter Rearing</v>
      </c>
      <c r="E2269" s="16" t="str">
        <f>'Vulnerability Mapped'!C83</f>
        <v>Floodplain Condition</v>
      </c>
      <c r="F2269" s="18">
        <f>'Fish Use'!F153</f>
        <v>0.33750000000000002</v>
      </c>
      <c r="G2269" s="18">
        <f>Population!D14</f>
        <v>0.34</v>
      </c>
      <c r="H2269" s="19">
        <f>'Limiting Factors'!C393</f>
        <v>5</v>
      </c>
      <c r="I2269" s="18">
        <f>'Limiting Factors'!D393</f>
        <v>1</v>
      </c>
      <c r="J2269" s="17">
        <f>'Vulnerability Mapped'!D83</f>
        <v>5</v>
      </c>
      <c r="K2269" s="17">
        <f>'Vulnerability Mapped'!E83</f>
        <v>5</v>
      </c>
      <c r="L2269" s="18">
        <f>'Vulnerability Mapped'!H83</f>
        <v>0.74285714300000005</v>
      </c>
      <c r="M2269" s="18">
        <f t="shared" si="70"/>
        <v>0.25071428576250004</v>
      </c>
      <c r="N2269" s="18">
        <f t="shared" si="71"/>
        <v>8.5242857159250021E-2</v>
      </c>
    </row>
    <row r="2270" spans="1:14" ht="18" customHeight="1" x14ac:dyDescent="0.2">
      <c r="A2270" s="16" t="str">
        <f>'Fish Use'!A153</f>
        <v>UGR7</v>
      </c>
      <c r="B2270" s="16" t="str">
        <f>'Fish Use'!B153</f>
        <v>Upper Grande Ronde</v>
      </c>
      <c r="C2270" s="16" t="str">
        <f>'Fish Use'!D153</f>
        <v>Chinook</v>
      </c>
      <c r="D2270" s="16" t="str">
        <f>'Fish Use'!E153</f>
        <v>Winter Rearing</v>
      </c>
      <c r="E2270" s="16" t="str">
        <f>'Vulnerability Mapped'!C88</f>
        <v>Side Channel and Wetland Habitat</v>
      </c>
      <c r="F2270" s="18">
        <f>'Fish Use'!F153</f>
        <v>0.33750000000000002</v>
      </c>
      <c r="G2270" s="18">
        <f>Population!D14</f>
        <v>0.34</v>
      </c>
      <c r="H2270" s="19">
        <f>'Limiting Factors'!C394</f>
        <v>5</v>
      </c>
      <c r="I2270" s="18">
        <f>'Limiting Factors'!D394</f>
        <v>1</v>
      </c>
      <c r="J2270" s="17">
        <f>'Vulnerability Mapped'!D88</f>
        <v>3</v>
      </c>
      <c r="K2270" s="17">
        <f>'Vulnerability Mapped'!E88</f>
        <v>3</v>
      </c>
      <c r="L2270" s="18">
        <f>'Vulnerability Mapped'!H88</f>
        <v>0.87142857100000004</v>
      </c>
      <c r="M2270" s="18">
        <f t="shared" si="70"/>
        <v>0.29410714271250005</v>
      </c>
      <c r="N2270" s="18">
        <f t="shared" si="71"/>
        <v>9.9996428522250019E-2</v>
      </c>
    </row>
    <row r="2271" spans="1:14" ht="18" customHeight="1" x14ac:dyDescent="0.2">
      <c r="A2271" s="16" t="str">
        <f>'Fish Use'!A153</f>
        <v>UGR7</v>
      </c>
      <c r="B2271" s="16" t="str">
        <f>'Fish Use'!B153</f>
        <v>Upper Grande Ronde</v>
      </c>
      <c r="C2271" s="16" t="str">
        <f>'Fish Use'!D153</f>
        <v>Chinook</v>
      </c>
      <c r="D2271" s="16" t="str">
        <f>'Fish Use'!E153</f>
        <v>Winter Rearing</v>
      </c>
      <c r="E2271" s="16" t="str">
        <f>'Vulnerability Mapped'!C80</f>
        <v>Channel and Habitat Structure</v>
      </c>
      <c r="F2271" s="18">
        <f>'Fish Use'!F153</f>
        <v>0.33750000000000002</v>
      </c>
      <c r="G2271" s="18">
        <f>Population!D14</f>
        <v>0.34</v>
      </c>
      <c r="H2271" s="19">
        <f>'Limiting Factors'!C395</f>
        <v>4.78</v>
      </c>
      <c r="I2271" s="18">
        <f>'Limiting Factors'!D395</f>
        <v>0.95050000000000001</v>
      </c>
      <c r="J2271" s="17">
        <f>'Vulnerability Mapped'!D80</f>
        <v>1</v>
      </c>
      <c r="K2271" s="17">
        <f>'Vulnerability Mapped'!E80</f>
        <v>1</v>
      </c>
      <c r="L2271" s="18">
        <f>'Vulnerability Mapped'!H80</f>
        <v>1</v>
      </c>
      <c r="M2271" s="18">
        <f t="shared" si="70"/>
        <v>0.32079375000000004</v>
      </c>
      <c r="N2271" s="18">
        <f t="shared" si="71"/>
        <v>0.10906987500000002</v>
      </c>
    </row>
    <row r="2272" spans="1:14" ht="18" customHeight="1" x14ac:dyDescent="0.2">
      <c r="A2272" s="16" t="str">
        <f>'Fish Use'!A153</f>
        <v>UGR7</v>
      </c>
      <c r="B2272" s="16" t="str">
        <f>'Fish Use'!B153</f>
        <v>Upper Grande Ronde</v>
      </c>
      <c r="C2272" s="16" t="str">
        <f>'Fish Use'!D153</f>
        <v>Chinook</v>
      </c>
      <c r="D2272" s="16" t="str">
        <f>'Fish Use'!E153</f>
        <v>Winter Rearing</v>
      </c>
      <c r="E2272" s="16" t="str">
        <f>'Vulnerability Mapped'!C82</f>
        <v>Decreased Water Quantity</v>
      </c>
      <c r="F2272" s="18">
        <f>'Fish Use'!F153</f>
        <v>0.33750000000000002</v>
      </c>
      <c r="G2272" s="18">
        <f>Population!D14</f>
        <v>0.34</v>
      </c>
      <c r="H2272" s="19">
        <f>'Limiting Factors'!C402</f>
        <v>5</v>
      </c>
      <c r="I2272" s="18">
        <f>'Limiting Factors'!D402</f>
        <v>1</v>
      </c>
      <c r="J2272" s="17">
        <f>'Vulnerability Mapped'!D82</f>
        <v>9</v>
      </c>
      <c r="K2272" s="17">
        <f>'Vulnerability Mapped'!E82</f>
        <v>9</v>
      </c>
      <c r="L2272" s="18">
        <f>'Vulnerability Mapped'!H82</f>
        <v>0.485714286</v>
      </c>
      <c r="M2272" s="18">
        <f t="shared" si="70"/>
        <v>0.16392857152500001</v>
      </c>
      <c r="N2272" s="18">
        <f t="shared" si="71"/>
        <v>5.573571431850001E-2</v>
      </c>
    </row>
    <row r="2273" spans="1:14" ht="18" customHeight="1" x14ac:dyDescent="0.2">
      <c r="A2273" s="16" t="str">
        <f>'Fish Use'!A153</f>
        <v>UGR7</v>
      </c>
      <c r="B2273" s="16" t="str">
        <f>'Fish Use'!B153</f>
        <v>Upper Grande Ronde</v>
      </c>
      <c r="C2273" s="16" t="str">
        <f>'Fish Use'!D153</f>
        <v>Chinook</v>
      </c>
      <c r="D2273" s="16" t="str">
        <f>'Fish Use'!E153</f>
        <v>Winter Rearing</v>
      </c>
      <c r="E2273" s="16" t="str">
        <f>'Vulnerability Mapped'!C77</f>
        <v>Altered Flow Timing</v>
      </c>
      <c r="F2273" s="18">
        <f>'Fish Use'!F153</f>
        <v>0.33750000000000002</v>
      </c>
      <c r="G2273" s="18">
        <f>Population!D14</f>
        <v>0.34</v>
      </c>
      <c r="H2273" s="19">
        <f>'Limiting Factors'!C403</f>
        <v>5</v>
      </c>
      <c r="I2273" s="18">
        <f>'Limiting Factors'!D403</f>
        <v>1</v>
      </c>
      <c r="J2273" s="17">
        <f>'Vulnerability Mapped'!D77</f>
        <v>13</v>
      </c>
      <c r="K2273" s="17">
        <f>'Vulnerability Mapped'!E77</f>
        <v>13</v>
      </c>
      <c r="L2273" s="18">
        <f>'Vulnerability Mapped'!H77</f>
        <v>0.22857142899999999</v>
      </c>
      <c r="M2273" s="18">
        <f t="shared" si="70"/>
        <v>7.7142857287500005E-2</v>
      </c>
      <c r="N2273" s="18">
        <f t="shared" si="71"/>
        <v>2.6228571477750005E-2</v>
      </c>
    </row>
    <row r="2274" spans="1:14" ht="18" customHeight="1" x14ac:dyDescent="0.2">
      <c r="A2274" s="16" t="str">
        <f>'Fish Use'!A153</f>
        <v>UGR7</v>
      </c>
      <c r="B2274" s="16" t="str">
        <f>'Fish Use'!B153</f>
        <v>Upper Grande Ronde</v>
      </c>
      <c r="C2274" s="16" t="str">
        <f>'Fish Use'!D153</f>
        <v>Chinook</v>
      </c>
      <c r="D2274" s="16" t="str">
        <f>'Fish Use'!E153</f>
        <v>Winter Rearing</v>
      </c>
      <c r="E2274" s="16" t="str">
        <f>'Vulnerability Mapped'!C81</f>
        <v>Decreased Sediment Quantity</v>
      </c>
      <c r="F2274" s="18">
        <f>'Fish Use'!F153</f>
        <v>0.33750000000000002</v>
      </c>
      <c r="G2274" s="18">
        <f>Population!D14</f>
        <v>0.34</v>
      </c>
      <c r="H2274" s="19">
        <f>'Limiting Factors'!C396</f>
        <v>2.83</v>
      </c>
      <c r="I2274" s="18">
        <f>'Limiting Factors'!D396</f>
        <v>0.51175000000000004</v>
      </c>
      <c r="J2274" s="17">
        <f>'Vulnerability Mapped'!D81</f>
        <v>4</v>
      </c>
      <c r="K2274" s="17">
        <f>'Vulnerability Mapped'!E81</f>
        <v>4</v>
      </c>
      <c r="L2274" s="18">
        <f>'Vulnerability Mapped'!H81</f>
        <v>0.80714285699999999</v>
      </c>
      <c r="M2274" s="18">
        <f t="shared" si="70"/>
        <v>0.13940618301104063</v>
      </c>
      <c r="N2274" s="18">
        <f t="shared" si="71"/>
        <v>4.7398102223753819E-2</v>
      </c>
    </row>
    <row r="2275" spans="1:14" ht="18" customHeight="1" x14ac:dyDescent="0.2">
      <c r="A2275" s="16" t="str">
        <f>'Fish Use'!A153</f>
        <v>UGR7</v>
      </c>
      <c r="B2275" s="16" t="str">
        <f>'Fish Use'!B153</f>
        <v>Upper Grande Ronde</v>
      </c>
      <c r="C2275" s="16" t="str">
        <f>'Fish Use'!D153</f>
        <v>Chinook</v>
      </c>
      <c r="D2275" s="16" t="str">
        <f>'Fish Use'!E153</f>
        <v>Winter Rearing</v>
      </c>
      <c r="E2275" s="16" t="str">
        <f>'Vulnerability Mapped'!C84</f>
        <v>Increased Sediment Quantity</v>
      </c>
      <c r="F2275" s="18">
        <f>'Fish Use'!F153</f>
        <v>0.33750000000000002</v>
      </c>
      <c r="G2275" s="18">
        <f>Population!D14</f>
        <v>0.34</v>
      </c>
      <c r="H2275" s="19">
        <f>'Limiting Factors'!C397</f>
        <v>4.16</v>
      </c>
      <c r="I2275" s="18">
        <f>'Limiting Factors'!D397</f>
        <v>0.81100000000000005</v>
      </c>
      <c r="J2275" s="17">
        <f>'Vulnerability Mapped'!D84</f>
        <v>8</v>
      </c>
      <c r="K2275" s="17">
        <f>'Vulnerability Mapped'!E84</f>
        <v>8</v>
      </c>
      <c r="L2275" s="18">
        <f>'Vulnerability Mapped'!H84</f>
        <v>0.55000000000000004</v>
      </c>
      <c r="M2275" s="18">
        <f t="shared" si="70"/>
        <v>0.15054187500000002</v>
      </c>
      <c r="N2275" s="18">
        <f t="shared" si="71"/>
        <v>5.1184237500000007E-2</v>
      </c>
    </row>
    <row r="2276" spans="1:14" ht="18" customHeight="1" x14ac:dyDescent="0.2">
      <c r="A2276" s="16" t="str">
        <f>'Fish Use'!A153</f>
        <v>UGR7</v>
      </c>
      <c r="B2276" s="16" t="str">
        <f>'Fish Use'!B153</f>
        <v>Upper Grande Ronde</v>
      </c>
      <c r="C2276" s="16" t="str">
        <f>'Fish Use'!D153</f>
        <v>Chinook</v>
      </c>
      <c r="D2276" s="16" t="str">
        <f>'Fish Use'!E153</f>
        <v>Winter Rearing</v>
      </c>
      <c r="E2276" s="16" t="str">
        <f>'Vulnerability Mapped'!C89</f>
        <v>Summer Water Temperature</v>
      </c>
      <c r="F2276" s="18">
        <f>'Fish Use'!F153</f>
        <v>0.33750000000000002</v>
      </c>
      <c r="G2276" s="18">
        <f>Population!D14</f>
        <v>0.34</v>
      </c>
      <c r="H2276" s="19">
        <f>'Limiting Factors'!C404</f>
        <v>5</v>
      </c>
      <c r="I2276" s="18">
        <f>'Limiting Factors'!D404</f>
        <v>1</v>
      </c>
      <c r="J2276" s="17">
        <f>'Vulnerability Mapped'!D89</f>
        <v>15</v>
      </c>
      <c r="K2276" s="17">
        <f>'Vulnerability Mapped'!E89</f>
        <v>15</v>
      </c>
      <c r="L2276" s="18">
        <f>'Vulnerability Mapped'!H89</f>
        <v>0.1</v>
      </c>
      <c r="M2276" s="18">
        <f t="shared" si="70"/>
        <v>3.3750000000000002E-2</v>
      </c>
      <c r="N2276" s="18">
        <f t="shared" si="71"/>
        <v>1.1475000000000001E-2</v>
      </c>
    </row>
    <row r="2277" spans="1:14" ht="18" customHeight="1" x14ac:dyDescent="0.2">
      <c r="A2277" s="16" t="str">
        <f>'Fish Use'!A153</f>
        <v>UGR7</v>
      </c>
      <c r="B2277" s="16" t="str">
        <f>'Fish Use'!B153</f>
        <v>Upper Grande Ronde</v>
      </c>
      <c r="C2277" s="16" t="str">
        <f>'Fish Use'!D153</f>
        <v>Chinook</v>
      </c>
      <c r="D2277" s="16" t="str">
        <f>'Fish Use'!E153</f>
        <v>Winter Rearing</v>
      </c>
      <c r="E2277" s="16" t="str">
        <f>'Vulnerability Mapped'!C91</f>
        <v>Winter Water Temperature</v>
      </c>
      <c r="F2277" s="18">
        <f>'Fish Use'!F153</f>
        <v>0.33750000000000002</v>
      </c>
      <c r="G2277" s="18">
        <f>Population!D14</f>
        <v>0.34</v>
      </c>
      <c r="H2277" s="19">
        <f>'Limiting Factors'!C405</f>
        <v>3.91</v>
      </c>
      <c r="I2277" s="18">
        <f>'Limiting Factors'!D405</f>
        <v>0.75475000000000003</v>
      </c>
      <c r="J2277" s="17">
        <f>'Vulnerability Mapped'!D91</f>
        <v>2</v>
      </c>
      <c r="K2277" s="17">
        <f>'Vulnerability Mapped'!E91</f>
        <v>2</v>
      </c>
      <c r="L2277" s="18">
        <f>'Vulnerability Mapped'!H91</f>
        <v>0.93571428599999995</v>
      </c>
      <c r="M2277" s="18">
        <f t="shared" si="70"/>
        <v>0.23835274560849376</v>
      </c>
      <c r="N2277" s="18">
        <f t="shared" si="71"/>
        <v>8.1039933506887887E-2</v>
      </c>
    </row>
    <row r="2278" spans="1:14" ht="18" customHeight="1" x14ac:dyDescent="0.2">
      <c r="A2278" s="16" t="str">
        <f>'Fish Use'!A153</f>
        <v>UGR7</v>
      </c>
      <c r="B2278" s="16" t="str">
        <f>'Fish Use'!B153</f>
        <v>Upper Grande Ronde</v>
      </c>
      <c r="C2278" s="16" t="str">
        <f>'Fish Use'!D153</f>
        <v>Chinook</v>
      </c>
      <c r="D2278" s="16" t="str">
        <f>'Fish Use'!E153</f>
        <v>Winter Rearing</v>
      </c>
      <c r="E2278" s="16" t="str">
        <f>'Vulnerability Mapped'!C90</f>
        <v>Water Quality</v>
      </c>
      <c r="F2278" s="18">
        <f>'Fish Use'!F153</f>
        <v>0.33750000000000002</v>
      </c>
      <c r="G2278" s="18">
        <f>Population!D14</f>
        <v>0.34</v>
      </c>
      <c r="H2278" s="19">
        <f>'Limiting Factors'!C406</f>
        <v>4.6399999999999997</v>
      </c>
      <c r="I2278" s="18">
        <f>'Limiting Factors'!D406</f>
        <v>0.91900000000000004</v>
      </c>
      <c r="J2278" s="17">
        <f>'Vulnerability Mapped'!D90</f>
        <v>7</v>
      </c>
      <c r="K2278" s="17">
        <f>'Vulnerability Mapped'!E90</f>
        <v>7</v>
      </c>
      <c r="L2278" s="18">
        <f>'Vulnerability Mapped'!H90</f>
        <v>0.61428571399999998</v>
      </c>
      <c r="M2278" s="18">
        <f t="shared" si="70"/>
        <v>0.19052839276852501</v>
      </c>
      <c r="N2278" s="18">
        <f t="shared" si="71"/>
        <v>6.4779653541298512E-2</v>
      </c>
    </row>
    <row r="2279" spans="1:14" ht="18" customHeight="1" x14ac:dyDescent="0.2">
      <c r="A2279" s="16" t="str">
        <f>'Fish Use'!A153</f>
        <v>UGR7</v>
      </c>
      <c r="B2279" s="16" t="str">
        <f>'Fish Use'!B153</f>
        <v>Upper Grande Ronde</v>
      </c>
      <c r="C2279" s="16" t="str">
        <f>'Fish Use'!D153</f>
        <v>Chinook</v>
      </c>
      <c r="D2279" s="16" t="str">
        <f>'Fish Use'!E153</f>
        <v>Winter Rearing</v>
      </c>
      <c r="E2279" s="16" t="str">
        <f>'Vulnerability Mapped'!C86</f>
        <v>Predation</v>
      </c>
      <c r="F2279" s="18">
        <f>'Fish Use'!F153</f>
        <v>0.33750000000000002</v>
      </c>
      <c r="G2279" s="18">
        <f>Population!D14</f>
        <v>0.34</v>
      </c>
      <c r="H2279" s="19">
        <f>'Limiting Factors'!C399</f>
        <v>4.6399999999999997</v>
      </c>
      <c r="I2279" s="18">
        <f>'Limiting Factors'!D399</f>
        <v>0.91900000000000004</v>
      </c>
      <c r="J2279" s="17">
        <f>'Vulnerability Mapped'!D86</f>
        <v>11</v>
      </c>
      <c r="K2279" s="17">
        <f>'Vulnerability Mapped'!E86</f>
        <v>11</v>
      </c>
      <c r="L2279" s="18">
        <f>'Vulnerability Mapped'!H86</f>
        <v>0.35714285699999998</v>
      </c>
      <c r="M2279" s="18">
        <f t="shared" si="70"/>
        <v>0.11077232138426249</v>
      </c>
      <c r="N2279" s="18">
        <f t="shared" si="71"/>
        <v>3.7662589270649249E-2</v>
      </c>
    </row>
    <row r="2280" spans="1:14" ht="18" customHeight="1" x14ac:dyDescent="0.2">
      <c r="A2280" s="16" t="str">
        <f>'Fish Use'!A153</f>
        <v>UGR7</v>
      </c>
      <c r="B2280" s="16" t="str">
        <f>'Fish Use'!B153</f>
        <v>Upper Grande Ronde</v>
      </c>
      <c r="C2280" s="16" t="str">
        <f>'Fish Use'!D153</f>
        <v>Chinook</v>
      </c>
      <c r="D2280" s="16" t="str">
        <f>'Fish Use'!E153</f>
        <v>Winter Rearing</v>
      </c>
      <c r="E2280" s="16" t="str">
        <f>'Vulnerability Mapped'!C78</f>
        <v>Altered Primary Productivity</v>
      </c>
      <c r="F2280" s="18">
        <f>'Fish Use'!F153</f>
        <v>0.33750000000000002</v>
      </c>
      <c r="G2280" s="18">
        <f>Population!D14</f>
        <v>0.34</v>
      </c>
      <c r="H2280" s="19">
        <f>'Limiting Factors'!C400</f>
        <v>3.42</v>
      </c>
      <c r="I2280" s="18">
        <f>'Limiting Factors'!D400</f>
        <v>0.64449999999999996</v>
      </c>
      <c r="J2280" s="17">
        <f>'Vulnerability Mapped'!D78</f>
        <v>12</v>
      </c>
      <c r="K2280" s="17">
        <f>'Vulnerability Mapped'!E78</f>
        <v>12</v>
      </c>
      <c r="L2280" s="18">
        <f>'Vulnerability Mapped'!H78</f>
        <v>0.29285714299999999</v>
      </c>
      <c r="M2280" s="18">
        <f t="shared" si="70"/>
        <v>6.3701919673931254E-2</v>
      </c>
      <c r="N2280" s="18">
        <f t="shared" si="71"/>
        <v>2.1658652689136627E-2</v>
      </c>
    </row>
    <row r="2281" spans="1:14" ht="18" customHeight="1" x14ac:dyDescent="0.2">
      <c r="A2281" s="16" t="str">
        <f>'Fish Use'!A153</f>
        <v>UGR7</v>
      </c>
      <c r="B2281" s="16" t="str">
        <f>'Fish Use'!B153</f>
        <v>Upper Grande Ronde</v>
      </c>
      <c r="C2281" s="16" t="str">
        <f>'Fish Use'!D153</f>
        <v>Chinook</v>
      </c>
      <c r="D2281" s="16" t="str">
        <f>'Fish Use'!E153</f>
        <v>Winter Rearing</v>
      </c>
      <c r="E2281" s="16" t="str">
        <f>'Vulnerability Mapped'!C85</f>
        <v>Non-Native Species Interactions and Competition</v>
      </c>
      <c r="F2281" s="18">
        <f>'Fish Use'!F153</f>
        <v>0.33750000000000002</v>
      </c>
      <c r="G2281" s="18">
        <f>Population!D14</f>
        <v>0.34</v>
      </c>
      <c r="H2281" s="19">
        <f>'Limiting Factors'!C401</f>
        <v>3.56</v>
      </c>
      <c r="I2281" s="18">
        <f>'Limiting Factors'!D401</f>
        <v>0.67600000000000005</v>
      </c>
      <c r="J2281" s="17">
        <f>'Vulnerability Mapped'!D85</f>
        <v>12</v>
      </c>
      <c r="K2281" s="17">
        <f>'Vulnerability Mapped'!E85</f>
        <v>12</v>
      </c>
      <c r="L2281" s="18">
        <f>'Vulnerability Mapped'!H85</f>
        <v>0.29285714299999999</v>
      </c>
      <c r="M2281" s="18">
        <f t="shared" si="70"/>
        <v>6.6815357175450008E-2</v>
      </c>
      <c r="N2281" s="18">
        <f t="shared" si="71"/>
        <v>2.2717221439653004E-2</v>
      </c>
    </row>
    <row r="2282" spans="1:14" ht="18" customHeight="1" x14ac:dyDescent="0.2">
      <c r="A2282" s="16" t="str">
        <f>'Fish Use'!A154</f>
        <v>UGR7</v>
      </c>
      <c r="B2282" s="16" t="str">
        <f>'Fish Use'!B154</f>
        <v>Upper Grande Ronde</v>
      </c>
      <c r="C2282" s="16" t="str">
        <f>'Fish Use'!D154</f>
        <v>Chinook</v>
      </c>
      <c r="D2282" s="16" t="str">
        <f>'Fish Use'!E154</f>
        <v>Summer Rearing</v>
      </c>
      <c r="E2282" s="16" t="str">
        <f>'Vulnerability Mapped'!C64</f>
        <v>Anthropogenic Barriers</v>
      </c>
      <c r="F2282" s="18">
        <f>'Fish Use'!F154</f>
        <v>0.33750000000000002</v>
      </c>
      <c r="G2282" s="18">
        <f>Population!D12</f>
        <v>0.24</v>
      </c>
      <c r="H2282" s="19">
        <f>'Limiting Factors'!C398</f>
        <v>2.71</v>
      </c>
      <c r="I2282" s="18">
        <f>'Limiting Factors'!D398</f>
        <v>0.48475000000000001</v>
      </c>
      <c r="J2282" s="17">
        <f>'Vulnerability Mapped'!D64</f>
        <v>7</v>
      </c>
      <c r="K2282" s="17">
        <f>'Vulnerability Mapped'!E64</f>
        <v>7</v>
      </c>
      <c r="L2282" s="18">
        <f>'Vulnerability Mapped'!H64</f>
        <v>0.61428571399999998</v>
      </c>
      <c r="M2282" s="18">
        <f t="shared" si="70"/>
        <v>0.10049906245325625</v>
      </c>
      <c r="N2282" s="18">
        <f t="shared" si="71"/>
        <v>2.4119774988781501E-2</v>
      </c>
    </row>
    <row r="2283" spans="1:14" ht="18" customHeight="1" x14ac:dyDescent="0.2">
      <c r="A2283" s="16" t="str">
        <f>'Fish Use'!A154</f>
        <v>UGR7</v>
      </c>
      <c r="B2283" s="16" t="str">
        <f>'Fish Use'!B154</f>
        <v>Upper Grande Ronde</v>
      </c>
      <c r="C2283" s="16" t="str">
        <f>'Fish Use'!D154</f>
        <v>Chinook</v>
      </c>
      <c r="D2283" s="16" t="str">
        <f>'Fish Use'!E154</f>
        <v>Summer Rearing</v>
      </c>
      <c r="E2283" s="16" t="str">
        <f>'Vulnerability Mapped'!C72</f>
        <v>Riparian Condition</v>
      </c>
      <c r="F2283" s="18">
        <f>'Fish Use'!F154</f>
        <v>0.33750000000000002</v>
      </c>
      <c r="G2283" s="18">
        <f>Population!D12</f>
        <v>0.24</v>
      </c>
      <c r="H2283" s="19">
        <f>'Limiting Factors'!C392</f>
        <v>4.78</v>
      </c>
      <c r="I2283" s="18">
        <f>'Limiting Factors'!D392</f>
        <v>0.95050000000000001</v>
      </c>
      <c r="J2283" s="17">
        <f>'Vulnerability Mapped'!D72</f>
        <v>5</v>
      </c>
      <c r="K2283" s="17">
        <f>'Vulnerability Mapped'!E72</f>
        <v>5</v>
      </c>
      <c r="L2283" s="18">
        <f>'Vulnerability Mapped'!H72</f>
        <v>0.74285714300000005</v>
      </c>
      <c r="M2283" s="18">
        <f t="shared" si="70"/>
        <v>0.2383039286172563</v>
      </c>
      <c r="N2283" s="18">
        <f t="shared" si="71"/>
        <v>5.7192942868141507E-2</v>
      </c>
    </row>
    <row r="2284" spans="1:14" ht="18" customHeight="1" x14ac:dyDescent="0.2">
      <c r="A2284" s="16" t="str">
        <f>'Fish Use'!A154</f>
        <v>UGR7</v>
      </c>
      <c r="B2284" s="16" t="str">
        <f>'Fish Use'!B154</f>
        <v>Upper Grande Ronde</v>
      </c>
      <c r="C2284" s="16" t="str">
        <f>'Fish Use'!D154</f>
        <v>Chinook</v>
      </c>
      <c r="D2284" s="16" t="str">
        <f>'Fish Use'!E154</f>
        <v>Summer Rearing</v>
      </c>
      <c r="E2284" s="16" t="str">
        <f>'Vulnerability Mapped'!C68</f>
        <v>Floodplain Condition</v>
      </c>
      <c r="F2284" s="18">
        <f>'Fish Use'!F154</f>
        <v>0.33750000000000002</v>
      </c>
      <c r="G2284" s="18">
        <f>Population!D12</f>
        <v>0.24</v>
      </c>
      <c r="H2284" s="19">
        <f>'Limiting Factors'!C393</f>
        <v>5</v>
      </c>
      <c r="I2284" s="18">
        <f>'Limiting Factors'!D393</f>
        <v>1</v>
      </c>
      <c r="J2284" s="17">
        <f>'Vulnerability Mapped'!D68</f>
        <v>10</v>
      </c>
      <c r="K2284" s="17">
        <f>'Vulnerability Mapped'!E68</f>
        <v>10</v>
      </c>
      <c r="L2284" s="18">
        <f>'Vulnerability Mapped'!H68</f>
        <v>0.42142857099999997</v>
      </c>
      <c r="M2284" s="18">
        <f t="shared" si="70"/>
        <v>0.14223214271250001</v>
      </c>
      <c r="N2284" s="18">
        <f t="shared" si="71"/>
        <v>3.4135714251000003E-2</v>
      </c>
    </row>
    <row r="2285" spans="1:14" ht="18" customHeight="1" x14ac:dyDescent="0.2">
      <c r="A2285" s="16" t="str">
        <f>'Fish Use'!A154</f>
        <v>UGR7</v>
      </c>
      <c r="B2285" s="16" t="str">
        <f>'Fish Use'!B154</f>
        <v>Upper Grande Ronde</v>
      </c>
      <c r="C2285" s="16" t="str">
        <f>'Fish Use'!D154</f>
        <v>Chinook</v>
      </c>
      <c r="D2285" s="16" t="str">
        <f>'Fish Use'!E154</f>
        <v>Summer Rearing</v>
      </c>
      <c r="E2285" s="16" t="str">
        <f>'Vulnerability Mapped'!C73</f>
        <v>Side Channel and Wetland Habitat</v>
      </c>
      <c r="F2285" s="18">
        <f>'Fish Use'!F154</f>
        <v>0.33750000000000002</v>
      </c>
      <c r="G2285" s="18">
        <f>Population!D12</f>
        <v>0.24</v>
      </c>
      <c r="H2285" s="19">
        <f>'Limiting Factors'!C394</f>
        <v>5</v>
      </c>
      <c r="I2285" s="18">
        <f>'Limiting Factors'!D394</f>
        <v>1</v>
      </c>
      <c r="J2285" s="17">
        <f>'Vulnerability Mapped'!D73</f>
        <v>4</v>
      </c>
      <c r="K2285" s="17">
        <f>'Vulnerability Mapped'!E73</f>
        <v>4</v>
      </c>
      <c r="L2285" s="18">
        <f>'Vulnerability Mapped'!H73</f>
        <v>0.80714285699999999</v>
      </c>
      <c r="M2285" s="18">
        <f t="shared" si="70"/>
        <v>0.27241071423750002</v>
      </c>
      <c r="N2285" s="18">
        <f t="shared" si="71"/>
        <v>6.5378571417E-2</v>
      </c>
    </row>
    <row r="2286" spans="1:14" ht="18" customHeight="1" x14ac:dyDescent="0.2">
      <c r="A2286" s="16" t="str">
        <f>'Fish Use'!A154</f>
        <v>UGR7</v>
      </c>
      <c r="B2286" s="16" t="str">
        <f>'Fish Use'!B154</f>
        <v>Upper Grande Ronde</v>
      </c>
      <c r="C2286" s="16" t="str">
        <f>'Fish Use'!D154</f>
        <v>Chinook</v>
      </c>
      <c r="D2286" s="16" t="str">
        <f>'Fish Use'!E154</f>
        <v>Summer Rearing</v>
      </c>
      <c r="E2286" s="16" t="str">
        <f>'Vulnerability Mapped'!C65</f>
        <v>Channel and Habitat Structure</v>
      </c>
      <c r="F2286" s="18">
        <f>'Fish Use'!F154</f>
        <v>0.33750000000000002</v>
      </c>
      <c r="G2286" s="18">
        <f>Population!D12</f>
        <v>0.24</v>
      </c>
      <c r="H2286" s="19">
        <f>'Limiting Factors'!C395</f>
        <v>4.78</v>
      </c>
      <c r="I2286" s="18">
        <f>'Limiting Factors'!D395</f>
        <v>0.95050000000000001</v>
      </c>
      <c r="J2286" s="17">
        <f>'Vulnerability Mapped'!D65</f>
        <v>3</v>
      </c>
      <c r="K2286" s="17">
        <f>'Vulnerability Mapped'!E65</f>
        <v>3</v>
      </c>
      <c r="L2286" s="18">
        <f>'Vulnerability Mapped'!H65</f>
        <v>0.87142857100000004</v>
      </c>
      <c r="M2286" s="18">
        <f t="shared" si="70"/>
        <v>0.27954883914823131</v>
      </c>
      <c r="N2286" s="18">
        <f t="shared" si="71"/>
        <v>6.709172139557551E-2</v>
      </c>
    </row>
    <row r="2287" spans="1:14" ht="18" customHeight="1" x14ac:dyDescent="0.2">
      <c r="A2287" s="16" t="str">
        <f>'Fish Use'!A154</f>
        <v>UGR7</v>
      </c>
      <c r="B2287" s="16" t="str">
        <f>'Fish Use'!B154</f>
        <v>Upper Grande Ronde</v>
      </c>
      <c r="C2287" s="16" t="str">
        <f>'Fish Use'!D154</f>
        <v>Chinook</v>
      </c>
      <c r="D2287" s="16" t="str">
        <f>'Fish Use'!E154</f>
        <v>Summer Rearing</v>
      </c>
      <c r="E2287" s="16" t="str">
        <f>'Vulnerability Mapped'!C67</f>
        <v>Decreased Water Quantity</v>
      </c>
      <c r="F2287" s="18">
        <f>'Fish Use'!F154</f>
        <v>0.33750000000000002</v>
      </c>
      <c r="G2287" s="18">
        <f>Population!D12</f>
        <v>0.24</v>
      </c>
      <c r="H2287" s="19">
        <f>'Limiting Factors'!C402</f>
        <v>5</v>
      </c>
      <c r="I2287" s="18">
        <f>'Limiting Factors'!D402</f>
        <v>1</v>
      </c>
      <c r="J2287" s="17">
        <f>'Vulnerability Mapped'!D67</f>
        <v>2</v>
      </c>
      <c r="K2287" s="17">
        <f>'Vulnerability Mapped'!E67</f>
        <v>2</v>
      </c>
      <c r="L2287" s="18">
        <f>'Vulnerability Mapped'!H67</f>
        <v>0.93571428599999995</v>
      </c>
      <c r="M2287" s="18">
        <f t="shared" si="70"/>
        <v>0.31580357152499999</v>
      </c>
      <c r="N2287" s="18">
        <f t="shared" si="71"/>
        <v>7.5792857165999997E-2</v>
      </c>
    </row>
    <row r="2288" spans="1:14" ht="18" customHeight="1" x14ac:dyDescent="0.2">
      <c r="A2288" s="16" t="str">
        <f>'Fish Use'!A154</f>
        <v>UGR7</v>
      </c>
      <c r="B2288" s="16" t="str">
        <f>'Fish Use'!B154</f>
        <v>Upper Grande Ronde</v>
      </c>
      <c r="C2288" s="16" t="str">
        <f>'Fish Use'!D154</f>
        <v>Chinook</v>
      </c>
      <c r="D2288" s="16" t="str">
        <f>'Fish Use'!E154</f>
        <v>Summer Rearing</v>
      </c>
      <c r="E2288" s="16" t="str">
        <f>'Vulnerability Mapped'!C62</f>
        <v>Altered Flow Timing</v>
      </c>
      <c r="F2288" s="18">
        <f>'Fish Use'!F154</f>
        <v>0.33750000000000002</v>
      </c>
      <c r="G2288" s="18">
        <f>Population!D12</f>
        <v>0.24</v>
      </c>
      <c r="H2288" s="19">
        <f>'Limiting Factors'!C403</f>
        <v>5</v>
      </c>
      <c r="I2288" s="18">
        <f>'Limiting Factors'!D403</f>
        <v>1</v>
      </c>
      <c r="J2288" s="17">
        <f>'Vulnerability Mapped'!D62</f>
        <v>6</v>
      </c>
      <c r="K2288" s="17">
        <f>'Vulnerability Mapped'!E62</f>
        <v>6</v>
      </c>
      <c r="L2288" s="18">
        <f>'Vulnerability Mapped'!H62</f>
        <v>0.678571429</v>
      </c>
      <c r="M2288" s="18">
        <f t="shared" si="70"/>
        <v>0.22901785728750002</v>
      </c>
      <c r="N2288" s="18">
        <f t="shared" si="71"/>
        <v>5.4964285749000003E-2</v>
      </c>
    </row>
    <row r="2289" spans="1:14" ht="18" customHeight="1" x14ac:dyDescent="0.2">
      <c r="A2289" s="16" t="str">
        <f>'Fish Use'!A154</f>
        <v>UGR7</v>
      </c>
      <c r="B2289" s="16" t="str">
        <f>'Fish Use'!B154</f>
        <v>Upper Grande Ronde</v>
      </c>
      <c r="C2289" s="16" t="str">
        <f>'Fish Use'!D154</f>
        <v>Chinook</v>
      </c>
      <c r="D2289" s="16" t="str">
        <f>'Fish Use'!E154</f>
        <v>Summer Rearing</v>
      </c>
      <c r="E2289" s="16" t="str">
        <f>'Vulnerability Mapped'!C66</f>
        <v>Decreased Sediment Quantity</v>
      </c>
      <c r="F2289" s="18">
        <f>'Fish Use'!F154</f>
        <v>0.33750000000000002</v>
      </c>
      <c r="G2289" s="18">
        <f>Population!D12</f>
        <v>0.24</v>
      </c>
      <c r="H2289" s="19">
        <f>'Limiting Factors'!C396</f>
        <v>2.83</v>
      </c>
      <c r="I2289" s="18">
        <f>'Limiting Factors'!D396</f>
        <v>0.51175000000000004</v>
      </c>
      <c r="J2289" s="17">
        <f>'Vulnerability Mapped'!D66</f>
        <v>12</v>
      </c>
      <c r="K2289" s="17">
        <f>'Vulnerability Mapped'!E66</f>
        <v>12</v>
      </c>
      <c r="L2289" s="18">
        <f>'Vulnerability Mapped'!H66</f>
        <v>0.29285714299999999</v>
      </c>
      <c r="M2289" s="18">
        <f t="shared" si="70"/>
        <v>5.0581004488959379E-2</v>
      </c>
      <c r="N2289" s="18">
        <f t="shared" si="71"/>
        <v>1.213944107735025E-2</v>
      </c>
    </row>
    <row r="2290" spans="1:14" ht="18" customHeight="1" x14ac:dyDescent="0.2">
      <c r="A2290" s="16" t="str">
        <f>'Fish Use'!A154</f>
        <v>UGR7</v>
      </c>
      <c r="B2290" s="16" t="str">
        <f>'Fish Use'!B154</f>
        <v>Upper Grande Ronde</v>
      </c>
      <c r="C2290" s="16" t="str">
        <f>'Fish Use'!D154</f>
        <v>Chinook</v>
      </c>
      <c r="D2290" s="16" t="str">
        <f>'Fish Use'!E154</f>
        <v>Summer Rearing</v>
      </c>
      <c r="E2290" s="16" t="str">
        <f>'Vulnerability Mapped'!C69</f>
        <v>Increased Sediment Quantity</v>
      </c>
      <c r="F2290" s="18">
        <f>'Fish Use'!F154</f>
        <v>0.33750000000000002</v>
      </c>
      <c r="G2290" s="18">
        <f>Population!D12</f>
        <v>0.24</v>
      </c>
      <c r="H2290" s="19">
        <f>'Limiting Factors'!C397</f>
        <v>4.16</v>
      </c>
      <c r="I2290" s="18">
        <f>'Limiting Factors'!D397</f>
        <v>0.81100000000000005</v>
      </c>
      <c r="J2290" s="17">
        <f>'Vulnerability Mapped'!D69</f>
        <v>14</v>
      </c>
      <c r="K2290" s="17">
        <f>'Vulnerability Mapped'!E69</f>
        <v>14</v>
      </c>
      <c r="L2290" s="18">
        <f>'Vulnerability Mapped'!H69</f>
        <v>0.164285714</v>
      </c>
      <c r="M2290" s="18">
        <f t="shared" si="70"/>
        <v>4.4967053493225002E-2</v>
      </c>
      <c r="N2290" s="18">
        <f t="shared" si="71"/>
        <v>1.0792092838374E-2</v>
      </c>
    </row>
    <row r="2291" spans="1:14" ht="18" customHeight="1" x14ac:dyDescent="0.2">
      <c r="A2291" s="16" t="str">
        <f>'Fish Use'!A154</f>
        <v>UGR7</v>
      </c>
      <c r="B2291" s="16" t="str">
        <f>'Fish Use'!B154</f>
        <v>Upper Grande Ronde</v>
      </c>
      <c r="C2291" s="16" t="str">
        <f>'Fish Use'!D154</f>
        <v>Chinook</v>
      </c>
      <c r="D2291" s="16" t="str">
        <f>'Fish Use'!E154</f>
        <v>Summer Rearing</v>
      </c>
      <c r="E2291" s="16" t="str">
        <f>'Vulnerability Mapped'!C74</f>
        <v>Summer Water Temperature</v>
      </c>
      <c r="F2291" s="18">
        <f>'Fish Use'!F154</f>
        <v>0.33750000000000002</v>
      </c>
      <c r="G2291" s="18">
        <f>Population!D12</f>
        <v>0.24</v>
      </c>
      <c r="H2291" s="19">
        <f>'Limiting Factors'!C404</f>
        <v>5</v>
      </c>
      <c r="I2291" s="18">
        <f>'Limiting Factors'!D404</f>
        <v>1</v>
      </c>
      <c r="J2291" s="17">
        <f>'Vulnerability Mapped'!D74</f>
        <v>1</v>
      </c>
      <c r="K2291" s="17">
        <f>'Vulnerability Mapped'!E74</f>
        <v>1</v>
      </c>
      <c r="L2291" s="18">
        <f>'Vulnerability Mapped'!H74</f>
        <v>1</v>
      </c>
      <c r="M2291" s="18">
        <f t="shared" si="70"/>
        <v>0.33750000000000002</v>
      </c>
      <c r="N2291" s="18">
        <f t="shared" si="71"/>
        <v>8.1000000000000003E-2</v>
      </c>
    </row>
    <row r="2292" spans="1:14" ht="18" customHeight="1" x14ac:dyDescent="0.2">
      <c r="A2292" s="16" t="str">
        <f>'Fish Use'!A154</f>
        <v>UGR7</v>
      </c>
      <c r="B2292" s="16" t="str">
        <f>'Fish Use'!B154</f>
        <v>Upper Grande Ronde</v>
      </c>
      <c r="C2292" s="16" t="str">
        <f>'Fish Use'!D154</f>
        <v>Chinook</v>
      </c>
      <c r="D2292" s="16" t="str">
        <f>'Fish Use'!E154</f>
        <v>Summer Rearing</v>
      </c>
      <c r="E2292" s="16" t="str">
        <f>'Vulnerability Mapped'!C76</f>
        <v>Winter Water Temperature</v>
      </c>
      <c r="F2292" s="18">
        <f>'Fish Use'!F154</f>
        <v>0.33750000000000002</v>
      </c>
      <c r="G2292" s="18">
        <f>Population!D12</f>
        <v>0.24</v>
      </c>
      <c r="H2292" s="19">
        <f>'Limiting Factors'!C405</f>
        <v>3.91</v>
      </c>
      <c r="I2292" s="18">
        <f>'Limiting Factors'!D405</f>
        <v>0.75475000000000003</v>
      </c>
      <c r="J2292" s="17">
        <f>'Vulnerability Mapped'!D76</f>
        <v>15</v>
      </c>
      <c r="K2292" s="17">
        <f>'Vulnerability Mapped'!E76</f>
        <v>15</v>
      </c>
      <c r="L2292" s="18">
        <f>'Vulnerability Mapped'!H76</f>
        <v>0.1</v>
      </c>
      <c r="M2292" s="18">
        <f t="shared" si="70"/>
        <v>2.5472812500000004E-2</v>
      </c>
      <c r="N2292" s="18">
        <f t="shared" si="71"/>
        <v>6.113475000000001E-3</v>
      </c>
    </row>
    <row r="2293" spans="1:14" ht="18" customHeight="1" x14ac:dyDescent="0.2">
      <c r="A2293" s="16" t="str">
        <f>'Fish Use'!A154</f>
        <v>UGR7</v>
      </c>
      <c r="B2293" s="16" t="str">
        <f>'Fish Use'!B154</f>
        <v>Upper Grande Ronde</v>
      </c>
      <c r="C2293" s="16" t="str">
        <f>'Fish Use'!D154</f>
        <v>Chinook</v>
      </c>
      <c r="D2293" s="16" t="str">
        <f>'Fish Use'!E154</f>
        <v>Summer Rearing</v>
      </c>
      <c r="E2293" s="16" t="str">
        <f>'Vulnerability Mapped'!C75</f>
        <v>Water Quality</v>
      </c>
      <c r="F2293" s="18">
        <f>'Fish Use'!F154</f>
        <v>0.33750000000000002</v>
      </c>
      <c r="G2293" s="18">
        <f>Population!D12</f>
        <v>0.24</v>
      </c>
      <c r="H2293" s="19">
        <f>'Limiting Factors'!C406</f>
        <v>4.6399999999999997</v>
      </c>
      <c r="I2293" s="18">
        <f>'Limiting Factors'!D406</f>
        <v>0.91900000000000004</v>
      </c>
      <c r="J2293" s="17">
        <f>'Vulnerability Mapped'!D75</f>
        <v>9</v>
      </c>
      <c r="K2293" s="17">
        <f>'Vulnerability Mapped'!E75</f>
        <v>9</v>
      </c>
      <c r="L2293" s="18">
        <f>'Vulnerability Mapped'!H75</f>
        <v>0.485714286</v>
      </c>
      <c r="M2293" s="18">
        <f t="shared" si="70"/>
        <v>0.15065035723147499</v>
      </c>
      <c r="N2293" s="18">
        <f t="shared" si="71"/>
        <v>3.6156085735553997E-2</v>
      </c>
    </row>
    <row r="2294" spans="1:14" ht="18" customHeight="1" x14ac:dyDescent="0.2">
      <c r="A2294" s="16" t="str">
        <f>'Fish Use'!A154</f>
        <v>UGR7</v>
      </c>
      <c r="B2294" s="16" t="str">
        <f>'Fish Use'!B154</f>
        <v>Upper Grande Ronde</v>
      </c>
      <c r="C2294" s="16" t="str">
        <f>'Fish Use'!D154</f>
        <v>Chinook</v>
      </c>
      <c r="D2294" s="16" t="str">
        <f>'Fish Use'!E154</f>
        <v>Summer Rearing</v>
      </c>
      <c r="E2294" s="16" t="str">
        <f>'Vulnerability Mapped'!C71</f>
        <v>Predation</v>
      </c>
      <c r="F2294" s="18">
        <f>'Fish Use'!F154</f>
        <v>0.33750000000000002</v>
      </c>
      <c r="G2294" s="18">
        <f>Population!D12</f>
        <v>0.24</v>
      </c>
      <c r="H2294" s="19">
        <f>'Limiting Factors'!C399</f>
        <v>4.6399999999999997</v>
      </c>
      <c r="I2294" s="18">
        <f>'Limiting Factors'!D399</f>
        <v>0.91900000000000004</v>
      </c>
      <c r="J2294" s="17">
        <f>'Vulnerability Mapped'!D71</f>
        <v>13</v>
      </c>
      <c r="K2294" s="17">
        <f>'Vulnerability Mapped'!E71</f>
        <v>13</v>
      </c>
      <c r="L2294" s="18">
        <f>'Vulnerability Mapped'!H71</f>
        <v>0.22857142899999999</v>
      </c>
      <c r="M2294" s="18">
        <f t="shared" si="70"/>
        <v>7.0894285847212496E-2</v>
      </c>
      <c r="N2294" s="18">
        <f t="shared" si="71"/>
        <v>1.7014628603330997E-2</v>
      </c>
    </row>
    <row r="2295" spans="1:14" ht="18" customHeight="1" x14ac:dyDescent="0.2">
      <c r="A2295" s="16" t="str">
        <f>'Fish Use'!A154</f>
        <v>UGR7</v>
      </c>
      <c r="B2295" s="16" t="str">
        <f>'Fish Use'!B154</f>
        <v>Upper Grande Ronde</v>
      </c>
      <c r="C2295" s="16" t="str">
        <f>'Fish Use'!D154</f>
        <v>Chinook</v>
      </c>
      <c r="D2295" s="16" t="str">
        <f>'Fish Use'!E154</f>
        <v>Summer Rearing</v>
      </c>
      <c r="E2295" s="16" t="str">
        <f>'Vulnerability Mapped'!C63</f>
        <v>Altered Primary Productivity</v>
      </c>
      <c r="F2295" s="18">
        <f>'Fish Use'!F154</f>
        <v>0.33750000000000002</v>
      </c>
      <c r="G2295" s="18">
        <f>Population!D12</f>
        <v>0.24</v>
      </c>
      <c r="H2295" s="19">
        <f>'Limiting Factors'!C400</f>
        <v>3.42</v>
      </c>
      <c r="I2295" s="18">
        <f>'Limiting Factors'!D400</f>
        <v>0.64449999999999996</v>
      </c>
      <c r="J2295" s="17">
        <f>'Vulnerability Mapped'!D63</f>
        <v>8</v>
      </c>
      <c r="K2295" s="17">
        <f>'Vulnerability Mapped'!E63</f>
        <v>8</v>
      </c>
      <c r="L2295" s="18">
        <f>'Vulnerability Mapped'!H63</f>
        <v>0.55000000000000004</v>
      </c>
      <c r="M2295" s="18">
        <f t="shared" si="70"/>
        <v>0.11963531250000002</v>
      </c>
      <c r="N2295" s="18">
        <f t="shared" si="71"/>
        <v>2.8712475000000005E-2</v>
      </c>
    </row>
    <row r="2296" spans="1:14" ht="18" customHeight="1" x14ac:dyDescent="0.2">
      <c r="A2296" s="16" t="str">
        <f>'Fish Use'!A154</f>
        <v>UGR7</v>
      </c>
      <c r="B2296" s="16" t="str">
        <f>'Fish Use'!B154</f>
        <v>Upper Grande Ronde</v>
      </c>
      <c r="C2296" s="16" t="str">
        <f>'Fish Use'!D154</f>
        <v>Chinook</v>
      </c>
      <c r="D2296" s="16" t="str">
        <f>'Fish Use'!E154</f>
        <v>Summer Rearing</v>
      </c>
      <c r="E2296" s="16" t="str">
        <f>'Vulnerability Mapped'!C70</f>
        <v>Non-Native Species Interactions and Competition</v>
      </c>
      <c r="F2296" s="18">
        <f>'Fish Use'!F154</f>
        <v>0.33750000000000002</v>
      </c>
      <c r="G2296" s="18">
        <f>Population!D12</f>
        <v>0.24</v>
      </c>
      <c r="H2296" s="19">
        <f>'Limiting Factors'!C401</f>
        <v>3.56</v>
      </c>
      <c r="I2296" s="18">
        <f>'Limiting Factors'!D401</f>
        <v>0.67600000000000005</v>
      </c>
      <c r="J2296" s="17">
        <f>'Vulnerability Mapped'!D70</f>
        <v>11</v>
      </c>
      <c r="K2296" s="17">
        <f>'Vulnerability Mapped'!E70</f>
        <v>11</v>
      </c>
      <c r="L2296" s="18">
        <f>'Vulnerability Mapped'!H70</f>
        <v>0.35714285699999998</v>
      </c>
      <c r="M2296" s="18">
        <f t="shared" si="70"/>
        <v>8.1482142824550005E-2</v>
      </c>
      <c r="N2296" s="18">
        <f t="shared" si="71"/>
        <v>1.9555714277891999E-2</v>
      </c>
    </row>
    <row r="2297" spans="1:14" ht="18" customHeight="1" x14ac:dyDescent="0.2">
      <c r="A2297" s="16" t="str">
        <f>'Fish Use'!A155</f>
        <v>UGR7</v>
      </c>
      <c r="B2297" s="16" t="str">
        <f>'Fish Use'!B155</f>
        <v>Upper Grande Ronde</v>
      </c>
      <c r="C2297" s="16" t="str">
        <f>'Fish Use'!D155</f>
        <v>Chinook</v>
      </c>
      <c r="D2297" s="16" t="str">
        <f>'Fish Use'!E155</f>
        <v>Migration</v>
      </c>
      <c r="E2297" s="16" t="str">
        <f>'Vulnerability Mapped'!C34</f>
        <v>Anthropogenic Barriers</v>
      </c>
      <c r="F2297" s="18">
        <f>'Fish Use'!F155</f>
        <v>0.33750000000000002</v>
      </c>
      <c r="G2297" s="18">
        <f>Population!D16</f>
        <v>0.34</v>
      </c>
      <c r="H2297" s="19">
        <f>'Limiting Factors'!C398</f>
        <v>2.71</v>
      </c>
      <c r="I2297" s="18">
        <f>'Limiting Factors'!D398</f>
        <v>0.48475000000000001</v>
      </c>
      <c r="J2297" s="17">
        <f>'Vulnerability Mapped'!D34</f>
        <v>2</v>
      </c>
      <c r="K2297" s="17">
        <f>'Vulnerability Mapped'!E34</f>
        <v>13</v>
      </c>
      <c r="L2297" s="18">
        <f>'Vulnerability Mapped'!H34</f>
        <v>0.93571428599999995</v>
      </c>
      <c r="M2297" s="18">
        <f t="shared" si="70"/>
        <v>0.15308578129674374</v>
      </c>
      <c r="N2297" s="18">
        <f t="shared" si="71"/>
        <v>5.2049165640892875E-2</v>
      </c>
    </row>
    <row r="2298" spans="1:14" ht="18" customHeight="1" x14ac:dyDescent="0.2">
      <c r="A2298" s="16" t="str">
        <f>'Fish Use'!A155</f>
        <v>UGR7</v>
      </c>
      <c r="B2298" s="16" t="str">
        <f>'Fish Use'!B155</f>
        <v>Upper Grande Ronde</v>
      </c>
      <c r="C2298" s="16" t="str">
        <f>'Fish Use'!D155</f>
        <v>Chinook</v>
      </c>
      <c r="D2298" s="16" t="str">
        <f>'Fish Use'!E155</f>
        <v>Migration</v>
      </c>
      <c r="E2298" s="16" t="str">
        <f>'Vulnerability Mapped'!C42</f>
        <v>Riparian Condition</v>
      </c>
      <c r="F2298" s="18">
        <f>'Fish Use'!F155</f>
        <v>0.33750000000000002</v>
      </c>
      <c r="G2298" s="18">
        <f>Population!D16</f>
        <v>0.34</v>
      </c>
      <c r="H2298" s="19">
        <f>'Limiting Factors'!C392</f>
        <v>4.78</v>
      </c>
      <c r="I2298" s="18">
        <f>'Limiting Factors'!D392</f>
        <v>0.95050000000000001</v>
      </c>
      <c r="J2298" s="17">
        <f>'Vulnerability Mapped'!D42</f>
        <v>9</v>
      </c>
      <c r="K2298" s="17">
        <f>'Vulnerability Mapped'!E42</f>
        <v>14</v>
      </c>
      <c r="L2298" s="18">
        <f>'Vulnerability Mapped'!H42</f>
        <v>0.485714286</v>
      </c>
      <c r="M2298" s="18">
        <f t="shared" si="70"/>
        <v>0.15581410723451253</v>
      </c>
      <c r="N2298" s="18">
        <f t="shared" si="71"/>
        <v>5.2976796459734264E-2</v>
      </c>
    </row>
    <row r="2299" spans="1:14" ht="18" customHeight="1" x14ac:dyDescent="0.2">
      <c r="A2299" s="16" t="str">
        <f>'Fish Use'!A155</f>
        <v>UGR7</v>
      </c>
      <c r="B2299" s="16" t="str">
        <f>'Fish Use'!B155</f>
        <v>Upper Grande Ronde</v>
      </c>
      <c r="C2299" s="16" t="str">
        <f>'Fish Use'!D155</f>
        <v>Chinook</v>
      </c>
      <c r="D2299" s="16" t="str">
        <f>'Fish Use'!E155</f>
        <v>Migration</v>
      </c>
      <c r="E2299" s="16" t="str">
        <f>'Vulnerability Mapped'!C38</f>
        <v>Floodplain Condition</v>
      </c>
      <c r="F2299" s="18">
        <f>'Fish Use'!F155</f>
        <v>0.33750000000000002</v>
      </c>
      <c r="G2299" s="18">
        <f>Population!D16</f>
        <v>0.34</v>
      </c>
      <c r="H2299" s="19">
        <f>'Limiting Factors'!C393</f>
        <v>5</v>
      </c>
      <c r="I2299" s="18">
        <f>'Limiting Factors'!D393</f>
        <v>1</v>
      </c>
      <c r="J2299" s="17">
        <f>'Vulnerability Mapped'!D38</f>
        <v>6</v>
      </c>
      <c r="K2299" s="17">
        <f>'Vulnerability Mapped'!E38</f>
        <v>8</v>
      </c>
      <c r="L2299" s="18">
        <f>'Vulnerability Mapped'!H38</f>
        <v>0.678571429</v>
      </c>
      <c r="M2299" s="18">
        <f t="shared" si="70"/>
        <v>0.22901785728750002</v>
      </c>
      <c r="N2299" s="18">
        <f t="shared" si="71"/>
        <v>7.7866071477750015E-2</v>
      </c>
    </row>
    <row r="2300" spans="1:14" ht="18" customHeight="1" x14ac:dyDescent="0.2">
      <c r="A2300" s="16" t="str">
        <f>'Fish Use'!A155</f>
        <v>UGR7</v>
      </c>
      <c r="B2300" s="16" t="str">
        <f>'Fish Use'!B155</f>
        <v>Upper Grande Ronde</v>
      </c>
      <c r="C2300" s="16" t="str">
        <f>'Fish Use'!D155</f>
        <v>Chinook</v>
      </c>
      <c r="D2300" s="16" t="str">
        <f>'Fish Use'!E155</f>
        <v>Migration</v>
      </c>
      <c r="E2300" s="16" t="str">
        <f>'Vulnerability Mapped'!C43</f>
        <v>Side Channel and Wetland Habitat</v>
      </c>
      <c r="F2300" s="18">
        <f>'Fish Use'!F155</f>
        <v>0.33750000000000002</v>
      </c>
      <c r="G2300" s="18">
        <f>Population!D16</f>
        <v>0.34</v>
      </c>
      <c r="H2300" s="19">
        <f>'Limiting Factors'!C394</f>
        <v>5</v>
      </c>
      <c r="I2300" s="18">
        <f>'Limiting Factors'!D394</f>
        <v>1</v>
      </c>
      <c r="J2300" s="17">
        <f>'Vulnerability Mapped'!D43</f>
        <v>7</v>
      </c>
      <c r="K2300" s="17">
        <f>'Vulnerability Mapped'!E43</f>
        <v>7</v>
      </c>
      <c r="L2300" s="18">
        <f>'Vulnerability Mapped'!H43</f>
        <v>0.61428571399999998</v>
      </c>
      <c r="M2300" s="18">
        <f t="shared" si="70"/>
        <v>0.20732142847500001</v>
      </c>
      <c r="N2300" s="18">
        <f t="shared" si="71"/>
        <v>7.0489285681500008E-2</v>
      </c>
    </row>
    <row r="2301" spans="1:14" ht="18" customHeight="1" x14ac:dyDescent="0.2">
      <c r="A2301" s="16" t="str">
        <f>'Fish Use'!A155</f>
        <v>UGR7</v>
      </c>
      <c r="B2301" s="16" t="str">
        <f>'Fish Use'!B155</f>
        <v>Upper Grande Ronde</v>
      </c>
      <c r="C2301" s="16" t="str">
        <f>'Fish Use'!D155</f>
        <v>Chinook</v>
      </c>
      <c r="D2301" s="16" t="str">
        <f>'Fish Use'!E155</f>
        <v>Migration</v>
      </c>
      <c r="E2301" s="16" t="str">
        <f>'Vulnerability Mapped'!C35</f>
        <v>Channel and Habitat Structure</v>
      </c>
      <c r="F2301" s="18">
        <f>'Fish Use'!F155</f>
        <v>0.33750000000000002</v>
      </c>
      <c r="G2301" s="18">
        <f>Population!D16</f>
        <v>0.34</v>
      </c>
      <c r="H2301" s="19">
        <f>'Limiting Factors'!C395</f>
        <v>4.78</v>
      </c>
      <c r="I2301" s="18">
        <f>'Limiting Factors'!D395</f>
        <v>0.95050000000000001</v>
      </c>
      <c r="J2301" s="17">
        <f>'Vulnerability Mapped'!D35</f>
        <v>3</v>
      </c>
      <c r="K2301" s="17">
        <f>'Vulnerability Mapped'!E35</f>
        <v>5</v>
      </c>
      <c r="L2301" s="18">
        <f>'Vulnerability Mapped'!H35</f>
        <v>0.87142857100000004</v>
      </c>
      <c r="M2301" s="18">
        <f t="shared" si="70"/>
        <v>0.27954883914823131</v>
      </c>
      <c r="N2301" s="18">
        <f t="shared" si="71"/>
        <v>9.5046605310398657E-2</v>
      </c>
    </row>
    <row r="2302" spans="1:14" ht="18" customHeight="1" x14ac:dyDescent="0.2">
      <c r="A2302" s="16" t="str">
        <f>'Fish Use'!A155</f>
        <v>UGR7</v>
      </c>
      <c r="B2302" s="16" t="str">
        <f>'Fish Use'!B155</f>
        <v>Upper Grande Ronde</v>
      </c>
      <c r="C2302" s="16" t="str">
        <f>'Fish Use'!D155</f>
        <v>Chinook</v>
      </c>
      <c r="D2302" s="16" t="str">
        <f>'Fish Use'!E155</f>
        <v>Migration</v>
      </c>
      <c r="E2302" s="16" t="str">
        <f>'Vulnerability Mapped'!C37</f>
        <v>Decreased Water Quantity</v>
      </c>
      <c r="F2302" s="18">
        <f>'Fish Use'!F155</f>
        <v>0.33750000000000002</v>
      </c>
      <c r="G2302" s="18">
        <f>Population!D16</f>
        <v>0.34</v>
      </c>
      <c r="H2302" s="19">
        <f>'Limiting Factors'!C402</f>
        <v>5</v>
      </c>
      <c r="I2302" s="18">
        <f>'Limiting Factors'!D402</f>
        <v>1</v>
      </c>
      <c r="J2302" s="17">
        <f>'Vulnerability Mapped'!D37</f>
        <v>2</v>
      </c>
      <c r="K2302" s="17">
        <f>'Vulnerability Mapped'!E37</f>
        <v>3</v>
      </c>
      <c r="L2302" s="18">
        <f>'Vulnerability Mapped'!H37</f>
        <v>0.93571428599999995</v>
      </c>
      <c r="M2302" s="18">
        <f t="shared" si="70"/>
        <v>0.31580357152499999</v>
      </c>
      <c r="N2302" s="18">
        <f t="shared" si="71"/>
        <v>0.1073732143185</v>
      </c>
    </row>
    <row r="2303" spans="1:14" ht="18" customHeight="1" x14ac:dyDescent="0.2">
      <c r="A2303" s="16" t="str">
        <f>'Fish Use'!A155</f>
        <v>UGR7</v>
      </c>
      <c r="B2303" s="16" t="str">
        <f>'Fish Use'!B155</f>
        <v>Upper Grande Ronde</v>
      </c>
      <c r="C2303" s="16" t="str">
        <f>'Fish Use'!D155</f>
        <v>Chinook</v>
      </c>
      <c r="D2303" s="16" t="str">
        <f>'Fish Use'!E155</f>
        <v>Migration</v>
      </c>
      <c r="E2303" s="16" t="str">
        <f>'Vulnerability Mapped'!C32</f>
        <v>Altered Flow Timing</v>
      </c>
      <c r="F2303" s="18">
        <f>'Fish Use'!F155</f>
        <v>0.33750000000000002</v>
      </c>
      <c r="G2303" s="18">
        <f>Population!D16</f>
        <v>0.34</v>
      </c>
      <c r="H2303" s="19">
        <f>'Limiting Factors'!C403</f>
        <v>5</v>
      </c>
      <c r="I2303" s="18">
        <f>'Limiting Factors'!D403</f>
        <v>1</v>
      </c>
      <c r="J2303" s="17">
        <f>'Vulnerability Mapped'!D32</f>
        <v>4</v>
      </c>
      <c r="K2303" s="17">
        <f>'Vulnerability Mapped'!E32</f>
        <v>4</v>
      </c>
      <c r="L2303" s="18">
        <f>'Vulnerability Mapped'!H32</f>
        <v>0.80714285699999999</v>
      </c>
      <c r="M2303" s="18">
        <f t="shared" si="70"/>
        <v>0.27241071423750002</v>
      </c>
      <c r="N2303" s="18">
        <f t="shared" si="71"/>
        <v>9.2619642840750013E-2</v>
      </c>
    </row>
    <row r="2304" spans="1:14" ht="18" customHeight="1" x14ac:dyDescent="0.2">
      <c r="A2304" s="16" t="str">
        <f>'Fish Use'!A155</f>
        <v>UGR7</v>
      </c>
      <c r="B2304" s="16" t="str">
        <f>'Fish Use'!B155</f>
        <v>Upper Grande Ronde</v>
      </c>
      <c r="C2304" s="16" t="str">
        <f>'Fish Use'!D155</f>
        <v>Chinook</v>
      </c>
      <c r="D2304" s="16" t="str">
        <f>'Fish Use'!E155</f>
        <v>Migration</v>
      </c>
      <c r="E2304" s="16" t="str">
        <f>'Vulnerability Mapped'!C36</f>
        <v>Decreased Sediment Quantity</v>
      </c>
      <c r="F2304" s="18">
        <f>'Fish Use'!F155</f>
        <v>0.33750000000000002</v>
      </c>
      <c r="G2304" s="18">
        <f>Population!D16</f>
        <v>0.34</v>
      </c>
      <c r="H2304" s="19">
        <f>'Limiting Factors'!C396</f>
        <v>2.83</v>
      </c>
      <c r="I2304" s="18">
        <f>'Limiting Factors'!D396</f>
        <v>0.51175000000000004</v>
      </c>
      <c r="J2304" s="17">
        <f>'Vulnerability Mapped'!D36</f>
        <v>11</v>
      </c>
      <c r="K2304" s="17">
        <f>'Vulnerability Mapped'!E36</f>
        <v>12</v>
      </c>
      <c r="L2304" s="18">
        <f>'Vulnerability Mapped'!H36</f>
        <v>0.35714285699999998</v>
      </c>
      <c r="M2304" s="18">
        <f t="shared" si="70"/>
        <v>6.1684151761040626E-2</v>
      </c>
      <c r="N2304" s="18">
        <f t="shared" si="71"/>
        <v>2.0972611598753816E-2</v>
      </c>
    </row>
    <row r="2305" spans="1:14" ht="18" customHeight="1" x14ac:dyDescent="0.2">
      <c r="A2305" s="16" t="str">
        <f>'Fish Use'!A155</f>
        <v>UGR7</v>
      </c>
      <c r="B2305" s="16" t="str">
        <f>'Fish Use'!B155</f>
        <v>Upper Grande Ronde</v>
      </c>
      <c r="C2305" s="16" t="str">
        <f>'Fish Use'!D155</f>
        <v>Chinook</v>
      </c>
      <c r="D2305" s="16" t="str">
        <f>'Fish Use'!E155</f>
        <v>Migration</v>
      </c>
      <c r="E2305" s="16" t="str">
        <f>'Vulnerability Mapped'!C39</f>
        <v>Increased Sediment Quantity</v>
      </c>
      <c r="F2305" s="18">
        <f>'Fish Use'!F155</f>
        <v>0.33750000000000002</v>
      </c>
      <c r="G2305" s="18">
        <f>Population!D16</f>
        <v>0.34</v>
      </c>
      <c r="H2305" s="19">
        <f>'Limiting Factors'!C397</f>
        <v>4.16</v>
      </c>
      <c r="I2305" s="18">
        <f>'Limiting Factors'!D397</f>
        <v>0.81100000000000005</v>
      </c>
      <c r="J2305" s="17">
        <f>'Vulnerability Mapped'!D39</f>
        <v>10</v>
      </c>
      <c r="K2305" s="17">
        <f>'Vulnerability Mapped'!E39</f>
        <v>11</v>
      </c>
      <c r="L2305" s="18">
        <f>'Vulnerability Mapped'!H39</f>
        <v>0.42142857099999997</v>
      </c>
      <c r="M2305" s="18">
        <f t="shared" si="70"/>
        <v>0.1153502677398375</v>
      </c>
      <c r="N2305" s="18">
        <f t="shared" si="71"/>
        <v>3.9219091031544751E-2</v>
      </c>
    </row>
    <row r="2306" spans="1:14" ht="18" customHeight="1" x14ac:dyDescent="0.2">
      <c r="A2306" s="16" t="str">
        <f>'Fish Use'!A155</f>
        <v>UGR7</v>
      </c>
      <c r="B2306" s="16" t="str">
        <f>'Fish Use'!B155</f>
        <v>Upper Grande Ronde</v>
      </c>
      <c r="C2306" s="16" t="str">
        <f>'Fish Use'!D155</f>
        <v>Chinook</v>
      </c>
      <c r="D2306" s="16" t="str">
        <f>'Fish Use'!E155</f>
        <v>Migration</v>
      </c>
      <c r="E2306" s="16" t="str">
        <f>'Vulnerability Mapped'!C44</f>
        <v>Summer Water Temperature</v>
      </c>
      <c r="F2306" s="18">
        <f>'Fish Use'!F155</f>
        <v>0.33750000000000002</v>
      </c>
      <c r="G2306" s="18">
        <f>Population!D16</f>
        <v>0.34</v>
      </c>
      <c r="H2306" s="19">
        <f>'Limiting Factors'!C404</f>
        <v>5</v>
      </c>
      <c r="I2306" s="18">
        <f>'Limiting Factors'!D404</f>
        <v>1</v>
      </c>
      <c r="J2306" s="17">
        <f>'Vulnerability Mapped'!D44</f>
        <v>1</v>
      </c>
      <c r="K2306" s="17">
        <f>'Vulnerability Mapped'!E44</f>
        <v>15</v>
      </c>
      <c r="L2306" s="18">
        <f>'Vulnerability Mapped'!H44</f>
        <v>1</v>
      </c>
      <c r="M2306" s="18">
        <f t="shared" ref="M2306:M2369" si="72">F2306*I2306*L2306</f>
        <v>0.33750000000000002</v>
      </c>
      <c r="N2306" s="18">
        <f t="shared" ref="N2306:N2369" si="73">M2306*G2306</f>
        <v>0.11475000000000002</v>
      </c>
    </row>
    <row r="2307" spans="1:14" ht="18" customHeight="1" x14ac:dyDescent="0.2">
      <c r="A2307" s="16" t="str">
        <f>'Fish Use'!A155</f>
        <v>UGR7</v>
      </c>
      <c r="B2307" s="16" t="str">
        <f>'Fish Use'!B155</f>
        <v>Upper Grande Ronde</v>
      </c>
      <c r="C2307" s="16" t="str">
        <f>'Fish Use'!D155</f>
        <v>Chinook</v>
      </c>
      <c r="D2307" s="16" t="str">
        <f>'Fish Use'!E155</f>
        <v>Migration</v>
      </c>
      <c r="E2307" s="16" t="str">
        <f>'Vulnerability Mapped'!C46</f>
        <v>Winter Water Temperature</v>
      </c>
      <c r="F2307" s="18">
        <f>'Fish Use'!F155</f>
        <v>0.33750000000000002</v>
      </c>
      <c r="G2307" s="18">
        <f>Population!D16</f>
        <v>0.34</v>
      </c>
      <c r="H2307" s="19">
        <f>'Limiting Factors'!C405</f>
        <v>3.91</v>
      </c>
      <c r="I2307" s="18">
        <f>'Limiting Factors'!D405</f>
        <v>0.75475000000000003</v>
      </c>
      <c r="J2307" s="17">
        <f>'Vulnerability Mapped'!D46</f>
        <v>9</v>
      </c>
      <c r="K2307" s="17">
        <f>'Vulnerability Mapped'!E46</f>
        <v>15</v>
      </c>
      <c r="L2307" s="18">
        <f>'Vulnerability Mapped'!H46</f>
        <v>0.485714286</v>
      </c>
      <c r="M2307" s="18">
        <f t="shared" si="72"/>
        <v>0.12372508935849376</v>
      </c>
      <c r="N2307" s="18">
        <f t="shared" si="73"/>
        <v>4.206653038188788E-2</v>
      </c>
    </row>
    <row r="2308" spans="1:14" ht="18" customHeight="1" x14ac:dyDescent="0.2">
      <c r="A2308" s="16" t="str">
        <f>'Fish Use'!A155</f>
        <v>UGR7</v>
      </c>
      <c r="B2308" s="16" t="str">
        <f>'Fish Use'!B155</f>
        <v>Upper Grande Ronde</v>
      </c>
      <c r="C2308" s="16" t="str">
        <f>'Fish Use'!D155</f>
        <v>Chinook</v>
      </c>
      <c r="D2308" s="16" t="str">
        <f>'Fish Use'!E155</f>
        <v>Migration</v>
      </c>
      <c r="E2308" s="16" t="str">
        <f>'Vulnerability Mapped'!C45</f>
        <v>Water Quality</v>
      </c>
      <c r="F2308" s="18">
        <f>'Fish Use'!F155</f>
        <v>0.33750000000000002</v>
      </c>
      <c r="G2308" s="18">
        <f>Population!D16</f>
        <v>0.34</v>
      </c>
      <c r="H2308" s="19">
        <f>'Limiting Factors'!C406</f>
        <v>4.6399999999999997</v>
      </c>
      <c r="I2308" s="18">
        <f>'Limiting Factors'!D406</f>
        <v>0.91900000000000004</v>
      </c>
      <c r="J2308" s="17">
        <f>'Vulnerability Mapped'!D45</f>
        <v>5</v>
      </c>
      <c r="K2308" s="17">
        <f>'Vulnerability Mapped'!E45</f>
        <v>6</v>
      </c>
      <c r="L2308" s="18">
        <f>'Vulnerability Mapped'!H45</f>
        <v>0.74285714300000005</v>
      </c>
      <c r="M2308" s="18">
        <f t="shared" si="72"/>
        <v>0.23040642861573751</v>
      </c>
      <c r="N2308" s="18">
        <f t="shared" si="73"/>
        <v>7.8338185729350765E-2</v>
      </c>
    </row>
    <row r="2309" spans="1:14" ht="18" customHeight="1" x14ac:dyDescent="0.2">
      <c r="A2309" s="16" t="str">
        <f>'Fish Use'!A155</f>
        <v>UGR7</v>
      </c>
      <c r="B2309" s="16" t="str">
        <f>'Fish Use'!B155</f>
        <v>Upper Grande Ronde</v>
      </c>
      <c r="C2309" s="16" t="str">
        <f>'Fish Use'!D155</f>
        <v>Chinook</v>
      </c>
      <c r="D2309" s="16" t="str">
        <f>'Fish Use'!E155</f>
        <v>Migration</v>
      </c>
      <c r="E2309" s="16" t="str">
        <f>'Vulnerability Mapped'!C41</f>
        <v>Predation</v>
      </c>
      <c r="F2309" s="18">
        <f>'Fish Use'!F155</f>
        <v>0.33750000000000002</v>
      </c>
      <c r="G2309" s="18">
        <f>Population!D16</f>
        <v>0.34</v>
      </c>
      <c r="H2309" s="19">
        <f>'Limiting Factors'!C399</f>
        <v>4.6399999999999997</v>
      </c>
      <c r="I2309" s="18">
        <f>'Limiting Factors'!D399</f>
        <v>0.91900000000000004</v>
      </c>
      <c r="J2309" s="17">
        <f>'Vulnerability Mapped'!D41</f>
        <v>1</v>
      </c>
      <c r="K2309" s="17">
        <f>'Vulnerability Mapped'!E41</f>
        <v>14</v>
      </c>
      <c r="L2309" s="18">
        <f>'Vulnerability Mapped'!H41</f>
        <v>1</v>
      </c>
      <c r="M2309" s="18">
        <f t="shared" si="72"/>
        <v>0.31016250000000001</v>
      </c>
      <c r="N2309" s="18">
        <f t="shared" si="73"/>
        <v>0.10545525000000001</v>
      </c>
    </row>
    <row r="2310" spans="1:14" ht="18" customHeight="1" x14ac:dyDescent="0.2">
      <c r="A2310" s="16" t="str">
        <f>'Fish Use'!A155</f>
        <v>UGR7</v>
      </c>
      <c r="B2310" s="16" t="str">
        <f>'Fish Use'!B155</f>
        <v>Upper Grande Ronde</v>
      </c>
      <c r="C2310" s="16" t="str">
        <f>'Fish Use'!D155</f>
        <v>Chinook</v>
      </c>
      <c r="D2310" s="16" t="str">
        <f>'Fish Use'!E155</f>
        <v>Migration</v>
      </c>
      <c r="E2310" s="16" t="str">
        <f>'Vulnerability Mapped'!C33</f>
        <v>Altered Primary Productivity</v>
      </c>
      <c r="F2310" s="18">
        <f>'Fish Use'!F155</f>
        <v>0.33750000000000002</v>
      </c>
      <c r="G2310" s="18">
        <f>Population!D16</f>
        <v>0.34</v>
      </c>
      <c r="H2310" s="19">
        <f>'Limiting Factors'!C400</f>
        <v>3.42</v>
      </c>
      <c r="I2310" s="18">
        <f>'Limiting Factors'!D400</f>
        <v>0.64449999999999996</v>
      </c>
      <c r="J2310" s="17">
        <f>'Vulnerability Mapped'!D33</f>
        <v>10</v>
      </c>
      <c r="K2310" s="17">
        <f>'Vulnerability Mapped'!E33</f>
        <v>13</v>
      </c>
      <c r="L2310" s="18">
        <f>'Vulnerability Mapped'!H33</f>
        <v>0.42142857099999997</v>
      </c>
      <c r="M2310" s="18">
        <f t="shared" si="72"/>
        <v>9.1668615978206247E-2</v>
      </c>
      <c r="N2310" s="18">
        <f t="shared" si="73"/>
        <v>3.1167329432590127E-2</v>
      </c>
    </row>
    <row r="2311" spans="1:14" ht="18" customHeight="1" x14ac:dyDescent="0.2">
      <c r="A2311" s="16" t="str">
        <f>'Fish Use'!A155</f>
        <v>UGR7</v>
      </c>
      <c r="B2311" s="16" t="str">
        <f>'Fish Use'!B155</f>
        <v>Upper Grande Ronde</v>
      </c>
      <c r="C2311" s="16" t="str">
        <f>'Fish Use'!D155</f>
        <v>Chinook</v>
      </c>
      <c r="D2311" s="16" t="str">
        <f>'Fish Use'!E155</f>
        <v>Migration</v>
      </c>
      <c r="E2311" s="16" t="str">
        <f>'Vulnerability Mapped'!C40</f>
        <v>Non-Native Species Interactions and Competition</v>
      </c>
      <c r="F2311" s="18">
        <f>'Fish Use'!F155</f>
        <v>0.33750000000000002</v>
      </c>
      <c r="G2311" s="18">
        <f>Population!D16</f>
        <v>0.34</v>
      </c>
      <c r="H2311" s="19">
        <f>'Limiting Factors'!C401</f>
        <v>3.56</v>
      </c>
      <c r="I2311" s="18">
        <f>'Limiting Factors'!D401</f>
        <v>0.67600000000000005</v>
      </c>
      <c r="J2311" s="17">
        <f>'Vulnerability Mapped'!D40</f>
        <v>8</v>
      </c>
      <c r="K2311" s="17">
        <f>'Vulnerability Mapped'!E40</f>
        <v>12</v>
      </c>
      <c r="L2311" s="18">
        <f>'Vulnerability Mapped'!H40</f>
        <v>0.55000000000000004</v>
      </c>
      <c r="M2311" s="18">
        <f t="shared" si="72"/>
        <v>0.12548250000000002</v>
      </c>
      <c r="N2311" s="18">
        <f t="shared" si="73"/>
        <v>4.2664050000000009E-2</v>
      </c>
    </row>
    <row r="2312" spans="1:14" ht="18" customHeight="1" x14ac:dyDescent="0.2">
      <c r="A2312" s="16" t="str">
        <f>'Fish Use'!A156</f>
        <v>UGR7</v>
      </c>
      <c r="B2312" s="16" t="str">
        <f>'Fish Use'!B156</f>
        <v>Upper Grande Ronde</v>
      </c>
      <c r="C2312" s="16" t="str">
        <f>'Fish Use'!D156</f>
        <v>Steelhead</v>
      </c>
      <c r="D2312" s="16" t="str">
        <f>'Fish Use'!E156</f>
        <v>Spawning</v>
      </c>
      <c r="E2312" s="16" t="str">
        <f>'Vulnerability Mapped'!C109</f>
        <v>Anthropogenic Barriers</v>
      </c>
      <c r="F2312" s="18">
        <f>'Fish Use'!F156</f>
        <v>0.33750000000000002</v>
      </c>
      <c r="G2312" s="18">
        <f>Population!D11</f>
        <v>0.25</v>
      </c>
      <c r="H2312" s="19">
        <f>'Limiting Factors'!C398</f>
        <v>2.71</v>
      </c>
      <c r="I2312" s="18">
        <f>'Limiting Factors'!D398</f>
        <v>0.48475000000000001</v>
      </c>
      <c r="J2312" s="17">
        <f>'Vulnerability Mapped'!D109</f>
        <v>15</v>
      </c>
      <c r="K2312" s="17">
        <f>'Vulnerability Mapped'!E109</f>
        <v>15</v>
      </c>
      <c r="L2312" s="18">
        <f>'Vulnerability Mapped'!H109</f>
        <v>0.1</v>
      </c>
      <c r="M2312" s="18">
        <f t="shared" si="72"/>
        <v>1.6360312500000002E-2</v>
      </c>
      <c r="N2312" s="18">
        <f t="shared" si="73"/>
        <v>4.0900781250000004E-3</v>
      </c>
    </row>
    <row r="2313" spans="1:14" ht="18" customHeight="1" x14ac:dyDescent="0.2">
      <c r="A2313" s="16" t="str">
        <f>'Fish Use'!A156</f>
        <v>UGR7</v>
      </c>
      <c r="B2313" s="16" t="str">
        <f>'Fish Use'!B156</f>
        <v>Upper Grande Ronde</v>
      </c>
      <c r="C2313" s="16" t="str">
        <f>'Fish Use'!D156</f>
        <v>Steelhead</v>
      </c>
      <c r="D2313" s="16" t="str">
        <f>'Fish Use'!E156</f>
        <v>Spawning</v>
      </c>
      <c r="E2313" s="16" t="str">
        <f>'Vulnerability Mapped'!C117</f>
        <v>Riparian Condition</v>
      </c>
      <c r="F2313" s="18">
        <f>'Fish Use'!F156</f>
        <v>0.33750000000000002</v>
      </c>
      <c r="G2313" s="18">
        <f>Population!D11</f>
        <v>0.25</v>
      </c>
      <c r="H2313" s="19">
        <f>'Limiting Factors'!C392</f>
        <v>4.78</v>
      </c>
      <c r="I2313" s="18">
        <f>'Limiting Factors'!D392</f>
        <v>0.95050000000000001</v>
      </c>
      <c r="J2313" s="17">
        <f>'Vulnerability Mapped'!D117</f>
        <v>5</v>
      </c>
      <c r="K2313" s="17">
        <f>'Vulnerability Mapped'!E117</f>
        <v>5</v>
      </c>
      <c r="L2313" s="18">
        <f>'Vulnerability Mapped'!H117</f>
        <v>0.74285714300000005</v>
      </c>
      <c r="M2313" s="18">
        <f t="shared" si="72"/>
        <v>0.2383039286172563</v>
      </c>
      <c r="N2313" s="18">
        <f t="shared" si="73"/>
        <v>5.9575982154314075E-2</v>
      </c>
    </row>
    <row r="2314" spans="1:14" ht="18" customHeight="1" x14ac:dyDescent="0.2">
      <c r="A2314" s="16" t="str">
        <f>'Fish Use'!A156</f>
        <v>UGR7</v>
      </c>
      <c r="B2314" s="16" t="str">
        <f>'Fish Use'!B156</f>
        <v>Upper Grande Ronde</v>
      </c>
      <c r="C2314" s="16" t="str">
        <f>'Fish Use'!D156</f>
        <v>Steelhead</v>
      </c>
      <c r="D2314" s="16" t="str">
        <f>'Fish Use'!E156</f>
        <v>Spawning</v>
      </c>
      <c r="E2314" s="16" t="str">
        <f>'Vulnerability Mapped'!C113</f>
        <v>Floodplain Condition</v>
      </c>
      <c r="F2314" s="18">
        <f>'Fish Use'!F156</f>
        <v>0.33750000000000002</v>
      </c>
      <c r="G2314" s="18">
        <f>Population!D11</f>
        <v>0.25</v>
      </c>
      <c r="H2314" s="19">
        <f>'Limiting Factors'!C393</f>
        <v>5</v>
      </c>
      <c r="I2314" s="18">
        <f>'Limiting Factors'!D393</f>
        <v>1</v>
      </c>
      <c r="J2314" s="17">
        <f>'Vulnerability Mapped'!D113</f>
        <v>3</v>
      </c>
      <c r="K2314" s="17">
        <f>'Vulnerability Mapped'!E113</f>
        <v>3</v>
      </c>
      <c r="L2314" s="18">
        <f>'Vulnerability Mapped'!H113</f>
        <v>0.87142857100000004</v>
      </c>
      <c r="M2314" s="18">
        <f t="shared" si="72"/>
        <v>0.29410714271250005</v>
      </c>
      <c r="N2314" s="18">
        <f t="shared" si="73"/>
        <v>7.3526785678125012E-2</v>
      </c>
    </row>
    <row r="2315" spans="1:14" ht="18" customHeight="1" x14ac:dyDescent="0.2">
      <c r="A2315" s="16" t="str">
        <f>'Fish Use'!A156</f>
        <v>UGR7</v>
      </c>
      <c r="B2315" s="16" t="str">
        <f>'Fish Use'!B156</f>
        <v>Upper Grande Ronde</v>
      </c>
      <c r="C2315" s="16" t="str">
        <f>'Fish Use'!D156</f>
        <v>Steelhead</v>
      </c>
      <c r="D2315" s="16" t="str">
        <f>'Fish Use'!E156</f>
        <v>Spawning</v>
      </c>
      <c r="E2315" s="16" t="str">
        <f>'Vulnerability Mapped'!C118</f>
        <v>Side Channel and Wetland Habitat</v>
      </c>
      <c r="F2315" s="18">
        <f>'Fish Use'!F156</f>
        <v>0.33750000000000002</v>
      </c>
      <c r="G2315" s="18">
        <f>Population!D11</f>
        <v>0.25</v>
      </c>
      <c r="H2315" s="19">
        <f>'Limiting Factors'!C394</f>
        <v>5</v>
      </c>
      <c r="I2315" s="18">
        <f>'Limiting Factors'!D394</f>
        <v>1</v>
      </c>
      <c r="J2315" s="17">
        <f>'Vulnerability Mapped'!D118</f>
        <v>2</v>
      </c>
      <c r="K2315" s="17">
        <f>'Vulnerability Mapped'!E118</f>
        <v>2</v>
      </c>
      <c r="L2315" s="18">
        <f>'Vulnerability Mapped'!H118</f>
        <v>0.93571428599999995</v>
      </c>
      <c r="M2315" s="18">
        <f t="shared" si="72"/>
        <v>0.31580357152499999</v>
      </c>
      <c r="N2315" s="18">
        <f t="shared" si="73"/>
        <v>7.8950892881249998E-2</v>
      </c>
    </row>
    <row r="2316" spans="1:14" ht="18" customHeight="1" x14ac:dyDescent="0.2">
      <c r="A2316" s="16" t="str">
        <f>'Fish Use'!A156</f>
        <v>UGR7</v>
      </c>
      <c r="B2316" s="16" t="str">
        <f>'Fish Use'!B156</f>
        <v>Upper Grande Ronde</v>
      </c>
      <c r="C2316" s="16" t="str">
        <f>'Fish Use'!D156</f>
        <v>Steelhead</v>
      </c>
      <c r="D2316" s="16" t="str">
        <f>'Fish Use'!E156</f>
        <v>Spawning</v>
      </c>
      <c r="E2316" s="16" t="str">
        <f>'Vulnerability Mapped'!C110</f>
        <v>Channel and Habitat Structure</v>
      </c>
      <c r="F2316" s="18">
        <f>'Fish Use'!F156</f>
        <v>0.33750000000000002</v>
      </c>
      <c r="G2316" s="18">
        <f>Population!D11</f>
        <v>0.25</v>
      </c>
      <c r="H2316" s="19">
        <f>'Limiting Factors'!C395</f>
        <v>4.78</v>
      </c>
      <c r="I2316" s="18">
        <f>'Limiting Factors'!D395</f>
        <v>0.95050000000000001</v>
      </c>
      <c r="J2316" s="17">
        <f>'Vulnerability Mapped'!D110</f>
        <v>1</v>
      </c>
      <c r="K2316" s="17">
        <f>'Vulnerability Mapped'!E110</f>
        <v>1</v>
      </c>
      <c r="L2316" s="18">
        <f>'Vulnerability Mapped'!H110</f>
        <v>1</v>
      </c>
      <c r="M2316" s="18">
        <f t="shared" si="72"/>
        <v>0.32079375000000004</v>
      </c>
      <c r="N2316" s="18">
        <f t="shared" si="73"/>
        <v>8.0198437500000011E-2</v>
      </c>
    </row>
    <row r="2317" spans="1:14" ht="18" customHeight="1" x14ac:dyDescent="0.2">
      <c r="A2317" s="16" t="str">
        <f>'Fish Use'!A156</f>
        <v>UGR7</v>
      </c>
      <c r="B2317" s="16" t="str">
        <f>'Fish Use'!B156</f>
        <v>Upper Grande Ronde</v>
      </c>
      <c r="C2317" s="16" t="str">
        <f>'Fish Use'!D156</f>
        <v>Steelhead</v>
      </c>
      <c r="D2317" s="16" t="str">
        <f>'Fish Use'!E156</f>
        <v>Spawning</v>
      </c>
      <c r="E2317" s="16" t="str">
        <f>'Vulnerability Mapped'!C112</f>
        <v>Decreased Water Quantity</v>
      </c>
      <c r="F2317" s="18">
        <f>'Fish Use'!F156</f>
        <v>0.33750000000000002</v>
      </c>
      <c r="G2317" s="18">
        <f>Population!D11</f>
        <v>0.25</v>
      </c>
      <c r="H2317" s="19">
        <f>'Limiting Factors'!C402</f>
        <v>5</v>
      </c>
      <c r="I2317" s="18">
        <f>'Limiting Factors'!D402</f>
        <v>1</v>
      </c>
      <c r="J2317" s="17">
        <f>'Vulnerability Mapped'!D112</f>
        <v>9</v>
      </c>
      <c r="K2317" s="17">
        <f>'Vulnerability Mapped'!E112</f>
        <v>9</v>
      </c>
      <c r="L2317" s="18">
        <f>'Vulnerability Mapped'!H112</f>
        <v>0.485714286</v>
      </c>
      <c r="M2317" s="18">
        <f t="shared" si="72"/>
        <v>0.16392857152500001</v>
      </c>
      <c r="N2317" s="18">
        <f t="shared" si="73"/>
        <v>4.0982142881250003E-2</v>
      </c>
    </row>
    <row r="2318" spans="1:14" ht="18" customHeight="1" x14ac:dyDescent="0.2">
      <c r="A2318" s="16" t="str">
        <f>'Fish Use'!A156</f>
        <v>UGR7</v>
      </c>
      <c r="B2318" s="16" t="str">
        <f>'Fish Use'!B156</f>
        <v>Upper Grande Ronde</v>
      </c>
      <c r="C2318" s="16" t="str">
        <f>'Fish Use'!D156</f>
        <v>Steelhead</v>
      </c>
      <c r="D2318" s="16" t="str">
        <f>'Fish Use'!E156</f>
        <v>Spawning</v>
      </c>
      <c r="E2318" s="16" t="str">
        <f>'Vulnerability Mapped'!C107</f>
        <v>Altered Flow Timing</v>
      </c>
      <c r="F2318" s="18">
        <f>'Fish Use'!F156</f>
        <v>0.33750000000000002</v>
      </c>
      <c r="G2318" s="18">
        <f>Population!D11</f>
        <v>0.25</v>
      </c>
      <c r="H2318" s="19">
        <f>'Limiting Factors'!C403</f>
        <v>5</v>
      </c>
      <c r="I2318" s="18">
        <f>'Limiting Factors'!D403</f>
        <v>1</v>
      </c>
      <c r="J2318" s="17">
        <f>'Vulnerability Mapped'!D107</f>
        <v>6</v>
      </c>
      <c r="K2318" s="17">
        <f>'Vulnerability Mapped'!E107</f>
        <v>6</v>
      </c>
      <c r="L2318" s="18">
        <f>'Vulnerability Mapped'!H107</f>
        <v>0.678571429</v>
      </c>
      <c r="M2318" s="18">
        <f t="shared" si="72"/>
        <v>0.22901785728750002</v>
      </c>
      <c r="N2318" s="18">
        <f t="shared" si="73"/>
        <v>5.7254464321875004E-2</v>
      </c>
    </row>
    <row r="2319" spans="1:14" ht="18" customHeight="1" x14ac:dyDescent="0.2">
      <c r="A2319" s="16" t="str">
        <f>'Fish Use'!A156</f>
        <v>UGR7</v>
      </c>
      <c r="B2319" s="16" t="str">
        <f>'Fish Use'!B156</f>
        <v>Upper Grande Ronde</v>
      </c>
      <c r="C2319" s="16" t="str">
        <f>'Fish Use'!D156</f>
        <v>Steelhead</v>
      </c>
      <c r="D2319" s="16" t="str">
        <f>'Fish Use'!E156</f>
        <v>Spawning</v>
      </c>
      <c r="E2319" s="16" t="str">
        <f>'Vulnerability Mapped'!C111</f>
        <v>Decreased Sediment Quantity</v>
      </c>
      <c r="F2319" s="18">
        <f>'Fish Use'!F156</f>
        <v>0.33750000000000002</v>
      </c>
      <c r="G2319" s="18">
        <f>Population!D11</f>
        <v>0.25</v>
      </c>
      <c r="H2319" s="19">
        <f>'Limiting Factors'!C396</f>
        <v>2.83</v>
      </c>
      <c r="I2319" s="18">
        <f>'Limiting Factors'!D396</f>
        <v>0.51175000000000004</v>
      </c>
      <c r="J2319" s="17">
        <f>'Vulnerability Mapped'!D111</f>
        <v>4</v>
      </c>
      <c r="K2319" s="17">
        <f>'Vulnerability Mapped'!E111</f>
        <v>4</v>
      </c>
      <c r="L2319" s="18">
        <f>'Vulnerability Mapped'!H111</f>
        <v>0.80714285699999999</v>
      </c>
      <c r="M2319" s="18">
        <f t="shared" si="72"/>
        <v>0.13940618301104063</v>
      </c>
      <c r="N2319" s="18">
        <f t="shared" si="73"/>
        <v>3.4851545752760157E-2</v>
      </c>
    </row>
    <row r="2320" spans="1:14" ht="18" customHeight="1" x14ac:dyDescent="0.2">
      <c r="A2320" s="16" t="str">
        <f>'Fish Use'!A156</f>
        <v>UGR7</v>
      </c>
      <c r="B2320" s="16" t="str">
        <f>'Fish Use'!B156</f>
        <v>Upper Grande Ronde</v>
      </c>
      <c r="C2320" s="16" t="str">
        <f>'Fish Use'!D156</f>
        <v>Steelhead</v>
      </c>
      <c r="D2320" s="16" t="str">
        <f>'Fish Use'!E156</f>
        <v>Spawning</v>
      </c>
      <c r="E2320" s="16" t="str">
        <f>'Vulnerability Mapped'!C114</f>
        <v>Increased Sediment Quantity</v>
      </c>
      <c r="F2320" s="18">
        <f>'Fish Use'!F156</f>
        <v>0.33750000000000002</v>
      </c>
      <c r="G2320" s="18">
        <f>Population!D11</f>
        <v>0.25</v>
      </c>
      <c r="H2320" s="19">
        <f>'Limiting Factors'!C397</f>
        <v>4.16</v>
      </c>
      <c r="I2320" s="18">
        <f>'Limiting Factors'!D397</f>
        <v>0.81100000000000005</v>
      </c>
      <c r="J2320" s="17">
        <f>'Vulnerability Mapped'!D114</f>
        <v>10</v>
      </c>
      <c r="K2320" s="17">
        <f>'Vulnerability Mapped'!E114</f>
        <v>10</v>
      </c>
      <c r="L2320" s="18">
        <f>'Vulnerability Mapped'!H114</f>
        <v>0.42142857099999997</v>
      </c>
      <c r="M2320" s="18">
        <f t="shared" si="72"/>
        <v>0.1153502677398375</v>
      </c>
      <c r="N2320" s="18">
        <f t="shared" si="73"/>
        <v>2.8837566934959376E-2</v>
      </c>
    </row>
    <row r="2321" spans="1:14" ht="18" customHeight="1" x14ac:dyDescent="0.2">
      <c r="A2321" s="16" t="str">
        <f>'Fish Use'!A156</f>
        <v>UGR7</v>
      </c>
      <c r="B2321" s="16" t="str">
        <f>'Fish Use'!B156</f>
        <v>Upper Grande Ronde</v>
      </c>
      <c r="C2321" s="16" t="str">
        <f>'Fish Use'!D156</f>
        <v>Steelhead</v>
      </c>
      <c r="D2321" s="16" t="str">
        <f>'Fish Use'!E156</f>
        <v>Spawning</v>
      </c>
      <c r="E2321" s="16" t="str">
        <f>'Vulnerability Mapped'!C119</f>
        <v>Summer Water Temperature</v>
      </c>
      <c r="F2321" s="18">
        <f>'Fish Use'!F156</f>
        <v>0.33750000000000002</v>
      </c>
      <c r="G2321" s="18">
        <f>Population!D11</f>
        <v>0.25</v>
      </c>
      <c r="H2321" s="19">
        <f>'Limiting Factors'!C404</f>
        <v>5</v>
      </c>
      <c r="I2321" s="18">
        <f>'Limiting Factors'!D404</f>
        <v>1</v>
      </c>
      <c r="J2321" s="17">
        <f>'Vulnerability Mapped'!D119</f>
        <v>11</v>
      </c>
      <c r="K2321" s="17">
        <f>'Vulnerability Mapped'!E119</f>
        <v>11</v>
      </c>
      <c r="L2321" s="18">
        <f>'Vulnerability Mapped'!H119</f>
        <v>0.35714285699999998</v>
      </c>
      <c r="M2321" s="18">
        <f t="shared" si="72"/>
        <v>0.12053571423750001</v>
      </c>
      <c r="N2321" s="18">
        <f t="shared" si="73"/>
        <v>3.0133928559375002E-2</v>
      </c>
    </row>
    <row r="2322" spans="1:14" ht="18" customHeight="1" x14ac:dyDescent="0.2">
      <c r="A2322" s="16" t="str">
        <f>'Fish Use'!A156</f>
        <v>UGR7</v>
      </c>
      <c r="B2322" s="16" t="str">
        <f>'Fish Use'!B156</f>
        <v>Upper Grande Ronde</v>
      </c>
      <c r="C2322" s="16" t="str">
        <f>'Fish Use'!D156</f>
        <v>Steelhead</v>
      </c>
      <c r="D2322" s="16" t="str">
        <f>'Fish Use'!E156</f>
        <v>Spawning</v>
      </c>
      <c r="E2322" s="16" t="str">
        <f>'Vulnerability Mapped'!C121</f>
        <v>Winter Water Temperature</v>
      </c>
      <c r="F2322" s="18">
        <f>'Fish Use'!F156</f>
        <v>0.33750000000000002</v>
      </c>
      <c r="G2322" s="18">
        <f>Population!D11</f>
        <v>0.25</v>
      </c>
      <c r="H2322" s="19">
        <f>'Limiting Factors'!C405</f>
        <v>3.91</v>
      </c>
      <c r="I2322" s="18">
        <f>'Limiting Factors'!D405</f>
        <v>0.75475000000000003</v>
      </c>
      <c r="J2322" s="17">
        <f>'Vulnerability Mapped'!D121</f>
        <v>7</v>
      </c>
      <c r="K2322" s="17">
        <f>'Vulnerability Mapped'!E121</f>
        <v>7</v>
      </c>
      <c r="L2322" s="18">
        <f>'Vulnerability Mapped'!H121</f>
        <v>0.61428571399999998</v>
      </c>
      <c r="M2322" s="18">
        <f t="shared" si="72"/>
        <v>0.15647584814150625</v>
      </c>
      <c r="N2322" s="18">
        <f t="shared" si="73"/>
        <v>3.9118962035376563E-2</v>
      </c>
    </row>
    <row r="2323" spans="1:14" ht="18" customHeight="1" x14ac:dyDescent="0.2">
      <c r="A2323" s="16" t="str">
        <f>'Fish Use'!A156</f>
        <v>UGR7</v>
      </c>
      <c r="B2323" s="16" t="str">
        <f>'Fish Use'!B156</f>
        <v>Upper Grande Ronde</v>
      </c>
      <c r="C2323" s="16" t="str">
        <f>'Fish Use'!D156</f>
        <v>Steelhead</v>
      </c>
      <c r="D2323" s="16" t="str">
        <f>'Fish Use'!E156</f>
        <v>Spawning</v>
      </c>
      <c r="E2323" s="16" t="str">
        <f>'Vulnerability Mapped'!C120</f>
        <v>Water Quality</v>
      </c>
      <c r="F2323" s="18">
        <f>'Fish Use'!F156</f>
        <v>0.33750000000000002</v>
      </c>
      <c r="G2323" s="18">
        <f>Population!D11</f>
        <v>0.25</v>
      </c>
      <c r="H2323" s="19">
        <f>'Limiting Factors'!C406</f>
        <v>4.6399999999999997</v>
      </c>
      <c r="I2323" s="18">
        <f>'Limiting Factors'!D406</f>
        <v>0.91900000000000004</v>
      </c>
      <c r="J2323" s="17">
        <f>'Vulnerability Mapped'!D120</f>
        <v>8</v>
      </c>
      <c r="K2323" s="17">
        <f>'Vulnerability Mapped'!E120</f>
        <v>8</v>
      </c>
      <c r="L2323" s="18">
        <f>'Vulnerability Mapped'!H120</f>
        <v>0.55000000000000004</v>
      </c>
      <c r="M2323" s="18">
        <f t="shared" si="72"/>
        <v>0.17058937500000002</v>
      </c>
      <c r="N2323" s="18">
        <f t="shared" si="73"/>
        <v>4.2647343750000004E-2</v>
      </c>
    </row>
    <row r="2324" spans="1:14" ht="18" customHeight="1" x14ac:dyDescent="0.2">
      <c r="A2324" s="16" t="str">
        <f>'Fish Use'!A156</f>
        <v>UGR7</v>
      </c>
      <c r="B2324" s="16" t="str">
        <f>'Fish Use'!B156</f>
        <v>Upper Grande Ronde</v>
      </c>
      <c r="C2324" s="16" t="str">
        <f>'Fish Use'!D156</f>
        <v>Steelhead</v>
      </c>
      <c r="D2324" s="16" t="str">
        <f>'Fish Use'!E156</f>
        <v>Spawning</v>
      </c>
      <c r="E2324" s="16" t="str">
        <f>'Vulnerability Mapped'!C116</f>
        <v>Predation</v>
      </c>
      <c r="F2324" s="18">
        <f>'Fish Use'!F156</f>
        <v>0.33750000000000002</v>
      </c>
      <c r="G2324" s="18">
        <f>Population!D11</f>
        <v>0.25</v>
      </c>
      <c r="H2324" s="19">
        <f>'Limiting Factors'!C399</f>
        <v>4.6399999999999997</v>
      </c>
      <c r="I2324" s="18">
        <f>'Limiting Factors'!D399</f>
        <v>0.91900000000000004</v>
      </c>
      <c r="J2324" s="17">
        <f>'Vulnerability Mapped'!D116</f>
        <v>12</v>
      </c>
      <c r="K2324" s="17">
        <f>'Vulnerability Mapped'!E116</f>
        <v>12</v>
      </c>
      <c r="L2324" s="18">
        <f>'Vulnerability Mapped'!H116</f>
        <v>0.29285714299999999</v>
      </c>
      <c r="M2324" s="18">
        <f t="shared" si="72"/>
        <v>9.0833303615737493E-2</v>
      </c>
      <c r="N2324" s="18">
        <f t="shared" si="73"/>
        <v>2.2708325903934373E-2</v>
      </c>
    </row>
    <row r="2325" spans="1:14" ht="18" customHeight="1" x14ac:dyDescent="0.2">
      <c r="A2325" s="16" t="str">
        <f>'Fish Use'!A156</f>
        <v>UGR7</v>
      </c>
      <c r="B2325" s="16" t="str">
        <f>'Fish Use'!B156</f>
        <v>Upper Grande Ronde</v>
      </c>
      <c r="C2325" s="16" t="str">
        <f>'Fish Use'!D156</f>
        <v>Steelhead</v>
      </c>
      <c r="D2325" s="16" t="str">
        <f>'Fish Use'!E156</f>
        <v>Spawning</v>
      </c>
      <c r="E2325" s="16" t="str">
        <f>'Vulnerability Mapped'!C108</f>
        <v>Altered Primary Productivity</v>
      </c>
      <c r="F2325" s="18">
        <f>'Fish Use'!F156</f>
        <v>0.33750000000000002</v>
      </c>
      <c r="G2325" s="18">
        <f>Population!D11</f>
        <v>0.25</v>
      </c>
      <c r="H2325" s="19">
        <f>'Limiting Factors'!C400</f>
        <v>3.42</v>
      </c>
      <c r="I2325" s="18">
        <f>'Limiting Factors'!D400</f>
        <v>0.64449999999999996</v>
      </c>
      <c r="J2325" s="17">
        <f>'Vulnerability Mapped'!D108</f>
        <v>13</v>
      </c>
      <c r="K2325" s="17">
        <f>'Vulnerability Mapped'!E108</f>
        <v>13</v>
      </c>
      <c r="L2325" s="18">
        <f>'Vulnerability Mapped'!H108</f>
        <v>0.22857142899999999</v>
      </c>
      <c r="M2325" s="18">
        <f t="shared" si="72"/>
        <v>4.971857152179375E-2</v>
      </c>
      <c r="N2325" s="18">
        <f t="shared" si="73"/>
        <v>1.2429642880448438E-2</v>
      </c>
    </row>
    <row r="2326" spans="1:14" ht="18" customHeight="1" x14ac:dyDescent="0.2">
      <c r="A2326" s="16" t="str">
        <f>'Fish Use'!A156</f>
        <v>UGR7</v>
      </c>
      <c r="B2326" s="16" t="str">
        <f>'Fish Use'!B156</f>
        <v>Upper Grande Ronde</v>
      </c>
      <c r="C2326" s="16" t="str">
        <f>'Fish Use'!D156</f>
        <v>Steelhead</v>
      </c>
      <c r="D2326" s="16" t="str">
        <f>'Fish Use'!E156</f>
        <v>Spawning</v>
      </c>
      <c r="E2326" s="16" t="str">
        <f>'Vulnerability Mapped'!C115</f>
        <v>Non-Native Species Interactions and Competition</v>
      </c>
      <c r="F2326" s="18">
        <f>'Fish Use'!F156</f>
        <v>0.33750000000000002</v>
      </c>
      <c r="G2326" s="18">
        <f>Population!D11</f>
        <v>0.25</v>
      </c>
      <c r="H2326" s="19">
        <f>'Limiting Factors'!C401</f>
        <v>3.56</v>
      </c>
      <c r="I2326" s="18">
        <f>'Limiting Factors'!D401</f>
        <v>0.67600000000000005</v>
      </c>
      <c r="J2326" s="17">
        <f>'Vulnerability Mapped'!D115</f>
        <v>14</v>
      </c>
      <c r="K2326" s="17">
        <f>'Vulnerability Mapped'!E115</f>
        <v>14</v>
      </c>
      <c r="L2326" s="18">
        <f>'Vulnerability Mapped'!H115</f>
        <v>0.164285714</v>
      </c>
      <c r="M2326" s="18">
        <f t="shared" si="72"/>
        <v>3.7481785649100006E-2</v>
      </c>
      <c r="N2326" s="18">
        <f t="shared" si="73"/>
        <v>9.3704464122750016E-3</v>
      </c>
    </row>
    <row r="2327" spans="1:14" ht="18" customHeight="1" x14ac:dyDescent="0.2">
      <c r="A2327" s="16" t="str">
        <f>'Fish Use'!A157</f>
        <v>UGR7</v>
      </c>
      <c r="B2327" s="16" t="str">
        <f>'Fish Use'!B157</f>
        <v>Upper Grande Ronde</v>
      </c>
      <c r="C2327" s="16" t="str">
        <f>'Fish Use'!D157</f>
        <v>Steelhead</v>
      </c>
      <c r="D2327" s="16" t="str">
        <f>'Fish Use'!E157</f>
        <v>Winter Rearing</v>
      </c>
      <c r="E2327" s="16" t="str">
        <f>'Vulnerability Mapped'!C139</f>
        <v>Anthropogenic Barriers</v>
      </c>
      <c r="F2327" s="18">
        <f>'Fish Use'!F157</f>
        <v>0.33750000000000002</v>
      </c>
      <c r="G2327" s="18">
        <f>Population!D15</f>
        <v>0.25</v>
      </c>
      <c r="H2327" s="19">
        <f>'Limiting Factors'!C398</f>
        <v>2.71</v>
      </c>
      <c r="I2327" s="18">
        <f>'Limiting Factors'!D398</f>
        <v>0.48475000000000001</v>
      </c>
      <c r="J2327" s="17">
        <f>'Vulnerability Mapped'!D139</f>
        <v>14</v>
      </c>
      <c r="K2327" s="17">
        <f>'Vulnerability Mapped'!E139</f>
        <v>14</v>
      </c>
      <c r="L2327" s="18">
        <f>'Vulnerability Mapped'!H139</f>
        <v>0.164285714</v>
      </c>
      <c r="M2327" s="18">
        <f t="shared" si="72"/>
        <v>2.6877656203256252E-2</v>
      </c>
      <c r="N2327" s="18">
        <f t="shared" si="73"/>
        <v>6.719414050814063E-3</v>
      </c>
    </row>
    <row r="2328" spans="1:14" ht="18" customHeight="1" x14ac:dyDescent="0.2">
      <c r="A2328" s="16" t="str">
        <f>'Fish Use'!A157</f>
        <v>UGR7</v>
      </c>
      <c r="B2328" s="16" t="str">
        <f>'Fish Use'!B157</f>
        <v>Upper Grande Ronde</v>
      </c>
      <c r="C2328" s="16" t="str">
        <f>'Fish Use'!D157</f>
        <v>Steelhead</v>
      </c>
      <c r="D2328" s="16" t="str">
        <f>'Fish Use'!E157</f>
        <v>Winter Rearing</v>
      </c>
      <c r="E2328" s="16" t="str">
        <f>'Vulnerability Mapped'!C147</f>
        <v>Riparian Condition</v>
      </c>
      <c r="F2328" s="18">
        <f>'Fish Use'!F157</f>
        <v>0.33750000000000002</v>
      </c>
      <c r="G2328" s="18">
        <f>Population!D15</f>
        <v>0.25</v>
      </c>
      <c r="H2328" s="19">
        <f>'Limiting Factors'!C392</f>
        <v>4.78</v>
      </c>
      <c r="I2328" s="18">
        <f>'Limiting Factors'!D392</f>
        <v>0.95050000000000001</v>
      </c>
      <c r="J2328" s="17">
        <f>'Vulnerability Mapped'!D147</f>
        <v>5</v>
      </c>
      <c r="K2328" s="17">
        <f>'Vulnerability Mapped'!E147</f>
        <v>5</v>
      </c>
      <c r="L2328" s="18">
        <f>'Vulnerability Mapped'!H147</f>
        <v>0.74285714300000005</v>
      </c>
      <c r="M2328" s="18">
        <f t="shared" si="72"/>
        <v>0.2383039286172563</v>
      </c>
      <c r="N2328" s="18">
        <f t="shared" si="73"/>
        <v>5.9575982154314075E-2</v>
      </c>
    </row>
    <row r="2329" spans="1:14" ht="18" customHeight="1" x14ac:dyDescent="0.2">
      <c r="A2329" s="16" t="str">
        <f>'Fish Use'!A157</f>
        <v>UGR7</v>
      </c>
      <c r="B2329" s="16" t="str">
        <f>'Fish Use'!B157</f>
        <v>Upper Grande Ronde</v>
      </c>
      <c r="C2329" s="16" t="str">
        <f>'Fish Use'!D157</f>
        <v>Steelhead</v>
      </c>
      <c r="D2329" s="16" t="str">
        <f>'Fish Use'!E157</f>
        <v>Winter Rearing</v>
      </c>
      <c r="E2329" s="16" t="str">
        <f>'Vulnerability Mapped'!C143</f>
        <v>Floodplain Condition</v>
      </c>
      <c r="F2329" s="18">
        <f>'Fish Use'!F157</f>
        <v>0.33750000000000002</v>
      </c>
      <c r="G2329" s="18">
        <f>Population!D15</f>
        <v>0.25</v>
      </c>
      <c r="H2329" s="19">
        <f>'Limiting Factors'!C393</f>
        <v>5</v>
      </c>
      <c r="I2329" s="18">
        <f>'Limiting Factors'!D393</f>
        <v>1</v>
      </c>
      <c r="J2329" s="17">
        <f>'Vulnerability Mapped'!D143</f>
        <v>4</v>
      </c>
      <c r="K2329" s="17">
        <f>'Vulnerability Mapped'!E143</f>
        <v>4</v>
      </c>
      <c r="L2329" s="18">
        <f>'Vulnerability Mapped'!H143</f>
        <v>0.80714285699999999</v>
      </c>
      <c r="M2329" s="18">
        <f t="shared" si="72"/>
        <v>0.27241071423750002</v>
      </c>
      <c r="N2329" s="18">
        <f t="shared" si="73"/>
        <v>6.8102678559375004E-2</v>
      </c>
    </row>
    <row r="2330" spans="1:14" ht="18" customHeight="1" x14ac:dyDescent="0.2">
      <c r="A2330" s="16" t="str">
        <f>'Fish Use'!A157</f>
        <v>UGR7</v>
      </c>
      <c r="B2330" s="16" t="str">
        <f>'Fish Use'!B157</f>
        <v>Upper Grande Ronde</v>
      </c>
      <c r="C2330" s="16" t="str">
        <f>'Fish Use'!D157</f>
        <v>Steelhead</v>
      </c>
      <c r="D2330" s="16" t="str">
        <f>'Fish Use'!E157</f>
        <v>Winter Rearing</v>
      </c>
      <c r="E2330" s="16" t="str">
        <f>'Vulnerability Mapped'!C148</f>
        <v>Side Channel and Wetland Habitat</v>
      </c>
      <c r="F2330" s="18">
        <f>'Fish Use'!F157</f>
        <v>0.33750000000000002</v>
      </c>
      <c r="G2330" s="18">
        <f>Population!D15</f>
        <v>0.25</v>
      </c>
      <c r="H2330" s="19">
        <f>'Limiting Factors'!C394</f>
        <v>5</v>
      </c>
      <c r="I2330" s="18">
        <f>'Limiting Factors'!D394</f>
        <v>1</v>
      </c>
      <c r="J2330" s="17">
        <f>'Vulnerability Mapped'!D148</f>
        <v>3</v>
      </c>
      <c r="K2330" s="17">
        <f>'Vulnerability Mapped'!E148</f>
        <v>3</v>
      </c>
      <c r="L2330" s="18">
        <f>'Vulnerability Mapped'!H148</f>
        <v>0.87142857100000004</v>
      </c>
      <c r="M2330" s="18">
        <f t="shared" si="72"/>
        <v>0.29410714271250005</v>
      </c>
      <c r="N2330" s="18">
        <f t="shared" si="73"/>
        <v>7.3526785678125012E-2</v>
      </c>
    </row>
    <row r="2331" spans="1:14" ht="18" customHeight="1" x14ac:dyDescent="0.2">
      <c r="A2331" s="16" t="str">
        <f>'Fish Use'!A157</f>
        <v>UGR7</v>
      </c>
      <c r="B2331" s="16" t="str">
        <f>'Fish Use'!B157</f>
        <v>Upper Grande Ronde</v>
      </c>
      <c r="C2331" s="16" t="str">
        <f>'Fish Use'!D157</f>
        <v>Steelhead</v>
      </c>
      <c r="D2331" s="16" t="str">
        <f>'Fish Use'!E157</f>
        <v>Winter Rearing</v>
      </c>
      <c r="E2331" s="16" t="str">
        <f>'Vulnerability Mapped'!C140</f>
        <v>Channel and Habitat Structure</v>
      </c>
      <c r="F2331" s="18">
        <f>'Fish Use'!F157</f>
        <v>0.33750000000000002</v>
      </c>
      <c r="G2331" s="18">
        <f>Population!D15</f>
        <v>0.25</v>
      </c>
      <c r="H2331" s="19">
        <f>'Limiting Factors'!C395</f>
        <v>4.78</v>
      </c>
      <c r="I2331" s="18">
        <f>'Limiting Factors'!D395</f>
        <v>0.95050000000000001</v>
      </c>
      <c r="J2331" s="17">
        <f>'Vulnerability Mapped'!D140</f>
        <v>2</v>
      </c>
      <c r="K2331" s="17">
        <f>'Vulnerability Mapped'!E140</f>
        <v>2</v>
      </c>
      <c r="L2331" s="18">
        <f>'Vulnerability Mapped'!H140</f>
        <v>0.93571428599999995</v>
      </c>
      <c r="M2331" s="18">
        <f t="shared" si="72"/>
        <v>0.30017129473451254</v>
      </c>
      <c r="N2331" s="18">
        <f t="shared" si="73"/>
        <v>7.5042823683628135E-2</v>
      </c>
    </row>
    <row r="2332" spans="1:14" ht="18" customHeight="1" x14ac:dyDescent="0.2">
      <c r="A2332" s="16" t="str">
        <f>'Fish Use'!A157</f>
        <v>UGR7</v>
      </c>
      <c r="B2332" s="16" t="str">
        <f>'Fish Use'!B157</f>
        <v>Upper Grande Ronde</v>
      </c>
      <c r="C2332" s="16" t="str">
        <f>'Fish Use'!D157</f>
        <v>Steelhead</v>
      </c>
      <c r="D2332" s="16" t="str">
        <f>'Fish Use'!E157</f>
        <v>Winter Rearing</v>
      </c>
      <c r="E2332" s="16" t="str">
        <f>'Vulnerability Mapped'!C142</f>
        <v>Decreased Water Quantity</v>
      </c>
      <c r="F2332" s="18">
        <f>'Fish Use'!F157</f>
        <v>0.33750000000000002</v>
      </c>
      <c r="G2332" s="18">
        <f>Population!D15</f>
        <v>0.25</v>
      </c>
      <c r="H2332" s="19">
        <f>'Limiting Factors'!C402</f>
        <v>5</v>
      </c>
      <c r="I2332" s="18">
        <f>'Limiting Factors'!D402</f>
        <v>1</v>
      </c>
      <c r="J2332" s="17">
        <f>'Vulnerability Mapped'!D142</f>
        <v>7</v>
      </c>
      <c r="K2332" s="17">
        <f>'Vulnerability Mapped'!E142</f>
        <v>7</v>
      </c>
      <c r="L2332" s="18">
        <f>'Vulnerability Mapped'!H142</f>
        <v>0.61428571399999998</v>
      </c>
      <c r="M2332" s="18">
        <f t="shared" si="72"/>
        <v>0.20732142847500001</v>
      </c>
      <c r="N2332" s="18">
        <f t="shared" si="73"/>
        <v>5.1830357118750003E-2</v>
      </c>
    </row>
    <row r="2333" spans="1:14" ht="18" customHeight="1" x14ac:dyDescent="0.2">
      <c r="A2333" s="16" t="str">
        <f>'Fish Use'!A157</f>
        <v>UGR7</v>
      </c>
      <c r="B2333" s="16" t="str">
        <f>'Fish Use'!B157</f>
        <v>Upper Grande Ronde</v>
      </c>
      <c r="C2333" s="16" t="str">
        <f>'Fish Use'!D157</f>
        <v>Steelhead</v>
      </c>
      <c r="D2333" s="16" t="str">
        <f>'Fish Use'!E157</f>
        <v>Winter Rearing</v>
      </c>
      <c r="E2333" s="16" t="str">
        <f>'Vulnerability Mapped'!C137</f>
        <v>Altered Flow Timing</v>
      </c>
      <c r="F2333" s="18">
        <f>'Fish Use'!F157</f>
        <v>0.33750000000000002</v>
      </c>
      <c r="G2333" s="18">
        <f>Population!D15</f>
        <v>0.25</v>
      </c>
      <c r="H2333" s="19">
        <f>'Limiting Factors'!C403</f>
        <v>5</v>
      </c>
      <c r="I2333" s="18">
        <f>'Limiting Factors'!D403</f>
        <v>1</v>
      </c>
      <c r="J2333" s="17">
        <f>'Vulnerability Mapped'!D137</f>
        <v>10</v>
      </c>
      <c r="K2333" s="17">
        <f>'Vulnerability Mapped'!E137</f>
        <v>10</v>
      </c>
      <c r="L2333" s="18">
        <f>'Vulnerability Mapped'!H137</f>
        <v>0.42142857099999997</v>
      </c>
      <c r="M2333" s="18">
        <f t="shared" si="72"/>
        <v>0.14223214271250001</v>
      </c>
      <c r="N2333" s="18">
        <f t="shared" si="73"/>
        <v>3.5558035678125002E-2</v>
      </c>
    </row>
    <row r="2334" spans="1:14" ht="18" customHeight="1" x14ac:dyDescent="0.2">
      <c r="A2334" s="16" t="str">
        <f>'Fish Use'!A157</f>
        <v>UGR7</v>
      </c>
      <c r="B2334" s="16" t="str">
        <f>'Fish Use'!B157</f>
        <v>Upper Grande Ronde</v>
      </c>
      <c r="C2334" s="16" t="str">
        <f>'Fish Use'!D157</f>
        <v>Steelhead</v>
      </c>
      <c r="D2334" s="16" t="str">
        <f>'Fish Use'!E157</f>
        <v>Winter Rearing</v>
      </c>
      <c r="E2334" s="16" t="str">
        <f>'Vulnerability Mapped'!C141</f>
        <v>Decreased Sediment Quantity</v>
      </c>
      <c r="F2334" s="18">
        <f>'Fish Use'!F157</f>
        <v>0.33750000000000002</v>
      </c>
      <c r="G2334" s="18">
        <f>Population!D15</f>
        <v>0.25</v>
      </c>
      <c r="H2334" s="19">
        <f>'Limiting Factors'!C396</f>
        <v>2.83</v>
      </c>
      <c r="I2334" s="18">
        <f>'Limiting Factors'!D396</f>
        <v>0.51175000000000004</v>
      </c>
      <c r="J2334" s="17">
        <f>'Vulnerability Mapped'!D141</f>
        <v>12</v>
      </c>
      <c r="K2334" s="17">
        <f>'Vulnerability Mapped'!E141</f>
        <v>12</v>
      </c>
      <c r="L2334" s="18">
        <f>'Vulnerability Mapped'!H141</f>
        <v>0.29285714299999999</v>
      </c>
      <c r="M2334" s="18">
        <f t="shared" si="72"/>
        <v>5.0581004488959379E-2</v>
      </c>
      <c r="N2334" s="18">
        <f t="shared" si="73"/>
        <v>1.2645251122239845E-2</v>
      </c>
    </row>
    <row r="2335" spans="1:14" ht="18" customHeight="1" x14ac:dyDescent="0.2">
      <c r="A2335" s="16" t="str">
        <f>'Fish Use'!A157</f>
        <v>UGR7</v>
      </c>
      <c r="B2335" s="16" t="str">
        <f>'Fish Use'!B157</f>
        <v>Upper Grande Ronde</v>
      </c>
      <c r="C2335" s="16" t="str">
        <f>'Fish Use'!D157</f>
        <v>Steelhead</v>
      </c>
      <c r="D2335" s="16" t="str">
        <f>'Fish Use'!E157</f>
        <v>Winter Rearing</v>
      </c>
      <c r="E2335" s="16" t="str">
        <f>'Vulnerability Mapped'!C144</f>
        <v>Increased Sediment Quantity</v>
      </c>
      <c r="F2335" s="18">
        <f>'Fish Use'!F157</f>
        <v>0.33750000000000002</v>
      </c>
      <c r="G2335" s="18">
        <f>Population!D15</f>
        <v>0.25</v>
      </c>
      <c r="H2335" s="19">
        <f>'Limiting Factors'!C397</f>
        <v>4.16</v>
      </c>
      <c r="I2335" s="18">
        <f>'Limiting Factors'!D397</f>
        <v>0.81100000000000005</v>
      </c>
      <c r="J2335" s="17">
        <f>'Vulnerability Mapped'!D144</f>
        <v>13</v>
      </c>
      <c r="K2335" s="17">
        <f>'Vulnerability Mapped'!E144</f>
        <v>13</v>
      </c>
      <c r="L2335" s="18">
        <f>'Vulnerability Mapped'!H144</f>
        <v>0.22857142899999999</v>
      </c>
      <c r="M2335" s="18">
        <f t="shared" si="72"/>
        <v>6.2562857260162502E-2</v>
      </c>
      <c r="N2335" s="18">
        <f t="shared" si="73"/>
        <v>1.5640714315040626E-2</v>
      </c>
    </row>
    <row r="2336" spans="1:14" ht="18" customHeight="1" x14ac:dyDescent="0.2">
      <c r="A2336" s="16" t="str">
        <f>'Fish Use'!A157</f>
        <v>UGR7</v>
      </c>
      <c r="B2336" s="16" t="str">
        <f>'Fish Use'!B157</f>
        <v>Upper Grande Ronde</v>
      </c>
      <c r="C2336" s="16" t="str">
        <f>'Fish Use'!D157</f>
        <v>Steelhead</v>
      </c>
      <c r="D2336" s="16" t="str">
        <f>'Fish Use'!E157</f>
        <v>Winter Rearing</v>
      </c>
      <c r="E2336" s="16" t="str">
        <f>'Vulnerability Mapped'!C149</f>
        <v>Summer Water Temperature</v>
      </c>
      <c r="F2336" s="18">
        <f>'Fish Use'!F157</f>
        <v>0.33750000000000002</v>
      </c>
      <c r="G2336" s="18">
        <f>Population!D15</f>
        <v>0.25</v>
      </c>
      <c r="H2336" s="19">
        <f>'Limiting Factors'!C404</f>
        <v>5</v>
      </c>
      <c r="I2336" s="18">
        <f>'Limiting Factors'!D404</f>
        <v>1</v>
      </c>
      <c r="J2336" s="17">
        <f>'Vulnerability Mapped'!D149</f>
        <v>15</v>
      </c>
      <c r="K2336" s="17">
        <f>'Vulnerability Mapped'!E149</f>
        <v>15</v>
      </c>
      <c r="L2336" s="18">
        <f>'Vulnerability Mapped'!H149</f>
        <v>0.1</v>
      </c>
      <c r="M2336" s="18">
        <f t="shared" si="72"/>
        <v>3.3750000000000002E-2</v>
      </c>
      <c r="N2336" s="18">
        <f t="shared" si="73"/>
        <v>8.4375000000000006E-3</v>
      </c>
    </row>
    <row r="2337" spans="1:14" ht="18" customHeight="1" x14ac:dyDescent="0.2">
      <c r="A2337" s="16" t="str">
        <f>'Fish Use'!A157</f>
        <v>UGR7</v>
      </c>
      <c r="B2337" s="16" t="str">
        <f>'Fish Use'!B157</f>
        <v>Upper Grande Ronde</v>
      </c>
      <c r="C2337" s="16" t="str">
        <f>'Fish Use'!D157</f>
        <v>Steelhead</v>
      </c>
      <c r="D2337" s="16" t="str">
        <f>'Fish Use'!E157</f>
        <v>Winter Rearing</v>
      </c>
      <c r="E2337" s="16" t="str">
        <f>'Vulnerability Mapped'!C151</f>
        <v>Winter Water Temperature</v>
      </c>
      <c r="F2337" s="18">
        <f>'Fish Use'!F157</f>
        <v>0.33750000000000002</v>
      </c>
      <c r="G2337" s="18">
        <f>Population!D15</f>
        <v>0.25</v>
      </c>
      <c r="H2337" s="19">
        <f>'Limiting Factors'!C405</f>
        <v>3.91</v>
      </c>
      <c r="I2337" s="18">
        <f>'Limiting Factors'!D405</f>
        <v>0.75475000000000003</v>
      </c>
      <c r="J2337" s="17">
        <f>'Vulnerability Mapped'!D151</f>
        <v>1</v>
      </c>
      <c r="K2337" s="17">
        <f>'Vulnerability Mapped'!E151</f>
        <v>1</v>
      </c>
      <c r="L2337" s="18">
        <f>'Vulnerability Mapped'!H151</f>
        <v>1</v>
      </c>
      <c r="M2337" s="18">
        <f t="shared" si="72"/>
        <v>0.25472812500000003</v>
      </c>
      <c r="N2337" s="18">
        <f t="shared" si="73"/>
        <v>6.3682031250000007E-2</v>
      </c>
    </row>
    <row r="2338" spans="1:14" ht="18" customHeight="1" x14ac:dyDescent="0.2">
      <c r="A2338" s="16" t="str">
        <f>'Fish Use'!A157</f>
        <v>UGR7</v>
      </c>
      <c r="B2338" s="16" t="str">
        <f>'Fish Use'!B157</f>
        <v>Upper Grande Ronde</v>
      </c>
      <c r="C2338" s="16" t="str">
        <f>'Fish Use'!D157</f>
        <v>Steelhead</v>
      </c>
      <c r="D2338" s="16" t="str">
        <f>'Fish Use'!E157</f>
        <v>Winter Rearing</v>
      </c>
      <c r="E2338" s="16" t="str">
        <f>'Vulnerability Mapped'!C150</f>
        <v>Water Quality</v>
      </c>
      <c r="F2338" s="18">
        <f>'Fish Use'!F157</f>
        <v>0.33750000000000002</v>
      </c>
      <c r="G2338" s="18">
        <f>Population!D15</f>
        <v>0.25</v>
      </c>
      <c r="H2338" s="19">
        <f>'Limiting Factors'!C406</f>
        <v>4.6399999999999997</v>
      </c>
      <c r="I2338" s="18">
        <f>'Limiting Factors'!D406</f>
        <v>0.91900000000000004</v>
      </c>
      <c r="J2338" s="17">
        <f>'Vulnerability Mapped'!D150</f>
        <v>6</v>
      </c>
      <c r="K2338" s="17">
        <f>'Vulnerability Mapped'!E150</f>
        <v>6</v>
      </c>
      <c r="L2338" s="18">
        <f>'Vulnerability Mapped'!H150</f>
        <v>0.678571429</v>
      </c>
      <c r="M2338" s="18">
        <f t="shared" si="72"/>
        <v>0.21046741084721252</v>
      </c>
      <c r="N2338" s="18">
        <f t="shared" si="73"/>
        <v>5.2616852711803129E-2</v>
      </c>
    </row>
    <row r="2339" spans="1:14" ht="18" customHeight="1" x14ac:dyDescent="0.2">
      <c r="A2339" s="16" t="str">
        <f>'Fish Use'!A157</f>
        <v>UGR7</v>
      </c>
      <c r="B2339" s="16" t="str">
        <f>'Fish Use'!B157</f>
        <v>Upper Grande Ronde</v>
      </c>
      <c r="C2339" s="16" t="str">
        <f>'Fish Use'!D157</f>
        <v>Steelhead</v>
      </c>
      <c r="D2339" s="16" t="str">
        <f>'Fish Use'!E157</f>
        <v>Winter Rearing</v>
      </c>
      <c r="E2339" s="16" t="str">
        <f>'Vulnerability Mapped'!C146</f>
        <v>Predation</v>
      </c>
      <c r="F2339" s="18">
        <f>'Fish Use'!F157</f>
        <v>0.33750000000000002</v>
      </c>
      <c r="G2339" s="18">
        <f>Population!D15</f>
        <v>0.25</v>
      </c>
      <c r="H2339" s="19">
        <f>'Limiting Factors'!C399</f>
        <v>4.6399999999999997</v>
      </c>
      <c r="I2339" s="18">
        <f>'Limiting Factors'!D399</f>
        <v>0.91900000000000004</v>
      </c>
      <c r="J2339" s="17">
        <f>'Vulnerability Mapped'!D146</f>
        <v>9</v>
      </c>
      <c r="K2339" s="17">
        <f>'Vulnerability Mapped'!E146</f>
        <v>9</v>
      </c>
      <c r="L2339" s="18">
        <f>'Vulnerability Mapped'!H146</f>
        <v>0.485714286</v>
      </c>
      <c r="M2339" s="18">
        <f t="shared" si="72"/>
        <v>0.15065035723147499</v>
      </c>
      <c r="N2339" s="18">
        <f t="shared" si="73"/>
        <v>3.7662589307868748E-2</v>
      </c>
    </row>
    <row r="2340" spans="1:14" ht="18" customHeight="1" x14ac:dyDescent="0.2">
      <c r="A2340" s="16" t="str">
        <f>'Fish Use'!A157</f>
        <v>UGR7</v>
      </c>
      <c r="B2340" s="16" t="str">
        <f>'Fish Use'!B157</f>
        <v>Upper Grande Ronde</v>
      </c>
      <c r="C2340" s="16" t="str">
        <f>'Fish Use'!D157</f>
        <v>Steelhead</v>
      </c>
      <c r="D2340" s="16" t="str">
        <f>'Fish Use'!E157</f>
        <v>Winter Rearing</v>
      </c>
      <c r="E2340" s="16" t="str">
        <f>'Vulnerability Mapped'!C138</f>
        <v>Altered Primary Productivity</v>
      </c>
      <c r="F2340" s="18">
        <f>'Fish Use'!F157</f>
        <v>0.33750000000000002</v>
      </c>
      <c r="G2340" s="18">
        <f>Population!D15</f>
        <v>0.25</v>
      </c>
      <c r="H2340" s="19">
        <f>'Limiting Factors'!C400</f>
        <v>3.42</v>
      </c>
      <c r="I2340" s="18">
        <f>'Limiting Factors'!D400</f>
        <v>0.64449999999999996</v>
      </c>
      <c r="J2340" s="17">
        <f>'Vulnerability Mapped'!D138</f>
        <v>8</v>
      </c>
      <c r="K2340" s="17">
        <f>'Vulnerability Mapped'!E138</f>
        <v>8</v>
      </c>
      <c r="L2340" s="18">
        <f>'Vulnerability Mapped'!H138</f>
        <v>0.55000000000000004</v>
      </c>
      <c r="M2340" s="18">
        <f t="shared" si="72"/>
        <v>0.11963531250000002</v>
      </c>
      <c r="N2340" s="18">
        <f t="shared" si="73"/>
        <v>2.9908828125000005E-2</v>
      </c>
    </row>
    <row r="2341" spans="1:14" ht="18" customHeight="1" x14ac:dyDescent="0.2">
      <c r="A2341" s="16" t="str">
        <f>'Fish Use'!A157</f>
        <v>UGR7</v>
      </c>
      <c r="B2341" s="16" t="str">
        <f>'Fish Use'!B157</f>
        <v>Upper Grande Ronde</v>
      </c>
      <c r="C2341" s="16" t="str">
        <f>'Fish Use'!D157</f>
        <v>Steelhead</v>
      </c>
      <c r="D2341" s="16" t="str">
        <f>'Fish Use'!E157</f>
        <v>Winter Rearing</v>
      </c>
      <c r="E2341" s="16" t="str">
        <f>'Vulnerability Mapped'!C145</f>
        <v>Non-Native Species Interactions and Competition</v>
      </c>
      <c r="F2341" s="18">
        <f>'Fish Use'!F157</f>
        <v>0.33750000000000002</v>
      </c>
      <c r="G2341" s="18">
        <f>Population!D15</f>
        <v>0.25</v>
      </c>
      <c r="H2341" s="19">
        <f>'Limiting Factors'!C401</f>
        <v>3.56</v>
      </c>
      <c r="I2341" s="18">
        <f>'Limiting Factors'!D401</f>
        <v>0.67600000000000005</v>
      </c>
      <c r="J2341" s="17">
        <f>'Vulnerability Mapped'!D145</f>
        <v>11</v>
      </c>
      <c r="K2341" s="17">
        <f>'Vulnerability Mapped'!E145</f>
        <v>11</v>
      </c>
      <c r="L2341" s="18">
        <f>'Vulnerability Mapped'!H145</f>
        <v>0.35714285699999998</v>
      </c>
      <c r="M2341" s="18">
        <f t="shared" si="72"/>
        <v>8.1482142824550005E-2</v>
      </c>
      <c r="N2341" s="18">
        <f t="shared" si="73"/>
        <v>2.0370535706137501E-2</v>
      </c>
    </row>
    <row r="2342" spans="1:14" ht="18" customHeight="1" x14ac:dyDescent="0.2">
      <c r="A2342" s="16" t="str">
        <f>'Fish Use'!A158</f>
        <v>UGR7</v>
      </c>
      <c r="B2342" s="16" t="str">
        <f>'Fish Use'!B158</f>
        <v>Upper Grande Ronde</v>
      </c>
      <c r="C2342" s="16" t="str">
        <f>'Fish Use'!D158</f>
        <v>Steelhead</v>
      </c>
      <c r="D2342" s="16" t="str">
        <f>'Fish Use'!E158</f>
        <v>Summer Rearing</v>
      </c>
      <c r="E2342" s="16" t="str">
        <f>'Vulnerability Mapped'!C124</f>
        <v>Anthropogenic Barriers</v>
      </c>
      <c r="F2342" s="18">
        <f>'Fish Use'!F158</f>
        <v>0.33750000000000002</v>
      </c>
      <c r="G2342" s="18">
        <f>Population!D13</f>
        <v>0.25</v>
      </c>
      <c r="H2342" s="19">
        <f>'Limiting Factors'!C398</f>
        <v>2.71</v>
      </c>
      <c r="I2342" s="18">
        <f>'Limiting Factors'!D398</f>
        <v>0.48475000000000001</v>
      </c>
      <c r="J2342" s="17">
        <f>'Vulnerability Mapped'!D124</f>
        <v>2</v>
      </c>
      <c r="K2342" s="17">
        <f>'Vulnerability Mapped'!E124</f>
        <v>2</v>
      </c>
      <c r="L2342" s="18">
        <f>'Vulnerability Mapped'!H124</f>
        <v>0.93571428599999995</v>
      </c>
      <c r="M2342" s="18">
        <f t="shared" si="72"/>
        <v>0.15308578129674374</v>
      </c>
      <c r="N2342" s="18">
        <f t="shared" si="73"/>
        <v>3.8271445324185936E-2</v>
      </c>
    </row>
    <row r="2343" spans="1:14" ht="18" customHeight="1" x14ac:dyDescent="0.2">
      <c r="A2343" s="16" t="str">
        <f>'Fish Use'!A158</f>
        <v>UGR7</v>
      </c>
      <c r="B2343" s="16" t="str">
        <f>'Fish Use'!B158</f>
        <v>Upper Grande Ronde</v>
      </c>
      <c r="C2343" s="16" t="str">
        <f>'Fish Use'!D158</f>
        <v>Steelhead</v>
      </c>
      <c r="D2343" s="16" t="str">
        <f>'Fish Use'!E158</f>
        <v>Summer Rearing</v>
      </c>
      <c r="E2343" s="16" t="str">
        <f>'Vulnerability Mapped'!C132</f>
        <v>Riparian Condition</v>
      </c>
      <c r="F2343" s="18">
        <f>'Fish Use'!F158</f>
        <v>0.33750000000000002</v>
      </c>
      <c r="G2343" s="18">
        <f>Population!D13</f>
        <v>0.25</v>
      </c>
      <c r="H2343" s="19">
        <f>'Limiting Factors'!C392</f>
        <v>4.78</v>
      </c>
      <c r="I2343" s="18">
        <f>'Limiting Factors'!D392</f>
        <v>0.95050000000000001</v>
      </c>
      <c r="J2343" s="17">
        <f>'Vulnerability Mapped'!D132</f>
        <v>10</v>
      </c>
      <c r="K2343" s="17">
        <f>'Vulnerability Mapped'!E132</f>
        <v>10</v>
      </c>
      <c r="L2343" s="18">
        <f>'Vulnerability Mapped'!H132</f>
        <v>0.42142857099999997</v>
      </c>
      <c r="M2343" s="18">
        <f t="shared" si="72"/>
        <v>0.13519165164823127</v>
      </c>
      <c r="N2343" s="18">
        <f t="shared" si="73"/>
        <v>3.3797912912057818E-2</v>
      </c>
    </row>
    <row r="2344" spans="1:14" ht="18" customHeight="1" x14ac:dyDescent="0.2">
      <c r="A2344" s="16" t="str">
        <f>'Fish Use'!A158</f>
        <v>UGR7</v>
      </c>
      <c r="B2344" s="16" t="str">
        <f>'Fish Use'!B158</f>
        <v>Upper Grande Ronde</v>
      </c>
      <c r="C2344" s="16" t="str">
        <f>'Fish Use'!D158</f>
        <v>Steelhead</v>
      </c>
      <c r="D2344" s="16" t="str">
        <f>'Fish Use'!E158</f>
        <v>Summer Rearing</v>
      </c>
      <c r="E2344" s="16" t="str">
        <f>'Vulnerability Mapped'!C128</f>
        <v>Floodplain Condition</v>
      </c>
      <c r="F2344" s="18">
        <f>'Fish Use'!F158</f>
        <v>0.33750000000000002</v>
      </c>
      <c r="G2344" s="18">
        <f>Population!D13</f>
        <v>0.25</v>
      </c>
      <c r="H2344" s="19">
        <f>'Limiting Factors'!C393</f>
        <v>5</v>
      </c>
      <c r="I2344" s="18">
        <f>'Limiting Factors'!D393</f>
        <v>1</v>
      </c>
      <c r="J2344" s="17">
        <f>'Vulnerability Mapped'!D128</f>
        <v>11</v>
      </c>
      <c r="K2344" s="17">
        <f>'Vulnerability Mapped'!E128</f>
        <v>11</v>
      </c>
      <c r="L2344" s="18">
        <f>'Vulnerability Mapped'!H128</f>
        <v>0.35714285699999998</v>
      </c>
      <c r="M2344" s="18">
        <f t="shared" si="72"/>
        <v>0.12053571423750001</v>
      </c>
      <c r="N2344" s="18">
        <f t="shared" si="73"/>
        <v>3.0133928559375002E-2</v>
      </c>
    </row>
    <row r="2345" spans="1:14" ht="18" customHeight="1" x14ac:dyDescent="0.2">
      <c r="A2345" s="16" t="str">
        <f>'Fish Use'!A158</f>
        <v>UGR7</v>
      </c>
      <c r="B2345" s="16" t="str">
        <f>'Fish Use'!B158</f>
        <v>Upper Grande Ronde</v>
      </c>
      <c r="C2345" s="16" t="str">
        <f>'Fish Use'!D158</f>
        <v>Steelhead</v>
      </c>
      <c r="D2345" s="16" t="str">
        <f>'Fish Use'!E158</f>
        <v>Summer Rearing</v>
      </c>
      <c r="E2345" s="16" t="str">
        <f>'Vulnerability Mapped'!C133</f>
        <v>Side Channel and Wetland Habitat</v>
      </c>
      <c r="F2345" s="18">
        <f>'Fish Use'!F158</f>
        <v>0.33750000000000002</v>
      </c>
      <c r="G2345" s="18">
        <f>Population!D13</f>
        <v>0.25</v>
      </c>
      <c r="H2345" s="19">
        <f>'Limiting Factors'!C394</f>
        <v>5</v>
      </c>
      <c r="I2345" s="18">
        <f>'Limiting Factors'!D394</f>
        <v>1</v>
      </c>
      <c r="J2345" s="17">
        <f>'Vulnerability Mapped'!D133</f>
        <v>4</v>
      </c>
      <c r="K2345" s="17">
        <f>'Vulnerability Mapped'!E133</f>
        <v>4</v>
      </c>
      <c r="L2345" s="18">
        <f>'Vulnerability Mapped'!H133</f>
        <v>0.80714285699999999</v>
      </c>
      <c r="M2345" s="18">
        <f t="shared" si="72"/>
        <v>0.27241071423750002</v>
      </c>
      <c r="N2345" s="18">
        <f t="shared" si="73"/>
        <v>6.8102678559375004E-2</v>
      </c>
    </row>
    <row r="2346" spans="1:14" ht="18" customHeight="1" x14ac:dyDescent="0.2">
      <c r="A2346" s="16" t="str">
        <f>'Fish Use'!A158</f>
        <v>UGR7</v>
      </c>
      <c r="B2346" s="16" t="str">
        <f>'Fish Use'!B158</f>
        <v>Upper Grande Ronde</v>
      </c>
      <c r="C2346" s="16" t="str">
        <f>'Fish Use'!D158</f>
        <v>Steelhead</v>
      </c>
      <c r="D2346" s="16" t="str">
        <f>'Fish Use'!E158</f>
        <v>Summer Rearing</v>
      </c>
      <c r="E2346" s="16" t="str">
        <f>'Vulnerability Mapped'!C125</f>
        <v>Channel and Habitat Structure</v>
      </c>
      <c r="F2346" s="18">
        <f>'Fish Use'!F158</f>
        <v>0.33750000000000002</v>
      </c>
      <c r="G2346" s="18">
        <f>Population!D13</f>
        <v>0.25</v>
      </c>
      <c r="H2346" s="19">
        <f>'Limiting Factors'!C395</f>
        <v>4.78</v>
      </c>
      <c r="I2346" s="18">
        <f>'Limiting Factors'!D395</f>
        <v>0.95050000000000001</v>
      </c>
      <c r="J2346" s="17">
        <f>'Vulnerability Mapped'!D125</f>
        <v>3</v>
      </c>
      <c r="K2346" s="17">
        <f>'Vulnerability Mapped'!E125</f>
        <v>3</v>
      </c>
      <c r="L2346" s="18">
        <f>'Vulnerability Mapped'!H125</f>
        <v>0.87142857100000004</v>
      </c>
      <c r="M2346" s="18">
        <f t="shared" si="72"/>
        <v>0.27954883914823131</v>
      </c>
      <c r="N2346" s="18">
        <f t="shared" si="73"/>
        <v>6.9887209787057827E-2</v>
      </c>
    </row>
    <row r="2347" spans="1:14" ht="18" customHeight="1" x14ac:dyDescent="0.2">
      <c r="A2347" s="16" t="str">
        <f>'Fish Use'!A158</f>
        <v>UGR7</v>
      </c>
      <c r="B2347" s="16" t="str">
        <f>'Fish Use'!B158</f>
        <v>Upper Grande Ronde</v>
      </c>
      <c r="C2347" s="16" t="str">
        <f>'Fish Use'!D158</f>
        <v>Steelhead</v>
      </c>
      <c r="D2347" s="16" t="str">
        <f>'Fish Use'!E158</f>
        <v>Summer Rearing</v>
      </c>
      <c r="E2347" s="16" t="str">
        <f>'Vulnerability Mapped'!C127</f>
        <v>Decreased Water Quantity</v>
      </c>
      <c r="F2347" s="18">
        <f>'Fish Use'!F158</f>
        <v>0.33750000000000002</v>
      </c>
      <c r="G2347" s="18">
        <f>Population!D13</f>
        <v>0.25</v>
      </c>
      <c r="H2347" s="19">
        <f>'Limiting Factors'!C402</f>
        <v>5</v>
      </c>
      <c r="I2347" s="18">
        <f>'Limiting Factors'!D402</f>
        <v>1</v>
      </c>
      <c r="J2347" s="17">
        <f>'Vulnerability Mapped'!D127</f>
        <v>5</v>
      </c>
      <c r="K2347" s="17">
        <f>'Vulnerability Mapped'!E127</f>
        <v>5</v>
      </c>
      <c r="L2347" s="18">
        <f>'Vulnerability Mapped'!H127</f>
        <v>0.74285714300000005</v>
      </c>
      <c r="M2347" s="18">
        <f t="shared" si="72"/>
        <v>0.25071428576250004</v>
      </c>
      <c r="N2347" s="18">
        <f t="shared" si="73"/>
        <v>6.2678571440625011E-2</v>
      </c>
    </row>
    <row r="2348" spans="1:14" ht="18" customHeight="1" x14ac:dyDescent="0.2">
      <c r="A2348" s="16" t="str">
        <f>'Fish Use'!A158</f>
        <v>UGR7</v>
      </c>
      <c r="B2348" s="16" t="str">
        <f>'Fish Use'!B158</f>
        <v>Upper Grande Ronde</v>
      </c>
      <c r="C2348" s="16" t="str">
        <f>'Fish Use'!D158</f>
        <v>Steelhead</v>
      </c>
      <c r="D2348" s="16" t="str">
        <f>'Fish Use'!E158</f>
        <v>Summer Rearing</v>
      </c>
      <c r="E2348" s="16" t="str">
        <f>'Vulnerability Mapped'!C122</f>
        <v>Altered Flow Timing</v>
      </c>
      <c r="F2348" s="18">
        <f>'Fish Use'!F158</f>
        <v>0.33750000000000002</v>
      </c>
      <c r="G2348" s="18">
        <f>Population!D13</f>
        <v>0.25</v>
      </c>
      <c r="H2348" s="19">
        <f>'Limiting Factors'!C403</f>
        <v>5</v>
      </c>
      <c r="I2348" s="18">
        <f>'Limiting Factors'!D403</f>
        <v>1</v>
      </c>
      <c r="J2348" s="17">
        <f>'Vulnerability Mapped'!D122</f>
        <v>7</v>
      </c>
      <c r="K2348" s="17">
        <f>'Vulnerability Mapped'!E122</f>
        <v>7</v>
      </c>
      <c r="L2348" s="18">
        <f>'Vulnerability Mapped'!H122</f>
        <v>0.61428571399999998</v>
      </c>
      <c r="M2348" s="18">
        <f t="shared" si="72"/>
        <v>0.20732142847500001</v>
      </c>
      <c r="N2348" s="18">
        <f t="shared" si="73"/>
        <v>5.1830357118750003E-2</v>
      </c>
    </row>
    <row r="2349" spans="1:14" ht="18" customHeight="1" x14ac:dyDescent="0.2">
      <c r="A2349" s="16" t="str">
        <f>'Fish Use'!A158</f>
        <v>UGR7</v>
      </c>
      <c r="B2349" s="16" t="str">
        <f>'Fish Use'!B158</f>
        <v>Upper Grande Ronde</v>
      </c>
      <c r="C2349" s="16" t="str">
        <f>'Fish Use'!D158</f>
        <v>Steelhead</v>
      </c>
      <c r="D2349" s="16" t="str">
        <f>'Fish Use'!E158</f>
        <v>Summer Rearing</v>
      </c>
      <c r="E2349" s="16" t="str">
        <f>'Vulnerability Mapped'!C126</f>
        <v>Decreased Sediment Quantity</v>
      </c>
      <c r="F2349" s="18">
        <f>'Fish Use'!F158</f>
        <v>0.33750000000000002</v>
      </c>
      <c r="G2349" s="18">
        <f>Population!D13</f>
        <v>0.25</v>
      </c>
      <c r="H2349" s="19">
        <f>'Limiting Factors'!C396</f>
        <v>2.83</v>
      </c>
      <c r="I2349" s="18">
        <f>'Limiting Factors'!D396</f>
        <v>0.51175000000000004</v>
      </c>
      <c r="J2349" s="17">
        <f>'Vulnerability Mapped'!D126</f>
        <v>13</v>
      </c>
      <c r="K2349" s="17">
        <f>'Vulnerability Mapped'!E126</f>
        <v>13</v>
      </c>
      <c r="L2349" s="18">
        <f>'Vulnerability Mapped'!H126</f>
        <v>0.22857142899999999</v>
      </c>
      <c r="M2349" s="18">
        <f t="shared" si="72"/>
        <v>3.9477857216878125E-2</v>
      </c>
      <c r="N2349" s="18">
        <f t="shared" si="73"/>
        <v>9.8694643042195312E-3</v>
      </c>
    </row>
    <row r="2350" spans="1:14" ht="18" customHeight="1" x14ac:dyDescent="0.2">
      <c r="A2350" s="16" t="str">
        <f>'Fish Use'!A158</f>
        <v>UGR7</v>
      </c>
      <c r="B2350" s="16" t="str">
        <f>'Fish Use'!B158</f>
        <v>Upper Grande Ronde</v>
      </c>
      <c r="C2350" s="16" t="str">
        <f>'Fish Use'!D158</f>
        <v>Steelhead</v>
      </c>
      <c r="D2350" s="16" t="str">
        <f>'Fish Use'!E158</f>
        <v>Summer Rearing</v>
      </c>
      <c r="E2350" s="16" t="str">
        <f>'Vulnerability Mapped'!C129</f>
        <v>Increased Sediment Quantity</v>
      </c>
      <c r="F2350" s="18">
        <f>'Fish Use'!F158</f>
        <v>0.33750000000000002</v>
      </c>
      <c r="G2350" s="18">
        <f>Population!D13</f>
        <v>0.25</v>
      </c>
      <c r="H2350" s="19">
        <f>'Limiting Factors'!C397</f>
        <v>4.16</v>
      </c>
      <c r="I2350" s="18">
        <f>'Limiting Factors'!D397</f>
        <v>0.81100000000000005</v>
      </c>
      <c r="J2350" s="17">
        <f>'Vulnerability Mapped'!D129</f>
        <v>14</v>
      </c>
      <c r="K2350" s="17">
        <f>'Vulnerability Mapped'!E129</f>
        <v>14</v>
      </c>
      <c r="L2350" s="18">
        <f>'Vulnerability Mapped'!H129</f>
        <v>0.164285714</v>
      </c>
      <c r="M2350" s="18">
        <f t="shared" si="72"/>
        <v>4.4967053493225002E-2</v>
      </c>
      <c r="N2350" s="18">
        <f t="shared" si="73"/>
        <v>1.1241763373306251E-2</v>
      </c>
    </row>
    <row r="2351" spans="1:14" ht="18" customHeight="1" x14ac:dyDescent="0.2">
      <c r="A2351" s="16" t="str">
        <f>'Fish Use'!A158</f>
        <v>UGR7</v>
      </c>
      <c r="B2351" s="16" t="str">
        <f>'Fish Use'!B158</f>
        <v>Upper Grande Ronde</v>
      </c>
      <c r="C2351" s="16" t="str">
        <f>'Fish Use'!D158</f>
        <v>Steelhead</v>
      </c>
      <c r="D2351" s="16" t="str">
        <f>'Fish Use'!E158</f>
        <v>Summer Rearing</v>
      </c>
      <c r="E2351" s="16" t="str">
        <f>'Vulnerability Mapped'!C134</f>
        <v>Summer Water Temperature</v>
      </c>
      <c r="F2351" s="18">
        <f>'Fish Use'!F158</f>
        <v>0.33750000000000002</v>
      </c>
      <c r="G2351" s="18">
        <f>Population!D13</f>
        <v>0.25</v>
      </c>
      <c r="H2351" s="19">
        <f>'Limiting Factors'!C404</f>
        <v>5</v>
      </c>
      <c r="I2351" s="18">
        <f>'Limiting Factors'!D404</f>
        <v>1</v>
      </c>
      <c r="J2351" s="17">
        <f>'Vulnerability Mapped'!D134</f>
        <v>1</v>
      </c>
      <c r="K2351" s="17">
        <f>'Vulnerability Mapped'!E134</f>
        <v>1</v>
      </c>
      <c r="L2351" s="18">
        <f>'Vulnerability Mapped'!H134</f>
        <v>1</v>
      </c>
      <c r="M2351" s="18">
        <f t="shared" si="72"/>
        <v>0.33750000000000002</v>
      </c>
      <c r="N2351" s="18">
        <f t="shared" si="73"/>
        <v>8.4375000000000006E-2</v>
      </c>
    </row>
    <row r="2352" spans="1:14" ht="18" customHeight="1" x14ac:dyDescent="0.2">
      <c r="A2352" s="16" t="str">
        <f>'Fish Use'!A158</f>
        <v>UGR7</v>
      </c>
      <c r="B2352" s="16" t="str">
        <f>'Fish Use'!B158</f>
        <v>Upper Grande Ronde</v>
      </c>
      <c r="C2352" s="16" t="str">
        <f>'Fish Use'!D158</f>
        <v>Steelhead</v>
      </c>
      <c r="D2352" s="16" t="str">
        <f>'Fish Use'!E158</f>
        <v>Summer Rearing</v>
      </c>
      <c r="E2352" s="16" t="str">
        <f>'Vulnerability Mapped'!C136</f>
        <v>Winter Water Temperature</v>
      </c>
      <c r="F2352" s="18">
        <f>'Fish Use'!F158</f>
        <v>0.33750000000000002</v>
      </c>
      <c r="G2352" s="18">
        <f>Population!D13</f>
        <v>0.25</v>
      </c>
      <c r="H2352" s="19">
        <f>'Limiting Factors'!C405</f>
        <v>3.91</v>
      </c>
      <c r="I2352" s="18">
        <f>'Limiting Factors'!D405</f>
        <v>0.75475000000000003</v>
      </c>
      <c r="J2352" s="17">
        <f>'Vulnerability Mapped'!D136</f>
        <v>15</v>
      </c>
      <c r="K2352" s="17">
        <f>'Vulnerability Mapped'!E136</f>
        <v>15</v>
      </c>
      <c r="L2352" s="18">
        <f>'Vulnerability Mapped'!H136</f>
        <v>0.1</v>
      </c>
      <c r="M2352" s="18">
        <f t="shared" si="72"/>
        <v>2.5472812500000004E-2</v>
      </c>
      <c r="N2352" s="18">
        <f t="shared" si="73"/>
        <v>6.368203125000001E-3</v>
      </c>
    </row>
    <row r="2353" spans="1:14" ht="18" customHeight="1" x14ac:dyDescent="0.2">
      <c r="A2353" s="16" t="str">
        <f>'Fish Use'!A158</f>
        <v>UGR7</v>
      </c>
      <c r="B2353" s="16" t="str">
        <f>'Fish Use'!B158</f>
        <v>Upper Grande Ronde</v>
      </c>
      <c r="C2353" s="16" t="str">
        <f>'Fish Use'!D158</f>
        <v>Steelhead</v>
      </c>
      <c r="D2353" s="16" t="str">
        <f>'Fish Use'!E158</f>
        <v>Summer Rearing</v>
      </c>
      <c r="E2353" s="16" t="str">
        <f>'Vulnerability Mapped'!C135</f>
        <v>Water Quality</v>
      </c>
      <c r="F2353" s="18">
        <f>'Fish Use'!F158</f>
        <v>0.33750000000000002</v>
      </c>
      <c r="G2353" s="18">
        <f>Population!D13</f>
        <v>0.25</v>
      </c>
      <c r="H2353" s="19">
        <f>'Limiting Factors'!C406</f>
        <v>4.6399999999999997</v>
      </c>
      <c r="I2353" s="18">
        <f>'Limiting Factors'!D406</f>
        <v>0.91900000000000004</v>
      </c>
      <c r="J2353" s="17">
        <f>'Vulnerability Mapped'!D135</f>
        <v>6</v>
      </c>
      <c r="K2353" s="17">
        <f>'Vulnerability Mapped'!E135</f>
        <v>6</v>
      </c>
      <c r="L2353" s="18">
        <f>'Vulnerability Mapped'!H135</f>
        <v>0.678571429</v>
      </c>
      <c r="M2353" s="18">
        <f t="shared" si="72"/>
        <v>0.21046741084721252</v>
      </c>
      <c r="N2353" s="18">
        <f t="shared" si="73"/>
        <v>5.2616852711803129E-2</v>
      </c>
    </row>
    <row r="2354" spans="1:14" ht="18" customHeight="1" x14ac:dyDescent="0.2">
      <c r="A2354" s="16" t="str">
        <f>'Fish Use'!A158</f>
        <v>UGR7</v>
      </c>
      <c r="B2354" s="16" t="str">
        <f>'Fish Use'!B158</f>
        <v>Upper Grande Ronde</v>
      </c>
      <c r="C2354" s="16" t="str">
        <f>'Fish Use'!D158</f>
        <v>Steelhead</v>
      </c>
      <c r="D2354" s="16" t="str">
        <f>'Fish Use'!E158</f>
        <v>Summer Rearing</v>
      </c>
      <c r="E2354" s="16" t="str">
        <f>'Vulnerability Mapped'!C131</f>
        <v>Predation</v>
      </c>
      <c r="F2354" s="18">
        <f>'Fish Use'!F158</f>
        <v>0.33750000000000002</v>
      </c>
      <c r="G2354" s="18">
        <f>Population!D13</f>
        <v>0.25</v>
      </c>
      <c r="H2354" s="19">
        <f>'Limiting Factors'!C399</f>
        <v>4.6399999999999997</v>
      </c>
      <c r="I2354" s="18">
        <f>'Limiting Factors'!D399</f>
        <v>0.91900000000000004</v>
      </c>
      <c r="J2354" s="17">
        <f>'Vulnerability Mapped'!D131</f>
        <v>9</v>
      </c>
      <c r="K2354" s="17">
        <f>'Vulnerability Mapped'!E131</f>
        <v>9</v>
      </c>
      <c r="L2354" s="18">
        <f>'Vulnerability Mapped'!H131</f>
        <v>0.485714286</v>
      </c>
      <c r="M2354" s="18">
        <f t="shared" si="72"/>
        <v>0.15065035723147499</v>
      </c>
      <c r="N2354" s="18">
        <f t="shared" si="73"/>
        <v>3.7662589307868748E-2</v>
      </c>
    </row>
    <row r="2355" spans="1:14" ht="18" customHeight="1" x14ac:dyDescent="0.2">
      <c r="A2355" s="16" t="str">
        <f>'Fish Use'!A158</f>
        <v>UGR7</v>
      </c>
      <c r="B2355" s="16" t="str">
        <f>'Fish Use'!B158</f>
        <v>Upper Grande Ronde</v>
      </c>
      <c r="C2355" s="16" t="str">
        <f>'Fish Use'!D158</f>
        <v>Steelhead</v>
      </c>
      <c r="D2355" s="16" t="str">
        <f>'Fish Use'!E158</f>
        <v>Summer Rearing</v>
      </c>
      <c r="E2355" s="16" t="str">
        <f>'Vulnerability Mapped'!C123</f>
        <v>Altered Primary Productivity</v>
      </c>
      <c r="F2355" s="18">
        <f>'Fish Use'!F158</f>
        <v>0.33750000000000002</v>
      </c>
      <c r="G2355" s="18">
        <f>Population!D13</f>
        <v>0.25</v>
      </c>
      <c r="H2355" s="19">
        <f>'Limiting Factors'!C400</f>
        <v>3.42</v>
      </c>
      <c r="I2355" s="18">
        <f>'Limiting Factors'!D400</f>
        <v>0.64449999999999996</v>
      </c>
      <c r="J2355" s="17">
        <f>'Vulnerability Mapped'!D123</f>
        <v>8</v>
      </c>
      <c r="K2355" s="17">
        <f>'Vulnerability Mapped'!E123</f>
        <v>8</v>
      </c>
      <c r="L2355" s="18">
        <f>'Vulnerability Mapped'!H123</f>
        <v>0.55000000000000004</v>
      </c>
      <c r="M2355" s="18">
        <f t="shared" si="72"/>
        <v>0.11963531250000002</v>
      </c>
      <c r="N2355" s="18">
        <f t="shared" si="73"/>
        <v>2.9908828125000005E-2</v>
      </c>
    </row>
    <row r="2356" spans="1:14" ht="18" customHeight="1" x14ac:dyDescent="0.2">
      <c r="A2356" s="16" t="str">
        <f>'Fish Use'!A158</f>
        <v>UGR7</v>
      </c>
      <c r="B2356" s="16" t="str">
        <f>'Fish Use'!B158</f>
        <v>Upper Grande Ronde</v>
      </c>
      <c r="C2356" s="16" t="str">
        <f>'Fish Use'!D158</f>
        <v>Steelhead</v>
      </c>
      <c r="D2356" s="16" t="str">
        <f>'Fish Use'!E158</f>
        <v>Summer Rearing</v>
      </c>
      <c r="E2356" s="16" t="str">
        <f>'Vulnerability Mapped'!C130</f>
        <v>Non-Native Species Interactions and Competition</v>
      </c>
      <c r="F2356" s="18">
        <f>'Fish Use'!F158</f>
        <v>0.33750000000000002</v>
      </c>
      <c r="G2356" s="18">
        <f>Population!D13</f>
        <v>0.25</v>
      </c>
      <c r="H2356" s="19">
        <f>'Limiting Factors'!C401</f>
        <v>3.56</v>
      </c>
      <c r="I2356" s="18">
        <f>'Limiting Factors'!D401</f>
        <v>0.67600000000000005</v>
      </c>
      <c r="J2356" s="17">
        <f>'Vulnerability Mapped'!D130</f>
        <v>12</v>
      </c>
      <c r="K2356" s="17">
        <f>'Vulnerability Mapped'!E130</f>
        <v>12</v>
      </c>
      <c r="L2356" s="18">
        <f>'Vulnerability Mapped'!H130</f>
        <v>0.29285714299999999</v>
      </c>
      <c r="M2356" s="18">
        <f t="shared" si="72"/>
        <v>6.6815357175450008E-2</v>
      </c>
      <c r="N2356" s="18">
        <f t="shared" si="73"/>
        <v>1.6703839293862502E-2</v>
      </c>
    </row>
    <row r="2357" spans="1:14" ht="18" customHeight="1" x14ac:dyDescent="0.2">
      <c r="A2357" s="16" t="str">
        <f>'Fish Use'!A159</f>
        <v>UGR7</v>
      </c>
      <c r="B2357" s="16" t="str">
        <f>'Fish Use'!B159</f>
        <v>Upper Grande Ronde</v>
      </c>
      <c r="C2357" s="16" t="str">
        <f>'Fish Use'!D159</f>
        <v>Steelhead</v>
      </c>
      <c r="D2357" s="16" t="str">
        <f>'Fish Use'!E159</f>
        <v>Migration</v>
      </c>
      <c r="E2357" s="16" t="str">
        <f>'Vulnerability Mapped'!C94</f>
        <v>Anthropogenic Barriers</v>
      </c>
      <c r="F2357" s="18">
        <f>'Fish Use'!F159</f>
        <v>0.33750000000000002</v>
      </c>
      <c r="G2357" s="18">
        <f>Population!D17</f>
        <v>0.25</v>
      </c>
      <c r="H2357" s="19">
        <f>'Limiting Factors'!C398</f>
        <v>2.71</v>
      </c>
      <c r="I2357" s="18">
        <f>'Limiting Factors'!D398</f>
        <v>0.48475000000000001</v>
      </c>
      <c r="J2357" s="17">
        <f>'Vulnerability Mapped'!D94</f>
        <v>1</v>
      </c>
      <c r="K2357" s="17">
        <f>'Vulnerability Mapped'!E94</f>
        <v>2</v>
      </c>
      <c r="L2357" s="18">
        <f>'Vulnerability Mapped'!H94</f>
        <v>1</v>
      </c>
      <c r="M2357" s="18">
        <f t="shared" si="72"/>
        <v>0.16360312500000002</v>
      </c>
      <c r="N2357" s="18">
        <f t="shared" si="73"/>
        <v>4.0900781250000004E-2</v>
      </c>
    </row>
    <row r="2358" spans="1:14" ht="18" customHeight="1" x14ac:dyDescent="0.2">
      <c r="A2358" s="16" t="str">
        <f>'Fish Use'!A159</f>
        <v>UGR7</v>
      </c>
      <c r="B2358" s="16" t="str">
        <f>'Fish Use'!B159</f>
        <v>Upper Grande Ronde</v>
      </c>
      <c r="C2358" s="16" t="str">
        <f>'Fish Use'!D159</f>
        <v>Steelhead</v>
      </c>
      <c r="D2358" s="16" t="str">
        <f>'Fish Use'!E159</f>
        <v>Migration</v>
      </c>
      <c r="E2358" s="16" t="str">
        <f>'Vulnerability Mapped'!C102</f>
        <v>Riparian Condition</v>
      </c>
      <c r="F2358" s="18">
        <f>'Fish Use'!F159</f>
        <v>0.33750000000000002</v>
      </c>
      <c r="G2358" s="18">
        <f>Population!D17</f>
        <v>0.25</v>
      </c>
      <c r="H2358" s="19">
        <f>'Limiting Factors'!C392</f>
        <v>4.78</v>
      </c>
      <c r="I2358" s="18">
        <f>'Limiting Factors'!D392</f>
        <v>0.95050000000000001</v>
      </c>
      <c r="J2358" s="17">
        <f>'Vulnerability Mapped'!D102</f>
        <v>7</v>
      </c>
      <c r="K2358" s="17">
        <f>'Vulnerability Mapped'!E102</f>
        <v>9</v>
      </c>
      <c r="L2358" s="18">
        <f>'Vulnerability Mapped'!H102</f>
        <v>0.61428571399999998</v>
      </c>
      <c r="M2358" s="18">
        <f t="shared" si="72"/>
        <v>0.19705901776548751</v>
      </c>
      <c r="N2358" s="18">
        <f t="shared" si="73"/>
        <v>4.9264754441371877E-2</v>
      </c>
    </row>
    <row r="2359" spans="1:14" ht="18" customHeight="1" x14ac:dyDescent="0.2">
      <c r="A2359" s="16" t="str">
        <f>'Fish Use'!A159</f>
        <v>UGR7</v>
      </c>
      <c r="B2359" s="16" t="str">
        <f>'Fish Use'!B159</f>
        <v>Upper Grande Ronde</v>
      </c>
      <c r="C2359" s="16" t="str">
        <f>'Fish Use'!D159</f>
        <v>Steelhead</v>
      </c>
      <c r="D2359" s="16" t="str">
        <f>'Fish Use'!E159</f>
        <v>Migration</v>
      </c>
      <c r="E2359" s="16" t="str">
        <f>'Vulnerability Mapped'!C98</f>
        <v>Floodplain Condition</v>
      </c>
      <c r="F2359" s="18">
        <f>'Fish Use'!F159</f>
        <v>0.33750000000000002</v>
      </c>
      <c r="G2359" s="18">
        <f>Population!D17</f>
        <v>0.25</v>
      </c>
      <c r="H2359" s="19">
        <f>'Limiting Factors'!C393</f>
        <v>5</v>
      </c>
      <c r="I2359" s="18">
        <f>'Limiting Factors'!D393</f>
        <v>1</v>
      </c>
      <c r="J2359" s="17">
        <f>'Vulnerability Mapped'!D98</f>
        <v>6</v>
      </c>
      <c r="K2359" s="17">
        <f>'Vulnerability Mapped'!E98</f>
        <v>7</v>
      </c>
      <c r="L2359" s="18">
        <f>'Vulnerability Mapped'!H98</f>
        <v>0.678571429</v>
      </c>
      <c r="M2359" s="18">
        <f t="shared" si="72"/>
        <v>0.22901785728750002</v>
      </c>
      <c r="N2359" s="18">
        <f t="shared" si="73"/>
        <v>5.7254464321875004E-2</v>
      </c>
    </row>
    <row r="2360" spans="1:14" ht="18" customHeight="1" x14ac:dyDescent="0.2">
      <c r="A2360" s="16" t="str">
        <f>'Fish Use'!A159</f>
        <v>UGR7</v>
      </c>
      <c r="B2360" s="16" t="str">
        <f>'Fish Use'!B159</f>
        <v>Upper Grande Ronde</v>
      </c>
      <c r="C2360" s="16" t="str">
        <f>'Fish Use'!D159</f>
        <v>Steelhead</v>
      </c>
      <c r="D2360" s="16" t="str">
        <f>'Fish Use'!E159</f>
        <v>Migration</v>
      </c>
      <c r="E2360" s="16" t="str">
        <f>'Vulnerability Mapped'!C103</f>
        <v>Side Channel and Wetland Habitat</v>
      </c>
      <c r="F2360" s="18">
        <f>'Fish Use'!F159</f>
        <v>0.33750000000000002</v>
      </c>
      <c r="G2360" s="18">
        <f>Population!D17</f>
        <v>0.25</v>
      </c>
      <c r="H2360" s="19">
        <f>'Limiting Factors'!C394</f>
        <v>5</v>
      </c>
      <c r="I2360" s="18">
        <f>'Limiting Factors'!D394</f>
        <v>1</v>
      </c>
      <c r="J2360" s="17">
        <f>'Vulnerability Mapped'!D103</f>
        <v>1</v>
      </c>
      <c r="K2360" s="17">
        <f>'Vulnerability Mapped'!E103</f>
        <v>6</v>
      </c>
      <c r="L2360" s="18">
        <f>'Vulnerability Mapped'!H103</f>
        <v>1</v>
      </c>
      <c r="M2360" s="18">
        <f t="shared" si="72"/>
        <v>0.33750000000000002</v>
      </c>
      <c r="N2360" s="18">
        <f t="shared" si="73"/>
        <v>8.4375000000000006E-2</v>
      </c>
    </row>
    <row r="2361" spans="1:14" ht="18" customHeight="1" x14ac:dyDescent="0.2">
      <c r="A2361" s="16" t="str">
        <f>'Fish Use'!A159</f>
        <v>UGR7</v>
      </c>
      <c r="B2361" s="16" t="str">
        <f>'Fish Use'!B159</f>
        <v>Upper Grande Ronde</v>
      </c>
      <c r="C2361" s="16" t="str">
        <f>'Fish Use'!D159</f>
        <v>Steelhead</v>
      </c>
      <c r="D2361" s="16" t="str">
        <f>'Fish Use'!E159</f>
        <v>Migration</v>
      </c>
      <c r="E2361" s="16" t="str">
        <f>'Vulnerability Mapped'!C95</f>
        <v>Channel and Habitat Structure</v>
      </c>
      <c r="F2361" s="18">
        <f>'Fish Use'!F159</f>
        <v>0.33750000000000002</v>
      </c>
      <c r="G2361" s="18">
        <f>Population!D17</f>
        <v>0.25</v>
      </c>
      <c r="H2361" s="19">
        <f>'Limiting Factors'!C395</f>
        <v>4.78</v>
      </c>
      <c r="I2361" s="18">
        <f>'Limiting Factors'!D395</f>
        <v>0.95050000000000001</v>
      </c>
      <c r="J2361" s="17">
        <f>'Vulnerability Mapped'!D95</f>
        <v>5</v>
      </c>
      <c r="K2361" s="17">
        <f>'Vulnerability Mapped'!E95</f>
        <v>8</v>
      </c>
      <c r="L2361" s="18">
        <f>'Vulnerability Mapped'!H95</f>
        <v>0.74285714300000005</v>
      </c>
      <c r="M2361" s="18">
        <f t="shared" si="72"/>
        <v>0.2383039286172563</v>
      </c>
      <c r="N2361" s="18">
        <f t="shared" si="73"/>
        <v>5.9575982154314075E-2</v>
      </c>
    </row>
    <row r="2362" spans="1:14" ht="18" customHeight="1" x14ac:dyDescent="0.2">
      <c r="A2362" s="16" t="str">
        <f>'Fish Use'!A159</f>
        <v>UGR7</v>
      </c>
      <c r="B2362" s="16" t="str">
        <f>'Fish Use'!B159</f>
        <v>Upper Grande Ronde</v>
      </c>
      <c r="C2362" s="16" t="str">
        <f>'Fish Use'!D159</f>
        <v>Steelhead</v>
      </c>
      <c r="D2362" s="16" t="str">
        <f>'Fish Use'!E159</f>
        <v>Migration</v>
      </c>
      <c r="E2362" s="16" t="str">
        <f>'Vulnerability Mapped'!C97</f>
        <v>Decreased Water Quantity</v>
      </c>
      <c r="F2362" s="18">
        <f>'Fish Use'!F159</f>
        <v>0.33750000000000002</v>
      </c>
      <c r="G2362" s="18">
        <f>Population!D17</f>
        <v>0.25</v>
      </c>
      <c r="H2362" s="19">
        <f>'Limiting Factors'!C402</f>
        <v>5</v>
      </c>
      <c r="I2362" s="18">
        <f>'Limiting Factors'!D402</f>
        <v>1</v>
      </c>
      <c r="J2362" s="17">
        <f>'Vulnerability Mapped'!D97</f>
        <v>3</v>
      </c>
      <c r="K2362" s="17">
        <f>'Vulnerability Mapped'!E97</f>
        <v>3</v>
      </c>
      <c r="L2362" s="18">
        <f>'Vulnerability Mapped'!H97</f>
        <v>0.87142857100000004</v>
      </c>
      <c r="M2362" s="18">
        <f t="shared" si="72"/>
        <v>0.29410714271250005</v>
      </c>
      <c r="N2362" s="18">
        <f t="shared" si="73"/>
        <v>7.3526785678125012E-2</v>
      </c>
    </row>
    <row r="2363" spans="1:14" ht="18" customHeight="1" x14ac:dyDescent="0.2">
      <c r="A2363" s="16" t="str">
        <f>'Fish Use'!A159</f>
        <v>UGR7</v>
      </c>
      <c r="B2363" s="16" t="str">
        <f>'Fish Use'!B159</f>
        <v>Upper Grande Ronde</v>
      </c>
      <c r="C2363" s="16" t="str">
        <f>'Fish Use'!D159</f>
        <v>Steelhead</v>
      </c>
      <c r="D2363" s="16" t="str">
        <f>'Fish Use'!E159</f>
        <v>Migration</v>
      </c>
      <c r="E2363" s="16" t="str">
        <f>'Vulnerability Mapped'!C92</f>
        <v>Altered Flow Timing</v>
      </c>
      <c r="F2363" s="18">
        <f>'Fish Use'!F159</f>
        <v>0.33750000000000002</v>
      </c>
      <c r="G2363" s="18">
        <f>Population!D17</f>
        <v>0.25</v>
      </c>
      <c r="H2363" s="19">
        <f>'Limiting Factors'!C403</f>
        <v>5</v>
      </c>
      <c r="I2363" s="18">
        <f>'Limiting Factors'!D403</f>
        <v>1</v>
      </c>
      <c r="J2363" s="17">
        <f>'Vulnerability Mapped'!D92</f>
        <v>4</v>
      </c>
      <c r="K2363" s="17">
        <f>'Vulnerability Mapped'!E92</f>
        <v>4</v>
      </c>
      <c r="L2363" s="18">
        <f>'Vulnerability Mapped'!H92</f>
        <v>0.80714285699999999</v>
      </c>
      <c r="M2363" s="18">
        <f t="shared" si="72"/>
        <v>0.27241071423750002</v>
      </c>
      <c r="N2363" s="18">
        <f t="shared" si="73"/>
        <v>6.8102678559375004E-2</v>
      </c>
    </row>
    <row r="2364" spans="1:14" ht="18" customHeight="1" x14ac:dyDescent="0.2">
      <c r="A2364" s="16" t="str">
        <f>'Fish Use'!A159</f>
        <v>UGR7</v>
      </c>
      <c r="B2364" s="16" t="str">
        <f>'Fish Use'!B159</f>
        <v>Upper Grande Ronde</v>
      </c>
      <c r="C2364" s="16" t="str">
        <f>'Fish Use'!D159</f>
        <v>Steelhead</v>
      </c>
      <c r="D2364" s="16" t="str">
        <f>'Fish Use'!E159</f>
        <v>Migration</v>
      </c>
      <c r="E2364" s="16" t="str">
        <f>'Vulnerability Mapped'!C96</f>
        <v>Decreased Sediment Quantity</v>
      </c>
      <c r="F2364" s="18">
        <f>'Fish Use'!F159</f>
        <v>0.33750000000000002</v>
      </c>
      <c r="G2364" s="18">
        <f>Population!D17</f>
        <v>0.25</v>
      </c>
      <c r="H2364" s="19">
        <f>'Limiting Factors'!C396</f>
        <v>2.83</v>
      </c>
      <c r="I2364" s="18">
        <f>'Limiting Factors'!D396</f>
        <v>0.51175000000000004</v>
      </c>
      <c r="J2364" s="17">
        <f>'Vulnerability Mapped'!D96</f>
        <v>8</v>
      </c>
      <c r="K2364" s="17">
        <f>'Vulnerability Mapped'!E96</f>
        <v>13</v>
      </c>
      <c r="L2364" s="18">
        <f>'Vulnerability Mapped'!H96</f>
        <v>0.55000000000000004</v>
      </c>
      <c r="M2364" s="18">
        <f t="shared" si="72"/>
        <v>9.4993593750000008E-2</v>
      </c>
      <c r="N2364" s="18">
        <f t="shared" si="73"/>
        <v>2.3748398437500002E-2</v>
      </c>
    </row>
    <row r="2365" spans="1:14" ht="18" customHeight="1" x14ac:dyDescent="0.2">
      <c r="A2365" s="16" t="str">
        <f>'Fish Use'!A159</f>
        <v>UGR7</v>
      </c>
      <c r="B2365" s="16" t="str">
        <f>'Fish Use'!B159</f>
        <v>Upper Grande Ronde</v>
      </c>
      <c r="C2365" s="16" t="str">
        <f>'Fish Use'!D159</f>
        <v>Steelhead</v>
      </c>
      <c r="D2365" s="16" t="str">
        <f>'Fish Use'!E159</f>
        <v>Migration</v>
      </c>
      <c r="E2365" s="16" t="str">
        <f>'Vulnerability Mapped'!C99</f>
        <v>Increased Sediment Quantity</v>
      </c>
      <c r="F2365" s="18">
        <f>'Fish Use'!F159</f>
        <v>0.33750000000000002</v>
      </c>
      <c r="G2365" s="18">
        <f>Population!D17</f>
        <v>0.25</v>
      </c>
      <c r="H2365" s="19">
        <f>'Limiting Factors'!C397</f>
        <v>4.16</v>
      </c>
      <c r="I2365" s="18">
        <f>'Limiting Factors'!D397</f>
        <v>0.81100000000000005</v>
      </c>
      <c r="J2365" s="17">
        <f>'Vulnerability Mapped'!D99</f>
        <v>9</v>
      </c>
      <c r="K2365" s="17">
        <f>'Vulnerability Mapped'!E99</f>
        <v>14</v>
      </c>
      <c r="L2365" s="18">
        <f>'Vulnerability Mapped'!H99</f>
        <v>0.485714286</v>
      </c>
      <c r="M2365" s="18">
        <f t="shared" si="72"/>
        <v>0.13294607150677501</v>
      </c>
      <c r="N2365" s="18">
        <f t="shared" si="73"/>
        <v>3.3236517876693752E-2</v>
      </c>
    </row>
    <row r="2366" spans="1:14" ht="18" customHeight="1" x14ac:dyDescent="0.2">
      <c r="A2366" s="16" t="str">
        <f>'Fish Use'!A159</f>
        <v>UGR7</v>
      </c>
      <c r="B2366" s="16" t="str">
        <f>'Fish Use'!B159</f>
        <v>Upper Grande Ronde</v>
      </c>
      <c r="C2366" s="16" t="str">
        <f>'Fish Use'!D159</f>
        <v>Steelhead</v>
      </c>
      <c r="D2366" s="16" t="str">
        <f>'Fish Use'!E159</f>
        <v>Migration</v>
      </c>
      <c r="E2366" s="16" t="str">
        <f>'Vulnerability Mapped'!C104</f>
        <v>Summer Water Temperature</v>
      </c>
      <c r="F2366" s="18">
        <f>'Fish Use'!F159</f>
        <v>0.33750000000000002</v>
      </c>
      <c r="G2366" s="18">
        <f>Population!D17</f>
        <v>0.25</v>
      </c>
      <c r="H2366" s="19">
        <f>'Limiting Factors'!C404</f>
        <v>5</v>
      </c>
      <c r="I2366" s="18">
        <f>'Limiting Factors'!D404</f>
        <v>1</v>
      </c>
      <c r="J2366" s="17">
        <f>'Vulnerability Mapped'!D104</f>
        <v>15</v>
      </c>
      <c r="K2366" s="17">
        <f>'Vulnerability Mapped'!E104</f>
        <v>15</v>
      </c>
      <c r="L2366" s="18">
        <f>'Vulnerability Mapped'!H104</f>
        <v>0.1</v>
      </c>
      <c r="M2366" s="18">
        <f t="shared" si="72"/>
        <v>3.3750000000000002E-2</v>
      </c>
      <c r="N2366" s="18">
        <f t="shared" si="73"/>
        <v>8.4375000000000006E-3</v>
      </c>
    </row>
    <row r="2367" spans="1:14" ht="18" customHeight="1" x14ac:dyDescent="0.2">
      <c r="A2367" s="16" t="str">
        <f>'Fish Use'!A159</f>
        <v>UGR7</v>
      </c>
      <c r="B2367" s="16" t="str">
        <f>'Fish Use'!B159</f>
        <v>Upper Grande Ronde</v>
      </c>
      <c r="C2367" s="16" t="str">
        <f>'Fish Use'!D159</f>
        <v>Steelhead</v>
      </c>
      <c r="D2367" s="16" t="str">
        <f>'Fish Use'!E159</f>
        <v>Migration</v>
      </c>
      <c r="E2367" s="16" t="str">
        <f>'Vulnerability Mapped'!C106</f>
        <v>Winter Water Temperature</v>
      </c>
      <c r="F2367" s="18">
        <f>'Fish Use'!F159</f>
        <v>0.33750000000000002</v>
      </c>
      <c r="G2367" s="18">
        <f>Population!D17</f>
        <v>0.25</v>
      </c>
      <c r="H2367" s="19">
        <f>'Limiting Factors'!C405</f>
        <v>3.91</v>
      </c>
      <c r="I2367" s="18">
        <f>'Limiting Factors'!D405</f>
        <v>0.75475000000000003</v>
      </c>
      <c r="J2367" s="17">
        <f>'Vulnerability Mapped'!D106</f>
        <v>11</v>
      </c>
      <c r="K2367" s="17">
        <f>'Vulnerability Mapped'!E106</f>
        <v>14</v>
      </c>
      <c r="L2367" s="18">
        <f>'Vulnerability Mapped'!H106</f>
        <v>0.35714285699999998</v>
      </c>
      <c r="M2367" s="18">
        <f t="shared" si="72"/>
        <v>9.0974330320753125E-2</v>
      </c>
      <c r="N2367" s="18">
        <f t="shared" si="73"/>
        <v>2.2743582580188281E-2</v>
      </c>
    </row>
    <row r="2368" spans="1:14" ht="18" customHeight="1" x14ac:dyDescent="0.2">
      <c r="A2368" s="16" t="str">
        <f>'Fish Use'!A159</f>
        <v>UGR7</v>
      </c>
      <c r="B2368" s="16" t="str">
        <f>'Fish Use'!B159</f>
        <v>Upper Grande Ronde</v>
      </c>
      <c r="C2368" s="16" t="str">
        <f>'Fish Use'!D159</f>
        <v>Steelhead</v>
      </c>
      <c r="D2368" s="16" t="str">
        <f>'Fish Use'!E159</f>
        <v>Migration</v>
      </c>
      <c r="E2368" s="16" t="str">
        <f>'Vulnerability Mapped'!C105</f>
        <v>Water Quality</v>
      </c>
      <c r="F2368" s="18">
        <f>'Fish Use'!F159</f>
        <v>0.33750000000000002</v>
      </c>
      <c r="G2368" s="18">
        <f>Population!D17</f>
        <v>0.25</v>
      </c>
      <c r="H2368" s="19">
        <f>'Limiting Factors'!C406</f>
        <v>4.6399999999999997</v>
      </c>
      <c r="I2368" s="18">
        <f>'Limiting Factors'!D406</f>
        <v>0.91900000000000004</v>
      </c>
      <c r="J2368" s="17">
        <f>'Vulnerability Mapped'!D105</f>
        <v>5</v>
      </c>
      <c r="K2368" s="17">
        <f>'Vulnerability Mapped'!E105</f>
        <v>12</v>
      </c>
      <c r="L2368" s="18">
        <f>'Vulnerability Mapped'!H105</f>
        <v>0.74285714300000005</v>
      </c>
      <c r="M2368" s="18">
        <f t="shared" si="72"/>
        <v>0.23040642861573751</v>
      </c>
      <c r="N2368" s="18">
        <f t="shared" si="73"/>
        <v>5.7601607153934378E-2</v>
      </c>
    </row>
    <row r="2369" spans="1:14" ht="18" customHeight="1" x14ac:dyDescent="0.2">
      <c r="A2369" s="16" t="str">
        <f>'Fish Use'!A159</f>
        <v>UGR7</v>
      </c>
      <c r="B2369" s="16" t="str">
        <f>'Fish Use'!B159</f>
        <v>Upper Grande Ronde</v>
      </c>
      <c r="C2369" s="16" t="str">
        <f>'Fish Use'!D159</f>
        <v>Steelhead</v>
      </c>
      <c r="D2369" s="16" t="str">
        <f>'Fish Use'!E159</f>
        <v>Migration</v>
      </c>
      <c r="E2369" s="16" t="str">
        <f>'Vulnerability Mapped'!C101</f>
        <v>Predation</v>
      </c>
      <c r="F2369" s="18">
        <f>'Fish Use'!F159</f>
        <v>0.33750000000000002</v>
      </c>
      <c r="G2369" s="18">
        <f>Population!D17</f>
        <v>0.25</v>
      </c>
      <c r="H2369" s="19">
        <f>'Limiting Factors'!C399</f>
        <v>4.6399999999999997</v>
      </c>
      <c r="I2369" s="18">
        <f>'Limiting Factors'!D399</f>
        <v>0.91900000000000004</v>
      </c>
      <c r="J2369" s="17">
        <f>'Vulnerability Mapped'!D101</f>
        <v>2</v>
      </c>
      <c r="K2369" s="17">
        <f>'Vulnerability Mapped'!E101</f>
        <v>13</v>
      </c>
      <c r="L2369" s="18">
        <f>'Vulnerability Mapped'!H101</f>
        <v>0.93571428599999995</v>
      </c>
      <c r="M2369" s="18">
        <f t="shared" si="72"/>
        <v>0.29022348223147498</v>
      </c>
      <c r="N2369" s="18">
        <f t="shared" si="73"/>
        <v>7.2555870557868746E-2</v>
      </c>
    </row>
    <row r="2370" spans="1:14" ht="18" customHeight="1" x14ac:dyDescent="0.2">
      <c r="A2370" s="16" t="str">
        <f>'Fish Use'!A159</f>
        <v>UGR7</v>
      </c>
      <c r="B2370" s="16" t="str">
        <f>'Fish Use'!B159</f>
        <v>Upper Grande Ronde</v>
      </c>
      <c r="C2370" s="16" t="str">
        <f>'Fish Use'!D159</f>
        <v>Steelhead</v>
      </c>
      <c r="D2370" s="16" t="str">
        <f>'Fish Use'!E159</f>
        <v>Migration</v>
      </c>
      <c r="E2370" s="16" t="str">
        <f>'Vulnerability Mapped'!C93</f>
        <v>Altered Primary Productivity</v>
      </c>
      <c r="F2370" s="18">
        <f>'Fish Use'!F159</f>
        <v>0.33750000000000002</v>
      </c>
      <c r="G2370" s="18">
        <f>Population!D17</f>
        <v>0.25</v>
      </c>
      <c r="H2370" s="19">
        <f>'Limiting Factors'!C400</f>
        <v>3.42</v>
      </c>
      <c r="I2370" s="18">
        <f>'Limiting Factors'!D400</f>
        <v>0.64449999999999996</v>
      </c>
      <c r="J2370" s="17">
        <f>'Vulnerability Mapped'!D93</f>
        <v>10</v>
      </c>
      <c r="K2370" s="17">
        <f>'Vulnerability Mapped'!E93</f>
        <v>10</v>
      </c>
      <c r="L2370" s="18">
        <f>'Vulnerability Mapped'!H93</f>
        <v>0.42142857099999997</v>
      </c>
      <c r="M2370" s="18">
        <f t="shared" ref="M2370:M2433" si="74">F2370*I2370*L2370</f>
        <v>9.1668615978206247E-2</v>
      </c>
      <c r="N2370" s="18">
        <f t="shared" ref="N2370:N2433" si="75">M2370*G2370</f>
        <v>2.2917153994551562E-2</v>
      </c>
    </row>
    <row r="2371" spans="1:14" ht="18" customHeight="1" x14ac:dyDescent="0.2">
      <c r="A2371" s="16" t="str">
        <f>'Fish Use'!A159</f>
        <v>UGR7</v>
      </c>
      <c r="B2371" s="16" t="str">
        <f>'Fish Use'!B159</f>
        <v>Upper Grande Ronde</v>
      </c>
      <c r="C2371" s="16" t="str">
        <f>'Fish Use'!D159</f>
        <v>Steelhead</v>
      </c>
      <c r="D2371" s="16" t="str">
        <f>'Fish Use'!E159</f>
        <v>Migration</v>
      </c>
      <c r="E2371" s="16" t="str">
        <f>'Vulnerability Mapped'!C100</f>
        <v>Non-Native Species Interactions and Competition</v>
      </c>
      <c r="F2371" s="18">
        <f>'Fish Use'!F159</f>
        <v>0.33750000000000002</v>
      </c>
      <c r="G2371" s="18">
        <f>Population!D17</f>
        <v>0.25</v>
      </c>
      <c r="H2371" s="19">
        <f>'Limiting Factors'!C401</f>
        <v>3.56</v>
      </c>
      <c r="I2371" s="18">
        <f>'Limiting Factors'!D401</f>
        <v>0.67600000000000005</v>
      </c>
      <c r="J2371" s="17">
        <f>'Vulnerability Mapped'!D100</f>
        <v>11</v>
      </c>
      <c r="K2371" s="17">
        <f>'Vulnerability Mapped'!E100</f>
        <v>12</v>
      </c>
      <c r="L2371" s="18">
        <f>'Vulnerability Mapped'!H100</f>
        <v>0.35714285699999998</v>
      </c>
      <c r="M2371" s="18">
        <f t="shared" si="74"/>
        <v>8.1482142824550005E-2</v>
      </c>
      <c r="N2371" s="18">
        <f t="shared" si="75"/>
        <v>2.0370535706137501E-2</v>
      </c>
    </row>
    <row r="2372" spans="1:14" ht="18" customHeight="1" x14ac:dyDescent="0.2">
      <c r="A2372" s="16" t="str">
        <f>'Fish Use'!A160</f>
        <v>UGR7</v>
      </c>
      <c r="B2372" s="16" t="str">
        <f>'Fish Use'!B160</f>
        <v>Upper Grande Ronde</v>
      </c>
      <c r="C2372" s="16" t="str">
        <f>'Fish Use'!D160</f>
        <v>Bull Trout</v>
      </c>
      <c r="D2372" s="16" t="str">
        <f>'Fish Use'!E160</f>
        <v>Spawning &amp; Resident</v>
      </c>
      <c r="E2372" s="16" t="str">
        <f>'Vulnerability Mapped'!C19</f>
        <v>Anthropogenic Barriers</v>
      </c>
      <c r="F2372" s="18">
        <f>'Fish Use'!F160</f>
        <v>0.33750000000000002</v>
      </c>
      <c r="G2372" s="18">
        <f>Population!D20</f>
        <v>0.6</v>
      </c>
      <c r="H2372" s="19">
        <f>'Limiting Factors'!C398</f>
        <v>2.71</v>
      </c>
      <c r="I2372" s="18">
        <f>'Limiting Factors'!D398</f>
        <v>0.48475000000000001</v>
      </c>
      <c r="J2372" s="17">
        <f>'Vulnerability Mapped'!D19</f>
        <v>10</v>
      </c>
      <c r="K2372" s="17">
        <f>'Vulnerability Mapped'!E19</f>
        <v>10</v>
      </c>
      <c r="L2372" s="18">
        <f>'Vulnerability Mapped'!H19</f>
        <v>0.42142857099999997</v>
      </c>
      <c r="M2372" s="18">
        <f t="shared" si="74"/>
        <v>6.8947031179884377E-2</v>
      </c>
      <c r="N2372" s="18">
        <f t="shared" si="75"/>
        <v>4.1368218707930622E-2</v>
      </c>
    </row>
    <row r="2373" spans="1:14" ht="18" customHeight="1" x14ac:dyDescent="0.2">
      <c r="A2373" s="16" t="str">
        <f>'Fish Use'!A160</f>
        <v>UGR7</v>
      </c>
      <c r="B2373" s="16" t="str">
        <f>'Fish Use'!B160</f>
        <v>Upper Grande Ronde</v>
      </c>
      <c r="C2373" s="16" t="str">
        <f>'Fish Use'!D160</f>
        <v>Bull Trout</v>
      </c>
      <c r="D2373" s="16" t="str">
        <f>'Fish Use'!E160</f>
        <v>Spawning &amp; Resident</v>
      </c>
      <c r="E2373" s="16" t="str">
        <f>'Vulnerability Mapped'!C27</f>
        <v>Riparian Condition</v>
      </c>
      <c r="F2373" s="18">
        <f>'Fish Use'!F160</f>
        <v>0.33750000000000002</v>
      </c>
      <c r="G2373" s="18">
        <f>Population!D20</f>
        <v>0.6</v>
      </c>
      <c r="H2373" s="19">
        <f>'Limiting Factors'!C392</f>
        <v>4.78</v>
      </c>
      <c r="I2373" s="18">
        <f>'Limiting Factors'!D392</f>
        <v>0.95050000000000001</v>
      </c>
      <c r="J2373" s="17">
        <f>'Vulnerability Mapped'!D27</f>
        <v>4</v>
      </c>
      <c r="K2373" s="17">
        <f>'Vulnerability Mapped'!E27</f>
        <v>4</v>
      </c>
      <c r="L2373" s="18">
        <f>'Vulnerability Mapped'!H27</f>
        <v>0.80714285699999999</v>
      </c>
      <c r="M2373" s="18">
        <f t="shared" si="74"/>
        <v>0.2589263838827438</v>
      </c>
      <c r="N2373" s="18">
        <f t="shared" si="75"/>
        <v>0.15535583032964628</v>
      </c>
    </row>
    <row r="2374" spans="1:14" ht="18" customHeight="1" x14ac:dyDescent="0.2">
      <c r="A2374" s="16" t="str">
        <f>'Fish Use'!A160</f>
        <v>UGR7</v>
      </c>
      <c r="B2374" s="16" t="str">
        <f>'Fish Use'!B160</f>
        <v>Upper Grande Ronde</v>
      </c>
      <c r="C2374" s="16" t="str">
        <f>'Fish Use'!D160</f>
        <v>Bull Trout</v>
      </c>
      <c r="D2374" s="16" t="str">
        <f>'Fish Use'!E160</f>
        <v>Spawning &amp; Resident</v>
      </c>
      <c r="E2374" s="16" t="str">
        <f>'Vulnerability Mapped'!C23</f>
        <v>Floodplain Condition</v>
      </c>
      <c r="F2374" s="18">
        <f>'Fish Use'!F160</f>
        <v>0.33750000000000002</v>
      </c>
      <c r="G2374" s="18">
        <f>Population!D20</f>
        <v>0.6</v>
      </c>
      <c r="H2374" s="19">
        <f>'Limiting Factors'!C393</f>
        <v>5</v>
      </c>
      <c r="I2374" s="18">
        <f>'Limiting Factors'!D393</f>
        <v>1</v>
      </c>
      <c r="J2374" s="17">
        <f>'Vulnerability Mapped'!D23</f>
        <v>11</v>
      </c>
      <c r="K2374" s="17">
        <f>'Vulnerability Mapped'!E23</f>
        <v>11</v>
      </c>
      <c r="L2374" s="18">
        <f>'Vulnerability Mapped'!H23</f>
        <v>0.35714285699999998</v>
      </c>
      <c r="M2374" s="18">
        <f t="shared" si="74"/>
        <v>0.12053571423750001</v>
      </c>
      <c r="N2374" s="18">
        <f t="shared" si="75"/>
        <v>7.2321428542499996E-2</v>
      </c>
    </row>
    <row r="2375" spans="1:14" ht="18" customHeight="1" x14ac:dyDescent="0.2">
      <c r="A2375" s="16" t="str">
        <f>'Fish Use'!A160</f>
        <v>UGR7</v>
      </c>
      <c r="B2375" s="16" t="str">
        <f>'Fish Use'!B160</f>
        <v>Upper Grande Ronde</v>
      </c>
      <c r="C2375" s="16" t="str">
        <f>'Fish Use'!D160</f>
        <v>Bull Trout</v>
      </c>
      <c r="D2375" s="16" t="str">
        <f>'Fish Use'!E160</f>
        <v>Spawning &amp; Resident</v>
      </c>
      <c r="E2375" s="16" t="str">
        <f>'Vulnerability Mapped'!C28</f>
        <v>Side Channel and Wetland Habitat</v>
      </c>
      <c r="F2375" s="18">
        <f>'Fish Use'!F160</f>
        <v>0.33750000000000002</v>
      </c>
      <c r="G2375" s="18">
        <f>Population!D20</f>
        <v>0.6</v>
      </c>
      <c r="H2375" s="19">
        <f>'Limiting Factors'!C394</f>
        <v>5</v>
      </c>
      <c r="I2375" s="18">
        <f>'Limiting Factors'!D394</f>
        <v>1</v>
      </c>
      <c r="J2375" s="17">
        <f>'Vulnerability Mapped'!D28</f>
        <v>7</v>
      </c>
      <c r="K2375" s="17">
        <f>'Vulnerability Mapped'!E28</f>
        <v>7</v>
      </c>
      <c r="L2375" s="18">
        <f>'Vulnerability Mapped'!H28</f>
        <v>0.61428571399999998</v>
      </c>
      <c r="M2375" s="18">
        <f t="shared" si="74"/>
        <v>0.20732142847500001</v>
      </c>
      <c r="N2375" s="18">
        <f t="shared" si="75"/>
        <v>0.124392857085</v>
      </c>
    </row>
    <row r="2376" spans="1:14" ht="18" customHeight="1" x14ac:dyDescent="0.2">
      <c r="A2376" s="16" t="str">
        <f>'Fish Use'!A160</f>
        <v>UGR7</v>
      </c>
      <c r="B2376" s="16" t="str">
        <f>'Fish Use'!B160</f>
        <v>Upper Grande Ronde</v>
      </c>
      <c r="C2376" s="16" t="str">
        <f>'Fish Use'!D160</f>
        <v>Bull Trout</v>
      </c>
      <c r="D2376" s="16" t="str">
        <f>'Fish Use'!E160</f>
        <v>Spawning &amp; Resident</v>
      </c>
      <c r="E2376" s="16" t="str">
        <f>'Vulnerability Mapped'!C20</f>
        <v>Channel and Habitat Structure</v>
      </c>
      <c r="F2376" s="18">
        <f>'Fish Use'!F160</f>
        <v>0.33750000000000002</v>
      </c>
      <c r="G2376" s="18">
        <f>Population!D20</f>
        <v>0.6</v>
      </c>
      <c r="H2376" s="19">
        <f>'Limiting Factors'!C395</f>
        <v>4.78</v>
      </c>
      <c r="I2376" s="18">
        <f>'Limiting Factors'!D395</f>
        <v>0.95050000000000001</v>
      </c>
      <c r="J2376" s="17">
        <f>'Vulnerability Mapped'!D20</f>
        <v>3</v>
      </c>
      <c r="K2376" s="17">
        <f>'Vulnerability Mapped'!E20</f>
        <v>3</v>
      </c>
      <c r="L2376" s="18">
        <f>'Vulnerability Mapped'!H20</f>
        <v>0.87142857100000004</v>
      </c>
      <c r="M2376" s="18">
        <f t="shared" si="74"/>
        <v>0.27954883914823131</v>
      </c>
      <c r="N2376" s="18">
        <f t="shared" si="75"/>
        <v>0.16772930348893877</v>
      </c>
    </row>
    <row r="2377" spans="1:14" ht="18" customHeight="1" x14ac:dyDescent="0.2">
      <c r="A2377" s="16" t="str">
        <f>'Fish Use'!A160</f>
        <v>UGR7</v>
      </c>
      <c r="B2377" s="16" t="str">
        <f>'Fish Use'!B160</f>
        <v>Upper Grande Ronde</v>
      </c>
      <c r="C2377" s="16" t="str">
        <f>'Fish Use'!D160</f>
        <v>Bull Trout</v>
      </c>
      <c r="D2377" s="16" t="str">
        <f>'Fish Use'!E160</f>
        <v>Spawning &amp; Resident</v>
      </c>
      <c r="E2377" s="16" t="str">
        <f>'Vulnerability Mapped'!C22</f>
        <v>Decreased Water Quantity</v>
      </c>
      <c r="F2377" s="18">
        <f>'Fish Use'!F160</f>
        <v>0.33750000000000002</v>
      </c>
      <c r="G2377" s="18">
        <f>Population!D20</f>
        <v>0.6</v>
      </c>
      <c r="H2377" s="19">
        <f>'Limiting Factors'!C402</f>
        <v>5</v>
      </c>
      <c r="I2377" s="18">
        <f>'Limiting Factors'!D402</f>
        <v>1</v>
      </c>
      <c r="J2377" s="17">
        <f>'Vulnerability Mapped'!D22</f>
        <v>8</v>
      </c>
      <c r="K2377" s="17">
        <f>'Vulnerability Mapped'!E22</f>
        <v>8</v>
      </c>
      <c r="L2377" s="18">
        <f>'Vulnerability Mapped'!H22</f>
        <v>0.55000000000000004</v>
      </c>
      <c r="M2377" s="18">
        <f t="shared" si="74"/>
        <v>0.18562500000000004</v>
      </c>
      <c r="N2377" s="18">
        <f t="shared" si="75"/>
        <v>0.11137500000000002</v>
      </c>
    </row>
    <row r="2378" spans="1:14" ht="18" customHeight="1" x14ac:dyDescent="0.2">
      <c r="A2378" s="16" t="str">
        <f>'Fish Use'!A160</f>
        <v>UGR7</v>
      </c>
      <c r="B2378" s="16" t="str">
        <f>'Fish Use'!B160</f>
        <v>Upper Grande Ronde</v>
      </c>
      <c r="C2378" s="16" t="str">
        <f>'Fish Use'!D160</f>
        <v>Bull Trout</v>
      </c>
      <c r="D2378" s="16" t="str">
        <f>'Fish Use'!E160</f>
        <v>Spawning &amp; Resident</v>
      </c>
      <c r="E2378" s="16" t="str">
        <f>'Vulnerability Mapped'!C17</f>
        <v>Altered Flow Timing</v>
      </c>
      <c r="F2378" s="18">
        <f>'Fish Use'!F160</f>
        <v>0.33750000000000002</v>
      </c>
      <c r="G2378" s="18">
        <f>Population!D20</f>
        <v>0.6</v>
      </c>
      <c r="H2378" s="19">
        <f>'Limiting Factors'!C403</f>
        <v>5</v>
      </c>
      <c r="I2378" s="18">
        <f>'Limiting Factors'!D403</f>
        <v>1</v>
      </c>
      <c r="J2378" s="17">
        <f>'Vulnerability Mapped'!D17</f>
        <v>13</v>
      </c>
      <c r="K2378" s="17">
        <f>'Vulnerability Mapped'!E17</f>
        <v>13</v>
      </c>
      <c r="L2378" s="18">
        <f>'Vulnerability Mapped'!H17</f>
        <v>0.22857142899999999</v>
      </c>
      <c r="M2378" s="18">
        <f t="shared" si="74"/>
        <v>7.7142857287500005E-2</v>
      </c>
      <c r="N2378" s="18">
        <f t="shared" si="75"/>
        <v>4.6285714372500002E-2</v>
      </c>
    </row>
    <row r="2379" spans="1:14" ht="18" customHeight="1" x14ac:dyDescent="0.2">
      <c r="A2379" s="16" t="str">
        <f>'Fish Use'!A160</f>
        <v>UGR7</v>
      </c>
      <c r="B2379" s="16" t="str">
        <f>'Fish Use'!B160</f>
        <v>Upper Grande Ronde</v>
      </c>
      <c r="C2379" s="16" t="str">
        <f>'Fish Use'!D160</f>
        <v>Bull Trout</v>
      </c>
      <c r="D2379" s="16" t="str">
        <f>'Fish Use'!E160</f>
        <v>Spawning &amp; Resident</v>
      </c>
      <c r="E2379" s="16" t="str">
        <f>'Vulnerability Mapped'!C21</f>
        <v>Decreased Sediment Quantity</v>
      </c>
      <c r="F2379" s="18">
        <f>'Fish Use'!F160</f>
        <v>0.33750000000000002</v>
      </c>
      <c r="G2379" s="18">
        <f>Population!D20</f>
        <v>0.6</v>
      </c>
      <c r="H2379" s="19">
        <f>'Limiting Factors'!C396</f>
        <v>2.83</v>
      </c>
      <c r="I2379" s="18">
        <f>'Limiting Factors'!D396</f>
        <v>0.51175000000000004</v>
      </c>
      <c r="J2379" s="17">
        <f>'Vulnerability Mapped'!D21</f>
        <v>5</v>
      </c>
      <c r="K2379" s="17">
        <f>'Vulnerability Mapped'!E21</f>
        <v>5</v>
      </c>
      <c r="L2379" s="18">
        <f>'Vulnerability Mapped'!H21</f>
        <v>0.74285714300000005</v>
      </c>
      <c r="M2379" s="18">
        <f t="shared" si="74"/>
        <v>0.1283030357389594</v>
      </c>
      <c r="N2379" s="18">
        <f t="shared" si="75"/>
        <v>7.6981821443375634E-2</v>
      </c>
    </row>
    <row r="2380" spans="1:14" ht="18" customHeight="1" x14ac:dyDescent="0.2">
      <c r="A2380" s="16" t="str">
        <f>'Fish Use'!A160</f>
        <v>UGR7</v>
      </c>
      <c r="B2380" s="16" t="str">
        <f>'Fish Use'!B160</f>
        <v>Upper Grande Ronde</v>
      </c>
      <c r="C2380" s="16" t="str">
        <f>'Fish Use'!D160</f>
        <v>Bull Trout</v>
      </c>
      <c r="D2380" s="16" t="str">
        <f>'Fish Use'!E160</f>
        <v>Spawning &amp; Resident</v>
      </c>
      <c r="E2380" s="16" t="str">
        <f>'Vulnerability Mapped'!C24</f>
        <v>Increased Sediment Quantity</v>
      </c>
      <c r="F2380" s="18">
        <f>'Fish Use'!F160</f>
        <v>0.33750000000000002</v>
      </c>
      <c r="G2380" s="18">
        <f>Population!D20</f>
        <v>0.6</v>
      </c>
      <c r="H2380" s="19">
        <f>'Limiting Factors'!C397</f>
        <v>4.16</v>
      </c>
      <c r="I2380" s="18">
        <f>'Limiting Factors'!D397</f>
        <v>0.81100000000000005</v>
      </c>
      <c r="J2380" s="17">
        <f>'Vulnerability Mapped'!D24</f>
        <v>6</v>
      </c>
      <c r="K2380" s="17">
        <f>'Vulnerability Mapped'!E24</f>
        <v>6</v>
      </c>
      <c r="L2380" s="18">
        <f>'Vulnerability Mapped'!H24</f>
        <v>0.678571429</v>
      </c>
      <c r="M2380" s="18">
        <f t="shared" si="74"/>
        <v>0.18573348226016251</v>
      </c>
      <c r="N2380" s="18">
        <f t="shared" si="75"/>
        <v>0.1114400893560975</v>
      </c>
    </row>
    <row r="2381" spans="1:14" ht="18" customHeight="1" x14ac:dyDescent="0.2">
      <c r="A2381" s="16" t="str">
        <f>'Fish Use'!A160</f>
        <v>UGR7</v>
      </c>
      <c r="B2381" s="16" t="str">
        <f>'Fish Use'!B160</f>
        <v>Upper Grande Ronde</v>
      </c>
      <c r="C2381" s="16" t="str">
        <f>'Fish Use'!D160</f>
        <v>Bull Trout</v>
      </c>
      <c r="D2381" s="16" t="str">
        <f>'Fish Use'!E160</f>
        <v>Spawning &amp; Resident</v>
      </c>
      <c r="E2381" s="16" t="str">
        <f>'Vulnerability Mapped'!C29</f>
        <v>Summer Water Temperature</v>
      </c>
      <c r="F2381" s="18">
        <f>'Fish Use'!F160</f>
        <v>0.33750000000000002</v>
      </c>
      <c r="G2381" s="18">
        <f>Population!D20</f>
        <v>0.6</v>
      </c>
      <c r="H2381" s="19">
        <f>'Limiting Factors'!C404</f>
        <v>5</v>
      </c>
      <c r="I2381" s="18">
        <f>'Limiting Factors'!D404</f>
        <v>1</v>
      </c>
      <c r="J2381" s="17">
        <f>'Vulnerability Mapped'!D29</f>
        <v>1</v>
      </c>
      <c r="K2381" s="17">
        <f>'Vulnerability Mapped'!E29</f>
        <v>1</v>
      </c>
      <c r="L2381" s="18">
        <f>'Vulnerability Mapped'!H29</f>
        <v>1</v>
      </c>
      <c r="M2381" s="18">
        <f t="shared" si="74"/>
        <v>0.33750000000000002</v>
      </c>
      <c r="N2381" s="18">
        <f t="shared" si="75"/>
        <v>0.20250000000000001</v>
      </c>
    </row>
    <row r="2382" spans="1:14" ht="18" customHeight="1" x14ac:dyDescent="0.2">
      <c r="A2382" s="16" t="str">
        <f>'Fish Use'!A160</f>
        <v>UGR7</v>
      </c>
      <c r="B2382" s="16" t="str">
        <f>'Fish Use'!B160</f>
        <v>Upper Grande Ronde</v>
      </c>
      <c r="C2382" s="16" t="str">
        <f>'Fish Use'!D160</f>
        <v>Bull Trout</v>
      </c>
      <c r="D2382" s="16" t="str">
        <f>'Fish Use'!E160</f>
        <v>Spawning &amp; Resident</v>
      </c>
      <c r="E2382" s="16" t="str">
        <f>'Vulnerability Mapped'!C31</f>
        <v>Winter Water Temperature</v>
      </c>
      <c r="F2382" s="18">
        <f>'Fish Use'!F160</f>
        <v>0.33750000000000002</v>
      </c>
      <c r="G2382" s="18">
        <f>Population!D20</f>
        <v>0.6</v>
      </c>
      <c r="H2382" s="19">
        <f>'Limiting Factors'!C405</f>
        <v>3.91</v>
      </c>
      <c r="I2382" s="18">
        <f>'Limiting Factors'!D405</f>
        <v>0.75475000000000003</v>
      </c>
      <c r="J2382" s="17">
        <f>'Vulnerability Mapped'!D31</f>
        <v>12</v>
      </c>
      <c r="K2382" s="17">
        <f>'Vulnerability Mapped'!E31</f>
        <v>12</v>
      </c>
      <c r="L2382" s="18">
        <f>'Vulnerability Mapped'!H31</f>
        <v>0.29285714299999999</v>
      </c>
      <c r="M2382" s="18">
        <f t="shared" si="74"/>
        <v>7.4598950929246885E-2</v>
      </c>
      <c r="N2382" s="18">
        <f t="shared" si="75"/>
        <v>4.4759370557548132E-2</v>
      </c>
    </row>
    <row r="2383" spans="1:14" ht="18" customHeight="1" x14ac:dyDescent="0.2">
      <c r="A2383" s="16" t="str">
        <f>'Fish Use'!A160</f>
        <v>UGR7</v>
      </c>
      <c r="B2383" s="16" t="str">
        <f>'Fish Use'!B160</f>
        <v>Upper Grande Ronde</v>
      </c>
      <c r="C2383" s="16" t="str">
        <f>'Fish Use'!D160</f>
        <v>Bull Trout</v>
      </c>
      <c r="D2383" s="16" t="str">
        <f>'Fish Use'!E160</f>
        <v>Spawning &amp; Resident</v>
      </c>
      <c r="E2383" s="16" t="str">
        <f>'Vulnerability Mapped'!C30</f>
        <v>Water Quality</v>
      </c>
      <c r="F2383" s="18">
        <f>'Fish Use'!F160</f>
        <v>0.33750000000000002</v>
      </c>
      <c r="G2383" s="18">
        <f>Population!D20</f>
        <v>0.6</v>
      </c>
      <c r="H2383" s="19">
        <f>'Limiting Factors'!C406</f>
        <v>4.6399999999999997</v>
      </c>
      <c r="I2383" s="18">
        <f>'Limiting Factors'!D406</f>
        <v>0.91900000000000004</v>
      </c>
      <c r="J2383" s="17">
        <f>'Vulnerability Mapped'!D30</f>
        <v>15</v>
      </c>
      <c r="K2383" s="17">
        <f>'Vulnerability Mapped'!E30</f>
        <v>15</v>
      </c>
      <c r="L2383" s="18">
        <f>'Vulnerability Mapped'!H30</f>
        <v>0.1</v>
      </c>
      <c r="M2383" s="18">
        <f t="shared" si="74"/>
        <v>3.1016250000000002E-2</v>
      </c>
      <c r="N2383" s="18">
        <f t="shared" si="75"/>
        <v>1.8609750000000001E-2</v>
      </c>
    </row>
    <row r="2384" spans="1:14" ht="18" customHeight="1" x14ac:dyDescent="0.2">
      <c r="A2384" s="16" t="str">
        <f>'Fish Use'!A160</f>
        <v>UGR7</v>
      </c>
      <c r="B2384" s="16" t="str">
        <f>'Fish Use'!B160</f>
        <v>Upper Grande Ronde</v>
      </c>
      <c r="C2384" s="16" t="str">
        <f>'Fish Use'!D160</f>
        <v>Bull Trout</v>
      </c>
      <c r="D2384" s="16" t="str">
        <f>'Fish Use'!E160</f>
        <v>Spawning &amp; Resident</v>
      </c>
      <c r="E2384" s="16" t="str">
        <f>'Vulnerability Mapped'!C26</f>
        <v>Predation</v>
      </c>
      <c r="F2384" s="18">
        <f>'Fish Use'!F160</f>
        <v>0.33750000000000002</v>
      </c>
      <c r="G2384" s="18">
        <f>Population!D20</f>
        <v>0.6</v>
      </c>
      <c r="H2384" s="19">
        <f>'Limiting Factors'!C399</f>
        <v>4.6399999999999997</v>
      </c>
      <c r="I2384" s="18">
        <f>'Limiting Factors'!D399</f>
        <v>0.91900000000000004</v>
      </c>
      <c r="J2384" s="17">
        <f>'Vulnerability Mapped'!D26</f>
        <v>9</v>
      </c>
      <c r="K2384" s="17">
        <f>'Vulnerability Mapped'!E26</f>
        <v>9</v>
      </c>
      <c r="L2384" s="18">
        <f>'Vulnerability Mapped'!H26</f>
        <v>0.485714286</v>
      </c>
      <c r="M2384" s="18">
        <f t="shared" si="74"/>
        <v>0.15065035723147499</v>
      </c>
      <c r="N2384" s="18">
        <f t="shared" si="75"/>
        <v>9.0390214338884986E-2</v>
      </c>
    </row>
    <row r="2385" spans="1:14" ht="18" customHeight="1" x14ac:dyDescent="0.2">
      <c r="A2385" s="16" t="str">
        <f>'Fish Use'!A160</f>
        <v>UGR7</v>
      </c>
      <c r="B2385" s="16" t="str">
        <f>'Fish Use'!B160</f>
        <v>Upper Grande Ronde</v>
      </c>
      <c r="C2385" s="16" t="str">
        <f>'Fish Use'!D160</f>
        <v>Bull Trout</v>
      </c>
      <c r="D2385" s="16" t="str">
        <f>'Fish Use'!E160</f>
        <v>Spawning &amp; Resident</v>
      </c>
      <c r="E2385" s="16" t="str">
        <f>'Vulnerability Mapped'!C18</f>
        <v>Altered Primary Productivity</v>
      </c>
      <c r="F2385" s="18">
        <f>'Fish Use'!F160</f>
        <v>0.33750000000000002</v>
      </c>
      <c r="G2385" s="18">
        <f>Population!D20</f>
        <v>0.6</v>
      </c>
      <c r="H2385" s="19">
        <f>'Limiting Factors'!C400</f>
        <v>3.42</v>
      </c>
      <c r="I2385" s="18">
        <f>'Limiting Factors'!D400</f>
        <v>0.64449999999999996</v>
      </c>
      <c r="J2385" s="17">
        <f>'Vulnerability Mapped'!D18</f>
        <v>14</v>
      </c>
      <c r="K2385" s="17">
        <f>'Vulnerability Mapped'!E18</f>
        <v>14</v>
      </c>
      <c r="L2385" s="18">
        <f>'Vulnerability Mapped'!H18</f>
        <v>0.164285714</v>
      </c>
      <c r="M2385" s="18">
        <f t="shared" si="74"/>
        <v>3.5735223152137501E-2</v>
      </c>
      <c r="N2385" s="18">
        <f t="shared" si="75"/>
        <v>2.14411338912825E-2</v>
      </c>
    </row>
    <row r="2386" spans="1:14" ht="18" customHeight="1" x14ac:dyDescent="0.2">
      <c r="A2386" s="16" t="str">
        <f>'Fish Use'!A160</f>
        <v>UGR7</v>
      </c>
      <c r="B2386" s="16" t="str">
        <f>'Fish Use'!B160</f>
        <v>Upper Grande Ronde</v>
      </c>
      <c r="C2386" s="16" t="str">
        <f>'Fish Use'!D160</f>
        <v>Bull Trout</v>
      </c>
      <c r="D2386" s="16" t="str">
        <f>'Fish Use'!E160</f>
        <v>Spawning &amp; Resident</v>
      </c>
      <c r="E2386" s="16" t="str">
        <f>'Vulnerability Mapped'!C25</f>
        <v>Non-Native Species Interactions and Competition</v>
      </c>
      <c r="F2386" s="18">
        <f>'Fish Use'!F160</f>
        <v>0.33750000000000002</v>
      </c>
      <c r="G2386" s="18">
        <f>Population!D20</f>
        <v>0.6</v>
      </c>
      <c r="H2386" s="19">
        <f>'Limiting Factors'!C401</f>
        <v>3.56</v>
      </c>
      <c r="I2386" s="18">
        <f>'Limiting Factors'!D401</f>
        <v>0.67600000000000005</v>
      </c>
      <c r="J2386" s="17">
        <f>'Vulnerability Mapped'!D25</f>
        <v>2</v>
      </c>
      <c r="K2386" s="17">
        <f>'Vulnerability Mapped'!E25</f>
        <v>2</v>
      </c>
      <c r="L2386" s="18">
        <f>'Vulnerability Mapped'!H25</f>
        <v>0.93571428599999995</v>
      </c>
      <c r="M2386" s="18">
        <f t="shared" si="74"/>
        <v>0.21348321435090001</v>
      </c>
      <c r="N2386" s="18">
        <f t="shared" si="75"/>
        <v>0.12808992861054</v>
      </c>
    </row>
    <row r="2387" spans="1:14" ht="18" customHeight="1" x14ac:dyDescent="0.2">
      <c r="A2387" s="16" t="str">
        <f>'Fish Use'!A161</f>
        <v>UGR7</v>
      </c>
      <c r="B2387" s="16" t="str">
        <f>'Fish Use'!B161</f>
        <v>Upper Grande Ronde</v>
      </c>
      <c r="C2387" s="16" t="str">
        <f>'Fish Use'!D161</f>
        <v>Bull Trout</v>
      </c>
      <c r="D2387" s="16" t="str">
        <f>'Fish Use'!E161</f>
        <v>FMO</v>
      </c>
      <c r="E2387" s="16" t="str">
        <f>'Vulnerability Mapped'!C4</f>
        <v>Anthropogenic Barriers</v>
      </c>
      <c r="F2387" s="18">
        <f>'Fish Use'!F161</f>
        <v>0.33750000000000002</v>
      </c>
      <c r="G2387" s="18">
        <f>Population!D21</f>
        <v>0.4</v>
      </c>
      <c r="H2387" s="19">
        <f>'Limiting Factors'!C398</f>
        <v>2.71</v>
      </c>
      <c r="I2387" s="18">
        <f>'Limiting Factors'!D398</f>
        <v>0.48475000000000001</v>
      </c>
      <c r="J2387" s="17">
        <f>'Vulnerability Mapped'!D4</f>
        <v>3</v>
      </c>
      <c r="K2387" s="17">
        <f>'Vulnerability Mapped'!E4</f>
        <v>3</v>
      </c>
      <c r="L2387" s="18">
        <f>'Vulnerability Mapped'!H4</f>
        <v>0.87142857100000004</v>
      </c>
      <c r="M2387" s="18">
        <f t="shared" si="74"/>
        <v>0.1425684374298844</v>
      </c>
      <c r="N2387" s="18">
        <f t="shared" si="75"/>
        <v>5.7027374971953759E-2</v>
      </c>
    </row>
    <row r="2388" spans="1:14" ht="18" customHeight="1" x14ac:dyDescent="0.2">
      <c r="A2388" s="16" t="str">
        <f>'Fish Use'!A161</f>
        <v>UGR7</v>
      </c>
      <c r="B2388" s="16" t="str">
        <f>'Fish Use'!B161</f>
        <v>Upper Grande Ronde</v>
      </c>
      <c r="C2388" s="16" t="str">
        <f>'Fish Use'!D161</f>
        <v>Bull Trout</v>
      </c>
      <c r="D2388" s="16" t="str">
        <f>'Fish Use'!E161</f>
        <v>FMO</v>
      </c>
      <c r="E2388" s="16" t="str">
        <f>'Vulnerability Mapped'!C12</f>
        <v>Riparian Condition</v>
      </c>
      <c r="F2388" s="18">
        <f>'Fish Use'!F161</f>
        <v>0.33750000000000002</v>
      </c>
      <c r="G2388" s="18">
        <f>Population!D21</f>
        <v>0.4</v>
      </c>
      <c r="H2388" s="19">
        <f>'Limiting Factors'!C392</f>
        <v>4.78</v>
      </c>
      <c r="I2388" s="18">
        <f>'Limiting Factors'!D392</f>
        <v>0.95050000000000001</v>
      </c>
      <c r="J2388" s="17">
        <f>'Vulnerability Mapped'!D12</f>
        <v>5</v>
      </c>
      <c r="K2388" s="17">
        <f>'Vulnerability Mapped'!E12</f>
        <v>5</v>
      </c>
      <c r="L2388" s="18">
        <f>'Vulnerability Mapped'!H12</f>
        <v>0.74285714300000005</v>
      </c>
      <c r="M2388" s="18">
        <f t="shared" si="74"/>
        <v>0.2383039286172563</v>
      </c>
      <c r="N2388" s="18">
        <f t="shared" si="75"/>
        <v>9.5321571446902523E-2</v>
      </c>
    </row>
    <row r="2389" spans="1:14" ht="18" customHeight="1" x14ac:dyDescent="0.2">
      <c r="A2389" s="16" t="str">
        <f>'Fish Use'!A161</f>
        <v>UGR7</v>
      </c>
      <c r="B2389" s="16" t="str">
        <f>'Fish Use'!B161</f>
        <v>Upper Grande Ronde</v>
      </c>
      <c r="C2389" s="16" t="str">
        <f>'Fish Use'!D161</f>
        <v>Bull Trout</v>
      </c>
      <c r="D2389" s="16" t="str">
        <f>'Fish Use'!E161</f>
        <v>FMO</v>
      </c>
      <c r="E2389" s="16" t="str">
        <f>'Vulnerability Mapped'!C8</f>
        <v>Floodplain Condition</v>
      </c>
      <c r="F2389" s="18">
        <f>'Fish Use'!F161</f>
        <v>0.33750000000000002</v>
      </c>
      <c r="G2389" s="18">
        <f>Population!D21</f>
        <v>0.4</v>
      </c>
      <c r="H2389" s="19">
        <f>'Limiting Factors'!C393</f>
        <v>5</v>
      </c>
      <c r="I2389" s="18">
        <f>'Limiting Factors'!D393</f>
        <v>1</v>
      </c>
      <c r="J2389" s="17">
        <f>'Vulnerability Mapped'!D8</f>
        <v>9</v>
      </c>
      <c r="K2389" s="17">
        <f>'Vulnerability Mapped'!E8</f>
        <v>9</v>
      </c>
      <c r="L2389" s="18">
        <f>'Vulnerability Mapped'!H8</f>
        <v>0.485714286</v>
      </c>
      <c r="M2389" s="18">
        <f t="shared" si="74"/>
        <v>0.16392857152500001</v>
      </c>
      <c r="N2389" s="18">
        <f t="shared" si="75"/>
        <v>6.557142861000001E-2</v>
      </c>
    </row>
    <row r="2390" spans="1:14" ht="18" customHeight="1" x14ac:dyDescent="0.2">
      <c r="A2390" s="16" t="str">
        <f>'Fish Use'!A161</f>
        <v>UGR7</v>
      </c>
      <c r="B2390" s="16" t="str">
        <f>'Fish Use'!B161</f>
        <v>Upper Grande Ronde</v>
      </c>
      <c r="C2390" s="16" t="str">
        <f>'Fish Use'!D161</f>
        <v>Bull Trout</v>
      </c>
      <c r="D2390" s="16" t="str">
        <f>'Fish Use'!E161</f>
        <v>FMO</v>
      </c>
      <c r="E2390" s="16" t="str">
        <f>'Vulnerability Mapped'!C13</f>
        <v>Side Channel and Wetland Habitat</v>
      </c>
      <c r="F2390" s="18">
        <f>'Fish Use'!F161</f>
        <v>0.33750000000000002</v>
      </c>
      <c r="G2390" s="18">
        <f>Population!D21</f>
        <v>0.4</v>
      </c>
      <c r="H2390" s="19">
        <f>'Limiting Factors'!C394</f>
        <v>5</v>
      </c>
      <c r="I2390" s="18">
        <f>'Limiting Factors'!D394</f>
        <v>1</v>
      </c>
      <c r="J2390" s="17">
        <f>'Vulnerability Mapped'!D13</f>
        <v>8</v>
      </c>
      <c r="K2390" s="17">
        <f>'Vulnerability Mapped'!E13</f>
        <v>8</v>
      </c>
      <c r="L2390" s="18">
        <f>'Vulnerability Mapped'!H13</f>
        <v>0.55000000000000004</v>
      </c>
      <c r="M2390" s="18">
        <f t="shared" si="74"/>
        <v>0.18562500000000004</v>
      </c>
      <c r="N2390" s="18">
        <f t="shared" si="75"/>
        <v>7.4250000000000024E-2</v>
      </c>
    </row>
    <row r="2391" spans="1:14" ht="18" customHeight="1" x14ac:dyDescent="0.2">
      <c r="A2391" s="16" t="str">
        <f>'Fish Use'!A161</f>
        <v>UGR7</v>
      </c>
      <c r="B2391" s="16" t="str">
        <f>'Fish Use'!B161</f>
        <v>Upper Grande Ronde</v>
      </c>
      <c r="C2391" s="16" t="str">
        <f>'Fish Use'!D161</f>
        <v>Bull Trout</v>
      </c>
      <c r="D2391" s="16" t="str">
        <f>'Fish Use'!E161</f>
        <v>FMO</v>
      </c>
      <c r="E2391" s="16" t="str">
        <f>'Vulnerability Mapped'!C5</f>
        <v>Channel and Habitat Structure</v>
      </c>
      <c r="F2391" s="18">
        <f>'Fish Use'!F161</f>
        <v>0.33750000000000002</v>
      </c>
      <c r="G2391" s="18">
        <f>Population!D21</f>
        <v>0.4</v>
      </c>
      <c r="H2391" s="19">
        <f>'Limiting Factors'!C395</f>
        <v>4.78</v>
      </c>
      <c r="I2391" s="18">
        <f>'Limiting Factors'!D395</f>
        <v>0.95050000000000001</v>
      </c>
      <c r="J2391" s="17">
        <f>'Vulnerability Mapped'!D5</f>
        <v>4</v>
      </c>
      <c r="K2391" s="17">
        <f>'Vulnerability Mapped'!E5</f>
        <v>4</v>
      </c>
      <c r="L2391" s="18">
        <f>'Vulnerability Mapped'!H5</f>
        <v>0.80714285699999999</v>
      </c>
      <c r="M2391" s="18">
        <f t="shared" si="74"/>
        <v>0.2589263838827438</v>
      </c>
      <c r="N2391" s="18">
        <f t="shared" si="75"/>
        <v>0.10357055355309752</v>
      </c>
    </row>
    <row r="2392" spans="1:14" ht="18" customHeight="1" x14ac:dyDescent="0.2">
      <c r="A2392" s="16" t="str">
        <f>'Fish Use'!A161</f>
        <v>UGR7</v>
      </c>
      <c r="B2392" s="16" t="str">
        <f>'Fish Use'!B161</f>
        <v>Upper Grande Ronde</v>
      </c>
      <c r="C2392" s="16" t="str">
        <f>'Fish Use'!D161</f>
        <v>Bull Trout</v>
      </c>
      <c r="D2392" s="16" t="str">
        <f>'Fish Use'!E161</f>
        <v>FMO</v>
      </c>
      <c r="E2392" s="16" t="str">
        <f>'Vulnerability Mapped'!C7</f>
        <v>Decreased Water Quantity</v>
      </c>
      <c r="F2392" s="18">
        <f>'Fish Use'!F161</f>
        <v>0.33750000000000002</v>
      </c>
      <c r="G2392" s="18">
        <f>Population!D21</f>
        <v>0.4</v>
      </c>
      <c r="H2392" s="19">
        <f>'Limiting Factors'!C402</f>
        <v>5</v>
      </c>
      <c r="I2392" s="18">
        <f>'Limiting Factors'!D402</f>
        <v>1</v>
      </c>
      <c r="J2392" s="17">
        <f>'Vulnerability Mapped'!D7</f>
        <v>2</v>
      </c>
      <c r="K2392" s="17">
        <f>'Vulnerability Mapped'!E7</f>
        <v>2</v>
      </c>
      <c r="L2392" s="18">
        <f>'Vulnerability Mapped'!H7</f>
        <v>0.93571428599999995</v>
      </c>
      <c r="M2392" s="18">
        <f t="shared" si="74"/>
        <v>0.31580357152499999</v>
      </c>
      <c r="N2392" s="18">
        <f t="shared" si="75"/>
        <v>0.12632142861000001</v>
      </c>
    </row>
    <row r="2393" spans="1:14" ht="18" customHeight="1" x14ac:dyDescent="0.2">
      <c r="A2393" s="16" t="str">
        <f>'Fish Use'!A161</f>
        <v>UGR7</v>
      </c>
      <c r="B2393" s="16" t="str">
        <f>'Fish Use'!B161</f>
        <v>Upper Grande Ronde</v>
      </c>
      <c r="C2393" s="16" t="str">
        <f>'Fish Use'!D161</f>
        <v>Bull Trout</v>
      </c>
      <c r="D2393" s="16" t="str">
        <f>'Fish Use'!E161</f>
        <v>FMO</v>
      </c>
      <c r="E2393" s="16" t="str">
        <f>'Vulnerability Mapped'!C2</f>
        <v>Altered Flow Timing</v>
      </c>
      <c r="F2393" s="18">
        <f>'Fish Use'!F161</f>
        <v>0.33750000000000002</v>
      </c>
      <c r="G2393" s="18">
        <f>Population!D21</f>
        <v>0.4</v>
      </c>
      <c r="H2393" s="19">
        <f>'Limiting Factors'!C403</f>
        <v>5</v>
      </c>
      <c r="I2393" s="18">
        <f>'Limiting Factors'!D403</f>
        <v>1</v>
      </c>
      <c r="J2393" s="17">
        <f>'Vulnerability Mapped'!D2</f>
        <v>11</v>
      </c>
      <c r="K2393" s="17">
        <f>'Vulnerability Mapped'!E2</f>
        <v>11</v>
      </c>
      <c r="L2393" s="18">
        <f>'Vulnerability Mapped'!H2</f>
        <v>0.35714285699999998</v>
      </c>
      <c r="M2393" s="18">
        <f t="shared" si="74"/>
        <v>0.12053571423750001</v>
      </c>
      <c r="N2393" s="18">
        <f t="shared" si="75"/>
        <v>4.8214285695000005E-2</v>
      </c>
    </row>
    <row r="2394" spans="1:14" ht="18" customHeight="1" x14ac:dyDescent="0.2">
      <c r="A2394" s="16" t="str">
        <f>'Fish Use'!A161</f>
        <v>UGR7</v>
      </c>
      <c r="B2394" s="16" t="str">
        <f>'Fish Use'!B161</f>
        <v>Upper Grande Ronde</v>
      </c>
      <c r="C2394" s="16" t="str">
        <f>'Fish Use'!D161</f>
        <v>Bull Trout</v>
      </c>
      <c r="D2394" s="16" t="str">
        <f>'Fish Use'!E161</f>
        <v>FMO</v>
      </c>
      <c r="E2394" s="16" t="str">
        <f>'Vulnerability Mapped'!C6</f>
        <v>Decreased Sediment Quantity</v>
      </c>
      <c r="F2394" s="18">
        <f>'Fish Use'!F161</f>
        <v>0.33750000000000002</v>
      </c>
      <c r="G2394" s="18">
        <f>Population!D21</f>
        <v>0.4</v>
      </c>
      <c r="H2394" s="19">
        <f>'Limiting Factors'!C396</f>
        <v>2.83</v>
      </c>
      <c r="I2394" s="18">
        <f>'Limiting Factors'!D396</f>
        <v>0.51175000000000004</v>
      </c>
      <c r="J2394" s="17">
        <f>'Vulnerability Mapped'!D6</f>
        <v>13</v>
      </c>
      <c r="K2394" s="17">
        <f>'Vulnerability Mapped'!E6</f>
        <v>13</v>
      </c>
      <c r="L2394" s="18">
        <f>'Vulnerability Mapped'!H6</f>
        <v>0.22857142899999999</v>
      </c>
      <c r="M2394" s="18">
        <f t="shared" si="74"/>
        <v>3.9477857216878125E-2</v>
      </c>
      <c r="N2394" s="18">
        <f t="shared" si="75"/>
        <v>1.579114288675125E-2</v>
      </c>
    </row>
    <row r="2395" spans="1:14" ht="18" customHeight="1" x14ac:dyDescent="0.2">
      <c r="A2395" s="16" t="str">
        <f>'Fish Use'!A161</f>
        <v>UGR7</v>
      </c>
      <c r="B2395" s="16" t="str">
        <f>'Fish Use'!B161</f>
        <v>Upper Grande Ronde</v>
      </c>
      <c r="C2395" s="16" t="str">
        <f>'Fish Use'!D161</f>
        <v>Bull Trout</v>
      </c>
      <c r="D2395" s="16" t="str">
        <f>'Fish Use'!E161</f>
        <v>FMO</v>
      </c>
      <c r="E2395" s="16" t="str">
        <f>'Vulnerability Mapped'!C9</f>
        <v>Increased Sediment Quantity</v>
      </c>
      <c r="F2395" s="18">
        <f>'Fish Use'!F161</f>
        <v>0.33750000000000002</v>
      </c>
      <c r="G2395" s="18">
        <f>Population!D21</f>
        <v>0.4</v>
      </c>
      <c r="H2395" s="19">
        <f>'Limiting Factors'!C397</f>
        <v>4.16</v>
      </c>
      <c r="I2395" s="18">
        <f>'Limiting Factors'!D397</f>
        <v>0.81100000000000005</v>
      </c>
      <c r="J2395" s="17">
        <f>'Vulnerability Mapped'!D9</f>
        <v>14</v>
      </c>
      <c r="K2395" s="17">
        <f>'Vulnerability Mapped'!E9</f>
        <v>14</v>
      </c>
      <c r="L2395" s="18">
        <f>'Vulnerability Mapped'!H9</f>
        <v>0.164285714</v>
      </c>
      <c r="M2395" s="18">
        <f t="shared" si="74"/>
        <v>4.4967053493225002E-2</v>
      </c>
      <c r="N2395" s="18">
        <f t="shared" si="75"/>
        <v>1.7986821397290003E-2</v>
      </c>
    </row>
    <row r="2396" spans="1:14" ht="18" customHeight="1" x14ac:dyDescent="0.2">
      <c r="A2396" s="16" t="str">
        <f>'Fish Use'!A161</f>
        <v>UGR7</v>
      </c>
      <c r="B2396" s="16" t="str">
        <f>'Fish Use'!B161</f>
        <v>Upper Grande Ronde</v>
      </c>
      <c r="C2396" s="16" t="str">
        <f>'Fish Use'!D161</f>
        <v>Bull Trout</v>
      </c>
      <c r="D2396" s="16" t="str">
        <f>'Fish Use'!E161</f>
        <v>FMO</v>
      </c>
      <c r="E2396" s="16" t="str">
        <f>'Vulnerability Mapped'!C14</f>
        <v>Summer Water Temperature</v>
      </c>
      <c r="F2396" s="18">
        <f>'Fish Use'!F161</f>
        <v>0.33750000000000002</v>
      </c>
      <c r="G2396" s="18">
        <f>Population!D21</f>
        <v>0.4</v>
      </c>
      <c r="H2396" s="19">
        <f>'Limiting Factors'!C404</f>
        <v>5</v>
      </c>
      <c r="I2396" s="18">
        <f>'Limiting Factors'!D404</f>
        <v>1</v>
      </c>
      <c r="J2396" s="17">
        <f>'Vulnerability Mapped'!D14</f>
        <v>1</v>
      </c>
      <c r="K2396" s="17">
        <f>'Vulnerability Mapped'!E14</f>
        <v>1</v>
      </c>
      <c r="L2396" s="18">
        <f>'Vulnerability Mapped'!H14</f>
        <v>1</v>
      </c>
      <c r="M2396" s="18">
        <f t="shared" si="74"/>
        <v>0.33750000000000002</v>
      </c>
      <c r="N2396" s="18">
        <f t="shared" si="75"/>
        <v>0.13500000000000001</v>
      </c>
    </row>
    <row r="2397" spans="1:14" ht="18" customHeight="1" x14ac:dyDescent="0.2">
      <c r="A2397" s="16" t="str">
        <f>'Fish Use'!A161</f>
        <v>UGR7</v>
      </c>
      <c r="B2397" s="16" t="str">
        <f>'Fish Use'!B161</f>
        <v>Upper Grande Ronde</v>
      </c>
      <c r="C2397" s="16" t="str">
        <f>'Fish Use'!D161</f>
        <v>Bull Trout</v>
      </c>
      <c r="D2397" s="16" t="str">
        <f>'Fish Use'!E161</f>
        <v>FMO</v>
      </c>
      <c r="E2397" s="16" t="str">
        <f>'Vulnerability Mapped'!C16</f>
        <v>Winter Water Temperature</v>
      </c>
      <c r="F2397" s="18">
        <f>'Fish Use'!F161</f>
        <v>0.33750000000000002</v>
      </c>
      <c r="G2397" s="18">
        <f>Population!D21</f>
        <v>0.4</v>
      </c>
      <c r="H2397" s="19">
        <f>'Limiting Factors'!C405</f>
        <v>3.91</v>
      </c>
      <c r="I2397" s="18">
        <f>'Limiting Factors'!D405</f>
        <v>0.75475000000000003</v>
      </c>
      <c r="J2397" s="17">
        <f>'Vulnerability Mapped'!D16</f>
        <v>15</v>
      </c>
      <c r="K2397" s="17">
        <f>'Vulnerability Mapped'!E16</f>
        <v>15</v>
      </c>
      <c r="L2397" s="18">
        <f>'Vulnerability Mapped'!H16</f>
        <v>0.1</v>
      </c>
      <c r="M2397" s="18">
        <f t="shared" si="74"/>
        <v>2.5472812500000004E-2</v>
      </c>
      <c r="N2397" s="18">
        <f t="shared" si="75"/>
        <v>1.0189125000000002E-2</v>
      </c>
    </row>
    <row r="2398" spans="1:14" ht="18" customHeight="1" x14ac:dyDescent="0.2">
      <c r="A2398" s="16" t="str">
        <f>'Fish Use'!A161</f>
        <v>UGR7</v>
      </c>
      <c r="B2398" s="16" t="str">
        <f>'Fish Use'!B161</f>
        <v>Upper Grande Ronde</v>
      </c>
      <c r="C2398" s="16" t="str">
        <f>'Fish Use'!D161</f>
        <v>Bull Trout</v>
      </c>
      <c r="D2398" s="16" t="str">
        <f>'Fish Use'!E161</f>
        <v>FMO</v>
      </c>
      <c r="E2398" s="16" t="str">
        <f>'Vulnerability Mapped'!C15</f>
        <v>Water Quality</v>
      </c>
      <c r="F2398" s="18">
        <f>'Fish Use'!F161</f>
        <v>0.33750000000000002</v>
      </c>
      <c r="G2398" s="18">
        <f>Population!D21</f>
        <v>0.4</v>
      </c>
      <c r="H2398" s="19">
        <f>'Limiting Factors'!C406</f>
        <v>4.6399999999999997</v>
      </c>
      <c r="I2398" s="18">
        <f>'Limiting Factors'!D406</f>
        <v>0.91900000000000004</v>
      </c>
      <c r="J2398" s="17">
        <f>'Vulnerability Mapped'!D15</f>
        <v>6</v>
      </c>
      <c r="K2398" s="17">
        <f>'Vulnerability Mapped'!E15</f>
        <v>6</v>
      </c>
      <c r="L2398" s="18">
        <f>'Vulnerability Mapped'!H15</f>
        <v>0.678571429</v>
      </c>
      <c r="M2398" s="18">
        <f t="shared" si="74"/>
        <v>0.21046741084721252</v>
      </c>
      <c r="N2398" s="18">
        <f t="shared" si="75"/>
        <v>8.4186964338885006E-2</v>
      </c>
    </row>
    <row r="2399" spans="1:14" ht="18" customHeight="1" x14ac:dyDescent="0.2">
      <c r="A2399" s="16" t="str">
        <f>'Fish Use'!A161</f>
        <v>UGR7</v>
      </c>
      <c r="B2399" s="16" t="str">
        <f>'Fish Use'!B161</f>
        <v>Upper Grande Ronde</v>
      </c>
      <c r="C2399" s="16" t="str">
        <f>'Fish Use'!D161</f>
        <v>Bull Trout</v>
      </c>
      <c r="D2399" s="16" t="str">
        <f>'Fish Use'!E161</f>
        <v>FMO</v>
      </c>
      <c r="E2399" s="16" t="str">
        <f>'Vulnerability Mapped'!C11</f>
        <v>Predation</v>
      </c>
      <c r="F2399" s="18">
        <f>'Fish Use'!F161</f>
        <v>0.33750000000000002</v>
      </c>
      <c r="G2399" s="18">
        <f>Population!D21</f>
        <v>0.4</v>
      </c>
      <c r="H2399" s="19">
        <f>'Limiting Factors'!C399</f>
        <v>4.6399999999999997</v>
      </c>
      <c r="I2399" s="18">
        <f>'Limiting Factors'!D399</f>
        <v>0.91900000000000004</v>
      </c>
      <c r="J2399" s="17">
        <f>'Vulnerability Mapped'!D11</f>
        <v>7</v>
      </c>
      <c r="K2399" s="17">
        <f>'Vulnerability Mapped'!E11</f>
        <v>7</v>
      </c>
      <c r="L2399" s="18">
        <f>'Vulnerability Mapped'!H11</f>
        <v>0.61428571399999998</v>
      </c>
      <c r="M2399" s="18">
        <f t="shared" si="74"/>
        <v>0.19052839276852501</v>
      </c>
      <c r="N2399" s="18">
        <f t="shared" si="75"/>
        <v>7.6211357107410005E-2</v>
      </c>
    </row>
    <row r="2400" spans="1:14" ht="18" customHeight="1" x14ac:dyDescent="0.2">
      <c r="A2400" s="16" t="str">
        <f>'Fish Use'!A161</f>
        <v>UGR7</v>
      </c>
      <c r="B2400" s="16" t="str">
        <f>'Fish Use'!B161</f>
        <v>Upper Grande Ronde</v>
      </c>
      <c r="C2400" s="16" t="str">
        <f>'Fish Use'!D161</f>
        <v>Bull Trout</v>
      </c>
      <c r="D2400" s="16" t="str">
        <f>'Fish Use'!E161</f>
        <v>FMO</v>
      </c>
      <c r="E2400" s="16" t="str">
        <f>'Vulnerability Mapped'!C3</f>
        <v>Altered Primary Productivity</v>
      </c>
      <c r="F2400" s="18">
        <f>'Fish Use'!F161</f>
        <v>0.33750000000000002</v>
      </c>
      <c r="G2400" s="18">
        <f>Population!D21</f>
        <v>0.4</v>
      </c>
      <c r="H2400" s="19">
        <f>'Limiting Factors'!C400</f>
        <v>3.42</v>
      </c>
      <c r="I2400" s="18">
        <f>'Limiting Factors'!D400</f>
        <v>0.64449999999999996</v>
      </c>
      <c r="J2400" s="17">
        <f>'Vulnerability Mapped'!D3</f>
        <v>12</v>
      </c>
      <c r="K2400" s="17">
        <f>'Vulnerability Mapped'!E3</f>
        <v>12</v>
      </c>
      <c r="L2400" s="18">
        <f>'Vulnerability Mapped'!H3</f>
        <v>0.29285714299999999</v>
      </c>
      <c r="M2400" s="18">
        <f t="shared" si="74"/>
        <v>6.3701919673931254E-2</v>
      </c>
      <c r="N2400" s="18">
        <f t="shared" si="75"/>
        <v>2.5480767869572502E-2</v>
      </c>
    </row>
    <row r="2401" spans="1:14" ht="18" customHeight="1" x14ac:dyDescent="0.2">
      <c r="A2401" s="16" t="str">
        <f>'Fish Use'!A161</f>
        <v>UGR7</v>
      </c>
      <c r="B2401" s="16" t="str">
        <f>'Fish Use'!B161</f>
        <v>Upper Grande Ronde</v>
      </c>
      <c r="C2401" s="16" t="str">
        <f>'Fish Use'!D161</f>
        <v>Bull Trout</v>
      </c>
      <c r="D2401" s="16" t="str">
        <f>'Fish Use'!E161</f>
        <v>FMO</v>
      </c>
      <c r="E2401" s="16" t="str">
        <f>'Vulnerability Mapped'!C10</f>
        <v>Non-Native Species Interactions and Competition</v>
      </c>
      <c r="F2401" s="18">
        <f>'Fish Use'!F161</f>
        <v>0.33750000000000002</v>
      </c>
      <c r="G2401" s="18">
        <f>Population!D21</f>
        <v>0.4</v>
      </c>
      <c r="H2401" s="19">
        <f>'Limiting Factors'!C401</f>
        <v>3.56</v>
      </c>
      <c r="I2401" s="18">
        <f>'Limiting Factors'!D401</f>
        <v>0.67600000000000005</v>
      </c>
      <c r="J2401" s="17">
        <f>'Vulnerability Mapped'!D10</f>
        <v>10</v>
      </c>
      <c r="K2401" s="17">
        <f>'Vulnerability Mapped'!E10</f>
        <v>10</v>
      </c>
      <c r="L2401" s="18">
        <f>'Vulnerability Mapped'!H10</f>
        <v>0.42142857099999997</v>
      </c>
      <c r="M2401" s="18">
        <f t="shared" si="74"/>
        <v>9.6148928473650003E-2</v>
      </c>
      <c r="N2401" s="18">
        <f t="shared" si="75"/>
        <v>3.8459571389460004E-2</v>
      </c>
    </row>
    <row r="2402" spans="1:14" ht="18" customHeight="1" x14ac:dyDescent="0.2">
      <c r="A2402" s="16" t="str">
        <f>'Fish Use'!A162</f>
        <v>UGR8</v>
      </c>
      <c r="B2402" s="16" t="str">
        <f>'Fish Use'!B162</f>
        <v>Upper Grande Ronde</v>
      </c>
      <c r="C2402" s="16" t="str">
        <f>'Fish Use'!D162</f>
        <v>Chinook</v>
      </c>
      <c r="D2402" s="16" t="str">
        <f>'Fish Use'!E162</f>
        <v>Spawning</v>
      </c>
      <c r="E2402" s="16" t="str">
        <f>'Vulnerability Mapped'!C49</f>
        <v>Anthropogenic Barriers</v>
      </c>
      <c r="F2402" s="18">
        <f>'Fish Use'!F162</f>
        <v>4.4000000000000003E-3</v>
      </c>
      <c r="G2402" s="18">
        <f>Population!D10</f>
        <v>0.08</v>
      </c>
      <c r="H2402" s="19">
        <f>'Limiting Factors'!C413</f>
        <v>2.71</v>
      </c>
      <c r="I2402" s="18">
        <f>'Limiting Factors'!D413</f>
        <v>0.48475000000000001</v>
      </c>
      <c r="J2402" s="17">
        <f>'Vulnerability Mapped'!D49</f>
        <v>15</v>
      </c>
      <c r="K2402" s="17">
        <f>'Vulnerability Mapped'!E49</f>
        <v>15</v>
      </c>
      <c r="L2402" s="18">
        <f>'Vulnerability Mapped'!H49</f>
        <v>0.1</v>
      </c>
      <c r="M2402" s="18">
        <f t="shared" si="74"/>
        <v>2.1329000000000001E-4</v>
      </c>
      <c r="N2402" s="18">
        <f t="shared" si="75"/>
        <v>1.7063200000000003E-5</v>
      </c>
    </row>
    <row r="2403" spans="1:14" ht="18" customHeight="1" x14ac:dyDescent="0.2">
      <c r="A2403" s="16" t="str">
        <f>'Fish Use'!A162</f>
        <v>UGR8</v>
      </c>
      <c r="B2403" s="16" t="str">
        <f>'Fish Use'!B162</f>
        <v>Upper Grande Ronde</v>
      </c>
      <c r="C2403" s="16" t="str">
        <f>'Fish Use'!D162</f>
        <v>Chinook</v>
      </c>
      <c r="D2403" s="16" t="str">
        <f>'Fish Use'!E162</f>
        <v>Spawning</v>
      </c>
      <c r="E2403" s="16" t="str">
        <f>'Vulnerability Mapped'!C57</f>
        <v>Riparian Condition</v>
      </c>
      <c r="F2403" s="18">
        <f>'Fish Use'!F162</f>
        <v>4.4000000000000003E-3</v>
      </c>
      <c r="G2403" s="18">
        <f>Population!D10</f>
        <v>0.08</v>
      </c>
      <c r="H2403" s="19">
        <f>'Limiting Factors'!C407</f>
        <v>4.78</v>
      </c>
      <c r="I2403" s="18">
        <f>'Limiting Factors'!D407</f>
        <v>0.95050000000000001</v>
      </c>
      <c r="J2403" s="17">
        <f>'Vulnerability Mapped'!D57</f>
        <v>13</v>
      </c>
      <c r="K2403" s="17">
        <f>'Vulnerability Mapped'!E57</f>
        <v>13</v>
      </c>
      <c r="L2403" s="18">
        <f>'Vulnerability Mapped'!H57</f>
        <v>0.22857142899999999</v>
      </c>
      <c r="M2403" s="18">
        <f t="shared" si="74"/>
        <v>9.5593143036380008E-4</v>
      </c>
      <c r="N2403" s="18">
        <f t="shared" si="75"/>
        <v>7.6474514429104011E-5</v>
      </c>
    </row>
    <row r="2404" spans="1:14" ht="18" customHeight="1" x14ac:dyDescent="0.2">
      <c r="A2404" s="16" t="str">
        <f>'Fish Use'!A162</f>
        <v>UGR8</v>
      </c>
      <c r="B2404" s="16" t="str">
        <f>'Fish Use'!B162</f>
        <v>Upper Grande Ronde</v>
      </c>
      <c r="C2404" s="16" t="str">
        <f>'Fish Use'!D162</f>
        <v>Chinook</v>
      </c>
      <c r="D2404" s="16" t="str">
        <f>'Fish Use'!E162</f>
        <v>Spawning</v>
      </c>
      <c r="E2404" s="16" t="str">
        <f>'Vulnerability Mapped'!C53</f>
        <v>Floodplain Condition</v>
      </c>
      <c r="F2404" s="18">
        <f>'Fish Use'!F162</f>
        <v>4.4000000000000003E-3</v>
      </c>
      <c r="G2404" s="18">
        <f>Population!D10</f>
        <v>0.08</v>
      </c>
      <c r="H2404" s="19">
        <f>'Limiting Factors'!C408</f>
        <v>3.59</v>
      </c>
      <c r="I2404" s="18">
        <f>'Limiting Factors'!D408</f>
        <v>0.68274999999999997</v>
      </c>
      <c r="J2404" s="17">
        <f>'Vulnerability Mapped'!D53</f>
        <v>6</v>
      </c>
      <c r="K2404" s="17">
        <f>'Vulnerability Mapped'!E53</f>
        <v>6</v>
      </c>
      <c r="L2404" s="18">
        <f>'Vulnerability Mapped'!H53</f>
        <v>0.678571429</v>
      </c>
      <c r="M2404" s="18">
        <f t="shared" si="74"/>
        <v>2.0384964298589001E-3</v>
      </c>
      <c r="N2404" s="18">
        <f t="shared" si="75"/>
        <v>1.6307971438871201E-4</v>
      </c>
    </row>
    <row r="2405" spans="1:14" ht="18" customHeight="1" x14ac:dyDescent="0.2">
      <c r="A2405" s="16" t="str">
        <f>'Fish Use'!A162</f>
        <v>UGR8</v>
      </c>
      <c r="B2405" s="16" t="str">
        <f>'Fish Use'!B162</f>
        <v>Upper Grande Ronde</v>
      </c>
      <c r="C2405" s="16" t="str">
        <f>'Fish Use'!D162</f>
        <v>Chinook</v>
      </c>
      <c r="D2405" s="16" t="str">
        <f>'Fish Use'!E162</f>
        <v>Spawning</v>
      </c>
      <c r="E2405" s="16" t="str">
        <f>'Vulnerability Mapped'!C58</f>
        <v>Side Channel and Wetland Habitat</v>
      </c>
      <c r="F2405" s="18">
        <f>'Fish Use'!F162</f>
        <v>4.4000000000000003E-3</v>
      </c>
      <c r="G2405" s="18">
        <f>Population!D10</f>
        <v>0.08</v>
      </c>
      <c r="H2405" s="19">
        <f>'Limiting Factors'!C409</f>
        <v>4.32</v>
      </c>
      <c r="I2405" s="18">
        <f>'Limiting Factors'!D409</f>
        <v>0.84699999999999998</v>
      </c>
      <c r="J2405" s="17">
        <f>'Vulnerability Mapped'!D58</f>
        <v>7</v>
      </c>
      <c r="K2405" s="17">
        <f>'Vulnerability Mapped'!E58</f>
        <v>7</v>
      </c>
      <c r="L2405" s="18">
        <f>'Vulnerability Mapped'!H58</f>
        <v>0.61428571399999998</v>
      </c>
      <c r="M2405" s="18">
        <f t="shared" si="74"/>
        <v>2.2893199989351999E-3</v>
      </c>
      <c r="N2405" s="18">
        <f t="shared" si="75"/>
        <v>1.8314559991481599E-4</v>
      </c>
    </row>
    <row r="2406" spans="1:14" ht="18" customHeight="1" x14ac:dyDescent="0.2">
      <c r="A2406" s="16" t="str">
        <f>'Fish Use'!A162</f>
        <v>UGR8</v>
      </c>
      <c r="B2406" s="16" t="str">
        <f>'Fish Use'!B162</f>
        <v>Upper Grande Ronde</v>
      </c>
      <c r="C2406" s="16" t="str">
        <f>'Fish Use'!D162</f>
        <v>Chinook</v>
      </c>
      <c r="D2406" s="16" t="str">
        <f>'Fish Use'!E162</f>
        <v>Spawning</v>
      </c>
      <c r="E2406" s="16" t="str">
        <f>'Vulnerability Mapped'!C50</f>
        <v>Channel and Habitat Structure</v>
      </c>
      <c r="F2406" s="18">
        <f>'Fish Use'!F162</f>
        <v>4.4000000000000003E-3</v>
      </c>
      <c r="G2406" s="18">
        <f>Population!D10</f>
        <v>0.08</v>
      </c>
      <c r="H2406" s="19">
        <f>'Limiting Factors'!C410</f>
        <v>4.32</v>
      </c>
      <c r="I2406" s="18">
        <f>'Limiting Factors'!D410</f>
        <v>0.84699999999999998</v>
      </c>
      <c r="J2406" s="17">
        <f>'Vulnerability Mapped'!D50</f>
        <v>5</v>
      </c>
      <c r="K2406" s="17">
        <f>'Vulnerability Mapped'!E50</f>
        <v>5</v>
      </c>
      <c r="L2406" s="18">
        <f>'Vulnerability Mapped'!H50</f>
        <v>0.74285714300000005</v>
      </c>
      <c r="M2406" s="18">
        <f t="shared" si="74"/>
        <v>2.7684800005324003E-3</v>
      </c>
      <c r="N2406" s="18">
        <f t="shared" si="75"/>
        <v>2.2147840004259204E-4</v>
      </c>
    </row>
    <row r="2407" spans="1:14" ht="18" customHeight="1" x14ac:dyDescent="0.2">
      <c r="A2407" s="16" t="str">
        <f>'Fish Use'!A162</f>
        <v>UGR8</v>
      </c>
      <c r="B2407" s="16" t="str">
        <f>'Fish Use'!B162</f>
        <v>Upper Grande Ronde</v>
      </c>
      <c r="C2407" s="16" t="str">
        <f>'Fish Use'!D162</f>
        <v>Chinook</v>
      </c>
      <c r="D2407" s="16" t="str">
        <f>'Fish Use'!E162</f>
        <v>Spawning</v>
      </c>
      <c r="E2407" s="16" t="str">
        <f>'Vulnerability Mapped'!C52</f>
        <v>Decreased Water Quantity</v>
      </c>
      <c r="F2407" s="18">
        <f>'Fish Use'!F162</f>
        <v>4.4000000000000003E-3</v>
      </c>
      <c r="G2407" s="18">
        <f>Population!D10</f>
        <v>0.08</v>
      </c>
      <c r="H2407" s="19">
        <f>'Limiting Factors'!C417</f>
        <v>2.71</v>
      </c>
      <c r="I2407" s="18">
        <f>'Limiting Factors'!D417</f>
        <v>0.48475000000000001</v>
      </c>
      <c r="J2407" s="17">
        <f>'Vulnerability Mapped'!D52</f>
        <v>2</v>
      </c>
      <c r="K2407" s="17">
        <f>'Vulnerability Mapped'!E52</f>
        <v>2</v>
      </c>
      <c r="L2407" s="18">
        <f>'Vulnerability Mapped'!H52</f>
        <v>0.93571428599999995</v>
      </c>
      <c r="M2407" s="18">
        <f t="shared" si="74"/>
        <v>1.9957850006094E-3</v>
      </c>
      <c r="N2407" s="18">
        <f t="shared" si="75"/>
        <v>1.59662800048752E-4</v>
      </c>
    </row>
    <row r="2408" spans="1:14" ht="18" customHeight="1" x14ac:dyDescent="0.2">
      <c r="A2408" s="16" t="str">
        <f>'Fish Use'!A162</f>
        <v>UGR8</v>
      </c>
      <c r="B2408" s="16" t="str">
        <f>'Fish Use'!B162</f>
        <v>Upper Grande Ronde</v>
      </c>
      <c r="C2408" s="16" t="str">
        <f>'Fish Use'!D162</f>
        <v>Chinook</v>
      </c>
      <c r="D2408" s="16" t="str">
        <f>'Fish Use'!E162</f>
        <v>Spawning</v>
      </c>
      <c r="E2408" s="16" t="str">
        <f>'Vulnerability Mapped'!C47</f>
        <v>Altered Flow Timing</v>
      </c>
      <c r="F2408" s="18">
        <f>'Fish Use'!F162</f>
        <v>4.4000000000000003E-3</v>
      </c>
      <c r="G2408" s="18">
        <f>Population!D10</f>
        <v>0.08</v>
      </c>
      <c r="H2408" s="19">
        <f>'Limiting Factors'!C418</f>
        <v>2.71</v>
      </c>
      <c r="I2408" s="18">
        <f>'Limiting Factors'!D418</f>
        <v>0.48475000000000001</v>
      </c>
      <c r="J2408" s="17">
        <f>'Vulnerability Mapped'!D47</f>
        <v>10</v>
      </c>
      <c r="K2408" s="17">
        <f>'Vulnerability Mapped'!E47</f>
        <v>10</v>
      </c>
      <c r="L2408" s="18">
        <f>'Vulnerability Mapped'!H47</f>
        <v>0.42142857099999997</v>
      </c>
      <c r="M2408" s="18">
        <f t="shared" si="74"/>
        <v>8.9886499908589993E-4</v>
      </c>
      <c r="N2408" s="18">
        <f t="shared" si="75"/>
        <v>7.1909199926871992E-5</v>
      </c>
    </row>
    <row r="2409" spans="1:14" ht="18" customHeight="1" x14ac:dyDescent="0.2">
      <c r="A2409" s="16" t="str">
        <f>'Fish Use'!A162</f>
        <v>UGR8</v>
      </c>
      <c r="B2409" s="16" t="str">
        <f>'Fish Use'!B162</f>
        <v>Upper Grande Ronde</v>
      </c>
      <c r="C2409" s="16" t="str">
        <f>'Fish Use'!D162</f>
        <v>Chinook</v>
      </c>
      <c r="D2409" s="16" t="str">
        <f>'Fish Use'!E162</f>
        <v>Spawning</v>
      </c>
      <c r="E2409" s="16" t="str">
        <f>'Vulnerability Mapped'!C51</f>
        <v>Decreased Sediment Quantity</v>
      </c>
      <c r="F2409" s="18">
        <f>'Fish Use'!F162</f>
        <v>4.4000000000000003E-3</v>
      </c>
      <c r="G2409" s="18">
        <f>Population!D10</f>
        <v>0.08</v>
      </c>
      <c r="H2409" s="19">
        <f>'Limiting Factors'!C411</f>
        <v>3.62</v>
      </c>
      <c r="I2409" s="18">
        <f>'Limiting Factors'!D411</f>
        <v>0.6895</v>
      </c>
      <c r="J2409" s="17">
        <f>'Vulnerability Mapped'!D51</f>
        <v>3</v>
      </c>
      <c r="K2409" s="17">
        <f>'Vulnerability Mapped'!E51</f>
        <v>3</v>
      </c>
      <c r="L2409" s="18">
        <f>'Vulnerability Mapped'!H51</f>
        <v>0.87142857100000004</v>
      </c>
      <c r="M2409" s="18">
        <f t="shared" si="74"/>
        <v>2.6437399986998004E-3</v>
      </c>
      <c r="N2409" s="18">
        <f t="shared" si="75"/>
        <v>2.1149919989598405E-4</v>
      </c>
    </row>
    <row r="2410" spans="1:14" ht="18" customHeight="1" x14ac:dyDescent="0.2">
      <c r="A2410" s="16" t="str">
        <f>'Fish Use'!A162</f>
        <v>UGR8</v>
      </c>
      <c r="B2410" s="16" t="str">
        <f>'Fish Use'!B162</f>
        <v>Upper Grande Ronde</v>
      </c>
      <c r="C2410" s="16" t="str">
        <f>'Fish Use'!D162</f>
        <v>Chinook</v>
      </c>
      <c r="D2410" s="16" t="str">
        <f>'Fish Use'!E162</f>
        <v>Spawning</v>
      </c>
      <c r="E2410" s="16" t="str">
        <f>'Vulnerability Mapped'!C54</f>
        <v>Increased Sediment Quantity</v>
      </c>
      <c r="F2410" s="18">
        <f>'Fish Use'!F162</f>
        <v>4.4000000000000003E-3</v>
      </c>
      <c r="G2410" s="18">
        <f>Population!D10</f>
        <v>0.08</v>
      </c>
      <c r="H2410" s="19">
        <f>'Limiting Factors'!C412</f>
        <v>1.9</v>
      </c>
      <c r="I2410" s="18">
        <f>'Limiting Factors'!D412</f>
        <v>0.30249999999999999</v>
      </c>
      <c r="J2410" s="17">
        <f>'Vulnerability Mapped'!D54</f>
        <v>11</v>
      </c>
      <c r="K2410" s="17">
        <f>'Vulnerability Mapped'!E54</f>
        <v>11</v>
      </c>
      <c r="L2410" s="18">
        <f>'Vulnerability Mapped'!H54</f>
        <v>0.35714285699999998</v>
      </c>
      <c r="M2410" s="18">
        <f t="shared" si="74"/>
        <v>4.7535714266699994E-4</v>
      </c>
      <c r="N2410" s="18">
        <f t="shared" si="75"/>
        <v>3.8028571413359997E-5</v>
      </c>
    </row>
    <row r="2411" spans="1:14" ht="18" customHeight="1" x14ac:dyDescent="0.2">
      <c r="A2411" s="16" t="str">
        <f>'Fish Use'!A162</f>
        <v>UGR8</v>
      </c>
      <c r="B2411" s="16" t="str">
        <f>'Fish Use'!B162</f>
        <v>Upper Grande Ronde</v>
      </c>
      <c r="C2411" s="16" t="str">
        <f>'Fish Use'!D162</f>
        <v>Chinook</v>
      </c>
      <c r="D2411" s="16" t="str">
        <f>'Fish Use'!E162</f>
        <v>Spawning</v>
      </c>
      <c r="E2411" s="16" t="str">
        <f>'Vulnerability Mapped'!C59</f>
        <v>Summer Water Temperature</v>
      </c>
      <c r="F2411" s="18">
        <f>'Fish Use'!F162</f>
        <v>4.4000000000000003E-3</v>
      </c>
      <c r="G2411" s="18">
        <f>Population!D10</f>
        <v>0.08</v>
      </c>
      <c r="H2411" s="19">
        <f>'Limiting Factors'!C419</f>
        <v>2.71</v>
      </c>
      <c r="I2411" s="18">
        <f>'Limiting Factors'!D419</f>
        <v>0.48475000000000001</v>
      </c>
      <c r="J2411" s="17">
        <f>'Vulnerability Mapped'!D59</f>
        <v>1</v>
      </c>
      <c r="K2411" s="17">
        <f>'Vulnerability Mapped'!E59</f>
        <v>1</v>
      </c>
      <c r="L2411" s="18">
        <f>'Vulnerability Mapped'!H59</f>
        <v>1</v>
      </c>
      <c r="M2411" s="18">
        <f t="shared" si="74"/>
        <v>2.1329000000000001E-3</v>
      </c>
      <c r="N2411" s="18">
        <f t="shared" si="75"/>
        <v>1.7063200000000002E-4</v>
      </c>
    </row>
    <row r="2412" spans="1:14" ht="18" customHeight="1" x14ac:dyDescent="0.2">
      <c r="A2412" s="16" t="str">
        <f>'Fish Use'!A162</f>
        <v>UGR8</v>
      </c>
      <c r="B2412" s="16" t="str">
        <f>'Fish Use'!B162</f>
        <v>Upper Grande Ronde</v>
      </c>
      <c r="C2412" s="16" t="str">
        <f>'Fish Use'!D162</f>
        <v>Chinook</v>
      </c>
      <c r="D2412" s="16" t="str">
        <f>'Fish Use'!E162</f>
        <v>Spawning</v>
      </c>
      <c r="E2412" s="16" t="str">
        <f>'Vulnerability Mapped'!C61</f>
        <v>Winter Water Temperature</v>
      </c>
      <c r="F2412" s="18">
        <f>'Fish Use'!F162</f>
        <v>4.4000000000000003E-3</v>
      </c>
      <c r="G2412" s="18">
        <f>Population!D10</f>
        <v>0.08</v>
      </c>
      <c r="H2412" s="19">
        <f>'Limiting Factors'!C420</f>
        <v>3.63</v>
      </c>
      <c r="I2412" s="18">
        <f>'Limiting Factors'!D420</f>
        <v>0.69174999999999998</v>
      </c>
      <c r="J2412" s="17">
        <f>'Vulnerability Mapped'!D61</f>
        <v>4</v>
      </c>
      <c r="K2412" s="17">
        <f>'Vulnerability Mapped'!E61</f>
        <v>4</v>
      </c>
      <c r="L2412" s="18">
        <f>'Vulnerability Mapped'!H61</f>
        <v>0.80714285699999999</v>
      </c>
      <c r="M2412" s="18">
        <f t="shared" si="74"/>
        <v>2.4567007138508999E-3</v>
      </c>
      <c r="N2412" s="18">
        <f t="shared" si="75"/>
        <v>1.9653605710807199E-4</v>
      </c>
    </row>
    <row r="2413" spans="1:14" ht="18" customHeight="1" x14ac:dyDescent="0.2">
      <c r="A2413" s="16" t="str">
        <f>'Fish Use'!A162</f>
        <v>UGR8</v>
      </c>
      <c r="B2413" s="16" t="str">
        <f>'Fish Use'!B162</f>
        <v>Upper Grande Ronde</v>
      </c>
      <c r="C2413" s="16" t="str">
        <f>'Fish Use'!D162</f>
        <v>Chinook</v>
      </c>
      <c r="D2413" s="16" t="str">
        <f>'Fish Use'!E162</f>
        <v>Spawning</v>
      </c>
      <c r="E2413" s="16" t="str">
        <f>'Vulnerability Mapped'!C60</f>
        <v>Water Quality</v>
      </c>
      <c r="F2413" s="18">
        <f>'Fish Use'!F162</f>
        <v>4.4000000000000003E-3</v>
      </c>
      <c r="G2413" s="18">
        <f>Population!D10</f>
        <v>0.08</v>
      </c>
      <c r="H2413" s="19">
        <f>'Limiting Factors'!C421</f>
        <v>4.3099999999999996</v>
      </c>
      <c r="I2413" s="18">
        <f>'Limiting Factors'!D421</f>
        <v>0.84475</v>
      </c>
      <c r="J2413" s="17">
        <f>'Vulnerability Mapped'!D60</f>
        <v>8</v>
      </c>
      <c r="K2413" s="17">
        <f>'Vulnerability Mapped'!E60</f>
        <v>8</v>
      </c>
      <c r="L2413" s="18">
        <f>'Vulnerability Mapped'!H60</f>
        <v>0.55000000000000004</v>
      </c>
      <c r="M2413" s="18">
        <f t="shared" si="74"/>
        <v>2.0442950000000002E-3</v>
      </c>
      <c r="N2413" s="18">
        <f t="shared" si="75"/>
        <v>1.6354360000000003E-4</v>
      </c>
    </row>
    <row r="2414" spans="1:14" ht="18" customHeight="1" x14ac:dyDescent="0.2">
      <c r="A2414" s="16" t="str">
        <f>'Fish Use'!A162</f>
        <v>UGR8</v>
      </c>
      <c r="B2414" s="16" t="str">
        <f>'Fish Use'!B162</f>
        <v>Upper Grande Ronde</v>
      </c>
      <c r="C2414" s="16" t="str">
        <f>'Fish Use'!D162</f>
        <v>Chinook</v>
      </c>
      <c r="D2414" s="16" t="str">
        <f>'Fish Use'!E162</f>
        <v>Spawning</v>
      </c>
      <c r="E2414" s="16" t="str">
        <f>'Vulnerability Mapped'!C56</f>
        <v>Predation</v>
      </c>
      <c r="F2414" s="18">
        <f>'Fish Use'!F162</f>
        <v>4.4000000000000003E-3</v>
      </c>
      <c r="G2414" s="18">
        <f>Population!D10</f>
        <v>0.08</v>
      </c>
      <c r="H2414" s="19">
        <f>'Limiting Factors'!C414</f>
        <v>2.4700000000000002</v>
      </c>
      <c r="I2414" s="18">
        <f>'Limiting Factors'!D414</f>
        <v>0.43075000000000002</v>
      </c>
      <c r="J2414" s="17">
        <f>'Vulnerability Mapped'!D56</f>
        <v>9</v>
      </c>
      <c r="K2414" s="17">
        <f>'Vulnerability Mapped'!E56</f>
        <v>9</v>
      </c>
      <c r="L2414" s="18">
        <f>'Vulnerability Mapped'!H56</f>
        <v>0.485714286</v>
      </c>
      <c r="M2414" s="18">
        <f t="shared" si="74"/>
        <v>9.2057428625580006E-4</v>
      </c>
      <c r="N2414" s="18">
        <f t="shared" si="75"/>
        <v>7.364594290046401E-5</v>
      </c>
    </row>
    <row r="2415" spans="1:14" ht="18" customHeight="1" x14ac:dyDescent="0.2">
      <c r="A2415" s="16" t="str">
        <f>'Fish Use'!A162</f>
        <v>UGR8</v>
      </c>
      <c r="B2415" s="16" t="str">
        <f>'Fish Use'!B162</f>
        <v>Upper Grande Ronde</v>
      </c>
      <c r="C2415" s="16" t="str">
        <f>'Fish Use'!D162</f>
        <v>Chinook</v>
      </c>
      <c r="D2415" s="16" t="str">
        <f>'Fish Use'!E162</f>
        <v>Spawning</v>
      </c>
      <c r="E2415" s="16" t="str">
        <f>'Vulnerability Mapped'!C48</f>
        <v>Altered Primary Productivity</v>
      </c>
      <c r="F2415" s="18">
        <f>'Fish Use'!F162</f>
        <v>4.4000000000000003E-3</v>
      </c>
      <c r="G2415" s="18">
        <f>Population!D10</f>
        <v>0.08</v>
      </c>
      <c r="H2415" s="19">
        <f>'Limiting Factors'!C415</f>
        <v>3.68</v>
      </c>
      <c r="I2415" s="18">
        <f>'Limiting Factors'!D415</f>
        <v>0.70299999999999996</v>
      </c>
      <c r="J2415" s="17">
        <f>'Vulnerability Mapped'!D48</f>
        <v>14</v>
      </c>
      <c r="K2415" s="17">
        <f>'Vulnerability Mapped'!E48</f>
        <v>14</v>
      </c>
      <c r="L2415" s="18">
        <f>'Vulnerability Mapped'!H48</f>
        <v>0.164285714</v>
      </c>
      <c r="M2415" s="18">
        <f t="shared" si="74"/>
        <v>5.0816857054480002E-4</v>
      </c>
      <c r="N2415" s="18">
        <f t="shared" si="75"/>
        <v>4.0653485643584001E-5</v>
      </c>
    </row>
    <row r="2416" spans="1:14" ht="18" customHeight="1" x14ac:dyDescent="0.2">
      <c r="A2416" s="16" t="str">
        <f>'Fish Use'!A162</f>
        <v>UGR8</v>
      </c>
      <c r="B2416" s="16" t="str">
        <f>'Fish Use'!B162</f>
        <v>Upper Grande Ronde</v>
      </c>
      <c r="C2416" s="16" t="str">
        <f>'Fish Use'!D162</f>
        <v>Chinook</v>
      </c>
      <c r="D2416" s="16" t="str">
        <f>'Fish Use'!E162</f>
        <v>Spawning</v>
      </c>
      <c r="E2416" s="16" t="str">
        <f>'Vulnerability Mapped'!C55</f>
        <v>Non-Native Species Interactions and Competition</v>
      </c>
      <c r="F2416" s="18">
        <f>'Fish Use'!F162</f>
        <v>4.4000000000000003E-3</v>
      </c>
      <c r="G2416" s="18">
        <f>Population!D10</f>
        <v>0.08</v>
      </c>
      <c r="H2416" s="19">
        <f>'Limiting Factors'!C416</f>
        <v>4.6399999999999997</v>
      </c>
      <c r="I2416" s="18">
        <f>'Limiting Factors'!D416</f>
        <v>0.91900000000000004</v>
      </c>
      <c r="J2416" s="17">
        <f>'Vulnerability Mapped'!D55</f>
        <v>12</v>
      </c>
      <c r="K2416" s="17">
        <f>'Vulnerability Mapped'!E55</f>
        <v>12</v>
      </c>
      <c r="L2416" s="18">
        <f>'Vulnerability Mapped'!H55</f>
        <v>0.29285714299999999</v>
      </c>
      <c r="M2416" s="18">
        <f t="shared" si="74"/>
        <v>1.1841971434348002E-3</v>
      </c>
      <c r="N2416" s="18">
        <f t="shared" si="75"/>
        <v>9.4735771474784019E-5</v>
      </c>
    </row>
    <row r="2417" spans="1:14" ht="18" customHeight="1" x14ac:dyDescent="0.2">
      <c r="A2417" s="16" t="str">
        <f>'Fish Use'!A163</f>
        <v>UGR8</v>
      </c>
      <c r="B2417" s="16" t="str">
        <f>'Fish Use'!B163</f>
        <v>Upper Grande Ronde</v>
      </c>
      <c r="C2417" s="16" t="str">
        <f>'Fish Use'!D163</f>
        <v>Chinook</v>
      </c>
      <c r="D2417" s="16" t="str">
        <f>'Fish Use'!E163</f>
        <v>Winter Rearing</v>
      </c>
      <c r="E2417" s="16" t="str">
        <f>'Vulnerability Mapped'!C79</f>
        <v>Anthropogenic Barriers</v>
      </c>
      <c r="F2417" s="18">
        <f>'Fish Use'!F163</f>
        <v>4.4000000000000003E-3</v>
      </c>
      <c r="G2417" s="18">
        <f>Population!D14</f>
        <v>0.34</v>
      </c>
      <c r="H2417" s="19">
        <f>'Limiting Factors'!C413</f>
        <v>2.71</v>
      </c>
      <c r="I2417" s="18">
        <f>'Limiting Factors'!D413</f>
        <v>0.48475000000000001</v>
      </c>
      <c r="J2417" s="17">
        <f>'Vulnerability Mapped'!D79</f>
        <v>14</v>
      </c>
      <c r="K2417" s="17">
        <f>'Vulnerability Mapped'!E79</f>
        <v>14</v>
      </c>
      <c r="L2417" s="18">
        <f>'Vulnerability Mapped'!H79</f>
        <v>0.164285714</v>
      </c>
      <c r="M2417" s="18">
        <f t="shared" si="74"/>
        <v>3.5040499939060002E-4</v>
      </c>
      <c r="N2417" s="18">
        <f t="shared" si="75"/>
        <v>1.1913769979280402E-4</v>
      </c>
    </row>
    <row r="2418" spans="1:14" ht="18" customHeight="1" x14ac:dyDescent="0.2">
      <c r="A2418" s="16" t="str">
        <f>'Fish Use'!A163</f>
        <v>UGR8</v>
      </c>
      <c r="B2418" s="16" t="str">
        <f>'Fish Use'!B163</f>
        <v>Upper Grande Ronde</v>
      </c>
      <c r="C2418" s="16" t="str">
        <f>'Fish Use'!D163</f>
        <v>Chinook</v>
      </c>
      <c r="D2418" s="16" t="str">
        <f>'Fish Use'!E163</f>
        <v>Winter Rearing</v>
      </c>
      <c r="E2418" s="16" t="str">
        <f>'Vulnerability Mapped'!C87</f>
        <v>Riparian Condition</v>
      </c>
      <c r="F2418" s="18">
        <f>'Fish Use'!F163</f>
        <v>4.4000000000000003E-3</v>
      </c>
      <c r="G2418" s="18">
        <f>Population!D14</f>
        <v>0.34</v>
      </c>
      <c r="H2418" s="19">
        <f>'Limiting Factors'!C407</f>
        <v>4.78</v>
      </c>
      <c r="I2418" s="18">
        <f>'Limiting Factors'!D407</f>
        <v>0.95050000000000001</v>
      </c>
      <c r="J2418" s="17">
        <f>'Vulnerability Mapped'!D87</f>
        <v>6</v>
      </c>
      <c r="K2418" s="17">
        <f>'Vulnerability Mapped'!E87</f>
        <v>6</v>
      </c>
      <c r="L2418" s="18">
        <f>'Vulnerability Mapped'!H87</f>
        <v>0.678571429</v>
      </c>
      <c r="M2418" s="18">
        <f t="shared" si="74"/>
        <v>2.8379214303638003E-3</v>
      </c>
      <c r="N2418" s="18">
        <f t="shared" si="75"/>
        <v>9.6489328632369217E-4</v>
      </c>
    </row>
    <row r="2419" spans="1:14" ht="18" customHeight="1" x14ac:dyDescent="0.2">
      <c r="A2419" s="16" t="str">
        <f>'Fish Use'!A163</f>
        <v>UGR8</v>
      </c>
      <c r="B2419" s="16" t="str">
        <f>'Fish Use'!B163</f>
        <v>Upper Grande Ronde</v>
      </c>
      <c r="C2419" s="16" t="str">
        <f>'Fish Use'!D163</f>
        <v>Chinook</v>
      </c>
      <c r="D2419" s="16" t="str">
        <f>'Fish Use'!E163</f>
        <v>Winter Rearing</v>
      </c>
      <c r="E2419" s="16" t="str">
        <f>'Vulnerability Mapped'!C83</f>
        <v>Floodplain Condition</v>
      </c>
      <c r="F2419" s="18">
        <f>'Fish Use'!F163</f>
        <v>4.4000000000000003E-3</v>
      </c>
      <c r="G2419" s="18">
        <f>Population!D14</f>
        <v>0.34</v>
      </c>
      <c r="H2419" s="19">
        <f>'Limiting Factors'!C408</f>
        <v>3.59</v>
      </c>
      <c r="I2419" s="18">
        <f>'Limiting Factors'!D408</f>
        <v>0.68274999999999997</v>
      </c>
      <c r="J2419" s="17">
        <f>'Vulnerability Mapped'!D83</f>
        <v>5</v>
      </c>
      <c r="K2419" s="17">
        <f>'Vulnerability Mapped'!E83</f>
        <v>5</v>
      </c>
      <c r="L2419" s="18">
        <f>'Vulnerability Mapped'!H83</f>
        <v>0.74285714300000005</v>
      </c>
      <c r="M2419" s="18">
        <f t="shared" si="74"/>
        <v>2.2316171432863003E-3</v>
      </c>
      <c r="N2419" s="18">
        <f t="shared" si="75"/>
        <v>7.5874982871734222E-4</v>
      </c>
    </row>
    <row r="2420" spans="1:14" ht="18" customHeight="1" x14ac:dyDescent="0.2">
      <c r="A2420" s="16" t="str">
        <f>'Fish Use'!A163</f>
        <v>UGR8</v>
      </c>
      <c r="B2420" s="16" t="str">
        <f>'Fish Use'!B163</f>
        <v>Upper Grande Ronde</v>
      </c>
      <c r="C2420" s="16" t="str">
        <f>'Fish Use'!D163</f>
        <v>Chinook</v>
      </c>
      <c r="D2420" s="16" t="str">
        <f>'Fish Use'!E163</f>
        <v>Winter Rearing</v>
      </c>
      <c r="E2420" s="16" t="str">
        <f>'Vulnerability Mapped'!C88</f>
        <v>Side Channel and Wetland Habitat</v>
      </c>
      <c r="F2420" s="18">
        <f>'Fish Use'!F163</f>
        <v>4.4000000000000003E-3</v>
      </c>
      <c r="G2420" s="18">
        <f>Population!D14</f>
        <v>0.34</v>
      </c>
      <c r="H2420" s="19">
        <f>'Limiting Factors'!C409</f>
        <v>4.32</v>
      </c>
      <c r="I2420" s="18">
        <f>'Limiting Factors'!D409</f>
        <v>0.84699999999999998</v>
      </c>
      <c r="J2420" s="17">
        <f>'Vulnerability Mapped'!D88</f>
        <v>3</v>
      </c>
      <c r="K2420" s="17">
        <f>'Vulnerability Mapped'!E88</f>
        <v>3</v>
      </c>
      <c r="L2420" s="18">
        <f>'Vulnerability Mapped'!H88</f>
        <v>0.87142857100000004</v>
      </c>
      <c r="M2420" s="18">
        <f t="shared" si="74"/>
        <v>3.2476399984028002E-3</v>
      </c>
      <c r="N2420" s="18">
        <f t="shared" si="75"/>
        <v>1.1041975994569521E-3</v>
      </c>
    </row>
    <row r="2421" spans="1:14" ht="18" customHeight="1" x14ac:dyDescent="0.2">
      <c r="A2421" s="16" t="str">
        <f>'Fish Use'!A163</f>
        <v>UGR8</v>
      </c>
      <c r="B2421" s="16" t="str">
        <f>'Fish Use'!B163</f>
        <v>Upper Grande Ronde</v>
      </c>
      <c r="C2421" s="16" t="str">
        <f>'Fish Use'!D163</f>
        <v>Chinook</v>
      </c>
      <c r="D2421" s="16" t="str">
        <f>'Fish Use'!E163</f>
        <v>Winter Rearing</v>
      </c>
      <c r="E2421" s="16" t="str">
        <f>'Vulnerability Mapped'!C80</f>
        <v>Channel and Habitat Structure</v>
      </c>
      <c r="F2421" s="18">
        <f>'Fish Use'!F163</f>
        <v>4.4000000000000003E-3</v>
      </c>
      <c r="G2421" s="18">
        <f>Population!D14</f>
        <v>0.34</v>
      </c>
      <c r="H2421" s="19">
        <f>'Limiting Factors'!C410</f>
        <v>4.32</v>
      </c>
      <c r="I2421" s="18">
        <f>'Limiting Factors'!D410</f>
        <v>0.84699999999999998</v>
      </c>
      <c r="J2421" s="17">
        <f>'Vulnerability Mapped'!D80</f>
        <v>1</v>
      </c>
      <c r="K2421" s="17">
        <f>'Vulnerability Mapped'!E80</f>
        <v>1</v>
      </c>
      <c r="L2421" s="18">
        <f>'Vulnerability Mapped'!H80</f>
        <v>1</v>
      </c>
      <c r="M2421" s="18">
        <f t="shared" si="74"/>
        <v>3.7268000000000002E-3</v>
      </c>
      <c r="N2421" s="18">
        <f t="shared" si="75"/>
        <v>1.2671120000000001E-3</v>
      </c>
    </row>
    <row r="2422" spans="1:14" ht="18" customHeight="1" x14ac:dyDescent="0.2">
      <c r="A2422" s="16" t="str">
        <f>'Fish Use'!A163</f>
        <v>UGR8</v>
      </c>
      <c r="B2422" s="16" t="str">
        <f>'Fish Use'!B163</f>
        <v>Upper Grande Ronde</v>
      </c>
      <c r="C2422" s="16" t="str">
        <f>'Fish Use'!D163</f>
        <v>Chinook</v>
      </c>
      <c r="D2422" s="16" t="str">
        <f>'Fish Use'!E163</f>
        <v>Winter Rearing</v>
      </c>
      <c r="E2422" s="16" t="str">
        <f>'Vulnerability Mapped'!C82</f>
        <v>Decreased Water Quantity</v>
      </c>
      <c r="F2422" s="18">
        <f>'Fish Use'!F163</f>
        <v>4.4000000000000003E-3</v>
      </c>
      <c r="G2422" s="18">
        <f>Population!D14</f>
        <v>0.34</v>
      </c>
      <c r="H2422" s="19">
        <f>'Limiting Factors'!C417</f>
        <v>2.71</v>
      </c>
      <c r="I2422" s="18">
        <f>'Limiting Factors'!D417</f>
        <v>0.48475000000000001</v>
      </c>
      <c r="J2422" s="17">
        <f>'Vulnerability Mapped'!D82</f>
        <v>9</v>
      </c>
      <c r="K2422" s="17">
        <f>'Vulnerability Mapped'!E82</f>
        <v>9</v>
      </c>
      <c r="L2422" s="18">
        <f>'Vulnerability Mapped'!H82</f>
        <v>0.485714286</v>
      </c>
      <c r="M2422" s="18">
        <f t="shared" si="74"/>
        <v>1.0359800006094E-3</v>
      </c>
      <c r="N2422" s="18">
        <f t="shared" si="75"/>
        <v>3.5223320020719606E-4</v>
      </c>
    </row>
    <row r="2423" spans="1:14" ht="18" customHeight="1" x14ac:dyDescent="0.2">
      <c r="A2423" s="16" t="str">
        <f>'Fish Use'!A163</f>
        <v>UGR8</v>
      </c>
      <c r="B2423" s="16" t="str">
        <f>'Fish Use'!B163</f>
        <v>Upper Grande Ronde</v>
      </c>
      <c r="C2423" s="16" t="str">
        <f>'Fish Use'!D163</f>
        <v>Chinook</v>
      </c>
      <c r="D2423" s="16" t="str">
        <f>'Fish Use'!E163</f>
        <v>Winter Rearing</v>
      </c>
      <c r="E2423" s="16" t="str">
        <f>'Vulnerability Mapped'!C77</f>
        <v>Altered Flow Timing</v>
      </c>
      <c r="F2423" s="18">
        <f>'Fish Use'!F163</f>
        <v>4.4000000000000003E-3</v>
      </c>
      <c r="G2423" s="18">
        <f>Population!D14</f>
        <v>0.34</v>
      </c>
      <c r="H2423" s="19">
        <f>'Limiting Factors'!C418</f>
        <v>2.71</v>
      </c>
      <c r="I2423" s="18">
        <f>'Limiting Factors'!D418</f>
        <v>0.48475000000000001</v>
      </c>
      <c r="J2423" s="17">
        <f>'Vulnerability Mapped'!D77</f>
        <v>13</v>
      </c>
      <c r="K2423" s="17">
        <f>'Vulnerability Mapped'!E77</f>
        <v>13</v>
      </c>
      <c r="L2423" s="18">
        <f>'Vulnerability Mapped'!H77</f>
        <v>0.22857142899999999</v>
      </c>
      <c r="M2423" s="18">
        <f t="shared" si="74"/>
        <v>4.8752000091409998E-4</v>
      </c>
      <c r="N2423" s="18">
        <f t="shared" si="75"/>
        <v>1.6575680031079401E-4</v>
      </c>
    </row>
    <row r="2424" spans="1:14" ht="18" customHeight="1" x14ac:dyDescent="0.2">
      <c r="A2424" s="16" t="str">
        <f>'Fish Use'!A163</f>
        <v>UGR8</v>
      </c>
      <c r="B2424" s="16" t="str">
        <f>'Fish Use'!B163</f>
        <v>Upper Grande Ronde</v>
      </c>
      <c r="C2424" s="16" t="str">
        <f>'Fish Use'!D163</f>
        <v>Chinook</v>
      </c>
      <c r="D2424" s="16" t="str">
        <f>'Fish Use'!E163</f>
        <v>Winter Rearing</v>
      </c>
      <c r="E2424" s="16" t="str">
        <f>'Vulnerability Mapped'!C81</f>
        <v>Decreased Sediment Quantity</v>
      </c>
      <c r="F2424" s="18">
        <f>'Fish Use'!F163</f>
        <v>4.4000000000000003E-3</v>
      </c>
      <c r="G2424" s="18">
        <f>Population!D14</f>
        <v>0.34</v>
      </c>
      <c r="H2424" s="19">
        <f>'Limiting Factors'!C411</f>
        <v>3.62</v>
      </c>
      <c r="I2424" s="18">
        <f>'Limiting Factors'!D411</f>
        <v>0.6895</v>
      </c>
      <c r="J2424" s="17">
        <f>'Vulnerability Mapped'!D81</f>
        <v>4</v>
      </c>
      <c r="K2424" s="17">
        <f>'Vulnerability Mapped'!E81</f>
        <v>4</v>
      </c>
      <c r="L2424" s="18">
        <f>'Vulnerability Mapped'!H81</f>
        <v>0.80714285699999999</v>
      </c>
      <c r="M2424" s="18">
        <f t="shared" si="74"/>
        <v>2.4487099995665999E-3</v>
      </c>
      <c r="N2424" s="18">
        <f t="shared" si="75"/>
        <v>8.3256139985264405E-4</v>
      </c>
    </row>
    <row r="2425" spans="1:14" ht="18" customHeight="1" x14ac:dyDescent="0.2">
      <c r="A2425" s="16" t="str">
        <f>'Fish Use'!A163</f>
        <v>UGR8</v>
      </c>
      <c r="B2425" s="16" t="str">
        <f>'Fish Use'!B163</f>
        <v>Upper Grande Ronde</v>
      </c>
      <c r="C2425" s="16" t="str">
        <f>'Fish Use'!D163</f>
        <v>Chinook</v>
      </c>
      <c r="D2425" s="16" t="str">
        <f>'Fish Use'!E163</f>
        <v>Winter Rearing</v>
      </c>
      <c r="E2425" s="16" t="str">
        <f>'Vulnerability Mapped'!C84</f>
        <v>Increased Sediment Quantity</v>
      </c>
      <c r="F2425" s="18">
        <f>'Fish Use'!F163</f>
        <v>4.4000000000000003E-3</v>
      </c>
      <c r="G2425" s="18">
        <f>Population!D14</f>
        <v>0.34</v>
      </c>
      <c r="H2425" s="19">
        <f>'Limiting Factors'!C412</f>
        <v>1.9</v>
      </c>
      <c r="I2425" s="18">
        <f>'Limiting Factors'!D412</f>
        <v>0.30249999999999999</v>
      </c>
      <c r="J2425" s="17">
        <f>'Vulnerability Mapped'!D84</f>
        <v>8</v>
      </c>
      <c r="K2425" s="17">
        <f>'Vulnerability Mapped'!E84</f>
        <v>8</v>
      </c>
      <c r="L2425" s="18">
        <f>'Vulnerability Mapped'!H84</f>
        <v>0.55000000000000004</v>
      </c>
      <c r="M2425" s="18">
        <f t="shared" si="74"/>
        <v>7.3205000000000004E-4</v>
      </c>
      <c r="N2425" s="18">
        <f t="shared" si="75"/>
        <v>2.4889700000000004E-4</v>
      </c>
    </row>
    <row r="2426" spans="1:14" ht="18" customHeight="1" x14ac:dyDescent="0.2">
      <c r="A2426" s="16" t="str">
        <f>'Fish Use'!A163</f>
        <v>UGR8</v>
      </c>
      <c r="B2426" s="16" t="str">
        <f>'Fish Use'!B163</f>
        <v>Upper Grande Ronde</v>
      </c>
      <c r="C2426" s="16" t="str">
        <f>'Fish Use'!D163</f>
        <v>Chinook</v>
      </c>
      <c r="D2426" s="16" t="str">
        <f>'Fish Use'!E163</f>
        <v>Winter Rearing</v>
      </c>
      <c r="E2426" s="16" t="str">
        <f>'Vulnerability Mapped'!C89</f>
        <v>Summer Water Temperature</v>
      </c>
      <c r="F2426" s="18">
        <f>'Fish Use'!F163</f>
        <v>4.4000000000000003E-3</v>
      </c>
      <c r="G2426" s="18">
        <f>Population!D14</f>
        <v>0.34</v>
      </c>
      <c r="H2426" s="19">
        <f>'Limiting Factors'!C419</f>
        <v>2.71</v>
      </c>
      <c r="I2426" s="18">
        <f>'Limiting Factors'!D419</f>
        <v>0.48475000000000001</v>
      </c>
      <c r="J2426" s="17">
        <f>'Vulnerability Mapped'!D89</f>
        <v>15</v>
      </c>
      <c r="K2426" s="17">
        <f>'Vulnerability Mapped'!E89</f>
        <v>15</v>
      </c>
      <c r="L2426" s="18">
        <f>'Vulnerability Mapped'!H89</f>
        <v>0.1</v>
      </c>
      <c r="M2426" s="18">
        <f t="shared" si="74"/>
        <v>2.1329000000000001E-4</v>
      </c>
      <c r="N2426" s="18">
        <f t="shared" si="75"/>
        <v>7.2518600000000014E-5</v>
      </c>
    </row>
    <row r="2427" spans="1:14" ht="18" customHeight="1" x14ac:dyDescent="0.2">
      <c r="A2427" s="16" t="str">
        <f>'Fish Use'!A163</f>
        <v>UGR8</v>
      </c>
      <c r="B2427" s="16" t="str">
        <f>'Fish Use'!B163</f>
        <v>Upper Grande Ronde</v>
      </c>
      <c r="C2427" s="16" t="str">
        <f>'Fish Use'!D163</f>
        <v>Chinook</v>
      </c>
      <c r="D2427" s="16" t="str">
        <f>'Fish Use'!E163</f>
        <v>Winter Rearing</v>
      </c>
      <c r="E2427" s="16" t="str">
        <f>'Vulnerability Mapped'!C91</f>
        <v>Winter Water Temperature</v>
      </c>
      <c r="F2427" s="18">
        <f>'Fish Use'!F163</f>
        <v>4.4000000000000003E-3</v>
      </c>
      <c r="G2427" s="18">
        <f>Population!D14</f>
        <v>0.34</v>
      </c>
      <c r="H2427" s="19">
        <f>'Limiting Factors'!C420</f>
        <v>3.63</v>
      </c>
      <c r="I2427" s="18">
        <f>'Limiting Factors'!D420</f>
        <v>0.69174999999999998</v>
      </c>
      <c r="J2427" s="17">
        <f>'Vulnerability Mapped'!D91</f>
        <v>2</v>
      </c>
      <c r="K2427" s="17">
        <f>'Vulnerability Mapped'!E91</f>
        <v>2</v>
      </c>
      <c r="L2427" s="18">
        <f>'Vulnerability Mapped'!H91</f>
        <v>0.93571428599999995</v>
      </c>
      <c r="M2427" s="18">
        <f t="shared" si="74"/>
        <v>2.8480335722981995E-3</v>
      </c>
      <c r="N2427" s="18">
        <f t="shared" si="75"/>
        <v>9.6833141458138789E-4</v>
      </c>
    </row>
    <row r="2428" spans="1:14" ht="18" customHeight="1" x14ac:dyDescent="0.2">
      <c r="A2428" s="16" t="str">
        <f>'Fish Use'!A163</f>
        <v>UGR8</v>
      </c>
      <c r="B2428" s="16" t="str">
        <f>'Fish Use'!B163</f>
        <v>Upper Grande Ronde</v>
      </c>
      <c r="C2428" s="16" t="str">
        <f>'Fish Use'!D163</f>
        <v>Chinook</v>
      </c>
      <c r="D2428" s="16" t="str">
        <f>'Fish Use'!E163</f>
        <v>Winter Rearing</v>
      </c>
      <c r="E2428" s="16" t="str">
        <f>'Vulnerability Mapped'!C90</f>
        <v>Water Quality</v>
      </c>
      <c r="F2428" s="18">
        <f>'Fish Use'!F163</f>
        <v>4.4000000000000003E-3</v>
      </c>
      <c r="G2428" s="18">
        <f>Population!D14</f>
        <v>0.34</v>
      </c>
      <c r="H2428" s="19">
        <f>'Limiting Factors'!C421</f>
        <v>4.3099999999999996</v>
      </c>
      <c r="I2428" s="18">
        <f>'Limiting Factors'!D421</f>
        <v>0.84475</v>
      </c>
      <c r="J2428" s="17">
        <f>'Vulnerability Mapped'!D90</f>
        <v>7</v>
      </c>
      <c r="K2428" s="17">
        <f>'Vulnerability Mapped'!E90</f>
        <v>7</v>
      </c>
      <c r="L2428" s="18">
        <f>'Vulnerability Mapped'!H90</f>
        <v>0.61428571399999998</v>
      </c>
      <c r="M2428" s="18">
        <f t="shared" si="74"/>
        <v>2.2832385703666002E-3</v>
      </c>
      <c r="N2428" s="18">
        <f t="shared" si="75"/>
        <v>7.763011139246441E-4</v>
      </c>
    </row>
    <row r="2429" spans="1:14" ht="18" customHeight="1" x14ac:dyDescent="0.2">
      <c r="A2429" s="16" t="str">
        <f>'Fish Use'!A163</f>
        <v>UGR8</v>
      </c>
      <c r="B2429" s="16" t="str">
        <f>'Fish Use'!B163</f>
        <v>Upper Grande Ronde</v>
      </c>
      <c r="C2429" s="16" t="str">
        <f>'Fish Use'!D163</f>
        <v>Chinook</v>
      </c>
      <c r="D2429" s="16" t="str">
        <f>'Fish Use'!E163</f>
        <v>Winter Rearing</v>
      </c>
      <c r="E2429" s="16" t="str">
        <f>'Vulnerability Mapped'!C86</f>
        <v>Predation</v>
      </c>
      <c r="F2429" s="18">
        <f>'Fish Use'!F163</f>
        <v>4.4000000000000003E-3</v>
      </c>
      <c r="G2429" s="18">
        <f>Population!D14</f>
        <v>0.34</v>
      </c>
      <c r="H2429" s="19">
        <f>'Limiting Factors'!C414</f>
        <v>2.4700000000000002</v>
      </c>
      <c r="I2429" s="18">
        <f>'Limiting Factors'!D414</f>
        <v>0.43075000000000002</v>
      </c>
      <c r="J2429" s="17">
        <f>'Vulnerability Mapped'!D86</f>
        <v>11</v>
      </c>
      <c r="K2429" s="17">
        <f>'Vulnerability Mapped'!E86</f>
        <v>11</v>
      </c>
      <c r="L2429" s="18">
        <f>'Vulnerability Mapped'!H86</f>
        <v>0.35714285699999998</v>
      </c>
      <c r="M2429" s="18">
        <f t="shared" si="74"/>
        <v>6.7689285687209998E-4</v>
      </c>
      <c r="N2429" s="18">
        <f t="shared" si="75"/>
        <v>2.30143571336514E-4</v>
      </c>
    </row>
    <row r="2430" spans="1:14" ht="18" customHeight="1" x14ac:dyDescent="0.2">
      <c r="A2430" s="16" t="str">
        <f>'Fish Use'!A163</f>
        <v>UGR8</v>
      </c>
      <c r="B2430" s="16" t="str">
        <f>'Fish Use'!B163</f>
        <v>Upper Grande Ronde</v>
      </c>
      <c r="C2430" s="16" t="str">
        <f>'Fish Use'!D163</f>
        <v>Chinook</v>
      </c>
      <c r="D2430" s="16" t="str">
        <f>'Fish Use'!E163</f>
        <v>Winter Rearing</v>
      </c>
      <c r="E2430" s="16" t="str">
        <f>'Vulnerability Mapped'!C78</f>
        <v>Altered Primary Productivity</v>
      </c>
      <c r="F2430" s="18">
        <f>'Fish Use'!F163</f>
        <v>4.4000000000000003E-3</v>
      </c>
      <c r="G2430" s="18">
        <f>Population!D14</f>
        <v>0.34</v>
      </c>
      <c r="H2430" s="19">
        <f>'Limiting Factors'!C415</f>
        <v>3.68</v>
      </c>
      <c r="I2430" s="18">
        <f>'Limiting Factors'!D415</f>
        <v>0.70299999999999996</v>
      </c>
      <c r="J2430" s="17">
        <f>'Vulnerability Mapped'!D78</f>
        <v>12</v>
      </c>
      <c r="K2430" s="17">
        <f>'Vulnerability Mapped'!E78</f>
        <v>12</v>
      </c>
      <c r="L2430" s="18">
        <f>'Vulnerability Mapped'!H78</f>
        <v>0.29285714299999999</v>
      </c>
      <c r="M2430" s="18">
        <f t="shared" si="74"/>
        <v>9.0586571472759997E-4</v>
      </c>
      <c r="N2430" s="18">
        <f t="shared" si="75"/>
        <v>3.0799434300738402E-4</v>
      </c>
    </row>
    <row r="2431" spans="1:14" ht="18" customHeight="1" x14ac:dyDescent="0.2">
      <c r="A2431" s="16" t="str">
        <f>'Fish Use'!A163</f>
        <v>UGR8</v>
      </c>
      <c r="B2431" s="16" t="str">
        <f>'Fish Use'!B163</f>
        <v>Upper Grande Ronde</v>
      </c>
      <c r="C2431" s="16" t="str">
        <f>'Fish Use'!D163</f>
        <v>Chinook</v>
      </c>
      <c r="D2431" s="16" t="str">
        <f>'Fish Use'!E163</f>
        <v>Winter Rearing</v>
      </c>
      <c r="E2431" s="16" t="str">
        <f>'Vulnerability Mapped'!C85</f>
        <v>Non-Native Species Interactions and Competition</v>
      </c>
      <c r="F2431" s="18">
        <f>'Fish Use'!F163</f>
        <v>4.4000000000000003E-3</v>
      </c>
      <c r="G2431" s="18">
        <f>Population!D14</f>
        <v>0.34</v>
      </c>
      <c r="H2431" s="19">
        <f>'Limiting Factors'!C416</f>
        <v>4.6399999999999997</v>
      </c>
      <c r="I2431" s="18">
        <f>'Limiting Factors'!D416</f>
        <v>0.91900000000000004</v>
      </c>
      <c r="J2431" s="17">
        <f>'Vulnerability Mapped'!D85</f>
        <v>12</v>
      </c>
      <c r="K2431" s="17">
        <f>'Vulnerability Mapped'!E85</f>
        <v>12</v>
      </c>
      <c r="L2431" s="18">
        <f>'Vulnerability Mapped'!H85</f>
        <v>0.29285714299999999</v>
      </c>
      <c r="M2431" s="18">
        <f t="shared" si="74"/>
        <v>1.1841971434348002E-3</v>
      </c>
      <c r="N2431" s="18">
        <f t="shared" si="75"/>
        <v>4.026270287678321E-4</v>
      </c>
    </row>
    <row r="2432" spans="1:14" ht="18" customHeight="1" x14ac:dyDescent="0.2">
      <c r="A2432" s="16" t="str">
        <f>'Fish Use'!A164</f>
        <v>UGR8</v>
      </c>
      <c r="B2432" s="16" t="str">
        <f>'Fish Use'!B164</f>
        <v>Upper Grande Ronde</v>
      </c>
      <c r="C2432" s="16" t="str">
        <f>'Fish Use'!D164</f>
        <v>Chinook</v>
      </c>
      <c r="D2432" s="16" t="str">
        <f>'Fish Use'!E164</f>
        <v>Summer Rearing</v>
      </c>
      <c r="E2432" s="16" t="str">
        <f>'Vulnerability Mapped'!C64</f>
        <v>Anthropogenic Barriers</v>
      </c>
      <c r="F2432" s="18">
        <f>'Fish Use'!F164</f>
        <v>4.4000000000000003E-3</v>
      </c>
      <c r="G2432" s="18">
        <f>Population!D12</f>
        <v>0.24</v>
      </c>
      <c r="H2432" s="19">
        <f>'Limiting Factors'!C413</f>
        <v>2.71</v>
      </c>
      <c r="I2432" s="18">
        <f>'Limiting Factors'!D413</f>
        <v>0.48475000000000001</v>
      </c>
      <c r="J2432" s="17">
        <f>'Vulnerability Mapped'!D64</f>
        <v>7</v>
      </c>
      <c r="K2432" s="17">
        <f>'Vulnerability Mapped'!E64</f>
        <v>7</v>
      </c>
      <c r="L2432" s="18">
        <f>'Vulnerability Mapped'!H64</f>
        <v>0.61428571399999998</v>
      </c>
      <c r="M2432" s="18">
        <f t="shared" si="74"/>
        <v>1.3102099993905999E-3</v>
      </c>
      <c r="N2432" s="18">
        <f t="shared" si="75"/>
        <v>3.1445039985374395E-4</v>
      </c>
    </row>
    <row r="2433" spans="1:14" ht="18" customHeight="1" x14ac:dyDescent="0.2">
      <c r="A2433" s="16" t="str">
        <f>'Fish Use'!A164</f>
        <v>UGR8</v>
      </c>
      <c r="B2433" s="16" t="str">
        <f>'Fish Use'!B164</f>
        <v>Upper Grande Ronde</v>
      </c>
      <c r="C2433" s="16" t="str">
        <f>'Fish Use'!D164</f>
        <v>Chinook</v>
      </c>
      <c r="D2433" s="16" t="str">
        <f>'Fish Use'!E164</f>
        <v>Summer Rearing</v>
      </c>
      <c r="E2433" s="16" t="str">
        <f>'Vulnerability Mapped'!C72</f>
        <v>Riparian Condition</v>
      </c>
      <c r="F2433" s="18">
        <f>'Fish Use'!F164</f>
        <v>4.4000000000000003E-3</v>
      </c>
      <c r="G2433" s="18">
        <f>Population!D12</f>
        <v>0.24</v>
      </c>
      <c r="H2433" s="19">
        <f>'Limiting Factors'!C407</f>
        <v>4.78</v>
      </c>
      <c r="I2433" s="18">
        <f>'Limiting Factors'!D407</f>
        <v>0.95050000000000001</v>
      </c>
      <c r="J2433" s="17">
        <f>'Vulnerability Mapped'!D72</f>
        <v>5</v>
      </c>
      <c r="K2433" s="17">
        <f>'Vulnerability Mapped'!E72</f>
        <v>5</v>
      </c>
      <c r="L2433" s="18">
        <f>'Vulnerability Mapped'!H72</f>
        <v>0.74285714300000005</v>
      </c>
      <c r="M2433" s="18">
        <f t="shared" si="74"/>
        <v>3.1067771434546004E-3</v>
      </c>
      <c r="N2433" s="18">
        <f t="shared" si="75"/>
        <v>7.4562651442910413E-4</v>
      </c>
    </row>
    <row r="2434" spans="1:14" ht="18" customHeight="1" x14ac:dyDescent="0.2">
      <c r="A2434" s="16" t="str">
        <f>'Fish Use'!A164</f>
        <v>UGR8</v>
      </c>
      <c r="B2434" s="16" t="str">
        <f>'Fish Use'!B164</f>
        <v>Upper Grande Ronde</v>
      </c>
      <c r="C2434" s="16" t="str">
        <f>'Fish Use'!D164</f>
        <v>Chinook</v>
      </c>
      <c r="D2434" s="16" t="str">
        <f>'Fish Use'!E164</f>
        <v>Summer Rearing</v>
      </c>
      <c r="E2434" s="16" t="str">
        <f>'Vulnerability Mapped'!C68</f>
        <v>Floodplain Condition</v>
      </c>
      <c r="F2434" s="18">
        <f>'Fish Use'!F164</f>
        <v>4.4000000000000003E-3</v>
      </c>
      <c r="G2434" s="18">
        <f>Population!D12</f>
        <v>0.24</v>
      </c>
      <c r="H2434" s="19">
        <f>'Limiting Factors'!C408</f>
        <v>3.59</v>
      </c>
      <c r="I2434" s="18">
        <f>'Limiting Factors'!D408</f>
        <v>0.68274999999999997</v>
      </c>
      <c r="J2434" s="17">
        <f>'Vulnerability Mapped'!D68</f>
        <v>10</v>
      </c>
      <c r="K2434" s="17">
        <f>'Vulnerability Mapped'!E68</f>
        <v>10</v>
      </c>
      <c r="L2434" s="18">
        <f>'Vulnerability Mapped'!H68</f>
        <v>0.42142857099999997</v>
      </c>
      <c r="M2434" s="18">
        <f t="shared" ref="M2434:M2497" si="76">F2434*I2434*L2434</f>
        <v>1.2660135701411E-3</v>
      </c>
      <c r="N2434" s="18">
        <f t="shared" ref="N2434:N2497" si="77">M2434*G2434</f>
        <v>3.03843256833864E-4</v>
      </c>
    </row>
    <row r="2435" spans="1:14" ht="18" customHeight="1" x14ac:dyDescent="0.2">
      <c r="A2435" s="16" t="str">
        <f>'Fish Use'!A164</f>
        <v>UGR8</v>
      </c>
      <c r="B2435" s="16" t="str">
        <f>'Fish Use'!B164</f>
        <v>Upper Grande Ronde</v>
      </c>
      <c r="C2435" s="16" t="str">
        <f>'Fish Use'!D164</f>
        <v>Chinook</v>
      </c>
      <c r="D2435" s="16" t="str">
        <f>'Fish Use'!E164</f>
        <v>Summer Rearing</v>
      </c>
      <c r="E2435" s="16" t="str">
        <f>'Vulnerability Mapped'!C73</f>
        <v>Side Channel and Wetland Habitat</v>
      </c>
      <c r="F2435" s="18">
        <f>'Fish Use'!F164</f>
        <v>4.4000000000000003E-3</v>
      </c>
      <c r="G2435" s="18">
        <f>Population!D12</f>
        <v>0.24</v>
      </c>
      <c r="H2435" s="19">
        <f>'Limiting Factors'!C409</f>
        <v>4.32</v>
      </c>
      <c r="I2435" s="18">
        <f>'Limiting Factors'!D409</f>
        <v>0.84699999999999998</v>
      </c>
      <c r="J2435" s="17">
        <f>'Vulnerability Mapped'!D73</f>
        <v>4</v>
      </c>
      <c r="K2435" s="17">
        <f>'Vulnerability Mapped'!E73</f>
        <v>4</v>
      </c>
      <c r="L2435" s="18">
        <f>'Vulnerability Mapped'!H73</f>
        <v>0.80714285699999999</v>
      </c>
      <c r="M2435" s="18">
        <f t="shared" si="76"/>
        <v>3.0080599994676003E-3</v>
      </c>
      <c r="N2435" s="18">
        <f t="shared" si="77"/>
        <v>7.2193439987222401E-4</v>
      </c>
    </row>
    <row r="2436" spans="1:14" ht="18" customHeight="1" x14ac:dyDescent="0.2">
      <c r="A2436" s="16" t="str">
        <f>'Fish Use'!A164</f>
        <v>UGR8</v>
      </c>
      <c r="B2436" s="16" t="str">
        <f>'Fish Use'!B164</f>
        <v>Upper Grande Ronde</v>
      </c>
      <c r="C2436" s="16" t="str">
        <f>'Fish Use'!D164</f>
        <v>Chinook</v>
      </c>
      <c r="D2436" s="16" t="str">
        <f>'Fish Use'!E164</f>
        <v>Summer Rearing</v>
      </c>
      <c r="E2436" s="16" t="str">
        <f>'Vulnerability Mapped'!C65</f>
        <v>Channel and Habitat Structure</v>
      </c>
      <c r="F2436" s="18">
        <f>'Fish Use'!F164</f>
        <v>4.4000000000000003E-3</v>
      </c>
      <c r="G2436" s="18">
        <f>Population!D12</f>
        <v>0.24</v>
      </c>
      <c r="H2436" s="19">
        <f>'Limiting Factors'!C410</f>
        <v>4.32</v>
      </c>
      <c r="I2436" s="18">
        <f>'Limiting Factors'!D410</f>
        <v>0.84699999999999998</v>
      </c>
      <c r="J2436" s="17">
        <f>'Vulnerability Mapped'!D65</f>
        <v>3</v>
      </c>
      <c r="K2436" s="17">
        <f>'Vulnerability Mapped'!E65</f>
        <v>3</v>
      </c>
      <c r="L2436" s="18">
        <f>'Vulnerability Mapped'!H65</f>
        <v>0.87142857100000004</v>
      </c>
      <c r="M2436" s="18">
        <f t="shared" si="76"/>
        <v>3.2476399984028002E-3</v>
      </c>
      <c r="N2436" s="18">
        <f t="shared" si="77"/>
        <v>7.7943359961667202E-4</v>
      </c>
    </row>
    <row r="2437" spans="1:14" ht="18" customHeight="1" x14ac:dyDescent="0.2">
      <c r="A2437" s="16" t="str">
        <f>'Fish Use'!A164</f>
        <v>UGR8</v>
      </c>
      <c r="B2437" s="16" t="str">
        <f>'Fish Use'!B164</f>
        <v>Upper Grande Ronde</v>
      </c>
      <c r="C2437" s="16" t="str">
        <f>'Fish Use'!D164</f>
        <v>Chinook</v>
      </c>
      <c r="D2437" s="16" t="str">
        <f>'Fish Use'!E164</f>
        <v>Summer Rearing</v>
      </c>
      <c r="E2437" s="16" t="str">
        <f>'Vulnerability Mapped'!C67</f>
        <v>Decreased Water Quantity</v>
      </c>
      <c r="F2437" s="18">
        <f>'Fish Use'!F164</f>
        <v>4.4000000000000003E-3</v>
      </c>
      <c r="G2437" s="18">
        <f>Population!D12</f>
        <v>0.24</v>
      </c>
      <c r="H2437" s="19">
        <f>'Limiting Factors'!C417</f>
        <v>2.71</v>
      </c>
      <c r="I2437" s="18">
        <f>'Limiting Factors'!D417</f>
        <v>0.48475000000000001</v>
      </c>
      <c r="J2437" s="17">
        <f>'Vulnerability Mapped'!D67</f>
        <v>2</v>
      </c>
      <c r="K2437" s="17">
        <f>'Vulnerability Mapped'!E67</f>
        <v>2</v>
      </c>
      <c r="L2437" s="18">
        <f>'Vulnerability Mapped'!H67</f>
        <v>0.93571428599999995</v>
      </c>
      <c r="M2437" s="18">
        <f t="shared" si="76"/>
        <v>1.9957850006094E-3</v>
      </c>
      <c r="N2437" s="18">
        <f t="shared" si="77"/>
        <v>4.7898840014625599E-4</v>
      </c>
    </row>
    <row r="2438" spans="1:14" ht="18" customHeight="1" x14ac:dyDescent="0.2">
      <c r="A2438" s="16" t="str">
        <f>'Fish Use'!A164</f>
        <v>UGR8</v>
      </c>
      <c r="B2438" s="16" t="str">
        <f>'Fish Use'!B164</f>
        <v>Upper Grande Ronde</v>
      </c>
      <c r="C2438" s="16" t="str">
        <f>'Fish Use'!D164</f>
        <v>Chinook</v>
      </c>
      <c r="D2438" s="16" t="str">
        <f>'Fish Use'!E164</f>
        <v>Summer Rearing</v>
      </c>
      <c r="E2438" s="16" t="str">
        <f>'Vulnerability Mapped'!C62</f>
        <v>Altered Flow Timing</v>
      </c>
      <c r="F2438" s="18">
        <f>'Fish Use'!F164</f>
        <v>4.4000000000000003E-3</v>
      </c>
      <c r="G2438" s="18">
        <f>Population!D12</f>
        <v>0.24</v>
      </c>
      <c r="H2438" s="19">
        <f>'Limiting Factors'!C418</f>
        <v>2.71</v>
      </c>
      <c r="I2438" s="18">
        <f>'Limiting Factors'!D418</f>
        <v>0.48475000000000001</v>
      </c>
      <c r="J2438" s="17">
        <f>'Vulnerability Mapped'!D62</f>
        <v>6</v>
      </c>
      <c r="K2438" s="17">
        <f>'Vulnerability Mapped'!E62</f>
        <v>6</v>
      </c>
      <c r="L2438" s="18">
        <f>'Vulnerability Mapped'!H62</f>
        <v>0.678571429</v>
      </c>
      <c r="M2438" s="18">
        <f t="shared" si="76"/>
        <v>1.4473250009141001E-3</v>
      </c>
      <c r="N2438" s="18">
        <f t="shared" si="77"/>
        <v>3.47358000219384E-4</v>
      </c>
    </row>
    <row r="2439" spans="1:14" ht="18" customHeight="1" x14ac:dyDescent="0.2">
      <c r="A2439" s="16" t="str">
        <f>'Fish Use'!A164</f>
        <v>UGR8</v>
      </c>
      <c r="B2439" s="16" t="str">
        <f>'Fish Use'!B164</f>
        <v>Upper Grande Ronde</v>
      </c>
      <c r="C2439" s="16" t="str">
        <f>'Fish Use'!D164</f>
        <v>Chinook</v>
      </c>
      <c r="D2439" s="16" t="str">
        <f>'Fish Use'!E164</f>
        <v>Summer Rearing</v>
      </c>
      <c r="E2439" s="16" t="str">
        <f>'Vulnerability Mapped'!C66</f>
        <v>Decreased Sediment Quantity</v>
      </c>
      <c r="F2439" s="18">
        <f>'Fish Use'!F164</f>
        <v>4.4000000000000003E-3</v>
      </c>
      <c r="G2439" s="18">
        <f>Population!D12</f>
        <v>0.24</v>
      </c>
      <c r="H2439" s="19">
        <f>'Limiting Factors'!C411</f>
        <v>3.62</v>
      </c>
      <c r="I2439" s="18">
        <f>'Limiting Factors'!D411</f>
        <v>0.6895</v>
      </c>
      <c r="J2439" s="17">
        <f>'Vulnerability Mapped'!D66</f>
        <v>12</v>
      </c>
      <c r="K2439" s="17">
        <f>'Vulnerability Mapped'!E66</f>
        <v>12</v>
      </c>
      <c r="L2439" s="18">
        <f>'Vulnerability Mapped'!H66</f>
        <v>0.29285714299999999</v>
      </c>
      <c r="M2439" s="18">
        <f t="shared" si="76"/>
        <v>8.8847000043339999E-4</v>
      </c>
      <c r="N2439" s="18">
        <f t="shared" si="77"/>
        <v>2.1323280010401599E-4</v>
      </c>
    </row>
    <row r="2440" spans="1:14" ht="18" customHeight="1" x14ac:dyDescent="0.2">
      <c r="A2440" s="16" t="str">
        <f>'Fish Use'!A164</f>
        <v>UGR8</v>
      </c>
      <c r="B2440" s="16" t="str">
        <f>'Fish Use'!B164</f>
        <v>Upper Grande Ronde</v>
      </c>
      <c r="C2440" s="16" t="str">
        <f>'Fish Use'!D164</f>
        <v>Chinook</v>
      </c>
      <c r="D2440" s="16" t="str">
        <f>'Fish Use'!E164</f>
        <v>Summer Rearing</v>
      </c>
      <c r="E2440" s="16" t="str">
        <f>'Vulnerability Mapped'!C69</f>
        <v>Increased Sediment Quantity</v>
      </c>
      <c r="F2440" s="18">
        <f>'Fish Use'!F164</f>
        <v>4.4000000000000003E-3</v>
      </c>
      <c r="G2440" s="18">
        <f>Population!D12</f>
        <v>0.24</v>
      </c>
      <c r="H2440" s="19">
        <f>'Limiting Factors'!C412</f>
        <v>1.9</v>
      </c>
      <c r="I2440" s="18">
        <f>'Limiting Factors'!D412</f>
        <v>0.30249999999999999</v>
      </c>
      <c r="J2440" s="17">
        <f>'Vulnerability Mapped'!D69</f>
        <v>14</v>
      </c>
      <c r="K2440" s="17">
        <f>'Vulnerability Mapped'!E69</f>
        <v>14</v>
      </c>
      <c r="L2440" s="18">
        <f>'Vulnerability Mapped'!H69</f>
        <v>0.164285714</v>
      </c>
      <c r="M2440" s="18">
        <f t="shared" si="76"/>
        <v>2.1866428533399998E-4</v>
      </c>
      <c r="N2440" s="18">
        <f t="shared" si="77"/>
        <v>5.2479428480159994E-5</v>
      </c>
    </row>
    <row r="2441" spans="1:14" ht="18" customHeight="1" x14ac:dyDescent="0.2">
      <c r="A2441" s="16" t="str">
        <f>'Fish Use'!A164</f>
        <v>UGR8</v>
      </c>
      <c r="B2441" s="16" t="str">
        <f>'Fish Use'!B164</f>
        <v>Upper Grande Ronde</v>
      </c>
      <c r="C2441" s="16" t="str">
        <f>'Fish Use'!D164</f>
        <v>Chinook</v>
      </c>
      <c r="D2441" s="16" t="str">
        <f>'Fish Use'!E164</f>
        <v>Summer Rearing</v>
      </c>
      <c r="E2441" s="16" t="str">
        <f>'Vulnerability Mapped'!C74</f>
        <v>Summer Water Temperature</v>
      </c>
      <c r="F2441" s="18">
        <f>'Fish Use'!F164</f>
        <v>4.4000000000000003E-3</v>
      </c>
      <c r="G2441" s="18">
        <f>Population!D12</f>
        <v>0.24</v>
      </c>
      <c r="H2441" s="19">
        <f>'Limiting Factors'!C419</f>
        <v>2.71</v>
      </c>
      <c r="I2441" s="18">
        <f>'Limiting Factors'!D419</f>
        <v>0.48475000000000001</v>
      </c>
      <c r="J2441" s="17">
        <f>'Vulnerability Mapped'!D74</f>
        <v>1</v>
      </c>
      <c r="K2441" s="17">
        <f>'Vulnerability Mapped'!E74</f>
        <v>1</v>
      </c>
      <c r="L2441" s="18">
        <f>'Vulnerability Mapped'!H74</f>
        <v>1</v>
      </c>
      <c r="M2441" s="18">
        <f t="shared" si="76"/>
        <v>2.1329000000000001E-3</v>
      </c>
      <c r="N2441" s="18">
        <f t="shared" si="77"/>
        <v>5.1189599999999997E-4</v>
      </c>
    </row>
    <row r="2442" spans="1:14" ht="18" customHeight="1" x14ac:dyDescent="0.2">
      <c r="A2442" s="16" t="str">
        <f>'Fish Use'!A164</f>
        <v>UGR8</v>
      </c>
      <c r="B2442" s="16" t="str">
        <f>'Fish Use'!B164</f>
        <v>Upper Grande Ronde</v>
      </c>
      <c r="C2442" s="16" t="str">
        <f>'Fish Use'!D164</f>
        <v>Chinook</v>
      </c>
      <c r="D2442" s="16" t="str">
        <f>'Fish Use'!E164</f>
        <v>Summer Rearing</v>
      </c>
      <c r="E2442" s="16" t="str">
        <f>'Vulnerability Mapped'!C76</f>
        <v>Winter Water Temperature</v>
      </c>
      <c r="F2442" s="18">
        <f>'Fish Use'!F164</f>
        <v>4.4000000000000003E-3</v>
      </c>
      <c r="G2442" s="18">
        <f>Population!D12</f>
        <v>0.24</v>
      </c>
      <c r="H2442" s="19">
        <f>'Limiting Factors'!C420</f>
        <v>3.63</v>
      </c>
      <c r="I2442" s="18">
        <f>'Limiting Factors'!D420</f>
        <v>0.69174999999999998</v>
      </c>
      <c r="J2442" s="17">
        <f>'Vulnerability Mapped'!D76</f>
        <v>15</v>
      </c>
      <c r="K2442" s="17">
        <f>'Vulnerability Mapped'!E76</f>
        <v>15</v>
      </c>
      <c r="L2442" s="18">
        <f>'Vulnerability Mapped'!H76</f>
        <v>0.1</v>
      </c>
      <c r="M2442" s="18">
        <f t="shared" si="76"/>
        <v>3.0436999999999999E-4</v>
      </c>
      <c r="N2442" s="18">
        <f t="shared" si="77"/>
        <v>7.3048799999999998E-5</v>
      </c>
    </row>
    <row r="2443" spans="1:14" ht="18" customHeight="1" x14ac:dyDescent="0.2">
      <c r="A2443" s="16" t="str">
        <f>'Fish Use'!A164</f>
        <v>UGR8</v>
      </c>
      <c r="B2443" s="16" t="str">
        <f>'Fish Use'!B164</f>
        <v>Upper Grande Ronde</v>
      </c>
      <c r="C2443" s="16" t="str">
        <f>'Fish Use'!D164</f>
        <v>Chinook</v>
      </c>
      <c r="D2443" s="16" t="str">
        <f>'Fish Use'!E164</f>
        <v>Summer Rearing</v>
      </c>
      <c r="E2443" s="16" t="str">
        <f>'Vulnerability Mapped'!C75</f>
        <v>Water Quality</v>
      </c>
      <c r="F2443" s="18">
        <f>'Fish Use'!F164</f>
        <v>4.4000000000000003E-3</v>
      </c>
      <c r="G2443" s="18">
        <f>Population!D12</f>
        <v>0.24</v>
      </c>
      <c r="H2443" s="19">
        <f>'Limiting Factors'!C421</f>
        <v>4.3099999999999996</v>
      </c>
      <c r="I2443" s="18">
        <f>'Limiting Factors'!D421</f>
        <v>0.84475</v>
      </c>
      <c r="J2443" s="17">
        <f>'Vulnerability Mapped'!D75</f>
        <v>9</v>
      </c>
      <c r="K2443" s="17">
        <f>'Vulnerability Mapped'!E75</f>
        <v>9</v>
      </c>
      <c r="L2443" s="18">
        <f>'Vulnerability Mapped'!H75</f>
        <v>0.485714286</v>
      </c>
      <c r="M2443" s="18">
        <f t="shared" si="76"/>
        <v>1.8053514296334002E-3</v>
      </c>
      <c r="N2443" s="18">
        <f t="shared" si="77"/>
        <v>4.3328434311201605E-4</v>
      </c>
    </row>
    <row r="2444" spans="1:14" ht="18" customHeight="1" x14ac:dyDescent="0.2">
      <c r="A2444" s="16" t="str">
        <f>'Fish Use'!A164</f>
        <v>UGR8</v>
      </c>
      <c r="B2444" s="16" t="str">
        <f>'Fish Use'!B164</f>
        <v>Upper Grande Ronde</v>
      </c>
      <c r="C2444" s="16" t="str">
        <f>'Fish Use'!D164</f>
        <v>Chinook</v>
      </c>
      <c r="D2444" s="16" t="str">
        <f>'Fish Use'!E164</f>
        <v>Summer Rearing</v>
      </c>
      <c r="E2444" s="16" t="str">
        <f>'Vulnerability Mapped'!C71</f>
        <v>Predation</v>
      </c>
      <c r="F2444" s="18">
        <f>'Fish Use'!F164</f>
        <v>4.4000000000000003E-3</v>
      </c>
      <c r="G2444" s="18">
        <f>Population!D12</f>
        <v>0.24</v>
      </c>
      <c r="H2444" s="19">
        <f>'Limiting Factors'!C414</f>
        <v>2.4700000000000002</v>
      </c>
      <c r="I2444" s="18">
        <f>'Limiting Factors'!D414</f>
        <v>0.43075000000000002</v>
      </c>
      <c r="J2444" s="17">
        <f>'Vulnerability Mapped'!D71</f>
        <v>13</v>
      </c>
      <c r="K2444" s="17">
        <f>'Vulnerability Mapped'!E71</f>
        <v>13</v>
      </c>
      <c r="L2444" s="18">
        <f>'Vulnerability Mapped'!H71</f>
        <v>0.22857142899999999</v>
      </c>
      <c r="M2444" s="18">
        <f t="shared" si="76"/>
        <v>4.3321142938370001E-4</v>
      </c>
      <c r="N2444" s="18">
        <f t="shared" si="77"/>
        <v>1.0397074305208799E-4</v>
      </c>
    </row>
    <row r="2445" spans="1:14" ht="18" customHeight="1" x14ac:dyDescent="0.2">
      <c r="A2445" s="16" t="str">
        <f>'Fish Use'!A164</f>
        <v>UGR8</v>
      </c>
      <c r="B2445" s="16" t="str">
        <f>'Fish Use'!B164</f>
        <v>Upper Grande Ronde</v>
      </c>
      <c r="C2445" s="16" t="str">
        <f>'Fish Use'!D164</f>
        <v>Chinook</v>
      </c>
      <c r="D2445" s="16" t="str">
        <f>'Fish Use'!E164</f>
        <v>Summer Rearing</v>
      </c>
      <c r="E2445" s="16" t="str">
        <f>'Vulnerability Mapped'!C63</f>
        <v>Altered Primary Productivity</v>
      </c>
      <c r="F2445" s="18">
        <f>'Fish Use'!F164</f>
        <v>4.4000000000000003E-3</v>
      </c>
      <c r="G2445" s="18">
        <f>Population!D12</f>
        <v>0.24</v>
      </c>
      <c r="H2445" s="19">
        <f>'Limiting Factors'!C415</f>
        <v>3.68</v>
      </c>
      <c r="I2445" s="18">
        <f>'Limiting Factors'!D415</f>
        <v>0.70299999999999996</v>
      </c>
      <c r="J2445" s="17">
        <f>'Vulnerability Mapped'!D63</f>
        <v>8</v>
      </c>
      <c r="K2445" s="17">
        <f>'Vulnerability Mapped'!E63</f>
        <v>8</v>
      </c>
      <c r="L2445" s="18">
        <f>'Vulnerability Mapped'!H63</f>
        <v>0.55000000000000004</v>
      </c>
      <c r="M2445" s="18">
        <f t="shared" si="76"/>
        <v>1.70126E-3</v>
      </c>
      <c r="N2445" s="18">
        <f t="shared" si="77"/>
        <v>4.0830240000000001E-4</v>
      </c>
    </row>
    <row r="2446" spans="1:14" ht="18" customHeight="1" x14ac:dyDescent="0.2">
      <c r="A2446" s="16" t="str">
        <f>'Fish Use'!A164</f>
        <v>UGR8</v>
      </c>
      <c r="B2446" s="16" t="str">
        <f>'Fish Use'!B164</f>
        <v>Upper Grande Ronde</v>
      </c>
      <c r="C2446" s="16" t="str">
        <f>'Fish Use'!D164</f>
        <v>Chinook</v>
      </c>
      <c r="D2446" s="16" t="str">
        <f>'Fish Use'!E164</f>
        <v>Summer Rearing</v>
      </c>
      <c r="E2446" s="16" t="str">
        <f>'Vulnerability Mapped'!C70</f>
        <v>Non-Native Species Interactions and Competition</v>
      </c>
      <c r="F2446" s="18">
        <f>'Fish Use'!F164</f>
        <v>4.4000000000000003E-3</v>
      </c>
      <c r="G2446" s="18">
        <f>Population!D12</f>
        <v>0.24</v>
      </c>
      <c r="H2446" s="19">
        <f>'Limiting Factors'!C416</f>
        <v>4.6399999999999997</v>
      </c>
      <c r="I2446" s="18">
        <f>'Limiting Factors'!D416</f>
        <v>0.91900000000000004</v>
      </c>
      <c r="J2446" s="17">
        <f>'Vulnerability Mapped'!D70</f>
        <v>11</v>
      </c>
      <c r="K2446" s="17">
        <f>'Vulnerability Mapped'!E70</f>
        <v>11</v>
      </c>
      <c r="L2446" s="18">
        <f>'Vulnerability Mapped'!H70</f>
        <v>0.35714285699999998</v>
      </c>
      <c r="M2446" s="18">
        <f t="shared" si="76"/>
        <v>1.4441428565652001E-3</v>
      </c>
      <c r="N2446" s="18">
        <f t="shared" si="77"/>
        <v>3.4659428557564802E-4</v>
      </c>
    </row>
    <row r="2447" spans="1:14" ht="18" customHeight="1" x14ac:dyDescent="0.2">
      <c r="A2447" s="16" t="str">
        <f>'Fish Use'!A165</f>
        <v>UGR8</v>
      </c>
      <c r="B2447" s="16" t="str">
        <f>'Fish Use'!B165</f>
        <v>Upper Grande Ronde</v>
      </c>
      <c r="C2447" s="16" t="str">
        <f>'Fish Use'!D165</f>
        <v>Chinook</v>
      </c>
      <c r="D2447" s="16" t="str">
        <f>'Fish Use'!E165</f>
        <v>Migration</v>
      </c>
      <c r="E2447" s="16" t="str">
        <f>'Vulnerability Mapped'!C34</f>
        <v>Anthropogenic Barriers</v>
      </c>
      <c r="F2447" s="18">
        <f>'Fish Use'!F165</f>
        <v>4.4000000000000003E-3</v>
      </c>
      <c r="G2447" s="18">
        <f>Population!D16</f>
        <v>0.34</v>
      </c>
      <c r="H2447" s="19">
        <f>'Limiting Factors'!C413</f>
        <v>2.71</v>
      </c>
      <c r="I2447" s="18">
        <f>'Limiting Factors'!D413</f>
        <v>0.48475000000000001</v>
      </c>
      <c r="J2447" s="17">
        <f>'Vulnerability Mapped'!D34</f>
        <v>2</v>
      </c>
      <c r="K2447" s="17">
        <f>'Vulnerability Mapped'!E34</f>
        <v>13</v>
      </c>
      <c r="L2447" s="18">
        <f>'Vulnerability Mapped'!H34</f>
        <v>0.93571428599999995</v>
      </c>
      <c r="M2447" s="18">
        <f t="shared" si="76"/>
        <v>1.9957850006094E-3</v>
      </c>
      <c r="N2447" s="18">
        <f t="shared" si="77"/>
        <v>6.7856690020719603E-4</v>
      </c>
    </row>
    <row r="2448" spans="1:14" ht="18" customHeight="1" x14ac:dyDescent="0.2">
      <c r="A2448" s="16" t="str">
        <f>'Fish Use'!A165</f>
        <v>UGR8</v>
      </c>
      <c r="B2448" s="16" t="str">
        <f>'Fish Use'!B165</f>
        <v>Upper Grande Ronde</v>
      </c>
      <c r="C2448" s="16" t="str">
        <f>'Fish Use'!D165</f>
        <v>Chinook</v>
      </c>
      <c r="D2448" s="16" t="str">
        <f>'Fish Use'!E165</f>
        <v>Migration</v>
      </c>
      <c r="E2448" s="16" t="str">
        <f>'Vulnerability Mapped'!C42</f>
        <v>Riparian Condition</v>
      </c>
      <c r="F2448" s="18">
        <f>'Fish Use'!F165</f>
        <v>4.4000000000000003E-3</v>
      </c>
      <c r="G2448" s="18">
        <f>Population!D16</f>
        <v>0.34</v>
      </c>
      <c r="H2448" s="19">
        <f>'Limiting Factors'!C407</f>
        <v>4.78</v>
      </c>
      <c r="I2448" s="18">
        <f>'Limiting Factors'!D407</f>
        <v>0.95050000000000001</v>
      </c>
      <c r="J2448" s="17">
        <f>'Vulnerability Mapped'!D42</f>
        <v>9</v>
      </c>
      <c r="K2448" s="17">
        <f>'Vulnerability Mapped'!E42</f>
        <v>14</v>
      </c>
      <c r="L2448" s="18">
        <f>'Vulnerability Mapped'!H42</f>
        <v>0.485714286</v>
      </c>
      <c r="M2448" s="18">
        <f t="shared" si="76"/>
        <v>2.0313542869092004E-3</v>
      </c>
      <c r="N2448" s="18">
        <f t="shared" si="77"/>
        <v>6.906604575491282E-4</v>
      </c>
    </row>
    <row r="2449" spans="1:14" ht="18" customHeight="1" x14ac:dyDescent="0.2">
      <c r="A2449" s="16" t="str">
        <f>'Fish Use'!A165</f>
        <v>UGR8</v>
      </c>
      <c r="B2449" s="16" t="str">
        <f>'Fish Use'!B165</f>
        <v>Upper Grande Ronde</v>
      </c>
      <c r="C2449" s="16" t="str">
        <f>'Fish Use'!D165</f>
        <v>Chinook</v>
      </c>
      <c r="D2449" s="16" t="str">
        <f>'Fish Use'!E165</f>
        <v>Migration</v>
      </c>
      <c r="E2449" s="16" t="str">
        <f>'Vulnerability Mapped'!C38</f>
        <v>Floodplain Condition</v>
      </c>
      <c r="F2449" s="18">
        <f>'Fish Use'!F165</f>
        <v>4.4000000000000003E-3</v>
      </c>
      <c r="G2449" s="18">
        <f>Population!D16</f>
        <v>0.34</v>
      </c>
      <c r="H2449" s="19">
        <f>'Limiting Factors'!C408</f>
        <v>3.59</v>
      </c>
      <c r="I2449" s="18">
        <f>'Limiting Factors'!D408</f>
        <v>0.68274999999999997</v>
      </c>
      <c r="J2449" s="17">
        <f>'Vulnerability Mapped'!D38</f>
        <v>6</v>
      </c>
      <c r="K2449" s="17">
        <f>'Vulnerability Mapped'!E38</f>
        <v>8</v>
      </c>
      <c r="L2449" s="18">
        <f>'Vulnerability Mapped'!H38</f>
        <v>0.678571429</v>
      </c>
      <c r="M2449" s="18">
        <f t="shared" si="76"/>
        <v>2.0384964298589001E-3</v>
      </c>
      <c r="N2449" s="18">
        <f t="shared" si="77"/>
        <v>6.9308878615202609E-4</v>
      </c>
    </row>
    <row r="2450" spans="1:14" ht="18" customHeight="1" x14ac:dyDescent="0.2">
      <c r="A2450" s="16" t="str">
        <f>'Fish Use'!A165</f>
        <v>UGR8</v>
      </c>
      <c r="B2450" s="16" t="str">
        <f>'Fish Use'!B165</f>
        <v>Upper Grande Ronde</v>
      </c>
      <c r="C2450" s="16" t="str">
        <f>'Fish Use'!D165</f>
        <v>Chinook</v>
      </c>
      <c r="D2450" s="16" t="str">
        <f>'Fish Use'!E165</f>
        <v>Migration</v>
      </c>
      <c r="E2450" s="16" t="str">
        <f>'Vulnerability Mapped'!C43</f>
        <v>Side Channel and Wetland Habitat</v>
      </c>
      <c r="F2450" s="18">
        <f>'Fish Use'!F165</f>
        <v>4.4000000000000003E-3</v>
      </c>
      <c r="G2450" s="18">
        <f>Population!D16</f>
        <v>0.34</v>
      </c>
      <c r="H2450" s="19">
        <f>'Limiting Factors'!C409</f>
        <v>4.32</v>
      </c>
      <c r="I2450" s="18">
        <f>'Limiting Factors'!D409</f>
        <v>0.84699999999999998</v>
      </c>
      <c r="J2450" s="17">
        <f>'Vulnerability Mapped'!D43</f>
        <v>7</v>
      </c>
      <c r="K2450" s="17">
        <f>'Vulnerability Mapped'!E43</f>
        <v>7</v>
      </c>
      <c r="L2450" s="18">
        <f>'Vulnerability Mapped'!H43</f>
        <v>0.61428571399999998</v>
      </c>
      <c r="M2450" s="18">
        <f t="shared" si="76"/>
        <v>2.2893199989351999E-3</v>
      </c>
      <c r="N2450" s="18">
        <f t="shared" si="77"/>
        <v>7.7836879963796802E-4</v>
      </c>
    </row>
    <row r="2451" spans="1:14" ht="18" customHeight="1" x14ac:dyDescent="0.2">
      <c r="A2451" s="16" t="str">
        <f>'Fish Use'!A165</f>
        <v>UGR8</v>
      </c>
      <c r="B2451" s="16" t="str">
        <f>'Fish Use'!B165</f>
        <v>Upper Grande Ronde</v>
      </c>
      <c r="C2451" s="16" t="str">
        <f>'Fish Use'!D165</f>
        <v>Chinook</v>
      </c>
      <c r="D2451" s="16" t="str">
        <f>'Fish Use'!E165</f>
        <v>Migration</v>
      </c>
      <c r="E2451" s="16" t="str">
        <f>'Vulnerability Mapped'!C35</f>
        <v>Channel and Habitat Structure</v>
      </c>
      <c r="F2451" s="18">
        <f>'Fish Use'!F165</f>
        <v>4.4000000000000003E-3</v>
      </c>
      <c r="G2451" s="18">
        <f>Population!D16</f>
        <v>0.34</v>
      </c>
      <c r="H2451" s="19">
        <f>'Limiting Factors'!C410</f>
        <v>4.32</v>
      </c>
      <c r="I2451" s="18">
        <f>'Limiting Factors'!D410</f>
        <v>0.84699999999999998</v>
      </c>
      <c r="J2451" s="17">
        <f>'Vulnerability Mapped'!D35</f>
        <v>3</v>
      </c>
      <c r="K2451" s="17">
        <f>'Vulnerability Mapped'!E35</f>
        <v>5</v>
      </c>
      <c r="L2451" s="18">
        <f>'Vulnerability Mapped'!H35</f>
        <v>0.87142857100000004</v>
      </c>
      <c r="M2451" s="18">
        <f t="shared" si="76"/>
        <v>3.2476399984028002E-3</v>
      </c>
      <c r="N2451" s="18">
        <f t="shared" si="77"/>
        <v>1.1041975994569521E-3</v>
      </c>
    </row>
    <row r="2452" spans="1:14" ht="18" customHeight="1" x14ac:dyDescent="0.2">
      <c r="A2452" s="16" t="str">
        <f>'Fish Use'!A165</f>
        <v>UGR8</v>
      </c>
      <c r="B2452" s="16" t="str">
        <f>'Fish Use'!B165</f>
        <v>Upper Grande Ronde</v>
      </c>
      <c r="C2452" s="16" t="str">
        <f>'Fish Use'!D165</f>
        <v>Chinook</v>
      </c>
      <c r="D2452" s="16" t="str">
        <f>'Fish Use'!E165</f>
        <v>Migration</v>
      </c>
      <c r="E2452" s="16" t="str">
        <f>'Vulnerability Mapped'!C37</f>
        <v>Decreased Water Quantity</v>
      </c>
      <c r="F2452" s="18">
        <f>'Fish Use'!F165</f>
        <v>4.4000000000000003E-3</v>
      </c>
      <c r="G2452" s="18">
        <f>Population!D16</f>
        <v>0.34</v>
      </c>
      <c r="H2452" s="19">
        <f>'Limiting Factors'!C417</f>
        <v>2.71</v>
      </c>
      <c r="I2452" s="18">
        <f>'Limiting Factors'!D417</f>
        <v>0.48475000000000001</v>
      </c>
      <c r="J2452" s="17">
        <f>'Vulnerability Mapped'!D37</f>
        <v>2</v>
      </c>
      <c r="K2452" s="17">
        <f>'Vulnerability Mapped'!E37</f>
        <v>3</v>
      </c>
      <c r="L2452" s="18">
        <f>'Vulnerability Mapped'!H37</f>
        <v>0.93571428599999995</v>
      </c>
      <c r="M2452" s="18">
        <f t="shared" si="76"/>
        <v>1.9957850006094E-3</v>
      </c>
      <c r="N2452" s="18">
        <f t="shared" si="77"/>
        <v>6.7856690020719603E-4</v>
      </c>
    </row>
    <row r="2453" spans="1:14" ht="18" customHeight="1" x14ac:dyDescent="0.2">
      <c r="A2453" s="16" t="str">
        <f>'Fish Use'!A165</f>
        <v>UGR8</v>
      </c>
      <c r="B2453" s="16" t="str">
        <f>'Fish Use'!B165</f>
        <v>Upper Grande Ronde</v>
      </c>
      <c r="C2453" s="16" t="str">
        <f>'Fish Use'!D165</f>
        <v>Chinook</v>
      </c>
      <c r="D2453" s="16" t="str">
        <f>'Fish Use'!E165</f>
        <v>Migration</v>
      </c>
      <c r="E2453" s="16" t="str">
        <f>'Vulnerability Mapped'!C32</f>
        <v>Altered Flow Timing</v>
      </c>
      <c r="F2453" s="18">
        <f>'Fish Use'!F165</f>
        <v>4.4000000000000003E-3</v>
      </c>
      <c r="G2453" s="18">
        <f>Population!D16</f>
        <v>0.34</v>
      </c>
      <c r="H2453" s="19">
        <f>'Limiting Factors'!C418</f>
        <v>2.71</v>
      </c>
      <c r="I2453" s="18">
        <f>'Limiting Factors'!D418</f>
        <v>0.48475000000000001</v>
      </c>
      <c r="J2453" s="17">
        <f>'Vulnerability Mapped'!D32</f>
        <v>4</v>
      </c>
      <c r="K2453" s="17">
        <f>'Vulnerability Mapped'!E32</f>
        <v>4</v>
      </c>
      <c r="L2453" s="18">
        <f>'Vulnerability Mapped'!H32</f>
        <v>0.80714285699999999</v>
      </c>
      <c r="M2453" s="18">
        <f t="shared" si="76"/>
        <v>1.7215549996953E-3</v>
      </c>
      <c r="N2453" s="18">
        <f t="shared" si="77"/>
        <v>5.8532869989640199E-4</v>
      </c>
    </row>
    <row r="2454" spans="1:14" ht="18" customHeight="1" x14ac:dyDescent="0.2">
      <c r="A2454" s="16" t="str">
        <f>'Fish Use'!A165</f>
        <v>UGR8</v>
      </c>
      <c r="B2454" s="16" t="str">
        <f>'Fish Use'!B165</f>
        <v>Upper Grande Ronde</v>
      </c>
      <c r="C2454" s="16" t="str">
        <f>'Fish Use'!D165</f>
        <v>Chinook</v>
      </c>
      <c r="D2454" s="16" t="str">
        <f>'Fish Use'!E165</f>
        <v>Migration</v>
      </c>
      <c r="E2454" s="16" t="str">
        <f>'Vulnerability Mapped'!C36</f>
        <v>Decreased Sediment Quantity</v>
      </c>
      <c r="F2454" s="18">
        <f>'Fish Use'!F165</f>
        <v>4.4000000000000003E-3</v>
      </c>
      <c r="G2454" s="18">
        <f>Population!D16</f>
        <v>0.34</v>
      </c>
      <c r="H2454" s="19">
        <f>'Limiting Factors'!C411</f>
        <v>3.62</v>
      </c>
      <c r="I2454" s="18">
        <f>'Limiting Factors'!D411</f>
        <v>0.6895</v>
      </c>
      <c r="J2454" s="17">
        <f>'Vulnerability Mapped'!D36</f>
        <v>11</v>
      </c>
      <c r="K2454" s="17">
        <f>'Vulnerability Mapped'!E36</f>
        <v>12</v>
      </c>
      <c r="L2454" s="18">
        <f>'Vulnerability Mapped'!H36</f>
        <v>0.35714285699999998</v>
      </c>
      <c r="M2454" s="18">
        <f t="shared" si="76"/>
        <v>1.0834999995666E-3</v>
      </c>
      <c r="N2454" s="18">
        <f t="shared" si="77"/>
        <v>3.6838999985264404E-4</v>
      </c>
    </row>
    <row r="2455" spans="1:14" ht="18" customHeight="1" x14ac:dyDescent="0.2">
      <c r="A2455" s="16" t="str">
        <f>'Fish Use'!A165</f>
        <v>UGR8</v>
      </c>
      <c r="B2455" s="16" t="str">
        <f>'Fish Use'!B165</f>
        <v>Upper Grande Ronde</v>
      </c>
      <c r="C2455" s="16" t="str">
        <f>'Fish Use'!D165</f>
        <v>Chinook</v>
      </c>
      <c r="D2455" s="16" t="str">
        <f>'Fish Use'!E165</f>
        <v>Migration</v>
      </c>
      <c r="E2455" s="16" t="str">
        <f>'Vulnerability Mapped'!C39</f>
        <v>Increased Sediment Quantity</v>
      </c>
      <c r="F2455" s="18">
        <f>'Fish Use'!F165</f>
        <v>4.4000000000000003E-3</v>
      </c>
      <c r="G2455" s="18">
        <f>Population!D16</f>
        <v>0.34</v>
      </c>
      <c r="H2455" s="19">
        <f>'Limiting Factors'!C412</f>
        <v>1.9</v>
      </c>
      <c r="I2455" s="18">
        <f>'Limiting Factors'!D412</f>
        <v>0.30249999999999999</v>
      </c>
      <c r="J2455" s="17">
        <f>'Vulnerability Mapped'!D39</f>
        <v>10</v>
      </c>
      <c r="K2455" s="17">
        <f>'Vulnerability Mapped'!E39</f>
        <v>11</v>
      </c>
      <c r="L2455" s="18">
        <f>'Vulnerability Mapped'!H39</f>
        <v>0.42142857099999997</v>
      </c>
      <c r="M2455" s="18">
        <f t="shared" si="76"/>
        <v>5.6092142800099991E-4</v>
      </c>
      <c r="N2455" s="18">
        <f t="shared" si="77"/>
        <v>1.9071328552033997E-4</v>
      </c>
    </row>
    <row r="2456" spans="1:14" ht="18" customHeight="1" x14ac:dyDescent="0.2">
      <c r="A2456" s="16" t="str">
        <f>'Fish Use'!A165</f>
        <v>UGR8</v>
      </c>
      <c r="B2456" s="16" t="str">
        <f>'Fish Use'!B165</f>
        <v>Upper Grande Ronde</v>
      </c>
      <c r="C2456" s="16" t="str">
        <f>'Fish Use'!D165</f>
        <v>Chinook</v>
      </c>
      <c r="D2456" s="16" t="str">
        <f>'Fish Use'!E165</f>
        <v>Migration</v>
      </c>
      <c r="E2456" s="16" t="str">
        <f>'Vulnerability Mapped'!C44</f>
        <v>Summer Water Temperature</v>
      </c>
      <c r="F2456" s="18">
        <f>'Fish Use'!F165</f>
        <v>4.4000000000000003E-3</v>
      </c>
      <c r="G2456" s="18">
        <f>Population!D16</f>
        <v>0.34</v>
      </c>
      <c r="H2456" s="19">
        <f>'Limiting Factors'!C419</f>
        <v>2.71</v>
      </c>
      <c r="I2456" s="18">
        <f>'Limiting Factors'!D419</f>
        <v>0.48475000000000001</v>
      </c>
      <c r="J2456" s="17">
        <f>'Vulnerability Mapped'!D44</f>
        <v>1</v>
      </c>
      <c r="K2456" s="17">
        <f>'Vulnerability Mapped'!E44</f>
        <v>15</v>
      </c>
      <c r="L2456" s="18">
        <f>'Vulnerability Mapped'!H44</f>
        <v>1</v>
      </c>
      <c r="M2456" s="18">
        <f t="shared" si="76"/>
        <v>2.1329000000000001E-3</v>
      </c>
      <c r="N2456" s="18">
        <f t="shared" si="77"/>
        <v>7.2518600000000006E-4</v>
      </c>
    </row>
    <row r="2457" spans="1:14" ht="18" customHeight="1" x14ac:dyDescent="0.2">
      <c r="A2457" s="16" t="str">
        <f>'Fish Use'!A165</f>
        <v>UGR8</v>
      </c>
      <c r="B2457" s="16" t="str">
        <f>'Fish Use'!B165</f>
        <v>Upper Grande Ronde</v>
      </c>
      <c r="C2457" s="16" t="str">
        <f>'Fish Use'!D165</f>
        <v>Chinook</v>
      </c>
      <c r="D2457" s="16" t="str">
        <f>'Fish Use'!E165</f>
        <v>Migration</v>
      </c>
      <c r="E2457" s="16" t="str">
        <f>'Vulnerability Mapped'!C46</f>
        <v>Winter Water Temperature</v>
      </c>
      <c r="F2457" s="18">
        <f>'Fish Use'!F165</f>
        <v>4.4000000000000003E-3</v>
      </c>
      <c r="G2457" s="18">
        <f>Population!D16</f>
        <v>0.34</v>
      </c>
      <c r="H2457" s="19">
        <f>'Limiting Factors'!C420</f>
        <v>3.63</v>
      </c>
      <c r="I2457" s="18">
        <f>'Limiting Factors'!D420</f>
        <v>0.69174999999999998</v>
      </c>
      <c r="J2457" s="17">
        <f>'Vulnerability Mapped'!D46</f>
        <v>9</v>
      </c>
      <c r="K2457" s="17">
        <f>'Vulnerability Mapped'!E46</f>
        <v>15</v>
      </c>
      <c r="L2457" s="18">
        <f>'Vulnerability Mapped'!H46</f>
        <v>0.485714286</v>
      </c>
      <c r="M2457" s="18">
        <f t="shared" si="76"/>
        <v>1.4783685722982E-3</v>
      </c>
      <c r="N2457" s="18">
        <f t="shared" si="77"/>
        <v>5.0264531458138809E-4</v>
      </c>
    </row>
    <row r="2458" spans="1:14" ht="18" customHeight="1" x14ac:dyDescent="0.2">
      <c r="A2458" s="16" t="str">
        <f>'Fish Use'!A165</f>
        <v>UGR8</v>
      </c>
      <c r="B2458" s="16" t="str">
        <f>'Fish Use'!B165</f>
        <v>Upper Grande Ronde</v>
      </c>
      <c r="C2458" s="16" t="str">
        <f>'Fish Use'!D165</f>
        <v>Chinook</v>
      </c>
      <c r="D2458" s="16" t="str">
        <f>'Fish Use'!E165</f>
        <v>Migration</v>
      </c>
      <c r="E2458" s="16" t="str">
        <f>'Vulnerability Mapped'!C45</f>
        <v>Water Quality</v>
      </c>
      <c r="F2458" s="18">
        <f>'Fish Use'!F165</f>
        <v>4.4000000000000003E-3</v>
      </c>
      <c r="G2458" s="18">
        <f>Population!D16</f>
        <v>0.34</v>
      </c>
      <c r="H2458" s="19">
        <f>'Limiting Factors'!C421</f>
        <v>4.3099999999999996</v>
      </c>
      <c r="I2458" s="18">
        <f>'Limiting Factors'!D421</f>
        <v>0.84475</v>
      </c>
      <c r="J2458" s="17">
        <f>'Vulnerability Mapped'!D45</f>
        <v>5</v>
      </c>
      <c r="K2458" s="17">
        <f>'Vulnerability Mapped'!E45</f>
        <v>6</v>
      </c>
      <c r="L2458" s="18">
        <f>'Vulnerability Mapped'!H45</f>
        <v>0.74285714300000005</v>
      </c>
      <c r="M2458" s="18">
        <f t="shared" si="76"/>
        <v>2.7611257148167003E-3</v>
      </c>
      <c r="N2458" s="18">
        <f t="shared" si="77"/>
        <v>9.3878274303767814E-4</v>
      </c>
    </row>
    <row r="2459" spans="1:14" ht="18" customHeight="1" x14ac:dyDescent="0.2">
      <c r="A2459" s="16" t="str">
        <f>'Fish Use'!A165</f>
        <v>UGR8</v>
      </c>
      <c r="B2459" s="16" t="str">
        <f>'Fish Use'!B165</f>
        <v>Upper Grande Ronde</v>
      </c>
      <c r="C2459" s="16" t="str">
        <f>'Fish Use'!D165</f>
        <v>Chinook</v>
      </c>
      <c r="D2459" s="16" t="str">
        <f>'Fish Use'!E165</f>
        <v>Migration</v>
      </c>
      <c r="E2459" s="16" t="str">
        <f>'Vulnerability Mapped'!C41</f>
        <v>Predation</v>
      </c>
      <c r="F2459" s="18">
        <f>'Fish Use'!F165</f>
        <v>4.4000000000000003E-3</v>
      </c>
      <c r="G2459" s="18">
        <f>Population!D16</f>
        <v>0.34</v>
      </c>
      <c r="H2459" s="19">
        <f>'Limiting Factors'!C414</f>
        <v>2.4700000000000002</v>
      </c>
      <c r="I2459" s="18">
        <f>'Limiting Factors'!D414</f>
        <v>0.43075000000000002</v>
      </c>
      <c r="J2459" s="17">
        <f>'Vulnerability Mapped'!D41</f>
        <v>1</v>
      </c>
      <c r="K2459" s="17">
        <f>'Vulnerability Mapped'!E41</f>
        <v>14</v>
      </c>
      <c r="L2459" s="18">
        <f>'Vulnerability Mapped'!H41</f>
        <v>1</v>
      </c>
      <c r="M2459" s="18">
        <f t="shared" si="76"/>
        <v>1.8953000000000002E-3</v>
      </c>
      <c r="N2459" s="18">
        <f t="shared" si="77"/>
        <v>6.4440200000000008E-4</v>
      </c>
    </row>
    <row r="2460" spans="1:14" ht="18" customHeight="1" x14ac:dyDescent="0.2">
      <c r="A2460" s="16" t="str">
        <f>'Fish Use'!A165</f>
        <v>UGR8</v>
      </c>
      <c r="B2460" s="16" t="str">
        <f>'Fish Use'!B165</f>
        <v>Upper Grande Ronde</v>
      </c>
      <c r="C2460" s="16" t="str">
        <f>'Fish Use'!D165</f>
        <v>Chinook</v>
      </c>
      <c r="D2460" s="16" t="str">
        <f>'Fish Use'!E165</f>
        <v>Migration</v>
      </c>
      <c r="E2460" s="16" t="str">
        <f>'Vulnerability Mapped'!C33</f>
        <v>Altered Primary Productivity</v>
      </c>
      <c r="F2460" s="18">
        <f>'Fish Use'!F165</f>
        <v>4.4000000000000003E-3</v>
      </c>
      <c r="G2460" s="18">
        <f>Population!D16</f>
        <v>0.34</v>
      </c>
      <c r="H2460" s="19">
        <f>'Limiting Factors'!C415</f>
        <v>3.68</v>
      </c>
      <c r="I2460" s="18">
        <f>'Limiting Factors'!D415</f>
        <v>0.70299999999999996</v>
      </c>
      <c r="J2460" s="17">
        <f>'Vulnerability Mapped'!D33</f>
        <v>10</v>
      </c>
      <c r="K2460" s="17">
        <f>'Vulnerability Mapped'!E33</f>
        <v>13</v>
      </c>
      <c r="L2460" s="18">
        <f>'Vulnerability Mapped'!H33</f>
        <v>0.42142857099999997</v>
      </c>
      <c r="M2460" s="18">
        <f t="shared" si="76"/>
        <v>1.3035628558172E-3</v>
      </c>
      <c r="N2460" s="18">
        <f t="shared" si="77"/>
        <v>4.4321137097784799E-4</v>
      </c>
    </row>
    <row r="2461" spans="1:14" ht="18" customHeight="1" x14ac:dyDescent="0.2">
      <c r="A2461" s="16" t="str">
        <f>'Fish Use'!A165</f>
        <v>UGR8</v>
      </c>
      <c r="B2461" s="16" t="str">
        <f>'Fish Use'!B165</f>
        <v>Upper Grande Ronde</v>
      </c>
      <c r="C2461" s="16" t="str">
        <f>'Fish Use'!D165</f>
        <v>Chinook</v>
      </c>
      <c r="D2461" s="16" t="str">
        <f>'Fish Use'!E165</f>
        <v>Migration</v>
      </c>
      <c r="E2461" s="16" t="str">
        <f>'Vulnerability Mapped'!C40</f>
        <v>Non-Native Species Interactions and Competition</v>
      </c>
      <c r="F2461" s="18">
        <f>'Fish Use'!F165</f>
        <v>4.4000000000000003E-3</v>
      </c>
      <c r="G2461" s="18">
        <f>Population!D16</f>
        <v>0.34</v>
      </c>
      <c r="H2461" s="19">
        <f>'Limiting Factors'!C416</f>
        <v>4.6399999999999997</v>
      </c>
      <c r="I2461" s="18">
        <f>'Limiting Factors'!D416</f>
        <v>0.91900000000000004</v>
      </c>
      <c r="J2461" s="17">
        <f>'Vulnerability Mapped'!D40</f>
        <v>8</v>
      </c>
      <c r="K2461" s="17">
        <f>'Vulnerability Mapped'!E40</f>
        <v>12</v>
      </c>
      <c r="L2461" s="18">
        <f>'Vulnerability Mapped'!H40</f>
        <v>0.55000000000000004</v>
      </c>
      <c r="M2461" s="18">
        <f t="shared" si="76"/>
        <v>2.2239800000000004E-3</v>
      </c>
      <c r="N2461" s="18">
        <f t="shared" si="77"/>
        <v>7.5615320000000015E-4</v>
      </c>
    </row>
    <row r="2462" spans="1:14" ht="18" customHeight="1" x14ac:dyDescent="0.2">
      <c r="A2462" s="16" t="str">
        <f>'Fish Use'!A166</f>
        <v>UGR8</v>
      </c>
      <c r="B2462" s="16" t="str">
        <f>'Fish Use'!B166</f>
        <v>Upper Grande Ronde</v>
      </c>
      <c r="C2462" s="16" t="str">
        <f>'Fish Use'!D166</f>
        <v>Steelhead</v>
      </c>
      <c r="D2462" s="16" t="str">
        <f>'Fish Use'!E166</f>
        <v>Spawning</v>
      </c>
      <c r="E2462" s="16" t="str">
        <f>'Vulnerability Mapped'!C109</f>
        <v>Anthropogenic Barriers</v>
      </c>
      <c r="F2462" s="18">
        <f>'Fish Use'!F166</f>
        <v>4.4000000000000003E-3</v>
      </c>
      <c r="G2462" s="18">
        <f>Population!D11</f>
        <v>0.25</v>
      </c>
      <c r="H2462" s="19">
        <f>'Limiting Factors'!C413</f>
        <v>2.71</v>
      </c>
      <c r="I2462" s="18">
        <f>'Limiting Factors'!D413</f>
        <v>0.48475000000000001</v>
      </c>
      <c r="J2462" s="17">
        <f>'Vulnerability Mapped'!D109</f>
        <v>15</v>
      </c>
      <c r="K2462" s="17">
        <f>'Vulnerability Mapped'!E109</f>
        <v>15</v>
      </c>
      <c r="L2462" s="18">
        <f>'Vulnerability Mapped'!H109</f>
        <v>0.1</v>
      </c>
      <c r="M2462" s="18">
        <f t="shared" si="76"/>
        <v>2.1329000000000001E-4</v>
      </c>
      <c r="N2462" s="18">
        <f t="shared" si="77"/>
        <v>5.3322500000000003E-5</v>
      </c>
    </row>
    <row r="2463" spans="1:14" ht="18" customHeight="1" x14ac:dyDescent="0.2">
      <c r="A2463" s="16" t="str">
        <f>'Fish Use'!A166</f>
        <v>UGR8</v>
      </c>
      <c r="B2463" s="16" t="str">
        <f>'Fish Use'!B166</f>
        <v>Upper Grande Ronde</v>
      </c>
      <c r="C2463" s="16" t="str">
        <f>'Fish Use'!D166</f>
        <v>Steelhead</v>
      </c>
      <c r="D2463" s="16" t="str">
        <f>'Fish Use'!E166</f>
        <v>Spawning</v>
      </c>
      <c r="E2463" s="16" t="str">
        <f>'Vulnerability Mapped'!C117</f>
        <v>Riparian Condition</v>
      </c>
      <c r="F2463" s="18">
        <f>'Fish Use'!F166</f>
        <v>4.4000000000000003E-3</v>
      </c>
      <c r="G2463" s="18">
        <f>Population!D11</f>
        <v>0.25</v>
      </c>
      <c r="H2463" s="19">
        <f>'Limiting Factors'!C407</f>
        <v>4.78</v>
      </c>
      <c r="I2463" s="18">
        <f>'Limiting Factors'!D407</f>
        <v>0.95050000000000001</v>
      </c>
      <c r="J2463" s="17">
        <f>'Vulnerability Mapped'!D117</f>
        <v>5</v>
      </c>
      <c r="K2463" s="17">
        <f>'Vulnerability Mapped'!E117</f>
        <v>5</v>
      </c>
      <c r="L2463" s="18">
        <f>'Vulnerability Mapped'!H117</f>
        <v>0.74285714300000005</v>
      </c>
      <c r="M2463" s="18">
        <f t="shared" si="76"/>
        <v>3.1067771434546004E-3</v>
      </c>
      <c r="N2463" s="18">
        <f t="shared" si="77"/>
        <v>7.7669428586365011E-4</v>
      </c>
    </row>
    <row r="2464" spans="1:14" ht="18" customHeight="1" x14ac:dyDescent="0.2">
      <c r="A2464" s="16" t="str">
        <f>'Fish Use'!A166</f>
        <v>UGR8</v>
      </c>
      <c r="B2464" s="16" t="str">
        <f>'Fish Use'!B166</f>
        <v>Upper Grande Ronde</v>
      </c>
      <c r="C2464" s="16" t="str">
        <f>'Fish Use'!D166</f>
        <v>Steelhead</v>
      </c>
      <c r="D2464" s="16" t="str">
        <f>'Fish Use'!E166</f>
        <v>Spawning</v>
      </c>
      <c r="E2464" s="16" t="str">
        <f>'Vulnerability Mapped'!C113</f>
        <v>Floodplain Condition</v>
      </c>
      <c r="F2464" s="18">
        <f>'Fish Use'!F166</f>
        <v>4.4000000000000003E-3</v>
      </c>
      <c r="G2464" s="18">
        <f>Population!D11</f>
        <v>0.25</v>
      </c>
      <c r="H2464" s="19">
        <f>'Limiting Factors'!C408</f>
        <v>3.59</v>
      </c>
      <c r="I2464" s="18">
        <f>'Limiting Factors'!D408</f>
        <v>0.68274999999999997</v>
      </c>
      <c r="J2464" s="17">
        <f>'Vulnerability Mapped'!D113</f>
        <v>3</v>
      </c>
      <c r="K2464" s="17">
        <f>'Vulnerability Mapped'!E113</f>
        <v>3</v>
      </c>
      <c r="L2464" s="18">
        <f>'Vulnerability Mapped'!H113</f>
        <v>0.87142857100000004</v>
      </c>
      <c r="M2464" s="18">
        <f t="shared" si="76"/>
        <v>2.6178585701410999E-3</v>
      </c>
      <c r="N2464" s="18">
        <f t="shared" si="77"/>
        <v>6.5446464253527499E-4</v>
      </c>
    </row>
    <row r="2465" spans="1:14" ht="18" customHeight="1" x14ac:dyDescent="0.2">
      <c r="A2465" s="16" t="str">
        <f>'Fish Use'!A166</f>
        <v>UGR8</v>
      </c>
      <c r="B2465" s="16" t="str">
        <f>'Fish Use'!B166</f>
        <v>Upper Grande Ronde</v>
      </c>
      <c r="C2465" s="16" t="str">
        <f>'Fish Use'!D166</f>
        <v>Steelhead</v>
      </c>
      <c r="D2465" s="16" t="str">
        <f>'Fish Use'!E166</f>
        <v>Spawning</v>
      </c>
      <c r="E2465" s="16" t="str">
        <f>'Vulnerability Mapped'!C118</f>
        <v>Side Channel and Wetland Habitat</v>
      </c>
      <c r="F2465" s="18">
        <f>'Fish Use'!F166</f>
        <v>4.4000000000000003E-3</v>
      </c>
      <c r="G2465" s="18">
        <f>Population!D11</f>
        <v>0.25</v>
      </c>
      <c r="H2465" s="19">
        <f>'Limiting Factors'!C409</f>
        <v>4.32</v>
      </c>
      <c r="I2465" s="18">
        <f>'Limiting Factors'!D409</f>
        <v>0.84699999999999998</v>
      </c>
      <c r="J2465" s="17">
        <f>'Vulnerability Mapped'!D118</f>
        <v>2</v>
      </c>
      <c r="K2465" s="17">
        <f>'Vulnerability Mapped'!E118</f>
        <v>2</v>
      </c>
      <c r="L2465" s="18">
        <f>'Vulnerability Mapped'!H118</f>
        <v>0.93571428599999995</v>
      </c>
      <c r="M2465" s="18">
        <f t="shared" si="76"/>
        <v>3.4872200010647998E-3</v>
      </c>
      <c r="N2465" s="18">
        <f t="shared" si="77"/>
        <v>8.7180500026619995E-4</v>
      </c>
    </row>
    <row r="2466" spans="1:14" ht="18" customHeight="1" x14ac:dyDescent="0.2">
      <c r="A2466" s="16" t="str">
        <f>'Fish Use'!A166</f>
        <v>UGR8</v>
      </c>
      <c r="B2466" s="16" t="str">
        <f>'Fish Use'!B166</f>
        <v>Upper Grande Ronde</v>
      </c>
      <c r="C2466" s="16" t="str">
        <f>'Fish Use'!D166</f>
        <v>Steelhead</v>
      </c>
      <c r="D2466" s="16" t="str">
        <f>'Fish Use'!E166</f>
        <v>Spawning</v>
      </c>
      <c r="E2466" s="16" t="str">
        <f>'Vulnerability Mapped'!C110</f>
        <v>Channel and Habitat Structure</v>
      </c>
      <c r="F2466" s="18">
        <f>'Fish Use'!F166</f>
        <v>4.4000000000000003E-3</v>
      </c>
      <c r="G2466" s="18">
        <f>Population!D11</f>
        <v>0.25</v>
      </c>
      <c r="H2466" s="19">
        <f>'Limiting Factors'!C410</f>
        <v>4.32</v>
      </c>
      <c r="I2466" s="18">
        <f>'Limiting Factors'!D410</f>
        <v>0.84699999999999998</v>
      </c>
      <c r="J2466" s="17">
        <f>'Vulnerability Mapped'!D110</f>
        <v>1</v>
      </c>
      <c r="K2466" s="17">
        <f>'Vulnerability Mapped'!E110</f>
        <v>1</v>
      </c>
      <c r="L2466" s="18">
        <f>'Vulnerability Mapped'!H110</f>
        <v>1</v>
      </c>
      <c r="M2466" s="18">
        <f t="shared" si="76"/>
        <v>3.7268000000000002E-3</v>
      </c>
      <c r="N2466" s="18">
        <f t="shared" si="77"/>
        <v>9.3170000000000004E-4</v>
      </c>
    </row>
    <row r="2467" spans="1:14" ht="18" customHeight="1" x14ac:dyDescent="0.2">
      <c r="A2467" s="16" t="str">
        <f>'Fish Use'!A166</f>
        <v>UGR8</v>
      </c>
      <c r="B2467" s="16" t="str">
        <f>'Fish Use'!B166</f>
        <v>Upper Grande Ronde</v>
      </c>
      <c r="C2467" s="16" t="str">
        <f>'Fish Use'!D166</f>
        <v>Steelhead</v>
      </c>
      <c r="D2467" s="16" t="str">
        <f>'Fish Use'!E166</f>
        <v>Spawning</v>
      </c>
      <c r="E2467" s="16" t="str">
        <f>'Vulnerability Mapped'!C112</f>
        <v>Decreased Water Quantity</v>
      </c>
      <c r="F2467" s="18">
        <f>'Fish Use'!F166</f>
        <v>4.4000000000000003E-3</v>
      </c>
      <c r="G2467" s="18">
        <f>Population!D11</f>
        <v>0.25</v>
      </c>
      <c r="H2467" s="19">
        <f>'Limiting Factors'!C417</f>
        <v>2.71</v>
      </c>
      <c r="I2467" s="18">
        <f>'Limiting Factors'!D417</f>
        <v>0.48475000000000001</v>
      </c>
      <c r="J2467" s="17">
        <f>'Vulnerability Mapped'!D112</f>
        <v>9</v>
      </c>
      <c r="K2467" s="17">
        <f>'Vulnerability Mapped'!E112</f>
        <v>9</v>
      </c>
      <c r="L2467" s="18">
        <f>'Vulnerability Mapped'!H112</f>
        <v>0.485714286</v>
      </c>
      <c r="M2467" s="18">
        <f t="shared" si="76"/>
        <v>1.0359800006094E-3</v>
      </c>
      <c r="N2467" s="18">
        <f t="shared" si="77"/>
        <v>2.5899500015235001E-4</v>
      </c>
    </row>
    <row r="2468" spans="1:14" ht="18" customHeight="1" x14ac:dyDescent="0.2">
      <c r="A2468" s="16" t="str">
        <f>'Fish Use'!A166</f>
        <v>UGR8</v>
      </c>
      <c r="B2468" s="16" t="str">
        <f>'Fish Use'!B166</f>
        <v>Upper Grande Ronde</v>
      </c>
      <c r="C2468" s="16" t="str">
        <f>'Fish Use'!D166</f>
        <v>Steelhead</v>
      </c>
      <c r="D2468" s="16" t="str">
        <f>'Fish Use'!E166</f>
        <v>Spawning</v>
      </c>
      <c r="E2468" s="16" t="str">
        <f>'Vulnerability Mapped'!C107</f>
        <v>Altered Flow Timing</v>
      </c>
      <c r="F2468" s="18">
        <f>'Fish Use'!F166</f>
        <v>4.4000000000000003E-3</v>
      </c>
      <c r="G2468" s="18">
        <f>Population!D11</f>
        <v>0.25</v>
      </c>
      <c r="H2468" s="19">
        <f>'Limiting Factors'!C418</f>
        <v>2.71</v>
      </c>
      <c r="I2468" s="18">
        <f>'Limiting Factors'!D418</f>
        <v>0.48475000000000001</v>
      </c>
      <c r="J2468" s="17">
        <f>'Vulnerability Mapped'!D107</f>
        <v>6</v>
      </c>
      <c r="K2468" s="17">
        <f>'Vulnerability Mapped'!E107</f>
        <v>6</v>
      </c>
      <c r="L2468" s="18">
        <f>'Vulnerability Mapped'!H107</f>
        <v>0.678571429</v>
      </c>
      <c r="M2468" s="18">
        <f t="shared" si="76"/>
        <v>1.4473250009141001E-3</v>
      </c>
      <c r="N2468" s="18">
        <f t="shared" si="77"/>
        <v>3.6183125022852503E-4</v>
      </c>
    </row>
    <row r="2469" spans="1:14" ht="18" customHeight="1" x14ac:dyDescent="0.2">
      <c r="A2469" s="16" t="str">
        <f>'Fish Use'!A166</f>
        <v>UGR8</v>
      </c>
      <c r="B2469" s="16" t="str">
        <f>'Fish Use'!B166</f>
        <v>Upper Grande Ronde</v>
      </c>
      <c r="C2469" s="16" t="str">
        <f>'Fish Use'!D166</f>
        <v>Steelhead</v>
      </c>
      <c r="D2469" s="16" t="str">
        <f>'Fish Use'!E166</f>
        <v>Spawning</v>
      </c>
      <c r="E2469" s="16" t="str">
        <f>'Vulnerability Mapped'!C111</f>
        <v>Decreased Sediment Quantity</v>
      </c>
      <c r="F2469" s="18">
        <f>'Fish Use'!F166</f>
        <v>4.4000000000000003E-3</v>
      </c>
      <c r="G2469" s="18">
        <f>Population!D11</f>
        <v>0.25</v>
      </c>
      <c r="H2469" s="19">
        <f>'Limiting Factors'!C411</f>
        <v>3.62</v>
      </c>
      <c r="I2469" s="18">
        <f>'Limiting Factors'!D411</f>
        <v>0.6895</v>
      </c>
      <c r="J2469" s="17">
        <f>'Vulnerability Mapped'!D111</f>
        <v>4</v>
      </c>
      <c r="K2469" s="17">
        <f>'Vulnerability Mapped'!E111</f>
        <v>4</v>
      </c>
      <c r="L2469" s="18">
        <f>'Vulnerability Mapped'!H111</f>
        <v>0.80714285699999999</v>
      </c>
      <c r="M2469" s="18">
        <f t="shared" si="76"/>
        <v>2.4487099995665999E-3</v>
      </c>
      <c r="N2469" s="18">
        <f t="shared" si="77"/>
        <v>6.1217749989164998E-4</v>
      </c>
    </row>
    <row r="2470" spans="1:14" ht="18" customHeight="1" x14ac:dyDescent="0.2">
      <c r="A2470" s="16" t="str">
        <f>'Fish Use'!A166</f>
        <v>UGR8</v>
      </c>
      <c r="B2470" s="16" t="str">
        <f>'Fish Use'!B166</f>
        <v>Upper Grande Ronde</v>
      </c>
      <c r="C2470" s="16" t="str">
        <f>'Fish Use'!D166</f>
        <v>Steelhead</v>
      </c>
      <c r="D2470" s="16" t="str">
        <f>'Fish Use'!E166</f>
        <v>Spawning</v>
      </c>
      <c r="E2470" s="16" t="str">
        <f>'Vulnerability Mapped'!C114</f>
        <v>Increased Sediment Quantity</v>
      </c>
      <c r="F2470" s="18">
        <f>'Fish Use'!F166</f>
        <v>4.4000000000000003E-3</v>
      </c>
      <c r="G2470" s="18">
        <f>Population!D11</f>
        <v>0.25</v>
      </c>
      <c r="H2470" s="19">
        <f>'Limiting Factors'!C412</f>
        <v>1.9</v>
      </c>
      <c r="I2470" s="18">
        <f>'Limiting Factors'!D412</f>
        <v>0.30249999999999999</v>
      </c>
      <c r="J2470" s="17">
        <f>'Vulnerability Mapped'!D114</f>
        <v>10</v>
      </c>
      <c r="K2470" s="17">
        <f>'Vulnerability Mapped'!E114</f>
        <v>10</v>
      </c>
      <c r="L2470" s="18">
        <f>'Vulnerability Mapped'!H114</f>
        <v>0.42142857099999997</v>
      </c>
      <c r="M2470" s="18">
        <f t="shared" si="76"/>
        <v>5.6092142800099991E-4</v>
      </c>
      <c r="N2470" s="18">
        <f t="shared" si="77"/>
        <v>1.4023035700024998E-4</v>
      </c>
    </row>
    <row r="2471" spans="1:14" ht="18" customHeight="1" x14ac:dyDescent="0.2">
      <c r="A2471" s="16" t="str">
        <f>'Fish Use'!A166</f>
        <v>UGR8</v>
      </c>
      <c r="B2471" s="16" t="str">
        <f>'Fish Use'!B166</f>
        <v>Upper Grande Ronde</v>
      </c>
      <c r="C2471" s="16" t="str">
        <f>'Fish Use'!D166</f>
        <v>Steelhead</v>
      </c>
      <c r="D2471" s="16" t="str">
        <f>'Fish Use'!E166</f>
        <v>Spawning</v>
      </c>
      <c r="E2471" s="16" t="str">
        <f>'Vulnerability Mapped'!C119</f>
        <v>Summer Water Temperature</v>
      </c>
      <c r="F2471" s="18">
        <f>'Fish Use'!F166</f>
        <v>4.4000000000000003E-3</v>
      </c>
      <c r="G2471" s="18">
        <f>Population!D11</f>
        <v>0.25</v>
      </c>
      <c r="H2471" s="19">
        <f>'Limiting Factors'!C419</f>
        <v>2.71</v>
      </c>
      <c r="I2471" s="18">
        <f>'Limiting Factors'!D419</f>
        <v>0.48475000000000001</v>
      </c>
      <c r="J2471" s="17">
        <f>'Vulnerability Mapped'!D119</f>
        <v>11</v>
      </c>
      <c r="K2471" s="17">
        <f>'Vulnerability Mapped'!E119</f>
        <v>11</v>
      </c>
      <c r="L2471" s="18">
        <f>'Vulnerability Mapped'!H119</f>
        <v>0.35714285699999998</v>
      </c>
      <c r="M2471" s="18">
        <f t="shared" si="76"/>
        <v>7.617499996953E-4</v>
      </c>
      <c r="N2471" s="18">
        <f t="shared" si="77"/>
        <v>1.90437499923825E-4</v>
      </c>
    </row>
    <row r="2472" spans="1:14" ht="18" customHeight="1" x14ac:dyDescent="0.2">
      <c r="A2472" s="16" t="str">
        <f>'Fish Use'!A166</f>
        <v>UGR8</v>
      </c>
      <c r="B2472" s="16" t="str">
        <f>'Fish Use'!B166</f>
        <v>Upper Grande Ronde</v>
      </c>
      <c r="C2472" s="16" t="str">
        <f>'Fish Use'!D166</f>
        <v>Steelhead</v>
      </c>
      <c r="D2472" s="16" t="str">
        <f>'Fish Use'!E166</f>
        <v>Spawning</v>
      </c>
      <c r="E2472" s="16" t="str">
        <f>'Vulnerability Mapped'!C121</f>
        <v>Winter Water Temperature</v>
      </c>
      <c r="F2472" s="18">
        <f>'Fish Use'!F166</f>
        <v>4.4000000000000003E-3</v>
      </c>
      <c r="G2472" s="18">
        <f>Population!D11</f>
        <v>0.25</v>
      </c>
      <c r="H2472" s="19">
        <f>'Limiting Factors'!C420</f>
        <v>3.63</v>
      </c>
      <c r="I2472" s="18">
        <f>'Limiting Factors'!D420</f>
        <v>0.69174999999999998</v>
      </c>
      <c r="J2472" s="17">
        <f>'Vulnerability Mapped'!D121</f>
        <v>7</v>
      </c>
      <c r="K2472" s="17">
        <f>'Vulnerability Mapped'!E121</f>
        <v>7</v>
      </c>
      <c r="L2472" s="18">
        <f>'Vulnerability Mapped'!H121</f>
        <v>0.61428571399999998</v>
      </c>
      <c r="M2472" s="18">
        <f t="shared" si="76"/>
        <v>1.8697014277017998E-3</v>
      </c>
      <c r="N2472" s="18">
        <f t="shared" si="77"/>
        <v>4.6742535692544996E-4</v>
      </c>
    </row>
    <row r="2473" spans="1:14" ht="18" customHeight="1" x14ac:dyDescent="0.2">
      <c r="A2473" s="16" t="str">
        <f>'Fish Use'!A166</f>
        <v>UGR8</v>
      </c>
      <c r="B2473" s="16" t="str">
        <f>'Fish Use'!B166</f>
        <v>Upper Grande Ronde</v>
      </c>
      <c r="C2473" s="16" t="str">
        <f>'Fish Use'!D166</f>
        <v>Steelhead</v>
      </c>
      <c r="D2473" s="16" t="str">
        <f>'Fish Use'!E166</f>
        <v>Spawning</v>
      </c>
      <c r="E2473" s="16" t="str">
        <f>'Vulnerability Mapped'!C120</f>
        <v>Water Quality</v>
      </c>
      <c r="F2473" s="18">
        <f>'Fish Use'!F166</f>
        <v>4.4000000000000003E-3</v>
      </c>
      <c r="G2473" s="18">
        <f>Population!D11</f>
        <v>0.25</v>
      </c>
      <c r="H2473" s="19">
        <f>'Limiting Factors'!C421</f>
        <v>4.3099999999999996</v>
      </c>
      <c r="I2473" s="18">
        <f>'Limiting Factors'!D421</f>
        <v>0.84475</v>
      </c>
      <c r="J2473" s="17">
        <f>'Vulnerability Mapped'!D120</f>
        <v>8</v>
      </c>
      <c r="K2473" s="17">
        <f>'Vulnerability Mapped'!E120</f>
        <v>8</v>
      </c>
      <c r="L2473" s="18">
        <f>'Vulnerability Mapped'!H120</f>
        <v>0.55000000000000004</v>
      </c>
      <c r="M2473" s="18">
        <f t="shared" si="76"/>
        <v>2.0442950000000002E-3</v>
      </c>
      <c r="N2473" s="18">
        <f t="shared" si="77"/>
        <v>5.1107375000000006E-4</v>
      </c>
    </row>
    <row r="2474" spans="1:14" ht="18" customHeight="1" x14ac:dyDescent="0.2">
      <c r="A2474" s="16" t="str">
        <f>'Fish Use'!A166</f>
        <v>UGR8</v>
      </c>
      <c r="B2474" s="16" t="str">
        <f>'Fish Use'!B166</f>
        <v>Upper Grande Ronde</v>
      </c>
      <c r="C2474" s="16" t="str">
        <f>'Fish Use'!D166</f>
        <v>Steelhead</v>
      </c>
      <c r="D2474" s="16" t="str">
        <f>'Fish Use'!E166</f>
        <v>Spawning</v>
      </c>
      <c r="E2474" s="16" t="str">
        <f>'Vulnerability Mapped'!C116</f>
        <v>Predation</v>
      </c>
      <c r="F2474" s="18">
        <f>'Fish Use'!F166</f>
        <v>4.4000000000000003E-3</v>
      </c>
      <c r="G2474" s="18">
        <f>Population!D11</f>
        <v>0.25</v>
      </c>
      <c r="H2474" s="19">
        <f>'Limiting Factors'!C414</f>
        <v>2.4700000000000002</v>
      </c>
      <c r="I2474" s="18">
        <f>'Limiting Factors'!D414</f>
        <v>0.43075000000000002</v>
      </c>
      <c r="J2474" s="17">
        <f>'Vulnerability Mapped'!D116</f>
        <v>12</v>
      </c>
      <c r="K2474" s="17">
        <f>'Vulnerability Mapped'!E116</f>
        <v>12</v>
      </c>
      <c r="L2474" s="18">
        <f>'Vulnerability Mapped'!H116</f>
        <v>0.29285714299999999</v>
      </c>
      <c r="M2474" s="18">
        <f t="shared" si="76"/>
        <v>5.5505214312790005E-4</v>
      </c>
      <c r="N2474" s="18">
        <f t="shared" si="77"/>
        <v>1.3876303578197501E-4</v>
      </c>
    </row>
    <row r="2475" spans="1:14" ht="18" customHeight="1" x14ac:dyDescent="0.2">
      <c r="A2475" s="16" t="str">
        <f>'Fish Use'!A166</f>
        <v>UGR8</v>
      </c>
      <c r="B2475" s="16" t="str">
        <f>'Fish Use'!B166</f>
        <v>Upper Grande Ronde</v>
      </c>
      <c r="C2475" s="16" t="str">
        <f>'Fish Use'!D166</f>
        <v>Steelhead</v>
      </c>
      <c r="D2475" s="16" t="str">
        <f>'Fish Use'!E166</f>
        <v>Spawning</v>
      </c>
      <c r="E2475" s="16" t="str">
        <f>'Vulnerability Mapped'!C108</f>
        <v>Altered Primary Productivity</v>
      </c>
      <c r="F2475" s="18">
        <f>'Fish Use'!F166</f>
        <v>4.4000000000000003E-3</v>
      </c>
      <c r="G2475" s="18">
        <f>Population!D11</f>
        <v>0.25</v>
      </c>
      <c r="H2475" s="19">
        <f>'Limiting Factors'!C415</f>
        <v>3.68</v>
      </c>
      <c r="I2475" s="18">
        <f>'Limiting Factors'!D415</f>
        <v>0.70299999999999996</v>
      </c>
      <c r="J2475" s="17">
        <f>'Vulnerability Mapped'!D108</f>
        <v>13</v>
      </c>
      <c r="K2475" s="17">
        <f>'Vulnerability Mapped'!E108</f>
        <v>13</v>
      </c>
      <c r="L2475" s="18">
        <f>'Vulnerability Mapped'!H108</f>
        <v>0.22857142899999999</v>
      </c>
      <c r="M2475" s="18">
        <f t="shared" si="76"/>
        <v>7.0701714418279992E-4</v>
      </c>
      <c r="N2475" s="18">
        <f t="shared" si="77"/>
        <v>1.7675428604569998E-4</v>
      </c>
    </row>
    <row r="2476" spans="1:14" ht="18" customHeight="1" x14ac:dyDescent="0.2">
      <c r="A2476" s="16" t="str">
        <f>'Fish Use'!A166</f>
        <v>UGR8</v>
      </c>
      <c r="B2476" s="16" t="str">
        <f>'Fish Use'!B166</f>
        <v>Upper Grande Ronde</v>
      </c>
      <c r="C2476" s="16" t="str">
        <f>'Fish Use'!D166</f>
        <v>Steelhead</v>
      </c>
      <c r="D2476" s="16" t="str">
        <f>'Fish Use'!E166</f>
        <v>Spawning</v>
      </c>
      <c r="E2476" s="16" t="str">
        <f>'Vulnerability Mapped'!C115</f>
        <v>Non-Native Species Interactions and Competition</v>
      </c>
      <c r="F2476" s="18">
        <f>'Fish Use'!F166</f>
        <v>4.4000000000000003E-3</v>
      </c>
      <c r="G2476" s="18">
        <f>Population!D11</f>
        <v>0.25</v>
      </c>
      <c r="H2476" s="19">
        <f>'Limiting Factors'!C416</f>
        <v>4.6399999999999997</v>
      </c>
      <c r="I2476" s="18">
        <f>'Limiting Factors'!D416</f>
        <v>0.91900000000000004</v>
      </c>
      <c r="J2476" s="17">
        <f>'Vulnerability Mapped'!D115</f>
        <v>14</v>
      </c>
      <c r="K2476" s="17">
        <f>'Vulnerability Mapped'!E115</f>
        <v>14</v>
      </c>
      <c r="L2476" s="18">
        <f>'Vulnerability Mapped'!H115</f>
        <v>0.164285714</v>
      </c>
      <c r="M2476" s="18">
        <f t="shared" si="76"/>
        <v>6.6430571313040013E-4</v>
      </c>
      <c r="N2476" s="18">
        <f t="shared" si="77"/>
        <v>1.6607642828260003E-4</v>
      </c>
    </row>
    <row r="2477" spans="1:14" ht="18" customHeight="1" x14ac:dyDescent="0.2">
      <c r="A2477" s="16" t="str">
        <f>'Fish Use'!A167</f>
        <v>UGR8</v>
      </c>
      <c r="B2477" s="16" t="str">
        <f>'Fish Use'!B167</f>
        <v>Upper Grande Ronde</v>
      </c>
      <c r="C2477" s="16" t="str">
        <f>'Fish Use'!D167</f>
        <v>Steelhead</v>
      </c>
      <c r="D2477" s="16" t="str">
        <f>'Fish Use'!E167</f>
        <v>Winter Rearing</v>
      </c>
      <c r="E2477" s="16" t="str">
        <f>'Vulnerability Mapped'!C139</f>
        <v>Anthropogenic Barriers</v>
      </c>
      <c r="F2477" s="18">
        <f>'Fish Use'!F167</f>
        <v>4.4000000000000003E-3</v>
      </c>
      <c r="G2477" s="18">
        <f>Population!D15</f>
        <v>0.25</v>
      </c>
      <c r="H2477" s="19">
        <f>'Limiting Factors'!C413</f>
        <v>2.71</v>
      </c>
      <c r="I2477" s="18">
        <f>'Limiting Factors'!D413</f>
        <v>0.48475000000000001</v>
      </c>
      <c r="J2477" s="17">
        <f>'Vulnerability Mapped'!D139</f>
        <v>14</v>
      </c>
      <c r="K2477" s="17">
        <f>'Vulnerability Mapped'!E139</f>
        <v>14</v>
      </c>
      <c r="L2477" s="18">
        <f>'Vulnerability Mapped'!H139</f>
        <v>0.164285714</v>
      </c>
      <c r="M2477" s="18">
        <f t="shared" si="76"/>
        <v>3.5040499939060002E-4</v>
      </c>
      <c r="N2477" s="18">
        <f t="shared" si="77"/>
        <v>8.7601249847650005E-5</v>
      </c>
    </row>
    <row r="2478" spans="1:14" ht="18" customHeight="1" x14ac:dyDescent="0.2">
      <c r="A2478" s="16" t="str">
        <f>'Fish Use'!A167</f>
        <v>UGR8</v>
      </c>
      <c r="B2478" s="16" t="str">
        <f>'Fish Use'!B167</f>
        <v>Upper Grande Ronde</v>
      </c>
      <c r="C2478" s="16" t="str">
        <f>'Fish Use'!D167</f>
        <v>Steelhead</v>
      </c>
      <c r="D2478" s="16" t="str">
        <f>'Fish Use'!E167</f>
        <v>Winter Rearing</v>
      </c>
      <c r="E2478" s="16" t="str">
        <f>'Vulnerability Mapped'!C147</f>
        <v>Riparian Condition</v>
      </c>
      <c r="F2478" s="18">
        <f>'Fish Use'!F167</f>
        <v>4.4000000000000003E-3</v>
      </c>
      <c r="G2478" s="18">
        <f>Population!D15</f>
        <v>0.25</v>
      </c>
      <c r="H2478" s="19">
        <f>'Limiting Factors'!C407</f>
        <v>4.78</v>
      </c>
      <c r="I2478" s="18">
        <f>'Limiting Factors'!D407</f>
        <v>0.95050000000000001</v>
      </c>
      <c r="J2478" s="17">
        <f>'Vulnerability Mapped'!D147</f>
        <v>5</v>
      </c>
      <c r="K2478" s="17">
        <f>'Vulnerability Mapped'!E147</f>
        <v>5</v>
      </c>
      <c r="L2478" s="18">
        <f>'Vulnerability Mapped'!H147</f>
        <v>0.74285714300000005</v>
      </c>
      <c r="M2478" s="18">
        <f t="shared" si="76"/>
        <v>3.1067771434546004E-3</v>
      </c>
      <c r="N2478" s="18">
        <f t="shared" si="77"/>
        <v>7.7669428586365011E-4</v>
      </c>
    </row>
    <row r="2479" spans="1:14" ht="18" customHeight="1" x14ac:dyDescent="0.2">
      <c r="A2479" s="16" t="str">
        <f>'Fish Use'!A167</f>
        <v>UGR8</v>
      </c>
      <c r="B2479" s="16" t="str">
        <f>'Fish Use'!B167</f>
        <v>Upper Grande Ronde</v>
      </c>
      <c r="C2479" s="16" t="str">
        <f>'Fish Use'!D167</f>
        <v>Steelhead</v>
      </c>
      <c r="D2479" s="16" t="str">
        <f>'Fish Use'!E167</f>
        <v>Winter Rearing</v>
      </c>
      <c r="E2479" s="16" t="str">
        <f>'Vulnerability Mapped'!C143</f>
        <v>Floodplain Condition</v>
      </c>
      <c r="F2479" s="18">
        <f>'Fish Use'!F167</f>
        <v>4.4000000000000003E-3</v>
      </c>
      <c r="G2479" s="18">
        <f>Population!D15</f>
        <v>0.25</v>
      </c>
      <c r="H2479" s="19">
        <f>'Limiting Factors'!C408</f>
        <v>3.59</v>
      </c>
      <c r="I2479" s="18">
        <f>'Limiting Factors'!D408</f>
        <v>0.68274999999999997</v>
      </c>
      <c r="J2479" s="17">
        <f>'Vulnerability Mapped'!D143</f>
        <v>4</v>
      </c>
      <c r="K2479" s="17">
        <f>'Vulnerability Mapped'!E143</f>
        <v>4</v>
      </c>
      <c r="L2479" s="18">
        <f>'Vulnerability Mapped'!H143</f>
        <v>0.80714285699999999</v>
      </c>
      <c r="M2479" s="18">
        <f t="shared" si="76"/>
        <v>2.4247378567137001E-3</v>
      </c>
      <c r="N2479" s="18">
        <f t="shared" si="77"/>
        <v>6.0618446417842504E-4</v>
      </c>
    </row>
    <row r="2480" spans="1:14" ht="18" customHeight="1" x14ac:dyDescent="0.2">
      <c r="A2480" s="16" t="str">
        <f>'Fish Use'!A167</f>
        <v>UGR8</v>
      </c>
      <c r="B2480" s="16" t="str">
        <f>'Fish Use'!B167</f>
        <v>Upper Grande Ronde</v>
      </c>
      <c r="C2480" s="16" t="str">
        <f>'Fish Use'!D167</f>
        <v>Steelhead</v>
      </c>
      <c r="D2480" s="16" t="str">
        <f>'Fish Use'!E167</f>
        <v>Winter Rearing</v>
      </c>
      <c r="E2480" s="16" t="str">
        <f>'Vulnerability Mapped'!C148</f>
        <v>Side Channel and Wetland Habitat</v>
      </c>
      <c r="F2480" s="18">
        <f>'Fish Use'!F167</f>
        <v>4.4000000000000003E-3</v>
      </c>
      <c r="G2480" s="18">
        <f>Population!D15</f>
        <v>0.25</v>
      </c>
      <c r="H2480" s="19">
        <f>'Limiting Factors'!C409</f>
        <v>4.32</v>
      </c>
      <c r="I2480" s="18">
        <f>'Limiting Factors'!D409</f>
        <v>0.84699999999999998</v>
      </c>
      <c r="J2480" s="17">
        <f>'Vulnerability Mapped'!D148</f>
        <v>3</v>
      </c>
      <c r="K2480" s="17">
        <f>'Vulnerability Mapped'!E148</f>
        <v>3</v>
      </c>
      <c r="L2480" s="18">
        <f>'Vulnerability Mapped'!H148</f>
        <v>0.87142857100000004</v>
      </c>
      <c r="M2480" s="18">
        <f t="shared" si="76"/>
        <v>3.2476399984028002E-3</v>
      </c>
      <c r="N2480" s="18">
        <f t="shared" si="77"/>
        <v>8.1190999960070005E-4</v>
      </c>
    </row>
    <row r="2481" spans="1:14" ht="18" customHeight="1" x14ac:dyDescent="0.2">
      <c r="A2481" s="16" t="str">
        <f>'Fish Use'!A167</f>
        <v>UGR8</v>
      </c>
      <c r="B2481" s="16" t="str">
        <f>'Fish Use'!B167</f>
        <v>Upper Grande Ronde</v>
      </c>
      <c r="C2481" s="16" t="str">
        <f>'Fish Use'!D167</f>
        <v>Steelhead</v>
      </c>
      <c r="D2481" s="16" t="str">
        <f>'Fish Use'!E167</f>
        <v>Winter Rearing</v>
      </c>
      <c r="E2481" s="16" t="str">
        <f>'Vulnerability Mapped'!C140</f>
        <v>Channel and Habitat Structure</v>
      </c>
      <c r="F2481" s="18">
        <f>'Fish Use'!F167</f>
        <v>4.4000000000000003E-3</v>
      </c>
      <c r="G2481" s="18">
        <f>Population!D15</f>
        <v>0.25</v>
      </c>
      <c r="H2481" s="19">
        <f>'Limiting Factors'!C410</f>
        <v>4.32</v>
      </c>
      <c r="I2481" s="18">
        <f>'Limiting Factors'!D410</f>
        <v>0.84699999999999998</v>
      </c>
      <c r="J2481" s="17">
        <f>'Vulnerability Mapped'!D140</f>
        <v>2</v>
      </c>
      <c r="K2481" s="17">
        <f>'Vulnerability Mapped'!E140</f>
        <v>2</v>
      </c>
      <c r="L2481" s="18">
        <f>'Vulnerability Mapped'!H140</f>
        <v>0.93571428599999995</v>
      </c>
      <c r="M2481" s="18">
        <f t="shared" si="76"/>
        <v>3.4872200010647998E-3</v>
      </c>
      <c r="N2481" s="18">
        <f t="shared" si="77"/>
        <v>8.7180500026619995E-4</v>
      </c>
    </row>
    <row r="2482" spans="1:14" ht="18" customHeight="1" x14ac:dyDescent="0.2">
      <c r="A2482" s="16" t="str">
        <f>'Fish Use'!A167</f>
        <v>UGR8</v>
      </c>
      <c r="B2482" s="16" t="str">
        <f>'Fish Use'!B167</f>
        <v>Upper Grande Ronde</v>
      </c>
      <c r="C2482" s="16" t="str">
        <f>'Fish Use'!D167</f>
        <v>Steelhead</v>
      </c>
      <c r="D2482" s="16" t="str">
        <f>'Fish Use'!E167</f>
        <v>Winter Rearing</v>
      </c>
      <c r="E2482" s="16" t="str">
        <f>'Vulnerability Mapped'!C142</f>
        <v>Decreased Water Quantity</v>
      </c>
      <c r="F2482" s="18">
        <f>'Fish Use'!F167</f>
        <v>4.4000000000000003E-3</v>
      </c>
      <c r="G2482" s="18">
        <f>Population!D15</f>
        <v>0.25</v>
      </c>
      <c r="H2482" s="19">
        <f>'Limiting Factors'!C417</f>
        <v>2.71</v>
      </c>
      <c r="I2482" s="18">
        <f>'Limiting Factors'!D417</f>
        <v>0.48475000000000001</v>
      </c>
      <c r="J2482" s="17">
        <f>'Vulnerability Mapped'!D142</f>
        <v>7</v>
      </c>
      <c r="K2482" s="17">
        <f>'Vulnerability Mapped'!E142</f>
        <v>7</v>
      </c>
      <c r="L2482" s="18">
        <f>'Vulnerability Mapped'!H142</f>
        <v>0.61428571399999998</v>
      </c>
      <c r="M2482" s="18">
        <f t="shared" si="76"/>
        <v>1.3102099993905999E-3</v>
      </c>
      <c r="N2482" s="18">
        <f t="shared" si="77"/>
        <v>3.2755249984764998E-4</v>
      </c>
    </row>
    <row r="2483" spans="1:14" ht="18" customHeight="1" x14ac:dyDescent="0.2">
      <c r="A2483" s="16" t="str">
        <f>'Fish Use'!A167</f>
        <v>UGR8</v>
      </c>
      <c r="B2483" s="16" t="str">
        <f>'Fish Use'!B167</f>
        <v>Upper Grande Ronde</v>
      </c>
      <c r="C2483" s="16" t="str">
        <f>'Fish Use'!D167</f>
        <v>Steelhead</v>
      </c>
      <c r="D2483" s="16" t="str">
        <f>'Fish Use'!E167</f>
        <v>Winter Rearing</v>
      </c>
      <c r="E2483" s="16" t="str">
        <f>'Vulnerability Mapped'!C137</f>
        <v>Altered Flow Timing</v>
      </c>
      <c r="F2483" s="18">
        <f>'Fish Use'!F167</f>
        <v>4.4000000000000003E-3</v>
      </c>
      <c r="G2483" s="18">
        <f>Population!D15</f>
        <v>0.25</v>
      </c>
      <c r="H2483" s="19">
        <f>'Limiting Factors'!C418</f>
        <v>2.71</v>
      </c>
      <c r="I2483" s="18">
        <f>'Limiting Factors'!D418</f>
        <v>0.48475000000000001</v>
      </c>
      <c r="J2483" s="17">
        <f>'Vulnerability Mapped'!D137</f>
        <v>10</v>
      </c>
      <c r="K2483" s="17">
        <f>'Vulnerability Mapped'!E137</f>
        <v>10</v>
      </c>
      <c r="L2483" s="18">
        <f>'Vulnerability Mapped'!H137</f>
        <v>0.42142857099999997</v>
      </c>
      <c r="M2483" s="18">
        <f t="shared" si="76"/>
        <v>8.9886499908589993E-4</v>
      </c>
      <c r="N2483" s="18">
        <f t="shared" si="77"/>
        <v>2.2471624977147498E-4</v>
      </c>
    </row>
    <row r="2484" spans="1:14" ht="18" customHeight="1" x14ac:dyDescent="0.2">
      <c r="A2484" s="16" t="str">
        <f>'Fish Use'!A167</f>
        <v>UGR8</v>
      </c>
      <c r="B2484" s="16" t="str">
        <f>'Fish Use'!B167</f>
        <v>Upper Grande Ronde</v>
      </c>
      <c r="C2484" s="16" t="str">
        <f>'Fish Use'!D167</f>
        <v>Steelhead</v>
      </c>
      <c r="D2484" s="16" t="str">
        <f>'Fish Use'!E167</f>
        <v>Winter Rearing</v>
      </c>
      <c r="E2484" s="16" t="str">
        <f>'Vulnerability Mapped'!C141</f>
        <v>Decreased Sediment Quantity</v>
      </c>
      <c r="F2484" s="18">
        <f>'Fish Use'!F167</f>
        <v>4.4000000000000003E-3</v>
      </c>
      <c r="G2484" s="18">
        <f>Population!D15</f>
        <v>0.25</v>
      </c>
      <c r="H2484" s="19">
        <f>'Limiting Factors'!C411</f>
        <v>3.62</v>
      </c>
      <c r="I2484" s="18">
        <f>'Limiting Factors'!D411</f>
        <v>0.6895</v>
      </c>
      <c r="J2484" s="17">
        <f>'Vulnerability Mapped'!D141</f>
        <v>12</v>
      </c>
      <c r="K2484" s="17">
        <f>'Vulnerability Mapped'!E141</f>
        <v>12</v>
      </c>
      <c r="L2484" s="18">
        <f>'Vulnerability Mapped'!H141</f>
        <v>0.29285714299999999</v>
      </c>
      <c r="M2484" s="18">
        <f t="shared" si="76"/>
        <v>8.8847000043339999E-4</v>
      </c>
      <c r="N2484" s="18">
        <f t="shared" si="77"/>
        <v>2.2211750010835E-4</v>
      </c>
    </row>
    <row r="2485" spans="1:14" ht="18" customHeight="1" x14ac:dyDescent="0.2">
      <c r="A2485" s="16" t="str">
        <f>'Fish Use'!A167</f>
        <v>UGR8</v>
      </c>
      <c r="B2485" s="16" t="str">
        <f>'Fish Use'!B167</f>
        <v>Upper Grande Ronde</v>
      </c>
      <c r="C2485" s="16" t="str">
        <f>'Fish Use'!D167</f>
        <v>Steelhead</v>
      </c>
      <c r="D2485" s="16" t="str">
        <f>'Fish Use'!E167</f>
        <v>Winter Rearing</v>
      </c>
      <c r="E2485" s="16" t="str">
        <f>'Vulnerability Mapped'!C144</f>
        <v>Increased Sediment Quantity</v>
      </c>
      <c r="F2485" s="18">
        <f>'Fish Use'!F167</f>
        <v>4.4000000000000003E-3</v>
      </c>
      <c r="G2485" s="18">
        <f>Population!D15</f>
        <v>0.25</v>
      </c>
      <c r="H2485" s="19">
        <f>'Limiting Factors'!C412</f>
        <v>1.9</v>
      </c>
      <c r="I2485" s="18">
        <f>'Limiting Factors'!D412</f>
        <v>0.30249999999999999</v>
      </c>
      <c r="J2485" s="17">
        <f>'Vulnerability Mapped'!D144</f>
        <v>13</v>
      </c>
      <c r="K2485" s="17">
        <f>'Vulnerability Mapped'!E144</f>
        <v>13</v>
      </c>
      <c r="L2485" s="18">
        <f>'Vulnerability Mapped'!H144</f>
        <v>0.22857142899999999</v>
      </c>
      <c r="M2485" s="18">
        <f t="shared" si="76"/>
        <v>3.0422857199899995E-4</v>
      </c>
      <c r="N2485" s="18">
        <f t="shared" si="77"/>
        <v>7.6057142999749988E-5</v>
      </c>
    </row>
    <row r="2486" spans="1:14" ht="18" customHeight="1" x14ac:dyDescent="0.2">
      <c r="A2486" s="16" t="str">
        <f>'Fish Use'!A167</f>
        <v>UGR8</v>
      </c>
      <c r="B2486" s="16" t="str">
        <f>'Fish Use'!B167</f>
        <v>Upper Grande Ronde</v>
      </c>
      <c r="C2486" s="16" t="str">
        <f>'Fish Use'!D167</f>
        <v>Steelhead</v>
      </c>
      <c r="D2486" s="16" t="str">
        <f>'Fish Use'!E167</f>
        <v>Winter Rearing</v>
      </c>
      <c r="E2486" s="16" t="str">
        <f>'Vulnerability Mapped'!C149</f>
        <v>Summer Water Temperature</v>
      </c>
      <c r="F2486" s="18">
        <f>'Fish Use'!F167</f>
        <v>4.4000000000000003E-3</v>
      </c>
      <c r="G2486" s="18">
        <f>Population!D15</f>
        <v>0.25</v>
      </c>
      <c r="H2486" s="19">
        <f>'Limiting Factors'!C419</f>
        <v>2.71</v>
      </c>
      <c r="I2486" s="18">
        <f>'Limiting Factors'!D419</f>
        <v>0.48475000000000001</v>
      </c>
      <c r="J2486" s="17">
        <f>'Vulnerability Mapped'!D149</f>
        <v>15</v>
      </c>
      <c r="K2486" s="17">
        <f>'Vulnerability Mapped'!E149</f>
        <v>15</v>
      </c>
      <c r="L2486" s="18">
        <f>'Vulnerability Mapped'!H149</f>
        <v>0.1</v>
      </c>
      <c r="M2486" s="18">
        <f t="shared" si="76"/>
        <v>2.1329000000000001E-4</v>
      </c>
      <c r="N2486" s="18">
        <f t="shared" si="77"/>
        <v>5.3322500000000003E-5</v>
      </c>
    </row>
    <row r="2487" spans="1:14" ht="18" customHeight="1" x14ac:dyDescent="0.2">
      <c r="A2487" s="16" t="str">
        <f>'Fish Use'!A167</f>
        <v>UGR8</v>
      </c>
      <c r="B2487" s="16" t="str">
        <f>'Fish Use'!B167</f>
        <v>Upper Grande Ronde</v>
      </c>
      <c r="C2487" s="16" t="str">
        <f>'Fish Use'!D167</f>
        <v>Steelhead</v>
      </c>
      <c r="D2487" s="16" t="str">
        <f>'Fish Use'!E167</f>
        <v>Winter Rearing</v>
      </c>
      <c r="E2487" s="16" t="str">
        <f>'Vulnerability Mapped'!C151</f>
        <v>Winter Water Temperature</v>
      </c>
      <c r="F2487" s="18">
        <f>'Fish Use'!F167</f>
        <v>4.4000000000000003E-3</v>
      </c>
      <c r="G2487" s="18">
        <f>Population!D15</f>
        <v>0.25</v>
      </c>
      <c r="H2487" s="19">
        <f>'Limiting Factors'!C420</f>
        <v>3.63</v>
      </c>
      <c r="I2487" s="18">
        <f>'Limiting Factors'!D420</f>
        <v>0.69174999999999998</v>
      </c>
      <c r="J2487" s="17">
        <f>'Vulnerability Mapped'!D151</f>
        <v>1</v>
      </c>
      <c r="K2487" s="17">
        <f>'Vulnerability Mapped'!E151</f>
        <v>1</v>
      </c>
      <c r="L2487" s="18">
        <f>'Vulnerability Mapped'!H151</f>
        <v>1</v>
      </c>
      <c r="M2487" s="18">
        <f t="shared" si="76"/>
        <v>3.0436999999999999E-3</v>
      </c>
      <c r="N2487" s="18">
        <f t="shared" si="77"/>
        <v>7.6092499999999997E-4</v>
      </c>
    </row>
    <row r="2488" spans="1:14" ht="18" customHeight="1" x14ac:dyDescent="0.2">
      <c r="A2488" s="16" t="str">
        <f>'Fish Use'!A167</f>
        <v>UGR8</v>
      </c>
      <c r="B2488" s="16" t="str">
        <f>'Fish Use'!B167</f>
        <v>Upper Grande Ronde</v>
      </c>
      <c r="C2488" s="16" t="str">
        <f>'Fish Use'!D167</f>
        <v>Steelhead</v>
      </c>
      <c r="D2488" s="16" t="str">
        <f>'Fish Use'!E167</f>
        <v>Winter Rearing</v>
      </c>
      <c r="E2488" s="16" t="str">
        <f>'Vulnerability Mapped'!C150</f>
        <v>Water Quality</v>
      </c>
      <c r="F2488" s="18">
        <f>'Fish Use'!F167</f>
        <v>4.4000000000000003E-3</v>
      </c>
      <c r="G2488" s="18">
        <f>Population!D15</f>
        <v>0.25</v>
      </c>
      <c r="H2488" s="19">
        <f>'Limiting Factors'!C421</f>
        <v>4.3099999999999996</v>
      </c>
      <c r="I2488" s="18">
        <f>'Limiting Factors'!D421</f>
        <v>0.84475</v>
      </c>
      <c r="J2488" s="17">
        <f>'Vulnerability Mapped'!D150</f>
        <v>6</v>
      </c>
      <c r="K2488" s="17">
        <f>'Vulnerability Mapped'!E150</f>
        <v>6</v>
      </c>
      <c r="L2488" s="18">
        <f>'Vulnerability Mapped'!H150</f>
        <v>0.678571429</v>
      </c>
      <c r="M2488" s="18">
        <f t="shared" si="76"/>
        <v>2.5221821444501003E-3</v>
      </c>
      <c r="N2488" s="18">
        <f t="shared" si="77"/>
        <v>6.3054553611252508E-4</v>
      </c>
    </row>
    <row r="2489" spans="1:14" ht="18" customHeight="1" x14ac:dyDescent="0.2">
      <c r="A2489" s="16" t="str">
        <f>'Fish Use'!A167</f>
        <v>UGR8</v>
      </c>
      <c r="B2489" s="16" t="str">
        <f>'Fish Use'!B167</f>
        <v>Upper Grande Ronde</v>
      </c>
      <c r="C2489" s="16" t="str">
        <f>'Fish Use'!D167</f>
        <v>Steelhead</v>
      </c>
      <c r="D2489" s="16" t="str">
        <f>'Fish Use'!E167</f>
        <v>Winter Rearing</v>
      </c>
      <c r="E2489" s="16" t="str">
        <f>'Vulnerability Mapped'!C146</f>
        <v>Predation</v>
      </c>
      <c r="F2489" s="18">
        <f>'Fish Use'!F167</f>
        <v>4.4000000000000003E-3</v>
      </c>
      <c r="G2489" s="18">
        <f>Population!D15</f>
        <v>0.25</v>
      </c>
      <c r="H2489" s="19">
        <f>'Limiting Factors'!C414</f>
        <v>2.4700000000000002</v>
      </c>
      <c r="I2489" s="18">
        <f>'Limiting Factors'!D414</f>
        <v>0.43075000000000002</v>
      </c>
      <c r="J2489" s="17">
        <f>'Vulnerability Mapped'!D146</f>
        <v>9</v>
      </c>
      <c r="K2489" s="17">
        <f>'Vulnerability Mapped'!E146</f>
        <v>9</v>
      </c>
      <c r="L2489" s="18">
        <f>'Vulnerability Mapped'!H146</f>
        <v>0.485714286</v>
      </c>
      <c r="M2489" s="18">
        <f t="shared" si="76"/>
        <v>9.2057428625580006E-4</v>
      </c>
      <c r="N2489" s="18">
        <f t="shared" si="77"/>
        <v>2.3014357156395001E-4</v>
      </c>
    </row>
    <row r="2490" spans="1:14" ht="18" customHeight="1" x14ac:dyDescent="0.2">
      <c r="A2490" s="16" t="str">
        <f>'Fish Use'!A167</f>
        <v>UGR8</v>
      </c>
      <c r="B2490" s="16" t="str">
        <f>'Fish Use'!B167</f>
        <v>Upper Grande Ronde</v>
      </c>
      <c r="C2490" s="16" t="str">
        <f>'Fish Use'!D167</f>
        <v>Steelhead</v>
      </c>
      <c r="D2490" s="16" t="str">
        <f>'Fish Use'!E167</f>
        <v>Winter Rearing</v>
      </c>
      <c r="E2490" s="16" t="str">
        <f>'Vulnerability Mapped'!C138</f>
        <v>Altered Primary Productivity</v>
      </c>
      <c r="F2490" s="18">
        <f>'Fish Use'!F167</f>
        <v>4.4000000000000003E-3</v>
      </c>
      <c r="G2490" s="18">
        <f>Population!D15</f>
        <v>0.25</v>
      </c>
      <c r="H2490" s="19">
        <f>'Limiting Factors'!C415</f>
        <v>3.68</v>
      </c>
      <c r="I2490" s="18">
        <f>'Limiting Factors'!D415</f>
        <v>0.70299999999999996</v>
      </c>
      <c r="J2490" s="17">
        <f>'Vulnerability Mapped'!D138</f>
        <v>8</v>
      </c>
      <c r="K2490" s="17">
        <f>'Vulnerability Mapped'!E138</f>
        <v>8</v>
      </c>
      <c r="L2490" s="18">
        <f>'Vulnerability Mapped'!H138</f>
        <v>0.55000000000000004</v>
      </c>
      <c r="M2490" s="18">
        <f t="shared" si="76"/>
        <v>1.70126E-3</v>
      </c>
      <c r="N2490" s="18">
        <f t="shared" si="77"/>
        <v>4.25315E-4</v>
      </c>
    </row>
    <row r="2491" spans="1:14" ht="18" customHeight="1" x14ac:dyDescent="0.2">
      <c r="A2491" s="16" t="str">
        <f>'Fish Use'!A167</f>
        <v>UGR8</v>
      </c>
      <c r="B2491" s="16" t="str">
        <f>'Fish Use'!B167</f>
        <v>Upper Grande Ronde</v>
      </c>
      <c r="C2491" s="16" t="str">
        <f>'Fish Use'!D167</f>
        <v>Steelhead</v>
      </c>
      <c r="D2491" s="16" t="str">
        <f>'Fish Use'!E167</f>
        <v>Winter Rearing</v>
      </c>
      <c r="E2491" s="16" t="str">
        <f>'Vulnerability Mapped'!C145</f>
        <v>Non-Native Species Interactions and Competition</v>
      </c>
      <c r="F2491" s="18">
        <f>'Fish Use'!F167</f>
        <v>4.4000000000000003E-3</v>
      </c>
      <c r="G2491" s="18">
        <f>Population!D15</f>
        <v>0.25</v>
      </c>
      <c r="H2491" s="19">
        <f>'Limiting Factors'!C416</f>
        <v>4.6399999999999997</v>
      </c>
      <c r="I2491" s="18">
        <f>'Limiting Factors'!D416</f>
        <v>0.91900000000000004</v>
      </c>
      <c r="J2491" s="17">
        <f>'Vulnerability Mapped'!D145</f>
        <v>11</v>
      </c>
      <c r="K2491" s="17">
        <f>'Vulnerability Mapped'!E145</f>
        <v>11</v>
      </c>
      <c r="L2491" s="18">
        <f>'Vulnerability Mapped'!H145</f>
        <v>0.35714285699999998</v>
      </c>
      <c r="M2491" s="18">
        <f t="shared" si="76"/>
        <v>1.4441428565652001E-3</v>
      </c>
      <c r="N2491" s="18">
        <f t="shared" si="77"/>
        <v>3.6103571414130003E-4</v>
      </c>
    </row>
    <row r="2492" spans="1:14" ht="18" customHeight="1" x14ac:dyDescent="0.2">
      <c r="A2492" s="16" t="str">
        <f>'Fish Use'!A168</f>
        <v>UGR8</v>
      </c>
      <c r="B2492" s="16" t="str">
        <f>'Fish Use'!B168</f>
        <v>Upper Grande Ronde</v>
      </c>
      <c r="C2492" s="16" t="str">
        <f>'Fish Use'!D168</f>
        <v>Steelhead</v>
      </c>
      <c r="D2492" s="16" t="str">
        <f>'Fish Use'!E168</f>
        <v>Summer Rearing</v>
      </c>
      <c r="E2492" s="16" t="str">
        <f>'Vulnerability Mapped'!C124</f>
        <v>Anthropogenic Barriers</v>
      </c>
      <c r="F2492" s="18">
        <f>'Fish Use'!F168</f>
        <v>4.4000000000000003E-3</v>
      </c>
      <c r="G2492" s="18">
        <f>Population!D13</f>
        <v>0.25</v>
      </c>
      <c r="H2492" s="19">
        <f>'Limiting Factors'!C413</f>
        <v>2.71</v>
      </c>
      <c r="I2492" s="18">
        <f>'Limiting Factors'!D413</f>
        <v>0.48475000000000001</v>
      </c>
      <c r="J2492" s="17">
        <f>'Vulnerability Mapped'!D124</f>
        <v>2</v>
      </c>
      <c r="K2492" s="17">
        <f>'Vulnerability Mapped'!E124</f>
        <v>2</v>
      </c>
      <c r="L2492" s="18">
        <f>'Vulnerability Mapped'!H124</f>
        <v>0.93571428599999995</v>
      </c>
      <c r="M2492" s="18">
        <f t="shared" si="76"/>
        <v>1.9957850006094E-3</v>
      </c>
      <c r="N2492" s="18">
        <f t="shared" si="77"/>
        <v>4.9894625015235001E-4</v>
      </c>
    </row>
    <row r="2493" spans="1:14" ht="18" customHeight="1" x14ac:dyDescent="0.2">
      <c r="A2493" s="16" t="str">
        <f>'Fish Use'!A168</f>
        <v>UGR8</v>
      </c>
      <c r="B2493" s="16" t="str">
        <f>'Fish Use'!B168</f>
        <v>Upper Grande Ronde</v>
      </c>
      <c r="C2493" s="16" t="str">
        <f>'Fish Use'!D168</f>
        <v>Steelhead</v>
      </c>
      <c r="D2493" s="16" t="str">
        <f>'Fish Use'!E168</f>
        <v>Summer Rearing</v>
      </c>
      <c r="E2493" s="16" t="str">
        <f>'Vulnerability Mapped'!C132</f>
        <v>Riparian Condition</v>
      </c>
      <c r="F2493" s="18">
        <f>'Fish Use'!F168</f>
        <v>4.4000000000000003E-3</v>
      </c>
      <c r="G2493" s="18">
        <f>Population!D13</f>
        <v>0.25</v>
      </c>
      <c r="H2493" s="19">
        <f>'Limiting Factors'!C407</f>
        <v>4.78</v>
      </c>
      <c r="I2493" s="18">
        <f>'Limiting Factors'!D407</f>
        <v>0.95050000000000001</v>
      </c>
      <c r="J2493" s="17">
        <f>'Vulnerability Mapped'!D132</f>
        <v>10</v>
      </c>
      <c r="K2493" s="17">
        <f>'Vulnerability Mapped'!E132</f>
        <v>10</v>
      </c>
      <c r="L2493" s="18">
        <f>'Vulnerability Mapped'!H132</f>
        <v>0.42142857099999997</v>
      </c>
      <c r="M2493" s="18">
        <f t="shared" si="76"/>
        <v>1.7624985696362001E-3</v>
      </c>
      <c r="N2493" s="18">
        <f t="shared" si="77"/>
        <v>4.4062464240905003E-4</v>
      </c>
    </row>
    <row r="2494" spans="1:14" ht="18" customHeight="1" x14ac:dyDescent="0.2">
      <c r="A2494" s="16" t="str">
        <f>'Fish Use'!A168</f>
        <v>UGR8</v>
      </c>
      <c r="B2494" s="16" t="str">
        <f>'Fish Use'!B168</f>
        <v>Upper Grande Ronde</v>
      </c>
      <c r="C2494" s="16" t="str">
        <f>'Fish Use'!D168</f>
        <v>Steelhead</v>
      </c>
      <c r="D2494" s="16" t="str">
        <f>'Fish Use'!E168</f>
        <v>Summer Rearing</v>
      </c>
      <c r="E2494" s="16" t="str">
        <f>'Vulnerability Mapped'!C128</f>
        <v>Floodplain Condition</v>
      </c>
      <c r="F2494" s="18">
        <f>'Fish Use'!F168</f>
        <v>4.4000000000000003E-3</v>
      </c>
      <c r="G2494" s="18">
        <f>Population!D13</f>
        <v>0.25</v>
      </c>
      <c r="H2494" s="19">
        <f>'Limiting Factors'!C408</f>
        <v>3.59</v>
      </c>
      <c r="I2494" s="18">
        <f>'Limiting Factors'!D408</f>
        <v>0.68274999999999997</v>
      </c>
      <c r="J2494" s="17">
        <f>'Vulnerability Mapped'!D128</f>
        <v>11</v>
      </c>
      <c r="K2494" s="17">
        <f>'Vulnerability Mapped'!E128</f>
        <v>11</v>
      </c>
      <c r="L2494" s="18">
        <f>'Vulnerability Mapped'!H128</f>
        <v>0.35714285699999998</v>
      </c>
      <c r="M2494" s="18">
        <f t="shared" si="76"/>
        <v>1.0728928567137E-3</v>
      </c>
      <c r="N2494" s="18">
        <f t="shared" si="77"/>
        <v>2.6822321417842499E-4</v>
      </c>
    </row>
    <row r="2495" spans="1:14" ht="18" customHeight="1" x14ac:dyDescent="0.2">
      <c r="A2495" s="16" t="str">
        <f>'Fish Use'!A168</f>
        <v>UGR8</v>
      </c>
      <c r="B2495" s="16" t="str">
        <f>'Fish Use'!B168</f>
        <v>Upper Grande Ronde</v>
      </c>
      <c r="C2495" s="16" t="str">
        <f>'Fish Use'!D168</f>
        <v>Steelhead</v>
      </c>
      <c r="D2495" s="16" t="str">
        <f>'Fish Use'!E168</f>
        <v>Summer Rearing</v>
      </c>
      <c r="E2495" s="16" t="str">
        <f>'Vulnerability Mapped'!C133</f>
        <v>Side Channel and Wetland Habitat</v>
      </c>
      <c r="F2495" s="18">
        <f>'Fish Use'!F168</f>
        <v>4.4000000000000003E-3</v>
      </c>
      <c r="G2495" s="18">
        <f>Population!D13</f>
        <v>0.25</v>
      </c>
      <c r="H2495" s="19">
        <f>'Limiting Factors'!C409</f>
        <v>4.32</v>
      </c>
      <c r="I2495" s="18">
        <f>'Limiting Factors'!D409</f>
        <v>0.84699999999999998</v>
      </c>
      <c r="J2495" s="17">
        <f>'Vulnerability Mapped'!D133</f>
        <v>4</v>
      </c>
      <c r="K2495" s="17">
        <f>'Vulnerability Mapped'!E133</f>
        <v>4</v>
      </c>
      <c r="L2495" s="18">
        <f>'Vulnerability Mapped'!H133</f>
        <v>0.80714285699999999</v>
      </c>
      <c r="M2495" s="18">
        <f t="shared" si="76"/>
        <v>3.0080599994676003E-3</v>
      </c>
      <c r="N2495" s="18">
        <f t="shared" si="77"/>
        <v>7.5201499986690006E-4</v>
      </c>
    </row>
    <row r="2496" spans="1:14" ht="18" customHeight="1" x14ac:dyDescent="0.2">
      <c r="A2496" s="16" t="str">
        <f>'Fish Use'!A168</f>
        <v>UGR8</v>
      </c>
      <c r="B2496" s="16" t="str">
        <f>'Fish Use'!B168</f>
        <v>Upper Grande Ronde</v>
      </c>
      <c r="C2496" s="16" t="str">
        <f>'Fish Use'!D168</f>
        <v>Steelhead</v>
      </c>
      <c r="D2496" s="16" t="str">
        <f>'Fish Use'!E168</f>
        <v>Summer Rearing</v>
      </c>
      <c r="E2496" s="16" t="str">
        <f>'Vulnerability Mapped'!C125</f>
        <v>Channel and Habitat Structure</v>
      </c>
      <c r="F2496" s="18">
        <f>'Fish Use'!F168</f>
        <v>4.4000000000000003E-3</v>
      </c>
      <c r="G2496" s="18">
        <f>Population!D13</f>
        <v>0.25</v>
      </c>
      <c r="H2496" s="19">
        <f>'Limiting Factors'!C410</f>
        <v>4.32</v>
      </c>
      <c r="I2496" s="18">
        <f>'Limiting Factors'!D410</f>
        <v>0.84699999999999998</v>
      </c>
      <c r="J2496" s="17">
        <f>'Vulnerability Mapped'!D125</f>
        <v>3</v>
      </c>
      <c r="K2496" s="17">
        <f>'Vulnerability Mapped'!E125</f>
        <v>3</v>
      </c>
      <c r="L2496" s="18">
        <f>'Vulnerability Mapped'!H125</f>
        <v>0.87142857100000004</v>
      </c>
      <c r="M2496" s="18">
        <f t="shared" si="76"/>
        <v>3.2476399984028002E-3</v>
      </c>
      <c r="N2496" s="18">
        <f t="shared" si="77"/>
        <v>8.1190999960070005E-4</v>
      </c>
    </row>
    <row r="2497" spans="1:14" ht="18" customHeight="1" x14ac:dyDescent="0.2">
      <c r="A2497" s="16" t="str">
        <f>'Fish Use'!A168</f>
        <v>UGR8</v>
      </c>
      <c r="B2497" s="16" t="str">
        <f>'Fish Use'!B168</f>
        <v>Upper Grande Ronde</v>
      </c>
      <c r="C2497" s="16" t="str">
        <f>'Fish Use'!D168</f>
        <v>Steelhead</v>
      </c>
      <c r="D2497" s="16" t="str">
        <f>'Fish Use'!E168</f>
        <v>Summer Rearing</v>
      </c>
      <c r="E2497" s="16" t="str">
        <f>'Vulnerability Mapped'!C127</f>
        <v>Decreased Water Quantity</v>
      </c>
      <c r="F2497" s="18">
        <f>'Fish Use'!F168</f>
        <v>4.4000000000000003E-3</v>
      </c>
      <c r="G2497" s="18">
        <f>Population!D13</f>
        <v>0.25</v>
      </c>
      <c r="H2497" s="19">
        <f>'Limiting Factors'!C417</f>
        <v>2.71</v>
      </c>
      <c r="I2497" s="18">
        <f>'Limiting Factors'!D417</f>
        <v>0.48475000000000001</v>
      </c>
      <c r="J2497" s="17">
        <f>'Vulnerability Mapped'!D127</f>
        <v>5</v>
      </c>
      <c r="K2497" s="17">
        <f>'Vulnerability Mapped'!E127</f>
        <v>5</v>
      </c>
      <c r="L2497" s="18">
        <f>'Vulnerability Mapped'!H127</f>
        <v>0.74285714300000005</v>
      </c>
      <c r="M2497" s="18">
        <f t="shared" si="76"/>
        <v>1.5844400003047002E-3</v>
      </c>
      <c r="N2497" s="18">
        <f t="shared" si="77"/>
        <v>3.9611000007617504E-4</v>
      </c>
    </row>
    <row r="2498" spans="1:14" ht="18" customHeight="1" x14ac:dyDescent="0.2">
      <c r="A2498" s="16" t="str">
        <f>'Fish Use'!A168</f>
        <v>UGR8</v>
      </c>
      <c r="B2498" s="16" t="str">
        <f>'Fish Use'!B168</f>
        <v>Upper Grande Ronde</v>
      </c>
      <c r="C2498" s="16" t="str">
        <f>'Fish Use'!D168</f>
        <v>Steelhead</v>
      </c>
      <c r="D2498" s="16" t="str">
        <f>'Fish Use'!E168</f>
        <v>Summer Rearing</v>
      </c>
      <c r="E2498" s="16" t="str">
        <f>'Vulnerability Mapped'!C122</f>
        <v>Altered Flow Timing</v>
      </c>
      <c r="F2498" s="18">
        <f>'Fish Use'!F168</f>
        <v>4.4000000000000003E-3</v>
      </c>
      <c r="G2498" s="18">
        <f>Population!D13</f>
        <v>0.25</v>
      </c>
      <c r="H2498" s="19">
        <f>'Limiting Factors'!C418</f>
        <v>2.71</v>
      </c>
      <c r="I2498" s="18">
        <f>'Limiting Factors'!D418</f>
        <v>0.48475000000000001</v>
      </c>
      <c r="J2498" s="17">
        <f>'Vulnerability Mapped'!D122</f>
        <v>7</v>
      </c>
      <c r="K2498" s="17">
        <f>'Vulnerability Mapped'!E122</f>
        <v>7</v>
      </c>
      <c r="L2498" s="18">
        <f>'Vulnerability Mapped'!H122</f>
        <v>0.61428571399999998</v>
      </c>
      <c r="M2498" s="18">
        <f t="shared" ref="M2498:M2561" si="78">F2498*I2498*L2498</f>
        <v>1.3102099993905999E-3</v>
      </c>
      <c r="N2498" s="18">
        <f t="shared" ref="N2498:N2561" si="79">M2498*G2498</f>
        <v>3.2755249984764998E-4</v>
      </c>
    </row>
    <row r="2499" spans="1:14" ht="18" customHeight="1" x14ac:dyDescent="0.2">
      <c r="A2499" s="16" t="str">
        <f>'Fish Use'!A168</f>
        <v>UGR8</v>
      </c>
      <c r="B2499" s="16" t="str">
        <f>'Fish Use'!B168</f>
        <v>Upper Grande Ronde</v>
      </c>
      <c r="C2499" s="16" t="str">
        <f>'Fish Use'!D168</f>
        <v>Steelhead</v>
      </c>
      <c r="D2499" s="16" t="str">
        <f>'Fish Use'!E168</f>
        <v>Summer Rearing</v>
      </c>
      <c r="E2499" s="16" t="str">
        <f>'Vulnerability Mapped'!C126</f>
        <v>Decreased Sediment Quantity</v>
      </c>
      <c r="F2499" s="18">
        <f>'Fish Use'!F168</f>
        <v>4.4000000000000003E-3</v>
      </c>
      <c r="G2499" s="18">
        <f>Population!D13</f>
        <v>0.25</v>
      </c>
      <c r="H2499" s="19">
        <f>'Limiting Factors'!C411</f>
        <v>3.62</v>
      </c>
      <c r="I2499" s="18">
        <f>'Limiting Factors'!D411</f>
        <v>0.6895</v>
      </c>
      <c r="J2499" s="17">
        <f>'Vulnerability Mapped'!D126</f>
        <v>13</v>
      </c>
      <c r="K2499" s="17">
        <f>'Vulnerability Mapped'!E126</f>
        <v>13</v>
      </c>
      <c r="L2499" s="18">
        <f>'Vulnerability Mapped'!H126</f>
        <v>0.22857142899999999</v>
      </c>
      <c r="M2499" s="18">
        <f t="shared" si="78"/>
        <v>6.9344000130019999E-4</v>
      </c>
      <c r="N2499" s="18">
        <f t="shared" si="79"/>
        <v>1.7336000032505E-4</v>
      </c>
    </row>
    <row r="2500" spans="1:14" ht="18" customHeight="1" x14ac:dyDescent="0.2">
      <c r="A2500" s="16" t="str">
        <f>'Fish Use'!A168</f>
        <v>UGR8</v>
      </c>
      <c r="B2500" s="16" t="str">
        <f>'Fish Use'!B168</f>
        <v>Upper Grande Ronde</v>
      </c>
      <c r="C2500" s="16" t="str">
        <f>'Fish Use'!D168</f>
        <v>Steelhead</v>
      </c>
      <c r="D2500" s="16" t="str">
        <f>'Fish Use'!E168</f>
        <v>Summer Rearing</v>
      </c>
      <c r="E2500" s="16" t="str">
        <f>'Vulnerability Mapped'!C129</f>
        <v>Increased Sediment Quantity</v>
      </c>
      <c r="F2500" s="18">
        <f>'Fish Use'!F168</f>
        <v>4.4000000000000003E-3</v>
      </c>
      <c r="G2500" s="18">
        <f>Population!D13</f>
        <v>0.25</v>
      </c>
      <c r="H2500" s="19">
        <f>'Limiting Factors'!C412</f>
        <v>1.9</v>
      </c>
      <c r="I2500" s="18">
        <f>'Limiting Factors'!D412</f>
        <v>0.30249999999999999</v>
      </c>
      <c r="J2500" s="17">
        <f>'Vulnerability Mapped'!D129</f>
        <v>14</v>
      </c>
      <c r="K2500" s="17">
        <f>'Vulnerability Mapped'!E129</f>
        <v>14</v>
      </c>
      <c r="L2500" s="18">
        <f>'Vulnerability Mapped'!H129</f>
        <v>0.164285714</v>
      </c>
      <c r="M2500" s="18">
        <f t="shared" si="78"/>
        <v>2.1866428533399998E-4</v>
      </c>
      <c r="N2500" s="18">
        <f t="shared" si="79"/>
        <v>5.4666071333499994E-5</v>
      </c>
    </row>
    <row r="2501" spans="1:14" ht="18" customHeight="1" x14ac:dyDescent="0.2">
      <c r="A2501" s="16" t="str">
        <f>'Fish Use'!A168</f>
        <v>UGR8</v>
      </c>
      <c r="B2501" s="16" t="str">
        <f>'Fish Use'!B168</f>
        <v>Upper Grande Ronde</v>
      </c>
      <c r="C2501" s="16" t="str">
        <f>'Fish Use'!D168</f>
        <v>Steelhead</v>
      </c>
      <c r="D2501" s="16" t="str">
        <f>'Fish Use'!E168</f>
        <v>Summer Rearing</v>
      </c>
      <c r="E2501" s="16" t="str">
        <f>'Vulnerability Mapped'!C134</f>
        <v>Summer Water Temperature</v>
      </c>
      <c r="F2501" s="18">
        <f>'Fish Use'!F168</f>
        <v>4.4000000000000003E-3</v>
      </c>
      <c r="G2501" s="18">
        <f>Population!D13</f>
        <v>0.25</v>
      </c>
      <c r="H2501" s="19">
        <f>'Limiting Factors'!C419</f>
        <v>2.71</v>
      </c>
      <c r="I2501" s="18">
        <f>'Limiting Factors'!D419</f>
        <v>0.48475000000000001</v>
      </c>
      <c r="J2501" s="17">
        <f>'Vulnerability Mapped'!D134</f>
        <v>1</v>
      </c>
      <c r="K2501" s="17">
        <f>'Vulnerability Mapped'!E134</f>
        <v>1</v>
      </c>
      <c r="L2501" s="18">
        <f>'Vulnerability Mapped'!H134</f>
        <v>1</v>
      </c>
      <c r="M2501" s="18">
        <f t="shared" si="78"/>
        <v>2.1329000000000001E-3</v>
      </c>
      <c r="N2501" s="18">
        <f t="shared" si="79"/>
        <v>5.3322500000000002E-4</v>
      </c>
    </row>
    <row r="2502" spans="1:14" ht="18" customHeight="1" x14ac:dyDescent="0.2">
      <c r="A2502" s="16" t="str">
        <f>'Fish Use'!A168</f>
        <v>UGR8</v>
      </c>
      <c r="B2502" s="16" t="str">
        <f>'Fish Use'!B168</f>
        <v>Upper Grande Ronde</v>
      </c>
      <c r="C2502" s="16" t="str">
        <f>'Fish Use'!D168</f>
        <v>Steelhead</v>
      </c>
      <c r="D2502" s="16" t="str">
        <f>'Fish Use'!E168</f>
        <v>Summer Rearing</v>
      </c>
      <c r="E2502" s="16" t="str">
        <f>'Vulnerability Mapped'!C136</f>
        <v>Winter Water Temperature</v>
      </c>
      <c r="F2502" s="18">
        <f>'Fish Use'!F168</f>
        <v>4.4000000000000003E-3</v>
      </c>
      <c r="G2502" s="18">
        <f>Population!D13</f>
        <v>0.25</v>
      </c>
      <c r="H2502" s="19">
        <f>'Limiting Factors'!C420</f>
        <v>3.63</v>
      </c>
      <c r="I2502" s="18">
        <f>'Limiting Factors'!D420</f>
        <v>0.69174999999999998</v>
      </c>
      <c r="J2502" s="17">
        <f>'Vulnerability Mapped'!D136</f>
        <v>15</v>
      </c>
      <c r="K2502" s="17">
        <f>'Vulnerability Mapped'!E136</f>
        <v>15</v>
      </c>
      <c r="L2502" s="18">
        <f>'Vulnerability Mapped'!H136</f>
        <v>0.1</v>
      </c>
      <c r="M2502" s="18">
        <f t="shared" si="78"/>
        <v>3.0436999999999999E-4</v>
      </c>
      <c r="N2502" s="18">
        <f t="shared" si="79"/>
        <v>7.6092499999999997E-5</v>
      </c>
    </row>
    <row r="2503" spans="1:14" ht="18" customHeight="1" x14ac:dyDescent="0.2">
      <c r="A2503" s="16" t="str">
        <f>'Fish Use'!A168</f>
        <v>UGR8</v>
      </c>
      <c r="B2503" s="16" t="str">
        <f>'Fish Use'!B168</f>
        <v>Upper Grande Ronde</v>
      </c>
      <c r="C2503" s="16" t="str">
        <f>'Fish Use'!D168</f>
        <v>Steelhead</v>
      </c>
      <c r="D2503" s="16" t="str">
        <f>'Fish Use'!E168</f>
        <v>Summer Rearing</v>
      </c>
      <c r="E2503" s="16" t="str">
        <f>'Vulnerability Mapped'!C135</f>
        <v>Water Quality</v>
      </c>
      <c r="F2503" s="18">
        <f>'Fish Use'!F168</f>
        <v>4.4000000000000003E-3</v>
      </c>
      <c r="G2503" s="18">
        <f>Population!D13</f>
        <v>0.25</v>
      </c>
      <c r="H2503" s="19">
        <f>'Limiting Factors'!C421</f>
        <v>4.3099999999999996</v>
      </c>
      <c r="I2503" s="18">
        <f>'Limiting Factors'!D421</f>
        <v>0.84475</v>
      </c>
      <c r="J2503" s="17">
        <f>'Vulnerability Mapped'!D135</f>
        <v>6</v>
      </c>
      <c r="K2503" s="17">
        <f>'Vulnerability Mapped'!E135</f>
        <v>6</v>
      </c>
      <c r="L2503" s="18">
        <f>'Vulnerability Mapped'!H135</f>
        <v>0.678571429</v>
      </c>
      <c r="M2503" s="18">
        <f t="shared" si="78"/>
        <v>2.5221821444501003E-3</v>
      </c>
      <c r="N2503" s="18">
        <f t="shared" si="79"/>
        <v>6.3054553611252508E-4</v>
      </c>
    </row>
    <row r="2504" spans="1:14" ht="18" customHeight="1" x14ac:dyDescent="0.2">
      <c r="A2504" s="16" t="str">
        <f>'Fish Use'!A168</f>
        <v>UGR8</v>
      </c>
      <c r="B2504" s="16" t="str">
        <f>'Fish Use'!B168</f>
        <v>Upper Grande Ronde</v>
      </c>
      <c r="C2504" s="16" t="str">
        <f>'Fish Use'!D168</f>
        <v>Steelhead</v>
      </c>
      <c r="D2504" s="16" t="str">
        <f>'Fish Use'!E168</f>
        <v>Summer Rearing</v>
      </c>
      <c r="E2504" s="16" t="str">
        <f>'Vulnerability Mapped'!C131</f>
        <v>Predation</v>
      </c>
      <c r="F2504" s="18">
        <f>'Fish Use'!F168</f>
        <v>4.4000000000000003E-3</v>
      </c>
      <c r="G2504" s="18">
        <f>Population!D13</f>
        <v>0.25</v>
      </c>
      <c r="H2504" s="19">
        <f>'Limiting Factors'!C414</f>
        <v>2.4700000000000002</v>
      </c>
      <c r="I2504" s="18">
        <f>'Limiting Factors'!D414</f>
        <v>0.43075000000000002</v>
      </c>
      <c r="J2504" s="17">
        <f>'Vulnerability Mapped'!D131</f>
        <v>9</v>
      </c>
      <c r="K2504" s="17">
        <f>'Vulnerability Mapped'!E131</f>
        <v>9</v>
      </c>
      <c r="L2504" s="18">
        <f>'Vulnerability Mapped'!H131</f>
        <v>0.485714286</v>
      </c>
      <c r="M2504" s="18">
        <f t="shared" si="78"/>
        <v>9.2057428625580006E-4</v>
      </c>
      <c r="N2504" s="18">
        <f t="shared" si="79"/>
        <v>2.3014357156395001E-4</v>
      </c>
    </row>
    <row r="2505" spans="1:14" ht="18" customHeight="1" x14ac:dyDescent="0.2">
      <c r="A2505" s="16" t="str">
        <f>'Fish Use'!A168</f>
        <v>UGR8</v>
      </c>
      <c r="B2505" s="16" t="str">
        <f>'Fish Use'!B168</f>
        <v>Upper Grande Ronde</v>
      </c>
      <c r="C2505" s="16" t="str">
        <f>'Fish Use'!D168</f>
        <v>Steelhead</v>
      </c>
      <c r="D2505" s="16" t="str">
        <f>'Fish Use'!E168</f>
        <v>Summer Rearing</v>
      </c>
      <c r="E2505" s="16" t="str">
        <f>'Vulnerability Mapped'!C123</f>
        <v>Altered Primary Productivity</v>
      </c>
      <c r="F2505" s="18">
        <f>'Fish Use'!F168</f>
        <v>4.4000000000000003E-3</v>
      </c>
      <c r="G2505" s="18">
        <f>Population!D13</f>
        <v>0.25</v>
      </c>
      <c r="H2505" s="19">
        <f>'Limiting Factors'!C415</f>
        <v>3.68</v>
      </c>
      <c r="I2505" s="18">
        <f>'Limiting Factors'!D415</f>
        <v>0.70299999999999996</v>
      </c>
      <c r="J2505" s="17">
        <f>'Vulnerability Mapped'!D123</f>
        <v>8</v>
      </c>
      <c r="K2505" s="17">
        <f>'Vulnerability Mapped'!E123</f>
        <v>8</v>
      </c>
      <c r="L2505" s="18">
        <f>'Vulnerability Mapped'!H123</f>
        <v>0.55000000000000004</v>
      </c>
      <c r="M2505" s="18">
        <f t="shared" si="78"/>
        <v>1.70126E-3</v>
      </c>
      <c r="N2505" s="18">
        <f t="shared" si="79"/>
        <v>4.25315E-4</v>
      </c>
    </row>
    <row r="2506" spans="1:14" ht="18" customHeight="1" x14ac:dyDescent="0.2">
      <c r="A2506" s="16" t="str">
        <f>'Fish Use'!A168</f>
        <v>UGR8</v>
      </c>
      <c r="B2506" s="16" t="str">
        <f>'Fish Use'!B168</f>
        <v>Upper Grande Ronde</v>
      </c>
      <c r="C2506" s="16" t="str">
        <f>'Fish Use'!D168</f>
        <v>Steelhead</v>
      </c>
      <c r="D2506" s="16" t="str">
        <f>'Fish Use'!E168</f>
        <v>Summer Rearing</v>
      </c>
      <c r="E2506" s="16" t="str">
        <f>'Vulnerability Mapped'!C130</f>
        <v>Non-Native Species Interactions and Competition</v>
      </c>
      <c r="F2506" s="18">
        <f>'Fish Use'!F168</f>
        <v>4.4000000000000003E-3</v>
      </c>
      <c r="G2506" s="18">
        <f>Population!D13</f>
        <v>0.25</v>
      </c>
      <c r="H2506" s="19">
        <f>'Limiting Factors'!C416</f>
        <v>4.6399999999999997</v>
      </c>
      <c r="I2506" s="18">
        <f>'Limiting Factors'!D416</f>
        <v>0.91900000000000004</v>
      </c>
      <c r="J2506" s="17">
        <f>'Vulnerability Mapped'!D130</f>
        <v>12</v>
      </c>
      <c r="K2506" s="17">
        <f>'Vulnerability Mapped'!E130</f>
        <v>12</v>
      </c>
      <c r="L2506" s="18">
        <f>'Vulnerability Mapped'!H130</f>
        <v>0.29285714299999999</v>
      </c>
      <c r="M2506" s="18">
        <f t="shared" si="78"/>
        <v>1.1841971434348002E-3</v>
      </c>
      <c r="N2506" s="18">
        <f t="shared" si="79"/>
        <v>2.9604928585870004E-4</v>
      </c>
    </row>
    <row r="2507" spans="1:14" ht="18" customHeight="1" x14ac:dyDescent="0.2">
      <c r="A2507" s="16" t="str">
        <f>'Fish Use'!A169</f>
        <v>UGR8</v>
      </c>
      <c r="B2507" s="16" t="str">
        <f>'Fish Use'!B169</f>
        <v>Upper Grande Ronde</v>
      </c>
      <c r="C2507" s="16" t="str">
        <f>'Fish Use'!D169</f>
        <v>Steelhead</v>
      </c>
      <c r="D2507" s="16" t="str">
        <f>'Fish Use'!E169</f>
        <v>Migration</v>
      </c>
      <c r="E2507" s="16" t="str">
        <f>'Vulnerability Mapped'!C94</f>
        <v>Anthropogenic Barriers</v>
      </c>
      <c r="F2507" s="18">
        <f>'Fish Use'!F169</f>
        <v>4.4000000000000003E-3</v>
      </c>
      <c r="G2507" s="18">
        <f>Population!D17</f>
        <v>0.25</v>
      </c>
      <c r="H2507" s="19">
        <f>'Limiting Factors'!C413</f>
        <v>2.71</v>
      </c>
      <c r="I2507" s="18">
        <f>'Limiting Factors'!D413</f>
        <v>0.48475000000000001</v>
      </c>
      <c r="J2507" s="17">
        <f>'Vulnerability Mapped'!D94</f>
        <v>1</v>
      </c>
      <c r="K2507" s="17">
        <f>'Vulnerability Mapped'!E94</f>
        <v>2</v>
      </c>
      <c r="L2507" s="18">
        <f>'Vulnerability Mapped'!H94</f>
        <v>1</v>
      </c>
      <c r="M2507" s="18">
        <f t="shared" si="78"/>
        <v>2.1329000000000001E-3</v>
      </c>
      <c r="N2507" s="18">
        <f t="shared" si="79"/>
        <v>5.3322500000000002E-4</v>
      </c>
    </row>
    <row r="2508" spans="1:14" ht="18" customHeight="1" x14ac:dyDescent="0.2">
      <c r="A2508" s="16" t="str">
        <f>'Fish Use'!A169</f>
        <v>UGR8</v>
      </c>
      <c r="B2508" s="16" t="str">
        <f>'Fish Use'!B169</f>
        <v>Upper Grande Ronde</v>
      </c>
      <c r="C2508" s="16" t="str">
        <f>'Fish Use'!D169</f>
        <v>Steelhead</v>
      </c>
      <c r="D2508" s="16" t="str">
        <f>'Fish Use'!E169</f>
        <v>Migration</v>
      </c>
      <c r="E2508" s="16" t="str">
        <f>'Vulnerability Mapped'!C102</f>
        <v>Riparian Condition</v>
      </c>
      <c r="F2508" s="18">
        <f>'Fish Use'!F169</f>
        <v>4.4000000000000003E-3</v>
      </c>
      <c r="G2508" s="18">
        <f>Population!D17</f>
        <v>0.25</v>
      </c>
      <c r="H2508" s="19">
        <f>'Limiting Factors'!C407</f>
        <v>4.78</v>
      </c>
      <c r="I2508" s="18">
        <f>'Limiting Factors'!D407</f>
        <v>0.95050000000000001</v>
      </c>
      <c r="J2508" s="17">
        <f>'Vulnerability Mapped'!D102</f>
        <v>7</v>
      </c>
      <c r="K2508" s="17">
        <f>'Vulnerability Mapped'!E102</f>
        <v>9</v>
      </c>
      <c r="L2508" s="18">
        <f>'Vulnerability Mapped'!H102</f>
        <v>0.61428571399999998</v>
      </c>
      <c r="M2508" s="18">
        <f t="shared" si="78"/>
        <v>2.5690657130908001E-3</v>
      </c>
      <c r="N2508" s="18">
        <f t="shared" si="79"/>
        <v>6.4226642827270003E-4</v>
      </c>
    </row>
    <row r="2509" spans="1:14" ht="18" customHeight="1" x14ac:dyDescent="0.2">
      <c r="A2509" s="16" t="str">
        <f>'Fish Use'!A169</f>
        <v>UGR8</v>
      </c>
      <c r="B2509" s="16" t="str">
        <f>'Fish Use'!B169</f>
        <v>Upper Grande Ronde</v>
      </c>
      <c r="C2509" s="16" t="str">
        <f>'Fish Use'!D169</f>
        <v>Steelhead</v>
      </c>
      <c r="D2509" s="16" t="str">
        <f>'Fish Use'!E169</f>
        <v>Migration</v>
      </c>
      <c r="E2509" s="16" t="str">
        <f>'Vulnerability Mapped'!C98</f>
        <v>Floodplain Condition</v>
      </c>
      <c r="F2509" s="18">
        <f>'Fish Use'!F169</f>
        <v>4.4000000000000003E-3</v>
      </c>
      <c r="G2509" s="18">
        <f>Population!D17</f>
        <v>0.25</v>
      </c>
      <c r="H2509" s="19">
        <f>'Limiting Factors'!C408</f>
        <v>3.59</v>
      </c>
      <c r="I2509" s="18">
        <f>'Limiting Factors'!D408</f>
        <v>0.68274999999999997</v>
      </c>
      <c r="J2509" s="17">
        <f>'Vulnerability Mapped'!D98</f>
        <v>6</v>
      </c>
      <c r="K2509" s="17">
        <f>'Vulnerability Mapped'!E98</f>
        <v>7</v>
      </c>
      <c r="L2509" s="18">
        <f>'Vulnerability Mapped'!H98</f>
        <v>0.678571429</v>
      </c>
      <c r="M2509" s="18">
        <f t="shared" si="78"/>
        <v>2.0384964298589001E-3</v>
      </c>
      <c r="N2509" s="18">
        <f t="shared" si="79"/>
        <v>5.0962410746472502E-4</v>
      </c>
    </row>
    <row r="2510" spans="1:14" ht="18" customHeight="1" x14ac:dyDescent="0.2">
      <c r="A2510" s="16" t="str">
        <f>'Fish Use'!A169</f>
        <v>UGR8</v>
      </c>
      <c r="B2510" s="16" t="str">
        <f>'Fish Use'!B169</f>
        <v>Upper Grande Ronde</v>
      </c>
      <c r="C2510" s="16" t="str">
        <f>'Fish Use'!D169</f>
        <v>Steelhead</v>
      </c>
      <c r="D2510" s="16" t="str">
        <f>'Fish Use'!E169</f>
        <v>Migration</v>
      </c>
      <c r="E2510" s="16" t="str">
        <f>'Vulnerability Mapped'!C103</f>
        <v>Side Channel and Wetland Habitat</v>
      </c>
      <c r="F2510" s="18">
        <f>'Fish Use'!F169</f>
        <v>4.4000000000000003E-3</v>
      </c>
      <c r="G2510" s="18">
        <f>Population!D17</f>
        <v>0.25</v>
      </c>
      <c r="H2510" s="19">
        <f>'Limiting Factors'!C409</f>
        <v>4.32</v>
      </c>
      <c r="I2510" s="18">
        <f>'Limiting Factors'!D409</f>
        <v>0.84699999999999998</v>
      </c>
      <c r="J2510" s="17">
        <f>'Vulnerability Mapped'!D103</f>
        <v>1</v>
      </c>
      <c r="K2510" s="17">
        <f>'Vulnerability Mapped'!E103</f>
        <v>6</v>
      </c>
      <c r="L2510" s="18">
        <f>'Vulnerability Mapped'!H103</f>
        <v>1</v>
      </c>
      <c r="M2510" s="18">
        <f t="shared" si="78"/>
        <v>3.7268000000000002E-3</v>
      </c>
      <c r="N2510" s="18">
        <f t="shared" si="79"/>
        <v>9.3170000000000004E-4</v>
      </c>
    </row>
    <row r="2511" spans="1:14" ht="18" customHeight="1" x14ac:dyDescent="0.2">
      <c r="A2511" s="16" t="str">
        <f>'Fish Use'!A169</f>
        <v>UGR8</v>
      </c>
      <c r="B2511" s="16" t="str">
        <f>'Fish Use'!B169</f>
        <v>Upper Grande Ronde</v>
      </c>
      <c r="C2511" s="16" t="str">
        <f>'Fish Use'!D169</f>
        <v>Steelhead</v>
      </c>
      <c r="D2511" s="16" t="str">
        <f>'Fish Use'!E169</f>
        <v>Migration</v>
      </c>
      <c r="E2511" s="16" t="str">
        <f>'Vulnerability Mapped'!C95</f>
        <v>Channel and Habitat Structure</v>
      </c>
      <c r="F2511" s="18">
        <f>'Fish Use'!F169</f>
        <v>4.4000000000000003E-3</v>
      </c>
      <c r="G2511" s="18">
        <f>Population!D17</f>
        <v>0.25</v>
      </c>
      <c r="H2511" s="19">
        <f>'Limiting Factors'!C410</f>
        <v>4.32</v>
      </c>
      <c r="I2511" s="18">
        <f>'Limiting Factors'!D410</f>
        <v>0.84699999999999998</v>
      </c>
      <c r="J2511" s="17">
        <f>'Vulnerability Mapped'!D95</f>
        <v>5</v>
      </c>
      <c r="K2511" s="17">
        <f>'Vulnerability Mapped'!E95</f>
        <v>8</v>
      </c>
      <c r="L2511" s="18">
        <f>'Vulnerability Mapped'!H95</f>
        <v>0.74285714300000005</v>
      </c>
      <c r="M2511" s="18">
        <f t="shared" si="78"/>
        <v>2.7684800005324003E-3</v>
      </c>
      <c r="N2511" s="18">
        <f t="shared" si="79"/>
        <v>6.9212000013310008E-4</v>
      </c>
    </row>
    <row r="2512" spans="1:14" ht="18" customHeight="1" x14ac:dyDescent="0.2">
      <c r="A2512" s="16" t="str">
        <f>'Fish Use'!A169</f>
        <v>UGR8</v>
      </c>
      <c r="B2512" s="16" t="str">
        <f>'Fish Use'!B169</f>
        <v>Upper Grande Ronde</v>
      </c>
      <c r="C2512" s="16" t="str">
        <f>'Fish Use'!D169</f>
        <v>Steelhead</v>
      </c>
      <c r="D2512" s="16" t="str">
        <f>'Fish Use'!E169</f>
        <v>Migration</v>
      </c>
      <c r="E2512" s="16" t="str">
        <f>'Vulnerability Mapped'!C97</f>
        <v>Decreased Water Quantity</v>
      </c>
      <c r="F2512" s="18">
        <f>'Fish Use'!F169</f>
        <v>4.4000000000000003E-3</v>
      </c>
      <c r="G2512" s="18">
        <f>Population!D17</f>
        <v>0.25</v>
      </c>
      <c r="H2512" s="19">
        <f>'Limiting Factors'!C417</f>
        <v>2.71</v>
      </c>
      <c r="I2512" s="18">
        <f>'Limiting Factors'!D417</f>
        <v>0.48475000000000001</v>
      </c>
      <c r="J2512" s="17">
        <f>'Vulnerability Mapped'!D97</f>
        <v>3</v>
      </c>
      <c r="K2512" s="17">
        <f>'Vulnerability Mapped'!E97</f>
        <v>3</v>
      </c>
      <c r="L2512" s="18">
        <f>'Vulnerability Mapped'!H97</f>
        <v>0.87142857100000004</v>
      </c>
      <c r="M2512" s="18">
        <f t="shared" si="78"/>
        <v>1.8586699990859002E-3</v>
      </c>
      <c r="N2512" s="18">
        <f t="shared" si="79"/>
        <v>4.6466749977147506E-4</v>
      </c>
    </row>
    <row r="2513" spans="1:14" ht="18" customHeight="1" x14ac:dyDescent="0.2">
      <c r="A2513" s="16" t="str">
        <f>'Fish Use'!A169</f>
        <v>UGR8</v>
      </c>
      <c r="B2513" s="16" t="str">
        <f>'Fish Use'!B169</f>
        <v>Upper Grande Ronde</v>
      </c>
      <c r="C2513" s="16" t="str">
        <f>'Fish Use'!D169</f>
        <v>Steelhead</v>
      </c>
      <c r="D2513" s="16" t="str">
        <f>'Fish Use'!E169</f>
        <v>Migration</v>
      </c>
      <c r="E2513" s="16" t="str">
        <f>'Vulnerability Mapped'!C92</f>
        <v>Altered Flow Timing</v>
      </c>
      <c r="F2513" s="18">
        <f>'Fish Use'!F169</f>
        <v>4.4000000000000003E-3</v>
      </c>
      <c r="G2513" s="18">
        <f>Population!D17</f>
        <v>0.25</v>
      </c>
      <c r="H2513" s="19">
        <f>'Limiting Factors'!C418</f>
        <v>2.71</v>
      </c>
      <c r="I2513" s="18">
        <f>'Limiting Factors'!D418</f>
        <v>0.48475000000000001</v>
      </c>
      <c r="J2513" s="17">
        <f>'Vulnerability Mapped'!D92</f>
        <v>4</v>
      </c>
      <c r="K2513" s="17">
        <f>'Vulnerability Mapped'!E92</f>
        <v>4</v>
      </c>
      <c r="L2513" s="18">
        <f>'Vulnerability Mapped'!H92</f>
        <v>0.80714285699999999</v>
      </c>
      <c r="M2513" s="18">
        <f t="shared" si="78"/>
        <v>1.7215549996953E-3</v>
      </c>
      <c r="N2513" s="18">
        <f t="shared" si="79"/>
        <v>4.30388749923825E-4</v>
      </c>
    </row>
    <row r="2514" spans="1:14" ht="18" customHeight="1" x14ac:dyDescent="0.2">
      <c r="A2514" s="16" t="str">
        <f>'Fish Use'!A169</f>
        <v>UGR8</v>
      </c>
      <c r="B2514" s="16" t="str">
        <f>'Fish Use'!B169</f>
        <v>Upper Grande Ronde</v>
      </c>
      <c r="C2514" s="16" t="str">
        <f>'Fish Use'!D169</f>
        <v>Steelhead</v>
      </c>
      <c r="D2514" s="16" t="str">
        <f>'Fish Use'!E169</f>
        <v>Migration</v>
      </c>
      <c r="E2514" s="16" t="str">
        <f>'Vulnerability Mapped'!C96</f>
        <v>Decreased Sediment Quantity</v>
      </c>
      <c r="F2514" s="18">
        <f>'Fish Use'!F169</f>
        <v>4.4000000000000003E-3</v>
      </c>
      <c r="G2514" s="18">
        <f>Population!D17</f>
        <v>0.25</v>
      </c>
      <c r="H2514" s="19">
        <f>'Limiting Factors'!C411</f>
        <v>3.62</v>
      </c>
      <c r="I2514" s="18">
        <f>'Limiting Factors'!D411</f>
        <v>0.6895</v>
      </c>
      <c r="J2514" s="17">
        <f>'Vulnerability Mapped'!D96</f>
        <v>8</v>
      </c>
      <c r="K2514" s="17">
        <f>'Vulnerability Mapped'!E96</f>
        <v>13</v>
      </c>
      <c r="L2514" s="18">
        <f>'Vulnerability Mapped'!H96</f>
        <v>0.55000000000000004</v>
      </c>
      <c r="M2514" s="18">
        <f t="shared" si="78"/>
        <v>1.6685900000000002E-3</v>
      </c>
      <c r="N2514" s="18">
        <f t="shared" si="79"/>
        <v>4.1714750000000004E-4</v>
      </c>
    </row>
    <row r="2515" spans="1:14" ht="18" customHeight="1" x14ac:dyDescent="0.2">
      <c r="A2515" s="16" t="str">
        <f>'Fish Use'!A169</f>
        <v>UGR8</v>
      </c>
      <c r="B2515" s="16" t="str">
        <f>'Fish Use'!B169</f>
        <v>Upper Grande Ronde</v>
      </c>
      <c r="C2515" s="16" t="str">
        <f>'Fish Use'!D169</f>
        <v>Steelhead</v>
      </c>
      <c r="D2515" s="16" t="str">
        <f>'Fish Use'!E169</f>
        <v>Migration</v>
      </c>
      <c r="E2515" s="16" t="str">
        <f>'Vulnerability Mapped'!C99</f>
        <v>Increased Sediment Quantity</v>
      </c>
      <c r="F2515" s="18">
        <f>'Fish Use'!F169</f>
        <v>4.4000000000000003E-3</v>
      </c>
      <c r="G2515" s="18">
        <f>Population!D17</f>
        <v>0.25</v>
      </c>
      <c r="H2515" s="19">
        <f>'Limiting Factors'!C412</f>
        <v>1.9</v>
      </c>
      <c r="I2515" s="18">
        <f>'Limiting Factors'!D412</f>
        <v>0.30249999999999999</v>
      </c>
      <c r="J2515" s="17">
        <f>'Vulnerability Mapped'!D99</f>
        <v>9</v>
      </c>
      <c r="K2515" s="17">
        <f>'Vulnerability Mapped'!E99</f>
        <v>14</v>
      </c>
      <c r="L2515" s="18">
        <f>'Vulnerability Mapped'!H99</f>
        <v>0.485714286</v>
      </c>
      <c r="M2515" s="18">
        <f t="shared" si="78"/>
        <v>6.4648571466599991E-4</v>
      </c>
      <c r="N2515" s="18">
        <f t="shared" si="79"/>
        <v>1.6162142866649998E-4</v>
      </c>
    </row>
    <row r="2516" spans="1:14" ht="18" customHeight="1" x14ac:dyDescent="0.2">
      <c r="A2516" s="16" t="str">
        <f>'Fish Use'!A169</f>
        <v>UGR8</v>
      </c>
      <c r="B2516" s="16" t="str">
        <f>'Fish Use'!B169</f>
        <v>Upper Grande Ronde</v>
      </c>
      <c r="C2516" s="16" t="str">
        <f>'Fish Use'!D169</f>
        <v>Steelhead</v>
      </c>
      <c r="D2516" s="16" t="str">
        <f>'Fish Use'!E169</f>
        <v>Migration</v>
      </c>
      <c r="E2516" s="16" t="str">
        <f>'Vulnerability Mapped'!C104</f>
        <v>Summer Water Temperature</v>
      </c>
      <c r="F2516" s="18">
        <f>'Fish Use'!F169</f>
        <v>4.4000000000000003E-3</v>
      </c>
      <c r="G2516" s="18">
        <f>Population!D17</f>
        <v>0.25</v>
      </c>
      <c r="H2516" s="19">
        <f>'Limiting Factors'!C419</f>
        <v>2.71</v>
      </c>
      <c r="I2516" s="18">
        <f>'Limiting Factors'!D419</f>
        <v>0.48475000000000001</v>
      </c>
      <c r="J2516" s="17">
        <f>'Vulnerability Mapped'!D104</f>
        <v>15</v>
      </c>
      <c r="K2516" s="17">
        <f>'Vulnerability Mapped'!E104</f>
        <v>15</v>
      </c>
      <c r="L2516" s="18">
        <f>'Vulnerability Mapped'!H104</f>
        <v>0.1</v>
      </c>
      <c r="M2516" s="18">
        <f t="shared" si="78"/>
        <v>2.1329000000000001E-4</v>
      </c>
      <c r="N2516" s="18">
        <f t="shared" si="79"/>
        <v>5.3322500000000003E-5</v>
      </c>
    </row>
    <row r="2517" spans="1:14" ht="18" customHeight="1" x14ac:dyDescent="0.2">
      <c r="A2517" s="16" t="str">
        <f>'Fish Use'!A169</f>
        <v>UGR8</v>
      </c>
      <c r="B2517" s="16" t="str">
        <f>'Fish Use'!B169</f>
        <v>Upper Grande Ronde</v>
      </c>
      <c r="C2517" s="16" t="str">
        <f>'Fish Use'!D169</f>
        <v>Steelhead</v>
      </c>
      <c r="D2517" s="16" t="str">
        <f>'Fish Use'!E169</f>
        <v>Migration</v>
      </c>
      <c r="E2517" s="16" t="str">
        <f>'Vulnerability Mapped'!C106</f>
        <v>Winter Water Temperature</v>
      </c>
      <c r="F2517" s="18">
        <f>'Fish Use'!F169</f>
        <v>4.4000000000000003E-3</v>
      </c>
      <c r="G2517" s="18">
        <f>Population!D17</f>
        <v>0.25</v>
      </c>
      <c r="H2517" s="19">
        <f>'Limiting Factors'!C420</f>
        <v>3.63</v>
      </c>
      <c r="I2517" s="18">
        <f>'Limiting Factors'!D420</f>
        <v>0.69174999999999998</v>
      </c>
      <c r="J2517" s="17">
        <f>'Vulnerability Mapped'!D106</f>
        <v>11</v>
      </c>
      <c r="K2517" s="17">
        <f>'Vulnerability Mapped'!E106</f>
        <v>14</v>
      </c>
      <c r="L2517" s="18">
        <f>'Vulnerability Mapped'!H106</f>
        <v>0.35714285699999998</v>
      </c>
      <c r="M2517" s="18">
        <f t="shared" si="78"/>
        <v>1.0870357138508999E-3</v>
      </c>
      <c r="N2517" s="18">
        <f t="shared" si="79"/>
        <v>2.7175892846272498E-4</v>
      </c>
    </row>
    <row r="2518" spans="1:14" ht="18" customHeight="1" x14ac:dyDescent="0.2">
      <c r="A2518" s="16" t="str">
        <f>'Fish Use'!A169</f>
        <v>UGR8</v>
      </c>
      <c r="B2518" s="16" t="str">
        <f>'Fish Use'!B169</f>
        <v>Upper Grande Ronde</v>
      </c>
      <c r="C2518" s="16" t="str">
        <f>'Fish Use'!D169</f>
        <v>Steelhead</v>
      </c>
      <c r="D2518" s="16" t="str">
        <f>'Fish Use'!E169</f>
        <v>Migration</v>
      </c>
      <c r="E2518" s="16" t="str">
        <f>'Vulnerability Mapped'!C105</f>
        <v>Water Quality</v>
      </c>
      <c r="F2518" s="18">
        <f>'Fish Use'!F169</f>
        <v>4.4000000000000003E-3</v>
      </c>
      <c r="G2518" s="18">
        <f>Population!D17</f>
        <v>0.25</v>
      </c>
      <c r="H2518" s="19">
        <f>'Limiting Factors'!C421</f>
        <v>4.3099999999999996</v>
      </c>
      <c r="I2518" s="18">
        <f>'Limiting Factors'!D421</f>
        <v>0.84475</v>
      </c>
      <c r="J2518" s="17">
        <f>'Vulnerability Mapped'!D105</f>
        <v>5</v>
      </c>
      <c r="K2518" s="17">
        <f>'Vulnerability Mapped'!E105</f>
        <v>12</v>
      </c>
      <c r="L2518" s="18">
        <f>'Vulnerability Mapped'!H105</f>
        <v>0.74285714300000005</v>
      </c>
      <c r="M2518" s="18">
        <f t="shared" si="78"/>
        <v>2.7611257148167003E-3</v>
      </c>
      <c r="N2518" s="18">
        <f t="shared" si="79"/>
        <v>6.9028142870417508E-4</v>
      </c>
    </row>
    <row r="2519" spans="1:14" ht="18" customHeight="1" x14ac:dyDescent="0.2">
      <c r="A2519" s="16" t="str">
        <f>'Fish Use'!A169</f>
        <v>UGR8</v>
      </c>
      <c r="B2519" s="16" t="str">
        <f>'Fish Use'!B169</f>
        <v>Upper Grande Ronde</v>
      </c>
      <c r="C2519" s="16" t="str">
        <f>'Fish Use'!D169</f>
        <v>Steelhead</v>
      </c>
      <c r="D2519" s="16" t="str">
        <f>'Fish Use'!E169</f>
        <v>Migration</v>
      </c>
      <c r="E2519" s="16" t="str">
        <f>'Vulnerability Mapped'!C101</f>
        <v>Predation</v>
      </c>
      <c r="F2519" s="18">
        <f>'Fish Use'!F169</f>
        <v>4.4000000000000003E-3</v>
      </c>
      <c r="G2519" s="18">
        <f>Population!D17</f>
        <v>0.25</v>
      </c>
      <c r="H2519" s="19">
        <f>'Limiting Factors'!C414</f>
        <v>2.4700000000000002</v>
      </c>
      <c r="I2519" s="18">
        <f>'Limiting Factors'!D414</f>
        <v>0.43075000000000002</v>
      </c>
      <c r="J2519" s="17">
        <f>'Vulnerability Mapped'!D101</f>
        <v>2</v>
      </c>
      <c r="K2519" s="17">
        <f>'Vulnerability Mapped'!E101</f>
        <v>13</v>
      </c>
      <c r="L2519" s="18">
        <f>'Vulnerability Mapped'!H101</f>
        <v>0.93571428599999995</v>
      </c>
      <c r="M2519" s="18">
        <f t="shared" si="78"/>
        <v>1.7734592862558001E-3</v>
      </c>
      <c r="N2519" s="18">
        <f t="shared" si="79"/>
        <v>4.4336482156395003E-4</v>
      </c>
    </row>
    <row r="2520" spans="1:14" ht="18" customHeight="1" x14ac:dyDescent="0.2">
      <c r="A2520" s="16" t="str">
        <f>'Fish Use'!A169</f>
        <v>UGR8</v>
      </c>
      <c r="B2520" s="16" t="str">
        <f>'Fish Use'!B169</f>
        <v>Upper Grande Ronde</v>
      </c>
      <c r="C2520" s="16" t="str">
        <f>'Fish Use'!D169</f>
        <v>Steelhead</v>
      </c>
      <c r="D2520" s="16" t="str">
        <f>'Fish Use'!E169</f>
        <v>Migration</v>
      </c>
      <c r="E2520" s="16" t="str">
        <f>'Vulnerability Mapped'!C93</f>
        <v>Altered Primary Productivity</v>
      </c>
      <c r="F2520" s="18">
        <f>'Fish Use'!F169</f>
        <v>4.4000000000000003E-3</v>
      </c>
      <c r="G2520" s="18">
        <f>Population!D17</f>
        <v>0.25</v>
      </c>
      <c r="H2520" s="19">
        <f>'Limiting Factors'!C415</f>
        <v>3.68</v>
      </c>
      <c r="I2520" s="18">
        <f>'Limiting Factors'!D415</f>
        <v>0.70299999999999996</v>
      </c>
      <c r="J2520" s="17">
        <f>'Vulnerability Mapped'!D93</f>
        <v>10</v>
      </c>
      <c r="K2520" s="17">
        <f>'Vulnerability Mapped'!E93</f>
        <v>10</v>
      </c>
      <c r="L2520" s="18">
        <f>'Vulnerability Mapped'!H93</f>
        <v>0.42142857099999997</v>
      </c>
      <c r="M2520" s="18">
        <f t="shared" si="78"/>
        <v>1.3035628558172E-3</v>
      </c>
      <c r="N2520" s="18">
        <f t="shared" si="79"/>
        <v>3.2589071395429999E-4</v>
      </c>
    </row>
    <row r="2521" spans="1:14" ht="18" customHeight="1" x14ac:dyDescent="0.2">
      <c r="A2521" s="16" t="str">
        <f>'Fish Use'!A169</f>
        <v>UGR8</v>
      </c>
      <c r="B2521" s="16" t="str">
        <f>'Fish Use'!B169</f>
        <v>Upper Grande Ronde</v>
      </c>
      <c r="C2521" s="16" t="str">
        <f>'Fish Use'!D169</f>
        <v>Steelhead</v>
      </c>
      <c r="D2521" s="16" t="str">
        <f>'Fish Use'!E169</f>
        <v>Migration</v>
      </c>
      <c r="E2521" s="16" t="str">
        <f>'Vulnerability Mapped'!C100</f>
        <v>Non-Native Species Interactions and Competition</v>
      </c>
      <c r="F2521" s="18">
        <f>'Fish Use'!F169</f>
        <v>4.4000000000000003E-3</v>
      </c>
      <c r="G2521" s="18">
        <f>Population!D17</f>
        <v>0.25</v>
      </c>
      <c r="H2521" s="19">
        <f>'Limiting Factors'!C416</f>
        <v>4.6399999999999997</v>
      </c>
      <c r="I2521" s="18">
        <f>'Limiting Factors'!D416</f>
        <v>0.91900000000000004</v>
      </c>
      <c r="J2521" s="17">
        <f>'Vulnerability Mapped'!D100</f>
        <v>11</v>
      </c>
      <c r="K2521" s="17">
        <f>'Vulnerability Mapped'!E100</f>
        <v>12</v>
      </c>
      <c r="L2521" s="18">
        <f>'Vulnerability Mapped'!H100</f>
        <v>0.35714285699999998</v>
      </c>
      <c r="M2521" s="18">
        <f t="shared" si="78"/>
        <v>1.4441428565652001E-3</v>
      </c>
      <c r="N2521" s="18">
        <f t="shared" si="79"/>
        <v>3.6103571414130003E-4</v>
      </c>
    </row>
    <row r="2522" spans="1:14" ht="18" customHeight="1" x14ac:dyDescent="0.2">
      <c r="A2522" s="16" t="str">
        <f>'Fish Use'!A170</f>
        <v>UGR8</v>
      </c>
      <c r="B2522" s="16" t="str">
        <f>'Fish Use'!B170</f>
        <v>Upper Grande Ronde</v>
      </c>
      <c r="C2522" s="16" t="str">
        <f>'Fish Use'!D170</f>
        <v>Bull Trout</v>
      </c>
      <c r="D2522" s="16" t="str">
        <f>'Fish Use'!E170</f>
        <v>Spawning &amp; Resident</v>
      </c>
      <c r="E2522" s="16" t="str">
        <f>'Vulnerability Mapped'!C19</f>
        <v>Anthropogenic Barriers</v>
      </c>
      <c r="F2522" s="18">
        <f>'Fish Use'!F170</f>
        <v>4.4000000000000003E-3</v>
      </c>
      <c r="G2522" s="18">
        <f>Population!D20</f>
        <v>0.6</v>
      </c>
      <c r="H2522" s="19">
        <f>'Limiting Factors'!C413</f>
        <v>2.71</v>
      </c>
      <c r="I2522" s="18">
        <f>'Limiting Factors'!D413</f>
        <v>0.48475000000000001</v>
      </c>
      <c r="J2522" s="17">
        <f>'Vulnerability Mapped'!D19</f>
        <v>10</v>
      </c>
      <c r="K2522" s="17">
        <f>'Vulnerability Mapped'!E19</f>
        <v>10</v>
      </c>
      <c r="L2522" s="18">
        <f>'Vulnerability Mapped'!H19</f>
        <v>0.42142857099999997</v>
      </c>
      <c r="M2522" s="18">
        <f t="shared" si="78"/>
        <v>8.9886499908589993E-4</v>
      </c>
      <c r="N2522" s="18">
        <f t="shared" si="79"/>
        <v>5.3931899945153998E-4</v>
      </c>
    </row>
    <row r="2523" spans="1:14" ht="18" customHeight="1" x14ac:dyDescent="0.2">
      <c r="A2523" s="16" t="str">
        <f>'Fish Use'!A170</f>
        <v>UGR8</v>
      </c>
      <c r="B2523" s="16" t="str">
        <f>'Fish Use'!B170</f>
        <v>Upper Grande Ronde</v>
      </c>
      <c r="C2523" s="16" t="str">
        <f>'Fish Use'!D170</f>
        <v>Bull Trout</v>
      </c>
      <c r="D2523" s="16" t="str">
        <f>'Fish Use'!E170</f>
        <v>Spawning &amp; Resident</v>
      </c>
      <c r="E2523" s="16" t="str">
        <f>'Vulnerability Mapped'!C27</f>
        <v>Riparian Condition</v>
      </c>
      <c r="F2523" s="18">
        <f>'Fish Use'!F170</f>
        <v>4.4000000000000003E-3</v>
      </c>
      <c r="G2523" s="18">
        <f>Population!D20</f>
        <v>0.6</v>
      </c>
      <c r="H2523" s="19">
        <f>'Limiting Factors'!C407</f>
        <v>4.78</v>
      </c>
      <c r="I2523" s="18">
        <f>'Limiting Factors'!D407</f>
        <v>0.95050000000000001</v>
      </c>
      <c r="J2523" s="17">
        <f>'Vulnerability Mapped'!D27</f>
        <v>4</v>
      </c>
      <c r="K2523" s="17">
        <f>'Vulnerability Mapped'!E27</f>
        <v>4</v>
      </c>
      <c r="L2523" s="18">
        <f>'Vulnerability Mapped'!H27</f>
        <v>0.80714285699999999</v>
      </c>
      <c r="M2523" s="18">
        <f t="shared" si="78"/>
        <v>3.3756328565454005E-3</v>
      </c>
      <c r="N2523" s="18">
        <f t="shared" si="79"/>
        <v>2.0253797139272401E-3</v>
      </c>
    </row>
    <row r="2524" spans="1:14" ht="18" customHeight="1" x14ac:dyDescent="0.2">
      <c r="A2524" s="16" t="str">
        <f>'Fish Use'!A170</f>
        <v>UGR8</v>
      </c>
      <c r="B2524" s="16" t="str">
        <f>'Fish Use'!B170</f>
        <v>Upper Grande Ronde</v>
      </c>
      <c r="C2524" s="16" t="str">
        <f>'Fish Use'!D170</f>
        <v>Bull Trout</v>
      </c>
      <c r="D2524" s="16" t="str">
        <f>'Fish Use'!E170</f>
        <v>Spawning &amp; Resident</v>
      </c>
      <c r="E2524" s="16" t="str">
        <f>'Vulnerability Mapped'!C23</f>
        <v>Floodplain Condition</v>
      </c>
      <c r="F2524" s="18">
        <f>'Fish Use'!F170</f>
        <v>4.4000000000000003E-3</v>
      </c>
      <c r="G2524" s="18">
        <f>Population!D20</f>
        <v>0.6</v>
      </c>
      <c r="H2524" s="19">
        <f>'Limiting Factors'!C408</f>
        <v>3.59</v>
      </c>
      <c r="I2524" s="18">
        <f>'Limiting Factors'!D408</f>
        <v>0.68274999999999997</v>
      </c>
      <c r="J2524" s="17">
        <f>'Vulnerability Mapped'!D23</f>
        <v>11</v>
      </c>
      <c r="K2524" s="17">
        <f>'Vulnerability Mapped'!E23</f>
        <v>11</v>
      </c>
      <c r="L2524" s="18">
        <f>'Vulnerability Mapped'!H23</f>
        <v>0.35714285699999998</v>
      </c>
      <c r="M2524" s="18">
        <f t="shared" si="78"/>
        <v>1.0728928567137E-3</v>
      </c>
      <c r="N2524" s="18">
        <f t="shared" si="79"/>
        <v>6.4373571402822E-4</v>
      </c>
    </row>
    <row r="2525" spans="1:14" ht="18" customHeight="1" x14ac:dyDescent="0.2">
      <c r="A2525" s="16" t="str">
        <f>'Fish Use'!A170</f>
        <v>UGR8</v>
      </c>
      <c r="B2525" s="16" t="str">
        <f>'Fish Use'!B170</f>
        <v>Upper Grande Ronde</v>
      </c>
      <c r="C2525" s="16" t="str">
        <f>'Fish Use'!D170</f>
        <v>Bull Trout</v>
      </c>
      <c r="D2525" s="16" t="str">
        <f>'Fish Use'!E170</f>
        <v>Spawning &amp; Resident</v>
      </c>
      <c r="E2525" s="16" t="str">
        <f>'Vulnerability Mapped'!C28</f>
        <v>Side Channel and Wetland Habitat</v>
      </c>
      <c r="F2525" s="18">
        <f>'Fish Use'!F170</f>
        <v>4.4000000000000003E-3</v>
      </c>
      <c r="G2525" s="18">
        <f>Population!D20</f>
        <v>0.6</v>
      </c>
      <c r="H2525" s="19">
        <f>'Limiting Factors'!C409</f>
        <v>4.32</v>
      </c>
      <c r="I2525" s="18">
        <f>'Limiting Factors'!D409</f>
        <v>0.84699999999999998</v>
      </c>
      <c r="J2525" s="17">
        <f>'Vulnerability Mapped'!D28</f>
        <v>7</v>
      </c>
      <c r="K2525" s="17">
        <f>'Vulnerability Mapped'!E28</f>
        <v>7</v>
      </c>
      <c r="L2525" s="18">
        <f>'Vulnerability Mapped'!H28</f>
        <v>0.61428571399999998</v>
      </c>
      <c r="M2525" s="18">
        <f t="shared" si="78"/>
        <v>2.2893199989351999E-3</v>
      </c>
      <c r="N2525" s="18">
        <f t="shared" si="79"/>
        <v>1.3735919993611199E-3</v>
      </c>
    </row>
    <row r="2526" spans="1:14" ht="18" customHeight="1" x14ac:dyDescent="0.2">
      <c r="A2526" s="16" t="str">
        <f>'Fish Use'!A170</f>
        <v>UGR8</v>
      </c>
      <c r="B2526" s="16" t="str">
        <f>'Fish Use'!B170</f>
        <v>Upper Grande Ronde</v>
      </c>
      <c r="C2526" s="16" t="str">
        <f>'Fish Use'!D170</f>
        <v>Bull Trout</v>
      </c>
      <c r="D2526" s="16" t="str">
        <f>'Fish Use'!E170</f>
        <v>Spawning &amp; Resident</v>
      </c>
      <c r="E2526" s="16" t="str">
        <f>'Vulnerability Mapped'!C20</f>
        <v>Channel and Habitat Structure</v>
      </c>
      <c r="F2526" s="18">
        <f>'Fish Use'!F170</f>
        <v>4.4000000000000003E-3</v>
      </c>
      <c r="G2526" s="18">
        <f>Population!D20</f>
        <v>0.6</v>
      </c>
      <c r="H2526" s="19">
        <f>'Limiting Factors'!C410</f>
        <v>4.32</v>
      </c>
      <c r="I2526" s="18">
        <f>'Limiting Factors'!D410</f>
        <v>0.84699999999999998</v>
      </c>
      <c r="J2526" s="17">
        <f>'Vulnerability Mapped'!D20</f>
        <v>3</v>
      </c>
      <c r="K2526" s="17">
        <f>'Vulnerability Mapped'!E20</f>
        <v>3</v>
      </c>
      <c r="L2526" s="18">
        <f>'Vulnerability Mapped'!H20</f>
        <v>0.87142857100000004</v>
      </c>
      <c r="M2526" s="18">
        <f t="shared" si="78"/>
        <v>3.2476399984028002E-3</v>
      </c>
      <c r="N2526" s="18">
        <f t="shared" si="79"/>
        <v>1.9485839990416799E-3</v>
      </c>
    </row>
    <row r="2527" spans="1:14" ht="18" customHeight="1" x14ac:dyDescent="0.2">
      <c r="A2527" s="16" t="str">
        <f>'Fish Use'!A170</f>
        <v>UGR8</v>
      </c>
      <c r="B2527" s="16" t="str">
        <f>'Fish Use'!B170</f>
        <v>Upper Grande Ronde</v>
      </c>
      <c r="C2527" s="16" t="str">
        <f>'Fish Use'!D170</f>
        <v>Bull Trout</v>
      </c>
      <c r="D2527" s="16" t="str">
        <f>'Fish Use'!E170</f>
        <v>Spawning &amp; Resident</v>
      </c>
      <c r="E2527" s="16" t="str">
        <f>'Vulnerability Mapped'!C22</f>
        <v>Decreased Water Quantity</v>
      </c>
      <c r="F2527" s="18">
        <f>'Fish Use'!F170</f>
        <v>4.4000000000000003E-3</v>
      </c>
      <c r="G2527" s="18">
        <f>Population!D20</f>
        <v>0.6</v>
      </c>
      <c r="H2527" s="19">
        <f>'Limiting Factors'!C417</f>
        <v>2.71</v>
      </c>
      <c r="I2527" s="18">
        <f>'Limiting Factors'!D417</f>
        <v>0.48475000000000001</v>
      </c>
      <c r="J2527" s="17">
        <f>'Vulnerability Mapped'!D22</f>
        <v>8</v>
      </c>
      <c r="K2527" s="17">
        <f>'Vulnerability Mapped'!E22</f>
        <v>8</v>
      </c>
      <c r="L2527" s="18">
        <f>'Vulnerability Mapped'!H22</f>
        <v>0.55000000000000004</v>
      </c>
      <c r="M2527" s="18">
        <f t="shared" si="78"/>
        <v>1.1730950000000001E-3</v>
      </c>
      <c r="N2527" s="18">
        <f t="shared" si="79"/>
        <v>7.0385700000000001E-4</v>
      </c>
    </row>
    <row r="2528" spans="1:14" ht="18" customHeight="1" x14ac:dyDescent="0.2">
      <c r="A2528" s="16" t="str">
        <f>'Fish Use'!A170</f>
        <v>UGR8</v>
      </c>
      <c r="B2528" s="16" t="str">
        <f>'Fish Use'!B170</f>
        <v>Upper Grande Ronde</v>
      </c>
      <c r="C2528" s="16" t="str">
        <f>'Fish Use'!D170</f>
        <v>Bull Trout</v>
      </c>
      <c r="D2528" s="16" t="str">
        <f>'Fish Use'!E170</f>
        <v>Spawning &amp; Resident</v>
      </c>
      <c r="E2528" s="16" t="str">
        <f>'Vulnerability Mapped'!C17</f>
        <v>Altered Flow Timing</v>
      </c>
      <c r="F2528" s="18">
        <f>'Fish Use'!F170</f>
        <v>4.4000000000000003E-3</v>
      </c>
      <c r="G2528" s="18">
        <f>Population!D20</f>
        <v>0.6</v>
      </c>
      <c r="H2528" s="19">
        <f>'Limiting Factors'!C418</f>
        <v>2.71</v>
      </c>
      <c r="I2528" s="18">
        <f>'Limiting Factors'!D418</f>
        <v>0.48475000000000001</v>
      </c>
      <c r="J2528" s="17">
        <f>'Vulnerability Mapped'!D17</f>
        <v>13</v>
      </c>
      <c r="K2528" s="17">
        <f>'Vulnerability Mapped'!E17</f>
        <v>13</v>
      </c>
      <c r="L2528" s="18">
        <f>'Vulnerability Mapped'!H17</f>
        <v>0.22857142899999999</v>
      </c>
      <c r="M2528" s="18">
        <f t="shared" si="78"/>
        <v>4.8752000091409998E-4</v>
      </c>
      <c r="N2528" s="18">
        <f t="shared" si="79"/>
        <v>2.9251200054845997E-4</v>
      </c>
    </row>
    <row r="2529" spans="1:14" ht="18" customHeight="1" x14ac:dyDescent="0.2">
      <c r="A2529" s="16" t="str">
        <f>'Fish Use'!A170</f>
        <v>UGR8</v>
      </c>
      <c r="B2529" s="16" t="str">
        <f>'Fish Use'!B170</f>
        <v>Upper Grande Ronde</v>
      </c>
      <c r="C2529" s="16" t="str">
        <f>'Fish Use'!D170</f>
        <v>Bull Trout</v>
      </c>
      <c r="D2529" s="16" t="str">
        <f>'Fish Use'!E170</f>
        <v>Spawning &amp; Resident</v>
      </c>
      <c r="E2529" s="16" t="str">
        <f>'Vulnerability Mapped'!C21</f>
        <v>Decreased Sediment Quantity</v>
      </c>
      <c r="F2529" s="18">
        <f>'Fish Use'!F170</f>
        <v>4.4000000000000003E-3</v>
      </c>
      <c r="G2529" s="18">
        <f>Population!D20</f>
        <v>0.6</v>
      </c>
      <c r="H2529" s="19">
        <f>'Limiting Factors'!C411</f>
        <v>3.62</v>
      </c>
      <c r="I2529" s="18">
        <f>'Limiting Factors'!D411</f>
        <v>0.6895</v>
      </c>
      <c r="J2529" s="17">
        <f>'Vulnerability Mapped'!D21</f>
        <v>5</v>
      </c>
      <c r="K2529" s="17">
        <f>'Vulnerability Mapped'!E21</f>
        <v>5</v>
      </c>
      <c r="L2529" s="18">
        <f>'Vulnerability Mapped'!H21</f>
        <v>0.74285714300000005</v>
      </c>
      <c r="M2529" s="18">
        <f t="shared" si="78"/>
        <v>2.2536800004334004E-3</v>
      </c>
      <c r="N2529" s="18">
        <f t="shared" si="79"/>
        <v>1.3522080002600402E-3</v>
      </c>
    </row>
    <row r="2530" spans="1:14" ht="18" customHeight="1" x14ac:dyDescent="0.2">
      <c r="A2530" s="16" t="str">
        <f>'Fish Use'!A170</f>
        <v>UGR8</v>
      </c>
      <c r="B2530" s="16" t="str">
        <f>'Fish Use'!B170</f>
        <v>Upper Grande Ronde</v>
      </c>
      <c r="C2530" s="16" t="str">
        <f>'Fish Use'!D170</f>
        <v>Bull Trout</v>
      </c>
      <c r="D2530" s="16" t="str">
        <f>'Fish Use'!E170</f>
        <v>Spawning &amp; Resident</v>
      </c>
      <c r="E2530" s="16" t="str">
        <f>'Vulnerability Mapped'!C24</f>
        <v>Increased Sediment Quantity</v>
      </c>
      <c r="F2530" s="18">
        <f>'Fish Use'!F170</f>
        <v>4.4000000000000003E-3</v>
      </c>
      <c r="G2530" s="18">
        <f>Population!D20</f>
        <v>0.6</v>
      </c>
      <c r="H2530" s="19">
        <f>'Limiting Factors'!C412</f>
        <v>1.9</v>
      </c>
      <c r="I2530" s="18">
        <f>'Limiting Factors'!D412</f>
        <v>0.30249999999999999</v>
      </c>
      <c r="J2530" s="17">
        <f>'Vulnerability Mapped'!D24</f>
        <v>6</v>
      </c>
      <c r="K2530" s="17">
        <f>'Vulnerability Mapped'!E24</f>
        <v>6</v>
      </c>
      <c r="L2530" s="18">
        <f>'Vulnerability Mapped'!H24</f>
        <v>0.678571429</v>
      </c>
      <c r="M2530" s="18">
        <f t="shared" si="78"/>
        <v>9.0317857199899996E-4</v>
      </c>
      <c r="N2530" s="18">
        <f t="shared" si="79"/>
        <v>5.4190714319939993E-4</v>
      </c>
    </row>
    <row r="2531" spans="1:14" ht="18" customHeight="1" x14ac:dyDescent="0.2">
      <c r="A2531" s="16" t="str">
        <f>'Fish Use'!A170</f>
        <v>UGR8</v>
      </c>
      <c r="B2531" s="16" t="str">
        <f>'Fish Use'!B170</f>
        <v>Upper Grande Ronde</v>
      </c>
      <c r="C2531" s="16" t="str">
        <f>'Fish Use'!D170</f>
        <v>Bull Trout</v>
      </c>
      <c r="D2531" s="16" t="str">
        <f>'Fish Use'!E170</f>
        <v>Spawning &amp; Resident</v>
      </c>
      <c r="E2531" s="16" t="str">
        <f>'Vulnerability Mapped'!C29</f>
        <v>Summer Water Temperature</v>
      </c>
      <c r="F2531" s="18">
        <f>'Fish Use'!F170</f>
        <v>4.4000000000000003E-3</v>
      </c>
      <c r="G2531" s="18">
        <f>Population!D20</f>
        <v>0.6</v>
      </c>
      <c r="H2531" s="19">
        <f>'Limiting Factors'!C419</f>
        <v>2.71</v>
      </c>
      <c r="I2531" s="18">
        <f>'Limiting Factors'!D419</f>
        <v>0.48475000000000001</v>
      </c>
      <c r="J2531" s="17">
        <f>'Vulnerability Mapped'!D29</f>
        <v>1</v>
      </c>
      <c r="K2531" s="17">
        <f>'Vulnerability Mapped'!E29</f>
        <v>1</v>
      </c>
      <c r="L2531" s="18">
        <f>'Vulnerability Mapped'!H29</f>
        <v>1</v>
      </c>
      <c r="M2531" s="18">
        <f t="shared" si="78"/>
        <v>2.1329000000000001E-3</v>
      </c>
      <c r="N2531" s="18">
        <f t="shared" si="79"/>
        <v>1.2797399999999999E-3</v>
      </c>
    </row>
    <row r="2532" spans="1:14" ht="18" customHeight="1" x14ac:dyDescent="0.2">
      <c r="A2532" s="16" t="str">
        <f>'Fish Use'!A170</f>
        <v>UGR8</v>
      </c>
      <c r="B2532" s="16" t="str">
        <f>'Fish Use'!B170</f>
        <v>Upper Grande Ronde</v>
      </c>
      <c r="C2532" s="16" t="str">
        <f>'Fish Use'!D170</f>
        <v>Bull Trout</v>
      </c>
      <c r="D2532" s="16" t="str">
        <f>'Fish Use'!E170</f>
        <v>Spawning &amp; Resident</v>
      </c>
      <c r="E2532" s="16" t="str">
        <f>'Vulnerability Mapped'!C31</f>
        <v>Winter Water Temperature</v>
      </c>
      <c r="F2532" s="18">
        <f>'Fish Use'!F170</f>
        <v>4.4000000000000003E-3</v>
      </c>
      <c r="G2532" s="18">
        <f>Population!D20</f>
        <v>0.6</v>
      </c>
      <c r="H2532" s="19">
        <f>'Limiting Factors'!C420</f>
        <v>3.63</v>
      </c>
      <c r="I2532" s="18">
        <f>'Limiting Factors'!D420</f>
        <v>0.69174999999999998</v>
      </c>
      <c r="J2532" s="17">
        <f>'Vulnerability Mapped'!D31</f>
        <v>12</v>
      </c>
      <c r="K2532" s="17">
        <f>'Vulnerability Mapped'!E31</f>
        <v>12</v>
      </c>
      <c r="L2532" s="18">
        <f>'Vulnerability Mapped'!H31</f>
        <v>0.29285714299999999</v>
      </c>
      <c r="M2532" s="18">
        <f t="shared" si="78"/>
        <v>8.913692861490999E-4</v>
      </c>
      <c r="N2532" s="18">
        <f t="shared" si="79"/>
        <v>5.3482157168945987E-4</v>
      </c>
    </row>
    <row r="2533" spans="1:14" ht="18" customHeight="1" x14ac:dyDescent="0.2">
      <c r="A2533" s="16" t="str">
        <f>'Fish Use'!A170</f>
        <v>UGR8</v>
      </c>
      <c r="B2533" s="16" t="str">
        <f>'Fish Use'!B170</f>
        <v>Upper Grande Ronde</v>
      </c>
      <c r="C2533" s="16" t="str">
        <f>'Fish Use'!D170</f>
        <v>Bull Trout</v>
      </c>
      <c r="D2533" s="16" t="str">
        <f>'Fish Use'!E170</f>
        <v>Spawning &amp; Resident</v>
      </c>
      <c r="E2533" s="16" t="str">
        <f>'Vulnerability Mapped'!C30</f>
        <v>Water Quality</v>
      </c>
      <c r="F2533" s="18">
        <f>'Fish Use'!F170</f>
        <v>4.4000000000000003E-3</v>
      </c>
      <c r="G2533" s="18">
        <f>Population!D20</f>
        <v>0.6</v>
      </c>
      <c r="H2533" s="19">
        <f>'Limiting Factors'!C421</f>
        <v>4.3099999999999996</v>
      </c>
      <c r="I2533" s="18">
        <f>'Limiting Factors'!D421</f>
        <v>0.84475</v>
      </c>
      <c r="J2533" s="17">
        <f>'Vulnerability Mapped'!D30</f>
        <v>15</v>
      </c>
      <c r="K2533" s="17">
        <f>'Vulnerability Mapped'!E30</f>
        <v>15</v>
      </c>
      <c r="L2533" s="18">
        <f>'Vulnerability Mapped'!H30</f>
        <v>0.1</v>
      </c>
      <c r="M2533" s="18">
        <f t="shared" si="78"/>
        <v>3.7169000000000004E-4</v>
      </c>
      <c r="N2533" s="18">
        <f t="shared" si="79"/>
        <v>2.23014E-4</v>
      </c>
    </row>
    <row r="2534" spans="1:14" ht="18" customHeight="1" x14ac:dyDescent="0.2">
      <c r="A2534" s="16" t="str">
        <f>'Fish Use'!A170</f>
        <v>UGR8</v>
      </c>
      <c r="B2534" s="16" t="str">
        <f>'Fish Use'!B170</f>
        <v>Upper Grande Ronde</v>
      </c>
      <c r="C2534" s="16" t="str">
        <f>'Fish Use'!D170</f>
        <v>Bull Trout</v>
      </c>
      <c r="D2534" s="16" t="str">
        <f>'Fish Use'!E170</f>
        <v>Spawning &amp; Resident</v>
      </c>
      <c r="E2534" s="16" t="str">
        <f>'Vulnerability Mapped'!C26</f>
        <v>Predation</v>
      </c>
      <c r="F2534" s="18">
        <f>'Fish Use'!F170</f>
        <v>4.4000000000000003E-3</v>
      </c>
      <c r="G2534" s="18">
        <f>Population!D20</f>
        <v>0.6</v>
      </c>
      <c r="H2534" s="19">
        <f>'Limiting Factors'!C414</f>
        <v>2.4700000000000002</v>
      </c>
      <c r="I2534" s="18">
        <f>'Limiting Factors'!D414</f>
        <v>0.43075000000000002</v>
      </c>
      <c r="J2534" s="17">
        <f>'Vulnerability Mapped'!D26</f>
        <v>9</v>
      </c>
      <c r="K2534" s="17">
        <f>'Vulnerability Mapped'!E26</f>
        <v>9</v>
      </c>
      <c r="L2534" s="18">
        <f>'Vulnerability Mapped'!H26</f>
        <v>0.485714286</v>
      </c>
      <c r="M2534" s="18">
        <f t="shared" si="78"/>
        <v>9.2057428625580006E-4</v>
      </c>
      <c r="N2534" s="18">
        <f t="shared" si="79"/>
        <v>5.5234457175348003E-4</v>
      </c>
    </row>
    <row r="2535" spans="1:14" ht="18" customHeight="1" x14ac:dyDescent="0.2">
      <c r="A2535" s="16" t="str">
        <f>'Fish Use'!A170</f>
        <v>UGR8</v>
      </c>
      <c r="B2535" s="16" t="str">
        <f>'Fish Use'!B170</f>
        <v>Upper Grande Ronde</v>
      </c>
      <c r="C2535" s="16" t="str">
        <f>'Fish Use'!D170</f>
        <v>Bull Trout</v>
      </c>
      <c r="D2535" s="16" t="str">
        <f>'Fish Use'!E170</f>
        <v>Spawning &amp; Resident</v>
      </c>
      <c r="E2535" s="16" t="str">
        <f>'Vulnerability Mapped'!C18</f>
        <v>Altered Primary Productivity</v>
      </c>
      <c r="F2535" s="18">
        <f>'Fish Use'!F170</f>
        <v>4.4000000000000003E-3</v>
      </c>
      <c r="G2535" s="18">
        <f>Population!D20</f>
        <v>0.6</v>
      </c>
      <c r="H2535" s="19">
        <f>'Limiting Factors'!C415</f>
        <v>3.68</v>
      </c>
      <c r="I2535" s="18">
        <f>'Limiting Factors'!D415</f>
        <v>0.70299999999999996</v>
      </c>
      <c r="J2535" s="17">
        <f>'Vulnerability Mapped'!D18</f>
        <v>14</v>
      </c>
      <c r="K2535" s="17">
        <f>'Vulnerability Mapped'!E18</f>
        <v>14</v>
      </c>
      <c r="L2535" s="18">
        <f>'Vulnerability Mapped'!H18</f>
        <v>0.164285714</v>
      </c>
      <c r="M2535" s="18">
        <f t="shared" si="78"/>
        <v>5.0816857054480002E-4</v>
      </c>
      <c r="N2535" s="18">
        <f t="shared" si="79"/>
        <v>3.0490114232687999E-4</v>
      </c>
    </row>
    <row r="2536" spans="1:14" ht="18" customHeight="1" x14ac:dyDescent="0.2">
      <c r="A2536" s="16" t="str">
        <f>'Fish Use'!A170</f>
        <v>UGR8</v>
      </c>
      <c r="B2536" s="16" t="str">
        <f>'Fish Use'!B170</f>
        <v>Upper Grande Ronde</v>
      </c>
      <c r="C2536" s="16" t="str">
        <f>'Fish Use'!D170</f>
        <v>Bull Trout</v>
      </c>
      <c r="D2536" s="16" t="str">
        <f>'Fish Use'!E170</f>
        <v>Spawning &amp; Resident</v>
      </c>
      <c r="E2536" s="16" t="str">
        <f>'Vulnerability Mapped'!C25</f>
        <v>Non-Native Species Interactions and Competition</v>
      </c>
      <c r="F2536" s="18">
        <f>'Fish Use'!F170</f>
        <v>4.4000000000000003E-3</v>
      </c>
      <c r="G2536" s="18">
        <f>Population!D20</f>
        <v>0.6</v>
      </c>
      <c r="H2536" s="19">
        <f>'Limiting Factors'!C416</f>
        <v>4.6399999999999997</v>
      </c>
      <c r="I2536" s="18">
        <f>'Limiting Factors'!D416</f>
        <v>0.91900000000000004</v>
      </c>
      <c r="J2536" s="17">
        <f>'Vulnerability Mapped'!D25</f>
        <v>2</v>
      </c>
      <c r="K2536" s="17">
        <f>'Vulnerability Mapped'!E25</f>
        <v>2</v>
      </c>
      <c r="L2536" s="18">
        <f>'Vulnerability Mapped'!H25</f>
        <v>0.93571428599999995</v>
      </c>
      <c r="M2536" s="18">
        <f t="shared" si="78"/>
        <v>3.7836542868696001E-3</v>
      </c>
      <c r="N2536" s="18">
        <f t="shared" si="79"/>
        <v>2.27019257212176E-3</v>
      </c>
    </row>
    <row r="2537" spans="1:14" ht="18" customHeight="1" x14ac:dyDescent="0.2">
      <c r="A2537" s="16" t="str">
        <f>'Fish Use'!A171</f>
        <v>UGR8</v>
      </c>
      <c r="B2537" s="16" t="str">
        <f>'Fish Use'!B171</f>
        <v>Upper Grande Ronde</v>
      </c>
      <c r="C2537" s="16" t="str">
        <f>'Fish Use'!D171</f>
        <v>Bull Trout</v>
      </c>
      <c r="D2537" s="16" t="str">
        <f>'Fish Use'!E171</f>
        <v>FMO</v>
      </c>
      <c r="E2537" s="16" t="str">
        <f>'Vulnerability Mapped'!C4</f>
        <v>Anthropogenic Barriers</v>
      </c>
      <c r="F2537" s="18">
        <f>'Fish Use'!F171</f>
        <v>4.4000000000000003E-3</v>
      </c>
      <c r="G2537" s="18">
        <f>Population!D21</f>
        <v>0.4</v>
      </c>
      <c r="H2537" s="19">
        <f>'Limiting Factors'!C413</f>
        <v>2.71</v>
      </c>
      <c r="I2537" s="18">
        <f>'Limiting Factors'!D413</f>
        <v>0.48475000000000001</v>
      </c>
      <c r="J2537" s="17">
        <f>'Vulnerability Mapped'!D4</f>
        <v>3</v>
      </c>
      <c r="K2537" s="17">
        <f>'Vulnerability Mapped'!E4</f>
        <v>3</v>
      </c>
      <c r="L2537" s="18">
        <f>'Vulnerability Mapped'!H4</f>
        <v>0.87142857100000004</v>
      </c>
      <c r="M2537" s="18">
        <f t="shared" si="78"/>
        <v>1.8586699990859002E-3</v>
      </c>
      <c r="N2537" s="18">
        <f t="shared" si="79"/>
        <v>7.4346799963436014E-4</v>
      </c>
    </row>
    <row r="2538" spans="1:14" ht="18" customHeight="1" x14ac:dyDescent="0.2">
      <c r="A2538" s="16" t="str">
        <f>'Fish Use'!A171</f>
        <v>UGR8</v>
      </c>
      <c r="B2538" s="16" t="str">
        <f>'Fish Use'!B171</f>
        <v>Upper Grande Ronde</v>
      </c>
      <c r="C2538" s="16" t="str">
        <f>'Fish Use'!D171</f>
        <v>Bull Trout</v>
      </c>
      <c r="D2538" s="16" t="str">
        <f>'Fish Use'!E171</f>
        <v>FMO</v>
      </c>
      <c r="E2538" s="16" t="str">
        <f>'Vulnerability Mapped'!C12</f>
        <v>Riparian Condition</v>
      </c>
      <c r="F2538" s="18">
        <f>'Fish Use'!F171</f>
        <v>4.4000000000000003E-3</v>
      </c>
      <c r="G2538" s="18">
        <f>Population!D21</f>
        <v>0.4</v>
      </c>
      <c r="H2538" s="19">
        <f>'Limiting Factors'!C407</f>
        <v>4.78</v>
      </c>
      <c r="I2538" s="18">
        <f>'Limiting Factors'!D407</f>
        <v>0.95050000000000001</v>
      </c>
      <c r="J2538" s="17">
        <f>'Vulnerability Mapped'!D12</f>
        <v>5</v>
      </c>
      <c r="K2538" s="17">
        <f>'Vulnerability Mapped'!E12</f>
        <v>5</v>
      </c>
      <c r="L2538" s="18">
        <f>'Vulnerability Mapped'!H12</f>
        <v>0.74285714300000005</v>
      </c>
      <c r="M2538" s="18">
        <f t="shared" si="78"/>
        <v>3.1067771434546004E-3</v>
      </c>
      <c r="N2538" s="18">
        <f t="shared" si="79"/>
        <v>1.2427108573818402E-3</v>
      </c>
    </row>
    <row r="2539" spans="1:14" ht="18" customHeight="1" x14ac:dyDescent="0.2">
      <c r="A2539" s="16" t="str">
        <f>'Fish Use'!A171</f>
        <v>UGR8</v>
      </c>
      <c r="B2539" s="16" t="str">
        <f>'Fish Use'!B171</f>
        <v>Upper Grande Ronde</v>
      </c>
      <c r="C2539" s="16" t="str">
        <f>'Fish Use'!D171</f>
        <v>Bull Trout</v>
      </c>
      <c r="D2539" s="16" t="str">
        <f>'Fish Use'!E171</f>
        <v>FMO</v>
      </c>
      <c r="E2539" s="16" t="str">
        <f>'Vulnerability Mapped'!C8</f>
        <v>Floodplain Condition</v>
      </c>
      <c r="F2539" s="18">
        <f>'Fish Use'!F171</f>
        <v>4.4000000000000003E-3</v>
      </c>
      <c r="G2539" s="18">
        <f>Population!D21</f>
        <v>0.4</v>
      </c>
      <c r="H2539" s="19">
        <f>'Limiting Factors'!C408</f>
        <v>3.59</v>
      </c>
      <c r="I2539" s="18">
        <f>'Limiting Factors'!D408</f>
        <v>0.68274999999999997</v>
      </c>
      <c r="J2539" s="17">
        <f>'Vulnerability Mapped'!D8</f>
        <v>9</v>
      </c>
      <c r="K2539" s="17">
        <f>'Vulnerability Mapped'!E8</f>
        <v>9</v>
      </c>
      <c r="L2539" s="18">
        <f>'Vulnerability Mapped'!H8</f>
        <v>0.485714286</v>
      </c>
      <c r="M2539" s="18">
        <f t="shared" si="78"/>
        <v>1.4591342865726E-3</v>
      </c>
      <c r="N2539" s="18">
        <f t="shared" si="79"/>
        <v>5.8365371462904003E-4</v>
      </c>
    </row>
    <row r="2540" spans="1:14" ht="18" customHeight="1" x14ac:dyDescent="0.2">
      <c r="A2540" s="16" t="str">
        <f>'Fish Use'!A171</f>
        <v>UGR8</v>
      </c>
      <c r="B2540" s="16" t="str">
        <f>'Fish Use'!B171</f>
        <v>Upper Grande Ronde</v>
      </c>
      <c r="C2540" s="16" t="str">
        <f>'Fish Use'!D171</f>
        <v>Bull Trout</v>
      </c>
      <c r="D2540" s="16" t="str">
        <f>'Fish Use'!E171</f>
        <v>FMO</v>
      </c>
      <c r="E2540" s="16" t="str">
        <f>'Vulnerability Mapped'!C13</f>
        <v>Side Channel and Wetland Habitat</v>
      </c>
      <c r="F2540" s="18">
        <f>'Fish Use'!F171</f>
        <v>4.4000000000000003E-3</v>
      </c>
      <c r="G2540" s="18">
        <f>Population!D21</f>
        <v>0.4</v>
      </c>
      <c r="H2540" s="19">
        <f>'Limiting Factors'!C409</f>
        <v>4.32</v>
      </c>
      <c r="I2540" s="18">
        <f>'Limiting Factors'!D409</f>
        <v>0.84699999999999998</v>
      </c>
      <c r="J2540" s="17">
        <f>'Vulnerability Mapped'!D13</f>
        <v>8</v>
      </c>
      <c r="K2540" s="17">
        <f>'Vulnerability Mapped'!E13</f>
        <v>8</v>
      </c>
      <c r="L2540" s="18">
        <f>'Vulnerability Mapped'!H13</f>
        <v>0.55000000000000004</v>
      </c>
      <c r="M2540" s="18">
        <f t="shared" si="78"/>
        <v>2.0497400000000004E-3</v>
      </c>
      <c r="N2540" s="18">
        <f t="shared" si="79"/>
        <v>8.1989600000000019E-4</v>
      </c>
    </row>
    <row r="2541" spans="1:14" ht="18" customHeight="1" x14ac:dyDescent="0.2">
      <c r="A2541" s="16" t="str">
        <f>'Fish Use'!A171</f>
        <v>UGR8</v>
      </c>
      <c r="B2541" s="16" t="str">
        <f>'Fish Use'!B171</f>
        <v>Upper Grande Ronde</v>
      </c>
      <c r="C2541" s="16" t="str">
        <f>'Fish Use'!D171</f>
        <v>Bull Trout</v>
      </c>
      <c r="D2541" s="16" t="str">
        <f>'Fish Use'!E171</f>
        <v>FMO</v>
      </c>
      <c r="E2541" s="16" t="str">
        <f>'Vulnerability Mapped'!C5</f>
        <v>Channel and Habitat Structure</v>
      </c>
      <c r="F2541" s="18">
        <f>'Fish Use'!F171</f>
        <v>4.4000000000000003E-3</v>
      </c>
      <c r="G2541" s="18">
        <f>Population!D21</f>
        <v>0.4</v>
      </c>
      <c r="H2541" s="19">
        <f>'Limiting Factors'!C410</f>
        <v>4.32</v>
      </c>
      <c r="I2541" s="18">
        <f>'Limiting Factors'!D410</f>
        <v>0.84699999999999998</v>
      </c>
      <c r="J2541" s="17">
        <f>'Vulnerability Mapped'!D5</f>
        <v>4</v>
      </c>
      <c r="K2541" s="17">
        <f>'Vulnerability Mapped'!E5</f>
        <v>4</v>
      </c>
      <c r="L2541" s="18">
        <f>'Vulnerability Mapped'!H5</f>
        <v>0.80714285699999999</v>
      </c>
      <c r="M2541" s="18">
        <f t="shared" si="78"/>
        <v>3.0080599994676003E-3</v>
      </c>
      <c r="N2541" s="18">
        <f t="shared" si="79"/>
        <v>1.2032239997870403E-3</v>
      </c>
    </row>
    <row r="2542" spans="1:14" ht="18" customHeight="1" x14ac:dyDescent="0.2">
      <c r="A2542" s="16" t="str">
        <f>'Fish Use'!A171</f>
        <v>UGR8</v>
      </c>
      <c r="B2542" s="16" t="str">
        <f>'Fish Use'!B171</f>
        <v>Upper Grande Ronde</v>
      </c>
      <c r="C2542" s="16" t="str">
        <f>'Fish Use'!D171</f>
        <v>Bull Trout</v>
      </c>
      <c r="D2542" s="16" t="str">
        <f>'Fish Use'!E171</f>
        <v>FMO</v>
      </c>
      <c r="E2542" s="16" t="str">
        <f>'Vulnerability Mapped'!C7</f>
        <v>Decreased Water Quantity</v>
      </c>
      <c r="F2542" s="18">
        <f>'Fish Use'!F171</f>
        <v>4.4000000000000003E-3</v>
      </c>
      <c r="G2542" s="18">
        <f>Population!D21</f>
        <v>0.4</v>
      </c>
      <c r="H2542" s="19">
        <f>'Limiting Factors'!C417</f>
        <v>2.71</v>
      </c>
      <c r="I2542" s="18">
        <f>'Limiting Factors'!D417</f>
        <v>0.48475000000000001</v>
      </c>
      <c r="J2542" s="17">
        <f>'Vulnerability Mapped'!D7</f>
        <v>2</v>
      </c>
      <c r="K2542" s="17">
        <f>'Vulnerability Mapped'!E7</f>
        <v>2</v>
      </c>
      <c r="L2542" s="18">
        <f>'Vulnerability Mapped'!H7</f>
        <v>0.93571428599999995</v>
      </c>
      <c r="M2542" s="18">
        <f t="shared" si="78"/>
        <v>1.9957850006094E-3</v>
      </c>
      <c r="N2542" s="18">
        <f t="shared" si="79"/>
        <v>7.9831400024376004E-4</v>
      </c>
    </row>
    <row r="2543" spans="1:14" ht="18" customHeight="1" x14ac:dyDescent="0.2">
      <c r="A2543" s="16" t="str">
        <f>'Fish Use'!A171</f>
        <v>UGR8</v>
      </c>
      <c r="B2543" s="16" t="str">
        <f>'Fish Use'!B171</f>
        <v>Upper Grande Ronde</v>
      </c>
      <c r="C2543" s="16" t="str">
        <f>'Fish Use'!D171</f>
        <v>Bull Trout</v>
      </c>
      <c r="D2543" s="16" t="str">
        <f>'Fish Use'!E171</f>
        <v>FMO</v>
      </c>
      <c r="E2543" s="16" t="str">
        <f>'Vulnerability Mapped'!C2</f>
        <v>Altered Flow Timing</v>
      </c>
      <c r="F2543" s="18">
        <f>'Fish Use'!F171</f>
        <v>4.4000000000000003E-3</v>
      </c>
      <c r="G2543" s="18">
        <f>Population!D21</f>
        <v>0.4</v>
      </c>
      <c r="H2543" s="19">
        <f>'Limiting Factors'!C418</f>
        <v>2.71</v>
      </c>
      <c r="I2543" s="18">
        <f>'Limiting Factors'!D418</f>
        <v>0.48475000000000001</v>
      </c>
      <c r="J2543" s="17">
        <f>'Vulnerability Mapped'!D2</f>
        <v>11</v>
      </c>
      <c r="K2543" s="17">
        <f>'Vulnerability Mapped'!E2</f>
        <v>11</v>
      </c>
      <c r="L2543" s="18">
        <f>'Vulnerability Mapped'!H2</f>
        <v>0.35714285699999998</v>
      </c>
      <c r="M2543" s="18">
        <f t="shared" si="78"/>
        <v>7.617499996953E-4</v>
      </c>
      <c r="N2543" s="18">
        <f t="shared" si="79"/>
        <v>3.0469999987812004E-4</v>
      </c>
    </row>
    <row r="2544" spans="1:14" ht="18" customHeight="1" x14ac:dyDescent="0.2">
      <c r="A2544" s="16" t="str">
        <f>'Fish Use'!A171</f>
        <v>UGR8</v>
      </c>
      <c r="B2544" s="16" t="str">
        <f>'Fish Use'!B171</f>
        <v>Upper Grande Ronde</v>
      </c>
      <c r="C2544" s="16" t="str">
        <f>'Fish Use'!D171</f>
        <v>Bull Trout</v>
      </c>
      <c r="D2544" s="16" t="str">
        <f>'Fish Use'!E171</f>
        <v>FMO</v>
      </c>
      <c r="E2544" s="16" t="str">
        <f>'Vulnerability Mapped'!C6</f>
        <v>Decreased Sediment Quantity</v>
      </c>
      <c r="F2544" s="18">
        <f>'Fish Use'!F171</f>
        <v>4.4000000000000003E-3</v>
      </c>
      <c r="G2544" s="18">
        <f>Population!D21</f>
        <v>0.4</v>
      </c>
      <c r="H2544" s="19">
        <f>'Limiting Factors'!C411</f>
        <v>3.62</v>
      </c>
      <c r="I2544" s="18">
        <f>'Limiting Factors'!D411</f>
        <v>0.6895</v>
      </c>
      <c r="J2544" s="17">
        <f>'Vulnerability Mapped'!D6</f>
        <v>13</v>
      </c>
      <c r="K2544" s="17">
        <f>'Vulnerability Mapped'!E6</f>
        <v>13</v>
      </c>
      <c r="L2544" s="18">
        <f>'Vulnerability Mapped'!H6</f>
        <v>0.22857142899999999</v>
      </c>
      <c r="M2544" s="18">
        <f t="shared" si="78"/>
        <v>6.9344000130019999E-4</v>
      </c>
      <c r="N2544" s="18">
        <f t="shared" si="79"/>
        <v>2.7737600052007999E-4</v>
      </c>
    </row>
    <row r="2545" spans="1:14" ht="18" customHeight="1" x14ac:dyDescent="0.2">
      <c r="A2545" s="16" t="str">
        <f>'Fish Use'!A171</f>
        <v>UGR8</v>
      </c>
      <c r="B2545" s="16" t="str">
        <f>'Fish Use'!B171</f>
        <v>Upper Grande Ronde</v>
      </c>
      <c r="C2545" s="16" t="str">
        <f>'Fish Use'!D171</f>
        <v>Bull Trout</v>
      </c>
      <c r="D2545" s="16" t="str">
        <f>'Fish Use'!E171</f>
        <v>FMO</v>
      </c>
      <c r="E2545" s="16" t="str">
        <f>'Vulnerability Mapped'!C9</f>
        <v>Increased Sediment Quantity</v>
      </c>
      <c r="F2545" s="18">
        <f>'Fish Use'!F171</f>
        <v>4.4000000000000003E-3</v>
      </c>
      <c r="G2545" s="18">
        <f>Population!D21</f>
        <v>0.4</v>
      </c>
      <c r="H2545" s="19">
        <f>'Limiting Factors'!C412</f>
        <v>1.9</v>
      </c>
      <c r="I2545" s="18">
        <f>'Limiting Factors'!D412</f>
        <v>0.30249999999999999</v>
      </c>
      <c r="J2545" s="17">
        <f>'Vulnerability Mapped'!D9</f>
        <v>14</v>
      </c>
      <c r="K2545" s="17">
        <f>'Vulnerability Mapped'!E9</f>
        <v>14</v>
      </c>
      <c r="L2545" s="18">
        <f>'Vulnerability Mapped'!H9</f>
        <v>0.164285714</v>
      </c>
      <c r="M2545" s="18">
        <f t="shared" si="78"/>
        <v>2.1866428533399998E-4</v>
      </c>
      <c r="N2545" s="18">
        <f t="shared" si="79"/>
        <v>8.7465714133599996E-5</v>
      </c>
    </row>
    <row r="2546" spans="1:14" ht="18" customHeight="1" x14ac:dyDescent="0.2">
      <c r="A2546" s="16" t="str">
        <f>'Fish Use'!A171</f>
        <v>UGR8</v>
      </c>
      <c r="B2546" s="16" t="str">
        <f>'Fish Use'!B171</f>
        <v>Upper Grande Ronde</v>
      </c>
      <c r="C2546" s="16" t="str">
        <f>'Fish Use'!D171</f>
        <v>Bull Trout</v>
      </c>
      <c r="D2546" s="16" t="str">
        <f>'Fish Use'!E171</f>
        <v>FMO</v>
      </c>
      <c r="E2546" s="16" t="str">
        <f>'Vulnerability Mapped'!C14</f>
        <v>Summer Water Temperature</v>
      </c>
      <c r="F2546" s="18">
        <f>'Fish Use'!F171</f>
        <v>4.4000000000000003E-3</v>
      </c>
      <c r="G2546" s="18">
        <f>Population!D21</f>
        <v>0.4</v>
      </c>
      <c r="H2546" s="19">
        <f>'Limiting Factors'!C419</f>
        <v>2.71</v>
      </c>
      <c r="I2546" s="18">
        <f>'Limiting Factors'!D419</f>
        <v>0.48475000000000001</v>
      </c>
      <c r="J2546" s="17">
        <f>'Vulnerability Mapped'!D14</f>
        <v>1</v>
      </c>
      <c r="K2546" s="17">
        <f>'Vulnerability Mapped'!E14</f>
        <v>1</v>
      </c>
      <c r="L2546" s="18">
        <f>'Vulnerability Mapped'!H14</f>
        <v>1</v>
      </c>
      <c r="M2546" s="18">
        <f t="shared" si="78"/>
        <v>2.1329000000000001E-3</v>
      </c>
      <c r="N2546" s="18">
        <f t="shared" si="79"/>
        <v>8.5316000000000005E-4</v>
      </c>
    </row>
    <row r="2547" spans="1:14" ht="18" customHeight="1" x14ac:dyDescent="0.2">
      <c r="A2547" s="16" t="str">
        <f>'Fish Use'!A171</f>
        <v>UGR8</v>
      </c>
      <c r="B2547" s="16" t="str">
        <f>'Fish Use'!B171</f>
        <v>Upper Grande Ronde</v>
      </c>
      <c r="C2547" s="16" t="str">
        <f>'Fish Use'!D171</f>
        <v>Bull Trout</v>
      </c>
      <c r="D2547" s="16" t="str">
        <f>'Fish Use'!E171</f>
        <v>FMO</v>
      </c>
      <c r="E2547" s="16" t="str">
        <f>'Vulnerability Mapped'!C16</f>
        <v>Winter Water Temperature</v>
      </c>
      <c r="F2547" s="18">
        <f>'Fish Use'!F171</f>
        <v>4.4000000000000003E-3</v>
      </c>
      <c r="G2547" s="18">
        <f>Population!D21</f>
        <v>0.4</v>
      </c>
      <c r="H2547" s="19">
        <f>'Limiting Factors'!C420</f>
        <v>3.63</v>
      </c>
      <c r="I2547" s="18">
        <f>'Limiting Factors'!D420</f>
        <v>0.69174999999999998</v>
      </c>
      <c r="J2547" s="17">
        <f>'Vulnerability Mapped'!D16</f>
        <v>15</v>
      </c>
      <c r="K2547" s="17">
        <f>'Vulnerability Mapped'!E16</f>
        <v>15</v>
      </c>
      <c r="L2547" s="18">
        <f>'Vulnerability Mapped'!H16</f>
        <v>0.1</v>
      </c>
      <c r="M2547" s="18">
        <f t="shared" si="78"/>
        <v>3.0436999999999999E-4</v>
      </c>
      <c r="N2547" s="18">
        <f t="shared" si="79"/>
        <v>1.21748E-4</v>
      </c>
    </row>
    <row r="2548" spans="1:14" ht="18" customHeight="1" x14ac:dyDescent="0.2">
      <c r="A2548" s="16" t="str">
        <f>'Fish Use'!A171</f>
        <v>UGR8</v>
      </c>
      <c r="B2548" s="16" t="str">
        <f>'Fish Use'!B171</f>
        <v>Upper Grande Ronde</v>
      </c>
      <c r="C2548" s="16" t="str">
        <f>'Fish Use'!D171</f>
        <v>Bull Trout</v>
      </c>
      <c r="D2548" s="16" t="str">
        <f>'Fish Use'!E171</f>
        <v>FMO</v>
      </c>
      <c r="E2548" s="16" t="str">
        <f>'Vulnerability Mapped'!C15</f>
        <v>Water Quality</v>
      </c>
      <c r="F2548" s="18">
        <f>'Fish Use'!F171</f>
        <v>4.4000000000000003E-3</v>
      </c>
      <c r="G2548" s="18">
        <f>Population!D21</f>
        <v>0.4</v>
      </c>
      <c r="H2548" s="19">
        <f>'Limiting Factors'!C421</f>
        <v>4.3099999999999996</v>
      </c>
      <c r="I2548" s="18">
        <f>'Limiting Factors'!D421</f>
        <v>0.84475</v>
      </c>
      <c r="J2548" s="17">
        <f>'Vulnerability Mapped'!D15</f>
        <v>6</v>
      </c>
      <c r="K2548" s="17">
        <f>'Vulnerability Mapped'!E15</f>
        <v>6</v>
      </c>
      <c r="L2548" s="18">
        <f>'Vulnerability Mapped'!H15</f>
        <v>0.678571429</v>
      </c>
      <c r="M2548" s="18">
        <f t="shared" si="78"/>
        <v>2.5221821444501003E-3</v>
      </c>
      <c r="N2548" s="18">
        <f t="shared" si="79"/>
        <v>1.0088728577800402E-3</v>
      </c>
    </row>
    <row r="2549" spans="1:14" ht="18" customHeight="1" x14ac:dyDescent="0.2">
      <c r="A2549" s="16" t="str">
        <f>'Fish Use'!A171</f>
        <v>UGR8</v>
      </c>
      <c r="B2549" s="16" t="str">
        <f>'Fish Use'!B171</f>
        <v>Upper Grande Ronde</v>
      </c>
      <c r="C2549" s="16" t="str">
        <f>'Fish Use'!D171</f>
        <v>Bull Trout</v>
      </c>
      <c r="D2549" s="16" t="str">
        <f>'Fish Use'!E171</f>
        <v>FMO</v>
      </c>
      <c r="E2549" s="16" t="str">
        <f>'Vulnerability Mapped'!C11</f>
        <v>Predation</v>
      </c>
      <c r="F2549" s="18">
        <f>'Fish Use'!F171</f>
        <v>4.4000000000000003E-3</v>
      </c>
      <c r="G2549" s="18">
        <f>Population!D21</f>
        <v>0.4</v>
      </c>
      <c r="H2549" s="19">
        <f>'Limiting Factors'!C414</f>
        <v>2.4700000000000002</v>
      </c>
      <c r="I2549" s="18">
        <f>'Limiting Factors'!D414</f>
        <v>0.43075000000000002</v>
      </c>
      <c r="J2549" s="17">
        <f>'Vulnerability Mapped'!D11</f>
        <v>7</v>
      </c>
      <c r="K2549" s="17">
        <f>'Vulnerability Mapped'!E11</f>
        <v>7</v>
      </c>
      <c r="L2549" s="18">
        <f>'Vulnerability Mapped'!H11</f>
        <v>0.61428571399999998</v>
      </c>
      <c r="M2549" s="18">
        <f t="shared" si="78"/>
        <v>1.1642557137442001E-3</v>
      </c>
      <c r="N2549" s="18">
        <f t="shared" si="79"/>
        <v>4.657022854976801E-4</v>
      </c>
    </row>
    <row r="2550" spans="1:14" ht="18" customHeight="1" x14ac:dyDescent="0.2">
      <c r="A2550" s="16" t="str">
        <f>'Fish Use'!A171</f>
        <v>UGR8</v>
      </c>
      <c r="B2550" s="16" t="str">
        <f>'Fish Use'!B171</f>
        <v>Upper Grande Ronde</v>
      </c>
      <c r="C2550" s="16" t="str">
        <f>'Fish Use'!D171</f>
        <v>Bull Trout</v>
      </c>
      <c r="D2550" s="16" t="str">
        <f>'Fish Use'!E171</f>
        <v>FMO</v>
      </c>
      <c r="E2550" s="16" t="str">
        <f>'Vulnerability Mapped'!C3</f>
        <v>Altered Primary Productivity</v>
      </c>
      <c r="F2550" s="18">
        <f>'Fish Use'!F171</f>
        <v>4.4000000000000003E-3</v>
      </c>
      <c r="G2550" s="18">
        <f>Population!D21</f>
        <v>0.4</v>
      </c>
      <c r="H2550" s="19">
        <f>'Limiting Factors'!C415</f>
        <v>3.68</v>
      </c>
      <c r="I2550" s="18">
        <f>'Limiting Factors'!D415</f>
        <v>0.70299999999999996</v>
      </c>
      <c r="J2550" s="17">
        <f>'Vulnerability Mapped'!D3</f>
        <v>12</v>
      </c>
      <c r="K2550" s="17">
        <f>'Vulnerability Mapped'!E3</f>
        <v>12</v>
      </c>
      <c r="L2550" s="18">
        <f>'Vulnerability Mapped'!H3</f>
        <v>0.29285714299999999</v>
      </c>
      <c r="M2550" s="18">
        <f t="shared" si="78"/>
        <v>9.0586571472759997E-4</v>
      </c>
      <c r="N2550" s="18">
        <f t="shared" si="79"/>
        <v>3.6234628589104E-4</v>
      </c>
    </row>
    <row r="2551" spans="1:14" ht="18" customHeight="1" x14ac:dyDescent="0.2">
      <c r="A2551" s="16" t="str">
        <f>'Fish Use'!A171</f>
        <v>UGR8</v>
      </c>
      <c r="B2551" s="16" t="str">
        <f>'Fish Use'!B171</f>
        <v>Upper Grande Ronde</v>
      </c>
      <c r="C2551" s="16" t="str">
        <f>'Fish Use'!D171</f>
        <v>Bull Trout</v>
      </c>
      <c r="D2551" s="16" t="str">
        <f>'Fish Use'!E171</f>
        <v>FMO</v>
      </c>
      <c r="E2551" s="16" t="str">
        <f>'Vulnerability Mapped'!C10</f>
        <v>Non-Native Species Interactions and Competition</v>
      </c>
      <c r="F2551" s="18">
        <f>'Fish Use'!F171</f>
        <v>4.4000000000000003E-3</v>
      </c>
      <c r="G2551" s="18">
        <f>Population!D21</f>
        <v>0.4</v>
      </c>
      <c r="H2551" s="19">
        <f>'Limiting Factors'!C416</f>
        <v>4.6399999999999997</v>
      </c>
      <c r="I2551" s="18">
        <f>'Limiting Factors'!D416</f>
        <v>0.91900000000000004</v>
      </c>
      <c r="J2551" s="17">
        <f>'Vulnerability Mapped'!D10</f>
        <v>10</v>
      </c>
      <c r="K2551" s="17">
        <f>'Vulnerability Mapped'!E10</f>
        <v>10</v>
      </c>
      <c r="L2551" s="18">
        <f>'Vulnerability Mapped'!H10</f>
        <v>0.42142857099999997</v>
      </c>
      <c r="M2551" s="18">
        <f t="shared" si="78"/>
        <v>1.7040885696956E-3</v>
      </c>
      <c r="N2551" s="18">
        <f t="shared" si="79"/>
        <v>6.816354278782401E-4</v>
      </c>
    </row>
    <row r="2552" spans="1:14" ht="18" customHeight="1" x14ac:dyDescent="0.2">
      <c r="A2552" s="16" t="str">
        <f>'Fish Use'!A172</f>
        <v>UGR9</v>
      </c>
      <c r="B2552" s="16" t="str">
        <f>'Fish Use'!B172</f>
        <v>Upper Grande Ronde</v>
      </c>
      <c r="C2552" s="16" t="str">
        <f>'Fish Use'!D172</f>
        <v>Chinook</v>
      </c>
      <c r="D2552" s="16" t="str">
        <f>'Fish Use'!E172</f>
        <v>Spawning</v>
      </c>
      <c r="E2552" s="16" t="str">
        <f>'Vulnerability Mapped'!C49</f>
        <v>Anthropogenic Barriers</v>
      </c>
      <c r="F2552" s="18">
        <f>'Fish Use'!F172</f>
        <v>0.31840000000000002</v>
      </c>
      <c r="G2552" s="18">
        <f>Population!D10</f>
        <v>0.08</v>
      </c>
      <c r="H2552" s="19">
        <f>'Limiting Factors'!C428</f>
        <v>2.88</v>
      </c>
      <c r="I2552" s="18">
        <f>'Limiting Factors'!D428</f>
        <v>0.52300000000000002</v>
      </c>
      <c r="J2552" s="17">
        <f>'Vulnerability Mapped'!D49</f>
        <v>15</v>
      </c>
      <c r="K2552" s="17">
        <f>'Vulnerability Mapped'!E49</f>
        <v>15</v>
      </c>
      <c r="L2552" s="18">
        <f>'Vulnerability Mapped'!H49</f>
        <v>0.1</v>
      </c>
      <c r="M2552" s="18">
        <f t="shared" si="78"/>
        <v>1.6652320000000002E-2</v>
      </c>
      <c r="N2552" s="18">
        <f t="shared" si="79"/>
        <v>1.3321856000000003E-3</v>
      </c>
    </row>
    <row r="2553" spans="1:14" ht="18" customHeight="1" x14ac:dyDescent="0.2">
      <c r="A2553" s="16" t="str">
        <f>'Fish Use'!A172</f>
        <v>UGR9</v>
      </c>
      <c r="B2553" s="16" t="str">
        <f>'Fish Use'!B172</f>
        <v>Upper Grande Ronde</v>
      </c>
      <c r="C2553" s="16" t="str">
        <f>'Fish Use'!D172</f>
        <v>Chinook</v>
      </c>
      <c r="D2553" s="16" t="str">
        <f>'Fish Use'!E172</f>
        <v>Spawning</v>
      </c>
      <c r="E2553" s="16" t="str">
        <f>'Vulnerability Mapped'!C57</f>
        <v>Riparian Condition</v>
      </c>
      <c r="F2553" s="18">
        <f>'Fish Use'!F172</f>
        <v>0.31840000000000002</v>
      </c>
      <c r="G2553" s="18">
        <f>Population!D10</f>
        <v>0.08</v>
      </c>
      <c r="H2553" s="19">
        <f>'Limiting Factors'!C422</f>
        <v>3.73</v>
      </c>
      <c r="I2553" s="18">
        <f>'Limiting Factors'!D422</f>
        <v>0.71425000000000005</v>
      </c>
      <c r="J2553" s="17">
        <f>'Vulnerability Mapped'!D57</f>
        <v>13</v>
      </c>
      <c r="K2553" s="17">
        <f>'Vulnerability Mapped'!E57</f>
        <v>13</v>
      </c>
      <c r="L2553" s="18">
        <f>'Vulnerability Mapped'!H57</f>
        <v>0.22857142899999999</v>
      </c>
      <c r="M2553" s="18">
        <f t="shared" si="78"/>
        <v>5.198107438317881E-2</v>
      </c>
      <c r="N2553" s="18">
        <f t="shared" si="79"/>
        <v>4.1584859506543052E-3</v>
      </c>
    </row>
    <row r="2554" spans="1:14" ht="18" customHeight="1" x14ac:dyDescent="0.2">
      <c r="A2554" s="16" t="str">
        <f>'Fish Use'!A172</f>
        <v>UGR9</v>
      </c>
      <c r="B2554" s="16" t="str">
        <f>'Fish Use'!B172</f>
        <v>Upper Grande Ronde</v>
      </c>
      <c r="C2554" s="16" t="str">
        <f>'Fish Use'!D172</f>
        <v>Chinook</v>
      </c>
      <c r="D2554" s="16" t="str">
        <f>'Fish Use'!E172</f>
        <v>Spawning</v>
      </c>
      <c r="E2554" s="16" t="str">
        <f>'Vulnerability Mapped'!C53</f>
        <v>Floodplain Condition</v>
      </c>
      <c r="F2554" s="18">
        <f>'Fish Use'!F172</f>
        <v>0.31840000000000002</v>
      </c>
      <c r="G2554" s="18">
        <f>Population!D10</f>
        <v>0.08</v>
      </c>
      <c r="H2554" s="19">
        <f>'Limiting Factors'!C423</f>
        <v>3.48</v>
      </c>
      <c r="I2554" s="18">
        <f>'Limiting Factors'!D423</f>
        <v>0.65800000000000003</v>
      </c>
      <c r="J2554" s="17">
        <f>'Vulnerability Mapped'!D53</f>
        <v>6</v>
      </c>
      <c r="K2554" s="17">
        <f>'Vulnerability Mapped'!E53</f>
        <v>6</v>
      </c>
      <c r="L2554" s="18">
        <f>'Vulnerability Mapped'!H53</f>
        <v>0.678571429</v>
      </c>
      <c r="M2554" s="18">
        <f t="shared" si="78"/>
        <v>0.14216560008978882</v>
      </c>
      <c r="N2554" s="18">
        <f t="shared" si="79"/>
        <v>1.1373248007183106E-2</v>
      </c>
    </row>
    <row r="2555" spans="1:14" ht="18" customHeight="1" x14ac:dyDescent="0.2">
      <c r="A2555" s="16" t="str">
        <f>'Fish Use'!A172</f>
        <v>UGR9</v>
      </c>
      <c r="B2555" s="16" t="str">
        <f>'Fish Use'!B172</f>
        <v>Upper Grande Ronde</v>
      </c>
      <c r="C2555" s="16" t="str">
        <f>'Fish Use'!D172</f>
        <v>Chinook</v>
      </c>
      <c r="D2555" s="16" t="str">
        <f>'Fish Use'!E172</f>
        <v>Spawning</v>
      </c>
      <c r="E2555" s="16" t="str">
        <f>'Vulnerability Mapped'!C58</f>
        <v>Side Channel and Wetland Habitat</v>
      </c>
      <c r="F2555" s="18">
        <f>'Fish Use'!F172</f>
        <v>0.31840000000000002</v>
      </c>
      <c r="G2555" s="18">
        <f>Population!D10</f>
        <v>0.08</v>
      </c>
      <c r="H2555" s="19">
        <f>'Limiting Factors'!C424</f>
        <v>4.32</v>
      </c>
      <c r="I2555" s="18">
        <f>'Limiting Factors'!D424</f>
        <v>0.84699999999999998</v>
      </c>
      <c r="J2555" s="17">
        <f>'Vulnerability Mapped'!D58</f>
        <v>7</v>
      </c>
      <c r="K2555" s="17">
        <f>'Vulnerability Mapped'!E58</f>
        <v>7</v>
      </c>
      <c r="L2555" s="18">
        <f>'Vulnerability Mapped'!H58</f>
        <v>0.61428571399999998</v>
      </c>
      <c r="M2555" s="18">
        <f t="shared" si="78"/>
        <v>0.1656635199229472</v>
      </c>
      <c r="N2555" s="18">
        <f t="shared" si="79"/>
        <v>1.3253081593835776E-2</v>
      </c>
    </row>
    <row r="2556" spans="1:14" ht="18" customHeight="1" x14ac:dyDescent="0.2">
      <c r="A2556" s="16" t="str">
        <f>'Fish Use'!A172</f>
        <v>UGR9</v>
      </c>
      <c r="B2556" s="16" t="str">
        <f>'Fish Use'!B172</f>
        <v>Upper Grande Ronde</v>
      </c>
      <c r="C2556" s="16" t="str">
        <f>'Fish Use'!D172</f>
        <v>Chinook</v>
      </c>
      <c r="D2556" s="16" t="str">
        <f>'Fish Use'!E172</f>
        <v>Spawning</v>
      </c>
      <c r="E2556" s="16" t="str">
        <f>'Vulnerability Mapped'!C50</f>
        <v>Channel and Habitat Structure</v>
      </c>
      <c r="F2556" s="18">
        <f>'Fish Use'!F172</f>
        <v>0.31840000000000002</v>
      </c>
      <c r="G2556" s="18">
        <f>Population!D10</f>
        <v>0.08</v>
      </c>
      <c r="H2556" s="19">
        <f>'Limiting Factors'!C425</f>
        <v>4.57</v>
      </c>
      <c r="I2556" s="18">
        <f>'Limiting Factors'!D425</f>
        <v>0.90325</v>
      </c>
      <c r="J2556" s="17">
        <f>'Vulnerability Mapped'!D50</f>
        <v>5</v>
      </c>
      <c r="K2556" s="17">
        <f>'Vulnerability Mapped'!E50</f>
        <v>5</v>
      </c>
      <c r="L2556" s="18">
        <f>'Vulnerability Mapped'!H50</f>
        <v>0.74285714300000005</v>
      </c>
      <c r="M2556" s="18">
        <f t="shared" si="78"/>
        <v>0.21364185146965645</v>
      </c>
      <c r="N2556" s="18">
        <f t="shared" si="79"/>
        <v>1.7091348117572517E-2</v>
      </c>
    </row>
    <row r="2557" spans="1:14" ht="18" customHeight="1" x14ac:dyDescent="0.2">
      <c r="A2557" s="16" t="str">
        <f>'Fish Use'!A172</f>
        <v>UGR9</v>
      </c>
      <c r="B2557" s="16" t="str">
        <f>'Fish Use'!B172</f>
        <v>Upper Grande Ronde</v>
      </c>
      <c r="C2557" s="16" t="str">
        <f>'Fish Use'!D172</f>
        <v>Chinook</v>
      </c>
      <c r="D2557" s="16" t="str">
        <f>'Fish Use'!E172</f>
        <v>Spawning</v>
      </c>
      <c r="E2557" s="16" t="str">
        <f>'Vulnerability Mapped'!C52</f>
        <v>Decreased Water Quantity</v>
      </c>
      <c r="F2557" s="18">
        <f>'Fish Use'!F172</f>
        <v>0.31840000000000002</v>
      </c>
      <c r="G2557" s="18">
        <f>Population!D10</f>
        <v>0.08</v>
      </c>
      <c r="H2557" s="19">
        <f>'Limiting Factors'!C432</f>
        <v>3.11</v>
      </c>
      <c r="I2557" s="18">
        <f>'Limiting Factors'!D432</f>
        <v>0.57474999999999998</v>
      </c>
      <c r="J2557" s="17">
        <f>'Vulnerability Mapped'!D52</f>
        <v>2</v>
      </c>
      <c r="K2557" s="17">
        <f>'Vulnerability Mapped'!E52</f>
        <v>2</v>
      </c>
      <c r="L2557" s="18">
        <f>'Vulnerability Mapped'!H52</f>
        <v>0.93571428599999995</v>
      </c>
      <c r="M2557" s="18">
        <f t="shared" si="78"/>
        <v>0.17123608862371439</v>
      </c>
      <c r="N2557" s="18">
        <f t="shared" si="79"/>
        <v>1.3698887089897152E-2</v>
      </c>
    </row>
    <row r="2558" spans="1:14" ht="18" customHeight="1" x14ac:dyDescent="0.2">
      <c r="A2558" s="16" t="str">
        <f>'Fish Use'!A172</f>
        <v>UGR9</v>
      </c>
      <c r="B2558" s="16" t="str">
        <f>'Fish Use'!B172</f>
        <v>Upper Grande Ronde</v>
      </c>
      <c r="C2558" s="16" t="str">
        <f>'Fish Use'!D172</f>
        <v>Chinook</v>
      </c>
      <c r="D2558" s="16" t="str">
        <f>'Fish Use'!E172</f>
        <v>Spawning</v>
      </c>
      <c r="E2558" s="16" t="str">
        <f>'Vulnerability Mapped'!C47</f>
        <v>Altered Flow Timing</v>
      </c>
      <c r="F2558" s="18">
        <f>'Fish Use'!F172</f>
        <v>0.31840000000000002</v>
      </c>
      <c r="G2558" s="18">
        <f>Population!D10</f>
        <v>0.08</v>
      </c>
      <c r="H2558" s="19">
        <f>'Limiting Factors'!C433</f>
        <v>3.42</v>
      </c>
      <c r="I2558" s="18">
        <f>'Limiting Factors'!D433</f>
        <v>0.64449999999999996</v>
      </c>
      <c r="J2558" s="17">
        <f>'Vulnerability Mapped'!D47</f>
        <v>10</v>
      </c>
      <c r="K2558" s="17">
        <f>'Vulnerability Mapped'!E47</f>
        <v>10</v>
      </c>
      <c r="L2558" s="18">
        <f>'Vulnerability Mapped'!H47</f>
        <v>0.42142857099999997</v>
      </c>
      <c r="M2558" s="18">
        <f t="shared" si="78"/>
        <v>8.648085134062479E-2</v>
      </c>
      <c r="N2558" s="18">
        <f t="shared" si="79"/>
        <v>6.9184681072499837E-3</v>
      </c>
    </row>
    <row r="2559" spans="1:14" ht="18" customHeight="1" x14ac:dyDescent="0.2">
      <c r="A2559" s="16" t="str">
        <f>'Fish Use'!A172</f>
        <v>UGR9</v>
      </c>
      <c r="B2559" s="16" t="str">
        <f>'Fish Use'!B172</f>
        <v>Upper Grande Ronde</v>
      </c>
      <c r="C2559" s="16" t="str">
        <f>'Fish Use'!D172</f>
        <v>Chinook</v>
      </c>
      <c r="D2559" s="16" t="str">
        <f>'Fish Use'!E172</f>
        <v>Spawning</v>
      </c>
      <c r="E2559" s="16" t="str">
        <f>'Vulnerability Mapped'!C51</f>
        <v>Decreased Sediment Quantity</v>
      </c>
      <c r="F2559" s="18">
        <f>'Fish Use'!F172</f>
        <v>0.31840000000000002</v>
      </c>
      <c r="G2559" s="18">
        <f>Population!D10</f>
        <v>0.08</v>
      </c>
      <c r="H2559" s="19">
        <f>'Limiting Factors'!C426</f>
        <v>2.83</v>
      </c>
      <c r="I2559" s="18">
        <f>'Limiting Factors'!D426</f>
        <v>0.51175000000000004</v>
      </c>
      <c r="J2559" s="17">
        <f>'Vulnerability Mapped'!D51</f>
        <v>3</v>
      </c>
      <c r="K2559" s="17">
        <f>'Vulnerability Mapped'!E51</f>
        <v>3</v>
      </c>
      <c r="L2559" s="18">
        <f>'Vulnerability Mapped'!H51</f>
        <v>0.87142857100000004</v>
      </c>
      <c r="M2559" s="18">
        <f t="shared" si="78"/>
        <v>0.14199161707302521</v>
      </c>
      <c r="N2559" s="18">
        <f t="shared" si="79"/>
        <v>1.1359329365842018E-2</v>
      </c>
    </row>
    <row r="2560" spans="1:14" ht="18" customHeight="1" x14ac:dyDescent="0.2">
      <c r="A2560" s="16" t="str">
        <f>'Fish Use'!A172</f>
        <v>UGR9</v>
      </c>
      <c r="B2560" s="16" t="str">
        <f>'Fish Use'!B172</f>
        <v>Upper Grande Ronde</v>
      </c>
      <c r="C2560" s="16" t="str">
        <f>'Fish Use'!D172</f>
        <v>Chinook</v>
      </c>
      <c r="D2560" s="16" t="str">
        <f>'Fish Use'!E172</f>
        <v>Spawning</v>
      </c>
      <c r="E2560" s="16" t="str">
        <f>'Vulnerability Mapped'!C54</f>
        <v>Increased Sediment Quantity</v>
      </c>
      <c r="F2560" s="18">
        <f>'Fish Use'!F172</f>
        <v>0.31840000000000002</v>
      </c>
      <c r="G2560" s="18">
        <f>Population!D10</f>
        <v>0.08</v>
      </c>
      <c r="H2560" s="19">
        <f>'Limiting Factors'!C427</f>
        <v>2.7</v>
      </c>
      <c r="I2560" s="18">
        <f>'Limiting Factors'!D427</f>
        <v>0.48249999999999998</v>
      </c>
      <c r="J2560" s="17">
        <f>'Vulnerability Mapped'!D54</f>
        <v>11</v>
      </c>
      <c r="K2560" s="17">
        <f>'Vulnerability Mapped'!E54</f>
        <v>11</v>
      </c>
      <c r="L2560" s="18">
        <f>'Vulnerability Mapped'!H54</f>
        <v>0.35714285699999998</v>
      </c>
      <c r="M2560" s="18">
        <f t="shared" si="78"/>
        <v>5.4867142835196003E-2</v>
      </c>
      <c r="N2560" s="18">
        <f t="shared" si="79"/>
        <v>4.3893714268156804E-3</v>
      </c>
    </row>
    <row r="2561" spans="1:14" ht="18" customHeight="1" x14ac:dyDescent="0.2">
      <c r="A2561" s="16" t="str">
        <f>'Fish Use'!A172</f>
        <v>UGR9</v>
      </c>
      <c r="B2561" s="16" t="str">
        <f>'Fish Use'!B172</f>
        <v>Upper Grande Ronde</v>
      </c>
      <c r="C2561" s="16" t="str">
        <f>'Fish Use'!D172</f>
        <v>Chinook</v>
      </c>
      <c r="D2561" s="16" t="str">
        <f>'Fish Use'!E172</f>
        <v>Spawning</v>
      </c>
      <c r="E2561" s="16" t="str">
        <f>'Vulnerability Mapped'!C59</f>
        <v>Summer Water Temperature</v>
      </c>
      <c r="F2561" s="18">
        <f>'Fish Use'!F172</f>
        <v>0.31840000000000002</v>
      </c>
      <c r="G2561" s="18">
        <f>Population!D10</f>
        <v>0.08</v>
      </c>
      <c r="H2561" s="19">
        <f>'Limiting Factors'!C434</f>
        <v>3.68</v>
      </c>
      <c r="I2561" s="18">
        <f>'Limiting Factors'!D434</f>
        <v>0.70299999999999996</v>
      </c>
      <c r="J2561" s="17">
        <f>'Vulnerability Mapped'!D59</f>
        <v>1</v>
      </c>
      <c r="K2561" s="17">
        <f>'Vulnerability Mapped'!E59</f>
        <v>1</v>
      </c>
      <c r="L2561" s="18">
        <f>'Vulnerability Mapped'!H59</f>
        <v>1</v>
      </c>
      <c r="M2561" s="18">
        <f t="shared" si="78"/>
        <v>0.22383520000000001</v>
      </c>
      <c r="N2561" s="18">
        <f t="shared" si="79"/>
        <v>1.7906816000000002E-2</v>
      </c>
    </row>
    <row r="2562" spans="1:14" ht="18" customHeight="1" x14ac:dyDescent="0.2">
      <c r="A2562" s="16" t="str">
        <f>'Fish Use'!A172</f>
        <v>UGR9</v>
      </c>
      <c r="B2562" s="16" t="str">
        <f>'Fish Use'!B172</f>
        <v>Upper Grande Ronde</v>
      </c>
      <c r="C2562" s="16" t="str">
        <f>'Fish Use'!D172</f>
        <v>Chinook</v>
      </c>
      <c r="D2562" s="16" t="str">
        <f>'Fish Use'!E172</f>
        <v>Spawning</v>
      </c>
      <c r="E2562" s="16" t="str">
        <f>'Vulnerability Mapped'!C61</f>
        <v>Winter Water Temperature</v>
      </c>
      <c r="F2562" s="18">
        <f>'Fish Use'!F172</f>
        <v>0.31840000000000002</v>
      </c>
      <c r="G2562" s="18">
        <f>Population!D10</f>
        <v>0.08</v>
      </c>
      <c r="H2562" s="19">
        <f>'Limiting Factors'!C435</f>
        <v>2.52</v>
      </c>
      <c r="I2562" s="18">
        <f>'Limiting Factors'!D435</f>
        <v>0.442</v>
      </c>
      <c r="J2562" s="17">
        <f>'Vulnerability Mapped'!D61</f>
        <v>4</v>
      </c>
      <c r="K2562" s="17">
        <f>'Vulnerability Mapped'!E61</f>
        <v>4</v>
      </c>
      <c r="L2562" s="18">
        <f>'Vulnerability Mapped'!H61</f>
        <v>0.80714285699999999</v>
      </c>
      <c r="M2562" s="18">
        <f t="shared" ref="M2562:M2625" si="80">F2562*I2562*L2562</f>
        <v>0.11359147426560962</v>
      </c>
      <c r="N2562" s="18">
        <f t="shared" ref="N2562:N2625" si="81">M2562*G2562</f>
        <v>9.0873179412487692E-3</v>
      </c>
    </row>
    <row r="2563" spans="1:14" ht="18" customHeight="1" x14ac:dyDescent="0.2">
      <c r="A2563" s="16" t="str">
        <f>'Fish Use'!A172</f>
        <v>UGR9</v>
      </c>
      <c r="B2563" s="16" t="str">
        <f>'Fish Use'!B172</f>
        <v>Upper Grande Ronde</v>
      </c>
      <c r="C2563" s="16" t="str">
        <f>'Fish Use'!D172</f>
        <v>Chinook</v>
      </c>
      <c r="D2563" s="16" t="str">
        <f>'Fish Use'!E172</f>
        <v>Spawning</v>
      </c>
      <c r="E2563" s="16" t="str">
        <f>'Vulnerability Mapped'!C60</f>
        <v>Water Quality</v>
      </c>
      <c r="F2563" s="18">
        <f>'Fish Use'!F172</f>
        <v>0.31840000000000002</v>
      </c>
      <c r="G2563" s="18">
        <f>Population!D10</f>
        <v>0.08</v>
      </c>
      <c r="H2563" s="19">
        <f>'Limiting Factors'!C436</f>
        <v>3.42</v>
      </c>
      <c r="I2563" s="18">
        <f>'Limiting Factors'!D436</f>
        <v>0.64449999999999996</v>
      </c>
      <c r="J2563" s="17">
        <f>'Vulnerability Mapped'!D60</f>
        <v>8</v>
      </c>
      <c r="K2563" s="17">
        <f>'Vulnerability Mapped'!E60</f>
        <v>8</v>
      </c>
      <c r="L2563" s="18">
        <f>'Vulnerability Mapped'!H60</f>
        <v>0.55000000000000004</v>
      </c>
      <c r="M2563" s="18">
        <f t="shared" si="80"/>
        <v>0.11286484000000001</v>
      </c>
      <c r="N2563" s="18">
        <f t="shared" si="81"/>
        <v>9.0291872000000002E-3</v>
      </c>
    </row>
    <row r="2564" spans="1:14" ht="18" customHeight="1" x14ac:dyDescent="0.2">
      <c r="A2564" s="16" t="str">
        <f>'Fish Use'!A172</f>
        <v>UGR9</v>
      </c>
      <c r="B2564" s="16" t="str">
        <f>'Fish Use'!B172</f>
        <v>Upper Grande Ronde</v>
      </c>
      <c r="C2564" s="16" t="str">
        <f>'Fish Use'!D172</f>
        <v>Chinook</v>
      </c>
      <c r="D2564" s="16" t="str">
        <f>'Fish Use'!E172</f>
        <v>Spawning</v>
      </c>
      <c r="E2564" s="16" t="str">
        <f>'Vulnerability Mapped'!C56</f>
        <v>Predation</v>
      </c>
      <c r="F2564" s="18">
        <f>'Fish Use'!F172</f>
        <v>0.31840000000000002</v>
      </c>
      <c r="G2564" s="18">
        <f>Population!D10</f>
        <v>0.08</v>
      </c>
      <c r="H2564" s="19">
        <f>'Limiting Factors'!C429</f>
        <v>2.88</v>
      </c>
      <c r="I2564" s="18">
        <f>'Limiting Factors'!D429</f>
        <v>0.52300000000000002</v>
      </c>
      <c r="J2564" s="17">
        <f>'Vulnerability Mapped'!D56</f>
        <v>9</v>
      </c>
      <c r="K2564" s="17">
        <f>'Vulnerability Mapped'!E56</f>
        <v>9</v>
      </c>
      <c r="L2564" s="18">
        <f>'Vulnerability Mapped'!H56</f>
        <v>0.485714286</v>
      </c>
      <c r="M2564" s="18">
        <f t="shared" si="80"/>
        <v>8.0882697190435199E-2</v>
      </c>
      <c r="N2564" s="18">
        <f t="shared" si="81"/>
        <v>6.4706157752348163E-3</v>
      </c>
    </row>
    <row r="2565" spans="1:14" ht="18" customHeight="1" x14ac:dyDescent="0.2">
      <c r="A2565" s="16" t="str">
        <f>'Fish Use'!A172</f>
        <v>UGR9</v>
      </c>
      <c r="B2565" s="16" t="str">
        <f>'Fish Use'!B172</f>
        <v>Upper Grande Ronde</v>
      </c>
      <c r="C2565" s="16" t="str">
        <f>'Fish Use'!D172</f>
        <v>Chinook</v>
      </c>
      <c r="D2565" s="16" t="str">
        <f>'Fish Use'!E172</f>
        <v>Spawning</v>
      </c>
      <c r="E2565" s="16" t="str">
        <f>'Vulnerability Mapped'!C48</f>
        <v>Altered Primary Productivity</v>
      </c>
      <c r="F2565" s="18">
        <f>'Fish Use'!F172</f>
        <v>0.31840000000000002</v>
      </c>
      <c r="G2565" s="18">
        <f>Population!D10</f>
        <v>0.08</v>
      </c>
      <c r="H2565" s="19">
        <f>'Limiting Factors'!C430</f>
        <v>3.17</v>
      </c>
      <c r="I2565" s="18">
        <f>'Limiting Factors'!D430</f>
        <v>0.58825000000000005</v>
      </c>
      <c r="J2565" s="17">
        <f>'Vulnerability Mapped'!D48</f>
        <v>14</v>
      </c>
      <c r="K2565" s="17">
        <f>'Vulnerability Mapped'!E48</f>
        <v>14</v>
      </c>
      <c r="L2565" s="18">
        <f>'Vulnerability Mapped'!H48</f>
        <v>0.164285714</v>
      </c>
      <c r="M2565" s="18">
        <f t="shared" si="80"/>
        <v>3.0770517089343204E-2</v>
      </c>
      <c r="N2565" s="18">
        <f t="shared" si="81"/>
        <v>2.4616413671474562E-3</v>
      </c>
    </row>
    <row r="2566" spans="1:14" ht="18" customHeight="1" x14ac:dyDescent="0.2">
      <c r="A2566" s="16" t="str">
        <f>'Fish Use'!A172</f>
        <v>UGR9</v>
      </c>
      <c r="B2566" s="16" t="str">
        <f>'Fish Use'!B172</f>
        <v>Upper Grande Ronde</v>
      </c>
      <c r="C2566" s="16" t="str">
        <f>'Fish Use'!D172</f>
        <v>Chinook</v>
      </c>
      <c r="D2566" s="16" t="str">
        <f>'Fish Use'!E172</f>
        <v>Spawning</v>
      </c>
      <c r="E2566" s="16" t="str">
        <f>'Vulnerability Mapped'!C55</f>
        <v>Non-Native Species Interactions and Competition</v>
      </c>
      <c r="F2566" s="18">
        <f>'Fish Use'!F172</f>
        <v>0.31840000000000002</v>
      </c>
      <c r="G2566" s="18">
        <f>Population!D10</f>
        <v>0.08</v>
      </c>
      <c r="H2566" s="19">
        <f>'Limiting Factors'!C431</f>
        <v>4.22</v>
      </c>
      <c r="I2566" s="18">
        <f>'Limiting Factors'!D431</f>
        <v>0.82450000000000001</v>
      </c>
      <c r="J2566" s="17">
        <f>'Vulnerability Mapped'!D55</f>
        <v>12</v>
      </c>
      <c r="K2566" s="17">
        <f>'Vulnerability Mapped'!E55</f>
        <v>12</v>
      </c>
      <c r="L2566" s="18">
        <f>'Vulnerability Mapped'!H55</f>
        <v>0.29285714299999999</v>
      </c>
      <c r="M2566" s="18">
        <f t="shared" si="80"/>
        <v>7.68810914660744E-2</v>
      </c>
      <c r="N2566" s="18">
        <f t="shared" si="81"/>
        <v>6.1504873172859523E-3</v>
      </c>
    </row>
    <row r="2567" spans="1:14" ht="18" customHeight="1" x14ac:dyDescent="0.2">
      <c r="A2567" s="16" t="str">
        <f>'Fish Use'!A173</f>
        <v>UGR9</v>
      </c>
      <c r="B2567" s="16" t="str">
        <f>'Fish Use'!B173</f>
        <v>Upper Grande Ronde</v>
      </c>
      <c r="C2567" s="16" t="str">
        <f>'Fish Use'!D173</f>
        <v>Chinook</v>
      </c>
      <c r="D2567" s="16" t="str">
        <f>'Fish Use'!E173</f>
        <v>Winter Rearing</v>
      </c>
      <c r="E2567" s="16" t="str">
        <f>'Vulnerability Mapped'!C79</f>
        <v>Anthropogenic Barriers</v>
      </c>
      <c r="F2567" s="18">
        <f>'Fish Use'!F173</f>
        <v>0.31840000000000002</v>
      </c>
      <c r="G2567" s="18">
        <f>Population!D14</f>
        <v>0.34</v>
      </c>
      <c r="H2567" s="19">
        <f>'Limiting Factors'!C428</f>
        <v>2.88</v>
      </c>
      <c r="I2567" s="18">
        <f>'Limiting Factors'!D428</f>
        <v>0.52300000000000002</v>
      </c>
      <c r="J2567" s="17">
        <f>'Vulnerability Mapped'!D79</f>
        <v>14</v>
      </c>
      <c r="K2567" s="17">
        <f>'Vulnerability Mapped'!E79</f>
        <v>14</v>
      </c>
      <c r="L2567" s="18">
        <f>'Vulnerability Mapped'!H79</f>
        <v>0.164285714</v>
      </c>
      <c r="M2567" s="18">
        <f t="shared" si="80"/>
        <v>2.73573828095648E-2</v>
      </c>
      <c r="N2567" s="18">
        <f t="shared" si="81"/>
        <v>9.3015101552520324E-3</v>
      </c>
    </row>
    <row r="2568" spans="1:14" ht="18" customHeight="1" x14ac:dyDescent="0.2">
      <c r="A2568" s="16" t="str">
        <f>'Fish Use'!A173</f>
        <v>UGR9</v>
      </c>
      <c r="B2568" s="16" t="str">
        <f>'Fish Use'!B173</f>
        <v>Upper Grande Ronde</v>
      </c>
      <c r="C2568" s="16" t="str">
        <f>'Fish Use'!D173</f>
        <v>Chinook</v>
      </c>
      <c r="D2568" s="16" t="str">
        <f>'Fish Use'!E173</f>
        <v>Winter Rearing</v>
      </c>
      <c r="E2568" s="16" t="str">
        <f>'Vulnerability Mapped'!C87</f>
        <v>Riparian Condition</v>
      </c>
      <c r="F2568" s="18">
        <f>'Fish Use'!F173</f>
        <v>0.31840000000000002</v>
      </c>
      <c r="G2568" s="18">
        <f>Population!D14</f>
        <v>0.34</v>
      </c>
      <c r="H2568" s="19">
        <f>'Limiting Factors'!C422</f>
        <v>3.73</v>
      </c>
      <c r="I2568" s="18">
        <f>'Limiting Factors'!D422</f>
        <v>0.71425000000000005</v>
      </c>
      <c r="J2568" s="17">
        <f>'Vulnerability Mapped'!D87</f>
        <v>6</v>
      </c>
      <c r="K2568" s="17">
        <f>'Vulnerability Mapped'!E87</f>
        <v>6</v>
      </c>
      <c r="L2568" s="18">
        <f>'Vulnerability Mapped'!H87</f>
        <v>0.678571429</v>
      </c>
      <c r="M2568" s="18">
        <f t="shared" si="80"/>
        <v>0.15431881438317882</v>
      </c>
      <c r="N2568" s="18">
        <f t="shared" si="81"/>
        <v>5.2468396890280801E-2</v>
      </c>
    </row>
    <row r="2569" spans="1:14" ht="18" customHeight="1" x14ac:dyDescent="0.2">
      <c r="A2569" s="16" t="str">
        <f>'Fish Use'!A173</f>
        <v>UGR9</v>
      </c>
      <c r="B2569" s="16" t="str">
        <f>'Fish Use'!B173</f>
        <v>Upper Grande Ronde</v>
      </c>
      <c r="C2569" s="16" t="str">
        <f>'Fish Use'!D173</f>
        <v>Chinook</v>
      </c>
      <c r="D2569" s="16" t="str">
        <f>'Fish Use'!E173</f>
        <v>Winter Rearing</v>
      </c>
      <c r="E2569" s="16" t="str">
        <f>'Vulnerability Mapped'!C83</f>
        <v>Floodplain Condition</v>
      </c>
      <c r="F2569" s="18">
        <f>'Fish Use'!F173</f>
        <v>0.31840000000000002</v>
      </c>
      <c r="G2569" s="18">
        <f>Population!D14</f>
        <v>0.34</v>
      </c>
      <c r="H2569" s="19">
        <f>'Limiting Factors'!C423</f>
        <v>3.48</v>
      </c>
      <c r="I2569" s="18">
        <f>'Limiting Factors'!D423</f>
        <v>0.65800000000000003</v>
      </c>
      <c r="J2569" s="17">
        <f>'Vulnerability Mapped'!D83</f>
        <v>5</v>
      </c>
      <c r="K2569" s="17">
        <f>'Vulnerability Mapped'!E83</f>
        <v>5</v>
      </c>
      <c r="L2569" s="18">
        <f>'Vulnerability Mapped'!H83</f>
        <v>0.74285714300000005</v>
      </c>
      <c r="M2569" s="18">
        <f t="shared" si="80"/>
        <v>0.15563392002992962</v>
      </c>
      <c r="N2569" s="18">
        <f t="shared" si="81"/>
        <v>5.2915532810176073E-2</v>
      </c>
    </row>
    <row r="2570" spans="1:14" ht="18" customHeight="1" x14ac:dyDescent="0.2">
      <c r="A2570" s="16" t="str">
        <f>'Fish Use'!A173</f>
        <v>UGR9</v>
      </c>
      <c r="B2570" s="16" t="str">
        <f>'Fish Use'!B173</f>
        <v>Upper Grande Ronde</v>
      </c>
      <c r="C2570" s="16" t="str">
        <f>'Fish Use'!D173</f>
        <v>Chinook</v>
      </c>
      <c r="D2570" s="16" t="str">
        <f>'Fish Use'!E173</f>
        <v>Winter Rearing</v>
      </c>
      <c r="E2570" s="16" t="str">
        <f>'Vulnerability Mapped'!C88</f>
        <v>Side Channel and Wetland Habitat</v>
      </c>
      <c r="F2570" s="18">
        <f>'Fish Use'!F173</f>
        <v>0.31840000000000002</v>
      </c>
      <c r="G2570" s="18">
        <f>Population!D14</f>
        <v>0.34</v>
      </c>
      <c r="H2570" s="19">
        <f>'Limiting Factors'!C424</f>
        <v>4.32</v>
      </c>
      <c r="I2570" s="18">
        <f>'Limiting Factors'!D424</f>
        <v>0.84699999999999998</v>
      </c>
      <c r="J2570" s="17">
        <f>'Vulnerability Mapped'!D88</f>
        <v>3</v>
      </c>
      <c r="K2570" s="17">
        <f>'Vulnerability Mapped'!E88</f>
        <v>3</v>
      </c>
      <c r="L2570" s="18">
        <f>'Vulnerability Mapped'!H88</f>
        <v>0.87142857100000004</v>
      </c>
      <c r="M2570" s="18">
        <f t="shared" si="80"/>
        <v>0.23501103988442082</v>
      </c>
      <c r="N2570" s="18">
        <f t="shared" si="81"/>
        <v>7.9903753560703089E-2</v>
      </c>
    </row>
    <row r="2571" spans="1:14" ht="18" customHeight="1" x14ac:dyDescent="0.2">
      <c r="A2571" s="16" t="str">
        <f>'Fish Use'!A173</f>
        <v>UGR9</v>
      </c>
      <c r="B2571" s="16" t="str">
        <f>'Fish Use'!B173</f>
        <v>Upper Grande Ronde</v>
      </c>
      <c r="C2571" s="16" t="str">
        <f>'Fish Use'!D173</f>
        <v>Chinook</v>
      </c>
      <c r="D2571" s="16" t="str">
        <f>'Fish Use'!E173</f>
        <v>Winter Rearing</v>
      </c>
      <c r="E2571" s="16" t="str">
        <f>'Vulnerability Mapped'!C80</f>
        <v>Channel and Habitat Structure</v>
      </c>
      <c r="F2571" s="18">
        <f>'Fish Use'!F173</f>
        <v>0.31840000000000002</v>
      </c>
      <c r="G2571" s="18">
        <f>Population!D14</f>
        <v>0.34</v>
      </c>
      <c r="H2571" s="19">
        <f>'Limiting Factors'!C425</f>
        <v>4.57</v>
      </c>
      <c r="I2571" s="18">
        <f>'Limiting Factors'!D425</f>
        <v>0.90325</v>
      </c>
      <c r="J2571" s="17">
        <f>'Vulnerability Mapped'!D80</f>
        <v>1</v>
      </c>
      <c r="K2571" s="17">
        <f>'Vulnerability Mapped'!E80</f>
        <v>1</v>
      </c>
      <c r="L2571" s="18">
        <f>'Vulnerability Mapped'!H80</f>
        <v>1</v>
      </c>
      <c r="M2571" s="18">
        <f t="shared" si="80"/>
        <v>0.28759480000000004</v>
      </c>
      <c r="N2571" s="18">
        <f t="shared" si="81"/>
        <v>9.7782232000000024E-2</v>
      </c>
    </row>
    <row r="2572" spans="1:14" ht="18" customHeight="1" x14ac:dyDescent="0.2">
      <c r="A2572" s="16" t="str">
        <f>'Fish Use'!A173</f>
        <v>UGR9</v>
      </c>
      <c r="B2572" s="16" t="str">
        <f>'Fish Use'!B173</f>
        <v>Upper Grande Ronde</v>
      </c>
      <c r="C2572" s="16" t="str">
        <f>'Fish Use'!D173</f>
        <v>Chinook</v>
      </c>
      <c r="D2572" s="16" t="str">
        <f>'Fish Use'!E173</f>
        <v>Winter Rearing</v>
      </c>
      <c r="E2572" s="16" t="str">
        <f>'Vulnerability Mapped'!C82</f>
        <v>Decreased Water Quantity</v>
      </c>
      <c r="F2572" s="18">
        <f>'Fish Use'!F173</f>
        <v>0.31840000000000002</v>
      </c>
      <c r="G2572" s="18">
        <f>Population!D14</f>
        <v>0.34</v>
      </c>
      <c r="H2572" s="19">
        <f>'Limiting Factors'!C432</f>
        <v>3.11</v>
      </c>
      <c r="I2572" s="18">
        <f>'Limiting Factors'!D432</f>
        <v>0.57474999999999998</v>
      </c>
      <c r="J2572" s="17">
        <f>'Vulnerability Mapped'!D82</f>
        <v>9</v>
      </c>
      <c r="K2572" s="17">
        <f>'Vulnerability Mapped'!E82</f>
        <v>9</v>
      </c>
      <c r="L2572" s="18">
        <f>'Vulnerability Mapped'!H82</f>
        <v>0.485714286</v>
      </c>
      <c r="M2572" s="18">
        <f t="shared" si="80"/>
        <v>8.8885908623714399E-2</v>
      </c>
      <c r="N2572" s="18">
        <f t="shared" si="81"/>
        <v>3.0221208932062898E-2</v>
      </c>
    </row>
    <row r="2573" spans="1:14" ht="18" customHeight="1" x14ac:dyDescent="0.2">
      <c r="A2573" s="16" t="str">
        <f>'Fish Use'!A173</f>
        <v>UGR9</v>
      </c>
      <c r="B2573" s="16" t="str">
        <f>'Fish Use'!B173</f>
        <v>Upper Grande Ronde</v>
      </c>
      <c r="C2573" s="16" t="str">
        <f>'Fish Use'!D173</f>
        <v>Chinook</v>
      </c>
      <c r="D2573" s="16" t="str">
        <f>'Fish Use'!E173</f>
        <v>Winter Rearing</v>
      </c>
      <c r="E2573" s="16" t="str">
        <f>'Vulnerability Mapped'!C77</f>
        <v>Altered Flow Timing</v>
      </c>
      <c r="F2573" s="18">
        <f>'Fish Use'!F173</f>
        <v>0.31840000000000002</v>
      </c>
      <c r="G2573" s="18">
        <f>Population!D14</f>
        <v>0.34</v>
      </c>
      <c r="H2573" s="19">
        <f>'Limiting Factors'!C433</f>
        <v>3.42</v>
      </c>
      <c r="I2573" s="18">
        <f>'Limiting Factors'!D433</f>
        <v>0.64449999999999996</v>
      </c>
      <c r="J2573" s="17">
        <f>'Vulnerability Mapped'!D77</f>
        <v>13</v>
      </c>
      <c r="K2573" s="17">
        <f>'Vulnerability Mapped'!E77</f>
        <v>13</v>
      </c>
      <c r="L2573" s="18">
        <f>'Vulnerability Mapped'!H77</f>
        <v>0.22857142899999999</v>
      </c>
      <c r="M2573" s="18">
        <f t="shared" si="80"/>
        <v>4.6904868659375196E-2</v>
      </c>
      <c r="N2573" s="18">
        <f t="shared" si="81"/>
        <v>1.5947655344187569E-2</v>
      </c>
    </row>
    <row r="2574" spans="1:14" ht="18" customHeight="1" x14ac:dyDescent="0.2">
      <c r="A2574" s="16" t="str">
        <f>'Fish Use'!A173</f>
        <v>UGR9</v>
      </c>
      <c r="B2574" s="16" t="str">
        <f>'Fish Use'!B173</f>
        <v>Upper Grande Ronde</v>
      </c>
      <c r="C2574" s="16" t="str">
        <f>'Fish Use'!D173</f>
        <v>Chinook</v>
      </c>
      <c r="D2574" s="16" t="str">
        <f>'Fish Use'!E173</f>
        <v>Winter Rearing</v>
      </c>
      <c r="E2574" s="16" t="str">
        <f>'Vulnerability Mapped'!C81</f>
        <v>Decreased Sediment Quantity</v>
      </c>
      <c r="F2574" s="18">
        <f>'Fish Use'!F173</f>
        <v>0.31840000000000002</v>
      </c>
      <c r="G2574" s="18">
        <f>Population!D14</f>
        <v>0.34</v>
      </c>
      <c r="H2574" s="19">
        <f>'Limiting Factors'!C426</f>
        <v>2.83</v>
      </c>
      <c r="I2574" s="18">
        <f>'Limiting Factors'!D426</f>
        <v>0.51175000000000004</v>
      </c>
      <c r="J2574" s="17">
        <f>'Vulnerability Mapped'!D81</f>
        <v>4</v>
      </c>
      <c r="K2574" s="17">
        <f>'Vulnerability Mapped'!E81</f>
        <v>4</v>
      </c>
      <c r="L2574" s="18">
        <f>'Vulnerability Mapped'!H81</f>
        <v>0.80714285699999999</v>
      </c>
      <c r="M2574" s="18">
        <f t="shared" si="80"/>
        <v>0.13151682569100839</v>
      </c>
      <c r="N2574" s="18">
        <f t="shared" si="81"/>
        <v>4.4715720734942857E-2</v>
      </c>
    </row>
    <row r="2575" spans="1:14" ht="18" customHeight="1" x14ac:dyDescent="0.2">
      <c r="A2575" s="16" t="str">
        <f>'Fish Use'!A173</f>
        <v>UGR9</v>
      </c>
      <c r="B2575" s="16" t="str">
        <f>'Fish Use'!B173</f>
        <v>Upper Grande Ronde</v>
      </c>
      <c r="C2575" s="16" t="str">
        <f>'Fish Use'!D173</f>
        <v>Chinook</v>
      </c>
      <c r="D2575" s="16" t="str">
        <f>'Fish Use'!E173</f>
        <v>Winter Rearing</v>
      </c>
      <c r="E2575" s="16" t="str">
        <f>'Vulnerability Mapped'!C84</f>
        <v>Increased Sediment Quantity</v>
      </c>
      <c r="F2575" s="18">
        <f>'Fish Use'!F173</f>
        <v>0.31840000000000002</v>
      </c>
      <c r="G2575" s="18">
        <f>Population!D14</f>
        <v>0.34</v>
      </c>
      <c r="H2575" s="19">
        <f>'Limiting Factors'!C427</f>
        <v>2.7</v>
      </c>
      <c r="I2575" s="18">
        <f>'Limiting Factors'!D427</f>
        <v>0.48249999999999998</v>
      </c>
      <c r="J2575" s="17">
        <f>'Vulnerability Mapped'!D84</f>
        <v>8</v>
      </c>
      <c r="K2575" s="17">
        <f>'Vulnerability Mapped'!E84</f>
        <v>8</v>
      </c>
      <c r="L2575" s="18">
        <f>'Vulnerability Mapped'!H84</f>
        <v>0.55000000000000004</v>
      </c>
      <c r="M2575" s="18">
        <f t="shared" si="80"/>
        <v>8.4495400000000012E-2</v>
      </c>
      <c r="N2575" s="18">
        <f t="shared" si="81"/>
        <v>2.8728436000000006E-2</v>
      </c>
    </row>
    <row r="2576" spans="1:14" ht="18" customHeight="1" x14ac:dyDescent="0.2">
      <c r="A2576" s="16" t="str">
        <f>'Fish Use'!A173</f>
        <v>UGR9</v>
      </c>
      <c r="B2576" s="16" t="str">
        <f>'Fish Use'!B173</f>
        <v>Upper Grande Ronde</v>
      </c>
      <c r="C2576" s="16" t="str">
        <f>'Fish Use'!D173</f>
        <v>Chinook</v>
      </c>
      <c r="D2576" s="16" t="str">
        <f>'Fish Use'!E173</f>
        <v>Winter Rearing</v>
      </c>
      <c r="E2576" s="16" t="str">
        <f>'Vulnerability Mapped'!C89</f>
        <v>Summer Water Temperature</v>
      </c>
      <c r="F2576" s="18">
        <f>'Fish Use'!F173</f>
        <v>0.31840000000000002</v>
      </c>
      <c r="G2576" s="18">
        <f>Population!D14</f>
        <v>0.34</v>
      </c>
      <c r="H2576" s="19">
        <f>'Limiting Factors'!C434</f>
        <v>3.68</v>
      </c>
      <c r="I2576" s="18">
        <f>'Limiting Factors'!D434</f>
        <v>0.70299999999999996</v>
      </c>
      <c r="J2576" s="17">
        <f>'Vulnerability Mapped'!D89</f>
        <v>15</v>
      </c>
      <c r="K2576" s="17">
        <f>'Vulnerability Mapped'!E89</f>
        <v>15</v>
      </c>
      <c r="L2576" s="18">
        <f>'Vulnerability Mapped'!H89</f>
        <v>0.1</v>
      </c>
      <c r="M2576" s="18">
        <f t="shared" si="80"/>
        <v>2.2383520000000004E-2</v>
      </c>
      <c r="N2576" s="18">
        <f t="shared" si="81"/>
        <v>7.6103968000000022E-3</v>
      </c>
    </row>
    <row r="2577" spans="1:14" ht="18" customHeight="1" x14ac:dyDescent="0.2">
      <c r="A2577" s="16" t="str">
        <f>'Fish Use'!A173</f>
        <v>UGR9</v>
      </c>
      <c r="B2577" s="16" t="str">
        <f>'Fish Use'!B173</f>
        <v>Upper Grande Ronde</v>
      </c>
      <c r="C2577" s="16" t="str">
        <f>'Fish Use'!D173</f>
        <v>Chinook</v>
      </c>
      <c r="D2577" s="16" t="str">
        <f>'Fish Use'!E173</f>
        <v>Winter Rearing</v>
      </c>
      <c r="E2577" s="16" t="str">
        <f>'Vulnerability Mapped'!C91</f>
        <v>Winter Water Temperature</v>
      </c>
      <c r="F2577" s="18">
        <f>'Fish Use'!F173</f>
        <v>0.31840000000000002</v>
      </c>
      <c r="G2577" s="18">
        <f>Population!D14</f>
        <v>0.34</v>
      </c>
      <c r="H2577" s="19">
        <f>'Limiting Factors'!C435</f>
        <v>2.52</v>
      </c>
      <c r="I2577" s="18">
        <f>'Limiting Factors'!D435</f>
        <v>0.442</v>
      </c>
      <c r="J2577" s="17">
        <f>'Vulnerability Mapped'!D91</f>
        <v>2</v>
      </c>
      <c r="K2577" s="17">
        <f>'Vulnerability Mapped'!E91</f>
        <v>2</v>
      </c>
      <c r="L2577" s="18">
        <f>'Vulnerability Mapped'!H91</f>
        <v>0.93571428599999995</v>
      </c>
      <c r="M2577" s="18">
        <f t="shared" si="80"/>
        <v>0.13168569146878081</v>
      </c>
      <c r="N2577" s="18">
        <f t="shared" si="81"/>
        <v>4.4773135099385478E-2</v>
      </c>
    </row>
    <row r="2578" spans="1:14" ht="18" customHeight="1" x14ac:dyDescent="0.2">
      <c r="A2578" s="16" t="str">
        <f>'Fish Use'!A173</f>
        <v>UGR9</v>
      </c>
      <c r="B2578" s="16" t="str">
        <f>'Fish Use'!B173</f>
        <v>Upper Grande Ronde</v>
      </c>
      <c r="C2578" s="16" t="str">
        <f>'Fish Use'!D173</f>
        <v>Chinook</v>
      </c>
      <c r="D2578" s="16" t="str">
        <f>'Fish Use'!E173</f>
        <v>Winter Rearing</v>
      </c>
      <c r="E2578" s="16" t="str">
        <f>'Vulnerability Mapped'!C90</f>
        <v>Water Quality</v>
      </c>
      <c r="F2578" s="18">
        <f>'Fish Use'!F173</f>
        <v>0.31840000000000002</v>
      </c>
      <c r="G2578" s="18">
        <f>Population!D14</f>
        <v>0.34</v>
      </c>
      <c r="H2578" s="19">
        <f>'Limiting Factors'!C436</f>
        <v>3.42</v>
      </c>
      <c r="I2578" s="18">
        <f>'Limiting Factors'!D436</f>
        <v>0.64449999999999996</v>
      </c>
      <c r="J2578" s="17">
        <f>'Vulnerability Mapped'!D90</f>
        <v>7</v>
      </c>
      <c r="K2578" s="17">
        <f>'Vulnerability Mapped'!E90</f>
        <v>7</v>
      </c>
      <c r="L2578" s="18">
        <f>'Vulnerability Mapped'!H90</f>
        <v>0.61428571399999998</v>
      </c>
      <c r="M2578" s="18">
        <f t="shared" si="80"/>
        <v>0.12605683422708319</v>
      </c>
      <c r="N2578" s="18">
        <f t="shared" si="81"/>
        <v>4.2859323637208291E-2</v>
      </c>
    </row>
    <row r="2579" spans="1:14" ht="18" customHeight="1" x14ac:dyDescent="0.2">
      <c r="A2579" s="16" t="str">
        <f>'Fish Use'!A173</f>
        <v>UGR9</v>
      </c>
      <c r="B2579" s="16" t="str">
        <f>'Fish Use'!B173</f>
        <v>Upper Grande Ronde</v>
      </c>
      <c r="C2579" s="16" t="str">
        <f>'Fish Use'!D173</f>
        <v>Chinook</v>
      </c>
      <c r="D2579" s="16" t="str">
        <f>'Fish Use'!E173</f>
        <v>Winter Rearing</v>
      </c>
      <c r="E2579" s="16" t="str">
        <f>'Vulnerability Mapped'!C86</f>
        <v>Predation</v>
      </c>
      <c r="F2579" s="18">
        <f>'Fish Use'!F173</f>
        <v>0.31840000000000002</v>
      </c>
      <c r="G2579" s="18">
        <f>Population!D14</f>
        <v>0.34</v>
      </c>
      <c r="H2579" s="19">
        <f>'Limiting Factors'!C429</f>
        <v>2.88</v>
      </c>
      <c r="I2579" s="18">
        <f>'Limiting Factors'!D429</f>
        <v>0.52300000000000002</v>
      </c>
      <c r="J2579" s="17">
        <f>'Vulnerability Mapped'!D86</f>
        <v>11</v>
      </c>
      <c r="K2579" s="17">
        <f>'Vulnerability Mapped'!E86</f>
        <v>11</v>
      </c>
      <c r="L2579" s="18">
        <f>'Vulnerability Mapped'!H86</f>
        <v>0.35714285699999998</v>
      </c>
      <c r="M2579" s="18">
        <f t="shared" si="80"/>
        <v>5.9472571404782397E-2</v>
      </c>
      <c r="N2579" s="18">
        <f t="shared" si="81"/>
        <v>2.0220674277626017E-2</v>
      </c>
    </row>
    <row r="2580" spans="1:14" ht="18" customHeight="1" x14ac:dyDescent="0.2">
      <c r="A2580" s="16" t="str">
        <f>'Fish Use'!A173</f>
        <v>UGR9</v>
      </c>
      <c r="B2580" s="16" t="str">
        <f>'Fish Use'!B173</f>
        <v>Upper Grande Ronde</v>
      </c>
      <c r="C2580" s="16" t="str">
        <f>'Fish Use'!D173</f>
        <v>Chinook</v>
      </c>
      <c r="D2580" s="16" t="str">
        <f>'Fish Use'!E173</f>
        <v>Winter Rearing</v>
      </c>
      <c r="E2580" s="16" t="str">
        <f>'Vulnerability Mapped'!C78</f>
        <v>Altered Primary Productivity</v>
      </c>
      <c r="F2580" s="18">
        <f>'Fish Use'!F173</f>
        <v>0.31840000000000002</v>
      </c>
      <c r="G2580" s="18">
        <f>Population!D14</f>
        <v>0.34</v>
      </c>
      <c r="H2580" s="19">
        <f>'Limiting Factors'!C430</f>
        <v>3.17</v>
      </c>
      <c r="I2580" s="18">
        <f>'Limiting Factors'!D430</f>
        <v>0.58825000000000005</v>
      </c>
      <c r="J2580" s="17">
        <f>'Vulnerability Mapped'!D78</f>
        <v>12</v>
      </c>
      <c r="K2580" s="17">
        <f>'Vulnerability Mapped'!E78</f>
        <v>12</v>
      </c>
      <c r="L2580" s="18">
        <f>'Vulnerability Mapped'!H78</f>
        <v>0.29285714299999999</v>
      </c>
      <c r="M2580" s="18">
        <f t="shared" si="80"/>
        <v>5.4851791455328404E-2</v>
      </c>
      <c r="N2580" s="18">
        <f t="shared" si="81"/>
        <v>1.864960909481166E-2</v>
      </c>
    </row>
    <row r="2581" spans="1:14" ht="18" customHeight="1" x14ac:dyDescent="0.2">
      <c r="A2581" s="16" t="str">
        <f>'Fish Use'!A173</f>
        <v>UGR9</v>
      </c>
      <c r="B2581" s="16" t="str">
        <f>'Fish Use'!B173</f>
        <v>Upper Grande Ronde</v>
      </c>
      <c r="C2581" s="16" t="str">
        <f>'Fish Use'!D173</f>
        <v>Chinook</v>
      </c>
      <c r="D2581" s="16" t="str">
        <f>'Fish Use'!E173</f>
        <v>Winter Rearing</v>
      </c>
      <c r="E2581" s="16" t="str">
        <f>'Vulnerability Mapped'!C85</f>
        <v>Non-Native Species Interactions and Competition</v>
      </c>
      <c r="F2581" s="18">
        <f>'Fish Use'!F173</f>
        <v>0.31840000000000002</v>
      </c>
      <c r="G2581" s="18">
        <f>Population!D14</f>
        <v>0.34</v>
      </c>
      <c r="H2581" s="19">
        <f>'Limiting Factors'!C431</f>
        <v>4.22</v>
      </c>
      <c r="I2581" s="18">
        <f>'Limiting Factors'!D431</f>
        <v>0.82450000000000001</v>
      </c>
      <c r="J2581" s="17">
        <f>'Vulnerability Mapped'!D85</f>
        <v>12</v>
      </c>
      <c r="K2581" s="17">
        <f>'Vulnerability Mapped'!E85</f>
        <v>12</v>
      </c>
      <c r="L2581" s="18">
        <f>'Vulnerability Mapped'!H85</f>
        <v>0.29285714299999999</v>
      </c>
      <c r="M2581" s="18">
        <f t="shared" si="80"/>
        <v>7.68810914660744E-2</v>
      </c>
      <c r="N2581" s="18">
        <f t="shared" si="81"/>
        <v>2.6139571098465299E-2</v>
      </c>
    </row>
    <row r="2582" spans="1:14" ht="18" customHeight="1" x14ac:dyDescent="0.2">
      <c r="A2582" s="16" t="str">
        <f>'Fish Use'!A174</f>
        <v>UGR9</v>
      </c>
      <c r="B2582" s="16" t="str">
        <f>'Fish Use'!B174</f>
        <v>Upper Grande Ronde</v>
      </c>
      <c r="C2582" s="16" t="str">
        <f>'Fish Use'!D174</f>
        <v>Chinook</v>
      </c>
      <c r="D2582" s="16" t="str">
        <f>'Fish Use'!E174</f>
        <v>Summer Rearing</v>
      </c>
      <c r="E2582" s="16" t="str">
        <f>'Vulnerability Mapped'!C64</f>
        <v>Anthropogenic Barriers</v>
      </c>
      <c r="F2582" s="18">
        <f>'Fish Use'!F174</f>
        <v>0.31840000000000002</v>
      </c>
      <c r="G2582" s="18">
        <f>Population!D12</f>
        <v>0.24</v>
      </c>
      <c r="H2582" s="19">
        <f>'Limiting Factors'!C428</f>
        <v>2.88</v>
      </c>
      <c r="I2582" s="18">
        <f>'Limiting Factors'!D428</f>
        <v>0.52300000000000002</v>
      </c>
      <c r="J2582" s="17">
        <f>'Vulnerability Mapped'!D64</f>
        <v>7</v>
      </c>
      <c r="K2582" s="17">
        <f>'Vulnerability Mapped'!E64</f>
        <v>7</v>
      </c>
      <c r="L2582" s="18">
        <f>'Vulnerability Mapped'!H64</f>
        <v>0.61428571399999998</v>
      </c>
      <c r="M2582" s="18">
        <f t="shared" si="80"/>
        <v>0.10229282280956481</v>
      </c>
      <c r="N2582" s="18">
        <f t="shared" si="81"/>
        <v>2.4550277474295553E-2</v>
      </c>
    </row>
    <row r="2583" spans="1:14" ht="18" customHeight="1" x14ac:dyDescent="0.2">
      <c r="A2583" s="16" t="str">
        <f>'Fish Use'!A174</f>
        <v>UGR9</v>
      </c>
      <c r="B2583" s="16" t="str">
        <f>'Fish Use'!B174</f>
        <v>Upper Grande Ronde</v>
      </c>
      <c r="C2583" s="16" t="str">
        <f>'Fish Use'!D174</f>
        <v>Chinook</v>
      </c>
      <c r="D2583" s="16" t="str">
        <f>'Fish Use'!E174</f>
        <v>Summer Rearing</v>
      </c>
      <c r="E2583" s="16" t="str">
        <f>'Vulnerability Mapped'!C72</f>
        <v>Riparian Condition</v>
      </c>
      <c r="F2583" s="18">
        <f>'Fish Use'!F174</f>
        <v>0.31840000000000002</v>
      </c>
      <c r="G2583" s="18">
        <f>Population!D12</f>
        <v>0.24</v>
      </c>
      <c r="H2583" s="19">
        <f>'Limiting Factors'!C422</f>
        <v>3.73</v>
      </c>
      <c r="I2583" s="18">
        <f>'Limiting Factors'!D422</f>
        <v>0.71425000000000005</v>
      </c>
      <c r="J2583" s="17">
        <f>'Vulnerability Mapped'!D72</f>
        <v>5</v>
      </c>
      <c r="K2583" s="17">
        <f>'Vulnerability Mapped'!E72</f>
        <v>5</v>
      </c>
      <c r="L2583" s="18">
        <f>'Vulnerability Mapped'!H72</f>
        <v>0.74285714300000005</v>
      </c>
      <c r="M2583" s="18">
        <f t="shared" si="80"/>
        <v>0.16893849146105963</v>
      </c>
      <c r="N2583" s="18">
        <f t="shared" si="81"/>
        <v>4.054523795065431E-2</v>
      </c>
    </row>
    <row r="2584" spans="1:14" ht="18" customHeight="1" x14ac:dyDescent="0.2">
      <c r="A2584" s="16" t="str">
        <f>'Fish Use'!A174</f>
        <v>UGR9</v>
      </c>
      <c r="B2584" s="16" t="str">
        <f>'Fish Use'!B174</f>
        <v>Upper Grande Ronde</v>
      </c>
      <c r="C2584" s="16" t="str">
        <f>'Fish Use'!D174</f>
        <v>Chinook</v>
      </c>
      <c r="D2584" s="16" t="str">
        <f>'Fish Use'!E174</f>
        <v>Summer Rearing</v>
      </c>
      <c r="E2584" s="16" t="str">
        <f>'Vulnerability Mapped'!C68</f>
        <v>Floodplain Condition</v>
      </c>
      <c r="F2584" s="18">
        <f>'Fish Use'!F174</f>
        <v>0.31840000000000002</v>
      </c>
      <c r="G2584" s="18">
        <f>Population!D12</f>
        <v>0.24</v>
      </c>
      <c r="H2584" s="19">
        <f>'Limiting Factors'!C423</f>
        <v>3.48</v>
      </c>
      <c r="I2584" s="18">
        <f>'Limiting Factors'!D423</f>
        <v>0.65800000000000003</v>
      </c>
      <c r="J2584" s="17">
        <f>'Vulnerability Mapped'!D68</f>
        <v>10</v>
      </c>
      <c r="K2584" s="17">
        <f>'Vulnerability Mapped'!E68</f>
        <v>10</v>
      </c>
      <c r="L2584" s="18">
        <f>'Vulnerability Mapped'!H68</f>
        <v>0.42142857099999997</v>
      </c>
      <c r="M2584" s="18">
        <f t="shared" si="80"/>
        <v>8.8292319910211206E-2</v>
      </c>
      <c r="N2584" s="18">
        <f t="shared" si="81"/>
        <v>2.1190156778450688E-2</v>
      </c>
    </row>
    <row r="2585" spans="1:14" ht="18" customHeight="1" x14ac:dyDescent="0.2">
      <c r="A2585" s="16" t="str">
        <f>'Fish Use'!A174</f>
        <v>UGR9</v>
      </c>
      <c r="B2585" s="16" t="str">
        <f>'Fish Use'!B174</f>
        <v>Upper Grande Ronde</v>
      </c>
      <c r="C2585" s="16" t="str">
        <f>'Fish Use'!D174</f>
        <v>Chinook</v>
      </c>
      <c r="D2585" s="16" t="str">
        <f>'Fish Use'!E174</f>
        <v>Summer Rearing</v>
      </c>
      <c r="E2585" s="16" t="str">
        <f>'Vulnerability Mapped'!C73</f>
        <v>Side Channel and Wetland Habitat</v>
      </c>
      <c r="F2585" s="18">
        <f>'Fish Use'!F174</f>
        <v>0.31840000000000002</v>
      </c>
      <c r="G2585" s="18">
        <f>Population!D12</f>
        <v>0.24</v>
      </c>
      <c r="H2585" s="19">
        <f>'Limiting Factors'!C424</f>
        <v>4.32</v>
      </c>
      <c r="I2585" s="18">
        <f>'Limiting Factors'!D424</f>
        <v>0.84699999999999998</v>
      </c>
      <c r="J2585" s="17">
        <f>'Vulnerability Mapped'!D73</f>
        <v>4</v>
      </c>
      <c r="K2585" s="17">
        <f>'Vulnerability Mapped'!E73</f>
        <v>4</v>
      </c>
      <c r="L2585" s="18">
        <f>'Vulnerability Mapped'!H73</f>
        <v>0.80714285699999999</v>
      </c>
      <c r="M2585" s="18">
        <f t="shared" si="80"/>
        <v>0.2176741599614736</v>
      </c>
      <c r="N2585" s="18">
        <f t="shared" si="81"/>
        <v>5.2241798390753665E-2</v>
      </c>
    </row>
    <row r="2586" spans="1:14" ht="18" customHeight="1" x14ac:dyDescent="0.2">
      <c r="A2586" s="16" t="str">
        <f>'Fish Use'!A174</f>
        <v>UGR9</v>
      </c>
      <c r="B2586" s="16" t="str">
        <f>'Fish Use'!B174</f>
        <v>Upper Grande Ronde</v>
      </c>
      <c r="C2586" s="16" t="str">
        <f>'Fish Use'!D174</f>
        <v>Chinook</v>
      </c>
      <c r="D2586" s="16" t="str">
        <f>'Fish Use'!E174</f>
        <v>Summer Rearing</v>
      </c>
      <c r="E2586" s="16" t="str">
        <f>'Vulnerability Mapped'!C65</f>
        <v>Channel and Habitat Structure</v>
      </c>
      <c r="F2586" s="18">
        <f>'Fish Use'!F174</f>
        <v>0.31840000000000002</v>
      </c>
      <c r="G2586" s="18">
        <f>Population!D12</f>
        <v>0.24</v>
      </c>
      <c r="H2586" s="19">
        <f>'Limiting Factors'!C425</f>
        <v>4.57</v>
      </c>
      <c r="I2586" s="18">
        <f>'Limiting Factors'!D425</f>
        <v>0.90325</v>
      </c>
      <c r="J2586" s="17">
        <f>'Vulnerability Mapped'!D65</f>
        <v>3</v>
      </c>
      <c r="K2586" s="17">
        <f>'Vulnerability Mapped'!E65</f>
        <v>3</v>
      </c>
      <c r="L2586" s="18">
        <f>'Vulnerability Mapped'!H65</f>
        <v>0.87142857100000004</v>
      </c>
      <c r="M2586" s="18">
        <f t="shared" si="80"/>
        <v>0.25061832559103087</v>
      </c>
      <c r="N2586" s="18">
        <f t="shared" si="81"/>
        <v>6.0148398141847408E-2</v>
      </c>
    </row>
    <row r="2587" spans="1:14" ht="18" customHeight="1" x14ac:dyDescent="0.2">
      <c r="A2587" s="16" t="str">
        <f>'Fish Use'!A174</f>
        <v>UGR9</v>
      </c>
      <c r="B2587" s="16" t="str">
        <f>'Fish Use'!B174</f>
        <v>Upper Grande Ronde</v>
      </c>
      <c r="C2587" s="16" t="str">
        <f>'Fish Use'!D174</f>
        <v>Chinook</v>
      </c>
      <c r="D2587" s="16" t="str">
        <f>'Fish Use'!E174</f>
        <v>Summer Rearing</v>
      </c>
      <c r="E2587" s="16" t="str">
        <f>'Vulnerability Mapped'!C67</f>
        <v>Decreased Water Quantity</v>
      </c>
      <c r="F2587" s="18">
        <f>'Fish Use'!F174</f>
        <v>0.31840000000000002</v>
      </c>
      <c r="G2587" s="18">
        <f>Population!D12</f>
        <v>0.24</v>
      </c>
      <c r="H2587" s="19">
        <f>'Limiting Factors'!C432</f>
        <v>3.11</v>
      </c>
      <c r="I2587" s="18">
        <f>'Limiting Factors'!D432</f>
        <v>0.57474999999999998</v>
      </c>
      <c r="J2587" s="17">
        <f>'Vulnerability Mapped'!D67</f>
        <v>2</v>
      </c>
      <c r="K2587" s="17">
        <f>'Vulnerability Mapped'!E67</f>
        <v>2</v>
      </c>
      <c r="L2587" s="18">
        <f>'Vulnerability Mapped'!H67</f>
        <v>0.93571428599999995</v>
      </c>
      <c r="M2587" s="18">
        <f t="shared" si="80"/>
        <v>0.17123608862371439</v>
      </c>
      <c r="N2587" s="18">
        <f t="shared" si="81"/>
        <v>4.1096661269691456E-2</v>
      </c>
    </row>
    <row r="2588" spans="1:14" ht="18" customHeight="1" x14ac:dyDescent="0.2">
      <c r="A2588" s="16" t="str">
        <f>'Fish Use'!A174</f>
        <v>UGR9</v>
      </c>
      <c r="B2588" s="16" t="str">
        <f>'Fish Use'!B174</f>
        <v>Upper Grande Ronde</v>
      </c>
      <c r="C2588" s="16" t="str">
        <f>'Fish Use'!D174</f>
        <v>Chinook</v>
      </c>
      <c r="D2588" s="16" t="str">
        <f>'Fish Use'!E174</f>
        <v>Summer Rearing</v>
      </c>
      <c r="E2588" s="16" t="str">
        <f>'Vulnerability Mapped'!C62</f>
        <v>Altered Flow Timing</v>
      </c>
      <c r="F2588" s="18">
        <f>'Fish Use'!F174</f>
        <v>0.31840000000000002</v>
      </c>
      <c r="G2588" s="18">
        <f>Population!D12</f>
        <v>0.24</v>
      </c>
      <c r="H2588" s="19">
        <f>'Limiting Factors'!C433</f>
        <v>3.42</v>
      </c>
      <c r="I2588" s="18">
        <f>'Limiting Factors'!D433</f>
        <v>0.64449999999999996</v>
      </c>
      <c r="J2588" s="17">
        <f>'Vulnerability Mapped'!D62</f>
        <v>6</v>
      </c>
      <c r="K2588" s="17">
        <f>'Vulnerability Mapped'!E62</f>
        <v>6</v>
      </c>
      <c r="L2588" s="18">
        <f>'Vulnerability Mapped'!H62</f>
        <v>0.678571429</v>
      </c>
      <c r="M2588" s="18">
        <f t="shared" si="80"/>
        <v>0.13924882865937521</v>
      </c>
      <c r="N2588" s="18">
        <f t="shared" si="81"/>
        <v>3.341971887825005E-2</v>
      </c>
    </row>
    <row r="2589" spans="1:14" ht="18" customHeight="1" x14ac:dyDescent="0.2">
      <c r="A2589" s="16" t="str">
        <f>'Fish Use'!A174</f>
        <v>UGR9</v>
      </c>
      <c r="B2589" s="16" t="str">
        <f>'Fish Use'!B174</f>
        <v>Upper Grande Ronde</v>
      </c>
      <c r="C2589" s="16" t="str">
        <f>'Fish Use'!D174</f>
        <v>Chinook</v>
      </c>
      <c r="D2589" s="16" t="str">
        <f>'Fish Use'!E174</f>
        <v>Summer Rearing</v>
      </c>
      <c r="E2589" s="16" t="str">
        <f>'Vulnerability Mapped'!C66</f>
        <v>Decreased Sediment Quantity</v>
      </c>
      <c r="F2589" s="18">
        <f>'Fish Use'!F174</f>
        <v>0.31840000000000002</v>
      </c>
      <c r="G2589" s="18">
        <f>Population!D12</f>
        <v>0.24</v>
      </c>
      <c r="H2589" s="19">
        <f>'Limiting Factors'!C426</f>
        <v>2.83</v>
      </c>
      <c r="I2589" s="18">
        <f>'Limiting Factors'!D426</f>
        <v>0.51175000000000004</v>
      </c>
      <c r="J2589" s="17">
        <f>'Vulnerability Mapped'!D66</f>
        <v>12</v>
      </c>
      <c r="K2589" s="17">
        <f>'Vulnerability Mapped'!E66</f>
        <v>12</v>
      </c>
      <c r="L2589" s="18">
        <f>'Vulnerability Mapped'!H66</f>
        <v>0.29285714299999999</v>
      </c>
      <c r="M2589" s="18">
        <f t="shared" si="80"/>
        <v>4.7718494308991603E-2</v>
      </c>
      <c r="N2589" s="18">
        <f t="shared" si="81"/>
        <v>1.1452438634157984E-2</v>
      </c>
    </row>
    <row r="2590" spans="1:14" ht="18" customHeight="1" x14ac:dyDescent="0.2">
      <c r="A2590" s="16" t="str">
        <f>'Fish Use'!A174</f>
        <v>UGR9</v>
      </c>
      <c r="B2590" s="16" t="str">
        <f>'Fish Use'!B174</f>
        <v>Upper Grande Ronde</v>
      </c>
      <c r="C2590" s="16" t="str">
        <f>'Fish Use'!D174</f>
        <v>Chinook</v>
      </c>
      <c r="D2590" s="16" t="str">
        <f>'Fish Use'!E174</f>
        <v>Summer Rearing</v>
      </c>
      <c r="E2590" s="16" t="str">
        <f>'Vulnerability Mapped'!C69</f>
        <v>Increased Sediment Quantity</v>
      </c>
      <c r="F2590" s="18">
        <f>'Fish Use'!F174</f>
        <v>0.31840000000000002</v>
      </c>
      <c r="G2590" s="18">
        <f>Population!D12</f>
        <v>0.24</v>
      </c>
      <c r="H2590" s="19">
        <f>'Limiting Factors'!C427</f>
        <v>2.7</v>
      </c>
      <c r="I2590" s="18">
        <f>'Limiting Factors'!D427</f>
        <v>0.48249999999999998</v>
      </c>
      <c r="J2590" s="17">
        <f>'Vulnerability Mapped'!D69</f>
        <v>14</v>
      </c>
      <c r="K2590" s="17">
        <f>'Vulnerability Mapped'!E69</f>
        <v>14</v>
      </c>
      <c r="L2590" s="18">
        <f>'Vulnerability Mapped'!H69</f>
        <v>0.164285714</v>
      </c>
      <c r="M2590" s="18">
        <f t="shared" si="80"/>
        <v>2.5238885670392001E-2</v>
      </c>
      <c r="N2590" s="18">
        <f t="shared" si="81"/>
        <v>6.0573325608940798E-3</v>
      </c>
    </row>
    <row r="2591" spans="1:14" ht="18" customHeight="1" x14ac:dyDescent="0.2">
      <c r="A2591" s="16" t="str">
        <f>'Fish Use'!A174</f>
        <v>UGR9</v>
      </c>
      <c r="B2591" s="16" t="str">
        <f>'Fish Use'!B174</f>
        <v>Upper Grande Ronde</v>
      </c>
      <c r="C2591" s="16" t="str">
        <f>'Fish Use'!D174</f>
        <v>Chinook</v>
      </c>
      <c r="D2591" s="16" t="str">
        <f>'Fish Use'!E174</f>
        <v>Summer Rearing</v>
      </c>
      <c r="E2591" s="16" t="str">
        <f>'Vulnerability Mapped'!C74</f>
        <v>Summer Water Temperature</v>
      </c>
      <c r="F2591" s="18">
        <f>'Fish Use'!F174</f>
        <v>0.31840000000000002</v>
      </c>
      <c r="G2591" s="18">
        <f>Population!D12</f>
        <v>0.24</v>
      </c>
      <c r="H2591" s="19">
        <f>'Limiting Factors'!C434</f>
        <v>3.68</v>
      </c>
      <c r="I2591" s="18">
        <f>'Limiting Factors'!D434</f>
        <v>0.70299999999999996</v>
      </c>
      <c r="J2591" s="17">
        <f>'Vulnerability Mapped'!D74</f>
        <v>1</v>
      </c>
      <c r="K2591" s="17">
        <f>'Vulnerability Mapped'!E74</f>
        <v>1</v>
      </c>
      <c r="L2591" s="18">
        <f>'Vulnerability Mapped'!H74</f>
        <v>1</v>
      </c>
      <c r="M2591" s="18">
        <f t="shared" si="80"/>
        <v>0.22383520000000001</v>
      </c>
      <c r="N2591" s="18">
        <f t="shared" si="81"/>
        <v>5.3720448000000004E-2</v>
      </c>
    </row>
    <row r="2592" spans="1:14" ht="18" customHeight="1" x14ac:dyDescent="0.2">
      <c r="A2592" s="16" t="str">
        <f>'Fish Use'!A174</f>
        <v>UGR9</v>
      </c>
      <c r="B2592" s="16" t="str">
        <f>'Fish Use'!B174</f>
        <v>Upper Grande Ronde</v>
      </c>
      <c r="C2592" s="16" t="str">
        <f>'Fish Use'!D174</f>
        <v>Chinook</v>
      </c>
      <c r="D2592" s="16" t="str">
        <f>'Fish Use'!E174</f>
        <v>Summer Rearing</v>
      </c>
      <c r="E2592" s="16" t="str">
        <f>'Vulnerability Mapped'!C76</f>
        <v>Winter Water Temperature</v>
      </c>
      <c r="F2592" s="18">
        <f>'Fish Use'!F174</f>
        <v>0.31840000000000002</v>
      </c>
      <c r="G2592" s="18">
        <f>Population!D12</f>
        <v>0.24</v>
      </c>
      <c r="H2592" s="19">
        <f>'Limiting Factors'!C435</f>
        <v>2.52</v>
      </c>
      <c r="I2592" s="18">
        <f>'Limiting Factors'!D435</f>
        <v>0.442</v>
      </c>
      <c r="J2592" s="17">
        <f>'Vulnerability Mapped'!D76</f>
        <v>15</v>
      </c>
      <c r="K2592" s="17">
        <f>'Vulnerability Mapped'!E76</f>
        <v>15</v>
      </c>
      <c r="L2592" s="18">
        <f>'Vulnerability Mapped'!H76</f>
        <v>0.1</v>
      </c>
      <c r="M2592" s="18">
        <f t="shared" si="80"/>
        <v>1.4073280000000002E-2</v>
      </c>
      <c r="N2592" s="18">
        <f t="shared" si="81"/>
        <v>3.3775872000000005E-3</v>
      </c>
    </row>
    <row r="2593" spans="1:14" ht="18" customHeight="1" x14ac:dyDescent="0.2">
      <c r="A2593" s="16" t="str">
        <f>'Fish Use'!A174</f>
        <v>UGR9</v>
      </c>
      <c r="B2593" s="16" t="str">
        <f>'Fish Use'!B174</f>
        <v>Upper Grande Ronde</v>
      </c>
      <c r="C2593" s="16" t="str">
        <f>'Fish Use'!D174</f>
        <v>Chinook</v>
      </c>
      <c r="D2593" s="16" t="str">
        <f>'Fish Use'!E174</f>
        <v>Summer Rearing</v>
      </c>
      <c r="E2593" s="16" t="str">
        <f>'Vulnerability Mapped'!C75</f>
        <v>Water Quality</v>
      </c>
      <c r="F2593" s="18">
        <f>'Fish Use'!F174</f>
        <v>0.31840000000000002</v>
      </c>
      <c r="G2593" s="18">
        <f>Population!D12</f>
        <v>0.24</v>
      </c>
      <c r="H2593" s="19">
        <f>'Limiting Factors'!C436</f>
        <v>3.42</v>
      </c>
      <c r="I2593" s="18">
        <f>'Limiting Factors'!D436</f>
        <v>0.64449999999999996</v>
      </c>
      <c r="J2593" s="17">
        <f>'Vulnerability Mapped'!D75</f>
        <v>9</v>
      </c>
      <c r="K2593" s="17">
        <f>'Vulnerability Mapped'!E75</f>
        <v>9</v>
      </c>
      <c r="L2593" s="18">
        <f>'Vulnerability Mapped'!H75</f>
        <v>0.485714286</v>
      </c>
      <c r="M2593" s="18">
        <f t="shared" si="80"/>
        <v>9.9672845772916796E-2</v>
      </c>
      <c r="N2593" s="18">
        <f t="shared" si="81"/>
        <v>2.392148298550003E-2</v>
      </c>
    </row>
    <row r="2594" spans="1:14" ht="18" customHeight="1" x14ac:dyDescent="0.2">
      <c r="A2594" s="16" t="str">
        <f>'Fish Use'!A174</f>
        <v>UGR9</v>
      </c>
      <c r="B2594" s="16" t="str">
        <f>'Fish Use'!B174</f>
        <v>Upper Grande Ronde</v>
      </c>
      <c r="C2594" s="16" t="str">
        <f>'Fish Use'!D174</f>
        <v>Chinook</v>
      </c>
      <c r="D2594" s="16" t="str">
        <f>'Fish Use'!E174</f>
        <v>Summer Rearing</v>
      </c>
      <c r="E2594" s="16" t="str">
        <f>'Vulnerability Mapped'!C71</f>
        <v>Predation</v>
      </c>
      <c r="F2594" s="18">
        <f>'Fish Use'!F174</f>
        <v>0.31840000000000002</v>
      </c>
      <c r="G2594" s="18">
        <f>Population!D12</f>
        <v>0.24</v>
      </c>
      <c r="H2594" s="19">
        <f>'Limiting Factors'!C429</f>
        <v>2.88</v>
      </c>
      <c r="I2594" s="18">
        <f>'Limiting Factors'!D429</f>
        <v>0.52300000000000002</v>
      </c>
      <c r="J2594" s="17">
        <f>'Vulnerability Mapped'!D71</f>
        <v>13</v>
      </c>
      <c r="K2594" s="17">
        <f>'Vulnerability Mapped'!E71</f>
        <v>13</v>
      </c>
      <c r="L2594" s="18">
        <f>'Vulnerability Mapped'!H71</f>
        <v>0.22857142899999999</v>
      </c>
      <c r="M2594" s="18">
        <f t="shared" si="80"/>
        <v>3.80624457856528E-2</v>
      </c>
      <c r="N2594" s="18">
        <f t="shared" si="81"/>
        <v>9.1349869885566717E-3</v>
      </c>
    </row>
    <row r="2595" spans="1:14" ht="18" customHeight="1" x14ac:dyDescent="0.2">
      <c r="A2595" s="16" t="str">
        <f>'Fish Use'!A174</f>
        <v>UGR9</v>
      </c>
      <c r="B2595" s="16" t="str">
        <f>'Fish Use'!B174</f>
        <v>Upper Grande Ronde</v>
      </c>
      <c r="C2595" s="16" t="str">
        <f>'Fish Use'!D174</f>
        <v>Chinook</v>
      </c>
      <c r="D2595" s="16" t="str">
        <f>'Fish Use'!E174</f>
        <v>Summer Rearing</v>
      </c>
      <c r="E2595" s="16" t="str">
        <f>'Vulnerability Mapped'!C63</f>
        <v>Altered Primary Productivity</v>
      </c>
      <c r="F2595" s="18">
        <f>'Fish Use'!F174</f>
        <v>0.31840000000000002</v>
      </c>
      <c r="G2595" s="18">
        <f>Population!D12</f>
        <v>0.24</v>
      </c>
      <c r="H2595" s="19">
        <f>'Limiting Factors'!C430</f>
        <v>3.17</v>
      </c>
      <c r="I2595" s="18">
        <f>'Limiting Factors'!D430</f>
        <v>0.58825000000000005</v>
      </c>
      <c r="J2595" s="17">
        <f>'Vulnerability Mapped'!D63</f>
        <v>8</v>
      </c>
      <c r="K2595" s="17">
        <f>'Vulnerability Mapped'!E63</f>
        <v>8</v>
      </c>
      <c r="L2595" s="18">
        <f>'Vulnerability Mapped'!H63</f>
        <v>0.55000000000000004</v>
      </c>
      <c r="M2595" s="18">
        <f t="shared" si="80"/>
        <v>0.10301434000000001</v>
      </c>
      <c r="N2595" s="18">
        <f t="shared" si="81"/>
        <v>2.47234416E-2</v>
      </c>
    </row>
    <row r="2596" spans="1:14" ht="18" customHeight="1" x14ac:dyDescent="0.2">
      <c r="A2596" s="16" t="str">
        <f>'Fish Use'!A174</f>
        <v>UGR9</v>
      </c>
      <c r="B2596" s="16" t="str">
        <f>'Fish Use'!B174</f>
        <v>Upper Grande Ronde</v>
      </c>
      <c r="C2596" s="16" t="str">
        <f>'Fish Use'!D174</f>
        <v>Chinook</v>
      </c>
      <c r="D2596" s="16" t="str">
        <f>'Fish Use'!E174</f>
        <v>Summer Rearing</v>
      </c>
      <c r="E2596" s="16" t="str">
        <f>'Vulnerability Mapped'!C70</f>
        <v>Non-Native Species Interactions and Competition</v>
      </c>
      <c r="F2596" s="18">
        <f>'Fish Use'!F174</f>
        <v>0.31840000000000002</v>
      </c>
      <c r="G2596" s="18">
        <f>Population!D12</f>
        <v>0.24</v>
      </c>
      <c r="H2596" s="19">
        <f>'Limiting Factors'!C431</f>
        <v>4.22</v>
      </c>
      <c r="I2596" s="18">
        <f>'Limiting Factors'!D431</f>
        <v>0.82450000000000001</v>
      </c>
      <c r="J2596" s="17">
        <f>'Vulnerability Mapped'!D70</f>
        <v>11</v>
      </c>
      <c r="K2596" s="17">
        <f>'Vulnerability Mapped'!E70</f>
        <v>11</v>
      </c>
      <c r="L2596" s="18">
        <f>'Vulnerability Mapped'!H70</f>
        <v>0.35714285699999998</v>
      </c>
      <c r="M2596" s="18">
        <f t="shared" si="80"/>
        <v>9.3757428533925588E-2</v>
      </c>
      <c r="N2596" s="18">
        <f t="shared" si="81"/>
        <v>2.2501782848142141E-2</v>
      </c>
    </row>
    <row r="2597" spans="1:14" ht="18" customHeight="1" x14ac:dyDescent="0.2">
      <c r="A2597" s="16" t="str">
        <f>'Fish Use'!A175</f>
        <v>UGR9</v>
      </c>
      <c r="B2597" s="16" t="str">
        <f>'Fish Use'!B175</f>
        <v>Upper Grande Ronde</v>
      </c>
      <c r="C2597" s="16" t="str">
        <f>'Fish Use'!D175</f>
        <v>Chinook</v>
      </c>
      <c r="D2597" s="16" t="str">
        <f>'Fish Use'!E175</f>
        <v>Migration</v>
      </c>
      <c r="E2597" s="16" t="str">
        <f>'Vulnerability Mapped'!C34</f>
        <v>Anthropogenic Barriers</v>
      </c>
      <c r="F2597" s="18">
        <f>'Fish Use'!F175</f>
        <v>0.31840000000000002</v>
      </c>
      <c r="G2597" s="18">
        <f>Population!D16</f>
        <v>0.34</v>
      </c>
      <c r="H2597" s="19">
        <f>'Limiting Factors'!C428</f>
        <v>2.88</v>
      </c>
      <c r="I2597" s="18">
        <f>'Limiting Factors'!D428</f>
        <v>0.52300000000000002</v>
      </c>
      <c r="J2597" s="17">
        <f>'Vulnerability Mapped'!D34</f>
        <v>2</v>
      </c>
      <c r="K2597" s="17">
        <f>'Vulnerability Mapped'!E34</f>
        <v>13</v>
      </c>
      <c r="L2597" s="18">
        <f>'Vulnerability Mapped'!H34</f>
        <v>0.93571428599999995</v>
      </c>
      <c r="M2597" s="18">
        <f t="shared" si="80"/>
        <v>0.15581813719043519</v>
      </c>
      <c r="N2597" s="18">
        <f t="shared" si="81"/>
        <v>5.297816664474797E-2</v>
      </c>
    </row>
    <row r="2598" spans="1:14" ht="18" customHeight="1" x14ac:dyDescent="0.2">
      <c r="A2598" s="16" t="str">
        <f>'Fish Use'!A175</f>
        <v>UGR9</v>
      </c>
      <c r="B2598" s="16" t="str">
        <f>'Fish Use'!B175</f>
        <v>Upper Grande Ronde</v>
      </c>
      <c r="C2598" s="16" t="str">
        <f>'Fish Use'!D175</f>
        <v>Chinook</v>
      </c>
      <c r="D2598" s="16" t="str">
        <f>'Fish Use'!E175</f>
        <v>Migration</v>
      </c>
      <c r="E2598" s="16" t="str">
        <f>'Vulnerability Mapped'!C42</f>
        <v>Riparian Condition</v>
      </c>
      <c r="F2598" s="18">
        <f>'Fish Use'!F175</f>
        <v>0.31840000000000002</v>
      </c>
      <c r="G2598" s="18">
        <f>Population!D16</f>
        <v>0.34</v>
      </c>
      <c r="H2598" s="19">
        <f>'Limiting Factors'!C422</f>
        <v>3.73</v>
      </c>
      <c r="I2598" s="18">
        <f>'Limiting Factors'!D422</f>
        <v>0.71425000000000005</v>
      </c>
      <c r="J2598" s="17">
        <f>'Vulnerability Mapped'!D42</f>
        <v>9</v>
      </c>
      <c r="K2598" s="17">
        <f>'Vulnerability Mapped'!E42</f>
        <v>14</v>
      </c>
      <c r="L2598" s="18">
        <f>'Vulnerability Mapped'!H42</f>
        <v>0.485714286</v>
      </c>
      <c r="M2598" s="18">
        <f t="shared" si="80"/>
        <v>0.11045978292211922</v>
      </c>
      <c r="N2598" s="18">
        <f t="shared" si="81"/>
        <v>3.7556326193520541E-2</v>
      </c>
    </row>
    <row r="2599" spans="1:14" ht="18" customHeight="1" x14ac:dyDescent="0.2">
      <c r="A2599" s="16" t="str">
        <f>'Fish Use'!A175</f>
        <v>UGR9</v>
      </c>
      <c r="B2599" s="16" t="str">
        <f>'Fish Use'!B175</f>
        <v>Upper Grande Ronde</v>
      </c>
      <c r="C2599" s="16" t="str">
        <f>'Fish Use'!D175</f>
        <v>Chinook</v>
      </c>
      <c r="D2599" s="16" t="str">
        <f>'Fish Use'!E175</f>
        <v>Migration</v>
      </c>
      <c r="E2599" s="16" t="str">
        <f>'Vulnerability Mapped'!C38</f>
        <v>Floodplain Condition</v>
      </c>
      <c r="F2599" s="18">
        <f>'Fish Use'!F175</f>
        <v>0.31840000000000002</v>
      </c>
      <c r="G2599" s="18">
        <f>Population!D16</f>
        <v>0.34</v>
      </c>
      <c r="H2599" s="19">
        <f>'Limiting Factors'!C423</f>
        <v>3.48</v>
      </c>
      <c r="I2599" s="18">
        <f>'Limiting Factors'!D423</f>
        <v>0.65800000000000003</v>
      </c>
      <c r="J2599" s="17">
        <f>'Vulnerability Mapped'!D38</f>
        <v>6</v>
      </c>
      <c r="K2599" s="17">
        <f>'Vulnerability Mapped'!E38</f>
        <v>8</v>
      </c>
      <c r="L2599" s="18">
        <f>'Vulnerability Mapped'!H38</f>
        <v>0.678571429</v>
      </c>
      <c r="M2599" s="18">
        <f t="shared" si="80"/>
        <v>0.14216560008978882</v>
      </c>
      <c r="N2599" s="18">
        <f t="shared" si="81"/>
        <v>4.8336304030528202E-2</v>
      </c>
    </row>
    <row r="2600" spans="1:14" ht="18" customHeight="1" x14ac:dyDescent="0.2">
      <c r="A2600" s="16" t="str">
        <f>'Fish Use'!A175</f>
        <v>UGR9</v>
      </c>
      <c r="B2600" s="16" t="str">
        <f>'Fish Use'!B175</f>
        <v>Upper Grande Ronde</v>
      </c>
      <c r="C2600" s="16" t="str">
        <f>'Fish Use'!D175</f>
        <v>Chinook</v>
      </c>
      <c r="D2600" s="16" t="str">
        <f>'Fish Use'!E175</f>
        <v>Migration</v>
      </c>
      <c r="E2600" s="16" t="str">
        <f>'Vulnerability Mapped'!C43</f>
        <v>Side Channel and Wetland Habitat</v>
      </c>
      <c r="F2600" s="18">
        <f>'Fish Use'!F175</f>
        <v>0.31840000000000002</v>
      </c>
      <c r="G2600" s="18">
        <f>Population!D16</f>
        <v>0.34</v>
      </c>
      <c r="H2600" s="19">
        <f>'Limiting Factors'!C424</f>
        <v>4.32</v>
      </c>
      <c r="I2600" s="18">
        <f>'Limiting Factors'!D424</f>
        <v>0.84699999999999998</v>
      </c>
      <c r="J2600" s="17">
        <f>'Vulnerability Mapped'!D43</f>
        <v>7</v>
      </c>
      <c r="K2600" s="17">
        <f>'Vulnerability Mapped'!E43</f>
        <v>7</v>
      </c>
      <c r="L2600" s="18">
        <f>'Vulnerability Mapped'!H43</f>
        <v>0.61428571399999998</v>
      </c>
      <c r="M2600" s="18">
        <f t="shared" si="80"/>
        <v>0.1656635199229472</v>
      </c>
      <c r="N2600" s="18">
        <f t="shared" si="81"/>
        <v>5.6325596773802049E-2</v>
      </c>
    </row>
    <row r="2601" spans="1:14" ht="18" customHeight="1" x14ac:dyDescent="0.2">
      <c r="A2601" s="16" t="str">
        <f>'Fish Use'!A175</f>
        <v>UGR9</v>
      </c>
      <c r="B2601" s="16" t="str">
        <f>'Fish Use'!B175</f>
        <v>Upper Grande Ronde</v>
      </c>
      <c r="C2601" s="16" t="str">
        <f>'Fish Use'!D175</f>
        <v>Chinook</v>
      </c>
      <c r="D2601" s="16" t="str">
        <f>'Fish Use'!E175</f>
        <v>Migration</v>
      </c>
      <c r="E2601" s="16" t="str">
        <f>'Vulnerability Mapped'!C35</f>
        <v>Channel and Habitat Structure</v>
      </c>
      <c r="F2601" s="18">
        <f>'Fish Use'!F175</f>
        <v>0.31840000000000002</v>
      </c>
      <c r="G2601" s="18">
        <f>Population!D16</f>
        <v>0.34</v>
      </c>
      <c r="H2601" s="19">
        <f>'Limiting Factors'!C425</f>
        <v>4.57</v>
      </c>
      <c r="I2601" s="18">
        <f>'Limiting Factors'!D425</f>
        <v>0.90325</v>
      </c>
      <c r="J2601" s="17">
        <f>'Vulnerability Mapped'!D35</f>
        <v>3</v>
      </c>
      <c r="K2601" s="17">
        <f>'Vulnerability Mapped'!E35</f>
        <v>5</v>
      </c>
      <c r="L2601" s="18">
        <f>'Vulnerability Mapped'!H35</f>
        <v>0.87142857100000004</v>
      </c>
      <c r="M2601" s="18">
        <f t="shared" si="80"/>
        <v>0.25061832559103087</v>
      </c>
      <c r="N2601" s="18">
        <f t="shared" si="81"/>
        <v>8.5210230700950504E-2</v>
      </c>
    </row>
    <row r="2602" spans="1:14" ht="18" customHeight="1" x14ac:dyDescent="0.2">
      <c r="A2602" s="16" t="str">
        <f>'Fish Use'!A175</f>
        <v>UGR9</v>
      </c>
      <c r="B2602" s="16" t="str">
        <f>'Fish Use'!B175</f>
        <v>Upper Grande Ronde</v>
      </c>
      <c r="C2602" s="16" t="str">
        <f>'Fish Use'!D175</f>
        <v>Chinook</v>
      </c>
      <c r="D2602" s="16" t="str">
        <f>'Fish Use'!E175</f>
        <v>Migration</v>
      </c>
      <c r="E2602" s="16" t="str">
        <f>'Vulnerability Mapped'!C37</f>
        <v>Decreased Water Quantity</v>
      </c>
      <c r="F2602" s="18">
        <f>'Fish Use'!F175</f>
        <v>0.31840000000000002</v>
      </c>
      <c r="G2602" s="18">
        <f>Population!D16</f>
        <v>0.34</v>
      </c>
      <c r="H2602" s="19">
        <f>'Limiting Factors'!C432</f>
        <v>3.11</v>
      </c>
      <c r="I2602" s="18">
        <f>'Limiting Factors'!D432</f>
        <v>0.57474999999999998</v>
      </c>
      <c r="J2602" s="17">
        <f>'Vulnerability Mapped'!D37</f>
        <v>2</v>
      </c>
      <c r="K2602" s="17">
        <f>'Vulnerability Mapped'!E37</f>
        <v>3</v>
      </c>
      <c r="L2602" s="18">
        <f>'Vulnerability Mapped'!H37</f>
        <v>0.93571428599999995</v>
      </c>
      <c r="M2602" s="18">
        <f t="shared" si="80"/>
        <v>0.17123608862371439</v>
      </c>
      <c r="N2602" s="18">
        <f t="shared" si="81"/>
        <v>5.82202701320629E-2</v>
      </c>
    </row>
    <row r="2603" spans="1:14" ht="18" customHeight="1" x14ac:dyDescent="0.2">
      <c r="A2603" s="16" t="str">
        <f>'Fish Use'!A175</f>
        <v>UGR9</v>
      </c>
      <c r="B2603" s="16" t="str">
        <f>'Fish Use'!B175</f>
        <v>Upper Grande Ronde</v>
      </c>
      <c r="C2603" s="16" t="str">
        <f>'Fish Use'!D175</f>
        <v>Chinook</v>
      </c>
      <c r="D2603" s="16" t="str">
        <f>'Fish Use'!E175</f>
        <v>Migration</v>
      </c>
      <c r="E2603" s="16" t="str">
        <f>'Vulnerability Mapped'!C32</f>
        <v>Altered Flow Timing</v>
      </c>
      <c r="F2603" s="18">
        <f>'Fish Use'!F175</f>
        <v>0.31840000000000002</v>
      </c>
      <c r="G2603" s="18">
        <f>Population!D16</f>
        <v>0.34</v>
      </c>
      <c r="H2603" s="19">
        <f>'Limiting Factors'!C433</f>
        <v>3.42</v>
      </c>
      <c r="I2603" s="18">
        <f>'Limiting Factors'!D433</f>
        <v>0.64449999999999996</v>
      </c>
      <c r="J2603" s="17">
        <f>'Vulnerability Mapped'!D32</f>
        <v>4</v>
      </c>
      <c r="K2603" s="17">
        <f>'Vulnerability Mapped'!E32</f>
        <v>4</v>
      </c>
      <c r="L2603" s="18">
        <f>'Vulnerability Mapped'!H32</f>
        <v>0.80714285699999999</v>
      </c>
      <c r="M2603" s="18">
        <f t="shared" si="80"/>
        <v>0.16563281711354161</v>
      </c>
      <c r="N2603" s="18">
        <f t="shared" si="81"/>
        <v>5.6315157818604154E-2</v>
      </c>
    </row>
    <row r="2604" spans="1:14" ht="18" customHeight="1" x14ac:dyDescent="0.2">
      <c r="A2604" s="16" t="str">
        <f>'Fish Use'!A175</f>
        <v>UGR9</v>
      </c>
      <c r="B2604" s="16" t="str">
        <f>'Fish Use'!B175</f>
        <v>Upper Grande Ronde</v>
      </c>
      <c r="C2604" s="16" t="str">
        <f>'Fish Use'!D175</f>
        <v>Chinook</v>
      </c>
      <c r="D2604" s="16" t="str">
        <f>'Fish Use'!E175</f>
        <v>Migration</v>
      </c>
      <c r="E2604" s="16" t="str">
        <f>'Vulnerability Mapped'!C36</f>
        <v>Decreased Sediment Quantity</v>
      </c>
      <c r="F2604" s="18">
        <f>'Fish Use'!F175</f>
        <v>0.31840000000000002</v>
      </c>
      <c r="G2604" s="18">
        <f>Population!D16</f>
        <v>0.34</v>
      </c>
      <c r="H2604" s="19">
        <f>'Limiting Factors'!C426</f>
        <v>2.83</v>
      </c>
      <c r="I2604" s="18">
        <f>'Limiting Factors'!D426</f>
        <v>0.51175000000000004</v>
      </c>
      <c r="J2604" s="17">
        <f>'Vulnerability Mapped'!D36</f>
        <v>11</v>
      </c>
      <c r="K2604" s="17">
        <f>'Vulnerability Mapped'!E36</f>
        <v>12</v>
      </c>
      <c r="L2604" s="18">
        <f>'Vulnerability Mapped'!H36</f>
        <v>0.35714285699999998</v>
      </c>
      <c r="M2604" s="18">
        <f t="shared" si="80"/>
        <v>5.8193285691008401E-2</v>
      </c>
      <c r="N2604" s="18">
        <f t="shared" si="81"/>
        <v>1.9785717134942857E-2</v>
      </c>
    </row>
    <row r="2605" spans="1:14" ht="18" customHeight="1" x14ac:dyDescent="0.2">
      <c r="A2605" s="16" t="str">
        <f>'Fish Use'!A175</f>
        <v>UGR9</v>
      </c>
      <c r="B2605" s="16" t="str">
        <f>'Fish Use'!B175</f>
        <v>Upper Grande Ronde</v>
      </c>
      <c r="C2605" s="16" t="str">
        <f>'Fish Use'!D175</f>
        <v>Chinook</v>
      </c>
      <c r="D2605" s="16" t="str">
        <f>'Fish Use'!E175</f>
        <v>Migration</v>
      </c>
      <c r="E2605" s="16" t="str">
        <f>'Vulnerability Mapped'!C39</f>
        <v>Increased Sediment Quantity</v>
      </c>
      <c r="F2605" s="18">
        <f>'Fish Use'!F175</f>
        <v>0.31840000000000002</v>
      </c>
      <c r="G2605" s="18">
        <f>Population!D16</f>
        <v>0.34</v>
      </c>
      <c r="H2605" s="19">
        <f>'Limiting Factors'!C427</f>
        <v>2.7</v>
      </c>
      <c r="I2605" s="18">
        <f>'Limiting Factors'!D427</f>
        <v>0.48249999999999998</v>
      </c>
      <c r="J2605" s="17">
        <f>'Vulnerability Mapped'!D39</f>
        <v>10</v>
      </c>
      <c r="K2605" s="17">
        <f>'Vulnerability Mapped'!E39</f>
        <v>11</v>
      </c>
      <c r="L2605" s="18">
        <f>'Vulnerability Mapped'!H39</f>
        <v>0.42142857099999997</v>
      </c>
      <c r="M2605" s="18">
        <f t="shared" si="80"/>
        <v>6.4743228505588002E-2</v>
      </c>
      <c r="N2605" s="18">
        <f t="shared" si="81"/>
        <v>2.2012697691899921E-2</v>
      </c>
    </row>
    <row r="2606" spans="1:14" ht="18" customHeight="1" x14ac:dyDescent="0.2">
      <c r="A2606" s="16" t="str">
        <f>'Fish Use'!A175</f>
        <v>UGR9</v>
      </c>
      <c r="B2606" s="16" t="str">
        <f>'Fish Use'!B175</f>
        <v>Upper Grande Ronde</v>
      </c>
      <c r="C2606" s="16" t="str">
        <f>'Fish Use'!D175</f>
        <v>Chinook</v>
      </c>
      <c r="D2606" s="16" t="str">
        <f>'Fish Use'!E175</f>
        <v>Migration</v>
      </c>
      <c r="E2606" s="16" t="str">
        <f>'Vulnerability Mapped'!C44</f>
        <v>Summer Water Temperature</v>
      </c>
      <c r="F2606" s="18">
        <f>'Fish Use'!F175</f>
        <v>0.31840000000000002</v>
      </c>
      <c r="G2606" s="18">
        <f>Population!D16</f>
        <v>0.34</v>
      </c>
      <c r="H2606" s="19">
        <f>'Limiting Factors'!C434</f>
        <v>3.68</v>
      </c>
      <c r="I2606" s="18">
        <f>'Limiting Factors'!D434</f>
        <v>0.70299999999999996</v>
      </c>
      <c r="J2606" s="17">
        <f>'Vulnerability Mapped'!D44</f>
        <v>1</v>
      </c>
      <c r="K2606" s="17">
        <f>'Vulnerability Mapped'!E44</f>
        <v>15</v>
      </c>
      <c r="L2606" s="18">
        <f>'Vulnerability Mapped'!H44</f>
        <v>1</v>
      </c>
      <c r="M2606" s="18">
        <f t="shared" si="80"/>
        <v>0.22383520000000001</v>
      </c>
      <c r="N2606" s="18">
        <f t="shared" si="81"/>
        <v>7.6103968000000008E-2</v>
      </c>
    </row>
    <row r="2607" spans="1:14" ht="18" customHeight="1" x14ac:dyDescent="0.2">
      <c r="A2607" s="16" t="str">
        <f>'Fish Use'!A175</f>
        <v>UGR9</v>
      </c>
      <c r="B2607" s="16" t="str">
        <f>'Fish Use'!B175</f>
        <v>Upper Grande Ronde</v>
      </c>
      <c r="C2607" s="16" t="str">
        <f>'Fish Use'!D175</f>
        <v>Chinook</v>
      </c>
      <c r="D2607" s="16" t="str">
        <f>'Fish Use'!E175</f>
        <v>Migration</v>
      </c>
      <c r="E2607" s="16" t="str">
        <f>'Vulnerability Mapped'!C46</f>
        <v>Winter Water Temperature</v>
      </c>
      <c r="F2607" s="18">
        <f>'Fish Use'!F175</f>
        <v>0.31840000000000002</v>
      </c>
      <c r="G2607" s="18">
        <f>Population!D16</f>
        <v>0.34</v>
      </c>
      <c r="H2607" s="19">
        <f>'Limiting Factors'!C435</f>
        <v>2.52</v>
      </c>
      <c r="I2607" s="18">
        <f>'Limiting Factors'!D435</f>
        <v>0.442</v>
      </c>
      <c r="J2607" s="17">
        <f>'Vulnerability Mapped'!D46</f>
        <v>9</v>
      </c>
      <c r="K2607" s="17">
        <f>'Vulnerability Mapped'!E46</f>
        <v>15</v>
      </c>
      <c r="L2607" s="18">
        <f>'Vulnerability Mapped'!H46</f>
        <v>0.485714286</v>
      </c>
      <c r="M2607" s="18">
        <f t="shared" si="80"/>
        <v>6.8355931468780814E-2</v>
      </c>
      <c r="N2607" s="18">
        <f t="shared" si="81"/>
        <v>2.324101669938548E-2</v>
      </c>
    </row>
    <row r="2608" spans="1:14" ht="18" customHeight="1" x14ac:dyDescent="0.2">
      <c r="A2608" s="16" t="str">
        <f>'Fish Use'!A175</f>
        <v>UGR9</v>
      </c>
      <c r="B2608" s="16" t="str">
        <f>'Fish Use'!B175</f>
        <v>Upper Grande Ronde</v>
      </c>
      <c r="C2608" s="16" t="str">
        <f>'Fish Use'!D175</f>
        <v>Chinook</v>
      </c>
      <c r="D2608" s="16" t="str">
        <f>'Fish Use'!E175</f>
        <v>Migration</v>
      </c>
      <c r="E2608" s="16" t="str">
        <f>'Vulnerability Mapped'!C45</f>
        <v>Water Quality</v>
      </c>
      <c r="F2608" s="18">
        <f>'Fish Use'!F175</f>
        <v>0.31840000000000002</v>
      </c>
      <c r="G2608" s="18">
        <f>Population!D16</f>
        <v>0.34</v>
      </c>
      <c r="H2608" s="19">
        <f>'Limiting Factors'!C436</f>
        <v>3.42</v>
      </c>
      <c r="I2608" s="18">
        <f>'Limiting Factors'!D436</f>
        <v>0.64449999999999996</v>
      </c>
      <c r="J2608" s="17">
        <f>'Vulnerability Mapped'!D45</f>
        <v>5</v>
      </c>
      <c r="K2608" s="17">
        <f>'Vulnerability Mapped'!E45</f>
        <v>6</v>
      </c>
      <c r="L2608" s="18">
        <f>'Vulnerability Mapped'!H45</f>
        <v>0.74285714300000005</v>
      </c>
      <c r="M2608" s="18">
        <f t="shared" si="80"/>
        <v>0.15244082288645841</v>
      </c>
      <c r="N2608" s="18">
        <f t="shared" si="81"/>
        <v>5.182987978139586E-2</v>
      </c>
    </row>
    <row r="2609" spans="1:14" ht="18" customHeight="1" x14ac:dyDescent="0.2">
      <c r="A2609" s="16" t="str">
        <f>'Fish Use'!A175</f>
        <v>UGR9</v>
      </c>
      <c r="B2609" s="16" t="str">
        <f>'Fish Use'!B175</f>
        <v>Upper Grande Ronde</v>
      </c>
      <c r="C2609" s="16" t="str">
        <f>'Fish Use'!D175</f>
        <v>Chinook</v>
      </c>
      <c r="D2609" s="16" t="str">
        <f>'Fish Use'!E175</f>
        <v>Migration</v>
      </c>
      <c r="E2609" s="16" t="str">
        <f>'Vulnerability Mapped'!C41</f>
        <v>Predation</v>
      </c>
      <c r="F2609" s="18">
        <f>'Fish Use'!F175</f>
        <v>0.31840000000000002</v>
      </c>
      <c r="G2609" s="18">
        <f>Population!D16</f>
        <v>0.34</v>
      </c>
      <c r="H2609" s="19">
        <f>'Limiting Factors'!C429</f>
        <v>2.88</v>
      </c>
      <c r="I2609" s="18">
        <f>'Limiting Factors'!D429</f>
        <v>0.52300000000000002</v>
      </c>
      <c r="J2609" s="17">
        <f>'Vulnerability Mapped'!D41</f>
        <v>1</v>
      </c>
      <c r="K2609" s="17">
        <f>'Vulnerability Mapped'!E41</f>
        <v>14</v>
      </c>
      <c r="L2609" s="18">
        <f>'Vulnerability Mapped'!H41</f>
        <v>1</v>
      </c>
      <c r="M2609" s="18">
        <f t="shared" si="80"/>
        <v>0.16652320000000001</v>
      </c>
      <c r="N2609" s="18">
        <f t="shared" si="81"/>
        <v>5.6617888000000005E-2</v>
      </c>
    </row>
    <row r="2610" spans="1:14" ht="18" customHeight="1" x14ac:dyDescent="0.2">
      <c r="A2610" s="16" t="str">
        <f>'Fish Use'!A175</f>
        <v>UGR9</v>
      </c>
      <c r="B2610" s="16" t="str">
        <f>'Fish Use'!B175</f>
        <v>Upper Grande Ronde</v>
      </c>
      <c r="C2610" s="16" t="str">
        <f>'Fish Use'!D175</f>
        <v>Chinook</v>
      </c>
      <c r="D2610" s="16" t="str">
        <f>'Fish Use'!E175</f>
        <v>Migration</v>
      </c>
      <c r="E2610" s="16" t="str">
        <f>'Vulnerability Mapped'!C33</f>
        <v>Altered Primary Productivity</v>
      </c>
      <c r="F2610" s="18">
        <f>'Fish Use'!F175</f>
        <v>0.31840000000000002</v>
      </c>
      <c r="G2610" s="18">
        <f>Population!D16</f>
        <v>0.34</v>
      </c>
      <c r="H2610" s="19">
        <f>'Limiting Factors'!C430</f>
        <v>3.17</v>
      </c>
      <c r="I2610" s="18">
        <f>'Limiting Factors'!D430</f>
        <v>0.58825000000000005</v>
      </c>
      <c r="J2610" s="17">
        <f>'Vulnerability Mapped'!D33</f>
        <v>10</v>
      </c>
      <c r="K2610" s="17">
        <f>'Vulnerability Mapped'!E33</f>
        <v>13</v>
      </c>
      <c r="L2610" s="18">
        <f>'Vulnerability Mapped'!H33</f>
        <v>0.42142857099999997</v>
      </c>
      <c r="M2610" s="18">
        <f t="shared" si="80"/>
        <v>7.8933065634014796E-2</v>
      </c>
      <c r="N2610" s="18">
        <f t="shared" si="81"/>
        <v>2.6837242315565033E-2</v>
      </c>
    </row>
    <row r="2611" spans="1:14" ht="18" customHeight="1" x14ac:dyDescent="0.2">
      <c r="A2611" s="16" t="str">
        <f>'Fish Use'!A175</f>
        <v>UGR9</v>
      </c>
      <c r="B2611" s="16" t="str">
        <f>'Fish Use'!B175</f>
        <v>Upper Grande Ronde</v>
      </c>
      <c r="C2611" s="16" t="str">
        <f>'Fish Use'!D175</f>
        <v>Chinook</v>
      </c>
      <c r="D2611" s="16" t="str">
        <f>'Fish Use'!E175</f>
        <v>Migration</v>
      </c>
      <c r="E2611" s="16" t="str">
        <f>'Vulnerability Mapped'!C40</f>
        <v>Non-Native Species Interactions and Competition</v>
      </c>
      <c r="F2611" s="18">
        <f>'Fish Use'!F175</f>
        <v>0.31840000000000002</v>
      </c>
      <c r="G2611" s="18">
        <f>Population!D16</f>
        <v>0.34</v>
      </c>
      <c r="H2611" s="19">
        <f>'Limiting Factors'!C431</f>
        <v>4.22</v>
      </c>
      <c r="I2611" s="18">
        <f>'Limiting Factors'!D431</f>
        <v>0.82450000000000001</v>
      </c>
      <c r="J2611" s="17">
        <f>'Vulnerability Mapped'!D40</f>
        <v>8</v>
      </c>
      <c r="K2611" s="17">
        <f>'Vulnerability Mapped'!E40</f>
        <v>12</v>
      </c>
      <c r="L2611" s="18">
        <f>'Vulnerability Mapped'!H40</f>
        <v>0.55000000000000004</v>
      </c>
      <c r="M2611" s="18">
        <f t="shared" si="80"/>
        <v>0.14438644</v>
      </c>
      <c r="N2611" s="18">
        <f t="shared" si="81"/>
        <v>4.9091389600000007E-2</v>
      </c>
    </row>
    <row r="2612" spans="1:14" ht="18" customHeight="1" x14ac:dyDescent="0.2">
      <c r="A2612" s="16" t="str">
        <f>'Fish Use'!A176</f>
        <v>UGR9</v>
      </c>
      <c r="B2612" s="16" t="str">
        <f>'Fish Use'!B176</f>
        <v>Upper Grande Ronde</v>
      </c>
      <c r="C2612" s="16" t="str">
        <f>'Fish Use'!D176</f>
        <v>Steelhead</v>
      </c>
      <c r="D2612" s="16" t="str">
        <f>'Fish Use'!E176</f>
        <v>Spawning</v>
      </c>
      <c r="E2612" s="16" t="str">
        <f>'Vulnerability Mapped'!C109</f>
        <v>Anthropogenic Barriers</v>
      </c>
      <c r="F2612" s="18">
        <f>'Fish Use'!F176</f>
        <v>0.31840000000000002</v>
      </c>
      <c r="G2612" s="18">
        <f>Population!D11</f>
        <v>0.25</v>
      </c>
      <c r="H2612" s="19">
        <f>'Limiting Factors'!C428</f>
        <v>2.88</v>
      </c>
      <c r="I2612" s="18">
        <f>'Limiting Factors'!D428</f>
        <v>0.52300000000000002</v>
      </c>
      <c r="J2612" s="17">
        <f>'Vulnerability Mapped'!D109</f>
        <v>15</v>
      </c>
      <c r="K2612" s="17">
        <f>'Vulnerability Mapped'!E109</f>
        <v>15</v>
      </c>
      <c r="L2612" s="18">
        <f>'Vulnerability Mapped'!H109</f>
        <v>0.1</v>
      </c>
      <c r="M2612" s="18">
        <f t="shared" si="80"/>
        <v>1.6652320000000002E-2</v>
      </c>
      <c r="N2612" s="18">
        <f t="shared" si="81"/>
        <v>4.1630800000000004E-3</v>
      </c>
    </row>
    <row r="2613" spans="1:14" ht="18" customHeight="1" x14ac:dyDescent="0.2">
      <c r="A2613" s="16" t="str">
        <f>'Fish Use'!A176</f>
        <v>UGR9</v>
      </c>
      <c r="B2613" s="16" t="str">
        <f>'Fish Use'!B176</f>
        <v>Upper Grande Ronde</v>
      </c>
      <c r="C2613" s="16" t="str">
        <f>'Fish Use'!D176</f>
        <v>Steelhead</v>
      </c>
      <c r="D2613" s="16" t="str">
        <f>'Fish Use'!E176</f>
        <v>Spawning</v>
      </c>
      <c r="E2613" s="16" t="str">
        <f>'Vulnerability Mapped'!C117</f>
        <v>Riparian Condition</v>
      </c>
      <c r="F2613" s="18">
        <f>'Fish Use'!F176</f>
        <v>0.31840000000000002</v>
      </c>
      <c r="G2613" s="18">
        <f>Population!D11</f>
        <v>0.25</v>
      </c>
      <c r="H2613" s="19">
        <f>'Limiting Factors'!C422</f>
        <v>3.73</v>
      </c>
      <c r="I2613" s="18">
        <f>'Limiting Factors'!D422</f>
        <v>0.71425000000000005</v>
      </c>
      <c r="J2613" s="17">
        <f>'Vulnerability Mapped'!D117</f>
        <v>5</v>
      </c>
      <c r="K2613" s="17">
        <f>'Vulnerability Mapped'!E117</f>
        <v>5</v>
      </c>
      <c r="L2613" s="18">
        <f>'Vulnerability Mapped'!H117</f>
        <v>0.74285714300000005</v>
      </c>
      <c r="M2613" s="18">
        <f t="shared" si="80"/>
        <v>0.16893849146105963</v>
      </c>
      <c r="N2613" s="18">
        <f t="shared" si="81"/>
        <v>4.2234622865264908E-2</v>
      </c>
    </row>
    <row r="2614" spans="1:14" ht="18" customHeight="1" x14ac:dyDescent="0.2">
      <c r="A2614" s="16" t="str">
        <f>'Fish Use'!A176</f>
        <v>UGR9</v>
      </c>
      <c r="B2614" s="16" t="str">
        <f>'Fish Use'!B176</f>
        <v>Upper Grande Ronde</v>
      </c>
      <c r="C2614" s="16" t="str">
        <f>'Fish Use'!D176</f>
        <v>Steelhead</v>
      </c>
      <c r="D2614" s="16" t="str">
        <f>'Fish Use'!E176</f>
        <v>Spawning</v>
      </c>
      <c r="E2614" s="16" t="str">
        <f>'Vulnerability Mapped'!C113</f>
        <v>Floodplain Condition</v>
      </c>
      <c r="F2614" s="18">
        <f>'Fish Use'!F176</f>
        <v>0.31840000000000002</v>
      </c>
      <c r="G2614" s="18">
        <f>Population!D11</f>
        <v>0.25</v>
      </c>
      <c r="H2614" s="19">
        <f>'Limiting Factors'!C423</f>
        <v>3.48</v>
      </c>
      <c r="I2614" s="18">
        <f>'Limiting Factors'!D423</f>
        <v>0.65800000000000003</v>
      </c>
      <c r="J2614" s="17">
        <f>'Vulnerability Mapped'!D113</f>
        <v>3</v>
      </c>
      <c r="K2614" s="17">
        <f>'Vulnerability Mapped'!E113</f>
        <v>3</v>
      </c>
      <c r="L2614" s="18">
        <f>'Vulnerability Mapped'!H113</f>
        <v>0.87142857100000004</v>
      </c>
      <c r="M2614" s="18">
        <f t="shared" si="80"/>
        <v>0.18257055991021123</v>
      </c>
      <c r="N2614" s="18">
        <f t="shared" si="81"/>
        <v>4.5642639977552808E-2</v>
      </c>
    </row>
    <row r="2615" spans="1:14" ht="18" customHeight="1" x14ac:dyDescent="0.2">
      <c r="A2615" s="16" t="str">
        <f>'Fish Use'!A176</f>
        <v>UGR9</v>
      </c>
      <c r="B2615" s="16" t="str">
        <f>'Fish Use'!B176</f>
        <v>Upper Grande Ronde</v>
      </c>
      <c r="C2615" s="16" t="str">
        <f>'Fish Use'!D176</f>
        <v>Steelhead</v>
      </c>
      <c r="D2615" s="16" t="str">
        <f>'Fish Use'!E176</f>
        <v>Spawning</v>
      </c>
      <c r="E2615" s="16" t="str">
        <f>'Vulnerability Mapped'!C118</f>
        <v>Side Channel and Wetland Habitat</v>
      </c>
      <c r="F2615" s="18">
        <f>'Fish Use'!F176</f>
        <v>0.31840000000000002</v>
      </c>
      <c r="G2615" s="18">
        <f>Population!D11</f>
        <v>0.25</v>
      </c>
      <c r="H2615" s="19">
        <f>'Limiting Factors'!C424</f>
        <v>4.32</v>
      </c>
      <c r="I2615" s="18">
        <f>'Limiting Factors'!D424</f>
        <v>0.84699999999999998</v>
      </c>
      <c r="J2615" s="17">
        <f>'Vulnerability Mapped'!D118</f>
        <v>2</v>
      </c>
      <c r="K2615" s="17">
        <f>'Vulnerability Mapped'!E118</f>
        <v>2</v>
      </c>
      <c r="L2615" s="18">
        <f>'Vulnerability Mapped'!H118</f>
        <v>0.93571428599999995</v>
      </c>
      <c r="M2615" s="18">
        <f t="shared" si="80"/>
        <v>0.25234792007705281</v>
      </c>
      <c r="N2615" s="18">
        <f t="shared" si="81"/>
        <v>6.3086980019263203E-2</v>
      </c>
    </row>
    <row r="2616" spans="1:14" ht="18" customHeight="1" x14ac:dyDescent="0.2">
      <c r="A2616" s="16" t="str">
        <f>'Fish Use'!A176</f>
        <v>UGR9</v>
      </c>
      <c r="B2616" s="16" t="str">
        <f>'Fish Use'!B176</f>
        <v>Upper Grande Ronde</v>
      </c>
      <c r="C2616" s="16" t="str">
        <f>'Fish Use'!D176</f>
        <v>Steelhead</v>
      </c>
      <c r="D2616" s="16" t="str">
        <f>'Fish Use'!E176</f>
        <v>Spawning</v>
      </c>
      <c r="E2616" s="16" t="str">
        <f>'Vulnerability Mapped'!C110</f>
        <v>Channel and Habitat Structure</v>
      </c>
      <c r="F2616" s="18">
        <f>'Fish Use'!F176</f>
        <v>0.31840000000000002</v>
      </c>
      <c r="G2616" s="18">
        <f>Population!D11</f>
        <v>0.25</v>
      </c>
      <c r="H2616" s="19">
        <f>'Limiting Factors'!C425</f>
        <v>4.57</v>
      </c>
      <c r="I2616" s="18">
        <f>'Limiting Factors'!D425</f>
        <v>0.90325</v>
      </c>
      <c r="J2616" s="17">
        <f>'Vulnerability Mapped'!D110</f>
        <v>1</v>
      </c>
      <c r="K2616" s="17">
        <f>'Vulnerability Mapped'!E110</f>
        <v>1</v>
      </c>
      <c r="L2616" s="18">
        <f>'Vulnerability Mapped'!H110</f>
        <v>1</v>
      </c>
      <c r="M2616" s="18">
        <f t="shared" si="80"/>
        <v>0.28759480000000004</v>
      </c>
      <c r="N2616" s="18">
        <f t="shared" si="81"/>
        <v>7.189870000000001E-2</v>
      </c>
    </row>
    <row r="2617" spans="1:14" ht="18" customHeight="1" x14ac:dyDescent="0.2">
      <c r="A2617" s="16" t="str">
        <f>'Fish Use'!A176</f>
        <v>UGR9</v>
      </c>
      <c r="B2617" s="16" t="str">
        <f>'Fish Use'!B176</f>
        <v>Upper Grande Ronde</v>
      </c>
      <c r="C2617" s="16" t="str">
        <f>'Fish Use'!D176</f>
        <v>Steelhead</v>
      </c>
      <c r="D2617" s="16" t="str">
        <f>'Fish Use'!E176</f>
        <v>Spawning</v>
      </c>
      <c r="E2617" s="16" t="str">
        <f>'Vulnerability Mapped'!C112</f>
        <v>Decreased Water Quantity</v>
      </c>
      <c r="F2617" s="18">
        <f>'Fish Use'!F176</f>
        <v>0.31840000000000002</v>
      </c>
      <c r="G2617" s="18">
        <f>Population!D11</f>
        <v>0.25</v>
      </c>
      <c r="H2617" s="19">
        <f>'Limiting Factors'!C432</f>
        <v>3.11</v>
      </c>
      <c r="I2617" s="18">
        <f>'Limiting Factors'!D432</f>
        <v>0.57474999999999998</v>
      </c>
      <c r="J2617" s="17">
        <f>'Vulnerability Mapped'!D112</f>
        <v>9</v>
      </c>
      <c r="K2617" s="17">
        <f>'Vulnerability Mapped'!E112</f>
        <v>9</v>
      </c>
      <c r="L2617" s="18">
        <f>'Vulnerability Mapped'!H112</f>
        <v>0.485714286</v>
      </c>
      <c r="M2617" s="18">
        <f t="shared" si="80"/>
        <v>8.8885908623714399E-2</v>
      </c>
      <c r="N2617" s="18">
        <f t="shared" si="81"/>
        <v>2.22214771559286E-2</v>
      </c>
    </row>
    <row r="2618" spans="1:14" ht="18" customHeight="1" x14ac:dyDescent="0.2">
      <c r="A2618" s="16" t="str">
        <f>'Fish Use'!A176</f>
        <v>UGR9</v>
      </c>
      <c r="B2618" s="16" t="str">
        <f>'Fish Use'!B176</f>
        <v>Upper Grande Ronde</v>
      </c>
      <c r="C2618" s="16" t="str">
        <f>'Fish Use'!D176</f>
        <v>Steelhead</v>
      </c>
      <c r="D2618" s="16" t="str">
        <f>'Fish Use'!E176</f>
        <v>Spawning</v>
      </c>
      <c r="E2618" s="16" t="str">
        <f>'Vulnerability Mapped'!C107</f>
        <v>Altered Flow Timing</v>
      </c>
      <c r="F2618" s="18">
        <f>'Fish Use'!F176</f>
        <v>0.31840000000000002</v>
      </c>
      <c r="G2618" s="18">
        <f>Population!D11</f>
        <v>0.25</v>
      </c>
      <c r="H2618" s="19">
        <f>'Limiting Factors'!C433</f>
        <v>3.42</v>
      </c>
      <c r="I2618" s="18">
        <f>'Limiting Factors'!D433</f>
        <v>0.64449999999999996</v>
      </c>
      <c r="J2618" s="17">
        <f>'Vulnerability Mapped'!D107</f>
        <v>6</v>
      </c>
      <c r="K2618" s="17">
        <f>'Vulnerability Mapped'!E107</f>
        <v>6</v>
      </c>
      <c r="L2618" s="18">
        <f>'Vulnerability Mapped'!H107</f>
        <v>0.678571429</v>
      </c>
      <c r="M2618" s="18">
        <f t="shared" si="80"/>
        <v>0.13924882865937521</v>
      </c>
      <c r="N2618" s="18">
        <f t="shared" si="81"/>
        <v>3.4812207164843803E-2</v>
      </c>
    </row>
    <row r="2619" spans="1:14" ht="18" customHeight="1" x14ac:dyDescent="0.2">
      <c r="A2619" s="16" t="str">
        <f>'Fish Use'!A176</f>
        <v>UGR9</v>
      </c>
      <c r="B2619" s="16" t="str">
        <f>'Fish Use'!B176</f>
        <v>Upper Grande Ronde</v>
      </c>
      <c r="C2619" s="16" t="str">
        <f>'Fish Use'!D176</f>
        <v>Steelhead</v>
      </c>
      <c r="D2619" s="16" t="str">
        <f>'Fish Use'!E176</f>
        <v>Spawning</v>
      </c>
      <c r="E2619" s="16" t="str">
        <f>'Vulnerability Mapped'!C111</f>
        <v>Decreased Sediment Quantity</v>
      </c>
      <c r="F2619" s="18">
        <f>'Fish Use'!F176</f>
        <v>0.31840000000000002</v>
      </c>
      <c r="G2619" s="18">
        <f>Population!D11</f>
        <v>0.25</v>
      </c>
      <c r="H2619" s="19">
        <f>'Limiting Factors'!C426</f>
        <v>2.83</v>
      </c>
      <c r="I2619" s="18">
        <f>'Limiting Factors'!D426</f>
        <v>0.51175000000000004</v>
      </c>
      <c r="J2619" s="17">
        <f>'Vulnerability Mapped'!D111</f>
        <v>4</v>
      </c>
      <c r="K2619" s="17">
        <f>'Vulnerability Mapped'!E111</f>
        <v>4</v>
      </c>
      <c r="L2619" s="18">
        <f>'Vulnerability Mapped'!H111</f>
        <v>0.80714285699999999</v>
      </c>
      <c r="M2619" s="18">
        <f t="shared" si="80"/>
        <v>0.13151682569100839</v>
      </c>
      <c r="N2619" s="18">
        <f t="shared" si="81"/>
        <v>3.2879206422752098E-2</v>
      </c>
    </row>
    <row r="2620" spans="1:14" ht="18" customHeight="1" x14ac:dyDescent="0.2">
      <c r="A2620" s="16" t="str">
        <f>'Fish Use'!A176</f>
        <v>UGR9</v>
      </c>
      <c r="B2620" s="16" t="str">
        <f>'Fish Use'!B176</f>
        <v>Upper Grande Ronde</v>
      </c>
      <c r="C2620" s="16" t="str">
        <f>'Fish Use'!D176</f>
        <v>Steelhead</v>
      </c>
      <c r="D2620" s="16" t="str">
        <f>'Fish Use'!E176</f>
        <v>Spawning</v>
      </c>
      <c r="E2620" s="16" t="str">
        <f>'Vulnerability Mapped'!C114</f>
        <v>Increased Sediment Quantity</v>
      </c>
      <c r="F2620" s="18">
        <f>'Fish Use'!F176</f>
        <v>0.31840000000000002</v>
      </c>
      <c r="G2620" s="18">
        <f>Population!D11</f>
        <v>0.25</v>
      </c>
      <c r="H2620" s="19">
        <f>'Limiting Factors'!C427</f>
        <v>2.7</v>
      </c>
      <c r="I2620" s="18">
        <f>'Limiting Factors'!D427</f>
        <v>0.48249999999999998</v>
      </c>
      <c r="J2620" s="17">
        <f>'Vulnerability Mapped'!D114</f>
        <v>10</v>
      </c>
      <c r="K2620" s="17">
        <f>'Vulnerability Mapped'!E114</f>
        <v>10</v>
      </c>
      <c r="L2620" s="18">
        <f>'Vulnerability Mapped'!H114</f>
        <v>0.42142857099999997</v>
      </c>
      <c r="M2620" s="18">
        <f t="shared" si="80"/>
        <v>6.4743228505588002E-2</v>
      </c>
      <c r="N2620" s="18">
        <f t="shared" si="81"/>
        <v>1.6185807126397E-2</v>
      </c>
    </row>
    <row r="2621" spans="1:14" ht="18" customHeight="1" x14ac:dyDescent="0.2">
      <c r="A2621" s="16" t="str">
        <f>'Fish Use'!A176</f>
        <v>UGR9</v>
      </c>
      <c r="B2621" s="16" t="str">
        <f>'Fish Use'!B176</f>
        <v>Upper Grande Ronde</v>
      </c>
      <c r="C2621" s="16" t="str">
        <f>'Fish Use'!D176</f>
        <v>Steelhead</v>
      </c>
      <c r="D2621" s="16" t="str">
        <f>'Fish Use'!E176</f>
        <v>Spawning</v>
      </c>
      <c r="E2621" s="16" t="str">
        <f>'Vulnerability Mapped'!C119</f>
        <v>Summer Water Temperature</v>
      </c>
      <c r="F2621" s="18">
        <f>'Fish Use'!F176</f>
        <v>0.31840000000000002</v>
      </c>
      <c r="G2621" s="18">
        <f>Population!D11</f>
        <v>0.25</v>
      </c>
      <c r="H2621" s="19">
        <f>'Limiting Factors'!C434</f>
        <v>3.68</v>
      </c>
      <c r="I2621" s="18">
        <f>'Limiting Factors'!D434</f>
        <v>0.70299999999999996</v>
      </c>
      <c r="J2621" s="17">
        <f>'Vulnerability Mapped'!D119</f>
        <v>11</v>
      </c>
      <c r="K2621" s="17">
        <f>'Vulnerability Mapped'!E119</f>
        <v>11</v>
      </c>
      <c r="L2621" s="18">
        <f>'Vulnerability Mapped'!H119</f>
        <v>0.35714285699999998</v>
      </c>
      <c r="M2621" s="18">
        <f t="shared" si="80"/>
        <v>7.99411428251664E-2</v>
      </c>
      <c r="N2621" s="18">
        <f t="shared" si="81"/>
        <v>1.99852857062916E-2</v>
      </c>
    </row>
    <row r="2622" spans="1:14" ht="18" customHeight="1" x14ac:dyDescent="0.2">
      <c r="A2622" s="16" t="str">
        <f>'Fish Use'!A176</f>
        <v>UGR9</v>
      </c>
      <c r="B2622" s="16" t="str">
        <f>'Fish Use'!B176</f>
        <v>Upper Grande Ronde</v>
      </c>
      <c r="C2622" s="16" t="str">
        <f>'Fish Use'!D176</f>
        <v>Steelhead</v>
      </c>
      <c r="D2622" s="16" t="str">
        <f>'Fish Use'!E176</f>
        <v>Spawning</v>
      </c>
      <c r="E2622" s="16" t="str">
        <f>'Vulnerability Mapped'!C121</f>
        <v>Winter Water Temperature</v>
      </c>
      <c r="F2622" s="18">
        <f>'Fish Use'!F176</f>
        <v>0.31840000000000002</v>
      </c>
      <c r="G2622" s="18">
        <f>Population!D11</f>
        <v>0.25</v>
      </c>
      <c r="H2622" s="19">
        <f>'Limiting Factors'!C435</f>
        <v>2.52</v>
      </c>
      <c r="I2622" s="18">
        <f>'Limiting Factors'!D435</f>
        <v>0.442</v>
      </c>
      <c r="J2622" s="17">
        <f>'Vulnerability Mapped'!D121</f>
        <v>7</v>
      </c>
      <c r="K2622" s="17">
        <f>'Vulnerability Mapped'!E121</f>
        <v>7</v>
      </c>
      <c r="L2622" s="18">
        <f>'Vulnerability Mapped'!H121</f>
        <v>0.61428571399999998</v>
      </c>
      <c r="M2622" s="18">
        <f t="shared" si="80"/>
        <v>8.6450148531219212E-2</v>
      </c>
      <c r="N2622" s="18">
        <f t="shared" si="81"/>
        <v>2.1612537132804803E-2</v>
      </c>
    </row>
    <row r="2623" spans="1:14" ht="18" customHeight="1" x14ac:dyDescent="0.2">
      <c r="A2623" s="16" t="str">
        <f>'Fish Use'!A176</f>
        <v>UGR9</v>
      </c>
      <c r="B2623" s="16" t="str">
        <f>'Fish Use'!B176</f>
        <v>Upper Grande Ronde</v>
      </c>
      <c r="C2623" s="16" t="str">
        <f>'Fish Use'!D176</f>
        <v>Steelhead</v>
      </c>
      <c r="D2623" s="16" t="str">
        <f>'Fish Use'!E176</f>
        <v>Spawning</v>
      </c>
      <c r="E2623" s="16" t="str">
        <f>'Vulnerability Mapped'!C120</f>
        <v>Water Quality</v>
      </c>
      <c r="F2623" s="18">
        <f>'Fish Use'!F176</f>
        <v>0.31840000000000002</v>
      </c>
      <c r="G2623" s="18">
        <f>Population!D11</f>
        <v>0.25</v>
      </c>
      <c r="H2623" s="19">
        <f>'Limiting Factors'!C436</f>
        <v>3.42</v>
      </c>
      <c r="I2623" s="18">
        <f>'Limiting Factors'!D436</f>
        <v>0.64449999999999996</v>
      </c>
      <c r="J2623" s="17">
        <f>'Vulnerability Mapped'!D120</f>
        <v>8</v>
      </c>
      <c r="K2623" s="17">
        <f>'Vulnerability Mapped'!E120</f>
        <v>8</v>
      </c>
      <c r="L2623" s="18">
        <f>'Vulnerability Mapped'!H120</f>
        <v>0.55000000000000004</v>
      </c>
      <c r="M2623" s="18">
        <f t="shared" si="80"/>
        <v>0.11286484000000001</v>
      </c>
      <c r="N2623" s="18">
        <f t="shared" si="81"/>
        <v>2.8216210000000002E-2</v>
      </c>
    </row>
    <row r="2624" spans="1:14" ht="18" customHeight="1" x14ac:dyDescent="0.2">
      <c r="A2624" s="16" t="str">
        <f>'Fish Use'!A176</f>
        <v>UGR9</v>
      </c>
      <c r="B2624" s="16" t="str">
        <f>'Fish Use'!B176</f>
        <v>Upper Grande Ronde</v>
      </c>
      <c r="C2624" s="16" t="str">
        <f>'Fish Use'!D176</f>
        <v>Steelhead</v>
      </c>
      <c r="D2624" s="16" t="str">
        <f>'Fish Use'!E176</f>
        <v>Spawning</v>
      </c>
      <c r="E2624" s="16" t="str">
        <f>'Vulnerability Mapped'!C116</f>
        <v>Predation</v>
      </c>
      <c r="F2624" s="18">
        <f>'Fish Use'!F176</f>
        <v>0.31840000000000002</v>
      </c>
      <c r="G2624" s="18">
        <f>Population!D11</f>
        <v>0.25</v>
      </c>
      <c r="H2624" s="19">
        <f>'Limiting Factors'!C429</f>
        <v>2.88</v>
      </c>
      <c r="I2624" s="18">
        <f>'Limiting Factors'!D429</f>
        <v>0.52300000000000002</v>
      </c>
      <c r="J2624" s="17">
        <f>'Vulnerability Mapped'!D116</f>
        <v>12</v>
      </c>
      <c r="K2624" s="17">
        <f>'Vulnerability Mapped'!E116</f>
        <v>12</v>
      </c>
      <c r="L2624" s="18">
        <f>'Vulnerability Mapped'!H116</f>
        <v>0.29285714299999999</v>
      </c>
      <c r="M2624" s="18">
        <f t="shared" si="80"/>
        <v>4.8767508595217599E-2</v>
      </c>
      <c r="N2624" s="18">
        <f t="shared" si="81"/>
        <v>1.21918771488044E-2</v>
      </c>
    </row>
    <row r="2625" spans="1:14" ht="18" customHeight="1" x14ac:dyDescent="0.2">
      <c r="A2625" s="16" t="str">
        <f>'Fish Use'!A176</f>
        <v>UGR9</v>
      </c>
      <c r="B2625" s="16" t="str">
        <f>'Fish Use'!B176</f>
        <v>Upper Grande Ronde</v>
      </c>
      <c r="C2625" s="16" t="str">
        <f>'Fish Use'!D176</f>
        <v>Steelhead</v>
      </c>
      <c r="D2625" s="16" t="str">
        <f>'Fish Use'!E176</f>
        <v>Spawning</v>
      </c>
      <c r="E2625" s="16" t="str">
        <f>'Vulnerability Mapped'!C108</f>
        <v>Altered Primary Productivity</v>
      </c>
      <c r="F2625" s="18">
        <f>'Fish Use'!F176</f>
        <v>0.31840000000000002</v>
      </c>
      <c r="G2625" s="18">
        <f>Population!D11</f>
        <v>0.25</v>
      </c>
      <c r="H2625" s="19">
        <f>'Limiting Factors'!C430</f>
        <v>3.17</v>
      </c>
      <c r="I2625" s="18">
        <f>'Limiting Factors'!D430</f>
        <v>0.58825000000000005</v>
      </c>
      <c r="J2625" s="17">
        <f>'Vulnerability Mapped'!D108</f>
        <v>13</v>
      </c>
      <c r="K2625" s="17">
        <f>'Vulnerability Mapped'!E108</f>
        <v>13</v>
      </c>
      <c r="L2625" s="18">
        <f>'Vulnerability Mapped'!H108</f>
        <v>0.22857142899999999</v>
      </c>
      <c r="M2625" s="18">
        <f t="shared" si="80"/>
        <v>4.2811154365985205E-2</v>
      </c>
      <c r="N2625" s="18">
        <f t="shared" si="81"/>
        <v>1.0702788591496301E-2</v>
      </c>
    </row>
    <row r="2626" spans="1:14" ht="18" customHeight="1" x14ac:dyDescent="0.2">
      <c r="A2626" s="16" t="str">
        <f>'Fish Use'!A176</f>
        <v>UGR9</v>
      </c>
      <c r="B2626" s="16" t="str">
        <f>'Fish Use'!B176</f>
        <v>Upper Grande Ronde</v>
      </c>
      <c r="C2626" s="16" t="str">
        <f>'Fish Use'!D176</f>
        <v>Steelhead</v>
      </c>
      <c r="D2626" s="16" t="str">
        <f>'Fish Use'!E176</f>
        <v>Spawning</v>
      </c>
      <c r="E2626" s="16" t="str">
        <f>'Vulnerability Mapped'!C115</f>
        <v>Non-Native Species Interactions and Competition</v>
      </c>
      <c r="F2626" s="18">
        <f>'Fish Use'!F176</f>
        <v>0.31840000000000002</v>
      </c>
      <c r="G2626" s="18">
        <f>Population!D11</f>
        <v>0.25</v>
      </c>
      <c r="H2626" s="19">
        <f>'Limiting Factors'!C431</f>
        <v>4.22</v>
      </c>
      <c r="I2626" s="18">
        <f>'Limiting Factors'!D431</f>
        <v>0.82450000000000001</v>
      </c>
      <c r="J2626" s="17">
        <f>'Vulnerability Mapped'!D115</f>
        <v>14</v>
      </c>
      <c r="K2626" s="17">
        <f>'Vulnerability Mapped'!E115</f>
        <v>14</v>
      </c>
      <c r="L2626" s="18">
        <f>'Vulnerability Mapped'!H115</f>
        <v>0.164285714</v>
      </c>
      <c r="M2626" s="18">
        <f t="shared" ref="M2626:M2689" si="82">F2626*I2626*L2626</f>
        <v>4.3128417067851199E-2</v>
      </c>
      <c r="N2626" s="18">
        <f t="shared" ref="N2626:N2689" si="83">M2626*G2626</f>
        <v>1.07821042669628E-2</v>
      </c>
    </row>
    <row r="2627" spans="1:14" ht="18" customHeight="1" x14ac:dyDescent="0.2">
      <c r="A2627" s="16" t="str">
        <f>'Fish Use'!A177</f>
        <v>UGR9</v>
      </c>
      <c r="B2627" s="16" t="str">
        <f>'Fish Use'!B177</f>
        <v>Upper Grande Ronde</v>
      </c>
      <c r="C2627" s="16" t="str">
        <f>'Fish Use'!D177</f>
        <v>Steelhead</v>
      </c>
      <c r="D2627" s="16" t="str">
        <f>'Fish Use'!E177</f>
        <v>Winter Rearing</v>
      </c>
      <c r="E2627" s="16" t="str">
        <f>'Vulnerability Mapped'!C139</f>
        <v>Anthropogenic Barriers</v>
      </c>
      <c r="F2627" s="18">
        <f>'Fish Use'!F177</f>
        <v>0.31840000000000002</v>
      </c>
      <c r="G2627" s="18">
        <f>Population!D15</f>
        <v>0.25</v>
      </c>
      <c r="H2627" s="19">
        <f>'Limiting Factors'!C428</f>
        <v>2.88</v>
      </c>
      <c r="I2627" s="18">
        <f>'Limiting Factors'!D428</f>
        <v>0.52300000000000002</v>
      </c>
      <c r="J2627" s="17">
        <f>'Vulnerability Mapped'!D139</f>
        <v>14</v>
      </c>
      <c r="K2627" s="17">
        <f>'Vulnerability Mapped'!E139</f>
        <v>14</v>
      </c>
      <c r="L2627" s="18">
        <f>'Vulnerability Mapped'!H139</f>
        <v>0.164285714</v>
      </c>
      <c r="M2627" s="18">
        <f t="shared" si="82"/>
        <v>2.73573828095648E-2</v>
      </c>
      <c r="N2627" s="18">
        <f t="shared" si="83"/>
        <v>6.8393457023912E-3</v>
      </c>
    </row>
    <row r="2628" spans="1:14" ht="18" customHeight="1" x14ac:dyDescent="0.2">
      <c r="A2628" s="16" t="str">
        <f>'Fish Use'!A177</f>
        <v>UGR9</v>
      </c>
      <c r="B2628" s="16" t="str">
        <f>'Fish Use'!B177</f>
        <v>Upper Grande Ronde</v>
      </c>
      <c r="C2628" s="16" t="str">
        <f>'Fish Use'!D177</f>
        <v>Steelhead</v>
      </c>
      <c r="D2628" s="16" t="str">
        <f>'Fish Use'!E177</f>
        <v>Winter Rearing</v>
      </c>
      <c r="E2628" s="16" t="str">
        <f>'Vulnerability Mapped'!C147</f>
        <v>Riparian Condition</v>
      </c>
      <c r="F2628" s="18">
        <f>'Fish Use'!F177</f>
        <v>0.31840000000000002</v>
      </c>
      <c r="G2628" s="18">
        <f>Population!D15</f>
        <v>0.25</v>
      </c>
      <c r="H2628" s="19">
        <f>'Limiting Factors'!C422</f>
        <v>3.73</v>
      </c>
      <c r="I2628" s="18">
        <f>'Limiting Factors'!D422</f>
        <v>0.71425000000000005</v>
      </c>
      <c r="J2628" s="17">
        <f>'Vulnerability Mapped'!D147</f>
        <v>5</v>
      </c>
      <c r="K2628" s="17">
        <f>'Vulnerability Mapped'!E147</f>
        <v>5</v>
      </c>
      <c r="L2628" s="18">
        <f>'Vulnerability Mapped'!H147</f>
        <v>0.74285714300000005</v>
      </c>
      <c r="M2628" s="18">
        <f t="shared" si="82"/>
        <v>0.16893849146105963</v>
      </c>
      <c r="N2628" s="18">
        <f t="shared" si="83"/>
        <v>4.2234622865264908E-2</v>
      </c>
    </row>
    <row r="2629" spans="1:14" ht="18" customHeight="1" x14ac:dyDescent="0.2">
      <c r="A2629" s="16" t="str">
        <f>'Fish Use'!A177</f>
        <v>UGR9</v>
      </c>
      <c r="B2629" s="16" t="str">
        <f>'Fish Use'!B177</f>
        <v>Upper Grande Ronde</v>
      </c>
      <c r="C2629" s="16" t="str">
        <f>'Fish Use'!D177</f>
        <v>Steelhead</v>
      </c>
      <c r="D2629" s="16" t="str">
        <f>'Fish Use'!E177</f>
        <v>Winter Rearing</v>
      </c>
      <c r="E2629" s="16" t="str">
        <f>'Vulnerability Mapped'!C143</f>
        <v>Floodplain Condition</v>
      </c>
      <c r="F2629" s="18">
        <f>'Fish Use'!F177</f>
        <v>0.31840000000000002</v>
      </c>
      <c r="G2629" s="18">
        <f>Population!D15</f>
        <v>0.25</v>
      </c>
      <c r="H2629" s="19">
        <f>'Limiting Factors'!C423</f>
        <v>3.48</v>
      </c>
      <c r="I2629" s="18">
        <f>'Limiting Factors'!D423</f>
        <v>0.65800000000000003</v>
      </c>
      <c r="J2629" s="17">
        <f>'Vulnerability Mapped'!D143</f>
        <v>4</v>
      </c>
      <c r="K2629" s="17">
        <f>'Vulnerability Mapped'!E143</f>
        <v>4</v>
      </c>
      <c r="L2629" s="18">
        <f>'Vulnerability Mapped'!H143</f>
        <v>0.80714285699999999</v>
      </c>
      <c r="M2629" s="18">
        <f t="shared" si="82"/>
        <v>0.16910223997007043</v>
      </c>
      <c r="N2629" s="18">
        <f t="shared" si="83"/>
        <v>4.2275559992517607E-2</v>
      </c>
    </row>
    <row r="2630" spans="1:14" ht="18" customHeight="1" x14ac:dyDescent="0.2">
      <c r="A2630" s="16" t="str">
        <f>'Fish Use'!A177</f>
        <v>UGR9</v>
      </c>
      <c r="B2630" s="16" t="str">
        <f>'Fish Use'!B177</f>
        <v>Upper Grande Ronde</v>
      </c>
      <c r="C2630" s="16" t="str">
        <f>'Fish Use'!D177</f>
        <v>Steelhead</v>
      </c>
      <c r="D2630" s="16" t="str">
        <f>'Fish Use'!E177</f>
        <v>Winter Rearing</v>
      </c>
      <c r="E2630" s="16" t="str">
        <f>'Vulnerability Mapped'!C148</f>
        <v>Side Channel and Wetland Habitat</v>
      </c>
      <c r="F2630" s="18">
        <f>'Fish Use'!F177</f>
        <v>0.31840000000000002</v>
      </c>
      <c r="G2630" s="18">
        <f>Population!D15</f>
        <v>0.25</v>
      </c>
      <c r="H2630" s="19">
        <f>'Limiting Factors'!C424</f>
        <v>4.32</v>
      </c>
      <c r="I2630" s="18">
        <f>'Limiting Factors'!D424</f>
        <v>0.84699999999999998</v>
      </c>
      <c r="J2630" s="17">
        <f>'Vulnerability Mapped'!D148</f>
        <v>3</v>
      </c>
      <c r="K2630" s="17">
        <f>'Vulnerability Mapped'!E148</f>
        <v>3</v>
      </c>
      <c r="L2630" s="18">
        <f>'Vulnerability Mapped'!H148</f>
        <v>0.87142857100000004</v>
      </c>
      <c r="M2630" s="18">
        <f t="shared" si="82"/>
        <v>0.23501103988442082</v>
      </c>
      <c r="N2630" s="18">
        <f t="shared" si="83"/>
        <v>5.8752759971105205E-2</v>
      </c>
    </row>
    <row r="2631" spans="1:14" ht="18" customHeight="1" x14ac:dyDescent="0.2">
      <c r="A2631" s="16" t="str">
        <f>'Fish Use'!A177</f>
        <v>UGR9</v>
      </c>
      <c r="B2631" s="16" t="str">
        <f>'Fish Use'!B177</f>
        <v>Upper Grande Ronde</v>
      </c>
      <c r="C2631" s="16" t="str">
        <f>'Fish Use'!D177</f>
        <v>Steelhead</v>
      </c>
      <c r="D2631" s="16" t="str">
        <f>'Fish Use'!E177</f>
        <v>Winter Rearing</v>
      </c>
      <c r="E2631" s="16" t="str">
        <f>'Vulnerability Mapped'!C140</f>
        <v>Channel and Habitat Structure</v>
      </c>
      <c r="F2631" s="18">
        <f>'Fish Use'!F177</f>
        <v>0.31840000000000002</v>
      </c>
      <c r="G2631" s="18">
        <f>Population!D15</f>
        <v>0.25</v>
      </c>
      <c r="H2631" s="19">
        <f>'Limiting Factors'!C425</f>
        <v>4.57</v>
      </c>
      <c r="I2631" s="18">
        <f>'Limiting Factors'!D425</f>
        <v>0.90325</v>
      </c>
      <c r="J2631" s="17">
        <f>'Vulnerability Mapped'!D140</f>
        <v>2</v>
      </c>
      <c r="K2631" s="17">
        <f>'Vulnerability Mapped'!E140</f>
        <v>2</v>
      </c>
      <c r="L2631" s="18">
        <f>'Vulnerability Mapped'!H140</f>
        <v>0.93571428599999995</v>
      </c>
      <c r="M2631" s="18">
        <f t="shared" si="82"/>
        <v>0.26910656293931284</v>
      </c>
      <c r="N2631" s="18">
        <f t="shared" si="83"/>
        <v>6.7276640734828211E-2</v>
      </c>
    </row>
    <row r="2632" spans="1:14" ht="18" customHeight="1" x14ac:dyDescent="0.2">
      <c r="A2632" s="16" t="str">
        <f>'Fish Use'!A177</f>
        <v>UGR9</v>
      </c>
      <c r="B2632" s="16" t="str">
        <f>'Fish Use'!B177</f>
        <v>Upper Grande Ronde</v>
      </c>
      <c r="C2632" s="16" t="str">
        <f>'Fish Use'!D177</f>
        <v>Steelhead</v>
      </c>
      <c r="D2632" s="16" t="str">
        <f>'Fish Use'!E177</f>
        <v>Winter Rearing</v>
      </c>
      <c r="E2632" s="16" t="str">
        <f>'Vulnerability Mapped'!C142</f>
        <v>Decreased Water Quantity</v>
      </c>
      <c r="F2632" s="18">
        <f>'Fish Use'!F177</f>
        <v>0.31840000000000002</v>
      </c>
      <c r="G2632" s="18">
        <f>Population!D15</f>
        <v>0.25</v>
      </c>
      <c r="H2632" s="19">
        <f>'Limiting Factors'!C432</f>
        <v>3.11</v>
      </c>
      <c r="I2632" s="18">
        <f>'Limiting Factors'!D432</f>
        <v>0.57474999999999998</v>
      </c>
      <c r="J2632" s="17">
        <f>'Vulnerability Mapped'!D142</f>
        <v>7</v>
      </c>
      <c r="K2632" s="17">
        <f>'Vulnerability Mapped'!E142</f>
        <v>7</v>
      </c>
      <c r="L2632" s="18">
        <f>'Vulnerability Mapped'!H142</f>
        <v>0.61428571399999998</v>
      </c>
      <c r="M2632" s="18">
        <f t="shared" si="82"/>
        <v>0.1124145313762856</v>
      </c>
      <c r="N2632" s="18">
        <f t="shared" si="83"/>
        <v>2.8103632844071399E-2</v>
      </c>
    </row>
    <row r="2633" spans="1:14" ht="18" customHeight="1" x14ac:dyDescent="0.2">
      <c r="A2633" s="16" t="str">
        <f>'Fish Use'!A177</f>
        <v>UGR9</v>
      </c>
      <c r="B2633" s="16" t="str">
        <f>'Fish Use'!B177</f>
        <v>Upper Grande Ronde</v>
      </c>
      <c r="C2633" s="16" t="str">
        <f>'Fish Use'!D177</f>
        <v>Steelhead</v>
      </c>
      <c r="D2633" s="16" t="str">
        <f>'Fish Use'!E177</f>
        <v>Winter Rearing</v>
      </c>
      <c r="E2633" s="16" t="str">
        <f>'Vulnerability Mapped'!C137</f>
        <v>Altered Flow Timing</v>
      </c>
      <c r="F2633" s="18">
        <f>'Fish Use'!F177</f>
        <v>0.31840000000000002</v>
      </c>
      <c r="G2633" s="18">
        <f>Population!D15</f>
        <v>0.25</v>
      </c>
      <c r="H2633" s="19">
        <f>'Limiting Factors'!C433</f>
        <v>3.42</v>
      </c>
      <c r="I2633" s="18">
        <f>'Limiting Factors'!D433</f>
        <v>0.64449999999999996</v>
      </c>
      <c r="J2633" s="17">
        <f>'Vulnerability Mapped'!D137</f>
        <v>10</v>
      </c>
      <c r="K2633" s="17">
        <f>'Vulnerability Mapped'!E137</f>
        <v>10</v>
      </c>
      <c r="L2633" s="18">
        <f>'Vulnerability Mapped'!H137</f>
        <v>0.42142857099999997</v>
      </c>
      <c r="M2633" s="18">
        <f t="shared" si="82"/>
        <v>8.648085134062479E-2</v>
      </c>
      <c r="N2633" s="18">
        <f t="shared" si="83"/>
        <v>2.1620212835156197E-2</v>
      </c>
    </row>
    <row r="2634" spans="1:14" ht="18" customHeight="1" x14ac:dyDescent="0.2">
      <c r="A2634" s="16" t="str">
        <f>'Fish Use'!A177</f>
        <v>UGR9</v>
      </c>
      <c r="B2634" s="16" t="str">
        <f>'Fish Use'!B177</f>
        <v>Upper Grande Ronde</v>
      </c>
      <c r="C2634" s="16" t="str">
        <f>'Fish Use'!D177</f>
        <v>Steelhead</v>
      </c>
      <c r="D2634" s="16" t="str">
        <f>'Fish Use'!E177</f>
        <v>Winter Rearing</v>
      </c>
      <c r="E2634" s="16" t="str">
        <f>'Vulnerability Mapped'!C141</f>
        <v>Decreased Sediment Quantity</v>
      </c>
      <c r="F2634" s="18">
        <f>'Fish Use'!F177</f>
        <v>0.31840000000000002</v>
      </c>
      <c r="G2634" s="18">
        <f>Population!D15</f>
        <v>0.25</v>
      </c>
      <c r="H2634" s="19">
        <f>'Limiting Factors'!C426</f>
        <v>2.83</v>
      </c>
      <c r="I2634" s="18">
        <f>'Limiting Factors'!D426</f>
        <v>0.51175000000000004</v>
      </c>
      <c r="J2634" s="17">
        <f>'Vulnerability Mapped'!D141</f>
        <v>12</v>
      </c>
      <c r="K2634" s="17">
        <f>'Vulnerability Mapped'!E141</f>
        <v>12</v>
      </c>
      <c r="L2634" s="18">
        <f>'Vulnerability Mapped'!H141</f>
        <v>0.29285714299999999</v>
      </c>
      <c r="M2634" s="18">
        <f t="shared" si="82"/>
        <v>4.7718494308991603E-2</v>
      </c>
      <c r="N2634" s="18">
        <f t="shared" si="83"/>
        <v>1.1929623577247901E-2</v>
      </c>
    </row>
    <row r="2635" spans="1:14" ht="18" customHeight="1" x14ac:dyDescent="0.2">
      <c r="A2635" s="16" t="str">
        <f>'Fish Use'!A177</f>
        <v>UGR9</v>
      </c>
      <c r="B2635" s="16" t="str">
        <f>'Fish Use'!B177</f>
        <v>Upper Grande Ronde</v>
      </c>
      <c r="C2635" s="16" t="str">
        <f>'Fish Use'!D177</f>
        <v>Steelhead</v>
      </c>
      <c r="D2635" s="16" t="str">
        <f>'Fish Use'!E177</f>
        <v>Winter Rearing</v>
      </c>
      <c r="E2635" s="16" t="str">
        <f>'Vulnerability Mapped'!C144</f>
        <v>Increased Sediment Quantity</v>
      </c>
      <c r="F2635" s="18">
        <f>'Fish Use'!F177</f>
        <v>0.31840000000000002</v>
      </c>
      <c r="G2635" s="18">
        <f>Population!D15</f>
        <v>0.25</v>
      </c>
      <c r="H2635" s="19">
        <f>'Limiting Factors'!C427</f>
        <v>2.7</v>
      </c>
      <c r="I2635" s="18">
        <f>'Limiting Factors'!D427</f>
        <v>0.48249999999999998</v>
      </c>
      <c r="J2635" s="17">
        <f>'Vulnerability Mapped'!D144</f>
        <v>13</v>
      </c>
      <c r="K2635" s="17">
        <f>'Vulnerability Mapped'!E144</f>
        <v>13</v>
      </c>
      <c r="L2635" s="18">
        <f>'Vulnerability Mapped'!H144</f>
        <v>0.22857142899999999</v>
      </c>
      <c r="M2635" s="18">
        <f t="shared" si="82"/>
        <v>3.5114971494411999E-2</v>
      </c>
      <c r="N2635" s="18">
        <f t="shared" si="83"/>
        <v>8.7787428736029998E-3</v>
      </c>
    </row>
    <row r="2636" spans="1:14" ht="18" customHeight="1" x14ac:dyDescent="0.2">
      <c r="A2636" s="16" t="str">
        <f>'Fish Use'!A177</f>
        <v>UGR9</v>
      </c>
      <c r="B2636" s="16" t="str">
        <f>'Fish Use'!B177</f>
        <v>Upper Grande Ronde</v>
      </c>
      <c r="C2636" s="16" t="str">
        <f>'Fish Use'!D177</f>
        <v>Steelhead</v>
      </c>
      <c r="D2636" s="16" t="str">
        <f>'Fish Use'!E177</f>
        <v>Winter Rearing</v>
      </c>
      <c r="E2636" s="16" t="str">
        <f>'Vulnerability Mapped'!C149</f>
        <v>Summer Water Temperature</v>
      </c>
      <c r="F2636" s="18">
        <f>'Fish Use'!F177</f>
        <v>0.31840000000000002</v>
      </c>
      <c r="G2636" s="18">
        <f>Population!D15</f>
        <v>0.25</v>
      </c>
      <c r="H2636" s="19">
        <f>'Limiting Factors'!C434</f>
        <v>3.68</v>
      </c>
      <c r="I2636" s="18">
        <f>'Limiting Factors'!D434</f>
        <v>0.70299999999999996</v>
      </c>
      <c r="J2636" s="17">
        <f>'Vulnerability Mapped'!D149</f>
        <v>15</v>
      </c>
      <c r="K2636" s="17">
        <f>'Vulnerability Mapped'!E149</f>
        <v>15</v>
      </c>
      <c r="L2636" s="18">
        <f>'Vulnerability Mapped'!H149</f>
        <v>0.1</v>
      </c>
      <c r="M2636" s="18">
        <f t="shared" si="82"/>
        <v>2.2383520000000004E-2</v>
      </c>
      <c r="N2636" s="18">
        <f t="shared" si="83"/>
        <v>5.595880000000001E-3</v>
      </c>
    </row>
    <row r="2637" spans="1:14" ht="18" customHeight="1" x14ac:dyDescent="0.2">
      <c r="A2637" s="16" t="str">
        <f>'Fish Use'!A177</f>
        <v>UGR9</v>
      </c>
      <c r="B2637" s="16" t="str">
        <f>'Fish Use'!B177</f>
        <v>Upper Grande Ronde</v>
      </c>
      <c r="C2637" s="16" t="str">
        <f>'Fish Use'!D177</f>
        <v>Steelhead</v>
      </c>
      <c r="D2637" s="16" t="str">
        <f>'Fish Use'!E177</f>
        <v>Winter Rearing</v>
      </c>
      <c r="E2637" s="16" t="str">
        <f>'Vulnerability Mapped'!C151</f>
        <v>Winter Water Temperature</v>
      </c>
      <c r="F2637" s="18">
        <f>'Fish Use'!F177</f>
        <v>0.31840000000000002</v>
      </c>
      <c r="G2637" s="18">
        <f>Population!D15</f>
        <v>0.25</v>
      </c>
      <c r="H2637" s="19">
        <f>'Limiting Factors'!C435</f>
        <v>2.52</v>
      </c>
      <c r="I2637" s="18">
        <f>'Limiting Factors'!D435</f>
        <v>0.442</v>
      </c>
      <c r="J2637" s="17">
        <f>'Vulnerability Mapped'!D151</f>
        <v>1</v>
      </c>
      <c r="K2637" s="17">
        <f>'Vulnerability Mapped'!E151</f>
        <v>1</v>
      </c>
      <c r="L2637" s="18">
        <f>'Vulnerability Mapped'!H151</f>
        <v>1</v>
      </c>
      <c r="M2637" s="18">
        <f t="shared" si="82"/>
        <v>0.14073280000000002</v>
      </c>
      <c r="N2637" s="18">
        <f t="shared" si="83"/>
        <v>3.5183200000000005E-2</v>
      </c>
    </row>
    <row r="2638" spans="1:14" ht="18" customHeight="1" x14ac:dyDescent="0.2">
      <c r="A2638" s="16" t="str">
        <f>'Fish Use'!A177</f>
        <v>UGR9</v>
      </c>
      <c r="B2638" s="16" t="str">
        <f>'Fish Use'!B177</f>
        <v>Upper Grande Ronde</v>
      </c>
      <c r="C2638" s="16" t="str">
        <f>'Fish Use'!D177</f>
        <v>Steelhead</v>
      </c>
      <c r="D2638" s="16" t="str">
        <f>'Fish Use'!E177</f>
        <v>Winter Rearing</v>
      </c>
      <c r="E2638" s="16" t="str">
        <f>'Vulnerability Mapped'!C150</f>
        <v>Water Quality</v>
      </c>
      <c r="F2638" s="18">
        <f>'Fish Use'!F177</f>
        <v>0.31840000000000002</v>
      </c>
      <c r="G2638" s="18">
        <f>Population!D15</f>
        <v>0.25</v>
      </c>
      <c r="H2638" s="19">
        <f>'Limiting Factors'!C436</f>
        <v>3.42</v>
      </c>
      <c r="I2638" s="18">
        <f>'Limiting Factors'!D436</f>
        <v>0.64449999999999996</v>
      </c>
      <c r="J2638" s="17">
        <f>'Vulnerability Mapped'!D150</f>
        <v>6</v>
      </c>
      <c r="K2638" s="17">
        <f>'Vulnerability Mapped'!E150</f>
        <v>6</v>
      </c>
      <c r="L2638" s="18">
        <f>'Vulnerability Mapped'!H150</f>
        <v>0.678571429</v>
      </c>
      <c r="M2638" s="18">
        <f t="shared" si="82"/>
        <v>0.13924882865937521</v>
      </c>
      <c r="N2638" s="18">
        <f t="shared" si="83"/>
        <v>3.4812207164843803E-2</v>
      </c>
    </row>
    <row r="2639" spans="1:14" ht="18" customHeight="1" x14ac:dyDescent="0.2">
      <c r="A2639" s="16" t="str">
        <f>'Fish Use'!A177</f>
        <v>UGR9</v>
      </c>
      <c r="B2639" s="16" t="str">
        <f>'Fish Use'!B177</f>
        <v>Upper Grande Ronde</v>
      </c>
      <c r="C2639" s="16" t="str">
        <f>'Fish Use'!D177</f>
        <v>Steelhead</v>
      </c>
      <c r="D2639" s="16" t="str">
        <f>'Fish Use'!E177</f>
        <v>Winter Rearing</v>
      </c>
      <c r="E2639" s="16" t="str">
        <f>'Vulnerability Mapped'!C146</f>
        <v>Predation</v>
      </c>
      <c r="F2639" s="18">
        <f>'Fish Use'!F177</f>
        <v>0.31840000000000002</v>
      </c>
      <c r="G2639" s="18">
        <f>Population!D15</f>
        <v>0.25</v>
      </c>
      <c r="H2639" s="19">
        <f>'Limiting Factors'!C429</f>
        <v>2.88</v>
      </c>
      <c r="I2639" s="18">
        <f>'Limiting Factors'!D429</f>
        <v>0.52300000000000002</v>
      </c>
      <c r="J2639" s="17">
        <f>'Vulnerability Mapped'!D146</f>
        <v>9</v>
      </c>
      <c r="K2639" s="17">
        <f>'Vulnerability Mapped'!E146</f>
        <v>9</v>
      </c>
      <c r="L2639" s="18">
        <f>'Vulnerability Mapped'!H146</f>
        <v>0.485714286</v>
      </c>
      <c r="M2639" s="18">
        <f t="shared" si="82"/>
        <v>8.0882697190435199E-2</v>
      </c>
      <c r="N2639" s="18">
        <f t="shared" si="83"/>
        <v>2.02206742976088E-2</v>
      </c>
    </row>
    <row r="2640" spans="1:14" ht="18" customHeight="1" x14ac:dyDescent="0.2">
      <c r="A2640" s="16" t="str">
        <f>'Fish Use'!A177</f>
        <v>UGR9</v>
      </c>
      <c r="B2640" s="16" t="str">
        <f>'Fish Use'!B177</f>
        <v>Upper Grande Ronde</v>
      </c>
      <c r="C2640" s="16" t="str">
        <f>'Fish Use'!D177</f>
        <v>Steelhead</v>
      </c>
      <c r="D2640" s="16" t="str">
        <f>'Fish Use'!E177</f>
        <v>Winter Rearing</v>
      </c>
      <c r="E2640" s="16" t="str">
        <f>'Vulnerability Mapped'!C138</f>
        <v>Altered Primary Productivity</v>
      </c>
      <c r="F2640" s="18">
        <f>'Fish Use'!F177</f>
        <v>0.31840000000000002</v>
      </c>
      <c r="G2640" s="18">
        <f>Population!D15</f>
        <v>0.25</v>
      </c>
      <c r="H2640" s="19">
        <f>'Limiting Factors'!C430</f>
        <v>3.17</v>
      </c>
      <c r="I2640" s="18">
        <f>'Limiting Factors'!D430</f>
        <v>0.58825000000000005</v>
      </c>
      <c r="J2640" s="17">
        <f>'Vulnerability Mapped'!D138</f>
        <v>8</v>
      </c>
      <c r="K2640" s="17">
        <f>'Vulnerability Mapped'!E138</f>
        <v>8</v>
      </c>
      <c r="L2640" s="18">
        <f>'Vulnerability Mapped'!H138</f>
        <v>0.55000000000000004</v>
      </c>
      <c r="M2640" s="18">
        <f t="shared" si="82"/>
        <v>0.10301434000000001</v>
      </c>
      <c r="N2640" s="18">
        <f t="shared" si="83"/>
        <v>2.5753585000000002E-2</v>
      </c>
    </row>
    <row r="2641" spans="1:14" ht="18" customHeight="1" x14ac:dyDescent="0.2">
      <c r="A2641" s="16" t="str">
        <f>'Fish Use'!A177</f>
        <v>UGR9</v>
      </c>
      <c r="B2641" s="16" t="str">
        <f>'Fish Use'!B177</f>
        <v>Upper Grande Ronde</v>
      </c>
      <c r="C2641" s="16" t="str">
        <f>'Fish Use'!D177</f>
        <v>Steelhead</v>
      </c>
      <c r="D2641" s="16" t="str">
        <f>'Fish Use'!E177</f>
        <v>Winter Rearing</v>
      </c>
      <c r="E2641" s="16" t="str">
        <f>'Vulnerability Mapped'!C145</f>
        <v>Non-Native Species Interactions and Competition</v>
      </c>
      <c r="F2641" s="18">
        <f>'Fish Use'!F177</f>
        <v>0.31840000000000002</v>
      </c>
      <c r="G2641" s="18">
        <f>Population!D15</f>
        <v>0.25</v>
      </c>
      <c r="H2641" s="19">
        <f>'Limiting Factors'!C431</f>
        <v>4.22</v>
      </c>
      <c r="I2641" s="18">
        <f>'Limiting Factors'!D431</f>
        <v>0.82450000000000001</v>
      </c>
      <c r="J2641" s="17">
        <f>'Vulnerability Mapped'!D145</f>
        <v>11</v>
      </c>
      <c r="K2641" s="17">
        <f>'Vulnerability Mapped'!E145</f>
        <v>11</v>
      </c>
      <c r="L2641" s="18">
        <f>'Vulnerability Mapped'!H145</f>
        <v>0.35714285699999998</v>
      </c>
      <c r="M2641" s="18">
        <f t="shared" si="82"/>
        <v>9.3757428533925588E-2</v>
      </c>
      <c r="N2641" s="18">
        <f t="shared" si="83"/>
        <v>2.3439357133481397E-2</v>
      </c>
    </row>
    <row r="2642" spans="1:14" ht="18" customHeight="1" x14ac:dyDescent="0.2">
      <c r="A2642" s="16" t="str">
        <f>'Fish Use'!A178</f>
        <v>UGR9</v>
      </c>
      <c r="B2642" s="16" t="str">
        <f>'Fish Use'!B178</f>
        <v>Upper Grande Ronde</v>
      </c>
      <c r="C2642" s="16" t="str">
        <f>'Fish Use'!D178</f>
        <v>Steelhead</v>
      </c>
      <c r="D2642" s="16" t="str">
        <f>'Fish Use'!E178</f>
        <v>Summer Rearing</v>
      </c>
      <c r="E2642" s="16" t="str">
        <f>'Vulnerability Mapped'!C124</f>
        <v>Anthropogenic Barriers</v>
      </c>
      <c r="F2642" s="18">
        <f>'Fish Use'!F178</f>
        <v>0.31840000000000002</v>
      </c>
      <c r="G2642" s="18">
        <f>Population!D13</f>
        <v>0.25</v>
      </c>
      <c r="H2642" s="19">
        <f>'Limiting Factors'!C428</f>
        <v>2.88</v>
      </c>
      <c r="I2642" s="18">
        <f>'Limiting Factors'!D428</f>
        <v>0.52300000000000002</v>
      </c>
      <c r="J2642" s="17">
        <f>'Vulnerability Mapped'!D124</f>
        <v>2</v>
      </c>
      <c r="K2642" s="17">
        <f>'Vulnerability Mapped'!E124</f>
        <v>2</v>
      </c>
      <c r="L2642" s="18">
        <f>'Vulnerability Mapped'!H124</f>
        <v>0.93571428599999995</v>
      </c>
      <c r="M2642" s="18">
        <f t="shared" si="82"/>
        <v>0.15581813719043519</v>
      </c>
      <c r="N2642" s="18">
        <f t="shared" si="83"/>
        <v>3.8954534297608798E-2</v>
      </c>
    </row>
    <row r="2643" spans="1:14" ht="18" customHeight="1" x14ac:dyDescent="0.2">
      <c r="A2643" s="16" t="str">
        <f>'Fish Use'!A178</f>
        <v>UGR9</v>
      </c>
      <c r="B2643" s="16" t="str">
        <f>'Fish Use'!B178</f>
        <v>Upper Grande Ronde</v>
      </c>
      <c r="C2643" s="16" t="str">
        <f>'Fish Use'!D178</f>
        <v>Steelhead</v>
      </c>
      <c r="D2643" s="16" t="str">
        <f>'Fish Use'!E178</f>
        <v>Summer Rearing</v>
      </c>
      <c r="E2643" s="16" t="str">
        <f>'Vulnerability Mapped'!C132</f>
        <v>Riparian Condition</v>
      </c>
      <c r="F2643" s="18">
        <f>'Fish Use'!F178</f>
        <v>0.31840000000000002</v>
      </c>
      <c r="G2643" s="18">
        <f>Population!D13</f>
        <v>0.25</v>
      </c>
      <c r="H2643" s="19">
        <f>'Limiting Factors'!C422</f>
        <v>3.73</v>
      </c>
      <c r="I2643" s="18">
        <f>'Limiting Factors'!D422</f>
        <v>0.71425000000000005</v>
      </c>
      <c r="J2643" s="17">
        <f>'Vulnerability Mapped'!D132</f>
        <v>10</v>
      </c>
      <c r="K2643" s="17">
        <f>'Vulnerability Mapped'!E132</f>
        <v>10</v>
      </c>
      <c r="L2643" s="18">
        <f>'Vulnerability Mapped'!H132</f>
        <v>0.42142857099999997</v>
      </c>
      <c r="M2643" s="18">
        <f t="shared" si="82"/>
        <v>9.5840105616821214E-2</v>
      </c>
      <c r="N2643" s="18">
        <f t="shared" si="83"/>
        <v>2.3960026404205303E-2</v>
      </c>
    </row>
    <row r="2644" spans="1:14" ht="18" customHeight="1" x14ac:dyDescent="0.2">
      <c r="A2644" s="16" t="str">
        <f>'Fish Use'!A178</f>
        <v>UGR9</v>
      </c>
      <c r="B2644" s="16" t="str">
        <f>'Fish Use'!B178</f>
        <v>Upper Grande Ronde</v>
      </c>
      <c r="C2644" s="16" t="str">
        <f>'Fish Use'!D178</f>
        <v>Steelhead</v>
      </c>
      <c r="D2644" s="16" t="str">
        <f>'Fish Use'!E178</f>
        <v>Summer Rearing</v>
      </c>
      <c r="E2644" s="16" t="str">
        <f>'Vulnerability Mapped'!C128</f>
        <v>Floodplain Condition</v>
      </c>
      <c r="F2644" s="18">
        <f>'Fish Use'!F178</f>
        <v>0.31840000000000002</v>
      </c>
      <c r="G2644" s="18">
        <f>Population!D13</f>
        <v>0.25</v>
      </c>
      <c r="H2644" s="19">
        <f>'Limiting Factors'!C423</f>
        <v>3.48</v>
      </c>
      <c r="I2644" s="18">
        <f>'Limiting Factors'!D423</f>
        <v>0.65800000000000003</v>
      </c>
      <c r="J2644" s="17">
        <f>'Vulnerability Mapped'!D128</f>
        <v>11</v>
      </c>
      <c r="K2644" s="17">
        <f>'Vulnerability Mapped'!E128</f>
        <v>11</v>
      </c>
      <c r="L2644" s="18">
        <f>'Vulnerability Mapped'!H128</f>
        <v>0.35714285699999998</v>
      </c>
      <c r="M2644" s="18">
        <f t="shared" si="82"/>
        <v>7.4823999970070401E-2</v>
      </c>
      <c r="N2644" s="18">
        <f t="shared" si="83"/>
        <v>1.87059999925176E-2</v>
      </c>
    </row>
    <row r="2645" spans="1:14" ht="18" customHeight="1" x14ac:dyDescent="0.2">
      <c r="A2645" s="16" t="str">
        <f>'Fish Use'!A178</f>
        <v>UGR9</v>
      </c>
      <c r="B2645" s="16" t="str">
        <f>'Fish Use'!B178</f>
        <v>Upper Grande Ronde</v>
      </c>
      <c r="C2645" s="16" t="str">
        <f>'Fish Use'!D178</f>
        <v>Steelhead</v>
      </c>
      <c r="D2645" s="16" t="str">
        <f>'Fish Use'!E178</f>
        <v>Summer Rearing</v>
      </c>
      <c r="E2645" s="16" t="str">
        <f>'Vulnerability Mapped'!C133</f>
        <v>Side Channel and Wetland Habitat</v>
      </c>
      <c r="F2645" s="18">
        <f>'Fish Use'!F178</f>
        <v>0.31840000000000002</v>
      </c>
      <c r="G2645" s="18">
        <f>Population!D13</f>
        <v>0.25</v>
      </c>
      <c r="H2645" s="19">
        <f>'Limiting Factors'!C424</f>
        <v>4.32</v>
      </c>
      <c r="I2645" s="18">
        <f>'Limiting Factors'!D424</f>
        <v>0.84699999999999998</v>
      </c>
      <c r="J2645" s="17">
        <f>'Vulnerability Mapped'!D133</f>
        <v>4</v>
      </c>
      <c r="K2645" s="17">
        <f>'Vulnerability Mapped'!E133</f>
        <v>4</v>
      </c>
      <c r="L2645" s="18">
        <f>'Vulnerability Mapped'!H133</f>
        <v>0.80714285699999999</v>
      </c>
      <c r="M2645" s="18">
        <f t="shared" si="82"/>
        <v>0.2176741599614736</v>
      </c>
      <c r="N2645" s="18">
        <f t="shared" si="83"/>
        <v>5.44185399903684E-2</v>
      </c>
    </row>
    <row r="2646" spans="1:14" ht="18" customHeight="1" x14ac:dyDescent="0.2">
      <c r="A2646" s="16" t="str">
        <f>'Fish Use'!A178</f>
        <v>UGR9</v>
      </c>
      <c r="B2646" s="16" t="str">
        <f>'Fish Use'!B178</f>
        <v>Upper Grande Ronde</v>
      </c>
      <c r="C2646" s="16" t="str">
        <f>'Fish Use'!D178</f>
        <v>Steelhead</v>
      </c>
      <c r="D2646" s="16" t="str">
        <f>'Fish Use'!E178</f>
        <v>Summer Rearing</v>
      </c>
      <c r="E2646" s="16" t="str">
        <f>'Vulnerability Mapped'!C125</f>
        <v>Channel and Habitat Structure</v>
      </c>
      <c r="F2646" s="18">
        <f>'Fish Use'!F178</f>
        <v>0.31840000000000002</v>
      </c>
      <c r="G2646" s="18">
        <f>Population!D13</f>
        <v>0.25</v>
      </c>
      <c r="H2646" s="19">
        <f>'Limiting Factors'!C425</f>
        <v>4.57</v>
      </c>
      <c r="I2646" s="18">
        <f>'Limiting Factors'!D425</f>
        <v>0.90325</v>
      </c>
      <c r="J2646" s="17">
        <f>'Vulnerability Mapped'!D125</f>
        <v>3</v>
      </c>
      <c r="K2646" s="17">
        <f>'Vulnerability Mapped'!E125</f>
        <v>3</v>
      </c>
      <c r="L2646" s="18">
        <f>'Vulnerability Mapped'!H125</f>
        <v>0.87142857100000004</v>
      </c>
      <c r="M2646" s="18">
        <f t="shared" si="82"/>
        <v>0.25061832559103087</v>
      </c>
      <c r="N2646" s="18">
        <f t="shared" si="83"/>
        <v>6.2654581397757717E-2</v>
      </c>
    </row>
    <row r="2647" spans="1:14" ht="18" customHeight="1" x14ac:dyDescent="0.2">
      <c r="A2647" s="16" t="str">
        <f>'Fish Use'!A178</f>
        <v>UGR9</v>
      </c>
      <c r="B2647" s="16" t="str">
        <f>'Fish Use'!B178</f>
        <v>Upper Grande Ronde</v>
      </c>
      <c r="C2647" s="16" t="str">
        <f>'Fish Use'!D178</f>
        <v>Steelhead</v>
      </c>
      <c r="D2647" s="16" t="str">
        <f>'Fish Use'!E178</f>
        <v>Summer Rearing</v>
      </c>
      <c r="E2647" s="16" t="str">
        <f>'Vulnerability Mapped'!C127</f>
        <v>Decreased Water Quantity</v>
      </c>
      <c r="F2647" s="18">
        <f>'Fish Use'!F178</f>
        <v>0.31840000000000002</v>
      </c>
      <c r="G2647" s="18">
        <f>Population!D13</f>
        <v>0.25</v>
      </c>
      <c r="H2647" s="19">
        <f>'Limiting Factors'!C432</f>
        <v>3.11</v>
      </c>
      <c r="I2647" s="18">
        <f>'Limiting Factors'!D432</f>
        <v>0.57474999999999998</v>
      </c>
      <c r="J2647" s="17">
        <f>'Vulnerability Mapped'!D127</f>
        <v>5</v>
      </c>
      <c r="K2647" s="17">
        <f>'Vulnerability Mapped'!E127</f>
        <v>5</v>
      </c>
      <c r="L2647" s="18">
        <f>'Vulnerability Mapped'!H127</f>
        <v>0.74285714300000005</v>
      </c>
      <c r="M2647" s="18">
        <f t="shared" si="82"/>
        <v>0.13594315431185722</v>
      </c>
      <c r="N2647" s="18">
        <f t="shared" si="83"/>
        <v>3.3985788577964304E-2</v>
      </c>
    </row>
    <row r="2648" spans="1:14" ht="18" customHeight="1" x14ac:dyDescent="0.2">
      <c r="A2648" s="16" t="str">
        <f>'Fish Use'!A178</f>
        <v>UGR9</v>
      </c>
      <c r="B2648" s="16" t="str">
        <f>'Fish Use'!B178</f>
        <v>Upper Grande Ronde</v>
      </c>
      <c r="C2648" s="16" t="str">
        <f>'Fish Use'!D178</f>
        <v>Steelhead</v>
      </c>
      <c r="D2648" s="16" t="str">
        <f>'Fish Use'!E178</f>
        <v>Summer Rearing</v>
      </c>
      <c r="E2648" s="16" t="str">
        <f>'Vulnerability Mapped'!C122</f>
        <v>Altered Flow Timing</v>
      </c>
      <c r="F2648" s="18">
        <f>'Fish Use'!F178</f>
        <v>0.31840000000000002</v>
      </c>
      <c r="G2648" s="18">
        <f>Population!D13</f>
        <v>0.25</v>
      </c>
      <c r="H2648" s="19">
        <f>'Limiting Factors'!C433</f>
        <v>3.42</v>
      </c>
      <c r="I2648" s="18">
        <f>'Limiting Factors'!D433</f>
        <v>0.64449999999999996</v>
      </c>
      <c r="J2648" s="17">
        <f>'Vulnerability Mapped'!D122</f>
        <v>7</v>
      </c>
      <c r="K2648" s="17">
        <f>'Vulnerability Mapped'!E122</f>
        <v>7</v>
      </c>
      <c r="L2648" s="18">
        <f>'Vulnerability Mapped'!H122</f>
        <v>0.61428571399999998</v>
      </c>
      <c r="M2648" s="18">
        <f t="shared" si="82"/>
        <v>0.12605683422708319</v>
      </c>
      <c r="N2648" s="18">
        <f t="shared" si="83"/>
        <v>3.1514208556770798E-2</v>
      </c>
    </row>
    <row r="2649" spans="1:14" ht="18" customHeight="1" x14ac:dyDescent="0.2">
      <c r="A2649" s="16" t="str">
        <f>'Fish Use'!A178</f>
        <v>UGR9</v>
      </c>
      <c r="B2649" s="16" t="str">
        <f>'Fish Use'!B178</f>
        <v>Upper Grande Ronde</v>
      </c>
      <c r="C2649" s="16" t="str">
        <f>'Fish Use'!D178</f>
        <v>Steelhead</v>
      </c>
      <c r="D2649" s="16" t="str">
        <f>'Fish Use'!E178</f>
        <v>Summer Rearing</v>
      </c>
      <c r="E2649" s="16" t="str">
        <f>'Vulnerability Mapped'!C126</f>
        <v>Decreased Sediment Quantity</v>
      </c>
      <c r="F2649" s="18">
        <f>'Fish Use'!F178</f>
        <v>0.31840000000000002</v>
      </c>
      <c r="G2649" s="18">
        <f>Population!D13</f>
        <v>0.25</v>
      </c>
      <c r="H2649" s="19">
        <f>'Limiting Factors'!C426</f>
        <v>2.83</v>
      </c>
      <c r="I2649" s="18">
        <f>'Limiting Factors'!D426</f>
        <v>0.51175000000000004</v>
      </c>
      <c r="J2649" s="17">
        <f>'Vulnerability Mapped'!D126</f>
        <v>13</v>
      </c>
      <c r="K2649" s="17">
        <f>'Vulnerability Mapped'!E126</f>
        <v>13</v>
      </c>
      <c r="L2649" s="18">
        <f>'Vulnerability Mapped'!H126</f>
        <v>0.22857142899999999</v>
      </c>
      <c r="M2649" s="18">
        <f t="shared" si="82"/>
        <v>3.7243702926974799E-2</v>
      </c>
      <c r="N2649" s="18">
        <f t="shared" si="83"/>
        <v>9.3109257317436998E-3</v>
      </c>
    </row>
    <row r="2650" spans="1:14" ht="18" customHeight="1" x14ac:dyDescent="0.2">
      <c r="A2650" s="16" t="str">
        <f>'Fish Use'!A178</f>
        <v>UGR9</v>
      </c>
      <c r="B2650" s="16" t="str">
        <f>'Fish Use'!B178</f>
        <v>Upper Grande Ronde</v>
      </c>
      <c r="C2650" s="16" t="str">
        <f>'Fish Use'!D178</f>
        <v>Steelhead</v>
      </c>
      <c r="D2650" s="16" t="str">
        <f>'Fish Use'!E178</f>
        <v>Summer Rearing</v>
      </c>
      <c r="E2650" s="16" t="str">
        <f>'Vulnerability Mapped'!C129</f>
        <v>Increased Sediment Quantity</v>
      </c>
      <c r="F2650" s="18">
        <f>'Fish Use'!F178</f>
        <v>0.31840000000000002</v>
      </c>
      <c r="G2650" s="18">
        <f>Population!D13</f>
        <v>0.25</v>
      </c>
      <c r="H2650" s="19">
        <f>'Limiting Factors'!C427</f>
        <v>2.7</v>
      </c>
      <c r="I2650" s="18">
        <f>'Limiting Factors'!D427</f>
        <v>0.48249999999999998</v>
      </c>
      <c r="J2650" s="17">
        <f>'Vulnerability Mapped'!D129</f>
        <v>14</v>
      </c>
      <c r="K2650" s="17">
        <f>'Vulnerability Mapped'!E129</f>
        <v>14</v>
      </c>
      <c r="L2650" s="18">
        <f>'Vulnerability Mapped'!H129</f>
        <v>0.164285714</v>
      </c>
      <c r="M2650" s="18">
        <f t="shared" si="82"/>
        <v>2.5238885670392001E-2</v>
      </c>
      <c r="N2650" s="18">
        <f t="shared" si="83"/>
        <v>6.3097214175980004E-3</v>
      </c>
    </row>
    <row r="2651" spans="1:14" ht="18" customHeight="1" x14ac:dyDescent="0.2">
      <c r="A2651" s="16" t="str">
        <f>'Fish Use'!A178</f>
        <v>UGR9</v>
      </c>
      <c r="B2651" s="16" t="str">
        <f>'Fish Use'!B178</f>
        <v>Upper Grande Ronde</v>
      </c>
      <c r="C2651" s="16" t="str">
        <f>'Fish Use'!D178</f>
        <v>Steelhead</v>
      </c>
      <c r="D2651" s="16" t="str">
        <f>'Fish Use'!E178</f>
        <v>Summer Rearing</v>
      </c>
      <c r="E2651" s="16" t="str">
        <f>'Vulnerability Mapped'!C134</f>
        <v>Summer Water Temperature</v>
      </c>
      <c r="F2651" s="18">
        <f>'Fish Use'!F178</f>
        <v>0.31840000000000002</v>
      </c>
      <c r="G2651" s="18">
        <f>Population!D13</f>
        <v>0.25</v>
      </c>
      <c r="H2651" s="19">
        <f>'Limiting Factors'!C434</f>
        <v>3.68</v>
      </c>
      <c r="I2651" s="18">
        <f>'Limiting Factors'!D434</f>
        <v>0.70299999999999996</v>
      </c>
      <c r="J2651" s="17">
        <f>'Vulnerability Mapped'!D134</f>
        <v>1</v>
      </c>
      <c r="K2651" s="17">
        <f>'Vulnerability Mapped'!E134</f>
        <v>1</v>
      </c>
      <c r="L2651" s="18">
        <f>'Vulnerability Mapped'!H134</f>
        <v>1</v>
      </c>
      <c r="M2651" s="18">
        <f t="shared" si="82"/>
        <v>0.22383520000000001</v>
      </c>
      <c r="N2651" s="18">
        <f t="shared" si="83"/>
        <v>5.5958800000000003E-2</v>
      </c>
    </row>
    <row r="2652" spans="1:14" ht="18" customHeight="1" x14ac:dyDescent="0.2">
      <c r="A2652" s="16" t="str">
        <f>'Fish Use'!A178</f>
        <v>UGR9</v>
      </c>
      <c r="B2652" s="16" t="str">
        <f>'Fish Use'!B178</f>
        <v>Upper Grande Ronde</v>
      </c>
      <c r="C2652" s="16" t="str">
        <f>'Fish Use'!D178</f>
        <v>Steelhead</v>
      </c>
      <c r="D2652" s="16" t="str">
        <f>'Fish Use'!E178</f>
        <v>Summer Rearing</v>
      </c>
      <c r="E2652" s="16" t="str">
        <f>'Vulnerability Mapped'!C136</f>
        <v>Winter Water Temperature</v>
      </c>
      <c r="F2652" s="18">
        <f>'Fish Use'!F178</f>
        <v>0.31840000000000002</v>
      </c>
      <c r="G2652" s="18">
        <f>Population!D13</f>
        <v>0.25</v>
      </c>
      <c r="H2652" s="19">
        <f>'Limiting Factors'!C435</f>
        <v>2.52</v>
      </c>
      <c r="I2652" s="18">
        <f>'Limiting Factors'!D435</f>
        <v>0.442</v>
      </c>
      <c r="J2652" s="17">
        <f>'Vulnerability Mapped'!D136</f>
        <v>15</v>
      </c>
      <c r="K2652" s="17">
        <f>'Vulnerability Mapped'!E136</f>
        <v>15</v>
      </c>
      <c r="L2652" s="18">
        <f>'Vulnerability Mapped'!H136</f>
        <v>0.1</v>
      </c>
      <c r="M2652" s="18">
        <f t="shared" si="82"/>
        <v>1.4073280000000002E-2</v>
      </c>
      <c r="N2652" s="18">
        <f t="shared" si="83"/>
        <v>3.5183200000000006E-3</v>
      </c>
    </row>
    <row r="2653" spans="1:14" ht="18" customHeight="1" x14ac:dyDescent="0.2">
      <c r="A2653" s="16" t="str">
        <f>'Fish Use'!A178</f>
        <v>UGR9</v>
      </c>
      <c r="B2653" s="16" t="str">
        <f>'Fish Use'!B178</f>
        <v>Upper Grande Ronde</v>
      </c>
      <c r="C2653" s="16" t="str">
        <f>'Fish Use'!D178</f>
        <v>Steelhead</v>
      </c>
      <c r="D2653" s="16" t="str">
        <f>'Fish Use'!E178</f>
        <v>Summer Rearing</v>
      </c>
      <c r="E2653" s="16" t="str">
        <f>'Vulnerability Mapped'!C135</f>
        <v>Water Quality</v>
      </c>
      <c r="F2653" s="18">
        <f>'Fish Use'!F178</f>
        <v>0.31840000000000002</v>
      </c>
      <c r="G2653" s="18">
        <f>Population!D13</f>
        <v>0.25</v>
      </c>
      <c r="H2653" s="19">
        <f>'Limiting Factors'!C436</f>
        <v>3.42</v>
      </c>
      <c r="I2653" s="18">
        <f>'Limiting Factors'!D436</f>
        <v>0.64449999999999996</v>
      </c>
      <c r="J2653" s="17">
        <f>'Vulnerability Mapped'!D135</f>
        <v>6</v>
      </c>
      <c r="K2653" s="17">
        <f>'Vulnerability Mapped'!E135</f>
        <v>6</v>
      </c>
      <c r="L2653" s="18">
        <f>'Vulnerability Mapped'!H135</f>
        <v>0.678571429</v>
      </c>
      <c r="M2653" s="18">
        <f t="shared" si="82"/>
        <v>0.13924882865937521</v>
      </c>
      <c r="N2653" s="18">
        <f t="shared" si="83"/>
        <v>3.4812207164843803E-2</v>
      </c>
    </row>
    <row r="2654" spans="1:14" ht="18" customHeight="1" x14ac:dyDescent="0.2">
      <c r="A2654" s="16" t="str">
        <f>'Fish Use'!A178</f>
        <v>UGR9</v>
      </c>
      <c r="B2654" s="16" t="str">
        <f>'Fish Use'!B178</f>
        <v>Upper Grande Ronde</v>
      </c>
      <c r="C2654" s="16" t="str">
        <f>'Fish Use'!D178</f>
        <v>Steelhead</v>
      </c>
      <c r="D2654" s="16" t="str">
        <f>'Fish Use'!E178</f>
        <v>Summer Rearing</v>
      </c>
      <c r="E2654" s="16" t="str">
        <f>'Vulnerability Mapped'!C131</f>
        <v>Predation</v>
      </c>
      <c r="F2654" s="18">
        <f>'Fish Use'!F178</f>
        <v>0.31840000000000002</v>
      </c>
      <c r="G2654" s="18">
        <f>Population!D13</f>
        <v>0.25</v>
      </c>
      <c r="H2654" s="19">
        <f>'Limiting Factors'!C429</f>
        <v>2.88</v>
      </c>
      <c r="I2654" s="18">
        <f>'Limiting Factors'!D429</f>
        <v>0.52300000000000002</v>
      </c>
      <c r="J2654" s="17">
        <f>'Vulnerability Mapped'!D131</f>
        <v>9</v>
      </c>
      <c r="K2654" s="17">
        <f>'Vulnerability Mapped'!E131</f>
        <v>9</v>
      </c>
      <c r="L2654" s="18">
        <f>'Vulnerability Mapped'!H131</f>
        <v>0.485714286</v>
      </c>
      <c r="M2654" s="18">
        <f t="shared" si="82"/>
        <v>8.0882697190435199E-2</v>
      </c>
      <c r="N2654" s="18">
        <f t="shared" si="83"/>
        <v>2.02206742976088E-2</v>
      </c>
    </row>
    <row r="2655" spans="1:14" ht="18" customHeight="1" x14ac:dyDescent="0.2">
      <c r="A2655" s="16" t="str">
        <f>'Fish Use'!A178</f>
        <v>UGR9</v>
      </c>
      <c r="B2655" s="16" t="str">
        <f>'Fish Use'!B178</f>
        <v>Upper Grande Ronde</v>
      </c>
      <c r="C2655" s="16" t="str">
        <f>'Fish Use'!D178</f>
        <v>Steelhead</v>
      </c>
      <c r="D2655" s="16" t="str">
        <f>'Fish Use'!E178</f>
        <v>Summer Rearing</v>
      </c>
      <c r="E2655" s="16" t="str">
        <f>'Vulnerability Mapped'!C123</f>
        <v>Altered Primary Productivity</v>
      </c>
      <c r="F2655" s="18">
        <f>'Fish Use'!F178</f>
        <v>0.31840000000000002</v>
      </c>
      <c r="G2655" s="18">
        <f>Population!D13</f>
        <v>0.25</v>
      </c>
      <c r="H2655" s="19">
        <f>'Limiting Factors'!C430</f>
        <v>3.17</v>
      </c>
      <c r="I2655" s="18">
        <f>'Limiting Factors'!D430</f>
        <v>0.58825000000000005</v>
      </c>
      <c r="J2655" s="17">
        <f>'Vulnerability Mapped'!D123</f>
        <v>8</v>
      </c>
      <c r="K2655" s="17">
        <f>'Vulnerability Mapped'!E123</f>
        <v>8</v>
      </c>
      <c r="L2655" s="18">
        <f>'Vulnerability Mapped'!H123</f>
        <v>0.55000000000000004</v>
      </c>
      <c r="M2655" s="18">
        <f t="shared" si="82"/>
        <v>0.10301434000000001</v>
      </c>
      <c r="N2655" s="18">
        <f t="shared" si="83"/>
        <v>2.5753585000000002E-2</v>
      </c>
    </row>
    <row r="2656" spans="1:14" ht="18" customHeight="1" x14ac:dyDescent="0.2">
      <c r="A2656" s="16" t="str">
        <f>'Fish Use'!A178</f>
        <v>UGR9</v>
      </c>
      <c r="B2656" s="16" t="str">
        <f>'Fish Use'!B178</f>
        <v>Upper Grande Ronde</v>
      </c>
      <c r="C2656" s="16" t="str">
        <f>'Fish Use'!D178</f>
        <v>Steelhead</v>
      </c>
      <c r="D2656" s="16" t="str">
        <f>'Fish Use'!E178</f>
        <v>Summer Rearing</v>
      </c>
      <c r="E2656" s="16" t="str">
        <f>'Vulnerability Mapped'!C130</f>
        <v>Non-Native Species Interactions and Competition</v>
      </c>
      <c r="F2656" s="18">
        <f>'Fish Use'!F178</f>
        <v>0.31840000000000002</v>
      </c>
      <c r="G2656" s="18">
        <f>Population!D13</f>
        <v>0.25</v>
      </c>
      <c r="H2656" s="19">
        <f>'Limiting Factors'!C431</f>
        <v>4.22</v>
      </c>
      <c r="I2656" s="18">
        <f>'Limiting Factors'!D431</f>
        <v>0.82450000000000001</v>
      </c>
      <c r="J2656" s="17">
        <f>'Vulnerability Mapped'!D130</f>
        <v>12</v>
      </c>
      <c r="K2656" s="17">
        <f>'Vulnerability Mapped'!E130</f>
        <v>12</v>
      </c>
      <c r="L2656" s="18">
        <f>'Vulnerability Mapped'!H130</f>
        <v>0.29285714299999999</v>
      </c>
      <c r="M2656" s="18">
        <f t="shared" si="82"/>
        <v>7.68810914660744E-2</v>
      </c>
      <c r="N2656" s="18">
        <f t="shared" si="83"/>
        <v>1.92202728665186E-2</v>
      </c>
    </row>
    <row r="2657" spans="1:14" ht="18" customHeight="1" x14ac:dyDescent="0.2">
      <c r="A2657" s="16" t="str">
        <f>'Fish Use'!A179</f>
        <v>UGR9</v>
      </c>
      <c r="B2657" s="16" t="str">
        <f>'Fish Use'!B179</f>
        <v>Upper Grande Ronde</v>
      </c>
      <c r="C2657" s="16" t="str">
        <f>'Fish Use'!D179</f>
        <v>Steelhead</v>
      </c>
      <c r="D2657" s="16" t="str">
        <f>'Fish Use'!E179</f>
        <v>Migration</v>
      </c>
      <c r="E2657" s="16" t="str">
        <f>'Vulnerability Mapped'!C94</f>
        <v>Anthropogenic Barriers</v>
      </c>
      <c r="F2657" s="18">
        <f>'Fish Use'!F179</f>
        <v>0.31840000000000002</v>
      </c>
      <c r="G2657" s="18">
        <f>Population!D17</f>
        <v>0.25</v>
      </c>
      <c r="H2657" s="19">
        <f>'Limiting Factors'!C428</f>
        <v>2.88</v>
      </c>
      <c r="I2657" s="18">
        <f>'Limiting Factors'!D428</f>
        <v>0.52300000000000002</v>
      </c>
      <c r="J2657" s="17">
        <f>'Vulnerability Mapped'!D94</f>
        <v>1</v>
      </c>
      <c r="K2657" s="17">
        <f>'Vulnerability Mapped'!E94</f>
        <v>2</v>
      </c>
      <c r="L2657" s="18">
        <f>'Vulnerability Mapped'!H94</f>
        <v>1</v>
      </c>
      <c r="M2657" s="18">
        <f t="shared" si="82"/>
        <v>0.16652320000000001</v>
      </c>
      <c r="N2657" s="18">
        <f t="shared" si="83"/>
        <v>4.1630800000000003E-2</v>
      </c>
    </row>
    <row r="2658" spans="1:14" ht="18" customHeight="1" x14ac:dyDescent="0.2">
      <c r="A2658" s="16" t="str">
        <f>'Fish Use'!A179</f>
        <v>UGR9</v>
      </c>
      <c r="B2658" s="16" t="str">
        <f>'Fish Use'!B179</f>
        <v>Upper Grande Ronde</v>
      </c>
      <c r="C2658" s="16" t="str">
        <f>'Fish Use'!D179</f>
        <v>Steelhead</v>
      </c>
      <c r="D2658" s="16" t="str">
        <f>'Fish Use'!E179</f>
        <v>Migration</v>
      </c>
      <c r="E2658" s="16" t="str">
        <f>'Vulnerability Mapped'!C102</f>
        <v>Riparian Condition</v>
      </c>
      <c r="F2658" s="18">
        <f>'Fish Use'!F179</f>
        <v>0.31840000000000002</v>
      </c>
      <c r="G2658" s="18">
        <f>Population!D17</f>
        <v>0.25</v>
      </c>
      <c r="H2658" s="19">
        <f>'Limiting Factors'!C422</f>
        <v>3.73</v>
      </c>
      <c r="I2658" s="18">
        <f>'Limiting Factors'!D422</f>
        <v>0.71425000000000005</v>
      </c>
      <c r="J2658" s="17">
        <f>'Vulnerability Mapped'!D102</f>
        <v>7</v>
      </c>
      <c r="K2658" s="17">
        <f>'Vulnerability Mapped'!E102</f>
        <v>9</v>
      </c>
      <c r="L2658" s="18">
        <f>'Vulnerability Mapped'!H102</f>
        <v>0.61428571399999998</v>
      </c>
      <c r="M2658" s="18">
        <f t="shared" si="82"/>
        <v>0.13969913707788081</v>
      </c>
      <c r="N2658" s="18">
        <f t="shared" si="83"/>
        <v>3.4924784269470203E-2</v>
      </c>
    </row>
    <row r="2659" spans="1:14" ht="18" customHeight="1" x14ac:dyDescent="0.2">
      <c r="A2659" s="16" t="str">
        <f>'Fish Use'!A179</f>
        <v>UGR9</v>
      </c>
      <c r="B2659" s="16" t="str">
        <f>'Fish Use'!B179</f>
        <v>Upper Grande Ronde</v>
      </c>
      <c r="C2659" s="16" t="str">
        <f>'Fish Use'!D179</f>
        <v>Steelhead</v>
      </c>
      <c r="D2659" s="16" t="str">
        <f>'Fish Use'!E179</f>
        <v>Migration</v>
      </c>
      <c r="E2659" s="16" t="str">
        <f>'Vulnerability Mapped'!C98</f>
        <v>Floodplain Condition</v>
      </c>
      <c r="F2659" s="18">
        <f>'Fish Use'!F179</f>
        <v>0.31840000000000002</v>
      </c>
      <c r="G2659" s="18">
        <f>Population!D17</f>
        <v>0.25</v>
      </c>
      <c r="H2659" s="19">
        <f>'Limiting Factors'!C423</f>
        <v>3.48</v>
      </c>
      <c r="I2659" s="18">
        <f>'Limiting Factors'!D423</f>
        <v>0.65800000000000003</v>
      </c>
      <c r="J2659" s="17">
        <f>'Vulnerability Mapped'!D98</f>
        <v>6</v>
      </c>
      <c r="K2659" s="17">
        <f>'Vulnerability Mapped'!E98</f>
        <v>7</v>
      </c>
      <c r="L2659" s="18">
        <f>'Vulnerability Mapped'!H98</f>
        <v>0.678571429</v>
      </c>
      <c r="M2659" s="18">
        <f t="shared" si="82"/>
        <v>0.14216560008978882</v>
      </c>
      <c r="N2659" s="18">
        <f t="shared" si="83"/>
        <v>3.5541400022447205E-2</v>
      </c>
    </row>
    <row r="2660" spans="1:14" ht="18" customHeight="1" x14ac:dyDescent="0.2">
      <c r="A2660" s="16" t="str">
        <f>'Fish Use'!A179</f>
        <v>UGR9</v>
      </c>
      <c r="B2660" s="16" t="str">
        <f>'Fish Use'!B179</f>
        <v>Upper Grande Ronde</v>
      </c>
      <c r="C2660" s="16" t="str">
        <f>'Fish Use'!D179</f>
        <v>Steelhead</v>
      </c>
      <c r="D2660" s="16" t="str">
        <f>'Fish Use'!E179</f>
        <v>Migration</v>
      </c>
      <c r="E2660" s="16" t="str">
        <f>'Vulnerability Mapped'!C103</f>
        <v>Side Channel and Wetland Habitat</v>
      </c>
      <c r="F2660" s="18">
        <f>'Fish Use'!F179</f>
        <v>0.31840000000000002</v>
      </c>
      <c r="G2660" s="18">
        <f>Population!D17</f>
        <v>0.25</v>
      </c>
      <c r="H2660" s="19">
        <f>'Limiting Factors'!C424</f>
        <v>4.32</v>
      </c>
      <c r="I2660" s="18">
        <f>'Limiting Factors'!D424</f>
        <v>0.84699999999999998</v>
      </c>
      <c r="J2660" s="17">
        <f>'Vulnerability Mapped'!D103</f>
        <v>1</v>
      </c>
      <c r="K2660" s="17">
        <f>'Vulnerability Mapped'!E103</f>
        <v>6</v>
      </c>
      <c r="L2660" s="18">
        <f>'Vulnerability Mapped'!H103</f>
        <v>1</v>
      </c>
      <c r="M2660" s="18">
        <f t="shared" si="82"/>
        <v>0.2696848</v>
      </c>
      <c r="N2660" s="18">
        <f t="shared" si="83"/>
        <v>6.7421200000000001E-2</v>
      </c>
    </row>
    <row r="2661" spans="1:14" ht="18" customHeight="1" x14ac:dyDescent="0.2">
      <c r="A2661" s="16" t="str">
        <f>'Fish Use'!A179</f>
        <v>UGR9</v>
      </c>
      <c r="B2661" s="16" t="str">
        <f>'Fish Use'!B179</f>
        <v>Upper Grande Ronde</v>
      </c>
      <c r="C2661" s="16" t="str">
        <f>'Fish Use'!D179</f>
        <v>Steelhead</v>
      </c>
      <c r="D2661" s="16" t="str">
        <f>'Fish Use'!E179</f>
        <v>Migration</v>
      </c>
      <c r="E2661" s="16" t="str">
        <f>'Vulnerability Mapped'!C95</f>
        <v>Channel and Habitat Structure</v>
      </c>
      <c r="F2661" s="18">
        <f>'Fish Use'!F179</f>
        <v>0.31840000000000002</v>
      </c>
      <c r="G2661" s="18">
        <f>Population!D17</f>
        <v>0.25</v>
      </c>
      <c r="H2661" s="19">
        <f>'Limiting Factors'!C425</f>
        <v>4.57</v>
      </c>
      <c r="I2661" s="18">
        <f>'Limiting Factors'!D425</f>
        <v>0.90325</v>
      </c>
      <c r="J2661" s="17">
        <f>'Vulnerability Mapped'!D95</f>
        <v>5</v>
      </c>
      <c r="K2661" s="17">
        <f>'Vulnerability Mapped'!E95</f>
        <v>8</v>
      </c>
      <c r="L2661" s="18">
        <f>'Vulnerability Mapped'!H95</f>
        <v>0.74285714300000005</v>
      </c>
      <c r="M2661" s="18">
        <f t="shared" si="82"/>
        <v>0.21364185146965645</v>
      </c>
      <c r="N2661" s="18">
        <f t="shared" si="83"/>
        <v>5.3410462867414112E-2</v>
      </c>
    </row>
    <row r="2662" spans="1:14" ht="18" customHeight="1" x14ac:dyDescent="0.2">
      <c r="A2662" s="16" t="str">
        <f>'Fish Use'!A179</f>
        <v>UGR9</v>
      </c>
      <c r="B2662" s="16" t="str">
        <f>'Fish Use'!B179</f>
        <v>Upper Grande Ronde</v>
      </c>
      <c r="C2662" s="16" t="str">
        <f>'Fish Use'!D179</f>
        <v>Steelhead</v>
      </c>
      <c r="D2662" s="16" t="str">
        <f>'Fish Use'!E179</f>
        <v>Migration</v>
      </c>
      <c r="E2662" s="16" t="str">
        <f>'Vulnerability Mapped'!C97</f>
        <v>Decreased Water Quantity</v>
      </c>
      <c r="F2662" s="18">
        <f>'Fish Use'!F179</f>
        <v>0.31840000000000002</v>
      </c>
      <c r="G2662" s="18">
        <f>Population!D17</f>
        <v>0.25</v>
      </c>
      <c r="H2662" s="19">
        <f>'Limiting Factors'!C432</f>
        <v>3.11</v>
      </c>
      <c r="I2662" s="18">
        <f>'Limiting Factors'!D432</f>
        <v>0.57474999999999998</v>
      </c>
      <c r="J2662" s="17">
        <f>'Vulnerability Mapped'!D97</f>
        <v>3</v>
      </c>
      <c r="K2662" s="17">
        <f>'Vulnerability Mapped'!E97</f>
        <v>3</v>
      </c>
      <c r="L2662" s="18">
        <f>'Vulnerability Mapped'!H97</f>
        <v>0.87142857100000004</v>
      </c>
      <c r="M2662" s="18">
        <f t="shared" si="82"/>
        <v>0.15947177706442842</v>
      </c>
      <c r="N2662" s="18">
        <f t="shared" si="83"/>
        <v>3.9867944266107104E-2</v>
      </c>
    </row>
    <row r="2663" spans="1:14" ht="18" customHeight="1" x14ac:dyDescent="0.2">
      <c r="A2663" s="16" t="str">
        <f>'Fish Use'!A179</f>
        <v>UGR9</v>
      </c>
      <c r="B2663" s="16" t="str">
        <f>'Fish Use'!B179</f>
        <v>Upper Grande Ronde</v>
      </c>
      <c r="C2663" s="16" t="str">
        <f>'Fish Use'!D179</f>
        <v>Steelhead</v>
      </c>
      <c r="D2663" s="16" t="str">
        <f>'Fish Use'!E179</f>
        <v>Migration</v>
      </c>
      <c r="E2663" s="16" t="str">
        <f>'Vulnerability Mapped'!C92</f>
        <v>Altered Flow Timing</v>
      </c>
      <c r="F2663" s="18">
        <f>'Fish Use'!F179</f>
        <v>0.31840000000000002</v>
      </c>
      <c r="G2663" s="18">
        <f>Population!D17</f>
        <v>0.25</v>
      </c>
      <c r="H2663" s="19">
        <f>'Limiting Factors'!C433</f>
        <v>3.42</v>
      </c>
      <c r="I2663" s="18">
        <f>'Limiting Factors'!D433</f>
        <v>0.64449999999999996</v>
      </c>
      <c r="J2663" s="17">
        <f>'Vulnerability Mapped'!D92</f>
        <v>4</v>
      </c>
      <c r="K2663" s="17">
        <f>'Vulnerability Mapped'!E92</f>
        <v>4</v>
      </c>
      <c r="L2663" s="18">
        <f>'Vulnerability Mapped'!H92</f>
        <v>0.80714285699999999</v>
      </c>
      <c r="M2663" s="18">
        <f t="shared" si="82"/>
        <v>0.16563281711354161</v>
      </c>
      <c r="N2663" s="18">
        <f t="shared" si="83"/>
        <v>4.1408204278385402E-2</v>
      </c>
    </row>
    <row r="2664" spans="1:14" ht="18" customHeight="1" x14ac:dyDescent="0.2">
      <c r="A2664" s="16" t="str">
        <f>'Fish Use'!A179</f>
        <v>UGR9</v>
      </c>
      <c r="B2664" s="16" t="str">
        <f>'Fish Use'!B179</f>
        <v>Upper Grande Ronde</v>
      </c>
      <c r="C2664" s="16" t="str">
        <f>'Fish Use'!D179</f>
        <v>Steelhead</v>
      </c>
      <c r="D2664" s="16" t="str">
        <f>'Fish Use'!E179</f>
        <v>Migration</v>
      </c>
      <c r="E2664" s="16" t="str">
        <f>'Vulnerability Mapped'!C96</f>
        <v>Decreased Sediment Quantity</v>
      </c>
      <c r="F2664" s="18">
        <f>'Fish Use'!F179</f>
        <v>0.31840000000000002</v>
      </c>
      <c r="G2664" s="18">
        <f>Population!D17</f>
        <v>0.25</v>
      </c>
      <c r="H2664" s="19">
        <f>'Limiting Factors'!C426</f>
        <v>2.83</v>
      </c>
      <c r="I2664" s="18">
        <f>'Limiting Factors'!D426</f>
        <v>0.51175000000000004</v>
      </c>
      <c r="J2664" s="17">
        <f>'Vulnerability Mapped'!D96</f>
        <v>8</v>
      </c>
      <c r="K2664" s="17">
        <f>'Vulnerability Mapped'!E96</f>
        <v>13</v>
      </c>
      <c r="L2664" s="18">
        <f>'Vulnerability Mapped'!H96</f>
        <v>0.55000000000000004</v>
      </c>
      <c r="M2664" s="18">
        <f t="shared" si="82"/>
        <v>8.9617660000000016E-2</v>
      </c>
      <c r="N2664" s="18">
        <f t="shared" si="83"/>
        <v>2.2404415000000004E-2</v>
      </c>
    </row>
    <row r="2665" spans="1:14" ht="18" customHeight="1" x14ac:dyDescent="0.2">
      <c r="A2665" s="16" t="str">
        <f>'Fish Use'!A179</f>
        <v>UGR9</v>
      </c>
      <c r="B2665" s="16" t="str">
        <f>'Fish Use'!B179</f>
        <v>Upper Grande Ronde</v>
      </c>
      <c r="C2665" s="16" t="str">
        <f>'Fish Use'!D179</f>
        <v>Steelhead</v>
      </c>
      <c r="D2665" s="16" t="str">
        <f>'Fish Use'!E179</f>
        <v>Migration</v>
      </c>
      <c r="E2665" s="16" t="str">
        <f>'Vulnerability Mapped'!C99</f>
        <v>Increased Sediment Quantity</v>
      </c>
      <c r="F2665" s="18">
        <f>'Fish Use'!F179</f>
        <v>0.31840000000000002</v>
      </c>
      <c r="G2665" s="18">
        <f>Population!D17</f>
        <v>0.25</v>
      </c>
      <c r="H2665" s="19">
        <f>'Limiting Factors'!C427</f>
        <v>2.7</v>
      </c>
      <c r="I2665" s="18">
        <f>'Limiting Factors'!D427</f>
        <v>0.48249999999999998</v>
      </c>
      <c r="J2665" s="17">
        <f>'Vulnerability Mapped'!D99</f>
        <v>9</v>
      </c>
      <c r="K2665" s="17">
        <f>'Vulnerability Mapped'!E99</f>
        <v>14</v>
      </c>
      <c r="L2665" s="18">
        <f>'Vulnerability Mapped'!H99</f>
        <v>0.485714286</v>
      </c>
      <c r="M2665" s="18">
        <f t="shared" si="82"/>
        <v>7.4619314329608E-2</v>
      </c>
      <c r="N2665" s="18">
        <f t="shared" si="83"/>
        <v>1.8654828582402E-2</v>
      </c>
    </row>
    <row r="2666" spans="1:14" ht="18" customHeight="1" x14ac:dyDescent="0.2">
      <c r="A2666" s="16" t="str">
        <f>'Fish Use'!A179</f>
        <v>UGR9</v>
      </c>
      <c r="B2666" s="16" t="str">
        <f>'Fish Use'!B179</f>
        <v>Upper Grande Ronde</v>
      </c>
      <c r="C2666" s="16" t="str">
        <f>'Fish Use'!D179</f>
        <v>Steelhead</v>
      </c>
      <c r="D2666" s="16" t="str">
        <f>'Fish Use'!E179</f>
        <v>Migration</v>
      </c>
      <c r="E2666" s="16" t="str">
        <f>'Vulnerability Mapped'!C104</f>
        <v>Summer Water Temperature</v>
      </c>
      <c r="F2666" s="18">
        <f>'Fish Use'!F179</f>
        <v>0.31840000000000002</v>
      </c>
      <c r="G2666" s="18">
        <f>Population!D17</f>
        <v>0.25</v>
      </c>
      <c r="H2666" s="19">
        <f>'Limiting Factors'!C434</f>
        <v>3.68</v>
      </c>
      <c r="I2666" s="18">
        <f>'Limiting Factors'!D434</f>
        <v>0.70299999999999996</v>
      </c>
      <c r="J2666" s="17">
        <f>'Vulnerability Mapped'!D104</f>
        <v>15</v>
      </c>
      <c r="K2666" s="17">
        <f>'Vulnerability Mapped'!E104</f>
        <v>15</v>
      </c>
      <c r="L2666" s="18">
        <f>'Vulnerability Mapped'!H104</f>
        <v>0.1</v>
      </c>
      <c r="M2666" s="18">
        <f t="shared" si="82"/>
        <v>2.2383520000000004E-2</v>
      </c>
      <c r="N2666" s="18">
        <f t="shared" si="83"/>
        <v>5.595880000000001E-3</v>
      </c>
    </row>
    <row r="2667" spans="1:14" ht="18" customHeight="1" x14ac:dyDescent="0.2">
      <c r="A2667" s="16" t="str">
        <f>'Fish Use'!A179</f>
        <v>UGR9</v>
      </c>
      <c r="B2667" s="16" t="str">
        <f>'Fish Use'!B179</f>
        <v>Upper Grande Ronde</v>
      </c>
      <c r="C2667" s="16" t="str">
        <f>'Fish Use'!D179</f>
        <v>Steelhead</v>
      </c>
      <c r="D2667" s="16" t="str">
        <f>'Fish Use'!E179</f>
        <v>Migration</v>
      </c>
      <c r="E2667" s="16" t="str">
        <f>'Vulnerability Mapped'!C106</f>
        <v>Winter Water Temperature</v>
      </c>
      <c r="F2667" s="18">
        <f>'Fish Use'!F179</f>
        <v>0.31840000000000002</v>
      </c>
      <c r="G2667" s="18">
        <f>Population!D17</f>
        <v>0.25</v>
      </c>
      <c r="H2667" s="19">
        <f>'Limiting Factors'!C435</f>
        <v>2.52</v>
      </c>
      <c r="I2667" s="18">
        <f>'Limiting Factors'!D435</f>
        <v>0.442</v>
      </c>
      <c r="J2667" s="17">
        <f>'Vulnerability Mapped'!D106</f>
        <v>11</v>
      </c>
      <c r="K2667" s="17">
        <f>'Vulnerability Mapped'!E106</f>
        <v>14</v>
      </c>
      <c r="L2667" s="18">
        <f>'Vulnerability Mapped'!H106</f>
        <v>0.35714285699999998</v>
      </c>
      <c r="M2667" s="18">
        <f t="shared" si="82"/>
        <v>5.0261714265609603E-2</v>
      </c>
      <c r="N2667" s="18">
        <f t="shared" si="83"/>
        <v>1.2565428566402401E-2</v>
      </c>
    </row>
    <row r="2668" spans="1:14" ht="18" customHeight="1" x14ac:dyDescent="0.2">
      <c r="A2668" s="16" t="str">
        <f>'Fish Use'!A179</f>
        <v>UGR9</v>
      </c>
      <c r="B2668" s="16" t="str">
        <f>'Fish Use'!B179</f>
        <v>Upper Grande Ronde</v>
      </c>
      <c r="C2668" s="16" t="str">
        <f>'Fish Use'!D179</f>
        <v>Steelhead</v>
      </c>
      <c r="D2668" s="16" t="str">
        <f>'Fish Use'!E179</f>
        <v>Migration</v>
      </c>
      <c r="E2668" s="16" t="str">
        <f>'Vulnerability Mapped'!C105</f>
        <v>Water Quality</v>
      </c>
      <c r="F2668" s="18">
        <f>'Fish Use'!F179</f>
        <v>0.31840000000000002</v>
      </c>
      <c r="G2668" s="18">
        <f>Population!D17</f>
        <v>0.25</v>
      </c>
      <c r="H2668" s="19">
        <f>'Limiting Factors'!C436</f>
        <v>3.42</v>
      </c>
      <c r="I2668" s="18">
        <f>'Limiting Factors'!D436</f>
        <v>0.64449999999999996</v>
      </c>
      <c r="J2668" s="17">
        <f>'Vulnerability Mapped'!D105</f>
        <v>5</v>
      </c>
      <c r="K2668" s="17">
        <f>'Vulnerability Mapped'!E105</f>
        <v>12</v>
      </c>
      <c r="L2668" s="18">
        <f>'Vulnerability Mapped'!H105</f>
        <v>0.74285714300000005</v>
      </c>
      <c r="M2668" s="18">
        <f t="shared" si="82"/>
        <v>0.15244082288645841</v>
      </c>
      <c r="N2668" s="18">
        <f t="shared" si="83"/>
        <v>3.8110205721614603E-2</v>
      </c>
    </row>
    <row r="2669" spans="1:14" ht="18" customHeight="1" x14ac:dyDescent="0.2">
      <c r="A2669" s="16" t="str">
        <f>'Fish Use'!A179</f>
        <v>UGR9</v>
      </c>
      <c r="B2669" s="16" t="str">
        <f>'Fish Use'!B179</f>
        <v>Upper Grande Ronde</v>
      </c>
      <c r="C2669" s="16" t="str">
        <f>'Fish Use'!D179</f>
        <v>Steelhead</v>
      </c>
      <c r="D2669" s="16" t="str">
        <f>'Fish Use'!E179</f>
        <v>Migration</v>
      </c>
      <c r="E2669" s="16" t="str">
        <f>'Vulnerability Mapped'!C101</f>
        <v>Predation</v>
      </c>
      <c r="F2669" s="18">
        <f>'Fish Use'!F179</f>
        <v>0.31840000000000002</v>
      </c>
      <c r="G2669" s="18">
        <f>Population!D17</f>
        <v>0.25</v>
      </c>
      <c r="H2669" s="19">
        <f>'Limiting Factors'!C429</f>
        <v>2.88</v>
      </c>
      <c r="I2669" s="18">
        <f>'Limiting Factors'!D429</f>
        <v>0.52300000000000002</v>
      </c>
      <c r="J2669" s="17">
        <f>'Vulnerability Mapped'!D101</f>
        <v>2</v>
      </c>
      <c r="K2669" s="17">
        <f>'Vulnerability Mapped'!E101</f>
        <v>13</v>
      </c>
      <c r="L2669" s="18">
        <f>'Vulnerability Mapped'!H101</f>
        <v>0.93571428599999995</v>
      </c>
      <c r="M2669" s="18">
        <f t="shared" si="82"/>
        <v>0.15581813719043519</v>
      </c>
      <c r="N2669" s="18">
        <f t="shared" si="83"/>
        <v>3.8954534297608798E-2</v>
      </c>
    </row>
    <row r="2670" spans="1:14" ht="18" customHeight="1" x14ac:dyDescent="0.2">
      <c r="A2670" s="16" t="str">
        <f>'Fish Use'!A179</f>
        <v>UGR9</v>
      </c>
      <c r="B2670" s="16" t="str">
        <f>'Fish Use'!B179</f>
        <v>Upper Grande Ronde</v>
      </c>
      <c r="C2670" s="16" t="str">
        <f>'Fish Use'!D179</f>
        <v>Steelhead</v>
      </c>
      <c r="D2670" s="16" t="str">
        <f>'Fish Use'!E179</f>
        <v>Migration</v>
      </c>
      <c r="E2670" s="16" t="str">
        <f>'Vulnerability Mapped'!C93</f>
        <v>Altered Primary Productivity</v>
      </c>
      <c r="F2670" s="18">
        <f>'Fish Use'!F179</f>
        <v>0.31840000000000002</v>
      </c>
      <c r="G2670" s="18">
        <f>Population!D17</f>
        <v>0.25</v>
      </c>
      <c r="H2670" s="19">
        <f>'Limiting Factors'!C430</f>
        <v>3.17</v>
      </c>
      <c r="I2670" s="18">
        <f>'Limiting Factors'!D430</f>
        <v>0.58825000000000005</v>
      </c>
      <c r="J2670" s="17">
        <f>'Vulnerability Mapped'!D93</f>
        <v>10</v>
      </c>
      <c r="K2670" s="17">
        <f>'Vulnerability Mapped'!E93</f>
        <v>10</v>
      </c>
      <c r="L2670" s="18">
        <f>'Vulnerability Mapped'!H93</f>
        <v>0.42142857099999997</v>
      </c>
      <c r="M2670" s="18">
        <f t="shared" si="82"/>
        <v>7.8933065634014796E-2</v>
      </c>
      <c r="N2670" s="18">
        <f t="shared" si="83"/>
        <v>1.9733266408503699E-2</v>
      </c>
    </row>
    <row r="2671" spans="1:14" ht="18" customHeight="1" x14ac:dyDescent="0.2">
      <c r="A2671" s="16" t="str">
        <f>'Fish Use'!A179</f>
        <v>UGR9</v>
      </c>
      <c r="B2671" s="16" t="str">
        <f>'Fish Use'!B179</f>
        <v>Upper Grande Ronde</v>
      </c>
      <c r="C2671" s="16" t="str">
        <f>'Fish Use'!D179</f>
        <v>Steelhead</v>
      </c>
      <c r="D2671" s="16" t="str">
        <f>'Fish Use'!E179</f>
        <v>Migration</v>
      </c>
      <c r="E2671" s="16" t="str">
        <f>'Vulnerability Mapped'!C100</f>
        <v>Non-Native Species Interactions and Competition</v>
      </c>
      <c r="F2671" s="18">
        <f>'Fish Use'!F179</f>
        <v>0.31840000000000002</v>
      </c>
      <c r="G2671" s="18">
        <f>Population!D17</f>
        <v>0.25</v>
      </c>
      <c r="H2671" s="19">
        <f>'Limiting Factors'!C431</f>
        <v>4.22</v>
      </c>
      <c r="I2671" s="18">
        <f>'Limiting Factors'!D431</f>
        <v>0.82450000000000001</v>
      </c>
      <c r="J2671" s="17">
        <f>'Vulnerability Mapped'!D100</f>
        <v>11</v>
      </c>
      <c r="K2671" s="17">
        <f>'Vulnerability Mapped'!E100</f>
        <v>12</v>
      </c>
      <c r="L2671" s="18">
        <f>'Vulnerability Mapped'!H100</f>
        <v>0.35714285699999998</v>
      </c>
      <c r="M2671" s="18">
        <f t="shared" si="82"/>
        <v>9.3757428533925588E-2</v>
      </c>
      <c r="N2671" s="18">
        <f t="shared" si="83"/>
        <v>2.3439357133481397E-2</v>
      </c>
    </row>
    <row r="2672" spans="1:14" ht="18" customHeight="1" x14ac:dyDescent="0.2">
      <c r="A2672" s="16" t="str">
        <f>'Fish Use'!A180</f>
        <v>UGR9</v>
      </c>
      <c r="B2672" s="16" t="str">
        <f>'Fish Use'!B180</f>
        <v>Upper Grande Ronde</v>
      </c>
      <c r="C2672" s="16" t="str">
        <f>'Fish Use'!D180</f>
        <v>Bull Trout</v>
      </c>
      <c r="D2672" s="16" t="str">
        <f>'Fish Use'!E180</f>
        <v>Spawning &amp; Resident</v>
      </c>
      <c r="E2672" s="16" t="str">
        <f>'Vulnerability Mapped'!C19</f>
        <v>Anthropogenic Barriers</v>
      </c>
      <c r="F2672" s="18">
        <f>'Fish Use'!F180</f>
        <v>0.31840000000000002</v>
      </c>
      <c r="G2672" s="18">
        <f>Population!D20</f>
        <v>0.6</v>
      </c>
      <c r="H2672" s="19">
        <f>'Limiting Factors'!C428</f>
        <v>2.88</v>
      </c>
      <c r="I2672" s="18">
        <f>'Limiting Factors'!D428</f>
        <v>0.52300000000000002</v>
      </c>
      <c r="J2672" s="17">
        <f>'Vulnerability Mapped'!D19</f>
        <v>10</v>
      </c>
      <c r="K2672" s="17">
        <f>'Vulnerability Mapped'!E19</f>
        <v>10</v>
      </c>
      <c r="L2672" s="18">
        <f>'Vulnerability Mapped'!H19</f>
        <v>0.42142857099999997</v>
      </c>
      <c r="M2672" s="18">
        <f t="shared" si="82"/>
        <v>7.0177634214347195E-2</v>
      </c>
      <c r="N2672" s="18">
        <f t="shared" si="83"/>
        <v>4.2106580528608314E-2</v>
      </c>
    </row>
    <row r="2673" spans="1:14" ht="18" customHeight="1" x14ac:dyDescent="0.2">
      <c r="A2673" s="16" t="str">
        <f>'Fish Use'!A180</f>
        <v>UGR9</v>
      </c>
      <c r="B2673" s="16" t="str">
        <f>'Fish Use'!B180</f>
        <v>Upper Grande Ronde</v>
      </c>
      <c r="C2673" s="16" t="str">
        <f>'Fish Use'!D180</f>
        <v>Bull Trout</v>
      </c>
      <c r="D2673" s="16" t="str">
        <f>'Fish Use'!E180</f>
        <v>Spawning &amp; Resident</v>
      </c>
      <c r="E2673" s="16" t="str">
        <f>'Vulnerability Mapped'!C27</f>
        <v>Riparian Condition</v>
      </c>
      <c r="F2673" s="18">
        <f>'Fish Use'!F180</f>
        <v>0.31840000000000002</v>
      </c>
      <c r="G2673" s="18">
        <f>Population!D20</f>
        <v>0.6</v>
      </c>
      <c r="H2673" s="19">
        <f>'Limiting Factors'!C422</f>
        <v>3.73</v>
      </c>
      <c r="I2673" s="18">
        <f>'Limiting Factors'!D422</f>
        <v>0.71425000000000005</v>
      </c>
      <c r="J2673" s="17">
        <f>'Vulnerability Mapped'!D27</f>
        <v>4</v>
      </c>
      <c r="K2673" s="17">
        <f>'Vulnerability Mapped'!E27</f>
        <v>4</v>
      </c>
      <c r="L2673" s="18">
        <f>'Vulnerability Mapped'!H27</f>
        <v>0.80714285699999999</v>
      </c>
      <c r="M2673" s="18">
        <f t="shared" si="82"/>
        <v>0.18355816853894044</v>
      </c>
      <c r="N2673" s="18">
        <f t="shared" si="83"/>
        <v>0.11013490112336426</v>
      </c>
    </row>
    <row r="2674" spans="1:14" ht="18" customHeight="1" x14ac:dyDescent="0.2">
      <c r="A2674" s="16" t="str">
        <f>'Fish Use'!A180</f>
        <v>UGR9</v>
      </c>
      <c r="B2674" s="16" t="str">
        <f>'Fish Use'!B180</f>
        <v>Upper Grande Ronde</v>
      </c>
      <c r="C2674" s="16" t="str">
        <f>'Fish Use'!D180</f>
        <v>Bull Trout</v>
      </c>
      <c r="D2674" s="16" t="str">
        <f>'Fish Use'!E180</f>
        <v>Spawning &amp; Resident</v>
      </c>
      <c r="E2674" s="16" t="str">
        <f>'Vulnerability Mapped'!C23</f>
        <v>Floodplain Condition</v>
      </c>
      <c r="F2674" s="18">
        <f>'Fish Use'!F180</f>
        <v>0.31840000000000002</v>
      </c>
      <c r="G2674" s="18">
        <f>Population!D20</f>
        <v>0.6</v>
      </c>
      <c r="H2674" s="19">
        <f>'Limiting Factors'!C423</f>
        <v>3.48</v>
      </c>
      <c r="I2674" s="18">
        <f>'Limiting Factors'!D423</f>
        <v>0.65800000000000003</v>
      </c>
      <c r="J2674" s="17">
        <f>'Vulnerability Mapped'!D23</f>
        <v>11</v>
      </c>
      <c r="K2674" s="17">
        <f>'Vulnerability Mapped'!E23</f>
        <v>11</v>
      </c>
      <c r="L2674" s="18">
        <f>'Vulnerability Mapped'!H23</f>
        <v>0.35714285699999998</v>
      </c>
      <c r="M2674" s="18">
        <f t="shared" si="82"/>
        <v>7.4823999970070401E-2</v>
      </c>
      <c r="N2674" s="18">
        <f t="shared" si="83"/>
        <v>4.4894399982042241E-2</v>
      </c>
    </row>
    <row r="2675" spans="1:14" ht="18" customHeight="1" x14ac:dyDescent="0.2">
      <c r="A2675" s="16" t="str">
        <f>'Fish Use'!A180</f>
        <v>UGR9</v>
      </c>
      <c r="B2675" s="16" t="str">
        <f>'Fish Use'!B180</f>
        <v>Upper Grande Ronde</v>
      </c>
      <c r="C2675" s="16" t="str">
        <f>'Fish Use'!D180</f>
        <v>Bull Trout</v>
      </c>
      <c r="D2675" s="16" t="str">
        <f>'Fish Use'!E180</f>
        <v>Spawning &amp; Resident</v>
      </c>
      <c r="E2675" s="16" t="str">
        <f>'Vulnerability Mapped'!C28</f>
        <v>Side Channel and Wetland Habitat</v>
      </c>
      <c r="F2675" s="18">
        <f>'Fish Use'!F180</f>
        <v>0.31840000000000002</v>
      </c>
      <c r="G2675" s="18">
        <f>Population!D20</f>
        <v>0.6</v>
      </c>
      <c r="H2675" s="19">
        <f>'Limiting Factors'!C424</f>
        <v>4.32</v>
      </c>
      <c r="I2675" s="18">
        <f>'Limiting Factors'!D424</f>
        <v>0.84699999999999998</v>
      </c>
      <c r="J2675" s="17">
        <f>'Vulnerability Mapped'!D28</f>
        <v>7</v>
      </c>
      <c r="K2675" s="17">
        <f>'Vulnerability Mapped'!E28</f>
        <v>7</v>
      </c>
      <c r="L2675" s="18">
        <f>'Vulnerability Mapped'!H28</f>
        <v>0.61428571399999998</v>
      </c>
      <c r="M2675" s="18">
        <f t="shared" si="82"/>
        <v>0.1656635199229472</v>
      </c>
      <c r="N2675" s="18">
        <f t="shared" si="83"/>
        <v>9.9398111953768312E-2</v>
      </c>
    </row>
    <row r="2676" spans="1:14" ht="18" customHeight="1" x14ac:dyDescent="0.2">
      <c r="A2676" s="16" t="str">
        <f>'Fish Use'!A180</f>
        <v>UGR9</v>
      </c>
      <c r="B2676" s="16" t="str">
        <f>'Fish Use'!B180</f>
        <v>Upper Grande Ronde</v>
      </c>
      <c r="C2676" s="16" t="str">
        <f>'Fish Use'!D180</f>
        <v>Bull Trout</v>
      </c>
      <c r="D2676" s="16" t="str">
        <f>'Fish Use'!E180</f>
        <v>Spawning &amp; Resident</v>
      </c>
      <c r="E2676" s="16" t="str">
        <f>'Vulnerability Mapped'!C20</f>
        <v>Channel and Habitat Structure</v>
      </c>
      <c r="F2676" s="18">
        <f>'Fish Use'!F180</f>
        <v>0.31840000000000002</v>
      </c>
      <c r="G2676" s="18">
        <f>Population!D20</f>
        <v>0.6</v>
      </c>
      <c r="H2676" s="19">
        <f>'Limiting Factors'!C425</f>
        <v>4.57</v>
      </c>
      <c r="I2676" s="18">
        <f>'Limiting Factors'!D425</f>
        <v>0.90325</v>
      </c>
      <c r="J2676" s="17">
        <f>'Vulnerability Mapped'!D20</f>
        <v>3</v>
      </c>
      <c r="K2676" s="17">
        <f>'Vulnerability Mapped'!E20</f>
        <v>3</v>
      </c>
      <c r="L2676" s="18">
        <f>'Vulnerability Mapped'!H20</f>
        <v>0.87142857100000004</v>
      </c>
      <c r="M2676" s="18">
        <f t="shared" si="82"/>
        <v>0.25061832559103087</v>
      </c>
      <c r="N2676" s="18">
        <f t="shared" si="83"/>
        <v>0.15037099535461851</v>
      </c>
    </row>
    <row r="2677" spans="1:14" ht="18" customHeight="1" x14ac:dyDescent="0.2">
      <c r="A2677" s="16" t="str">
        <f>'Fish Use'!A180</f>
        <v>UGR9</v>
      </c>
      <c r="B2677" s="16" t="str">
        <f>'Fish Use'!B180</f>
        <v>Upper Grande Ronde</v>
      </c>
      <c r="C2677" s="16" t="str">
        <f>'Fish Use'!D180</f>
        <v>Bull Trout</v>
      </c>
      <c r="D2677" s="16" t="str">
        <f>'Fish Use'!E180</f>
        <v>Spawning &amp; Resident</v>
      </c>
      <c r="E2677" s="16" t="str">
        <f>'Vulnerability Mapped'!C22</f>
        <v>Decreased Water Quantity</v>
      </c>
      <c r="F2677" s="18">
        <f>'Fish Use'!F180</f>
        <v>0.31840000000000002</v>
      </c>
      <c r="G2677" s="18">
        <f>Population!D20</f>
        <v>0.6</v>
      </c>
      <c r="H2677" s="19">
        <f>'Limiting Factors'!C432</f>
        <v>3.11</v>
      </c>
      <c r="I2677" s="18">
        <f>'Limiting Factors'!D432</f>
        <v>0.57474999999999998</v>
      </c>
      <c r="J2677" s="17">
        <f>'Vulnerability Mapped'!D22</f>
        <v>8</v>
      </c>
      <c r="K2677" s="17">
        <f>'Vulnerability Mapped'!E22</f>
        <v>8</v>
      </c>
      <c r="L2677" s="18">
        <f>'Vulnerability Mapped'!H22</f>
        <v>0.55000000000000004</v>
      </c>
      <c r="M2677" s="18">
        <f t="shared" si="82"/>
        <v>0.10065022000000001</v>
      </c>
      <c r="N2677" s="18">
        <f t="shared" si="83"/>
        <v>6.0390132000000006E-2</v>
      </c>
    </row>
    <row r="2678" spans="1:14" ht="18" customHeight="1" x14ac:dyDescent="0.2">
      <c r="A2678" s="16" t="str">
        <f>'Fish Use'!A180</f>
        <v>UGR9</v>
      </c>
      <c r="B2678" s="16" t="str">
        <f>'Fish Use'!B180</f>
        <v>Upper Grande Ronde</v>
      </c>
      <c r="C2678" s="16" t="str">
        <f>'Fish Use'!D180</f>
        <v>Bull Trout</v>
      </c>
      <c r="D2678" s="16" t="str">
        <f>'Fish Use'!E180</f>
        <v>Spawning &amp; Resident</v>
      </c>
      <c r="E2678" s="16" t="str">
        <f>'Vulnerability Mapped'!C17</f>
        <v>Altered Flow Timing</v>
      </c>
      <c r="F2678" s="18">
        <f>'Fish Use'!F180</f>
        <v>0.31840000000000002</v>
      </c>
      <c r="G2678" s="18">
        <f>Population!D20</f>
        <v>0.6</v>
      </c>
      <c r="H2678" s="19">
        <f>'Limiting Factors'!C433</f>
        <v>3.42</v>
      </c>
      <c r="I2678" s="18">
        <f>'Limiting Factors'!D433</f>
        <v>0.64449999999999996</v>
      </c>
      <c r="J2678" s="17">
        <f>'Vulnerability Mapped'!D17</f>
        <v>13</v>
      </c>
      <c r="K2678" s="17">
        <f>'Vulnerability Mapped'!E17</f>
        <v>13</v>
      </c>
      <c r="L2678" s="18">
        <f>'Vulnerability Mapped'!H17</f>
        <v>0.22857142899999999</v>
      </c>
      <c r="M2678" s="18">
        <f t="shared" si="82"/>
        <v>4.6904868659375196E-2</v>
      </c>
      <c r="N2678" s="18">
        <f t="shared" si="83"/>
        <v>2.8142921195625115E-2</v>
      </c>
    </row>
    <row r="2679" spans="1:14" ht="18" customHeight="1" x14ac:dyDescent="0.2">
      <c r="A2679" s="16" t="str">
        <f>'Fish Use'!A180</f>
        <v>UGR9</v>
      </c>
      <c r="B2679" s="16" t="str">
        <f>'Fish Use'!B180</f>
        <v>Upper Grande Ronde</v>
      </c>
      <c r="C2679" s="16" t="str">
        <f>'Fish Use'!D180</f>
        <v>Bull Trout</v>
      </c>
      <c r="D2679" s="16" t="str">
        <f>'Fish Use'!E180</f>
        <v>Spawning &amp; Resident</v>
      </c>
      <c r="E2679" s="16" t="str">
        <f>'Vulnerability Mapped'!C21</f>
        <v>Decreased Sediment Quantity</v>
      </c>
      <c r="F2679" s="18">
        <f>'Fish Use'!F180</f>
        <v>0.31840000000000002</v>
      </c>
      <c r="G2679" s="18">
        <f>Population!D20</f>
        <v>0.6</v>
      </c>
      <c r="H2679" s="19">
        <f>'Limiting Factors'!C426</f>
        <v>2.83</v>
      </c>
      <c r="I2679" s="18">
        <f>'Limiting Factors'!D426</f>
        <v>0.51175000000000004</v>
      </c>
      <c r="J2679" s="17">
        <f>'Vulnerability Mapped'!D21</f>
        <v>5</v>
      </c>
      <c r="K2679" s="17">
        <f>'Vulnerability Mapped'!E21</f>
        <v>5</v>
      </c>
      <c r="L2679" s="18">
        <f>'Vulnerability Mapped'!H21</f>
        <v>0.74285714300000005</v>
      </c>
      <c r="M2679" s="18">
        <f t="shared" si="82"/>
        <v>0.12104203430899162</v>
      </c>
      <c r="N2679" s="18">
        <f t="shared" si="83"/>
        <v>7.2625220585394973E-2</v>
      </c>
    </row>
    <row r="2680" spans="1:14" ht="18" customHeight="1" x14ac:dyDescent="0.2">
      <c r="A2680" s="16" t="str">
        <f>'Fish Use'!A180</f>
        <v>UGR9</v>
      </c>
      <c r="B2680" s="16" t="str">
        <f>'Fish Use'!B180</f>
        <v>Upper Grande Ronde</v>
      </c>
      <c r="C2680" s="16" t="str">
        <f>'Fish Use'!D180</f>
        <v>Bull Trout</v>
      </c>
      <c r="D2680" s="16" t="str">
        <f>'Fish Use'!E180</f>
        <v>Spawning &amp; Resident</v>
      </c>
      <c r="E2680" s="16" t="str">
        <f>'Vulnerability Mapped'!C24</f>
        <v>Increased Sediment Quantity</v>
      </c>
      <c r="F2680" s="18">
        <f>'Fish Use'!F180</f>
        <v>0.31840000000000002</v>
      </c>
      <c r="G2680" s="18">
        <f>Population!D20</f>
        <v>0.6</v>
      </c>
      <c r="H2680" s="19">
        <f>'Limiting Factors'!C427</f>
        <v>2.7</v>
      </c>
      <c r="I2680" s="18">
        <f>'Limiting Factors'!D427</f>
        <v>0.48249999999999998</v>
      </c>
      <c r="J2680" s="17">
        <f>'Vulnerability Mapped'!D24</f>
        <v>6</v>
      </c>
      <c r="K2680" s="17">
        <f>'Vulnerability Mapped'!E24</f>
        <v>6</v>
      </c>
      <c r="L2680" s="18">
        <f>'Vulnerability Mapped'!H24</f>
        <v>0.678571429</v>
      </c>
      <c r="M2680" s="18">
        <f t="shared" si="82"/>
        <v>0.10424757149441201</v>
      </c>
      <c r="N2680" s="18">
        <f t="shared" si="83"/>
        <v>6.25485428966472E-2</v>
      </c>
    </row>
    <row r="2681" spans="1:14" ht="18" customHeight="1" x14ac:dyDescent="0.2">
      <c r="A2681" s="16" t="str">
        <f>'Fish Use'!A180</f>
        <v>UGR9</v>
      </c>
      <c r="B2681" s="16" t="str">
        <f>'Fish Use'!B180</f>
        <v>Upper Grande Ronde</v>
      </c>
      <c r="C2681" s="16" t="str">
        <f>'Fish Use'!D180</f>
        <v>Bull Trout</v>
      </c>
      <c r="D2681" s="16" t="str">
        <f>'Fish Use'!E180</f>
        <v>Spawning &amp; Resident</v>
      </c>
      <c r="E2681" s="16" t="str">
        <f>'Vulnerability Mapped'!C29</f>
        <v>Summer Water Temperature</v>
      </c>
      <c r="F2681" s="18">
        <f>'Fish Use'!F180</f>
        <v>0.31840000000000002</v>
      </c>
      <c r="G2681" s="18">
        <f>Population!D20</f>
        <v>0.6</v>
      </c>
      <c r="H2681" s="19">
        <f>'Limiting Factors'!C434</f>
        <v>3.68</v>
      </c>
      <c r="I2681" s="18">
        <f>'Limiting Factors'!D434</f>
        <v>0.70299999999999996</v>
      </c>
      <c r="J2681" s="17">
        <f>'Vulnerability Mapped'!D29</f>
        <v>1</v>
      </c>
      <c r="K2681" s="17">
        <f>'Vulnerability Mapped'!E29</f>
        <v>1</v>
      </c>
      <c r="L2681" s="18">
        <f>'Vulnerability Mapped'!H29</f>
        <v>1</v>
      </c>
      <c r="M2681" s="18">
        <f t="shared" si="82"/>
        <v>0.22383520000000001</v>
      </c>
      <c r="N2681" s="18">
        <f t="shared" si="83"/>
        <v>0.13430112</v>
      </c>
    </row>
    <row r="2682" spans="1:14" ht="18" customHeight="1" x14ac:dyDescent="0.2">
      <c r="A2682" s="16" t="str">
        <f>'Fish Use'!A180</f>
        <v>UGR9</v>
      </c>
      <c r="B2682" s="16" t="str">
        <f>'Fish Use'!B180</f>
        <v>Upper Grande Ronde</v>
      </c>
      <c r="C2682" s="16" t="str">
        <f>'Fish Use'!D180</f>
        <v>Bull Trout</v>
      </c>
      <c r="D2682" s="16" t="str">
        <f>'Fish Use'!E180</f>
        <v>Spawning &amp; Resident</v>
      </c>
      <c r="E2682" s="16" t="str">
        <f>'Vulnerability Mapped'!C31</f>
        <v>Winter Water Temperature</v>
      </c>
      <c r="F2682" s="18">
        <f>'Fish Use'!F180</f>
        <v>0.31840000000000002</v>
      </c>
      <c r="G2682" s="18">
        <f>Population!D20</f>
        <v>0.6</v>
      </c>
      <c r="H2682" s="19">
        <f>'Limiting Factors'!C435</f>
        <v>2.52</v>
      </c>
      <c r="I2682" s="18">
        <f>'Limiting Factors'!D435</f>
        <v>0.442</v>
      </c>
      <c r="J2682" s="17">
        <f>'Vulnerability Mapped'!D31</f>
        <v>12</v>
      </c>
      <c r="K2682" s="17">
        <f>'Vulnerability Mapped'!E31</f>
        <v>12</v>
      </c>
      <c r="L2682" s="18">
        <f>'Vulnerability Mapped'!H31</f>
        <v>0.29285714299999999</v>
      </c>
      <c r="M2682" s="18">
        <f t="shared" si="82"/>
        <v>4.1214605734390404E-2</v>
      </c>
      <c r="N2682" s="18">
        <f t="shared" si="83"/>
        <v>2.4728763440634242E-2</v>
      </c>
    </row>
    <row r="2683" spans="1:14" ht="18" customHeight="1" x14ac:dyDescent="0.2">
      <c r="A2683" s="16" t="str">
        <f>'Fish Use'!A180</f>
        <v>UGR9</v>
      </c>
      <c r="B2683" s="16" t="str">
        <f>'Fish Use'!B180</f>
        <v>Upper Grande Ronde</v>
      </c>
      <c r="C2683" s="16" t="str">
        <f>'Fish Use'!D180</f>
        <v>Bull Trout</v>
      </c>
      <c r="D2683" s="16" t="str">
        <f>'Fish Use'!E180</f>
        <v>Spawning &amp; Resident</v>
      </c>
      <c r="E2683" s="16" t="str">
        <f>'Vulnerability Mapped'!C30</f>
        <v>Water Quality</v>
      </c>
      <c r="F2683" s="18">
        <f>'Fish Use'!F180</f>
        <v>0.31840000000000002</v>
      </c>
      <c r="G2683" s="18">
        <f>Population!D20</f>
        <v>0.6</v>
      </c>
      <c r="H2683" s="19">
        <f>'Limiting Factors'!C436</f>
        <v>3.42</v>
      </c>
      <c r="I2683" s="18">
        <f>'Limiting Factors'!D436</f>
        <v>0.64449999999999996</v>
      </c>
      <c r="J2683" s="17">
        <f>'Vulnerability Mapped'!D30</f>
        <v>15</v>
      </c>
      <c r="K2683" s="17">
        <f>'Vulnerability Mapped'!E30</f>
        <v>15</v>
      </c>
      <c r="L2683" s="18">
        <f>'Vulnerability Mapped'!H30</f>
        <v>0.1</v>
      </c>
      <c r="M2683" s="18">
        <f t="shared" si="82"/>
        <v>2.0520880000000002E-2</v>
      </c>
      <c r="N2683" s="18">
        <f t="shared" si="83"/>
        <v>1.2312528000000001E-2</v>
      </c>
    </row>
    <row r="2684" spans="1:14" ht="18" customHeight="1" x14ac:dyDescent="0.2">
      <c r="A2684" s="16" t="str">
        <f>'Fish Use'!A180</f>
        <v>UGR9</v>
      </c>
      <c r="B2684" s="16" t="str">
        <f>'Fish Use'!B180</f>
        <v>Upper Grande Ronde</v>
      </c>
      <c r="C2684" s="16" t="str">
        <f>'Fish Use'!D180</f>
        <v>Bull Trout</v>
      </c>
      <c r="D2684" s="16" t="str">
        <f>'Fish Use'!E180</f>
        <v>Spawning &amp; Resident</v>
      </c>
      <c r="E2684" s="16" t="str">
        <f>'Vulnerability Mapped'!C26</f>
        <v>Predation</v>
      </c>
      <c r="F2684" s="18">
        <f>'Fish Use'!F180</f>
        <v>0.31840000000000002</v>
      </c>
      <c r="G2684" s="18">
        <f>Population!D20</f>
        <v>0.6</v>
      </c>
      <c r="H2684" s="19">
        <f>'Limiting Factors'!C429</f>
        <v>2.88</v>
      </c>
      <c r="I2684" s="18">
        <f>'Limiting Factors'!D429</f>
        <v>0.52300000000000002</v>
      </c>
      <c r="J2684" s="17">
        <f>'Vulnerability Mapped'!D26</f>
        <v>9</v>
      </c>
      <c r="K2684" s="17">
        <f>'Vulnerability Mapped'!E26</f>
        <v>9</v>
      </c>
      <c r="L2684" s="18">
        <f>'Vulnerability Mapped'!H26</f>
        <v>0.485714286</v>
      </c>
      <c r="M2684" s="18">
        <f t="shared" si="82"/>
        <v>8.0882697190435199E-2</v>
      </c>
      <c r="N2684" s="18">
        <f t="shared" si="83"/>
        <v>4.8529618314261121E-2</v>
      </c>
    </row>
    <row r="2685" spans="1:14" ht="18" customHeight="1" x14ac:dyDescent="0.2">
      <c r="A2685" s="16" t="str">
        <f>'Fish Use'!A180</f>
        <v>UGR9</v>
      </c>
      <c r="B2685" s="16" t="str">
        <f>'Fish Use'!B180</f>
        <v>Upper Grande Ronde</v>
      </c>
      <c r="C2685" s="16" t="str">
        <f>'Fish Use'!D180</f>
        <v>Bull Trout</v>
      </c>
      <c r="D2685" s="16" t="str">
        <f>'Fish Use'!E180</f>
        <v>Spawning &amp; Resident</v>
      </c>
      <c r="E2685" s="16" t="str">
        <f>'Vulnerability Mapped'!C18</f>
        <v>Altered Primary Productivity</v>
      </c>
      <c r="F2685" s="18">
        <f>'Fish Use'!F180</f>
        <v>0.31840000000000002</v>
      </c>
      <c r="G2685" s="18">
        <f>Population!D20</f>
        <v>0.6</v>
      </c>
      <c r="H2685" s="19">
        <f>'Limiting Factors'!C430</f>
        <v>3.17</v>
      </c>
      <c r="I2685" s="18">
        <f>'Limiting Factors'!D430</f>
        <v>0.58825000000000005</v>
      </c>
      <c r="J2685" s="17">
        <f>'Vulnerability Mapped'!D18</f>
        <v>14</v>
      </c>
      <c r="K2685" s="17">
        <f>'Vulnerability Mapped'!E18</f>
        <v>14</v>
      </c>
      <c r="L2685" s="18">
        <f>'Vulnerability Mapped'!H18</f>
        <v>0.164285714</v>
      </c>
      <c r="M2685" s="18">
        <f t="shared" si="82"/>
        <v>3.0770517089343204E-2</v>
      </c>
      <c r="N2685" s="18">
        <f t="shared" si="83"/>
        <v>1.846231025360592E-2</v>
      </c>
    </row>
    <row r="2686" spans="1:14" ht="18" customHeight="1" x14ac:dyDescent="0.2">
      <c r="A2686" s="16" t="str">
        <f>'Fish Use'!A180</f>
        <v>UGR9</v>
      </c>
      <c r="B2686" s="16" t="str">
        <f>'Fish Use'!B180</f>
        <v>Upper Grande Ronde</v>
      </c>
      <c r="C2686" s="16" t="str">
        <f>'Fish Use'!D180</f>
        <v>Bull Trout</v>
      </c>
      <c r="D2686" s="16" t="str">
        <f>'Fish Use'!E180</f>
        <v>Spawning &amp; Resident</v>
      </c>
      <c r="E2686" s="16" t="str">
        <f>'Vulnerability Mapped'!C25</f>
        <v>Non-Native Species Interactions and Competition</v>
      </c>
      <c r="F2686" s="18">
        <f>'Fish Use'!F180</f>
        <v>0.31840000000000002</v>
      </c>
      <c r="G2686" s="18">
        <f>Population!D20</f>
        <v>0.6</v>
      </c>
      <c r="H2686" s="19">
        <f>'Limiting Factors'!C431</f>
        <v>4.22</v>
      </c>
      <c r="I2686" s="18">
        <f>'Limiting Factors'!D431</f>
        <v>0.82450000000000001</v>
      </c>
      <c r="J2686" s="17">
        <f>'Vulnerability Mapped'!D25</f>
        <v>2</v>
      </c>
      <c r="K2686" s="17">
        <f>'Vulnerability Mapped'!E25</f>
        <v>2</v>
      </c>
      <c r="L2686" s="18">
        <f>'Vulnerability Mapped'!H25</f>
        <v>0.93571428599999995</v>
      </c>
      <c r="M2686" s="18">
        <f t="shared" si="82"/>
        <v>0.24564446293214878</v>
      </c>
      <c r="N2686" s="18">
        <f t="shared" si="83"/>
        <v>0.14738667775928926</v>
      </c>
    </row>
    <row r="2687" spans="1:14" ht="18" customHeight="1" x14ac:dyDescent="0.2">
      <c r="A2687" s="16" t="str">
        <f>'Fish Use'!A181</f>
        <v>UGR9</v>
      </c>
      <c r="B2687" s="16" t="str">
        <f>'Fish Use'!B181</f>
        <v>Upper Grande Ronde</v>
      </c>
      <c r="C2687" s="16" t="str">
        <f>'Fish Use'!D181</f>
        <v>Bull Trout</v>
      </c>
      <c r="D2687" s="16" t="str">
        <f>'Fish Use'!E181</f>
        <v>FMO</v>
      </c>
      <c r="E2687" s="16" t="str">
        <f>'Vulnerability Mapped'!C4</f>
        <v>Anthropogenic Barriers</v>
      </c>
      <c r="F2687" s="18">
        <f>'Fish Use'!F181</f>
        <v>0.31840000000000002</v>
      </c>
      <c r="G2687" s="18">
        <f>Population!D21</f>
        <v>0.4</v>
      </c>
      <c r="H2687" s="19">
        <f>'Limiting Factors'!C428</f>
        <v>2.88</v>
      </c>
      <c r="I2687" s="18">
        <f>'Limiting Factors'!D428</f>
        <v>0.52300000000000002</v>
      </c>
      <c r="J2687" s="17">
        <f>'Vulnerability Mapped'!D4</f>
        <v>3</v>
      </c>
      <c r="K2687" s="17">
        <f>'Vulnerability Mapped'!E4</f>
        <v>3</v>
      </c>
      <c r="L2687" s="18">
        <f>'Vulnerability Mapped'!H4</f>
        <v>0.87142857100000004</v>
      </c>
      <c r="M2687" s="18">
        <f t="shared" si="82"/>
        <v>0.14511307421434722</v>
      </c>
      <c r="N2687" s="18">
        <f t="shared" si="83"/>
        <v>5.8045229685738886E-2</v>
      </c>
    </row>
    <row r="2688" spans="1:14" ht="18" customHeight="1" x14ac:dyDescent="0.2">
      <c r="A2688" s="16" t="str">
        <f>'Fish Use'!A181</f>
        <v>UGR9</v>
      </c>
      <c r="B2688" s="16" t="str">
        <f>'Fish Use'!B181</f>
        <v>Upper Grande Ronde</v>
      </c>
      <c r="C2688" s="16" t="str">
        <f>'Fish Use'!D181</f>
        <v>Bull Trout</v>
      </c>
      <c r="D2688" s="16" t="str">
        <f>'Fish Use'!E181</f>
        <v>FMO</v>
      </c>
      <c r="E2688" s="16" t="str">
        <f>'Vulnerability Mapped'!C12</f>
        <v>Riparian Condition</v>
      </c>
      <c r="F2688" s="18">
        <f>'Fish Use'!F181</f>
        <v>0.31840000000000002</v>
      </c>
      <c r="G2688" s="18">
        <f>Population!D21</f>
        <v>0.4</v>
      </c>
      <c r="H2688" s="19">
        <f>'Limiting Factors'!C422</f>
        <v>3.73</v>
      </c>
      <c r="I2688" s="18">
        <f>'Limiting Factors'!D422</f>
        <v>0.71425000000000005</v>
      </c>
      <c r="J2688" s="17">
        <f>'Vulnerability Mapped'!D12</f>
        <v>5</v>
      </c>
      <c r="K2688" s="17">
        <f>'Vulnerability Mapped'!E12</f>
        <v>5</v>
      </c>
      <c r="L2688" s="18">
        <f>'Vulnerability Mapped'!H12</f>
        <v>0.74285714300000005</v>
      </c>
      <c r="M2688" s="18">
        <f t="shared" si="82"/>
        <v>0.16893849146105963</v>
      </c>
      <c r="N2688" s="18">
        <f t="shared" si="83"/>
        <v>6.7575396584423852E-2</v>
      </c>
    </row>
    <row r="2689" spans="1:14" ht="18" customHeight="1" x14ac:dyDescent="0.2">
      <c r="A2689" s="16" t="str">
        <f>'Fish Use'!A181</f>
        <v>UGR9</v>
      </c>
      <c r="B2689" s="16" t="str">
        <f>'Fish Use'!B181</f>
        <v>Upper Grande Ronde</v>
      </c>
      <c r="C2689" s="16" t="str">
        <f>'Fish Use'!D181</f>
        <v>Bull Trout</v>
      </c>
      <c r="D2689" s="16" t="str">
        <f>'Fish Use'!E181</f>
        <v>FMO</v>
      </c>
      <c r="E2689" s="16" t="str">
        <f>'Vulnerability Mapped'!C8</f>
        <v>Floodplain Condition</v>
      </c>
      <c r="F2689" s="18">
        <f>'Fish Use'!F181</f>
        <v>0.31840000000000002</v>
      </c>
      <c r="G2689" s="18">
        <f>Population!D21</f>
        <v>0.4</v>
      </c>
      <c r="H2689" s="19">
        <f>'Limiting Factors'!C423</f>
        <v>3.48</v>
      </c>
      <c r="I2689" s="18">
        <f>'Limiting Factors'!D423</f>
        <v>0.65800000000000003</v>
      </c>
      <c r="J2689" s="17">
        <f>'Vulnerability Mapped'!D8</f>
        <v>9</v>
      </c>
      <c r="K2689" s="17">
        <f>'Vulnerability Mapped'!E8</f>
        <v>9</v>
      </c>
      <c r="L2689" s="18">
        <f>'Vulnerability Mapped'!H8</f>
        <v>0.485714286</v>
      </c>
      <c r="M2689" s="18">
        <f t="shared" si="82"/>
        <v>0.10176064005985921</v>
      </c>
      <c r="N2689" s="18">
        <f t="shared" si="83"/>
        <v>4.0704256023943688E-2</v>
      </c>
    </row>
    <row r="2690" spans="1:14" ht="18" customHeight="1" x14ac:dyDescent="0.2">
      <c r="A2690" s="16" t="str">
        <f>'Fish Use'!A181</f>
        <v>UGR9</v>
      </c>
      <c r="B2690" s="16" t="str">
        <f>'Fish Use'!B181</f>
        <v>Upper Grande Ronde</v>
      </c>
      <c r="C2690" s="16" t="str">
        <f>'Fish Use'!D181</f>
        <v>Bull Trout</v>
      </c>
      <c r="D2690" s="16" t="str">
        <f>'Fish Use'!E181</f>
        <v>FMO</v>
      </c>
      <c r="E2690" s="16" t="str">
        <f>'Vulnerability Mapped'!C13</f>
        <v>Side Channel and Wetland Habitat</v>
      </c>
      <c r="F2690" s="18">
        <f>'Fish Use'!F181</f>
        <v>0.31840000000000002</v>
      </c>
      <c r="G2690" s="18">
        <f>Population!D21</f>
        <v>0.4</v>
      </c>
      <c r="H2690" s="19">
        <f>'Limiting Factors'!C424</f>
        <v>4.32</v>
      </c>
      <c r="I2690" s="18">
        <f>'Limiting Factors'!D424</f>
        <v>0.84699999999999998</v>
      </c>
      <c r="J2690" s="17">
        <f>'Vulnerability Mapped'!D13</f>
        <v>8</v>
      </c>
      <c r="K2690" s="17">
        <f>'Vulnerability Mapped'!E13</f>
        <v>8</v>
      </c>
      <c r="L2690" s="18">
        <f>'Vulnerability Mapped'!H13</f>
        <v>0.55000000000000004</v>
      </c>
      <c r="M2690" s="18">
        <f t="shared" ref="M2690:M2753" si="84">F2690*I2690*L2690</f>
        <v>0.14832664000000001</v>
      </c>
      <c r="N2690" s="18">
        <f t="shared" ref="N2690:N2753" si="85">M2690*G2690</f>
        <v>5.9330656000000009E-2</v>
      </c>
    </row>
    <row r="2691" spans="1:14" ht="18" customHeight="1" x14ac:dyDescent="0.2">
      <c r="A2691" s="16" t="str">
        <f>'Fish Use'!A181</f>
        <v>UGR9</v>
      </c>
      <c r="B2691" s="16" t="str">
        <f>'Fish Use'!B181</f>
        <v>Upper Grande Ronde</v>
      </c>
      <c r="C2691" s="16" t="str">
        <f>'Fish Use'!D181</f>
        <v>Bull Trout</v>
      </c>
      <c r="D2691" s="16" t="str">
        <f>'Fish Use'!E181</f>
        <v>FMO</v>
      </c>
      <c r="E2691" s="16" t="str">
        <f>'Vulnerability Mapped'!C5</f>
        <v>Channel and Habitat Structure</v>
      </c>
      <c r="F2691" s="18">
        <f>'Fish Use'!F181</f>
        <v>0.31840000000000002</v>
      </c>
      <c r="G2691" s="18">
        <f>Population!D21</f>
        <v>0.4</v>
      </c>
      <c r="H2691" s="19">
        <f>'Limiting Factors'!C425</f>
        <v>4.57</v>
      </c>
      <c r="I2691" s="18">
        <f>'Limiting Factors'!D425</f>
        <v>0.90325</v>
      </c>
      <c r="J2691" s="17">
        <f>'Vulnerability Mapped'!D5</f>
        <v>4</v>
      </c>
      <c r="K2691" s="17">
        <f>'Vulnerability Mapped'!E5</f>
        <v>4</v>
      </c>
      <c r="L2691" s="18">
        <f>'Vulnerability Mapped'!H5</f>
        <v>0.80714285699999999</v>
      </c>
      <c r="M2691" s="18">
        <f t="shared" si="84"/>
        <v>0.23213008853034364</v>
      </c>
      <c r="N2691" s="18">
        <f t="shared" si="85"/>
        <v>9.2852035412137462E-2</v>
      </c>
    </row>
    <row r="2692" spans="1:14" ht="18" customHeight="1" x14ac:dyDescent="0.2">
      <c r="A2692" s="16" t="str">
        <f>'Fish Use'!A181</f>
        <v>UGR9</v>
      </c>
      <c r="B2692" s="16" t="str">
        <f>'Fish Use'!B181</f>
        <v>Upper Grande Ronde</v>
      </c>
      <c r="C2692" s="16" t="str">
        <f>'Fish Use'!D181</f>
        <v>Bull Trout</v>
      </c>
      <c r="D2692" s="16" t="str">
        <f>'Fish Use'!E181</f>
        <v>FMO</v>
      </c>
      <c r="E2692" s="16" t="str">
        <f>'Vulnerability Mapped'!C7</f>
        <v>Decreased Water Quantity</v>
      </c>
      <c r="F2692" s="18">
        <f>'Fish Use'!F181</f>
        <v>0.31840000000000002</v>
      </c>
      <c r="G2692" s="18">
        <f>Population!D21</f>
        <v>0.4</v>
      </c>
      <c r="H2692" s="19">
        <f>'Limiting Factors'!C432</f>
        <v>3.11</v>
      </c>
      <c r="I2692" s="18">
        <f>'Limiting Factors'!D432</f>
        <v>0.57474999999999998</v>
      </c>
      <c r="J2692" s="17">
        <f>'Vulnerability Mapped'!D7</f>
        <v>2</v>
      </c>
      <c r="K2692" s="17">
        <f>'Vulnerability Mapped'!E7</f>
        <v>2</v>
      </c>
      <c r="L2692" s="18">
        <f>'Vulnerability Mapped'!H7</f>
        <v>0.93571428599999995</v>
      </c>
      <c r="M2692" s="18">
        <f t="shared" si="84"/>
        <v>0.17123608862371439</v>
      </c>
      <c r="N2692" s="18">
        <f t="shared" si="85"/>
        <v>6.849443544948576E-2</v>
      </c>
    </row>
    <row r="2693" spans="1:14" ht="18" customHeight="1" x14ac:dyDescent="0.2">
      <c r="A2693" s="16" t="str">
        <f>'Fish Use'!A181</f>
        <v>UGR9</v>
      </c>
      <c r="B2693" s="16" t="str">
        <f>'Fish Use'!B181</f>
        <v>Upper Grande Ronde</v>
      </c>
      <c r="C2693" s="16" t="str">
        <f>'Fish Use'!D181</f>
        <v>Bull Trout</v>
      </c>
      <c r="D2693" s="16" t="str">
        <f>'Fish Use'!E181</f>
        <v>FMO</v>
      </c>
      <c r="E2693" s="16" t="str">
        <f>'Vulnerability Mapped'!C2</f>
        <v>Altered Flow Timing</v>
      </c>
      <c r="F2693" s="18">
        <f>'Fish Use'!F181</f>
        <v>0.31840000000000002</v>
      </c>
      <c r="G2693" s="18">
        <f>Population!D21</f>
        <v>0.4</v>
      </c>
      <c r="H2693" s="19">
        <f>'Limiting Factors'!C433</f>
        <v>3.42</v>
      </c>
      <c r="I2693" s="18">
        <f>'Limiting Factors'!D433</f>
        <v>0.64449999999999996</v>
      </c>
      <c r="J2693" s="17">
        <f>'Vulnerability Mapped'!D2</f>
        <v>11</v>
      </c>
      <c r="K2693" s="17">
        <f>'Vulnerability Mapped'!E2</f>
        <v>11</v>
      </c>
      <c r="L2693" s="18">
        <f>'Vulnerability Mapped'!H2</f>
        <v>0.35714285699999998</v>
      </c>
      <c r="M2693" s="18">
        <f t="shared" si="84"/>
        <v>7.3288857113541592E-2</v>
      </c>
      <c r="N2693" s="18">
        <f t="shared" si="85"/>
        <v>2.9315542845416639E-2</v>
      </c>
    </row>
    <row r="2694" spans="1:14" ht="18" customHeight="1" x14ac:dyDescent="0.2">
      <c r="A2694" s="16" t="str">
        <f>'Fish Use'!A181</f>
        <v>UGR9</v>
      </c>
      <c r="B2694" s="16" t="str">
        <f>'Fish Use'!B181</f>
        <v>Upper Grande Ronde</v>
      </c>
      <c r="C2694" s="16" t="str">
        <f>'Fish Use'!D181</f>
        <v>Bull Trout</v>
      </c>
      <c r="D2694" s="16" t="str">
        <f>'Fish Use'!E181</f>
        <v>FMO</v>
      </c>
      <c r="E2694" s="16" t="str">
        <f>'Vulnerability Mapped'!C6</f>
        <v>Decreased Sediment Quantity</v>
      </c>
      <c r="F2694" s="18">
        <f>'Fish Use'!F181</f>
        <v>0.31840000000000002</v>
      </c>
      <c r="G2694" s="18">
        <f>Population!D21</f>
        <v>0.4</v>
      </c>
      <c r="H2694" s="19">
        <f>'Limiting Factors'!C426</f>
        <v>2.83</v>
      </c>
      <c r="I2694" s="18">
        <f>'Limiting Factors'!D426</f>
        <v>0.51175000000000004</v>
      </c>
      <c r="J2694" s="17">
        <f>'Vulnerability Mapped'!D6</f>
        <v>13</v>
      </c>
      <c r="K2694" s="17">
        <f>'Vulnerability Mapped'!E6</f>
        <v>13</v>
      </c>
      <c r="L2694" s="18">
        <f>'Vulnerability Mapped'!H6</f>
        <v>0.22857142899999999</v>
      </c>
      <c r="M2694" s="18">
        <f t="shared" si="84"/>
        <v>3.7243702926974799E-2</v>
      </c>
      <c r="N2694" s="18">
        <f t="shared" si="85"/>
        <v>1.4897481170789921E-2</v>
      </c>
    </row>
    <row r="2695" spans="1:14" ht="18" customHeight="1" x14ac:dyDescent="0.2">
      <c r="A2695" s="16" t="str">
        <f>'Fish Use'!A181</f>
        <v>UGR9</v>
      </c>
      <c r="B2695" s="16" t="str">
        <f>'Fish Use'!B181</f>
        <v>Upper Grande Ronde</v>
      </c>
      <c r="C2695" s="16" t="str">
        <f>'Fish Use'!D181</f>
        <v>Bull Trout</v>
      </c>
      <c r="D2695" s="16" t="str">
        <f>'Fish Use'!E181</f>
        <v>FMO</v>
      </c>
      <c r="E2695" s="16" t="str">
        <f>'Vulnerability Mapped'!C9</f>
        <v>Increased Sediment Quantity</v>
      </c>
      <c r="F2695" s="18">
        <f>'Fish Use'!F181</f>
        <v>0.31840000000000002</v>
      </c>
      <c r="G2695" s="18">
        <f>Population!D21</f>
        <v>0.4</v>
      </c>
      <c r="H2695" s="19">
        <f>'Limiting Factors'!C427</f>
        <v>2.7</v>
      </c>
      <c r="I2695" s="18">
        <f>'Limiting Factors'!D427</f>
        <v>0.48249999999999998</v>
      </c>
      <c r="J2695" s="17">
        <f>'Vulnerability Mapped'!D9</f>
        <v>14</v>
      </c>
      <c r="K2695" s="17">
        <f>'Vulnerability Mapped'!E9</f>
        <v>14</v>
      </c>
      <c r="L2695" s="18">
        <f>'Vulnerability Mapped'!H9</f>
        <v>0.164285714</v>
      </c>
      <c r="M2695" s="18">
        <f t="shared" si="84"/>
        <v>2.5238885670392001E-2</v>
      </c>
      <c r="N2695" s="18">
        <f t="shared" si="85"/>
        <v>1.0095554268156802E-2</v>
      </c>
    </row>
    <row r="2696" spans="1:14" ht="18" customHeight="1" x14ac:dyDescent="0.2">
      <c r="A2696" s="16" t="str">
        <f>'Fish Use'!A181</f>
        <v>UGR9</v>
      </c>
      <c r="B2696" s="16" t="str">
        <f>'Fish Use'!B181</f>
        <v>Upper Grande Ronde</v>
      </c>
      <c r="C2696" s="16" t="str">
        <f>'Fish Use'!D181</f>
        <v>Bull Trout</v>
      </c>
      <c r="D2696" s="16" t="str">
        <f>'Fish Use'!E181</f>
        <v>FMO</v>
      </c>
      <c r="E2696" s="16" t="str">
        <f>'Vulnerability Mapped'!C14</f>
        <v>Summer Water Temperature</v>
      </c>
      <c r="F2696" s="18">
        <f>'Fish Use'!F181</f>
        <v>0.31840000000000002</v>
      </c>
      <c r="G2696" s="18">
        <f>Population!D21</f>
        <v>0.4</v>
      </c>
      <c r="H2696" s="19">
        <f>'Limiting Factors'!C434</f>
        <v>3.68</v>
      </c>
      <c r="I2696" s="18">
        <f>'Limiting Factors'!D434</f>
        <v>0.70299999999999996</v>
      </c>
      <c r="J2696" s="17">
        <f>'Vulnerability Mapped'!D14</f>
        <v>1</v>
      </c>
      <c r="K2696" s="17">
        <f>'Vulnerability Mapped'!E14</f>
        <v>1</v>
      </c>
      <c r="L2696" s="18">
        <f>'Vulnerability Mapped'!H14</f>
        <v>1</v>
      </c>
      <c r="M2696" s="18">
        <f t="shared" si="84"/>
        <v>0.22383520000000001</v>
      </c>
      <c r="N2696" s="18">
        <f t="shared" si="85"/>
        <v>8.9534080000000016E-2</v>
      </c>
    </row>
    <row r="2697" spans="1:14" ht="18" customHeight="1" x14ac:dyDescent="0.2">
      <c r="A2697" s="16" t="str">
        <f>'Fish Use'!A181</f>
        <v>UGR9</v>
      </c>
      <c r="B2697" s="16" t="str">
        <f>'Fish Use'!B181</f>
        <v>Upper Grande Ronde</v>
      </c>
      <c r="C2697" s="16" t="str">
        <f>'Fish Use'!D181</f>
        <v>Bull Trout</v>
      </c>
      <c r="D2697" s="16" t="str">
        <f>'Fish Use'!E181</f>
        <v>FMO</v>
      </c>
      <c r="E2697" s="16" t="str">
        <f>'Vulnerability Mapped'!C16</f>
        <v>Winter Water Temperature</v>
      </c>
      <c r="F2697" s="18">
        <f>'Fish Use'!F181</f>
        <v>0.31840000000000002</v>
      </c>
      <c r="G2697" s="18">
        <f>Population!D21</f>
        <v>0.4</v>
      </c>
      <c r="H2697" s="19">
        <f>'Limiting Factors'!C435</f>
        <v>2.52</v>
      </c>
      <c r="I2697" s="18">
        <f>'Limiting Factors'!D435</f>
        <v>0.442</v>
      </c>
      <c r="J2697" s="17">
        <f>'Vulnerability Mapped'!D16</f>
        <v>15</v>
      </c>
      <c r="K2697" s="17">
        <f>'Vulnerability Mapped'!E16</f>
        <v>15</v>
      </c>
      <c r="L2697" s="18">
        <f>'Vulnerability Mapped'!H16</f>
        <v>0.1</v>
      </c>
      <c r="M2697" s="18">
        <f t="shared" si="84"/>
        <v>1.4073280000000002E-2</v>
      </c>
      <c r="N2697" s="18">
        <f t="shared" si="85"/>
        <v>5.6293120000000009E-3</v>
      </c>
    </row>
    <row r="2698" spans="1:14" ht="18" customHeight="1" x14ac:dyDescent="0.2">
      <c r="A2698" s="16" t="str">
        <f>'Fish Use'!A181</f>
        <v>UGR9</v>
      </c>
      <c r="B2698" s="16" t="str">
        <f>'Fish Use'!B181</f>
        <v>Upper Grande Ronde</v>
      </c>
      <c r="C2698" s="16" t="str">
        <f>'Fish Use'!D181</f>
        <v>Bull Trout</v>
      </c>
      <c r="D2698" s="16" t="str">
        <f>'Fish Use'!E181</f>
        <v>FMO</v>
      </c>
      <c r="E2698" s="16" t="str">
        <f>'Vulnerability Mapped'!C15</f>
        <v>Water Quality</v>
      </c>
      <c r="F2698" s="18">
        <f>'Fish Use'!F181</f>
        <v>0.31840000000000002</v>
      </c>
      <c r="G2698" s="18">
        <f>Population!D21</f>
        <v>0.4</v>
      </c>
      <c r="H2698" s="19">
        <f>'Limiting Factors'!C436</f>
        <v>3.42</v>
      </c>
      <c r="I2698" s="18">
        <f>'Limiting Factors'!D436</f>
        <v>0.64449999999999996</v>
      </c>
      <c r="J2698" s="17">
        <f>'Vulnerability Mapped'!D15</f>
        <v>6</v>
      </c>
      <c r="K2698" s="17">
        <f>'Vulnerability Mapped'!E15</f>
        <v>6</v>
      </c>
      <c r="L2698" s="18">
        <f>'Vulnerability Mapped'!H15</f>
        <v>0.678571429</v>
      </c>
      <c r="M2698" s="18">
        <f t="shared" si="84"/>
        <v>0.13924882865937521</v>
      </c>
      <c r="N2698" s="18">
        <f t="shared" si="85"/>
        <v>5.569953146375009E-2</v>
      </c>
    </row>
    <row r="2699" spans="1:14" ht="18" customHeight="1" x14ac:dyDescent="0.2">
      <c r="A2699" s="16" t="str">
        <f>'Fish Use'!A181</f>
        <v>UGR9</v>
      </c>
      <c r="B2699" s="16" t="str">
        <f>'Fish Use'!B181</f>
        <v>Upper Grande Ronde</v>
      </c>
      <c r="C2699" s="16" t="str">
        <f>'Fish Use'!D181</f>
        <v>Bull Trout</v>
      </c>
      <c r="D2699" s="16" t="str">
        <f>'Fish Use'!E181</f>
        <v>FMO</v>
      </c>
      <c r="E2699" s="16" t="str">
        <f>'Vulnerability Mapped'!C11</f>
        <v>Predation</v>
      </c>
      <c r="F2699" s="18">
        <f>'Fish Use'!F181</f>
        <v>0.31840000000000002</v>
      </c>
      <c r="G2699" s="18">
        <f>Population!D21</f>
        <v>0.4</v>
      </c>
      <c r="H2699" s="19">
        <f>'Limiting Factors'!C429</f>
        <v>2.88</v>
      </c>
      <c r="I2699" s="18">
        <f>'Limiting Factors'!D429</f>
        <v>0.52300000000000002</v>
      </c>
      <c r="J2699" s="17">
        <f>'Vulnerability Mapped'!D11</f>
        <v>7</v>
      </c>
      <c r="K2699" s="17">
        <f>'Vulnerability Mapped'!E11</f>
        <v>7</v>
      </c>
      <c r="L2699" s="18">
        <f>'Vulnerability Mapped'!H11</f>
        <v>0.61428571399999998</v>
      </c>
      <c r="M2699" s="18">
        <f t="shared" si="84"/>
        <v>0.10229282280956481</v>
      </c>
      <c r="N2699" s="18">
        <f t="shared" si="85"/>
        <v>4.0917129123825925E-2</v>
      </c>
    </row>
    <row r="2700" spans="1:14" ht="18" customHeight="1" x14ac:dyDescent="0.2">
      <c r="A2700" s="16" t="str">
        <f>'Fish Use'!A181</f>
        <v>UGR9</v>
      </c>
      <c r="B2700" s="16" t="str">
        <f>'Fish Use'!B181</f>
        <v>Upper Grande Ronde</v>
      </c>
      <c r="C2700" s="16" t="str">
        <f>'Fish Use'!D181</f>
        <v>Bull Trout</v>
      </c>
      <c r="D2700" s="16" t="str">
        <f>'Fish Use'!E181</f>
        <v>FMO</v>
      </c>
      <c r="E2700" s="16" t="str">
        <f>'Vulnerability Mapped'!C3</f>
        <v>Altered Primary Productivity</v>
      </c>
      <c r="F2700" s="18">
        <f>'Fish Use'!F181</f>
        <v>0.31840000000000002</v>
      </c>
      <c r="G2700" s="18">
        <f>Population!D21</f>
        <v>0.4</v>
      </c>
      <c r="H2700" s="19">
        <f>'Limiting Factors'!C430</f>
        <v>3.17</v>
      </c>
      <c r="I2700" s="18">
        <f>'Limiting Factors'!D430</f>
        <v>0.58825000000000005</v>
      </c>
      <c r="J2700" s="17">
        <f>'Vulnerability Mapped'!D3</f>
        <v>12</v>
      </c>
      <c r="K2700" s="17">
        <f>'Vulnerability Mapped'!E3</f>
        <v>12</v>
      </c>
      <c r="L2700" s="18">
        <f>'Vulnerability Mapped'!H3</f>
        <v>0.29285714299999999</v>
      </c>
      <c r="M2700" s="18">
        <f t="shared" si="84"/>
        <v>5.4851791455328404E-2</v>
      </c>
      <c r="N2700" s="18">
        <f t="shared" si="85"/>
        <v>2.1940716582131363E-2</v>
      </c>
    </row>
    <row r="2701" spans="1:14" ht="18" customHeight="1" x14ac:dyDescent="0.2">
      <c r="A2701" s="16" t="str">
        <f>'Fish Use'!A181</f>
        <v>UGR9</v>
      </c>
      <c r="B2701" s="16" t="str">
        <f>'Fish Use'!B181</f>
        <v>Upper Grande Ronde</v>
      </c>
      <c r="C2701" s="16" t="str">
        <f>'Fish Use'!D181</f>
        <v>Bull Trout</v>
      </c>
      <c r="D2701" s="16" t="str">
        <f>'Fish Use'!E181</f>
        <v>FMO</v>
      </c>
      <c r="E2701" s="16" t="str">
        <f>'Vulnerability Mapped'!C10</f>
        <v>Non-Native Species Interactions and Competition</v>
      </c>
      <c r="F2701" s="18">
        <f>'Fish Use'!F181</f>
        <v>0.31840000000000002</v>
      </c>
      <c r="G2701" s="18">
        <f>Population!D21</f>
        <v>0.4</v>
      </c>
      <c r="H2701" s="19">
        <f>'Limiting Factors'!C431</f>
        <v>4.22</v>
      </c>
      <c r="I2701" s="18">
        <f>'Limiting Factors'!D431</f>
        <v>0.82450000000000001</v>
      </c>
      <c r="J2701" s="17">
        <f>'Vulnerability Mapped'!D10</f>
        <v>10</v>
      </c>
      <c r="K2701" s="17">
        <f>'Vulnerability Mapped'!E10</f>
        <v>10</v>
      </c>
      <c r="L2701" s="18">
        <f>'Vulnerability Mapped'!H10</f>
        <v>0.42142857099999997</v>
      </c>
      <c r="M2701" s="18">
        <f t="shared" si="84"/>
        <v>0.11063376560177679</v>
      </c>
      <c r="N2701" s="18">
        <f t="shared" si="85"/>
        <v>4.425350624071072E-2</v>
      </c>
    </row>
    <row r="2702" spans="1:14" ht="18" customHeight="1" x14ac:dyDescent="0.2">
      <c r="A2702" s="16" t="str">
        <f>'Fish Use'!A182</f>
        <v>UGR10</v>
      </c>
      <c r="B2702" s="16" t="str">
        <f>'Fish Use'!B182</f>
        <v>Upper Grande Ronde</v>
      </c>
      <c r="C2702" s="16" t="str">
        <f>'Fish Use'!D182</f>
        <v>Chinook</v>
      </c>
      <c r="D2702" s="16" t="str">
        <f>'Fish Use'!E182</f>
        <v>Spawning</v>
      </c>
      <c r="E2702" s="16" t="str">
        <f>'Vulnerability Mapped'!C49</f>
        <v>Anthropogenic Barriers</v>
      </c>
      <c r="F2702" s="18">
        <f>'Fish Use'!F182</f>
        <v>0.25409999999999999</v>
      </c>
      <c r="G2702" s="18">
        <f>Population!D10</f>
        <v>0.08</v>
      </c>
      <c r="H2702" s="19">
        <f>'Limiting Factors'!C158</f>
        <v>1</v>
      </c>
      <c r="I2702" s="18">
        <f>'Limiting Factors'!D158</f>
        <v>0.1</v>
      </c>
      <c r="J2702" s="17">
        <f>'Vulnerability Mapped'!D49</f>
        <v>15</v>
      </c>
      <c r="K2702" s="17">
        <f>'Vulnerability Mapped'!E49</f>
        <v>15</v>
      </c>
      <c r="L2702" s="18">
        <f>'Vulnerability Mapped'!H49</f>
        <v>0.1</v>
      </c>
      <c r="M2702" s="18">
        <f t="shared" si="84"/>
        <v>2.5410000000000003E-3</v>
      </c>
      <c r="N2702" s="18">
        <f t="shared" si="85"/>
        <v>2.0328000000000002E-4</v>
      </c>
    </row>
    <row r="2703" spans="1:14" ht="18" customHeight="1" x14ac:dyDescent="0.2">
      <c r="A2703" s="16" t="str">
        <f>'Fish Use'!A182</f>
        <v>UGR10</v>
      </c>
      <c r="B2703" s="16" t="str">
        <f>'Fish Use'!B182</f>
        <v>Upper Grande Ronde</v>
      </c>
      <c r="C2703" s="16" t="str">
        <f>'Fish Use'!D182</f>
        <v>Chinook</v>
      </c>
      <c r="D2703" s="16" t="str">
        <f>'Fish Use'!E182</f>
        <v>Spawning</v>
      </c>
      <c r="E2703" s="16" t="str">
        <f>'Vulnerability Mapped'!C57</f>
        <v>Riparian Condition</v>
      </c>
      <c r="F2703" s="18">
        <f>'Fish Use'!F182</f>
        <v>0.25409999999999999</v>
      </c>
      <c r="G2703" s="18">
        <f>Population!D10</f>
        <v>0.08</v>
      </c>
      <c r="H2703" s="19">
        <f>'Limiting Factors'!C152</f>
        <v>2.35</v>
      </c>
      <c r="I2703" s="18">
        <f>'Limiting Factors'!D152</f>
        <v>0.40375</v>
      </c>
      <c r="J2703" s="17">
        <f>'Vulnerability Mapped'!D57</f>
        <v>13</v>
      </c>
      <c r="K2703" s="17">
        <f>'Vulnerability Mapped'!E57</f>
        <v>13</v>
      </c>
      <c r="L2703" s="18">
        <f>'Vulnerability Mapped'!H57</f>
        <v>0.22857142899999999</v>
      </c>
      <c r="M2703" s="18">
        <f t="shared" si="84"/>
        <v>2.3449800043968374E-2</v>
      </c>
      <c r="N2703" s="18">
        <f t="shared" si="85"/>
        <v>1.87598400351747E-3</v>
      </c>
    </row>
    <row r="2704" spans="1:14" ht="18" customHeight="1" x14ac:dyDescent="0.2">
      <c r="A2704" s="16" t="str">
        <f>'Fish Use'!A182</f>
        <v>UGR10</v>
      </c>
      <c r="B2704" s="16" t="str">
        <f>'Fish Use'!B182</f>
        <v>Upper Grande Ronde</v>
      </c>
      <c r="C2704" s="16" t="str">
        <f>'Fish Use'!D182</f>
        <v>Chinook</v>
      </c>
      <c r="D2704" s="16" t="str">
        <f>'Fish Use'!E182</f>
        <v>Spawning</v>
      </c>
      <c r="E2704" s="16" t="str">
        <f>'Vulnerability Mapped'!C53</f>
        <v>Floodplain Condition</v>
      </c>
      <c r="F2704" s="18">
        <f>'Fish Use'!F182</f>
        <v>0.25409999999999999</v>
      </c>
      <c r="G2704" s="18">
        <f>Population!D10</f>
        <v>0.08</v>
      </c>
      <c r="H2704" s="19">
        <f>'Limiting Factors'!C153</f>
        <v>2.5499999999999998</v>
      </c>
      <c r="I2704" s="18">
        <f>'Limiting Factors'!D153</f>
        <v>0.44874999999999998</v>
      </c>
      <c r="J2704" s="17">
        <f>'Vulnerability Mapped'!D53</f>
        <v>6</v>
      </c>
      <c r="K2704" s="17">
        <f>'Vulnerability Mapped'!E53</f>
        <v>6</v>
      </c>
      <c r="L2704" s="18">
        <f>'Vulnerability Mapped'!H53</f>
        <v>0.678571429</v>
      </c>
      <c r="M2704" s="18">
        <f t="shared" si="84"/>
        <v>7.737571879886887E-2</v>
      </c>
      <c r="N2704" s="18">
        <f t="shared" si="85"/>
        <v>6.1900575039095102E-3</v>
      </c>
    </row>
    <row r="2705" spans="1:14" ht="18" customHeight="1" x14ac:dyDescent="0.2">
      <c r="A2705" s="16" t="str">
        <f>'Fish Use'!A182</f>
        <v>UGR10</v>
      </c>
      <c r="B2705" s="16" t="str">
        <f>'Fish Use'!B182</f>
        <v>Upper Grande Ronde</v>
      </c>
      <c r="C2705" s="16" t="str">
        <f>'Fish Use'!D182</f>
        <v>Chinook</v>
      </c>
      <c r="D2705" s="16" t="str">
        <f>'Fish Use'!E182</f>
        <v>Spawning</v>
      </c>
      <c r="E2705" s="16" t="str">
        <f>'Vulnerability Mapped'!C58</f>
        <v>Side Channel and Wetland Habitat</v>
      </c>
      <c r="F2705" s="18">
        <f>'Fish Use'!F182</f>
        <v>0.25409999999999999</v>
      </c>
      <c r="G2705" s="18">
        <f>Population!D10</f>
        <v>0.08</v>
      </c>
      <c r="H2705" s="19">
        <f>'Limiting Factors'!C154</f>
        <v>2.17</v>
      </c>
      <c r="I2705" s="18">
        <f>'Limiting Factors'!D154</f>
        <v>0.36325000000000002</v>
      </c>
      <c r="J2705" s="17">
        <f>'Vulnerability Mapped'!D58</f>
        <v>7</v>
      </c>
      <c r="K2705" s="17">
        <f>'Vulnerability Mapped'!E58</f>
        <v>7</v>
      </c>
      <c r="L2705" s="18">
        <f>'Vulnerability Mapped'!H58</f>
        <v>0.61428571399999998</v>
      </c>
      <c r="M2705" s="18">
        <f t="shared" si="84"/>
        <v>5.6699692473628049E-2</v>
      </c>
      <c r="N2705" s="18">
        <f t="shared" si="85"/>
        <v>4.5359753978902444E-3</v>
      </c>
    </row>
    <row r="2706" spans="1:14" ht="18" customHeight="1" x14ac:dyDescent="0.2">
      <c r="A2706" s="16" t="str">
        <f>'Fish Use'!A182</f>
        <v>UGR10</v>
      </c>
      <c r="B2706" s="16" t="str">
        <f>'Fish Use'!B182</f>
        <v>Upper Grande Ronde</v>
      </c>
      <c r="C2706" s="16" t="str">
        <f>'Fish Use'!D182</f>
        <v>Chinook</v>
      </c>
      <c r="D2706" s="16" t="str">
        <f>'Fish Use'!E182</f>
        <v>Spawning</v>
      </c>
      <c r="E2706" s="16" t="str">
        <f>'Vulnerability Mapped'!C50</f>
        <v>Channel and Habitat Structure</v>
      </c>
      <c r="F2706" s="18">
        <f>'Fish Use'!F182</f>
        <v>0.25409999999999999</v>
      </c>
      <c r="G2706" s="18">
        <f>Population!D10</f>
        <v>0.08</v>
      </c>
      <c r="H2706" s="19">
        <f>'Limiting Factors'!C155</f>
        <v>1.89</v>
      </c>
      <c r="I2706" s="18">
        <f>'Limiting Factors'!D155</f>
        <v>0.30025000000000002</v>
      </c>
      <c r="J2706" s="17">
        <f>'Vulnerability Mapped'!D50</f>
        <v>5</v>
      </c>
      <c r="K2706" s="17">
        <f>'Vulnerability Mapped'!E50</f>
        <v>5</v>
      </c>
      <c r="L2706" s="18">
        <f>'Vulnerability Mapped'!H50</f>
        <v>0.74285714300000005</v>
      </c>
      <c r="M2706" s="18">
        <f t="shared" si="84"/>
        <v>5.6675190010899081E-2</v>
      </c>
      <c r="N2706" s="18">
        <f t="shared" si="85"/>
        <v>4.5340152008719265E-3</v>
      </c>
    </row>
    <row r="2707" spans="1:14" ht="18" customHeight="1" x14ac:dyDescent="0.2">
      <c r="A2707" s="16" t="str">
        <f>'Fish Use'!A182</f>
        <v>UGR10</v>
      </c>
      <c r="B2707" s="16" t="str">
        <f>'Fish Use'!B182</f>
        <v>Upper Grande Ronde</v>
      </c>
      <c r="C2707" s="16" t="str">
        <f>'Fish Use'!D182</f>
        <v>Chinook</v>
      </c>
      <c r="D2707" s="16" t="str">
        <f>'Fish Use'!E182</f>
        <v>Spawning</v>
      </c>
      <c r="E2707" s="16" t="str">
        <f>'Vulnerability Mapped'!C52</f>
        <v>Decreased Water Quantity</v>
      </c>
      <c r="F2707" s="18">
        <f>'Fish Use'!F182</f>
        <v>0.25409999999999999</v>
      </c>
      <c r="G2707" s="18">
        <f>Population!D10</f>
        <v>0.08</v>
      </c>
      <c r="H2707" s="19">
        <f>'Limiting Factors'!C162</f>
        <v>1.82</v>
      </c>
      <c r="I2707" s="18">
        <f>'Limiting Factors'!D162</f>
        <v>0.28449999999999998</v>
      </c>
      <c r="J2707" s="17">
        <f>'Vulnerability Mapped'!D52</f>
        <v>2</v>
      </c>
      <c r="K2707" s="17">
        <f>'Vulnerability Mapped'!E52</f>
        <v>2</v>
      </c>
      <c r="L2707" s="18">
        <f>'Vulnerability Mapped'!H52</f>
        <v>0.93571428599999995</v>
      </c>
      <c r="M2707" s="18">
        <f t="shared" si="84"/>
        <v>6.764414252065469E-2</v>
      </c>
      <c r="N2707" s="18">
        <f t="shared" si="85"/>
        <v>5.4115314016523752E-3</v>
      </c>
    </row>
    <row r="2708" spans="1:14" ht="18" customHeight="1" x14ac:dyDescent="0.2">
      <c r="A2708" s="16" t="str">
        <f>'Fish Use'!A182</f>
        <v>UGR10</v>
      </c>
      <c r="B2708" s="16" t="str">
        <f>'Fish Use'!B182</f>
        <v>Upper Grande Ronde</v>
      </c>
      <c r="C2708" s="16" t="str">
        <f>'Fish Use'!D182</f>
        <v>Chinook</v>
      </c>
      <c r="D2708" s="16" t="str">
        <f>'Fish Use'!E182</f>
        <v>Spawning</v>
      </c>
      <c r="E2708" s="16" t="str">
        <f>'Vulnerability Mapped'!C47</f>
        <v>Altered Flow Timing</v>
      </c>
      <c r="F2708" s="18">
        <f>'Fish Use'!F182</f>
        <v>0.25409999999999999</v>
      </c>
      <c r="G2708" s="18">
        <f>Population!D10</f>
        <v>0.08</v>
      </c>
      <c r="H2708" s="19">
        <f>'Limiting Factors'!C163</f>
        <v>1.59</v>
      </c>
      <c r="I2708" s="18">
        <f>'Limiting Factors'!D163</f>
        <v>0.23275000000000001</v>
      </c>
      <c r="J2708" s="17">
        <f>'Vulnerability Mapped'!D47</f>
        <v>10</v>
      </c>
      <c r="K2708" s="17">
        <f>'Vulnerability Mapped'!E47</f>
        <v>10</v>
      </c>
      <c r="L2708" s="18">
        <f>'Vulnerability Mapped'!H47</f>
        <v>0.42142857099999997</v>
      </c>
      <c r="M2708" s="18">
        <f t="shared" si="84"/>
        <v>2.4924033724653523E-2</v>
      </c>
      <c r="N2708" s="18">
        <f t="shared" si="85"/>
        <v>1.9939226979722819E-3</v>
      </c>
    </row>
    <row r="2709" spans="1:14" ht="18" customHeight="1" x14ac:dyDescent="0.2">
      <c r="A2709" s="16" t="str">
        <f>'Fish Use'!A182</f>
        <v>UGR10</v>
      </c>
      <c r="B2709" s="16" t="str">
        <f>'Fish Use'!B182</f>
        <v>Upper Grande Ronde</v>
      </c>
      <c r="C2709" s="16" t="str">
        <f>'Fish Use'!D182</f>
        <v>Chinook</v>
      </c>
      <c r="D2709" s="16" t="str">
        <f>'Fish Use'!E182</f>
        <v>Spawning</v>
      </c>
      <c r="E2709" s="16" t="str">
        <f>'Vulnerability Mapped'!C51</f>
        <v>Decreased Sediment Quantity</v>
      </c>
      <c r="F2709" s="18">
        <f>'Fish Use'!F182</f>
        <v>0.25409999999999999</v>
      </c>
      <c r="G2709" s="18">
        <f>Population!D10</f>
        <v>0.08</v>
      </c>
      <c r="H2709" s="19">
        <f>'Limiting Factors'!C156</f>
        <v>1.89</v>
      </c>
      <c r="I2709" s="18">
        <f>'Limiting Factors'!D156</f>
        <v>0.30025000000000002</v>
      </c>
      <c r="J2709" s="17">
        <f>'Vulnerability Mapped'!D51</f>
        <v>3</v>
      </c>
      <c r="K2709" s="17">
        <f>'Vulnerability Mapped'!E51</f>
        <v>3</v>
      </c>
      <c r="L2709" s="18">
        <f>'Vulnerability Mapped'!H51</f>
        <v>0.87142857100000004</v>
      </c>
      <c r="M2709" s="18">
        <f t="shared" si="84"/>
        <v>6.6484357467302774E-2</v>
      </c>
      <c r="N2709" s="18">
        <f t="shared" si="85"/>
        <v>5.3187485973842218E-3</v>
      </c>
    </row>
    <row r="2710" spans="1:14" ht="18" customHeight="1" x14ac:dyDescent="0.2">
      <c r="A2710" s="16" t="str">
        <f>'Fish Use'!A182</f>
        <v>UGR10</v>
      </c>
      <c r="B2710" s="16" t="str">
        <f>'Fish Use'!B182</f>
        <v>Upper Grande Ronde</v>
      </c>
      <c r="C2710" s="16" t="str">
        <f>'Fish Use'!D182</f>
        <v>Chinook</v>
      </c>
      <c r="D2710" s="16" t="str">
        <f>'Fish Use'!E182</f>
        <v>Spawning</v>
      </c>
      <c r="E2710" s="16" t="str">
        <f>'Vulnerability Mapped'!C54</f>
        <v>Increased Sediment Quantity</v>
      </c>
      <c r="F2710" s="18">
        <f>'Fish Use'!F182</f>
        <v>0.25409999999999999</v>
      </c>
      <c r="G2710" s="18">
        <f>Population!D10</f>
        <v>0.08</v>
      </c>
      <c r="H2710" s="19">
        <f>'Limiting Factors'!C157</f>
        <v>2.35</v>
      </c>
      <c r="I2710" s="18">
        <f>'Limiting Factors'!D157</f>
        <v>0.40375</v>
      </c>
      <c r="J2710" s="17">
        <f>'Vulnerability Mapped'!D54</f>
        <v>11</v>
      </c>
      <c r="K2710" s="17">
        <f>'Vulnerability Mapped'!E54</f>
        <v>11</v>
      </c>
      <c r="L2710" s="18">
        <f>'Vulnerability Mapped'!H54</f>
        <v>0.35714285699999998</v>
      </c>
      <c r="M2710" s="18">
        <f t="shared" si="84"/>
        <v>3.6640312485343871E-2</v>
      </c>
      <c r="N2710" s="18">
        <f t="shared" si="85"/>
        <v>2.9312249988275099E-3</v>
      </c>
    </row>
    <row r="2711" spans="1:14" ht="18" customHeight="1" x14ac:dyDescent="0.2">
      <c r="A2711" s="16" t="str">
        <f>'Fish Use'!A182</f>
        <v>UGR10</v>
      </c>
      <c r="B2711" s="16" t="str">
        <f>'Fish Use'!B182</f>
        <v>Upper Grande Ronde</v>
      </c>
      <c r="C2711" s="16" t="str">
        <f>'Fish Use'!D182</f>
        <v>Chinook</v>
      </c>
      <c r="D2711" s="16" t="str">
        <f>'Fish Use'!E182</f>
        <v>Spawning</v>
      </c>
      <c r="E2711" s="16" t="str">
        <f>'Vulnerability Mapped'!C59</f>
        <v>Summer Water Temperature</v>
      </c>
      <c r="F2711" s="18">
        <f>'Fish Use'!F182</f>
        <v>0.25409999999999999</v>
      </c>
      <c r="G2711" s="18">
        <f>Population!D10</f>
        <v>0.08</v>
      </c>
      <c r="H2711" s="19">
        <f>'Limiting Factors'!C164</f>
        <v>2.08</v>
      </c>
      <c r="I2711" s="18">
        <f>'Limiting Factors'!D164</f>
        <v>0.34300000000000003</v>
      </c>
      <c r="J2711" s="17">
        <f>'Vulnerability Mapped'!D59</f>
        <v>1</v>
      </c>
      <c r="K2711" s="17">
        <f>'Vulnerability Mapped'!E59</f>
        <v>1</v>
      </c>
      <c r="L2711" s="18">
        <f>'Vulnerability Mapped'!H59</f>
        <v>1</v>
      </c>
      <c r="M2711" s="18">
        <f t="shared" si="84"/>
        <v>8.7156300000000006E-2</v>
      </c>
      <c r="N2711" s="18">
        <f t="shared" si="85"/>
        <v>6.9725040000000009E-3</v>
      </c>
    </row>
    <row r="2712" spans="1:14" ht="18" customHeight="1" x14ac:dyDescent="0.2">
      <c r="A2712" s="16" t="str">
        <f>'Fish Use'!A182</f>
        <v>UGR10</v>
      </c>
      <c r="B2712" s="16" t="str">
        <f>'Fish Use'!B182</f>
        <v>Upper Grande Ronde</v>
      </c>
      <c r="C2712" s="16" t="str">
        <f>'Fish Use'!D182</f>
        <v>Chinook</v>
      </c>
      <c r="D2712" s="16" t="str">
        <f>'Fish Use'!E182</f>
        <v>Spawning</v>
      </c>
      <c r="E2712" s="16" t="str">
        <f>'Vulnerability Mapped'!C61</f>
        <v>Winter Water Temperature</v>
      </c>
      <c r="F2712" s="18">
        <f>'Fish Use'!F182</f>
        <v>0.25409999999999999</v>
      </c>
      <c r="G2712" s="18">
        <f>Population!D10</f>
        <v>0.08</v>
      </c>
      <c r="H2712" s="19">
        <f>'Limiting Factors'!C165</f>
        <v>1.82</v>
      </c>
      <c r="I2712" s="18">
        <f>'Limiting Factors'!D165</f>
        <v>0.28449999999999998</v>
      </c>
      <c r="J2712" s="17">
        <f>'Vulnerability Mapped'!D61</f>
        <v>4</v>
      </c>
      <c r="K2712" s="17">
        <f>'Vulnerability Mapped'!E61</f>
        <v>4</v>
      </c>
      <c r="L2712" s="18">
        <f>'Vulnerability Mapped'!H61</f>
        <v>0.80714285699999999</v>
      </c>
      <c r="M2712" s="18">
        <f t="shared" si="84"/>
        <v>5.8349527489672641E-2</v>
      </c>
      <c r="N2712" s="18">
        <f t="shared" si="85"/>
        <v>4.6679621991738115E-3</v>
      </c>
    </row>
    <row r="2713" spans="1:14" ht="18" customHeight="1" x14ac:dyDescent="0.2">
      <c r="A2713" s="16" t="str">
        <f>'Fish Use'!A182</f>
        <v>UGR10</v>
      </c>
      <c r="B2713" s="16" t="str">
        <f>'Fish Use'!B182</f>
        <v>Upper Grande Ronde</v>
      </c>
      <c r="C2713" s="16" t="str">
        <f>'Fish Use'!D182</f>
        <v>Chinook</v>
      </c>
      <c r="D2713" s="16" t="str">
        <f>'Fish Use'!E182</f>
        <v>Spawning</v>
      </c>
      <c r="E2713" s="16" t="str">
        <f>'Vulnerability Mapped'!C60</f>
        <v>Water Quality</v>
      </c>
      <c r="F2713" s="18">
        <f>'Fish Use'!F182</f>
        <v>0.25409999999999999</v>
      </c>
      <c r="G2713" s="18">
        <f>Population!D10</f>
        <v>0.08</v>
      </c>
      <c r="H2713" s="19">
        <f>'Limiting Factors'!C166</f>
        <v>1.44</v>
      </c>
      <c r="I2713" s="18">
        <f>'Limiting Factors'!D166</f>
        <v>0.19900000000000001</v>
      </c>
      <c r="J2713" s="17">
        <f>'Vulnerability Mapped'!D60</f>
        <v>8</v>
      </c>
      <c r="K2713" s="17">
        <f>'Vulnerability Mapped'!E60</f>
        <v>8</v>
      </c>
      <c r="L2713" s="18">
        <f>'Vulnerability Mapped'!H60</f>
        <v>0.55000000000000004</v>
      </c>
      <c r="M2713" s="18">
        <f t="shared" si="84"/>
        <v>2.7811245000000005E-2</v>
      </c>
      <c r="N2713" s="18">
        <f t="shared" si="85"/>
        <v>2.2248996000000004E-3</v>
      </c>
    </row>
    <row r="2714" spans="1:14" ht="18" customHeight="1" x14ac:dyDescent="0.2">
      <c r="A2714" s="16" t="str">
        <f>'Fish Use'!A182</f>
        <v>UGR10</v>
      </c>
      <c r="B2714" s="16" t="str">
        <f>'Fish Use'!B182</f>
        <v>Upper Grande Ronde</v>
      </c>
      <c r="C2714" s="16" t="str">
        <f>'Fish Use'!D182</f>
        <v>Chinook</v>
      </c>
      <c r="D2714" s="16" t="str">
        <f>'Fish Use'!E182</f>
        <v>Spawning</v>
      </c>
      <c r="E2714" s="16" t="str">
        <f>'Vulnerability Mapped'!C56</f>
        <v>Predation</v>
      </c>
      <c r="F2714" s="18">
        <f>'Fish Use'!F182</f>
        <v>0.25409999999999999</v>
      </c>
      <c r="G2714" s="18">
        <f>Population!D10</f>
        <v>0.08</v>
      </c>
      <c r="H2714" s="19">
        <f>'Limiting Factors'!C159</f>
        <v>1.26</v>
      </c>
      <c r="I2714" s="18">
        <f>'Limiting Factors'!D159</f>
        <v>0.1585</v>
      </c>
      <c r="J2714" s="17">
        <f>'Vulnerability Mapped'!D56</f>
        <v>9</v>
      </c>
      <c r="K2714" s="17">
        <f>'Vulnerability Mapped'!E56</f>
        <v>9</v>
      </c>
      <c r="L2714" s="18">
        <f>'Vulnerability Mapped'!H56</f>
        <v>0.485714286</v>
      </c>
      <c r="M2714" s="18">
        <f t="shared" si="84"/>
        <v>1.9562070011507102E-2</v>
      </c>
      <c r="N2714" s="18">
        <f t="shared" si="85"/>
        <v>1.5649656009205683E-3</v>
      </c>
    </row>
    <row r="2715" spans="1:14" ht="18" customHeight="1" x14ac:dyDescent="0.2">
      <c r="A2715" s="16" t="str">
        <f>'Fish Use'!A182</f>
        <v>UGR10</v>
      </c>
      <c r="B2715" s="16" t="str">
        <f>'Fish Use'!B182</f>
        <v>Upper Grande Ronde</v>
      </c>
      <c r="C2715" s="16" t="str">
        <f>'Fish Use'!D182</f>
        <v>Chinook</v>
      </c>
      <c r="D2715" s="16" t="str">
        <f>'Fish Use'!E182</f>
        <v>Spawning</v>
      </c>
      <c r="E2715" s="16" t="str">
        <f>'Vulnerability Mapped'!C48</f>
        <v>Altered Primary Productivity</v>
      </c>
      <c r="F2715" s="18">
        <f>'Fish Use'!F182</f>
        <v>0.25409999999999999</v>
      </c>
      <c r="G2715" s="18">
        <f>Population!D10</f>
        <v>0.08</v>
      </c>
      <c r="H2715" s="19">
        <f>'Limiting Factors'!C160</f>
        <v>1.82</v>
      </c>
      <c r="I2715" s="18">
        <f>'Limiting Factors'!D160</f>
        <v>0.28449999999999998</v>
      </c>
      <c r="J2715" s="17">
        <f>'Vulnerability Mapped'!D48</f>
        <v>14</v>
      </c>
      <c r="K2715" s="17">
        <f>'Vulnerability Mapped'!E48</f>
        <v>14</v>
      </c>
      <c r="L2715" s="18">
        <f>'Vulnerability Mapped'!H48</f>
        <v>0.164285714</v>
      </c>
      <c r="M2715" s="18">
        <f t="shared" si="84"/>
        <v>1.1876452479345299E-2</v>
      </c>
      <c r="N2715" s="18">
        <f t="shared" si="85"/>
        <v>9.501161983476239E-4</v>
      </c>
    </row>
    <row r="2716" spans="1:14" ht="18" customHeight="1" x14ac:dyDescent="0.2">
      <c r="A2716" s="16" t="str">
        <f>'Fish Use'!A182</f>
        <v>UGR10</v>
      </c>
      <c r="B2716" s="16" t="str">
        <f>'Fish Use'!B182</f>
        <v>Upper Grande Ronde</v>
      </c>
      <c r="C2716" s="16" t="str">
        <f>'Fish Use'!D182</f>
        <v>Chinook</v>
      </c>
      <c r="D2716" s="16" t="str">
        <f>'Fish Use'!E182</f>
        <v>Spawning</v>
      </c>
      <c r="E2716" s="16" t="str">
        <f>'Vulnerability Mapped'!C55</f>
        <v>Non-Native Species Interactions and Competition</v>
      </c>
      <c r="F2716" s="18">
        <f>'Fish Use'!F182</f>
        <v>0.25409999999999999</v>
      </c>
      <c r="G2716" s="18">
        <f>Population!D10</f>
        <v>0.08</v>
      </c>
      <c r="H2716" s="19">
        <f>'Limiting Factors'!C161</f>
        <v>1.44</v>
      </c>
      <c r="I2716" s="18">
        <f>'Limiting Factors'!D161</f>
        <v>0.19900000000000001</v>
      </c>
      <c r="J2716" s="17">
        <f>'Vulnerability Mapped'!D55</f>
        <v>12</v>
      </c>
      <c r="K2716" s="17">
        <f>'Vulnerability Mapped'!E55</f>
        <v>12</v>
      </c>
      <c r="L2716" s="18">
        <f>'Vulnerability Mapped'!H55</f>
        <v>0.29285714299999999</v>
      </c>
      <c r="M2716" s="18">
        <f t="shared" si="84"/>
        <v>1.48085850072237E-2</v>
      </c>
      <c r="N2716" s="18">
        <f t="shared" si="85"/>
        <v>1.184686800577896E-3</v>
      </c>
    </row>
    <row r="2717" spans="1:14" ht="18" customHeight="1" x14ac:dyDescent="0.2">
      <c r="A2717" s="16" t="str">
        <f>'Fish Use'!A183</f>
        <v>UGR10</v>
      </c>
      <c r="B2717" s="16" t="str">
        <f>'Fish Use'!B183</f>
        <v>Upper Grande Ronde</v>
      </c>
      <c r="C2717" s="16" t="str">
        <f>'Fish Use'!D183</f>
        <v>Chinook</v>
      </c>
      <c r="D2717" s="16" t="str">
        <f>'Fish Use'!E183</f>
        <v>Winter Rearing</v>
      </c>
      <c r="E2717" s="16" t="str">
        <f>'Vulnerability Mapped'!C79</f>
        <v>Anthropogenic Barriers</v>
      </c>
      <c r="F2717" s="18">
        <f>'Fish Use'!F183</f>
        <v>0.25409999999999999</v>
      </c>
      <c r="G2717" s="18">
        <f>Population!D14</f>
        <v>0.34</v>
      </c>
      <c r="H2717" s="19">
        <f>'Limiting Factors'!C158</f>
        <v>1</v>
      </c>
      <c r="I2717" s="18">
        <f>'Limiting Factors'!D158</f>
        <v>0.1</v>
      </c>
      <c r="J2717" s="17">
        <f>'Vulnerability Mapped'!D79</f>
        <v>14</v>
      </c>
      <c r="K2717" s="17">
        <f>'Vulnerability Mapped'!E79</f>
        <v>14</v>
      </c>
      <c r="L2717" s="18">
        <f>'Vulnerability Mapped'!H79</f>
        <v>0.164285714</v>
      </c>
      <c r="M2717" s="18">
        <f t="shared" si="84"/>
        <v>4.1744999927400004E-3</v>
      </c>
      <c r="N2717" s="18">
        <f t="shared" si="85"/>
        <v>1.4193299975316003E-3</v>
      </c>
    </row>
    <row r="2718" spans="1:14" ht="18" customHeight="1" x14ac:dyDescent="0.2">
      <c r="A2718" s="16" t="str">
        <f>'Fish Use'!A183</f>
        <v>UGR10</v>
      </c>
      <c r="B2718" s="16" t="str">
        <f>'Fish Use'!B183</f>
        <v>Upper Grande Ronde</v>
      </c>
      <c r="C2718" s="16" t="str">
        <f>'Fish Use'!D183</f>
        <v>Chinook</v>
      </c>
      <c r="D2718" s="16" t="str">
        <f>'Fish Use'!E183</f>
        <v>Winter Rearing</v>
      </c>
      <c r="E2718" s="16" t="str">
        <f>'Vulnerability Mapped'!C87</f>
        <v>Riparian Condition</v>
      </c>
      <c r="F2718" s="18">
        <f>'Fish Use'!F183</f>
        <v>0.25409999999999999</v>
      </c>
      <c r="G2718" s="18">
        <f>Population!D14</f>
        <v>0.34</v>
      </c>
      <c r="H2718" s="19">
        <f>'Limiting Factors'!C152</f>
        <v>2.35</v>
      </c>
      <c r="I2718" s="18">
        <f>'Limiting Factors'!D152</f>
        <v>0.40375</v>
      </c>
      <c r="J2718" s="17">
        <f>'Vulnerability Mapped'!D87</f>
        <v>6</v>
      </c>
      <c r="K2718" s="17">
        <f>'Vulnerability Mapped'!E87</f>
        <v>6</v>
      </c>
      <c r="L2718" s="18">
        <f>'Vulnerability Mapped'!H87</f>
        <v>0.678571429</v>
      </c>
      <c r="M2718" s="18">
        <f t="shared" si="84"/>
        <v>6.9616593793968382E-2</v>
      </c>
      <c r="N2718" s="18">
        <f t="shared" si="85"/>
        <v>2.3669641889949251E-2</v>
      </c>
    </row>
    <row r="2719" spans="1:14" ht="18" customHeight="1" x14ac:dyDescent="0.2">
      <c r="A2719" s="16" t="str">
        <f>'Fish Use'!A183</f>
        <v>UGR10</v>
      </c>
      <c r="B2719" s="16" t="str">
        <f>'Fish Use'!B183</f>
        <v>Upper Grande Ronde</v>
      </c>
      <c r="C2719" s="16" t="str">
        <f>'Fish Use'!D183</f>
        <v>Chinook</v>
      </c>
      <c r="D2719" s="16" t="str">
        <f>'Fish Use'!E183</f>
        <v>Winter Rearing</v>
      </c>
      <c r="E2719" s="16" t="str">
        <f>'Vulnerability Mapped'!C83</f>
        <v>Floodplain Condition</v>
      </c>
      <c r="F2719" s="18">
        <f>'Fish Use'!F183</f>
        <v>0.25409999999999999</v>
      </c>
      <c r="G2719" s="18">
        <f>Population!D14</f>
        <v>0.34</v>
      </c>
      <c r="H2719" s="19">
        <f>'Limiting Factors'!C153</f>
        <v>2.5499999999999998</v>
      </c>
      <c r="I2719" s="18">
        <f>'Limiting Factors'!D153</f>
        <v>0.44874999999999998</v>
      </c>
      <c r="J2719" s="17">
        <f>'Vulnerability Mapped'!D83</f>
        <v>5</v>
      </c>
      <c r="K2719" s="17">
        <f>'Vulnerability Mapped'!E83</f>
        <v>5</v>
      </c>
      <c r="L2719" s="18">
        <f>'Vulnerability Mapped'!H83</f>
        <v>0.74285714300000005</v>
      </c>
      <c r="M2719" s="18">
        <f t="shared" si="84"/>
        <v>8.4706050016289627E-2</v>
      </c>
      <c r="N2719" s="18">
        <f t="shared" si="85"/>
        <v>2.8800057005538476E-2</v>
      </c>
    </row>
    <row r="2720" spans="1:14" ht="18" customHeight="1" x14ac:dyDescent="0.2">
      <c r="A2720" s="16" t="str">
        <f>'Fish Use'!A183</f>
        <v>UGR10</v>
      </c>
      <c r="B2720" s="16" t="str">
        <f>'Fish Use'!B183</f>
        <v>Upper Grande Ronde</v>
      </c>
      <c r="C2720" s="16" t="str">
        <f>'Fish Use'!D183</f>
        <v>Chinook</v>
      </c>
      <c r="D2720" s="16" t="str">
        <f>'Fish Use'!E183</f>
        <v>Winter Rearing</v>
      </c>
      <c r="E2720" s="16" t="str">
        <f>'Vulnerability Mapped'!C88</f>
        <v>Side Channel and Wetland Habitat</v>
      </c>
      <c r="F2720" s="18">
        <f>'Fish Use'!F183</f>
        <v>0.25409999999999999</v>
      </c>
      <c r="G2720" s="18">
        <f>Population!D14</f>
        <v>0.34</v>
      </c>
      <c r="H2720" s="19">
        <f>'Limiting Factors'!C154</f>
        <v>2.17</v>
      </c>
      <c r="I2720" s="18">
        <f>'Limiting Factors'!D154</f>
        <v>0.36325000000000002</v>
      </c>
      <c r="J2720" s="17">
        <f>'Vulnerability Mapped'!D88</f>
        <v>3</v>
      </c>
      <c r="K2720" s="17">
        <f>'Vulnerability Mapped'!E88</f>
        <v>3</v>
      </c>
      <c r="L2720" s="18">
        <f>'Vulnerability Mapped'!H88</f>
        <v>0.87142857100000004</v>
      </c>
      <c r="M2720" s="18">
        <f t="shared" si="84"/>
        <v>8.0434447460442079E-2</v>
      </c>
      <c r="N2720" s="18">
        <f t="shared" si="85"/>
        <v>2.7347712136550309E-2</v>
      </c>
    </row>
    <row r="2721" spans="1:14" ht="18" customHeight="1" x14ac:dyDescent="0.2">
      <c r="A2721" s="16" t="str">
        <f>'Fish Use'!A183</f>
        <v>UGR10</v>
      </c>
      <c r="B2721" s="16" t="str">
        <f>'Fish Use'!B183</f>
        <v>Upper Grande Ronde</v>
      </c>
      <c r="C2721" s="16" t="str">
        <f>'Fish Use'!D183</f>
        <v>Chinook</v>
      </c>
      <c r="D2721" s="16" t="str">
        <f>'Fish Use'!E183</f>
        <v>Winter Rearing</v>
      </c>
      <c r="E2721" s="16" t="str">
        <f>'Vulnerability Mapped'!C80</f>
        <v>Channel and Habitat Structure</v>
      </c>
      <c r="F2721" s="18">
        <f>'Fish Use'!F183</f>
        <v>0.25409999999999999</v>
      </c>
      <c r="G2721" s="18">
        <f>Population!D14</f>
        <v>0.34</v>
      </c>
      <c r="H2721" s="19">
        <f>'Limiting Factors'!C155</f>
        <v>1.89</v>
      </c>
      <c r="I2721" s="18">
        <f>'Limiting Factors'!D155</f>
        <v>0.30025000000000002</v>
      </c>
      <c r="J2721" s="17">
        <f>'Vulnerability Mapped'!D80</f>
        <v>1</v>
      </c>
      <c r="K2721" s="17">
        <f>'Vulnerability Mapped'!E80</f>
        <v>1</v>
      </c>
      <c r="L2721" s="18">
        <f>'Vulnerability Mapped'!H80</f>
        <v>1</v>
      </c>
      <c r="M2721" s="18">
        <f t="shared" si="84"/>
        <v>7.6293525000000001E-2</v>
      </c>
      <c r="N2721" s="18">
        <f t="shared" si="85"/>
        <v>2.5939798500000003E-2</v>
      </c>
    </row>
    <row r="2722" spans="1:14" ht="18" customHeight="1" x14ac:dyDescent="0.2">
      <c r="A2722" s="16" t="str">
        <f>'Fish Use'!A183</f>
        <v>UGR10</v>
      </c>
      <c r="B2722" s="16" t="str">
        <f>'Fish Use'!B183</f>
        <v>Upper Grande Ronde</v>
      </c>
      <c r="C2722" s="16" t="str">
        <f>'Fish Use'!D183</f>
        <v>Chinook</v>
      </c>
      <c r="D2722" s="16" t="str">
        <f>'Fish Use'!E183</f>
        <v>Winter Rearing</v>
      </c>
      <c r="E2722" s="16" t="str">
        <f>'Vulnerability Mapped'!C82</f>
        <v>Decreased Water Quantity</v>
      </c>
      <c r="F2722" s="18">
        <f>'Fish Use'!F183</f>
        <v>0.25409999999999999</v>
      </c>
      <c r="G2722" s="18">
        <f>Population!D14</f>
        <v>0.34</v>
      </c>
      <c r="H2722" s="19">
        <f>'Limiting Factors'!C162</f>
        <v>1.82</v>
      </c>
      <c r="I2722" s="18">
        <f>'Limiting Factors'!D162</f>
        <v>0.28449999999999998</v>
      </c>
      <c r="J2722" s="17">
        <f>'Vulnerability Mapped'!D82</f>
        <v>9</v>
      </c>
      <c r="K2722" s="17">
        <f>'Vulnerability Mapped'!E82</f>
        <v>9</v>
      </c>
      <c r="L2722" s="18">
        <f>'Vulnerability Mapped'!H82</f>
        <v>0.485714286</v>
      </c>
      <c r="M2722" s="18">
        <f t="shared" si="84"/>
        <v>3.5112990020654697E-2</v>
      </c>
      <c r="N2722" s="18">
        <f t="shared" si="85"/>
        <v>1.1938416607022597E-2</v>
      </c>
    </row>
    <row r="2723" spans="1:14" ht="18" customHeight="1" x14ac:dyDescent="0.2">
      <c r="A2723" s="16" t="str">
        <f>'Fish Use'!A183</f>
        <v>UGR10</v>
      </c>
      <c r="B2723" s="16" t="str">
        <f>'Fish Use'!B183</f>
        <v>Upper Grande Ronde</v>
      </c>
      <c r="C2723" s="16" t="str">
        <f>'Fish Use'!D183</f>
        <v>Chinook</v>
      </c>
      <c r="D2723" s="16" t="str">
        <f>'Fish Use'!E183</f>
        <v>Winter Rearing</v>
      </c>
      <c r="E2723" s="16" t="str">
        <f>'Vulnerability Mapped'!C77</f>
        <v>Altered Flow Timing</v>
      </c>
      <c r="F2723" s="18">
        <f>'Fish Use'!F183</f>
        <v>0.25409999999999999</v>
      </c>
      <c r="G2723" s="18">
        <f>Population!D14</f>
        <v>0.34</v>
      </c>
      <c r="H2723" s="19">
        <f>'Limiting Factors'!C163</f>
        <v>1.59</v>
      </c>
      <c r="I2723" s="18">
        <f>'Limiting Factors'!D163</f>
        <v>0.23275000000000001</v>
      </c>
      <c r="J2723" s="17">
        <f>'Vulnerability Mapped'!D77</f>
        <v>13</v>
      </c>
      <c r="K2723" s="17">
        <f>'Vulnerability Mapped'!E77</f>
        <v>13</v>
      </c>
      <c r="L2723" s="18">
        <f>'Vulnerability Mapped'!H77</f>
        <v>0.22857142899999999</v>
      </c>
      <c r="M2723" s="18">
        <f t="shared" si="84"/>
        <v>1.3518120025346475E-2</v>
      </c>
      <c r="N2723" s="18">
        <f t="shared" si="85"/>
        <v>4.5961608086178014E-3</v>
      </c>
    </row>
    <row r="2724" spans="1:14" ht="18" customHeight="1" x14ac:dyDescent="0.2">
      <c r="A2724" s="16" t="str">
        <f>'Fish Use'!A183</f>
        <v>UGR10</v>
      </c>
      <c r="B2724" s="16" t="str">
        <f>'Fish Use'!B183</f>
        <v>Upper Grande Ronde</v>
      </c>
      <c r="C2724" s="16" t="str">
        <f>'Fish Use'!D183</f>
        <v>Chinook</v>
      </c>
      <c r="D2724" s="16" t="str">
        <f>'Fish Use'!E183</f>
        <v>Winter Rearing</v>
      </c>
      <c r="E2724" s="16" t="str">
        <f>'Vulnerability Mapped'!C81</f>
        <v>Decreased Sediment Quantity</v>
      </c>
      <c r="F2724" s="18">
        <f>'Fish Use'!F183</f>
        <v>0.25409999999999999</v>
      </c>
      <c r="G2724" s="18">
        <f>Population!D14</f>
        <v>0.34</v>
      </c>
      <c r="H2724" s="19">
        <f>'Limiting Factors'!C156</f>
        <v>1.89</v>
      </c>
      <c r="I2724" s="18">
        <f>'Limiting Factors'!D156</f>
        <v>0.30025000000000002</v>
      </c>
      <c r="J2724" s="17">
        <f>'Vulnerability Mapped'!D81</f>
        <v>4</v>
      </c>
      <c r="K2724" s="17">
        <f>'Vulnerability Mapped'!E81</f>
        <v>4</v>
      </c>
      <c r="L2724" s="18">
        <f>'Vulnerability Mapped'!H81</f>
        <v>0.80714285699999999</v>
      </c>
      <c r="M2724" s="18">
        <f t="shared" si="84"/>
        <v>6.1579773739100924E-2</v>
      </c>
      <c r="N2724" s="18">
        <f t="shared" si="85"/>
        <v>2.0937123071294316E-2</v>
      </c>
    </row>
    <row r="2725" spans="1:14" ht="18" customHeight="1" x14ac:dyDescent="0.2">
      <c r="A2725" s="16" t="str">
        <f>'Fish Use'!A183</f>
        <v>UGR10</v>
      </c>
      <c r="B2725" s="16" t="str">
        <f>'Fish Use'!B183</f>
        <v>Upper Grande Ronde</v>
      </c>
      <c r="C2725" s="16" t="str">
        <f>'Fish Use'!D183</f>
        <v>Chinook</v>
      </c>
      <c r="D2725" s="16" t="str">
        <f>'Fish Use'!E183</f>
        <v>Winter Rearing</v>
      </c>
      <c r="E2725" s="16" t="str">
        <f>'Vulnerability Mapped'!C84</f>
        <v>Increased Sediment Quantity</v>
      </c>
      <c r="F2725" s="18">
        <f>'Fish Use'!F183</f>
        <v>0.25409999999999999</v>
      </c>
      <c r="G2725" s="18">
        <f>Population!D14</f>
        <v>0.34</v>
      </c>
      <c r="H2725" s="19">
        <f>'Limiting Factors'!C157</f>
        <v>2.35</v>
      </c>
      <c r="I2725" s="18">
        <f>'Limiting Factors'!D157</f>
        <v>0.40375</v>
      </c>
      <c r="J2725" s="17">
        <f>'Vulnerability Mapped'!D84</f>
        <v>8</v>
      </c>
      <c r="K2725" s="17">
        <f>'Vulnerability Mapped'!E84</f>
        <v>8</v>
      </c>
      <c r="L2725" s="18">
        <f>'Vulnerability Mapped'!H84</f>
        <v>0.55000000000000004</v>
      </c>
      <c r="M2725" s="18">
        <f t="shared" si="84"/>
        <v>5.6426081250000003E-2</v>
      </c>
      <c r="N2725" s="18">
        <f t="shared" si="85"/>
        <v>1.9184867625000001E-2</v>
      </c>
    </row>
    <row r="2726" spans="1:14" ht="18" customHeight="1" x14ac:dyDescent="0.2">
      <c r="A2726" s="16" t="str">
        <f>'Fish Use'!A183</f>
        <v>UGR10</v>
      </c>
      <c r="B2726" s="16" t="str">
        <f>'Fish Use'!B183</f>
        <v>Upper Grande Ronde</v>
      </c>
      <c r="C2726" s="16" t="str">
        <f>'Fish Use'!D183</f>
        <v>Chinook</v>
      </c>
      <c r="D2726" s="16" t="str">
        <f>'Fish Use'!E183</f>
        <v>Winter Rearing</v>
      </c>
      <c r="E2726" s="16" t="str">
        <f>'Vulnerability Mapped'!C89</f>
        <v>Summer Water Temperature</v>
      </c>
      <c r="F2726" s="18">
        <f>'Fish Use'!F183</f>
        <v>0.25409999999999999</v>
      </c>
      <c r="G2726" s="18">
        <f>Population!D14</f>
        <v>0.34</v>
      </c>
      <c r="H2726" s="19">
        <f>'Limiting Factors'!C164</f>
        <v>2.08</v>
      </c>
      <c r="I2726" s="18">
        <f>'Limiting Factors'!D164</f>
        <v>0.34300000000000003</v>
      </c>
      <c r="J2726" s="17">
        <f>'Vulnerability Mapped'!D89</f>
        <v>15</v>
      </c>
      <c r="K2726" s="17">
        <f>'Vulnerability Mapped'!E89</f>
        <v>15</v>
      </c>
      <c r="L2726" s="18">
        <f>'Vulnerability Mapped'!H89</f>
        <v>0.1</v>
      </c>
      <c r="M2726" s="18">
        <f t="shared" si="84"/>
        <v>8.7156300000000003E-3</v>
      </c>
      <c r="N2726" s="18">
        <f t="shared" si="85"/>
        <v>2.9633142000000004E-3</v>
      </c>
    </row>
    <row r="2727" spans="1:14" ht="18" customHeight="1" x14ac:dyDescent="0.2">
      <c r="A2727" s="16" t="str">
        <f>'Fish Use'!A183</f>
        <v>UGR10</v>
      </c>
      <c r="B2727" s="16" t="str">
        <f>'Fish Use'!B183</f>
        <v>Upper Grande Ronde</v>
      </c>
      <c r="C2727" s="16" t="str">
        <f>'Fish Use'!D183</f>
        <v>Chinook</v>
      </c>
      <c r="D2727" s="16" t="str">
        <f>'Fish Use'!E183</f>
        <v>Winter Rearing</v>
      </c>
      <c r="E2727" s="16" t="str">
        <f>'Vulnerability Mapped'!C91</f>
        <v>Winter Water Temperature</v>
      </c>
      <c r="F2727" s="18">
        <f>'Fish Use'!F183</f>
        <v>0.25409999999999999</v>
      </c>
      <c r="G2727" s="18">
        <f>Population!D14</f>
        <v>0.34</v>
      </c>
      <c r="H2727" s="19">
        <f>'Limiting Factors'!C165</f>
        <v>1.82</v>
      </c>
      <c r="I2727" s="18">
        <f>'Limiting Factors'!D165</f>
        <v>0.28449999999999998</v>
      </c>
      <c r="J2727" s="17">
        <f>'Vulnerability Mapped'!D91</f>
        <v>2</v>
      </c>
      <c r="K2727" s="17">
        <f>'Vulnerability Mapped'!E91</f>
        <v>2</v>
      </c>
      <c r="L2727" s="18">
        <f>'Vulnerability Mapped'!H91</f>
        <v>0.93571428599999995</v>
      </c>
      <c r="M2727" s="18">
        <f t="shared" si="84"/>
        <v>6.764414252065469E-2</v>
      </c>
      <c r="N2727" s="18">
        <f t="shared" si="85"/>
        <v>2.2999008457022595E-2</v>
      </c>
    </row>
    <row r="2728" spans="1:14" ht="18" customHeight="1" x14ac:dyDescent="0.2">
      <c r="A2728" s="16" t="str">
        <f>'Fish Use'!A183</f>
        <v>UGR10</v>
      </c>
      <c r="B2728" s="16" t="str">
        <f>'Fish Use'!B183</f>
        <v>Upper Grande Ronde</v>
      </c>
      <c r="C2728" s="16" t="str">
        <f>'Fish Use'!D183</f>
        <v>Chinook</v>
      </c>
      <c r="D2728" s="16" t="str">
        <f>'Fish Use'!E183</f>
        <v>Winter Rearing</v>
      </c>
      <c r="E2728" s="16" t="str">
        <f>'Vulnerability Mapped'!C90</f>
        <v>Water Quality</v>
      </c>
      <c r="F2728" s="18">
        <f>'Fish Use'!F183</f>
        <v>0.25409999999999999</v>
      </c>
      <c r="G2728" s="18">
        <f>Population!D14</f>
        <v>0.34</v>
      </c>
      <c r="H2728" s="19">
        <f>'Limiting Factors'!C166</f>
        <v>1.44</v>
      </c>
      <c r="I2728" s="18">
        <f>'Limiting Factors'!D166</f>
        <v>0.19900000000000001</v>
      </c>
      <c r="J2728" s="17">
        <f>'Vulnerability Mapped'!D90</f>
        <v>7</v>
      </c>
      <c r="K2728" s="17">
        <f>'Vulnerability Mapped'!E90</f>
        <v>7</v>
      </c>
      <c r="L2728" s="18">
        <f>'Vulnerability Mapped'!H90</f>
        <v>0.61428571399999998</v>
      </c>
      <c r="M2728" s="18">
        <f t="shared" si="84"/>
        <v>3.10619099855526E-2</v>
      </c>
      <c r="N2728" s="18">
        <f t="shared" si="85"/>
        <v>1.0561049395087885E-2</v>
      </c>
    </row>
    <row r="2729" spans="1:14" ht="18" customHeight="1" x14ac:dyDescent="0.2">
      <c r="A2729" s="16" t="str">
        <f>'Fish Use'!A183</f>
        <v>UGR10</v>
      </c>
      <c r="B2729" s="16" t="str">
        <f>'Fish Use'!B183</f>
        <v>Upper Grande Ronde</v>
      </c>
      <c r="C2729" s="16" t="str">
        <f>'Fish Use'!D183</f>
        <v>Chinook</v>
      </c>
      <c r="D2729" s="16" t="str">
        <f>'Fish Use'!E183</f>
        <v>Winter Rearing</v>
      </c>
      <c r="E2729" s="16" t="str">
        <f>'Vulnerability Mapped'!C86</f>
        <v>Predation</v>
      </c>
      <c r="F2729" s="18">
        <f>'Fish Use'!F183</f>
        <v>0.25409999999999999</v>
      </c>
      <c r="G2729" s="18">
        <f>Population!D14</f>
        <v>0.34</v>
      </c>
      <c r="H2729" s="19">
        <f>'Limiting Factors'!C159</f>
        <v>1.26</v>
      </c>
      <c r="I2729" s="18">
        <f>'Limiting Factors'!D159</f>
        <v>0.1585</v>
      </c>
      <c r="J2729" s="17">
        <f>'Vulnerability Mapped'!D86</f>
        <v>11</v>
      </c>
      <c r="K2729" s="17">
        <f>'Vulnerability Mapped'!E86</f>
        <v>11</v>
      </c>
      <c r="L2729" s="18">
        <f>'Vulnerability Mapped'!H86</f>
        <v>0.35714285699999998</v>
      </c>
      <c r="M2729" s="18">
        <f t="shared" si="84"/>
        <v>1.4383874994246449E-2</v>
      </c>
      <c r="N2729" s="18">
        <f t="shared" si="85"/>
        <v>4.8905174980437933E-3</v>
      </c>
    </row>
    <row r="2730" spans="1:14" ht="18" customHeight="1" x14ac:dyDescent="0.2">
      <c r="A2730" s="16" t="str">
        <f>'Fish Use'!A183</f>
        <v>UGR10</v>
      </c>
      <c r="B2730" s="16" t="str">
        <f>'Fish Use'!B183</f>
        <v>Upper Grande Ronde</v>
      </c>
      <c r="C2730" s="16" t="str">
        <f>'Fish Use'!D183</f>
        <v>Chinook</v>
      </c>
      <c r="D2730" s="16" t="str">
        <f>'Fish Use'!E183</f>
        <v>Winter Rearing</v>
      </c>
      <c r="E2730" s="16" t="str">
        <f>'Vulnerability Mapped'!C78</f>
        <v>Altered Primary Productivity</v>
      </c>
      <c r="F2730" s="18">
        <f>'Fish Use'!F183</f>
        <v>0.25409999999999999</v>
      </c>
      <c r="G2730" s="18">
        <f>Population!D14</f>
        <v>0.34</v>
      </c>
      <c r="H2730" s="19">
        <f>'Limiting Factors'!C160</f>
        <v>1.82</v>
      </c>
      <c r="I2730" s="18">
        <f>'Limiting Factors'!D160</f>
        <v>0.28449999999999998</v>
      </c>
      <c r="J2730" s="17">
        <f>'Vulnerability Mapped'!D78</f>
        <v>12</v>
      </c>
      <c r="K2730" s="17">
        <f>'Vulnerability Mapped'!E78</f>
        <v>12</v>
      </c>
      <c r="L2730" s="18">
        <f>'Vulnerability Mapped'!H78</f>
        <v>0.29285714299999999</v>
      </c>
      <c r="M2730" s="18">
        <f t="shared" si="84"/>
        <v>2.1171067510327348E-2</v>
      </c>
      <c r="N2730" s="18">
        <f t="shared" si="85"/>
        <v>7.1981629535112987E-3</v>
      </c>
    </row>
    <row r="2731" spans="1:14" ht="18" customHeight="1" x14ac:dyDescent="0.2">
      <c r="A2731" s="16" t="str">
        <f>'Fish Use'!A183</f>
        <v>UGR10</v>
      </c>
      <c r="B2731" s="16" t="str">
        <f>'Fish Use'!B183</f>
        <v>Upper Grande Ronde</v>
      </c>
      <c r="C2731" s="16" t="str">
        <f>'Fish Use'!D183</f>
        <v>Chinook</v>
      </c>
      <c r="D2731" s="16" t="str">
        <f>'Fish Use'!E183</f>
        <v>Winter Rearing</v>
      </c>
      <c r="E2731" s="16" t="str">
        <f>'Vulnerability Mapped'!C85</f>
        <v>Non-Native Species Interactions and Competition</v>
      </c>
      <c r="F2731" s="18">
        <f>'Fish Use'!F183</f>
        <v>0.25409999999999999</v>
      </c>
      <c r="G2731" s="18">
        <f>Population!D14</f>
        <v>0.34</v>
      </c>
      <c r="H2731" s="19">
        <f>'Limiting Factors'!C161</f>
        <v>1.44</v>
      </c>
      <c r="I2731" s="18">
        <f>'Limiting Factors'!D161</f>
        <v>0.19900000000000001</v>
      </c>
      <c r="J2731" s="17">
        <f>'Vulnerability Mapped'!D85</f>
        <v>12</v>
      </c>
      <c r="K2731" s="17">
        <f>'Vulnerability Mapped'!E85</f>
        <v>12</v>
      </c>
      <c r="L2731" s="18">
        <f>'Vulnerability Mapped'!H85</f>
        <v>0.29285714299999999</v>
      </c>
      <c r="M2731" s="18">
        <f t="shared" si="84"/>
        <v>1.48085850072237E-2</v>
      </c>
      <c r="N2731" s="18">
        <f t="shared" si="85"/>
        <v>5.034918902456058E-3</v>
      </c>
    </row>
    <row r="2732" spans="1:14" ht="18" customHeight="1" x14ac:dyDescent="0.2">
      <c r="A2732" s="16" t="str">
        <f>'Fish Use'!A184</f>
        <v>UGR10</v>
      </c>
      <c r="B2732" s="16" t="str">
        <f>'Fish Use'!B184</f>
        <v>Upper Grande Ronde</v>
      </c>
      <c r="C2732" s="16" t="str">
        <f>'Fish Use'!D184</f>
        <v>Chinook</v>
      </c>
      <c r="D2732" s="16" t="str">
        <f>'Fish Use'!E184</f>
        <v>Summer Rearing</v>
      </c>
      <c r="E2732" s="16" t="str">
        <f>'Vulnerability Mapped'!C64</f>
        <v>Anthropogenic Barriers</v>
      </c>
      <c r="F2732" s="18">
        <f>'Fish Use'!F184</f>
        <v>0.25409999999999999</v>
      </c>
      <c r="G2732" s="18">
        <f>Population!D12</f>
        <v>0.24</v>
      </c>
      <c r="H2732" s="19">
        <f>'Limiting Factors'!C158</f>
        <v>1</v>
      </c>
      <c r="I2732" s="18">
        <f>'Limiting Factors'!D158</f>
        <v>0.1</v>
      </c>
      <c r="J2732" s="17">
        <f>'Vulnerability Mapped'!D64</f>
        <v>7</v>
      </c>
      <c r="K2732" s="17">
        <f>'Vulnerability Mapped'!E64</f>
        <v>7</v>
      </c>
      <c r="L2732" s="18">
        <f>'Vulnerability Mapped'!H64</f>
        <v>0.61428571399999998</v>
      </c>
      <c r="M2732" s="18">
        <f t="shared" si="84"/>
        <v>1.5608999992740001E-2</v>
      </c>
      <c r="N2732" s="18">
        <f t="shared" si="85"/>
        <v>3.7461599982576001E-3</v>
      </c>
    </row>
    <row r="2733" spans="1:14" ht="18" customHeight="1" x14ac:dyDescent="0.2">
      <c r="A2733" s="16" t="str">
        <f>'Fish Use'!A184</f>
        <v>UGR10</v>
      </c>
      <c r="B2733" s="16" t="str">
        <f>'Fish Use'!B184</f>
        <v>Upper Grande Ronde</v>
      </c>
      <c r="C2733" s="16" t="str">
        <f>'Fish Use'!D184</f>
        <v>Chinook</v>
      </c>
      <c r="D2733" s="16" t="str">
        <f>'Fish Use'!E184</f>
        <v>Summer Rearing</v>
      </c>
      <c r="E2733" s="16" t="str">
        <f>'Vulnerability Mapped'!C72</f>
        <v>Riparian Condition</v>
      </c>
      <c r="F2733" s="18">
        <f>'Fish Use'!F184</f>
        <v>0.25409999999999999</v>
      </c>
      <c r="G2733" s="18">
        <f>Population!D12</f>
        <v>0.24</v>
      </c>
      <c r="H2733" s="19">
        <f>'Limiting Factors'!C152</f>
        <v>2.35</v>
      </c>
      <c r="I2733" s="18">
        <f>'Limiting Factors'!D152</f>
        <v>0.40375</v>
      </c>
      <c r="J2733" s="17">
        <f>'Vulnerability Mapped'!D72</f>
        <v>5</v>
      </c>
      <c r="K2733" s="17">
        <f>'Vulnerability Mapped'!E72</f>
        <v>5</v>
      </c>
      <c r="L2733" s="18">
        <f>'Vulnerability Mapped'!H72</f>
        <v>0.74285714300000005</v>
      </c>
      <c r="M2733" s="18">
        <f t="shared" si="84"/>
        <v>7.6211850014656135E-2</v>
      </c>
      <c r="N2733" s="18">
        <f t="shared" si="85"/>
        <v>1.8290844003517472E-2</v>
      </c>
    </row>
    <row r="2734" spans="1:14" ht="18" customHeight="1" x14ac:dyDescent="0.2">
      <c r="A2734" s="16" t="str">
        <f>'Fish Use'!A184</f>
        <v>UGR10</v>
      </c>
      <c r="B2734" s="16" t="str">
        <f>'Fish Use'!B184</f>
        <v>Upper Grande Ronde</v>
      </c>
      <c r="C2734" s="16" t="str">
        <f>'Fish Use'!D184</f>
        <v>Chinook</v>
      </c>
      <c r="D2734" s="16" t="str">
        <f>'Fish Use'!E184</f>
        <v>Summer Rearing</v>
      </c>
      <c r="E2734" s="16" t="str">
        <f>'Vulnerability Mapped'!C68</f>
        <v>Floodplain Condition</v>
      </c>
      <c r="F2734" s="18">
        <f>'Fish Use'!F184</f>
        <v>0.25409999999999999</v>
      </c>
      <c r="G2734" s="18">
        <f>Population!D12</f>
        <v>0.24</v>
      </c>
      <c r="H2734" s="19">
        <f>'Limiting Factors'!C153</f>
        <v>2.5499999999999998</v>
      </c>
      <c r="I2734" s="18">
        <f>'Limiting Factors'!D153</f>
        <v>0.44874999999999998</v>
      </c>
      <c r="J2734" s="17">
        <f>'Vulnerability Mapped'!D68</f>
        <v>10</v>
      </c>
      <c r="K2734" s="17">
        <f>'Vulnerability Mapped'!E68</f>
        <v>10</v>
      </c>
      <c r="L2734" s="18">
        <f>'Vulnerability Mapped'!H68</f>
        <v>0.42142857099999997</v>
      </c>
      <c r="M2734" s="18">
        <f t="shared" si="84"/>
        <v>4.8054393701131119E-2</v>
      </c>
      <c r="N2734" s="18">
        <f t="shared" si="85"/>
        <v>1.1533054488271468E-2</v>
      </c>
    </row>
    <row r="2735" spans="1:14" ht="18" customHeight="1" x14ac:dyDescent="0.2">
      <c r="A2735" s="16" t="str">
        <f>'Fish Use'!A184</f>
        <v>UGR10</v>
      </c>
      <c r="B2735" s="16" t="str">
        <f>'Fish Use'!B184</f>
        <v>Upper Grande Ronde</v>
      </c>
      <c r="C2735" s="16" t="str">
        <f>'Fish Use'!D184</f>
        <v>Chinook</v>
      </c>
      <c r="D2735" s="16" t="str">
        <f>'Fish Use'!E184</f>
        <v>Summer Rearing</v>
      </c>
      <c r="E2735" s="16" t="str">
        <f>'Vulnerability Mapped'!C73</f>
        <v>Side Channel and Wetland Habitat</v>
      </c>
      <c r="F2735" s="18">
        <f>'Fish Use'!F184</f>
        <v>0.25409999999999999</v>
      </c>
      <c r="G2735" s="18">
        <f>Population!D12</f>
        <v>0.24</v>
      </c>
      <c r="H2735" s="19">
        <f>'Limiting Factors'!C154</f>
        <v>2.17</v>
      </c>
      <c r="I2735" s="18">
        <f>'Limiting Factors'!D154</f>
        <v>0.36325000000000002</v>
      </c>
      <c r="J2735" s="17">
        <f>'Vulnerability Mapped'!D73</f>
        <v>4</v>
      </c>
      <c r="K2735" s="17">
        <f>'Vulnerability Mapped'!E73</f>
        <v>4</v>
      </c>
      <c r="L2735" s="18">
        <f>'Vulnerability Mapped'!H73</f>
        <v>0.80714285699999999</v>
      </c>
      <c r="M2735" s="18">
        <f t="shared" si="84"/>
        <v>7.4500758736814027E-2</v>
      </c>
      <c r="N2735" s="18">
        <f t="shared" si="85"/>
        <v>1.7880182096835364E-2</v>
      </c>
    </row>
    <row r="2736" spans="1:14" ht="18" customHeight="1" x14ac:dyDescent="0.2">
      <c r="A2736" s="16" t="str">
        <f>'Fish Use'!A184</f>
        <v>UGR10</v>
      </c>
      <c r="B2736" s="16" t="str">
        <f>'Fish Use'!B184</f>
        <v>Upper Grande Ronde</v>
      </c>
      <c r="C2736" s="16" t="str">
        <f>'Fish Use'!D184</f>
        <v>Chinook</v>
      </c>
      <c r="D2736" s="16" t="str">
        <f>'Fish Use'!E184</f>
        <v>Summer Rearing</v>
      </c>
      <c r="E2736" s="16" t="str">
        <f>'Vulnerability Mapped'!C65</f>
        <v>Channel and Habitat Structure</v>
      </c>
      <c r="F2736" s="18">
        <f>'Fish Use'!F184</f>
        <v>0.25409999999999999</v>
      </c>
      <c r="G2736" s="18">
        <f>Population!D12</f>
        <v>0.24</v>
      </c>
      <c r="H2736" s="19">
        <f>'Limiting Factors'!C155</f>
        <v>1.89</v>
      </c>
      <c r="I2736" s="18">
        <f>'Limiting Factors'!D155</f>
        <v>0.30025000000000002</v>
      </c>
      <c r="J2736" s="17">
        <f>'Vulnerability Mapped'!D65</f>
        <v>3</v>
      </c>
      <c r="K2736" s="17">
        <f>'Vulnerability Mapped'!E65</f>
        <v>3</v>
      </c>
      <c r="L2736" s="18">
        <f>'Vulnerability Mapped'!H65</f>
        <v>0.87142857100000004</v>
      </c>
      <c r="M2736" s="18">
        <f t="shared" si="84"/>
        <v>6.6484357467302774E-2</v>
      </c>
      <c r="N2736" s="18">
        <f t="shared" si="85"/>
        <v>1.5956245792152664E-2</v>
      </c>
    </row>
    <row r="2737" spans="1:14" ht="18" customHeight="1" x14ac:dyDescent="0.2">
      <c r="A2737" s="16" t="str">
        <f>'Fish Use'!A184</f>
        <v>UGR10</v>
      </c>
      <c r="B2737" s="16" t="str">
        <f>'Fish Use'!B184</f>
        <v>Upper Grande Ronde</v>
      </c>
      <c r="C2737" s="16" t="str">
        <f>'Fish Use'!D184</f>
        <v>Chinook</v>
      </c>
      <c r="D2737" s="16" t="str">
        <f>'Fish Use'!E184</f>
        <v>Summer Rearing</v>
      </c>
      <c r="E2737" s="16" t="str">
        <f>'Vulnerability Mapped'!C67</f>
        <v>Decreased Water Quantity</v>
      </c>
      <c r="F2737" s="18">
        <f>'Fish Use'!F184</f>
        <v>0.25409999999999999</v>
      </c>
      <c r="G2737" s="18">
        <f>Population!D12</f>
        <v>0.24</v>
      </c>
      <c r="H2737" s="19">
        <f>'Limiting Factors'!C162</f>
        <v>1.82</v>
      </c>
      <c r="I2737" s="18">
        <f>'Limiting Factors'!D162</f>
        <v>0.28449999999999998</v>
      </c>
      <c r="J2737" s="17">
        <f>'Vulnerability Mapped'!D67</f>
        <v>2</v>
      </c>
      <c r="K2737" s="17">
        <f>'Vulnerability Mapped'!E67</f>
        <v>2</v>
      </c>
      <c r="L2737" s="18">
        <f>'Vulnerability Mapped'!H67</f>
        <v>0.93571428599999995</v>
      </c>
      <c r="M2737" s="18">
        <f t="shared" si="84"/>
        <v>6.764414252065469E-2</v>
      </c>
      <c r="N2737" s="18">
        <f t="shared" si="85"/>
        <v>1.6234594204957126E-2</v>
      </c>
    </row>
    <row r="2738" spans="1:14" ht="18" customHeight="1" x14ac:dyDescent="0.2">
      <c r="A2738" s="16" t="str">
        <f>'Fish Use'!A184</f>
        <v>UGR10</v>
      </c>
      <c r="B2738" s="16" t="str">
        <f>'Fish Use'!B184</f>
        <v>Upper Grande Ronde</v>
      </c>
      <c r="C2738" s="16" t="str">
        <f>'Fish Use'!D184</f>
        <v>Chinook</v>
      </c>
      <c r="D2738" s="16" t="str">
        <f>'Fish Use'!E184</f>
        <v>Summer Rearing</v>
      </c>
      <c r="E2738" s="16" t="str">
        <f>'Vulnerability Mapped'!C62</f>
        <v>Altered Flow Timing</v>
      </c>
      <c r="F2738" s="18">
        <f>'Fish Use'!F184</f>
        <v>0.25409999999999999</v>
      </c>
      <c r="G2738" s="18">
        <f>Population!D12</f>
        <v>0.24</v>
      </c>
      <c r="H2738" s="19">
        <f>'Limiting Factors'!C163</f>
        <v>1.59</v>
      </c>
      <c r="I2738" s="18">
        <f>'Limiting Factors'!D163</f>
        <v>0.23275000000000001</v>
      </c>
      <c r="J2738" s="17">
        <f>'Vulnerability Mapped'!D62</f>
        <v>6</v>
      </c>
      <c r="K2738" s="17">
        <f>'Vulnerability Mapped'!E62</f>
        <v>6</v>
      </c>
      <c r="L2738" s="18">
        <f>'Vulnerability Mapped'!H62</f>
        <v>0.678571429</v>
      </c>
      <c r="M2738" s="18">
        <f t="shared" si="84"/>
        <v>4.0131918775346477E-2</v>
      </c>
      <c r="N2738" s="18">
        <f t="shared" si="85"/>
        <v>9.6316605060831548E-3</v>
      </c>
    </row>
    <row r="2739" spans="1:14" ht="18" customHeight="1" x14ac:dyDescent="0.2">
      <c r="A2739" s="16" t="str">
        <f>'Fish Use'!A184</f>
        <v>UGR10</v>
      </c>
      <c r="B2739" s="16" t="str">
        <f>'Fish Use'!B184</f>
        <v>Upper Grande Ronde</v>
      </c>
      <c r="C2739" s="16" t="str">
        <f>'Fish Use'!D184</f>
        <v>Chinook</v>
      </c>
      <c r="D2739" s="16" t="str">
        <f>'Fish Use'!E184</f>
        <v>Summer Rearing</v>
      </c>
      <c r="E2739" s="16" t="str">
        <f>'Vulnerability Mapped'!C66</f>
        <v>Decreased Sediment Quantity</v>
      </c>
      <c r="F2739" s="18">
        <f>'Fish Use'!F184</f>
        <v>0.25409999999999999</v>
      </c>
      <c r="G2739" s="18">
        <f>Population!D12</f>
        <v>0.24</v>
      </c>
      <c r="H2739" s="19">
        <f>'Limiting Factors'!C156</f>
        <v>1.89</v>
      </c>
      <c r="I2739" s="18">
        <f>'Limiting Factors'!D156</f>
        <v>0.30025000000000002</v>
      </c>
      <c r="J2739" s="17">
        <f>'Vulnerability Mapped'!D66</f>
        <v>12</v>
      </c>
      <c r="K2739" s="17">
        <f>'Vulnerability Mapped'!E66</f>
        <v>12</v>
      </c>
      <c r="L2739" s="18">
        <f>'Vulnerability Mapped'!H66</f>
        <v>0.29285714299999999</v>
      </c>
      <c r="M2739" s="18">
        <f t="shared" si="84"/>
        <v>2.2343103760899076E-2</v>
      </c>
      <c r="N2739" s="18">
        <f t="shared" si="85"/>
        <v>5.3623449026157779E-3</v>
      </c>
    </row>
    <row r="2740" spans="1:14" ht="18" customHeight="1" x14ac:dyDescent="0.2">
      <c r="A2740" s="16" t="str">
        <f>'Fish Use'!A184</f>
        <v>UGR10</v>
      </c>
      <c r="B2740" s="16" t="str">
        <f>'Fish Use'!B184</f>
        <v>Upper Grande Ronde</v>
      </c>
      <c r="C2740" s="16" t="str">
        <f>'Fish Use'!D184</f>
        <v>Chinook</v>
      </c>
      <c r="D2740" s="16" t="str">
        <f>'Fish Use'!E184</f>
        <v>Summer Rearing</v>
      </c>
      <c r="E2740" s="16" t="str">
        <f>'Vulnerability Mapped'!C69</f>
        <v>Increased Sediment Quantity</v>
      </c>
      <c r="F2740" s="18">
        <f>'Fish Use'!F184</f>
        <v>0.25409999999999999</v>
      </c>
      <c r="G2740" s="18">
        <f>Population!D12</f>
        <v>0.24</v>
      </c>
      <c r="H2740" s="19">
        <f>'Limiting Factors'!C157</f>
        <v>2.35</v>
      </c>
      <c r="I2740" s="18">
        <f>'Limiting Factors'!D157</f>
        <v>0.40375</v>
      </c>
      <c r="J2740" s="17">
        <f>'Vulnerability Mapped'!D69</f>
        <v>14</v>
      </c>
      <c r="K2740" s="17">
        <f>'Vulnerability Mapped'!E69</f>
        <v>14</v>
      </c>
      <c r="L2740" s="18">
        <f>'Vulnerability Mapped'!H69</f>
        <v>0.164285714</v>
      </c>
      <c r="M2740" s="18">
        <f t="shared" si="84"/>
        <v>1.6854543720687749E-2</v>
      </c>
      <c r="N2740" s="18">
        <f t="shared" si="85"/>
        <v>4.0450904929650597E-3</v>
      </c>
    </row>
    <row r="2741" spans="1:14" ht="18" customHeight="1" x14ac:dyDescent="0.2">
      <c r="A2741" s="16" t="str">
        <f>'Fish Use'!A184</f>
        <v>UGR10</v>
      </c>
      <c r="B2741" s="16" t="str">
        <f>'Fish Use'!B184</f>
        <v>Upper Grande Ronde</v>
      </c>
      <c r="C2741" s="16" t="str">
        <f>'Fish Use'!D184</f>
        <v>Chinook</v>
      </c>
      <c r="D2741" s="16" t="str">
        <f>'Fish Use'!E184</f>
        <v>Summer Rearing</v>
      </c>
      <c r="E2741" s="16" t="str">
        <f>'Vulnerability Mapped'!C74</f>
        <v>Summer Water Temperature</v>
      </c>
      <c r="F2741" s="18">
        <f>'Fish Use'!F184</f>
        <v>0.25409999999999999</v>
      </c>
      <c r="G2741" s="18">
        <f>Population!D12</f>
        <v>0.24</v>
      </c>
      <c r="H2741" s="19">
        <f>'Limiting Factors'!C164</f>
        <v>2.08</v>
      </c>
      <c r="I2741" s="18">
        <f>'Limiting Factors'!D164</f>
        <v>0.34300000000000003</v>
      </c>
      <c r="J2741" s="17">
        <f>'Vulnerability Mapped'!D74</f>
        <v>1</v>
      </c>
      <c r="K2741" s="17">
        <f>'Vulnerability Mapped'!E74</f>
        <v>1</v>
      </c>
      <c r="L2741" s="18">
        <f>'Vulnerability Mapped'!H74</f>
        <v>1</v>
      </c>
      <c r="M2741" s="18">
        <f t="shared" si="84"/>
        <v>8.7156300000000006E-2</v>
      </c>
      <c r="N2741" s="18">
        <f t="shared" si="85"/>
        <v>2.0917511999999999E-2</v>
      </c>
    </row>
    <row r="2742" spans="1:14" ht="18" customHeight="1" x14ac:dyDescent="0.2">
      <c r="A2742" s="16" t="str">
        <f>'Fish Use'!A184</f>
        <v>UGR10</v>
      </c>
      <c r="B2742" s="16" t="str">
        <f>'Fish Use'!B184</f>
        <v>Upper Grande Ronde</v>
      </c>
      <c r="C2742" s="16" t="str">
        <f>'Fish Use'!D184</f>
        <v>Chinook</v>
      </c>
      <c r="D2742" s="16" t="str">
        <f>'Fish Use'!E184</f>
        <v>Summer Rearing</v>
      </c>
      <c r="E2742" s="16" t="str">
        <f>'Vulnerability Mapped'!C76</f>
        <v>Winter Water Temperature</v>
      </c>
      <c r="F2742" s="18">
        <f>'Fish Use'!F184</f>
        <v>0.25409999999999999</v>
      </c>
      <c r="G2742" s="18">
        <f>Population!D12</f>
        <v>0.24</v>
      </c>
      <c r="H2742" s="19">
        <f>'Limiting Factors'!C165</f>
        <v>1.82</v>
      </c>
      <c r="I2742" s="18">
        <f>'Limiting Factors'!D165</f>
        <v>0.28449999999999998</v>
      </c>
      <c r="J2742" s="17">
        <f>'Vulnerability Mapped'!D76</f>
        <v>15</v>
      </c>
      <c r="K2742" s="17">
        <f>'Vulnerability Mapped'!E76</f>
        <v>15</v>
      </c>
      <c r="L2742" s="18">
        <f>'Vulnerability Mapped'!H76</f>
        <v>0.1</v>
      </c>
      <c r="M2742" s="18">
        <f t="shared" si="84"/>
        <v>7.2291449999999993E-3</v>
      </c>
      <c r="N2742" s="18">
        <f t="shared" si="85"/>
        <v>1.7349947999999997E-3</v>
      </c>
    </row>
    <row r="2743" spans="1:14" ht="18" customHeight="1" x14ac:dyDescent="0.2">
      <c r="A2743" s="16" t="str">
        <f>'Fish Use'!A184</f>
        <v>UGR10</v>
      </c>
      <c r="B2743" s="16" t="str">
        <f>'Fish Use'!B184</f>
        <v>Upper Grande Ronde</v>
      </c>
      <c r="C2743" s="16" t="str">
        <f>'Fish Use'!D184</f>
        <v>Chinook</v>
      </c>
      <c r="D2743" s="16" t="str">
        <f>'Fish Use'!E184</f>
        <v>Summer Rearing</v>
      </c>
      <c r="E2743" s="16" t="str">
        <f>'Vulnerability Mapped'!C75</f>
        <v>Water Quality</v>
      </c>
      <c r="F2743" s="18">
        <f>'Fish Use'!F184</f>
        <v>0.25409999999999999</v>
      </c>
      <c r="G2743" s="18">
        <f>Population!D12</f>
        <v>0.24</v>
      </c>
      <c r="H2743" s="19">
        <f>'Limiting Factors'!C166</f>
        <v>1.44</v>
      </c>
      <c r="I2743" s="18">
        <f>'Limiting Factors'!D166</f>
        <v>0.19900000000000001</v>
      </c>
      <c r="J2743" s="17">
        <f>'Vulnerability Mapped'!D75</f>
        <v>9</v>
      </c>
      <c r="K2743" s="17">
        <f>'Vulnerability Mapped'!E75</f>
        <v>9</v>
      </c>
      <c r="L2743" s="18">
        <f>'Vulnerability Mapped'!H75</f>
        <v>0.485714286</v>
      </c>
      <c r="M2743" s="18">
        <f t="shared" si="84"/>
        <v>2.45605800144474E-2</v>
      </c>
      <c r="N2743" s="18">
        <f t="shared" si="85"/>
        <v>5.8945392034673756E-3</v>
      </c>
    </row>
    <row r="2744" spans="1:14" ht="18" customHeight="1" x14ac:dyDescent="0.2">
      <c r="A2744" s="16" t="str">
        <f>'Fish Use'!A184</f>
        <v>UGR10</v>
      </c>
      <c r="B2744" s="16" t="str">
        <f>'Fish Use'!B184</f>
        <v>Upper Grande Ronde</v>
      </c>
      <c r="C2744" s="16" t="str">
        <f>'Fish Use'!D184</f>
        <v>Chinook</v>
      </c>
      <c r="D2744" s="16" t="str">
        <f>'Fish Use'!E184</f>
        <v>Summer Rearing</v>
      </c>
      <c r="E2744" s="16" t="str">
        <f>'Vulnerability Mapped'!C71</f>
        <v>Predation</v>
      </c>
      <c r="F2744" s="18">
        <f>'Fish Use'!F184</f>
        <v>0.25409999999999999</v>
      </c>
      <c r="G2744" s="18">
        <f>Population!D12</f>
        <v>0.24</v>
      </c>
      <c r="H2744" s="19">
        <f>'Limiting Factors'!C159</f>
        <v>1.26</v>
      </c>
      <c r="I2744" s="18">
        <f>'Limiting Factors'!D159</f>
        <v>0.1585</v>
      </c>
      <c r="J2744" s="17">
        <f>'Vulnerability Mapped'!D71</f>
        <v>13</v>
      </c>
      <c r="K2744" s="17">
        <f>'Vulnerability Mapped'!E71</f>
        <v>13</v>
      </c>
      <c r="L2744" s="18">
        <f>'Vulnerability Mapped'!H71</f>
        <v>0.22857142899999999</v>
      </c>
      <c r="M2744" s="18">
        <f t="shared" si="84"/>
        <v>9.2056800172606503E-3</v>
      </c>
      <c r="N2744" s="18">
        <f t="shared" si="85"/>
        <v>2.2093632041425559E-3</v>
      </c>
    </row>
    <row r="2745" spans="1:14" ht="18" customHeight="1" x14ac:dyDescent="0.2">
      <c r="A2745" s="16" t="str">
        <f>'Fish Use'!A184</f>
        <v>UGR10</v>
      </c>
      <c r="B2745" s="16" t="str">
        <f>'Fish Use'!B184</f>
        <v>Upper Grande Ronde</v>
      </c>
      <c r="C2745" s="16" t="str">
        <f>'Fish Use'!D184</f>
        <v>Chinook</v>
      </c>
      <c r="D2745" s="16" t="str">
        <f>'Fish Use'!E184</f>
        <v>Summer Rearing</v>
      </c>
      <c r="E2745" s="16" t="str">
        <f>'Vulnerability Mapped'!C63</f>
        <v>Altered Primary Productivity</v>
      </c>
      <c r="F2745" s="18">
        <f>'Fish Use'!F184</f>
        <v>0.25409999999999999</v>
      </c>
      <c r="G2745" s="18">
        <f>Population!D12</f>
        <v>0.24</v>
      </c>
      <c r="H2745" s="19">
        <f>'Limiting Factors'!C160</f>
        <v>1.82</v>
      </c>
      <c r="I2745" s="18">
        <f>'Limiting Factors'!D160</f>
        <v>0.28449999999999998</v>
      </c>
      <c r="J2745" s="17">
        <f>'Vulnerability Mapped'!D63</f>
        <v>8</v>
      </c>
      <c r="K2745" s="17">
        <f>'Vulnerability Mapped'!E63</f>
        <v>8</v>
      </c>
      <c r="L2745" s="18">
        <f>'Vulnerability Mapped'!H63</f>
        <v>0.55000000000000004</v>
      </c>
      <c r="M2745" s="18">
        <f t="shared" si="84"/>
        <v>3.97602975E-2</v>
      </c>
      <c r="N2745" s="18">
        <f t="shared" si="85"/>
        <v>9.5424714000000004E-3</v>
      </c>
    </row>
    <row r="2746" spans="1:14" ht="18" customHeight="1" x14ac:dyDescent="0.2">
      <c r="A2746" s="16" t="str">
        <f>'Fish Use'!A184</f>
        <v>UGR10</v>
      </c>
      <c r="B2746" s="16" t="str">
        <f>'Fish Use'!B184</f>
        <v>Upper Grande Ronde</v>
      </c>
      <c r="C2746" s="16" t="str">
        <f>'Fish Use'!D184</f>
        <v>Chinook</v>
      </c>
      <c r="D2746" s="16" t="str">
        <f>'Fish Use'!E184</f>
        <v>Summer Rearing</v>
      </c>
      <c r="E2746" s="16" t="str">
        <f>'Vulnerability Mapped'!C70</f>
        <v>Non-Native Species Interactions and Competition</v>
      </c>
      <c r="F2746" s="18">
        <f>'Fish Use'!F184</f>
        <v>0.25409999999999999</v>
      </c>
      <c r="G2746" s="18">
        <f>Population!D12</f>
        <v>0.24</v>
      </c>
      <c r="H2746" s="19">
        <f>'Limiting Factors'!C161</f>
        <v>1.44</v>
      </c>
      <c r="I2746" s="18">
        <f>'Limiting Factors'!D161</f>
        <v>0.19900000000000001</v>
      </c>
      <c r="J2746" s="17">
        <f>'Vulnerability Mapped'!D70</f>
        <v>11</v>
      </c>
      <c r="K2746" s="17">
        <f>'Vulnerability Mapped'!E70</f>
        <v>11</v>
      </c>
      <c r="L2746" s="18">
        <f>'Vulnerability Mapped'!H70</f>
        <v>0.35714285699999998</v>
      </c>
      <c r="M2746" s="18">
        <f t="shared" si="84"/>
        <v>1.8059249992776302E-2</v>
      </c>
      <c r="N2746" s="18">
        <f t="shared" si="85"/>
        <v>4.3342199982663119E-3</v>
      </c>
    </row>
    <row r="2747" spans="1:14" ht="18" customHeight="1" x14ac:dyDescent="0.2">
      <c r="A2747" s="16" t="str">
        <f>'Fish Use'!A185</f>
        <v>UGR10</v>
      </c>
      <c r="B2747" s="16" t="str">
        <f>'Fish Use'!B185</f>
        <v>Upper Grande Ronde</v>
      </c>
      <c r="C2747" s="16" t="str">
        <f>'Fish Use'!D185</f>
        <v>Chinook</v>
      </c>
      <c r="D2747" s="16" t="str">
        <f>'Fish Use'!E185</f>
        <v>Migration</v>
      </c>
      <c r="E2747" s="16" t="str">
        <f>'Vulnerability Mapped'!C34</f>
        <v>Anthropogenic Barriers</v>
      </c>
      <c r="F2747" s="18">
        <f>'Fish Use'!F185</f>
        <v>0.25409999999999999</v>
      </c>
      <c r="G2747" s="18">
        <f>Population!D16</f>
        <v>0.34</v>
      </c>
      <c r="H2747" s="19">
        <f>'Limiting Factors'!C158</f>
        <v>1</v>
      </c>
      <c r="I2747" s="18">
        <f>'Limiting Factors'!D158</f>
        <v>0.1</v>
      </c>
      <c r="J2747" s="17">
        <f>'Vulnerability Mapped'!D34</f>
        <v>2</v>
      </c>
      <c r="K2747" s="17">
        <f>'Vulnerability Mapped'!E34</f>
        <v>13</v>
      </c>
      <c r="L2747" s="18">
        <f>'Vulnerability Mapped'!H34</f>
        <v>0.93571428599999995</v>
      </c>
      <c r="M2747" s="18">
        <f t="shared" si="84"/>
        <v>2.3776500007260001E-2</v>
      </c>
      <c r="N2747" s="18">
        <f t="shared" si="85"/>
        <v>8.0840100024684013E-3</v>
      </c>
    </row>
    <row r="2748" spans="1:14" ht="18" customHeight="1" x14ac:dyDescent="0.2">
      <c r="A2748" s="16" t="str">
        <f>'Fish Use'!A185</f>
        <v>UGR10</v>
      </c>
      <c r="B2748" s="16" t="str">
        <f>'Fish Use'!B185</f>
        <v>Upper Grande Ronde</v>
      </c>
      <c r="C2748" s="16" t="str">
        <f>'Fish Use'!D185</f>
        <v>Chinook</v>
      </c>
      <c r="D2748" s="16" t="str">
        <f>'Fish Use'!E185</f>
        <v>Migration</v>
      </c>
      <c r="E2748" s="16" t="str">
        <f>'Vulnerability Mapped'!C42</f>
        <v>Riparian Condition</v>
      </c>
      <c r="F2748" s="18">
        <f>'Fish Use'!F185</f>
        <v>0.25409999999999999</v>
      </c>
      <c r="G2748" s="18">
        <f>Population!D16</f>
        <v>0.34</v>
      </c>
      <c r="H2748" s="19">
        <f>'Limiting Factors'!C152</f>
        <v>2.35</v>
      </c>
      <c r="I2748" s="18">
        <f>'Limiting Factors'!D152</f>
        <v>0.40375</v>
      </c>
      <c r="J2748" s="17">
        <f>'Vulnerability Mapped'!D42</f>
        <v>9</v>
      </c>
      <c r="K2748" s="17">
        <f>'Vulnerability Mapped'!E42</f>
        <v>14</v>
      </c>
      <c r="L2748" s="18">
        <f>'Vulnerability Mapped'!H42</f>
        <v>0.485714286</v>
      </c>
      <c r="M2748" s="18">
        <f t="shared" si="84"/>
        <v>4.9830825029312249E-2</v>
      </c>
      <c r="N2748" s="18">
        <f t="shared" si="85"/>
        <v>1.6942480509966166E-2</v>
      </c>
    </row>
    <row r="2749" spans="1:14" ht="18" customHeight="1" x14ac:dyDescent="0.2">
      <c r="A2749" s="16" t="str">
        <f>'Fish Use'!A185</f>
        <v>UGR10</v>
      </c>
      <c r="B2749" s="16" t="str">
        <f>'Fish Use'!B185</f>
        <v>Upper Grande Ronde</v>
      </c>
      <c r="C2749" s="16" t="str">
        <f>'Fish Use'!D185</f>
        <v>Chinook</v>
      </c>
      <c r="D2749" s="16" t="str">
        <f>'Fish Use'!E185</f>
        <v>Migration</v>
      </c>
      <c r="E2749" s="16" t="str">
        <f>'Vulnerability Mapped'!C38</f>
        <v>Floodplain Condition</v>
      </c>
      <c r="F2749" s="18">
        <f>'Fish Use'!F185</f>
        <v>0.25409999999999999</v>
      </c>
      <c r="G2749" s="18">
        <f>Population!D16</f>
        <v>0.34</v>
      </c>
      <c r="H2749" s="19">
        <f>'Limiting Factors'!C153</f>
        <v>2.5499999999999998</v>
      </c>
      <c r="I2749" s="18">
        <f>'Limiting Factors'!D153</f>
        <v>0.44874999999999998</v>
      </c>
      <c r="J2749" s="17">
        <f>'Vulnerability Mapped'!D38</f>
        <v>6</v>
      </c>
      <c r="K2749" s="17">
        <f>'Vulnerability Mapped'!E38</f>
        <v>8</v>
      </c>
      <c r="L2749" s="18">
        <f>'Vulnerability Mapped'!H38</f>
        <v>0.678571429</v>
      </c>
      <c r="M2749" s="18">
        <f t="shared" si="84"/>
        <v>7.737571879886887E-2</v>
      </c>
      <c r="N2749" s="18">
        <f t="shared" si="85"/>
        <v>2.6307744391615418E-2</v>
      </c>
    </row>
    <row r="2750" spans="1:14" ht="18" customHeight="1" x14ac:dyDescent="0.2">
      <c r="A2750" s="16" t="str">
        <f>'Fish Use'!A185</f>
        <v>UGR10</v>
      </c>
      <c r="B2750" s="16" t="str">
        <f>'Fish Use'!B185</f>
        <v>Upper Grande Ronde</v>
      </c>
      <c r="C2750" s="16" t="str">
        <f>'Fish Use'!D185</f>
        <v>Chinook</v>
      </c>
      <c r="D2750" s="16" t="str">
        <f>'Fish Use'!E185</f>
        <v>Migration</v>
      </c>
      <c r="E2750" s="16" t="str">
        <f>'Vulnerability Mapped'!C43</f>
        <v>Side Channel and Wetland Habitat</v>
      </c>
      <c r="F2750" s="18">
        <f>'Fish Use'!F185</f>
        <v>0.25409999999999999</v>
      </c>
      <c r="G2750" s="18">
        <f>Population!D16</f>
        <v>0.34</v>
      </c>
      <c r="H2750" s="19">
        <f>'Limiting Factors'!C154</f>
        <v>2.17</v>
      </c>
      <c r="I2750" s="18">
        <f>'Limiting Factors'!D154</f>
        <v>0.36325000000000002</v>
      </c>
      <c r="J2750" s="17">
        <f>'Vulnerability Mapped'!D43</f>
        <v>7</v>
      </c>
      <c r="K2750" s="17">
        <f>'Vulnerability Mapped'!E43</f>
        <v>7</v>
      </c>
      <c r="L2750" s="18">
        <f>'Vulnerability Mapped'!H43</f>
        <v>0.61428571399999998</v>
      </c>
      <c r="M2750" s="18">
        <f t="shared" si="84"/>
        <v>5.6699692473628049E-2</v>
      </c>
      <c r="N2750" s="18">
        <f t="shared" si="85"/>
        <v>1.9277895441033539E-2</v>
      </c>
    </row>
    <row r="2751" spans="1:14" ht="18" customHeight="1" x14ac:dyDescent="0.2">
      <c r="A2751" s="16" t="str">
        <f>'Fish Use'!A185</f>
        <v>UGR10</v>
      </c>
      <c r="B2751" s="16" t="str">
        <f>'Fish Use'!B185</f>
        <v>Upper Grande Ronde</v>
      </c>
      <c r="C2751" s="16" t="str">
        <f>'Fish Use'!D185</f>
        <v>Chinook</v>
      </c>
      <c r="D2751" s="16" t="str">
        <f>'Fish Use'!E185</f>
        <v>Migration</v>
      </c>
      <c r="E2751" s="16" t="str">
        <f>'Vulnerability Mapped'!C35</f>
        <v>Channel and Habitat Structure</v>
      </c>
      <c r="F2751" s="18">
        <f>'Fish Use'!F185</f>
        <v>0.25409999999999999</v>
      </c>
      <c r="G2751" s="18">
        <f>Population!D16</f>
        <v>0.34</v>
      </c>
      <c r="H2751" s="19">
        <f>'Limiting Factors'!C155</f>
        <v>1.89</v>
      </c>
      <c r="I2751" s="18">
        <f>'Limiting Factors'!D155</f>
        <v>0.30025000000000002</v>
      </c>
      <c r="J2751" s="17">
        <f>'Vulnerability Mapped'!D35</f>
        <v>3</v>
      </c>
      <c r="K2751" s="17">
        <f>'Vulnerability Mapped'!E35</f>
        <v>5</v>
      </c>
      <c r="L2751" s="18">
        <f>'Vulnerability Mapped'!H35</f>
        <v>0.87142857100000004</v>
      </c>
      <c r="M2751" s="18">
        <f t="shared" si="84"/>
        <v>6.6484357467302774E-2</v>
      </c>
      <c r="N2751" s="18">
        <f t="shared" si="85"/>
        <v>2.2604681538882943E-2</v>
      </c>
    </row>
    <row r="2752" spans="1:14" ht="18" customHeight="1" x14ac:dyDescent="0.2">
      <c r="A2752" s="16" t="str">
        <f>'Fish Use'!A185</f>
        <v>UGR10</v>
      </c>
      <c r="B2752" s="16" t="str">
        <f>'Fish Use'!B185</f>
        <v>Upper Grande Ronde</v>
      </c>
      <c r="C2752" s="16" t="str">
        <f>'Fish Use'!D185</f>
        <v>Chinook</v>
      </c>
      <c r="D2752" s="16" t="str">
        <f>'Fish Use'!E185</f>
        <v>Migration</v>
      </c>
      <c r="E2752" s="16" t="str">
        <f>'Vulnerability Mapped'!C37</f>
        <v>Decreased Water Quantity</v>
      </c>
      <c r="F2752" s="18">
        <f>'Fish Use'!F185</f>
        <v>0.25409999999999999</v>
      </c>
      <c r="G2752" s="18">
        <f>Population!D16</f>
        <v>0.34</v>
      </c>
      <c r="H2752" s="19">
        <f>'Limiting Factors'!C162</f>
        <v>1.82</v>
      </c>
      <c r="I2752" s="18">
        <f>'Limiting Factors'!D162</f>
        <v>0.28449999999999998</v>
      </c>
      <c r="J2752" s="17">
        <f>'Vulnerability Mapped'!D37</f>
        <v>2</v>
      </c>
      <c r="K2752" s="17">
        <f>'Vulnerability Mapped'!E37</f>
        <v>3</v>
      </c>
      <c r="L2752" s="18">
        <f>'Vulnerability Mapped'!H37</f>
        <v>0.93571428599999995</v>
      </c>
      <c r="M2752" s="18">
        <f t="shared" si="84"/>
        <v>6.764414252065469E-2</v>
      </c>
      <c r="N2752" s="18">
        <f t="shared" si="85"/>
        <v>2.2999008457022595E-2</v>
      </c>
    </row>
    <row r="2753" spans="1:14" ht="18" customHeight="1" x14ac:dyDescent="0.2">
      <c r="A2753" s="16" t="str">
        <f>'Fish Use'!A185</f>
        <v>UGR10</v>
      </c>
      <c r="B2753" s="16" t="str">
        <f>'Fish Use'!B185</f>
        <v>Upper Grande Ronde</v>
      </c>
      <c r="C2753" s="16" t="str">
        <f>'Fish Use'!D185</f>
        <v>Chinook</v>
      </c>
      <c r="D2753" s="16" t="str">
        <f>'Fish Use'!E185</f>
        <v>Migration</v>
      </c>
      <c r="E2753" s="16" t="str">
        <f>'Vulnerability Mapped'!C32</f>
        <v>Altered Flow Timing</v>
      </c>
      <c r="F2753" s="18">
        <f>'Fish Use'!F185</f>
        <v>0.25409999999999999</v>
      </c>
      <c r="G2753" s="18">
        <f>Population!D16</f>
        <v>0.34</v>
      </c>
      <c r="H2753" s="19">
        <f>'Limiting Factors'!C163</f>
        <v>1.59</v>
      </c>
      <c r="I2753" s="18">
        <f>'Limiting Factors'!D163</f>
        <v>0.23275000000000001</v>
      </c>
      <c r="J2753" s="17">
        <f>'Vulnerability Mapped'!D32</f>
        <v>4</v>
      </c>
      <c r="K2753" s="17">
        <f>'Vulnerability Mapped'!E32</f>
        <v>4</v>
      </c>
      <c r="L2753" s="18">
        <f>'Vulnerability Mapped'!H32</f>
        <v>0.80714285699999999</v>
      </c>
      <c r="M2753" s="18">
        <f t="shared" si="84"/>
        <v>4.7735861241551172E-2</v>
      </c>
      <c r="N2753" s="18">
        <f t="shared" si="85"/>
        <v>1.6230192822127398E-2</v>
      </c>
    </row>
    <row r="2754" spans="1:14" ht="18" customHeight="1" x14ac:dyDescent="0.2">
      <c r="A2754" s="16" t="str">
        <f>'Fish Use'!A185</f>
        <v>UGR10</v>
      </c>
      <c r="B2754" s="16" t="str">
        <f>'Fish Use'!B185</f>
        <v>Upper Grande Ronde</v>
      </c>
      <c r="C2754" s="16" t="str">
        <f>'Fish Use'!D185</f>
        <v>Chinook</v>
      </c>
      <c r="D2754" s="16" t="str">
        <f>'Fish Use'!E185</f>
        <v>Migration</v>
      </c>
      <c r="E2754" s="16" t="str">
        <f>'Vulnerability Mapped'!C36</f>
        <v>Decreased Sediment Quantity</v>
      </c>
      <c r="F2754" s="18">
        <f>'Fish Use'!F185</f>
        <v>0.25409999999999999</v>
      </c>
      <c r="G2754" s="18">
        <f>Population!D16</f>
        <v>0.34</v>
      </c>
      <c r="H2754" s="19">
        <f>'Limiting Factors'!C156</f>
        <v>1.89</v>
      </c>
      <c r="I2754" s="18">
        <f>'Limiting Factors'!D156</f>
        <v>0.30025000000000002</v>
      </c>
      <c r="J2754" s="17">
        <f>'Vulnerability Mapped'!D36</f>
        <v>11</v>
      </c>
      <c r="K2754" s="17">
        <f>'Vulnerability Mapped'!E36</f>
        <v>12</v>
      </c>
      <c r="L2754" s="18">
        <f>'Vulnerability Mapped'!H36</f>
        <v>0.35714285699999998</v>
      </c>
      <c r="M2754" s="18">
        <f t="shared" ref="M2754:M2817" si="86">F2754*I2754*L2754</f>
        <v>2.7247687489100923E-2</v>
      </c>
      <c r="N2754" s="18">
        <f t="shared" ref="N2754:N2817" si="87">M2754*G2754</f>
        <v>9.2642137462943148E-3</v>
      </c>
    </row>
    <row r="2755" spans="1:14" ht="18" customHeight="1" x14ac:dyDescent="0.2">
      <c r="A2755" s="16" t="str">
        <f>'Fish Use'!A185</f>
        <v>UGR10</v>
      </c>
      <c r="B2755" s="16" t="str">
        <f>'Fish Use'!B185</f>
        <v>Upper Grande Ronde</v>
      </c>
      <c r="C2755" s="16" t="str">
        <f>'Fish Use'!D185</f>
        <v>Chinook</v>
      </c>
      <c r="D2755" s="16" t="str">
        <f>'Fish Use'!E185</f>
        <v>Migration</v>
      </c>
      <c r="E2755" s="16" t="str">
        <f>'Vulnerability Mapped'!C39</f>
        <v>Increased Sediment Quantity</v>
      </c>
      <c r="F2755" s="18">
        <f>'Fish Use'!F185</f>
        <v>0.25409999999999999</v>
      </c>
      <c r="G2755" s="18">
        <f>Population!D16</f>
        <v>0.34</v>
      </c>
      <c r="H2755" s="19">
        <f>'Limiting Factors'!C157</f>
        <v>2.35</v>
      </c>
      <c r="I2755" s="18">
        <f>'Limiting Factors'!D157</f>
        <v>0.40375</v>
      </c>
      <c r="J2755" s="17">
        <f>'Vulnerability Mapped'!D39</f>
        <v>10</v>
      </c>
      <c r="K2755" s="17">
        <f>'Vulnerability Mapped'!E39</f>
        <v>11</v>
      </c>
      <c r="L2755" s="18">
        <f>'Vulnerability Mapped'!H39</f>
        <v>0.42142857099999997</v>
      </c>
      <c r="M2755" s="18">
        <f t="shared" si="86"/>
        <v>4.3235568706031624E-2</v>
      </c>
      <c r="N2755" s="18">
        <f t="shared" si="87"/>
        <v>1.4700093360050754E-2</v>
      </c>
    </row>
    <row r="2756" spans="1:14" ht="18" customHeight="1" x14ac:dyDescent="0.2">
      <c r="A2756" s="16" t="str">
        <f>'Fish Use'!A185</f>
        <v>UGR10</v>
      </c>
      <c r="B2756" s="16" t="str">
        <f>'Fish Use'!B185</f>
        <v>Upper Grande Ronde</v>
      </c>
      <c r="C2756" s="16" t="str">
        <f>'Fish Use'!D185</f>
        <v>Chinook</v>
      </c>
      <c r="D2756" s="16" t="str">
        <f>'Fish Use'!E185</f>
        <v>Migration</v>
      </c>
      <c r="E2756" s="16" t="str">
        <f>'Vulnerability Mapped'!C44</f>
        <v>Summer Water Temperature</v>
      </c>
      <c r="F2756" s="18">
        <f>'Fish Use'!F185</f>
        <v>0.25409999999999999</v>
      </c>
      <c r="G2756" s="18">
        <f>Population!D16</f>
        <v>0.34</v>
      </c>
      <c r="H2756" s="19">
        <f>'Limiting Factors'!C164</f>
        <v>2.08</v>
      </c>
      <c r="I2756" s="18">
        <f>'Limiting Factors'!D164</f>
        <v>0.34300000000000003</v>
      </c>
      <c r="J2756" s="17">
        <f>'Vulnerability Mapped'!D44</f>
        <v>1</v>
      </c>
      <c r="K2756" s="17">
        <f>'Vulnerability Mapped'!E44</f>
        <v>15</v>
      </c>
      <c r="L2756" s="18">
        <f>'Vulnerability Mapped'!H44</f>
        <v>1</v>
      </c>
      <c r="M2756" s="18">
        <f t="shared" si="86"/>
        <v>8.7156300000000006E-2</v>
      </c>
      <c r="N2756" s="18">
        <f t="shared" si="87"/>
        <v>2.9633142000000005E-2</v>
      </c>
    </row>
    <row r="2757" spans="1:14" ht="18" customHeight="1" x14ac:dyDescent="0.2">
      <c r="A2757" s="16" t="str">
        <f>'Fish Use'!A185</f>
        <v>UGR10</v>
      </c>
      <c r="B2757" s="16" t="str">
        <f>'Fish Use'!B185</f>
        <v>Upper Grande Ronde</v>
      </c>
      <c r="C2757" s="16" t="str">
        <f>'Fish Use'!D185</f>
        <v>Chinook</v>
      </c>
      <c r="D2757" s="16" t="str">
        <f>'Fish Use'!E185</f>
        <v>Migration</v>
      </c>
      <c r="E2757" s="16" t="str">
        <f>'Vulnerability Mapped'!C46</f>
        <v>Winter Water Temperature</v>
      </c>
      <c r="F2757" s="18">
        <f>'Fish Use'!F185</f>
        <v>0.25409999999999999</v>
      </c>
      <c r="G2757" s="18">
        <f>Population!D16</f>
        <v>0.34</v>
      </c>
      <c r="H2757" s="19">
        <f>'Limiting Factors'!C165</f>
        <v>1.82</v>
      </c>
      <c r="I2757" s="18">
        <f>'Limiting Factors'!D165</f>
        <v>0.28449999999999998</v>
      </c>
      <c r="J2757" s="17">
        <f>'Vulnerability Mapped'!D46</f>
        <v>9</v>
      </c>
      <c r="K2757" s="17">
        <f>'Vulnerability Mapped'!E46</f>
        <v>15</v>
      </c>
      <c r="L2757" s="18">
        <f>'Vulnerability Mapped'!H46</f>
        <v>0.485714286</v>
      </c>
      <c r="M2757" s="18">
        <f t="shared" si="86"/>
        <v>3.5112990020654697E-2</v>
      </c>
      <c r="N2757" s="18">
        <f t="shared" si="87"/>
        <v>1.1938416607022597E-2</v>
      </c>
    </row>
    <row r="2758" spans="1:14" ht="18" customHeight="1" x14ac:dyDescent="0.2">
      <c r="A2758" s="16" t="str">
        <f>'Fish Use'!A185</f>
        <v>UGR10</v>
      </c>
      <c r="B2758" s="16" t="str">
        <f>'Fish Use'!B185</f>
        <v>Upper Grande Ronde</v>
      </c>
      <c r="C2758" s="16" t="str">
        <f>'Fish Use'!D185</f>
        <v>Chinook</v>
      </c>
      <c r="D2758" s="16" t="str">
        <f>'Fish Use'!E185</f>
        <v>Migration</v>
      </c>
      <c r="E2758" s="16" t="str">
        <f>'Vulnerability Mapped'!C45</f>
        <v>Water Quality</v>
      </c>
      <c r="F2758" s="18">
        <f>'Fish Use'!F185</f>
        <v>0.25409999999999999</v>
      </c>
      <c r="G2758" s="18">
        <f>Population!D16</f>
        <v>0.34</v>
      </c>
      <c r="H2758" s="19">
        <f>'Limiting Factors'!C166</f>
        <v>1.44</v>
      </c>
      <c r="I2758" s="18">
        <f>'Limiting Factors'!D166</f>
        <v>0.19900000000000001</v>
      </c>
      <c r="J2758" s="17">
        <f>'Vulnerability Mapped'!D45</f>
        <v>5</v>
      </c>
      <c r="K2758" s="17">
        <f>'Vulnerability Mapped'!E45</f>
        <v>6</v>
      </c>
      <c r="L2758" s="18">
        <f>'Vulnerability Mapped'!H45</f>
        <v>0.74285714300000005</v>
      </c>
      <c r="M2758" s="18">
        <f t="shared" si="86"/>
        <v>3.7563240007223705E-2</v>
      </c>
      <c r="N2758" s="18">
        <f t="shared" si="87"/>
        <v>1.277150160245606E-2</v>
      </c>
    </row>
    <row r="2759" spans="1:14" ht="18" customHeight="1" x14ac:dyDescent="0.2">
      <c r="A2759" s="16" t="str">
        <f>'Fish Use'!A185</f>
        <v>UGR10</v>
      </c>
      <c r="B2759" s="16" t="str">
        <f>'Fish Use'!B185</f>
        <v>Upper Grande Ronde</v>
      </c>
      <c r="C2759" s="16" t="str">
        <f>'Fish Use'!D185</f>
        <v>Chinook</v>
      </c>
      <c r="D2759" s="16" t="str">
        <f>'Fish Use'!E185</f>
        <v>Migration</v>
      </c>
      <c r="E2759" s="16" t="str">
        <f>'Vulnerability Mapped'!C41</f>
        <v>Predation</v>
      </c>
      <c r="F2759" s="18">
        <f>'Fish Use'!F185</f>
        <v>0.25409999999999999</v>
      </c>
      <c r="G2759" s="18">
        <f>Population!D16</f>
        <v>0.34</v>
      </c>
      <c r="H2759" s="19">
        <f>'Limiting Factors'!C159</f>
        <v>1.26</v>
      </c>
      <c r="I2759" s="18">
        <f>'Limiting Factors'!D159</f>
        <v>0.1585</v>
      </c>
      <c r="J2759" s="17">
        <f>'Vulnerability Mapped'!D41</f>
        <v>1</v>
      </c>
      <c r="K2759" s="17">
        <f>'Vulnerability Mapped'!E41</f>
        <v>14</v>
      </c>
      <c r="L2759" s="18">
        <f>'Vulnerability Mapped'!H41</f>
        <v>1</v>
      </c>
      <c r="M2759" s="18">
        <f t="shared" si="86"/>
        <v>4.0274850000000001E-2</v>
      </c>
      <c r="N2759" s="18">
        <f t="shared" si="87"/>
        <v>1.3693449000000002E-2</v>
      </c>
    </row>
    <row r="2760" spans="1:14" ht="18" customHeight="1" x14ac:dyDescent="0.2">
      <c r="A2760" s="16" t="str">
        <f>'Fish Use'!A185</f>
        <v>UGR10</v>
      </c>
      <c r="B2760" s="16" t="str">
        <f>'Fish Use'!B185</f>
        <v>Upper Grande Ronde</v>
      </c>
      <c r="C2760" s="16" t="str">
        <f>'Fish Use'!D185</f>
        <v>Chinook</v>
      </c>
      <c r="D2760" s="16" t="str">
        <f>'Fish Use'!E185</f>
        <v>Migration</v>
      </c>
      <c r="E2760" s="16" t="str">
        <f>'Vulnerability Mapped'!C33</f>
        <v>Altered Primary Productivity</v>
      </c>
      <c r="F2760" s="18">
        <f>'Fish Use'!F185</f>
        <v>0.25409999999999999</v>
      </c>
      <c r="G2760" s="18">
        <f>Population!D16</f>
        <v>0.34</v>
      </c>
      <c r="H2760" s="19">
        <f>'Limiting Factors'!C160</f>
        <v>1.82</v>
      </c>
      <c r="I2760" s="18">
        <f>'Limiting Factors'!D160</f>
        <v>0.28449999999999998</v>
      </c>
      <c r="J2760" s="17">
        <f>'Vulnerability Mapped'!D33</f>
        <v>10</v>
      </c>
      <c r="K2760" s="17">
        <f>'Vulnerability Mapped'!E33</f>
        <v>13</v>
      </c>
      <c r="L2760" s="18">
        <f>'Vulnerability Mapped'!H33</f>
        <v>0.42142857099999997</v>
      </c>
      <c r="M2760" s="18">
        <f t="shared" si="86"/>
        <v>3.0465682469017947E-2</v>
      </c>
      <c r="N2760" s="18">
        <f t="shared" si="87"/>
        <v>1.0358332039466102E-2</v>
      </c>
    </row>
    <row r="2761" spans="1:14" ht="18" customHeight="1" x14ac:dyDescent="0.2">
      <c r="A2761" s="16" t="str">
        <f>'Fish Use'!A185</f>
        <v>UGR10</v>
      </c>
      <c r="B2761" s="16" t="str">
        <f>'Fish Use'!B185</f>
        <v>Upper Grande Ronde</v>
      </c>
      <c r="C2761" s="16" t="str">
        <f>'Fish Use'!D185</f>
        <v>Chinook</v>
      </c>
      <c r="D2761" s="16" t="str">
        <f>'Fish Use'!E185</f>
        <v>Migration</v>
      </c>
      <c r="E2761" s="16" t="str">
        <f>'Vulnerability Mapped'!C40</f>
        <v>Non-Native Species Interactions and Competition</v>
      </c>
      <c r="F2761" s="18">
        <f>'Fish Use'!F185</f>
        <v>0.25409999999999999</v>
      </c>
      <c r="G2761" s="18">
        <f>Population!D16</f>
        <v>0.34</v>
      </c>
      <c r="H2761" s="19">
        <f>'Limiting Factors'!C161</f>
        <v>1.44</v>
      </c>
      <c r="I2761" s="18">
        <f>'Limiting Factors'!D161</f>
        <v>0.19900000000000001</v>
      </c>
      <c r="J2761" s="17">
        <f>'Vulnerability Mapped'!D40</f>
        <v>8</v>
      </c>
      <c r="K2761" s="17">
        <f>'Vulnerability Mapped'!E40</f>
        <v>12</v>
      </c>
      <c r="L2761" s="18">
        <f>'Vulnerability Mapped'!H40</f>
        <v>0.55000000000000004</v>
      </c>
      <c r="M2761" s="18">
        <f t="shared" si="86"/>
        <v>2.7811245000000005E-2</v>
      </c>
      <c r="N2761" s="18">
        <f t="shared" si="87"/>
        <v>9.4558233000000026E-3</v>
      </c>
    </row>
    <row r="2762" spans="1:14" ht="18" customHeight="1" x14ac:dyDescent="0.2">
      <c r="A2762" s="16" t="str">
        <f>'Fish Use'!A186</f>
        <v>UGR10</v>
      </c>
      <c r="B2762" s="16" t="str">
        <f>'Fish Use'!B186</f>
        <v>Upper Grande Ronde</v>
      </c>
      <c r="C2762" s="16" t="str">
        <f>'Fish Use'!D186</f>
        <v>Steelhead</v>
      </c>
      <c r="D2762" s="16" t="str">
        <f>'Fish Use'!E186</f>
        <v>Spawning</v>
      </c>
      <c r="E2762" s="16" t="str">
        <f>'Vulnerability Mapped'!C109</f>
        <v>Anthropogenic Barriers</v>
      </c>
      <c r="F2762" s="18">
        <f>'Fish Use'!F186</f>
        <v>0.25409999999999999</v>
      </c>
      <c r="G2762" s="18">
        <f>Population!D11</f>
        <v>0.25</v>
      </c>
      <c r="H2762" s="19">
        <f>'Limiting Factors'!C158</f>
        <v>1</v>
      </c>
      <c r="I2762" s="18">
        <f>'Limiting Factors'!D158</f>
        <v>0.1</v>
      </c>
      <c r="J2762" s="17">
        <f>'Vulnerability Mapped'!D109</f>
        <v>15</v>
      </c>
      <c r="K2762" s="17">
        <f>'Vulnerability Mapped'!E109</f>
        <v>15</v>
      </c>
      <c r="L2762" s="18">
        <f>'Vulnerability Mapped'!H109</f>
        <v>0.1</v>
      </c>
      <c r="M2762" s="18">
        <f t="shared" si="86"/>
        <v>2.5410000000000003E-3</v>
      </c>
      <c r="N2762" s="18">
        <f t="shared" si="87"/>
        <v>6.3525000000000007E-4</v>
      </c>
    </row>
    <row r="2763" spans="1:14" ht="18" customHeight="1" x14ac:dyDescent="0.2">
      <c r="A2763" s="16" t="str">
        <f>'Fish Use'!A186</f>
        <v>UGR10</v>
      </c>
      <c r="B2763" s="16" t="str">
        <f>'Fish Use'!B186</f>
        <v>Upper Grande Ronde</v>
      </c>
      <c r="C2763" s="16" t="str">
        <f>'Fish Use'!D186</f>
        <v>Steelhead</v>
      </c>
      <c r="D2763" s="16" t="str">
        <f>'Fish Use'!E186</f>
        <v>Spawning</v>
      </c>
      <c r="E2763" s="16" t="str">
        <f>'Vulnerability Mapped'!C117</f>
        <v>Riparian Condition</v>
      </c>
      <c r="F2763" s="18">
        <f>'Fish Use'!F186</f>
        <v>0.25409999999999999</v>
      </c>
      <c r="G2763" s="18">
        <f>Population!D11</f>
        <v>0.25</v>
      </c>
      <c r="H2763" s="19">
        <f>'Limiting Factors'!C152</f>
        <v>2.35</v>
      </c>
      <c r="I2763" s="18">
        <f>'Limiting Factors'!D152</f>
        <v>0.40375</v>
      </c>
      <c r="J2763" s="17">
        <f>'Vulnerability Mapped'!D117</f>
        <v>5</v>
      </c>
      <c r="K2763" s="17">
        <f>'Vulnerability Mapped'!E117</f>
        <v>5</v>
      </c>
      <c r="L2763" s="18">
        <f>'Vulnerability Mapped'!H117</f>
        <v>0.74285714300000005</v>
      </c>
      <c r="M2763" s="18">
        <f t="shared" si="86"/>
        <v>7.6211850014656135E-2</v>
      </c>
      <c r="N2763" s="18">
        <f t="shared" si="87"/>
        <v>1.9052962503664034E-2</v>
      </c>
    </row>
    <row r="2764" spans="1:14" ht="18" customHeight="1" x14ac:dyDescent="0.2">
      <c r="A2764" s="16" t="str">
        <f>'Fish Use'!A186</f>
        <v>UGR10</v>
      </c>
      <c r="B2764" s="16" t="str">
        <f>'Fish Use'!B186</f>
        <v>Upper Grande Ronde</v>
      </c>
      <c r="C2764" s="16" t="str">
        <f>'Fish Use'!D186</f>
        <v>Steelhead</v>
      </c>
      <c r="D2764" s="16" t="str">
        <f>'Fish Use'!E186</f>
        <v>Spawning</v>
      </c>
      <c r="E2764" s="16" t="str">
        <f>'Vulnerability Mapped'!C113</f>
        <v>Floodplain Condition</v>
      </c>
      <c r="F2764" s="18">
        <f>'Fish Use'!F186</f>
        <v>0.25409999999999999</v>
      </c>
      <c r="G2764" s="18">
        <f>Population!D11</f>
        <v>0.25</v>
      </c>
      <c r="H2764" s="19">
        <f>'Limiting Factors'!C153</f>
        <v>2.5499999999999998</v>
      </c>
      <c r="I2764" s="18">
        <f>'Limiting Factors'!D153</f>
        <v>0.44874999999999998</v>
      </c>
      <c r="J2764" s="17">
        <f>'Vulnerability Mapped'!D113</f>
        <v>3</v>
      </c>
      <c r="K2764" s="17">
        <f>'Vulnerability Mapped'!E113</f>
        <v>3</v>
      </c>
      <c r="L2764" s="18">
        <f>'Vulnerability Mapped'!H113</f>
        <v>0.87142857100000004</v>
      </c>
      <c r="M2764" s="18">
        <f t="shared" si="86"/>
        <v>9.9366712451131115E-2</v>
      </c>
      <c r="N2764" s="18">
        <f t="shared" si="87"/>
        <v>2.4841678112782779E-2</v>
      </c>
    </row>
    <row r="2765" spans="1:14" ht="18" customHeight="1" x14ac:dyDescent="0.2">
      <c r="A2765" s="16" t="str">
        <f>'Fish Use'!A186</f>
        <v>UGR10</v>
      </c>
      <c r="B2765" s="16" t="str">
        <f>'Fish Use'!B186</f>
        <v>Upper Grande Ronde</v>
      </c>
      <c r="C2765" s="16" t="str">
        <f>'Fish Use'!D186</f>
        <v>Steelhead</v>
      </c>
      <c r="D2765" s="16" t="str">
        <f>'Fish Use'!E186</f>
        <v>Spawning</v>
      </c>
      <c r="E2765" s="16" t="str">
        <f>'Vulnerability Mapped'!C118</f>
        <v>Side Channel and Wetland Habitat</v>
      </c>
      <c r="F2765" s="18">
        <f>'Fish Use'!F186</f>
        <v>0.25409999999999999</v>
      </c>
      <c r="G2765" s="18">
        <f>Population!D11</f>
        <v>0.25</v>
      </c>
      <c r="H2765" s="19">
        <f>'Limiting Factors'!C154</f>
        <v>2.17</v>
      </c>
      <c r="I2765" s="18">
        <f>'Limiting Factors'!D154</f>
        <v>0.36325000000000002</v>
      </c>
      <c r="J2765" s="17">
        <f>'Vulnerability Mapped'!D118</f>
        <v>2</v>
      </c>
      <c r="K2765" s="17">
        <f>'Vulnerability Mapped'!E118</f>
        <v>2</v>
      </c>
      <c r="L2765" s="18">
        <f>'Vulnerability Mapped'!H118</f>
        <v>0.93571428599999995</v>
      </c>
      <c r="M2765" s="18">
        <f t="shared" si="86"/>
        <v>8.6368136276371951E-2</v>
      </c>
      <c r="N2765" s="18">
        <f t="shared" si="87"/>
        <v>2.1592034069092988E-2</v>
      </c>
    </row>
    <row r="2766" spans="1:14" ht="18" customHeight="1" x14ac:dyDescent="0.2">
      <c r="A2766" s="16" t="str">
        <f>'Fish Use'!A186</f>
        <v>UGR10</v>
      </c>
      <c r="B2766" s="16" t="str">
        <f>'Fish Use'!B186</f>
        <v>Upper Grande Ronde</v>
      </c>
      <c r="C2766" s="16" t="str">
        <f>'Fish Use'!D186</f>
        <v>Steelhead</v>
      </c>
      <c r="D2766" s="16" t="str">
        <f>'Fish Use'!E186</f>
        <v>Spawning</v>
      </c>
      <c r="E2766" s="16" t="str">
        <f>'Vulnerability Mapped'!C110</f>
        <v>Channel and Habitat Structure</v>
      </c>
      <c r="F2766" s="18">
        <f>'Fish Use'!F186</f>
        <v>0.25409999999999999</v>
      </c>
      <c r="G2766" s="18">
        <f>Population!D11</f>
        <v>0.25</v>
      </c>
      <c r="H2766" s="19">
        <f>'Limiting Factors'!C155</f>
        <v>1.89</v>
      </c>
      <c r="I2766" s="18">
        <f>'Limiting Factors'!D155</f>
        <v>0.30025000000000002</v>
      </c>
      <c r="J2766" s="17">
        <f>'Vulnerability Mapped'!D110</f>
        <v>1</v>
      </c>
      <c r="K2766" s="17">
        <f>'Vulnerability Mapped'!E110</f>
        <v>1</v>
      </c>
      <c r="L2766" s="18">
        <f>'Vulnerability Mapped'!H110</f>
        <v>1</v>
      </c>
      <c r="M2766" s="18">
        <f t="shared" si="86"/>
        <v>7.6293525000000001E-2</v>
      </c>
      <c r="N2766" s="18">
        <f t="shared" si="87"/>
        <v>1.907338125E-2</v>
      </c>
    </row>
    <row r="2767" spans="1:14" ht="18" customHeight="1" x14ac:dyDescent="0.2">
      <c r="A2767" s="16" t="str">
        <f>'Fish Use'!A186</f>
        <v>UGR10</v>
      </c>
      <c r="B2767" s="16" t="str">
        <f>'Fish Use'!B186</f>
        <v>Upper Grande Ronde</v>
      </c>
      <c r="C2767" s="16" t="str">
        <f>'Fish Use'!D186</f>
        <v>Steelhead</v>
      </c>
      <c r="D2767" s="16" t="str">
        <f>'Fish Use'!E186</f>
        <v>Spawning</v>
      </c>
      <c r="E2767" s="16" t="str">
        <f>'Vulnerability Mapped'!C112</f>
        <v>Decreased Water Quantity</v>
      </c>
      <c r="F2767" s="18">
        <f>'Fish Use'!F186</f>
        <v>0.25409999999999999</v>
      </c>
      <c r="G2767" s="18">
        <f>Population!D11</f>
        <v>0.25</v>
      </c>
      <c r="H2767" s="19">
        <f>'Limiting Factors'!C162</f>
        <v>1.82</v>
      </c>
      <c r="I2767" s="18">
        <f>'Limiting Factors'!D162</f>
        <v>0.28449999999999998</v>
      </c>
      <c r="J2767" s="17">
        <f>'Vulnerability Mapped'!D112</f>
        <v>9</v>
      </c>
      <c r="K2767" s="17">
        <f>'Vulnerability Mapped'!E112</f>
        <v>9</v>
      </c>
      <c r="L2767" s="18">
        <f>'Vulnerability Mapped'!H112</f>
        <v>0.485714286</v>
      </c>
      <c r="M2767" s="18">
        <f t="shared" si="86"/>
        <v>3.5112990020654697E-2</v>
      </c>
      <c r="N2767" s="18">
        <f t="shared" si="87"/>
        <v>8.7782475051636742E-3</v>
      </c>
    </row>
    <row r="2768" spans="1:14" ht="18" customHeight="1" x14ac:dyDescent="0.2">
      <c r="A2768" s="16" t="str">
        <f>'Fish Use'!A186</f>
        <v>UGR10</v>
      </c>
      <c r="B2768" s="16" t="str">
        <f>'Fish Use'!B186</f>
        <v>Upper Grande Ronde</v>
      </c>
      <c r="C2768" s="16" t="str">
        <f>'Fish Use'!D186</f>
        <v>Steelhead</v>
      </c>
      <c r="D2768" s="16" t="str">
        <f>'Fish Use'!E186</f>
        <v>Spawning</v>
      </c>
      <c r="E2768" s="16" t="str">
        <f>'Vulnerability Mapped'!C107</f>
        <v>Altered Flow Timing</v>
      </c>
      <c r="F2768" s="18">
        <f>'Fish Use'!F186</f>
        <v>0.25409999999999999</v>
      </c>
      <c r="G2768" s="18">
        <f>Population!D11</f>
        <v>0.25</v>
      </c>
      <c r="H2768" s="19">
        <f>'Limiting Factors'!C163</f>
        <v>1.59</v>
      </c>
      <c r="I2768" s="18">
        <f>'Limiting Factors'!D163</f>
        <v>0.23275000000000001</v>
      </c>
      <c r="J2768" s="17">
        <f>'Vulnerability Mapped'!D107</f>
        <v>6</v>
      </c>
      <c r="K2768" s="17">
        <f>'Vulnerability Mapped'!E107</f>
        <v>6</v>
      </c>
      <c r="L2768" s="18">
        <f>'Vulnerability Mapped'!H107</f>
        <v>0.678571429</v>
      </c>
      <c r="M2768" s="18">
        <f t="shared" si="86"/>
        <v>4.0131918775346477E-2</v>
      </c>
      <c r="N2768" s="18">
        <f t="shared" si="87"/>
        <v>1.0032979693836619E-2</v>
      </c>
    </row>
    <row r="2769" spans="1:14" ht="18" customHeight="1" x14ac:dyDescent="0.2">
      <c r="A2769" s="16" t="str">
        <f>'Fish Use'!A186</f>
        <v>UGR10</v>
      </c>
      <c r="B2769" s="16" t="str">
        <f>'Fish Use'!B186</f>
        <v>Upper Grande Ronde</v>
      </c>
      <c r="C2769" s="16" t="str">
        <f>'Fish Use'!D186</f>
        <v>Steelhead</v>
      </c>
      <c r="D2769" s="16" t="str">
        <f>'Fish Use'!E186</f>
        <v>Spawning</v>
      </c>
      <c r="E2769" s="16" t="str">
        <f>'Vulnerability Mapped'!C111</f>
        <v>Decreased Sediment Quantity</v>
      </c>
      <c r="F2769" s="18">
        <f>'Fish Use'!F186</f>
        <v>0.25409999999999999</v>
      </c>
      <c r="G2769" s="18">
        <f>Population!D11</f>
        <v>0.25</v>
      </c>
      <c r="H2769" s="19">
        <f>'Limiting Factors'!C156</f>
        <v>1.89</v>
      </c>
      <c r="I2769" s="18">
        <f>'Limiting Factors'!D156</f>
        <v>0.30025000000000002</v>
      </c>
      <c r="J2769" s="17">
        <f>'Vulnerability Mapped'!D111</f>
        <v>4</v>
      </c>
      <c r="K2769" s="17">
        <f>'Vulnerability Mapped'!E111</f>
        <v>4</v>
      </c>
      <c r="L2769" s="18">
        <f>'Vulnerability Mapped'!H111</f>
        <v>0.80714285699999999</v>
      </c>
      <c r="M2769" s="18">
        <f t="shared" si="86"/>
        <v>6.1579773739100924E-2</v>
      </c>
      <c r="N2769" s="18">
        <f t="shared" si="87"/>
        <v>1.5394943434775231E-2</v>
      </c>
    </row>
    <row r="2770" spans="1:14" ht="18" customHeight="1" x14ac:dyDescent="0.2">
      <c r="A2770" s="16" t="str">
        <f>'Fish Use'!A186</f>
        <v>UGR10</v>
      </c>
      <c r="B2770" s="16" t="str">
        <f>'Fish Use'!B186</f>
        <v>Upper Grande Ronde</v>
      </c>
      <c r="C2770" s="16" t="str">
        <f>'Fish Use'!D186</f>
        <v>Steelhead</v>
      </c>
      <c r="D2770" s="16" t="str">
        <f>'Fish Use'!E186</f>
        <v>Spawning</v>
      </c>
      <c r="E2770" s="16" t="str">
        <f>'Vulnerability Mapped'!C114</f>
        <v>Increased Sediment Quantity</v>
      </c>
      <c r="F2770" s="18">
        <f>'Fish Use'!F186</f>
        <v>0.25409999999999999</v>
      </c>
      <c r="G2770" s="18">
        <f>Population!D11</f>
        <v>0.25</v>
      </c>
      <c r="H2770" s="19">
        <f>'Limiting Factors'!C157</f>
        <v>2.35</v>
      </c>
      <c r="I2770" s="18">
        <f>'Limiting Factors'!D157</f>
        <v>0.40375</v>
      </c>
      <c r="J2770" s="17">
        <f>'Vulnerability Mapped'!D114</f>
        <v>10</v>
      </c>
      <c r="K2770" s="17">
        <f>'Vulnerability Mapped'!E114</f>
        <v>10</v>
      </c>
      <c r="L2770" s="18">
        <f>'Vulnerability Mapped'!H114</f>
        <v>0.42142857099999997</v>
      </c>
      <c r="M2770" s="18">
        <f t="shared" si="86"/>
        <v>4.3235568706031624E-2</v>
      </c>
      <c r="N2770" s="18">
        <f t="shared" si="87"/>
        <v>1.0808892176507906E-2</v>
      </c>
    </row>
    <row r="2771" spans="1:14" ht="18" customHeight="1" x14ac:dyDescent="0.2">
      <c r="A2771" s="16" t="str">
        <f>'Fish Use'!A186</f>
        <v>UGR10</v>
      </c>
      <c r="B2771" s="16" t="str">
        <f>'Fish Use'!B186</f>
        <v>Upper Grande Ronde</v>
      </c>
      <c r="C2771" s="16" t="str">
        <f>'Fish Use'!D186</f>
        <v>Steelhead</v>
      </c>
      <c r="D2771" s="16" t="str">
        <f>'Fish Use'!E186</f>
        <v>Spawning</v>
      </c>
      <c r="E2771" s="16" t="str">
        <f>'Vulnerability Mapped'!C119</f>
        <v>Summer Water Temperature</v>
      </c>
      <c r="F2771" s="18">
        <f>'Fish Use'!F186</f>
        <v>0.25409999999999999</v>
      </c>
      <c r="G2771" s="18">
        <f>Population!D11</f>
        <v>0.25</v>
      </c>
      <c r="H2771" s="19">
        <f>'Limiting Factors'!C164</f>
        <v>2.08</v>
      </c>
      <c r="I2771" s="18">
        <f>'Limiting Factors'!D164</f>
        <v>0.34300000000000003</v>
      </c>
      <c r="J2771" s="17">
        <f>'Vulnerability Mapped'!D119</f>
        <v>11</v>
      </c>
      <c r="K2771" s="17">
        <f>'Vulnerability Mapped'!E119</f>
        <v>11</v>
      </c>
      <c r="L2771" s="18">
        <f>'Vulnerability Mapped'!H119</f>
        <v>0.35714285699999998</v>
      </c>
      <c r="M2771" s="18">
        <f t="shared" si="86"/>
        <v>3.1127249987549101E-2</v>
      </c>
      <c r="N2771" s="18">
        <f t="shared" si="87"/>
        <v>7.7818124968872752E-3</v>
      </c>
    </row>
    <row r="2772" spans="1:14" ht="18" customHeight="1" x14ac:dyDescent="0.2">
      <c r="A2772" s="16" t="str">
        <f>'Fish Use'!A186</f>
        <v>UGR10</v>
      </c>
      <c r="B2772" s="16" t="str">
        <f>'Fish Use'!B186</f>
        <v>Upper Grande Ronde</v>
      </c>
      <c r="C2772" s="16" t="str">
        <f>'Fish Use'!D186</f>
        <v>Steelhead</v>
      </c>
      <c r="D2772" s="16" t="str">
        <f>'Fish Use'!E186</f>
        <v>Spawning</v>
      </c>
      <c r="E2772" s="16" t="str">
        <f>'Vulnerability Mapped'!C121</f>
        <v>Winter Water Temperature</v>
      </c>
      <c r="F2772" s="18">
        <f>'Fish Use'!F186</f>
        <v>0.25409999999999999</v>
      </c>
      <c r="G2772" s="18">
        <f>Population!D11</f>
        <v>0.25</v>
      </c>
      <c r="H2772" s="19">
        <f>'Limiting Factors'!C165</f>
        <v>1.82</v>
      </c>
      <c r="I2772" s="18">
        <f>'Limiting Factors'!D165</f>
        <v>0.28449999999999998</v>
      </c>
      <c r="J2772" s="17">
        <f>'Vulnerability Mapped'!D121</f>
        <v>7</v>
      </c>
      <c r="K2772" s="17">
        <f>'Vulnerability Mapped'!E121</f>
        <v>7</v>
      </c>
      <c r="L2772" s="18">
        <f>'Vulnerability Mapped'!H121</f>
        <v>0.61428571399999998</v>
      </c>
      <c r="M2772" s="18">
        <f t="shared" si="86"/>
        <v>4.4407604979345296E-2</v>
      </c>
      <c r="N2772" s="18">
        <f t="shared" si="87"/>
        <v>1.1101901244836324E-2</v>
      </c>
    </row>
    <row r="2773" spans="1:14" ht="18" customHeight="1" x14ac:dyDescent="0.2">
      <c r="A2773" s="16" t="str">
        <f>'Fish Use'!A186</f>
        <v>UGR10</v>
      </c>
      <c r="B2773" s="16" t="str">
        <f>'Fish Use'!B186</f>
        <v>Upper Grande Ronde</v>
      </c>
      <c r="C2773" s="16" t="str">
        <f>'Fish Use'!D186</f>
        <v>Steelhead</v>
      </c>
      <c r="D2773" s="16" t="str">
        <f>'Fish Use'!E186</f>
        <v>Spawning</v>
      </c>
      <c r="E2773" s="16" t="str">
        <f>'Vulnerability Mapped'!C120</f>
        <v>Water Quality</v>
      </c>
      <c r="F2773" s="18">
        <f>'Fish Use'!F186</f>
        <v>0.25409999999999999</v>
      </c>
      <c r="G2773" s="18">
        <f>Population!D11</f>
        <v>0.25</v>
      </c>
      <c r="H2773" s="19">
        <f>'Limiting Factors'!C166</f>
        <v>1.44</v>
      </c>
      <c r="I2773" s="18">
        <f>'Limiting Factors'!D166</f>
        <v>0.19900000000000001</v>
      </c>
      <c r="J2773" s="17">
        <f>'Vulnerability Mapped'!D120</f>
        <v>8</v>
      </c>
      <c r="K2773" s="17">
        <f>'Vulnerability Mapped'!E120</f>
        <v>8</v>
      </c>
      <c r="L2773" s="18">
        <f>'Vulnerability Mapped'!H120</f>
        <v>0.55000000000000004</v>
      </c>
      <c r="M2773" s="18">
        <f t="shared" si="86"/>
        <v>2.7811245000000005E-2</v>
      </c>
      <c r="N2773" s="18">
        <f t="shared" si="87"/>
        <v>6.9528112500000013E-3</v>
      </c>
    </row>
    <row r="2774" spans="1:14" ht="18" customHeight="1" x14ac:dyDescent="0.2">
      <c r="A2774" s="16" t="str">
        <f>'Fish Use'!A186</f>
        <v>UGR10</v>
      </c>
      <c r="B2774" s="16" t="str">
        <f>'Fish Use'!B186</f>
        <v>Upper Grande Ronde</v>
      </c>
      <c r="C2774" s="16" t="str">
        <f>'Fish Use'!D186</f>
        <v>Steelhead</v>
      </c>
      <c r="D2774" s="16" t="str">
        <f>'Fish Use'!E186</f>
        <v>Spawning</v>
      </c>
      <c r="E2774" s="16" t="str">
        <f>'Vulnerability Mapped'!C116</f>
        <v>Predation</v>
      </c>
      <c r="F2774" s="18">
        <f>'Fish Use'!F186</f>
        <v>0.25409999999999999</v>
      </c>
      <c r="G2774" s="18">
        <f>Population!D11</f>
        <v>0.25</v>
      </c>
      <c r="H2774" s="19">
        <f>'Limiting Factors'!C159</f>
        <v>1.26</v>
      </c>
      <c r="I2774" s="18">
        <f>'Limiting Factors'!D159</f>
        <v>0.1585</v>
      </c>
      <c r="J2774" s="17">
        <f>'Vulnerability Mapped'!D116</f>
        <v>12</v>
      </c>
      <c r="K2774" s="17">
        <f>'Vulnerability Mapped'!E116</f>
        <v>12</v>
      </c>
      <c r="L2774" s="18">
        <f>'Vulnerability Mapped'!H116</f>
        <v>0.29285714299999999</v>
      </c>
      <c r="M2774" s="18">
        <f t="shared" si="86"/>
        <v>1.1794777505753549E-2</v>
      </c>
      <c r="N2774" s="18">
        <f t="shared" si="87"/>
        <v>2.9486943764383874E-3</v>
      </c>
    </row>
    <row r="2775" spans="1:14" ht="18" customHeight="1" x14ac:dyDescent="0.2">
      <c r="A2775" s="16" t="str">
        <f>'Fish Use'!A186</f>
        <v>UGR10</v>
      </c>
      <c r="B2775" s="16" t="str">
        <f>'Fish Use'!B186</f>
        <v>Upper Grande Ronde</v>
      </c>
      <c r="C2775" s="16" t="str">
        <f>'Fish Use'!D186</f>
        <v>Steelhead</v>
      </c>
      <c r="D2775" s="16" t="str">
        <f>'Fish Use'!E186</f>
        <v>Spawning</v>
      </c>
      <c r="E2775" s="16" t="str">
        <f>'Vulnerability Mapped'!C108</f>
        <v>Altered Primary Productivity</v>
      </c>
      <c r="F2775" s="18">
        <f>'Fish Use'!F186</f>
        <v>0.25409999999999999</v>
      </c>
      <c r="G2775" s="18">
        <f>Population!D11</f>
        <v>0.25</v>
      </c>
      <c r="H2775" s="19">
        <f>'Limiting Factors'!C160</f>
        <v>1.82</v>
      </c>
      <c r="I2775" s="18">
        <f>'Limiting Factors'!D160</f>
        <v>0.28449999999999998</v>
      </c>
      <c r="J2775" s="17">
        <f>'Vulnerability Mapped'!D108</f>
        <v>13</v>
      </c>
      <c r="K2775" s="17">
        <f>'Vulnerability Mapped'!E108</f>
        <v>13</v>
      </c>
      <c r="L2775" s="18">
        <f>'Vulnerability Mapped'!H108</f>
        <v>0.22857142899999999</v>
      </c>
      <c r="M2775" s="18">
        <f t="shared" si="86"/>
        <v>1.6523760030982049E-2</v>
      </c>
      <c r="N2775" s="18">
        <f t="shared" si="87"/>
        <v>4.1309400077455122E-3</v>
      </c>
    </row>
    <row r="2776" spans="1:14" ht="18" customHeight="1" x14ac:dyDescent="0.2">
      <c r="A2776" s="16" t="str">
        <f>'Fish Use'!A186</f>
        <v>UGR10</v>
      </c>
      <c r="B2776" s="16" t="str">
        <f>'Fish Use'!B186</f>
        <v>Upper Grande Ronde</v>
      </c>
      <c r="C2776" s="16" t="str">
        <f>'Fish Use'!D186</f>
        <v>Steelhead</v>
      </c>
      <c r="D2776" s="16" t="str">
        <f>'Fish Use'!E186</f>
        <v>Spawning</v>
      </c>
      <c r="E2776" s="16" t="str">
        <f>'Vulnerability Mapped'!C115</f>
        <v>Non-Native Species Interactions and Competition</v>
      </c>
      <c r="F2776" s="18">
        <f>'Fish Use'!F186</f>
        <v>0.25409999999999999</v>
      </c>
      <c r="G2776" s="18">
        <f>Population!D11</f>
        <v>0.25</v>
      </c>
      <c r="H2776" s="19">
        <f>'Limiting Factors'!C161</f>
        <v>1.44</v>
      </c>
      <c r="I2776" s="18">
        <f>'Limiting Factors'!D161</f>
        <v>0.19900000000000001</v>
      </c>
      <c r="J2776" s="17">
        <f>'Vulnerability Mapped'!D115</f>
        <v>14</v>
      </c>
      <c r="K2776" s="17">
        <f>'Vulnerability Mapped'!E115</f>
        <v>14</v>
      </c>
      <c r="L2776" s="18">
        <f>'Vulnerability Mapped'!H115</f>
        <v>0.164285714</v>
      </c>
      <c r="M2776" s="18">
        <f t="shared" si="86"/>
        <v>8.3072549855526014E-3</v>
      </c>
      <c r="N2776" s="18">
        <f t="shared" si="87"/>
        <v>2.0768137463881503E-3</v>
      </c>
    </row>
    <row r="2777" spans="1:14" ht="18" customHeight="1" x14ac:dyDescent="0.2">
      <c r="A2777" s="16" t="str">
        <f>'Fish Use'!A187</f>
        <v>UGR10</v>
      </c>
      <c r="B2777" s="16" t="str">
        <f>'Fish Use'!B187</f>
        <v>Upper Grande Ronde</v>
      </c>
      <c r="C2777" s="16" t="str">
        <f>'Fish Use'!D187</f>
        <v>Steelhead</v>
      </c>
      <c r="D2777" s="16" t="str">
        <f>'Fish Use'!E187</f>
        <v>Winter Rearing</v>
      </c>
      <c r="E2777" s="16" t="str">
        <f>'Vulnerability Mapped'!C139</f>
        <v>Anthropogenic Barriers</v>
      </c>
      <c r="F2777" s="18">
        <f>'Fish Use'!F187</f>
        <v>0.25409999999999999</v>
      </c>
      <c r="G2777" s="18">
        <f>Population!D15</f>
        <v>0.25</v>
      </c>
      <c r="H2777" s="19">
        <f>'Limiting Factors'!C158</f>
        <v>1</v>
      </c>
      <c r="I2777" s="18">
        <f>'Limiting Factors'!D158</f>
        <v>0.1</v>
      </c>
      <c r="J2777" s="17">
        <f>'Vulnerability Mapped'!D139</f>
        <v>14</v>
      </c>
      <c r="K2777" s="17">
        <f>'Vulnerability Mapped'!E139</f>
        <v>14</v>
      </c>
      <c r="L2777" s="18">
        <f>'Vulnerability Mapped'!H139</f>
        <v>0.164285714</v>
      </c>
      <c r="M2777" s="18">
        <f t="shared" si="86"/>
        <v>4.1744999927400004E-3</v>
      </c>
      <c r="N2777" s="18">
        <f t="shared" si="87"/>
        <v>1.0436249981850001E-3</v>
      </c>
    </row>
    <row r="2778" spans="1:14" ht="18" customHeight="1" x14ac:dyDescent="0.2">
      <c r="A2778" s="16" t="str">
        <f>'Fish Use'!A187</f>
        <v>UGR10</v>
      </c>
      <c r="B2778" s="16" t="str">
        <f>'Fish Use'!B187</f>
        <v>Upper Grande Ronde</v>
      </c>
      <c r="C2778" s="16" t="str">
        <f>'Fish Use'!D187</f>
        <v>Steelhead</v>
      </c>
      <c r="D2778" s="16" t="str">
        <f>'Fish Use'!E187</f>
        <v>Winter Rearing</v>
      </c>
      <c r="E2778" s="16" t="str">
        <f>'Vulnerability Mapped'!C147</f>
        <v>Riparian Condition</v>
      </c>
      <c r="F2778" s="18">
        <f>'Fish Use'!F187</f>
        <v>0.25409999999999999</v>
      </c>
      <c r="G2778" s="18">
        <f>Population!D15</f>
        <v>0.25</v>
      </c>
      <c r="H2778" s="19">
        <f>'Limiting Factors'!C152</f>
        <v>2.35</v>
      </c>
      <c r="I2778" s="18">
        <f>'Limiting Factors'!D152</f>
        <v>0.40375</v>
      </c>
      <c r="J2778" s="17">
        <f>'Vulnerability Mapped'!D147</f>
        <v>5</v>
      </c>
      <c r="K2778" s="17">
        <f>'Vulnerability Mapped'!E147</f>
        <v>5</v>
      </c>
      <c r="L2778" s="18">
        <f>'Vulnerability Mapped'!H147</f>
        <v>0.74285714300000005</v>
      </c>
      <c r="M2778" s="18">
        <f t="shared" si="86"/>
        <v>7.6211850014656135E-2</v>
      </c>
      <c r="N2778" s="18">
        <f t="shared" si="87"/>
        <v>1.9052962503664034E-2</v>
      </c>
    </row>
    <row r="2779" spans="1:14" ht="18" customHeight="1" x14ac:dyDescent="0.2">
      <c r="A2779" s="16" t="str">
        <f>'Fish Use'!A187</f>
        <v>UGR10</v>
      </c>
      <c r="B2779" s="16" t="str">
        <f>'Fish Use'!B187</f>
        <v>Upper Grande Ronde</v>
      </c>
      <c r="C2779" s="16" t="str">
        <f>'Fish Use'!D187</f>
        <v>Steelhead</v>
      </c>
      <c r="D2779" s="16" t="str">
        <f>'Fish Use'!E187</f>
        <v>Winter Rearing</v>
      </c>
      <c r="E2779" s="16" t="str">
        <f>'Vulnerability Mapped'!C143</f>
        <v>Floodplain Condition</v>
      </c>
      <c r="F2779" s="18">
        <f>'Fish Use'!F187</f>
        <v>0.25409999999999999</v>
      </c>
      <c r="G2779" s="18">
        <f>Population!D15</f>
        <v>0.25</v>
      </c>
      <c r="H2779" s="19">
        <f>'Limiting Factors'!C153</f>
        <v>2.5499999999999998</v>
      </c>
      <c r="I2779" s="18">
        <f>'Limiting Factors'!D153</f>
        <v>0.44874999999999998</v>
      </c>
      <c r="J2779" s="17">
        <f>'Vulnerability Mapped'!D143</f>
        <v>4</v>
      </c>
      <c r="K2779" s="17">
        <f>'Vulnerability Mapped'!E143</f>
        <v>4</v>
      </c>
      <c r="L2779" s="18">
        <f>'Vulnerability Mapped'!H143</f>
        <v>0.80714285699999999</v>
      </c>
      <c r="M2779" s="18">
        <f t="shared" si="86"/>
        <v>9.2036381233710357E-2</v>
      </c>
      <c r="N2779" s="18">
        <f t="shared" si="87"/>
        <v>2.3009095308427589E-2</v>
      </c>
    </row>
    <row r="2780" spans="1:14" ht="18" customHeight="1" x14ac:dyDescent="0.2">
      <c r="A2780" s="16" t="str">
        <f>'Fish Use'!A187</f>
        <v>UGR10</v>
      </c>
      <c r="B2780" s="16" t="str">
        <f>'Fish Use'!B187</f>
        <v>Upper Grande Ronde</v>
      </c>
      <c r="C2780" s="16" t="str">
        <f>'Fish Use'!D187</f>
        <v>Steelhead</v>
      </c>
      <c r="D2780" s="16" t="str">
        <f>'Fish Use'!E187</f>
        <v>Winter Rearing</v>
      </c>
      <c r="E2780" s="16" t="str">
        <f>'Vulnerability Mapped'!C148</f>
        <v>Side Channel and Wetland Habitat</v>
      </c>
      <c r="F2780" s="18">
        <f>'Fish Use'!F187</f>
        <v>0.25409999999999999</v>
      </c>
      <c r="G2780" s="18">
        <f>Population!D15</f>
        <v>0.25</v>
      </c>
      <c r="H2780" s="19">
        <f>'Limiting Factors'!C154</f>
        <v>2.17</v>
      </c>
      <c r="I2780" s="18">
        <f>'Limiting Factors'!D154</f>
        <v>0.36325000000000002</v>
      </c>
      <c r="J2780" s="17">
        <f>'Vulnerability Mapped'!D148</f>
        <v>3</v>
      </c>
      <c r="K2780" s="17">
        <f>'Vulnerability Mapped'!E148</f>
        <v>3</v>
      </c>
      <c r="L2780" s="18">
        <f>'Vulnerability Mapped'!H148</f>
        <v>0.87142857100000004</v>
      </c>
      <c r="M2780" s="18">
        <f t="shared" si="86"/>
        <v>8.0434447460442079E-2</v>
      </c>
      <c r="N2780" s="18">
        <f t="shared" si="87"/>
        <v>2.010861186511052E-2</v>
      </c>
    </row>
    <row r="2781" spans="1:14" ht="18" customHeight="1" x14ac:dyDescent="0.2">
      <c r="A2781" s="16" t="str">
        <f>'Fish Use'!A187</f>
        <v>UGR10</v>
      </c>
      <c r="B2781" s="16" t="str">
        <f>'Fish Use'!B187</f>
        <v>Upper Grande Ronde</v>
      </c>
      <c r="C2781" s="16" t="str">
        <f>'Fish Use'!D187</f>
        <v>Steelhead</v>
      </c>
      <c r="D2781" s="16" t="str">
        <f>'Fish Use'!E187</f>
        <v>Winter Rearing</v>
      </c>
      <c r="E2781" s="16" t="str">
        <f>'Vulnerability Mapped'!C140</f>
        <v>Channel and Habitat Structure</v>
      </c>
      <c r="F2781" s="18">
        <f>'Fish Use'!F187</f>
        <v>0.25409999999999999</v>
      </c>
      <c r="G2781" s="18">
        <f>Population!D15</f>
        <v>0.25</v>
      </c>
      <c r="H2781" s="19">
        <f>'Limiting Factors'!C155</f>
        <v>1.89</v>
      </c>
      <c r="I2781" s="18">
        <f>'Limiting Factors'!D155</f>
        <v>0.30025000000000002</v>
      </c>
      <c r="J2781" s="17">
        <f>'Vulnerability Mapped'!D140</f>
        <v>2</v>
      </c>
      <c r="K2781" s="17">
        <f>'Vulnerability Mapped'!E140</f>
        <v>2</v>
      </c>
      <c r="L2781" s="18">
        <f>'Vulnerability Mapped'!H140</f>
        <v>0.93571428599999995</v>
      </c>
      <c r="M2781" s="18">
        <f t="shared" si="86"/>
        <v>7.1388941271798151E-2</v>
      </c>
      <c r="N2781" s="18">
        <f t="shared" si="87"/>
        <v>1.7847235317949538E-2</v>
      </c>
    </row>
    <row r="2782" spans="1:14" ht="18" customHeight="1" x14ac:dyDescent="0.2">
      <c r="A2782" s="16" t="str">
        <f>'Fish Use'!A187</f>
        <v>UGR10</v>
      </c>
      <c r="B2782" s="16" t="str">
        <f>'Fish Use'!B187</f>
        <v>Upper Grande Ronde</v>
      </c>
      <c r="C2782" s="16" t="str">
        <f>'Fish Use'!D187</f>
        <v>Steelhead</v>
      </c>
      <c r="D2782" s="16" t="str">
        <f>'Fish Use'!E187</f>
        <v>Winter Rearing</v>
      </c>
      <c r="E2782" s="16" t="str">
        <f>'Vulnerability Mapped'!C142</f>
        <v>Decreased Water Quantity</v>
      </c>
      <c r="F2782" s="18">
        <f>'Fish Use'!F187</f>
        <v>0.25409999999999999</v>
      </c>
      <c r="G2782" s="18">
        <f>Population!D15</f>
        <v>0.25</v>
      </c>
      <c r="H2782" s="19">
        <f>'Limiting Factors'!C162</f>
        <v>1.82</v>
      </c>
      <c r="I2782" s="18">
        <f>'Limiting Factors'!D162</f>
        <v>0.28449999999999998</v>
      </c>
      <c r="J2782" s="17">
        <f>'Vulnerability Mapped'!D142</f>
        <v>7</v>
      </c>
      <c r="K2782" s="17">
        <f>'Vulnerability Mapped'!E142</f>
        <v>7</v>
      </c>
      <c r="L2782" s="18">
        <f>'Vulnerability Mapped'!H142</f>
        <v>0.61428571399999998</v>
      </c>
      <c r="M2782" s="18">
        <f t="shared" si="86"/>
        <v>4.4407604979345296E-2</v>
      </c>
      <c r="N2782" s="18">
        <f t="shared" si="87"/>
        <v>1.1101901244836324E-2</v>
      </c>
    </row>
    <row r="2783" spans="1:14" ht="18" customHeight="1" x14ac:dyDescent="0.2">
      <c r="A2783" s="16" t="str">
        <f>'Fish Use'!A187</f>
        <v>UGR10</v>
      </c>
      <c r="B2783" s="16" t="str">
        <f>'Fish Use'!B187</f>
        <v>Upper Grande Ronde</v>
      </c>
      <c r="C2783" s="16" t="str">
        <f>'Fish Use'!D187</f>
        <v>Steelhead</v>
      </c>
      <c r="D2783" s="16" t="str">
        <f>'Fish Use'!E187</f>
        <v>Winter Rearing</v>
      </c>
      <c r="E2783" s="16" t="str">
        <f>'Vulnerability Mapped'!C137</f>
        <v>Altered Flow Timing</v>
      </c>
      <c r="F2783" s="18">
        <f>'Fish Use'!F187</f>
        <v>0.25409999999999999</v>
      </c>
      <c r="G2783" s="18">
        <f>Population!D15</f>
        <v>0.25</v>
      </c>
      <c r="H2783" s="19">
        <f>'Limiting Factors'!C163</f>
        <v>1.59</v>
      </c>
      <c r="I2783" s="18">
        <f>'Limiting Factors'!D163</f>
        <v>0.23275000000000001</v>
      </c>
      <c r="J2783" s="17">
        <f>'Vulnerability Mapped'!D137</f>
        <v>10</v>
      </c>
      <c r="K2783" s="17">
        <f>'Vulnerability Mapped'!E137</f>
        <v>10</v>
      </c>
      <c r="L2783" s="18">
        <f>'Vulnerability Mapped'!H137</f>
        <v>0.42142857099999997</v>
      </c>
      <c r="M2783" s="18">
        <f t="shared" si="86"/>
        <v>2.4924033724653523E-2</v>
      </c>
      <c r="N2783" s="18">
        <f t="shared" si="87"/>
        <v>6.2310084311633807E-3</v>
      </c>
    </row>
    <row r="2784" spans="1:14" ht="18" customHeight="1" x14ac:dyDescent="0.2">
      <c r="A2784" s="16" t="str">
        <f>'Fish Use'!A187</f>
        <v>UGR10</v>
      </c>
      <c r="B2784" s="16" t="str">
        <f>'Fish Use'!B187</f>
        <v>Upper Grande Ronde</v>
      </c>
      <c r="C2784" s="16" t="str">
        <f>'Fish Use'!D187</f>
        <v>Steelhead</v>
      </c>
      <c r="D2784" s="16" t="str">
        <f>'Fish Use'!E187</f>
        <v>Winter Rearing</v>
      </c>
      <c r="E2784" s="16" t="str">
        <f>'Vulnerability Mapped'!C141</f>
        <v>Decreased Sediment Quantity</v>
      </c>
      <c r="F2784" s="18">
        <f>'Fish Use'!F187</f>
        <v>0.25409999999999999</v>
      </c>
      <c r="G2784" s="18">
        <f>Population!D15</f>
        <v>0.25</v>
      </c>
      <c r="H2784" s="19">
        <f>'Limiting Factors'!C156</f>
        <v>1.89</v>
      </c>
      <c r="I2784" s="18">
        <f>'Limiting Factors'!D156</f>
        <v>0.30025000000000002</v>
      </c>
      <c r="J2784" s="17">
        <f>'Vulnerability Mapped'!D141</f>
        <v>12</v>
      </c>
      <c r="K2784" s="17">
        <f>'Vulnerability Mapped'!E141</f>
        <v>12</v>
      </c>
      <c r="L2784" s="18">
        <f>'Vulnerability Mapped'!H141</f>
        <v>0.29285714299999999</v>
      </c>
      <c r="M2784" s="18">
        <f t="shared" si="86"/>
        <v>2.2343103760899076E-2</v>
      </c>
      <c r="N2784" s="18">
        <f t="shared" si="87"/>
        <v>5.585775940224769E-3</v>
      </c>
    </row>
    <row r="2785" spans="1:14" ht="18" customHeight="1" x14ac:dyDescent="0.2">
      <c r="A2785" s="16" t="str">
        <f>'Fish Use'!A187</f>
        <v>UGR10</v>
      </c>
      <c r="B2785" s="16" t="str">
        <f>'Fish Use'!B187</f>
        <v>Upper Grande Ronde</v>
      </c>
      <c r="C2785" s="16" t="str">
        <f>'Fish Use'!D187</f>
        <v>Steelhead</v>
      </c>
      <c r="D2785" s="16" t="str">
        <f>'Fish Use'!E187</f>
        <v>Winter Rearing</v>
      </c>
      <c r="E2785" s="16" t="str">
        <f>'Vulnerability Mapped'!C144</f>
        <v>Increased Sediment Quantity</v>
      </c>
      <c r="F2785" s="18">
        <f>'Fish Use'!F187</f>
        <v>0.25409999999999999</v>
      </c>
      <c r="G2785" s="18">
        <f>Population!D15</f>
        <v>0.25</v>
      </c>
      <c r="H2785" s="19">
        <f>'Limiting Factors'!C157</f>
        <v>2.35</v>
      </c>
      <c r="I2785" s="18">
        <f>'Limiting Factors'!D157</f>
        <v>0.40375</v>
      </c>
      <c r="J2785" s="17">
        <f>'Vulnerability Mapped'!D144</f>
        <v>13</v>
      </c>
      <c r="K2785" s="17">
        <f>'Vulnerability Mapped'!E144</f>
        <v>13</v>
      </c>
      <c r="L2785" s="18">
        <f>'Vulnerability Mapped'!H144</f>
        <v>0.22857142899999999</v>
      </c>
      <c r="M2785" s="18">
        <f t="shared" si="86"/>
        <v>2.3449800043968374E-2</v>
      </c>
      <c r="N2785" s="18">
        <f t="shared" si="87"/>
        <v>5.8624500109920935E-3</v>
      </c>
    </row>
    <row r="2786" spans="1:14" ht="18" customHeight="1" x14ac:dyDescent="0.2">
      <c r="A2786" s="16" t="str">
        <f>'Fish Use'!A187</f>
        <v>UGR10</v>
      </c>
      <c r="B2786" s="16" t="str">
        <f>'Fish Use'!B187</f>
        <v>Upper Grande Ronde</v>
      </c>
      <c r="C2786" s="16" t="str">
        <f>'Fish Use'!D187</f>
        <v>Steelhead</v>
      </c>
      <c r="D2786" s="16" t="str">
        <f>'Fish Use'!E187</f>
        <v>Winter Rearing</v>
      </c>
      <c r="E2786" s="16" t="str">
        <f>'Vulnerability Mapped'!C149</f>
        <v>Summer Water Temperature</v>
      </c>
      <c r="F2786" s="18">
        <f>'Fish Use'!F187</f>
        <v>0.25409999999999999</v>
      </c>
      <c r="G2786" s="18">
        <f>Population!D15</f>
        <v>0.25</v>
      </c>
      <c r="H2786" s="19">
        <f>'Limiting Factors'!C164</f>
        <v>2.08</v>
      </c>
      <c r="I2786" s="18">
        <f>'Limiting Factors'!D164</f>
        <v>0.34300000000000003</v>
      </c>
      <c r="J2786" s="17">
        <f>'Vulnerability Mapped'!D149</f>
        <v>15</v>
      </c>
      <c r="K2786" s="17">
        <f>'Vulnerability Mapped'!E149</f>
        <v>15</v>
      </c>
      <c r="L2786" s="18">
        <f>'Vulnerability Mapped'!H149</f>
        <v>0.1</v>
      </c>
      <c r="M2786" s="18">
        <f t="shared" si="86"/>
        <v>8.7156300000000003E-3</v>
      </c>
      <c r="N2786" s="18">
        <f t="shared" si="87"/>
        <v>2.1789075000000001E-3</v>
      </c>
    </row>
    <row r="2787" spans="1:14" ht="18" customHeight="1" x14ac:dyDescent="0.2">
      <c r="A2787" s="16" t="str">
        <f>'Fish Use'!A187</f>
        <v>UGR10</v>
      </c>
      <c r="B2787" s="16" t="str">
        <f>'Fish Use'!B187</f>
        <v>Upper Grande Ronde</v>
      </c>
      <c r="C2787" s="16" t="str">
        <f>'Fish Use'!D187</f>
        <v>Steelhead</v>
      </c>
      <c r="D2787" s="16" t="str">
        <f>'Fish Use'!E187</f>
        <v>Winter Rearing</v>
      </c>
      <c r="E2787" s="16" t="str">
        <f>'Vulnerability Mapped'!C151</f>
        <v>Winter Water Temperature</v>
      </c>
      <c r="F2787" s="18">
        <f>'Fish Use'!F187</f>
        <v>0.25409999999999999</v>
      </c>
      <c r="G2787" s="18">
        <f>Population!D15</f>
        <v>0.25</v>
      </c>
      <c r="H2787" s="19">
        <f>'Limiting Factors'!C165</f>
        <v>1.82</v>
      </c>
      <c r="I2787" s="18">
        <f>'Limiting Factors'!D165</f>
        <v>0.28449999999999998</v>
      </c>
      <c r="J2787" s="17">
        <f>'Vulnerability Mapped'!D151</f>
        <v>1</v>
      </c>
      <c r="K2787" s="17">
        <f>'Vulnerability Mapped'!E151</f>
        <v>1</v>
      </c>
      <c r="L2787" s="18">
        <f>'Vulnerability Mapped'!H151</f>
        <v>1</v>
      </c>
      <c r="M2787" s="18">
        <f t="shared" si="86"/>
        <v>7.2291449999999993E-2</v>
      </c>
      <c r="N2787" s="18">
        <f t="shared" si="87"/>
        <v>1.8072862499999998E-2</v>
      </c>
    </row>
    <row r="2788" spans="1:14" ht="18" customHeight="1" x14ac:dyDescent="0.2">
      <c r="A2788" s="16" t="str">
        <f>'Fish Use'!A187</f>
        <v>UGR10</v>
      </c>
      <c r="B2788" s="16" t="str">
        <f>'Fish Use'!B187</f>
        <v>Upper Grande Ronde</v>
      </c>
      <c r="C2788" s="16" t="str">
        <f>'Fish Use'!D187</f>
        <v>Steelhead</v>
      </c>
      <c r="D2788" s="16" t="str">
        <f>'Fish Use'!E187</f>
        <v>Winter Rearing</v>
      </c>
      <c r="E2788" s="16" t="str">
        <f>'Vulnerability Mapped'!C150</f>
        <v>Water Quality</v>
      </c>
      <c r="F2788" s="18">
        <f>'Fish Use'!F187</f>
        <v>0.25409999999999999</v>
      </c>
      <c r="G2788" s="18">
        <f>Population!D15</f>
        <v>0.25</v>
      </c>
      <c r="H2788" s="19">
        <f>'Limiting Factors'!C166</f>
        <v>1.44</v>
      </c>
      <c r="I2788" s="18">
        <f>'Limiting Factors'!D166</f>
        <v>0.19900000000000001</v>
      </c>
      <c r="J2788" s="17">
        <f>'Vulnerability Mapped'!D150</f>
        <v>6</v>
      </c>
      <c r="K2788" s="17">
        <f>'Vulnerability Mapped'!E150</f>
        <v>6</v>
      </c>
      <c r="L2788" s="18">
        <f>'Vulnerability Mapped'!H150</f>
        <v>0.678571429</v>
      </c>
      <c r="M2788" s="18">
        <f t="shared" si="86"/>
        <v>3.43125750216711E-2</v>
      </c>
      <c r="N2788" s="18">
        <f t="shared" si="87"/>
        <v>8.5781437554177751E-3</v>
      </c>
    </row>
    <row r="2789" spans="1:14" ht="18" customHeight="1" x14ac:dyDescent="0.2">
      <c r="A2789" s="16" t="str">
        <f>'Fish Use'!A187</f>
        <v>UGR10</v>
      </c>
      <c r="B2789" s="16" t="str">
        <f>'Fish Use'!B187</f>
        <v>Upper Grande Ronde</v>
      </c>
      <c r="C2789" s="16" t="str">
        <f>'Fish Use'!D187</f>
        <v>Steelhead</v>
      </c>
      <c r="D2789" s="16" t="str">
        <f>'Fish Use'!E187</f>
        <v>Winter Rearing</v>
      </c>
      <c r="E2789" s="16" t="str">
        <f>'Vulnerability Mapped'!C146</f>
        <v>Predation</v>
      </c>
      <c r="F2789" s="18">
        <f>'Fish Use'!F187</f>
        <v>0.25409999999999999</v>
      </c>
      <c r="G2789" s="18">
        <f>Population!D15</f>
        <v>0.25</v>
      </c>
      <c r="H2789" s="19">
        <f>'Limiting Factors'!C159</f>
        <v>1.26</v>
      </c>
      <c r="I2789" s="18">
        <f>'Limiting Factors'!D159</f>
        <v>0.1585</v>
      </c>
      <c r="J2789" s="17">
        <f>'Vulnerability Mapped'!D146</f>
        <v>9</v>
      </c>
      <c r="K2789" s="17">
        <f>'Vulnerability Mapped'!E146</f>
        <v>9</v>
      </c>
      <c r="L2789" s="18">
        <f>'Vulnerability Mapped'!H146</f>
        <v>0.485714286</v>
      </c>
      <c r="M2789" s="18">
        <f t="shared" si="86"/>
        <v>1.9562070011507102E-2</v>
      </c>
      <c r="N2789" s="18">
        <f t="shared" si="87"/>
        <v>4.8905175028767754E-3</v>
      </c>
    </row>
    <row r="2790" spans="1:14" ht="18" customHeight="1" x14ac:dyDescent="0.2">
      <c r="A2790" s="16" t="str">
        <f>'Fish Use'!A187</f>
        <v>UGR10</v>
      </c>
      <c r="B2790" s="16" t="str">
        <f>'Fish Use'!B187</f>
        <v>Upper Grande Ronde</v>
      </c>
      <c r="C2790" s="16" t="str">
        <f>'Fish Use'!D187</f>
        <v>Steelhead</v>
      </c>
      <c r="D2790" s="16" t="str">
        <f>'Fish Use'!E187</f>
        <v>Winter Rearing</v>
      </c>
      <c r="E2790" s="16" t="str">
        <f>'Vulnerability Mapped'!C138</f>
        <v>Altered Primary Productivity</v>
      </c>
      <c r="F2790" s="18">
        <f>'Fish Use'!F187</f>
        <v>0.25409999999999999</v>
      </c>
      <c r="G2790" s="18">
        <f>Population!D15</f>
        <v>0.25</v>
      </c>
      <c r="H2790" s="19">
        <f>'Limiting Factors'!C160</f>
        <v>1.82</v>
      </c>
      <c r="I2790" s="18">
        <f>'Limiting Factors'!D160</f>
        <v>0.28449999999999998</v>
      </c>
      <c r="J2790" s="17">
        <f>'Vulnerability Mapped'!D138</f>
        <v>8</v>
      </c>
      <c r="K2790" s="17">
        <f>'Vulnerability Mapped'!E138</f>
        <v>8</v>
      </c>
      <c r="L2790" s="18">
        <f>'Vulnerability Mapped'!H138</f>
        <v>0.55000000000000004</v>
      </c>
      <c r="M2790" s="18">
        <f t="shared" si="86"/>
        <v>3.97602975E-2</v>
      </c>
      <c r="N2790" s="18">
        <f t="shared" si="87"/>
        <v>9.9400743749999999E-3</v>
      </c>
    </row>
    <row r="2791" spans="1:14" ht="18" customHeight="1" x14ac:dyDescent="0.2">
      <c r="A2791" s="16" t="str">
        <f>'Fish Use'!A187</f>
        <v>UGR10</v>
      </c>
      <c r="B2791" s="16" t="str">
        <f>'Fish Use'!B187</f>
        <v>Upper Grande Ronde</v>
      </c>
      <c r="C2791" s="16" t="str">
        <f>'Fish Use'!D187</f>
        <v>Steelhead</v>
      </c>
      <c r="D2791" s="16" t="str">
        <f>'Fish Use'!E187</f>
        <v>Winter Rearing</v>
      </c>
      <c r="E2791" s="16" t="str">
        <f>'Vulnerability Mapped'!C145</f>
        <v>Non-Native Species Interactions and Competition</v>
      </c>
      <c r="F2791" s="18">
        <f>'Fish Use'!F187</f>
        <v>0.25409999999999999</v>
      </c>
      <c r="G2791" s="18">
        <f>Population!D15</f>
        <v>0.25</v>
      </c>
      <c r="H2791" s="19">
        <f>'Limiting Factors'!C161</f>
        <v>1.44</v>
      </c>
      <c r="I2791" s="18">
        <f>'Limiting Factors'!D161</f>
        <v>0.19900000000000001</v>
      </c>
      <c r="J2791" s="17">
        <f>'Vulnerability Mapped'!D145</f>
        <v>11</v>
      </c>
      <c r="K2791" s="17">
        <f>'Vulnerability Mapped'!E145</f>
        <v>11</v>
      </c>
      <c r="L2791" s="18">
        <f>'Vulnerability Mapped'!H145</f>
        <v>0.35714285699999998</v>
      </c>
      <c r="M2791" s="18">
        <f t="shared" si="86"/>
        <v>1.8059249992776302E-2</v>
      </c>
      <c r="N2791" s="18">
        <f t="shared" si="87"/>
        <v>4.5148124981940754E-3</v>
      </c>
    </row>
    <row r="2792" spans="1:14" ht="18" customHeight="1" x14ac:dyDescent="0.2">
      <c r="A2792" s="16" t="str">
        <f>'Fish Use'!A188</f>
        <v>UGR10</v>
      </c>
      <c r="B2792" s="16" t="str">
        <f>'Fish Use'!B188</f>
        <v>Upper Grande Ronde</v>
      </c>
      <c r="C2792" s="16" t="str">
        <f>'Fish Use'!D188</f>
        <v>Steelhead</v>
      </c>
      <c r="D2792" s="16" t="str">
        <f>'Fish Use'!E188</f>
        <v>Summer Rearing</v>
      </c>
      <c r="E2792" s="16" t="str">
        <f>'Vulnerability Mapped'!C124</f>
        <v>Anthropogenic Barriers</v>
      </c>
      <c r="F2792" s="18">
        <f>'Fish Use'!F188</f>
        <v>0.25409999999999999</v>
      </c>
      <c r="G2792" s="18">
        <f>Population!D13</f>
        <v>0.25</v>
      </c>
      <c r="H2792" s="19">
        <f>'Limiting Factors'!C158</f>
        <v>1</v>
      </c>
      <c r="I2792" s="18">
        <f>'Limiting Factors'!D158</f>
        <v>0.1</v>
      </c>
      <c r="J2792" s="17">
        <f>'Vulnerability Mapped'!D124</f>
        <v>2</v>
      </c>
      <c r="K2792" s="17">
        <f>'Vulnerability Mapped'!E124</f>
        <v>2</v>
      </c>
      <c r="L2792" s="18">
        <f>'Vulnerability Mapped'!H124</f>
        <v>0.93571428599999995</v>
      </c>
      <c r="M2792" s="18">
        <f t="shared" si="86"/>
        <v>2.3776500007260001E-2</v>
      </c>
      <c r="N2792" s="18">
        <f t="shared" si="87"/>
        <v>5.9441250018150002E-3</v>
      </c>
    </row>
    <row r="2793" spans="1:14" ht="18" customHeight="1" x14ac:dyDescent="0.2">
      <c r="A2793" s="16" t="str">
        <f>'Fish Use'!A188</f>
        <v>UGR10</v>
      </c>
      <c r="B2793" s="16" t="str">
        <f>'Fish Use'!B188</f>
        <v>Upper Grande Ronde</v>
      </c>
      <c r="C2793" s="16" t="str">
        <f>'Fish Use'!D188</f>
        <v>Steelhead</v>
      </c>
      <c r="D2793" s="16" t="str">
        <f>'Fish Use'!E188</f>
        <v>Summer Rearing</v>
      </c>
      <c r="E2793" s="16" t="str">
        <f>'Vulnerability Mapped'!C132</f>
        <v>Riparian Condition</v>
      </c>
      <c r="F2793" s="18">
        <f>'Fish Use'!F188</f>
        <v>0.25409999999999999</v>
      </c>
      <c r="G2793" s="18">
        <f>Population!D13</f>
        <v>0.25</v>
      </c>
      <c r="H2793" s="19">
        <f>'Limiting Factors'!C152</f>
        <v>2.35</v>
      </c>
      <c r="I2793" s="18">
        <f>'Limiting Factors'!D152</f>
        <v>0.40375</v>
      </c>
      <c r="J2793" s="17">
        <f>'Vulnerability Mapped'!D132</f>
        <v>10</v>
      </c>
      <c r="K2793" s="17">
        <f>'Vulnerability Mapped'!E132</f>
        <v>10</v>
      </c>
      <c r="L2793" s="18">
        <f>'Vulnerability Mapped'!H132</f>
        <v>0.42142857099999997</v>
      </c>
      <c r="M2793" s="18">
        <f t="shared" si="86"/>
        <v>4.3235568706031624E-2</v>
      </c>
      <c r="N2793" s="18">
        <f t="shared" si="87"/>
        <v>1.0808892176507906E-2</v>
      </c>
    </row>
    <row r="2794" spans="1:14" ht="18" customHeight="1" x14ac:dyDescent="0.2">
      <c r="A2794" s="16" t="str">
        <f>'Fish Use'!A188</f>
        <v>UGR10</v>
      </c>
      <c r="B2794" s="16" t="str">
        <f>'Fish Use'!B188</f>
        <v>Upper Grande Ronde</v>
      </c>
      <c r="C2794" s="16" t="str">
        <f>'Fish Use'!D188</f>
        <v>Steelhead</v>
      </c>
      <c r="D2794" s="16" t="str">
        <f>'Fish Use'!E188</f>
        <v>Summer Rearing</v>
      </c>
      <c r="E2794" s="16" t="str">
        <f>'Vulnerability Mapped'!C128</f>
        <v>Floodplain Condition</v>
      </c>
      <c r="F2794" s="18">
        <f>'Fish Use'!F188</f>
        <v>0.25409999999999999</v>
      </c>
      <c r="G2794" s="18">
        <f>Population!D13</f>
        <v>0.25</v>
      </c>
      <c r="H2794" s="19">
        <f>'Limiting Factors'!C153</f>
        <v>2.5499999999999998</v>
      </c>
      <c r="I2794" s="18">
        <f>'Limiting Factors'!D153</f>
        <v>0.44874999999999998</v>
      </c>
      <c r="J2794" s="17">
        <f>'Vulnerability Mapped'!D128</f>
        <v>11</v>
      </c>
      <c r="K2794" s="17">
        <f>'Vulnerability Mapped'!E128</f>
        <v>11</v>
      </c>
      <c r="L2794" s="18">
        <f>'Vulnerability Mapped'!H128</f>
        <v>0.35714285699999998</v>
      </c>
      <c r="M2794" s="18">
        <f t="shared" si="86"/>
        <v>4.0724062483710369E-2</v>
      </c>
      <c r="N2794" s="18">
        <f t="shared" si="87"/>
        <v>1.0181015620927592E-2</v>
      </c>
    </row>
    <row r="2795" spans="1:14" ht="18" customHeight="1" x14ac:dyDescent="0.2">
      <c r="A2795" s="16" t="str">
        <f>'Fish Use'!A188</f>
        <v>UGR10</v>
      </c>
      <c r="B2795" s="16" t="str">
        <f>'Fish Use'!B188</f>
        <v>Upper Grande Ronde</v>
      </c>
      <c r="C2795" s="16" t="str">
        <f>'Fish Use'!D188</f>
        <v>Steelhead</v>
      </c>
      <c r="D2795" s="16" t="str">
        <f>'Fish Use'!E188</f>
        <v>Summer Rearing</v>
      </c>
      <c r="E2795" s="16" t="str">
        <f>'Vulnerability Mapped'!C133</f>
        <v>Side Channel and Wetland Habitat</v>
      </c>
      <c r="F2795" s="18">
        <f>'Fish Use'!F188</f>
        <v>0.25409999999999999</v>
      </c>
      <c r="G2795" s="18">
        <f>Population!D13</f>
        <v>0.25</v>
      </c>
      <c r="H2795" s="19">
        <f>'Limiting Factors'!C154</f>
        <v>2.17</v>
      </c>
      <c r="I2795" s="18">
        <f>'Limiting Factors'!D154</f>
        <v>0.36325000000000002</v>
      </c>
      <c r="J2795" s="17">
        <f>'Vulnerability Mapped'!D133</f>
        <v>4</v>
      </c>
      <c r="K2795" s="17">
        <f>'Vulnerability Mapped'!E133</f>
        <v>4</v>
      </c>
      <c r="L2795" s="18">
        <f>'Vulnerability Mapped'!H133</f>
        <v>0.80714285699999999</v>
      </c>
      <c r="M2795" s="18">
        <f t="shared" si="86"/>
        <v>7.4500758736814027E-2</v>
      </c>
      <c r="N2795" s="18">
        <f t="shared" si="87"/>
        <v>1.8625189684203507E-2</v>
      </c>
    </row>
    <row r="2796" spans="1:14" ht="18" customHeight="1" x14ac:dyDescent="0.2">
      <c r="A2796" s="16" t="str">
        <f>'Fish Use'!A188</f>
        <v>UGR10</v>
      </c>
      <c r="B2796" s="16" t="str">
        <f>'Fish Use'!B188</f>
        <v>Upper Grande Ronde</v>
      </c>
      <c r="C2796" s="16" t="str">
        <f>'Fish Use'!D188</f>
        <v>Steelhead</v>
      </c>
      <c r="D2796" s="16" t="str">
        <f>'Fish Use'!E188</f>
        <v>Summer Rearing</v>
      </c>
      <c r="E2796" s="16" t="str">
        <f>'Vulnerability Mapped'!C125</f>
        <v>Channel and Habitat Structure</v>
      </c>
      <c r="F2796" s="18">
        <f>'Fish Use'!F188</f>
        <v>0.25409999999999999</v>
      </c>
      <c r="G2796" s="18">
        <f>Population!D13</f>
        <v>0.25</v>
      </c>
      <c r="H2796" s="19">
        <f>'Limiting Factors'!C155</f>
        <v>1.89</v>
      </c>
      <c r="I2796" s="18">
        <f>'Limiting Factors'!D155</f>
        <v>0.30025000000000002</v>
      </c>
      <c r="J2796" s="17">
        <f>'Vulnerability Mapped'!D125</f>
        <v>3</v>
      </c>
      <c r="K2796" s="17">
        <f>'Vulnerability Mapped'!E125</f>
        <v>3</v>
      </c>
      <c r="L2796" s="18">
        <f>'Vulnerability Mapped'!H125</f>
        <v>0.87142857100000004</v>
      </c>
      <c r="M2796" s="18">
        <f t="shared" si="86"/>
        <v>6.6484357467302774E-2</v>
      </c>
      <c r="N2796" s="18">
        <f t="shared" si="87"/>
        <v>1.6621089366825693E-2</v>
      </c>
    </row>
    <row r="2797" spans="1:14" ht="18" customHeight="1" x14ac:dyDescent="0.2">
      <c r="A2797" s="16" t="str">
        <f>'Fish Use'!A188</f>
        <v>UGR10</v>
      </c>
      <c r="B2797" s="16" t="str">
        <f>'Fish Use'!B188</f>
        <v>Upper Grande Ronde</v>
      </c>
      <c r="C2797" s="16" t="str">
        <f>'Fish Use'!D188</f>
        <v>Steelhead</v>
      </c>
      <c r="D2797" s="16" t="str">
        <f>'Fish Use'!E188</f>
        <v>Summer Rearing</v>
      </c>
      <c r="E2797" s="16" t="str">
        <f>'Vulnerability Mapped'!C127</f>
        <v>Decreased Water Quantity</v>
      </c>
      <c r="F2797" s="18">
        <f>'Fish Use'!F188</f>
        <v>0.25409999999999999</v>
      </c>
      <c r="G2797" s="18">
        <f>Population!D13</f>
        <v>0.25</v>
      </c>
      <c r="H2797" s="19">
        <f>'Limiting Factors'!C162</f>
        <v>1.82</v>
      </c>
      <c r="I2797" s="18">
        <f>'Limiting Factors'!D162</f>
        <v>0.28449999999999998</v>
      </c>
      <c r="J2797" s="17">
        <f>'Vulnerability Mapped'!D127</f>
        <v>5</v>
      </c>
      <c r="K2797" s="17">
        <f>'Vulnerability Mapped'!E127</f>
        <v>5</v>
      </c>
      <c r="L2797" s="18">
        <f>'Vulnerability Mapped'!H127</f>
        <v>0.74285714300000005</v>
      </c>
      <c r="M2797" s="18">
        <f t="shared" si="86"/>
        <v>5.3702220010327352E-2</v>
      </c>
      <c r="N2797" s="18">
        <f t="shared" si="87"/>
        <v>1.3425555002581838E-2</v>
      </c>
    </row>
    <row r="2798" spans="1:14" ht="18" customHeight="1" x14ac:dyDescent="0.2">
      <c r="A2798" s="16" t="str">
        <f>'Fish Use'!A188</f>
        <v>UGR10</v>
      </c>
      <c r="B2798" s="16" t="str">
        <f>'Fish Use'!B188</f>
        <v>Upper Grande Ronde</v>
      </c>
      <c r="C2798" s="16" t="str">
        <f>'Fish Use'!D188</f>
        <v>Steelhead</v>
      </c>
      <c r="D2798" s="16" t="str">
        <f>'Fish Use'!E188</f>
        <v>Summer Rearing</v>
      </c>
      <c r="E2798" s="16" t="str">
        <f>'Vulnerability Mapped'!C122</f>
        <v>Altered Flow Timing</v>
      </c>
      <c r="F2798" s="18">
        <f>'Fish Use'!F188</f>
        <v>0.25409999999999999</v>
      </c>
      <c r="G2798" s="18">
        <f>Population!D13</f>
        <v>0.25</v>
      </c>
      <c r="H2798" s="19">
        <f>'Limiting Factors'!C163</f>
        <v>1.59</v>
      </c>
      <c r="I2798" s="18">
        <f>'Limiting Factors'!D163</f>
        <v>0.23275000000000001</v>
      </c>
      <c r="J2798" s="17">
        <f>'Vulnerability Mapped'!D122</f>
        <v>7</v>
      </c>
      <c r="K2798" s="17">
        <f>'Vulnerability Mapped'!E122</f>
        <v>7</v>
      </c>
      <c r="L2798" s="18">
        <f>'Vulnerability Mapped'!H122</f>
        <v>0.61428571399999998</v>
      </c>
      <c r="M2798" s="18">
        <f t="shared" si="86"/>
        <v>3.6329947483102351E-2</v>
      </c>
      <c r="N2798" s="18">
        <f t="shared" si="87"/>
        <v>9.0824868707755878E-3</v>
      </c>
    </row>
    <row r="2799" spans="1:14" ht="18" customHeight="1" x14ac:dyDescent="0.2">
      <c r="A2799" s="16" t="str">
        <f>'Fish Use'!A188</f>
        <v>UGR10</v>
      </c>
      <c r="B2799" s="16" t="str">
        <f>'Fish Use'!B188</f>
        <v>Upper Grande Ronde</v>
      </c>
      <c r="C2799" s="16" t="str">
        <f>'Fish Use'!D188</f>
        <v>Steelhead</v>
      </c>
      <c r="D2799" s="16" t="str">
        <f>'Fish Use'!E188</f>
        <v>Summer Rearing</v>
      </c>
      <c r="E2799" s="16" t="str">
        <f>'Vulnerability Mapped'!C126</f>
        <v>Decreased Sediment Quantity</v>
      </c>
      <c r="F2799" s="18">
        <f>'Fish Use'!F188</f>
        <v>0.25409999999999999</v>
      </c>
      <c r="G2799" s="18">
        <f>Population!D13</f>
        <v>0.25</v>
      </c>
      <c r="H2799" s="19">
        <f>'Limiting Factors'!C156</f>
        <v>1.89</v>
      </c>
      <c r="I2799" s="18">
        <f>'Limiting Factors'!D156</f>
        <v>0.30025000000000002</v>
      </c>
      <c r="J2799" s="17">
        <f>'Vulnerability Mapped'!D126</f>
        <v>13</v>
      </c>
      <c r="K2799" s="17">
        <f>'Vulnerability Mapped'!E126</f>
        <v>13</v>
      </c>
      <c r="L2799" s="18">
        <f>'Vulnerability Mapped'!H126</f>
        <v>0.22857142899999999</v>
      </c>
      <c r="M2799" s="18">
        <f t="shared" si="86"/>
        <v>1.7438520032697226E-2</v>
      </c>
      <c r="N2799" s="18">
        <f t="shared" si="87"/>
        <v>4.3596300081743065E-3</v>
      </c>
    </row>
    <row r="2800" spans="1:14" ht="18" customHeight="1" x14ac:dyDescent="0.2">
      <c r="A2800" s="16" t="str">
        <f>'Fish Use'!A188</f>
        <v>UGR10</v>
      </c>
      <c r="B2800" s="16" t="str">
        <f>'Fish Use'!B188</f>
        <v>Upper Grande Ronde</v>
      </c>
      <c r="C2800" s="16" t="str">
        <f>'Fish Use'!D188</f>
        <v>Steelhead</v>
      </c>
      <c r="D2800" s="16" t="str">
        <f>'Fish Use'!E188</f>
        <v>Summer Rearing</v>
      </c>
      <c r="E2800" s="16" t="str">
        <f>'Vulnerability Mapped'!C129</f>
        <v>Increased Sediment Quantity</v>
      </c>
      <c r="F2800" s="18">
        <f>'Fish Use'!F188</f>
        <v>0.25409999999999999</v>
      </c>
      <c r="G2800" s="18">
        <f>Population!D13</f>
        <v>0.25</v>
      </c>
      <c r="H2800" s="19">
        <f>'Limiting Factors'!C157</f>
        <v>2.35</v>
      </c>
      <c r="I2800" s="18">
        <f>'Limiting Factors'!D157</f>
        <v>0.40375</v>
      </c>
      <c r="J2800" s="17">
        <f>'Vulnerability Mapped'!D129</f>
        <v>14</v>
      </c>
      <c r="K2800" s="17">
        <f>'Vulnerability Mapped'!E129</f>
        <v>14</v>
      </c>
      <c r="L2800" s="18">
        <f>'Vulnerability Mapped'!H129</f>
        <v>0.164285714</v>
      </c>
      <c r="M2800" s="18">
        <f t="shared" si="86"/>
        <v>1.6854543720687749E-2</v>
      </c>
      <c r="N2800" s="18">
        <f t="shared" si="87"/>
        <v>4.2136359301719372E-3</v>
      </c>
    </row>
    <row r="2801" spans="1:14" ht="18" customHeight="1" x14ac:dyDescent="0.2">
      <c r="A2801" s="16" t="str">
        <f>'Fish Use'!A188</f>
        <v>UGR10</v>
      </c>
      <c r="B2801" s="16" t="str">
        <f>'Fish Use'!B188</f>
        <v>Upper Grande Ronde</v>
      </c>
      <c r="C2801" s="16" t="str">
        <f>'Fish Use'!D188</f>
        <v>Steelhead</v>
      </c>
      <c r="D2801" s="16" t="str">
        <f>'Fish Use'!E188</f>
        <v>Summer Rearing</v>
      </c>
      <c r="E2801" s="16" t="str">
        <f>'Vulnerability Mapped'!C134</f>
        <v>Summer Water Temperature</v>
      </c>
      <c r="F2801" s="18">
        <f>'Fish Use'!F188</f>
        <v>0.25409999999999999</v>
      </c>
      <c r="G2801" s="18">
        <f>Population!D13</f>
        <v>0.25</v>
      </c>
      <c r="H2801" s="19">
        <f>'Limiting Factors'!C164</f>
        <v>2.08</v>
      </c>
      <c r="I2801" s="18">
        <f>'Limiting Factors'!D164</f>
        <v>0.34300000000000003</v>
      </c>
      <c r="J2801" s="17">
        <f>'Vulnerability Mapped'!D134</f>
        <v>1</v>
      </c>
      <c r="K2801" s="17">
        <f>'Vulnerability Mapped'!E134</f>
        <v>1</v>
      </c>
      <c r="L2801" s="18">
        <f>'Vulnerability Mapped'!H134</f>
        <v>1</v>
      </c>
      <c r="M2801" s="18">
        <f t="shared" si="86"/>
        <v>8.7156300000000006E-2</v>
      </c>
      <c r="N2801" s="18">
        <f t="shared" si="87"/>
        <v>2.1789075000000001E-2</v>
      </c>
    </row>
    <row r="2802" spans="1:14" ht="18" customHeight="1" x14ac:dyDescent="0.2">
      <c r="A2802" s="16" t="str">
        <f>'Fish Use'!A188</f>
        <v>UGR10</v>
      </c>
      <c r="B2802" s="16" t="str">
        <f>'Fish Use'!B188</f>
        <v>Upper Grande Ronde</v>
      </c>
      <c r="C2802" s="16" t="str">
        <f>'Fish Use'!D188</f>
        <v>Steelhead</v>
      </c>
      <c r="D2802" s="16" t="str">
        <f>'Fish Use'!E188</f>
        <v>Summer Rearing</v>
      </c>
      <c r="E2802" s="16" t="str">
        <f>'Vulnerability Mapped'!C136</f>
        <v>Winter Water Temperature</v>
      </c>
      <c r="F2802" s="18">
        <f>'Fish Use'!F188</f>
        <v>0.25409999999999999</v>
      </c>
      <c r="G2802" s="18">
        <f>Population!D13</f>
        <v>0.25</v>
      </c>
      <c r="H2802" s="19">
        <f>'Limiting Factors'!C165</f>
        <v>1.82</v>
      </c>
      <c r="I2802" s="18">
        <f>'Limiting Factors'!D165</f>
        <v>0.28449999999999998</v>
      </c>
      <c r="J2802" s="17">
        <f>'Vulnerability Mapped'!D136</f>
        <v>15</v>
      </c>
      <c r="K2802" s="17">
        <f>'Vulnerability Mapped'!E136</f>
        <v>15</v>
      </c>
      <c r="L2802" s="18">
        <f>'Vulnerability Mapped'!H136</f>
        <v>0.1</v>
      </c>
      <c r="M2802" s="18">
        <f t="shared" si="86"/>
        <v>7.2291449999999993E-3</v>
      </c>
      <c r="N2802" s="18">
        <f t="shared" si="87"/>
        <v>1.8072862499999998E-3</v>
      </c>
    </row>
    <row r="2803" spans="1:14" ht="18" customHeight="1" x14ac:dyDescent="0.2">
      <c r="A2803" s="16" t="str">
        <f>'Fish Use'!A188</f>
        <v>UGR10</v>
      </c>
      <c r="B2803" s="16" t="str">
        <f>'Fish Use'!B188</f>
        <v>Upper Grande Ronde</v>
      </c>
      <c r="C2803" s="16" t="str">
        <f>'Fish Use'!D188</f>
        <v>Steelhead</v>
      </c>
      <c r="D2803" s="16" t="str">
        <f>'Fish Use'!E188</f>
        <v>Summer Rearing</v>
      </c>
      <c r="E2803" s="16" t="str">
        <f>'Vulnerability Mapped'!C135</f>
        <v>Water Quality</v>
      </c>
      <c r="F2803" s="18">
        <f>'Fish Use'!F188</f>
        <v>0.25409999999999999</v>
      </c>
      <c r="G2803" s="18">
        <f>Population!D13</f>
        <v>0.25</v>
      </c>
      <c r="H2803" s="19">
        <f>'Limiting Factors'!C166</f>
        <v>1.44</v>
      </c>
      <c r="I2803" s="18">
        <f>'Limiting Factors'!D166</f>
        <v>0.19900000000000001</v>
      </c>
      <c r="J2803" s="17">
        <f>'Vulnerability Mapped'!D135</f>
        <v>6</v>
      </c>
      <c r="K2803" s="17">
        <f>'Vulnerability Mapped'!E135</f>
        <v>6</v>
      </c>
      <c r="L2803" s="18">
        <f>'Vulnerability Mapped'!H135</f>
        <v>0.678571429</v>
      </c>
      <c r="M2803" s="18">
        <f t="shared" si="86"/>
        <v>3.43125750216711E-2</v>
      </c>
      <c r="N2803" s="18">
        <f t="shared" si="87"/>
        <v>8.5781437554177751E-3</v>
      </c>
    </row>
    <row r="2804" spans="1:14" ht="18" customHeight="1" x14ac:dyDescent="0.2">
      <c r="A2804" s="16" t="str">
        <f>'Fish Use'!A188</f>
        <v>UGR10</v>
      </c>
      <c r="B2804" s="16" t="str">
        <f>'Fish Use'!B188</f>
        <v>Upper Grande Ronde</v>
      </c>
      <c r="C2804" s="16" t="str">
        <f>'Fish Use'!D188</f>
        <v>Steelhead</v>
      </c>
      <c r="D2804" s="16" t="str">
        <f>'Fish Use'!E188</f>
        <v>Summer Rearing</v>
      </c>
      <c r="E2804" s="16" t="str">
        <f>'Vulnerability Mapped'!C131</f>
        <v>Predation</v>
      </c>
      <c r="F2804" s="18">
        <f>'Fish Use'!F188</f>
        <v>0.25409999999999999</v>
      </c>
      <c r="G2804" s="18">
        <f>Population!D13</f>
        <v>0.25</v>
      </c>
      <c r="H2804" s="19">
        <f>'Limiting Factors'!C159</f>
        <v>1.26</v>
      </c>
      <c r="I2804" s="18">
        <f>'Limiting Factors'!D159</f>
        <v>0.1585</v>
      </c>
      <c r="J2804" s="17">
        <f>'Vulnerability Mapped'!D131</f>
        <v>9</v>
      </c>
      <c r="K2804" s="17">
        <f>'Vulnerability Mapped'!E131</f>
        <v>9</v>
      </c>
      <c r="L2804" s="18">
        <f>'Vulnerability Mapped'!H131</f>
        <v>0.485714286</v>
      </c>
      <c r="M2804" s="18">
        <f t="shared" si="86"/>
        <v>1.9562070011507102E-2</v>
      </c>
      <c r="N2804" s="18">
        <f t="shared" si="87"/>
        <v>4.8905175028767754E-3</v>
      </c>
    </row>
    <row r="2805" spans="1:14" ht="18" customHeight="1" x14ac:dyDescent="0.2">
      <c r="A2805" s="16" t="str">
        <f>'Fish Use'!A188</f>
        <v>UGR10</v>
      </c>
      <c r="B2805" s="16" t="str">
        <f>'Fish Use'!B188</f>
        <v>Upper Grande Ronde</v>
      </c>
      <c r="C2805" s="16" t="str">
        <f>'Fish Use'!D188</f>
        <v>Steelhead</v>
      </c>
      <c r="D2805" s="16" t="str">
        <f>'Fish Use'!E188</f>
        <v>Summer Rearing</v>
      </c>
      <c r="E2805" s="16" t="str">
        <f>'Vulnerability Mapped'!C123</f>
        <v>Altered Primary Productivity</v>
      </c>
      <c r="F2805" s="18">
        <f>'Fish Use'!F188</f>
        <v>0.25409999999999999</v>
      </c>
      <c r="G2805" s="18">
        <f>Population!D13</f>
        <v>0.25</v>
      </c>
      <c r="H2805" s="19">
        <f>'Limiting Factors'!C160</f>
        <v>1.82</v>
      </c>
      <c r="I2805" s="18">
        <f>'Limiting Factors'!D160</f>
        <v>0.28449999999999998</v>
      </c>
      <c r="J2805" s="17">
        <f>'Vulnerability Mapped'!D123</f>
        <v>8</v>
      </c>
      <c r="K2805" s="17">
        <f>'Vulnerability Mapped'!E123</f>
        <v>8</v>
      </c>
      <c r="L2805" s="18">
        <f>'Vulnerability Mapped'!H123</f>
        <v>0.55000000000000004</v>
      </c>
      <c r="M2805" s="18">
        <f t="shared" si="86"/>
        <v>3.97602975E-2</v>
      </c>
      <c r="N2805" s="18">
        <f t="shared" si="87"/>
        <v>9.9400743749999999E-3</v>
      </c>
    </row>
    <row r="2806" spans="1:14" ht="18" customHeight="1" x14ac:dyDescent="0.2">
      <c r="A2806" s="16" t="str">
        <f>'Fish Use'!A188</f>
        <v>UGR10</v>
      </c>
      <c r="B2806" s="16" t="str">
        <f>'Fish Use'!B188</f>
        <v>Upper Grande Ronde</v>
      </c>
      <c r="C2806" s="16" t="str">
        <f>'Fish Use'!D188</f>
        <v>Steelhead</v>
      </c>
      <c r="D2806" s="16" t="str">
        <f>'Fish Use'!E188</f>
        <v>Summer Rearing</v>
      </c>
      <c r="E2806" s="16" t="str">
        <f>'Vulnerability Mapped'!C130</f>
        <v>Non-Native Species Interactions and Competition</v>
      </c>
      <c r="F2806" s="18">
        <f>'Fish Use'!F188</f>
        <v>0.25409999999999999</v>
      </c>
      <c r="G2806" s="18">
        <f>Population!D13</f>
        <v>0.25</v>
      </c>
      <c r="H2806" s="19">
        <f>'Limiting Factors'!C161</f>
        <v>1.44</v>
      </c>
      <c r="I2806" s="18">
        <f>'Limiting Factors'!D161</f>
        <v>0.19900000000000001</v>
      </c>
      <c r="J2806" s="17">
        <f>'Vulnerability Mapped'!D130</f>
        <v>12</v>
      </c>
      <c r="K2806" s="17">
        <f>'Vulnerability Mapped'!E130</f>
        <v>12</v>
      </c>
      <c r="L2806" s="18">
        <f>'Vulnerability Mapped'!H130</f>
        <v>0.29285714299999999</v>
      </c>
      <c r="M2806" s="18">
        <f t="shared" si="86"/>
        <v>1.48085850072237E-2</v>
      </c>
      <c r="N2806" s="18">
        <f t="shared" si="87"/>
        <v>3.702146251805925E-3</v>
      </c>
    </row>
    <row r="2807" spans="1:14" ht="18" customHeight="1" x14ac:dyDescent="0.2">
      <c r="A2807" s="16" t="str">
        <f>'Fish Use'!A189</f>
        <v>UGR10</v>
      </c>
      <c r="B2807" s="16" t="str">
        <f>'Fish Use'!B189</f>
        <v>Upper Grande Ronde</v>
      </c>
      <c r="C2807" s="16" t="str">
        <f>'Fish Use'!D189</f>
        <v>Steelhead</v>
      </c>
      <c r="D2807" s="16" t="str">
        <f>'Fish Use'!E189</f>
        <v>Migration</v>
      </c>
      <c r="E2807" s="16" t="str">
        <f>'Vulnerability Mapped'!C94</f>
        <v>Anthropogenic Barriers</v>
      </c>
      <c r="F2807" s="18">
        <f>'Fish Use'!F189</f>
        <v>0.25409999999999999</v>
      </c>
      <c r="G2807" s="18">
        <f>Population!D17</f>
        <v>0.25</v>
      </c>
      <c r="H2807" s="19">
        <f>'Limiting Factors'!C158</f>
        <v>1</v>
      </c>
      <c r="I2807" s="18">
        <f>'Limiting Factors'!D158</f>
        <v>0.1</v>
      </c>
      <c r="J2807" s="17">
        <f>'Vulnerability Mapped'!D94</f>
        <v>1</v>
      </c>
      <c r="K2807" s="17">
        <f>'Vulnerability Mapped'!E94</f>
        <v>2</v>
      </c>
      <c r="L2807" s="18">
        <f>'Vulnerability Mapped'!H94</f>
        <v>1</v>
      </c>
      <c r="M2807" s="18">
        <f t="shared" si="86"/>
        <v>2.5410000000000002E-2</v>
      </c>
      <c r="N2807" s="18">
        <f t="shared" si="87"/>
        <v>6.3525000000000005E-3</v>
      </c>
    </row>
    <row r="2808" spans="1:14" ht="18" customHeight="1" x14ac:dyDescent="0.2">
      <c r="A2808" s="16" t="str">
        <f>'Fish Use'!A189</f>
        <v>UGR10</v>
      </c>
      <c r="B2808" s="16" t="str">
        <f>'Fish Use'!B189</f>
        <v>Upper Grande Ronde</v>
      </c>
      <c r="C2808" s="16" t="str">
        <f>'Fish Use'!D189</f>
        <v>Steelhead</v>
      </c>
      <c r="D2808" s="16" t="str">
        <f>'Fish Use'!E189</f>
        <v>Migration</v>
      </c>
      <c r="E2808" s="16" t="str">
        <f>'Vulnerability Mapped'!C102</f>
        <v>Riparian Condition</v>
      </c>
      <c r="F2808" s="18">
        <f>'Fish Use'!F189</f>
        <v>0.25409999999999999</v>
      </c>
      <c r="G2808" s="18">
        <f>Population!D17</f>
        <v>0.25</v>
      </c>
      <c r="H2808" s="19">
        <f>'Limiting Factors'!C152</f>
        <v>2.35</v>
      </c>
      <c r="I2808" s="18">
        <f>'Limiting Factors'!D152</f>
        <v>0.40375</v>
      </c>
      <c r="J2808" s="17">
        <f>'Vulnerability Mapped'!D102</f>
        <v>7</v>
      </c>
      <c r="K2808" s="17">
        <f>'Vulnerability Mapped'!E102</f>
        <v>9</v>
      </c>
      <c r="L2808" s="18">
        <f>'Vulnerability Mapped'!H102</f>
        <v>0.61428571399999998</v>
      </c>
      <c r="M2808" s="18">
        <f t="shared" si="86"/>
        <v>6.3021337470687749E-2</v>
      </c>
      <c r="N2808" s="18">
        <f t="shared" si="87"/>
        <v>1.5755334367671937E-2</v>
      </c>
    </row>
    <row r="2809" spans="1:14" ht="18" customHeight="1" x14ac:dyDescent="0.2">
      <c r="A2809" s="16" t="str">
        <f>'Fish Use'!A189</f>
        <v>UGR10</v>
      </c>
      <c r="B2809" s="16" t="str">
        <f>'Fish Use'!B189</f>
        <v>Upper Grande Ronde</v>
      </c>
      <c r="C2809" s="16" t="str">
        <f>'Fish Use'!D189</f>
        <v>Steelhead</v>
      </c>
      <c r="D2809" s="16" t="str">
        <f>'Fish Use'!E189</f>
        <v>Migration</v>
      </c>
      <c r="E2809" s="16" t="str">
        <f>'Vulnerability Mapped'!C98</f>
        <v>Floodplain Condition</v>
      </c>
      <c r="F2809" s="18">
        <f>'Fish Use'!F189</f>
        <v>0.25409999999999999</v>
      </c>
      <c r="G2809" s="18">
        <f>Population!D17</f>
        <v>0.25</v>
      </c>
      <c r="H2809" s="19">
        <f>'Limiting Factors'!C153</f>
        <v>2.5499999999999998</v>
      </c>
      <c r="I2809" s="18">
        <f>'Limiting Factors'!D153</f>
        <v>0.44874999999999998</v>
      </c>
      <c r="J2809" s="17">
        <f>'Vulnerability Mapped'!D98</f>
        <v>6</v>
      </c>
      <c r="K2809" s="17">
        <f>'Vulnerability Mapped'!E98</f>
        <v>7</v>
      </c>
      <c r="L2809" s="18">
        <f>'Vulnerability Mapped'!H98</f>
        <v>0.678571429</v>
      </c>
      <c r="M2809" s="18">
        <f t="shared" si="86"/>
        <v>7.737571879886887E-2</v>
      </c>
      <c r="N2809" s="18">
        <f t="shared" si="87"/>
        <v>1.9343929699717217E-2</v>
      </c>
    </row>
    <row r="2810" spans="1:14" ht="18" customHeight="1" x14ac:dyDescent="0.2">
      <c r="A2810" s="16" t="str">
        <f>'Fish Use'!A189</f>
        <v>UGR10</v>
      </c>
      <c r="B2810" s="16" t="str">
        <f>'Fish Use'!B189</f>
        <v>Upper Grande Ronde</v>
      </c>
      <c r="C2810" s="16" t="str">
        <f>'Fish Use'!D189</f>
        <v>Steelhead</v>
      </c>
      <c r="D2810" s="16" t="str">
        <f>'Fish Use'!E189</f>
        <v>Migration</v>
      </c>
      <c r="E2810" s="16" t="str">
        <f>'Vulnerability Mapped'!C103</f>
        <v>Side Channel and Wetland Habitat</v>
      </c>
      <c r="F2810" s="18">
        <f>'Fish Use'!F189</f>
        <v>0.25409999999999999</v>
      </c>
      <c r="G2810" s="18">
        <f>Population!D17</f>
        <v>0.25</v>
      </c>
      <c r="H2810" s="19">
        <f>'Limiting Factors'!C154</f>
        <v>2.17</v>
      </c>
      <c r="I2810" s="18">
        <f>'Limiting Factors'!D154</f>
        <v>0.36325000000000002</v>
      </c>
      <c r="J2810" s="17">
        <f>'Vulnerability Mapped'!D103</f>
        <v>1</v>
      </c>
      <c r="K2810" s="17">
        <f>'Vulnerability Mapped'!E103</f>
        <v>6</v>
      </c>
      <c r="L2810" s="18">
        <f>'Vulnerability Mapped'!H103</f>
        <v>1</v>
      </c>
      <c r="M2810" s="18">
        <f t="shared" si="86"/>
        <v>9.2301825000000004E-2</v>
      </c>
      <c r="N2810" s="18">
        <f t="shared" si="87"/>
        <v>2.3075456250000001E-2</v>
      </c>
    </row>
    <row r="2811" spans="1:14" ht="18" customHeight="1" x14ac:dyDescent="0.2">
      <c r="A2811" s="16" t="str">
        <f>'Fish Use'!A189</f>
        <v>UGR10</v>
      </c>
      <c r="B2811" s="16" t="str">
        <f>'Fish Use'!B189</f>
        <v>Upper Grande Ronde</v>
      </c>
      <c r="C2811" s="16" t="str">
        <f>'Fish Use'!D189</f>
        <v>Steelhead</v>
      </c>
      <c r="D2811" s="16" t="str">
        <f>'Fish Use'!E189</f>
        <v>Migration</v>
      </c>
      <c r="E2811" s="16" t="str">
        <f>'Vulnerability Mapped'!C95</f>
        <v>Channel and Habitat Structure</v>
      </c>
      <c r="F2811" s="18">
        <f>'Fish Use'!F189</f>
        <v>0.25409999999999999</v>
      </c>
      <c r="G2811" s="18">
        <f>Population!D17</f>
        <v>0.25</v>
      </c>
      <c r="H2811" s="19">
        <f>'Limiting Factors'!C155</f>
        <v>1.89</v>
      </c>
      <c r="I2811" s="18">
        <f>'Limiting Factors'!D155</f>
        <v>0.30025000000000002</v>
      </c>
      <c r="J2811" s="17">
        <f>'Vulnerability Mapped'!D95</f>
        <v>5</v>
      </c>
      <c r="K2811" s="17">
        <f>'Vulnerability Mapped'!E95</f>
        <v>8</v>
      </c>
      <c r="L2811" s="18">
        <f>'Vulnerability Mapped'!H95</f>
        <v>0.74285714300000005</v>
      </c>
      <c r="M2811" s="18">
        <f t="shared" si="86"/>
        <v>5.6675190010899081E-2</v>
      </c>
      <c r="N2811" s="18">
        <f t="shared" si="87"/>
        <v>1.416879750272477E-2</v>
      </c>
    </row>
    <row r="2812" spans="1:14" ht="18" customHeight="1" x14ac:dyDescent="0.2">
      <c r="A2812" s="16" t="str">
        <f>'Fish Use'!A189</f>
        <v>UGR10</v>
      </c>
      <c r="B2812" s="16" t="str">
        <f>'Fish Use'!B189</f>
        <v>Upper Grande Ronde</v>
      </c>
      <c r="C2812" s="16" t="str">
        <f>'Fish Use'!D189</f>
        <v>Steelhead</v>
      </c>
      <c r="D2812" s="16" t="str">
        <f>'Fish Use'!E189</f>
        <v>Migration</v>
      </c>
      <c r="E2812" s="16" t="str">
        <f>'Vulnerability Mapped'!C97</f>
        <v>Decreased Water Quantity</v>
      </c>
      <c r="F2812" s="18">
        <f>'Fish Use'!F189</f>
        <v>0.25409999999999999</v>
      </c>
      <c r="G2812" s="18">
        <f>Population!D17</f>
        <v>0.25</v>
      </c>
      <c r="H2812" s="19">
        <f>'Limiting Factors'!C162</f>
        <v>1.82</v>
      </c>
      <c r="I2812" s="18">
        <f>'Limiting Factors'!D162</f>
        <v>0.28449999999999998</v>
      </c>
      <c r="J2812" s="17">
        <f>'Vulnerability Mapped'!D97</f>
        <v>3</v>
      </c>
      <c r="K2812" s="17">
        <f>'Vulnerability Mapped'!E97</f>
        <v>3</v>
      </c>
      <c r="L2812" s="18">
        <f>'Vulnerability Mapped'!H97</f>
        <v>0.87142857100000004</v>
      </c>
      <c r="M2812" s="18">
        <f t="shared" si="86"/>
        <v>6.2996834969017951E-2</v>
      </c>
      <c r="N2812" s="18">
        <f t="shared" si="87"/>
        <v>1.5749208742254488E-2</v>
      </c>
    </row>
    <row r="2813" spans="1:14" ht="18" customHeight="1" x14ac:dyDescent="0.2">
      <c r="A2813" s="16" t="str">
        <f>'Fish Use'!A189</f>
        <v>UGR10</v>
      </c>
      <c r="B2813" s="16" t="str">
        <f>'Fish Use'!B189</f>
        <v>Upper Grande Ronde</v>
      </c>
      <c r="C2813" s="16" t="str">
        <f>'Fish Use'!D189</f>
        <v>Steelhead</v>
      </c>
      <c r="D2813" s="16" t="str">
        <f>'Fish Use'!E189</f>
        <v>Migration</v>
      </c>
      <c r="E2813" s="16" t="str">
        <f>'Vulnerability Mapped'!C92</f>
        <v>Altered Flow Timing</v>
      </c>
      <c r="F2813" s="18">
        <f>'Fish Use'!F189</f>
        <v>0.25409999999999999</v>
      </c>
      <c r="G2813" s="18">
        <f>Population!D17</f>
        <v>0.25</v>
      </c>
      <c r="H2813" s="19">
        <f>'Limiting Factors'!C163</f>
        <v>1.59</v>
      </c>
      <c r="I2813" s="18">
        <f>'Limiting Factors'!D163</f>
        <v>0.23275000000000001</v>
      </c>
      <c r="J2813" s="17">
        <f>'Vulnerability Mapped'!D92</f>
        <v>4</v>
      </c>
      <c r="K2813" s="17">
        <f>'Vulnerability Mapped'!E92</f>
        <v>4</v>
      </c>
      <c r="L2813" s="18">
        <f>'Vulnerability Mapped'!H92</f>
        <v>0.80714285699999999</v>
      </c>
      <c r="M2813" s="18">
        <f t="shared" si="86"/>
        <v>4.7735861241551172E-2</v>
      </c>
      <c r="N2813" s="18">
        <f t="shared" si="87"/>
        <v>1.1933965310387793E-2</v>
      </c>
    </row>
    <row r="2814" spans="1:14" ht="18" customHeight="1" x14ac:dyDescent="0.2">
      <c r="A2814" s="16" t="str">
        <f>'Fish Use'!A189</f>
        <v>UGR10</v>
      </c>
      <c r="B2814" s="16" t="str">
        <f>'Fish Use'!B189</f>
        <v>Upper Grande Ronde</v>
      </c>
      <c r="C2814" s="16" t="str">
        <f>'Fish Use'!D189</f>
        <v>Steelhead</v>
      </c>
      <c r="D2814" s="16" t="str">
        <f>'Fish Use'!E189</f>
        <v>Migration</v>
      </c>
      <c r="E2814" s="16" t="str">
        <f>'Vulnerability Mapped'!C96</f>
        <v>Decreased Sediment Quantity</v>
      </c>
      <c r="F2814" s="18">
        <f>'Fish Use'!F189</f>
        <v>0.25409999999999999</v>
      </c>
      <c r="G2814" s="18">
        <f>Population!D17</f>
        <v>0.25</v>
      </c>
      <c r="H2814" s="19">
        <f>'Limiting Factors'!C156</f>
        <v>1.89</v>
      </c>
      <c r="I2814" s="18">
        <f>'Limiting Factors'!D156</f>
        <v>0.30025000000000002</v>
      </c>
      <c r="J2814" s="17">
        <f>'Vulnerability Mapped'!D96</f>
        <v>8</v>
      </c>
      <c r="K2814" s="17">
        <f>'Vulnerability Mapped'!E96</f>
        <v>13</v>
      </c>
      <c r="L2814" s="18">
        <f>'Vulnerability Mapped'!H96</f>
        <v>0.55000000000000004</v>
      </c>
      <c r="M2814" s="18">
        <f t="shared" si="86"/>
        <v>4.1961438750000003E-2</v>
      </c>
      <c r="N2814" s="18">
        <f t="shared" si="87"/>
        <v>1.0490359687500001E-2</v>
      </c>
    </row>
    <row r="2815" spans="1:14" ht="18" customHeight="1" x14ac:dyDescent="0.2">
      <c r="A2815" s="16" t="str">
        <f>'Fish Use'!A189</f>
        <v>UGR10</v>
      </c>
      <c r="B2815" s="16" t="str">
        <f>'Fish Use'!B189</f>
        <v>Upper Grande Ronde</v>
      </c>
      <c r="C2815" s="16" t="str">
        <f>'Fish Use'!D189</f>
        <v>Steelhead</v>
      </c>
      <c r="D2815" s="16" t="str">
        <f>'Fish Use'!E189</f>
        <v>Migration</v>
      </c>
      <c r="E2815" s="16" t="str">
        <f>'Vulnerability Mapped'!C99</f>
        <v>Increased Sediment Quantity</v>
      </c>
      <c r="F2815" s="18">
        <f>'Fish Use'!F189</f>
        <v>0.25409999999999999</v>
      </c>
      <c r="G2815" s="18">
        <f>Population!D17</f>
        <v>0.25</v>
      </c>
      <c r="H2815" s="19">
        <f>'Limiting Factors'!C157</f>
        <v>2.35</v>
      </c>
      <c r="I2815" s="18">
        <f>'Limiting Factors'!D157</f>
        <v>0.40375</v>
      </c>
      <c r="J2815" s="17">
        <f>'Vulnerability Mapped'!D99</f>
        <v>9</v>
      </c>
      <c r="K2815" s="17">
        <f>'Vulnerability Mapped'!E99</f>
        <v>14</v>
      </c>
      <c r="L2815" s="18">
        <f>'Vulnerability Mapped'!H99</f>
        <v>0.485714286</v>
      </c>
      <c r="M2815" s="18">
        <f t="shared" si="86"/>
        <v>4.9830825029312249E-2</v>
      </c>
      <c r="N2815" s="18">
        <f t="shared" si="87"/>
        <v>1.2457706257328062E-2</v>
      </c>
    </row>
    <row r="2816" spans="1:14" ht="18" customHeight="1" x14ac:dyDescent="0.2">
      <c r="A2816" s="16" t="str">
        <f>'Fish Use'!A189</f>
        <v>UGR10</v>
      </c>
      <c r="B2816" s="16" t="str">
        <f>'Fish Use'!B189</f>
        <v>Upper Grande Ronde</v>
      </c>
      <c r="C2816" s="16" t="str">
        <f>'Fish Use'!D189</f>
        <v>Steelhead</v>
      </c>
      <c r="D2816" s="16" t="str">
        <f>'Fish Use'!E189</f>
        <v>Migration</v>
      </c>
      <c r="E2816" s="16" t="str">
        <f>'Vulnerability Mapped'!C104</f>
        <v>Summer Water Temperature</v>
      </c>
      <c r="F2816" s="18">
        <f>'Fish Use'!F189</f>
        <v>0.25409999999999999</v>
      </c>
      <c r="G2816" s="18">
        <f>Population!D17</f>
        <v>0.25</v>
      </c>
      <c r="H2816" s="19">
        <f>'Limiting Factors'!C164</f>
        <v>2.08</v>
      </c>
      <c r="I2816" s="18">
        <f>'Limiting Factors'!D164</f>
        <v>0.34300000000000003</v>
      </c>
      <c r="J2816" s="17">
        <f>'Vulnerability Mapped'!D104</f>
        <v>15</v>
      </c>
      <c r="K2816" s="17">
        <f>'Vulnerability Mapped'!E104</f>
        <v>15</v>
      </c>
      <c r="L2816" s="18">
        <f>'Vulnerability Mapped'!H104</f>
        <v>0.1</v>
      </c>
      <c r="M2816" s="18">
        <f t="shared" si="86"/>
        <v>8.7156300000000003E-3</v>
      </c>
      <c r="N2816" s="18">
        <f t="shared" si="87"/>
        <v>2.1789075000000001E-3</v>
      </c>
    </row>
    <row r="2817" spans="1:14" ht="18" customHeight="1" x14ac:dyDescent="0.2">
      <c r="A2817" s="16" t="str">
        <f>'Fish Use'!A189</f>
        <v>UGR10</v>
      </c>
      <c r="B2817" s="16" t="str">
        <f>'Fish Use'!B189</f>
        <v>Upper Grande Ronde</v>
      </c>
      <c r="C2817" s="16" t="str">
        <f>'Fish Use'!D189</f>
        <v>Steelhead</v>
      </c>
      <c r="D2817" s="16" t="str">
        <f>'Fish Use'!E189</f>
        <v>Migration</v>
      </c>
      <c r="E2817" s="16" t="str">
        <f>'Vulnerability Mapped'!C106</f>
        <v>Winter Water Temperature</v>
      </c>
      <c r="F2817" s="18">
        <f>'Fish Use'!F189</f>
        <v>0.25409999999999999</v>
      </c>
      <c r="G2817" s="18">
        <f>Population!D17</f>
        <v>0.25</v>
      </c>
      <c r="H2817" s="19">
        <f>'Limiting Factors'!C165</f>
        <v>1.82</v>
      </c>
      <c r="I2817" s="18">
        <f>'Limiting Factors'!D165</f>
        <v>0.28449999999999998</v>
      </c>
      <c r="J2817" s="17">
        <f>'Vulnerability Mapped'!D106</f>
        <v>11</v>
      </c>
      <c r="K2817" s="17">
        <f>'Vulnerability Mapped'!E106</f>
        <v>14</v>
      </c>
      <c r="L2817" s="18">
        <f>'Vulnerability Mapped'!H106</f>
        <v>0.35714285699999998</v>
      </c>
      <c r="M2817" s="18">
        <f t="shared" si="86"/>
        <v>2.5818374989672647E-2</v>
      </c>
      <c r="N2817" s="18">
        <f t="shared" si="87"/>
        <v>6.4545937474181619E-3</v>
      </c>
    </row>
    <row r="2818" spans="1:14" ht="18" customHeight="1" x14ac:dyDescent="0.2">
      <c r="A2818" s="16" t="str">
        <f>'Fish Use'!A189</f>
        <v>UGR10</v>
      </c>
      <c r="B2818" s="16" t="str">
        <f>'Fish Use'!B189</f>
        <v>Upper Grande Ronde</v>
      </c>
      <c r="C2818" s="16" t="str">
        <f>'Fish Use'!D189</f>
        <v>Steelhead</v>
      </c>
      <c r="D2818" s="16" t="str">
        <f>'Fish Use'!E189</f>
        <v>Migration</v>
      </c>
      <c r="E2818" s="16" t="str">
        <f>'Vulnerability Mapped'!C105</f>
        <v>Water Quality</v>
      </c>
      <c r="F2818" s="18">
        <f>'Fish Use'!F189</f>
        <v>0.25409999999999999</v>
      </c>
      <c r="G2818" s="18">
        <f>Population!D17</f>
        <v>0.25</v>
      </c>
      <c r="H2818" s="19">
        <f>'Limiting Factors'!C166</f>
        <v>1.44</v>
      </c>
      <c r="I2818" s="18">
        <f>'Limiting Factors'!D166</f>
        <v>0.19900000000000001</v>
      </c>
      <c r="J2818" s="17">
        <f>'Vulnerability Mapped'!D105</f>
        <v>5</v>
      </c>
      <c r="K2818" s="17">
        <f>'Vulnerability Mapped'!E105</f>
        <v>12</v>
      </c>
      <c r="L2818" s="18">
        <f>'Vulnerability Mapped'!H105</f>
        <v>0.74285714300000005</v>
      </c>
      <c r="M2818" s="18">
        <f t="shared" ref="M2818:M2881" si="88">F2818*I2818*L2818</f>
        <v>3.7563240007223705E-2</v>
      </c>
      <c r="N2818" s="18">
        <f t="shared" ref="N2818:N2881" si="89">M2818*G2818</f>
        <v>9.3908100018059264E-3</v>
      </c>
    </row>
    <row r="2819" spans="1:14" ht="18" customHeight="1" x14ac:dyDescent="0.2">
      <c r="A2819" s="16" t="str">
        <f>'Fish Use'!A189</f>
        <v>UGR10</v>
      </c>
      <c r="B2819" s="16" t="str">
        <f>'Fish Use'!B189</f>
        <v>Upper Grande Ronde</v>
      </c>
      <c r="C2819" s="16" t="str">
        <f>'Fish Use'!D189</f>
        <v>Steelhead</v>
      </c>
      <c r="D2819" s="16" t="str">
        <f>'Fish Use'!E189</f>
        <v>Migration</v>
      </c>
      <c r="E2819" s="16" t="str">
        <f>'Vulnerability Mapped'!C101</f>
        <v>Predation</v>
      </c>
      <c r="F2819" s="18">
        <f>'Fish Use'!F189</f>
        <v>0.25409999999999999</v>
      </c>
      <c r="G2819" s="18">
        <f>Population!D17</f>
        <v>0.25</v>
      </c>
      <c r="H2819" s="19">
        <f>'Limiting Factors'!C159</f>
        <v>1.26</v>
      </c>
      <c r="I2819" s="18">
        <f>'Limiting Factors'!D159</f>
        <v>0.1585</v>
      </c>
      <c r="J2819" s="17">
        <f>'Vulnerability Mapped'!D101</f>
        <v>2</v>
      </c>
      <c r="K2819" s="17">
        <f>'Vulnerability Mapped'!E101</f>
        <v>13</v>
      </c>
      <c r="L2819" s="18">
        <f>'Vulnerability Mapped'!H101</f>
        <v>0.93571428599999995</v>
      </c>
      <c r="M2819" s="18">
        <f t="shared" si="88"/>
        <v>3.7685752511507097E-2</v>
      </c>
      <c r="N2819" s="18">
        <f t="shared" si="89"/>
        <v>9.4214381278767741E-3</v>
      </c>
    </row>
    <row r="2820" spans="1:14" ht="18" customHeight="1" x14ac:dyDescent="0.2">
      <c r="A2820" s="16" t="str">
        <f>'Fish Use'!A189</f>
        <v>UGR10</v>
      </c>
      <c r="B2820" s="16" t="str">
        <f>'Fish Use'!B189</f>
        <v>Upper Grande Ronde</v>
      </c>
      <c r="C2820" s="16" t="str">
        <f>'Fish Use'!D189</f>
        <v>Steelhead</v>
      </c>
      <c r="D2820" s="16" t="str">
        <f>'Fish Use'!E189</f>
        <v>Migration</v>
      </c>
      <c r="E2820" s="16" t="str">
        <f>'Vulnerability Mapped'!C93</f>
        <v>Altered Primary Productivity</v>
      </c>
      <c r="F2820" s="18">
        <f>'Fish Use'!F189</f>
        <v>0.25409999999999999</v>
      </c>
      <c r="G2820" s="18">
        <f>Population!D17</f>
        <v>0.25</v>
      </c>
      <c r="H2820" s="19">
        <f>'Limiting Factors'!C160</f>
        <v>1.82</v>
      </c>
      <c r="I2820" s="18">
        <f>'Limiting Factors'!D160</f>
        <v>0.28449999999999998</v>
      </c>
      <c r="J2820" s="17">
        <f>'Vulnerability Mapped'!D93</f>
        <v>10</v>
      </c>
      <c r="K2820" s="17">
        <f>'Vulnerability Mapped'!E93</f>
        <v>10</v>
      </c>
      <c r="L2820" s="18">
        <f>'Vulnerability Mapped'!H93</f>
        <v>0.42142857099999997</v>
      </c>
      <c r="M2820" s="18">
        <f t="shared" si="88"/>
        <v>3.0465682469017947E-2</v>
      </c>
      <c r="N2820" s="18">
        <f t="shared" si="89"/>
        <v>7.6164206172544867E-3</v>
      </c>
    </row>
    <row r="2821" spans="1:14" ht="18" customHeight="1" x14ac:dyDescent="0.2">
      <c r="A2821" s="16" t="str">
        <f>'Fish Use'!A189</f>
        <v>UGR10</v>
      </c>
      <c r="B2821" s="16" t="str">
        <f>'Fish Use'!B189</f>
        <v>Upper Grande Ronde</v>
      </c>
      <c r="C2821" s="16" t="str">
        <f>'Fish Use'!D189</f>
        <v>Steelhead</v>
      </c>
      <c r="D2821" s="16" t="str">
        <f>'Fish Use'!E189</f>
        <v>Migration</v>
      </c>
      <c r="E2821" s="16" t="str">
        <f>'Vulnerability Mapped'!C100</f>
        <v>Non-Native Species Interactions and Competition</v>
      </c>
      <c r="F2821" s="18">
        <f>'Fish Use'!F189</f>
        <v>0.25409999999999999</v>
      </c>
      <c r="G2821" s="18">
        <f>Population!D17</f>
        <v>0.25</v>
      </c>
      <c r="H2821" s="19">
        <f>'Limiting Factors'!C161</f>
        <v>1.44</v>
      </c>
      <c r="I2821" s="18">
        <f>'Limiting Factors'!D161</f>
        <v>0.19900000000000001</v>
      </c>
      <c r="J2821" s="17">
        <f>'Vulnerability Mapped'!D100</f>
        <v>11</v>
      </c>
      <c r="K2821" s="17">
        <f>'Vulnerability Mapped'!E100</f>
        <v>12</v>
      </c>
      <c r="L2821" s="18">
        <f>'Vulnerability Mapped'!H100</f>
        <v>0.35714285699999998</v>
      </c>
      <c r="M2821" s="18">
        <f t="shared" si="88"/>
        <v>1.8059249992776302E-2</v>
      </c>
      <c r="N2821" s="18">
        <f t="shared" si="89"/>
        <v>4.5148124981940754E-3</v>
      </c>
    </row>
    <row r="2822" spans="1:14" ht="18" customHeight="1" x14ac:dyDescent="0.2">
      <c r="A2822" s="16" t="str">
        <f>'Fish Use'!A190</f>
        <v>UGR10</v>
      </c>
      <c r="B2822" s="16" t="str">
        <f>'Fish Use'!B190</f>
        <v>Upper Grande Ronde</v>
      </c>
      <c r="C2822" s="16" t="str">
        <f>'Fish Use'!D190</f>
        <v>Bull Trout</v>
      </c>
      <c r="D2822" s="16" t="str">
        <f>'Fish Use'!E190</f>
        <v>Spawning &amp; Resident</v>
      </c>
      <c r="E2822" s="16" t="str">
        <f>'Vulnerability Mapped'!C19</f>
        <v>Anthropogenic Barriers</v>
      </c>
      <c r="F2822" s="18">
        <f>'Fish Use'!F190</f>
        <v>0.25409999999999999</v>
      </c>
      <c r="G2822" s="18">
        <f>Population!D20</f>
        <v>0.6</v>
      </c>
      <c r="H2822" s="19">
        <f>'Limiting Factors'!C158</f>
        <v>1</v>
      </c>
      <c r="I2822" s="18">
        <f>'Limiting Factors'!D158</f>
        <v>0.1</v>
      </c>
      <c r="J2822" s="17">
        <f>'Vulnerability Mapped'!D19</f>
        <v>10</v>
      </c>
      <c r="K2822" s="17">
        <f>'Vulnerability Mapped'!E19</f>
        <v>10</v>
      </c>
      <c r="L2822" s="18">
        <f>'Vulnerability Mapped'!H19</f>
        <v>0.42142857099999997</v>
      </c>
      <c r="M2822" s="18">
        <f t="shared" si="88"/>
        <v>1.070849998911E-2</v>
      </c>
      <c r="N2822" s="18">
        <f t="shared" si="89"/>
        <v>6.4250999934659997E-3</v>
      </c>
    </row>
    <row r="2823" spans="1:14" ht="18" customHeight="1" x14ac:dyDescent="0.2">
      <c r="A2823" s="16" t="str">
        <f>'Fish Use'!A190</f>
        <v>UGR10</v>
      </c>
      <c r="B2823" s="16" t="str">
        <f>'Fish Use'!B190</f>
        <v>Upper Grande Ronde</v>
      </c>
      <c r="C2823" s="16" t="str">
        <f>'Fish Use'!D190</f>
        <v>Bull Trout</v>
      </c>
      <c r="D2823" s="16" t="str">
        <f>'Fish Use'!E190</f>
        <v>Spawning &amp; Resident</v>
      </c>
      <c r="E2823" s="16" t="str">
        <f>'Vulnerability Mapped'!C27</f>
        <v>Riparian Condition</v>
      </c>
      <c r="F2823" s="18">
        <f>'Fish Use'!F190</f>
        <v>0.25409999999999999</v>
      </c>
      <c r="G2823" s="18">
        <f>Population!D20</f>
        <v>0.6</v>
      </c>
      <c r="H2823" s="19">
        <f>'Limiting Factors'!C152</f>
        <v>2.35</v>
      </c>
      <c r="I2823" s="18">
        <f>'Limiting Factors'!D152</f>
        <v>0.40375</v>
      </c>
      <c r="J2823" s="17">
        <f>'Vulnerability Mapped'!D27</f>
        <v>4</v>
      </c>
      <c r="K2823" s="17">
        <f>'Vulnerability Mapped'!E27</f>
        <v>4</v>
      </c>
      <c r="L2823" s="18">
        <f>'Vulnerability Mapped'!H27</f>
        <v>0.80714285699999999</v>
      </c>
      <c r="M2823" s="18">
        <f t="shared" si="88"/>
        <v>8.2807106235343875E-2</v>
      </c>
      <c r="N2823" s="18">
        <f t="shared" si="89"/>
        <v>4.9684263741206325E-2</v>
      </c>
    </row>
    <row r="2824" spans="1:14" ht="18" customHeight="1" x14ac:dyDescent="0.2">
      <c r="A2824" s="16" t="str">
        <f>'Fish Use'!A190</f>
        <v>UGR10</v>
      </c>
      <c r="B2824" s="16" t="str">
        <f>'Fish Use'!B190</f>
        <v>Upper Grande Ronde</v>
      </c>
      <c r="C2824" s="16" t="str">
        <f>'Fish Use'!D190</f>
        <v>Bull Trout</v>
      </c>
      <c r="D2824" s="16" t="str">
        <f>'Fish Use'!E190</f>
        <v>Spawning &amp; Resident</v>
      </c>
      <c r="E2824" s="16" t="str">
        <f>'Vulnerability Mapped'!C23</f>
        <v>Floodplain Condition</v>
      </c>
      <c r="F2824" s="18">
        <f>'Fish Use'!F190</f>
        <v>0.25409999999999999</v>
      </c>
      <c r="G2824" s="18">
        <f>Population!D20</f>
        <v>0.6</v>
      </c>
      <c r="H2824" s="19">
        <f>'Limiting Factors'!C153</f>
        <v>2.5499999999999998</v>
      </c>
      <c r="I2824" s="18">
        <f>'Limiting Factors'!D153</f>
        <v>0.44874999999999998</v>
      </c>
      <c r="J2824" s="17">
        <f>'Vulnerability Mapped'!D23</f>
        <v>11</v>
      </c>
      <c r="K2824" s="17">
        <f>'Vulnerability Mapped'!E23</f>
        <v>11</v>
      </c>
      <c r="L2824" s="18">
        <f>'Vulnerability Mapped'!H23</f>
        <v>0.35714285699999998</v>
      </c>
      <c r="M2824" s="18">
        <f t="shared" si="88"/>
        <v>4.0724062483710369E-2</v>
      </c>
      <c r="N2824" s="18">
        <f t="shared" si="89"/>
        <v>2.4434437490226221E-2</v>
      </c>
    </row>
    <row r="2825" spans="1:14" ht="18" customHeight="1" x14ac:dyDescent="0.2">
      <c r="A2825" s="16" t="str">
        <f>'Fish Use'!A190</f>
        <v>UGR10</v>
      </c>
      <c r="B2825" s="16" t="str">
        <f>'Fish Use'!B190</f>
        <v>Upper Grande Ronde</v>
      </c>
      <c r="C2825" s="16" t="str">
        <f>'Fish Use'!D190</f>
        <v>Bull Trout</v>
      </c>
      <c r="D2825" s="16" t="str">
        <f>'Fish Use'!E190</f>
        <v>Spawning &amp; Resident</v>
      </c>
      <c r="E2825" s="16" t="str">
        <f>'Vulnerability Mapped'!C28</f>
        <v>Side Channel and Wetland Habitat</v>
      </c>
      <c r="F2825" s="18">
        <f>'Fish Use'!F190</f>
        <v>0.25409999999999999</v>
      </c>
      <c r="G2825" s="18">
        <f>Population!D20</f>
        <v>0.6</v>
      </c>
      <c r="H2825" s="19">
        <f>'Limiting Factors'!C154</f>
        <v>2.17</v>
      </c>
      <c r="I2825" s="18">
        <f>'Limiting Factors'!D154</f>
        <v>0.36325000000000002</v>
      </c>
      <c r="J2825" s="17">
        <f>'Vulnerability Mapped'!D28</f>
        <v>7</v>
      </c>
      <c r="K2825" s="17">
        <f>'Vulnerability Mapped'!E28</f>
        <v>7</v>
      </c>
      <c r="L2825" s="18">
        <f>'Vulnerability Mapped'!H28</f>
        <v>0.61428571399999998</v>
      </c>
      <c r="M2825" s="18">
        <f t="shared" si="88"/>
        <v>5.6699692473628049E-2</v>
      </c>
      <c r="N2825" s="18">
        <f t="shared" si="89"/>
        <v>3.4019815484176825E-2</v>
      </c>
    </row>
    <row r="2826" spans="1:14" ht="18" customHeight="1" x14ac:dyDescent="0.2">
      <c r="A2826" s="16" t="str">
        <f>'Fish Use'!A190</f>
        <v>UGR10</v>
      </c>
      <c r="B2826" s="16" t="str">
        <f>'Fish Use'!B190</f>
        <v>Upper Grande Ronde</v>
      </c>
      <c r="C2826" s="16" t="str">
        <f>'Fish Use'!D190</f>
        <v>Bull Trout</v>
      </c>
      <c r="D2826" s="16" t="str">
        <f>'Fish Use'!E190</f>
        <v>Spawning &amp; Resident</v>
      </c>
      <c r="E2826" s="16" t="str">
        <f>'Vulnerability Mapped'!C20</f>
        <v>Channel and Habitat Structure</v>
      </c>
      <c r="F2826" s="18">
        <f>'Fish Use'!F190</f>
        <v>0.25409999999999999</v>
      </c>
      <c r="G2826" s="18">
        <f>Population!D20</f>
        <v>0.6</v>
      </c>
      <c r="H2826" s="19">
        <f>'Limiting Factors'!C155</f>
        <v>1.89</v>
      </c>
      <c r="I2826" s="18">
        <f>'Limiting Factors'!D155</f>
        <v>0.30025000000000002</v>
      </c>
      <c r="J2826" s="17">
        <f>'Vulnerability Mapped'!D20</f>
        <v>3</v>
      </c>
      <c r="K2826" s="17">
        <f>'Vulnerability Mapped'!E20</f>
        <v>3</v>
      </c>
      <c r="L2826" s="18">
        <f>'Vulnerability Mapped'!H20</f>
        <v>0.87142857100000004</v>
      </c>
      <c r="M2826" s="18">
        <f t="shared" si="88"/>
        <v>6.6484357467302774E-2</v>
      </c>
      <c r="N2826" s="18">
        <f t="shared" si="89"/>
        <v>3.9890614480381663E-2</v>
      </c>
    </row>
    <row r="2827" spans="1:14" ht="18" customHeight="1" x14ac:dyDescent="0.2">
      <c r="A2827" s="16" t="str">
        <f>'Fish Use'!A190</f>
        <v>UGR10</v>
      </c>
      <c r="B2827" s="16" t="str">
        <f>'Fish Use'!B190</f>
        <v>Upper Grande Ronde</v>
      </c>
      <c r="C2827" s="16" t="str">
        <f>'Fish Use'!D190</f>
        <v>Bull Trout</v>
      </c>
      <c r="D2827" s="16" t="str">
        <f>'Fish Use'!E190</f>
        <v>Spawning &amp; Resident</v>
      </c>
      <c r="E2827" s="16" t="str">
        <f>'Vulnerability Mapped'!C22</f>
        <v>Decreased Water Quantity</v>
      </c>
      <c r="F2827" s="18">
        <f>'Fish Use'!F190</f>
        <v>0.25409999999999999</v>
      </c>
      <c r="G2827" s="18">
        <f>Population!D20</f>
        <v>0.6</v>
      </c>
      <c r="H2827" s="19">
        <f>'Limiting Factors'!C162</f>
        <v>1.82</v>
      </c>
      <c r="I2827" s="18">
        <f>'Limiting Factors'!D162</f>
        <v>0.28449999999999998</v>
      </c>
      <c r="J2827" s="17">
        <f>'Vulnerability Mapped'!D22</f>
        <v>8</v>
      </c>
      <c r="K2827" s="17">
        <f>'Vulnerability Mapped'!E22</f>
        <v>8</v>
      </c>
      <c r="L2827" s="18">
        <f>'Vulnerability Mapped'!H22</f>
        <v>0.55000000000000004</v>
      </c>
      <c r="M2827" s="18">
        <f t="shared" si="88"/>
        <v>3.97602975E-2</v>
      </c>
      <c r="N2827" s="18">
        <f t="shared" si="89"/>
        <v>2.3856178499999998E-2</v>
      </c>
    </row>
    <row r="2828" spans="1:14" ht="18" customHeight="1" x14ac:dyDescent="0.2">
      <c r="A2828" s="16" t="str">
        <f>'Fish Use'!A190</f>
        <v>UGR10</v>
      </c>
      <c r="B2828" s="16" t="str">
        <f>'Fish Use'!B190</f>
        <v>Upper Grande Ronde</v>
      </c>
      <c r="C2828" s="16" t="str">
        <f>'Fish Use'!D190</f>
        <v>Bull Trout</v>
      </c>
      <c r="D2828" s="16" t="str">
        <f>'Fish Use'!E190</f>
        <v>Spawning &amp; Resident</v>
      </c>
      <c r="E2828" s="16" t="str">
        <f>'Vulnerability Mapped'!C17</f>
        <v>Altered Flow Timing</v>
      </c>
      <c r="F2828" s="18">
        <f>'Fish Use'!F190</f>
        <v>0.25409999999999999</v>
      </c>
      <c r="G2828" s="18">
        <f>Population!D20</f>
        <v>0.6</v>
      </c>
      <c r="H2828" s="19">
        <f>'Limiting Factors'!C163</f>
        <v>1.59</v>
      </c>
      <c r="I2828" s="18">
        <f>'Limiting Factors'!D163</f>
        <v>0.23275000000000001</v>
      </c>
      <c r="J2828" s="17">
        <f>'Vulnerability Mapped'!D17</f>
        <v>13</v>
      </c>
      <c r="K2828" s="17">
        <f>'Vulnerability Mapped'!E17</f>
        <v>13</v>
      </c>
      <c r="L2828" s="18">
        <f>'Vulnerability Mapped'!H17</f>
        <v>0.22857142899999999</v>
      </c>
      <c r="M2828" s="18">
        <f t="shared" si="88"/>
        <v>1.3518120025346475E-2</v>
      </c>
      <c r="N2828" s="18">
        <f t="shared" si="89"/>
        <v>8.1108720152078852E-3</v>
      </c>
    </row>
    <row r="2829" spans="1:14" ht="18" customHeight="1" x14ac:dyDescent="0.2">
      <c r="A2829" s="16" t="str">
        <f>'Fish Use'!A190</f>
        <v>UGR10</v>
      </c>
      <c r="B2829" s="16" t="str">
        <f>'Fish Use'!B190</f>
        <v>Upper Grande Ronde</v>
      </c>
      <c r="C2829" s="16" t="str">
        <f>'Fish Use'!D190</f>
        <v>Bull Trout</v>
      </c>
      <c r="D2829" s="16" t="str">
        <f>'Fish Use'!E190</f>
        <v>Spawning &amp; Resident</v>
      </c>
      <c r="E2829" s="16" t="str">
        <f>'Vulnerability Mapped'!C21</f>
        <v>Decreased Sediment Quantity</v>
      </c>
      <c r="F2829" s="18">
        <f>'Fish Use'!F190</f>
        <v>0.25409999999999999</v>
      </c>
      <c r="G2829" s="18">
        <f>Population!D20</f>
        <v>0.6</v>
      </c>
      <c r="H2829" s="19">
        <f>'Limiting Factors'!C156</f>
        <v>1.89</v>
      </c>
      <c r="I2829" s="18">
        <f>'Limiting Factors'!D156</f>
        <v>0.30025000000000002</v>
      </c>
      <c r="J2829" s="17">
        <f>'Vulnerability Mapped'!D21</f>
        <v>5</v>
      </c>
      <c r="K2829" s="17">
        <f>'Vulnerability Mapped'!E21</f>
        <v>5</v>
      </c>
      <c r="L2829" s="18">
        <f>'Vulnerability Mapped'!H21</f>
        <v>0.74285714300000005</v>
      </c>
      <c r="M2829" s="18">
        <f t="shared" si="88"/>
        <v>5.6675190010899081E-2</v>
      </c>
      <c r="N2829" s="18">
        <f t="shared" si="89"/>
        <v>3.4005114006539446E-2</v>
      </c>
    </row>
    <row r="2830" spans="1:14" ht="18" customHeight="1" x14ac:dyDescent="0.2">
      <c r="A2830" s="16" t="str">
        <f>'Fish Use'!A190</f>
        <v>UGR10</v>
      </c>
      <c r="B2830" s="16" t="str">
        <f>'Fish Use'!B190</f>
        <v>Upper Grande Ronde</v>
      </c>
      <c r="C2830" s="16" t="str">
        <f>'Fish Use'!D190</f>
        <v>Bull Trout</v>
      </c>
      <c r="D2830" s="16" t="str">
        <f>'Fish Use'!E190</f>
        <v>Spawning &amp; Resident</v>
      </c>
      <c r="E2830" s="16" t="str">
        <f>'Vulnerability Mapped'!C24</f>
        <v>Increased Sediment Quantity</v>
      </c>
      <c r="F2830" s="18">
        <f>'Fish Use'!F190</f>
        <v>0.25409999999999999</v>
      </c>
      <c r="G2830" s="18">
        <f>Population!D20</f>
        <v>0.6</v>
      </c>
      <c r="H2830" s="19">
        <f>'Limiting Factors'!C157</f>
        <v>2.35</v>
      </c>
      <c r="I2830" s="18">
        <f>'Limiting Factors'!D157</f>
        <v>0.40375</v>
      </c>
      <c r="J2830" s="17">
        <f>'Vulnerability Mapped'!D24</f>
        <v>6</v>
      </c>
      <c r="K2830" s="17">
        <f>'Vulnerability Mapped'!E24</f>
        <v>6</v>
      </c>
      <c r="L2830" s="18">
        <f>'Vulnerability Mapped'!H24</f>
        <v>0.678571429</v>
      </c>
      <c r="M2830" s="18">
        <f t="shared" si="88"/>
        <v>6.9616593793968382E-2</v>
      </c>
      <c r="N2830" s="18">
        <f t="shared" si="89"/>
        <v>4.1769956276381026E-2</v>
      </c>
    </row>
    <row r="2831" spans="1:14" ht="18" customHeight="1" x14ac:dyDescent="0.2">
      <c r="A2831" s="16" t="str">
        <f>'Fish Use'!A190</f>
        <v>UGR10</v>
      </c>
      <c r="B2831" s="16" t="str">
        <f>'Fish Use'!B190</f>
        <v>Upper Grande Ronde</v>
      </c>
      <c r="C2831" s="16" t="str">
        <f>'Fish Use'!D190</f>
        <v>Bull Trout</v>
      </c>
      <c r="D2831" s="16" t="str">
        <f>'Fish Use'!E190</f>
        <v>Spawning &amp; Resident</v>
      </c>
      <c r="E2831" s="16" t="str">
        <f>'Vulnerability Mapped'!C29</f>
        <v>Summer Water Temperature</v>
      </c>
      <c r="F2831" s="18">
        <f>'Fish Use'!F190</f>
        <v>0.25409999999999999</v>
      </c>
      <c r="G2831" s="18">
        <f>Population!D20</f>
        <v>0.6</v>
      </c>
      <c r="H2831" s="19">
        <f>'Limiting Factors'!C164</f>
        <v>2.08</v>
      </c>
      <c r="I2831" s="18">
        <f>'Limiting Factors'!D164</f>
        <v>0.34300000000000003</v>
      </c>
      <c r="J2831" s="17">
        <f>'Vulnerability Mapped'!D29</f>
        <v>1</v>
      </c>
      <c r="K2831" s="17">
        <f>'Vulnerability Mapped'!E29</f>
        <v>1</v>
      </c>
      <c r="L2831" s="18">
        <f>'Vulnerability Mapped'!H29</f>
        <v>1</v>
      </c>
      <c r="M2831" s="18">
        <f t="shared" si="88"/>
        <v>8.7156300000000006E-2</v>
      </c>
      <c r="N2831" s="18">
        <f t="shared" si="89"/>
        <v>5.2293780000000005E-2</v>
      </c>
    </row>
    <row r="2832" spans="1:14" ht="18" customHeight="1" x14ac:dyDescent="0.2">
      <c r="A2832" s="16" t="str">
        <f>'Fish Use'!A190</f>
        <v>UGR10</v>
      </c>
      <c r="B2832" s="16" t="str">
        <f>'Fish Use'!B190</f>
        <v>Upper Grande Ronde</v>
      </c>
      <c r="C2832" s="16" t="str">
        <f>'Fish Use'!D190</f>
        <v>Bull Trout</v>
      </c>
      <c r="D2832" s="16" t="str">
        <f>'Fish Use'!E190</f>
        <v>Spawning &amp; Resident</v>
      </c>
      <c r="E2832" s="16" t="str">
        <f>'Vulnerability Mapped'!C31</f>
        <v>Winter Water Temperature</v>
      </c>
      <c r="F2832" s="18">
        <f>'Fish Use'!F190</f>
        <v>0.25409999999999999</v>
      </c>
      <c r="G2832" s="18">
        <f>Population!D20</f>
        <v>0.6</v>
      </c>
      <c r="H2832" s="19">
        <f>'Limiting Factors'!C165</f>
        <v>1.82</v>
      </c>
      <c r="I2832" s="18">
        <f>'Limiting Factors'!D165</f>
        <v>0.28449999999999998</v>
      </c>
      <c r="J2832" s="17">
        <f>'Vulnerability Mapped'!D31</f>
        <v>12</v>
      </c>
      <c r="K2832" s="17">
        <f>'Vulnerability Mapped'!E31</f>
        <v>12</v>
      </c>
      <c r="L2832" s="18">
        <f>'Vulnerability Mapped'!H31</f>
        <v>0.29285714299999999</v>
      </c>
      <c r="M2832" s="18">
        <f t="shared" si="88"/>
        <v>2.1171067510327348E-2</v>
      </c>
      <c r="N2832" s="18">
        <f t="shared" si="89"/>
        <v>1.2702640506196409E-2</v>
      </c>
    </row>
    <row r="2833" spans="1:14" ht="18" customHeight="1" x14ac:dyDescent="0.2">
      <c r="A2833" s="16" t="str">
        <f>'Fish Use'!A190</f>
        <v>UGR10</v>
      </c>
      <c r="B2833" s="16" t="str">
        <f>'Fish Use'!B190</f>
        <v>Upper Grande Ronde</v>
      </c>
      <c r="C2833" s="16" t="str">
        <f>'Fish Use'!D190</f>
        <v>Bull Trout</v>
      </c>
      <c r="D2833" s="16" t="str">
        <f>'Fish Use'!E190</f>
        <v>Spawning &amp; Resident</v>
      </c>
      <c r="E2833" s="16" t="str">
        <f>'Vulnerability Mapped'!C30</f>
        <v>Water Quality</v>
      </c>
      <c r="F2833" s="18">
        <f>'Fish Use'!F190</f>
        <v>0.25409999999999999</v>
      </c>
      <c r="G2833" s="18">
        <f>Population!D20</f>
        <v>0.6</v>
      </c>
      <c r="H2833" s="19">
        <f>'Limiting Factors'!C166</f>
        <v>1.44</v>
      </c>
      <c r="I2833" s="18">
        <f>'Limiting Factors'!D166</f>
        <v>0.19900000000000001</v>
      </c>
      <c r="J2833" s="17">
        <f>'Vulnerability Mapped'!D30</f>
        <v>15</v>
      </c>
      <c r="K2833" s="17">
        <f>'Vulnerability Mapped'!E30</f>
        <v>15</v>
      </c>
      <c r="L2833" s="18">
        <f>'Vulnerability Mapped'!H30</f>
        <v>0.1</v>
      </c>
      <c r="M2833" s="18">
        <f t="shared" si="88"/>
        <v>5.0565900000000006E-3</v>
      </c>
      <c r="N2833" s="18">
        <f t="shared" si="89"/>
        <v>3.0339540000000002E-3</v>
      </c>
    </row>
    <row r="2834" spans="1:14" ht="18" customHeight="1" x14ac:dyDescent="0.2">
      <c r="A2834" s="16" t="str">
        <f>'Fish Use'!A190</f>
        <v>UGR10</v>
      </c>
      <c r="B2834" s="16" t="str">
        <f>'Fish Use'!B190</f>
        <v>Upper Grande Ronde</v>
      </c>
      <c r="C2834" s="16" t="str">
        <f>'Fish Use'!D190</f>
        <v>Bull Trout</v>
      </c>
      <c r="D2834" s="16" t="str">
        <f>'Fish Use'!E190</f>
        <v>Spawning &amp; Resident</v>
      </c>
      <c r="E2834" s="16" t="str">
        <f>'Vulnerability Mapped'!C26</f>
        <v>Predation</v>
      </c>
      <c r="F2834" s="18">
        <f>'Fish Use'!F190</f>
        <v>0.25409999999999999</v>
      </c>
      <c r="G2834" s="18">
        <f>Population!D20</f>
        <v>0.6</v>
      </c>
      <c r="H2834" s="19">
        <f>'Limiting Factors'!C159</f>
        <v>1.26</v>
      </c>
      <c r="I2834" s="18">
        <f>'Limiting Factors'!D159</f>
        <v>0.1585</v>
      </c>
      <c r="J2834" s="17">
        <f>'Vulnerability Mapped'!D26</f>
        <v>9</v>
      </c>
      <c r="K2834" s="17">
        <f>'Vulnerability Mapped'!E26</f>
        <v>9</v>
      </c>
      <c r="L2834" s="18">
        <f>'Vulnerability Mapped'!H26</f>
        <v>0.485714286</v>
      </c>
      <c r="M2834" s="18">
        <f t="shared" si="88"/>
        <v>1.9562070011507102E-2</v>
      </c>
      <c r="N2834" s="18">
        <f t="shared" si="89"/>
        <v>1.173724200690426E-2</v>
      </c>
    </row>
    <row r="2835" spans="1:14" ht="18" customHeight="1" x14ac:dyDescent="0.2">
      <c r="A2835" s="16" t="str">
        <f>'Fish Use'!A190</f>
        <v>UGR10</v>
      </c>
      <c r="B2835" s="16" t="str">
        <f>'Fish Use'!B190</f>
        <v>Upper Grande Ronde</v>
      </c>
      <c r="C2835" s="16" t="str">
        <f>'Fish Use'!D190</f>
        <v>Bull Trout</v>
      </c>
      <c r="D2835" s="16" t="str">
        <f>'Fish Use'!E190</f>
        <v>Spawning &amp; Resident</v>
      </c>
      <c r="E2835" s="16" t="str">
        <f>'Vulnerability Mapped'!C18</f>
        <v>Altered Primary Productivity</v>
      </c>
      <c r="F2835" s="18">
        <f>'Fish Use'!F190</f>
        <v>0.25409999999999999</v>
      </c>
      <c r="G2835" s="18">
        <f>Population!D20</f>
        <v>0.6</v>
      </c>
      <c r="H2835" s="19">
        <f>'Limiting Factors'!C160</f>
        <v>1.82</v>
      </c>
      <c r="I2835" s="18">
        <f>'Limiting Factors'!D160</f>
        <v>0.28449999999999998</v>
      </c>
      <c r="J2835" s="17">
        <f>'Vulnerability Mapped'!D18</f>
        <v>14</v>
      </c>
      <c r="K2835" s="17">
        <f>'Vulnerability Mapped'!E18</f>
        <v>14</v>
      </c>
      <c r="L2835" s="18">
        <f>'Vulnerability Mapped'!H18</f>
        <v>0.164285714</v>
      </c>
      <c r="M2835" s="18">
        <f t="shared" si="88"/>
        <v>1.1876452479345299E-2</v>
      </c>
      <c r="N2835" s="18">
        <f t="shared" si="89"/>
        <v>7.1258714876071792E-3</v>
      </c>
    </row>
    <row r="2836" spans="1:14" ht="18" customHeight="1" x14ac:dyDescent="0.2">
      <c r="A2836" s="16" t="str">
        <f>'Fish Use'!A190</f>
        <v>UGR10</v>
      </c>
      <c r="B2836" s="16" t="str">
        <f>'Fish Use'!B190</f>
        <v>Upper Grande Ronde</v>
      </c>
      <c r="C2836" s="16" t="str">
        <f>'Fish Use'!D190</f>
        <v>Bull Trout</v>
      </c>
      <c r="D2836" s="16" t="str">
        <f>'Fish Use'!E190</f>
        <v>Spawning &amp; Resident</v>
      </c>
      <c r="E2836" s="16" t="str">
        <f>'Vulnerability Mapped'!C25</f>
        <v>Non-Native Species Interactions and Competition</v>
      </c>
      <c r="F2836" s="18">
        <f>'Fish Use'!F190</f>
        <v>0.25409999999999999</v>
      </c>
      <c r="G2836" s="18">
        <f>Population!D20</f>
        <v>0.6</v>
      </c>
      <c r="H2836" s="19">
        <f>'Limiting Factors'!C161</f>
        <v>1.44</v>
      </c>
      <c r="I2836" s="18">
        <f>'Limiting Factors'!D161</f>
        <v>0.19900000000000001</v>
      </c>
      <c r="J2836" s="17">
        <f>'Vulnerability Mapped'!D25</f>
        <v>2</v>
      </c>
      <c r="K2836" s="17">
        <f>'Vulnerability Mapped'!E25</f>
        <v>2</v>
      </c>
      <c r="L2836" s="18">
        <f>'Vulnerability Mapped'!H25</f>
        <v>0.93571428599999995</v>
      </c>
      <c r="M2836" s="18">
        <f t="shared" si="88"/>
        <v>4.7315235014447399E-2</v>
      </c>
      <c r="N2836" s="18">
        <f t="shared" si="89"/>
        <v>2.8389141008668437E-2</v>
      </c>
    </row>
    <row r="2837" spans="1:14" ht="18" customHeight="1" x14ac:dyDescent="0.2">
      <c r="A2837" s="16" t="str">
        <f>'Fish Use'!A191</f>
        <v>UGR10</v>
      </c>
      <c r="B2837" s="16" t="str">
        <f>'Fish Use'!B191</f>
        <v>Upper Grande Ronde</v>
      </c>
      <c r="C2837" s="16" t="str">
        <f>'Fish Use'!D191</f>
        <v>Bull Trout</v>
      </c>
      <c r="D2837" s="16" t="str">
        <f>'Fish Use'!E191</f>
        <v>FMO</v>
      </c>
      <c r="E2837" s="16" t="str">
        <f>'Vulnerability Mapped'!C4</f>
        <v>Anthropogenic Barriers</v>
      </c>
      <c r="F2837" s="18">
        <f>'Fish Use'!F191</f>
        <v>0.25409999999999999</v>
      </c>
      <c r="G2837" s="18">
        <f>Population!D21</f>
        <v>0.4</v>
      </c>
      <c r="H2837" s="19">
        <f>'Limiting Factors'!C158</f>
        <v>1</v>
      </c>
      <c r="I2837" s="18">
        <f>'Limiting Factors'!D158</f>
        <v>0.1</v>
      </c>
      <c r="J2837" s="17">
        <f>'Vulnerability Mapped'!D4</f>
        <v>3</v>
      </c>
      <c r="K2837" s="17">
        <f>'Vulnerability Mapped'!E4</f>
        <v>3</v>
      </c>
      <c r="L2837" s="18">
        <f>'Vulnerability Mapped'!H4</f>
        <v>0.87142857100000004</v>
      </c>
      <c r="M2837" s="18">
        <f t="shared" si="88"/>
        <v>2.2142999989110002E-2</v>
      </c>
      <c r="N2837" s="18">
        <f t="shared" si="89"/>
        <v>8.8571999956440009E-3</v>
      </c>
    </row>
    <row r="2838" spans="1:14" ht="18" customHeight="1" x14ac:dyDescent="0.2">
      <c r="A2838" s="16" t="str">
        <f>'Fish Use'!A191</f>
        <v>UGR10</v>
      </c>
      <c r="B2838" s="16" t="str">
        <f>'Fish Use'!B191</f>
        <v>Upper Grande Ronde</v>
      </c>
      <c r="C2838" s="16" t="str">
        <f>'Fish Use'!D191</f>
        <v>Bull Trout</v>
      </c>
      <c r="D2838" s="16" t="str">
        <f>'Fish Use'!E191</f>
        <v>FMO</v>
      </c>
      <c r="E2838" s="16" t="str">
        <f>'Vulnerability Mapped'!C12</f>
        <v>Riparian Condition</v>
      </c>
      <c r="F2838" s="18">
        <f>'Fish Use'!F191</f>
        <v>0.25409999999999999</v>
      </c>
      <c r="G2838" s="18">
        <f>Population!D21</f>
        <v>0.4</v>
      </c>
      <c r="H2838" s="19">
        <f>'Limiting Factors'!C152</f>
        <v>2.35</v>
      </c>
      <c r="I2838" s="18">
        <f>'Limiting Factors'!D152</f>
        <v>0.40375</v>
      </c>
      <c r="J2838" s="17">
        <f>'Vulnerability Mapped'!D12</f>
        <v>5</v>
      </c>
      <c r="K2838" s="17">
        <f>'Vulnerability Mapped'!E12</f>
        <v>5</v>
      </c>
      <c r="L2838" s="18">
        <f>'Vulnerability Mapped'!H12</f>
        <v>0.74285714300000005</v>
      </c>
      <c r="M2838" s="18">
        <f t="shared" si="88"/>
        <v>7.6211850014656135E-2</v>
      </c>
      <c r="N2838" s="18">
        <f t="shared" si="89"/>
        <v>3.0484740005862456E-2</v>
      </c>
    </row>
    <row r="2839" spans="1:14" ht="18" customHeight="1" x14ac:dyDescent="0.2">
      <c r="A2839" s="16" t="str">
        <f>'Fish Use'!A191</f>
        <v>UGR10</v>
      </c>
      <c r="B2839" s="16" t="str">
        <f>'Fish Use'!B191</f>
        <v>Upper Grande Ronde</v>
      </c>
      <c r="C2839" s="16" t="str">
        <f>'Fish Use'!D191</f>
        <v>Bull Trout</v>
      </c>
      <c r="D2839" s="16" t="str">
        <f>'Fish Use'!E191</f>
        <v>FMO</v>
      </c>
      <c r="E2839" s="16" t="str">
        <f>'Vulnerability Mapped'!C8</f>
        <v>Floodplain Condition</v>
      </c>
      <c r="F2839" s="18">
        <f>'Fish Use'!F191</f>
        <v>0.25409999999999999</v>
      </c>
      <c r="G2839" s="18">
        <f>Population!D21</f>
        <v>0.4</v>
      </c>
      <c r="H2839" s="19">
        <f>'Limiting Factors'!C153</f>
        <v>2.5499999999999998</v>
      </c>
      <c r="I2839" s="18">
        <f>'Limiting Factors'!D153</f>
        <v>0.44874999999999998</v>
      </c>
      <c r="J2839" s="17">
        <f>'Vulnerability Mapped'!D8</f>
        <v>9</v>
      </c>
      <c r="K2839" s="17">
        <f>'Vulnerability Mapped'!E8</f>
        <v>9</v>
      </c>
      <c r="L2839" s="18">
        <f>'Vulnerability Mapped'!H8</f>
        <v>0.485714286</v>
      </c>
      <c r="M2839" s="18">
        <f t="shared" si="88"/>
        <v>5.5384725032579241E-2</v>
      </c>
      <c r="N2839" s="18">
        <f t="shared" si="89"/>
        <v>2.2153890013031696E-2</v>
      </c>
    </row>
    <row r="2840" spans="1:14" ht="18" customHeight="1" x14ac:dyDescent="0.2">
      <c r="A2840" s="16" t="str">
        <f>'Fish Use'!A191</f>
        <v>UGR10</v>
      </c>
      <c r="B2840" s="16" t="str">
        <f>'Fish Use'!B191</f>
        <v>Upper Grande Ronde</v>
      </c>
      <c r="C2840" s="16" t="str">
        <f>'Fish Use'!D191</f>
        <v>Bull Trout</v>
      </c>
      <c r="D2840" s="16" t="str">
        <f>'Fish Use'!E191</f>
        <v>FMO</v>
      </c>
      <c r="E2840" s="16" t="str">
        <f>'Vulnerability Mapped'!C13</f>
        <v>Side Channel and Wetland Habitat</v>
      </c>
      <c r="F2840" s="18">
        <f>'Fish Use'!F191</f>
        <v>0.25409999999999999</v>
      </c>
      <c r="G2840" s="18">
        <f>Population!D21</f>
        <v>0.4</v>
      </c>
      <c r="H2840" s="19">
        <f>'Limiting Factors'!C154</f>
        <v>2.17</v>
      </c>
      <c r="I2840" s="18">
        <f>'Limiting Factors'!D154</f>
        <v>0.36325000000000002</v>
      </c>
      <c r="J2840" s="17">
        <f>'Vulnerability Mapped'!D13</f>
        <v>8</v>
      </c>
      <c r="K2840" s="17">
        <f>'Vulnerability Mapped'!E13</f>
        <v>8</v>
      </c>
      <c r="L2840" s="18">
        <f>'Vulnerability Mapped'!H13</f>
        <v>0.55000000000000004</v>
      </c>
      <c r="M2840" s="18">
        <f t="shared" si="88"/>
        <v>5.0766003750000004E-2</v>
      </c>
      <c r="N2840" s="18">
        <f t="shared" si="89"/>
        <v>2.0306401500000001E-2</v>
      </c>
    </row>
    <row r="2841" spans="1:14" ht="18" customHeight="1" x14ac:dyDescent="0.2">
      <c r="A2841" s="16" t="str">
        <f>'Fish Use'!A191</f>
        <v>UGR10</v>
      </c>
      <c r="B2841" s="16" t="str">
        <f>'Fish Use'!B191</f>
        <v>Upper Grande Ronde</v>
      </c>
      <c r="C2841" s="16" t="str">
        <f>'Fish Use'!D191</f>
        <v>Bull Trout</v>
      </c>
      <c r="D2841" s="16" t="str">
        <f>'Fish Use'!E191</f>
        <v>FMO</v>
      </c>
      <c r="E2841" s="16" t="str">
        <f>'Vulnerability Mapped'!C5</f>
        <v>Channel and Habitat Structure</v>
      </c>
      <c r="F2841" s="18">
        <f>'Fish Use'!F191</f>
        <v>0.25409999999999999</v>
      </c>
      <c r="G2841" s="18">
        <f>Population!D21</f>
        <v>0.4</v>
      </c>
      <c r="H2841" s="19">
        <f>'Limiting Factors'!C155</f>
        <v>1.89</v>
      </c>
      <c r="I2841" s="18">
        <f>'Limiting Factors'!D155</f>
        <v>0.30025000000000002</v>
      </c>
      <c r="J2841" s="17">
        <f>'Vulnerability Mapped'!D5</f>
        <v>4</v>
      </c>
      <c r="K2841" s="17">
        <f>'Vulnerability Mapped'!E5</f>
        <v>4</v>
      </c>
      <c r="L2841" s="18">
        <f>'Vulnerability Mapped'!H5</f>
        <v>0.80714285699999999</v>
      </c>
      <c r="M2841" s="18">
        <f t="shared" si="88"/>
        <v>6.1579773739100924E-2</v>
      </c>
      <c r="N2841" s="18">
        <f t="shared" si="89"/>
        <v>2.4631909495640369E-2</v>
      </c>
    </row>
    <row r="2842" spans="1:14" ht="18" customHeight="1" x14ac:dyDescent="0.2">
      <c r="A2842" s="16" t="str">
        <f>'Fish Use'!A191</f>
        <v>UGR10</v>
      </c>
      <c r="B2842" s="16" t="str">
        <f>'Fish Use'!B191</f>
        <v>Upper Grande Ronde</v>
      </c>
      <c r="C2842" s="16" t="str">
        <f>'Fish Use'!D191</f>
        <v>Bull Trout</v>
      </c>
      <c r="D2842" s="16" t="str">
        <f>'Fish Use'!E191</f>
        <v>FMO</v>
      </c>
      <c r="E2842" s="16" t="str">
        <f>'Vulnerability Mapped'!C7</f>
        <v>Decreased Water Quantity</v>
      </c>
      <c r="F2842" s="18">
        <f>'Fish Use'!F191</f>
        <v>0.25409999999999999</v>
      </c>
      <c r="G2842" s="18">
        <f>Population!D21</f>
        <v>0.4</v>
      </c>
      <c r="H2842" s="19">
        <f>'Limiting Factors'!C162</f>
        <v>1.82</v>
      </c>
      <c r="I2842" s="18">
        <f>'Limiting Factors'!D162</f>
        <v>0.28449999999999998</v>
      </c>
      <c r="J2842" s="17">
        <f>'Vulnerability Mapped'!D7</f>
        <v>2</v>
      </c>
      <c r="K2842" s="17">
        <f>'Vulnerability Mapped'!E7</f>
        <v>2</v>
      </c>
      <c r="L2842" s="18">
        <f>'Vulnerability Mapped'!H7</f>
        <v>0.93571428599999995</v>
      </c>
      <c r="M2842" s="18">
        <f t="shared" si="88"/>
        <v>6.764414252065469E-2</v>
      </c>
      <c r="N2842" s="18">
        <f t="shared" si="89"/>
        <v>2.7057657008261876E-2</v>
      </c>
    </row>
    <row r="2843" spans="1:14" ht="18" customHeight="1" x14ac:dyDescent="0.2">
      <c r="A2843" s="16" t="str">
        <f>'Fish Use'!A191</f>
        <v>UGR10</v>
      </c>
      <c r="B2843" s="16" t="str">
        <f>'Fish Use'!B191</f>
        <v>Upper Grande Ronde</v>
      </c>
      <c r="C2843" s="16" t="str">
        <f>'Fish Use'!D191</f>
        <v>Bull Trout</v>
      </c>
      <c r="D2843" s="16" t="str">
        <f>'Fish Use'!E191</f>
        <v>FMO</v>
      </c>
      <c r="E2843" s="16" t="str">
        <f>'Vulnerability Mapped'!C2</f>
        <v>Altered Flow Timing</v>
      </c>
      <c r="F2843" s="18">
        <f>'Fish Use'!F191</f>
        <v>0.25409999999999999</v>
      </c>
      <c r="G2843" s="18">
        <f>Population!D21</f>
        <v>0.4</v>
      </c>
      <c r="H2843" s="19">
        <f>'Limiting Factors'!C163</f>
        <v>1.59</v>
      </c>
      <c r="I2843" s="18">
        <f>'Limiting Factors'!D163</f>
        <v>0.23275000000000001</v>
      </c>
      <c r="J2843" s="17">
        <f>'Vulnerability Mapped'!D2</f>
        <v>11</v>
      </c>
      <c r="K2843" s="17">
        <f>'Vulnerability Mapped'!E2</f>
        <v>11</v>
      </c>
      <c r="L2843" s="18">
        <f>'Vulnerability Mapped'!H2</f>
        <v>0.35714285699999998</v>
      </c>
      <c r="M2843" s="18">
        <f t="shared" si="88"/>
        <v>2.1122062491551175E-2</v>
      </c>
      <c r="N2843" s="18">
        <f t="shared" si="89"/>
        <v>8.4488249966204708E-3</v>
      </c>
    </row>
    <row r="2844" spans="1:14" ht="18" customHeight="1" x14ac:dyDescent="0.2">
      <c r="A2844" s="16" t="str">
        <f>'Fish Use'!A191</f>
        <v>UGR10</v>
      </c>
      <c r="B2844" s="16" t="str">
        <f>'Fish Use'!B191</f>
        <v>Upper Grande Ronde</v>
      </c>
      <c r="C2844" s="16" t="str">
        <f>'Fish Use'!D191</f>
        <v>Bull Trout</v>
      </c>
      <c r="D2844" s="16" t="str">
        <f>'Fish Use'!E191</f>
        <v>FMO</v>
      </c>
      <c r="E2844" s="16" t="str">
        <f>'Vulnerability Mapped'!C6</f>
        <v>Decreased Sediment Quantity</v>
      </c>
      <c r="F2844" s="18">
        <f>'Fish Use'!F191</f>
        <v>0.25409999999999999</v>
      </c>
      <c r="G2844" s="18">
        <f>Population!D21</f>
        <v>0.4</v>
      </c>
      <c r="H2844" s="19">
        <f>'Limiting Factors'!C156</f>
        <v>1.89</v>
      </c>
      <c r="I2844" s="18">
        <f>'Limiting Factors'!D156</f>
        <v>0.30025000000000002</v>
      </c>
      <c r="J2844" s="17">
        <f>'Vulnerability Mapped'!D6</f>
        <v>13</v>
      </c>
      <c r="K2844" s="17">
        <f>'Vulnerability Mapped'!E6</f>
        <v>13</v>
      </c>
      <c r="L2844" s="18">
        <f>'Vulnerability Mapped'!H6</f>
        <v>0.22857142899999999</v>
      </c>
      <c r="M2844" s="18">
        <f t="shared" si="88"/>
        <v>1.7438520032697226E-2</v>
      </c>
      <c r="N2844" s="18">
        <f t="shared" si="89"/>
        <v>6.9754080130788911E-3</v>
      </c>
    </row>
    <row r="2845" spans="1:14" ht="18" customHeight="1" x14ac:dyDescent="0.2">
      <c r="A2845" s="16" t="str">
        <f>'Fish Use'!A191</f>
        <v>UGR10</v>
      </c>
      <c r="B2845" s="16" t="str">
        <f>'Fish Use'!B191</f>
        <v>Upper Grande Ronde</v>
      </c>
      <c r="C2845" s="16" t="str">
        <f>'Fish Use'!D191</f>
        <v>Bull Trout</v>
      </c>
      <c r="D2845" s="16" t="str">
        <f>'Fish Use'!E191</f>
        <v>FMO</v>
      </c>
      <c r="E2845" s="16" t="str">
        <f>'Vulnerability Mapped'!C9</f>
        <v>Increased Sediment Quantity</v>
      </c>
      <c r="F2845" s="18">
        <f>'Fish Use'!F191</f>
        <v>0.25409999999999999</v>
      </c>
      <c r="G2845" s="18">
        <f>Population!D21</f>
        <v>0.4</v>
      </c>
      <c r="H2845" s="19">
        <f>'Limiting Factors'!C157</f>
        <v>2.35</v>
      </c>
      <c r="I2845" s="18">
        <f>'Limiting Factors'!D157</f>
        <v>0.40375</v>
      </c>
      <c r="J2845" s="17">
        <f>'Vulnerability Mapped'!D9</f>
        <v>14</v>
      </c>
      <c r="K2845" s="17">
        <f>'Vulnerability Mapped'!E9</f>
        <v>14</v>
      </c>
      <c r="L2845" s="18">
        <f>'Vulnerability Mapped'!H9</f>
        <v>0.164285714</v>
      </c>
      <c r="M2845" s="18">
        <f t="shared" si="88"/>
        <v>1.6854543720687749E-2</v>
      </c>
      <c r="N2845" s="18">
        <f t="shared" si="89"/>
        <v>6.7418174882750998E-3</v>
      </c>
    </row>
    <row r="2846" spans="1:14" ht="18" customHeight="1" x14ac:dyDescent="0.2">
      <c r="A2846" s="16" t="str">
        <f>'Fish Use'!A191</f>
        <v>UGR10</v>
      </c>
      <c r="B2846" s="16" t="str">
        <f>'Fish Use'!B191</f>
        <v>Upper Grande Ronde</v>
      </c>
      <c r="C2846" s="16" t="str">
        <f>'Fish Use'!D191</f>
        <v>Bull Trout</v>
      </c>
      <c r="D2846" s="16" t="str">
        <f>'Fish Use'!E191</f>
        <v>FMO</v>
      </c>
      <c r="E2846" s="16" t="str">
        <f>'Vulnerability Mapped'!C14</f>
        <v>Summer Water Temperature</v>
      </c>
      <c r="F2846" s="18">
        <f>'Fish Use'!F191</f>
        <v>0.25409999999999999</v>
      </c>
      <c r="G2846" s="18">
        <f>Population!D21</f>
        <v>0.4</v>
      </c>
      <c r="H2846" s="19">
        <f>'Limiting Factors'!C164</f>
        <v>2.08</v>
      </c>
      <c r="I2846" s="18">
        <f>'Limiting Factors'!D164</f>
        <v>0.34300000000000003</v>
      </c>
      <c r="J2846" s="17">
        <f>'Vulnerability Mapped'!D14</f>
        <v>1</v>
      </c>
      <c r="K2846" s="17">
        <f>'Vulnerability Mapped'!E14</f>
        <v>1</v>
      </c>
      <c r="L2846" s="18">
        <f>'Vulnerability Mapped'!H14</f>
        <v>1</v>
      </c>
      <c r="M2846" s="18">
        <f t="shared" si="88"/>
        <v>8.7156300000000006E-2</v>
      </c>
      <c r="N2846" s="18">
        <f t="shared" si="89"/>
        <v>3.4862520000000001E-2</v>
      </c>
    </row>
    <row r="2847" spans="1:14" ht="18" customHeight="1" x14ac:dyDescent="0.2">
      <c r="A2847" s="16" t="str">
        <f>'Fish Use'!A191</f>
        <v>UGR10</v>
      </c>
      <c r="B2847" s="16" t="str">
        <f>'Fish Use'!B191</f>
        <v>Upper Grande Ronde</v>
      </c>
      <c r="C2847" s="16" t="str">
        <f>'Fish Use'!D191</f>
        <v>Bull Trout</v>
      </c>
      <c r="D2847" s="16" t="str">
        <f>'Fish Use'!E191</f>
        <v>FMO</v>
      </c>
      <c r="E2847" s="16" t="str">
        <f>'Vulnerability Mapped'!C16</f>
        <v>Winter Water Temperature</v>
      </c>
      <c r="F2847" s="18">
        <f>'Fish Use'!F191</f>
        <v>0.25409999999999999</v>
      </c>
      <c r="G2847" s="18">
        <f>Population!D21</f>
        <v>0.4</v>
      </c>
      <c r="H2847" s="19">
        <f>'Limiting Factors'!C165</f>
        <v>1.82</v>
      </c>
      <c r="I2847" s="18">
        <f>'Limiting Factors'!D165</f>
        <v>0.28449999999999998</v>
      </c>
      <c r="J2847" s="17">
        <f>'Vulnerability Mapped'!D16</f>
        <v>15</v>
      </c>
      <c r="K2847" s="17">
        <f>'Vulnerability Mapped'!E16</f>
        <v>15</v>
      </c>
      <c r="L2847" s="18">
        <f>'Vulnerability Mapped'!H16</f>
        <v>0.1</v>
      </c>
      <c r="M2847" s="18">
        <f t="shared" si="88"/>
        <v>7.2291449999999993E-3</v>
      </c>
      <c r="N2847" s="18">
        <f t="shared" si="89"/>
        <v>2.8916580000000001E-3</v>
      </c>
    </row>
    <row r="2848" spans="1:14" ht="18" customHeight="1" x14ac:dyDescent="0.2">
      <c r="A2848" s="16" t="str">
        <f>'Fish Use'!A191</f>
        <v>UGR10</v>
      </c>
      <c r="B2848" s="16" t="str">
        <f>'Fish Use'!B191</f>
        <v>Upper Grande Ronde</v>
      </c>
      <c r="C2848" s="16" t="str">
        <f>'Fish Use'!D191</f>
        <v>Bull Trout</v>
      </c>
      <c r="D2848" s="16" t="str">
        <f>'Fish Use'!E191</f>
        <v>FMO</v>
      </c>
      <c r="E2848" s="16" t="str">
        <f>'Vulnerability Mapped'!C15</f>
        <v>Water Quality</v>
      </c>
      <c r="F2848" s="18">
        <f>'Fish Use'!F191</f>
        <v>0.25409999999999999</v>
      </c>
      <c r="G2848" s="18">
        <f>Population!D21</f>
        <v>0.4</v>
      </c>
      <c r="H2848" s="19">
        <f>'Limiting Factors'!C166</f>
        <v>1.44</v>
      </c>
      <c r="I2848" s="18">
        <f>'Limiting Factors'!D166</f>
        <v>0.19900000000000001</v>
      </c>
      <c r="J2848" s="17">
        <f>'Vulnerability Mapped'!D15</f>
        <v>6</v>
      </c>
      <c r="K2848" s="17">
        <f>'Vulnerability Mapped'!E15</f>
        <v>6</v>
      </c>
      <c r="L2848" s="18">
        <f>'Vulnerability Mapped'!H15</f>
        <v>0.678571429</v>
      </c>
      <c r="M2848" s="18">
        <f t="shared" si="88"/>
        <v>3.43125750216711E-2</v>
      </c>
      <c r="N2848" s="18">
        <f t="shared" si="89"/>
        <v>1.372503000866844E-2</v>
      </c>
    </row>
    <row r="2849" spans="1:14" ht="18" customHeight="1" x14ac:dyDescent="0.2">
      <c r="A2849" s="16" t="str">
        <f>'Fish Use'!A191</f>
        <v>UGR10</v>
      </c>
      <c r="B2849" s="16" t="str">
        <f>'Fish Use'!B191</f>
        <v>Upper Grande Ronde</v>
      </c>
      <c r="C2849" s="16" t="str">
        <f>'Fish Use'!D191</f>
        <v>Bull Trout</v>
      </c>
      <c r="D2849" s="16" t="str">
        <f>'Fish Use'!E191</f>
        <v>FMO</v>
      </c>
      <c r="E2849" s="16" t="str">
        <f>'Vulnerability Mapped'!C11</f>
        <v>Predation</v>
      </c>
      <c r="F2849" s="18">
        <f>'Fish Use'!F191</f>
        <v>0.25409999999999999</v>
      </c>
      <c r="G2849" s="18">
        <f>Population!D21</f>
        <v>0.4</v>
      </c>
      <c r="H2849" s="19">
        <f>'Limiting Factors'!C159</f>
        <v>1.26</v>
      </c>
      <c r="I2849" s="18">
        <f>'Limiting Factors'!D159</f>
        <v>0.1585</v>
      </c>
      <c r="J2849" s="17">
        <f>'Vulnerability Mapped'!D11</f>
        <v>7</v>
      </c>
      <c r="K2849" s="17">
        <f>'Vulnerability Mapped'!E11</f>
        <v>7</v>
      </c>
      <c r="L2849" s="18">
        <f>'Vulnerability Mapped'!H11</f>
        <v>0.61428571399999998</v>
      </c>
      <c r="M2849" s="18">
        <f t="shared" si="88"/>
        <v>2.47402649884929E-2</v>
      </c>
      <c r="N2849" s="18">
        <f t="shared" si="89"/>
        <v>9.8961059953971611E-3</v>
      </c>
    </row>
    <row r="2850" spans="1:14" ht="18" customHeight="1" x14ac:dyDescent="0.2">
      <c r="A2850" s="16" t="str">
        <f>'Fish Use'!A191</f>
        <v>UGR10</v>
      </c>
      <c r="B2850" s="16" t="str">
        <f>'Fish Use'!B191</f>
        <v>Upper Grande Ronde</v>
      </c>
      <c r="C2850" s="16" t="str">
        <f>'Fish Use'!D191</f>
        <v>Bull Trout</v>
      </c>
      <c r="D2850" s="16" t="str">
        <f>'Fish Use'!E191</f>
        <v>FMO</v>
      </c>
      <c r="E2850" s="16" t="str">
        <f>'Vulnerability Mapped'!C3</f>
        <v>Altered Primary Productivity</v>
      </c>
      <c r="F2850" s="18">
        <f>'Fish Use'!F191</f>
        <v>0.25409999999999999</v>
      </c>
      <c r="G2850" s="18">
        <f>Population!D21</f>
        <v>0.4</v>
      </c>
      <c r="H2850" s="19">
        <f>'Limiting Factors'!C160</f>
        <v>1.82</v>
      </c>
      <c r="I2850" s="18">
        <f>'Limiting Factors'!D160</f>
        <v>0.28449999999999998</v>
      </c>
      <c r="J2850" s="17">
        <f>'Vulnerability Mapped'!D3</f>
        <v>12</v>
      </c>
      <c r="K2850" s="17">
        <f>'Vulnerability Mapped'!E3</f>
        <v>12</v>
      </c>
      <c r="L2850" s="18">
        <f>'Vulnerability Mapped'!H3</f>
        <v>0.29285714299999999</v>
      </c>
      <c r="M2850" s="18">
        <f t="shared" si="88"/>
        <v>2.1171067510327348E-2</v>
      </c>
      <c r="N2850" s="18">
        <f t="shared" si="89"/>
        <v>8.4684270041309392E-3</v>
      </c>
    </row>
    <row r="2851" spans="1:14" ht="18" customHeight="1" x14ac:dyDescent="0.2">
      <c r="A2851" s="16" t="str">
        <f>'Fish Use'!A191</f>
        <v>UGR10</v>
      </c>
      <c r="B2851" s="16" t="str">
        <f>'Fish Use'!B191</f>
        <v>Upper Grande Ronde</v>
      </c>
      <c r="C2851" s="16" t="str">
        <f>'Fish Use'!D191</f>
        <v>Bull Trout</v>
      </c>
      <c r="D2851" s="16" t="str">
        <f>'Fish Use'!E191</f>
        <v>FMO</v>
      </c>
      <c r="E2851" s="16" t="str">
        <f>'Vulnerability Mapped'!C10</f>
        <v>Non-Native Species Interactions and Competition</v>
      </c>
      <c r="F2851" s="18">
        <f>'Fish Use'!F191</f>
        <v>0.25409999999999999</v>
      </c>
      <c r="G2851" s="18">
        <f>Population!D21</f>
        <v>0.4</v>
      </c>
      <c r="H2851" s="19">
        <f>'Limiting Factors'!C161</f>
        <v>1.44</v>
      </c>
      <c r="I2851" s="18">
        <f>'Limiting Factors'!D161</f>
        <v>0.19900000000000001</v>
      </c>
      <c r="J2851" s="17">
        <f>'Vulnerability Mapped'!D10</f>
        <v>10</v>
      </c>
      <c r="K2851" s="17">
        <f>'Vulnerability Mapped'!E10</f>
        <v>10</v>
      </c>
      <c r="L2851" s="18">
        <f>'Vulnerability Mapped'!H10</f>
        <v>0.42142857099999997</v>
      </c>
      <c r="M2851" s="18">
        <f t="shared" si="88"/>
        <v>2.13099149783289E-2</v>
      </c>
      <c r="N2851" s="18">
        <f t="shared" si="89"/>
        <v>8.5239659913315599E-3</v>
      </c>
    </row>
    <row r="2852" spans="1:14" ht="18" customHeight="1" x14ac:dyDescent="0.2">
      <c r="A2852" s="16" t="str">
        <f>'Fish Use'!A192</f>
        <v>UGR11</v>
      </c>
      <c r="B2852" s="16" t="str">
        <f>'Fish Use'!B192</f>
        <v>Upper Grande Ronde</v>
      </c>
      <c r="C2852" s="16" t="str">
        <f>'Fish Use'!D192</f>
        <v>Chinook</v>
      </c>
      <c r="D2852" s="16" t="str">
        <f>'Fish Use'!E192</f>
        <v>Spawning</v>
      </c>
      <c r="E2852" s="16" t="str">
        <f>'Vulnerability Mapped'!C49</f>
        <v>Anthropogenic Barriers</v>
      </c>
      <c r="F2852" s="18">
        <f>'Fish Use'!F192</f>
        <v>0.45040000000000002</v>
      </c>
      <c r="G2852" s="18">
        <f>Population!D10</f>
        <v>0.08</v>
      </c>
      <c r="H2852" s="19">
        <f>'Limiting Factors'!C173</f>
        <v>2.29</v>
      </c>
      <c r="I2852" s="18">
        <f>'Limiting Factors'!D173</f>
        <v>0.39024999999999999</v>
      </c>
      <c r="J2852" s="17">
        <f>'Vulnerability Mapped'!D49</f>
        <v>15</v>
      </c>
      <c r="K2852" s="17">
        <f>'Vulnerability Mapped'!E49</f>
        <v>15</v>
      </c>
      <c r="L2852" s="18">
        <f>'Vulnerability Mapped'!H49</f>
        <v>0.1</v>
      </c>
      <c r="M2852" s="18">
        <f t="shared" si="88"/>
        <v>1.757686E-2</v>
      </c>
      <c r="N2852" s="18">
        <f t="shared" si="89"/>
        <v>1.4061487999999999E-3</v>
      </c>
    </row>
    <row r="2853" spans="1:14" ht="18" customHeight="1" x14ac:dyDescent="0.2">
      <c r="A2853" s="16" t="str">
        <f>'Fish Use'!A192</f>
        <v>UGR11</v>
      </c>
      <c r="B2853" s="16" t="str">
        <f>'Fish Use'!B192</f>
        <v>Upper Grande Ronde</v>
      </c>
      <c r="C2853" s="16" t="str">
        <f>'Fish Use'!D192</f>
        <v>Chinook</v>
      </c>
      <c r="D2853" s="16" t="str">
        <f>'Fish Use'!E192</f>
        <v>Spawning</v>
      </c>
      <c r="E2853" s="16" t="str">
        <f>'Vulnerability Mapped'!C57</f>
        <v>Riparian Condition</v>
      </c>
      <c r="F2853" s="18">
        <f>'Fish Use'!F192</f>
        <v>0.45040000000000002</v>
      </c>
      <c r="G2853" s="18">
        <f>Population!D10</f>
        <v>0.08</v>
      </c>
      <c r="H2853" s="19">
        <f>'Limiting Factors'!C167</f>
        <v>3.1</v>
      </c>
      <c r="I2853" s="18">
        <f>'Limiting Factors'!D167</f>
        <v>0.57250000000000001</v>
      </c>
      <c r="J2853" s="17">
        <f>'Vulnerability Mapped'!D57</f>
        <v>13</v>
      </c>
      <c r="K2853" s="17">
        <f>'Vulnerability Mapped'!E57</f>
        <v>13</v>
      </c>
      <c r="L2853" s="18">
        <f>'Vulnerability Mapped'!H57</f>
        <v>0.22857142899999999</v>
      </c>
      <c r="M2853" s="18">
        <f t="shared" si="88"/>
        <v>5.8938057253366004E-2</v>
      </c>
      <c r="N2853" s="18">
        <f t="shared" si="89"/>
        <v>4.7150445802692804E-3</v>
      </c>
    </row>
    <row r="2854" spans="1:14" ht="18" customHeight="1" x14ac:dyDescent="0.2">
      <c r="A2854" s="16" t="str">
        <f>'Fish Use'!A192</f>
        <v>UGR11</v>
      </c>
      <c r="B2854" s="16" t="str">
        <f>'Fish Use'!B192</f>
        <v>Upper Grande Ronde</v>
      </c>
      <c r="C2854" s="16" t="str">
        <f>'Fish Use'!D192</f>
        <v>Chinook</v>
      </c>
      <c r="D2854" s="16" t="str">
        <f>'Fish Use'!E192</f>
        <v>Spawning</v>
      </c>
      <c r="E2854" s="16" t="str">
        <f>'Vulnerability Mapped'!C53</f>
        <v>Floodplain Condition</v>
      </c>
      <c r="F2854" s="18">
        <f>'Fish Use'!F192</f>
        <v>0.45040000000000002</v>
      </c>
      <c r="G2854" s="18">
        <f>Population!D10</f>
        <v>0.08</v>
      </c>
      <c r="H2854" s="19">
        <f>'Limiting Factors'!C168</f>
        <v>2.93</v>
      </c>
      <c r="I2854" s="18">
        <f>'Limiting Factors'!D168</f>
        <v>0.53425</v>
      </c>
      <c r="J2854" s="17">
        <f>'Vulnerability Mapped'!D53</f>
        <v>6</v>
      </c>
      <c r="K2854" s="17">
        <f>'Vulnerability Mapped'!E53</f>
        <v>6</v>
      </c>
      <c r="L2854" s="18">
        <f>'Vulnerability Mapped'!H53</f>
        <v>0.678571429</v>
      </c>
      <c r="M2854" s="18">
        <f t="shared" si="88"/>
        <v>0.1632820643888398</v>
      </c>
      <c r="N2854" s="18">
        <f t="shared" si="89"/>
        <v>1.3062565151107184E-2</v>
      </c>
    </row>
    <row r="2855" spans="1:14" ht="18" customHeight="1" x14ac:dyDescent="0.2">
      <c r="A2855" s="16" t="str">
        <f>'Fish Use'!A192</f>
        <v>UGR11</v>
      </c>
      <c r="B2855" s="16" t="str">
        <f>'Fish Use'!B192</f>
        <v>Upper Grande Ronde</v>
      </c>
      <c r="C2855" s="16" t="str">
        <f>'Fish Use'!D192</f>
        <v>Chinook</v>
      </c>
      <c r="D2855" s="16" t="str">
        <f>'Fish Use'!E192</f>
        <v>Spawning</v>
      </c>
      <c r="E2855" s="16" t="str">
        <f>'Vulnerability Mapped'!C58</f>
        <v>Side Channel and Wetland Habitat</v>
      </c>
      <c r="F2855" s="18">
        <f>'Fish Use'!F192</f>
        <v>0.45040000000000002</v>
      </c>
      <c r="G2855" s="18">
        <f>Population!D10</f>
        <v>0.08</v>
      </c>
      <c r="H2855" s="19">
        <f>'Limiting Factors'!C169</f>
        <v>3.29</v>
      </c>
      <c r="I2855" s="18">
        <f>'Limiting Factors'!D169</f>
        <v>0.61524999999999996</v>
      </c>
      <c r="J2855" s="17">
        <f>'Vulnerability Mapped'!D58</f>
        <v>7</v>
      </c>
      <c r="K2855" s="17">
        <f>'Vulnerability Mapped'!E58</f>
        <v>7</v>
      </c>
      <c r="L2855" s="18">
        <f>'Vulnerability Mapped'!H58</f>
        <v>0.61428571399999998</v>
      </c>
      <c r="M2855" s="18">
        <f t="shared" si="88"/>
        <v>0.17022385420654038</v>
      </c>
      <c r="N2855" s="18">
        <f t="shared" si="89"/>
        <v>1.3617908336523231E-2</v>
      </c>
    </row>
    <row r="2856" spans="1:14" ht="18" customHeight="1" x14ac:dyDescent="0.2">
      <c r="A2856" s="16" t="str">
        <f>'Fish Use'!A192</f>
        <v>UGR11</v>
      </c>
      <c r="B2856" s="16" t="str">
        <f>'Fish Use'!B192</f>
        <v>Upper Grande Ronde</v>
      </c>
      <c r="C2856" s="16" t="str">
        <f>'Fish Use'!D192</f>
        <v>Chinook</v>
      </c>
      <c r="D2856" s="16" t="str">
        <f>'Fish Use'!E192</f>
        <v>Spawning</v>
      </c>
      <c r="E2856" s="16" t="str">
        <f>'Vulnerability Mapped'!C50</f>
        <v>Channel and Habitat Structure</v>
      </c>
      <c r="F2856" s="18">
        <f>'Fish Use'!F192</f>
        <v>0.45040000000000002</v>
      </c>
      <c r="G2856" s="18">
        <f>Population!D10</f>
        <v>0.08</v>
      </c>
      <c r="H2856" s="19">
        <f>'Limiting Factors'!C170</f>
        <v>3.44</v>
      </c>
      <c r="I2856" s="18">
        <f>'Limiting Factors'!D170</f>
        <v>0.64900000000000002</v>
      </c>
      <c r="J2856" s="17">
        <f>'Vulnerability Mapped'!D50</f>
        <v>5</v>
      </c>
      <c r="K2856" s="17">
        <f>'Vulnerability Mapped'!E50</f>
        <v>5</v>
      </c>
      <c r="L2856" s="18">
        <f>'Vulnerability Mapped'!H50</f>
        <v>0.74285714300000005</v>
      </c>
      <c r="M2856" s="18">
        <f t="shared" si="88"/>
        <v>0.21714427432747282</v>
      </c>
      <c r="N2856" s="18">
        <f t="shared" si="89"/>
        <v>1.7371541946197826E-2</v>
      </c>
    </row>
    <row r="2857" spans="1:14" ht="18" customHeight="1" x14ac:dyDescent="0.2">
      <c r="A2857" s="16" t="str">
        <f>'Fish Use'!A192</f>
        <v>UGR11</v>
      </c>
      <c r="B2857" s="16" t="str">
        <f>'Fish Use'!B192</f>
        <v>Upper Grande Ronde</v>
      </c>
      <c r="C2857" s="16" t="str">
        <f>'Fish Use'!D192</f>
        <v>Chinook</v>
      </c>
      <c r="D2857" s="16" t="str">
        <f>'Fish Use'!E192</f>
        <v>Spawning</v>
      </c>
      <c r="E2857" s="16" t="str">
        <f>'Vulnerability Mapped'!C52</f>
        <v>Decreased Water Quantity</v>
      </c>
      <c r="F2857" s="18">
        <f>'Fish Use'!F192</f>
        <v>0.45040000000000002</v>
      </c>
      <c r="G2857" s="18">
        <f>Population!D10</f>
        <v>0.08</v>
      </c>
      <c r="H2857" s="19">
        <f>'Limiting Factors'!C177</f>
        <v>3.56</v>
      </c>
      <c r="I2857" s="18">
        <f>'Limiting Factors'!D177</f>
        <v>0.67600000000000005</v>
      </c>
      <c r="J2857" s="17">
        <f>'Vulnerability Mapped'!D52</f>
        <v>2</v>
      </c>
      <c r="K2857" s="17">
        <f>'Vulnerability Mapped'!E52</f>
        <v>2</v>
      </c>
      <c r="L2857" s="18">
        <f>'Vulnerability Mapped'!H52</f>
        <v>0.93571428599999995</v>
      </c>
      <c r="M2857" s="18">
        <f t="shared" si="88"/>
        <v>0.2848973029441344</v>
      </c>
      <c r="N2857" s="18">
        <f t="shared" si="89"/>
        <v>2.2791784235530754E-2</v>
      </c>
    </row>
    <row r="2858" spans="1:14" ht="18" customHeight="1" x14ac:dyDescent="0.2">
      <c r="A2858" s="16" t="str">
        <f>'Fish Use'!A192</f>
        <v>UGR11</v>
      </c>
      <c r="B2858" s="16" t="str">
        <f>'Fish Use'!B192</f>
        <v>Upper Grande Ronde</v>
      </c>
      <c r="C2858" s="16" t="str">
        <f>'Fish Use'!D192</f>
        <v>Chinook</v>
      </c>
      <c r="D2858" s="16" t="str">
        <f>'Fish Use'!E192</f>
        <v>Spawning</v>
      </c>
      <c r="E2858" s="16" t="str">
        <f>'Vulnerability Mapped'!C47</f>
        <v>Altered Flow Timing</v>
      </c>
      <c r="F2858" s="18">
        <f>'Fish Use'!F192</f>
        <v>0.45040000000000002</v>
      </c>
      <c r="G2858" s="18">
        <f>Population!D10</f>
        <v>0.08</v>
      </c>
      <c r="H2858" s="19">
        <f>'Limiting Factors'!C178</f>
        <v>3</v>
      </c>
      <c r="I2858" s="18">
        <f>'Limiting Factors'!D178</f>
        <v>0.55000000000000004</v>
      </c>
      <c r="J2858" s="17">
        <f>'Vulnerability Mapped'!D47</f>
        <v>10</v>
      </c>
      <c r="K2858" s="17">
        <f>'Vulnerability Mapped'!E47</f>
        <v>10</v>
      </c>
      <c r="L2858" s="18">
        <f>'Vulnerability Mapped'!H47</f>
        <v>0.42142857099999997</v>
      </c>
      <c r="M2858" s="18">
        <f t="shared" si="88"/>
        <v>0.10439628560812</v>
      </c>
      <c r="N2858" s="18">
        <f t="shared" si="89"/>
        <v>8.351702848649601E-3</v>
      </c>
    </row>
    <row r="2859" spans="1:14" ht="18" customHeight="1" x14ac:dyDescent="0.2">
      <c r="A2859" s="16" t="str">
        <f>'Fish Use'!A192</f>
        <v>UGR11</v>
      </c>
      <c r="B2859" s="16" t="str">
        <f>'Fish Use'!B192</f>
        <v>Upper Grande Ronde</v>
      </c>
      <c r="C2859" s="16" t="str">
        <f>'Fish Use'!D192</f>
        <v>Chinook</v>
      </c>
      <c r="D2859" s="16" t="str">
        <f>'Fish Use'!E192</f>
        <v>Spawning</v>
      </c>
      <c r="E2859" s="16" t="str">
        <f>'Vulnerability Mapped'!C51</f>
        <v>Decreased Sediment Quantity</v>
      </c>
      <c r="F2859" s="18">
        <f>'Fish Use'!F192</f>
        <v>0.45040000000000002</v>
      </c>
      <c r="G2859" s="18">
        <f>Population!D10</f>
        <v>0.08</v>
      </c>
      <c r="H2859" s="19">
        <f>'Limiting Factors'!C171</f>
        <v>3.73</v>
      </c>
      <c r="I2859" s="18">
        <f>'Limiting Factors'!D171</f>
        <v>0.71425000000000005</v>
      </c>
      <c r="J2859" s="17">
        <f>'Vulnerability Mapped'!D51</f>
        <v>3</v>
      </c>
      <c r="K2859" s="17">
        <f>'Vulnerability Mapped'!E51</f>
        <v>3</v>
      </c>
      <c r="L2859" s="18">
        <f>'Vulnerability Mapped'!H51</f>
        <v>0.87142857100000004</v>
      </c>
      <c r="M2859" s="18">
        <f t="shared" si="88"/>
        <v>0.28033700271927225</v>
      </c>
      <c r="N2859" s="18">
        <f t="shared" si="89"/>
        <v>2.2426960217541782E-2</v>
      </c>
    </row>
    <row r="2860" spans="1:14" ht="18" customHeight="1" x14ac:dyDescent="0.2">
      <c r="A2860" s="16" t="str">
        <f>'Fish Use'!A192</f>
        <v>UGR11</v>
      </c>
      <c r="B2860" s="16" t="str">
        <f>'Fish Use'!B192</f>
        <v>Upper Grande Ronde</v>
      </c>
      <c r="C2860" s="16" t="str">
        <f>'Fish Use'!D192</f>
        <v>Chinook</v>
      </c>
      <c r="D2860" s="16" t="str">
        <f>'Fish Use'!E192</f>
        <v>Spawning</v>
      </c>
      <c r="E2860" s="16" t="str">
        <f>'Vulnerability Mapped'!C54</f>
        <v>Increased Sediment Quantity</v>
      </c>
      <c r="F2860" s="18">
        <f>'Fish Use'!F192</f>
        <v>0.45040000000000002</v>
      </c>
      <c r="G2860" s="18">
        <f>Population!D10</f>
        <v>0.08</v>
      </c>
      <c r="H2860" s="19">
        <f>'Limiting Factors'!C172</f>
        <v>3.37</v>
      </c>
      <c r="I2860" s="18">
        <f>'Limiting Factors'!D172</f>
        <v>0.63324999999999998</v>
      </c>
      <c r="J2860" s="17">
        <f>'Vulnerability Mapped'!D54</f>
        <v>11</v>
      </c>
      <c r="K2860" s="17">
        <f>'Vulnerability Mapped'!E54</f>
        <v>11</v>
      </c>
      <c r="L2860" s="18">
        <f>'Vulnerability Mapped'!H54</f>
        <v>0.35714285699999998</v>
      </c>
      <c r="M2860" s="18">
        <f t="shared" si="88"/>
        <v>0.1018627856735406</v>
      </c>
      <c r="N2860" s="18">
        <f t="shared" si="89"/>
        <v>8.1490228538832477E-3</v>
      </c>
    </row>
    <row r="2861" spans="1:14" ht="18" customHeight="1" x14ac:dyDescent="0.2">
      <c r="A2861" s="16" t="str">
        <f>'Fish Use'!A192</f>
        <v>UGR11</v>
      </c>
      <c r="B2861" s="16" t="str">
        <f>'Fish Use'!B192</f>
        <v>Upper Grande Ronde</v>
      </c>
      <c r="C2861" s="16" t="str">
        <f>'Fish Use'!D192</f>
        <v>Chinook</v>
      </c>
      <c r="D2861" s="16" t="str">
        <f>'Fish Use'!E192</f>
        <v>Spawning</v>
      </c>
      <c r="E2861" s="16" t="str">
        <f>'Vulnerability Mapped'!C59</f>
        <v>Summer Water Temperature</v>
      </c>
      <c r="F2861" s="18">
        <f>'Fish Use'!F192</f>
        <v>0.45040000000000002</v>
      </c>
      <c r="G2861" s="18">
        <f>Population!D10</f>
        <v>0.08</v>
      </c>
      <c r="H2861" s="19">
        <f>'Limiting Factors'!C179</f>
        <v>4.22</v>
      </c>
      <c r="I2861" s="18">
        <f>'Limiting Factors'!D179</f>
        <v>0.82450000000000001</v>
      </c>
      <c r="J2861" s="17">
        <f>'Vulnerability Mapped'!D59</f>
        <v>1</v>
      </c>
      <c r="K2861" s="17">
        <f>'Vulnerability Mapped'!E59</f>
        <v>1</v>
      </c>
      <c r="L2861" s="18">
        <f>'Vulnerability Mapped'!H59</f>
        <v>1</v>
      </c>
      <c r="M2861" s="18">
        <f t="shared" si="88"/>
        <v>0.37135480000000004</v>
      </c>
      <c r="N2861" s="18">
        <f t="shared" si="89"/>
        <v>2.9708384000000004E-2</v>
      </c>
    </row>
    <row r="2862" spans="1:14" ht="18" customHeight="1" x14ac:dyDescent="0.2">
      <c r="A2862" s="16" t="str">
        <f>'Fish Use'!A192</f>
        <v>UGR11</v>
      </c>
      <c r="B2862" s="16" t="str">
        <f>'Fish Use'!B192</f>
        <v>Upper Grande Ronde</v>
      </c>
      <c r="C2862" s="16" t="str">
        <f>'Fish Use'!D192</f>
        <v>Chinook</v>
      </c>
      <c r="D2862" s="16" t="str">
        <f>'Fish Use'!E192</f>
        <v>Spawning</v>
      </c>
      <c r="E2862" s="16" t="str">
        <f>'Vulnerability Mapped'!C61</f>
        <v>Winter Water Temperature</v>
      </c>
      <c r="F2862" s="18">
        <f>'Fish Use'!F192</f>
        <v>0.45040000000000002</v>
      </c>
      <c r="G2862" s="18">
        <f>Population!D10</f>
        <v>0.08</v>
      </c>
      <c r="H2862" s="19">
        <f>'Limiting Factors'!C180</f>
        <v>2.88</v>
      </c>
      <c r="I2862" s="18">
        <f>'Limiting Factors'!D180</f>
        <v>0.52300000000000002</v>
      </c>
      <c r="J2862" s="17">
        <f>'Vulnerability Mapped'!D61</f>
        <v>4</v>
      </c>
      <c r="K2862" s="17">
        <f>'Vulnerability Mapped'!E61</f>
        <v>4</v>
      </c>
      <c r="L2862" s="18">
        <f>'Vulnerability Mapped'!H61</f>
        <v>0.80714285699999999</v>
      </c>
      <c r="M2862" s="18">
        <f t="shared" si="88"/>
        <v>0.19012992568063442</v>
      </c>
      <c r="N2862" s="18">
        <f t="shared" si="89"/>
        <v>1.5210394054450753E-2</v>
      </c>
    </row>
    <row r="2863" spans="1:14" ht="18" customHeight="1" x14ac:dyDescent="0.2">
      <c r="A2863" s="16" t="str">
        <f>'Fish Use'!A192</f>
        <v>UGR11</v>
      </c>
      <c r="B2863" s="16" t="str">
        <f>'Fish Use'!B192</f>
        <v>Upper Grande Ronde</v>
      </c>
      <c r="C2863" s="16" t="str">
        <f>'Fish Use'!D192</f>
        <v>Chinook</v>
      </c>
      <c r="D2863" s="16" t="str">
        <f>'Fish Use'!E192</f>
        <v>Spawning</v>
      </c>
      <c r="E2863" s="16" t="str">
        <f>'Vulnerability Mapped'!C60</f>
        <v>Water Quality</v>
      </c>
      <c r="F2863" s="18">
        <f>'Fish Use'!F192</f>
        <v>0.45040000000000002</v>
      </c>
      <c r="G2863" s="18">
        <f>Population!D10</f>
        <v>0.08</v>
      </c>
      <c r="H2863" s="19">
        <f>'Limiting Factors'!C181</f>
        <v>3.3</v>
      </c>
      <c r="I2863" s="18">
        <f>'Limiting Factors'!D181</f>
        <v>0.61750000000000005</v>
      </c>
      <c r="J2863" s="17">
        <f>'Vulnerability Mapped'!D60</f>
        <v>8</v>
      </c>
      <c r="K2863" s="17">
        <f>'Vulnerability Mapped'!E60</f>
        <v>8</v>
      </c>
      <c r="L2863" s="18">
        <f>'Vulnerability Mapped'!H60</f>
        <v>0.55000000000000004</v>
      </c>
      <c r="M2863" s="18">
        <f t="shared" si="88"/>
        <v>0.15296710000000002</v>
      </c>
      <c r="N2863" s="18">
        <f t="shared" si="89"/>
        <v>1.2237368000000002E-2</v>
      </c>
    </row>
    <row r="2864" spans="1:14" ht="18" customHeight="1" x14ac:dyDescent="0.2">
      <c r="A2864" s="16" t="str">
        <f>'Fish Use'!A192</f>
        <v>UGR11</v>
      </c>
      <c r="B2864" s="16" t="str">
        <f>'Fish Use'!B192</f>
        <v>Upper Grande Ronde</v>
      </c>
      <c r="C2864" s="16" t="str">
        <f>'Fish Use'!D192</f>
        <v>Chinook</v>
      </c>
      <c r="D2864" s="16" t="str">
        <f>'Fish Use'!E192</f>
        <v>Spawning</v>
      </c>
      <c r="E2864" s="16" t="str">
        <f>'Vulnerability Mapped'!C56</f>
        <v>Predation</v>
      </c>
      <c r="F2864" s="18">
        <f>'Fish Use'!F192</f>
        <v>0.45040000000000002</v>
      </c>
      <c r="G2864" s="18">
        <f>Population!D10</f>
        <v>0.08</v>
      </c>
      <c r="H2864" s="19">
        <f>'Limiting Factors'!C174</f>
        <v>1.82</v>
      </c>
      <c r="I2864" s="18">
        <f>'Limiting Factors'!D174</f>
        <v>0.28449999999999998</v>
      </c>
      <c r="J2864" s="17">
        <f>'Vulnerability Mapped'!D56</f>
        <v>9</v>
      </c>
      <c r="K2864" s="17">
        <f>'Vulnerability Mapped'!E56</f>
        <v>9</v>
      </c>
      <c r="L2864" s="18">
        <f>'Vulnerability Mapped'!H56</f>
        <v>0.485714286</v>
      </c>
      <c r="M2864" s="18">
        <f t="shared" si="88"/>
        <v>6.2238845750896797E-2</v>
      </c>
      <c r="N2864" s="18">
        <f t="shared" si="89"/>
        <v>4.9791076600717438E-3</v>
      </c>
    </row>
    <row r="2865" spans="1:14" ht="18" customHeight="1" x14ac:dyDescent="0.2">
      <c r="A2865" s="16" t="str">
        <f>'Fish Use'!A192</f>
        <v>UGR11</v>
      </c>
      <c r="B2865" s="16" t="str">
        <f>'Fish Use'!B192</f>
        <v>Upper Grande Ronde</v>
      </c>
      <c r="C2865" s="16" t="str">
        <f>'Fish Use'!D192</f>
        <v>Chinook</v>
      </c>
      <c r="D2865" s="16" t="str">
        <f>'Fish Use'!E192</f>
        <v>Spawning</v>
      </c>
      <c r="E2865" s="16" t="str">
        <f>'Vulnerability Mapped'!C48</f>
        <v>Altered Primary Productivity</v>
      </c>
      <c r="F2865" s="18">
        <f>'Fish Use'!F192</f>
        <v>0.45040000000000002</v>
      </c>
      <c r="G2865" s="18">
        <f>Population!D10</f>
        <v>0.08</v>
      </c>
      <c r="H2865" s="19">
        <f>'Limiting Factors'!C175</f>
        <v>4.22</v>
      </c>
      <c r="I2865" s="18">
        <f>'Limiting Factors'!D175</f>
        <v>0.82450000000000001</v>
      </c>
      <c r="J2865" s="17">
        <f>'Vulnerability Mapped'!D48</f>
        <v>14</v>
      </c>
      <c r="K2865" s="17">
        <f>'Vulnerability Mapped'!E48</f>
        <v>14</v>
      </c>
      <c r="L2865" s="18">
        <f>'Vulnerability Mapped'!H48</f>
        <v>0.164285714</v>
      </c>
      <c r="M2865" s="18">
        <f t="shared" si="88"/>
        <v>6.1008288465327208E-2</v>
      </c>
      <c r="N2865" s="18">
        <f t="shared" si="89"/>
        <v>4.8806630772261763E-3</v>
      </c>
    </row>
    <row r="2866" spans="1:14" ht="18" customHeight="1" x14ac:dyDescent="0.2">
      <c r="A2866" s="16" t="str">
        <f>'Fish Use'!A192</f>
        <v>UGR11</v>
      </c>
      <c r="B2866" s="16" t="str">
        <f>'Fish Use'!B192</f>
        <v>Upper Grande Ronde</v>
      </c>
      <c r="C2866" s="16" t="str">
        <f>'Fish Use'!D192</f>
        <v>Chinook</v>
      </c>
      <c r="D2866" s="16" t="str">
        <f>'Fish Use'!E192</f>
        <v>Spawning</v>
      </c>
      <c r="E2866" s="16" t="str">
        <f>'Vulnerability Mapped'!C55</f>
        <v>Non-Native Species Interactions and Competition</v>
      </c>
      <c r="F2866" s="18">
        <f>'Fish Use'!F192</f>
        <v>0.45040000000000002</v>
      </c>
      <c r="G2866" s="18">
        <f>Population!D10</f>
        <v>0.08</v>
      </c>
      <c r="H2866" s="19">
        <f>'Limiting Factors'!C176</f>
        <v>2.88</v>
      </c>
      <c r="I2866" s="18">
        <f>'Limiting Factors'!D176</f>
        <v>0.52300000000000002</v>
      </c>
      <c r="J2866" s="17">
        <f>'Vulnerability Mapped'!D55</f>
        <v>12</v>
      </c>
      <c r="K2866" s="17">
        <f>'Vulnerability Mapped'!E55</f>
        <v>12</v>
      </c>
      <c r="L2866" s="18">
        <f>'Vulnerability Mapped'!H55</f>
        <v>0.29285714299999999</v>
      </c>
      <c r="M2866" s="18">
        <f t="shared" si="88"/>
        <v>6.8985194319365603E-2</v>
      </c>
      <c r="N2866" s="18">
        <f t="shared" si="89"/>
        <v>5.518815545549248E-3</v>
      </c>
    </row>
    <row r="2867" spans="1:14" ht="18" customHeight="1" x14ac:dyDescent="0.2">
      <c r="A2867" s="16" t="str">
        <f>'Fish Use'!A193</f>
        <v>UGR11</v>
      </c>
      <c r="B2867" s="16" t="str">
        <f>'Fish Use'!B193</f>
        <v>Upper Grande Ronde</v>
      </c>
      <c r="C2867" s="16" t="str">
        <f>'Fish Use'!D193</f>
        <v>Chinook</v>
      </c>
      <c r="D2867" s="16" t="str">
        <f>'Fish Use'!E193</f>
        <v>Winter Rearing</v>
      </c>
      <c r="E2867" s="16" t="str">
        <f>'Vulnerability Mapped'!C79</f>
        <v>Anthropogenic Barriers</v>
      </c>
      <c r="F2867" s="18">
        <f>'Fish Use'!F193</f>
        <v>0.45040000000000002</v>
      </c>
      <c r="G2867" s="18">
        <f>Population!D14</f>
        <v>0.34</v>
      </c>
      <c r="H2867" s="19">
        <f>'Limiting Factors'!C173</f>
        <v>2.29</v>
      </c>
      <c r="I2867" s="18">
        <f>'Limiting Factors'!D173</f>
        <v>0.39024999999999999</v>
      </c>
      <c r="J2867" s="17">
        <f>'Vulnerability Mapped'!D79</f>
        <v>14</v>
      </c>
      <c r="K2867" s="17">
        <f>'Vulnerability Mapped'!E79</f>
        <v>14</v>
      </c>
      <c r="L2867" s="18">
        <f>'Vulnerability Mapped'!H79</f>
        <v>0.164285714</v>
      </c>
      <c r="M2867" s="18">
        <f t="shared" si="88"/>
        <v>2.88762699497804E-2</v>
      </c>
      <c r="N2867" s="18">
        <f t="shared" si="89"/>
        <v>9.8179317829253359E-3</v>
      </c>
    </row>
    <row r="2868" spans="1:14" ht="18" customHeight="1" x14ac:dyDescent="0.2">
      <c r="A2868" s="16" t="str">
        <f>'Fish Use'!A193</f>
        <v>UGR11</v>
      </c>
      <c r="B2868" s="16" t="str">
        <f>'Fish Use'!B193</f>
        <v>Upper Grande Ronde</v>
      </c>
      <c r="C2868" s="16" t="str">
        <f>'Fish Use'!D193</f>
        <v>Chinook</v>
      </c>
      <c r="D2868" s="16" t="str">
        <f>'Fish Use'!E193</f>
        <v>Winter Rearing</v>
      </c>
      <c r="E2868" s="16" t="str">
        <f>'Vulnerability Mapped'!C87</f>
        <v>Riparian Condition</v>
      </c>
      <c r="F2868" s="18">
        <f>'Fish Use'!F193</f>
        <v>0.45040000000000002</v>
      </c>
      <c r="G2868" s="18">
        <f>Population!D14</f>
        <v>0.34</v>
      </c>
      <c r="H2868" s="19">
        <f>'Limiting Factors'!C167</f>
        <v>3.1</v>
      </c>
      <c r="I2868" s="18">
        <f>'Limiting Factors'!D167</f>
        <v>0.57250000000000001</v>
      </c>
      <c r="J2868" s="17">
        <f>'Vulnerability Mapped'!D87</f>
        <v>6</v>
      </c>
      <c r="K2868" s="17">
        <f>'Vulnerability Mapped'!E87</f>
        <v>6</v>
      </c>
      <c r="L2868" s="18">
        <f>'Vulnerability Mapped'!H87</f>
        <v>0.678571429</v>
      </c>
      <c r="M2868" s="18">
        <f t="shared" si="88"/>
        <v>0.17497235725336602</v>
      </c>
      <c r="N2868" s="18">
        <f t="shared" si="89"/>
        <v>5.9490601466144453E-2</v>
      </c>
    </row>
    <row r="2869" spans="1:14" ht="18" customHeight="1" x14ac:dyDescent="0.2">
      <c r="A2869" s="16" t="str">
        <f>'Fish Use'!A193</f>
        <v>UGR11</v>
      </c>
      <c r="B2869" s="16" t="str">
        <f>'Fish Use'!B193</f>
        <v>Upper Grande Ronde</v>
      </c>
      <c r="C2869" s="16" t="str">
        <f>'Fish Use'!D193</f>
        <v>Chinook</v>
      </c>
      <c r="D2869" s="16" t="str">
        <f>'Fish Use'!E193</f>
        <v>Winter Rearing</v>
      </c>
      <c r="E2869" s="16" t="str">
        <f>'Vulnerability Mapped'!C83</f>
        <v>Floodplain Condition</v>
      </c>
      <c r="F2869" s="18">
        <f>'Fish Use'!F193</f>
        <v>0.45040000000000002</v>
      </c>
      <c r="G2869" s="18">
        <f>Population!D14</f>
        <v>0.34</v>
      </c>
      <c r="H2869" s="19">
        <f>'Limiting Factors'!C168</f>
        <v>2.93</v>
      </c>
      <c r="I2869" s="18">
        <f>'Limiting Factors'!D168</f>
        <v>0.53425</v>
      </c>
      <c r="J2869" s="17">
        <f>'Vulnerability Mapped'!D83</f>
        <v>5</v>
      </c>
      <c r="K2869" s="17">
        <f>'Vulnerability Mapped'!E83</f>
        <v>5</v>
      </c>
      <c r="L2869" s="18">
        <f>'Vulnerability Mapped'!H83</f>
        <v>0.74285714300000005</v>
      </c>
      <c r="M2869" s="18">
        <f t="shared" si="88"/>
        <v>0.17875089146294662</v>
      </c>
      <c r="N2869" s="18">
        <f t="shared" si="89"/>
        <v>6.0775303097401853E-2</v>
      </c>
    </row>
    <row r="2870" spans="1:14" ht="18" customHeight="1" x14ac:dyDescent="0.2">
      <c r="A2870" s="16" t="str">
        <f>'Fish Use'!A193</f>
        <v>UGR11</v>
      </c>
      <c r="B2870" s="16" t="str">
        <f>'Fish Use'!B193</f>
        <v>Upper Grande Ronde</v>
      </c>
      <c r="C2870" s="16" t="str">
        <f>'Fish Use'!D193</f>
        <v>Chinook</v>
      </c>
      <c r="D2870" s="16" t="str">
        <f>'Fish Use'!E193</f>
        <v>Winter Rearing</v>
      </c>
      <c r="E2870" s="16" t="str">
        <f>'Vulnerability Mapped'!C88</f>
        <v>Side Channel and Wetland Habitat</v>
      </c>
      <c r="F2870" s="18">
        <f>'Fish Use'!F193</f>
        <v>0.45040000000000002</v>
      </c>
      <c r="G2870" s="18">
        <f>Population!D14</f>
        <v>0.34</v>
      </c>
      <c r="H2870" s="19">
        <f>'Limiting Factors'!C169</f>
        <v>3.29</v>
      </c>
      <c r="I2870" s="18">
        <f>'Limiting Factors'!D169</f>
        <v>0.61524999999999996</v>
      </c>
      <c r="J2870" s="17">
        <f>'Vulnerability Mapped'!D88</f>
        <v>3</v>
      </c>
      <c r="K2870" s="17">
        <f>'Vulnerability Mapped'!E88</f>
        <v>3</v>
      </c>
      <c r="L2870" s="18">
        <f>'Vulnerability Mapped'!H88</f>
        <v>0.87142857100000004</v>
      </c>
      <c r="M2870" s="18">
        <f t="shared" si="88"/>
        <v>0.2414803513098106</v>
      </c>
      <c r="N2870" s="18">
        <f t="shared" si="89"/>
        <v>8.210331944533561E-2</v>
      </c>
    </row>
    <row r="2871" spans="1:14" ht="18" customHeight="1" x14ac:dyDescent="0.2">
      <c r="A2871" s="16" t="str">
        <f>'Fish Use'!A193</f>
        <v>UGR11</v>
      </c>
      <c r="B2871" s="16" t="str">
        <f>'Fish Use'!B193</f>
        <v>Upper Grande Ronde</v>
      </c>
      <c r="C2871" s="16" t="str">
        <f>'Fish Use'!D193</f>
        <v>Chinook</v>
      </c>
      <c r="D2871" s="16" t="str">
        <f>'Fish Use'!E193</f>
        <v>Winter Rearing</v>
      </c>
      <c r="E2871" s="16" t="str">
        <f>'Vulnerability Mapped'!C80</f>
        <v>Channel and Habitat Structure</v>
      </c>
      <c r="F2871" s="18">
        <f>'Fish Use'!F193</f>
        <v>0.45040000000000002</v>
      </c>
      <c r="G2871" s="18">
        <f>Population!D14</f>
        <v>0.34</v>
      </c>
      <c r="H2871" s="19">
        <f>'Limiting Factors'!C170</f>
        <v>3.44</v>
      </c>
      <c r="I2871" s="18">
        <f>'Limiting Factors'!D170</f>
        <v>0.64900000000000002</v>
      </c>
      <c r="J2871" s="17">
        <f>'Vulnerability Mapped'!D80</f>
        <v>1</v>
      </c>
      <c r="K2871" s="17">
        <f>'Vulnerability Mapped'!E80</f>
        <v>1</v>
      </c>
      <c r="L2871" s="18">
        <f>'Vulnerability Mapped'!H80</f>
        <v>1</v>
      </c>
      <c r="M2871" s="18">
        <f t="shared" si="88"/>
        <v>0.2923096</v>
      </c>
      <c r="N2871" s="18">
        <f t="shared" si="89"/>
        <v>9.9385264000000015E-2</v>
      </c>
    </row>
    <row r="2872" spans="1:14" ht="18" customHeight="1" x14ac:dyDescent="0.2">
      <c r="A2872" s="16" t="str">
        <f>'Fish Use'!A193</f>
        <v>UGR11</v>
      </c>
      <c r="B2872" s="16" t="str">
        <f>'Fish Use'!B193</f>
        <v>Upper Grande Ronde</v>
      </c>
      <c r="C2872" s="16" t="str">
        <f>'Fish Use'!D193</f>
        <v>Chinook</v>
      </c>
      <c r="D2872" s="16" t="str">
        <f>'Fish Use'!E193</f>
        <v>Winter Rearing</v>
      </c>
      <c r="E2872" s="16" t="str">
        <f>'Vulnerability Mapped'!C82</f>
        <v>Decreased Water Quantity</v>
      </c>
      <c r="F2872" s="18">
        <f>'Fish Use'!F193</f>
        <v>0.45040000000000002</v>
      </c>
      <c r="G2872" s="18">
        <f>Population!D14</f>
        <v>0.34</v>
      </c>
      <c r="H2872" s="19">
        <f>'Limiting Factors'!C177</f>
        <v>3.56</v>
      </c>
      <c r="I2872" s="18">
        <f>'Limiting Factors'!D177</f>
        <v>0.67600000000000005</v>
      </c>
      <c r="J2872" s="17">
        <f>'Vulnerability Mapped'!D82</f>
        <v>9</v>
      </c>
      <c r="K2872" s="17">
        <f>'Vulnerability Mapped'!E82</f>
        <v>9</v>
      </c>
      <c r="L2872" s="18">
        <f>'Vulnerability Mapped'!H82</f>
        <v>0.485714286</v>
      </c>
      <c r="M2872" s="18">
        <f t="shared" si="88"/>
        <v>0.1478856229441344</v>
      </c>
      <c r="N2872" s="18">
        <f t="shared" si="89"/>
        <v>5.0281111801005703E-2</v>
      </c>
    </row>
    <row r="2873" spans="1:14" ht="18" customHeight="1" x14ac:dyDescent="0.2">
      <c r="A2873" s="16" t="str">
        <f>'Fish Use'!A193</f>
        <v>UGR11</v>
      </c>
      <c r="B2873" s="16" t="str">
        <f>'Fish Use'!B193</f>
        <v>Upper Grande Ronde</v>
      </c>
      <c r="C2873" s="16" t="str">
        <f>'Fish Use'!D193</f>
        <v>Chinook</v>
      </c>
      <c r="D2873" s="16" t="str">
        <f>'Fish Use'!E193</f>
        <v>Winter Rearing</v>
      </c>
      <c r="E2873" s="16" t="str">
        <f>'Vulnerability Mapped'!C77</f>
        <v>Altered Flow Timing</v>
      </c>
      <c r="F2873" s="18">
        <f>'Fish Use'!F193</f>
        <v>0.45040000000000002</v>
      </c>
      <c r="G2873" s="18">
        <f>Population!D14</f>
        <v>0.34</v>
      </c>
      <c r="H2873" s="19">
        <f>'Limiting Factors'!C178</f>
        <v>3</v>
      </c>
      <c r="I2873" s="18">
        <f>'Limiting Factors'!D178</f>
        <v>0.55000000000000004</v>
      </c>
      <c r="J2873" s="17">
        <f>'Vulnerability Mapped'!D77</f>
        <v>13</v>
      </c>
      <c r="K2873" s="17">
        <f>'Vulnerability Mapped'!E77</f>
        <v>13</v>
      </c>
      <c r="L2873" s="18">
        <f>'Vulnerability Mapped'!H77</f>
        <v>0.22857142899999999</v>
      </c>
      <c r="M2873" s="18">
        <f t="shared" si="88"/>
        <v>5.6621714391880004E-2</v>
      </c>
      <c r="N2873" s="18">
        <f t="shared" si="89"/>
        <v>1.9251382893239202E-2</v>
      </c>
    </row>
    <row r="2874" spans="1:14" ht="18" customHeight="1" x14ac:dyDescent="0.2">
      <c r="A2874" s="16" t="str">
        <f>'Fish Use'!A193</f>
        <v>UGR11</v>
      </c>
      <c r="B2874" s="16" t="str">
        <f>'Fish Use'!B193</f>
        <v>Upper Grande Ronde</v>
      </c>
      <c r="C2874" s="16" t="str">
        <f>'Fish Use'!D193</f>
        <v>Chinook</v>
      </c>
      <c r="D2874" s="16" t="str">
        <f>'Fish Use'!E193</f>
        <v>Winter Rearing</v>
      </c>
      <c r="E2874" s="16" t="str">
        <f>'Vulnerability Mapped'!C81</f>
        <v>Decreased Sediment Quantity</v>
      </c>
      <c r="F2874" s="18">
        <f>'Fish Use'!F193</f>
        <v>0.45040000000000002</v>
      </c>
      <c r="G2874" s="18">
        <f>Population!D14</f>
        <v>0.34</v>
      </c>
      <c r="H2874" s="19">
        <f>'Limiting Factors'!C171</f>
        <v>3.73</v>
      </c>
      <c r="I2874" s="18">
        <f>'Limiting Factors'!D171</f>
        <v>0.71425000000000005</v>
      </c>
      <c r="J2874" s="17">
        <f>'Vulnerability Mapped'!D81</f>
        <v>4</v>
      </c>
      <c r="K2874" s="17">
        <f>'Vulnerability Mapped'!E81</f>
        <v>4</v>
      </c>
      <c r="L2874" s="18">
        <f>'Vulnerability Mapped'!H81</f>
        <v>0.80714285699999999</v>
      </c>
      <c r="M2874" s="18">
        <f t="shared" si="88"/>
        <v>0.25965640423975744</v>
      </c>
      <c r="N2874" s="18">
        <f t="shared" si="89"/>
        <v>8.8283177441517535E-2</v>
      </c>
    </row>
    <row r="2875" spans="1:14" ht="18" customHeight="1" x14ac:dyDescent="0.2">
      <c r="A2875" s="16" t="str">
        <f>'Fish Use'!A193</f>
        <v>UGR11</v>
      </c>
      <c r="B2875" s="16" t="str">
        <f>'Fish Use'!B193</f>
        <v>Upper Grande Ronde</v>
      </c>
      <c r="C2875" s="16" t="str">
        <f>'Fish Use'!D193</f>
        <v>Chinook</v>
      </c>
      <c r="D2875" s="16" t="str">
        <f>'Fish Use'!E193</f>
        <v>Winter Rearing</v>
      </c>
      <c r="E2875" s="16" t="str">
        <f>'Vulnerability Mapped'!C84</f>
        <v>Increased Sediment Quantity</v>
      </c>
      <c r="F2875" s="18">
        <f>'Fish Use'!F193</f>
        <v>0.45040000000000002</v>
      </c>
      <c r="G2875" s="18">
        <f>Population!D14</f>
        <v>0.34</v>
      </c>
      <c r="H2875" s="19">
        <f>'Limiting Factors'!C172</f>
        <v>3.37</v>
      </c>
      <c r="I2875" s="18">
        <f>'Limiting Factors'!D172</f>
        <v>0.63324999999999998</v>
      </c>
      <c r="J2875" s="17">
        <f>'Vulnerability Mapped'!D84</f>
        <v>8</v>
      </c>
      <c r="K2875" s="17">
        <f>'Vulnerability Mapped'!E84</f>
        <v>8</v>
      </c>
      <c r="L2875" s="18">
        <f>'Vulnerability Mapped'!H84</f>
        <v>0.55000000000000004</v>
      </c>
      <c r="M2875" s="18">
        <f t="shared" si="88"/>
        <v>0.15686869000000003</v>
      </c>
      <c r="N2875" s="18">
        <f t="shared" si="89"/>
        <v>5.3335354600000016E-2</v>
      </c>
    </row>
    <row r="2876" spans="1:14" ht="18" customHeight="1" x14ac:dyDescent="0.2">
      <c r="A2876" s="16" t="str">
        <f>'Fish Use'!A193</f>
        <v>UGR11</v>
      </c>
      <c r="B2876" s="16" t="str">
        <f>'Fish Use'!B193</f>
        <v>Upper Grande Ronde</v>
      </c>
      <c r="C2876" s="16" t="str">
        <f>'Fish Use'!D193</f>
        <v>Chinook</v>
      </c>
      <c r="D2876" s="16" t="str">
        <f>'Fish Use'!E193</f>
        <v>Winter Rearing</v>
      </c>
      <c r="E2876" s="16" t="str">
        <f>'Vulnerability Mapped'!C89</f>
        <v>Summer Water Temperature</v>
      </c>
      <c r="F2876" s="18">
        <f>'Fish Use'!F193</f>
        <v>0.45040000000000002</v>
      </c>
      <c r="G2876" s="18">
        <f>Population!D14</f>
        <v>0.34</v>
      </c>
      <c r="H2876" s="19">
        <f>'Limiting Factors'!C179</f>
        <v>4.22</v>
      </c>
      <c r="I2876" s="18">
        <f>'Limiting Factors'!D179</f>
        <v>0.82450000000000001</v>
      </c>
      <c r="J2876" s="17">
        <f>'Vulnerability Mapped'!D89</f>
        <v>15</v>
      </c>
      <c r="K2876" s="17">
        <f>'Vulnerability Mapped'!E89</f>
        <v>15</v>
      </c>
      <c r="L2876" s="18">
        <f>'Vulnerability Mapped'!H89</f>
        <v>0.1</v>
      </c>
      <c r="M2876" s="18">
        <f t="shared" si="88"/>
        <v>3.7135480000000005E-2</v>
      </c>
      <c r="N2876" s="18">
        <f t="shared" si="89"/>
        <v>1.2626063200000003E-2</v>
      </c>
    </row>
    <row r="2877" spans="1:14" ht="18" customHeight="1" x14ac:dyDescent="0.2">
      <c r="A2877" s="16" t="str">
        <f>'Fish Use'!A193</f>
        <v>UGR11</v>
      </c>
      <c r="B2877" s="16" t="str">
        <f>'Fish Use'!B193</f>
        <v>Upper Grande Ronde</v>
      </c>
      <c r="C2877" s="16" t="str">
        <f>'Fish Use'!D193</f>
        <v>Chinook</v>
      </c>
      <c r="D2877" s="16" t="str">
        <f>'Fish Use'!E193</f>
        <v>Winter Rearing</v>
      </c>
      <c r="E2877" s="16" t="str">
        <f>'Vulnerability Mapped'!C91</f>
        <v>Winter Water Temperature</v>
      </c>
      <c r="F2877" s="18">
        <f>'Fish Use'!F193</f>
        <v>0.45040000000000002</v>
      </c>
      <c r="G2877" s="18">
        <f>Population!D14</f>
        <v>0.34</v>
      </c>
      <c r="H2877" s="19">
        <f>'Limiting Factors'!C180</f>
        <v>2.88</v>
      </c>
      <c r="I2877" s="18">
        <f>'Limiting Factors'!D180</f>
        <v>0.52300000000000002</v>
      </c>
      <c r="J2877" s="17">
        <f>'Vulnerability Mapped'!D91</f>
        <v>2</v>
      </c>
      <c r="K2877" s="17">
        <f>'Vulnerability Mapped'!E91</f>
        <v>2</v>
      </c>
      <c r="L2877" s="18">
        <f>'Vulnerability Mapped'!H91</f>
        <v>0.93571428599999995</v>
      </c>
      <c r="M2877" s="18">
        <f t="shared" si="88"/>
        <v>0.22041610863873121</v>
      </c>
      <c r="N2877" s="18">
        <f t="shared" si="89"/>
        <v>7.4941476937168613E-2</v>
      </c>
    </row>
    <row r="2878" spans="1:14" ht="18" customHeight="1" x14ac:dyDescent="0.2">
      <c r="A2878" s="16" t="str">
        <f>'Fish Use'!A193</f>
        <v>UGR11</v>
      </c>
      <c r="B2878" s="16" t="str">
        <f>'Fish Use'!B193</f>
        <v>Upper Grande Ronde</v>
      </c>
      <c r="C2878" s="16" t="str">
        <f>'Fish Use'!D193</f>
        <v>Chinook</v>
      </c>
      <c r="D2878" s="16" t="str">
        <f>'Fish Use'!E193</f>
        <v>Winter Rearing</v>
      </c>
      <c r="E2878" s="16" t="str">
        <f>'Vulnerability Mapped'!C90</f>
        <v>Water Quality</v>
      </c>
      <c r="F2878" s="18">
        <f>'Fish Use'!F193</f>
        <v>0.45040000000000002</v>
      </c>
      <c r="G2878" s="18">
        <f>Population!D14</f>
        <v>0.34</v>
      </c>
      <c r="H2878" s="19">
        <f>'Limiting Factors'!C181</f>
        <v>3.3</v>
      </c>
      <c r="I2878" s="18">
        <f>'Limiting Factors'!D181</f>
        <v>0.61750000000000005</v>
      </c>
      <c r="J2878" s="17">
        <f>'Vulnerability Mapped'!D90</f>
        <v>7</v>
      </c>
      <c r="K2878" s="17">
        <f>'Vulnerability Mapped'!E90</f>
        <v>7</v>
      </c>
      <c r="L2878" s="18">
        <f>'Vulnerability Mapped'!H90</f>
        <v>0.61428571399999998</v>
      </c>
      <c r="M2878" s="18">
        <f t="shared" si="88"/>
        <v>0.17084637134910802</v>
      </c>
      <c r="N2878" s="18">
        <f t="shared" si="89"/>
        <v>5.808776625869673E-2</v>
      </c>
    </row>
    <row r="2879" spans="1:14" ht="18" customHeight="1" x14ac:dyDescent="0.2">
      <c r="A2879" s="16" t="str">
        <f>'Fish Use'!A193</f>
        <v>UGR11</v>
      </c>
      <c r="B2879" s="16" t="str">
        <f>'Fish Use'!B193</f>
        <v>Upper Grande Ronde</v>
      </c>
      <c r="C2879" s="16" t="str">
        <f>'Fish Use'!D193</f>
        <v>Chinook</v>
      </c>
      <c r="D2879" s="16" t="str">
        <f>'Fish Use'!E193</f>
        <v>Winter Rearing</v>
      </c>
      <c r="E2879" s="16" t="str">
        <f>'Vulnerability Mapped'!C86</f>
        <v>Predation</v>
      </c>
      <c r="F2879" s="18">
        <f>'Fish Use'!F193</f>
        <v>0.45040000000000002</v>
      </c>
      <c r="G2879" s="18">
        <f>Population!D14</f>
        <v>0.34</v>
      </c>
      <c r="H2879" s="19">
        <f>'Limiting Factors'!C174</f>
        <v>1.82</v>
      </c>
      <c r="I2879" s="18">
        <f>'Limiting Factors'!D174</f>
        <v>0.28449999999999998</v>
      </c>
      <c r="J2879" s="17">
        <f>'Vulnerability Mapped'!D86</f>
        <v>11</v>
      </c>
      <c r="K2879" s="17">
        <f>'Vulnerability Mapped'!E86</f>
        <v>11</v>
      </c>
      <c r="L2879" s="18">
        <f>'Vulnerability Mapped'!H86</f>
        <v>0.35714285699999998</v>
      </c>
      <c r="M2879" s="18">
        <f t="shared" si="88"/>
        <v>4.5763857124551596E-2</v>
      </c>
      <c r="N2879" s="18">
        <f t="shared" si="89"/>
        <v>1.5559711422347544E-2</v>
      </c>
    </row>
    <row r="2880" spans="1:14" ht="18" customHeight="1" x14ac:dyDescent="0.2">
      <c r="A2880" s="16" t="str">
        <f>'Fish Use'!A193</f>
        <v>UGR11</v>
      </c>
      <c r="B2880" s="16" t="str">
        <f>'Fish Use'!B193</f>
        <v>Upper Grande Ronde</v>
      </c>
      <c r="C2880" s="16" t="str">
        <f>'Fish Use'!D193</f>
        <v>Chinook</v>
      </c>
      <c r="D2880" s="16" t="str">
        <f>'Fish Use'!E193</f>
        <v>Winter Rearing</v>
      </c>
      <c r="E2880" s="16" t="str">
        <f>'Vulnerability Mapped'!C78</f>
        <v>Altered Primary Productivity</v>
      </c>
      <c r="F2880" s="18">
        <f>'Fish Use'!F193</f>
        <v>0.45040000000000002</v>
      </c>
      <c r="G2880" s="18">
        <f>Population!D14</f>
        <v>0.34</v>
      </c>
      <c r="H2880" s="19">
        <f>'Limiting Factors'!C175</f>
        <v>4.22</v>
      </c>
      <c r="I2880" s="18">
        <f>'Limiting Factors'!D175</f>
        <v>0.82450000000000001</v>
      </c>
      <c r="J2880" s="17">
        <f>'Vulnerability Mapped'!D78</f>
        <v>12</v>
      </c>
      <c r="K2880" s="17">
        <f>'Vulnerability Mapped'!E78</f>
        <v>12</v>
      </c>
      <c r="L2880" s="18">
        <f>'Vulnerability Mapped'!H78</f>
        <v>0.29285714299999999</v>
      </c>
      <c r="M2880" s="18">
        <f t="shared" si="88"/>
        <v>0.1087539057673364</v>
      </c>
      <c r="N2880" s="18">
        <f t="shared" si="89"/>
        <v>3.6976327960894381E-2</v>
      </c>
    </row>
    <row r="2881" spans="1:14" ht="18" customHeight="1" x14ac:dyDescent="0.2">
      <c r="A2881" s="16" t="str">
        <f>'Fish Use'!A193</f>
        <v>UGR11</v>
      </c>
      <c r="B2881" s="16" t="str">
        <f>'Fish Use'!B193</f>
        <v>Upper Grande Ronde</v>
      </c>
      <c r="C2881" s="16" t="str">
        <f>'Fish Use'!D193</f>
        <v>Chinook</v>
      </c>
      <c r="D2881" s="16" t="str">
        <f>'Fish Use'!E193</f>
        <v>Winter Rearing</v>
      </c>
      <c r="E2881" s="16" t="str">
        <f>'Vulnerability Mapped'!C85</f>
        <v>Non-Native Species Interactions and Competition</v>
      </c>
      <c r="F2881" s="18">
        <f>'Fish Use'!F193</f>
        <v>0.45040000000000002</v>
      </c>
      <c r="G2881" s="18">
        <f>Population!D14</f>
        <v>0.34</v>
      </c>
      <c r="H2881" s="19">
        <f>'Limiting Factors'!C176</f>
        <v>2.88</v>
      </c>
      <c r="I2881" s="18">
        <f>'Limiting Factors'!D176</f>
        <v>0.52300000000000002</v>
      </c>
      <c r="J2881" s="17">
        <f>'Vulnerability Mapped'!D85</f>
        <v>12</v>
      </c>
      <c r="K2881" s="17">
        <f>'Vulnerability Mapped'!E85</f>
        <v>12</v>
      </c>
      <c r="L2881" s="18">
        <f>'Vulnerability Mapped'!H85</f>
        <v>0.29285714299999999</v>
      </c>
      <c r="M2881" s="18">
        <f t="shared" si="88"/>
        <v>6.8985194319365603E-2</v>
      </c>
      <c r="N2881" s="18">
        <f t="shared" si="89"/>
        <v>2.3454966068584306E-2</v>
      </c>
    </row>
    <row r="2882" spans="1:14" ht="18" customHeight="1" x14ac:dyDescent="0.2">
      <c r="A2882" s="16" t="str">
        <f>'Fish Use'!A194</f>
        <v>UGR11</v>
      </c>
      <c r="B2882" s="16" t="str">
        <f>'Fish Use'!B194</f>
        <v>Upper Grande Ronde</v>
      </c>
      <c r="C2882" s="16" t="str">
        <f>'Fish Use'!D194</f>
        <v>Chinook</v>
      </c>
      <c r="D2882" s="16" t="str">
        <f>'Fish Use'!E194</f>
        <v>Summer Rearing</v>
      </c>
      <c r="E2882" s="16" t="str">
        <f>'Vulnerability Mapped'!C64</f>
        <v>Anthropogenic Barriers</v>
      </c>
      <c r="F2882" s="18">
        <f>'Fish Use'!F194</f>
        <v>0.45040000000000002</v>
      </c>
      <c r="G2882" s="18">
        <f>Population!D12</f>
        <v>0.24</v>
      </c>
      <c r="H2882" s="19">
        <f>'Limiting Factors'!C173</f>
        <v>2.29</v>
      </c>
      <c r="I2882" s="18">
        <f>'Limiting Factors'!D173</f>
        <v>0.39024999999999999</v>
      </c>
      <c r="J2882" s="17">
        <f>'Vulnerability Mapped'!D64</f>
        <v>7</v>
      </c>
      <c r="K2882" s="17">
        <f>'Vulnerability Mapped'!E64</f>
        <v>7</v>
      </c>
      <c r="L2882" s="18">
        <f>'Vulnerability Mapped'!H64</f>
        <v>0.61428571399999998</v>
      </c>
      <c r="M2882" s="18">
        <f t="shared" ref="M2882:M2945" si="90">F2882*I2882*L2882</f>
        <v>0.1079721399497804</v>
      </c>
      <c r="N2882" s="18">
        <f t="shared" ref="N2882:N2945" si="91">M2882*G2882</f>
        <v>2.5913313587947295E-2</v>
      </c>
    </row>
    <row r="2883" spans="1:14" ht="18" customHeight="1" x14ac:dyDescent="0.2">
      <c r="A2883" s="16" t="str">
        <f>'Fish Use'!A194</f>
        <v>UGR11</v>
      </c>
      <c r="B2883" s="16" t="str">
        <f>'Fish Use'!B194</f>
        <v>Upper Grande Ronde</v>
      </c>
      <c r="C2883" s="16" t="str">
        <f>'Fish Use'!D194</f>
        <v>Chinook</v>
      </c>
      <c r="D2883" s="16" t="str">
        <f>'Fish Use'!E194</f>
        <v>Summer Rearing</v>
      </c>
      <c r="E2883" s="16" t="str">
        <f>'Vulnerability Mapped'!C72</f>
        <v>Riparian Condition</v>
      </c>
      <c r="F2883" s="18">
        <f>'Fish Use'!F194</f>
        <v>0.45040000000000002</v>
      </c>
      <c r="G2883" s="18">
        <f>Population!D12</f>
        <v>0.24</v>
      </c>
      <c r="H2883" s="19">
        <f>'Limiting Factors'!C167</f>
        <v>3.1</v>
      </c>
      <c r="I2883" s="18">
        <f>'Limiting Factors'!D167</f>
        <v>0.57250000000000001</v>
      </c>
      <c r="J2883" s="17">
        <f>'Vulnerability Mapped'!D72</f>
        <v>5</v>
      </c>
      <c r="K2883" s="17">
        <f>'Vulnerability Mapped'!E72</f>
        <v>5</v>
      </c>
      <c r="L2883" s="18">
        <f>'Vulnerability Mapped'!H72</f>
        <v>0.74285714300000005</v>
      </c>
      <c r="M2883" s="18">
        <f t="shared" si="90"/>
        <v>0.19154868575112202</v>
      </c>
      <c r="N2883" s="18">
        <f t="shared" si="91"/>
        <v>4.5971684580269283E-2</v>
      </c>
    </row>
    <row r="2884" spans="1:14" ht="18" customHeight="1" x14ac:dyDescent="0.2">
      <c r="A2884" s="16" t="str">
        <f>'Fish Use'!A194</f>
        <v>UGR11</v>
      </c>
      <c r="B2884" s="16" t="str">
        <f>'Fish Use'!B194</f>
        <v>Upper Grande Ronde</v>
      </c>
      <c r="C2884" s="16" t="str">
        <f>'Fish Use'!D194</f>
        <v>Chinook</v>
      </c>
      <c r="D2884" s="16" t="str">
        <f>'Fish Use'!E194</f>
        <v>Summer Rearing</v>
      </c>
      <c r="E2884" s="16" t="str">
        <f>'Vulnerability Mapped'!C68</f>
        <v>Floodplain Condition</v>
      </c>
      <c r="F2884" s="18">
        <f>'Fish Use'!F194</f>
        <v>0.45040000000000002</v>
      </c>
      <c r="G2884" s="18">
        <f>Population!D12</f>
        <v>0.24</v>
      </c>
      <c r="H2884" s="19">
        <f>'Limiting Factors'!C168</f>
        <v>2.93</v>
      </c>
      <c r="I2884" s="18">
        <f>'Limiting Factors'!D168</f>
        <v>0.53425</v>
      </c>
      <c r="J2884" s="17">
        <f>'Vulnerability Mapped'!D68</f>
        <v>10</v>
      </c>
      <c r="K2884" s="17">
        <f>'Vulnerability Mapped'!E68</f>
        <v>10</v>
      </c>
      <c r="L2884" s="18">
        <f>'Vulnerability Mapped'!H68</f>
        <v>0.42142857099999997</v>
      </c>
      <c r="M2884" s="18">
        <f t="shared" si="90"/>
        <v>0.10140675561116019</v>
      </c>
      <c r="N2884" s="18">
        <f t="shared" si="91"/>
        <v>2.4337621346678447E-2</v>
      </c>
    </row>
    <row r="2885" spans="1:14" ht="18" customHeight="1" x14ac:dyDescent="0.2">
      <c r="A2885" s="16" t="str">
        <f>'Fish Use'!A194</f>
        <v>UGR11</v>
      </c>
      <c r="B2885" s="16" t="str">
        <f>'Fish Use'!B194</f>
        <v>Upper Grande Ronde</v>
      </c>
      <c r="C2885" s="16" t="str">
        <f>'Fish Use'!D194</f>
        <v>Chinook</v>
      </c>
      <c r="D2885" s="16" t="str">
        <f>'Fish Use'!E194</f>
        <v>Summer Rearing</v>
      </c>
      <c r="E2885" s="16" t="str">
        <f>'Vulnerability Mapped'!C73</f>
        <v>Side Channel and Wetland Habitat</v>
      </c>
      <c r="F2885" s="18">
        <f>'Fish Use'!F194</f>
        <v>0.45040000000000002</v>
      </c>
      <c r="G2885" s="18">
        <f>Population!D12</f>
        <v>0.24</v>
      </c>
      <c r="H2885" s="19">
        <f>'Limiting Factors'!C169</f>
        <v>3.29</v>
      </c>
      <c r="I2885" s="18">
        <f>'Limiting Factors'!D169</f>
        <v>0.61524999999999996</v>
      </c>
      <c r="J2885" s="17">
        <f>'Vulnerability Mapped'!D73</f>
        <v>4</v>
      </c>
      <c r="K2885" s="17">
        <f>'Vulnerability Mapped'!E73</f>
        <v>4</v>
      </c>
      <c r="L2885" s="18">
        <f>'Vulnerability Mapped'!H73</f>
        <v>0.80714285699999999</v>
      </c>
      <c r="M2885" s="18">
        <f t="shared" si="90"/>
        <v>0.22366622710327019</v>
      </c>
      <c r="N2885" s="18">
        <f t="shared" si="91"/>
        <v>5.3679894504784845E-2</v>
      </c>
    </row>
    <row r="2886" spans="1:14" ht="18" customHeight="1" x14ac:dyDescent="0.2">
      <c r="A2886" s="16" t="str">
        <f>'Fish Use'!A194</f>
        <v>UGR11</v>
      </c>
      <c r="B2886" s="16" t="str">
        <f>'Fish Use'!B194</f>
        <v>Upper Grande Ronde</v>
      </c>
      <c r="C2886" s="16" t="str">
        <f>'Fish Use'!D194</f>
        <v>Chinook</v>
      </c>
      <c r="D2886" s="16" t="str">
        <f>'Fish Use'!E194</f>
        <v>Summer Rearing</v>
      </c>
      <c r="E2886" s="16" t="str">
        <f>'Vulnerability Mapped'!C65</f>
        <v>Channel and Habitat Structure</v>
      </c>
      <c r="F2886" s="18">
        <f>'Fish Use'!F194</f>
        <v>0.45040000000000002</v>
      </c>
      <c r="G2886" s="18">
        <f>Population!D12</f>
        <v>0.24</v>
      </c>
      <c r="H2886" s="19">
        <f>'Limiting Factors'!C170</f>
        <v>3.44</v>
      </c>
      <c r="I2886" s="18">
        <f>'Limiting Factors'!D170</f>
        <v>0.64900000000000002</v>
      </c>
      <c r="J2886" s="17">
        <f>'Vulnerability Mapped'!D65</f>
        <v>3</v>
      </c>
      <c r="K2886" s="17">
        <f>'Vulnerability Mapped'!E65</f>
        <v>3</v>
      </c>
      <c r="L2886" s="18">
        <f>'Vulnerability Mapped'!H65</f>
        <v>0.87142857100000004</v>
      </c>
      <c r="M2886" s="18">
        <f t="shared" si="90"/>
        <v>0.25472693701758159</v>
      </c>
      <c r="N2886" s="18">
        <f t="shared" si="91"/>
        <v>6.1134464884219579E-2</v>
      </c>
    </row>
    <row r="2887" spans="1:14" ht="18" customHeight="1" x14ac:dyDescent="0.2">
      <c r="A2887" s="16" t="str">
        <f>'Fish Use'!A194</f>
        <v>UGR11</v>
      </c>
      <c r="B2887" s="16" t="str">
        <f>'Fish Use'!B194</f>
        <v>Upper Grande Ronde</v>
      </c>
      <c r="C2887" s="16" t="str">
        <f>'Fish Use'!D194</f>
        <v>Chinook</v>
      </c>
      <c r="D2887" s="16" t="str">
        <f>'Fish Use'!E194</f>
        <v>Summer Rearing</v>
      </c>
      <c r="E2887" s="16" t="str">
        <f>'Vulnerability Mapped'!C67</f>
        <v>Decreased Water Quantity</v>
      </c>
      <c r="F2887" s="18">
        <f>'Fish Use'!F194</f>
        <v>0.45040000000000002</v>
      </c>
      <c r="G2887" s="18">
        <f>Population!D12</f>
        <v>0.24</v>
      </c>
      <c r="H2887" s="19">
        <f>'Limiting Factors'!C177</f>
        <v>3.56</v>
      </c>
      <c r="I2887" s="18">
        <f>'Limiting Factors'!D177</f>
        <v>0.67600000000000005</v>
      </c>
      <c r="J2887" s="17">
        <f>'Vulnerability Mapped'!D67</f>
        <v>2</v>
      </c>
      <c r="K2887" s="17">
        <f>'Vulnerability Mapped'!E67</f>
        <v>2</v>
      </c>
      <c r="L2887" s="18">
        <f>'Vulnerability Mapped'!H67</f>
        <v>0.93571428599999995</v>
      </c>
      <c r="M2887" s="18">
        <f t="shared" si="90"/>
        <v>0.2848973029441344</v>
      </c>
      <c r="N2887" s="18">
        <f t="shared" si="91"/>
        <v>6.8375352706592257E-2</v>
      </c>
    </row>
    <row r="2888" spans="1:14" ht="18" customHeight="1" x14ac:dyDescent="0.2">
      <c r="A2888" s="16" t="str">
        <f>'Fish Use'!A194</f>
        <v>UGR11</v>
      </c>
      <c r="B2888" s="16" t="str">
        <f>'Fish Use'!B194</f>
        <v>Upper Grande Ronde</v>
      </c>
      <c r="C2888" s="16" t="str">
        <f>'Fish Use'!D194</f>
        <v>Chinook</v>
      </c>
      <c r="D2888" s="16" t="str">
        <f>'Fish Use'!E194</f>
        <v>Summer Rearing</v>
      </c>
      <c r="E2888" s="16" t="str">
        <f>'Vulnerability Mapped'!C62</f>
        <v>Altered Flow Timing</v>
      </c>
      <c r="F2888" s="18">
        <f>'Fish Use'!F194</f>
        <v>0.45040000000000002</v>
      </c>
      <c r="G2888" s="18">
        <f>Population!D12</f>
        <v>0.24</v>
      </c>
      <c r="H2888" s="19">
        <f>'Limiting Factors'!C178</f>
        <v>3</v>
      </c>
      <c r="I2888" s="18">
        <f>'Limiting Factors'!D178</f>
        <v>0.55000000000000004</v>
      </c>
      <c r="J2888" s="17">
        <f>'Vulnerability Mapped'!D62</f>
        <v>6</v>
      </c>
      <c r="K2888" s="17">
        <f>'Vulnerability Mapped'!E62</f>
        <v>6</v>
      </c>
      <c r="L2888" s="18">
        <f>'Vulnerability Mapped'!H62</f>
        <v>0.678571429</v>
      </c>
      <c r="M2888" s="18">
        <f t="shared" si="90"/>
        <v>0.16809571439188001</v>
      </c>
      <c r="N2888" s="18">
        <f t="shared" si="91"/>
        <v>4.0342971454051198E-2</v>
      </c>
    </row>
    <row r="2889" spans="1:14" ht="18" customHeight="1" x14ac:dyDescent="0.2">
      <c r="A2889" s="16" t="str">
        <f>'Fish Use'!A194</f>
        <v>UGR11</v>
      </c>
      <c r="B2889" s="16" t="str">
        <f>'Fish Use'!B194</f>
        <v>Upper Grande Ronde</v>
      </c>
      <c r="C2889" s="16" t="str">
        <f>'Fish Use'!D194</f>
        <v>Chinook</v>
      </c>
      <c r="D2889" s="16" t="str">
        <f>'Fish Use'!E194</f>
        <v>Summer Rearing</v>
      </c>
      <c r="E2889" s="16" t="str">
        <f>'Vulnerability Mapped'!C66</f>
        <v>Decreased Sediment Quantity</v>
      </c>
      <c r="F2889" s="18">
        <f>'Fish Use'!F194</f>
        <v>0.45040000000000002</v>
      </c>
      <c r="G2889" s="18">
        <f>Population!D12</f>
        <v>0.24</v>
      </c>
      <c r="H2889" s="19">
        <f>'Limiting Factors'!C171</f>
        <v>3.73</v>
      </c>
      <c r="I2889" s="18">
        <f>'Limiting Factors'!D171</f>
        <v>0.71425000000000005</v>
      </c>
      <c r="J2889" s="17">
        <f>'Vulnerability Mapped'!D66</f>
        <v>12</v>
      </c>
      <c r="K2889" s="17">
        <f>'Vulnerability Mapped'!E66</f>
        <v>12</v>
      </c>
      <c r="L2889" s="18">
        <f>'Vulnerability Mapped'!H66</f>
        <v>0.29285714299999999</v>
      </c>
      <c r="M2889" s="18">
        <f t="shared" si="90"/>
        <v>9.4211615760242604E-2</v>
      </c>
      <c r="N2889" s="18">
        <f t="shared" si="91"/>
        <v>2.2610787782458223E-2</v>
      </c>
    </row>
    <row r="2890" spans="1:14" ht="18" customHeight="1" x14ac:dyDescent="0.2">
      <c r="A2890" s="16" t="str">
        <f>'Fish Use'!A194</f>
        <v>UGR11</v>
      </c>
      <c r="B2890" s="16" t="str">
        <f>'Fish Use'!B194</f>
        <v>Upper Grande Ronde</v>
      </c>
      <c r="C2890" s="16" t="str">
        <f>'Fish Use'!D194</f>
        <v>Chinook</v>
      </c>
      <c r="D2890" s="16" t="str">
        <f>'Fish Use'!E194</f>
        <v>Summer Rearing</v>
      </c>
      <c r="E2890" s="16" t="str">
        <f>'Vulnerability Mapped'!C69</f>
        <v>Increased Sediment Quantity</v>
      </c>
      <c r="F2890" s="18">
        <f>'Fish Use'!F194</f>
        <v>0.45040000000000002</v>
      </c>
      <c r="G2890" s="18">
        <f>Population!D12</f>
        <v>0.24</v>
      </c>
      <c r="H2890" s="19">
        <f>'Limiting Factors'!C172</f>
        <v>3.37</v>
      </c>
      <c r="I2890" s="18">
        <f>'Limiting Factors'!D172</f>
        <v>0.63324999999999998</v>
      </c>
      <c r="J2890" s="17">
        <f>'Vulnerability Mapped'!D69</f>
        <v>14</v>
      </c>
      <c r="K2890" s="17">
        <f>'Vulnerability Mapped'!E69</f>
        <v>14</v>
      </c>
      <c r="L2890" s="18">
        <f>'Vulnerability Mapped'!H69</f>
        <v>0.164285714</v>
      </c>
      <c r="M2890" s="18">
        <f t="shared" si="90"/>
        <v>4.68568813470812E-2</v>
      </c>
      <c r="N2890" s="18">
        <f t="shared" si="91"/>
        <v>1.1245651523299488E-2</v>
      </c>
    </row>
    <row r="2891" spans="1:14" ht="18" customHeight="1" x14ac:dyDescent="0.2">
      <c r="A2891" s="16" t="str">
        <f>'Fish Use'!A194</f>
        <v>UGR11</v>
      </c>
      <c r="B2891" s="16" t="str">
        <f>'Fish Use'!B194</f>
        <v>Upper Grande Ronde</v>
      </c>
      <c r="C2891" s="16" t="str">
        <f>'Fish Use'!D194</f>
        <v>Chinook</v>
      </c>
      <c r="D2891" s="16" t="str">
        <f>'Fish Use'!E194</f>
        <v>Summer Rearing</v>
      </c>
      <c r="E2891" s="16" t="str">
        <f>'Vulnerability Mapped'!C74</f>
        <v>Summer Water Temperature</v>
      </c>
      <c r="F2891" s="18">
        <f>'Fish Use'!F194</f>
        <v>0.45040000000000002</v>
      </c>
      <c r="G2891" s="18">
        <f>Population!D12</f>
        <v>0.24</v>
      </c>
      <c r="H2891" s="19">
        <f>'Limiting Factors'!C179</f>
        <v>4.22</v>
      </c>
      <c r="I2891" s="18">
        <f>'Limiting Factors'!D179</f>
        <v>0.82450000000000001</v>
      </c>
      <c r="J2891" s="17">
        <f>'Vulnerability Mapped'!D74</f>
        <v>1</v>
      </c>
      <c r="K2891" s="17">
        <f>'Vulnerability Mapped'!E74</f>
        <v>1</v>
      </c>
      <c r="L2891" s="18">
        <f>'Vulnerability Mapped'!H74</f>
        <v>1</v>
      </c>
      <c r="M2891" s="18">
        <f t="shared" si="90"/>
        <v>0.37135480000000004</v>
      </c>
      <c r="N2891" s="18">
        <f t="shared" si="91"/>
        <v>8.9125152000000013E-2</v>
      </c>
    </row>
    <row r="2892" spans="1:14" ht="18" customHeight="1" x14ac:dyDescent="0.2">
      <c r="A2892" s="16" t="str">
        <f>'Fish Use'!A194</f>
        <v>UGR11</v>
      </c>
      <c r="B2892" s="16" t="str">
        <f>'Fish Use'!B194</f>
        <v>Upper Grande Ronde</v>
      </c>
      <c r="C2892" s="16" t="str">
        <f>'Fish Use'!D194</f>
        <v>Chinook</v>
      </c>
      <c r="D2892" s="16" t="str">
        <f>'Fish Use'!E194</f>
        <v>Summer Rearing</v>
      </c>
      <c r="E2892" s="16" t="str">
        <f>'Vulnerability Mapped'!C76</f>
        <v>Winter Water Temperature</v>
      </c>
      <c r="F2892" s="18">
        <f>'Fish Use'!F194</f>
        <v>0.45040000000000002</v>
      </c>
      <c r="G2892" s="18">
        <f>Population!D12</f>
        <v>0.24</v>
      </c>
      <c r="H2892" s="19">
        <f>'Limiting Factors'!C180</f>
        <v>2.88</v>
      </c>
      <c r="I2892" s="18">
        <f>'Limiting Factors'!D180</f>
        <v>0.52300000000000002</v>
      </c>
      <c r="J2892" s="17">
        <f>'Vulnerability Mapped'!D76</f>
        <v>15</v>
      </c>
      <c r="K2892" s="17">
        <f>'Vulnerability Mapped'!E76</f>
        <v>15</v>
      </c>
      <c r="L2892" s="18">
        <f>'Vulnerability Mapped'!H76</f>
        <v>0.1</v>
      </c>
      <c r="M2892" s="18">
        <f t="shared" si="90"/>
        <v>2.3555920000000004E-2</v>
      </c>
      <c r="N2892" s="18">
        <f t="shared" si="91"/>
        <v>5.6534208000000013E-3</v>
      </c>
    </row>
    <row r="2893" spans="1:14" ht="18" customHeight="1" x14ac:dyDescent="0.2">
      <c r="A2893" s="16" t="str">
        <f>'Fish Use'!A194</f>
        <v>UGR11</v>
      </c>
      <c r="B2893" s="16" t="str">
        <f>'Fish Use'!B194</f>
        <v>Upper Grande Ronde</v>
      </c>
      <c r="C2893" s="16" t="str">
        <f>'Fish Use'!D194</f>
        <v>Chinook</v>
      </c>
      <c r="D2893" s="16" t="str">
        <f>'Fish Use'!E194</f>
        <v>Summer Rearing</v>
      </c>
      <c r="E2893" s="16" t="str">
        <f>'Vulnerability Mapped'!C75</f>
        <v>Water Quality</v>
      </c>
      <c r="F2893" s="18">
        <f>'Fish Use'!F194</f>
        <v>0.45040000000000002</v>
      </c>
      <c r="G2893" s="18">
        <f>Population!D12</f>
        <v>0.24</v>
      </c>
      <c r="H2893" s="19">
        <f>'Limiting Factors'!C181</f>
        <v>3.3</v>
      </c>
      <c r="I2893" s="18">
        <f>'Limiting Factors'!D181</f>
        <v>0.61750000000000005</v>
      </c>
      <c r="J2893" s="17">
        <f>'Vulnerability Mapped'!D75</f>
        <v>9</v>
      </c>
      <c r="K2893" s="17">
        <f>'Vulnerability Mapped'!E75</f>
        <v>9</v>
      </c>
      <c r="L2893" s="18">
        <f>'Vulnerability Mapped'!H75</f>
        <v>0.485714286</v>
      </c>
      <c r="M2893" s="18">
        <f t="shared" si="90"/>
        <v>0.13508782865089203</v>
      </c>
      <c r="N2893" s="18">
        <f t="shared" si="91"/>
        <v>3.2421078876214086E-2</v>
      </c>
    </row>
    <row r="2894" spans="1:14" ht="18" customHeight="1" x14ac:dyDescent="0.2">
      <c r="A2894" s="16" t="str">
        <f>'Fish Use'!A194</f>
        <v>UGR11</v>
      </c>
      <c r="B2894" s="16" t="str">
        <f>'Fish Use'!B194</f>
        <v>Upper Grande Ronde</v>
      </c>
      <c r="C2894" s="16" t="str">
        <f>'Fish Use'!D194</f>
        <v>Chinook</v>
      </c>
      <c r="D2894" s="16" t="str">
        <f>'Fish Use'!E194</f>
        <v>Summer Rearing</v>
      </c>
      <c r="E2894" s="16" t="str">
        <f>'Vulnerability Mapped'!C71</f>
        <v>Predation</v>
      </c>
      <c r="F2894" s="18">
        <f>'Fish Use'!F194</f>
        <v>0.45040000000000002</v>
      </c>
      <c r="G2894" s="18">
        <f>Population!D12</f>
        <v>0.24</v>
      </c>
      <c r="H2894" s="19">
        <f>'Limiting Factors'!C174</f>
        <v>1.82</v>
      </c>
      <c r="I2894" s="18">
        <f>'Limiting Factors'!D174</f>
        <v>0.28449999999999998</v>
      </c>
      <c r="J2894" s="17">
        <f>'Vulnerability Mapped'!D71</f>
        <v>13</v>
      </c>
      <c r="K2894" s="17">
        <f>'Vulnerability Mapped'!E71</f>
        <v>13</v>
      </c>
      <c r="L2894" s="18">
        <f>'Vulnerability Mapped'!H71</f>
        <v>0.22857142899999999</v>
      </c>
      <c r="M2894" s="18">
        <f t="shared" si="90"/>
        <v>2.9288868626345197E-2</v>
      </c>
      <c r="N2894" s="18">
        <f t="shared" si="91"/>
        <v>7.0293284703228471E-3</v>
      </c>
    </row>
    <row r="2895" spans="1:14" ht="18" customHeight="1" x14ac:dyDescent="0.2">
      <c r="A2895" s="16" t="str">
        <f>'Fish Use'!A194</f>
        <v>UGR11</v>
      </c>
      <c r="B2895" s="16" t="str">
        <f>'Fish Use'!B194</f>
        <v>Upper Grande Ronde</v>
      </c>
      <c r="C2895" s="16" t="str">
        <f>'Fish Use'!D194</f>
        <v>Chinook</v>
      </c>
      <c r="D2895" s="16" t="str">
        <f>'Fish Use'!E194</f>
        <v>Summer Rearing</v>
      </c>
      <c r="E2895" s="16" t="str">
        <f>'Vulnerability Mapped'!C63</f>
        <v>Altered Primary Productivity</v>
      </c>
      <c r="F2895" s="18">
        <f>'Fish Use'!F194</f>
        <v>0.45040000000000002</v>
      </c>
      <c r="G2895" s="18">
        <f>Population!D12</f>
        <v>0.24</v>
      </c>
      <c r="H2895" s="19">
        <f>'Limiting Factors'!C175</f>
        <v>4.22</v>
      </c>
      <c r="I2895" s="18">
        <f>'Limiting Factors'!D175</f>
        <v>0.82450000000000001</v>
      </c>
      <c r="J2895" s="17">
        <f>'Vulnerability Mapped'!D63</f>
        <v>8</v>
      </c>
      <c r="K2895" s="17">
        <f>'Vulnerability Mapped'!E63</f>
        <v>8</v>
      </c>
      <c r="L2895" s="18">
        <f>'Vulnerability Mapped'!H63</f>
        <v>0.55000000000000004</v>
      </c>
      <c r="M2895" s="18">
        <f t="shared" si="90"/>
        <v>0.20424514000000005</v>
      </c>
      <c r="N2895" s="18">
        <f t="shared" si="91"/>
        <v>4.9018833600000013E-2</v>
      </c>
    </row>
    <row r="2896" spans="1:14" ht="18" customHeight="1" x14ac:dyDescent="0.2">
      <c r="A2896" s="16" t="str">
        <f>'Fish Use'!A194</f>
        <v>UGR11</v>
      </c>
      <c r="B2896" s="16" t="str">
        <f>'Fish Use'!B194</f>
        <v>Upper Grande Ronde</v>
      </c>
      <c r="C2896" s="16" t="str">
        <f>'Fish Use'!D194</f>
        <v>Chinook</v>
      </c>
      <c r="D2896" s="16" t="str">
        <f>'Fish Use'!E194</f>
        <v>Summer Rearing</v>
      </c>
      <c r="E2896" s="16" t="str">
        <f>'Vulnerability Mapped'!C70</f>
        <v>Non-Native Species Interactions and Competition</v>
      </c>
      <c r="F2896" s="18">
        <f>'Fish Use'!F194</f>
        <v>0.45040000000000002</v>
      </c>
      <c r="G2896" s="18">
        <f>Population!D12</f>
        <v>0.24</v>
      </c>
      <c r="H2896" s="19">
        <f>'Limiting Factors'!C176</f>
        <v>2.88</v>
      </c>
      <c r="I2896" s="18">
        <f>'Limiting Factors'!D176</f>
        <v>0.52300000000000002</v>
      </c>
      <c r="J2896" s="17">
        <f>'Vulnerability Mapped'!D70</f>
        <v>11</v>
      </c>
      <c r="K2896" s="17">
        <f>'Vulnerability Mapped'!E70</f>
        <v>11</v>
      </c>
      <c r="L2896" s="18">
        <f>'Vulnerability Mapped'!H70</f>
        <v>0.35714285699999998</v>
      </c>
      <c r="M2896" s="18">
        <f t="shared" si="90"/>
        <v>8.4128285680634407E-2</v>
      </c>
      <c r="N2896" s="18">
        <f t="shared" si="91"/>
        <v>2.0190788563352258E-2</v>
      </c>
    </row>
    <row r="2897" spans="1:14" ht="18" customHeight="1" x14ac:dyDescent="0.2">
      <c r="A2897" s="16" t="str">
        <f>'Fish Use'!A195</f>
        <v>UGR11</v>
      </c>
      <c r="B2897" s="16" t="str">
        <f>'Fish Use'!B195</f>
        <v>Upper Grande Ronde</v>
      </c>
      <c r="C2897" s="16" t="str">
        <f>'Fish Use'!D195</f>
        <v>Chinook</v>
      </c>
      <c r="D2897" s="16" t="str">
        <f>'Fish Use'!E195</f>
        <v>Migration</v>
      </c>
      <c r="E2897" s="16" t="str">
        <f>'Vulnerability Mapped'!C34</f>
        <v>Anthropogenic Barriers</v>
      </c>
      <c r="F2897" s="18">
        <f>'Fish Use'!F195</f>
        <v>0.45040000000000002</v>
      </c>
      <c r="G2897" s="18">
        <f>Population!D16</f>
        <v>0.34</v>
      </c>
      <c r="H2897" s="19">
        <f>'Limiting Factors'!C173</f>
        <v>2.29</v>
      </c>
      <c r="I2897" s="18">
        <f>'Limiting Factors'!D173</f>
        <v>0.39024999999999999</v>
      </c>
      <c r="J2897" s="17">
        <f>'Vulnerability Mapped'!D34</f>
        <v>2</v>
      </c>
      <c r="K2897" s="17">
        <f>'Vulnerability Mapped'!E34</f>
        <v>13</v>
      </c>
      <c r="L2897" s="18">
        <f>'Vulnerability Mapped'!H34</f>
        <v>0.93571428599999995</v>
      </c>
      <c r="M2897" s="18">
        <f t="shared" si="90"/>
        <v>0.16446919005021959</v>
      </c>
      <c r="N2897" s="18">
        <f t="shared" si="91"/>
        <v>5.5919524617074667E-2</v>
      </c>
    </row>
    <row r="2898" spans="1:14" ht="18" customHeight="1" x14ac:dyDescent="0.2">
      <c r="A2898" s="16" t="str">
        <f>'Fish Use'!A195</f>
        <v>UGR11</v>
      </c>
      <c r="B2898" s="16" t="str">
        <f>'Fish Use'!B195</f>
        <v>Upper Grande Ronde</v>
      </c>
      <c r="C2898" s="16" t="str">
        <f>'Fish Use'!D195</f>
        <v>Chinook</v>
      </c>
      <c r="D2898" s="16" t="str">
        <f>'Fish Use'!E195</f>
        <v>Migration</v>
      </c>
      <c r="E2898" s="16" t="str">
        <f>'Vulnerability Mapped'!C42</f>
        <v>Riparian Condition</v>
      </c>
      <c r="F2898" s="18">
        <f>'Fish Use'!F195</f>
        <v>0.45040000000000002</v>
      </c>
      <c r="G2898" s="18">
        <f>Population!D16</f>
        <v>0.34</v>
      </c>
      <c r="H2898" s="19">
        <f>'Limiting Factors'!C167</f>
        <v>3.1</v>
      </c>
      <c r="I2898" s="18">
        <f>'Limiting Factors'!D167</f>
        <v>0.57250000000000001</v>
      </c>
      <c r="J2898" s="17">
        <f>'Vulnerability Mapped'!D42</f>
        <v>9</v>
      </c>
      <c r="K2898" s="17">
        <f>'Vulnerability Mapped'!E42</f>
        <v>14</v>
      </c>
      <c r="L2898" s="18">
        <f>'Vulnerability Mapped'!H42</f>
        <v>0.485714286</v>
      </c>
      <c r="M2898" s="18">
        <f t="shared" si="90"/>
        <v>0.12524337150224402</v>
      </c>
      <c r="N2898" s="18">
        <f t="shared" si="91"/>
        <v>4.2582746310762969E-2</v>
      </c>
    </row>
    <row r="2899" spans="1:14" ht="18" customHeight="1" x14ac:dyDescent="0.2">
      <c r="A2899" s="16" t="str">
        <f>'Fish Use'!A195</f>
        <v>UGR11</v>
      </c>
      <c r="B2899" s="16" t="str">
        <f>'Fish Use'!B195</f>
        <v>Upper Grande Ronde</v>
      </c>
      <c r="C2899" s="16" t="str">
        <f>'Fish Use'!D195</f>
        <v>Chinook</v>
      </c>
      <c r="D2899" s="16" t="str">
        <f>'Fish Use'!E195</f>
        <v>Migration</v>
      </c>
      <c r="E2899" s="16" t="str">
        <f>'Vulnerability Mapped'!C38</f>
        <v>Floodplain Condition</v>
      </c>
      <c r="F2899" s="18">
        <f>'Fish Use'!F195</f>
        <v>0.45040000000000002</v>
      </c>
      <c r="G2899" s="18">
        <f>Population!D16</f>
        <v>0.34</v>
      </c>
      <c r="H2899" s="19">
        <f>'Limiting Factors'!C168</f>
        <v>2.93</v>
      </c>
      <c r="I2899" s="18">
        <f>'Limiting Factors'!D168</f>
        <v>0.53425</v>
      </c>
      <c r="J2899" s="17">
        <f>'Vulnerability Mapped'!D38</f>
        <v>6</v>
      </c>
      <c r="K2899" s="17">
        <f>'Vulnerability Mapped'!E38</f>
        <v>8</v>
      </c>
      <c r="L2899" s="18">
        <f>'Vulnerability Mapped'!H38</f>
        <v>0.678571429</v>
      </c>
      <c r="M2899" s="18">
        <f t="shared" si="90"/>
        <v>0.1632820643888398</v>
      </c>
      <c r="N2899" s="18">
        <f t="shared" si="91"/>
        <v>5.5515901892205538E-2</v>
      </c>
    </row>
    <row r="2900" spans="1:14" ht="18" customHeight="1" x14ac:dyDescent="0.2">
      <c r="A2900" s="16" t="str">
        <f>'Fish Use'!A195</f>
        <v>UGR11</v>
      </c>
      <c r="B2900" s="16" t="str">
        <f>'Fish Use'!B195</f>
        <v>Upper Grande Ronde</v>
      </c>
      <c r="C2900" s="16" t="str">
        <f>'Fish Use'!D195</f>
        <v>Chinook</v>
      </c>
      <c r="D2900" s="16" t="str">
        <f>'Fish Use'!E195</f>
        <v>Migration</v>
      </c>
      <c r="E2900" s="16" t="str">
        <f>'Vulnerability Mapped'!C43</f>
        <v>Side Channel and Wetland Habitat</v>
      </c>
      <c r="F2900" s="18">
        <f>'Fish Use'!F195</f>
        <v>0.45040000000000002</v>
      </c>
      <c r="G2900" s="18">
        <f>Population!D16</f>
        <v>0.34</v>
      </c>
      <c r="H2900" s="19">
        <f>'Limiting Factors'!C169</f>
        <v>3.29</v>
      </c>
      <c r="I2900" s="18">
        <f>'Limiting Factors'!D169</f>
        <v>0.61524999999999996</v>
      </c>
      <c r="J2900" s="17">
        <f>'Vulnerability Mapped'!D43</f>
        <v>7</v>
      </c>
      <c r="K2900" s="17">
        <f>'Vulnerability Mapped'!E43</f>
        <v>7</v>
      </c>
      <c r="L2900" s="18">
        <f>'Vulnerability Mapped'!H43</f>
        <v>0.61428571399999998</v>
      </c>
      <c r="M2900" s="18">
        <f t="shared" si="90"/>
        <v>0.17022385420654038</v>
      </c>
      <c r="N2900" s="18">
        <f t="shared" si="91"/>
        <v>5.7876110430223733E-2</v>
      </c>
    </row>
    <row r="2901" spans="1:14" ht="18" customHeight="1" x14ac:dyDescent="0.2">
      <c r="A2901" s="16" t="str">
        <f>'Fish Use'!A195</f>
        <v>UGR11</v>
      </c>
      <c r="B2901" s="16" t="str">
        <f>'Fish Use'!B195</f>
        <v>Upper Grande Ronde</v>
      </c>
      <c r="C2901" s="16" t="str">
        <f>'Fish Use'!D195</f>
        <v>Chinook</v>
      </c>
      <c r="D2901" s="16" t="str">
        <f>'Fish Use'!E195</f>
        <v>Migration</v>
      </c>
      <c r="E2901" s="16" t="str">
        <f>'Vulnerability Mapped'!C35</f>
        <v>Channel and Habitat Structure</v>
      </c>
      <c r="F2901" s="18">
        <f>'Fish Use'!F195</f>
        <v>0.45040000000000002</v>
      </c>
      <c r="G2901" s="18">
        <f>Population!D16</f>
        <v>0.34</v>
      </c>
      <c r="H2901" s="19">
        <f>'Limiting Factors'!C170</f>
        <v>3.44</v>
      </c>
      <c r="I2901" s="18">
        <f>'Limiting Factors'!D170</f>
        <v>0.64900000000000002</v>
      </c>
      <c r="J2901" s="17">
        <f>'Vulnerability Mapped'!D35</f>
        <v>3</v>
      </c>
      <c r="K2901" s="17">
        <f>'Vulnerability Mapped'!E35</f>
        <v>5</v>
      </c>
      <c r="L2901" s="18">
        <f>'Vulnerability Mapped'!H35</f>
        <v>0.87142857100000004</v>
      </c>
      <c r="M2901" s="18">
        <f t="shared" si="90"/>
        <v>0.25472693701758159</v>
      </c>
      <c r="N2901" s="18">
        <f t="shared" si="91"/>
        <v>8.6607158585977742E-2</v>
      </c>
    </row>
    <row r="2902" spans="1:14" ht="18" customHeight="1" x14ac:dyDescent="0.2">
      <c r="A2902" s="16" t="str">
        <f>'Fish Use'!A195</f>
        <v>UGR11</v>
      </c>
      <c r="B2902" s="16" t="str">
        <f>'Fish Use'!B195</f>
        <v>Upper Grande Ronde</v>
      </c>
      <c r="C2902" s="16" t="str">
        <f>'Fish Use'!D195</f>
        <v>Chinook</v>
      </c>
      <c r="D2902" s="16" t="str">
        <f>'Fish Use'!E195</f>
        <v>Migration</v>
      </c>
      <c r="E2902" s="16" t="str">
        <f>'Vulnerability Mapped'!C37</f>
        <v>Decreased Water Quantity</v>
      </c>
      <c r="F2902" s="18">
        <f>'Fish Use'!F195</f>
        <v>0.45040000000000002</v>
      </c>
      <c r="G2902" s="18">
        <f>Population!D16</f>
        <v>0.34</v>
      </c>
      <c r="H2902" s="19">
        <f>'Limiting Factors'!C177</f>
        <v>3.56</v>
      </c>
      <c r="I2902" s="18">
        <f>'Limiting Factors'!D177</f>
        <v>0.67600000000000005</v>
      </c>
      <c r="J2902" s="17">
        <f>'Vulnerability Mapped'!D37</f>
        <v>2</v>
      </c>
      <c r="K2902" s="17">
        <f>'Vulnerability Mapped'!E37</f>
        <v>3</v>
      </c>
      <c r="L2902" s="18">
        <f>'Vulnerability Mapped'!H37</f>
        <v>0.93571428599999995</v>
      </c>
      <c r="M2902" s="18">
        <f t="shared" si="90"/>
        <v>0.2848973029441344</v>
      </c>
      <c r="N2902" s="18">
        <f t="shared" si="91"/>
        <v>9.68650830010057E-2</v>
      </c>
    </row>
    <row r="2903" spans="1:14" ht="18" customHeight="1" x14ac:dyDescent="0.2">
      <c r="A2903" s="16" t="str">
        <f>'Fish Use'!A195</f>
        <v>UGR11</v>
      </c>
      <c r="B2903" s="16" t="str">
        <f>'Fish Use'!B195</f>
        <v>Upper Grande Ronde</v>
      </c>
      <c r="C2903" s="16" t="str">
        <f>'Fish Use'!D195</f>
        <v>Chinook</v>
      </c>
      <c r="D2903" s="16" t="str">
        <f>'Fish Use'!E195</f>
        <v>Migration</v>
      </c>
      <c r="E2903" s="16" t="str">
        <f>'Vulnerability Mapped'!C32</f>
        <v>Altered Flow Timing</v>
      </c>
      <c r="F2903" s="18">
        <f>'Fish Use'!F195</f>
        <v>0.45040000000000002</v>
      </c>
      <c r="G2903" s="18">
        <f>Population!D16</f>
        <v>0.34</v>
      </c>
      <c r="H2903" s="19">
        <f>'Limiting Factors'!C178</f>
        <v>3</v>
      </c>
      <c r="I2903" s="18">
        <f>'Limiting Factors'!D178</f>
        <v>0.55000000000000004</v>
      </c>
      <c r="J2903" s="17">
        <f>'Vulnerability Mapped'!D32</f>
        <v>4</v>
      </c>
      <c r="K2903" s="17">
        <f>'Vulnerability Mapped'!E32</f>
        <v>4</v>
      </c>
      <c r="L2903" s="18">
        <f>'Vulnerability Mapped'!H32</f>
        <v>0.80714285699999999</v>
      </c>
      <c r="M2903" s="18">
        <f t="shared" si="90"/>
        <v>0.19994542853604003</v>
      </c>
      <c r="N2903" s="18">
        <f t="shared" si="91"/>
        <v>6.7981445702253618E-2</v>
      </c>
    </row>
    <row r="2904" spans="1:14" ht="18" customHeight="1" x14ac:dyDescent="0.2">
      <c r="A2904" s="16" t="str">
        <f>'Fish Use'!A195</f>
        <v>UGR11</v>
      </c>
      <c r="B2904" s="16" t="str">
        <f>'Fish Use'!B195</f>
        <v>Upper Grande Ronde</v>
      </c>
      <c r="C2904" s="16" t="str">
        <f>'Fish Use'!D195</f>
        <v>Chinook</v>
      </c>
      <c r="D2904" s="16" t="str">
        <f>'Fish Use'!E195</f>
        <v>Migration</v>
      </c>
      <c r="E2904" s="16" t="str">
        <f>'Vulnerability Mapped'!C36</f>
        <v>Decreased Sediment Quantity</v>
      </c>
      <c r="F2904" s="18">
        <f>'Fish Use'!F195</f>
        <v>0.45040000000000002</v>
      </c>
      <c r="G2904" s="18">
        <f>Population!D16</f>
        <v>0.34</v>
      </c>
      <c r="H2904" s="19">
        <f>'Limiting Factors'!C171</f>
        <v>3.73</v>
      </c>
      <c r="I2904" s="18">
        <f>'Limiting Factors'!D171</f>
        <v>0.71425000000000005</v>
      </c>
      <c r="J2904" s="17">
        <f>'Vulnerability Mapped'!D36</f>
        <v>11</v>
      </c>
      <c r="K2904" s="17">
        <f>'Vulnerability Mapped'!E36</f>
        <v>12</v>
      </c>
      <c r="L2904" s="18">
        <f>'Vulnerability Mapped'!H36</f>
        <v>0.35714285699999998</v>
      </c>
      <c r="M2904" s="18">
        <f t="shared" si="90"/>
        <v>0.11489221423975741</v>
      </c>
      <c r="N2904" s="18">
        <f t="shared" si="91"/>
        <v>3.9063352841517525E-2</v>
      </c>
    </row>
    <row r="2905" spans="1:14" ht="18" customHeight="1" x14ac:dyDescent="0.2">
      <c r="A2905" s="16" t="str">
        <f>'Fish Use'!A195</f>
        <v>UGR11</v>
      </c>
      <c r="B2905" s="16" t="str">
        <f>'Fish Use'!B195</f>
        <v>Upper Grande Ronde</v>
      </c>
      <c r="C2905" s="16" t="str">
        <f>'Fish Use'!D195</f>
        <v>Chinook</v>
      </c>
      <c r="D2905" s="16" t="str">
        <f>'Fish Use'!E195</f>
        <v>Migration</v>
      </c>
      <c r="E2905" s="16" t="str">
        <f>'Vulnerability Mapped'!C39</f>
        <v>Increased Sediment Quantity</v>
      </c>
      <c r="F2905" s="18">
        <f>'Fish Use'!F195</f>
        <v>0.45040000000000002</v>
      </c>
      <c r="G2905" s="18">
        <f>Population!D16</f>
        <v>0.34</v>
      </c>
      <c r="H2905" s="19">
        <f>'Limiting Factors'!C172</f>
        <v>3.37</v>
      </c>
      <c r="I2905" s="18">
        <f>'Limiting Factors'!D172</f>
        <v>0.63324999999999998</v>
      </c>
      <c r="J2905" s="17">
        <f>'Vulnerability Mapped'!D39</f>
        <v>10</v>
      </c>
      <c r="K2905" s="17">
        <f>'Vulnerability Mapped'!E39</f>
        <v>11</v>
      </c>
      <c r="L2905" s="18">
        <f>'Vulnerability Mapped'!H39</f>
        <v>0.42142857099999997</v>
      </c>
      <c r="M2905" s="18">
        <f t="shared" si="90"/>
        <v>0.1201980870206218</v>
      </c>
      <c r="N2905" s="18">
        <f t="shared" si="91"/>
        <v>4.0867349587011416E-2</v>
      </c>
    </row>
    <row r="2906" spans="1:14" ht="18" customHeight="1" x14ac:dyDescent="0.2">
      <c r="A2906" s="16" t="str">
        <f>'Fish Use'!A195</f>
        <v>UGR11</v>
      </c>
      <c r="B2906" s="16" t="str">
        <f>'Fish Use'!B195</f>
        <v>Upper Grande Ronde</v>
      </c>
      <c r="C2906" s="16" t="str">
        <f>'Fish Use'!D195</f>
        <v>Chinook</v>
      </c>
      <c r="D2906" s="16" t="str">
        <f>'Fish Use'!E195</f>
        <v>Migration</v>
      </c>
      <c r="E2906" s="16" t="str">
        <f>'Vulnerability Mapped'!C44</f>
        <v>Summer Water Temperature</v>
      </c>
      <c r="F2906" s="18">
        <f>'Fish Use'!F195</f>
        <v>0.45040000000000002</v>
      </c>
      <c r="G2906" s="18">
        <f>Population!D16</f>
        <v>0.34</v>
      </c>
      <c r="H2906" s="19">
        <f>'Limiting Factors'!C179</f>
        <v>4.22</v>
      </c>
      <c r="I2906" s="18">
        <f>'Limiting Factors'!D179</f>
        <v>0.82450000000000001</v>
      </c>
      <c r="J2906" s="17">
        <f>'Vulnerability Mapped'!D44</f>
        <v>1</v>
      </c>
      <c r="K2906" s="17">
        <f>'Vulnerability Mapped'!E44</f>
        <v>15</v>
      </c>
      <c r="L2906" s="18">
        <f>'Vulnerability Mapped'!H44</f>
        <v>1</v>
      </c>
      <c r="M2906" s="18">
        <f t="shared" si="90"/>
        <v>0.37135480000000004</v>
      </c>
      <c r="N2906" s="18">
        <f t="shared" si="91"/>
        <v>0.12626063200000001</v>
      </c>
    </row>
    <row r="2907" spans="1:14" ht="18" customHeight="1" x14ac:dyDescent="0.2">
      <c r="A2907" s="16" t="str">
        <f>'Fish Use'!A195</f>
        <v>UGR11</v>
      </c>
      <c r="B2907" s="16" t="str">
        <f>'Fish Use'!B195</f>
        <v>Upper Grande Ronde</v>
      </c>
      <c r="C2907" s="16" t="str">
        <f>'Fish Use'!D195</f>
        <v>Chinook</v>
      </c>
      <c r="D2907" s="16" t="str">
        <f>'Fish Use'!E195</f>
        <v>Migration</v>
      </c>
      <c r="E2907" s="16" t="str">
        <f>'Vulnerability Mapped'!C46</f>
        <v>Winter Water Temperature</v>
      </c>
      <c r="F2907" s="18">
        <f>'Fish Use'!F195</f>
        <v>0.45040000000000002</v>
      </c>
      <c r="G2907" s="18">
        <f>Population!D16</f>
        <v>0.34</v>
      </c>
      <c r="H2907" s="19">
        <f>'Limiting Factors'!C180</f>
        <v>2.88</v>
      </c>
      <c r="I2907" s="18">
        <f>'Limiting Factors'!D180</f>
        <v>0.52300000000000002</v>
      </c>
      <c r="J2907" s="17">
        <f>'Vulnerability Mapped'!D46</f>
        <v>9</v>
      </c>
      <c r="K2907" s="17">
        <f>'Vulnerability Mapped'!E46</f>
        <v>15</v>
      </c>
      <c r="L2907" s="18">
        <f>'Vulnerability Mapped'!H46</f>
        <v>0.485714286</v>
      </c>
      <c r="M2907" s="18">
        <f t="shared" si="90"/>
        <v>0.11441446863873121</v>
      </c>
      <c r="N2907" s="18">
        <f t="shared" si="91"/>
        <v>3.8900919337168612E-2</v>
      </c>
    </row>
    <row r="2908" spans="1:14" ht="18" customHeight="1" x14ac:dyDescent="0.2">
      <c r="A2908" s="16" t="str">
        <f>'Fish Use'!A195</f>
        <v>UGR11</v>
      </c>
      <c r="B2908" s="16" t="str">
        <f>'Fish Use'!B195</f>
        <v>Upper Grande Ronde</v>
      </c>
      <c r="C2908" s="16" t="str">
        <f>'Fish Use'!D195</f>
        <v>Chinook</v>
      </c>
      <c r="D2908" s="16" t="str">
        <f>'Fish Use'!E195</f>
        <v>Migration</v>
      </c>
      <c r="E2908" s="16" t="str">
        <f>'Vulnerability Mapped'!C45</f>
        <v>Water Quality</v>
      </c>
      <c r="F2908" s="18">
        <f>'Fish Use'!F195</f>
        <v>0.45040000000000002</v>
      </c>
      <c r="G2908" s="18">
        <f>Population!D16</f>
        <v>0.34</v>
      </c>
      <c r="H2908" s="19">
        <f>'Limiting Factors'!C181</f>
        <v>3.3</v>
      </c>
      <c r="I2908" s="18">
        <f>'Limiting Factors'!D181</f>
        <v>0.61750000000000005</v>
      </c>
      <c r="J2908" s="17">
        <f>'Vulnerability Mapped'!D45</f>
        <v>5</v>
      </c>
      <c r="K2908" s="17">
        <f>'Vulnerability Mapped'!E45</f>
        <v>6</v>
      </c>
      <c r="L2908" s="18">
        <f>'Vulnerability Mapped'!H45</f>
        <v>0.74285714300000005</v>
      </c>
      <c r="M2908" s="18">
        <f t="shared" si="90"/>
        <v>0.20660491432544603</v>
      </c>
      <c r="N2908" s="18">
        <f t="shared" si="91"/>
        <v>7.0245670870651658E-2</v>
      </c>
    </row>
    <row r="2909" spans="1:14" ht="18" customHeight="1" x14ac:dyDescent="0.2">
      <c r="A2909" s="16" t="str">
        <f>'Fish Use'!A195</f>
        <v>UGR11</v>
      </c>
      <c r="B2909" s="16" t="str">
        <f>'Fish Use'!B195</f>
        <v>Upper Grande Ronde</v>
      </c>
      <c r="C2909" s="16" t="str">
        <f>'Fish Use'!D195</f>
        <v>Chinook</v>
      </c>
      <c r="D2909" s="16" t="str">
        <f>'Fish Use'!E195</f>
        <v>Migration</v>
      </c>
      <c r="E2909" s="16" t="str">
        <f>'Vulnerability Mapped'!C41</f>
        <v>Predation</v>
      </c>
      <c r="F2909" s="18">
        <f>'Fish Use'!F195</f>
        <v>0.45040000000000002</v>
      </c>
      <c r="G2909" s="18">
        <f>Population!D16</f>
        <v>0.34</v>
      </c>
      <c r="H2909" s="19">
        <f>'Limiting Factors'!C174</f>
        <v>1.82</v>
      </c>
      <c r="I2909" s="18">
        <f>'Limiting Factors'!D174</f>
        <v>0.28449999999999998</v>
      </c>
      <c r="J2909" s="17">
        <f>'Vulnerability Mapped'!D41</f>
        <v>1</v>
      </c>
      <c r="K2909" s="17">
        <f>'Vulnerability Mapped'!E41</f>
        <v>14</v>
      </c>
      <c r="L2909" s="18">
        <f>'Vulnerability Mapped'!H41</f>
        <v>1</v>
      </c>
      <c r="M2909" s="18">
        <f t="shared" si="90"/>
        <v>0.1281388</v>
      </c>
      <c r="N2909" s="18">
        <f t="shared" si="91"/>
        <v>4.3567192000000005E-2</v>
      </c>
    </row>
    <row r="2910" spans="1:14" ht="18" customHeight="1" x14ac:dyDescent="0.2">
      <c r="A2910" s="16" t="str">
        <f>'Fish Use'!A195</f>
        <v>UGR11</v>
      </c>
      <c r="B2910" s="16" t="str">
        <f>'Fish Use'!B195</f>
        <v>Upper Grande Ronde</v>
      </c>
      <c r="C2910" s="16" t="str">
        <f>'Fish Use'!D195</f>
        <v>Chinook</v>
      </c>
      <c r="D2910" s="16" t="str">
        <f>'Fish Use'!E195</f>
        <v>Migration</v>
      </c>
      <c r="E2910" s="16" t="str">
        <f>'Vulnerability Mapped'!C33</f>
        <v>Altered Primary Productivity</v>
      </c>
      <c r="F2910" s="18">
        <f>'Fish Use'!F195</f>
        <v>0.45040000000000002</v>
      </c>
      <c r="G2910" s="18">
        <f>Population!D16</f>
        <v>0.34</v>
      </c>
      <c r="H2910" s="19">
        <f>'Limiting Factors'!C175</f>
        <v>4.22</v>
      </c>
      <c r="I2910" s="18">
        <f>'Limiting Factors'!D175</f>
        <v>0.82450000000000001</v>
      </c>
      <c r="J2910" s="17">
        <f>'Vulnerability Mapped'!D33</f>
        <v>10</v>
      </c>
      <c r="K2910" s="17">
        <f>'Vulnerability Mapped'!E33</f>
        <v>13</v>
      </c>
      <c r="L2910" s="18">
        <f>'Vulnerability Mapped'!H33</f>
        <v>0.42142857099999997</v>
      </c>
      <c r="M2910" s="18">
        <f t="shared" si="90"/>
        <v>0.15649952269799081</v>
      </c>
      <c r="N2910" s="18">
        <f t="shared" si="91"/>
        <v>5.3209837717316875E-2</v>
      </c>
    </row>
    <row r="2911" spans="1:14" ht="18" customHeight="1" x14ac:dyDescent="0.2">
      <c r="A2911" s="16" t="str">
        <f>'Fish Use'!A195</f>
        <v>UGR11</v>
      </c>
      <c r="B2911" s="16" t="str">
        <f>'Fish Use'!B195</f>
        <v>Upper Grande Ronde</v>
      </c>
      <c r="C2911" s="16" t="str">
        <f>'Fish Use'!D195</f>
        <v>Chinook</v>
      </c>
      <c r="D2911" s="16" t="str">
        <f>'Fish Use'!E195</f>
        <v>Migration</v>
      </c>
      <c r="E2911" s="16" t="str">
        <f>'Vulnerability Mapped'!C40</f>
        <v>Non-Native Species Interactions and Competition</v>
      </c>
      <c r="F2911" s="18">
        <f>'Fish Use'!F195</f>
        <v>0.45040000000000002</v>
      </c>
      <c r="G2911" s="18">
        <f>Population!D16</f>
        <v>0.34</v>
      </c>
      <c r="H2911" s="19">
        <f>'Limiting Factors'!C176</f>
        <v>2.88</v>
      </c>
      <c r="I2911" s="18">
        <f>'Limiting Factors'!D176</f>
        <v>0.52300000000000002</v>
      </c>
      <c r="J2911" s="17">
        <f>'Vulnerability Mapped'!D40</f>
        <v>8</v>
      </c>
      <c r="K2911" s="17">
        <f>'Vulnerability Mapped'!E40</f>
        <v>12</v>
      </c>
      <c r="L2911" s="18">
        <f>'Vulnerability Mapped'!H40</f>
        <v>0.55000000000000004</v>
      </c>
      <c r="M2911" s="18">
        <f t="shared" si="90"/>
        <v>0.12955756000000002</v>
      </c>
      <c r="N2911" s="18">
        <f t="shared" si="91"/>
        <v>4.4049570400000009E-2</v>
      </c>
    </row>
    <row r="2912" spans="1:14" ht="18" customHeight="1" x14ac:dyDescent="0.2">
      <c r="A2912" s="16" t="str">
        <f>'Fish Use'!A196</f>
        <v>UGR11</v>
      </c>
      <c r="B2912" s="16" t="str">
        <f>'Fish Use'!B196</f>
        <v>Upper Grande Ronde</v>
      </c>
      <c r="C2912" s="16" t="str">
        <f>'Fish Use'!D196</f>
        <v>Steelhead</v>
      </c>
      <c r="D2912" s="16" t="str">
        <f>'Fish Use'!E196</f>
        <v>Spawning</v>
      </c>
      <c r="E2912" s="16" t="str">
        <f>'Vulnerability Mapped'!C109</f>
        <v>Anthropogenic Barriers</v>
      </c>
      <c r="F2912" s="18">
        <f>'Fish Use'!F196</f>
        <v>0.45040000000000002</v>
      </c>
      <c r="G2912" s="18">
        <f>Population!D11</f>
        <v>0.25</v>
      </c>
      <c r="H2912" s="19">
        <f>'Limiting Factors'!C173</f>
        <v>2.29</v>
      </c>
      <c r="I2912" s="18">
        <f>'Limiting Factors'!D173</f>
        <v>0.39024999999999999</v>
      </c>
      <c r="J2912" s="17">
        <f>'Vulnerability Mapped'!D109</f>
        <v>15</v>
      </c>
      <c r="K2912" s="17">
        <f>'Vulnerability Mapped'!E109</f>
        <v>15</v>
      </c>
      <c r="L2912" s="18">
        <f>'Vulnerability Mapped'!H109</f>
        <v>0.1</v>
      </c>
      <c r="M2912" s="18">
        <f t="shared" si="90"/>
        <v>1.757686E-2</v>
      </c>
      <c r="N2912" s="18">
        <f t="shared" si="91"/>
        <v>4.3942149999999999E-3</v>
      </c>
    </row>
    <row r="2913" spans="1:14" ht="18" customHeight="1" x14ac:dyDescent="0.2">
      <c r="A2913" s="16" t="str">
        <f>'Fish Use'!A196</f>
        <v>UGR11</v>
      </c>
      <c r="B2913" s="16" t="str">
        <f>'Fish Use'!B196</f>
        <v>Upper Grande Ronde</v>
      </c>
      <c r="C2913" s="16" t="str">
        <f>'Fish Use'!D196</f>
        <v>Steelhead</v>
      </c>
      <c r="D2913" s="16" t="str">
        <f>'Fish Use'!E196</f>
        <v>Spawning</v>
      </c>
      <c r="E2913" s="16" t="str">
        <f>'Vulnerability Mapped'!C117</f>
        <v>Riparian Condition</v>
      </c>
      <c r="F2913" s="18">
        <f>'Fish Use'!F196</f>
        <v>0.45040000000000002</v>
      </c>
      <c r="G2913" s="18">
        <f>Population!D11</f>
        <v>0.25</v>
      </c>
      <c r="H2913" s="19">
        <f>'Limiting Factors'!C167</f>
        <v>3.1</v>
      </c>
      <c r="I2913" s="18">
        <f>'Limiting Factors'!D167</f>
        <v>0.57250000000000001</v>
      </c>
      <c r="J2913" s="17">
        <f>'Vulnerability Mapped'!D117</f>
        <v>5</v>
      </c>
      <c r="K2913" s="17">
        <f>'Vulnerability Mapped'!E117</f>
        <v>5</v>
      </c>
      <c r="L2913" s="18">
        <f>'Vulnerability Mapped'!H117</f>
        <v>0.74285714300000005</v>
      </c>
      <c r="M2913" s="18">
        <f t="shared" si="90"/>
        <v>0.19154868575112202</v>
      </c>
      <c r="N2913" s="18">
        <f t="shared" si="91"/>
        <v>4.7887171437780506E-2</v>
      </c>
    </row>
    <row r="2914" spans="1:14" ht="18" customHeight="1" x14ac:dyDescent="0.2">
      <c r="A2914" s="16" t="str">
        <f>'Fish Use'!A196</f>
        <v>UGR11</v>
      </c>
      <c r="B2914" s="16" t="str">
        <f>'Fish Use'!B196</f>
        <v>Upper Grande Ronde</v>
      </c>
      <c r="C2914" s="16" t="str">
        <f>'Fish Use'!D196</f>
        <v>Steelhead</v>
      </c>
      <c r="D2914" s="16" t="str">
        <f>'Fish Use'!E196</f>
        <v>Spawning</v>
      </c>
      <c r="E2914" s="16" t="str">
        <f>'Vulnerability Mapped'!C113</f>
        <v>Floodplain Condition</v>
      </c>
      <c r="F2914" s="18">
        <f>'Fish Use'!F196</f>
        <v>0.45040000000000002</v>
      </c>
      <c r="G2914" s="18">
        <f>Population!D11</f>
        <v>0.25</v>
      </c>
      <c r="H2914" s="19">
        <f>'Limiting Factors'!C168</f>
        <v>2.93</v>
      </c>
      <c r="I2914" s="18">
        <f>'Limiting Factors'!D168</f>
        <v>0.53425</v>
      </c>
      <c r="J2914" s="17">
        <f>'Vulnerability Mapped'!D113</f>
        <v>3</v>
      </c>
      <c r="K2914" s="17">
        <f>'Vulnerability Mapped'!E113</f>
        <v>3</v>
      </c>
      <c r="L2914" s="18">
        <f>'Vulnerability Mapped'!H113</f>
        <v>0.87142857100000004</v>
      </c>
      <c r="M2914" s="18">
        <f t="shared" si="90"/>
        <v>0.20968854561116021</v>
      </c>
      <c r="N2914" s="18">
        <f t="shared" si="91"/>
        <v>5.2422136402790052E-2</v>
      </c>
    </row>
    <row r="2915" spans="1:14" ht="18" customHeight="1" x14ac:dyDescent="0.2">
      <c r="A2915" s="16" t="str">
        <f>'Fish Use'!A196</f>
        <v>UGR11</v>
      </c>
      <c r="B2915" s="16" t="str">
        <f>'Fish Use'!B196</f>
        <v>Upper Grande Ronde</v>
      </c>
      <c r="C2915" s="16" t="str">
        <f>'Fish Use'!D196</f>
        <v>Steelhead</v>
      </c>
      <c r="D2915" s="16" t="str">
        <f>'Fish Use'!E196</f>
        <v>Spawning</v>
      </c>
      <c r="E2915" s="16" t="str">
        <f>'Vulnerability Mapped'!C118</f>
        <v>Side Channel and Wetland Habitat</v>
      </c>
      <c r="F2915" s="18">
        <f>'Fish Use'!F196</f>
        <v>0.45040000000000002</v>
      </c>
      <c r="G2915" s="18">
        <f>Population!D11</f>
        <v>0.25</v>
      </c>
      <c r="H2915" s="19">
        <f>'Limiting Factors'!C169</f>
        <v>3.29</v>
      </c>
      <c r="I2915" s="18">
        <f>'Limiting Factors'!D169</f>
        <v>0.61524999999999996</v>
      </c>
      <c r="J2915" s="17">
        <f>'Vulnerability Mapped'!D118</f>
        <v>2</v>
      </c>
      <c r="K2915" s="17">
        <f>'Vulnerability Mapped'!E118</f>
        <v>2</v>
      </c>
      <c r="L2915" s="18">
        <f>'Vulnerability Mapped'!H118</f>
        <v>0.93571428599999995</v>
      </c>
      <c r="M2915" s="18">
        <f t="shared" si="90"/>
        <v>0.25929447579345954</v>
      </c>
      <c r="N2915" s="18">
        <f t="shared" si="91"/>
        <v>6.4823618948364886E-2</v>
      </c>
    </row>
    <row r="2916" spans="1:14" ht="18" customHeight="1" x14ac:dyDescent="0.2">
      <c r="A2916" s="16" t="str">
        <f>'Fish Use'!A196</f>
        <v>UGR11</v>
      </c>
      <c r="B2916" s="16" t="str">
        <f>'Fish Use'!B196</f>
        <v>Upper Grande Ronde</v>
      </c>
      <c r="C2916" s="16" t="str">
        <f>'Fish Use'!D196</f>
        <v>Steelhead</v>
      </c>
      <c r="D2916" s="16" t="str">
        <f>'Fish Use'!E196</f>
        <v>Spawning</v>
      </c>
      <c r="E2916" s="16" t="str">
        <f>'Vulnerability Mapped'!C110</f>
        <v>Channel and Habitat Structure</v>
      </c>
      <c r="F2916" s="18">
        <f>'Fish Use'!F196</f>
        <v>0.45040000000000002</v>
      </c>
      <c r="G2916" s="18">
        <f>Population!D11</f>
        <v>0.25</v>
      </c>
      <c r="H2916" s="19">
        <f>'Limiting Factors'!C170</f>
        <v>3.44</v>
      </c>
      <c r="I2916" s="18">
        <f>'Limiting Factors'!D170</f>
        <v>0.64900000000000002</v>
      </c>
      <c r="J2916" s="17">
        <f>'Vulnerability Mapped'!D110</f>
        <v>1</v>
      </c>
      <c r="K2916" s="17">
        <f>'Vulnerability Mapped'!E110</f>
        <v>1</v>
      </c>
      <c r="L2916" s="18">
        <f>'Vulnerability Mapped'!H110</f>
        <v>1</v>
      </c>
      <c r="M2916" s="18">
        <f t="shared" si="90"/>
        <v>0.2923096</v>
      </c>
      <c r="N2916" s="18">
        <f t="shared" si="91"/>
        <v>7.3077400000000001E-2</v>
      </c>
    </row>
    <row r="2917" spans="1:14" ht="18" customHeight="1" x14ac:dyDescent="0.2">
      <c r="A2917" s="16" t="str">
        <f>'Fish Use'!A196</f>
        <v>UGR11</v>
      </c>
      <c r="B2917" s="16" t="str">
        <f>'Fish Use'!B196</f>
        <v>Upper Grande Ronde</v>
      </c>
      <c r="C2917" s="16" t="str">
        <f>'Fish Use'!D196</f>
        <v>Steelhead</v>
      </c>
      <c r="D2917" s="16" t="str">
        <f>'Fish Use'!E196</f>
        <v>Spawning</v>
      </c>
      <c r="E2917" s="16" t="str">
        <f>'Vulnerability Mapped'!C112</f>
        <v>Decreased Water Quantity</v>
      </c>
      <c r="F2917" s="18">
        <f>'Fish Use'!F196</f>
        <v>0.45040000000000002</v>
      </c>
      <c r="G2917" s="18">
        <f>Population!D11</f>
        <v>0.25</v>
      </c>
      <c r="H2917" s="19">
        <f>'Limiting Factors'!C177</f>
        <v>3.56</v>
      </c>
      <c r="I2917" s="18">
        <f>'Limiting Factors'!D177</f>
        <v>0.67600000000000005</v>
      </c>
      <c r="J2917" s="17">
        <f>'Vulnerability Mapped'!D112</f>
        <v>9</v>
      </c>
      <c r="K2917" s="17">
        <f>'Vulnerability Mapped'!E112</f>
        <v>9</v>
      </c>
      <c r="L2917" s="18">
        <f>'Vulnerability Mapped'!H112</f>
        <v>0.485714286</v>
      </c>
      <c r="M2917" s="18">
        <f t="shared" si="90"/>
        <v>0.1478856229441344</v>
      </c>
      <c r="N2917" s="18">
        <f t="shared" si="91"/>
        <v>3.6971405736033601E-2</v>
      </c>
    </row>
    <row r="2918" spans="1:14" ht="18" customHeight="1" x14ac:dyDescent="0.2">
      <c r="A2918" s="16" t="str">
        <f>'Fish Use'!A196</f>
        <v>UGR11</v>
      </c>
      <c r="B2918" s="16" t="str">
        <f>'Fish Use'!B196</f>
        <v>Upper Grande Ronde</v>
      </c>
      <c r="C2918" s="16" t="str">
        <f>'Fish Use'!D196</f>
        <v>Steelhead</v>
      </c>
      <c r="D2918" s="16" t="str">
        <f>'Fish Use'!E196</f>
        <v>Spawning</v>
      </c>
      <c r="E2918" s="16" t="str">
        <f>'Vulnerability Mapped'!C107</f>
        <v>Altered Flow Timing</v>
      </c>
      <c r="F2918" s="18">
        <f>'Fish Use'!F196</f>
        <v>0.45040000000000002</v>
      </c>
      <c r="G2918" s="18">
        <f>Population!D11</f>
        <v>0.25</v>
      </c>
      <c r="H2918" s="19">
        <f>'Limiting Factors'!C178</f>
        <v>3</v>
      </c>
      <c r="I2918" s="18">
        <f>'Limiting Factors'!D178</f>
        <v>0.55000000000000004</v>
      </c>
      <c r="J2918" s="17">
        <f>'Vulnerability Mapped'!D107</f>
        <v>6</v>
      </c>
      <c r="K2918" s="17">
        <f>'Vulnerability Mapped'!E107</f>
        <v>6</v>
      </c>
      <c r="L2918" s="18">
        <f>'Vulnerability Mapped'!H107</f>
        <v>0.678571429</v>
      </c>
      <c r="M2918" s="18">
        <f t="shared" si="90"/>
        <v>0.16809571439188001</v>
      </c>
      <c r="N2918" s="18">
        <f t="shared" si="91"/>
        <v>4.2023928597970002E-2</v>
      </c>
    </row>
    <row r="2919" spans="1:14" ht="18" customHeight="1" x14ac:dyDescent="0.2">
      <c r="A2919" s="16" t="str">
        <f>'Fish Use'!A196</f>
        <v>UGR11</v>
      </c>
      <c r="B2919" s="16" t="str">
        <f>'Fish Use'!B196</f>
        <v>Upper Grande Ronde</v>
      </c>
      <c r="C2919" s="16" t="str">
        <f>'Fish Use'!D196</f>
        <v>Steelhead</v>
      </c>
      <c r="D2919" s="16" t="str">
        <f>'Fish Use'!E196</f>
        <v>Spawning</v>
      </c>
      <c r="E2919" s="16" t="str">
        <f>'Vulnerability Mapped'!C111</f>
        <v>Decreased Sediment Quantity</v>
      </c>
      <c r="F2919" s="18">
        <f>'Fish Use'!F196</f>
        <v>0.45040000000000002</v>
      </c>
      <c r="G2919" s="18">
        <f>Population!D11</f>
        <v>0.25</v>
      </c>
      <c r="H2919" s="19">
        <f>'Limiting Factors'!C171</f>
        <v>3.73</v>
      </c>
      <c r="I2919" s="18">
        <f>'Limiting Factors'!D171</f>
        <v>0.71425000000000005</v>
      </c>
      <c r="J2919" s="17">
        <f>'Vulnerability Mapped'!D111</f>
        <v>4</v>
      </c>
      <c r="K2919" s="17">
        <f>'Vulnerability Mapped'!E111</f>
        <v>4</v>
      </c>
      <c r="L2919" s="18">
        <f>'Vulnerability Mapped'!H111</f>
        <v>0.80714285699999999</v>
      </c>
      <c r="M2919" s="18">
        <f t="shared" si="90"/>
        <v>0.25965640423975744</v>
      </c>
      <c r="N2919" s="18">
        <f t="shared" si="91"/>
        <v>6.4914101059939361E-2</v>
      </c>
    </row>
    <row r="2920" spans="1:14" ht="18" customHeight="1" x14ac:dyDescent="0.2">
      <c r="A2920" s="16" t="str">
        <f>'Fish Use'!A196</f>
        <v>UGR11</v>
      </c>
      <c r="B2920" s="16" t="str">
        <f>'Fish Use'!B196</f>
        <v>Upper Grande Ronde</v>
      </c>
      <c r="C2920" s="16" t="str">
        <f>'Fish Use'!D196</f>
        <v>Steelhead</v>
      </c>
      <c r="D2920" s="16" t="str">
        <f>'Fish Use'!E196</f>
        <v>Spawning</v>
      </c>
      <c r="E2920" s="16" t="str">
        <f>'Vulnerability Mapped'!C114</f>
        <v>Increased Sediment Quantity</v>
      </c>
      <c r="F2920" s="18">
        <f>'Fish Use'!F196</f>
        <v>0.45040000000000002</v>
      </c>
      <c r="G2920" s="18">
        <f>Population!D11</f>
        <v>0.25</v>
      </c>
      <c r="H2920" s="19">
        <f>'Limiting Factors'!C172</f>
        <v>3.37</v>
      </c>
      <c r="I2920" s="18">
        <f>'Limiting Factors'!D172</f>
        <v>0.63324999999999998</v>
      </c>
      <c r="J2920" s="17">
        <f>'Vulnerability Mapped'!D114</f>
        <v>10</v>
      </c>
      <c r="K2920" s="17">
        <f>'Vulnerability Mapped'!E114</f>
        <v>10</v>
      </c>
      <c r="L2920" s="18">
        <f>'Vulnerability Mapped'!H114</f>
        <v>0.42142857099999997</v>
      </c>
      <c r="M2920" s="18">
        <f t="shared" si="90"/>
        <v>0.1201980870206218</v>
      </c>
      <c r="N2920" s="18">
        <f t="shared" si="91"/>
        <v>3.0049521755155451E-2</v>
      </c>
    </row>
    <row r="2921" spans="1:14" ht="18" customHeight="1" x14ac:dyDescent="0.2">
      <c r="A2921" s="16" t="str">
        <f>'Fish Use'!A196</f>
        <v>UGR11</v>
      </c>
      <c r="B2921" s="16" t="str">
        <f>'Fish Use'!B196</f>
        <v>Upper Grande Ronde</v>
      </c>
      <c r="C2921" s="16" t="str">
        <f>'Fish Use'!D196</f>
        <v>Steelhead</v>
      </c>
      <c r="D2921" s="16" t="str">
        <f>'Fish Use'!E196</f>
        <v>Spawning</v>
      </c>
      <c r="E2921" s="16" t="str">
        <f>'Vulnerability Mapped'!C119</f>
        <v>Summer Water Temperature</v>
      </c>
      <c r="F2921" s="18">
        <f>'Fish Use'!F196</f>
        <v>0.45040000000000002</v>
      </c>
      <c r="G2921" s="18">
        <f>Population!D11</f>
        <v>0.25</v>
      </c>
      <c r="H2921" s="19">
        <f>'Limiting Factors'!C179</f>
        <v>4.22</v>
      </c>
      <c r="I2921" s="18">
        <f>'Limiting Factors'!D179</f>
        <v>0.82450000000000001</v>
      </c>
      <c r="J2921" s="17">
        <f>'Vulnerability Mapped'!D119</f>
        <v>11</v>
      </c>
      <c r="K2921" s="17">
        <f>'Vulnerability Mapped'!E119</f>
        <v>11</v>
      </c>
      <c r="L2921" s="18">
        <f>'Vulnerability Mapped'!H119</f>
        <v>0.35714285699999998</v>
      </c>
      <c r="M2921" s="18">
        <f t="shared" si="90"/>
        <v>0.13262671423266362</v>
      </c>
      <c r="N2921" s="18">
        <f t="shared" si="91"/>
        <v>3.3156678558165904E-2</v>
      </c>
    </row>
    <row r="2922" spans="1:14" ht="18" customHeight="1" x14ac:dyDescent="0.2">
      <c r="A2922" s="16" t="str">
        <f>'Fish Use'!A196</f>
        <v>UGR11</v>
      </c>
      <c r="B2922" s="16" t="str">
        <f>'Fish Use'!B196</f>
        <v>Upper Grande Ronde</v>
      </c>
      <c r="C2922" s="16" t="str">
        <f>'Fish Use'!D196</f>
        <v>Steelhead</v>
      </c>
      <c r="D2922" s="16" t="str">
        <f>'Fish Use'!E196</f>
        <v>Spawning</v>
      </c>
      <c r="E2922" s="16" t="str">
        <f>'Vulnerability Mapped'!C121</f>
        <v>Winter Water Temperature</v>
      </c>
      <c r="F2922" s="18">
        <f>'Fish Use'!F196</f>
        <v>0.45040000000000002</v>
      </c>
      <c r="G2922" s="18">
        <f>Population!D11</f>
        <v>0.25</v>
      </c>
      <c r="H2922" s="19">
        <f>'Limiting Factors'!C180</f>
        <v>2.88</v>
      </c>
      <c r="I2922" s="18">
        <f>'Limiting Factors'!D180</f>
        <v>0.52300000000000002</v>
      </c>
      <c r="J2922" s="17">
        <f>'Vulnerability Mapped'!D121</f>
        <v>7</v>
      </c>
      <c r="K2922" s="17">
        <f>'Vulnerability Mapped'!E121</f>
        <v>7</v>
      </c>
      <c r="L2922" s="18">
        <f>'Vulnerability Mapped'!H121</f>
        <v>0.61428571399999998</v>
      </c>
      <c r="M2922" s="18">
        <f t="shared" si="90"/>
        <v>0.14470065136126881</v>
      </c>
      <c r="N2922" s="18">
        <f t="shared" si="91"/>
        <v>3.6175162840317202E-2</v>
      </c>
    </row>
    <row r="2923" spans="1:14" ht="18" customHeight="1" x14ac:dyDescent="0.2">
      <c r="A2923" s="16" t="str">
        <f>'Fish Use'!A196</f>
        <v>UGR11</v>
      </c>
      <c r="B2923" s="16" t="str">
        <f>'Fish Use'!B196</f>
        <v>Upper Grande Ronde</v>
      </c>
      <c r="C2923" s="16" t="str">
        <f>'Fish Use'!D196</f>
        <v>Steelhead</v>
      </c>
      <c r="D2923" s="16" t="str">
        <f>'Fish Use'!E196</f>
        <v>Spawning</v>
      </c>
      <c r="E2923" s="16" t="str">
        <f>'Vulnerability Mapped'!C120</f>
        <v>Water Quality</v>
      </c>
      <c r="F2923" s="18">
        <f>'Fish Use'!F196</f>
        <v>0.45040000000000002</v>
      </c>
      <c r="G2923" s="18">
        <f>Population!D11</f>
        <v>0.25</v>
      </c>
      <c r="H2923" s="19">
        <f>'Limiting Factors'!C181</f>
        <v>3.3</v>
      </c>
      <c r="I2923" s="18">
        <f>'Limiting Factors'!D181</f>
        <v>0.61750000000000005</v>
      </c>
      <c r="J2923" s="17">
        <f>'Vulnerability Mapped'!D120</f>
        <v>8</v>
      </c>
      <c r="K2923" s="17">
        <f>'Vulnerability Mapped'!E120</f>
        <v>8</v>
      </c>
      <c r="L2923" s="18">
        <f>'Vulnerability Mapped'!H120</f>
        <v>0.55000000000000004</v>
      </c>
      <c r="M2923" s="18">
        <f t="shared" si="90"/>
        <v>0.15296710000000002</v>
      </c>
      <c r="N2923" s="18">
        <f t="shared" si="91"/>
        <v>3.8241775000000006E-2</v>
      </c>
    </row>
    <row r="2924" spans="1:14" ht="18" customHeight="1" x14ac:dyDescent="0.2">
      <c r="A2924" s="16" t="str">
        <f>'Fish Use'!A196</f>
        <v>UGR11</v>
      </c>
      <c r="B2924" s="16" t="str">
        <f>'Fish Use'!B196</f>
        <v>Upper Grande Ronde</v>
      </c>
      <c r="C2924" s="16" t="str">
        <f>'Fish Use'!D196</f>
        <v>Steelhead</v>
      </c>
      <c r="D2924" s="16" t="str">
        <f>'Fish Use'!E196</f>
        <v>Spawning</v>
      </c>
      <c r="E2924" s="16" t="str">
        <f>'Vulnerability Mapped'!C116</f>
        <v>Predation</v>
      </c>
      <c r="F2924" s="18">
        <f>'Fish Use'!F196</f>
        <v>0.45040000000000002</v>
      </c>
      <c r="G2924" s="18">
        <f>Population!D11</f>
        <v>0.25</v>
      </c>
      <c r="H2924" s="19">
        <f>'Limiting Factors'!C174</f>
        <v>1.82</v>
      </c>
      <c r="I2924" s="18">
        <f>'Limiting Factors'!D174</f>
        <v>0.28449999999999998</v>
      </c>
      <c r="J2924" s="17">
        <f>'Vulnerability Mapped'!D116</f>
        <v>12</v>
      </c>
      <c r="K2924" s="17">
        <f>'Vulnerability Mapped'!E116</f>
        <v>12</v>
      </c>
      <c r="L2924" s="18">
        <f>'Vulnerability Mapped'!H116</f>
        <v>0.29285714299999999</v>
      </c>
      <c r="M2924" s="18">
        <f t="shared" si="90"/>
        <v>3.7526362875448395E-2</v>
      </c>
      <c r="N2924" s="18">
        <f t="shared" si="91"/>
        <v>9.3815907188620987E-3</v>
      </c>
    </row>
    <row r="2925" spans="1:14" ht="18" customHeight="1" x14ac:dyDescent="0.2">
      <c r="A2925" s="16" t="str">
        <f>'Fish Use'!A196</f>
        <v>UGR11</v>
      </c>
      <c r="B2925" s="16" t="str">
        <f>'Fish Use'!B196</f>
        <v>Upper Grande Ronde</v>
      </c>
      <c r="C2925" s="16" t="str">
        <f>'Fish Use'!D196</f>
        <v>Steelhead</v>
      </c>
      <c r="D2925" s="16" t="str">
        <f>'Fish Use'!E196</f>
        <v>Spawning</v>
      </c>
      <c r="E2925" s="16" t="str">
        <f>'Vulnerability Mapped'!C108</f>
        <v>Altered Primary Productivity</v>
      </c>
      <c r="F2925" s="18">
        <f>'Fish Use'!F196</f>
        <v>0.45040000000000002</v>
      </c>
      <c r="G2925" s="18">
        <f>Population!D11</f>
        <v>0.25</v>
      </c>
      <c r="H2925" s="19">
        <f>'Limiting Factors'!C175</f>
        <v>4.22</v>
      </c>
      <c r="I2925" s="18">
        <f>'Limiting Factors'!D175</f>
        <v>0.82450000000000001</v>
      </c>
      <c r="J2925" s="17">
        <f>'Vulnerability Mapped'!D108</f>
        <v>13</v>
      </c>
      <c r="K2925" s="17">
        <f>'Vulnerability Mapped'!E108</f>
        <v>13</v>
      </c>
      <c r="L2925" s="18">
        <f>'Vulnerability Mapped'!H108</f>
        <v>0.22857142899999999</v>
      </c>
      <c r="M2925" s="18">
        <f t="shared" si="90"/>
        <v>8.4881097302009212E-2</v>
      </c>
      <c r="N2925" s="18">
        <f t="shared" si="91"/>
        <v>2.1220274325502303E-2</v>
      </c>
    </row>
    <row r="2926" spans="1:14" ht="18" customHeight="1" x14ac:dyDescent="0.2">
      <c r="A2926" s="16" t="str">
        <f>'Fish Use'!A196</f>
        <v>UGR11</v>
      </c>
      <c r="B2926" s="16" t="str">
        <f>'Fish Use'!B196</f>
        <v>Upper Grande Ronde</v>
      </c>
      <c r="C2926" s="16" t="str">
        <f>'Fish Use'!D196</f>
        <v>Steelhead</v>
      </c>
      <c r="D2926" s="16" t="str">
        <f>'Fish Use'!E196</f>
        <v>Spawning</v>
      </c>
      <c r="E2926" s="16" t="str">
        <f>'Vulnerability Mapped'!C115</f>
        <v>Non-Native Species Interactions and Competition</v>
      </c>
      <c r="F2926" s="18">
        <f>'Fish Use'!F196</f>
        <v>0.45040000000000002</v>
      </c>
      <c r="G2926" s="18">
        <f>Population!D11</f>
        <v>0.25</v>
      </c>
      <c r="H2926" s="19">
        <f>'Limiting Factors'!C176</f>
        <v>2.88</v>
      </c>
      <c r="I2926" s="18">
        <f>'Limiting Factors'!D176</f>
        <v>0.52300000000000002</v>
      </c>
      <c r="J2926" s="17">
        <f>'Vulnerability Mapped'!D115</f>
        <v>14</v>
      </c>
      <c r="K2926" s="17">
        <f>'Vulnerability Mapped'!E115</f>
        <v>14</v>
      </c>
      <c r="L2926" s="18">
        <f>'Vulnerability Mapped'!H115</f>
        <v>0.164285714</v>
      </c>
      <c r="M2926" s="18">
        <f t="shared" si="90"/>
        <v>3.8699011361268805E-2</v>
      </c>
      <c r="N2926" s="18">
        <f t="shared" si="91"/>
        <v>9.6747528403172012E-3</v>
      </c>
    </row>
    <row r="2927" spans="1:14" ht="18" customHeight="1" x14ac:dyDescent="0.2">
      <c r="A2927" s="16" t="str">
        <f>'Fish Use'!A197</f>
        <v>UGR11</v>
      </c>
      <c r="B2927" s="16" t="str">
        <f>'Fish Use'!B197</f>
        <v>Upper Grande Ronde</v>
      </c>
      <c r="C2927" s="16" t="str">
        <f>'Fish Use'!D197</f>
        <v>Steelhead</v>
      </c>
      <c r="D2927" s="16" t="str">
        <f>'Fish Use'!E197</f>
        <v>Winter Rearing</v>
      </c>
      <c r="E2927" s="16" t="str">
        <f>'Vulnerability Mapped'!C139</f>
        <v>Anthropogenic Barriers</v>
      </c>
      <c r="F2927" s="18">
        <f>'Fish Use'!F197</f>
        <v>0.45040000000000002</v>
      </c>
      <c r="G2927" s="18">
        <f>Population!D15</f>
        <v>0.25</v>
      </c>
      <c r="H2927" s="19">
        <f>'Limiting Factors'!C173</f>
        <v>2.29</v>
      </c>
      <c r="I2927" s="18">
        <f>'Limiting Factors'!D173</f>
        <v>0.39024999999999999</v>
      </c>
      <c r="J2927" s="17">
        <f>'Vulnerability Mapped'!D139</f>
        <v>14</v>
      </c>
      <c r="K2927" s="17">
        <f>'Vulnerability Mapped'!E139</f>
        <v>14</v>
      </c>
      <c r="L2927" s="18">
        <f>'Vulnerability Mapped'!H139</f>
        <v>0.164285714</v>
      </c>
      <c r="M2927" s="18">
        <f t="shared" si="90"/>
        <v>2.88762699497804E-2</v>
      </c>
      <c r="N2927" s="18">
        <f t="shared" si="91"/>
        <v>7.2190674874450999E-3</v>
      </c>
    </row>
    <row r="2928" spans="1:14" ht="18" customHeight="1" x14ac:dyDescent="0.2">
      <c r="A2928" s="16" t="str">
        <f>'Fish Use'!A197</f>
        <v>UGR11</v>
      </c>
      <c r="B2928" s="16" t="str">
        <f>'Fish Use'!B197</f>
        <v>Upper Grande Ronde</v>
      </c>
      <c r="C2928" s="16" t="str">
        <f>'Fish Use'!D197</f>
        <v>Steelhead</v>
      </c>
      <c r="D2928" s="16" t="str">
        <f>'Fish Use'!E197</f>
        <v>Winter Rearing</v>
      </c>
      <c r="E2928" s="16" t="str">
        <f>'Vulnerability Mapped'!C147</f>
        <v>Riparian Condition</v>
      </c>
      <c r="F2928" s="18">
        <f>'Fish Use'!F197</f>
        <v>0.45040000000000002</v>
      </c>
      <c r="G2928" s="18">
        <f>Population!D15</f>
        <v>0.25</v>
      </c>
      <c r="H2928" s="19">
        <f>'Limiting Factors'!C167</f>
        <v>3.1</v>
      </c>
      <c r="I2928" s="18">
        <f>'Limiting Factors'!D167</f>
        <v>0.57250000000000001</v>
      </c>
      <c r="J2928" s="17">
        <f>'Vulnerability Mapped'!D147</f>
        <v>5</v>
      </c>
      <c r="K2928" s="17">
        <f>'Vulnerability Mapped'!E147</f>
        <v>5</v>
      </c>
      <c r="L2928" s="18">
        <f>'Vulnerability Mapped'!H147</f>
        <v>0.74285714300000005</v>
      </c>
      <c r="M2928" s="18">
        <f t="shared" si="90"/>
        <v>0.19154868575112202</v>
      </c>
      <c r="N2928" s="18">
        <f t="shared" si="91"/>
        <v>4.7887171437780506E-2</v>
      </c>
    </row>
    <row r="2929" spans="1:14" ht="18" customHeight="1" x14ac:dyDescent="0.2">
      <c r="A2929" s="16" t="str">
        <f>'Fish Use'!A197</f>
        <v>UGR11</v>
      </c>
      <c r="B2929" s="16" t="str">
        <f>'Fish Use'!B197</f>
        <v>Upper Grande Ronde</v>
      </c>
      <c r="C2929" s="16" t="str">
        <f>'Fish Use'!D197</f>
        <v>Steelhead</v>
      </c>
      <c r="D2929" s="16" t="str">
        <f>'Fish Use'!E197</f>
        <v>Winter Rearing</v>
      </c>
      <c r="E2929" s="16" t="str">
        <f>'Vulnerability Mapped'!C143</f>
        <v>Floodplain Condition</v>
      </c>
      <c r="F2929" s="18">
        <f>'Fish Use'!F197</f>
        <v>0.45040000000000002</v>
      </c>
      <c r="G2929" s="18">
        <f>Population!D15</f>
        <v>0.25</v>
      </c>
      <c r="H2929" s="19">
        <f>'Limiting Factors'!C168</f>
        <v>2.93</v>
      </c>
      <c r="I2929" s="18">
        <f>'Limiting Factors'!D168</f>
        <v>0.53425</v>
      </c>
      <c r="J2929" s="17">
        <f>'Vulnerability Mapped'!D143</f>
        <v>4</v>
      </c>
      <c r="K2929" s="17">
        <f>'Vulnerability Mapped'!E143</f>
        <v>4</v>
      </c>
      <c r="L2929" s="18">
        <f>'Vulnerability Mapped'!H143</f>
        <v>0.80714285699999999</v>
      </c>
      <c r="M2929" s="18">
        <f t="shared" si="90"/>
        <v>0.19421971853705342</v>
      </c>
      <c r="N2929" s="18">
        <f t="shared" si="91"/>
        <v>4.8554929634263354E-2</v>
      </c>
    </row>
    <row r="2930" spans="1:14" ht="18" customHeight="1" x14ac:dyDescent="0.2">
      <c r="A2930" s="16" t="str">
        <f>'Fish Use'!A197</f>
        <v>UGR11</v>
      </c>
      <c r="B2930" s="16" t="str">
        <f>'Fish Use'!B197</f>
        <v>Upper Grande Ronde</v>
      </c>
      <c r="C2930" s="16" t="str">
        <f>'Fish Use'!D197</f>
        <v>Steelhead</v>
      </c>
      <c r="D2930" s="16" t="str">
        <f>'Fish Use'!E197</f>
        <v>Winter Rearing</v>
      </c>
      <c r="E2930" s="16" t="str">
        <f>'Vulnerability Mapped'!C148</f>
        <v>Side Channel and Wetland Habitat</v>
      </c>
      <c r="F2930" s="18">
        <f>'Fish Use'!F197</f>
        <v>0.45040000000000002</v>
      </c>
      <c r="G2930" s="18">
        <f>Population!D15</f>
        <v>0.25</v>
      </c>
      <c r="H2930" s="19">
        <f>'Limiting Factors'!C169</f>
        <v>3.29</v>
      </c>
      <c r="I2930" s="18">
        <f>'Limiting Factors'!D169</f>
        <v>0.61524999999999996</v>
      </c>
      <c r="J2930" s="17">
        <f>'Vulnerability Mapped'!D148</f>
        <v>3</v>
      </c>
      <c r="K2930" s="17">
        <f>'Vulnerability Mapped'!E148</f>
        <v>3</v>
      </c>
      <c r="L2930" s="18">
        <f>'Vulnerability Mapped'!H148</f>
        <v>0.87142857100000004</v>
      </c>
      <c r="M2930" s="18">
        <f t="shared" si="90"/>
        <v>0.2414803513098106</v>
      </c>
      <c r="N2930" s="18">
        <f t="shared" si="91"/>
        <v>6.0370087827452651E-2</v>
      </c>
    </row>
    <row r="2931" spans="1:14" ht="18" customHeight="1" x14ac:dyDescent="0.2">
      <c r="A2931" s="16" t="str">
        <f>'Fish Use'!A197</f>
        <v>UGR11</v>
      </c>
      <c r="B2931" s="16" t="str">
        <f>'Fish Use'!B197</f>
        <v>Upper Grande Ronde</v>
      </c>
      <c r="C2931" s="16" t="str">
        <f>'Fish Use'!D197</f>
        <v>Steelhead</v>
      </c>
      <c r="D2931" s="16" t="str">
        <f>'Fish Use'!E197</f>
        <v>Winter Rearing</v>
      </c>
      <c r="E2931" s="16" t="str">
        <f>'Vulnerability Mapped'!C140</f>
        <v>Channel and Habitat Structure</v>
      </c>
      <c r="F2931" s="18">
        <f>'Fish Use'!F197</f>
        <v>0.45040000000000002</v>
      </c>
      <c r="G2931" s="18">
        <f>Population!D15</f>
        <v>0.25</v>
      </c>
      <c r="H2931" s="19">
        <f>'Limiting Factors'!C170</f>
        <v>3.44</v>
      </c>
      <c r="I2931" s="18">
        <f>'Limiting Factors'!D170</f>
        <v>0.64900000000000002</v>
      </c>
      <c r="J2931" s="17">
        <f>'Vulnerability Mapped'!D140</f>
        <v>2</v>
      </c>
      <c r="K2931" s="17">
        <f>'Vulnerability Mapped'!E140</f>
        <v>2</v>
      </c>
      <c r="L2931" s="18">
        <f>'Vulnerability Mapped'!H140</f>
        <v>0.93571428599999995</v>
      </c>
      <c r="M2931" s="18">
        <f t="shared" si="90"/>
        <v>0.27351826865494561</v>
      </c>
      <c r="N2931" s="18">
        <f t="shared" si="91"/>
        <v>6.8379567163736402E-2</v>
      </c>
    </row>
    <row r="2932" spans="1:14" ht="18" customHeight="1" x14ac:dyDescent="0.2">
      <c r="A2932" s="16" t="str">
        <f>'Fish Use'!A197</f>
        <v>UGR11</v>
      </c>
      <c r="B2932" s="16" t="str">
        <f>'Fish Use'!B197</f>
        <v>Upper Grande Ronde</v>
      </c>
      <c r="C2932" s="16" t="str">
        <f>'Fish Use'!D197</f>
        <v>Steelhead</v>
      </c>
      <c r="D2932" s="16" t="str">
        <f>'Fish Use'!E197</f>
        <v>Winter Rearing</v>
      </c>
      <c r="E2932" s="16" t="str">
        <f>'Vulnerability Mapped'!C142</f>
        <v>Decreased Water Quantity</v>
      </c>
      <c r="F2932" s="18">
        <f>'Fish Use'!F197</f>
        <v>0.45040000000000002</v>
      </c>
      <c r="G2932" s="18">
        <f>Population!D15</f>
        <v>0.25</v>
      </c>
      <c r="H2932" s="19">
        <f>'Limiting Factors'!C177</f>
        <v>3.56</v>
      </c>
      <c r="I2932" s="18">
        <f>'Limiting Factors'!D177</f>
        <v>0.67600000000000005</v>
      </c>
      <c r="J2932" s="17">
        <f>'Vulnerability Mapped'!D142</f>
        <v>7</v>
      </c>
      <c r="K2932" s="17">
        <f>'Vulnerability Mapped'!E142</f>
        <v>7</v>
      </c>
      <c r="L2932" s="18">
        <f>'Vulnerability Mapped'!H142</f>
        <v>0.61428571399999998</v>
      </c>
      <c r="M2932" s="18">
        <f t="shared" si="90"/>
        <v>0.18703181705586561</v>
      </c>
      <c r="N2932" s="18">
        <f t="shared" si="91"/>
        <v>4.6757954263966402E-2</v>
      </c>
    </row>
    <row r="2933" spans="1:14" ht="18" customHeight="1" x14ac:dyDescent="0.2">
      <c r="A2933" s="16" t="str">
        <f>'Fish Use'!A197</f>
        <v>UGR11</v>
      </c>
      <c r="B2933" s="16" t="str">
        <f>'Fish Use'!B197</f>
        <v>Upper Grande Ronde</v>
      </c>
      <c r="C2933" s="16" t="str">
        <f>'Fish Use'!D197</f>
        <v>Steelhead</v>
      </c>
      <c r="D2933" s="16" t="str">
        <f>'Fish Use'!E197</f>
        <v>Winter Rearing</v>
      </c>
      <c r="E2933" s="16" t="str">
        <f>'Vulnerability Mapped'!C137</f>
        <v>Altered Flow Timing</v>
      </c>
      <c r="F2933" s="18">
        <f>'Fish Use'!F197</f>
        <v>0.45040000000000002</v>
      </c>
      <c r="G2933" s="18">
        <f>Population!D15</f>
        <v>0.25</v>
      </c>
      <c r="H2933" s="19">
        <f>'Limiting Factors'!C178</f>
        <v>3</v>
      </c>
      <c r="I2933" s="18">
        <f>'Limiting Factors'!D178</f>
        <v>0.55000000000000004</v>
      </c>
      <c r="J2933" s="17">
        <f>'Vulnerability Mapped'!D137</f>
        <v>10</v>
      </c>
      <c r="K2933" s="17">
        <f>'Vulnerability Mapped'!E137</f>
        <v>10</v>
      </c>
      <c r="L2933" s="18">
        <f>'Vulnerability Mapped'!H137</f>
        <v>0.42142857099999997</v>
      </c>
      <c r="M2933" s="18">
        <f t="shared" si="90"/>
        <v>0.10439628560812</v>
      </c>
      <c r="N2933" s="18">
        <f t="shared" si="91"/>
        <v>2.6099071402030001E-2</v>
      </c>
    </row>
    <row r="2934" spans="1:14" ht="18" customHeight="1" x14ac:dyDescent="0.2">
      <c r="A2934" s="16" t="str">
        <f>'Fish Use'!A197</f>
        <v>UGR11</v>
      </c>
      <c r="B2934" s="16" t="str">
        <f>'Fish Use'!B197</f>
        <v>Upper Grande Ronde</v>
      </c>
      <c r="C2934" s="16" t="str">
        <f>'Fish Use'!D197</f>
        <v>Steelhead</v>
      </c>
      <c r="D2934" s="16" t="str">
        <f>'Fish Use'!E197</f>
        <v>Winter Rearing</v>
      </c>
      <c r="E2934" s="16" t="str">
        <f>'Vulnerability Mapped'!C141</f>
        <v>Decreased Sediment Quantity</v>
      </c>
      <c r="F2934" s="18">
        <f>'Fish Use'!F197</f>
        <v>0.45040000000000002</v>
      </c>
      <c r="G2934" s="18">
        <f>Population!D15</f>
        <v>0.25</v>
      </c>
      <c r="H2934" s="19">
        <f>'Limiting Factors'!C171</f>
        <v>3.73</v>
      </c>
      <c r="I2934" s="18">
        <f>'Limiting Factors'!D171</f>
        <v>0.71425000000000005</v>
      </c>
      <c r="J2934" s="17">
        <f>'Vulnerability Mapped'!D141</f>
        <v>12</v>
      </c>
      <c r="K2934" s="17">
        <f>'Vulnerability Mapped'!E141</f>
        <v>12</v>
      </c>
      <c r="L2934" s="18">
        <f>'Vulnerability Mapped'!H141</f>
        <v>0.29285714299999999</v>
      </c>
      <c r="M2934" s="18">
        <f t="shared" si="90"/>
        <v>9.4211615760242604E-2</v>
      </c>
      <c r="N2934" s="18">
        <f t="shared" si="91"/>
        <v>2.3552903940060651E-2</v>
      </c>
    </row>
    <row r="2935" spans="1:14" ht="18" customHeight="1" x14ac:dyDescent="0.2">
      <c r="A2935" s="16" t="str">
        <f>'Fish Use'!A197</f>
        <v>UGR11</v>
      </c>
      <c r="B2935" s="16" t="str">
        <f>'Fish Use'!B197</f>
        <v>Upper Grande Ronde</v>
      </c>
      <c r="C2935" s="16" t="str">
        <f>'Fish Use'!D197</f>
        <v>Steelhead</v>
      </c>
      <c r="D2935" s="16" t="str">
        <f>'Fish Use'!E197</f>
        <v>Winter Rearing</v>
      </c>
      <c r="E2935" s="16" t="str">
        <f>'Vulnerability Mapped'!C144</f>
        <v>Increased Sediment Quantity</v>
      </c>
      <c r="F2935" s="18">
        <f>'Fish Use'!F197</f>
        <v>0.45040000000000002</v>
      </c>
      <c r="G2935" s="18">
        <f>Population!D15</f>
        <v>0.25</v>
      </c>
      <c r="H2935" s="19">
        <f>'Limiting Factors'!C172</f>
        <v>3.37</v>
      </c>
      <c r="I2935" s="18">
        <f>'Limiting Factors'!D172</f>
        <v>0.63324999999999998</v>
      </c>
      <c r="J2935" s="17">
        <f>'Vulnerability Mapped'!D144</f>
        <v>13</v>
      </c>
      <c r="K2935" s="17">
        <f>'Vulnerability Mapped'!E144</f>
        <v>13</v>
      </c>
      <c r="L2935" s="18">
        <f>'Vulnerability Mapped'!H144</f>
        <v>0.22857142899999999</v>
      </c>
      <c r="M2935" s="18">
        <f t="shared" si="90"/>
        <v>6.5192182979378205E-2</v>
      </c>
      <c r="N2935" s="18">
        <f t="shared" si="91"/>
        <v>1.6298045744844551E-2</v>
      </c>
    </row>
    <row r="2936" spans="1:14" ht="18" customHeight="1" x14ac:dyDescent="0.2">
      <c r="A2936" s="16" t="str">
        <f>'Fish Use'!A197</f>
        <v>UGR11</v>
      </c>
      <c r="B2936" s="16" t="str">
        <f>'Fish Use'!B197</f>
        <v>Upper Grande Ronde</v>
      </c>
      <c r="C2936" s="16" t="str">
        <f>'Fish Use'!D197</f>
        <v>Steelhead</v>
      </c>
      <c r="D2936" s="16" t="str">
        <f>'Fish Use'!E197</f>
        <v>Winter Rearing</v>
      </c>
      <c r="E2936" s="16" t="str">
        <f>'Vulnerability Mapped'!C149</f>
        <v>Summer Water Temperature</v>
      </c>
      <c r="F2936" s="18">
        <f>'Fish Use'!F197</f>
        <v>0.45040000000000002</v>
      </c>
      <c r="G2936" s="18">
        <f>Population!D15</f>
        <v>0.25</v>
      </c>
      <c r="H2936" s="19">
        <f>'Limiting Factors'!C179</f>
        <v>4.22</v>
      </c>
      <c r="I2936" s="18">
        <f>'Limiting Factors'!D179</f>
        <v>0.82450000000000001</v>
      </c>
      <c r="J2936" s="17">
        <f>'Vulnerability Mapped'!D149</f>
        <v>15</v>
      </c>
      <c r="K2936" s="17">
        <f>'Vulnerability Mapped'!E149</f>
        <v>15</v>
      </c>
      <c r="L2936" s="18">
        <f>'Vulnerability Mapped'!H149</f>
        <v>0.1</v>
      </c>
      <c r="M2936" s="18">
        <f t="shared" si="90"/>
        <v>3.7135480000000005E-2</v>
      </c>
      <c r="N2936" s="18">
        <f t="shared" si="91"/>
        <v>9.2838700000000014E-3</v>
      </c>
    </row>
    <row r="2937" spans="1:14" ht="18" customHeight="1" x14ac:dyDescent="0.2">
      <c r="A2937" s="16" t="str">
        <f>'Fish Use'!A197</f>
        <v>UGR11</v>
      </c>
      <c r="B2937" s="16" t="str">
        <f>'Fish Use'!B197</f>
        <v>Upper Grande Ronde</v>
      </c>
      <c r="C2937" s="16" t="str">
        <f>'Fish Use'!D197</f>
        <v>Steelhead</v>
      </c>
      <c r="D2937" s="16" t="str">
        <f>'Fish Use'!E197</f>
        <v>Winter Rearing</v>
      </c>
      <c r="E2937" s="16" t="str">
        <f>'Vulnerability Mapped'!C151</f>
        <v>Winter Water Temperature</v>
      </c>
      <c r="F2937" s="18">
        <f>'Fish Use'!F197</f>
        <v>0.45040000000000002</v>
      </c>
      <c r="G2937" s="18">
        <f>Population!D15</f>
        <v>0.25</v>
      </c>
      <c r="H2937" s="19">
        <f>'Limiting Factors'!C180</f>
        <v>2.88</v>
      </c>
      <c r="I2937" s="18">
        <f>'Limiting Factors'!D180</f>
        <v>0.52300000000000002</v>
      </c>
      <c r="J2937" s="17">
        <f>'Vulnerability Mapped'!D151</f>
        <v>1</v>
      </c>
      <c r="K2937" s="17">
        <f>'Vulnerability Mapped'!E151</f>
        <v>1</v>
      </c>
      <c r="L2937" s="18">
        <f>'Vulnerability Mapped'!H151</f>
        <v>1</v>
      </c>
      <c r="M2937" s="18">
        <f t="shared" si="90"/>
        <v>0.23555920000000002</v>
      </c>
      <c r="N2937" s="18">
        <f t="shared" si="91"/>
        <v>5.8889800000000006E-2</v>
      </c>
    </row>
    <row r="2938" spans="1:14" ht="18" customHeight="1" x14ac:dyDescent="0.2">
      <c r="A2938" s="16" t="str">
        <f>'Fish Use'!A197</f>
        <v>UGR11</v>
      </c>
      <c r="B2938" s="16" t="str">
        <f>'Fish Use'!B197</f>
        <v>Upper Grande Ronde</v>
      </c>
      <c r="C2938" s="16" t="str">
        <f>'Fish Use'!D197</f>
        <v>Steelhead</v>
      </c>
      <c r="D2938" s="16" t="str">
        <f>'Fish Use'!E197</f>
        <v>Winter Rearing</v>
      </c>
      <c r="E2938" s="16" t="str">
        <f>'Vulnerability Mapped'!C150</f>
        <v>Water Quality</v>
      </c>
      <c r="F2938" s="18">
        <f>'Fish Use'!F197</f>
        <v>0.45040000000000002</v>
      </c>
      <c r="G2938" s="18">
        <f>Population!D15</f>
        <v>0.25</v>
      </c>
      <c r="H2938" s="19">
        <f>'Limiting Factors'!C181</f>
        <v>3.3</v>
      </c>
      <c r="I2938" s="18">
        <f>'Limiting Factors'!D181</f>
        <v>0.61750000000000005</v>
      </c>
      <c r="J2938" s="17">
        <f>'Vulnerability Mapped'!D150</f>
        <v>6</v>
      </c>
      <c r="K2938" s="17">
        <f>'Vulnerability Mapped'!E150</f>
        <v>6</v>
      </c>
      <c r="L2938" s="18">
        <f>'Vulnerability Mapped'!H150</f>
        <v>0.678571429</v>
      </c>
      <c r="M2938" s="18">
        <f t="shared" si="90"/>
        <v>0.18872564297633804</v>
      </c>
      <c r="N2938" s="18">
        <f t="shared" si="91"/>
        <v>4.7181410744084509E-2</v>
      </c>
    </row>
    <row r="2939" spans="1:14" ht="18" customHeight="1" x14ac:dyDescent="0.2">
      <c r="A2939" s="16" t="str">
        <f>'Fish Use'!A197</f>
        <v>UGR11</v>
      </c>
      <c r="B2939" s="16" t="str">
        <f>'Fish Use'!B197</f>
        <v>Upper Grande Ronde</v>
      </c>
      <c r="C2939" s="16" t="str">
        <f>'Fish Use'!D197</f>
        <v>Steelhead</v>
      </c>
      <c r="D2939" s="16" t="str">
        <f>'Fish Use'!E197</f>
        <v>Winter Rearing</v>
      </c>
      <c r="E2939" s="16" t="str">
        <f>'Vulnerability Mapped'!C146</f>
        <v>Predation</v>
      </c>
      <c r="F2939" s="18">
        <f>'Fish Use'!F197</f>
        <v>0.45040000000000002</v>
      </c>
      <c r="G2939" s="18">
        <f>Population!D15</f>
        <v>0.25</v>
      </c>
      <c r="H2939" s="19">
        <f>'Limiting Factors'!C174</f>
        <v>1.82</v>
      </c>
      <c r="I2939" s="18">
        <f>'Limiting Factors'!D174</f>
        <v>0.28449999999999998</v>
      </c>
      <c r="J2939" s="17">
        <f>'Vulnerability Mapped'!D146</f>
        <v>9</v>
      </c>
      <c r="K2939" s="17">
        <f>'Vulnerability Mapped'!E146</f>
        <v>9</v>
      </c>
      <c r="L2939" s="18">
        <f>'Vulnerability Mapped'!H146</f>
        <v>0.485714286</v>
      </c>
      <c r="M2939" s="18">
        <f t="shared" si="90"/>
        <v>6.2238845750896797E-2</v>
      </c>
      <c r="N2939" s="18">
        <f t="shared" si="91"/>
        <v>1.5559711437724199E-2</v>
      </c>
    </row>
    <row r="2940" spans="1:14" ht="18" customHeight="1" x14ac:dyDescent="0.2">
      <c r="A2940" s="16" t="str">
        <f>'Fish Use'!A197</f>
        <v>UGR11</v>
      </c>
      <c r="B2940" s="16" t="str">
        <f>'Fish Use'!B197</f>
        <v>Upper Grande Ronde</v>
      </c>
      <c r="C2940" s="16" t="str">
        <f>'Fish Use'!D197</f>
        <v>Steelhead</v>
      </c>
      <c r="D2940" s="16" t="str">
        <f>'Fish Use'!E197</f>
        <v>Winter Rearing</v>
      </c>
      <c r="E2940" s="16" t="str">
        <f>'Vulnerability Mapped'!C138</f>
        <v>Altered Primary Productivity</v>
      </c>
      <c r="F2940" s="18">
        <f>'Fish Use'!F197</f>
        <v>0.45040000000000002</v>
      </c>
      <c r="G2940" s="18">
        <f>Population!D15</f>
        <v>0.25</v>
      </c>
      <c r="H2940" s="19">
        <f>'Limiting Factors'!C175</f>
        <v>4.22</v>
      </c>
      <c r="I2940" s="18">
        <f>'Limiting Factors'!D175</f>
        <v>0.82450000000000001</v>
      </c>
      <c r="J2940" s="17">
        <f>'Vulnerability Mapped'!D138</f>
        <v>8</v>
      </c>
      <c r="K2940" s="17">
        <f>'Vulnerability Mapped'!E138</f>
        <v>8</v>
      </c>
      <c r="L2940" s="18">
        <f>'Vulnerability Mapped'!H138</f>
        <v>0.55000000000000004</v>
      </c>
      <c r="M2940" s="18">
        <f t="shared" si="90"/>
        <v>0.20424514000000005</v>
      </c>
      <c r="N2940" s="18">
        <f t="shared" si="91"/>
        <v>5.1061285000000012E-2</v>
      </c>
    </row>
    <row r="2941" spans="1:14" ht="18" customHeight="1" x14ac:dyDescent="0.2">
      <c r="A2941" s="16" t="str">
        <f>'Fish Use'!A197</f>
        <v>UGR11</v>
      </c>
      <c r="B2941" s="16" t="str">
        <f>'Fish Use'!B197</f>
        <v>Upper Grande Ronde</v>
      </c>
      <c r="C2941" s="16" t="str">
        <f>'Fish Use'!D197</f>
        <v>Steelhead</v>
      </c>
      <c r="D2941" s="16" t="str">
        <f>'Fish Use'!E197</f>
        <v>Winter Rearing</v>
      </c>
      <c r="E2941" s="16" t="str">
        <f>'Vulnerability Mapped'!C145</f>
        <v>Non-Native Species Interactions and Competition</v>
      </c>
      <c r="F2941" s="18">
        <f>'Fish Use'!F197</f>
        <v>0.45040000000000002</v>
      </c>
      <c r="G2941" s="18">
        <f>Population!D15</f>
        <v>0.25</v>
      </c>
      <c r="H2941" s="19">
        <f>'Limiting Factors'!C176</f>
        <v>2.88</v>
      </c>
      <c r="I2941" s="18">
        <f>'Limiting Factors'!D176</f>
        <v>0.52300000000000002</v>
      </c>
      <c r="J2941" s="17">
        <f>'Vulnerability Mapped'!D145</f>
        <v>11</v>
      </c>
      <c r="K2941" s="17">
        <f>'Vulnerability Mapped'!E145</f>
        <v>11</v>
      </c>
      <c r="L2941" s="18">
        <f>'Vulnerability Mapped'!H145</f>
        <v>0.35714285699999998</v>
      </c>
      <c r="M2941" s="18">
        <f t="shared" si="90"/>
        <v>8.4128285680634407E-2</v>
      </c>
      <c r="N2941" s="18">
        <f t="shared" si="91"/>
        <v>2.1032071420158602E-2</v>
      </c>
    </row>
    <row r="2942" spans="1:14" ht="18" customHeight="1" x14ac:dyDescent="0.2">
      <c r="A2942" s="16" t="str">
        <f>'Fish Use'!A198</f>
        <v>UGR11</v>
      </c>
      <c r="B2942" s="16" t="str">
        <f>'Fish Use'!B198</f>
        <v>Upper Grande Ronde</v>
      </c>
      <c r="C2942" s="16" t="str">
        <f>'Fish Use'!D198</f>
        <v>Steelhead</v>
      </c>
      <c r="D2942" s="16" t="str">
        <f>'Fish Use'!E198</f>
        <v>Summer Rearing</v>
      </c>
      <c r="E2942" s="16" t="str">
        <f>'Vulnerability Mapped'!C124</f>
        <v>Anthropogenic Barriers</v>
      </c>
      <c r="F2942" s="18">
        <f>'Fish Use'!F198</f>
        <v>0.45040000000000002</v>
      </c>
      <c r="G2942" s="18">
        <f>Population!D13</f>
        <v>0.25</v>
      </c>
      <c r="H2942" s="19">
        <f>'Limiting Factors'!C173</f>
        <v>2.29</v>
      </c>
      <c r="I2942" s="18">
        <f>'Limiting Factors'!D173</f>
        <v>0.39024999999999999</v>
      </c>
      <c r="J2942" s="17">
        <f>'Vulnerability Mapped'!D124</f>
        <v>2</v>
      </c>
      <c r="K2942" s="17">
        <f>'Vulnerability Mapped'!E124</f>
        <v>2</v>
      </c>
      <c r="L2942" s="18">
        <f>'Vulnerability Mapped'!H124</f>
        <v>0.93571428599999995</v>
      </c>
      <c r="M2942" s="18">
        <f t="shared" si="90"/>
        <v>0.16446919005021959</v>
      </c>
      <c r="N2942" s="18">
        <f t="shared" si="91"/>
        <v>4.1117297512554898E-2</v>
      </c>
    </row>
    <row r="2943" spans="1:14" ht="18" customHeight="1" x14ac:dyDescent="0.2">
      <c r="A2943" s="16" t="str">
        <f>'Fish Use'!A198</f>
        <v>UGR11</v>
      </c>
      <c r="B2943" s="16" t="str">
        <f>'Fish Use'!B198</f>
        <v>Upper Grande Ronde</v>
      </c>
      <c r="C2943" s="16" t="str">
        <f>'Fish Use'!D198</f>
        <v>Steelhead</v>
      </c>
      <c r="D2943" s="16" t="str">
        <f>'Fish Use'!E198</f>
        <v>Summer Rearing</v>
      </c>
      <c r="E2943" s="16" t="str">
        <f>'Vulnerability Mapped'!C132</f>
        <v>Riparian Condition</v>
      </c>
      <c r="F2943" s="18">
        <f>'Fish Use'!F198</f>
        <v>0.45040000000000002</v>
      </c>
      <c r="G2943" s="18">
        <f>Population!D13</f>
        <v>0.25</v>
      </c>
      <c r="H2943" s="19">
        <f>'Limiting Factors'!C167</f>
        <v>3.1</v>
      </c>
      <c r="I2943" s="18">
        <f>'Limiting Factors'!D167</f>
        <v>0.57250000000000001</v>
      </c>
      <c r="J2943" s="17">
        <f>'Vulnerability Mapped'!D132</f>
        <v>10</v>
      </c>
      <c r="K2943" s="17">
        <f>'Vulnerability Mapped'!E132</f>
        <v>10</v>
      </c>
      <c r="L2943" s="18">
        <f>'Vulnerability Mapped'!H132</f>
        <v>0.42142857099999997</v>
      </c>
      <c r="M2943" s="18">
        <f t="shared" si="90"/>
        <v>0.10866704274663401</v>
      </c>
      <c r="N2943" s="18">
        <f t="shared" si="91"/>
        <v>2.7166760686658502E-2</v>
      </c>
    </row>
    <row r="2944" spans="1:14" ht="18" customHeight="1" x14ac:dyDescent="0.2">
      <c r="A2944" s="16" t="str">
        <f>'Fish Use'!A198</f>
        <v>UGR11</v>
      </c>
      <c r="B2944" s="16" t="str">
        <f>'Fish Use'!B198</f>
        <v>Upper Grande Ronde</v>
      </c>
      <c r="C2944" s="16" t="str">
        <f>'Fish Use'!D198</f>
        <v>Steelhead</v>
      </c>
      <c r="D2944" s="16" t="str">
        <f>'Fish Use'!E198</f>
        <v>Summer Rearing</v>
      </c>
      <c r="E2944" s="16" t="str">
        <f>'Vulnerability Mapped'!C128</f>
        <v>Floodplain Condition</v>
      </c>
      <c r="F2944" s="18">
        <f>'Fish Use'!F198</f>
        <v>0.45040000000000002</v>
      </c>
      <c r="G2944" s="18">
        <f>Population!D13</f>
        <v>0.25</v>
      </c>
      <c r="H2944" s="19">
        <f>'Limiting Factors'!C168</f>
        <v>2.93</v>
      </c>
      <c r="I2944" s="18">
        <f>'Limiting Factors'!D168</f>
        <v>0.53425</v>
      </c>
      <c r="J2944" s="17">
        <f>'Vulnerability Mapped'!D128</f>
        <v>11</v>
      </c>
      <c r="K2944" s="17">
        <f>'Vulnerability Mapped'!E128</f>
        <v>11</v>
      </c>
      <c r="L2944" s="18">
        <f>'Vulnerability Mapped'!H128</f>
        <v>0.35714285699999998</v>
      </c>
      <c r="M2944" s="18">
        <f t="shared" si="90"/>
        <v>8.5937928537053399E-2</v>
      </c>
      <c r="N2944" s="18">
        <f t="shared" si="91"/>
        <v>2.148448213426335E-2</v>
      </c>
    </row>
    <row r="2945" spans="1:14" ht="18" customHeight="1" x14ac:dyDescent="0.2">
      <c r="A2945" s="16" t="str">
        <f>'Fish Use'!A198</f>
        <v>UGR11</v>
      </c>
      <c r="B2945" s="16" t="str">
        <f>'Fish Use'!B198</f>
        <v>Upper Grande Ronde</v>
      </c>
      <c r="C2945" s="16" t="str">
        <f>'Fish Use'!D198</f>
        <v>Steelhead</v>
      </c>
      <c r="D2945" s="16" t="str">
        <f>'Fish Use'!E198</f>
        <v>Summer Rearing</v>
      </c>
      <c r="E2945" s="16" t="str">
        <f>'Vulnerability Mapped'!C133</f>
        <v>Side Channel and Wetland Habitat</v>
      </c>
      <c r="F2945" s="18">
        <f>'Fish Use'!F198</f>
        <v>0.45040000000000002</v>
      </c>
      <c r="G2945" s="18">
        <f>Population!D13</f>
        <v>0.25</v>
      </c>
      <c r="H2945" s="19">
        <f>'Limiting Factors'!C169</f>
        <v>3.29</v>
      </c>
      <c r="I2945" s="18">
        <f>'Limiting Factors'!D169</f>
        <v>0.61524999999999996</v>
      </c>
      <c r="J2945" s="17">
        <f>'Vulnerability Mapped'!D133</f>
        <v>4</v>
      </c>
      <c r="K2945" s="17">
        <f>'Vulnerability Mapped'!E133</f>
        <v>4</v>
      </c>
      <c r="L2945" s="18">
        <f>'Vulnerability Mapped'!H133</f>
        <v>0.80714285699999999</v>
      </c>
      <c r="M2945" s="18">
        <f t="shared" si="90"/>
        <v>0.22366622710327019</v>
      </c>
      <c r="N2945" s="18">
        <f t="shared" si="91"/>
        <v>5.5916556775817548E-2</v>
      </c>
    </row>
    <row r="2946" spans="1:14" ht="18" customHeight="1" x14ac:dyDescent="0.2">
      <c r="A2946" s="16" t="str">
        <f>'Fish Use'!A198</f>
        <v>UGR11</v>
      </c>
      <c r="B2946" s="16" t="str">
        <f>'Fish Use'!B198</f>
        <v>Upper Grande Ronde</v>
      </c>
      <c r="C2946" s="16" t="str">
        <f>'Fish Use'!D198</f>
        <v>Steelhead</v>
      </c>
      <c r="D2946" s="16" t="str">
        <f>'Fish Use'!E198</f>
        <v>Summer Rearing</v>
      </c>
      <c r="E2946" s="16" t="str">
        <f>'Vulnerability Mapped'!C125</f>
        <v>Channel and Habitat Structure</v>
      </c>
      <c r="F2946" s="18">
        <f>'Fish Use'!F198</f>
        <v>0.45040000000000002</v>
      </c>
      <c r="G2946" s="18">
        <f>Population!D13</f>
        <v>0.25</v>
      </c>
      <c r="H2946" s="19">
        <f>'Limiting Factors'!C170</f>
        <v>3.44</v>
      </c>
      <c r="I2946" s="18">
        <f>'Limiting Factors'!D170</f>
        <v>0.64900000000000002</v>
      </c>
      <c r="J2946" s="17">
        <f>'Vulnerability Mapped'!D125</f>
        <v>3</v>
      </c>
      <c r="K2946" s="17">
        <f>'Vulnerability Mapped'!E125</f>
        <v>3</v>
      </c>
      <c r="L2946" s="18">
        <f>'Vulnerability Mapped'!H125</f>
        <v>0.87142857100000004</v>
      </c>
      <c r="M2946" s="18">
        <f t="shared" ref="M2946:M3009" si="92">F2946*I2946*L2946</f>
        <v>0.25472693701758159</v>
      </c>
      <c r="N2946" s="18">
        <f t="shared" ref="N2946:N3009" si="93">M2946*G2946</f>
        <v>6.3681734254395397E-2</v>
      </c>
    </row>
    <row r="2947" spans="1:14" ht="18" customHeight="1" x14ac:dyDescent="0.2">
      <c r="A2947" s="16" t="str">
        <f>'Fish Use'!A198</f>
        <v>UGR11</v>
      </c>
      <c r="B2947" s="16" t="str">
        <f>'Fish Use'!B198</f>
        <v>Upper Grande Ronde</v>
      </c>
      <c r="C2947" s="16" t="str">
        <f>'Fish Use'!D198</f>
        <v>Steelhead</v>
      </c>
      <c r="D2947" s="16" t="str">
        <f>'Fish Use'!E198</f>
        <v>Summer Rearing</v>
      </c>
      <c r="E2947" s="16" t="str">
        <f>'Vulnerability Mapped'!C127</f>
        <v>Decreased Water Quantity</v>
      </c>
      <c r="F2947" s="18">
        <f>'Fish Use'!F198</f>
        <v>0.45040000000000002</v>
      </c>
      <c r="G2947" s="18">
        <f>Population!D13</f>
        <v>0.25</v>
      </c>
      <c r="H2947" s="19">
        <f>'Limiting Factors'!C177</f>
        <v>3.56</v>
      </c>
      <c r="I2947" s="18">
        <f>'Limiting Factors'!D177</f>
        <v>0.67600000000000005</v>
      </c>
      <c r="J2947" s="17">
        <f>'Vulnerability Mapped'!D127</f>
        <v>5</v>
      </c>
      <c r="K2947" s="17">
        <f>'Vulnerability Mapped'!E127</f>
        <v>5</v>
      </c>
      <c r="L2947" s="18">
        <f>'Vulnerability Mapped'!H127</f>
        <v>0.74285714300000005</v>
      </c>
      <c r="M2947" s="18">
        <f t="shared" si="92"/>
        <v>0.22617801147206723</v>
      </c>
      <c r="N2947" s="18">
        <f t="shared" si="93"/>
        <v>5.6544502868016808E-2</v>
      </c>
    </row>
    <row r="2948" spans="1:14" ht="18" customHeight="1" x14ac:dyDescent="0.2">
      <c r="A2948" s="16" t="str">
        <f>'Fish Use'!A198</f>
        <v>UGR11</v>
      </c>
      <c r="B2948" s="16" t="str">
        <f>'Fish Use'!B198</f>
        <v>Upper Grande Ronde</v>
      </c>
      <c r="C2948" s="16" t="str">
        <f>'Fish Use'!D198</f>
        <v>Steelhead</v>
      </c>
      <c r="D2948" s="16" t="str">
        <f>'Fish Use'!E198</f>
        <v>Summer Rearing</v>
      </c>
      <c r="E2948" s="16" t="str">
        <f>'Vulnerability Mapped'!C122</f>
        <v>Altered Flow Timing</v>
      </c>
      <c r="F2948" s="18">
        <f>'Fish Use'!F198</f>
        <v>0.45040000000000002</v>
      </c>
      <c r="G2948" s="18">
        <f>Population!D13</f>
        <v>0.25</v>
      </c>
      <c r="H2948" s="19">
        <f>'Limiting Factors'!C178</f>
        <v>3</v>
      </c>
      <c r="I2948" s="18">
        <f>'Limiting Factors'!D178</f>
        <v>0.55000000000000004</v>
      </c>
      <c r="J2948" s="17">
        <f>'Vulnerability Mapped'!D122</f>
        <v>7</v>
      </c>
      <c r="K2948" s="17">
        <f>'Vulnerability Mapped'!E122</f>
        <v>7</v>
      </c>
      <c r="L2948" s="18">
        <f>'Vulnerability Mapped'!H122</f>
        <v>0.61428571399999998</v>
      </c>
      <c r="M2948" s="18">
        <f t="shared" si="92"/>
        <v>0.15217085707208</v>
      </c>
      <c r="N2948" s="18">
        <f t="shared" si="93"/>
        <v>3.804271426802E-2</v>
      </c>
    </row>
    <row r="2949" spans="1:14" ht="18" customHeight="1" x14ac:dyDescent="0.2">
      <c r="A2949" s="16" t="str">
        <f>'Fish Use'!A198</f>
        <v>UGR11</v>
      </c>
      <c r="B2949" s="16" t="str">
        <f>'Fish Use'!B198</f>
        <v>Upper Grande Ronde</v>
      </c>
      <c r="C2949" s="16" t="str">
        <f>'Fish Use'!D198</f>
        <v>Steelhead</v>
      </c>
      <c r="D2949" s="16" t="str">
        <f>'Fish Use'!E198</f>
        <v>Summer Rearing</v>
      </c>
      <c r="E2949" s="16" t="str">
        <f>'Vulnerability Mapped'!C126</f>
        <v>Decreased Sediment Quantity</v>
      </c>
      <c r="F2949" s="18">
        <f>'Fish Use'!F198</f>
        <v>0.45040000000000002</v>
      </c>
      <c r="G2949" s="18">
        <f>Population!D13</f>
        <v>0.25</v>
      </c>
      <c r="H2949" s="19">
        <f>'Limiting Factors'!C171</f>
        <v>3.73</v>
      </c>
      <c r="I2949" s="18">
        <f>'Limiting Factors'!D171</f>
        <v>0.71425000000000005</v>
      </c>
      <c r="J2949" s="17">
        <f>'Vulnerability Mapped'!D126</f>
        <v>13</v>
      </c>
      <c r="K2949" s="17">
        <f>'Vulnerability Mapped'!E126</f>
        <v>13</v>
      </c>
      <c r="L2949" s="18">
        <f>'Vulnerability Mapped'!H126</f>
        <v>0.22857142899999999</v>
      </c>
      <c r="M2949" s="18">
        <f t="shared" si="92"/>
        <v>7.3531017280727806E-2</v>
      </c>
      <c r="N2949" s="18">
        <f t="shared" si="93"/>
        <v>1.8382754320181952E-2</v>
      </c>
    </row>
    <row r="2950" spans="1:14" ht="18" customHeight="1" x14ac:dyDescent="0.2">
      <c r="A2950" s="16" t="str">
        <f>'Fish Use'!A198</f>
        <v>UGR11</v>
      </c>
      <c r="B2950" s="16" t="str">
        <f>'Fish Use'!B198</f>
        <v>Upper Grande Ronde</v>
      </c>
      <c r="C2950" s="16" t="str">
        <f>'Fish Use'!D198</f>
        <v>Steelhead</v>
      </c>
      <c r="D2950" s="16" t="str">
        <f>'Fish Use'!E198</f>
        <v>Summer Rearing</v>
      </c>
      <c r="E2950" s="16" t="str">
        <f>'Vulnerability Mapped'!C129</f>
        <v>Increased Sediment Quantity</v>
      </c>
      <c r="F2950" s="18">
        <f>'Fish Use'!F198</f>
        <v>0.45040000000000002</v>
      </c>
      <c r="G2950" s="18">
        <f>Population!D13</f>
        <v>0.25</v>
      </c>
      <c r="H2950" s="19">
        <f>'Limiting Factors'!C172</f>
        <v>3.37</v>
      </c>
      <c r="I2950" s="18">
        <f>'Limiting Factors'!D172</f>
        <v>0.63324999999999998</v>
      </c>
      <c r="J2950" s="17">
        <f>'Vulnerability Mapped'!D129</f>
        <v>14</v>
      </c>
      <c r="K2950" s="17">
        <f>'Vulnerability Mapped'!E129</f>
        <v>14</v>
      </c>
      <c r="L2950" s="18">
        <f>'Vulnerability Mapped'!H129</f>
        <v>0.164285714</v>
      </c>
      <c r="M2950" s="18">
        <f t="shared" si="92"/>
        <v>4.68568813470812E-2</v>
      </c>
      <c r="N2950" s="18">
        <f t="shared" si="93"/>
        <v>1.17142203367703E-2</v>
      </c>
    </row>
    <row r="2951" spans="1:14" ht="18" customHeight="1" x14ac:dyDescent="0.2">
      <c r="A2951" s="16" t="str">
        <f>'Fish Use'!A198</f>
        <v>UGR11</v>
      </c>
      <c r="B2951" s="16" t="str">
        <f>'Fish Use'!B198</f>
        <v>Upper Grande Ronde</v>
      </c>
      <c r="C2951" s="16" t="str">
        <f>'Fish Use'!D198</f>
        <v>Steelhead</v>
      </c>
      <c r="D2951" s="16" t="str">
        <f>'Fish Use'!E198</f>
        <v>Summer Rearing</v>
      </c>
      <c r="E2951" s="16" t="str">
        <f>'Vulnerability Mapped'!C134</f>
        <v>Summer Water Temperature</v>
      </c>
      <c r="F2951" s="18">
        <f>'Fish Use'!F198</f>
        <v>0.45040000000000002</v>
      </c>
      <c r="G2951" s="18">
        <f>Population!D13</f>
        <v>0.25</v>
      </c>
      <c r="H2951" s="19">
        <f>'Limiting Factors'!C179</f>
        <v>4.22</v>
      </c>
      <c r="I2951" s="18">
        <f>'Limiting Factors'!D179</f>
        <v>0.82450000000000001</v>
      </c>
      <c r="J2951" s="17">
        <f>'Vulnerability Mapped'!D134</f>
        <v>1</v>
      </c>
      <c r="K2951" s="17">
        <f>'Vulnerability Mapped'!E134</f>
        <v>1</v>
      </c>
      <c r="L2951" s="18">
        <f>'Vulnerability Mapped'!H134</f>
        <v>1</v>
      </c>
      <c r="M2951" s="18">
        <f t="shared" si="92"/>
        <v>0.37135480000000004</v>
      </c>
      <c r="N2951" s="18">
        <f t="shared" si="93"/>
        <v>9.283870000000001E-2</v>
      </c>
    </row>
    <row r="2952" spans="1:14" ht="18" customHeight="1" x14ac:dyDescent="0.2">
      <c r="A2952" s="16" t="str">
        <f>'Fish Use'!A198</f>
        <v>UGR11</v>
      </c>
      <c r="B2952" s="16" t="str">
        <f>'Fish Use'!B198</f>
        <v>Upper Grande Ronde</v>
      </c>
      <c r="C2952" s="16" t="str">
        <f>'Fish Use'!D198</f>
        <v>Steelhead</v>
      </c>
      <c r="D2952" s="16" t="str">
        <f>'Fish Use'!E198</f>
        <v>Summer Rearing</v>
      </c>
      <c r="E2952" s="16" t="str">
        <f>'Vulnerability Mapped'!C136</f>
        <v>Winter Water Temperature</v>
      </c>
      <c r="F2952" s="18">
        <f>'Fish Use'!F198</f>
        <v>0.45040000000000002</v>
      </c>
      <c r="G2952" s="18">
        <f>Population!D13</f>
        <v>0.25</v>
      </c>
      <c r="H2952" s="19">
        <f>'Limiting Factors'!C180</f>
        <v>2.88</v>
      </c>
      <c r="I2952" s="18">
        <f>'Limiting Factors'!D180</f>
        <v>0.52300000000000002</v>
      </c>
      <c r="J2952" s="17">
        <f>'Vulnerability Mapped'!D136</f>
        <v>15</v>
      </c>
      <c r="K2952" s="17">
        <f>'Vulnerability Mapped'!E136</f>
        <v>15</v>
      </c>
      <c r="L2952" s="18">
        <f>'Vulnerability Mapped'!H136</f>
        <v>0.1</v>
      </c>
      <c r="M2952" s="18">
        <f t="shared" si="92"/>
        <v>2.3555920000000004E-2</v>
      </c>
      <c r="N2952" s="18">
        <f t="shared" si="93"/>
        <v>5.8889800000000011E-3</v>
      </c>
    </row>
    <row r="2953" spans="1:14" ht="18" customHeight="1" x14ac:dyDescent="0.2">
      <c r="A2953" s="16" t="str">
        <f>'Fish Use'!A198</f>
        <v>UGR11</v>
      </c>
      <c r="B2953" s="16" t="str">
        <f>'Fish Use'!B198</f>
        <v>Upper Grande Ronde</v>
      </c>
      <c r="C2953" s="16" t="str">
        <f>'Fish Use'!D198</f>
        <v>Steelhead</v>
      </c>
      <c r="D2953" s="16" t="str">
        <f>'Fish Use'!E198</f>
        <v>Summer Rearing</v>
      </c>
      <c r="E2953" s="16" t="str">
        <f>'Vulnerability Mapped'!C135</f>
        <v>Water Quality</v>
      </c>
      <c r="F2953" s="18">
        <f>'Fish Use'!F198</f>
        <v>0.45040000000000002</v>
      </c>
      <c r="G2953" s="18">
        <f>Population!D13</f>
        <v>0.25</v>
      </c>
      <c r="H2953" s="19">
        <f>'Limiting Factors'!C181</f>
        <v>3.3</v>
      </c>
      <c r="I2953" s="18">
        <f>'Limiting Factors'!D181</f>
        <v>0.61750000000000005</v>
      </c>
      <c r="J2953" s="17">
        <f>'Vulnerability Mapped'!D135</f>
        <v>6</v>
      </c>
      <c r="K2953" s="17">
        <f>'Vulnerability Mapped'!E135</f>
        <v>6</v>
      </c>
      <c r="L2953" s="18">
        <f>'Vulnerability Mapped'!H135</f>
        <v>0.678571429</v>
      </c>
      <c r="M2953" s="18">
        <f t="shared" si="92"/>
        <v>0.18872564297633804</v>
      </c>
      <c r="N2953" s="18">
        <f t="shared" si="93"/>
        <v>4.7181410744084509E-2</v>
      </c>
    </row>
    <row r="2954" spans="1:14" ht="18" customHeight="1" x14ac:dyDescent="0.2">
      <c r="A2954" s="16" t="str">
        <f>'Fish Use'!A198</f>
        <v>UGR11</v>
      </c>
      <c r="B2954" s="16" t="str">
        <f>'Fish Use'!B198</f>
        <v>Upper Grande Ronde</v>
      </c>
      <c r="C2954" s="16" t="str">
        <f>'Fish Use'!D198</f>
        <v>Steelhead</v>
      </c>
      <c r="D2954" s="16" t="str">
        <f>'Fish Use'!E198</f>
        <v>Summer Rearing</v>
      </c>
      <c r="E2954" s="16" t="str">
        <f>'Vulnerability Mapped'!C131</f>
        <v>Predation</v>
      </c>
      <c r="F2954" s="18">
        <f>'Fish Use'!F198</f>
        <v>0.45040000000000002</v>
      </c>
      <c r="G2954" s="18">
        <f>Population!D13</f>
        <v>0.25</v>
      </c>
      <c r="H2954" s="19">
        <f>'Limiting Factors'!C174</f>
        <v>1.82</v>
      </c>
      <c r="I2954" s="18">
        <f>'Limiting Factors'!D174</f>
        <v>0.28449999999999998</v>
      </c>
      <c r="J2954" s="17">
        <f>'Vulnerability Mapped'!D131</f>
        <v>9</v>
      </c>
      <c r="K2954" s="17">
        <f>'Vulnerability Mapped'!E131</f>
        <v>9</v>
      </c>
      <c r="L2954" s="18">
        <f>'Vulnerability Mapped'!H131</f>
        <v>0.485714286</v>
      </c>
      <c r="M2954" s="18">
        <f t="shared" si="92"/>
        <v>6.2238845750896797E-2</v>
      </c>
      <c r="N2954" s="18">
        <f t="shared" si="93"/>
        <v>1.5559711437724199E-2</v>
      </c>
    </row>
    <row r="2955" spans="1:14" ht="18" customHeight="1" x14ac:dyDescent="0.2">
      <c r="A2955" s="16" t="str">
        <f>'Fish Use'!A198</f>
        <v>UGR11</v>
      </c>
      <c r="B2955" s="16" t="str">
        <f>'Fish Use'!B198</f>
        <v>Upper Grande Ronde</v>
      </c>
      <c r="C2955" s="16" t="str">
        <f>'Fish Use'!D198</f>
        <v>Steelhead</v>
      </c>
      <c r="D2955" s="16" t="str">
        <f>'Fish Use'!E198</f>
        <v>Summer Rearing</v>
      </c>
      <c r="E2955" s="16" t="str">
        <f>'Vulnerability Mapped'!C123</f>
        <v>Altered Primary Productivity</v>
      </c>
      <c r="F2955" s="18">
        <f>'Fish Use'!F198</f>
        <v>0.45040000000000002</v>
      </c>
      <c r="G2955" s="18">
        <f>Population!D13</f>
        <v>0.25</v>
      </c>
      <c r="H2955" s="19">
        <f>'Limiting Factors'!C175</f>
        <v>4.22</v>
      </c>
      <c r="I2955" s="18">
        <f>'Limiting Factors'!D175</f>
        <v>0.82450000000000001</v>
      </c>
      <c r="J2955" s="17">
        <f>'Vulnerability Mapped'!D123</f>
        <v>8</v>
      </c>
      <c r="K2955" s="17">
        <f>'Vulnerability Mapped'!E123</f>
        <v>8</v>
      </c>
      <c r="L2955" s="18">
        <f>'Vulnerability Mapped'!H123</f>
        <v>0.55000000000000004</v>
      </c>
      <c r="M2955" s="18">
        <f t="shared" si="92"/>
        <v>0.20424514000000005</v>
      </c>
      <c r="N2955" s="18">
        <f t="shared" si="93"/>
        <v>5.1061285000000012E-2</v>
      </c>
    </row>
    <row r="2956" spans="1:14" ht="18" customHeight="1" x14ac:dyDescent="0.2">
      <c r="A2956" s="16" t="str">
        <f>'Fish Use'!A198</f>
        <v>UGR11</v>
      </c>
      <c r="B2956" s="16" t="str">
        <f>'Fish Use'!B198</f>
        <v>Upper Grande Ronde</v>
      </c>
      <c r="C2956" s="16" t="str">
        <f>'Fish Use'!D198</f>
        <v>Steelhead</v>
      </c>
      <c r="D2956" s="16" t="str">
        <f>'Fish Use'!E198</f>
        <v>Summer Rearing</v>
      </c>
      <c r="E2956" s="16" t="str">
        <f>'Vulnerability Mapped'!C130</f>
        <v>Non-Native Species Interactions and Competition</v>
      </c>
      <c r="F2956" s="18">
        <f>'Fish Use'!F198</f>
        <v>0.45040000000000002</v>
      </c>
      <c r="G2956" s="18">
        <f>Population!D13</f>
        <v>0.25</v>
      </c>
      <c r="H2956" s="19">
        <f>'Limiting Factors'!C176</f>
        <v>2.88</v>
      </c>
      <c r="I2956" s="18">
        <f>'Limiting Factors'!D176</f>
        <v>0.52300000000000002</v>
      </c>
      <c r="J2956" s="17">
        <f>'Vulnerability Mapped'!D130</f>
        <v>12</v>
      </c>
      <c r="K2956" s="17">
        <f>'Vulnerability Mapped'!E130</f>
        <v>12</v>
      </c>
      <c r="L2956" s="18">
        <f>'Vulnerability Mapped'!H130</f>
        <v>0.29285714299999999</v>
      </c>
      <c r="M2956" s="18">
        <f t="shared" si="92"/>
        <v>6.8985194319365603E-2</v>
      </c>
      <c r="N2956" s="18">
        <f t="shared" si="93"/>
        <v>1.7246298579841401E-2</v>
      </c>
    </row>
    <row r="2957" spans="1:14" ht="18" customHeight="1" x14ac:dyDescent="0.2">
      <c r="A2957" s="16" t="str">
        <f>'Fish Use'!A199</f>
        <v>UGR11</v>
      </c>
      <c r="B2957" s="16" t="str">
        <f>'Fish Use'!B199</f>
        <v>Upper Grande Ronde</v>
      </c>
      <c r="C2957" s="16" t="str">
        <f>'Fish Use'!D199</f>
        <v>Steelhead</v>
      </c>
      <c r="D2957" s="16" t="str">
        <f>'Fish Use'!E199</f>
        <v>Migration</v>
      </c>
      <c r="E2957" s="16" t="str">
        <f>'Vulnerability Mapped'!C94</f>
        <v>Anthropogenic Barriers</v>
      </c>
      <c r="F2957" s="18">
        <f>'Fish Use'!F199</f>
        <v>0.45040000000000002</v>
      </c>
      <c r="G2957" s="18">
        <f>Population!D17</f>
        <v>0.25</v>
      </c>
      <c r="H2957" s="19">
        <f>'Limiting Factors'!C173</f>
        <v>2.29</v>
      </c>
      <c r="I2957" s="18">
        <f>'Limiting Factors'!D173</f>
        <v>0.39024999999999999</v>
      </c>
      <c r="J2957" s="17">
        <f>'Vulnerability Mapped'!D94</f>
        <v>1</v>
      </c>
      <c r="K2957" s="17">
        <f>'Vulnerability Mapped'!E94</f>
        <v>2</v>
      </c>
      <c r="L2957" s="18">
        <f>'Vulnerability Mapped'!H94</f>
        <v>1</v>
      </c>
      <c r="M2957" s="18">
        <f t="shared" si="92"/>
        <v>0.1757686</v>
      </c>
      <c r="N2957" s="18">
        <f t="shared" si="93"/>
        <v>4.3942149999999999E-2</v>
      </c>
    </row>
    <row r="2958" spans="1:14" ht="18" customHeight="1" x14ac:dyDescent="0.2">
      <c r="A2958" s="16" t="str">
        <f>'Fish Use'!A199</f>
        <v>UGR11</v>
      </c>
      <c r="B2958" s="16" t="str">
        <f>'Fish Use'!B199</f>
        <v>Upper Grande Ronde</v>
      </c>
      <c r="C2958" s="16" t="str">
        <f>'Fish Use'!D199</f>
        <v>Steelhead</v>
      </c>
      <c r="D2958" s="16" t="str">
        <f>'Fish Use'!E199</f>
        <v>Migration</v>
      </c>
      <c r="E2958" s="16" t="str">
        <f>'Vulnerability Mapped'!C102</f>
        <v>Riparian Condition</v>
      </c>
      <c r="F2958" s="18">
        <f>'Fish Use'!F199</f>
        <v>0.45040000000000002</v>
      </c>
      <c r="G2958" s="18">
        <f>Population!D17</f>
        <v>0.25</v>
      </c>
      <c r="H2958" s="19">
        <f>'Limiting Factors'!C167</f>
        <v>3.1</v>
      </c>
      <c r="I2958" s="18">
        <f>'Limiting Factors'!D167</f>
        <v>0.57250000000000001</v>
      </c>
      <c r="J2958" s="17">
        <f>'Vulnerability Mapped'!D102</f>
        <v>7</v>
      </c>
      <c r="K2958" s="17">
        <f>'Vulnerability Mapped'!E102</f>
        <v>9</v>
      </c>
      <c r="L2958" s="18">
        <f>'Vulnerability Mapped'!H102</f>
        <v>0.61428571399999998</v>
      </c>
      <c r="M2958" s="18">
        <f t="shared" si="92"/>
        <v>0.15839602849775603</v>
      </c>
      <c r="N2958" s="18">
        <f t="shared" si="93"/>
        <v>3.9599007124439006E-2</v>
      </c>
    </row>
    <row r="2959" spans="1:14" ht="18" customHeight="1" x14ac:dyDescent="0.2">
      <c r="A2959" s="16" t="str">
        <f>'Fish Use'!A199</f>
        <v>UGR11</v>
      </c>
      <c r="B2959" s="16" t="str">
        <f>'Fish Use'!B199</f>
        <v>Upper Grande Ronde</v>
      </c>
      <c r="C2959" s="16" t="str">
        <f>'Fish Use'!D199</f>
        <v>Steelhead</v>
      </c>
      <c r="D2959" s="16" t="str">
        <f>'Fish Use'!E199</f>
        <v>Migration</v>
      </c>
      <c r="E2959" s="16" t="str">
        <f>'Vulnerability Mapped'!C98</f>
        <v>Floodplain Condition</v>
      </c>
      <c r="F2959" s="18">
        <f>'Fish Use'!F199</f>
        <v>0.45040000000000002</v>
      </c>
      <c r="G2959" s="18">
        <f>Population!D17</f>
        <v>0.25</v>
      </c>
      <c r="H2959" s="19">
        <f>'Limiting Factors'!C168</f>
        <v>2.93</v>
      </c>
      <c r="I2959" s="18">
        <f>'Limiting Factors'!D168</f>
        <v>0.53425</v>
      </c>
      <c r="J2959" s="17">
        <f>'Vulnerability Mapped'!D98</f>
        <v>6</v>
      </c>
      <c r="K2959" s="17">
        <f>'Vulnerability Mapped'!E98</f>
        <v>7</v>
      </c>
      <c r="L2959" s="18">
        <f>'Vulnerability Mapped'!H98</f>
        <v>0.678571429</v>
      </c>
      <c r="M2959" s="18">
        <f t="shared" si="92"/>
        <v>0.1632820643888398</v>
      </c>
      <c r="N2959" s="18">
        <f t="shared" si="93"/>
        <v>4.082051609720995E-2</v>
      </c>
    </row>
    <row r="2960" spans="1:14" ht="18" customHeight="1" x14ac:dyDescent="0.2">
      <c r="A2960" s="16" t="str">
        <f>'Fish Use'!A199</f>
        <v>UGR11</v>
      </c>
      <c r="B2960" s="16" t="str">
        <f>'Fish Use'!B199</f>
        <v>Upper Grande Ronde</v>
      </c>
      <c r="C2960" s="16" t="str">
        <f>'Fish Use'!D199</f>
        <v>Steelhead</v>
      </c>
      <c r="D2960" s="16" t="str">
        <f>'Fish Use'!E199</f>
        <v>Migration</v>
      </c>
      <c r="E2960" s="16" t="str">
        <f>'Vulnerability Mapped'!C103</f>
        <v>Side Channel and Wetland Habitat</v>
      </c>
      <c r="F2960" s="18">
        <f>'Fish Use'!F199</f>
        <v>0.45040000000000002</v>
      </c>
      <c r="G2960" s="18">
        <f>Population!D17</f>
        <v>0.25</v>
      </c>
      <c r="H2960" s="19">
        <f>'Limiting Factors'!C169</f>
        <v>3.29</v>
      </c>
      <c r="I2960" s="18">
        <f>'Limiting Factors'!D169</f>
        <v>0.61524999999999996</v>
      </c>
      <c r="J2960" s="17">
        <f>'Vulnerability Mapped'!D103</f>
        <v>1</v>
      </c>
      <c r="K2960" s="17">
        <f>'Vulnerability Mapped'!E103</f>
        <v>6</v>
      </c>
      <c r="L2960" s="18">
        <f>'Vulnerability Mapped'!H103</f>
        <v>1</v>
      </c>
      <c r="M2960" s="18">
        <f t="shared" si="92"/>
        <v>0.27710859999999998</v>
      </c>
      <c r="N2960" s="18">
        <f t="shared" si="93"/>
        <v>6.9277149999999996E-2</v>
      </c>
    </row>
    <row r="2961" spans="1:14" ht="18" customHeight="1" x14ac:dyDescent="0.2">
      <c r="A2961" s="16" t="str">
        <f>'Fish Use'!A199</f>
        <v>UGR11</v>
      </c>
      <c r="B2961" s="16" t="str">
        <f>'Fish Use'!B199</f>
        <v>Upper Grande Ronde</v>
      </c>
      <c r="C2961" s="16" t="str">
        <f>'Fish Use'!D199</f>
        <v>Steelhead</v>
      </c>
      <c r="D2961" s="16" t="str">
        <f>'Fish Use'!E199</f>
        <v>Migration</v>
      </c>
      <c r="E2961" s="16" t="str">
        <f>'Vulnerability Mapped'!C95</f>
        <v>Channel and Habitat Structure</v>
      </c>
      <c r="F2961" s="18">
        <f>'Fish Use'!F199</f>
        <v>0.45040000000000002</v>
      </c>
      <c r="G2961" s="18">
        <f>Population!D17</f>
        <v>0.25</v>
      </c>
      <c r="H2961" s="19">
        <f>'Limiting Factors'!C170</f>
        <v>3.44</v>
      </c>
      <c r="I2961" s="18">
        <f>'Limiting Factors'!D170</f>
        <v>0.64900000000000002</v>
      </c>
      <c r="J2961" s="17">
        <f>'Vulnerability Mapped'!D95</f>
        <v>5</v>
      </c>
      <c r="K2961" s="17">
        <f>'Vulnerability Mapped'!E95</f>
        <v>8</v>
      </c>
      <c r="L2961" s="18">
        <f>'Vulnerability Mapped'!H95</f>
        <v>0.74285714300000005</v>
      </c>
      <c r="M2961" s="18">
        <f t="shared" si="92"/>
        <v>0.21714427432747282</v>
      </c>
      <c r="N2961" s="18">
        <f t="shared" si="93"/>
        <v>5.4286068581868206E-2</v>
      </c>
    </row>
    <row r="2962" spans="1:14" ht="18" customHeight="1" x14ac:dyDescent="0.2">
      <c r="A2962" s="16" t="str">
        <f>'Fish Use'!A199</f>
        <v>UGR11</v>
      </c>
      <c r="B2962" s="16" t="str">
        <f>'Fish Use'!B199</f>
        <v>Upper Grande Ronde</v>
      </c>
      <c r="C2962" s="16" t="str">
        <f>'Fish Use'!D199</f>
        <v>Steelhead</v>
      </c>
      <c r="D2962" s="16" t="str">
        <f>'Fish Use'!E199</f>
        <v>Migration</v>
      </c>
      <c r="E2962" s="16" t="str">
        <f>'Vulnerability Mapped'!C97</f>
        <v>Decreased Water Quantity</v>
      </c>
      <c r="F2962" s="18">
        <f>'Fish Use'!F199</f>
        <v>0.45040000000000002</v>
      </c>
      <c r="G2962" s="18">
        <f>Population!D17</f>
        <v>0.25</v>
      </c>
      <c r="H2962" s="19">
        <f>'Limiting Factors'!C177</f>
        <v>3.56</v>
      </c>
      <c r="I2962" s="18">
        <f>'Limiting Factors'!D177</f>
        <v>0.67600000000000005</v>
      </c>
      <c r="J2962" s="17">
        <f>'Vulnerability Mapped'!D97</f>
        <v>3</v>
      </c>
      <c r="K2962" s="17">
        <f>'Vulnerability Mapped'!E97</f>
        <v>3</v>
      </c>
      <c r="L2962" s="18">
        <f>'Vulnerability Mapped'!H97</f>
        <v>0.87142857100000004</v>
      </c>
      <c r="M2962" s="18">
        <f t="shared" si="92"/>
        <v>0.26532420558379843</v>
      </c>
      <c r="N2962" s="18">
        <f t="shared" si="93"/>
        <v>6.6331051395949608E-2</v>
      </c>
    </row>
    <row r="2963" spans="1:14" ht="18" customHeight="1" x14ac:dyDescent="0.2">
      <c r="A2963" s="16" t="str">
        <f>'Fish Use'!A199</f>
        <v>UGR11</v>
      </c>
      <c r="B2963" s="16" t="str">
        <f>'Fish Use'!B199</f>
        <v>Upper Grande Ronde</v>
      </c>
      <c r="C2963" s="16" t="str">
        <f>'Fish Use'!D199</f>
        <v>Steelhead</v>
      </c>
      <c r="D2963" s="16" t="str">
        <f>'Fish Use'!E199</f>
        <v>Migration</v>
      </c>
      <c r="E2963" s="16" t="str">
        <f>'Vulnerability Mapped'!C92</f>
        <v>Altered Flow Timing</v>
      </c>
      <c r="F2963" s="18">
        <f>'Fish Use'!F199</f>
        <v>0.45040000000000002</v>
      </c>
      <c r="G2963" s="18">
        <f>Population!D17</f>
        <v>0.25</v>
      </c>
      <c r="H2963" s="19">
        <f>'Limiting Factors'!C178</f>
        <v>3</v>
      </c>
      <c r="I2963" s="18">
        <f>'Limiting Factors'!D178</f>
        <v>0.55000000000000004</v>
      </c>
      <c r="J2963" s="17">
        <f>'Vulnerability Mapped'!D92</f>
        <v>4</v>
      </c>
      <c r="K2963" s="17">
        <f>'Vulnerability Mapped'!E92</f>
        <v>4</v>
      </c>
      <c r="L2963" s="18">
        <f>'Vulnerability Mapped'!H92</f>
        <v>0.80714285699999999</v>
      </c>
      <c r="M2963" s="18">
        <f t="shared" si="92"/>
        <v>0.19994542853604003</v>
      </c>
      <c r="N2963" s="18">
        <f t="shared" si="93"/>
        <v>4.9986357134010007E-2</v>
      </c>
    </row>
    <row r="2964" spans="1:14" ht="18" customHeight="1" x14ac:dyDescent="0.2">
      <c r="A2964" s="16" t="str">
        <f>'Fish Use'!A199</f>
        <v>UGR11</v>
      </c>
      <c r="B2964" s="16" t="str">
        <f>'Fish Use'!B199</f>
        <v>Upper Grande Ronde</v>
      </c>
      <c r="C2964" s="16" t="str">
        <f>'Fish Use'!D199</f>
        <v>Steelhead</v>
      </c>
      <c r="D2964" s="16" t="str">
        <f>'Fish Use'!E199</f>
        <v>Migration</v>
      </c>
      <c r="E2964" s="16" t="str">
        <f>'Vulnerability Mapped'!C96</f>
        <v>Decreased Sediment Quantity</v>
      </c>
      <c r="F2964" s="18">
        <f>'Fish Use'!F199</f>
        <v>0.45040000000000002</v>
      </c>
      <c r="G2964" s="18">
        <f>Population!D17</f>
        <v>0.25</v>
      </c>
      <c r="H2964" s="19">
        <f>'Limiting Factors'!C171</f>
        <v>3.73</v>
      </c>
      <c r="I2964" s="18">
        <f>'Limiting Factors'!D171</f>
        <v>0.71425000000000005</v>
      </c>
      <c r="J2964" s="17">
        <f>'Vulnerability Mapped'!D96</f>
        <v>8</v>
      </c>
      <c r="K2964" s="17">
        <f>'Vulnerability Mapped'!E96</f>
        <v>13</v>
      </c>
      <c r="L2964" s="18">
        <f>'Vulnerability Mapped'!H96</f>
        <v>0.55000000000000004</v>
      </c>
      <c r="M2964" s="18">
        <f t="shared" si="92"/>
        <v>0.17693401000000003</v>
      </c>
      <c r="N2964" s="18">
        <f t="shared" si="93"/>
        <v>4.4233502500000008E-2</v>
      </c>
    </row>
    <row r="2965" spans="1:14" ht="18" customHeight="1" x14ac:dyDescent="0.2">
      <c r="A2965" s="16" t="str">
        <f>'Fish Use'!A199</f>
        <v>UGR11</v>
      </c>
      <c r="B2965" s="16" t="str">
        <f>'Fish Use'!B199</f>
        <v>Upper Grande Ronde</v>
      </c>
      <c r="C2965" s="16" t="str">
        <f>'Fish Use'!D199</f>
        <v>Steelhead</v>
      </c>
      <c r="D2965" s="16" t="str">
        <f>'Fish Use'!E199</f>
        <v>Migration</v>
      </c>
      <c r="E2965" s="16" t="str">
        <f>'Vulnerability Mapped'!C99</f>
        <v>Increased Sediment Quantity</v>
      </c>
      <c r="F2965" s="18">
        <f>'Fish Use'!F199</f>
        <v>0.45040000000000002</v>
      </c>
      <c r="G2965" s="18">
        <f>Population!D17</f>
        <v>0.25</v>
      </c>
      <c r="H2965" s="19">
        <f>'Limiting Factors'!C172</f>
        <v>3.37</v>
      </c>
      <c r="I2965" s="18">
        <f>'Limiting Factors'!D172</f>
        <v>0.63324999999999998</v>
      </c>
      <c r="J2965" s="17">
        <f>'Vulnerability Mapped'!D99</f>
        <v>9</v>
      </c>
      <c r="K2965" s="17">
        <f>'Vulnerability Mapped'!E99</f>
        <v>14</v>
      </c>
      <c r="L2965" s="18">
        <f>'Vulnerability Mapped'!H99</f>
        <v>0.485714286</v>
      </c>
      <c r="M2965" s="18">
        <f t="shared" si="92"/>
        <v>0.13853338865291881</v>
      </c>
      <c r="N2965" s="18">
        <f t="shared" si="93"/>
        <v>3.4633347163229702E-2</v>
      </c>
    </row>
    <row r="2966" spans="1:14" ht="18" customHeight="1" x14ac:dyDescent="0.2">
      <c r="A2966" s="16" t="str">
        <f>'Fish Use'!A199</f>
        <v>UGR11</v>
      </c>
      <c r="B2966" s="16" t="str">
        <f>'Fish Use'!B199</f>
        <v>Upper Grande Ronde</v>
      </c>
      <c r="C2966" s="16" t="str">
        <f>'Fish Use'!D199</f>
        <v>Steelhead</v>
      </c>
      <c r="D2966" s="16" t="str">
        <f>'Fish Use'!E199</f>
        <v>Migration</v>
      </c>
      <c r="E2966" s="16" t="str">
        <f>'Vulnerability Mapped'!C104</f>
        <v>Summer Water Temperature</v>
      </c>
      <c r="F2966" s="18">
        <f>'Fish Use'!F199</f>
        <v>0.45040000000000002</v>
      </c>
      <c r="G2966" s="18">
        <f>Population!D17</f>
        <v>0.25</v>
      </c>
      <c r="H2966" s="19">
        <f>'Limiting Factors'!C179</f>
        <v>4.22</v>
      </c>
      <c r="I2966" s="18">
        <f>'Limiting Factors'!D179</f>
        <v>0.82450000000000001</v>
      </c>
      <c r="J2966" s="17">
        <f>'Vulnerability Mapped'!D104</f>
        <v>15</v>
      </c>
      <c r="K2966" s="17">
        <f>'Vulnerability Mapped'!E104</f>
        <v>15</v>
      </c>
      <c r="L2966" s="18">
        <f>'Vulnerability Mapped'!H104</f>
        <v>0.1</v>
      </c>
      <c r="M2966" s="18">
        <f t="shared" si="92"/>
        <v>3.7135480000000005E-2</v>
      </c>
      <c r="N2966" s="18">
        <f t="shared" si="93"/>
        <v>9.2838700000000014E-3</v>
      </c>
    </row>
    <row r="2967" spans="1:14" ht="18" customHeight="1" x14ac:dyDescent="0.2">
      <c r="A2967" s="16" t="str">
        <f>'Fish Use'!A199</f>
        <v>UGR11</v>
      </c>
      <c r="B2967" s="16" t="str">
        <f>'Fish Use'!B199</f>
        <v>Upper Grande Ronde</v>
      </c>
      <c r="C2967" s="16" t="str">
        <f>'Fish Use'!D199</f>
        <v>Steelhead</v>
      </c>
      <c r="D2967" s="16" t="str">
        <f>'Fish Use'!E199</f>
        <v>Migration</v>
      </c>
      <c r="E2967" s="16" t="str">
        <f>'Vulnerability Mapped'!C106</f>
        <v>Winter Water Temperature</v>
      </c>
      <c r="F2967" s="18">
        <f>'Fish Use'!F199</f>
        <v>0.45040000000000002</v>
      </c>
      <c r="G2967" s="18">
        <f>Population!D17</f>
        <v>0.25</v>
      </c>
      <c r="H2967" s="19">
        <f>'Limiting Factors'!C180</f>
        <v>2.88</v>
      </c>
      <c r="I2967" s="18">
        <f>'Limiting Factors'!D180</f>
        <v>0.52300000000000002</v>
      </c>
      <c r="J2967" s="17">
        <f>'Vulnerability Mapped'!D106</f>
        <v>11</v>
      </c>
      <c r="K2967" s="17">
        <f>'Vulnerability Mapped'!E106</f>
        <v>14</v>
      </c>
      <c r="L2967" s="18">
        <f>'Vulnerability Mapped'!H106</f>
        <v>0.35714285699999998</v>
      </c>
      <c r="M2967" s="18">
        <f t="shared" si="92"/>
        <v>8.4128285680634407E-2</v>
      </c>
      <c r="N2967" s="18">
        <f t="shared" si="93"/>
        <v>2.1032071420158602E-2</v>
      </c>
    </row>
    <row r="2968" spans="1:14" ht="18" customHeight="1" x14ac:dyDescent="0.2">
      <c r="A2968" s="16" t="str">
        <f>'Fish Use'!A199</f>
        <v>UGR11</v>
      </c>
      <c r="B2968" s="16" t="str">
        <f>'Fish Use'!B199</f>
        <v>Upper Grande Ronde</v>
      </c>
      <c r="C2968" s="16" t="str">
        <f>'Fish Use'!D199</f>
        <v>Steelhead</v>
      </c>
      <c r="D2968" s="16" t="str">
        <f>'Fish Use'!E199</f>
        <v>Migration</v>
      </c>
      <c r="E2968" s="16" t="str">
        <f>'Vulnerability Mapped'!C105</f>
        <v>Water Quality</v>
      </c>
      <c r="F2968" s="18">
        <f>'Fish Use'!F199</f>
        <v>0.45040000000000002</v>
      </c>
      <c r="G2968" s="18">
        <f>Population!D17</f>
        <v>0.25</v>
      </c>
      <c r="H2968" s="19">
        <f>'Limiting Factors'!C181</f>
        <v>3.3</v>
      </c>
      <c r="I2968" s="18">
        <f>'Limiting Factors'!D181</f>
        <v>0.61750000000000005</v>
      </c>
      <c r="J2968" s="17">
        <f>'Vulnerability Mapped'!D105</f>
        <v>5</v>
      </c>
      <c r="K2968" s="17">
        <f>'Vulnerability Mapped'!E105</f>
        <v>12</v>
      </c>
      <c r="L2968" s="18">
        <f>'Vulnerability Mapped'!H105</f>
        <v>0.74285714300000005</v>
      </c>
      <c r="M2968" s="18">
        <f t="shared" si="92"/>
        <v>0.20660491432544603</v>
      </c>
      <c r="N2968" s="18">
        <f t="shared" si="93"/>
        <v>5.1651228581361508E-2</v>
      </c>
    </row>
    <row r="2969" spans="1:14" ht="18" customHeight="1" x14ac:dyDescent="0.2">
      <c r="A2969" s="16" t="str">
        <f>'Fish Use'!A199</f>
        <v>UGR11</v>
      </c>
      <c r="B2969" s="16" t="str">
        <f>'Fish Use'!B199</f>
        <v>Upper Grande Ronde</v>
      </c>
      <c r="C2969" s="16" t="str">
        <f>'Fish Use'!D199</f>
        <v>Steelhead</v>
      </c>
      <c r="D2969" s="16" t="str">
        <f>'Fish Use'!E199</f>
        <v>Migration</v>
      </c>
      <c r="E2969" s="16" t="str">
        <f>'Vulnerability Mapped'!C101</f>
        <v>Predation</v>
      </c>
      <c r="F2969" s="18">
        <f>'Fish Use'!F199</f>
        <v>0.45040000000000002</v>
      </c>
      <c r="G2969" s="18">
        <f>Population!D17</f>
        <v>0.25</v>
      </c>
      <c r="H2969" s="19">
        <f>'Limiting Factors'!C174</f>
        <v>1.82</v>
      </c>
      <c r="I2969" s="18">
        <f>'Limiting Factors'!D174</f>
        <v>0.28449999999999998</v>
      </c>
      <c r="J2969" s="17">
        <f>'Vulnerability Mapped'!D101</f>
        <v>2</v>
      </c>
      <c r="K2969" s="17">
        <f>'Vulnerability Mapped'!E101</f>
        <v>13</v>
      </c>
      <c r="L2969" s="18">
        <f>'Vulnerability Mapped'!H101</f>
        <v>0.93571428599999995</v>
      </c>
      <c r="M2969" s="18">
        <f t="shared" si="92"/>
        <v>0.11990130575089679</v>
      </c>
      <c r="N2969" s="18">
        <f t="shared" si="93"/>
        <v>2.9975326437724197E-2</v>
      </c>
    </row>
    <row r="2970" spans="1:14" ht="18" customHeight="1" x14ac:dyDescent="0.2">
      <c r="A2970" s="16" t="str">
        <f>'Fish Use'!A199</f>
        <v>UGR11</v>
      </c>
      <c r="B2970" s="16" t="str">
        <f>'Fish Use'!B199</f>
        <v>Upper Grande Ronde</v>
      </c>
      <c r="C2970" s="16" t="str">
        <f>'Fish Use'!D199</f>
        <v>Steelhead</v>
      </c>
      <c r="D2970" s="16" t="str">
        <f>'Fish Use'!E199</f>
        <v>Migration</v>
      </c>
      <c r="E2970" s="16" t="str">
        <f>'Vulnerability Mapped'!C93</f>
        <v>Altered Primary Productivity</v>
      </c>
      <c r="F2970" s="18">
        <f>'Fish Use'!F199</f>
        <v>0.45040000000000002</v>
      </c>
      <c r="G2970" s="18">
        <f>Population!D17</f>
        <v>0.25</v>
      </c>
      <c r="H2970" s="19">
        <f>'Limiting Factors'!C175</f>
        <v>4.22</v>
      </c>
      <c r="I2970" s="18">
        <f>'Limiting Factors'!D175</f>
        <v>0.82450000000000001</v>
      </c>
      <c r="J2970" s="17">
        <f>'Vulnerability Mapped'!D93</f>
        <v>10</v>
      </c>
      <c r="K2970" s="17">
        <f>'Vulnerability Mapped'!E93</f>
        <v>10</v>
      </c>
      <c r="L2970" s="18">
        <f>'Vulnerability Mapped'!H93</f>
        <v>0.42142857099999997</v>
      </c>
      <c r="M2970" s="18">
        <f t="shared" si="92"/>
        <v>0.15649952269799081</v>
      </c>
      <c r="N2970" s="18">
        <f t="shared" si="93"/>
        <v>3.9124880674497702E-2</v>
      </c>
    </row>
    <row r="2971" spans="1:14" ht="18" customHeight="1" x14ac:dyDescent="0.2">
      <c r="A2971" s="16" t="str">
        <f>'Fish Use'!A199</f>
        <v>UGR11</v>
      </c>
      <c r="B2971" s="16" t="str">
        <f>'Fish Use'!B199</f>
        <v>Upper Grande Ronde</v>
      </c>
      <c r="C2971" s="16" t="str">
        <f>'Fish Use'!D199</f>
        <v>Steelhead</v>
      </c>
      <c r="D2971" s="16" t="str">
        <f>'Fish Use'!E199</f>
        <v>Migration</v>
      </c>
      <c r="E2971" s="16" t="str">
        <f>'Vulnerability Mapped'!C100</f>
        <v>Non-Native Species Interactions and Competition</v>
      </c>
      <c r="F2971" s="18">
        <f>'Fish Use'!F199</f>
        <v>0.45040000000000002</v>
      </c>
      <c r="G2971" s="18">
        <f>Population!D17</f>
        <v>0.25</v>
      </c>
      <c r="H2971" s="19">
        <f>'Limiting Factors'!C176</f>
        <v>2.88</v>
      </c>
      <c r="I2971" s="18">
        <f>'Limiting Factors'!D176</f>
        <v>0.52300000000000002</v>
      </c>
      <c r="J2971" s="17">
        <f>'Vulnerability Mapped'!D100</f>
        <v>11</v>
      </c>
      <c r="K2971" s="17">
        <f>'Vulnerability Mapped'!E100</f>
        <v>12</v>
      </c>
      <c r="L2971" s="18">
        <f>'Vulnerability Mapped'!H100</f>
        <v>0.35714285699999998</v>
      </c>
      <c r="M2971" s="18">
        <f t="shared" si="92"/>
        <v>8.4128285680634407E-2</v>
      </c>
      <c r="N2971" s="18">
        <f t="shared" si="93"/>
        <v>2.1032071420158602E-2</v>
      </c>
    </row>
    <row r="2972" spans="1:14" ht="18" customHeight="1" x14ac:dyDescent="0.2">
      <c r="A2972" s="16" t="str">
        <f>'Fish Use'!A200</f>
        <v>UGR11</v>
      </c>
      <c r="B2972" s="16" t="str">
        <f>'Fish Use'!B200</f>
        <v>Upper Grande Ronde</v>
      </c>
      <c r="C2972" s="16" t="str">
        <f>'Fish Use'!D200</f>
        <v>Bull Trout</v>
      </c>
      <c r="D2972" s="16" t="str">
        <f>'Fish Use'!E200</f>
        <v>Spawning &amp; Resident</v>
      </c>
      <c r="E2972" s="16" t="str">
        <f>'Vulnerability Mapped'!C19</f>
        <v>Anthropogenic Barriers</v>
      </c>
      <c r="F2972" s="18">
        <f>'Fish Use'!F200</f>
        <v>0.45040000000000002</v>
      </c>
      <c r="G2972" s="18">
        <f>Population!D20</f>
        <v>0.6</v>
      </c>
      <c r="H2972" s="19">
        <f>'Limiting Factors'!C173</f>
        <v>2.29</v>
      </c>
      <c r="I2972" s="18">
        <f>'Limiting Factors'!D173</f>
        <v>0.39024999999999999</v>
      </c>
      <c r="J2972" s="17">
        <f>'Vulnerability Mapped'!D19</f>
        <v>10</v>
      </c>
      <c r="K2972" s="17">
        <f>'Vulnerability Mapped'!E19</f>
        <v>10</v>
      </c>
      <c r="L2972" s="18">
        <f>'Vulnerability Mapped'!H19</f>
        <v>0.42142857099999997</v>
      </c>
      <c r="M2972" s="18">
        <f t="shared" si="92"/>
        <v>7.4073909924670597E-2</v>
      </c>
      <c r="N2972" s="18">
        <f t="shared" si="93"/>
        <v>4.4444345954802358E-2</v>
      </c>
    </row>
    <row r="2973" spans="1:14" ht="18" customHeight="1" x14ac:dyDescent="0.2">
      <c r="A2973" s="16" t="str">
        <f>'Fish Use'!A200</f>
        <v>UGR11</v>
      </c>
      <c r="B2973" s="16" t="str">
        <f>'Fish Use'!B200</f>
        <v>Upper Grande Ronde</v>
      </c>
      <c r="C2973" s="16" t="str">
        <f>'Fish Use'!D200</f>
        <v>Bull Trout</v>
      </c>
      <c r="D2973" s="16" t="str">
        <f>'Fish Use'!E200</f>
        <v>Spawning &amp; Resident</v>
      </c>
      <c r="E2973" s="16" t="str">
        <f>'Vulnerability Mapped'!C27</f>
        <v>Riparian Condition</v>
      </c>
      <c r="F2973" s="18">
        <f>'Fish Use'!F200</f>
        <v>0.45040000000000002</v>
      </c>
      <c r="G2973" s="18">
        <f>Population!D20</f>
        <v>0.6</v>
      </c>
      <c r="H2973" s="19">
        <f>'Limiting Factors'!C167</f>
        <v>3.1</v>
      </c>
      <c r="I2973" s="18">
        <f>'Limiting Factors'!D167</f>
        <v>0.57250000000000001</v>
      </c>
      <c r="J2973" s="17">
        <f>'Vulnerability Mapped'!D27</f>
        <v>4</v>
      </c>
      <c r="K2973" s="17">
        <f>'Vulnerability Mapped'!E27</f>
        <v>4</v>
      </c>
      <c r="L2973" s="18">
        <f>'Vulnerability Mapped'!H27</f>
        <v>0.80714285699999999</v>
      </c>
      <c r="M2973" s="18">
        <f t="shared" si="92"/>
        <v>0.20812501424887803</v>
      </c>
      <c r="N2973" s="18">
        <f t="shared" si="93"/>
        <v>0.12487500854932682</v>
      </c>
    </row>
    <row r="2974" spans="1:14" ht="18" customHeight="1" x14ac:dyDescent="0.2">
      <c r="A2974" s="16" t="str">
        <f>'Fish Use'!A200</f>
        <v>UGR11</v>
      </c>
      <c r="B2974" s="16" t="str">
        <f>'Fish Use'!B200</f>
        <v>Upper Grande Ronde</v>
      </c>
      <c r="C2974" s="16" t="str">
        <f>'Fish Use'!D200</f>
        <v>Bull Trout</v>
      </c>
      <c r="D2974" s="16" t="str">
        <f>'Fish Use'!E200</f>
        <v>Spawning &amp; Resident</v>
      </c>
      <c r="E2974" s="16" t="str">
        <f>'Vulnerability Mapped'!C23</f>
        <v>Floodplain Condition</v>
      </c>
      <c r="F2974" s="18">
        <f>'Fish Use'!F200</f>
        <v>0.45040000000000002</v>
      </c>
      <c r="G2974" s="18">
        <f>Population!D20</f>
        <v>0.6</v>
      </c>
      <c r="H2974" s="19">
        <f>'Limiting Factors'!C168</f>
        <v>2.93</v>
      </c>
      <c r="I2974" s="18">
        <f>'Limiting Factors'!D168</f>
        <v>0.53425</v>
      </c>
      <c r="J2974" s="17">
        <f>'Vulnerability Mapped'!D23</f>
        <v>11</v>
      </c>
      <c r="K2974" s="17">
        <f>'Vulnerability Mapped'!E23</f>
        <v>11</v>
      </c>
      <c r="L2974" s="18">
        <f>'Vulnerability Mapped'!H23</f>
        <v>0.35714285699999998</v>
      </c>
      <c r="M2974" s="18">
        <f t="shared" si="92"/>
        <v>8.5937928537053399E-2</v>
      </c>
      <c r="N2974" s="18">
        <f t="shared" si="93"/>
        <v>5.1562757122232038E-2</v>
      </c>
    </row>
    <row r="2975" spans="1:14" ht="18" customHeight="1" x14ac:dyDescent="0.2">
      <c r="A2975" s="16" t="str">
        <f>'Fish Use'!A200</f>
        <v>UGR11</v>
      </c>
      <c r="B2975" s="16" t="str">
        <f>'Fish Use'!B200</f>
        <v>Upper Grande Ronde</v>
      </c>
      <c r="C2975" s="16" t="str">
        <f>'Fish Use'!D200</f>
        <v>Bull Trout</v>
      </c>
      <c r="D2975" s="16" t="str">
        <f>'Fish Use'!E200</f>
        <v>Spawning &amp; Resident</v>
      </c>
      <c r="E2975" s="16" t="str">
        <f>'Vulnerability Mapped'!C28</f>
        <v>Side Channel and Wetland Habitat</v>
      </c>
      <c r="F2975" s="18">
        <f>'Fish Use'!F200</f>
        <v>0.45040000000000002</v>
      </c>
      <c r="G2975" s="18">
        <f>Population!D20</f>
        <v>0.6</v>
      </c>
      <c r="H2975" s="19">
        <f>'Limiting Factors'!C169</f>
        <v>3.29</v>
      </c>
      <c r="I2975" s="18">
        <f>'Limiting Factors'!D169</f>
        <v>0.61524999999999996</v>
      </c>
      <c r="J2975" s="17">
        <f>'Vulnerability Mapped'!D28</f>
        <v>7</v>
      </c>
      <c r="K2975" s="17">
        <f>'Vulnerability Mapped'!E28</f>
        <v>7</v>
      </c>
      <c r="L2975" s="18">
        <f>'Vulnerability Mapped'!H28</f>
        <v>0.61428571399999998</v>
      </c>
      <c r="M2975" s="18">
        <f t="shared" si="92"/>
        <v>0.17022385420654038</v>
      </c>
      <c r="N2975" s="18">
        <f t="shared" si="93"/>
        <v>0.10213431252392423</v>
      </c>
    </row>
    <row r="2976" spans="1:14" ht="18" customHeight="1" x14ac:dyDescent="0.2">
      <c r="A2976" s="16" t="str">
        <f>'Fish Use'!A200</f>
        <v>UGR11</v>
      </c>
      <c r="B2976" s="16" t="str">
        <f>'Fish Use'!B200</f>
        <v>Upper Grande Ronde</v>
      </c>
      <c r="C2976" s="16" t="str">
        <f>'Fish Use'!D200</f>
        <v>Bull Trout</v>
      </c>
      <c r="D2976" s="16" t="str">
        <f>'Fish Use'!E200</f>
        <v>Spawning &amp; Resident</v>
      </c>
      <c r="E2976" s="16" t="str">
        <f>'Vulnerability Mapped'!C20</f>
        <v>Channel and Habitat Structure</v>
      </c>
      <c r="F2976" s="18">
        <f>'Fish Use'!F200</f>
        <v>0.45040000000000002</v>
      </c>
      <c r="G2976" s="18">
        <f>Population!D20</f>
        <v>0.6</v>
      </c>
      <c r="H2976" s="19">
        <f>'Limiting Factors'!C170</f>
        <v>3.44</v>
      </c>
      <c r="I2976" s="18">
        <f>'Limiting Factors'!D170</f>
        <v>0.64900000000000002</v>
      </c>
      <c r="J2976" s="17">
        <f>'Vulnerability Mapped'!D20</f>
        <v>3</v>
      </c>
      <c r="K2976" s="17">
        <f>'Vulnerability Mapped'!E20</f>
        <v>3</v>
      </c>
      <c r="L2976" s="18">
        <f>'Vulnerability Mapped'!H20</f>
        <v>0.87142857100000004</v>
      </c>
      <c r="M2976" s="18">
        <f t="shared" si="92"/>
        <v>0.25472693701758159</v>
      </c>
      <c r="N2976" s="18">
        <f t="shared" si="93"/>
        <v>0.15283616221054894</v>
      </c>
    </row>
    <row r="2977" spans="1:14" ht="18" customHeight="1" x14ac:dyDescent="0.2">
      <c r="A2977" s="16" t="str">
        <f>'Fish Use'!A200</f>
        <v>UGR11</v>
      </c>
      <c r="B2977" s="16" t="str">
        <f>'Fish Use'!B200</f>
        <v>Upper Grande Ronde</v>
      </c>
      <c r="C2977" s="16" t="str">
        <f>'Fish Use'!D200</f>
        <v>Bull Trout</v>
      </c>
      <c r="D2977" s="16" t="str">
        <f>'Fish Use'!E200</f>
        <v>Spawning &amp; Resident</v>
      </c>
      <c r="E2977" s="16" t="str">
        <f>'Vulnerability Mapped'!C22</f>
        <v>Decreased Water Quantity</v>
      </c>
      <c r="F2977" s="18">
        <f>'Fish Use'!F200</f>
        <v>0.45040000000000002</v>
      </c>
      <c r="G2977" s="18">
        <f>Population!D20</f>
        <v>0.6</v>
      </c>
      <c r="H2977" s="19">
        <f>'Limiting Factors'!C177</f>
        <v>3.56</v>
      </c>
      <c r="I2977" s="18">
        <f>'Limiting Factors'!D177</f>
        <v>0.67600000000000005</v>
      </c>
      <c r="J2977" s="17">
        <f>'Vulnerability Mapped'!D22</f>
        <v>8</v>
      </c>
      <c r="K2977" s="17">
        <f>'Vulnerability Mapped'!E22</f>
        <v>8</v>
      </c>
      <c r="L2977" s="18">
        <f>'Vulnerability Mapped'!H22</f>
        <v>0.55000000000000004</v>
      </c>
      <c r="M2977" s="18">
        <f t="shared" si="92"/>
        <v>0.16745872000000003</v>
      </c>
      <c r="N2977" s="18">
        <f t="shared" si="93"/>
        <v>0.10047523200000001</v>
      </c>
    </row>
    <row r="2978" spans="1:14" ht="18" customHeight="1" x14ac:dyDescent="0.2">
      <c r="A2978" s="16" t="str">
        <f>'Fish Use'!A200</f>
        <v>UGR11</v>
      </c>
      <c r="B2978" s="16" t="str">
        <f>'Fish Use'!B200</f>
        <v>Upper Grande Ronde</v>
      </c>
      <c r="C2978" s="16" t="str">
        <f>'Fish Use'!D200</f>
        <v>Bull Trout</v>
      </c>
      <c r="D2978" s="16" t="str">
        <f>'Fish Use'!E200</f>
        <v>Spawning &amp; Resident</v>
      </c>
      <c r="E2978" s="16" t="str">
        <f>'Vulnerability Mapped'!C17</f>
        <v>Altered Flow Timing</v>
      </c>
      <c r="F2978" s="18">
        <f>'Fish Use'!F200</f>
        <v>0.45040000000000002</v>
      </c>
      <c r="G2978" s="18">
        <f>Population!D20</f>
        <v>0.6</v>
      </c>
      <c r="H2978" s="19">
        <f>'Limiting Factors'!C178</f>
        <v>3</v>
      </c>
      <c r="I2978" s="18">
        <f>'Limiting Factors'!D178</f>
        <v>0.55000000000000004</v>
      </c>
      <c r="J2978" s="17">
        <f>'Vulnerability Mapped'!D17</f>
        <v>13</v>
      </c>
      <c r="K2978" s="17">
        <f>'Vulnerability Mapped'!E17</f>
        <v>13</v>
      </c>
      <c r="L2978" s="18">
        <f>'Vulnerability Mapped'!H17</f>
        <v>0.22857142899999999</v>
      </c>
      <c r="M2978" s="18">
        <f t="shared" si="92"/>
        <v>5.6621714391880004E-2</v>
      </c>
      <c r="N2978" s="18">
        <f t="shared" si="93"/>
        <v>3.3973028635128001E-2</v>
      </c>
    </row>
    <row r="2979" spans="1:14" ht="18" customHeight="1" x14ac:dyDescent="0.2">
      <c r="A2979" s="16" t="str">
        <f>'Fish Use'!A200</f>
        <v>UGR11</v>
      </c>
      <c r="B2979" s="16" t="str">
        <f>'Fish Use'!B200</f>
        <v>Upper Grande Ronde</v>
      </c>
      <c r="C2979" s="16" t="str">
        <f>'Fish Use'!D200</f>
        <v>Bull Trout</v>
      </c>
      <c r="D2979" s="16" t="str">
        <f>'Fish Use'!E200</f>
        <v>Spawning &amp; Resident</v>
      </c>
      <c r="E2979" s="16" t="str">
        <f>'Vulnerability Mapped'!C21</f>
        <v>Decreased Sediment Quantity</v>
      </c>
      <c r="F2979" s="18">
        <f>'Fish Use'!F200</f>
        <v>0.45040000000000002</v>
      </c>
      <c r="G2979" s="18">
        <f>Population!D20</f>
        <v>0.6</v>
      </c>
      <c r="H2979" s="19">
        <f>'Limiting Factors'!C171</f>
        <v>3.73</v>
      </c>
      <c r="I2979" s="18">
        <f>'Limiting Factors'!D171</f>
        <v>0.71425000000000005</v>
      </c>
      <c r="J2979" s="17">
        <f>'Vulnerability Mapped'!D21</f>
        <v>5</v>
      </c>
      <c r="K2979" s="17">
        <f>'Vulnerability Mapped'!E21</f>
        <v>5</v>
      </c>
      <c r="L2979" s="18">
        <f>'Vulnerability Mapped'!H21</f>
        <v>0.74285714300000005</v>
      </c>
      <c r="M2979" s="18">
        <f t="shared" si="92"/>
        <v>0.23897580576024266</v>
      </c>
      <c r="N2979" s="18">
        <f t="shared" si="93"/>
        <v>0.1433854834561456</v>
      </c>
    </row>
    <row r="2980" spans="1:14" ht="18" customHeight="1" x14ac:dyDescent="0.2">
      <c r="A2980" s="16" t="str">
        <f>'Fish Use'!A200</f>
        <v>UGR11</v>
      </c>
      <c r="B2980" s="16" t="str">
        <f>'Fish Use'!B200</f>
        <v>Upper Grande Ronde</v>
      </c>
      <c r="C2980" s="16" t="str">
        <f>'Fish Use'!D200</f>
        <v>Bull Trout</v>
      </c>
      <c r="D2980" s="16" t="str">
        <f>'Fish Use'!E200</f>
        <v>Spawning &amp; Resident</v>
      </c>
      <c r="E2980" s="16" t="str">
        <f>'Vulnerability Mapped'!C24</f>
        <v>Increased Sediment Quantity</v>
      </c>
      <c r="F2980" s="18">
        <f>'Fish Use'!F200</f>
        <v>0.45040000000000002</v>
      </c>
      <c r="G2980" s="18">
        <f>Population!D20</f>
        <v>0.6</v>
      </c>
      <c r="H2980" s="19">
        <f>'Limiting Factors'!C172</f>
        <v>3.37</v>
      </c>
      <c r="I2980" s="18">
        <f>'Limiting Factors'!D172</f>
        <v>0.63324999999999998</v>
      </c>
      <c r="J2980" s="17">
        <f>'Vulnerability Mapped'!D24</f>
        <v>6</v>
      </c>
      <c r="K2980" s="17">
        <f>'Vulnerability Mapped'!E24</f>
        <v>6</v>
      </c>
      <c r="L2980" s="18">
        <f>'Vulnerability Mapped'!H24</f>
        <v>0.678571429</v>
      </c>
      <c r="M2980" s="18">
        <f t="shared" si="92"/>
        <v>0.19353929297937822</v>
      </c>
      <c r="N2980" s="18">
        <f t="shared" si="93"/>
        <v>0.11612357578762693</v>
      </c>
    </row>
    <row r="2981" spans="1:14" ht="18" customHeight="1" x14ac:dyDescent="0.2">
      <c r="A2981" s="16" t="str">
        <f>'Fish Use'!A200</f>
        <v>UGR11</v>
      </c>
      <c r="B2981" s="16" t="str">
        <f>'Fish Use'!B200</f>
        <v>Upper Grande Ronde</v>
      </c>
      <c r="C2981" s="16" t="str">
        <f>'Fish Use'!D200</f>
        <v>Bull Trout</v>
      </c>
      <c r="D2981" s="16" t="str">
        <f>'Fish Use'!E200</f>
        <v>Spawning &amp; Resident</v>
      </c>
      <c r="E2981" s="16" t="str">
        <f>'Vulnerability Mapped'!C29</f>
        <v>Summer Water Temperature</v>
      </c>
      <c r="F2981" s="18">
        <f>'Fish Use'!F200</f>
        <v>0.45040000000000002</v>
      </c>
      <c r="G2981" s="18">
        <f>Population!D20</f>
        <v>0.6</v>
      </c>
      <c r="H2981" s="19">
        <f>'Limiting Factors'!C179</f>
        <v>4.22</v>
      </c>
      <c r="I2981" s="18">
        <f>'Limiting Factors'!D179</f>
        <v>0.82450000000000001</v>
      </c>
      <c r="J2981" s="17">
        <f>'Vulnerability Mapped'!D29</f>
        <v>1</v>
      </c>
      <c r="K2981" s="17">
        <f>'Vulnerability Mapped'!E29</f>
        <v>1</v>
      </c>
      <c r="L2981" s="18">
        <f>'Vulnerability Mapped'!H29</f>
        <v>1</v>
      </c>
      <c r="M2981" s="18">
        <f t="shared" si="92"/>
        <v>0.37135480000000004</v>
      </c>
      <c r="N2981" s="18">
        <f t="shared" si="93"/>
        <v>0.22281288000000002</v>
      </c>
    </row>
    <row r="2982" spans="1:14" ht="18" customHeight="1" x14ac:dyDescent="0.2">
      <c r="A2982" s="16" t="str">
        <f>'Fish Use'!A200</f>
        <v>UGR11</v>
      </c>
      <c r="B2982" s="16" t="str">
        <f>'Fish Use'!B200</f>
        <v>Upper Grande Ronde</v>
      </c>
      <c r="C2982" s="16" t="str">
        <f>'Fish Use'!D200</f>
        <v>Bull Trout</v>
      </c>
      <c r="D2982" s="16" t="str">
        <f>'Fish Use'!E200</f>
        <v>Spawning &amp; Resident</v>
      </c>
      <c r="E2982" s="16" t="str">
        <f>'Vulnerability Mapped'!C31</f>
        <v>Winter Water Temperature</v>
      </c>
      <c r="F2982" s="18">
        <f>'Fish Use'!F200</f>
        <v>0.45040000000000002</v>
      </c>
      <c r="G2982" s="18">
        <f>Population!D20</f>
        <v>0.6</v>
      </c>
      <c r="H2982" s="19">
        <f>'Limiting Factors'!C180</f>
        <v>2.88</v>
      </c>
      <c r="I2982" s="18">
        <f>'Limiting Factors'!D180</f>
        <v>0.52300000000000002</v>
      </c>
      <c r="J2982" s="17">
        <f>'Vulnerability Mapped'!D31</f>
        <v>12</v>
      </c>
      <c r="K2982" s="17">
        <f>'Vulnerability Mapped'!E31</f>
        <v>12</v>
      </c>
      <c r="L2982" s="18">
        <f>'Vulnerability Mapped'!H31</f>
        <v>0.29285714299999999</v>
      </c>
      <c r="M2982" s="18">
        <f t="shared" si="92"/>
        <v>6.8985194319365603E-2</v>
      </c>
      <c r="N2982" s="18">
        <f t="shared" si="93"/>
        <v>4.1391116591619363E-2</v>
      </c>
    </row>
    <row r="2983" spans="1:14" ht="18" customHeight="1" x14ac:dyDescent="0.2">
      <c r="A2983" s="16" t="str">
        <f>'Fish Use'!A200</f>
        <v>UGR11</v>
      </c>
      <c r="B2983" s="16" t="str">
        <f>'Fish Use'!B200</f>
        <v>Upper Grande Ronde</v>
      </c>
      <c r="C2983" s="16" t="str">
        <f>'Fish Use'!D200</f>
        <v>Bull Trout</v>
      </c>
      <c r="D2983" s="16" t="str">
        <f>'Fish Use'!E200</f>
        <v>Spawning &amp; Resident</v>
      </c>
      <c r="E2983" s="16" t="str">
        <f>'Vulnerability Mapped'!C30</f>
        <v>Water Quality</v>
      </c>
      <c r="F2983" s="18">
        <f>'Fish Use'!F200</f>
        <v>0.45040000000000002</v>
      </c>
      <c r="G2983" s="18">
        <f>Population!D20</f>
        <v>0.6</v>
      </c>
      <c r="H2983" s="19">
        <f>'Limiting Factors'!C181</f>
        <v>3.3</v>
      </c>
      <c r="I2983" s="18">
        <f>'Limiting Factors'!D181</f>
        <v>0.61750000000000005</v>
      </c>
      <c r="J2983" s="17">
        <f>'Vulnerability Mapped'!D30</f>
        <v>15</v>
      </c>
      <c r="K2983" s="17">
        <f>'Vulnerability Mapped'!E30</f>
        <v>15</v>
      </c>
      <c r="L2983" s="18">
        <f>'Vulnerability Mapped'!H30</f>
        <v>0.1</v>
      </c>
      <c r="M2983" s="18">
        <f t="shared" si="92"/>
        <v>2.7812200000000006E-2</v>
      </c>
      <c r="N2983" s="18">
        <f t="shared" si="93"/>
        <v>1.6687320000000002E-2</v>
      </c>
    </row>
    <row r="2984" spans="1:14" ht="18" customHeight="1" x14ac:dyDescent="0.2">
      <c r="A2984" s="16" t="str">
        <f>'Fish Use'!A200</f>
        <v>UGR11</v>
      </c>
      <c r="B2984" s="16" t="str">
        <f>'Fish Use'!B200</f>
        <v>Upper Grande Ronde</v>
      </c>
      <c r="C2984" s="16" t="str">
        <f>'Fish Use'!D200</f>
        <v>Bull Trout</v>
      </c>
      <c r="D2984" s="16" t="str">
        <f>'Fish Use'!E200</f>
        <v>Spawning &amp; Resident</v>
      </c>
      <c r="E2984" s="16" t="str">
        <f>'Vulnerability Mapped'!C26</f>
        <v>Predation</v>
      </c>
      <c r="F2984" s="18">
        <f>'Fish Use'!F200</f>
        <v>0.45040000000000002</v>
      </c>
      <c r="G2984" s="18">
        <f>Population!D20</f>
        <v>0.6</v>
      </c>
      <c r="H2984" s="19">
        <f>'Limiting Factors'!C174</f>
        <v>1.82</v>
      </c>
      <c r="I2984" s="18">
        <f>'Limiting Factors'!D174</f>
        <v>0.28449999999999998</v>
      </c>
      <c r="J2984" s="17">
        <f>'Vulnerability Mapped'!D26</f>
        <v>9</v>
      </c>
      <c r="K2984" s="17">
        <f>'Vulnerability Mapped'!E26</f>
        <v>9</v>
      </c>
      <c r="L2984" s="18">
        <f>'Vulnerability Mapped'!H26</f>
        <v>0.485714286</v>
      </c>
      <c r="M2984" s="18">
        <f t="shared" si="92"/>
        <v>6.2238845750896797E-2</v>
      </c>
      <c r="N2984" s="18">
        <f t="shared" si="93"/>
        <v>3.7343307450538078E-2</v>
      </c>
    </row>
    <row r="2985" spans="1:14" ht="18" customHeight="1" x14ac:dyDescent="0.2">
      <c r="A2985" s="16" t="str">
        <f>'Fish Use'!A200</f>
        <v>UGR11</v>
      </c>
      <c r="B2985" s="16" t="str">
        <f>'Fish Use'!B200</f>
        <v>Upper Grande Ronde</v>
      </c>
      <c r="C2985" s="16" t="str">
        <f>'Fish Use'!D200</f>
        <v>Bull Trout</v>
      </c>
      <c r="D2985" s="16" t="str">
        <f>'Fish Use'!E200</f>
        <v>Spawning &amp; Resident</v>
      </c>
      <c r="E2985" s="16" t="str">
        <f>'Vulnerability Mapped'!C18</f>
        <v>Altered Primary Productivity</v>
      </c>
      <c r="F2985" s="18">
        <f>'Fish Use'!F200</f>
        <v>0.45040000000000002</v>
      </c>
      <c r="G2985" s="18">
        <f>Population!D20</f>
        <v>0.6</v>
      </c>
      <c r="H2985" s="19">
        <f>'Limiting Factors'!C175</f>
        <v>4.22</v>
      </c>
      <c r="I2985" s="18">
        <f>'Limiting Factors'!D175</f>
        <v>0.82450000000000001</v>
      </c>
      <c r="J2985" s="17">
        <f>'Vulnerability Mapped'!D18</f>
        <v>14</v>
      </c>
      <c r="K2985" s="17">
        <f>'Vulnerability Mapped'!E18</f>
        <v>14</v>
      </c>
      <c r="L2985" s="18">
        <f>'Vulnerability Mapped'!H18</f>
        <v>0.164285714</v>
      </c>
      <c r="M2985" s="18">
        <f t="shared" si="92"/>
        <v>6.1008288465327208E-2</v>
      </c>
      <c r="N2985" s="18">
        <f t="shared" si="93"/>
        <v>3.6604973079196322E-2</v>
      </c>
    </row>
    <row r="2986" spans="1:14" ht="18" customHeight="1" x14ac:dyDescent="0.2">
      <c r="A2986" s="16" t="str">
        <f>'Fish Use'!A200</f>
        <v>UGR11</v>
      </c>
      <c r="B2986" s="16" t="str">
        <f>'Fish Use'!B200</f>
        <v>Upper Grande Ronde</v>
      </c>
      <c r="C2986" s="16" t="str">
        <f>'Fish Use'!D200</f>
        <v>Bull Trout</v>
      </c>
      <c r="D2986" s="16" t="str">
        <f>'Fish Use'!E200</f>
        <v>Spawning &amp; Resident</v>
      </c>
      <c r="E2986" s="16" t="str">
        <f>'Vulnerability Mapped'!C25</f>
        <v>Non-Native Species Interactions and Competition</v>
      </c>
      <c r="F2986" s="18">
        <f>'Fish Use'!F200</f>
        <v>0.45040000000000002</v>
      </c>
      <c r="G2986" s="18">
        <f>Population!D20</f>
        <v>0.6</v>
      </c>
      <c r="H2986" s="19">
        <f>'Limiting Factors'!C176</f>
        <v>2.88</v>
      </c>
      <c r="I2986" s="18">
        <f>'Limiting Factors'!D176</f>
        <v>0.52300000000000002</v>
      </c>
      <c r="J2986" s="17">
        <f>'Vulnerability Mapped'!D25</f>
        <v>2</v>
      </c>
      <c r="K2986" s="17">
        <f>'Vulnerability Mapped'!E25</f>
        <v>2</v>
      </c>
      <c r="L2986" s="18">
        <f>'Vulnerability Mapped'!H25</f>
        <v>0.93571428599999995</v>
      </c>
      <c r="M2986" s="18">
        <f t="shared" si="92"/>
        <v>0.22041610863873121</v>
      </c>
      <c r="N2986" s="18">
        <f t="shared" si="93"/>
        <v>0.13224966518323872</v>
      </c>
    </row>
    <row r="2987" spans="1:14" ht="18" customHeight="1" x14ac:dyDescent="0.2">
      <c r="A2987" s="16" t="str">
        <f>'Fish Use'!A201</f>
        <v>UGR11</v>
      </c>
      <c r="B2987" s="16" t="str">
        <f>'Fish Use'!B201</f>
        <v>Upper Grande Ronde</v>
      </c>
      <c r="C2987" s="16" t="str">
        <f>'Fish Use'!D201</f>
        <v>Bull Trout</v>
      </c>
      <c r="D2987" s="16" t="str">
        <f>'Fish Use'!E201</f>
        <v>FMO</v>
      </c>
      <c r="E2987" s="16" t="str">
        <f>'Vulnerability Mapped'!C4</f>
        <v>Anthropogenic Barriers</v>
      </c>
      <c r="F2987" s="18">
        <f>'Fish Use'!F201</f>
        <v>0.45040000000000002</v>
      </c>
      <c r="G2987" s="18">
        <f>Population!D21</f>
        <v>0.4</v>
      </c>
      <c r="H2987" s="19">
        <f>'Limiting Factors'!C173</f>
        <v>2.29</v>
      </c>
      <c r="I2987" s="18">
        <f>'Limiting Factors'!D173</f>
        <v>0.39024999999999999</v>
      </c>
      <c r="J2987" s="17">
        <f>'Vulnerability Mapped'!D4</f>
        <v>3</v>
      </c>
      <c r="K2987" s="17">
        <f>'Vulnerability Mapped'!E4</f>
        <v>3</v>
      </c>
      <c r="L2987" s="18">
        <f>'Vulnerability Mapped'!H4</f>
        <v>0.87142857100000004</v>
      </c>
      <c r="M2987" s="18">
        <f t="shared" si="92"/>
        <v>0.1531697799246706</v>
      </c>
      <c r="N2987" s="18">
        <f t="shared" si="93"/>
        <v>6.1267911969868243E-2</v>
      </c>
    </row>
    <row r="2988" spans="1:14" ht="18" customHeight="1" x14ac:dyDescent="0.2">
      <c r="A2988" s="16" t="str">
        <f>'Fish Use'!A201</f>
        <v>UGR11</v>
      </c>
      <c r="B2988" s="16" t="str">
        <f>'Fish Use'!B201</f>
        <v>Upper Grande Ronde</v>
      </c>
      <c r="C2988" s="16" t="str">
        <f>'Fish Use'!D201</f>
        <v>Bull Trout</v>
      </c>
      <c r="D2988" s="16" t="str">
        <f>'Fish Use'!E201</f>
        <v>FMO</v>
      </c>
      <c r="E2988" s="16" t="str">
        <f>'Vulnerability Mapped'!C12</f>
        <v>Riparian Condition</v>
      </c>
      <c r="F2988" s="18">
        <f>'Fish Use'!F201</f>
        <v>0.45040000000000002</v>
      </c>
      <c r="G2988" s="18">
        <f>Population!D21</f>
        <v>0.4</v>
      </c>
      <c r="H2988" s="19">
        <f>'Limiting Factors'!C167</f>
        <v>3.1</v>
      </c>
      <c r="I2988" s="18">
        <f>'Limiting Factors'!D167</f>
        <v>0.57250000000000001</v>
      </c>
      <c r="J2988" s="17">
        <f>'Vulnerability Mapped'!D12</f>
        <v>5</v>
      </c>
      <c r="K2988" s="17">
        <f>'Vulnerability Mapped'!E12</f>
        <v>5</v>
      </c>
      <c r="L2988" s="18">
        <f>'Vulnerability Mapped'!H12</f>
        <v>0.74285714300000005</v>
      </c>
      <c r="M2988" s="18">
        <f t="shared" si="92"/>
        <v>0.19154868575112202</v>
      </c>
      <c r="N2988" s="18">
        <f t="shared" si="93"/>
        <v>7.6619474300448812E-2</v>
      </c>
    </row>
    <row r="2989" spans="1:14" ht="18" customHeight="1" x14ac:dyDescent="0.2">
      <c r="A2989" s="16" t="str">
        <f>'Fish Use'!A201</f>
        <v>UGR11</v>
      </c>
      <c r="B2989" s="16" t="str">
        <f>'Fish Use'!B201</f>
        <v>Upper Grande Ronde</v>
      </c>
      <c r="C2989" s="16" t="str">
        <f>'Fish Use'!D201</f>
        <v>Bull Trout</v>
      </c>
      <c r="D2989" s="16" t="str">
        <f>'Fish Use'!E201</f>
        <v>FMO</v>
      </c>
      <c r="E2989" s="16" t="str">
        <f>'Vulnerability Mapped'!C8</f>
        <v>Floodplain Condition</v>
      </c>
      <c r="F2989" s="18">
        <f>'Fish Use'!F201</f>
        <v>0.45040000000000002</v>
      </c>
      <c r="G2989" s="18">
        <f>Population!D21</f>
        <v>0.4</v>
      </c>
      <c r="H2989" s="19">
        <f>'Limiting Factors'!C168</f>
        <v>2.93</v>
      </c>
      <c r="I2989" s="18">
        <f>'Limiting Factors'!D168</f>
        <v>0.53425</v>
      </c>
      <c r="J2989" s="17">
        <f>'Vulnerability Mapped'!D8</f>
        <v>9</v>
      </c>
      <c r="K2989" s="17">
        <f>'Vulnerability Mapped'!E8</f>
        <v>9</v>
      </c>
      <c r="L2989" s="18">
        <f>'Vulnerability Mapped'!H8</f>
        <v>0.485714286</v>
      </c>
      <c r="M2989" s="18">
        <f t="shared" si="92"/>
        <v>0.1168755829258932</v>
      </c>
      <c r="N2989" s="18">
        <f t="shared" si="93"/>
        <v>4.6750233170357286E-2</v>
      </c>
    </row>
    <row r="2990" spans="1:14" ht="18" customHeight="1" x14ac:dyDescent="0.2">
      <c r="A2990" s="16" t="str">
        <f>'Fish Use'!A201</f>
        <v>UGR11</v>
      </c>
      <c r="B2990" s="16" t="str">
        <f>'Fish Use'!B201</f>
        <v>Upper Grande Ronde</v>
      </c>
      <c r="C2990" s="16" t="str">
        <f>'Fish Use'!D201</f>
        <v>Bull Trout</v>
      </c>
      <c r="D2990" s="16" t="str">
        <f>'Fish Use'!E201</f>
        <v>FMO</v>
      </c>
      <c r="E2990" s="16" t="str">
        <f>'Vulnerability Mapped'!C13</f>
        <v>Side Channel and Wetland Habitat</v>
      </c>
      <c r="F2990" s="18">
        <f>'Fish Use'!F201</f>
        <v>0.45040000000000002</v>
      </c>
      <c r="G2990" s="18">
        <f>Population!D21</f>
        <v>0.4</v>
      </c>
      <c r="H2990" s="19">
        <f>'Limiting Factors'!C169</f>
        <v>3.29</v>
      </c>
      <c r="I2990" s="18">
        <f>'Limiting Factors'!D169</f>
        <v>0.61524999999999996</v>
      </c>
      <c r="J2990" s="17">
        <f>'Vulnerability Mapped'!D13</f>
        <v>8</v>
      </c>
      <c r="K2990" s="17">
        <f>'Vulnerability Mapped'!E13</f>
        <v>8</v>
      </c>
      <c r="L2990" s="18">
        <f>'Vulnerability Mapped'!H13</f>
        <v>0.55000000000000004</v>
      </c>
      <c r="M2990" s="18">
        <f t="shared" si="92"/>
        <v>0.15240972999999999</v>
      </c>
      <c r="N2990" s="18">
        <f t="shared" si="93"/>
        <v>6.0963891999999999E-2</v>
      </c>
    </row>
    <row r="2991" spans="1:14" ht="18" customHeight="1" x14ac:dyDescent="0.2">
      <c r="A2991" s="16" t="str">
        <f>'Fish Use'!A201</f>
        <v>UGR11</v>
      </c>
      <c r="B2991" s="16" t="str">
        <f>'Fish Use'!B201</f>
        <v>Upper Grande Ronde</v>
      </c>
      <c r="C2991" s="16" t="str">
        <f>'Fish Use'!D201</f>
        <v>Bull Trout</v>
      </c>
      <c r="D2991" s="16" t="str">
        <f>'Fish Use'!E201</f>
        <v>FMO</v>
      </c>
      <c r="E2991" s="16" t="str">
        <f>'Vulnerability Mapped'!C5</f>
        <v>Channel and Habitat Structure</v>
      </c>
      <c r="F2991" s="18">
        <f>'Fish Use'!F201</f>
        <v>0.45040000000000002</v>
      </c>
      <c r="G2991" s="18">
        <f>Population!D21</f>
        <v>0.4</v>
      </c>
      <c r="H2991" s="19">
        <f>'Limiting Factors'!C170</f>
        <v>3.44</v>
      </c>
      <c r="I2991" s="18">
        <f>'Limiting Factors'!D170</f>
        <v>0.64900000000000002</v>
      </c>
      <c r="J2991" s="17">
        <f>'Vulnerability Mapped'!D5</f>
        <v>4</v>
      </c>
      <c r="K2991" s="17">
        <f>'Vulnerability Mapped'!E5</f>
        <v>4</v>
      </c>
      <c r="L2991" s="18">
        <f>'Vulnerability Mapped'!H5</f>
        <v>0.80714285699999999</v>
      </c>
      <c r="M2991" s="18">
        <f t="shared" si="92"/>
        <v>0.23593560567252719</v>
      </c>
      <c r="N2991" s="18">
        <f t="shared" si="93"/>
        <v>9.437424226901088E-2</v>
      </c>
    </row>
    <row r="2992" spans="1:14" ht="18" customHeight="1" x14ac:dyDescent="0.2">
      <c r="A2992" s="16" t="str">
        <f>'Fish Use'!A201</f>
        <v>UGR11</v>
      </c>
      <c r="B2992" s="16" t="str">
        <f>'Fish Use'!B201</f>
        <v>Upper Grande Ronde</v>
      </c>
      <c r="C2992" s="16" t="str">
        <f>'Fish Use'!D201</f>
        <v>Bull Trout</v>
      </c>
      <c r="D2992" s="16" t="str">
        <f>'Fish Use'!E201</f>
        <v>FMO</v>
      </c>
      <c r="E2992" s="16" t="str">
        <f>'Vulnerability Mapped'!C7</f>
        <v>Decreased Water Quantity</v>
      </c>
      <c r="F2992" s="18">
        <f>'Fish Use'!F201</f>
        <v>0.45040000000000002</v>
      </c>
      <c r="G2992" s="18">
        <f>Population!D21</f>
        <v>0.4</v>
      </c>
      <c r="H2992" s="19">
        <f>'Limiting Factors'!C177</f>
        <v>3.56</v>
      </c>
      <c r="I2992" s="18">
        <f>'Limiting Factors'!D177</f>
        <v>0.67600000000000005</v>
      </c>
      <c r="J2992" s="17">
        <f>'Vulnerability Mapped'!D7</f>
        <v>2</v>
      </c>
      <c r="K2992" s="17">
        <f>'Vulnerability Mapped'!E7</f>
        <v>2</v>
      </c>
      <c r="L2992" s="18">
        <f>'Vulnerability Mapped'!H7</f>
        <v>0.93571428599999995</v>
      </c>
      <c r="M2992" s="18">
        <f t="shared" si="92"/>
        <v>0.2848973029441344</v>
      </c>
      <c r="N2992" s="18">
        <f t="shared" si="93"/>
        <v>0.11395892117765377</v>
      </c>
    </row>
    <row r="2993" spans="1:14" ht="18" customHeight="1" x14ac:dyDescent="0.2">
      <c r="A2993" s="16" t="str">
        <f>'Fish Use'!A201</f>
        <v>UGR11</v>
      </c>
      <c r="B2993" s="16" t="str">
        <f>'Fish Use'!B201</f>
        <v>Upper Grande Ronde</v>
      </c>
      <c r="C2993" s="16" t="str">
        <f>'Fish Use'!D201</f>
        <v>Bull Trout</v>
      </c>
      <c r="D2993" s="16" t="str">
        <f>'Fish Use'!E201</f>
        <v>FMO</v>
      </c>
      <c r="E2993" s="16" t="str">
        <f>'Vulnerability Mapped'!C2</f>
        <v>Altered Flow Timing</v>
      </c>
      <c r="F2993" s="18">
        <f>'Fish Use'!F201</f>
        <v>0.45040000000000002</v>
      </c>
      <c r="G2993" s="18">
        <f>Population!D21</f>
        <v>0.4</v>
      </c>
      <c r="H2993" s="19">
        <f>'Limiting Factors'!C178</f>
        <v>3</v>
      </c>
      <c r="I2993" s="18">
        <f>'Limiting Factors'!D178</f>
        <v>0.55000000000000004</v>
      </c>
      <c r="J2993" s="17">
        <f>'Vulnerability Mapped'!D2</f>
        <v>11</v>
      </c>
      <c r="K2993" s="17">
        <f>'Vulnerability Mapped'!E2</f>
        <v>11</v>
      </c>
      <c r="L2993" s="18">
        <f>'Vulnerability Mapped'!H2</f>
        <v>0.35714285699999998</v>
      </c>
      <c r="M2993" s="18">
        <f t="shared" si="92"/>
        <v>8.8471428536040009E-2</v>
      </c>
      <c r="N2993" s="18">
        <f t="shared" si="93"/>
        <v>3.5388571414416002E-2</v>
      </c>
    </row>
    <row r="2994" spans="1:14" ht="18" customHeight="1" x14ac:dyDescent="0.2">
      <c r="A2994" s="16" t="str">
        <f>'Fish Use'!A201</f>
        <v>UGR11</v>
      </c>
      <c r="B2994" s="16" t="str">
        <f>'Fish Use'!B201</f>
        <v>Upper Grande Ronde</v>
      </c>
      <c r="C2994" s="16" t="str">
        <f>'Fish Use'!D201</f>
        <v>Bull Trout</v>
      </c>
      <c r="D2994" s="16" t="str">
        <f>'Fish Use'!E201</f>
        <v>FMO</v>
      </c>
      <c r="E2994" s="16" t="str">
        <f>'Vulnerability Mapped'!C6</f>
        <v>Decreased Sediment Quantity</v>
      </c>
      <c r="F2994" s="18">
        <f>'Fish Use'!F201</f>
        <v>0.45040000000000002</v>
      </c>
      <c r="G2994" s="18">
        <f>Population!D21</f>
        <v>0.4</v>
      </c>
      <c r="H2994" s="19">
        <f>'Limiting Factors'!C171</f>
        <v>3.73</v>
      </c>
      <c r="I2994" s="18">
        <f>'Limiting Factors'!D171</f>
        <v>0.71425000000000005</v>
      </c>
      <c r="J2994" s="17">
        <f>'Vulnerability Mapped'!D6</f>
        <v>13</v>
      </c>
      <c r="K2994" s="17">
        <f>'Vulnerability Mapped'!E6</f>
        <v>13</v>
      </c>
      <c r="L2994" s="18">
        <f>'Vulnerability Mapped'!H6</f>
        <v>0.22857142899999999</v>
      </c>
      <c r="M2994" s="18">
        <f t="shared" si="92"/>
        <v>7.3531017280727806E-2</v>
      </c>
      <c r="N2994" s="18">
        <f t="shared" si="93"/>
        <v>2.9412406912291123E-2</v>
      </c>
    </row>
    <row r="2995" spans="1:14" ht="18" customHeight="1" x14ac:dyDescent="0.2">
      <c r="A2995" s="16" t="str">
        <f>'Fish Use'!A201</f>
        <v>UGR11</v>
      </c>
      <c r="B2995" s="16" t="str">
        <f>'Fish Use'!B201</f>
        <v>Upper Grande Ronde</v>
      </c>
      <c r="C2995" s="16" t="str">
        <f>'Fish Use'!D201</f>
        <v>Bull Trout</v>
      </c>
      <c r="D2995" s="16" t="str">
        <f>'Fish Use'!E201</f>
        <v>FMO</v>
      </c>
      <c r="E2995" s="16" t="str">
        <f>'Vulnerability Mapped'!C9</f>
        <v>Increased Sediment Quantity</v>
      </c>
      <c r="F2995" s="18">
        <f>'Fish Use'!F201</f>
        <v>0.45040000000000002</v>
      </c>
      <c r="G2995" s="18">
        <f>Population!D21</f>
        <v>0.4</v>
      </c>
      <c r="H2995" s="19">
        <f>'Limiting Factors'!C172</f>
        <v>3.37</v>
      </c>
      <c r="I2995" s="18">
        <f>'Limiting Factors'!D172</f>
        <v>0.63324999999999998</v>
      </c>
      <c r="J2995" s="17">
        <f>'Vulnerability Mapped'!D9</f>
        <v>14</v>
      </c>
      <c r="K2995" s="17">
        <f>'Vulnerability Mapped'!E9</f>
        <v>14</v>
      </c>
      <c r="L2995" s="18">
        <f>'Vulnerability Mapped'!H9</f>
        <v>0.164285714</v>
      </c>
      <c r="M2995" s="18">
        <f t="shared" si="92"/>
        <v>4.68568813470812E-2</v>
      </c>
      <c r="N2995" s="18">
        <f t="shared" si="93"/>
        <v>1.874275253883248E-2</v>
      </c>
    </row>
    <row r="2996" spans="1:14" ht="18" customHeight="1" x14ac:dyDescent="0.2">
      <c r="A2996" s="16" t="str">
        <f>'Fish Use'!A201</f>
        <v>UGR11</v>
      </c>
      <c r="B2996" s="16" t="str">
        <f>'Fish Use'!B201</f>
        <v>Upper Grande Ronde</v>
      </c>
      <c r="C2996" s="16" t="str">
        <f>'Fish Use'!D201</f>
        <v>Bull Trout</v>
      </c>
      <c r="D2996" s="16" t="str">
        <f>'Fish Use'!E201</f>
        <v>FMO</v>
      </c>
      <c r="E2996" s="16" t="str">
        <f>'Vulnerability Mapped'!C14</f>
        <v>Summer Water Temperature</v>
      </c>
      <c r="F2996" s="18">
        <f>'Fish Use'!F201</f>
        <v>0.45040000000000002</v>
      </c>
      <c r="G2996" s="18">
        <f>Population!D21</f>
        <v>0.4</v>
      </c>
      <c r="H2996" s="19">
        <f>'Limiting Factors'!C179</f>
        <v>4.22</v>
      </c>
      <c r="I2996" s="18">
        <f>'Limiting Factors'!D179</f>
        <v>0.82450000000000001</v>
      </c>
      <c r="J2996" s="17">
        <f>'Vulnerability Mapped'!D14</f>
        <v>1</v>
      </c>
      <c r="K2996" s="17">
        <f>'Vulnerability Mapped'!E14</f>
        <v>1</v>
      </c>
      <c r="L2996" s="18">
        <f>'Vulnerability Mapped'!H14</f>
        <v>1</v>
      </c>
      <c r="M2996" s="18">
        <f t="shared" si="92"/>
        <v>0.37135480000000004</v>
      </c>
      <c r="N2996" s="18">
        <f t="shared" si="93"/>
        <v>0.14854192000000002</v>
      </c>
    </row>
    <row r="2997" spans="1:14" ht="18" customHeight="1" x14ac:dyDescent="0.2">
      <c r="A2997" s="16" t="str">
        <f>'Fish Use'!A201</f>
        <v>UGR11</v>
      </c>
      <c r="B2997" s="16" t="str">
        <f>'Fish Use'!B201</f>
        <v>Upper Grande Ronde</v>
      </c>
      <c r="C2997" s="16" t="str">
        <f>'Fish Use'!D201</f>
        <v>Bull Trout</v>
      </c>
      <c r="D2997" s="16" t="str">
        <f>'Fish Use'!E201</f>
        <v>FMO</v>
      </c>
      <c r="E2997" s="16" t="str">
        <f>'Vulnerability Mapped'!C16</f>
        <v>Winter Water Temperature</v>
      </c>
      <c r="F2997" s="18">
        <f>'Fish Use'!F201</f>
        <v>0.45040000000000002</v>
      </c>
      <c r="G2997" s="18">
        <f>Population!D21</f>
        <v>0.4</v>
      </c>
      <c r="H2997" s="19">
        <f>'Limiting Factors'!C180</f>
        <v>2.88</v>
      </c>
      <c r="I2997" s="18">
        <f>'Limiting Factors'!D180</f>
        <v>0.52300000000000002</v>
      </c>
      <c r="J2997" s="17">
        <f>'Vulnerability Mapped'!D16</f>
        <v>15</v>
      </c>
      <c r="K2997" s="17">
        <f>'Vulnerability Mapped'!E16</f>
        <v>15</v>
      </c>
      <c r="L2997" s="18">
        <f>'Vulnerability Mapped'!H16</f>
        <v>0.1</v>
      </c>
      <c r="M2997" s="18">
        <f t="shared" si="92"/>
        <v>2.3555920000000004E-2</v>
      </c>
      <c r="N2997" s="18">
        <f t="shared" si="93"/>
        <v>9.4223680000000021E-3</v>
      </c>
    </row>
    <row r="2998" spans="1:14" ht="18" customHeight="1" x14ac:dyDescent="0.2">
      <c r="A2998" s="16" t="str">
        <f>'Fish Use'!A201</f>
        <v>UGR11</v>
      </c>
      <c r="B2998" s="16" t="str">
        <f>'Fish Use'!B201</f>
        <v>Upper Grande Ronde</v>
      </c>
      <c r="C2998" s="16" t="str">
        <f>'Fish Use'!D201</f>
        <v>Bull Trout</v>
      </c>
      <c r="D2998" s="16" t="str">
        <f>'Fish Use'!E201</f>
        <v>FMO</v>
      </c>
      <c r="E2998" s="16" t="str">
        <f>'Vulnerability Mapped'!C15</f>
        <v>Water Quality</v>
      </c>
      <c r="F2998" s="18">
        <f>'Fish Use'!F201</f>
        <v>0.45040000000000002</v>
      </c>
      <c r="G2998" s="18">
        <f>Population!D21</f>
        <v>0.4</v>
      </c>
      <c r="H2998" s="19">
        <f>'Limiting Factors'!C181</f>
        <v>3.3</v>
      </c>
      <c r="I2998" s="18">
        <f>'Limiting Factors'!D181</f>
        <v>0.61750000000000005</v>
      </c>
      <c r="J2998" s="17">
        <f>'Vulnerability Mapped'!D15</f>
        <v>6</v>
      </c>
      <c r="K2998" s="17">
        <f>'Vulnerability Mapped'!E15</f>
        <v>6</v>
      </c>
      <c r="L2998" s="18">
        <f>'Vulnerability Mapped'!H15</f>
        <v>0.678571429</v>
      </c>
      <c r="M2998" s="18">
        <f t="shared" si="92"/>
        <v>0.18872564297633804</v>
      </c>
      <c r="N2998" s="18">
        <f t="shared" si="93"/>
        <v>7.5490257190535218E-2</v>
      </c>
    </row>
    <row r="2999" spans="1:14" ht="18" customHeight="1" x14ac:dyDescent="0.2">
      <c r="A2999" s="16" t="str">
        <f>'Fish Use'!A201</f>
        <v>UGR11</v>
      </c>
      <c r="B2999" s="16" t="str">
        <f>'Fish Use'!B201</f>
        <v>Upper Grande Ronde</v>
      </c>
      <c r="C2999" s="16" t="str">
        <f>'Fish Use'!D201</f>
        <v>Bull Trout</v>
      </c>
      <c r="D2999" s="16" t="str">
        <f>'Fish Use'!E201</f>
        <v>FMO</v>
      </c>
      <c r="E2999" s="16" t="str">
        <f>'Vulnerability Mapped'!C11</f>
        <v>Predation</v>
      </c>
      <c r="F2999" s="18">
        <f>'Fish Use'!F201</f>
        <v>0.45040000000000002</v>
      </c>
      <c r="G2999" s="18">
        <f>Population!D21</f>
        <v>0.4</v>
      </c>
      <c r="H2999" s="19">
        <f>'Limiting Factors'!C174</f>
        <v>1.82</v>
      </c>
      <c r="I2999" s="18">
        <f>'Limiting Factors'!D174</f>
        <v>0.28449999999999998</v>
      </c>
      <c r="J2999" s="17">
        <f>'Vulnerability Mapped'!D11</f>
        <v>7</v>
      </c>
      <c r="K2999" s="17">
        <f>'Vulnerability Mapped'!E11</f>
        <v>7</v>
      </c>
      <c r="L2999" s="18">
        <f>'Vulnerability Mapped'!H11</f>
        <v>0.61428571399999998</v>
      </c>
      <c r="M2999" s="18">
        <f t="shared" si="92"/>
        <v>7.8713834249103193E-2</v>
      </c>
      <c r="N2999" s="18">
        <f t="shared" si="93"/>
        <v>3.1485533699641279E-2</v>
      </c>
    </row>
    <row r="3000" spans="1:14" ht="18" customHeight="1" x14ac:dyDescent="0.2">
      <c r="A3000" s="16" t="str">
        <f>'Fish Use'!A201</f>
        <v>UGR11</v>
      </c>
      <c r="B3000" s="16" t="str">
        <f>'Fish Use'!B201</f>
        <v>Upper Grande Ronde</v>
      </c>
      <c r="C3000" s="16" t="str">
        <f>'Fish Use'!D201</f>
        <v>Bull Trout</v>
      </c>
      <c r="D3000" s="16" t="str">
        <f>'Fish Use'!E201</f>
        <v>FMO</v>
      </c>
      <c r="E3000" s="16" t="str">
        <f>'Vulnerability Mapped'!C3</f>
        <v>Altered Primary Productivity</v>
      </c>
      <c r="F3000" s="18">
        <f>'Fish Use'!F201</f>
        <v>0.45040000000000002</v>
      </c>
      <c r="G3000" s="18">
        <f>Population!D21</f>
        <v>0.4</v>
      </c>
      <c r="H3000" s="19">
        <f>'Limiting Factors'!C175</f>
        <v>4.22</v>
      </c>
      <c r="I3000" s="18">
        <f>'Limiting Factors'!D175</f>
        <v>0.82450000000000001</v>
      </c>
      <c r="J3000" s="17">
        <f>'Vulnerability Mapped'!D3</f>
        <v>12</v>
      </c>
      <c r="K3000" s="17">
        <f>'Vulnerability Mapped'!E3</f>
        <v>12</v>
      </c>
      <c r="L3000" s="18">
        <f>'Vulnerability Mapped'!H3</f>
        <v>0.29285714299999999</v>
      </c>
      <c r="M3000" s="18">
        <f t="shared" si="92"/>
        <v>0.1087539057673364</v>
      </c>
      <c r="N3000" s="18">
        <f t="shared" si="93"/>
        <v>4.3501562306934562E-2</v>
      </c>
    </row>
    <row r="3001" spans="1:14" ht="18" customHeight="1" x14ac:dyDescent="0.2">
      <c r="A3001" s="16" t="str">
        <f>'Fish Use'!A201</f>
        <v>UGR11</v>
      </c>
      <c r="B3001" s="16" t="str">
        <f>'Fish Use'!B201</f>
        <v>Upper Grande Ronde</v>
      </c>
      <c r="C3001" s="16" t="str">
        <f>'Fish Use'!D201</f>
        <v>Bull Trout</v>
      </c>
      <c r="D3001" s="16" t="str">
        <f>'Fish Use'!E201</f>
        <v>FMO</v>
      </c>
      <c r="E3001" s="16" t="str">
        <f>'Vulnerability Mapped'!C10</f>
        <v>Non-Native Species Interactions and Competition</v>
      </c>
      <c r="F3001" s="18">
        <f>'Fish Use'!F201</f>
        <v>0.45040000000000002</v>
      </c>
      <c r="G3001" s="18">
        <f>Population!D21</f>
        <v>0.4</v>
      </c>
      <c r="H3001" s="19">
        <f>'Limiting Factors'!C176</f>
        <v>2.88</v>
      </c>
      <c r="I3001" s="18">
        <f>'Limiting Factors'!D176</f>
        <v>0.52300000000000002</v>
      </c>
      <c r="J3001" s="17">
        <f>'Vulnerability Mapped'!D10</f>
        <v>10</v>
      </c>
      <c r="K3001" s="17">
        <f>'Vulnerability Mapped'!E10</f>
        <v>10</v>
      </c>
      <c r="L3001" s="18">
        <f>'Vulnerability Mapped'!H10</f>
        <v>0.42142857099999997</v>
      </c>
      <c r="M3001" s="18">
        <f t="shared" si="92"/>
        <v>9.9271377041903197E-2</v>
      </c>
      <c r="N3001" s="18">
        <f t="shared" si="93"/>
        <v>3.9708550816761279E-2</v>
      </c>
    </row>
    <row r="3002" spans="1:14" ht="18" customHeight="1" x14ac:dyDescent="0.2">
      <c r="A3002" s="16" t="str">
        <f>'Fish Use'!A202</f>
        <v>UGR12</v>
      </c>
      <c r="B3002" s="16" t="str">
        <f>'Fish Use'!B202</f>
        <v>Upper Grande Ronde</v>
      </c>
      <c r="C3002" s="16" t="str">
        <f>'Fish Use'!D202</f>
        <v>Chinook</v>
      </c>
      <c r="D3002" s="16" t="str">
        <f>'Fish Use'!E202</f>
        <v>Spawning</v>
      </c>
      <c r="E3002" s="16" t="str">
        <f>'Vulnerability Mapped'!C49</f>
        <v>Anthropogenic Barriers</v>
      </c>
      <c r="F3002" s="18">
        <f>'Fish Use'!F202</f>
        <v>0.2281</v>
      </c>
      <c r="G3002" s="18">
        <f>Population!D10</f>
        <v>0.08</v>
      </c>
      <c r="H3002" s="19">
        <f>'Limiting Factors'!C188</f>
        <v>2.15</v>
      </c>
      <c r="I3002" s="18">
        <f>'Limiting Factors'!D188</f>
        <v>0.35875000000000001</v>
      </c>
      <c r="J3002" s="17">
        <f>'Vulnerability Mapped'!D49</f>
        <v>15</v>
      </c>
      <c r="K3002" s="17">
        <f>'Vulnerability Mapped'!E49</f>
        <v>15</v>
      </c>
      <c r="L3002" s="18">
        <f>'Vulnerability Mapped'!H49</f>
        <v>0.1</v>
      </c>
      <c r="M3002" s="18">
        <f t="shared" si="92"/>
        <v>8.1830875000000001E-3</v>
      </c>
      <c r="N3002" s="18">
        <f t="shared" si="93"/>
        <v>6.5464700000000006E-4</v>
      </c>
    </row>
    <row r="3003" spans="1:14" ht="18" customHeight="1" x14ac:dyDescent="0.2">
      <c r="A3003" s="16" t="str">
        <f>'Fish Use'!A202</f>
        <v>UGR12</v>
      </c>
      <c r="B3003" s="16" t="str">
        <f>'Fish Use'!B202</f>
        <v>Upper Grande Ronde</v>
      </c>
      <c r="C3003" s="16" t="str">
        <f>'Fish Use'!D202</f>
        <v>Chinook</v>
      </c>
      <c r="D3003" s="16" t="str">
        <f>'Fish Use'!E202</f>
        <v>Spawning</v>
      </c>
      <c r="E3003" s="16" t="str">
        <f>'Vulnerability Mapped'!C57</f>
        <v>Riparian Condition</v>
      </c>
      <c r="F3003" s="18">
        <f>'Fish Use'!F202</f>
        <v>0.2281</v>
      </c>
      <c r="G3003" s="18">
        <f>Population!D10</f>
        <v>0.08</v>
      </c>
      <c r="H3003" s="19">
        <f>'Limiting Factors'!C182</f>
        <v>2.77</v>
      </c>
      <c r="I3003" s="18">
        <f>'Limiting Factors'!D182</f>
        <v>0.49825000000000003</v>
      </c>
      <c r="J3003" s="17">
        <f>'Vulnerability Mapped'!D57</f>
        <v>13</v>
      </c>
      <c r="K3003" s="17">
        <f>'Vulnerability Mapped'!E57</f>
        <v>13</v>
      </c>
      <c r="L3003" s="18">
        <f>'Vulnerability Mapped'!H57</f>
        <v>0.22857142899999999</v>
      </c>
      <c r="M3003" s="18">
        <f t="shared" si="92"/>
        <v>2.5977331477278928E-2</v>
      </c>
      <c r="N3003" s="18">
        <f t="shared" si="93"/>
        <v>2.0781865181823144E-3</v>
      </c>
    </row>
    <row r="3004" spans="1:14" ht="18" customHeight="1" x14ac:dyDescent="0.2">
      <c r="A3004" s="16" t="str">
        <f>'Fish Use'!A202</f>
        <v>UGR12</v>
      </c>
      <c r="B3004" s="16" t="str">
        <f>'Fish Use'!B202</f>
        <v>Upper Grande Ronde</v>
      </c>
      <c r="C3004" s="16" t="str">
        <f>'Fish Use'!D202</f>
        <v>Chinook</v>
      </c>
      <c r="D3004" s="16" t="str">
        <f>'Fish Use'!E202</f>
        <v>Spawning</v>
      </c>
      <c r="E3004" s="16" t="str">
        <f>'Vulnerability Mapped'!C53</f>
        <v>Floodplain Condition</v>
      </c>
      <c r="F3004" s="18">
        <f>'Fish Use'!F202</f>
        <v>0.2281</v>
      </c>
      <c r="G3004" s="18">
        <f>Population!D10</f>
        <v>0.08</v>
      </c>
      <c r="H3004" s="19">
        <f>'Limiting Factors'!C183</f>
        <v>2.77</v>
      </c>
      <c r="I3004" s="18">
        <f>'Limiting Factors'!D183</f>
        <v>0.49825000000000003</v>
      </c>
      <c r="J3004" s="17">
        <f>'Vulnerability Mapped'!D53</f>
        <v>6</v>
      </c>
      <c r="K3004" s="17">
        <f>'Vulnerability Mapped'!E53</f>
        <v>6</v>
      </c>
      <c r="L3004" s="18">
        <f>'Vulnerability Mapped'!H53</f>
        <v>0.678571429</v>
      </c>
      <c r="M3004" s="18">
        <f t="shared" si="92"/>
        <v>7.712020272727893E-2</v>
      </c>
      <c r="N3004" s="18">
        <f t="shared" si="93"/>
        <v>6.1696162181823144E-3</v>
      </c>
    </row>
    <row r="3005" spans="1:14" ht="18" customHeight="1" x14ac:dyDescent="0.2">
      <c r="A3005" s="16" t="str">
        <f>'Fish Use'!A202</f>
        <v>UGR12</v>
      </c>
      <c r="B3005" s="16" t="str">
        <f>'Fish Use'!B202</f>
        <v>Upper Grande Ronde</v>
      </c>
      <c r="C3005" s="16" t="str">
        <f>'Fish Use'!D202</f>
        <v>Chinook</v>
      </c>
      <c r="D3005" s="16" t="str">
        <f>'Fish Use'!E202</f>
        <v>Spawning</v>
      </c>
      <c r="E3005" s="16" t="str">
        <f>'Vulnerability Mapped'!C58</f>
        <v>Side Channel and Wetland Habitat</v>
      </c>
      <c r="F3005" s="18">
        <f>'Fish Use'!F202</f>
        <v>0.2281</v>
      </c>
      <c r="G3005" s="18">
        <f>Population!D10</f>
        <v>0.08</v>
      </c>
      <c r="H3005" s="19">
        <f>'Limiting Factors'!C184</f>
        <v>2.35</v>
      </c>
      <c r="I3005" s="18">
        <f>'Limiting Factors'!D184</f>
        <v>0.40375</v>
      </c>
      <c r="J3005" s="17">
        <f>'Vulnerability Mapped'!D58</f>
        <v>7</v>
      </c>
      <c r="K3005" s="17">
        <f>'Vulnerability Mapped'!E58</f>
        <v>7</v>
      </c>
      <c r="L3005" s="18">
        <f>'Vulnerability Mapped'!H58</f>
        <v>0.61428571399999998</v>
      </c>
      <c r="M3005" s="18">
        <f t="shared" si="92"/>
        <v>5.6572873187972744E-2</v>
      </c>
      <c r="N3005" s="18">
        <f t="shared" si="93"/>
        <v>4.5258298550378195E-3</v>
      </c>
    </row>
    <row r="3006" spans="1:14" ht="18" customHeight="1" x14ac:dyDescent="0.2">
      <c r="A3006" s="16" t="str">
        <f>'Fish Use'!A202</f>
        <v>UGR12</v>
      </c>
      <c r="B3006" s="16" t="str">
        <f>'Fish Use'!B202</f>
        <v>Upper Grande Ronde</v>
      </c>
      <c r="C3006" s="16" t="str">
        <f>'Fish Use'!D202</f>
        <v>Chinook</v>
      </c>
      <c r="D3006" s="16" t="str">
        <f>'Fish Use'!E202</f>
        <v>Spawning</v>
      </c>
      <c r="E3006" s="16" t="str">
        <f>'Vulnerability Mapped'!C50</f>
        <v>Channel and Habitat Structure</v>
      </c>
      <c r="F3006" s="18">
        <f>'Fish Use'!F202</f>
        <v>0.2281</v>
      </c>
      <c r="G3006" s="18">
        <f>Population!D10</f>
        <v>0.08</v>
      </c>
      <c r="H3006" s="19">
        <f>'Limiting Factors'!C185</f>
        <v>2.93</v>
      </c>
      <c r="I3006" s="18">
        <f>'Limiting Factors'!D185</f>
        <v>0.53425</v>
      </c>
      <c r="J3006" s="17">
        <f>'Vulnerability Mapped'!D50</f>
        <v>5</v>
      </c>
      <c r="K3006" s="17">
        <f>'Vulnerability Mapped'!E50</f>
        <v>5</v>
      </c>
      <c r="L3006" s="18">
        <f>'Vulnerability Mapped'!H50</f>
        <v>0.74285714300000005</v>
      </c>
      <c r="M3006" s="18">
        <f t="shared" si="92"/>
        <v>9.0526372874551772E-2</v>
      </c>
      <c r="N3006" s="18">
        <f t="shared" si="93"/>
        <v>7.2421098299641417E-3</v>
      </c>
    </row>
    <row r="3007" spans="1:14" ht="18" customHeight="1" x14ac:dyDescent="0.2">
      <c r="A3007" s="16" t="str">
        <f>'Fish Use'!A202</f>
        <v>UGR12</v>
      </c>
      <c r="B3007" s="16" t="str">
        <f>'Fish Use'!B202</f>
        <v>Upper Grande Ronde</v>
      </c>
      <c r="C3007" s="16" t="str">
        <f>'Fish Use'!D202</f>
        <v>Chinook</v>
      </c>
      <c r="D3007" s="16" t="str">
        <f>'Fish Use'!E202</f>
        <v>Spawning</v>
      </c>
      <c r="E3007" s="16" t="str">
        <f>'Vulnerability Mapped'!C52</f>
        <v>Decreased Water Quantity</v>
      </c>
      <c r="F3007" s="18">
        <f>'Fish Use'!F202</f>
        <v>0.2281</v>
      </c>
      <c r="G3007" s="18">
        <f>Population!D10</f>
        <v>0.08</v>
      </c>
      <c r="H3007" s="19">
        <f>'Limiting Factors'!C192</f>
        <v>3</v>
      </c>
      <c r="I3007" s="18">
        <f>'Limiting Factors'!D192</f>
        <v>0.55000000000000004</v>
      </c>
      <c r="J3007" s="17">
        <f>'Vulnerability Mapped'!D52</f>
        <v>2</v>
      </c>
      <c r="K3007" s="17">
        <f>'Vulnerability Mapped'!E52</f>
        <v>2</v>
      </c>
      <c r="L3007" s="18">
        <f>'Vulnerability Mapped'!H52</f>
        <v>0.93571428599999995</v>
      </c>
      <c r="M3007" s="18">
        <f t="shared" si="92"/>
        <v>0.11739003575013</v>
      </c>
      <c r="N3007" s="18">
        <f t="shared" si="93"/>
        <v>9.391202860010401E-3</v>
      </c>
    </row>
    <row r="3008" spans="1:14" ht="18" customHeight="1" x14ac:dyDescent="0.2">
      <c r="A3008" s="16" t="str">
        <f>'Fish Use'!A202</f>
        <v>UGR12</v>
      </c>
      <c r="B3008" s="16" t="str">
        <f>'Fish Use'!B202</f>
        <v>Upper Grande Ronde</v>
      </c>
      <c r="C3008" s="16" t="str">
        <f>'Fish Use'!D202</f>
        <v>Chinook</v>
      </c>
      <c r="D3008" s="16" t="str">
        <f>'Fish Use'!E202</f>
        <v>Spawning</v>
      </c>
      <c r="E3008" s="16" t="str">
        <f>'Vulnerability Mapped'!C47</f>
        <v>Altered Flow Timing</v>
      </c>
      <c r="F3008" s="18">
        <f>'Fish Use'!F202</f>
        <v>0.2281</v>
      </c>
      <c r="G3008" s="18">
        <f>Population!D10</f>
        <v>0.08</v>
      </c>
      <c r="H3008" s="19">
        <f>'Limiting Factors'!C193</f>
        <v>2.62</v>
      </c>
      <c r="I3008" s="18">
        <f>'Limiting Factors'!D193</f>
        <v>0.46450000000000002</v>
      </c>
      <c r="J3008" s="17">
        <f>'Vulnerability Mapped'!D47</f>
        <v>10</v>
      </c>
      <c r="K3008" s="17">
        <f>'Vulnerability Mapped'!E47</f>
        <v>10</v>
      </c>
      <c r="L3008" s="18">
        <f>'Vulnerability Mapped'!H47</f>
        <v>0.42142857099999997</v>
      </c>
      <c r="M3008" s="18">
        <f t="shared" si="92"/>
        <v>4.4651389597448951E-2</v>
      </c>
      <c r="N3008" s="18">
        <f t="shared" si="93"/>
        <v>3.5721111677959163E-3</v>
      </c>
    </row>
    <row r="3009" spans="1:14" ht="18" customHeight="1" x14ac:dyDescent="0.2">
      <c r="A3009" s="16" t="str">
        <f>'Fish Use'!A202</f>
        <v>UGR12</v>
      </c>
      <c r="B3009" s="16" t="str">
        <f>'Fish Use'!B202</f>
        <v>Upper Grande Ronde</v>
      </c>
      <c r="C3009" s="16" t="str">
        <f>'Fish Use'!D202</f>
        <v>Chinook</v>
      </c>
      <c r="D3009" s="16" t="str">
        <f>'Fish Use'!E202</f>
        <v>Spawning</v>
      </c>
      <c r="E3009" s="16" t="str">
        <f>'Vulnerability Mapped'!C51</f>
        <v>Decreased Sediment Quantity</v>
      </c>
      <c r="F3009" s="18">
        <f>'Fish Use'!F202</f>
        <v>0.2281</v>
      </c>
      <c r="G3009" s="18">
        <f>Population!D10</f>
        <v>0.08</v>
      </c>
      <c r="H3009" s="19">
        <f>'Limiting Factors'!C186</f>
        <v>3.1</v>
      </c>
      <c r="I3009" s="18">
        <f>'Limiting Factors'!D186</f>
        <v>0.57250000000000001</v>
      </c>
      <c r="J3009" s="17">
        <f>'Vulnerability Mapped'!D51</f>
        <v>3</v>
      </c>
      <c r="K3009" s="17">
        <f>'Vulnerability Mapped'!E51</f>
        <v>3</v>
      </c>
      <c r="L3009" s="18">
        <f>'Vulnerability Mapped'!H51</f>
        <v>0.87142857100000004</v>
      </c>
      <c r="M3009" s="18">
        <f t="shared" si="92"/>
        <v>0.11379746065831975</v>
      </c>
      <c r="N3009" s="18">
        <f t="shared" si="93"/>
        <v>9.1037968526655796E-3</v>
      </c>
    </row>
    <row r="3010" spans="1:14" ht="18" customHeight="1" x14ac:dyDescent="0.2">
      <c r="A3010" s="16" t="str">
        <f>'Fish Use'!A202</f>
        <v>UGR12</v>
      </c>
      <c r="B3010" s="16" t="str">
        <f>'Fish Use'!B202</f>
        <v>Upper Grande Ronde</v>
      </c>
      <c r="C3010" s="16" t="str">
        <f>'Fish Use'!D202</f>
        <v>Chinook</v>
      </c>
      <c r="D3010" s="16" t="str">
        <f>'Fish Use'!E202</f>
        <v>Spawning</v>
      </c>
      <c r="E3010" s="16" t="str">
        <f>'Vulnerability Mapped'!C54</f>
        <v>Increased Sediment Quantity</v>
      </c>
      <c r="F3010" s="18">
        <f>'Fish Use'!F202</f>
        <v>0.2281</v>
      </c>
      <c r="G3010" s="18">
        <f>Population!D10</f>
        <v>0.08</v>
      </c>
      <c r="H3010" s="19">
        <f>'Limiting Factors'!C187</f>
        <v>2.77</v>
      </c>
      <c r="I3010" s="18">
        <f>'Limiting Factors'!D187</f>
        <v>0.49825000000000003</v>
      </c>
      <c r="J3010" s="17">
        <f>'Vulnerability Mapped'!D54</f>
        <v>11</v>
      </c>
      <c r="K3010" s="17">
        <f>'Vulnerability Mapped'!E54</f>
        <v>11</v>
      </c>
      <c r="L3010" s="18">
        <f>'Vulnerability Mapped'!H54</f>
        <v>0.35714285699999998</v>
      </c>
      <c r="M3010" s="18">
        <f t="shared" ref="M3010:M3073" si="94">F3010*I3010*L3010</f>
        <v>4.0589580340907025E-2</v>
      </c>
      <c r="N3010" s="18">
        <f t="shared" ref="N3010:N3073" si="95">M3010*G3010</f>
        <v>3.2471664272725621E-3</v>
      </c>
    </row>
    <row r="3011" spans="1:14" ht="18" customHeight="1" x14ac:dyDescent="0.2">
      <c r="A3011" s="16" t="str">
        <f>'Fish Use'!A202</f>
        <v>UGR12</v>
      </c>
      <c r="B3011" s="16" t="str">
        <f>'Fish Use'!B202</f>
        <v>Upper Grande Ronde</v>
      </c>
      <c r="C3011" s="16" t="str">
        <f>'Fish Use'!D202</f>
        <v>Chinook</v>
      </c>
      <c r="D3011" s="16" t="str">
        <f>'Fish Use'!E202</f>
        <v>Spawning</v>
      </c>
      <c r="E3011" s="16" t="str">
        <f>'Vulnerability Mapped'!C59</f>
        <v>Summer Water Temperature</v>
      </c>
      <c r="F3011" s="18">
        <f>'Fish Use'!F202</f>
        <v>0.2281</v>
      </c>
      <c r="G3011" s="18">
        <f>Population!D10</f>
        <v>0.08</v>
      </c>
      <c r="H3011" s="19">
        <f>'Limiting Factors'!C194</f>
        <v>2.08</v>
      </c>
      <c r="I3011" s="18">
        <f>'Limiting Factors'!D194</f>
        <v>0.34300000000000003</v>
      </c>
      <c r="J3011" s="17">
        <f>'Vulnerability Mapped'!D59</f>
        <v>1</v>
      </c>
      <c r="K3011" s="17">
        <f>'Vulnerability Mapped'!E59</f>
        <v>1</v>
      </c>
      <c r="L3011" s="18">
        <f>'Vulnerability Mapped'!H59</f>
        <v>1</v>
      </c>
      <c r="M3011" s="18">
        <f t="shared" si="94"/>
        <v>7.8238300000000011E-2</v>
      </c>
      <c r="N3011" s="18">
        <f t="shared" si="95"/>
        <v>6.2590640000000008E-3</v>
      </c>
    </row>
    <row r="3012" spans="1:14" ht="18" customHeight="1" x14ac:dyDescent="0.2">
      <c r="A3012" s="16" t="str">
        <f>'Fish Use'!A202</f>
        <v>UGR12</v>
      </c>
      <c r="B3012" s="16" t="str">
        <f>'Fish Use'!B202</f>
        <v>Upper Grande Ronde</v>
      </c>
      <c r="C3012" s="16" t="str">
        <f>'Fish Use'!D202</f>
        <v>Chinook</v>
      </c>
      <c r="D3012" s="16" t="str">
        <f>'Fish Use'!E202</f>
        <v>Spawning</v>
      </c>
      <c r="E3012" s="16" t="str">
        <f>'Vulnerability Mapped'!C61</f>
        <v>Winter Water Temperature</v>
      </c>
      <c r="F3012" s="18">
        <f>'Fish Use'!F202</f>
        <v>0.2281</v>
      </c>
      <c r="G3012" s="18">
        <f>Population!D10</f>
        <v>0.08</v>
      </c>
      <c r="H3012" s="19">
        <f>'Limiting Factors'!C195</f>
        <v>2</v>
      </c>
      <c r="I3012" s="18">
        <f>'Limiting Factors'!D195</f>
        <v>0.32500000000000001</v>
      </c>
      <c r="J3012" s="17">
        <f>'Vulnerability Mapped'!D61</f>
        <v>4</v>
      </c>
      <c r="K3012" s="17">
        <f>'Vulnerability Mapped'!E61</f>
        <v>4</v>
      </c>
      <c r="L3012" s="18">
        <f>'Vulnerability Mapped'!H61</f>
        <v>0.80714285699999999</v>
      </c>
      <c r="M3012" s="18">
        <f t="shared" si="94"/>
        <v>5.9835517846552499E-2</v>
      </c>
      <c r="N3012" s="18">
        <f t="shared" si="95"/>
        <v>4.7868414277241998E-3</v>
      </c>
    </row>
    <row r="3013" spans="1:14" ht="18" customHeight="1" x14ac:dyDescent="0.2">
      <c r="A3013" s="16" t="str">
        <f>'Fish Use'!A202</f>
        <v>UGR12</v>
      </c>
      <c r="B3013" s="16" t="str">
        <f>'Fish Use'!B202</f>
        <v>Upper Grande Ronde</v>
      </c>
      <c r="C3013" s="16" t="str">
        <f>'Fish Use'!D202</f>
        <v>Chinook</v>
      </c>
      <c r="D3013" s="16" t="str">
        <f>'Fish Use'!E202</f>
        <v>Spawning</v>
      </c>
      <c r="E3013" s="16" t="str">
        <f>'Vulnerability Mapped'!C60</f>
        <v>Water Quality</v>
      </c>
      <c r="F3013" s="18">
        <f>'Fish Use'!F202</f>
        <v>0.2281</v>
      </c>
      <c r="G3013" s="18">
        <f>Population!D10</f>
        <v>0.08</v>
      </c>
      <c r="H3013" s="19">
        <f>'Limiting Factors'!C196</f>
        <v>2</v>
      </c>
      <c r="I3013" s="18">
        <f>'Limiting Factors'!D196</f>
        <v>0.32500000000000001</v>
      </c>
      <c r="J3013" s="17">
        <f>'Vulnerability Mapped'!D60</f>
        <v>8</v>
      </c>
      <c r="K3013" s="17">
        <f>'Vulnerability Mapped'!E60</f>
        <v>8</v>
      </c>
      <c r="L3013" s="18">
        <f>'Vulnerability Mapped'!H60</f>
        <v>0.55000000000000004</v>
      </c>
      <c r="M3013" s="18">
        <f t="shared" si="94"/>
        <v>4.0772875000000007E-2</v>
      </c>
      <c r="N3013" s="18">
        <f t="shared" si="95"/>
        <v>3.2618300000000007E-3</v>
      </c>
    </row>
    <row r="3014" spans="1:14" ht="18" customHeight="1" x14ac:dyDescent="0.2">
      <c r="A3014" s="16" t="str">
        <f>'Fish Use'!A202</f>
        <v>UGR12</v>
      </c>
      <c r="B3014" s="16" t="str">
        <f>'Fish Use'!B202</f>
        <v>Upper Grande Ronde</v>
      </c>
      <c r="C3014" s="16" t="str">
        <f>'Fish Use'!D202</f>
        <v>Chinook</v>
      </c>
      <c r="D3014" s="16" t="str">
        <f>'Fish Use'!E202</f>
        <v>Spawning</v>
      </c>
      <c r="E3014" s="16" t="str">
        <f>'Vulnerability Mapped'!C56</f>
        <v>Predation</v>
      </c>
      <c r="F3014" s="18">
        <f>'Fish Use'!F202</f>
        <v>0.2281</v>
      </c>
      <c r="G3014" s="18">
        <f>Population!D10</f>
        <v>0.08</v>
      </c>
      <c r="H3014" s="19">
        <f>'Limiting Factors'!C189</f>
        <v>1</v>
      </c>
      <c r="I3014" s="18">
        <f>'Limiting Factors'!D189</f>
        <v>0.1</v>
      </c>
      <c r="J3014" s="17">
        <f>'Vulnerability Mapped'!D56</f>
        <v>9</v>
      </c>
      <c r="K3014" s="17">
        <f>'Vulnerability Mapped'!E56</f>
        <v>9</v>
      </c>
      <c r="L3014" s="18">
        <f>'Vulnerability Mapped'!H56</f>
        <v>0.485714286</v>
      </c>
      <c r="M3014" s="18">
        <f t="shared" si="94"/>
        <v>1.107914286366E-2</v>
      </c>
      <c r="N3014" s="18">
        <f t="shared" si="95"/>
        <v>8.863314290928E-4</v>
      </c>
    </row>
    <row r="3015" spans="1:14" ht="18" customHeight="1" x14ac:dyDescent="0.2">
      <c r="A3015" s="16" t="str">
        <f>'Fish Use'!A202</f>
        <v>UGR12</v>
      </c>
      <c r="B3015" s="16" t="str">
        <f>'Fish Use'!B202</f>
        <v>Upper Grande Ronde</v>
      </c>
      <c r="C3015" s="16" t="str">
        <f>'Fish Use'!D202</f>
        <v>Chinook</v>
      </c>
      <c r="D3015" s="16" t="str">
        <f>'Fish Use'!E202</f>
        <v>Spawning</v>
      </c>
      <c r="E3015" s="16" t="str">
        <f>'Vulnerability Mapped'!C48</f>
        <v>Altered Primary Productivity</v>
      </c>
      <c r="F3015" s="18">
        <f>'Fish Use'!F202</f>
        <v>0.2281</v>
      </c>
      <c r="G3015" s="18">
        <f>Population!D10</f>
        <v>0.08</v>
      </c>
      <c r="H3015" s="19">
        <f>'Limiting Factors'!C190</f>
        <v>3.11</v>
      </c>
      <c r="I3015" s="18">
        <f>'Limiting Factors'!D190</f>
        <v>0.57474999999999998</v>
      </c>
      <c r="J3015" s="17">
        <f>'Vulnerability Mapped'!D48</f>
        <v>14</v>
      </c>
      <c r="K3015" s="17">
        <f>'Vulnerability Mapped'!E48</f>
        <v>14</v>
      </c>
      <c r="L3015" s="18">
        <f>'Vulnerability Mapped'!H48</f>
        <v>0.164285714</v>
      </c>
      <c r="M3015" s="18">
        <f t="shared" si="94"/>
        <v>2.1537935141114149E-2</v>
      </c>
      <c r="N3015" s="18">
        <f t="shared" si="95"/>
        <v>1.723034811289132E-3</v>
      </c>
    </row>
    <row r="3016" spans="1:14" ht="18" customHeight="1" x14ac:dyDescent="0.2">
      <c r="A3016" s="16" t="str">
        <f>'Fish Use'!A202</f>
        <v>UGR12</v>
      </c>
      <c r="B3016" s="16" t="str">
        <f>'Fish Use'!B202</f>
        <v>Upper Grande Ronde</v>
      </c>
      <c r="C3016" s="16" t="str">
        <f>'Fish Use'!D202</f>
        <v>Chinook</v>
      </c>
      <c r="D3016" s="16" t="str">
        <f>'Fish Use'!E202</f>
        <v>Spawning</v>
      </c>
      <c r="E3016" s="16" t="str">
        <f>'Vulnerability Mapped'!C55</f>
        <v>Non-Native Species Interactions and Competition</v>
      </c>
      <c r="F3016" s="18">
        <f>'Fish Use'!F202</f>
        <v>0.2281</v>
      </c>
      <c r="G3016" s="18">
        <f>Population!D10</f>
        <v>0.08</v>
      </c>
      <c r="H3016" s="19">
        <f>'Limiting Factors'!C191</f>
        <v>1.26</v>
      </c>
      <c r="I3016" s="18">
        <f>'Limiting Factors'!D191</f>
        <v>0.1585</v>
      </c>
      <c r="J3016" s="17">
        <f>'Vulnerability Mapped'!D55</f>
        <v>12</v>
      </c>
      <c r="K3016" s="17">
        <f>'Vulnerability Mapped'!E55</f>
        <v>12</v>
      </c>
      <c r="L3016" s="18">
        <f>'Vulnerability Mapped'!H55</f>
        <v>0.29285714299999999</v>
      </c>
      <c r="M3016" s="18">
        <f t="shared" si="94"/>
        <v>1.0587913219450551E-2</v>
      </c>
      <c r="N3016" s="18">
        <f t="shared" si="95"/>
        <v>8.470330575560441E-4</v>
      </c>
    </row>
    <row r="3017" spans="1:14" ht="18" customHeight="1" x14ac:dyDescent="0.2">
      <c r="A3017" s="16" t="str">
        <f>'Fish Use'!A203</f>
        <v>UGR12</v>
      </c>
      <c r="B3017" s="16" t="str">
        <f>'Fish Use'!B203</f>
        <v>Upper Grande Ronde</v>
      </c>
      <c r="C3017" s="16" t="str">
        <f>'Fish Use'!D203</f>
        <v>Chinook</v>
      </c>
      <c r="D3017" s="16" t="str">
        <f>'Fish Use'!E203</f>
        <v>Winter Rearing</v>
      </c>
      <c r="E3017" s="16" t="str">
        <f>'Vulnerability Mapped'!C79</f>
        <v>Anthropogenic Barriers</v>
      </c>
      <c r="F3017" s="18">
        <f>'Fish Use'!F203</f>
        <v>0.2281</v>
      </c>
      <c r="G3017" s="18">
        <f>Population!D14</f>
        <v>0.34</v>
      </c>
      <c r="H3017" s="19">
        <f>'Limiting Factors'!C188</f>
        <v>2.15</v>
      </c>
      <c r="I3017" s="18">
        <f>'Limiting Factors'!D188</f>
        <v>0.35875000000000001</v>
      </c>
      <c r="J3017" s="17">
        <f>'Vulnerability Mapped'!D79</f>
        <v>14</v>
      </c>
      <c r="K3017" s="17">
        <f>'Vulnerability Mapped'!E79</f>
        <v>14</v>
      </c>
      <c r="L3017" s="18">
        <f>'Vulnerability Mapped'!H79</f>
        <v>0.164285714</v>
      </c>
      <c r="M3017" s="18">
        <f t="shared" si="94"/>
        <v>1.3443643726619749E-2</v>
      </c>
      <c r="N3017" s="18">
        <f t="shared" si="95"/>
        <v>4.5708388670507149E-3</v>
      </c>
    </row>
    <row r="3018" spans="1:14" ht="18" customHeight="1" x14ac:dyDescent="0.2">
      <c r="A3018" s="16" t="str">
        <f>'Fish Use'!A203</f>
        <v>UGR12</v>
      </c>
      <c r="B3018" s="16" t="str">
        <f>'Fish Use'!B203</f>
        <v>Upper Grande Ronde</v>
      </c>
      <c r="C3018" s="16" t="str">
        <f>'Fish Use'!D203</f>
        <v>Chinook</v>
      </c>
      <c r="D3018" s="16" t="str">
        <f>'Fish Use'!E203</f>
        <v>Winter Rearing</v>
      </c>
      <c r="E3018" s="16" t="str">
        <f>'Vulnerability Mapped'!C87</f>
        <v>Riparian Condition</v>
      </c>
      <c r="F3018" s="18">
        <f>'Fish Use'!F203</f>
        <v>0.2281</v>
      </c>
      <c r="G3018" s="18">
        <f>Population!D14</f>
        <v>0.34</v>
      </c>
      <c r="H3018" s="19">
        <f>'Limiting Factors'!C182</f>
        <v>2.77</v>
      </c>
      <c r="I3018" s="18">
        <f>'Limiting Factors'!D182</f>
        <v>0.49825000000000003</v>
      </c>
      <c r="J3018" s="17">
        <f>'Vulnerability Mapped'!D87</f>
        <v>6</v>
      </c>
      <c r="K3018" s="17">
        <f>'Vulnerability Mapped'!E87</f>
        <v>6</v>
      </c>
      <c r="L3018" s="18">
        <f>'Vulnerability Mapped'!H87</f>
        <v>0.678571429</v>
      </c>
      <c r="M3018" s="18">
        <f t="shared" si="94"/>
        <v>7.712020272727893E-2</v>
      </c>
      <c r="N3018" s="18">
        <f t="shared" si="95"/>
        <v>2.6220868927274838E-2</v>
      </c>
    </row>
    <row r="3019" spans="1:14" ht="18" customHeight="1" x14ac:dyDescent="0.2">
      <c r="A3019" s="16" t="str">
        <f>'Fish Use'!A203</f>
        <v>UGR12</v>
      </c>
      <c r="B3019" s="16" t="str">
        <f>'Fish Use'!B203</f>
        <v>Upper Grande Ronde</v>
      </c>
      <c r="C3019" s="16" t="str">
        <f>'Fish Use'!D203</f>
        <v>Chinook</v>
      </c>
      <c r="D3019" s="16" t="str">
        <f>'Fish Use'!E203</f>
        <v>Winter Rearing</v>
      </c>
      <c r="E3019" s="16" t="str">
        <f>'Vulnerability Mapped'!C83</f>
        <v>Floodplain Condition</v>
      </c>
      <c r="F3019" s="18">
        <f>'Fish Use'!F203</f>
        <v>0.2281</v>
      </c>
      <c r="G3019" s="18">
        <f>Population!D14</f>
        <v>0.34</v>
      </c>
      <c r="H3019" s="19">
        <f>'Limiting Factors'!C183</f>
        <v>2.77</v>
      </c>
      <c r="I3019" s="18">
        <f>'Limiting Factors'!D183</f>
        <v>0.49825000000000003</v>
      </c>
      <c r="J3019" s="17">
        <f>'Vulnerability Mapped'!D83</f>
        <v>5</v>
      </c>
      <c r="K3019" s="17">
        <f>'Vulnerability Mapped'!E83</f>
        <v>5</v>
      </c>
      <c r="L3019" s="18">
        <f>'Vulnerability Mapped'!H83</f>
        <v>0.74285714300000005</v>
      </c>
      <c r="M3019" s="18">
        <f t="shared" si="94"/>
        <v>8.4426327159092984E-2</v>
      </c>
      <c r="N3019" s="18">
        <f t="shared" si="95"/>
        <v>2.8704951234091617E-2</v>
      </c>
    </row>
    <row r="3020" spans="1:14" ht="18" customHeight="1" x14ac:dyDescent="0.2">
      <c r="A3020" s="16" t="str">
        <f>'Fish Use'!A203</f>
        <v>UGR12</v>
      </c>
      <c r="B3020" s="16" t="str">
        <f>'Fish Use'!B203</f>
        <v>Upper Grande Ronde</v>
      </c>
      <c r="C3020" s="16" t="str">
        <f>'Fish Use'!D203</f>
        <v>Chinook</v>
      </c>
      <c r="D3020" s="16" t="str">
        <f>'Fish Use'!E203</f>
        <v>Winter Rearing</v>
      </c>
      <c r="E3020" s="16" t="str">
        <f>'Vulnerability Mapped'!C88</f>
        <v>Side Channel and Wetland Habitat</v>
      </c>
      <c r="F3020" s="18">
        <f>'Fish Use'!F203</f>
        <v>0.2281</v>
      </c>
      <c r="G3020" s="18">
        <f>Population!D14</f>
        <v>0.34</v>
      </c>
      <c r="H3020" s="19">
        <f>'Limiting Factors'!C184</f>
        <v>2.35</v>
      </c>
      <c r="I3020" s="18">
        <f>'Limiting Factors'!D184</f>
        <v>0.40375</v>
      </c>
      <c r="J3020" s="17">
        <f>'Vulnerability Mapped'!D88</f>
        <v>3</v>
      </c>
      <c r="K3020" s="17">
        <f>'Vulnerability Mapped'!E88</f>
        <v>3</v>
      </c>
      <c r="L3020" s="18">
        <f>'Vulnerability Mapped'!H88</f>
        <v>0.87142857100000004</v>
      </c>
      <c r="M3020" s="18">
        <f t="shared" si="94"/>
        <v>8.0254541031959128E-2</v>
      </c>
      <c r="N3020" s="18">
        <f t="shared" si="95"/>
        <v>2.7286543950866105E-2</v>
      </c>
    </row>
    <row r="3021" spans="1:14" ht="18" customHeight="1" x14ac:dyDescent="0.2">
      <c r="A3021" s="16" t="str">
        <f>'Fish Use'!A203</f>
        <v>UGR12</v>
      </c>
      <c r="B3021" s="16" t="str">
        <f>'Fish Use'!B203</f>
        <v>Upper Grande Ronde</v>
      </c>
      <c r="C3021" s="16" t="str">
        <f>'Fish Use'!D203</f>
        <v>Chinook</v>
      </c>
      <c r="D3021" s="16" t="str">
        <f>'Fish Use'!E203</f>
        <v>Winter Rearing</v>
      </c>
      <c r="E3021" s="16" t="str">
        <f>'Vulnerability Mapped'!C80</f>
        <v>Channel and Habitat Structure</v>
      </c>
      <c r="F3021" s="18">
        <f>'Fish Use'!F203</f>
        <v>0.2281</v>
      </c>
      <c r="G3021" s="18">
        <f>Population!D14</f>
        <v>0.34</v>
      </c>
      <c r="H3021" s="19">
        <f>'Limiting Factors'!C185</f>
        <v>2.93</v>
      </c>
      <c r="I3021" s="18">
        <f>'Limiting Factors'!D185</f>
        <v>0.53425</v>
      </c>
      <c r="J3021" s="17">
        <f>'Vulnerability Mapped'!D80</f>
        <v>1</v>
      </c>
      <c r="K3021" s="17">
        <f>'Vulnerability Mapped'!E80</f>
        <v>1</v>
      </c>
      <c r="L3021" s="18">
        <f>'Vulnerability Mapped'!H80</f>
        <v>1</v>
      </c>
      <c r="M3021" s="18">
        <f t="shared" si="94"/>
        <v>0.121862425</v>
      </c>
      <c r="N3021" s="18">
        <f t="shared" si="95"/>
        <v>4.1433224500000004E-2</v>
      </c>
    </row>
    <row r="3022" spans="1:14" ht="18" customHeight="1" x14ac:dyDescent="0.2">
      <c r="A3022" s="16" t="str">
        <f>'Fish Use'!A203</f>
        <v>UGR12</v>
      </c>
      <c r="B3022" s="16" t="str">
        <f>'Fish Use'!B203</f>
        <v>Upper Grande Ronde</v>
      </c>
      <c r="C3022" s="16" t="str">
        <f>'Fish Use'!D203</f>
        <v>Chinook</v>
      </c>
      <c r="D3022" s="16" t="str">
        <f>'Fish Use'!E203</f>
        <v>Winter Rearing</v>
      </c>
      <c r="E3022" s="16" t="str">
        <f>'Vulnerability Mapped'!C82</f>
        <v>Decreased Water Quantity</v>
      </c>
      <c r="F3022" s="18">
        <f>'Fish Use'!F203</f>
        <v>0.2281</v>
      </c>
      <c r="G3022" s="18">
        <f>Population!D14</f>
        <v>0.34</v>
      </c>
      <c r="H3022" s="19">
        <f>'Limiting Factors'!C192</f>
        <v>3</v>
      </c>
      <c r="I3022" s="18">
        <f>'Limiting Factors'!D192</f>
        <v>0.55000000000000004</v>
      </c>
      <c r="J3022" s="17">
        <f>'Vulnerability Mapped'!D82</f>
        <v>9</v>
      </c>
      <c r="K3022" s="17">
        <f>'Vulnerability Mapped'!E82</f>
        <v>9</v>
      </c>
      <c r="L3022" s="18">
        <f>'Vulnerability Mapped'!H82</f>
        <v>0.485714286</v>
      </c>
      <c r="M3022" s="18">
        <f t="shared" si="94"/>
        <v>6.0935285750130005E-2</v>
      </c>
      <c r="N3022" s="18">
        <f t="shared" si="95"/>
        <v>2.0717997155044205E-2</v>
      </c>
    </row>
    <row r="3023" spans="1:14" ht="18" customHeight="1" x14ac:dyDescent="0.2">
      <c r="A3023" s="16" t="str">
        <f>'Fish Use'!A203</f>
        <v>UGR12</v>
      </c>
      <c r="B3023" s="16" t="str">
        <f>'Fish Use'!B203</f>
        <v>Upper Grande Ronde</v>
      </c>
      <c r="C3023" s="16" t="str">
        <f>'Fish Use'!D203</f>
        <v>Chinook</v>
      </c>
      <c r="D3023" s="16" t="str">
        <f>'Fish Use'!E203</f>
        <v>Winter Rearing</v>
      </c>
      <c r="E3023" s="16" t="str">
        <f>'Vulnerability Mapped'!C77</f>
        <v>Altered Flow Timing</v>
      </c>
      <c r="F3023" s="18">
        <f>'Fish Use'!F203</f>
        <v>0.2281</v>
      </c>
      <c r="G3023" s="18">
        <f>Population!D14</f>
        <v>0.34</v>
      </c>
      <c r="H3023" s="19">
        <f>'Limiting Factors'!C193</f>
        <v>2.62</v>
      </c>
      <c r="I3023" s="18">
        <f>'Limiting Factors'!D193</f>
        <v>0.46450000000000002</v>
      </c>
      <c r="J3023" s="17">
        <f>'Vulnerability Mapped'!D77</f>
        <v>13</v>
      </c>
      <c r="K3023" s="17">
        <f>'Vulnerability Mapped'!E77</f>
        <v>13</v>
      </c>
      <c r="L3023" s="18">
        <f>'Vulnerability Mapped'!H77</f>
        <v>0.22857142899999999</v>
      </c>
      <c r="M3023" s="18">
        <f t="shared" si="94"/>
        <v>2.4217702902551048E-2</v>
      </c>
      <c r="N3023" s="18">
        <f t="shared" si="95"/>
        <v>8.2340189868673579E-3</v>
      </c>
    </row>
    <row r="3024" spans="1:14" ht="18" customHeight="1" x14ac:dyDescent="0.2">
      <c r="A3024" s="16" t="str">
        <f>'Fish Use'!A203</f>
        <v>UGR12</v>
      </c>
      <c r="B3024" s="16" t="str">
        <f>'Fish Use'!B203</f>
        <v>Upper Grande Ronde</v>
      </c>
      <c r="C3024" s="16" t="str">
        <f>'Fish Use'!D203</f>
        <v>Chinook</v>
      </c>
      <c r="D3024" s="16" t="str">
        <f>'Fish Use'!E203</f>
        <v>Winter Rearing</v>
      </c>
      <c r="E3024" s="16" t="str">
        <f>'Vulnerability Mapped'!C81</f>
        <v>Decreased Sediment Quantity</v>
      </c>
      <c r="F3024" s="18">
        <f>'Fish Use'!F203</f>
        <v>0.2281</v>
      </c>
      <c r="G3024" s="18">
        <f>Population!D14</f>
        <v>0.34</v>
      </c>
      <c r="H3024" s="19">
        <f>'Limiting Factors'!C186</f>
        <v>3.1</v>
      </c>
      <c r="I3024" s="18">
        <f>'Limiting Factors'!D186</f>
        <v>0.57250000000000001</v>
      </c>
      <c r="J3024" s="17">
        <f>'Vulnerability Mapped'!D81</f>
        <v>4</v>
      </c>
      <c r="K3024" s="17">
        <f>'Vulnerability Mapped'!E81</f>
        <v>4</v>
      </c>
      <c r="L3024" s="18">
        <f>'Vulnerability Mapped'!H81</f>
        <v>0.80714285699999999</v>
      </c>
      <c r="M3024" s="18">
        <f t="shared" si="94"/>
        <v>0.10540256605277323</v>
      </c>
      <c r="N3024" s="18">
        <f t="shared" si="95"/>
        <v>3.5836872457942905E-2</v>
      </c>
    </row>
    <row r="3025" spans="1:14" ht="18" customHeight="1" x14ac:dyDescent="0.2">
      <c r="A3025" s="16" t="str">
        <f>'Fish Use'!A203</f>
        <v>UGR12</v>
      </c>
      <c r="B3025" s="16" t="str">
        <f>'Fish Use'!B203</f>
        <v>Upper Grande Ronde</v>
      </c>
      <c r="C3025" s="16" t="str">
        <f>'Fish Use'!D203</f>
        <v>Chinook</v>
      </c>
      <c r="D3025" s="16" t="str">
        <f>'Fish Use'!E203</f>
        <v>Winter Rearing</v>
      </c>
      <c r="E3025" s="16" t="str">
        <f>'Vulnerability Mapped'!C84</f>
        <v>Increased Sediment Quantity</v>
      </c>
      <c r="F3025" s="18">
        <f>'Fish Use'!F203</f>
        <v>0.2281</v>
      </c>
      <c r="G3025" s="18">
        <f>Population!D14</f>
        <v>0.34</v>
      </c>
      <c r="H3025" s="19">
        <f>'Limiting Factors'!C187</f>
        <v>2.77</v>
      </c>
      <c r="I3025" s="18">
        <f>'Limiting Factors'!D187</f>
        <v>0.49825000000000003</v>
      </c>
      <c r="J3025" s="17">
        <f>'Vulnerability Mapped'!D84</f>
        <v>8</v>
      </c>
      <c r="K3025" s="17">
        <f>'Vulnerability Mapped'!E84</f>
        <v>8</v>
      </c>
      <c r="L3025" s="18">
        <f>'Vulnerability Mapped'!H84</f>
        <v>0.55000000000000004</v>
      </c>
      <c r="M3025" s="18">
        <f t="shared" si="94"/>
        <v>6.2507953750000012E-2</v>
      </c>
      <c r="N3025" s="18">
        <f t="shared" si="95"/>
        <v>2.1252704275000006E-2</v>
      </c>
    </row>
    <row r="3026" spans="1:14" ht="18" customHeight="1" x14ac:dyDescent="0.2">
      <c r="A3026" s="16" t="str">
        <f>'Fish Use'!A203</f>
        <v>UGR12</v>
      </c>
      <c r="B3026" s="16" t="str">
        <f>'Fish Use'!B203</f>
        <v>Upper Grande Ronde</v>
      </c>
      <c r="C3026" s="16" t="str">
        <f>'Fish Use'!D203</f>
        <v>Chinook</v>
      </c>
      <c r="D3026" s="16" t="str">
        <f>'Fish Use'!E203</f>
        <v>Winter Rearing</v>
      </c>
      <c r="E3026" s="16" t="str">
        <f>'Vulnerability Mapped'!C89</f>
        <v>Summer Water Temperature</v>
      </c>
      <c r="F3026" s="18">
        <f>'Fish Use'!F203</f>
        <v>0.2281</v>
      </c>
      <c r="G3026" s="18">
        <f>Population!D14</f>
        <v>0.34</v>
      </c>
      <c r="H3026" s="19">
        <f>'Limiting Factors'!C194</f>
        <v>2.08</v>
      </c>
      <c r="I3026" s="18">
        <f>'Limiting Factors'!D194</f>
        <v>0.34300000000000003</v>
      </c>
      <c r="J3026" s="17">
        <f>'Vulnerability Mapped'!D89</f>
        <v>15</v>
      </c>
      <c r="K3026" s="17">
        <f>'Vulnerability Mapped'!E89</f>
        <v>15</v>
      </c>
      <c r="L3026" s="18">
        <f>'Vulnerability Mapped'!H89</f>
        <v>0.1</v>
      </c>
      <c r="M3026" s="18">
        <f t="shared" si="94"/>
        <v>7.8238300000000021E-3</v>
      </c>
      <c r="N3026" s="18">
        <f t="shared" si="95"/>
        <v>2.6601022000000011E-3</v>
      </c>
    </row>
    <row r="3027" spans="1:14" ht="18" customHeight="1" x14ac:dyDescent="0.2">
      <c r="A3027" s="16" t="str">
        <f>'Fish Use'!A203</f>
        <v>UGR12</v>
      </c>
      <c r="B3027" s="16" t="str">
        <f>'Fish Use'!B203</f>
        <v>Upper Grande Ronde</v>
      </c>
      <c r="C3027" s="16" t="str">
        <f>'Fish Use'!D203</f>
        <v>Chinook</v>
      </c>
      <c r="D3027" s="16" t="str">
        <f>'Fish Use'!E203</f>
        <v>Winter Rearing</v>
      </c>
      <c r="E3027" s="16" t="str">
        <f>'Vulnerability Mapped'!C91</f>
        <v>Winter Water Temperature</v>
      </c>
      <c r="F3027" s="18">
        <f>'Fish Use'!F203</f>
        <v>0.2281</v>
      </c>
      <c r="G3027" s="18">
        <f>Population!D14</f>
        <v>0.34</v>
      </c>
      <c r="H3027" s="19">
        <f>'Limiting Factors'!C195</f>
        <v>2</v>
      </c>
      <c r="I3027" s="18">
        <f>'Limiting Factors'!D195</f>
        <v>0.32500000000000001</v>
      </c>
      <c r="J3027" s="17">
        <f>'Vulnerability Mapped'!D91</f>
        <v>2</v>
      </c>
      <c r="K3027" s="17">
        <f>'Vulnerability Mapped'!E91</f>
        <v>2</v>
      </c>
      <c r="L3027" s="18">
        <f>'Vulnerability Mapped'!H91</f>
        <v>0.93571428599999995</v>
      </c>
      <c r="M3027" s="18">
        <f t="shared" si="94"/>
        <v>6.9366839306894995E-2</v>
      </c>
      <c r="N3027" s="18">
        <f t="shared" si="95"/>
        <v>2.3584725364344299E-2</v>
      </c>
    </row>
    <row r="3028" spans="1:14" ht="18" customHeight="1" x14ac:dyDescent="0.2">
      <c r="A3028" s="16" t="str">
        <f>'Fish Use'!A203</f>
        <v>UGR12</v>
      </c>
      <c r="B3028" s="16" t="str">
        <f>'Fish Use'!B203</f>
        <v>Upper Grande Ronde</v>
      </c>
      <c r="C3028" s="16" t="str">
        <f>'Fish Use'!D203</f>
        <v>Chinook</v>
      </c>
      <c r="D3028" s="16" t="str">
        <f>'Fish Use'!E203</f>
        <v>Winter Rearing</v>
      </c>
      <c r="E3028" s="16" t="str">
        <f>'Vulnerability Mapped'!C90</f>
        <v>Water Quality</v>
      </c>
      <c r="F3028" s="18">
        <f>'Fish Use'!F203</f>
        <v>0.2281</v>
      </c>
      <c r="G3028" s="18">
        <f>Population!D14</f>
        <v>0.34</v>
      </c>
      <c r="H3028" s="19">
        <f>'Limiting Factors'!C196</f>
        <v>2</v>
      </c>
      <c r="I3028" s="18">
        <f>'Limiting Factors'!D196</f>
        <v>0.32500000000000001</v>
      </c>
      <c r="J3028" s="17">
        <f>'Vulnerability Mapped'!D90</f>
        <v>7</v>
      </c>
      <c r="K3028" s="17">
        <f>'Vulnerability Mapped'!E90</f>
        <v>7</v>
      </c>
      <c r="L3028" s="18">
        <f>'Vulnerability Mapped'!H90</f>
        <v>0.61428571399999998</v>
      </c>
      <c r="M3028" s="18">
        <f t="shared" si="94"/>
        <v>4.5538535693105002E-2</v>
      </c>
      <c r="N3028" s="18">
        <f t="shared" si="95"/>
        <v>1.5483102135655702E-2</v>
      </c>
    </row>
    <row r="3029" spans="1:14" ht="18" customHeight="1" x14ac:dyDescent="0.2">
      <c r="A3029" s="16" t="str">
        <f>'Fish Use'!A203</f>
        <v>UGR12</v>
      </c>
      <c r="B3029" s="16" t="str">
        <f>'Fish Use'!B203</f>
        <v>Upper Grande Ronde</v>
      </c>
      <c r="C3029" s="16" t="str">
        <f>'Fish Use'!D203</f>
        <v>Chinook</v>
      </c>
      <c r="D3029" s="16" t="str">
        <f>'Fish Use'!E203</f>
        <v>Winter Rearing</v>
      </c>
      <c r="E3029" s="16" t="str">
        <f>'Vulnerability Mapped'!C86</f>
        <v>Predation</v>
      </c>
      <c r="F3029" s="18">
        <f>'Fish Use'!F203</f>
        <v>0.2281</v>
      </c>
      <c r="G3029" s="18">
        <f>Population!D14</f>
        <v>0.34</v>
      </c>
      <c r="H3029" s="19">
        <f>'Limiting Factors'!C189</f>
        <v>1</v>
      </c>
      <c r="I3029" s="18">
        <f>'Limiting Factors'!D189</f>
        <v>0.1</v>
      </c>
      <c r="J3029" s="17">
        <f>'Vulnerability Mapped'!D86</f>
        <v>11</v>
      </c>
      <c r="K3029" s="17">
        <f>'Vulnerability Mapped'!E86</f>
        <v>11</v>
      </c>
      <c r="L3029" s="18">
        <f>'Vulnerability Mapped'!H86</f>
        <v>0.35714285699999998</v>
      </c>
      <c r="M3029" s="18">
        <f t="shared" si="94"/>
        <v>8.1464285681699996E-3</v>
      </c>
      <c r="N3029" s="18">
        <f t="shared" si="95"/>
        <v>2.7697857131778001E-3</v>
      </c>
    </row>
    <row r="3030" spans="1:14" ht="18" customHeight="1" x14ac:dyDescent="0.2">
      <c r="A3030" s="16" t="str">
        <f>'Fish Use'!A203</f>
        <v>UGR12</v>
      </c>
      <c r="B3030" s="16" t="str">
        <f>'Fish Use'!B203</f>
        <v>Upper Grande Ronde</v>
      </c>
      <c r="C3030" s="16" t="str">
        <f>'Fish Use'!D203</f>
        <v>Chinook</v>
      </c>
      <c r="D3030" s="16" t="str">
        <f>'Fish Use'!E203</f>
        <v>Winter Rearing</v>
      </c>
      <c r="E3030" s="16" t="str">
        <f>'Vulnerability Mapped'!C78</f>
        <v>Altered Primary Productivity</v>
      </c>
      <c r="F3030" s="18">
        <f>'Fish Use'!F203</f>
        <v>0.2281</v>
      </c>
      <c r="G3030" s="18">
        <f>Population!D14</f>
        <v>0.34</v>
      </c>
      <c r="H3030" s="19">
        <f>'Limiting Factors'!C190</f>
        <v>3.11</v>
      </c>
      <c r="I3030" s="18">
        <f>'Limiting Factors'!D190</f>
        <v>0.57474999999999998</v>
      </c>
      <c r="J3030" s="17">
        <f>'Vulnerability Mapped'!D78</f>
        <v>12</v>
      </c>
      <c r="K3030" s="17">
        <f>'Vulnerability Mapped'!E78</f>
        <v>12</v>
      </c>
      <c r="L3030" s="18">
        <f>'Vulnerability Mapped'!H78</f>
        <v>0.29285714299999999</v>
      </c>
      <c r="M3030" s="18">
        <f t="shared" si="94"/>
        <v>3.839371055444292E-2</v>
      </c>
      <c r="N3030" s="18">
        <f t="shared" si="95"/>
        <v>1.3053861588510594E-2</v>
      </c>
    </row>
    <row r="3031" spans="1:14" ht="18" customHeight="1" x14ac:dyDescent="0.2">
      <c r="A3031" s="16" t="str">
        <f>'Fish Use'!A203</f>
        <v>UGR12</v>
      </c>
      <c r="B3031" s="16" t="str">
        <f>'Fish Use'!B203</f>
        <v>Upper Grande Ronde</v>
      </c>
      <c r="C3031" s="16" t="str">
        <f>'Fish Use'!D203</f>
        <v>Chinook</v>
      </c>
      <c r="D3031" s="16" t="str">
        <f>'Fish Use'!E203</f>
        <v>Winter Rearing</v>
      </c>
      <c r="E3031" s="16" t="str">
        <f>'Vulnerability Mapped'!C85</f>
        <v>Non-Native Species Interactions and Competition</v>
      </c>
      <c r="F3031" s="18">
        <f>'Fish Use'!F203</f>
        <v>0.2281</v>
      </c>
      <c r="G3031" s="18">
        <f>Population!D14</f>
        <v>0.34</v>
      </c>
      <c r="H3031" s="19">
        <f>'Limiting Factors'!C191</f>
        <v>1.26</v>
      </c>
      <c r="I3031" s="18">
        <f>'Limiting Factors'!D191</f>
        <v>0.1585</v>
      </c>
      <c r="J3031" s="17">
        <f>'Vulnerability Mapped'!D85</f>
        <v>12</v>
      </c>
      <c r="K3031" s="17">
        <f>'Vulnerability Mapped'!E85</f>
        <v>12</v>
      </c>
      <c r="L3031" s="18">
        <f>'Vulnerability Mapped'!H85</f>
        <v>0.29285714299999999</v>
      </c>
      <c r="M3031" s="18">
        <f t="shared" si="94"/>
        <v>1.0587913219450551E-2</v>
      </c>
      <c r="N3031" s="18">
        <f t="shared" si="95"/>
        <v>3.5998904946131873E-3</v>
      </c>
    </row>
    <row r="3032" spans="1:14" ht="18" customHeight="1" x14ac:dyDescent="0.2">
      <c r="A3032" s="16" t="str">
        <f>'Fish Use'!A204</f>
        <v>UGR12</v>
      </c>
      <c r="B3032" s="16" t="str">
        <f>'Fish Use'!B204</f>
        <v>Upper Grande Ronde</v>
      </c>
      <c r="C3032" s="16" t="str">
        <f>'Fish Use'!D204</f>
        <v>Chinook</v>
      </c>
      <c r="D3032" s="16" t="str">
        <f>'Fish Use'!E204</f>
        <v>Summer Rearing</v>
      </c>
      <c r="E3032" s="16" t="str">
        <f>'Vulnerability Mapped'!C64</f>
        <v>Anthropogenic Barriers</v>
      </c>
      <c r="F3032" s="18">
        <f>'Fish Use'!F204</f>
        <v>0.2281</v>
      </c>
      <c r="G3032" s="18">
        <f>Population!D12</f>
        <v>0.24</v>
      </c>
      <c r="H3032" s="19">
        <f>'Limiting Factors'!C188</f>
        <v>2.15</v>
      </c>
      <c r="I3032" s="18">
        <f>'Limiting Factors'!D188</f>
        <v>0.35875000000000001</v>
      </c>
      <c r="J3032" s="17">
        <f>'Vulnerability Mapped'!D64</f>
        <v>7</v>
      </c>
      <c r="K3032" s="17">
        <f>'Vulnerability Mapped'!E64</f>
        <v>7</v>
      </c>
      <c r="L3032" s="18">
        <f>'Vulnerability Mapped'!H64</f>
        <v>0.61428571399999998</v>
      </c>
      <c r="M3032" s="18">
        <f t="shared" si="94"/>
        <v>5.0267537476619745E-2</v>
      </c>
      <c r="N3032" s="18">
        <f t="shared" si="95"/>
        <v>1.2064208994388738E-2</v>
      </c>
    </row>
    <row r="3033" spans="1:14" ht="18" customHeight="1" x14ac:dyDescent="0.2">
      <c r="A3033" s="16" t="str">
        <f>'Fish Use'!A204</f>
        <v>UGR12</v>
      </c>
      <c r="B3033" s="16" t="str">
        <f>'Fish Use'!B204</f>
        <v>Upper Grande Ronde</v>
      </c>
      <c r="C3033" s="16" t="str">
        <f>'Fish Use'!D204</f>
        <v>Chinook</v>
      </c>
      <c r="D3033" s="16" t="str">
        <f>'Fish Use'!E204</f>
        <v>Summer Rearing</v>
      </c>
      <c r="E3033" s="16" t="str">
        <f>'Vulnerability Mapped'!C72</f>
        <v>Riparian Condition</v>
      </c>
      <c r="F3033" s="18">
        <f>'Fish Use'!F204</f>
        <v>0.2281</v>
      </c>
      <c r="G3033" s="18">
        <f>Population!D12</f>
        <v>0.24</v>
      </c>
      <c r="H3033" s="19">
        <f>'Limiting Factors'!C182</f>
        <v>2.77</v>
      </c>
      <c r="I3033" s="18">
        <f>'Limiting Factors'!D182</f>
        <v>0.49825000000000003</v>
      </c>
      <c r="J3033" s="17">
        <f>'Vulnerability Mapped'!D72</f>
        <v>5</v>
      </c>
      <c r="K3033" s="17">
        <f>'Vulnerability Mapped'!E72</f>
        <v>5</v>
      </c>
      <c r="L3033" s="18">
        <f>'Vulnerability Mapped'!H72</f>
        <v>0.74285714300000005</v>
      </c>
      <c r="M3033" s="18">
        <f t="shared" si="94"/>
        <v>8.4426327159092984E-2</v>
      </c>
      <c r="N3033" s="18">
        <f t="shared" si="95"/>
        <v>2.0262318518182314E-2</v>
      </c>
    </row>
    <row r="3034" spans="1:14" ht="18" customHeight="1" x14ac:dyDescent="0.2">
      <c r="A3034" s="16" t="str">
        <f>'Fish Use'!A204</f>
        <v>UGR12</v>
      </c>
      <c r="B3034" s="16" t="str">
        <f>'Fish Use'!B204</f>
        <v>Upper Grande Ronde</v>
      </c>
      <c r="C3034" s="16" t="str">
        <f>'Fish Use'!D204</f>
        <v>Chinook</v>
      </c>
      <c r="D3034" s="16" t="str">
        <f>'Fish Use'!E204</f>
        <v>Summer Rearing</v>
      </c>
      <c r="E3034" s="16" t="str">
        <f>'Vulnerability Mapped'!C68</f>
        <v>Floodplain Condition</v>
      </c>
      <c r="F3034" s="18">
        <f>'Fish Use'!F204</f>
        <v>0.2281</v>
      </c>
      <c r="G3034" s="18">
        <f>Population!D12</f>
        <v>0.24</v>
      </c>
      <c r="H3034" s="19">
        <f>'Limiting Factors'!C183</f>
        <v>2.77</v>
      </c>
      <c r="I3034" s="18">
        <f>'Limiting Factors'!D183</f>
        <v>0.49825000000000003</v>
      </c>
      <c r="J3034" s="17">
        <f>'Vulnerability Mapped'!D68</f>
        <v>10</v>
      </c>
      <c r="K3034" s="17">
        <f>'Vulnerability Mapped'!E68</f>
        <v>10</v>
      </c>
      <c r="L3034" s="18">
        <f>'Vulnerability Mapped'!H68</f>
        <v>0.42142857099999997</v>
      </c>
      <c r="M3034" s="18">
        <f t="shared" si="94"/>
        <v>4.7895704772721079E-2</v>
      </c>
      <c r="N3034" s="18">
        <f t="shared" si="95"/>
        <v>1.1494969145453058E-2</v>
      </c>
    </row>
    <row r="3035" spans="1:14" ht="18" customHeight="1" x14ac:dyDescent="0.2">
      <c r="A3035" s="16" t="str">
        <f>'Fish Use'!A204</f>
        <v>UGR12</v>
      </c>
      <c r="B3035" s="16" t="str">
        <f>'Fish Use'!B204</f>
        <v>Upper Grande Ronde</v>
      </c>
      <c r="C3035" s="16" t="str">
        <f>'Fish Use'!D204</f>
        <v>Chinook</v>
      </c>
      <c r="D3035" s="16" t="str">
        <f>'Fish Use'!E204</f>
        <v>Summer Rearing</v>
      </c>
      <c r="E3035" s="16" t="str">
        <f>'Vulnerability Mapped'!C73</f>
        <v>Side Channel and Wetland Habitat</v>
      </c>
      <c r="F3035" s="18">
        <f>'Fish Use'!F204</f>
        <v>0.2281</v>
      </c>
      <c r="G3035" s="18">
        <f>Population!D12</f>
        <v>0.24</v>
      </c>
      <c r="H3035" s="19">
        <f>'Limiting Factors'!C184</f>
        <v>2.35</v>
      </c>
      <c r="I3035" s="18">
        <f>'Limiting Factors'!D184</f>
        <v>0.40375</v>
      </c>
      <c r="J3035" s="17">
        <f>'Vulnerability Mapped'!D73</f>
        <v>4</v>
      </c>
      <c r="K3035" s="17">
        <f>'Vulnerability Mapped'!E73</f>
        <v>4</v>
      </c>
      <c r="L3035" s="18">
        <f>'Vulnerability Mapped'!H73</f>
        <v>0.80714285699999999</v>
      </c>
      <c r="M3035" s="18">
        <f t="shared" si="94"/>
        <v>7.4334124093986376E-2</v>
      </c>
      <c r="N3035" s="18">
        <f t="shared" si="95"/>
        <v>1.7840189782556731E-2</v>
      </c>
    </row>
    <row r="3036" spans="1:14" ht="18" customHeight="1" x14ac:dyDescent="0.2">
      <c r="A3036" s="16" t="str">
        <f>'Fish Use'!A204</f>
        <v>UGR12</v>
      </c>
      <c r="B3036" s="16" t="str">
        <f>'Fish Use'!B204</f>
        <v>Upper Grande Ronde</v>
      </c>
      <c r="C3036" s="16" t="str">
        <f>'Fish Use'!D204</f>
        <v>Chinook</v>
      </c>
      <c r="D3036" s="16" t="str">
        <f>'Fish Use'!E204</f>
        <v>Summer Rearing</v>
      </c>
      <c r="E3036" s="16" t="str">
        <f>'Vulnerability Mapped'!C65</f>
        <v>Channel and Habitat Structure</v>
      </c>
      <c r="F3036" s="18">
        <f>'Fish Use'!F204</f>
        <v>0.2281</v>
      </c>
      <c r="G3036" s="18">
        <f>Population!D12</f>
        <v>0.24</v>
      </c>
      <c r="H3036" s="19">
        <f>'Limiting Factors'!C185</f>
        <v>2.93</v>
      </c>
      <c r="I3036" s="18">
        <f>'Limiting Factors'!D185</f>
        <v>0.53425</v>
      </c>
      <c r="J3036" s="17">
        <f>'Vulnerability Mapped'!D65</f>
        <v>3</v>
      </c>
      <c r="K3036" s="17">
        <f>'Vulnerability Mapped'!E65</f>
        <v>3</v>
      </c>
      <c r="L3036" s="18">
        <f>'Vulnerability Mapped'!H65</f>
        <v>0.87142857100000004</v>
      </c>
      <c r="M3036" s="18">
        <f t="shared" si="94"/>
        <v>0.10619439887634467</v>
      </c>
      <c r="N3036" s="18">
        <f t="shared" si="95"/>
        <v>2.5486655730322719E-2</v>
      </c>
    </row>
    <row r="3037" spans="1:14" ht="18" customHeight="1" x14ac:dyDescent="0.2">
      <c r="A3037" s="16" t="str">
        <f>'Fish Use'!A204</f>
        <v>UGR12</v>
      </c>
      <c r="B3037" s="16" t="str">
        <f>'Fish Use'!B204</f>
        <v>Upper Grande Ronde</v>
      </c>
      <c r="C3037" s="16" t="str">
        <f>'Fish Use'!D204</f>
        <v>Chinook</v>
      </c>
      <c r="D3037" s="16" t="str">
        <f>'Fish Use'!E204</f>
        <v>Summer Rearing</v>
      </c>
      <c r="E3037" s="16" t="str">
        <f>'Vulnerability Mapped'!C67</f>
        <v>Decreased Water Quantity</v>
      </c>
      <c r="F3037" s="18">
        <f>'Fish Use'!F204</f>
        <v>0.2281</v>
      </c>
      <c r="G3037" s="18">
        <f>Population!D12</f>
        <v>0.24</v>
      </c>
      <c r="H3037" s="19">
        <f>'Limiting Factors'!C192</f>
        <v>3</v>
      </c>
      <c r="I3037" s="18">
        <f>'Limiting Factors'!D192</f>
        <v>0.55000000000000004</v>
      </c>
      <c r="J3037" s="17">
        <f>'Vulnerability Mapped'!D67</f>
        <v>2</v>
      </c>
      <c r="K3037" s="17">
        <f>'Vulnerability Mapped'!E67</f>
        <v>2</v>
      </c>
      <c r="L3037" s="18">
        <f>'Vulnerability Mapped'!H67</f>
        <v>0.93571428599999995</v>
      </c>
      <c r="M3037" s="18">
        <f t="shared" si="94"/>
        <v>0.11739003575013</v>
      </c>
      <c r="N3037" s="18">
        <f t="shared" si="95"/>
        <v>2.8173608580031199E-2</v>
      </c>
    </row>
    <row r="3038" spans="1:14" ht="18" customHeight="1" x14ac:dyDescent="0.2">
      <c r="A3038" s="16" t="str">
        <f>'Fish Use'!A204</f>
        <v>UGR12</v>
      </c>
      <c r="B3038" s="16" t="str">
        <f>'Fish Use'!B204</f>
        <v>Upper Grande Ronde</v>
      </c>
      <c r="C3038" s="16" t="str">
        <f>'Fish Use'!D204</f>
        <v>Chinook</v>
      </c>
      <c r="D3038" s="16" t="str">
        <f>'Fish Use'!E204</f>
        <v>Summer Rearing</v>
      </c>
      <c r="E3038" s="16" t="str">
        <f>'Vulnerability Mapped'!C62</f>
        <v>Altered Flow Timing</v>
      </c>
      <c r="F3038" s="18">
        <f>'Fish Use'!F204</f>
        <v>0.2281</v>
      </c>
      <c r="G3038" s="18">
        <f>Population!D12</f>
        <v>0.24</v>
      </c>
      <c r="H3038" s="19">
        <f>'Limiting Factors'!C193</f>
        <v>2.62</v>
      </c>
      <c r="I3038" s="18">
        <f>'Limiting Factors'!D193</f>
        <v>0.46450000000000002</v>
      </c>
      <c r="J3038" s="17">
        <f>'Vulnerability Mapped'!D62</f>
        <v>6</v>
      </c>
      <c r="K3038" s="17">
        <f>'Vulnerability Mapped'!E62</f>
        <v>6</v>
      </c>
      <c r="L3038" s="18">
        <f>'Vulnerability Mapped'!H62</f>
        <v>0.678571429</v>
      </c>
      <c r="M3038" s="18">
        <f t="shared" si="94"/>
        <v>7.1896305402551056E-2</v>
      </c>
      <c r="N3038" s="18">
        <f t="shared" si="95"/>
        <v>1.7255113296612251E-2</v>
      </c>
    </row>
    <row r="3039" spans="1:14" ht="18" customHeight="1" x14ac:dyDescent="0.2">
      <c r="A3039" s="16" t="str">
        <f>'Fish Use'!A204</f>
        <v>UGR12</v>
      </c>
      <c r="B3039" s="16" t="str">
        <f>'Fish Use'!B204</f>
        <v>Upper Grande Ronde</v>
      </c>
      <c r="C3039" s="16" t="str">
        <f>'Fish Use'!D204</f>
        <v>Chinook</v>
      </c>
      <c r="D3039" s="16" t="str">
        <f>'Fish Use'!E204</f>
        <v>Summer Rearing</v>
      </c>
      <c r="E3039" s="16" t="str">
        <f>'Vulnerability Mapped'!C66</f>
        <v>Decreased Sediment Quantity</v>
      </c>
      <c r="F3039" s="18">
        <f>'Fish Use'!F204</f>
        <v>0.2281</v>
      </c>
      <c r="G3039" s="18">
        <f>Population!D12</f>
        <v>0.24</v>
      </c>
      <c r="H3039" s="19">
        <f>'Limiting Factors'!C186</f>
        <v>3.1</v>
      </c>
      <c r="I3039" s="18">
        <f>'Limiting Factors'!D186</f>
        <v>0.57250000000000001</v>
      </c>
      <c r="J3039" s="17">
        <f>'Vulnerability Mapped'!D66</f>
        <v>12</v>
      </c>
      <c r="K3039" s="17">
        <f>'Vulnerability Mapped'!E66</f>
        <v>12</v>
      </c>
      <c r="L3039" s="18">
        <f>'Vulnerability Mapped'!H66</f>
        <v>0.29285714299999999</v>
      </c>
      <c r="M3039" s="18">
        <f t="shared" si="94"/>
        <v>3.8243408947226748E-2</v>
      </c>
      <c r="N3039" s="18">
        <f t="shared" si="95"/>
        <v>9.1784181473344197E-3</v>
      </c>
    </row>
    <row r="3040" spans="1:14" ht="18" customHeight="1" x14ac:dyDescent="0.2">
      <c r="A3040" s="16" t="str">
        <f>'Fish Use'!A204</f>
        <v>UGR12</v>
      </c>
      <c r="B3040" s="16" t="str">
        <f>'Fish Use'!B204</f>
        <v>Upper Grande Ronde</v>
      </c>
      <c r="C3040" s="16" t="str">
        <f>'Fish Use'!D204</f>
        <v>Chinook</v>
      </c>
      <c r="D3040" s="16" t="str">
        <f>'Fish Use'!E204</f>
        <v>Summer Rearing</v>
      </c>
      <c r="E3040" s="16" t="str">
        <f>'Vulnerability Mapped'!C69</f>
        <v>Increased Sediment Quantity</v>
      </c>
      <c r="F3040" s="18">
        <f>'Fish Use'!F204</f>
        <v>0.2281</v>
      </c>
      <c r="G3040" s="18">
        <f>Population!D12</f>
        <v>0.24</v>
      </c>
      <c r="H3040" s="19">
        <f>'Limiting Factors'!C187</f>
        <v>2.77</v>
      </c>
      <c r="I3040" s="18">
        <f>'Limiting Factors'!D187</f>
        <v>0.49825000000000003</v>
      </c>
      <c r="J3040" s="17">
        <f>'Vulnerability Mapped'!D69</f>
        <v>14</v>
      </c>
      <c r="K3040" s="17">
        <f>'Vulnerability Mapped'!E69</f>
        <v>14</v>
      </c>
      <c r="L3040" s="18">
        <f>'Vulnerability Mapped'!H69</f>
        <v>0.164285714</v>
      </c>
      <c r="M3040" s="18">
        <f t="shared" si="94"/>
        <v>1.8671206931814052E-2</v>
      </c>
      <c r="N3040" s="18">
        <f t="shared" si="95"/>
        <v>4.4810896636353721E-3</v>
      </c>
    </row>
    <row r="3041" spans="1:14" ht="18" customHeight="1" x14ac:dyDescent="0.2">
      <c r="A3041" s="16" t="str">
        <f>'Fish Use'!A204</f>
        <v>UGR12</v>
      </c>
      <c r="B3041" s="16" t="str">
        <f>'Fish Use'!B204</f>
        <v>Upper Grande Ronde</v>
      </c>
      <c r="C3041" s="16" t="str">
        <f>'Fish Use'!D204</f>
        <v>Chinook</v>
      </c>
      <c r="D3041" s="16" t="str">
        <f>'Fish Use'!E204</f>
        <v>Summer Rearing</v>
      </c>
      <c r="E3041" s="16" t="str">
        <f>'Vulnerability Mapped'!C74</f>
        <v>Summer Water Temperature</v>
      </c>
      <c r="F3041" s="18">
        <f>'Fish Use'!F204</f>
        <v>0.2281</v>
      </c>
      <c r="G3041" s="18">
        <f>Population!D12</f>
        <v>0.24</v>
      </c>
      <c r="H3041" s="19">
        <f>'Limiting Factors'!C194</f>
        <v>2.08</v>
      </c>
      <c r="I3041" s="18">
        <f>'Limiting Factors'!D194</f>
        <v>0.34300000000000003</v>
      </c>
      <c r="J3041" s="17">
        <f>'Vulnerability Mapped'!D74</f>
        <v>1</v>
      </c>
      <c r="K3041" s="17">
        <f>'Vulnerability Mapped'!E74</f>
        <v>1</v>
      </c>
      <c r="L3041" s="18">
        <f>'Vulnerability Mapped'!H74</f>
        <v>1</v>
      </c>
      <c r="M3041" s="18">
        <f t="shared" si="94"/>
        <v>7.8238300000000011E-2</v>
      </c>
      <c r="N3041" s="18">
        <f t="shared" si="95"/>
        <v>1.8777192000000002E-2</v>
      </c>
    </row>
    <row r="3042" spans="1:14" ht="18" customHeight="1" x14ac:dyDescent="0.2">
      <c r="A3042" s="16" t="str">
        <f>'Fish Use'!A204</f>
        <v>UGR12</v>
      </c>
      <c r="B3042" s="16" t="str">
        <f>'Fish Use'!B204</f>
        <v>Upper Grande Ronde</v>
      </c>
      <c r="C3042" s="16" t="str">
        <f>'Fish Use'!D204</f>
        <v>Chinook</v>
      </c>
      <c r="D3042" s="16" t="str">
        <f>'Fish Use'!E204</f>
        <v>Summer Rearing</v>
      </c>
      <c r="E3042" s="16" t="str">
        <f>'Vulnerability Mapped'!C76</f>
        <v>Winter Water Temperature</v>
      </c>
      <c r="F3042" s="18">
        <f>'Fish Use'!F204</f>
        <v>0.2281</v>
      </c>
      <c r="G3042" s="18">
        <f>Population!D12</f>
        <v>0.24</v>
      </c>
      <c r="H3042" s="19">
        <f>'Limiting Factors'!C195</f>
        <v>2</v>
      </c>
      <c r="I3042" s="18">
        <f>'Limiting Factors'!D195</f>
        <v>0.32500000000000001</v>
      </c>
      <c r="J3042" s="17">
        <f>'Vulnerability Mapped'!D76</f>
        <v>15</v>
      </c>
      <c r="K3042" s="17">
        <f>'Vulnerability Mapped'!E76</f>
        <v>15</v>
      </c>
      <c r="L3042" s="18">
        <f>'Vulnerability Mapped'!H76</f>
        <v>0.1</v>
      </c>
      <c r="M3042" s="18">
        <f t="shared" si="94"/>
        <v>7.4132500000000006E-3</v>
      </c>
      <c r="N3042" s="18">
        <f t="shared" si="95"/>
        <v>1.77918E-3</v>
      </c>
    </row>
    <row r="3043" spans="1:14" ht="18" customHeight="1" x14ac:dyDescent="0.2">
      <c r="A3043" s="16" t="str">
        <f>'Fish Use'!A204</f>
        <v>UGR12</v>
      </c>
      <c r="B3043" s="16" t="str">
        <f>'Fish Use'!B204</f>
        <v>Upper Grande Ronde</v>
      </c>
      <c r="C3043" s="16" t="str">
        <f>'Fish Use'!D204</f>
        <v>Chinook</v>
      </c>
      <c r="D3043" s="16" t="str">
        <f>'Fish Use'!E204</f>
        <v>Summer Rearing</v>
      </c>
      <c r="E3043" s="16" t="str">
        <f>'Vulnerability Mapped'!C75</f>
        <v>Water Quality</v>
      </c>
      <c r="F3043" s="18">
        <f>'Fish Use'!F204</f>
        <v>0.2281</v>
      </c>
      <c r="G3043" s="18">
        <f>Population!D12</f>
        <v>0.24</v>
      </c>
      <c r="H3043" s="19">
        <f>'Limiting Factors'!C196</f>
        <v>2</v>
      </c>
      <c r="I3043" s="18">
        <f>'Limiting Factors'!D196</f>
        <v>0.32500000000000001</v>
      </c>
      <c r="J3043" s="17">
        <f>'Vulnerability Mapped'!D75</f>
        <v>9</v>
      </c>
      <c r="K3043" s="17">
        <f>'Vulnerability Mapped'!E75</f>
        <v>9</v>
      </c>
      <c r="L3043" s="18">
        <f>'Vulnerability Mapped'!H75</f>
        <v>0.485714286</v>
      </c>
      <c r="M3043" s="18">
        <f t="shared" si="94"/>
        <v>3.6007214306894998E-2</v>
      </c>
      <c r="N3043" s="18">
        <f t="shared" si="95"/>
        <v>8.6417314336547993E-3</v>
      </c>
    </row>
    <row r="3044" spans="1:14" ht="18" customHeight="1" x14ac:dyDescent="0.2">
      <c r="A3044" s="16" t="str">
        <f>'Fish Use'!A204</f>
        <v>UGR12</v>
      </c>
      <c r="B3044" s="16" t="str">
        <f>'Fish Use'!B204</f>
        <v>Upper Grande Ronde</v>
      </c>
      <c r="C3044" s="16" t="str">
        <f>'Fish Use'!D204</f>
        <v>Chinook</v>
      </c>
      <c r="D3044" s="16" t="str">
        <f>'Fish Use'!E204</f>
        <v>Summer Rearing</v>
      </c>
      <c r="E3044" s="16" t="str">
        <f>'Vulnerability Mapped'!C71</f>
        <v>Predation</v>
      </c>
      <c r="F3044" s="18">
        <f>'Fish Use'!F204</f>
        <v>0.2281</v>
      </c>
      <c r="G3044" s="18">
        <f>Population!D12</f>
        <v>0.24</v>
      </c>
      <c r="H3044" s="19">
        <f>'Limiting Factors'!C189</f>
        <v>1</v>
      </c>
      <c r="I3044" s="18">
        <f>'Limiting Factors'!D189</f>
        <v>0.1</v>
      </c>
      <c r="J3044" s="17">
        <f>'Vulnerability Mapped'!D71</f>
        <v>13</v>
      </c>
      <c r="K3044" s="17">
        <f>'Vulnerability Mapped'!E71</f>
        <v>13</v>
      </c>
      <c r="L3044" s="18">
        <f>'Vulnerability Mapped'!H71</f>
        <v>0.22857142899999999</v>
      </c>
      <c r="M3044" s="18">
        <f t="shared" si="94"/>
        <v>5.21371429549E-3</v>
      </c>
      <c r="N3044" s="18">
        <f t="shared" si="95"/>
        <v>1.2512914309175999E-3</v>
      </c>
    </row>
    <row r="3045" spans="1:14" ht="18" customHeight="1" x14ac:dyDescent="0.2">
      <c r="A3045" s="16" t="str">
        <f>'Fish Use'!A204</f>
        <v>UGR12</v>
      </c>
      <c r="B3045" s="16" t="str">
        <f>'Fish Use'!B204</f>
        <v>Upper Grande Ronde</v>
      </c>
      <c r="C3045" s="16" t="str">
        <f>'Fish Use'!D204</f>
        <v>Chinook</v>
      </c>
      <c r="D3045" s="16" t="str">
        <f>'Fish Use'!E204</f>
        <v>Summer Rearing</v>
      </c>
      <c r="E3045" s="16" t="str">
        <f>'Vulnerability Mapped'!C63</f>
        <v>Altered Primary Productivity</v>
      </c>
      <c r="F3045" s="18">
        <f>'Fish Use'!F204</f>
        <v>0.2281</v>
      </c>
      <c r="G3045" s="18">
        <f>Population!D12</f>
        <v>0.24</v>
      </c>
      <c r="H3045" s="19">
        <f>'Limiting Factors'!C190</f>
        <v>3.11</v>
      </c>
      <c r="I3045" s="18">
        <f>'Limiting Factors'!D190</f>
        <v>0.57474999999999998</v>
      </c>
      <c r="J3045" s="17">
        <f>'Vulnerability Mapped'!D63</f>
        <v>8</v>
      </c>
      <c r="K3045" s="17">
        <f>'Vulnerability Mapped'!E63</f>
        <v>8</v>
      </c>
      <c r="L3045" s="18">
        <f>'Vulnerability Mapped'!H63</f>
        <v>0.55000000000000004</v>
      </c>
      <c r="M3045" s="18">
        <f t="shared" si="94"/>
        <v>7.2105261249999997E-2</v>
      </c>
      <c r="N3045" s="18">
        <f t="shared" si="95"/>
        <v>1.7305262699999997E-2</v>
      </c>
    </row>
    <row r="3046" spans="1:14" ht="18" customHeight="1" x14ac:dyDescent="0.2">
      <c r="A3046" s="16" t="str">
        <f>'Fish Use'!A204</f>
        <v>UGR12</v>
      </c>
      <c r="B3046" s="16" t="str">
        <f>'Fish Use'!B204</f>
        <v>Upper Grande Ronde</v>
      </c>
      <c r="C3046" s="16" t="str">
        <f>'Fish Use'!D204</f>
        <v>Chinook</v>
      </c>
      <c r="D3046" s="16" t="str">
        <f>'Fish Use'!E204</f>
        <v>Summer Rearing</v>
      </c>
      <c r="E3046" s="16" t="str">
        <f>'Vulnerability Mapped'!C70</f>
        <v>Non-Native Species Interactions and Competition</v>
      </c>
      <c r="F3046" s="18">
        <f>'Fish Use'!F204</f>
        <v>0.2281</v>
      </c>
      <c r="G3046" s="18">
        <f>Population!D12</f>
        <v>0.24</v>
      </c>
      <c r="H3046" s="19">
        <f>'Limiting Factors'!C191</f>
        <v>1.26</v>
      </c>
      <c r="I3046" s="18">
        <f>'Limiting Factors'!D191</f>
        <v>0.1585</v>
      </c>
      <c r="J3046" s="17">
        <f>'Vulnerability Mapped'!D70</f>
        <v>11</v>
      </c>
      <c r="K3046" s="17">
        <f>'Vulnerability Mapped'!E70</f>
        <v>11</v>
      </c>
      <c r="L3046" s="18">
        <f>'Vulnerability Mapped'!H70</f>
        <v>0.35714285699999998</v>
      </c>
      <c r="M3046" s="18">
        <f t="shared" si="94"/>
        <v>1.291208928054945E-2</v>
      </c>
      <c r="N3046" s="18">
        <f t="shared" si="95"/>
        <v>3.0989014273318676E-3</v>
      </c>
    </row>
    <row r="3047" spans="1:14" ht="18" customHeight="1" x14ac:dyDescent="0.2">
      <c r="A3047" s="16" t="str">
        <f>'Fish Use'!A205</f>
        <v>UGR12</v>
      </c>
      <c r="B3047" s="16" t="str">
        <f>'Fish Use'!B205</f>
        <v>Upper Grande Ronde</v>
      </c>
      <c r="C3047" s="16" t="str">
        <f>'Fish Use'!D205</f>
        <v>Chinook</v>
      </c>
      <c r="D3047" s="16" t="str">
        <f>'Fish Use'!E205</f>
        <v>Migration</v>
      </c>
      <c r="E3047" s="16" t="str">
        <f>'Vulnerability Mapped'!C34</f>
        <v>Anthropogenic Barriers</v>
      </c>
      <c r="F3047" s="18">
        <f>'Fish Use'!F205</f>
        <v>0.2281</v>
      </c>
      <c r="G3047" s="18">
        <f>Population!D16</f>
        <v>0.34</v>
      </c>
      <c r="H3047" s="19">
        <f>'Limiting Factors'!C188</f>
        <v>2.15</v>
      </c>
      <c r="I3047" s="18">
        <f>'Limiting Factors'!D188</f>
        <v>0.35875000000000001</v>
      </c>
      <c r="J3047" s="17">
        <f>'Vulnerability Mapped'!D34</f>
        <v>2</v>
      </c>
      <c r="K3047" s="17">
        <f>'Vulnerability Mapped'!E34</f>
        <v>13</v>
      </c>
      <c r="L3047" s="18">
        <f>'Vulnerability Mapped'!H34</f>
        <v>0.93571428599999995</v>
      </c>
      <c r="M3047" s="18">
        <f t="shared" si="94"/>
        <v>7.6570318773380247E-2</v>
      </c>
      <c r="N3047" s="18">
        <f t="shared" si="95"/>
        <v>2.6033908382949285E-2</v>
      </c>
    </row>
    <row r="3048" spans="1:14" ht="18" customHeight="1" x14ac:dyDescent="0.2">
      <c r="A3048" s="16" t="str">
        <f>'Fish Use'!A205</f>
        <v>UGR12</v>
      </c>
      <c r="B3048" s="16" t="str">
        <f>'Fish Use'!B205</f>
        <v>Upper Grande Ronde</v>
      </c>
      <c r="C3048" s="16" t="str">
        <f>'Fish Use'!D205</f>
        <v>Chinook</v>
      </c>
      <c r="D3048" s="16" t="str">
        <f>'Fish Use'!E205</f>
        <v>Migration</v>
      </c>
      <c r="E3048" s="16" t="str">
        <f>'Vulnerability Mapped'!C42</f>
        <v>Riparian Condition</v>
      </c>
      <c r="F3048" s="18">
        <f>'Fish Use'!F205</f>
        <v>0.2281</v>
      </c>
      <c r="G3048" s="18">
        <f>Population!D16</f>
        <v>0.34</v>
      </c>
      <c r="H3048" s="19">
        <f>'Limiting Factors'!C182</f>
        <v>2.77</v>
      </c>
      <c r="I3048" s="18">
        <f>'Limiting Factors'!D182</f>
        <v>0.49825000000000003</v>
      </c>
      <c r="J3048" s="17">
        <f>'Vulnerability Mapped'!D42</f>
        <v>9</v>
      </c>
      <c r="K3048" s="17">
        <f>'Vulnerability Mapped'!E42</f>
        <v>14</v>
      </c>
      <c r="L3048" s="18">
        <f>'Vulnerability Mapped'!H42</f>
        <v>0.485714286</v>
      </c>
      <c r="M3048" s="18">
        <f t="shared" si="94"/>
        <v>5.5201829318185958E-2</v>
      </c>
      <c r="N3048" s="18">
        <f t="shared" si="95"/>
        <v>1.8768621968183227E-2</v>
      </c>
    </row>
    <row r="3049" spans="1:14" ht="18" customHeight="1" x14ac:dyDescent="0.2">
      <c r="A3049" s="16" t="str">
        <f>'Fish Use'!A205</f>
        <v>UGR12</v>
      </c>
      <c r="B3049" s="16" t="str">
        <f>'Fish Use'!B205</f>
        <v>Upper Grande Ronde</v>
      </c>
      <c r="C3049" s="16" t="str">
        <f>'Fish Use'!D205</f>
        <v>Chinook</v>
      </c>
      <c r="D3049" s="16" t="str">
        <f>'Fish Use'!E205</f>
        <v>Migration</v>
      </c>
      <c r="E3049" s="16" t="str">
        <f>'Vulnerability Mapped'!C38</f>
        <v>Floodplain Condition</v>
      </c>
      <c r="F3049" s="18">
        <f>'Fish Use'!F205</f>
        <v>0.2281</v>
      </c>
      <c r="G3049" s="18">
        <f>Population!D16</f>
        <v>0.34</v>
      </c>
      <c r="H3049" s="19">
        <f>'Limiting Factors'!C183</f>
        <v>2.77</v>
      </c>
      <c r="I3049" s="18">
        <f>'Limiting Factors'!D183</f>
        <v>0.49825000000000003</v>
      </c>
      <c r="J3049" s="17">
        <f>'Vulnerability Mapped'!D38</f>
        <v>6</v>
      </c>
      <c r="K3049" s="17">
        <f>'Vulnerability Mapped'!E38</f>
        <v>8</v>
      </c>
      <c r="L3049" s="18">
        <f>'Vulnerability Mapped'!H38</f>
        <v>0.678571429</v>
      </c>
      <c r="M3049" s="18">
        <f t="shared" si="94"/>
        <v>7.712020272727893E-2</v>
      </c>
      <c r="N3049" s="18">
        <f t="shared" si="95"/>
        <v>2.6220868927274838E-2</v>
      </c>
    </row>
    <row r="3050" spans="1:14" ht="18" customHeight="1" x14ac:dyDescent="0.2">
      <c r="A3050" s="16" t="str">
        <f>'Fish Use'!A205</f>
        <v>UGR12</v>
      </c>
      <c r="B3050" s="16" t="str">
        <f>'Fish Use'!B205</f>
        <v>Upper Grande Ronde</v>
      </c>
      <c r="C3050" s="16" t="str">
        <f>'Fish Use'!D205</f>
        <v>Chinook</v>
      </c>
      <c r="D3050" s="16" t="str">
        <f>'Fish Use'!E205</f>
        <v>Migration</v>
      </c>
      <c r="E3050" s="16" t="str">
        <f>'Vulnerability Mapped'!C43</f>
        <v>Side Channel and Wetland Habitat</v>
      </c>
      <c r="F3050" s="18">
        <f>'Fish Use'!F205</f>
        <v>0.2281</v>
      </c>
      <c r="G3050" s="18">
        <f>Population!D16</f>
        <v>0.34</v>
      </c>
      <c r="H3050" s="19">
        <f>'Limiting Factors'!C184</f>
        <v>2.35</v>
      </c>
      <c r="I3050" s="18">
        <f>'Limiting Factors'!D184</f>
        <v>0.40375</v>
      </c>
      <c r="J3050" s="17">
        <f>'Vulnerability Mapped'!D43</f>
        <v>7</v>
      </c>
      <c r="K3050" s="17">
        <f>'Vulnerability Mapped'!E43</f>
        <v>7</v>
      </c>
      <c r="L3050" s="18">
        <f>'Vulnerability Mapped'!H43</f>
        <v>0.61428571399999998</v>
      </c>
      <c r="M3050" s="18">
        <f t="shared" si="94"/>
        <v>5.6572873187972744E-2</v>
      </c>
      <c r="N3050" s="18">
        <f t="shared" si="95"/>
        <v>1.9234776883910735E-2</v>
      </c>
    </row>
    <row r="3051" spans="1:14" ht="18" customHeight="1" x14ac:dyDescent="0.2">
      <c r="A3051" s="16" t="str">
        <f>'Fish Use'!A205</f>
        <v>UGR12</v>
      </c>
      <c r="B3051" s="16" t="str">
        <f>'Fish Use'!B205</f>
        <v>Upper Grande Ronde</v>
      </c>
      <c r="C3051" s="16" t="str">
        <f>'Fish Use'!D205</f>
        <v>Chinook</v>
      </c>
      <c r="D3051" s="16" t="str">
        <f>'Fish Use'!E205</f>
        <v>Migration</v>
      </c>
      <c r="E3051" s="16" t="str">
        <f>'Vulnerability Mapped'!C35</f>
        <v>Channel and Habitat Structure</v>
      </c>
      <c r="F3051" s="18">
        <f>'Fish Use'!F205</f>
        <v>0.2281</v>
      </c>
      <c r="G3051" s="18">
        <f>Population!D16</f>
        <v>0.34</v>
      </c>
      <c r="H3051" s="19">
        <f>'Limiting Factors'!C185</f>
        <v>2.93</v>
      </c>
      <c r="I3051" s="18">
        <f>'Limiting Factors'!D185</f>
        <v>0.53425</v>
      </c>
      <c r="J3051" s="17">
        <f>'Vulnerability Mapped'!D35</f>
        <v>3</v>
      </c>
      <c r="K3051" s="17">
        <f>'Vulnerability Mapped'!E35</f>
        <v>5</v>
      </c>
      <c r="L3051" s="18">
        <f>'Vulnerability Mapped'!H35</f>
        <v>0.87142857100000004</v>
      </c>
      <c r="M3051" s="18">
        <f t="shared" si="94"/>
        <v>0.10619439887634467</v>
      </c>
      <c r="N3051" s="18">
        <f t="shared" si="95"/>
        <v>3.610609561795719E-2</v>
      </c>
    </row>
    <row r="3052" spans="1:14" ht="18" customHeight="1" x14ac:dyDescent="0.2">
      <c r="A3052" s="16" t="str">
        <f>'Fish Use'!A205</f>
        <v>UGR12</v>
      </c>
      <c r="B3052" s="16" t="str">
        <f>'Fish Use'!B205</f>
        <v>Upper Grande Ronde</v>
      </c>
      <c r="C3052" s="16" t="str">
        <f>'Fish Use'!D205</f>
        <v>Chinook</v>
      </c>
      <c r="D3052" s="16" t="str">
        <f>'Fish Use'!E205</f>
        <v>Migration</v>
      </c>
      <c r="E3052" s="16" t="str">
        <f>'Vulnerability Mapped'!C37</f>
        <v>Decreased Water Quantity</v>
      </c>
      <c r="F3052" s="18">
        <f>'Fish Use'!F205</f>
        <v>0.2281</v>
      </c>
      <c r="G3052" s="18">
        <f>Population!D16</f>
        <v>0.34</v>
      </c>
      <c r="H3052" s="19">
        <f>'Limiting Factors'!C192</f>
        <v>3</v>
      </c>
      <c r="I3052" s="18">
        <f>'Limiting Factors'!D192</f>
        <v>0.55000000000000004</v>
      </c>
      <c r="J3052" s="17">
        <f>'Vulnerability Mapped'!D37</f>
        <v>2</v>
      </c>
      <c r="K3052" s="17">
        <f>'Vulnerability Mapped'!E37</f>
        <v>3</v>
      </c>
      <c r="L3052" s="18">
        <f>'Vulnerability Mapped'!H37</f>
        <v>0.93571428599999995</v>
      </c>
      <c r="M3052" s="18">
        <f t="shared" si="94"/>
        <v>0.11739003575013</v>
      </c>
      <c r="N3052" s="18">
        <f t="shared" si="95"/>
        <v>3.9912612155044207E-2</v>
      </c>
    </row>
    <row r="3053" spans="1:14" ht="18" customHeight="1" x14ac:dyDescent="0.2">
      <c r="A3053" s="16" t="str">
        <f>'Fish Use'!A205</f>
        <v>UGR12</v>
      </c>
      <c r="B3053" s="16" t="str">
        <f>'Fish Use'!B205</f>
        <v>Upper Grande Ronde</v>
      </c>
      <c r="C3053" s="16" t="str">
        <f>'Fish Use'!D205</f>
        <v>Chinook</v>
      </c>
      <c r="D3053" s="16" t="str">
        <f>'Fish Use'!E205</f>
        <v>Migration</v>
      </c>
      <c r="E3053" s="16" t="str">
        <f>'Vulnerability Mapped'!C32</f>
        <v>Altered Flow Timing</v>
      </c>
      <c r="F3053" s="18">
        <f>'Fish Use'!F205</f>
        <v>0.2281</v>
      </c>
      <c r="G3053" s="18">
        <f>Population!D16</f>
        <v>0.34</v>
      </c>
      <c r="H3053" s="19">
        <f>'Limiting Factors'!C193</f>
        <v>2.62</v>
      </c>
      <c r="I3053" s="18">
        <f>'Limiting Factors'!D193</f>
        <v>0.46450000000000002</v>
      </c>
      <c r="J3053" s="17">
        <f>'Vulnerability Mapped'!D32</f>
        <v>4</v>
      </c>
      <c r="K3053" s="17">
        <f>'Vulnerability Mapped'!E32</f>
        <v>4</v>
      </c>
      <c r="L3053" s="18">
        <f>'Vulnerability Mapped'!H32</f>
        <v>0.80714285699999999</v>
      </c>
      <c r="M3053" s="18">
        <f t="shared" si="94"/>
        <v>8.5518763199149653E-2</v>
      </c>
      <c r="N3053" s="18">
        <f t="shared" si="95"/>
        <v>2.9076379487710885E-2</v>
      </c>
    </row>
    <row r="3054" spans="1:14" ht="18" customHeight="1" x14ac:dyDescent="0.2">
      <c r="A3054" s="16" t="str">
        <f>'Fish Use'!A205</f>
        <v>UGR12</v>
      </c>
      <c r="B3054" s="16" t="str">
        <f>'Fish Use'!B205</f>
        <v>Upper Grande Ronde</v>
      </c>
      <c r="C3054" s="16" t="str">
        <f>'Fish Use'!D205</f>
        <v>Chinook</v>
      </c>
      <c r="D3054" s="16" t="str">
        <f>'Fish Use'!E205</f>
        <v>Migration</v>
      </c>
      <c r="E3054" s="16" t="str">
        <f>'Vulnerability Mapped'!C36</f>
        <v>Decreased Sediment Quantity</v>
      </c>
      <c r="F3054" s="18">
        <f>'Fish Use'!F205</f>
        <v>0.2281</v>
      </c>
      <c r="G3054" s="18">
        <f>Population!D16</f>
        <v>0.34</v>
      </c>
      <c r="H3054" s="19">
        <f>'Limiting Factors'!C186</f>
        <v>3.1</v>
      </c>
      <c r="I3054" s="18">
        <f>'Limiting Factors'!D186</f>
        <v>0.57250000000000001</v>
      </c>
      <c r="J3054" s="17">
        <f>'Vulnerability Mapped'!D36</f>
        <v>11</v>
      </c>
      <c r="K3054" s="17">
        <f>'Vulnerability Mapped'!E36</f>
        <v>12</v>
      </c>
      <c r="L3054" s="18">
        <f>'Vulnerability Mapped'!H36</f>
        <v>0.35714285699999998</v>
      </c>
      <c r="M3054" s="18">
        <f t="shared" si="94"/>
        <v>4.6638303552773243E-2</v>
      </c>
      <c r="N3054" s="18">
        <f t="shared" si="95"/>
        <v>1.5857023207942904E-2</v>
      </c>
    </row>
    <row r="3055" spans="1:14" ht="18" customHeight="1" x14ac:dyDescent="0.2">
      <c r="A3055" s="16" t="str">
        <f>'Fish Use'!A205</f>
        <v>UGR12</v>
      </c>
      <c r="B3055" s="16" t="str">
        <f>'Fish Use'!B205</f>
        <v>Upper Grande Ronde</v>
      </c>
      <c r="C3055" s="16" t="str">
        <f>'Fish Use'!D205</f>
        <v>Chinook</v>
      </c>
      <c r="D3055" s="16" t="str">
        <f>'Fish Use'!E205</f>
        <v>Migration</v>
      </c>
      <c r="E3055" s="16" t="str">
        <f>'Vulnerability Mapped'!C39</f>
        <v>Increased Sediment Quantity</v>
      </c>
      <c r="F3055" s="18">
        <f>'Fish Use'!F205</f>
        <v>0.2281</v>
      </c>
      <c r="G3055" s="18">
        <f>Population!D16</f>
        <v>0.34</v>
      </c>
      <c r="H3055" s="19">
        <f>'Limiting Factors'!C187</f>
        <v>2.77</v>
      </c>
      <c r="I3055" s="18">
        <f>'Limiting Factors'!D187</f>
        <v>0.49825000000000003</v>
      </c>
      <c r="J3055" s="17">
        <f>'Vulnerability Mapped'!D39</f>
        <v>10</v>
      </c>
      <c r="K3055" s="17">
        <f>'Vulnerability Mapped'!E39</f>
        <v>11</v>
      </c>
      <c r="L3055" s="18">
        <f>'Vulnerability Mapped'!H39</f>
        <v>0.42142857099999997</v>
      </c>
      <c r="M3055" s="18">
        <f t="shared" si="94"/>
        <v>4.7895704772721079E-2</v>
      </c>
      <c r="N3055" s="18">
        <f t="shared" si="95"/>
        <v>1.6284539622725167E-2</v>
      </c>
    </row>
    <row r="3056" spans="1:14" ht="18" customHeight="1" x14ac:dyDescent="0.2">
      <c r="A3056" s="16" t="str">
        <f>'Fish Use'!A205</f>
        <v>UGR12</v>
      </c>
      <c r="B3056" s="16" t="str">
        <f>'Fish Use'!B205</f>
        <v>Upper Grande Ronde</v>
      </c>
      <c r="C3056" s="16" t="str">
        <f>'Fish Use'!D205</f>
        <v>Chinook</v>
      </c>
      <c r="D3056" s="16" t="str">
        <f>'Fish Use'!E205</f>
        <v>Migration</v>
      </c>
      <c r="E3056" s="16" t="str">
        <f>'Vulnerability Mapped'!C44</f>
        <v>Summer Water Temperature</v>
      </c>
      <c r="F3056" s="18">
        <f>'Fish Use'!F205</f>
        <v>0.2281</v>
      </c>
      <c r="G3056" s="18">
        <f>Population!D16</f>
        <v>0.34</v>
      </c>
      <c r="H3056" s="19">
        <f>'Limiting Factors'!C194</f>
        <v>2.08</v>
      </c>
      <c r="I3056" s="18">
        <f>'Limiting Factors'!D194</f>
        <v>0.34300000000000003</v>
      </c>
      <c r="J3056" s="17">
        <f>'Vulnerability Mapped'!D44</f>
        <v>1</v>
      </c>
      <c r="K3056" s="17">
        <f>'Vulnerability Mapped'!E44</f>
        <v>15</v>
      </c>
      <c r="L3056" s="18">
        <f>'Vulnerability Mapped'!H44</f>
        <v>1</v>
      </c>
      <c r="M3056" s="18">
        <f t="shared" si="94"/>
        <v>7.8238300000000011E-2</v>
      </c>
      <c r="N3056" s="18">
        <f t="shared" si="95"/>
        <v>2.6601022000000005E-2</v>
      </c>
    </row>
    <row r="3057" spans="1:14" ht="18" customHeight="1" x14ac:dyDescent="0.2">
      <c r="A3057" s="16" t="str">
        <f>'Fish Use'!A205</f>
        <v>UGR12</v>
      </c>
      <c r="B3057" s="16" t="str">
        <f>'Fish Use'!B205</f>
        <v>Upper Grande Ronde</v>
      </c>
      <c r="C3057" s="16" t="str">
        <f>'Fish Use'!D205</f>
        <v>Chinook</v>
      </c>
      <c r="D3057" s="16" t="str">
        <f>'Fish Use'!E205</f>
        <v>Migration</v>
      </c>
      <c r="E3057" s="16" t="str">
        <f>'Vulnerability Mapped'!C46</f>
        <v>Winter Water Temperature</v>
      </c>
      <c r="F3057" s="18">
        <f>'Fish Use'!F205</f>
        <v>0.2281</v>
      </c>
      <c r="G3057" s="18">
        <f>Population!D16</f>
        <v>0.34</v>
      </c>
      <c r="H3057" s="19">
        <f>'Limiting Factors'!C195</f>
        <v>2</v>
      </c>
      <c r="I3057" s="18">
        <f>'Limiting Factors'!D195</f>
        <v>0.32500000000000001</v>
      </c>
      <c r="J3057" s="17">
        <f>'Vulnerability Mapped'!D46</f>
        <v>9</v>
      </c>
      <c r="K3057" s="17">
        <f>'Vulnerability Mapped'!E46</f>
        <v>15</v>
      </c>
      <c r="L3057" s="18">
        <f>'Vulnerability Mapped'!H46</f>
        <v>0.485714286</v>
      </c>
      <c r="M3057" s="18">
        <f t="shared" si="94"/>
        <v>3.6007214306894998E-2</v>
      </c>
      <c r="N3057" s="18">
        <f t="shared" si="95"/>
        <v>1.22424528643443E-2</v>
      </c>
    </row>
    <row r="3058" spans="1:14" ht="18" customHeight="1" x14ac:dyDescent="0.2">
      <c r="A3058" s="16" t="str">
        <f>'Fish Use'!A205</f>
        <v>UGR12</v>
      </c>
      <c r="B3058" s="16" t="str">
        <f>'Fish Use'!B205</f>
        <v>Upper Grande Ronde</v>
      </c>
      <c r="C3058" s="16" t="str">
        <f>'Fish Use'!D205</f>
        <v>Chinook</v>
      </c>
      <c r="D3058" s="16" t="str">
        <f>'Fish Use'!E205</f>
        <v>Migration</v>
      </c>
      <c r="E3058" s="16" t="str">
        <f>'Vulnerability Mapped'!C45</f>
        <v>Water Quality</v>
      </c>
      <c r="F3058" s="18">
        <f>'Fish Use'!F205</f>
        <v>0.2281</v>
      </c>
      <c r="G3058" s="18">
        <f>Population!D16</f>
        <v>0.34</v>
      </c>
      <c r="H3058" s="19">
        <f>'Limiting Factors'!C196</f>
        <v>2</v>
      </c>
      <c r="I3058" s="18">
        <f>'Limiting Factors'!D196</f>
        <v>0.32500000000000001</v>
      </c>
      <c r="J3058" s="17">
        <f>'Vulnerability Mapped'!D45</f>
        <v>5</v>
      </c>
      <c r="K3058" s="17">
        <f>'Vulnerability Mapped'!E45</f>
        <v>6</v>
      </c>
      <c r="L3058" s="18">
        <f>'Vulnerability Mapped'!H45</f>
        <v>0.74285714300000005</v>
      </c>
      <c r="M3058" s="18">
        <f t="shared" si="94"/>
        <v>5.5069857153447505E-2</v>
      </c>
      <c r="N3058" s="18">
        <f t="shared" si="95"/>
        <v>1.8723751432172153E-2</v>
      </c>
    </row>
    <row r="3059" spans="1:14" ht="18" customHeight="1" x14ac:dyDescent="0.2">
      <c r="A3059" s="16" t="str">
        <f>'Fish Use'!A205</f>
        <v>UGR12</v>
      </c>
      <c r="B3059" s="16" t="str">
        <f>'Fish Use'!B205</f>
        <v>Upper Grande Ronde</v>
      </c>
      <c r="C3059" s="16" t="str">
        <f>'Fish Use'!D205</f>
        <v>Chinook</v>
      </c>
      <c r="D3059" s="16" t="str">
        <f>'Fish Use'!E205</f>
        <v>Migration</v>
      </c>
      <c r="E3059" s="16" t="str">
        <f>'Vulnerability Mapped'!C41</f>
        <v>Predation</v>
      </c>
      <c r="F3059" s="18">
        <f>'Fish Use'!F205</f>
        <v>0.2281</v>
      </c>
      <c r="G3059" s="18">
        <f>Population!D16</f>
        <v>0.34</v>
      </c>
      <c r="H3059" s="19">
        <f>'Limiting Factors'!C189</f>
        <v>1</v>
      </c>
      <c r="I3059" s="18">
        <f>'Limiting Factors'!D189</f>
        <v>0.1</v>
      </c>
      <c r="J3059" s="17">
        <f>'Vulnerability Mapped'!D41</f>
        <v>1</v>
      </c>
      <c r="K3059" s="17">
        <f>'Vulnerability Mapped'!E41</f>
        <v>14</v>
      </c>
      <c r="L3059" s="18">
        <f>'Vulnerability Mapped'!H41</f>
        <v>1</v>
      </c>
      <c r="M3059" s="18">
        <f t="shared" si="94"/>
        <v>2.281E-2</v>
      </c>
      <c r="N3059" s="18">
        <f t="shared" si="95"/>
        <v>7.7554000000000008E-3</v>
      </c>
    </row>
    <row r="3060" spans="1:14" ht="18" customHeight="1" x14ac:dyDescent="0.2">
      <c r="A3060" s="16" t="str">
        <f>'Fish Use'!A205</f>
        <v>UGR12</v>
      </c>
      <c r="B3060" s="16" t="str">
        <f>'Fish Use'!B205</f>
        <v>Upper Grande Ronde</v>
      </c>
      <c r="C3060" s="16" t="str">
        <f>'Fish Use'!D205</f>
        <v>Chinook</v>
      </c>
      <c r="D3060" s="16" t="str">
        <f>'Fish Use'!E205</f>
        <v>Migration</v>
      </c>
      <c r="E3060" s="16" t="str">
        <f>'Vulnerability Mapped'!C33</f>
        <v>Altered Primary Productivity</v>
      </c>
      <c r="F3060" s="18">
        <f>'Fish Use'!F205</f>
        <v>0.2281</v>
      </c>
      <c r="G3060" s="18">
        <f>Population!D16</f>
        <v>0.34</v>
      </c>
      <c r="H3060" s="19">
        <f>'Limiting Factors'!C190</f>
        <v>3.11</v>
      </c>
      <c r="I3060" s="18">
        <f>'Limiting Factors'!D190</f>
        <v>0.57474999999999998</v>
      </c>
      <c r="J3060" s="17">
        <f>'Vulnerability Mapped'!D33</f>
        <v>10</v>
      </c>
      <c r="K3060" s="17">
        <f>'Vulnerability Mapped'!E33</f>
        <v>13</v>
      </c>
      <c r="L3060" s="18">
        <f>'Vulnerability Mapped'!H33</f>
        <v>0.42142857099999997</v>
      </c>
      <c r="M3060" s="18">
        <f t="shared" si="94"/>
        <v>5.5249485836671219E-2</v>
      </c>
      <c r="N3060" s="18">
        <f t="shared" si="95"/>
        <v>1.8784825184468217E-2</v>
      </c>
    </row>
    <row r="3061" spans="1:14" ht="18" customHeight="1" x14ac:dyDescent="0.2">
      <c r="A3061" s="16" t="str">
        <f>'Fish Use'!A205</f>
        <v>UGR12</v>
      </c>
      <c r="B3061" s="16" t="str">
        <f>'Fish Use'!B205</f>
        <v>Upper Grande Ronde</v>
      </c>
      <c r="C3061" s="16" t="str">
        <f>'Fish Use'!D205</f>
        <v>Chinook</v>
      </c>
      <c r="D3061" s="16" t="str">
        <f>'Fish Use'!E205</f>
        <v>Migration</v>
      </c>
      <c r="E3061" s="16" t="str">
        <f>'Vulnerability Mapped'!C40</f>
        <v>Non-Native Species Interactions and Competition</v>
      </c>
      <c r="F3061" s="18">
        <f>'Fish Use'!F205</f>
        <v>0.2281</v>
      </c>
      <c r="G3061" s="18">
        <f>Population!D16</f>
        <v>0.34</v>
      </c>
      <c r="H3061" s="19">
        <f>'Limiting Factors'!C191</f>
        <v>1.26</v>
      </c>
      <c r="I3061" s="18">
        <f>'Limiting Factors'!D191</f>
        <v>0.1585</v>
      </c>
      <c r="J3061" s="17">
        <f>'Vulnerability Mapped'!D40</f>
        <v>8</v>
      </c>
      <c r="K3061" s="17">
        <f>'Vulnerability Mapped'!E40</f>
        <v>12</v>
      </c>
      <c r="L3061" s="18">
        <f>'Vulnerability Mapped'!H40</f>
        <v>0.55000000000000004</v>
      </c>
      <c r="M3061" s="18">
        <f t="shared" si="94"/>
        <v>1.9884617500000003E-2</v>
      </c>
      <c r="N3061" s="18">
        <f t="shared" si="95"/>
        <v>6.7607699500000021E-3</v>
      </c>
    </row>
    <row r="3062" spans="1:14" ht="18" customHeight="1" x14ac:dyDescent="0.2">
      <c r="A3062" s="16" t="str">
        <f>'Fish Use'!A206</f>
        <v>UGR12</v>
      </c>
      <c r="B3062" s="16" t="str">
        <f>'Fish Use'!B206</f>
        <v>Upper Grande Ronde</v>
      </c>
      <c r="C3062" s="16" t="str">
        <f>'Fish Use'!D206</f>
        <v>Steelhead</v>
      </c>
      <c r="D3062" s="16" t="str">
        <f>'Fish Use'!E206</f>
        <v>Spawning</v>
      </c>
      <c r="E3062" s="16" t="str">
        <f>'Vulnerability Mapped'!C109</f>
        <v>Anthropogenic Barriers</v>
      </c>
      <c r="F3062" s="18">
        <f>'Fish Use'!F206</f>
        <v>0.2281</v>
      </c>
      <c r="G3062" s="18">
        <f>Population!D11</f>
        <v>0.25</v>
      </c>
      <c r="H3062" s="19">
        <f>'Limiting Factors'!C188</f>
        <v>2.15</v>
      </c>
      <c r="I3062" s="18">
        <f>'Limiting Factors'!D188</f>
        <v>0.35875000000000001</v>
      </c>
      <c r="J3062" s="17">
        <f>'Vulnerability Mapped'!D109</f>
        <v>15</v>
      </c>
      <c r="K3062" s="17">
        <f>'Vulnerability Mapped'!E109</f>
        <v>15</v>
      </c>
      <c r="L3062" s="18">
        <f>'Vulnerability Mapped'!H109</f>
        <v>0.1</v>
      </c>
      <c r="M3062" s="18">
        <f t="shared" si="94"/>
        <v>8.1830875000000001E-3</v>
      </c>
      <c r="N3062" s="18">
        <f t="shared" si="95"/>
        <v>2.045771875E-3</v>
      </c>
    </row>
    <row r="3063" spans="1:14" ht="18" customHeight="1" x14ac:dyDescent="0.2">
      <c r="A3063" s="16" t="str">
        <f>'Fish Use'!A206</f>
        <v>UGR12</v>
      </c>
      <c r="B3063" s="16" t="str">
        <f>'Fish Use'!B206</f>
        <v>Upper Grande Ronde</v>
      </c>
      <c r="C3063" s="16" t="str">
        <f>'Fish Use'!D206</f>
        <v>Steelhead</v>
      </c>
      <c r="D3063" s="16" t="str">
        <f>'Fish Use'!E206</f>
        <v>Spawning</v>
      </c>
      <c r="E3063" s="16" t="str">
        <f>'Vulnerability Mapped'!C117</f>
        <v>Riparian Condition</v>
      </c>
      <c r="F3063" s="18">
        <f>'Fish Use'!F206</f>
        <v>0.2281</v>
      </c>
      <c r="G3063" s="18">
        <f>Population!D11</f>
        <v>0.25</v>
      </c>
      <c r="H3063" s="19">
        <f>'Limiting Factors'!C182</f>
        <v>2.77</v>
      </c>
      <c r="I3063" s="18">
        <f>'Limiting Factors'!D182</f>
        <v>0.49825000000000003</v>
      </c>
      <c r="J3063" s="17">
        <f>'Vulnerability Mapped'!D117</f>
        <v>5</v>
      </c>
      <c r="K3063" s="17">
        <f>'Vulnerability Mapped'!E117</f>
        <v>5</v>
      </c>
      <c r="L3063" s="18">
        <f>'Vulnerability Mapped'!H117</f>
        <v>0.74285714300000005</v>
      </c>
      <c r="M3063" s="18">
        <f t="shared" si="94"/>
        <v>8.4426327159092984E-2</v>
      </c>
      <c r="N3063" s="18">
        <f t="shared" si="95"/>
        <v>2.1106581789773246E-2</v>
      </c>
    </row>
    <row r="3064" spans="1:14" ht="18" customHeight="1" x14ac:dyDescent="0.2">
      <c r="A3064" s="16" t="str">
        <f>'Fish Use'!A206</f>
        <v>UGR12</v>
      </c>
      <c r="B3064" s="16" t="str">
        <f>'Fish Use'!B206</f>
        <v>Upper Grande Ronde</v>
      </c>
      <c r="C3064" s="16" t="str">
        <f>'Fish Use'!D206</f>
        <v>Steelhead</v>
      </c>
      <c r="D3064" s="16" t="str">
        <f>'Fish Use'!E206</f>
        <v>Spawning</v>
      </c>
      <c r="E3064" s="16" t="str">
        <f>'Vulnerability Mapped'!C113</f>
        <v>Floodplain Condition</v>
      </c>
      <c r="F3064" s="18">
        <f>'Fish Use'!F206</f>
        <v>0.2281</v>
      </c>
      <c r="G3064" s="18">
        <f>Population!D11</f>
        <v>0.25</v>
      </c>
      <c r="H3064" s="19">
        <f>'Limiting Factors'!C183</f>
        <v>2.77</v>
      </c>
      <c r="I3064" s="18">
        <f>'Limiting Factors'!D183</f>
        <v>0.49825000000000003</v>
      </c>
      <c r="J3064" s="17">
        <f>'Vulnerability Mapped'!D113</f>
        <v>3</v>
      </c>
      <c r="K3064" s="17">
        <f>'Vulnerability Mapped'!E113</f>
        <v>3</v>
      </c>
      <c r="L3064" s="18">
        <f>'Vulnerability Mapped'!H113</f>
        <v>0.87142857100000004</v>
      </c>
      <c r="M3064" s="18">
        <f t="shared" si="94"/>
        <v>9.9038576022721092E-2</v>
      </c>
      <c r="N3064" s="18">
        <f t="shared" si="95"/>
        <v>2.4759644005680273E-2</v>
      </c>
    </row>
    <row r="3065" spans="1:14" ht="18" customHeight="1" x14ac:dyDescent="0.2">
      <c r="A3065" s="16" t="str">
        <f>'Fish Use'!A206</f>
        <v>UGR12</v>
      </c>
      <c r="B3065" s="16" t="str">
        <f>'Fish Use'!B206</f>
        <v>Upper Grande Ronde</v>
      </c>
      <c r="C3065" s="16" t="str">
        <f>'Fish Use'!D206</f>
        <v>Steelhead</v>
      </c>
      <c r="D3065" s="16" t="str">
        <f>'Fish Use'!E206</f>
        <v>Spawning</v>
      </c>
      <c r="E3065" s="16" t="str">
        <f>'Vulnerability Mapped'!C118</f>
        <v>Side Channel and Wetland Habitat</v>
      </c>
      <c r="F3065" s="18">
        <f>'Fish Use'!F206</f>
        <v>0.2281</v>
      </c>
      <c r="G3065" s="18">
        <f>Population!D11</f>
        <v>0.25</v>
      </c>
      <c r="H3065" s="19">
        <f>'Limiting Factors'!C184</f>
        <v>2.35</v>
      </c>
      <c r="I3065" s="18">
        <f>'Limiting Factors'!D184</f>
        <v>0.40375</v>
      </c>
      <c r="J3065" s="17">
        <f>'Vulnerability Mapped'!D118</f>
        <v>2</v>
      </c>
      <c r="K3065" s="17">
        <f>'Vulnerability Mapped'!E118</f>
        <v>2</v>
      </c>
      <c r="L3065" s="18">
        <f>'Vulnerability Mapped'!H118</f>
        <v>0.93571428599999995</v>
      </c>
      <c r="M3065" s="18">
        <f t="shared" si="94"/>
        <v>8.617495806202724E-2</v>
      </c>
      <c r="N3065" s="18">
        <f t="shared" si="95"/>
        <v>2.154373951550681E-2</v>
      </c>
    </row>
    <row r="3066" spans="1:14" ht="18" customHeight="1" x14ac:dyDescent="0.2">
      <c r="A3066" s="16" t="str">
        <f>'Fish Use'!A206</f>
        <v>UGR12</v>
      </c>
      <c r="B3066" s="16" t="str">
        <f>'Fish Use'!B206</f>
        <v>Upper Grande Ronde</v>
      </c>
      <c r="C3066" s="16" t="str">
        <f>'Fish Use'!D206</f>
        <v>Steelhead</v>
      </c>
      <c r="D3066" s="16" t="str">
        <f>'Fish Use'!E206</f>
        <v>Spawning</v>
      </c>
      <c r="E3066" s="16" t="str">
        <f>'Vulnerability Mapped'!C110</f>
        <v>Channel and Habitat Structure</v>
      </c>
      <c r="F3066" s="18">
        <f>'Fish Use'!F206</f>
        <v>0.2281</v>
      </c>
      <c r="G3066" s="18">
        <f>Population!D11</f>
        <v>0.25</v>
      </c>
      <c r="H3066" s="19">
        <f>'Limiting Factors'!C185</f>
        <v>2.93</v>
      </c>
      <c r="I3066" s="18">
        <f>'Limiting Factors'!D185</f>
        <v>0.53425</v>
      </c>
      <c r="J3066" s="17">
        <f>'Vulnerability Mapped'!D110</f>
        <v>1</v>
      </c>
      <c r="K3066" s="17">
        <f>'Vulnerability Mapped'!E110</f>
        <v>1</v>
      </c>
      <c r="L3066" s="18">
        <f>'Vulnerability Mapped'!H110</f>
        <v>1</v>
      </c>
      <c r="M3066" s="18">
        <f t="shared" si="94"/>
        <v>0.121862425</v>
      </c>
      <c r="N3066" s="18">
        <f t="shared" si="95"/>
        <v>3.0465606249999999E-2</v>
      </c>
    </row>
    <row r="3067" spans="1:14" ht="18" customHeight="1" x14ac:dyDescent="0.2">
      <c r="A3067" s="16" t="str">
        <f>'Fish Use'!A206</f>
        <v>UGR12</v>
      </c>
      <c r="B3067" s="16" t="str">
        <f>'Fish Use'!B206</f>
        <v>Upper Grande Ronde</v>
      </c>
      <c r="C3067" s="16" t="str">
        <f>'Fish Use'!D206</f>
        <v>Steelhead</v>
      </c>
      <c r="D3067" s="16" t="str">
        <f>'Fish Use'!E206</f>
        <v>Spawning</v>
      </c>
      <c r="E3067" s="16" t="str">
        <f>'Vulnerability Mapped'!C112</f>
        <v>Decreased Water Quantity</v>
      </c>
      <c r="F3067" s="18">
        <f>'Fish Use'!F206</f>
        <v>0.2281</v>
      </c>
      <c r="G3067" s="18">
        <f>Population!D11</f>
        <v>0.25</v>
      </c>
      <c r="H3067" s="19">
        <f>'Limiting Factors'!C192</f>
        <v>3</v>
      </c>
      <c r="I3067" s="18">
        <f>'Limiting Factors'!D192</f>
        <v>0.55000000000000004</v>
      </c>
      <c r="J3067" s="17">
        <f>'Vulnerability Mapped'!D112</f>
        <v>9</v>
      </c>
      <c r="K3067" s="17">
        <f>'Vulnerability Mapped'!E112</f>
        <v>9</v>
      </c>
      <c r="L3067" s="18">
        <f>'Vulnerability Mapped'!H112</f>
        <v>0.485714286</v>
      </c>
      <c r="M3067" s="18">
        <f t="shared" si="94"/>
        <v>6.0935285750130005E-2</v>
      </c>
      <c r="N3067" s="18">
        <f t="shared" si="95"/>
        <v>1.5233821437532501E-2</v>
      </c>
    </row>
    <row r="3068" spans="1:14" ht="18" customHeight="1" x14ac:dyDescent="0.2">
      <c r="A3068" s="16" t="str">
        <f>'Fish Use'!A206</f>
        <v>UGR12</v>
      </c>
      <c r="B3068" s="16" t="str">
        <f>'Fish Use'!B206</f>
        <v>Upper Grande Ronde</v>
      </c>
      <c r="C3068" s="16" t="str">
        <f>'Fish Use'!D206</f>
        <v>Steelhead</v>
      </c>
      <c r="D3068" s="16" t="str">
        <f>'Fish Use'!E206</f>
        <v>Spawning</v>
      </c>
      <c r="E3068" s="16" t="str">
        <f>'Vulnerability Mapped'!C107</f>
        <v>Altered Flow Timing</v>
      </c>
      <c r="F3068" s="18">
        <f>'Fish Use'!F206</f>
        <v>0.2281</v>
      </c>
      <c r="G3068" s="18">
        <f>Population!D11</f>
        <v>0.25</v>
      </c>
      <c r="H3068" s="19">
        <f>'Limiting Factors'!C193</f>
        <v>2.62</v>
      </c>
      <c r="I3068" s="18">
        <f>'Limiting Factors'!D193</f>
        <v>0.46450000000000002</v>
      </c>
      <c r="J3068" s="17">
        <f>'Vulnerability Mapped'!D107</f>
        <v>6</v>
      </c>
      <c r="K3068" s="17">
        <f>'Vulnerability Mapped'!E107</f>
        <v>6</v>
      </c>
      <c r="L3068" s="18">
        <f>'Vulnerability Mapped'!H107</f>
        <v>0.678571429</v>
      </c>
      <c r="M3068" s="18">
        <f t="shared" si="94"/>
        <v>7.1896305402551056E-2</v>
      </c>
      <c r="N3068" s="18">
        <f t="shared" si="95"/>
        <v>1.7974076350637764E-2</v>
      </c>
    </row>
    <row r="3069" spans="1:14" ht="18" customHeight="1" x14ac:dyDescent="0.2">
      <c r="A3069" s="16" t="str">
        <f>'Fish Use'!A206</f>
        <v>UGR12</v>
      </c>
      <c r="B3069" s="16" t="str">
        <f>'Fish Use'!B206</f>
        <v>Upper Grande Ronde</v>
      </c>
      <c r="C3069" s="16" t="str">
        <f>'Fish Use'!D206</f>
        <v>Steelhead</v>
      </c>
      <c r="D3069" s="16" t="str">
        <f>'Fish Use'!E206</f>
        <v>Spawning</v>
      </c>
      <c r="E3069" s="16" t="str">
        <f>'Vulnerability Mapped'!C111</f>
        <v>Decreased Sediment Quantity</v>
      </c>
      <c r="F3069" s="18">
        <f>'Fish Use'!F206</f>
        <v>0.2281</v>
      </c>
      <c r="G3069" s="18">
        <f>Population!D11</f>
        <v>0.25</v>
      </c>
      <c r="H3069" s="19">
        <f>'Limiting Factors'!C186</f>
        <v>3.1</v>
      </c>
      <c r="I3069" s="18">
        <f>'Limiting Factors'!D186</f>
        <v>0.57250000000000001</v>
      </c>
      <c r="J3069" s="17">
        <f>'Vulnerability Mapped'!D111</f>
        <v>4</v>
      </c>
      <c r="K3069" s="17">
        <f>'Vulnerability Mapped'!E111</f>
        <v>4</v>
      </c>
      <c r="L3069" s="18">
        <f>'Vulnerability Mapped'!H111</f>
        <v>0.80714285699999999</v>
      </c>
      <c r="M3069" s="18">
        <f t="shared" si="94"/>
        <v>0.10540256605277323</v>
      </c>
      <c r="N3069" s="18">
        <f t="shared" si="95"/>
        <v>2.6350641513193308E-2</v>
      </c>
    </row>
    <row r="3070" spans="1:14" ht="18" customHeight="1" x14ac:dyDescent="0.2">
      <c r="A3070" s="16" t="str">
        <f>'Fish Use'!A206</f>
        <v>UGR12</v>
      </c>
      <c r="B3070" s="16" t="str">
        <f>'Fish Use'!B206</f>
        <v>Upper Grande Ronde</v>
      </c>
      <c r="C3070" s="16" t="str">
        <f>'Fish Use'!D206</f>
        <v>Steelhead</v>
      </c>
      <c r="D3070" s="16" t="str">
        <f>'Fish Use'!E206</f>
        <v>Spawning</v>
      </c>
      <c r="E3070" s="16" t="str">
        <f>'Vulnerability Mapped'!C114</f>
        <v>Increased Sediment Quantity</v>
      </c>
      <c r="F3070" s="18">
        <f>'Fish Use'!F206</f>
        <v>0.2281</v>
      </c>
      <c r="G3070" s="18">
        <f>Population!D11</f>
        <v>0.25</v>
      </c>
      <c r="H3070" s="19">
        <f>'Limiting Factors'!C187</f>
        <v>2.77</v>
      </c>
      <c r="I3070" s="18">
        <f>'Limiting Factors'!D187</f>
        <v>0.49825000000000003</v>
      </c>
      <c r="J3070" s="17">
        <f>'Vulnerability Mapped'!D114</f>
        <v>10</v>
      </c>
      <c r="K3070" s="17">
        <f>'Vulnerability Mapped'!E114</f>
        <v>10</v>
      </c>
      <c r="L3070" s="18">
        <f>'Vulnerability Mapped'!H114</f>
        <v>0.42142857099999997</v>
      </c>
      <c r="M3070" s="18">
        <f t="shared" si="94"/>
        <v>4.7895704772721079E-2</v>
      </c>
      <c r="N3070" s="18">
        <f t="shared" si="95"/>
        <v>1.197392619318027E-2</v>
      </c>
    </row>
    <row r="3071" spans="1:14" ht="18" customHeight="1" x14ac:dyDescent="0.2">
      <c r="A3071" s="16" t="str">
        <f>'Fish Use'!A206</f>
        <v>UGR12</v>
      </c>
      <c r="B3071" s="16" t="str">
        <f>'Fish Use'!B206</f>
        <v>Upper Grande Ronde</v>
      </c>
      <c r="C3071" s="16" t="str">
        <f>'Fish Use'!D206</f>
        <v>Steelhead</v>
      </c>
      <c r="D3071" s="16" t="str">
        <f>'Fish Use'!E206</f>
        <v>Spawning</v>
      </c>
      <c r="E3071" s="16" t="str">
        <f>'Vulnerability Mapped'!C119</f>
        <v>Summer Water Temperature</v>
      </c>
      <c r="F3071" s="18">
        <f>'Fish Use'!F206</f>
        <v>0.2281</v>
      </c>
      <c r="G3071" s="18">
        <f>Population!D11</f>
        <v>0.25</v>
      </c>
      <c r="H3071" s="19">
        <f>'Limiting Factors'!C194</f>
        <v>2.08</v>
      </c>
      <c r="I3071" s="18">
        <f>'Limiting Factors'!D194</f>
        <v>0.34300000000000003</v>
      </c>
      <c r="J3071" s="17">
        <f>'Vulnerability Mapped'!D119</f>
        <v>11</v>
      </c>
      <c r="K3071" s="17">
        <f>'Vulnerability Mapped'!E119</f>
        <v>11</v>
      </c>
      <c r="L3071" s="18">
        <f>'Vulnerability Mapped'!H119</f>
        <v>0.35714285699999998</v>
      </c>
      <c r="M3071" s="18">
        <f t="shared" si="94"/>
        <v>2.7942249988823102E-2</v>
      </c>
      <c r="N3071" s="18">
        <f t="shared" si="95"/>
        <v>6.9855624972057755E-3</v>
      </c>
    </row>
    <row r="3072" spans="1:14" ht="18" customHeight="1" x14ac:dyDescent="0.2">
      <c r="A3072" s="16" t="str">
        <f>'Fish Use'!A206</f>
        <v>UGR12</v>
      </c>
      <c r="B3072" s="16" t="str">
        <f>'Fish Use'!B206</f>
        <v>Upper Grande Ronde</v>
      </c>
      <c r="C3072" s="16" t="str">
        <f>'Fish Use'!D206</f>
        <v>Steelhead</v>
      </c>
      <c r="D3072" s="16" t="str">
        <f>'Fish Use'!E206</f>
        <v>Spawning</v>
      </c>
      <c r="E3072" s="16" t="str">
        <f>'Vulnerability Mapped'!C121</f>
        <v>Winter Water Temperature</v>
      </c>
      <c r="F3072" s="18">
        <f>'Fish Use'!F206</f>
        <v>0.2281</v>
      </c>
      <c r="G3072" s="18">
        <f>Population!D11</f>
        <v>0.25</v>
      </c>
      <c r="H3072" s="19">
        <f>'Limiting Factors'!C195</f>
        <v>2</v>
      </c>
      <c r="I3072" s="18">
        <f>'Limiting Factors'!D195</f>
        <v>0.32500000000000001</v>
      </c>
      <c r="J3072" s="17">
        <f>'Vulnerability Mapped'!D121</f>
        <v>7</v>
      </c>
      <c r="K3072" s="17">
        <f>'Vulnerability Mapped'!E121</f>
        <v>7</v>
      </c>
      <c r="L3072" s="18">
        <f>'Vulnerability Mapped'!H121</f>
        <v>0.61428571399999998</v>
      </c>
      <c r="M3072" s="18">
        <f t="shared" si="94"/>
        <v>4.5538535693105002E-2</v>
      </c>
      <c r="N3072" s="18">
        <f t="shared" si="95"/>
        <v>1.138463392327625E-2</v>
      </c>
    </row>
    <row r="3073" spans="1:14" ht="18" customHeight="1" x14ac:dyDescent="0.2">
      <c r="A3073" s="16" t="str">
        <f>'Fish Use'!A206</f>
        <v>UGR12</v>
      </c>
      <c r="B3073" s="16" t="str">
        <f>'Fish Use'!B206</f>
        <v>Upper Grande Ronde</v>
      </c>
      <c r="C3073" s="16" t="str">
        <f>'Fish Use'!D206</f>
        <v>Steelhead</v>
      </c>
      <c r="D3073" s="16" t="str">
        <f>'Fish Use'!E206</f>
        <v>Spawning</v>
      </c>
      <c r="E3073" s="16" t="str">
        <f>'Vulnerability Mapped'!C120</f>
        <v>Water Quality</v>
      </c>
      <c r="F3073" s="18">
        <f>'Fish Use'!F206</f>
        <v>0.2281</v>
      </c>
      <c r="G3073" s="18">
        <f>Population!D11</f>
        <v>0.25</v>
      </c>
      <c r="H3073" s="19">
        <f>'Limiting Factors'!C196</f>
        <v>2</v>
      </c>
      <c r="I3073" s="18">
        <f>'Limiting Factors'!D196</f>
        <v>0.32500000000000001</v>
      </c>
      <c r="J3073" s="17">
        <f>'Vulnerability Mapped'!D120</f>
        <v>8</v>
      </c>
      <c r="K3073" s="17">
        <f>'Vulnerability Mapped'!E120</f>
        <v>8</v>
      </c>
      <c r="L3073" s="18">
        <f>'Vulnerability Mapped'!H120</f>
        <v>0.55000000000000004</v>
      </c>
      <c r="M3073" s="18">
        <f t="shared" si="94"/>
        <v>4.0772875000000007E-2</v>
      </c>
      <c r="N3073" s="18">
        <f t="shared" si="95"/>
        <v>1.0193218750000002E-2</v>
      </c>
    </row>
    <row r="3074" spans="1:14" ht="18" customHeight="1" x14ac:dyDescent="0.2">
      <c r="A3074" s="16" t="str">
        <f>'Fish Use'!A206</f>
        <v>UGR12</v>
      </c>
      <c r="B3074" s="16" t="str">
        <f>'Fish Use'!B206</f>
        <v>Upper Grande Ronde</v>
      </c>
      <c r="C3074" s="16" t="str">
        <f>'Fish Use'!D206</f>
        <v>Steelhead</v>
      </c>
      <c r="D3074" s="16" t="str">
        <f>'Fish Use'!E206</f>
        <v>Spawning</v>
      </c>
      <c r="E3074" s="16" t="str">
        <f>'Vulnerability Mapped'!C116</f>
        <v>Predation</v>
      </c>
      <c r="F3074" s="18">
        <f>'Fish Use'!F206</f>
        <v>0.2281</v>
      </c>
      <c r="G3074" s="18">
        <f>Population!D11</f>
        <v>0.25</v>
      </c>
      <c r="H3074" s="19">
        <f>'Limiting Factors'!C189</f>
        <v>1</v>
      </c>
      <c r="I3074" s="18">
        <f>'Limiting Factors'!D189</f>
        <v>0.1</v>
      </c>
      <c r="J3074" s="17">
        <f>'Vulnerability Mapped'!D116</f>
        <v>12</v>
      </c>
      <c r="K3074" s="17">
        <f>'Vulnerability Mapped'!E116</f>
        <v>12</v>
      </c>
      <c r="L3074" s="18">
        <f>'Vulnerability Mapped'!H116</f>
        <v>0.29285714299999999</v>
      </c>
      <c r="M3074" s="18">
        <f t="shared" ref="M3074:M3137" si="96">F3074*I3074*L3074</f>
        <v>6.6800714318299998E-3</v>
      </c>
      <c r="N3074" s="18">
        <f t="shared" ref="N3074:N3137" si="97">M3074*G3074</f>
        <v>1.6700178579575E-3</v>
      </c>
    </row>
    <row r="3075" spans="1:14" ht="18" customHeight="1" x14ac:dyDescent="0.2">
      <c r="A3075" s="16" t="str">
        <f>'Fish Use'!A206</f>
        <v>UGR12</v>
      </c>
      <c r="B3075" s="16" t="str">
        <f>'Fish Use'!B206</f>
        <v>Upper Grande Ronde</v>
      </c>
      <c r="C3075" s="16" t="str">
        <f>'Fish Use'!D206</f>
        <v>Steelhead</v>
      </c>
      <c r="D3075" s="16" t="str">
        <f>'Fish Use'!E206</f>
        <v>Spawning</v>
      </c>
      <c r="E3075" s="16" t="str">
        <f>'Vulnerability Mapped'!C108</f>
        <v>Altered Primary Productivity</v>
      </c>
      <c r="F3075" s="18">
        <f>'Fish Use'!F206</f>
        <v>0.2281</v>
      </c>
      <c r="G3075" s="18">
        <f>Population!D11</f>
        <v>0.25</v>
      </c>
      <c r="H3075" s="19">
        <f>'Limiting Factors'!C190</f>
        <v>3.11</v>
      </c>
      <c r="I3075" s="18">
        <f>'Limiting Factors'!D190</f>
        <v>0.57474999999999998</v>
      </c>
      <c r="J3075" s="17">
        <f>'Vulnerability Mapped'!D108</f>
        <v>13</v>
      </c>
      <c r="K3075" s="17">
        <f>'Vulnerability Mapped'!E108</f>
        <v>13</v>
      </c>
      <c r="L3075" s="18">
        <f>'Vulnerability Mapped'!H108</f>
        <v>0.22857142899999999</v>
      </c>
      <c r="M3075" s="18">
        <f t="shared" si="96"/>
        <v>2.9965822913328773E-2</v>
      </c>
      <c r="N3075" s="18">
        <f t="shared" si="97"/>
        <v>7.4914557283321933E-3</v>
      </c>
    </row>
    <row r="3076" spans="1:14" ht="18" customHeight="1" x14ac:dyDescent="0.2">
      <c r="A3076" s="16" t="str">
        <f>'Fish Use'!A206</f>
        <v>UGR12</v>
      </c>
      <c r="B3076" s="16" t="str">
        <f>'Fish Use'!B206</f>
        <v>Upper Grande Ronde</v>
      </c>
      <c r="C3076" s="16" t="str">
        <f>'Fish Use'!D206</f>
        <v>Steelhead</v>
      </c>
      <c r="D3076" s="16" t="str">
        <f>'Fish Use'!E206</f>
        <v>Spawning</v>
      </c>
      <c r="E3076" s="16" t="str">
        <f>'Vulnerability Mapped'!C115</f>
        <v>Non-Native Species Interactions and Competition</v>
      </c>
      <c r="F3076" s="18">
        <f>'Fish Use'!F206</f>
        <v>0.2281</v>
      </c>
      <c r="G3076" s="18">
        <f>Population!D11</f>
        <v>0.25</v>
      </c>
      <c r="H3076" s="19">
        <f>'Limiting Factors'!C191</f>
        <v>1.26</v>
      </c>
      <c r="I3076" s="18">
        <f>'Limiting Factors'!D191</f>
        <v>0.1585</v>
      </c>
      <c r="J3076" s="17">
        <f>'Vulnerability Mapped'!D115</f>
        <v>14</v>
      </c>
      <c r="K3076" s="17">
        <f>'Vulnerability Mapped'!E115</f>
        <v>14</v>
      </c>
      <c r="L3076" s="18">
        <f>'Vulnerability Mapped'!H115</f>
        <v>0.164285714</v>
      </c>
      <c r="M3076" s="18">
        <f t="shared" si="96"/>
        <v>5.9395610610989006E-3</v>
      </c>
      <c r="N3076" s="18">
        <f t="shared" si="97"/>
        <v>1.4848902652747251E-3</v>
      </c>
    </row>
    <row r="3077" spans="1:14" ht="18" customHeight="1" x14ac:dyDescent="0.2">
      <c r="A3077" s="16" t="str">
        <f>'Fish Use'!A207</f>
        <v>UGR12</v>
      </c>
      <c r="B3077" s="16" t="str">
        <f>'Fish Use'!B207</f>
        <v>Upper Grande Ronde</v>
      </c>
      <c r="C3077" s="16" t="str">
        <f>'Fish Use'!D207</f>
        <v>Steelhead</v>
      </c>
      <c r="D3077" s="16" t="str">
        <f>'Fish Use'!E207</f>
        <v>Winter Rearing</v>
      </c>
      <c r="E3077" s="16" t="str">
        <f>'Vulnerability Mapped'!C139</f>
        <v>Anthropogenic Barriers</v>
      </c>
      <c r="F3077" s="18">
        <f>'Fish Use'!F207</f>
        <v>0.2281</v>
      </c>
      <c r="G3077" s="18">
        <f>Population!D15</f>
        <v>0.25</v>
      </c>
      <c r="H3077" s="19">
        <f>'Limiting Factors'!C188</f>
        <v>2.15</v>
      </c>
      <c r="I3077" s="18">
        <f>'Limiting Factors'!D188</f>
        <v>0.35875000000000001</v>
      </c>
      <c r="J3077" s="17">
        <f>'Vulnerability Mapped'!D139</f>
        <v>14</v>
      </c>
      <c r="K3077" s="17">
        <f>'Vulnerability Mapped'!E139</f>
        <v>14</v>
      </c>
      <c r="L3077" s="18">
        <f>'Vulnerability Mapped'!H139</f>
        <v>0.164285714</v>
      </c>
      <c r="M3077" s="18">
        <f t="shared" si="96"/>
        <v>1.3443643726619749E-2</v>
      </c>
      <c r="N3077" s="18">
        <f t="shared" si="97"/>
        <v>3.3609109316549372E-3</v>
      </c>
    </row>
    <row r="3078" spans="1:14" ht="18" customHeight="1" x14ac:dyDescent="0.2">
      <c r="A3078" s="16" t="str">
        <f>'Fish Use'!A207</f>
        <v>UGR12</v>
      </c>
      <c r="B3078" s="16" t="str">
        <f>'Fish Use'!B207</f>
        <v>Upper Grande Ronde</v>
      </c>
      <c r="C3078" s="16" t="str">
        <f>'Fish Use'!D207</f>
        <v>Steelhead</v>
      </c>
      <c r="D3078" s="16" t="str">
        <f>'Fish Use'!E207</f>
        <v>Winter Rearing</v>
      </c>
      <c r="E3078" s="16" t="str">
        <f>'Vulnerability Mapped'!C147</f>
        <v>Riparian Condition</v>
      </c>
      <c r="F3078" s="18">
        <f>'Fish Use'!F207</f>
        <v>0.2281</v>
      </c>
      <c r="G3078" s="18">
        <f>Population!D15</f>
        <v>0.25</v>
      </c>
      <c r="H3078" s="19">
        <f>'Limiting Factors'!C182</f>
        <v>2.77</v>
      </c>
      <c r="I3078" s="18">
        <f>'Limiting Factors'!D182</f>
        <v>0.49825000000000003</v>
      </c>
      <c r="J3078" s="17">
        <f>'Vulnerability Mapped'!D147</f>
        <v>5</v>
      </c>
      <c r="K3078" s="17">
        <f>'Vulnerability Mapped'!E147</f>
        <v>5</v>
      </c>
      <c r="L3078" s="18">
        <f>'Vulnerability Mapped'!H147</f>
        <v>0.74285714300000005</v>
      </c>
      <c r="M3078" s="18">
        <f t="shared" si="96"/>
        <v>8.4426327159092984E-2</v>
      </c>
      <c r="N3078" s="18">
        <f t="shared" si="97"/>
        <v>2.1106581789773246E-2</v>
      </c>
    </row>
    <row r="3079" spans="1:14" ht="18" customHeight="1" x14ac:dyDescent="0.2">
      <c r="A3079" s="16" t="str">
        <f>'Fish Use'!A207</f>
        <v>UGR12</v>
      </c>
      <c r="B3079" s="16" t="str">
        <f>'Fish Use'!B207</f>
        <v>Upper Grande Ronde</v>
      </c>
      <c r="C3079" s="16" t="str">
        <f>'Fish Use'!D207</f>
        <v>Steelhead</v>
      </c>
      <c r="D3079" s="16" t="str">
        <f>'Fish Use'!E207</f>
        <v>Winter Rearing</v>
      </c>
      <c r="E3079" s="16" t="str">
        <f>'Vulnerability Mapped'!C143</f>
        <v>Floodplain Condition</v>
      </c>
      <c r="F3079" s="18">
        <f>'Fish Use'!F207</f>
        <v>0.2281</v>
      </c>
      <c r="G3079" s="18">
        <f>Population!D15</f>
        <v>0.25</v>
      </c>
      <c r="H3079" s="19">
        <f>'Limiting Factors'!C183</f>
        <v>2.77</v>
      </c>
      <c r="I3079" s="18">
        <f>'Limiting Factors'!D183</f>
        <v>0.49825000000000003</v>
      </c>
      <c r="J3079" s="17">
        <f>'Vulnerability Mapped'!D143</f>
        <v>4</v>
      </c>
      <c r="K3079" s="17">
        <f>'Vulnerability Mapped'!E143</f>
        <v>4</v>
      </c>
      <c r="L3079" s="18">
        <f>'Vulnerability Mapped'!H143</f>
        <v>0.80714285699999999</v>
      </c>
      <c r="M3079" s="18">
        <f t="shared" si="96"/>
        <v>9.1732451590907038E-2</v>
      </c>
      <c r="N3079" s="18">
        <f t="shared" si="97"/>
        <v>2.293311289772676E-2</v>
      </c>
    </row>
    <row r="3080" spans="1:14" ht="18" customHeight="1" x14ac:dyDescent="0.2">
      <c r="A3080" s="16" t="str">
        <f>'Fish Use'!A207</f>
        <v>UGR12</v>
      </c>
      <c r="B3080" s="16" t="str">
        <f>'Fish Use'!B207</f>
        <v>Upper Grande Ronde</v>
      </c>
      <c r="C3080" s="16" t="str">
        <f>'Fish Use'!D207</f>
        <v>Steelhead</v>
      </c>
      <c r="D3080" s="16" t="str">
        <f>'Fish Use'!E207</f>
        <v>Winter Rearing</v>
      </c>
      <c r="E3080" s="16" t="str">
        <f>'Vulnerability Mapped'!C148</f>
        <v>Side Channel and Wetland Habitat</v>
      </c>
      <c r="F3080" s="18">
        <f>'Fish Use'!F207</f>
        <v>0.2281</v>
      </c>
      <c r="G3080" s="18">
        <f>Population!D15</f>
        <v>0.25</v>
      </c>
      <c r="H3080" s="19">
        <f>'Limiting Factors'!C184</f>
        <v>2.35</v>
      </c>
      <c r="I3080" s="18">
        <f>'Limiting Factors'!D184</f>
        <v>0.40375</v>
      </c>
      <c r="J3080" s="17">
        <f>'Vulnerability Mapped'!D148</f>
        <v>3</v>
      </c>
      <c r="K3080" s="17">
        <f>'Vulnerability Mapped'!E148</f>
        <v>3</v>
      </c>
      <c r="L3080" s="18">
        <f>'Vulnerability Mapped'!H148</f>
        <v>0.87142857100000004</v>
      </c>
      <c r="M3080" s="18">
        <f t="shared" si="96"/>
        <v>8.0254541031959128E-2</v>
      </c>
      <c r="N3080" s="18">
        <f t="shared" si="97"/>
        <v>2.0063635257989782E-2</v>
      </c>
    </row>
    <row r="3081" spans="1:14" ht="18" customHeight="1" x14ac:dyDescent="0.2">
      <c r="A3081" s="16" t="str">
        <f>'Fish Use'!A207</f>
        <v>UGR12</v>
      </c>
      <c r="B3081" s="16" t="str">
        <f>'Fish Use'!B207</f>
        <v>Upper Grande Ronde</v>
      </c>
      <c r="C3081" s="16" t="str">
        <f>'Fish Use'!D207</f>
        <v>Steelhead</v>
      </c>
      <c r="D3081" s="16" t="str">
        <f>'Fish Use'!E207</f>
        <v>Winter Rearing</v>
      </c>
      <c r="E3081" s="16" t="str">
        <f>'Vulnerability Mapped'!C140</f>
        <v>Channel and Habitat Structure</v>
      </c>
      <c r="F3081" s="18">
        <f>'Fish Use'!F207</f>
        <v>0.2281</v>
      </c>
      <c r="G3081" s="18">
        <f>Population!D15</f>
        <v>0.25</v>
      </c>
      <c r="H3081" s="19">
        <f>'Limiting Factors'!C185</f>
        <v>2.93</v>
      </c>
      <c r="I3081" s="18">
        <f>'Limiting Factors'!D185</f>
        <v>0.53425</v>
      </c>
      <c r="J3081" s="17">
        <f>'Vulnerability Mapped'!D140</f>
        <v>2</v>
      </c>
      <c r="K3081" s="17">
        <f>'Vulnerability Mapped'!E140</f>
        <v>2</v>
      </c>
      <c r="L3081" s="18">
        <f>'Vulnerability Mapped'!H140</f>
        <v>0.93571428599999995</v>
      </c>
      <c r="M3081" s="18">
        <f t="shared" si="96"/>
        <v>0.11402841199910355</v>
      </c>
      <c r="N3081" s="18">
        <f t="shared" si="97"/>
        <v>2.8507102999775887E-2</v>
      </c>
    </row>
    <row r="3082" spans="1:14" ht="18" customHeight="1" x14ac:dyDescent="0.2">
      <c r="A3082" s="16" t="str">
        <f>'Fish Use'!A207</f>
        <v>UGR12</v>
      </c>
      <c r="B3082" s="16" t="str">
        <f>'Fish Use'!B207</f>
        <v>Upper Grande Ronde</v>
      </c>
      <c r="C3082" s="16" t="str">
        <f>'Fish Use'!D207</f>
        <v>Steelhead</v>
      </c>
      <c r="D3082" s="16" t="str">
        <f>'Fish Use'!E207</f>
        <v>Winter Rearing</v>
      </c>
      <c r="E3082" s="16" t="str">
        <f>'Vulnerability Mapped'!C142</f>
        <v>Decreased Water Quantity</v>
      </c>
      <c r="F3082" s="18">
        <f>'Fish Use'!F207</f>
        <v>0.2281</v>
      </c>
      <c r="G3082" s="18">
        <f>Population!D15</f>
        <v>0.25</v>
      </c>
      <c r="H3082" s="19">
        <f>'Limiting Factors'!C192</f>
        <v>3</v>
      </c>
      <c r="I3082" s="18">
        <f>'Limiting Factors'!D192</f>
        <v>0.55000000000000004</v>
      </c>
      <c r="J3082" s="17">
        <f>'Vulnerability Mapped'!D142</f>
        <v>7</v>
      </c>
      <c r="K3082" s="17">
        <f>'Vulnerability Mapped'!E142</f>
        <v>7</v>
      </c>
      <c r="L3082" s="18">
        <f>'Vulnerability Mapped'!H142</f>
        <v>0.61428571399999998</v>
      </c>
      <c r="M3082" s="18">
        <f t="shared" si="96"/>
        <v>7.7065214249870007E-2</v>
      </c>
      <c r="N3082" s="18">
        <f t="shared" si="97"/>
        <v>1.9266303562467502E-2</v>
      </c>
    </row>
    <row r="3083" spans="1:14" ht="18" customHeight="1" x14ac:dyDescent="0.2">
      <c r="A3083" s="16" t="str">
        <f>'Fish Use'!A207</f>
        <v>UGR12</v>
      </c>
      <c r="B3083" s="16" t="str">
        <f>'Fish Use'!B207</f>
        <v>Upper Grande Ronde</v>
      </c>
      <c r="C3083" s="16" t="str">
        <f>'Fish Use'!D207</f>
        <v>Steelhead</v>
      </c>
      <c r="D3083" s="16" t="str">
        <f>'Fish Use'!E207</f>
        <v>Winter Rearing</v>
      </c>
      <c r="E3083" s="16" t="str">
        <f>'Vulnerability Mapped'!C137</f>
        <v>Altered Flow Timing</v>
      </c>
      <c r="F3083" s="18">
        <f>'Fish Use'!F207</f>
        <v>0.2281</v>
      </c>
      <c r="G3083" s="18">
        <f>Population!D15</f>
        <v>0.25</v>
      </c>
      <c r="H3083" s="19">
        <f>'Limiting Factors'!C193</f>
        <v>2.62</v>
      </c>
      <c r="I3083" s="18">
        <f>'Limiting Factors'!D193</f>
        <v>0.46450000000000002</v>
      </c>
      <c r="J3083" s="17">
        <f>'Vulnerability Mapped'!D137</f>
        <v>10</v>
      </c>
      <c r="K3083" s="17">
        <f>'Vulnerability Mapped'!E137</f>
        <v>10</v>
      </c>
      <c r="L3083" s="18">
        <f>'Vulnerability Mapped'!H137</f>
        <v>0.42142857099999997</v>
      </c>
      <c r="M3083" s="18">
        <f t="shared" si="96"/>
        <v>4.4651389597448951E-2</v>
      </c>
      <c r="N3083" s="18">
        <f t="shared" si="97"/>
        <v>1.1162847399362238E-2</v>
      </c>
    </row>
    <row r="3084" spans="1:14" ht="18" customHeight="1" x14ac:dyDescent="0.2">
      <c r="A3084" s="16" t="str">
        <f>'Fish Use'!A207</f>
        <v>UGR12</v>
      </c>
      <c r="B3084" s="16" t="str">
        <f>'Fish Use'!B207</f>
        <v>Upper Grande Ronde</v>
      </c>
      <c r="C3084" s="16" t="str">
        <f>'Fish Use'!D207</f>
        <v>Steelhead</v>
      </c>
      <c r="D3084" s="16" t="str">
        <f>'Fish Use'!E207</f>
        <v>Winter Rearing</v>
      </c>
      <c r="E3084" s="16" t="str">
        <f>'Vulnerability Mapped'!C141</f>
        <v>Decreased Sediment Quantity</v>
      </c>
      <c r="F3084" s="18">
        <f>'Fish Use'!F207</f>
        <v>0.2281</v>
      </c>
      <c r="G3084" s="18">
        <f>Population!D15</f>
        <v>0.25</v>
      </c>
      <c r="H3084" s="19">
        <f>'Limiting Factors'!C186</f>
        <v>3.1</v>
      </c>
      <c r="I3084" s="18">
        <f>'Limiting Factors'!D186</f>
        <v>0.57250000000000001</v>
      </c>
      <c r="J3084" s="17">
        <f>'Vulnerability Mapped'!D141</f>
        <v>12</v>
      </c>
      <c r="K3084" s="17">
        <f>'Vulnerability Mapped'!E141</f>
        <v>12</v>
      </c>
      <c r="L3084" s="18">
        <f>'Vulnerability Mapped'!H141</f>
        <v>0.29285714299999999</v>
      </c>
      <c r="M3084" s="18">
        <f t="shared" si="96"/>
        <v>3.8243408947226748E-2</v>
      </c>
      <c r="N3084" s="18">
        <f t="shared" si="97"/>
        <v>9.560852236806687E-3</v>
      </c>
    </row>
    <row r="3085" spans="1:14" ht="18" customHeight="1" x14ac:dyDescent="0.2">
      <c r="A3085" s="16" t="str">
        <f>'Fish Use'!A207</f>
        <v>UGR12</v>
      </c>
      <c r="B3085" s="16" t="str">
        <f>'Fish Use'!B207</f>
        <v>Upper Grande Ronde</v>
      </c>
      <c r="C3085" s="16" t="str">
        <f>'Fish Use'!D207</f>
        <v>Steelhead</v>
      </c>
      <c r="D3085" s="16" t="str">
        <f>'Fish Use'!E207</f>
        <v>Winter Rearing</v>
      </c>
      <c r="E3085" s="16" t="str">
        <f>'Vulnerability Mapped'!C144</f>
        <v>Increased Sediment Quantity</v>
      </c>
      <c r="F3085" s="18">
        <f>'Fish Use'!F207</f>
        <v>0.2281</v>
      </c>
      <c r="G3085" s="18">
        <f>Population!D15</f>
        <v>0.25</v>
      </c>
      <c r="H3085" s="19">
        <f>'Limiting Factors'!C187</f>
        <v>2.77</v>
      </c>
      <c r="I3085" s="18">
        <f>'Limiting Factors'!D187</f>
        <v>0.49825000000000003</v>
      </c>
      <c r="J3085" s="17">
        <f>'Vulnerability Mapped'!D144</f>
        <v>13</v>
      </c>
      <c r="K3085" s="17">
        <f>'Vulnerability Mapped'!E144</f>
        <v>13</v>
      </c>
      <c r="L3085" s="18">
        <f>'Vulnerability Mapped'!H144</f>
        <v>0.22857142899999999</v>
      </c>
      <c r="M3085" s="18">
        <f t="shared" si="96"/>
        <v>2.5977331477278928E-2</v>
      </c>
      <c r="N3085" s="18">
        <f t="shared" si="97"/>
        <v>6.4943328693197319E-3</v>
      </c>
    </row>
    <row r="3086" spans="1:14" ht="18" customHeight="1" x14ac:dyDescent="0.2">
      <c r="A3086" s="16" t="str">
        <f>'Fish Use'!A207</f>
        <v>UGR12</v>
      </c>
      <c r="B3086" s="16" t="str">
        <f>'Fish Use'!B207</f>
        <v>Upper Grande Ronde</v>
      </c>
      <c r="C3086" s="16" t="str">
        <f>'Fish Use'!D207</f>
        <v>Steelhead</v>
      </c>
      <c r="D3086" s="16" t="str">
        <f>'Fish Use'!E207</f>
        <v>Winter Rearing</v>
      </c>
      <c r="E3086" s="16" t="str">
        <f>'Vulnerability Mapped'!C149</f>
        <v>Summer Water Temperature</v>
      </c>
      <c r="F3086" s="18">
        <f>'Fish Use'!F207</f>
        <v>0.2281</v>
      </c>
      <c r="G3086" s="18">
        <f>Population!D15</f>
        <v>0.25</v>
      </c>
      <c r="H3086" s="19">
        <f>'Limiting Factors'!C194</f>
        <v>2.08</v>
      </c>
      <c r="I3086" s="18">
        <f>'Limiting Factors'!D194</f>
        <v>0.34300000000000003</v>
      </c>
      <c r="J3086" s="17">
        <f>'Vulnerability Mapped'!D149</f>
        <v>15</v>
      </c>
      <c r="K3086" s="17">
        <f>'Vulnerability Mapped'!E149</f>
        <v>15</v>
      </c>
      <c r="L3086" s="18">
        <f>'Vulnerability Mapped'!H149</f>
        <v>0.1</v>
      </c>
      <c r="M3086" s="18">
        <f t="shared" si="96"/>
        <v>7.8238300000000021E-3</v>
      </c>
      <c r="N3086" s="18">
        <f t="shared" si="97"/>
        <v>1.9559575000000005E-3</v>
      </c>
    </row>
    <row r="3087" spans="1:14" ht="18" customHeight="1" x14ac:dyDescent="0.2">
      <c r="A3087" s="16" t="str">
        <f>'Fish Use'!A207</f>
        <v>UGR12</v>
      </c>
      <c r="B3087" s="16" t="str">
        <f>'Fish Use'!B207</f>
        <v>Upper Grande Ronde</v>
      </c>
      <c r="C3087" s="16" t="str">
        <f>'Fish Use'!D207</f>
        <v>Steelhead</v>
      </c>
      <c r="D3087" s="16" t="str">
        <f>'Fish Use'!E207</f>
        <v>Winter Rearing</v>
      </c>
      <c r="E3087" s="16" t="str">
        <f>'Vulnerability Mapped'!C151</f>
        <v>Winter Water Temperature</v>
      </c>
      <c r="F3087" s="18">
        <f>'Fish Use'!F207</f>
        <v>0.2281</v>
      </c>
      <c r="G3087" s="18">
        <f>Population!D15</f>
        <v>0.25</v>
      </c>
      <c r="H3087" s="19">
        <f>'Limiting Factors'!C195</f>
        <v>2</v>
      </c>
      <c r="I3087" s="18">
        <f>'Limiting Factors'!D195</f>
        <v>0.32500000000000001</v>
      </c>
      <c r="J3087" s="17">
        <f>'Vulnerability Mapped'!D151</f>
        <v>1</v>
      </c>
      <c r="K3087" s="17">
        <f>'Vulnerability Mapped'!E151</f>
        <v>1</v>
      </c>
      <c r="L3087" s="18">
        <f>'Vulnerability Mapped'!H151</f>
        <v>1</v>
      </c>
      <c r="M3087" s="18">
        <f t="shared" si="96"/>
        <v>7.4132500000000004E-2</v>
      </c>
      <c r="N3087" s="18">
        <f t="shared" si="97"/>
        <v>1.8533125000000001E-2</v>
      </c>
    </row>
    <row r="3088" spans="1:14" ht="18" customHeight="1" x14ac:dyDescent="0.2">
      <c r="A3088" s="16" t="str">
        <f>'Fish Use'!A207</f>
        <v>UGR12</v>
      </c>
      <c r="B3088" s="16" t="str">
        <f>'Fish Use'!B207</f>
        <v>Upper Grande Ronde</v>
      </c>
      <c r="C3088" s="16" t="str">
        <f>'Fish Use'!D207</f>
        <v>Steelhead</v>
      </c>
      <c r="D3088" s="16" t="str">
        <f>'Fish Use'!E207</f>
        <v>Winter Rearing</v>
      </c>
      <c r="E3088" s="16" t="str">
        <f>'Vulnerability Mapped'!C150</f>
        <v>Water Quality</v>
      </c>
      <c r="F3088" s="18">
        <f>'Fish Use'!F207</f>
        <v>0.2281</v>
      </c>
      <c r="G3088" s="18">
        <f>Population!D15</f>
        <v>0.25</v>
      </c>
      <c r="H3088" s="19">
        <f>'Limiting Factors'!C196</f>
        <v>2</v>
      </c>
      <c r="I3088" s="18">
        <f>'Limiting Factors'!D196</f>
        <v>0.32500000000000001</v>
      </c>
      <c r="J3088" s="17">
        <f>'Vulnerability Mapped'!D150</f>
        <v>6</v>
      </c>
      <c r="K3088" s="17">
        <f>'Vulnerability Mapped'!E150</f>
        <v>6</v>
      </c>
      <c r="L3088" s="18">
        <f>'Vulnerability Mapped'!H150</f>
        <v>0.678571429</v>
      </c>
      <c r="M3088" s="18">
        <f t="shared" si="96"/>
        <v>5.0304196460342503E-2</v>
      </c>
      <c r="N3088" s="18">
        <f t="shared" si="97"/>
        <v>1.2576049115085626E-2</v>
      </c>
    </row>
    <row r="3089" spans="1:14" ht="18" customHeight="1" x14ac:dyDescent="0.2">
      <c r="A3089" s="16" t="str">
        <f>'Fish Use'!A207</f>
        <v>UGR12</v>
      </c>
      <c r="B3089" s="16" t="str">
        <f>'Fish Use'!B207</f>
        <v>Upper Grande Ronde</v>
      </c>
      <c r="C3089" s="16" t="str">
        <f>'Fish Use'!D207</f>
        <v>Steelhead</v>
      </c>
      <c r="D3089" s="16" t="str">
        <f>'Fish Use'!E207</f>
        <v>Winter Rearing</v>
      </c>
      <c r="E3089" s="16" t="str">
        <f>'Vulnerability Mapped'!C146</f>
        <v>Predation</v>
      </c>
      <c r="F3089" s="18">
        <f>'Fish Use'!F207</f>
        <v>0.2281</v>
      </c>
      <c r="G3089" s="18">
        <f>Population!D15</f>
        <v>0.25</v>
      </c>
      <c r="H3089" s="19">
        <f>'Limiting Factors'!C189</f>
        <v>1</v>
      </c>
      <c r="I3089" s="18">
        <f>'Limiting Factors'!D189</f>
        <v>0.1</v>
      </c>
      <c r="J3089" s="17">
        <f>'Vulnerability Mapped'!D146</f>
        <v>9</v>
      </c>
      <c r="K3089" s="17">
        <f>'Vulnerability Mapped'!E146</f>
        <v>9</v>
      </c>
      <c r="L3089" s="18">
        <f>'Vulnerability Mapped'!H146</f>
        <v>0.485714286</v>
      </c>
      <c r="M3089" s="18">
        <f t="shared" si="96"/>
        <v>1.107914286366E-2</v>
      </c>
      <c r="N3089" s="18">
        <f t="shared" si="97"/>
        <v>2.7697857159149999E-3</v>
      </c>
    </row>
    <row r="3090" spans="1:14" ht="18" customHeight="1" x14ac:dyDescent="0.2">
      <c r="A3090" s="16" t="str">
        <f>'Fish Use'!A207</f>
        <v>UGR12</v>
      </c>
      <c r="B3090" s="16" t="str">
        <f>'Fish Use'!B207</f>
        <v>Upper Grande Ronde</v>
      </c>
      <c r="C3090" s="16" t="str">
        <f>'Fish Use'!D207</f>
        <v>Steelhead</v>
      </c>
      <c r="D3090" s="16" t="str">
        <f>'Fish Use'!E207</f>
        <v>Winter Rearing</v>
      </c>
      <c r="E3090" s="16" t="str">
        <f>'Vulnerability Mapped'!C138</f>
        <v>Altered Primary Productivity</v>
      </c>
      <c r="F3090" s="18">
        <f>'Fish Use'!F207</f>
        <v>0.2281</v>
      </c>
      <c r="G3090" s="18">
        <f>Population!D15</f>
        <v>0.25</v>
      </c>
      <c r="H3090" s="19">
        <f>'Limiting Factors'!C190</f>
        <v>3.11</v>
      </c>
      <c r="I3090" s="18">
        <f>'Limiting Factors'!D190</f>
        <v>0.57474999999999998</v>
      </c>
      <c r="J3090" s="17">
        <f>'Vulnerability Mapped'!D138</f>
        <v>8</v>
      </c>
      <c r="K3090" s="17">
        <f>'Vulnerability Mapped'!E138</f>
        <v>8</v>
      </c>
      <c r="L3090" s="18">
        <f>'Vulnerability Mapped'!H138</f>
        <v>0.55000000000000004</v>
      </c>
      <c r="M3090" s="18">
        <f t="shared" si="96"/>
        <v>7.2105261249999997E-2</v>
      </c>
      <c r="N3090" s="18">
        <f t="shared" si="97"/>
        <v>1.8026315312499999E-2</v>
      </c>
    </row>
    <row r="3091" spans="1:14" ht="18" customHeight="1" x14ac:dyDescent="0.2">
      <c r="A3091" s="16" t="str">
        <f>'Fish Use'!A207</f>
        <v>UGR12</v>
      </c>
      <c r="B3091" s="16" t="str">
        <f>'Fish Use'!B207</f>
        <v>Upper Grande Ronde</v>
      </c>
      <c r="C3091" s="16" t="str">
        <f>'Fish Use'!D207</f>
        <v>Steelhead</v>
      </c>
      <c r="D3091" s="16" t="str">
        <f>'Fish Use'!E207</f>
        <v>Winter Rearing</v>
      </c>
      <c r="E3091" s="16" t="str">
        <f>'Vulnerability Mapped'!C145</f>
        <v>Non-Native Species Interactions and Competition</v>
      </c>
      <c r="F3091" s="18">
        <f>'Fish Use'!F207</f>
        <v>0.2281</v>
      </c>
      <c r="G3091" s="18">
        <f>Population!D15</f>
        <v>0.25</v>
      </c>
      <c r="H3091" s="19">
        <f>'Limiting Factors'!C191</f>
        <v>1.26</v>
      </c>
      <c r="I3091" s="18">
        <f>'Limiting Factors'!D191</f>
        <v>0.1585</v>
      </c>
      <c r="J3091" s="17">
        <f>'Vulnerability Mapped'!D145</f>
        <v>11</v>
      </c>
      <c r="K3091" s="17">
        <f>'Vulnerability Mapped'!E145</f>
        <v>11</v>
      </c>
      <c r="L3091" s="18">
        <f>'Vulnerability Mapped'!H145</f>
        <v>0.35714285699999998</v>
      </c>
      <c r="M3091" s="18">
        <f t="shared" si="96"/>
        <v>1.291208928054945E-2</v>
      </c>
      <c r="N3091" s="18">
        <f t="shared" si="97"/>
        <v>3.2280223201373625E-3</v>
      </c>
    </row>
    <row r="3092" spans="1:14" ht="18" customHeight="1" x14ac:dyDescent="0.2">
      <c r="A3092" s="16" t="str">
        <f>'Fish Use'!A208</f>
        <v>UGR12</v>
      </c>
      <c r="B3092" s="16" t="str">
        <f>'Fish Use'!B208</f>
        <v>Upper Grande Ronde</v>
      </c>
      <c r="C3092" s="16" t="str">
        <f>'Fish Use'!D208</f>
        <v>Steelhead</v>
      </c>
      <c r="D3092" s="16" t="str">
        <f>'Fish Use'!E208</f>
        <v>Summer Rearing</v>
      </c>
      <c r="E3092" s="16" t="str">
        <f>'Vulnerability Mapped'!C124</f>
        <v>Anthropogenic Barriers</v>
      </c>
      <c r="F3092" s="18">
        <f>'Fish Use'!F208</f>
        <v>0.2281</v>
      </c>
      <c r="G3092" s="18">
        <f>Population!D13</f>
        <v>0.25</v>
      </c>
      <c r="H3092" s="19">
        <f>'Limiting Factors'!C188</f>
        <v>2.15</v>
      </c>
      <c r="I3092" s="18">
        <f>'Limiting Factors'!D188</f>
        <v>0.35875000000000001</v>
      </c>
      <c r="J3092" s="17">
        <f>'Vulnerability Mapped'!D124</f>
        <v>2</v>
      </c>
      <c r="K3092" s="17">
        <f>'Vulnerability Mapped'!E124</f>
        <v>2</v>
      </c>
      <c r="L3092" s="18">
        <f>'Vulnerability Mapped'!H124</f>
        <v>0.93571428599999995</v>
      </c>
      <c r="M3092" s="18">
        <f t="shared" si="96"/>
        <v>7.6570318773380247E-2</v>
      </c>
      <c r="N3092" s="18">
        <f t="shared" si="97"/>
        <v>1.9142579693345062E-2</v>
      </c>
    </row>
    <row r="3093" spans="1:14" ht="18" customHeight="1" x14ac:dyDescent="0.2">
      <c r="A3093" s="16" t="str">
        <f>'Fish Use'!A208</f>
        <v>UGR12</v>
      </c>
      <c r="B3093" s="16" t="str">
        <f>'Fish Use'!B208</f>
        <v>Upper Grande Ronde</v>
      </c>
      <c r="C3093" s="16" t="str">
        <f>'Fish Use'!D208</f>
        <v>Steelhead</v>
      </c>
      <c r="D3093" s="16" t="str">
        <f>'Fish Use'!E208</f>
        <v>Summer Rearing</v>
      </c>
      <c r="E3093" s="16" t="str">
        <f>'Vulnerability Mapped'!C132</f>
        <v>Riparian Condition</v>
      </c>
      <c r="F3093" s="18">
        <f>'Fish Use'!F208</f>
        <v>0.2281</v>
      </c>
      <c r="G3093" s="18">
        <f>Population!D13</f>
        <v>0.25</v>
      </c>
      <c r="H3093" s="19">
        <f>'Limiting Factors'!C182</f>
        <v>2.77</v>
      </c>
      <c r="I3093" s="18">
        <f>'Limiting Factors'!D182</f>
        <v>0.49825000000000003</v>
      </c>
      <c r="J3093" s="17">
        <f>'Vulnerability Mapped'!D132</f>
        <v>10</v>
      </c>
      <c r="K3093" s="17">
        <f>'Vulnerability Mapped'!E132</f>
        <v>10</v>
      </c>
      <c r="L3093" s="18">
        <f>'Vulnerability Mapped'!H132</f>
        <v>0.42142857099999997</v>
      </c>
      <c r="M3093" s="18">
        <f t="shared" si="96"/>
        <v>4.7895704772721079E-2</v>
      </c>
      <c r="N3093" s="18">
        <f t="shared" si="97"/>
        <v>1.197392619318027E-2</v>
      </c>
    </row>
    <row r="3094" spans="1:14" ht="18" customHeight="1" x14ac:dyDescent="0.2">
      <c r="A3094" s="16" t="str">
        <f>'Fish Use'!A208</f>
        <v>UGR12</v>
      </c>
      <c r="B3094" s="16" t="str">
        <f>'Fish Use'!B208</f>
        <v>Upper Grande Ronde</v>
      </c>
      <c r="C3094" s="16" t="str">
        <f>'Fish Use'!D208</f>
        <v>Steelhead</v>
      </c>
      <c r="D3094" s="16" t="str">
        <f>'Fish Use'!E208</f>
        <v>Summer Rearing</v>
      </c>
      <c r="E3094" s="16" t="str">
        <f>'Vulnerability Mapped'!C128</f>
        <v>Floodplain Condition</v>
      </c>
      <c r="F3094" s="18">
        <f>'Fish Use'!F208</f>
        <v>0.2281</v>
      </c>
      <c r="G3094" s="18">
        <f>Population!D13</f>
        <v>0.25</v>
      </c>
      <c r="H3094" s="19">
        <f>'Limiting Factors'!C183</f>
        <v>2.77</v>
      </c>
      <c r="I3094" s="18">
        <f>'Limiting Factors'!D183</f>
        <v>0.49825000000000003</v>
      </c>
      <c r="J3094" s="17">
        <f>'Vulnerability Mapped'!D128</f>
        <v>11</v>
      </c>
      <c r="K3094" s="17">
        <f>'Vulnerability Mapped'!E128</f>
        <v>11</v>
      </c>
      <c r="L3094" s="18">
        <f>'Vulnerability Mapped'!H128</f>
        <v>0.35714285699999998</v>
      </c>
      <c r="M3094" s="18">
        <f t="shared" si="96"/>
        <v>4.0589580340907025E-2</v>
      </c>
      <c r="N3094" s="18">
        <f t="shared" si="97"/>
        <v>1.0147395085226756E-2</v>
      </c>
    </row>
    <row r="3095" spans="1:14" ht="18" customHeight="1" x14ac:dyDescent="0.2">
      <c r="A3095" s="16" t="str">
        <f>'Fish Use'!A208</f>
        <v>UGR12</v>
      </c>
      <c r="B3095" s="16" t="str">
        <f>'Fish Use'!B208</f>
        <v>Upper Grande Ronde</v>
      </c>
      <c r="C3095" s="16" t="str">
        <f>'Fish Use'!D208</f>
        <v>Steelhead</v>
      </c>
      <c r="D3095" s="16" t="str">
        <f>'Fish Use'!E208</f>
        <v>Summer Rearing</v>
      </c>
      <c r="E3095" s="16" t="str">
        <f>'Vulnerability Mapped'!C133</f>
        <v>Side Channel and Wetland Habitat</v>
      </c>
      <c r="F3095" s="18">
        <f>'Fish Use'!F208</f>
        <v>0.2281</v>
      </c>
      <c r="G3095" s="18">
        <f>Population!D13</f>
        <v>0.25</v>
      </c>
      <c r="H3095" s="19">
        <f>'Limiting Factors'!C184</f>
        <v>2.35</v>
      </c>
      <c r="I3095" s="18">
        <f>'Limiting Factors'!D184</f>
        <v>0.40375</v>
      </c>
      <c r="J3095" s="17">
        <f>'Vulnerability Mapped'!D133</f>
        <v>4</v>
      </c>
      <c r="K3095" s="17">
        <f>'Vulnerability Mapped'!E133</f>
        <v>4</v>
      </c>
      <c r="L3095" s="18">
        <f>'Vulnerability Mapped'!H133</f>
        <v>0.80714285699999999</v>
      </c>
      <c r="M3095" s="18">
        <f t="shared" si="96"/>
        <v>7.4334124093986376E-2</v>
      </c>
      <c r="N3095" s="18">
        <f t="shared" si="97"/>
        <v>1.8583531023496594E-2</v>
      </c>
    </row>
    <row r="3096" spans="1:14" ht="18" customHeight="1" x14ac:dyDescent="0.2">
      <c r="A3096" s="16" t="str">
        <f>'Fish Use'!A208</f>
        <v>UGR12</v>
      </c>
      <c r="B3096" s="16" t="str">
        <f>'Fish Use'!B208</f>
        <v>Upper Grande Ronde</v>
      </c>
      <c r="C3096" s="16" t="str">
        <f>'Fish Use'!D208</f>
        <v>Steelhead</v>
      </c>
      <c r="D3096" s="16" t="str">
        <f>'Fish Use'!E208</f>
        <v>Summer Rearing</v>
      </c>
      <c r="E3096" s="16" t="str">
        <f>'Vulnerability Mapped'!C125</f>
        <v>Channel and Habitat Structure</v>
      </c>
      <c r="F3096" s="18">
        <f>'Fish Use'!F208</f>
        <v>0.2281</v>
      </c>
      <c r="G3096" s="18">
        <f>Population!D13</f>
        <v>0.25</v>
      </c>
      <c r="H3096" s="19">
        <f>'Limiting Factors'!C185</f>
        <v>2.93</v>
      </c>
      <c r="I3096" s="18">
        <f>'Limiting Factors'!D185</f>
        <v>0.53425</v>
      </c>
      <c r="J3096" s="17">
        <f>'Vulnerability Mapped'!D125</f>
        <v>3</v>
      </c>
      <c r="K3096" s="17">
        <f>'Vulnerability Mapped'!E125</f>
        <v>3</v>
      </c>
      <c r="L3096" s="18">
        <f>'Vulnerability Mapped'!H125</f>
        <v>0.87142857100000004</v>
      </c>
      <c r="M3096" s="18">
        <f t="shared" si="96"/>
        <v>0.10619439887634467</v>
      </c>
      <c r="N3096" s="18">
        <f t="shared" si="97"/>
        <v>2.6548599719086168E-2</v>
      </c>
    </row>
    <row r="3097" spans="1:14" ht="18" customHeight="1" x14ac:dyDescent="0.2">
      <c r="A3097" s="16" t="str">
        <f>'Fish Use'!A208</f>
        <v>UGR12</v>
      </c>
      <c r="B3097" s="16" t="str">
        <f>'Fish Use'!B208</f>
        <v>Upper Grande Ronde</v>
      </c>
      <c r="C3097" s="16" t="str">
        <f>'Fish Use'!D208</f>
        <v>Steelhead</v>
      </c>
      <c r="D3097" s="16" t="str">
        <f>'Fish Use'!E208</f>
        <v>Summer Rearing</v>
      </c>
      <c r="E3097" s="16" t="str">
        <f>'Vulnerability Mapped'!C127</f>
        <v>Decreased Water Quantity</v>
      </c>
      <c r="F3097" s="18">
        <f>'Fish Use'!F208</f>
        <v>0.2281</v>
      </c>
      <c r="G3097" s="18">
        <f>Population!D13</f>
        <v>0.25</v>
      </c>
      <c r="H3097" s="19">
        <f>'Limiting Factors'!C192</f>
        <v>3</v>
      </c>
      <c r="I3097" s="18">
        <f>'Limiting Factors'!D192</f>
        <v>0.55000000000000004</v>
      </c>
      <c r="J3097" s="17">
        <f>'Vulnerability Mapped'!D127</f>
        <v>5</v>
      </c>
      <c r="K3097" s="17">
        <f>'Vulnerability Mapped'!E127</f>
        <v>5</v>
      </c>
      <c r="L3097" s="18">
        <f>'Vulnerability Mapped'!H127</f>
        <v>0.74285714300000005</v>
      </c>
      <c r="M3097" s="18">
        <f t="shared" si="96"/>
        <v>9.3195142875065015E-2</v>
      </c>
      <c r="N3097" s="18">
        <f t="shared" si="97"/>
        <v>2.3298785718766254E-2</v>
      </c>
    </row>
    <row r="3098" spans="1:14" ht="18" customHeight="1" x14ac:dyDescent="0.2">
      <c r="A3098" s="16" t="str">
        <f>'Fish Use'!A208</f>
        <v>UGR12</v>
      </c>
      <c r="B3098" s="16" t="str">
        <f>'Fish Use'!B208</f>
        <v>Upper Grande Ronde</v>
      </c>
      <c r="C3098" s="16" t="str">
        <f>'Fish Use'!D208</f>
        <v>Steelhead</v>
      </c>
      <c r="D3098" s="16" t="str">
        <f>'Fish Use'!E208</f>
        <v>Summer Rearing</v>
      </c>
      <c r="E3098" s="16" t="str">
        <f>'Vulnerability Mapped'!C122</f>
        <v>Altered Flow Timing</v>
      </c>
      <c r="F3098" s="18">
        <f>'Fish Use'!F208</f>
        <v>0.2281</v>
      </c>
      <c r="G3098" s="18">
        <f>Population!D13</f>
        <v>0.25</v>
      </c>
      <c r="H3098" s="19">
        <f>'Limiting Factors'!C193</f>
        <v>2.62</v>
      </c>
      <c r="I3098" s="18">
        <f>'Limiting Factors'!D193</f>
        <v>0.46450000000000002</v>
      </c>
      <c r="J3098" s="17">
        <f>'Vulnerability Mapped'!D122</f>
        <v>7</v>
      </c>
      <c r="K3098" s="17">
        <f>'Vulnerability Mapped'!E122</f>
        <v>7</v>
      </c>
      <c r="L3098" s="18">
        <f>'Vulnerability Mapped'!H122</f>
        <v>0.61428571399999998</v>
      </c>
      <c r="M3098" s="18">
        <f t="shared" si="96"/>
        <v>6.5085076398299302E-2</v>
      </c>
      <c r="N3098" s="18">
        <f t="shared" si="97"/>
        <v>1.6271269099574825E-2</v>
      </c>
    </row>
    <row r="3099" spans="1:14" ht="18" customHeight="1" x14ac:dyDescent="0.2">
      <c r="A3099" s="16" t="str">
        <f>'Fish Use'!A208</f>
        <v>UGR12</v>
      </c>
      <c r="B3099" s="16" t="str">
        <f>'Fish Use'!B208</f>
        <v>Upper Grande Ronde</v>
      </c>
      <c r="C3099" s="16" t="str">
        <f>'Fish Use'!D208</f>
        <v>Steelhead</v>
      </c>
      <c r="D3099" s="16" t="str">
        <f>'Fish Use'!E208</f>
        <v>Summer Rearing</v>
      </c>
      <c r="E3099" s="16" t="str">
        <f>'Vulnerability Mapped'!C126</f>
        <v>Decreased Sediment Quantity</v>
      </c>
      <c r="F3099" s="18">
        <f>'Fish Use'!F208</f>
        <v>0.2281</v>
      </c>
      <c r="G3099" s="18">
        <f>Population!D13</f>
        <v>0.25</v>
      </c>
      <c r="H3099" s="19">
        <f>'Limiting Factors'!C186</f>
        <v>3.1</v>
      </c>
      <c r="I3099" s="18">
        <f>'Limiting Factors'!D186</f>
        <v>0.57250000000000001</v>
      </c>
      <c r="J3099" s="17">
        <f>'Vulnerability Mapped'!D126</f>
        <v>13</v>
      </c>
      <c r="K3099" s="17">
        <f>'Vulnerability Mapped'!E126</f>
        <v>13</v>
      </c>
      <c r="L3099" s="18">
        <f>'Vulnerability Mapped'!H126</f>
        <v>0.22857142899999999</v>
      </c>
      <c r="M3099" s="18">
        <f t="shared" si="96"/>
        <v>2.9848514341680246E-2</v>
      </c>
      <c r="N3099" s="18">
        <f t="shared" si="97"/>
        <v>7.4621285854200615E-3</v>
      </c>
    </row>
    <row r="3100" spans="1:14" ht="18" customHeight="1" x14ac:dyDescent="0.2">
      <c r="A3100" s="16" t="str">
        <f>'Fish Use'!A208</f>
        <v>UGR12</v>
      </c>
      <c r="B3100" s="16" t="str">
        <f>'Fish Use'!B208</f>
        <v>Upper Grande Ronde</v>
      </c>
      <c r="C3100" s="16" t="str">
        <f>'Fish Use'!D208</f>
        <v>Steelhead</v>
      </c>
      <c r="D3100" s="16" t="str">
        <f>'Fish Use'!E208</f>
        <v>Summer Rearing</v>
      </c>
      <c r="E3100" s="16" t="str">
        <f>'Vulnerability Mapped'!C129</f>
        <v>Increased Sediment Quantity</v>
      </c>
      <c r="F3100" s="18">
        <f>'Fish Use'!F208</f>
        <v>0.2281</v>
      </c>
      <c r="G3100" s="18">
        <f>Population!D13</f>
        <v>0.25</v>
      </c>
      <c r="H3100" s="19">
        <f>'Limiting Factors'!C187</f>
        <v>2.77</v>
      </c>
      <c r="I3100" s="18">
        <f>'Limiting Factors'!D187</f>
        <v>0.49825000000000003</v>
      </c>
      <c r="J3100" s="17">
        <f>'Vulnerability Mapped'!D129</f>
        <v>14</v>
      </c>
      <c r="K3100" s="17">
        <f>'Vulnerability Mapped'!E129</f>
        <v>14</v>
      </c>
      <c r="L3100" s="18">
        <f>'Vulnerability Mapped'!H129</f>
        <v>0.164285714</v>
      </c>
      <c r="M3100" s="18">
        <f t="shared" si="96"/>
        <v>1.8671206931814052E-2</v>
      </c>
      <c r="N3100" s="18">
        <f t="shared" si="97"/>
        <v>4.6678017329535131E-3</v>
      </c>
    </row>
    <row r="3101" spans="1:14" ht="18" customHeight="1" x14ac:dyDescent="0.2">
      <c r="A3101" s="16" t="str">
        <f>'Fish Use'!A208</f>
        <v>UGR12</v>
      </c>
      <c r="B3101" s="16" t="str">
        <f>'Fish Use'!B208</f>
        <v>Upper Grande Ronde</v>
      </c>
      <c r="C3101" s="16" t="str">
        <f>'Fish Use'!D208</f>
        <v>Steelhead</v>
      </c>
      <c r="D3101" s="16" t="str">
        <f>'Fish Use'!E208</f>
        <v>Summer Rearing</v>
      </c>
      <c r="E3101" s="16" t="str">
        <f>'Vulnerability Mapped'!C134</f>
        <v>Summer Water Temperature</v>
      </c>
      <c r="F3101" s="18">
        <f>'Fish Use'!F208</f>
        <v>0.2281</v>
      </c>
      <c r="G3101" s="18">
        <f>Population!D13</f>
        <v>0.25</v>
      </c>
      <c r="H3101" s="19">
        <f>'Limiting Factors'!C194</f>
        <v>2.08</v>
      </c>
      <c r="I3101" s="18">
        <f>'Limiting Factors'!D194</f>
        <v>0.34300000000000003</v>
      </c>
      <c r="J3101" s="17">
        <f>'Vulnerability Mapped'!D134</f>
        <v>1</v>
      </c>
      <c r="K3101" s="17">
        <f>'Vulnerability Mapped'!E134</f>
        <v>1</v>
      </c>
      <c r="L3101" s="18">
        <f>'Vulnerability Mapped'!H134</f>
        <v>1</v>
      </c>
      <c r="M3101" s="18">
        <f t="shared" si="96"/>
        <v>7.8238300000000011E-2</v>
      </c>
      <c r="N3101" s="18">
        <f t="shared" si="97"/>
        <v>1.9559575000000003E-2</v>
      </c>
    </row>
    <row r="3102" spans="1:14" ht="18" customHeight="1" x14ac:dyDescent="0.2">
      <c r="A3102" s="16" t="str">
        <f>'Fish Use'!A208</f>
        <v>UGR12</v>
      </c>
      <c r="B3102" s="16" t="str">
        <f>'Fish Use'!B208</f>
        <v>Upper Grande Ronde</v>
      </c>
      <c r="C3102" s="16" t="str">
        <f>'Fish Use'!D208</f>
        <v>Steelhead</v>
      </c>
      <c r="D3102" s="16" t="str">
        <f>'Fish Use'!E208</f>
        <v>Summer Rearing</v>
      </c>
      <c r="E3102" s="16" t="str">
        <f>'Vulnerability Mapped'!C136</f>
        <v>Winter Water Temperature</v>
      </c>
      <c r="F3102" s="18">
        <f>'Fish Use'!F208</f>
        <v>0.2281</v>
      </c>
      <c r="G3102" s="18">
        <f>Population!D13</f>
        <v>0.25</v>
      </c>
      <c r="H3102" s="19">
        <f>'Limiting Factors'!C195</f>
        <v>2</v>
      </c>
      <c r="I3102" s="18">
        <f>'Limiting Factors'!D195</f>
        <v>0.32500000000000001</v>
      </c>
      <c r="J3102" s="17">
        <f>'Vulnerability Mapped'!D136</f>
        <v>15</v>
      </c>
      <c r="K3102" s="17">
        <f>'Vulnerability Mapped'!E136</f>
        <v>15</v>
      </c>
      <c r="L3102" s="18">
        <f>'Vulnerability Mapped'!H136</f>
        <v>0.1</v>
      </c>
      <c r="M3102" s="18">
        <f t="shared" si="96"/>
        <v>7.4132500000000006E-3</v>
      </c>
      <c r="N3102" s="18">
        <f t="shared" si="97"/>
        <v>1.8533125000000001E-3</v>
      </c>
    </row>
    <row r="3103" spans="1:14" ht="18" customHeight="1" x14ac:dyDescent="0.2">
      <c r="A3103" s="16" t="str">
        <f>'Fish Use'!A208</f>
        <v>UGR12</v>
      </c>
      <c r="B3103" s="16" t="str">
        <f>'Fish Use'!B208</f>
        <v>Upper Grande Ronde</v>
      </c>
      <c r="C3103" s="16" t="str">
        <f>'Fish Use'!D208</f>
        <v>Steelhead</v>
      </c>
      <c r="D3103" s="16" t="str">
        <f>'Fish Use'!E208</f>
        <v>Summer Rearing</v>
      </c>
      <c r="E3103" s="16" t="str">
        <f>'Vulnerability Mapped'!C135</f>
        <v>Water Quality</v>
      </c>
      <c r="F3103" s="18">
        <f>'Fish Use'!F208</f>
        <v>0.2281</v>
      </c>
      <c r="G3103" s="18">
        <f>Population!D13</f>
        <v>0.25</v>
      </c>
      <c r="H3103" s="19">
        <f>'Limiting Factors'!C196</f>
        <v>2</v>
      </c>
      <c r="I3103" s="18">
        <f>'Limiting Factors'!D196</f>
        <v>0.32500000000000001</v>
      </c>
      <c r="J3103" s="17">
        <f>'Vulnerability Mapped'!D135</f>
        <v>6</v>
      </c>
      <c r="K3103" s="17">
        <f>'Vulnerability Mapped'!E135</f>
        <v>6</v>
      </c>
      <c r="L3103" s="18">
        <f>'Vulnerability Mapped'!H135</f>
        <v>0.678571429</v>
      </c>
      <c r="M3103" s="18">
        <f t="shared" si="96"/>
        <v>5.0304196460342503E-2</v>
      </c>
      <c r="N3103" s="18">
        <f t="shared" si="97"/>
        <v>1.2576049115085626E-2</v>
      </c>
    </row>
    <row r="3104" spans="1:14" ht="18" customHeight="1" x14ac:dyDescent="0.2">
      <c r="A3104" s="16" t="str">
        <f>'Fish Use'!A208</f>
        <v>UGR12</v>
      </c>
      <c r="B3104" s="16" t="str">
        <f>'Fish Use'!B208</f>
        <v>Upper Grande Ronde</v>
      </c>
      <c r="C3104" s="16" t="str">
        <f>'Fish Use'!D208</f>
        <v>Steelhead</v>
      </c>
      <c r="D3104" s="16" t="str">
        <f>'Fish Use'!E208</f>
        <v>Summer Rearing</v>
      </c>
      <c r="E3104" s="16" t="str">
        <f>'Vulnerability Mapped'!C131</f>
        <v>Predation</v>
      </c>
      <c r="F3104" s="18">
        <f>'Fish Use'!F208</f>
        <v>0.2281</v>
      </c>
      <c r="G3104" s="18">
        <f>Population!D13</f>
        <v>0.25</v>
      </c>
      <c r="H3104" s="19">
        <f>'Limiting Factors'!C189</f>
        <v>1</v>
      </c>
      <c r="I3104" s="18">
        <f>'Limiting Factors'!D189</f>
        <v>0.1</v>
      </c>
      <c r="J3104" s="17">
        <f>'Vulnerability Mapped'!D131</f>
        <v>9</v>
      </c>
      <c r="K3104" s="17">
        <f>'Vulnerability Mapped'!E131</f>
        <v>9</v>
      </c>
      <c r="L3104" s="18">
        <f>'Vulnerability Mapped'!H131</f>
        <v>0.485714286</v>
      </c>
      <c r="M3104" s="18">
        <f t="shared" si="96"/>
        <v>1.107914286366E-2</v>
      </c>
      <c r="N3104" s="18">
        <f t="shared" si="97"/>
        <v>2.7697857159149999E-3</v>
      </c>
    </row>
    <row r="3105" spans="1:14" ht="18" customHeight="1" x14ac:dyDescent="0.2">
      <c r="A3105" s="16" t="str">
        <f>'Fish Use'!A208</f>
        <v>UGR12</v>
      </c>
      <c r="B3105" s="16" t="str">
        <f>'Fish Use'!B208</f>
        <v>Upper Grande Ronde</v>
      </c>
      <c r="C3105" s="16" t="str">
        <f>'Fish Use'!D208</f>
        <v>Steelhead</v>
      </c>
      <c r="D3105" s="16" t="str">
        <f>'Fish Use'!E208</f>
        <v>Summer Rearing</v>
      </c>
      <c r="E3105" s="16" t="str">
        <f>'Vulnerability Mapped'!C123</f>
        <v>Altered Primary Productivity</v>
      </c>
      <c r="F3105" s="18">
        <f>'Fish Use'!F208</f>
        <v>0.2281</v>
      </c>
      <c r="G3105" s="18">
        <f>Population!D13</f>
        <v>0.25</v>
      </c>
      <c r="H3105" s="19">
        <f>'Limiting Factors'!C190</f>
        <v>3.11</v>
      </c>
      <c r="I3105" s="18">
        <f>'Limiting Factors'!D190</f>
        <v>0.57474999999999998</v>
      </c>
      <c r="J3105" s="17">
        <f>'Vulnerability Mapped'!D123</f>
        <v>8</v>
      </c>
      <c r="K3105" s="17">
        <f>'Vulnerability Mapped'!E123</f>
        <v>8</v>
      </c>
      <c r="L3105" s="18">
        <f>'Vulnerability Mapped'!H123</f>
        <v>0.55000000000000004</v>
      </c>
      <c r="M3105" s="18">
        <f t="shared" si="96"/>
        <v>7.2105261249999997E-2</v>
      </c>
      <c r="N3105" s="18">
        <f t="shared" si="97"/>
        <v>1.8026315312499999E-2</v>
      </c>
    </row>
    <row r="3106" spans="1:14" ht="18" customHeight="1" x14ac:dyDescent="0.2">
      <c r="A3106" s="16" t="str">
        <f>'Fish Use'!A208</f>
        <v>UGR12</v>
      </c>
      <c r="B3106" s="16" t="str">
        <f>'Fish Use'!B208</f>
        <v>Upper Grande Ronde</v>
      </c>
      <c r="C3106" s="16" t="str">
        <f>'Fish Use'!D208</f>
        <v>Steelhead</v>
      </c>
      <c r="D3106" s="16" t="str">
        <f>'Fish Use'!E208</f>
        <v>Summer Rearing</v>
      </c>
      <c r="E3106" s="16" t="str">
        <f>'Vulnerability Mapped'!C130</f>
        <v>Non-Native Species Interactions and Competition</v>
      </c>
      <c r="F3106" s="18">
        <f>'Fish Use'!F208</f>
        <v>0.2281</v>
      </c>
      <c r="G3106" s="18">
        <f>Population!D13</f>
        <v>0.25</v>
      </c>
      <c r="H3106" s="19">
        <f>'Limiting Factors'!C191</f>
        <v>1.26</v>
      </c>
      <c r="I3106" s="18">
        <f>'Limiting Factors'!D191</f>
        <v>0.1585</v>
      </c>
      <c r="J3106" s="17">
        <f>'Vulnerability Mapped'!D130</f>
        <v>12</v>
      </c>
      <c r="K3106" s="17">
        <f>'Vulnerability Mapped'!E130</f>
        <v>12</v>
      </c>
      <c r="L3106" s="18">
        <f>'Vulnerability Mapped'!H130</f>
        <v>0.29285714299999999</v>
      </c>
      <c r="M3106" s="18">
        <f t="shared" si="96"/>
        <v>1.0587913219450551E-2</v>
      </c>
      <c r="N3106" s="18">
        <f t="shared" si="97"/>
        <v>2.6469783048626377E-3</v>
      </c>
    </row>
    <row r="3107" spans="1:14" ht="18" customHeight="1" x14ac:dyDescent="0.2">
      <c r="A3107" s="16" t="str">
        <f>'Fish Use'!A209</f>
        <v>UGR12</v>
      </c>
      <c r="B3107" s="16" t="str">
        <f>'Fish Use'!B209</f>
        <v>Upper Grande Ronde</v>
      </c>
      <c r="C3107" s="16" t="str">
        <f>'Fish Use'!D209</f>
        <v>Steelhead</v>
      </c>
      <c r="D3107" s="16" t="str">
        <f>'Fish Use'!E209</f>
        <v>Migration</v>
      </c>
      <c r="E3107" s="16" t="str">
        <f>'Vulnerability Mapped'!C94</f>
        <v>Anthropogenic Barriers</v>
      </c>
      <c r="F3107" s="18">
        <f>'Fish Use'!F209</f>
        <v>0.2281</v>
      </c>
      <c r="G3107" s="18">
        <f>Population!D17</f>
        <v>0.25</v>
      </c>
      <c r="H3107" s="19">
        <f>'Limiting Factors'!C188</f>
        <v>2.15</v>
      </c>
      <c r="I3107" s="18">
        <f>'Limiting Factors'!D188</f>
        <v>0.35875000000000001</v>
      </c>
      <c r="J3107" s="17">
        <f>'Vulnerability Mapped'!D94</f>
        <v>1</v>
      </c>
      <c r="K3107" s="17">
        <f>'Vulnerability Mapped'!E94</f>
        <v>2</v>
      </c>
      <c r="L3107" s="18">
        <f>'Vulnerability Mapped'!H94</f>
        <v>1</v>
      </c>
      <c r="M3107" s="18">
        <f t="shared" si="96"/>
        <v>8.1830874999999997E-2</v>
      </c>
      <c r="N3107" s="18">
        <f t="shared" si="97"/>
        <v>2.0457718749999999E-2</v>
      </c>
    </row>
    <row r="3108" spans="1:14" ht="18" customHeight="1" x14ac:dyDescent="0.2">
      <c r="A3108" s="16" t="str">
        <f>'Fish Use'!A209</f>
        <v>UGR12</v>
      </c>
      <c r="B3108" s="16" t="str">
        <f>'Fish Use'!B209</f>
        <v>Upper Grande Ronde</v>
      </c>
      <c r="C3108" s="16" t="str">
        <f>'Fish Use'!D209</f>
        <v>Steelhead</v>
      </c>
      <c r="D3108" s="16" t="str">
        <f>'Fish Use'!E209</f>
        <v>Migration</v>
      </c>
      <c r="E3108" s="16" t="str">
        <f>'Vulnerability Mapped'!C102</f>
        <v>Riparian Condition</v>
      </c>
      <c r="F3108" s="18">
        <f>'Fish Use'!F209</f>
        <v>0.2281</v>
      </c>
      <c r="G3108" s="18">
        <f>Population!D17</f>
        <v>0.25</v>
      </c>
      <c r="H3108" s="19">
        <f>'Limiting Factors'!C182</f>
        <v>2.77</v>
      </c>
      <c r="I3108" s="18">
        <f>'Limiting Factors'!D182</f>
        <v>0.49825000000000003</v>
      </c>
      <c r="J3108" s="17">
        <f>'Vulnerability Mapped'!D102</f>
        <v>7</v>
      </c>
      <c r="K3108" s="17">
        <f>'Vulnerability Mapped'!E102</f>
        <v>9</v>
      </c>
      <c r="L3108" s="18">
        <f>'Vulnerability Mapped'!H102</f>
        <v>0.61428571399999998</v>
      </c>
      <c r="M3108" s="18">
        <f t="shared" si="96"/>
        <v>6.9814078181814052E-2</v>
      </c>
      <c r="N3108" s="18">
        <f t="shared" si="97"/>
        <v>1.7453519545453513E-2</v>
      </c>
    </row>
    <row r="3109" spans="1:14" ht="18" customHeight="1" x14ac:dyDescent="0.2">
      <c r="A3109" s="16" t="str">
        <f>'Fish Use'!A209</f>
        <v>UGR12</v>
      </c>
      <c r="B3109" s="16" t="str">
        <f>'Fish Use'!B209</f>
        <v>Upper Grande Ronde</v>
      </c>
      <c r="C3109" s="16" t="str">
        <f>'Fish Use'!D209</f>
        <v>Steelhead</v>
      </c>
      <c r="D3109" s="16" t="str">
        <f>'Fish Use'!E209</f>
        <v>Migration</v>
      </c>
      <c r="E3109" s="16" t="str">
        <f>'Vulnerability Mapped'!C98</f>
        <v>Floodplain Condition</v>
      </c>
      <c r="F3109" s="18">
        <f>'Fish Use'!F209</f>
        <v>0.2281</v>
      </c>
      <c r="G3109" s="18">
        <f>Population!D17</f>
        <v>0.25</v>
      </c>
      <c r="H3109" s="19">
        <f>'Limiting Factors'!C183</f>
        <v>2.77</v>
      </c>
      <c r="I3109" s="18">
        <f>'Limiting Factors'!D183</f>
        <v>0.49825000000000003</v>
      </c>
      <c r="J3109" s="17">
        <f>'Vulnerability Mapped'!D98</f>
        <v>6</v>
      </c>
      <c r="K3109" s="17">
        <f>'Vulnerability Mapped'!E98</f>
        <v>7</v>
      </c>
      <c r="L3109" s="18">
        <f>'Vulnerability Mapped'!H98</f>
        <v>0.678571429</v>
      </c>
      <c r="M3109" s="18">
        <f t="shared" si="96"/>
        <v>7.712020272727893E-2</v>
      </c>
      <c r="N3109" s="18">
        <f t="shared" si="97"/>
        <v>1.9280050681819733E-2</v>
      </c>
    </row>
    <row r="3110" spans="1:14" ht="18" customHeight="1" x14ac:dyDescent="0.2">
      <c r="A3110" s="16" t="str">
        <f>'Fish Use'!A209</f>
        <v>UGR12</v>
      </c>
      <c r="B3110" s="16" t="str">
        <f>'Fish Use'!B209</f>
        <v>Upper Grande Ronde</v>
      </c>
      <c r="C3110" s="16" t="str">
        <f>'Fish Use'!D209</f>
        <v>Steelhead</v>
      </c>
      <c r="D3110" s="16" t="str">
        <f>'Fish Use'!E209</f>
        <v>Migration</v>
      </c>
      <c r="E3110" s="16" t="str">
        <f>'Vulnerability Mapped'!C103</f>
        <v>Side Channel and Wetland Habitat</v>
      </c>
      <c r="F3110" s="18">
        <f>'Fish Use'!F209</f>
        <v>0.2281</v>
      </c>
      <c r="G3110" s="18">
        <f>Population!D17</f>
        <v>0.25</v>
      </c>
      <c r="H3110" s="19">
        <f>'Limiting Factors'!C184</f>
        <v>2.35</v>
      </c>
      <c r="I3110" s="18">
        <f>'Limiting Factors'!D184</f>
        <v>0.40375</v>
      </c>
      <c r="J3110" s="17">
        <f>'Vulnerability Mapped'!D103</f>
        <v>1</v>
      </c>
      <c r="K3110" s="17">
        <f>'Vulnerability Mapped'!E103</f>
        <v>6</v>
      </c>
      <c r="L3110" s="18">
        <f>'Vulnerability Mapped'!H103</f>
        <v>1</v>
      </c>
      <c r="M3110" s="18">
        <f t="shared" si="96"/>
        <v>9.2095374999999993E-2</v>
      </c>
      <c r="N3110" s="18">
        <f t="shared" si="97"/>
        <v>2.3023843749999998E-2</v>
      </c>
    </row>
    <row r="3111" spans="1:14" ht="18" customHeight="1" x14ac:dyDescent="0.2">
      <c r="A3111" s="16" t="str">
        <f>'Fish Use'!A209</f>
        <v>UGR12</v>
      </c>
      <c r="B3111" s="16" t="str">
        <f>'Fish Use'!B209</f>
        <v>Upper Grande Ronde</v>
      </c>
      <c r="C3111" s="16" t="str">
        <f>'Fish Use'!D209</f>
        <v>Steelhead</v>
      </c>
      <c r="D3111" s="16" t="str">
        <f>'Fish Use'!E209</f>
        <v>Migration</v>
      </c>
      <c r="E3111" s="16" t="str">
        <f>'Vulnerability Mapped'!C95</f>
        <v>Channel and Habitat Structure</v>
      </c>
      <c r="F3111" s="18">
        <f>'Fish Use'!F209</f>
        <v>0.2281</v>
      </c>
      <c r="G3111" s="18">
        <f>Population!D17</f>
        <v>0.25</v>
      </c>
      <c r="H3111" s="19">
        <f>'Limiting Factors'!C185</f>
        <v>2.93</v>
      </c>
      <c r="I3111" s="18">
        <f>'Limiting Factors'!D185</f>
        <v>0.53425</v>
      </c>
      <c r="J3111" s="17">
        <f>'Vulnerability Mapped'!D95</f>
        <v>5</v>
      </c>
      <c r="K3111" s="17">
        <f>'Vulnerability Mapped'!E95</f>
        <v>8</v>
      </c>
      <c r="L3111" s="18">
        <f>'Vulnerability Mapped'!H95</f>
        <v>0.74285714300000005</v>
      </c>
      <c r="M3111" s="18">
        <f t="shared" si="96"/>
        <v>9.0526372874551772E-2</v>
      </c>
      <c r="N3111" s="18">
        <f t="shared" si="97"/>
        <v>2.2631593218637943E-2</v>
      </c>
    </row>
    <row r="3112" spans="1:14" ht="18" customHeight="1" x14ac:dyDescent="0.2">
      <c r="A3112" s="16" t="str">
        <f>'Fish Use'!A209</f>
        <v>UGR12</v>
      </c>
      <c r="B3112" s="16" t="str">
        <f>'Fish Use'!B209</f>
        <v>Upper Grande Ronde</v>
      </c>
      <c r="C3112" s="16" t="str">
        <f>'Fish Use'!D209</f>
        <v>Steelhead</v>
      </c>
      <c r="D3112" s="16" t="str">
        <f>'Fish Use'!E209</f>
        <v>Migration</v>
      </c>
      <c r="E3112" s="16" t="str">
        <f>'Vulnerability Mapped'!C97</f>
        <v>Decreased Water Quantity</v>
      </c>
      <c r="F3112" s="18">
        <f>'Fish Use'!F209</f>
        <v>0.2281</v>
      </c>
      <c r="G3112" s="18">
        <f>Population!D17</f>
        <v>0.25</v>
      </c>
      <c r="H3112" s="19">
        <f>'Limiting Factors'!C192</f>
        <v>3</v>
      </c>
      <c r="I3112" s="18">
        <f>'Limiting Factors'!D192</f>
        <v>0.55000000000000004</v>
      </c>
      <c r="J3112" s="17">
        <f>'Vulnerability Mapped'!D97</f>
        <v>3</v>
      </c>
      <c r="K3112" s="17">
        <f>'Vulnerability Mapped'!E97</f>
        <v>3</v>
      </c>
      <c r="L3112" s="18">
        <f>'Vulnerability Mapped'!H97</f>
        <v>0.87142857100000004</v>
      </c>
      <c r="M3112" s="18">
        <f t="shared" si="96"/>
        <v>0.10932507137480502</v>
      </c>
      <c r="N3112" s="18">
        <f t="shared" si="97"/>
        <v>2.7331267843701254E-2</v>
      </c>
    </row>
    <row r="3113" spans="1:14" ht="18" customHeight="1" x14ac:dyDescent="0.2">
      <c r="A3113" s="16" t="str">
        <f>'Fish Use'!A209</f>
        <v>UGR12</v>
      </c>
      <c r="B3113" s="16" t="str">
        <f>'Fish Use'!B209</f>
        <v>Upper Grande Ronde</v>
      </c>
      <c r="C3113" s="16" t="str">
        <f>'Fish Use'!D209</f>
        <v>Steelhead</v>
      </c>
      <c r="D3113" s="16" t="str">
        <f>'Fish Use'!E209</f>
        <v>Migration</v>
      </c>
      <c r="E3113" s="16" t="str">
        <f>'Vulnerability Mapped'!C92</f>
        <v>Altered Flow Timing</v>
      </c>
      <c r="F3113" s="18">
        <f>'Fish Use'!F209</f>
        <v>0.2281</v>
      </c>
      <c r="G3113" s="18">
        <f>Population!D17</f>
        <v>0.25</v>
      </c>
      <c r="H3113" s="19">
        <f>'Limiting Factors'!C193</f>
        <v>2.62</v>
      </c>
      <c r="I3113" s="18">
        <f>'Limiting Factors'!D193</f>
        <v>0.46450000000000002</v>
      </c>
      <c r="J3113" s="17">
        <f>'Vulnerability Mapped'!D92</f>
        <v>4</v>
      </c>
      <c r="K3113" s="17">
        <f>'Vulnerability Mapped'!E92</f>
        <v>4</v>
      </c>
      <c r="L3113" s="18">
        <f>'Vulnerability Mapped'!H92</f>
        <v>0.80714285699999999</v>
      </c>
      <c r="M3113" s="18">
        <f t="shared" si="96"/>
        <v>8.5518763199149653E-2</v>
      </c>
      <c r="N3113" s="18">
        <f t="shared" si="97"/>
        <v>2.1379690799787413E-2</v>
      </c>
    </row>
    <row r="3114" spans="1:14" ht="18" customHeight="1" x14ac:dyDescent="0.2">
      <c r="A3114" s="16" t="str">
        <f>'Fish Use'!A209</f>
        <v>UGR12</v>
      </c>
      <c r="B3114" s="16" t="str">
        <f>'Fish Use'!B209</f>
        <v>Upper Grande Ronde</v>
      </c>
      <c r="C3114" s="16" t="str">
        <f>'Fish Use'!D209</f>
        <v>Steelhead</v>
      </c>
      <c r="D3114" s="16" t="str">
        <f>'Fish Use'!E209</f>
        <v>Migration</v>
      </c>
      <c r="E3114" s="16" t="str">
        <f>'Vulnerability Mapped'!C96</f>
        <v>Decreased Sediment Quantity</v>
      </c>
      <c r="F3114" s="18">
        <f>'Fish Use'!F209</f>
        <v>0.2281</v>
      </c>
      <c r="G3114" s="18">
        <f>Population!D17</f>
        <v>0.25</v>
      </c>
      <c r="H3114" s="19">
        <f>'Limiting Factors'!C186</f>
        <v>3.1</v>
      </c>
      <c r="I3114" s="18">
        <f>'Limiting Factors'!D186</f>
        <v>0.57250000000000001</v>
      </c>
      <c r="J3114" s="17">
        <f>'Vulnerability Mapped'!D96</f>
        <v>8</v>
      </c>
      <c r="K3114" s="17">
        <f>'Vulnerability Mapped'!E96</f>
        <v>13</v>
      </c>
      <c r="L3114" s="18">
        <f>'Vulnerability Mapped'!H96</f>
        <v>0.55000000000000004</v>
      </c>
      <c r="M3114" s="18">
        <f t="shared" si="96"/>
        <v>7.1822987500000005E-2</v>
      </c>
      <c r="N3114" s="18">
        <f t="shared" si="97"/>
        <v>1.7955746875000001E-2</v>
      </c>
    </row>
    <row r="3115" spans="1:14" ht="18" customHeight="1" x14ac:dyDescent="0.2">
      <c r="A3115" s="16" t="str">
        <f>'Fish Use'!A209</f>
        <v>UGR12</v>
      </c>
      <c r="B3115" s="16" t="str">
        <f>'Fish Use'!B209</f>
        <v>Upper Grande Ronde</v>
      </c>
      <c r="C3115" s="16" t="str">
        <f>'Fish Use'!D209</f>
        <v>Steelhead</v>
      </c>
      <c r="D3115" s="16" t="str">
        <f>'Fish Use'!E209</f>
        <v>Migration</v>
      </c>
      <c r="E3115" s="16" t="str">
        <f>'Vulnerability Mapped'!C99</f>
        <v>Increased Sediment Quantity</v>
      </c>
      <c r="F3115" s="18">
        <f>'Fish Use'!F209</f>
        <v>0.2281</v>
      </c>
      <c r="G3115" s="18">
        <f>Population!D17</f>
        <v>0.25</v>
      </c>
      <c r="H3115" s="19">
        <f>'Limiting Factors'!C187</f>
        <v>2.77</v>
      </c>
      <c r="I3115" s="18">
        <f>'Limiting Factors'!D187</f>
        <v>0.49825000000000003</v>
      </c>
      <c r="J3115" s="17">
        <f>'Vulnerability Mapped'!D99</f>
        <v>9</v>
      </c>
      <c r="K3115" s="17">
        <f>'Vulnerability Mapped'!E99</f>
        <v>14</v>
      </c>
      <c r="L3115" s="18">
        <f>'Vulnerability Mapped'!H99</f>
        <v>0.485714286</v>
      </c>
      <c r="M3115" s="18">
        <f t="shared" si="96"/>
        <v>5.5201829318185958E-2</v>
      </c>
      <c r="N3115" s="18">
        <f t="shared" si="97"/>
        <v>1.3800457329546489E-2</v>
      </c>
    </row>
    <row r="3116" spans="1:14" ht="18" customHeight="1" x14ac:dyDescent="0.2">
      <c r="A3116" s="16" t="str">
        <f>'Fish Use'!A209</f>
        <v>UGR12</v>
      </c>
      <c r="B3116" s="16" t="str">
        <f>'Fish Use'!B209</f>
        <v>Upper Grande Ronde</v>
      </c>
      <c r="C3116" s="16" t="str">
        <f>'Fish Use'!D209</f>
        <v>Steelhead</v>
      </c>
      <c r="D3116" s="16" t="str">
        <f>'Fish Use'!E209</f>
        <v>Migration</v>
      </c>
      <c r="E3116" s="16" t="str">
        <f>'Vulnerability Mapped'!C104</f>
        <v>Summer Water Temperature</v>
      </c>
      <c r="F3116" s="18">
        <f>'Fish Use'!F209</f>
        <v>0.2281</v>
      </c>
      <c r="G3116" s="18">
        <f>Population!D17</f>
        <v>0.25</v>
      </c>
      <c r="H3116" s="19">
        <f>'Limiting Factors'!C194</f>
        <v>2.08</v>
      </c>
      <c r="I3116" s="18">
        <f>'Limiting Factors'!D194</f>
        <v>0.34300000000000003</v>
      </c>
      <c r="J3116" s="17">
        <f>'Vulnerability Mapped'!D104</f>
        <v>15</v>
      </c>
      <c r="K3116" s="17">
        <f>'Vulnerability Mapped'!E104</f>
        <v>15</v>
      </c>
      <c r="L3116" s="18">
        <f>'Vulnerability Mapped'!H104</f>
        <v>0.1</v>
      </c>
      <c r="M3116" s="18">
        <f t="shared" si="96"/>
        <v>7.8238300000000021E-3</v>
      </c>
      <c r="N3116" s="18">
        <f t="shared" si="97"/>
        <v>1.9559575000000005E-3</v>
      </c>
    </row>
    <row r="3117" spans="1:14" ht="18" customHeight="1" x14ac:dyDescent="0.2">
      <c r="A3117" s="16" t="str">
        <f>'Fish Use'!A209</f>
        <v>UGR12</v>
      </c>
      <c r="B3117" s="16" t="str">
        <f>'Fish Use'!B209</f>
        <v>Upper Grande Ronde</v>
      </c>
      <c r="C3117" s="16" t="str">
        <f>'Fish Use'!D209</f>
        <v>Steelhead</v>
      </c>
      <c r="D3117" s="16" t="str">
        <f>'Fish Use'!E209</f>
        <v>Migration</v>
      </c>
      <c r="E3117" s="16" t="str">
        <f>'Vulnerability Mapped'!C106</f>
        <v>Winter Water Temperature</v>
      </c>
      <c r="F3117" s="18">
        <f>'Fish Use'!F209</f>
        <v>0.2281</v>
      </c>
      <c r="G3117" s="18">
        <f>Population!D17</f>
        <v>0.25</v>
      </c>
      <c r="H3117" s="19">
        <f>'Limiting Factors'!C195</f>
        <v>2</v>
      </c>
      <c r="I3117" s="18">
        <f>'Limiting Factors'!D195</f>
        <v>0.32500000000000001</v>
      </c>
      <c r="J3117" s="17">
        <f>'Vulnerability Mapped'!D106</f>
        <v>11</v>
      </c>
      <c r="K3117" s="17">
        <f>'Vulnerability Mapped'!E106</f>
        <v>14</v>
      </c>
      <c r="L3117" s="18">
        <f>'Vulnerability Mapped'!H106</f>
        <v>0.35714285699999998</v>
      </c>
      <c r="M3117" s="18">
        <f t="shared" si="96"/>
        <v>2.6475892846552499E-2</v>
      </c>
      <c r="N3117" s="18">
        <f t="shared" si="97"/>
        <v>6.6189732116381248E-3</v>
      </c>
    </row>
    <row r="3118" spans="1:14" ht="18" customHeight="1" x14ac:dyDescent="0.2">
      <c r="A3118" s="16" t="str">
        <f>'Fish Use'!A209</f>
        <v>UGR12</v>
      </c>
      <c r="B3118" s="16" t="str">
        <f>'Fish Use'!B209</f>
        <v>Upper Grande Ronde</v>
      </c>
      <c r="C3118" s="16" t="str">
        <f>'Fish Use'!D209</f>
        <v>Steelhead</v>
      </c>
      <c r="D3118" s="16" t="str">
        <f>'Fish Use'!E209</f>
        <v>Migration</v>
      </c>
      <c r="E3118" s="16" t="str">
        <f>'Vulnerability Mapped'!C105</f>
        <v>Water Quality</v>
      </c>
      <c r="F3118" s="18">
        <f>'Fish Use'!F209</f>
        <v>0.2281</v>
      </c>
      <c r="G3118" s="18">
        <f>Population!D17</f>
        <v>0.25</v>
      </c>
      <c r="H3118" s="19">
        <f>'Limiting Factors'!C196</f>
        <v>2</v>
      </c>
      <c r="I3118" s="18">
        <f>'Limiting Factors'!D196</f>
        <v>0.32500000000000001</v>
      </c>
      <c r="J3118" s="17">
        <f>'Vulnerability Mapped'!D105</f>
        <v>5</v>
      </c>
      <c r="K3118" s="17">
        <f>'Vulnerability Mapped'!E105</f>
        <v>12</v>
      </c>
      <c r="L3118" s="18">
        <f>'Vulnerability Mapped'!H105</f>
        <v>0.74285714300000005</v>
      </c>
      <c r="M3118" s="18">
        <f t="shared" si="96"/>
        <v>5.5069857153447505E-2</v>
      </c>
      <c r="N3118" s="18">
        <f t="shared" si="97"/>
        <v>1.3767464288361876E-2</v>
      </c>
    </row>
    <row r="3119" spans="1:14" ht="18" customHeight="1" x14ac:dyDescent="0.2">
      <c r="A3119" s="16" t="str">
        <f>'Fish Use'!A209</f>
        <v>UGR12</v>
      </c>
      <c r="B3119" s="16" t="str">
        <f>'Fish Use'!B209</f>
        <v>Upper Grande Ronde</v>
      </c>
      <c r="C3119" s="16" t="str">
        <f>'Fish Use'!D209</f>
        <v>Steelhead</v>
      </c>
      <c r="D3119" s="16" t="str">
        <f>'Fish Use'!E209</f>
        <v>Migration</v>
      </c>
      <c r="E3119" s="16" t="str">
        <f>'Vulnerability Mapped'!C101</f>
        <v>Predation</v>
      </c>
      <c r="F3119" s="18">
        <f>'Fish Use'!F209</f>
        <v>0.2281</v>
      </c>
      <c r="G3119" s="18">
        <f>Population!D17</f>
        <v>0.25</v>
      </c>
      <c r="H3119" s="19">
        <f>'Limiting Factors'!C189</f>
        <v>1</v>
      </c>
      <c r="I3119" s="18">
        <f>'Limiting Factors'!D189</f>
        <v>0.1</v>
      </c>
      <c r="J3119" s="17">
        <f>'Vulnerability Mapped'!D101</f>
        <v>2</v>
      </c>
      <c r="K3119" s="17">
        <f>'Vulnerability Mapped'!E101</f>
        <v>13</v>
      </c>
      <c r="L3119" s="18">
        <f>'Vulnerability Mapped'!H101</f>
        <v>0.93571428599999995</v>
      </c>
      <c r="M3119" s="18">
        <f t="shared" si="96"/>
        <v>2.1343642863660001E-2</v>
      </c>
      <c r="N3119" s="18">
        <f t="shared" si="97"/>
        <v>5.3359107159150002E-3</v>
      </c>
    </row>
    <row r="3120" spans="1:14" ht="18" customHeight="1" x14ac:dyDescent="0.2">
      <c r="A3120" s="16" t="str">
        <f>'Fish Use'!A209</f>
        <v>UGR12</v>
      </c>
      <c r="B3120" s="16" t="str">
        <f>'Fish Use'!B209</f>
        <v>Upper Grande Ronde</v>
      </c>
      <c r="C3120" s="16" t="str">
        <f>'Fish Use'!D209</f>
        <v>Steelhead</v>
      </c>
      <c r="D3120" s="16" t="str">
        <f>'Fish Use'!E209</f>
        <v>Migration</v>
      </c>
      <c r="E3120" s="16" t="str">
        <f>'Vulnerability Mapped'!C93</f>
        <v>Altered Primary Productivity</v>
      </c>
      <c r="F3120" s="18">
        <f>'Fish Use'!F209</f>
        <v>0.2281</v>
      </c>
      <c r="G3120" s="18">
        <f>Population!D17</f>
        <v>0.25</v>
      </c>
      <c r="H3120" s="19">
        <f>'Limiting Factors'!C190</f>
        <v>3.11</v>
      </c>
      <c r="I3120" s="18">
        <f>'Limiting Factors'!D190</f>
        <v>0.57474999999999998</v>
      </c>
      <c r="J3120" s="17">
        <f>'Vulnerability Mapped'!D93</f>
        <v>10</v>
      </c>
      <c r="K3120" s="17">
        <f>'Vulnerability Mapped'!E93</f>
        <v>10</v>
      </c>
      <c r="L3120" s="18">
        <f>'Vulnerability Mapped'!H93</f>
        <v>0.42142857099999997</v>
      </c>
      <c r="M3120" s="18">
        <f t="shared" si="96"/>
        <v>5.5249485836671219E-2</v>
      </c>
      <c r="N3120" s="18">
        <f t="shared" si="97"/>
        <v>1.3812371459167805E-2</v>
      </c>
    </row>
    <row r="3121" spans="1:14" ht="18" customHeight="1" x14ac:dyDescent="0.2">
      <c r="A3121" s="16" t="str">
        <f>'Fish Use'!A209</f>
        <v>UGR12</v>
      </c>
      <c r="B3121" s="16" t="str">
        <f>'Fish Use'!B209</f>
        <v>Upper Grande Ronde</v>
      </c>
      <c r="C3121" s="16" t="str">
        <f>'Fish Use'!D209</f>
        <v>Steelhead</v>
      </c>
      <c r="D3121" s="16" t="str">
        <f>'Fish Use'!E209</f>
        <v>Migration</v>
      </c>
      <c r="E3121" s="16" t="str">
        <f>'Vulnerability Mapped'!C100</f>
        <v>Non-Native Species Interactions and Competition</v>
      </c>
      <c r="F3121" s="18">
        <f>'Fish Use'!F209</f>
        <v>0.2281</v>
      </c>
      <c r="G3121" s="18">
        <f>Population!D17</f>
        <v>0.25</v>
      </c>
      <c r="H3121" s="19">
        <f>'Limiting Factors'!C191</f>
        <v>1.26</v>
      </c>
      <c r="I3121" s="18">
        <f>'Limiting Factors'!D191</f>
        <v>0.1585</v>
      </c>
      <c r="J3121" s="17">
        <f>'Vulnerability Mapped'!D100</f>
        <v>11</v>
      </c>
      <c r="K3121" s="17">
        <f>'Vulnerability Mapped'!E100</f>
        <v>12</v>
      </c>
      <c r="L3121" s="18">
        <f>'Vulnerability Mapped'!H100</f>
        <v>0.35714285699999998</v>
      </c>
      <c r="M3121" s="18">
        <f t="shared" si="96"/>
        <v>1.291208928054945E-2</v>
      </c>
      <c r="N3121" s="18">
        <f t="shared" si="97"/>
        <v>3.2280223201373625E-3</v>
      </c>
    </row>
    <row r="3122" spans="1:14" ht="18" customHeight="1" x14ac:dyDescent="0.2">
      <c r="A3122" s="16" t="str">
        <f>'Fish Use'!A210</f>
        <v>UGR12</v>
      </c>
      <c r="B3122" s="16" t="str">
        <f>'Fish Use'!B210</f>
        <v>Upper Grande Ronde</v>
      </c>
      <c r="C3122" s="16" t="str">
        <f>'Fish Use'!D210</f>
        <v>Bull Trout</v>
      </c>
      <c r="D3122" s="16" t="str">
        <f>'Fish Use'!E210</f>
        <v>Spawning &amp; Resident</v>
      </c>
      <c r="E3122" s="16" t="str">
        <f>'Vulnerability Mapped'!C19</f>
        <v>Anthropogenic Barriers</v>
      </c>
      <c r="F3122" s="18">
        <f>'Fish Use'!F210</f>
        <v>0.2281</v>
      </c>
      <c r="G3122" s="18">
        <f>Population!D20</f>
        <v>0.6</v>
      </c>
      <c r="H3122" s="19">
        <f>'Limiting Factors'!C188</f>
        <v>2.15</v>
      </c>
      <c r="I3122" s="18">
        <f>'Limiting Factors'!D188</f>
        <v>0.35875000000000001</v>
      </c>
      <c r="J3122" s="17">
        <f>'Vulnerability Mapped'!D19</f>
        <v>10</v>
      </c>
      <c r="K3122" s="17">
        <f>'Vulnerability Mapped'!E19</f>
        <v>10</v>
      </c>
      <c r="L3122" s="18">
        <f>'Vulnerability Mapped'!H19</f>
        <v>0.42142857099999997</v>
      </c>
      <c r="M3122" s="18">
        <f t="shared" si="96"/>
        <v>3.4485868714929618E-2</v>
      </c>
      <c r="N3122" s="18">
        <f t="shared" si="97"/>
        <v>2.069152122895777E-2</v>
      </c>
    </row>
    <row r="3123" spans="1:14" ht="18" customHeight="1" x14ac:dyDescent="0.2">
      <c r="A3123" s="16" t="str">
        <f>'Fish Use'!A210</f>
        <v>UGR12</v>
      </c>
      <c r="B3123" s="16" t="str">
        <f>'Fish Use'!B210</f>
        <v>Upper Grande Ronde</v>
      </c>
      <c r="C3123" s="16" t="str">
        <f>'Fish Use'!D210</f>
        <v>Bull Trout</v>
      </c>
      <c r="D3123" s="16" t="str">
        <f>'Fish Use'!E210</f>
        <v>Spawning &amp; Resident</v>
      </c>
      <c r="E3123" s="16" t="str">
        <f>'Vulnerability Mapped'!C27</f>
        <v>Riparian Condition</v>
      </c>
      <c r="F3123" s="18">
        <f>'Fish Use'!F210</f>
        <v>0.2281</v>
      </c>
      <c r="G3123" s="18">
        <f>Population!D20</f>
        <v>0.6</v>
      </c>
      <c r="H3123" s="19">
        <f>'Limiting Factors'!C182</f>
        <v>2.77</v>
      </c>
      <c r="I3123" s="18">
        <f>'Limiting Factors'!D182</f>
        <v>0.49825000000000003</v>
      </c>
      <c r="J3123" s="17">
        <f>'Vulnerability Mapped'!D27</f>
        <v>4</v>
      </c>
      <c r="K3123" s="17">
        <f>'Vulnerability Mapped'!E27</f>
        <v>4</v>
      </c>
      <c r="L3123" s="18">
        <f>'Vulnerability Mapped'!H27</f>
        <v>0.80714285699999999</v>
      </c>
      <c r="M3123" s="18">
        <f t="shared" si="96"/>
        <v>9.1732451590907038E-2</v>
      </c>
      <c r="N3123" s="18">
        <f t="shared" si="97"/>
        <v>5.5039470954544222E-2</v>
      </c>
    </row>
    <row r="3124" spans="1:14" ht="18" customHeight="1" x14ac:dyDescent="0.2">
      <c r="A3124" s="16" t="str">
        <f>'Fish Use'!A210</f>
        <v>UGR12</v>
      </c>
      <c r="B3124" s="16" t="str">
        <f>'Fish Use'!B210</f>
        <v>Upper Grande Ronde</v>
      </c>
      <c r="C3124" s="16" t="str">
        <f>'Fish Use'!D210</f>
        <v>Bull Trout</v>
      </c>
      <c r="D3124" s="16" t="str">
        <f>'Fish Use'!E210</f>
        <v>Spawning &amp; Resident</v>
      </c>
      <c r="E3124" s="16" t="str">
        <f>'Vulnerability Mapped'!C23</f>
        <v>Floodplain Condition</v>
      </c>
      <c r="F3124" s="18">
        <f>'Fish Use'!F210</f>
        <v>0.2281</v>
      </c>
      <c r="G3124" s="18">
        <f>Population!D20</f>
        <v>0.6</v>
      </c>
      <c r="H3124" s="19">
        <f>'Limiting Factors'!C183</f>
        <v>2.77</v>
      </c>
      <c r="I3124" s="18">
        <f>'Limiting Factors'!D183</f>
        <v>0.49825000000000003</v>
      </c>
      <c r="J3124" s="17">
        <f>'Vulnerability Mapped'!D23</f>
        <v>11</v>
      </c>
      <c r="K3124" s="17">
        <f>'Vulnerability Mapped'!E23</f>
        <v>11</v>
      </c>
      <c r="L3124" s="18">
        <f>'Vulnerability Mapped'!H23</f>
        <v>0.35714285699999998</v>
      </c>
      <c r="M3124" s="18">
        <f t="shared" si="96"/>
        <v>4.0589580340907025E-2</v>
      </c>
      <c r="N3124" s="18">
        <f t="shared" si="97"/>
        <v>2.4353748204544213E-2</v>
      </c>
    </row>
    <row r="3125" spans="1:14" ht="18" customHeight="1" x14ac:dyDescent="0.2">
      <c r="A3125" s="16" t="str">
        <f>'Fish Use'!A210</f>
        <v>UGR12</v>
      </c>
      <c r="B3125" s="16" t="str">
        <f>'Fish Use'!B210</f>
        <v>Upper Grande Ronde</v>
      </c>
      <c r="C3125" s="16" t="str">
        <f>'Fish Use'!D210</f>
        <v>Bull Trout</v>
      </c>
      <c r="D3125" s="16" t="str">
        <f>'Fish Use'!E210</f>
        <v>Spawning &amp; Resident</v>
      </c>
      <c r="E3125" s="16" t="str">
        <f>'Vulnerability Mapped'!C28</f>
        <v>Side Channel and Wetland Habitat</v>
      </c>
      <c r="F3125" s="18">
        <f>'Fish Use'!F210</f>
        <v>0.2281</v>
      </c>
      <c r="G3125" s="18">
        <f>Population!D20</f>
        <v>0.6</v>
      </c>
      <c r="H3125" s="19">
        <f>'Limiting Factors'!C184</f>
        <v>2.35</v>
      </c>
      <c r="I3125" s="18">
        <f>'Limiting Factors'!D184</f>
        <v>0.40375</v>
      </c>
      <c r="J3125" s="17">
        <f>'Vulnerability Mapped'!D28</f>
        <v>7</v>
      </c>
      <c r="K3125" s="17">
        <f>'Vulnerability Mapped'!E28</f>
        <v>7</v>
      </c>
      <c r="L3125" s="18">
        <f>'Vulnerability Mapped'!H28</f>
        <v>0.61428571399999998</v>
      </c>
      <c r="M3125" s="18">
        <f t="shared" si="96"/>
        <v>5.6572873187972744E-2</v>
      </c>
      <c r="N3125" s="18">
        <f t="shared" si="97"/>
        <v>3.3943723912783642E-2</v>
      </c>
    </row>
    <row r="3126" spans="1:14" ht="18" customHeight="1" x14ac:dyDescent="0.2">
      <c r="A3126" s="16" t="str">
        <f>'Fish Use'!A210</f>
        <v>UGR12</v>
      </c>
      <c r="B3126" s="16" t="str">
        <f>'Fish Use'!B210</f>
        <v>Upper Grande Ronde</v>
      </c>
      <c r="C3126" s="16" t="str">
        <f>'Fish Use'!D210</f>
        <v>Bull Trout</v>
      </c>
      <c r="D3126" s="16" t="str">
        <f>'Fish Use'!E210</f>
        <v>Spawning &amp; Resident</v>
      </c>
      <c r="E3126" s="16" t="str">
        <f>'Vulnerability Mapped'!C20</f>
        <v>Channel and Habitat Structure</v>
      </c>
      <c r="F3126" s="18">
        <f>'Fish Use'!F210</f>
        <v>0.2281</v>
      </c>
      <c r="G3126" s="18">
        <f>Population!D20</f>
        <v>0.6</v>
      </c>
      <c r="H3126" s="19">
        <f>'Limiting Factors'!C185</f>
        <v>2.93</v>
      </c>
      <c r="I3126" s="18">
        <f>'Limiting Factors'!D185</f>
        <v>0.53425</v>
      </c>
      <c r="J3126" s="17">
        <f>'Vulnerability Mapped'!D20</f>
        <v>3</v>
      </c>
      <c r="K3126" s="17">
        <f>'Vulnerability Mapped'!E20</f>
        <v>3</v>
      </c>
      <c r="L3126" s="18">
        <f>'Vulnerability Mapped'!H20</f>
        <v>0.87142857100000004</v>
      </c>
      <c r="M3126" s="18">
        <f t="shared" si="96"/>
        <v>0.10619439887634467</v>
      </c>
      <c r="N3126" s="18">
        <f t="shared" si="97"/>
        <v>6.3716639325806804E-2</v>
      </c>
    </row>
    <row r="3127" spans="1:14" ht="18" customHeight="1" x14ac:dyDescent="0.2">
      <c r="A3127" s="16" t="str">
        <f>'Fish Use'!A210</f>
        <v>UGR12</v>
      </c>
      <c r="B3127" s="16" t="str">
        <f>'Fish Use'!B210</f>
        <v>Upper Grande Ronde</v>
      </c>
      <c r="C3127" s="16" t="str">
        <f>'Fish Use'!D210</f>
        <v>Bull Trout</v>
      </c>
      <c r="D3127" s="16" t="str">
        <f>'Fish Use'!E210</f>
        <v>Spawning &amp; Resident</v>
      </c>
      <c r="E3127" s="16" t="str">
        <f>'Vulnerability Mapped'!C22</f>
        <v>Decreased Water Quantity</v>
      </c>
      <c r="F3127" s="18">
        <f>'Fish Use'!F210</f>
        <v>0.2281</v>
      </c>
      <c r="G3127" s="18">
        <f>Population!D20</f>
        <v>0.6</v>
      </c>
      <c r="H3127" s="19">
        <f>'Limiting Factors'!C192</f>
        <v>3</v>
      </c>
      <c r="I3127" s="18">
        <f>'Limiting Factors'!D192</f>
        <v>0.55000000000000004</v>
      </c>
      <c r="J3127" s="17">
        <f>'Vulnerability Mapped'!D22</f>
        <v>8</v>
      </c>
      <c r="K3127" s="17">
        <f>'Vulnerability Mapped'!E22</f>
        <v>8</v>
      </c>
      <c r="L3127" s="18">
        <f>'Vulnerability Mapped'!H22</f>
        <v>0.55000000000000004</v>
      </c>
      <c r="M3127" s="18">
        <f t="shared" si="96"/>
        <v>6.9000250000000013E-2</v>
      </c>
      <c r="N3127" s="18">
        <f t="shared" si="97"/>
        <v>4.1400150000000004E-2</v>
      </c>
    </row>
    <row r="3128" spans="1:14" ht="18" customHeight="1" x14ac:dyDescent="0.2">
      <c r="A3128" s="16" t="str">
        <f>'Fish Use'!A210</f>
        <v>UGR12</v>
      </c>
      <c r="B3128" s="16" t="str">
        <f>'Fish Use'!B210</f>
        <v>Upper Grande Ronde</v>
      </c>
      <c r="C3128" s="16" t="str">
        <f>'Fish Use'!D210</f>
        <v>Bull Trout</v>
      </c>
      <c r="D3128" s="16" t="str">
        <f>'Fish Use'!E210</f>
        <v>Spawning &amp; Resident</v>
      </c>
      <c r="E3128" s="16" t="str">
        <f>'Vulnerability Mapped'!C17</f>
        <v>Altered Flow Timing</v>
      </c>
      <c r="F3128" s="18">
        <f>'Fish Use'!F210</f>
        <v>0.2281</v>
      </c>
      <c r="G3128" s="18">
        <f>Population!D20</f>
        <v>0.6</v>
      </c>
      <c r="H3128" s="19">
        <f>'Limiting Factors'!C193</f>
        <v>2.62</v>
      </c>
      <c r="I3128" s="18">
        <f>'Limiting Factors'!D193</f>
        <v>0.46450000000000002</v>
      </c>
      <c r="J3128" s="17">
        <f>'Vulnerability Mapped'!D17</f>
        <v>13</v>
      </c>
      <c r="K3128" s="17">
        <f>'Vulnerability Mapped'!E17</f>
        <v>13</v>
      </c>
      <c r="L3128" s="18">
        <f>'Vulnerability Mapped'!H17</f>
        <v>0.22857142899999999</v>
      </c>
      <c r="M3128" s="18">
        <f t="shared" si="96"/>
        <v>2.4217702902551048E-2</v>
      </c>
      <c r="N3128" s="18">
        <f t="shared" si="97"/>
        <v>1.4530621741530629E-2</v>
      </c>
    </row>
    <row r="3129" spans="1:14" ht="18" customHeight="1" x14ac:dyDescent="0.2">
      <c r="A3129" s="16" t="str">
        <f>'Fish Use'!A210</f>
        <v>UGR12</v>
      </c>
      <c r="B3129" s="16" t="str">
        <f>'Fish Use'!B210</f>
        <v>Upper Grande Ronde</v>
      </c>
      <c r="C3129" s="16" t="str">
        <f>'Fish Use'!D210</f>
        <v>Bull Trout</v>
      </c>
      <c r="D3129" s="16" t="str">
        <f>'Fish Use'!E210</f>
        <v>Spawning &amp; Resident</v>
      </c>
      <c r="E3129" s="16" t="str">
        <f>'Vulnerability Mapped'!C21</f>
        <v>Decreased Sediment Quantity</v>
      </c>
      <c r="F3129" s="18">
        <f>'Fish Use'!F210</f>
        <v>0.2281</v>
      </c>
      <c r="G3129" s="18">
        <f>Population!D20</f>
        <v>0.6</v>
      </c>
      <c r="H3129" s="19">
        <f>'Limiting Factors'!C186</f>
        <v>3.1</v>
      </c>
      <c r="I3129" s="18">
        <f>'Limiting Factors'!D186</f>
        <v>0.57250000000000001</v>
      </c>
      <c r="J3129" s="17">
        <f>'Vulnerability Mapped'!D21</f>
        <v>5</v>
      </c>
      <c r="K3129" s="17">
        <f>'Vulnerability Mapped'!E21</f>
        <v>5</v>
      </c>
      <c r="L3129" s="18">
        <f>'Vulnerability Mapped'!H21</f>
        <v>0.74285714300000005</v>
      </c>
      <c r="M3129" s="18">
        <f t="shared" si="96"/>
        <v>9.7007671447226745E-2</v>
      </c>
      <c r="N3129" s="18">
        <f t="shared" si="97"/>
        <v>5.8204602868336043E-2</v>
      </c>
    </row>
    <row r="3130" spans="1:14" ht="18" customHeight="1" x14ac:dyDescent="0.2">
      <c r="A3130" s="16" t="str">
        <f>'Fish Use'!A210</f>
        <v>UGR12</v>
      </c>
      <c r="B3130" s="16" t="str">
        <f>'Fish Use'!B210</f>
        <v>Upper Grande Ronde</v>
      </c>
      <c r="C3130" s="16" t="str">
        <f>'Fish Use'!D210</f>
        <v>Bull Trout</v>
      </c>
      <c r="D3130" s="16" t="str">
        <f>'Fish Use'!E210</f>
        <v>Spawning &amp; Resident</v>
      </c>
      <c r="E3130" s="16" t="str">
        <f>'Vulnerability Mapped'!C24</f>
        <v>Increased Sediment Quantity</v>
      </c>
      <c r="F3130" s="18">
        <f>'Fish Use'!F210</f>
        <v>0.2281</v>
      </c>
      <c r="G3130" s="18">
        <f>Population!D20</f>
        <v>0.6</v>
      </c>
      <c r="H3130" s="19">
        <f>'Limiting Factors'!C187</f>
        <v>2.77</v>
      </c>
      <c r="I3130" s="18">
        <f>'Limiting Factors'!D187</f>
        <v>0.49825000000000003</v>
      </c>
      <c r="J3130" s="17">
        <f>'Vulnerability Mapped'!D24</f>
        <v>6</v>
      </c>
      <c r="K3130" s="17">
        <f>'Vulnerability Mapped'!E24</f>
        <v>6</v>
      </c>
      <c r="L3130" s="18">
        <f>'Vulnerability Mapped'!H24</f>
        <v>0.678571429</v>
      </c>
      <c r="M3130" s="18">
        <f t="shared" si="96"/>
        <v>7.712020272727893E-2</v>
      </c>
      <c r="N3130" s="18">
        <f t="shared" si="97"/>
        <v>4.6272121636367354E-2</v>
      </c>
    </row>
    <row r="3131" spans="1:14" ht="18" customHeight="1" x14ac:dyDescent="0.2">
      <c r="A3131" s="16" t="str">
        <f>'Fish Use'!A210</f>
        <v>UGR12</v>
      </c>
      <c r="B3131" s="16" t="str">
        <f>'Fish Use'!B210</f>
        <v>Upper Grande Ronde</v>
      </c>
      <c r="C3131" s="16" t="str">
        <f>'Fish Use'!D210</f>
        <v>Bull Trout</v>
      </c>
      <c r="D3131" s="16" t="str">
        <f>'Fish Use'!E210</f>
        <v>Spawning &amp; Resident</v>
      </c>
      <c r="E3131" s="16" t="str">
        <f>'Vulnerability Mapped'!C29</f>
        <v>Summer Water Temperature</v>
      </c>
      <c r="F3131" s="18">
        <f>'Fish Use'!F210</f>
        <v>0.2281</v>
      </c>
      <c r="G3131" s="18">
        <f>Population!D20</f>
        <v>0.6</v>
      </c>
      <c r="H3131" s="19">
        <f>'Limiting Factors'!C194</f>
        <v>2.08</v>
      </c>
      <c r="I3131" s="18">
        <f>'Limiting Factors'!D194</f>
        <v>0.34300000000000003</v>
      </c>
      <c r="J3131" s="17">
        <f>'Vulnerability Mapped'!D29</f>
        <v>1</v>
      </c>
      <c r="K3131" s="17">
        <f>'Vulnerability Mapped'!E29</f>
        <v>1</v>
      </c>
      <c r="L3131" s="18">
        <f>'Vulnerability Mapped'!H29</f>
        <v>1</v>
      </c>
      <c r="M3131" s="18">
        <f t="shared" si="96"/>
        <v>7.8238300000000011E-2</v>
      </c>
      <c r="N3131" s="18">
        <f t="shared" si="97"/>
        <v>4.6942980000000002E-2</v>
      </c>
    </row>
    <row r="3132" spans="1:14" ht="18" customHeight="1" x14ac:dyDescent="0.2">
      <c r="A3132" s="16" t="str">
        <f>'Fish Use'!A210</f>
        <v>UGR12</v>
      </c>
      <c r="B3132" s="16" t="str">
        <f>'Fish Use'!B210</f>
        <v>Upper Grande Ronde</v>
      </c>
      <c r="C3132" s="16" t="str">
        <f>'Fish Use'!D210</f>
        <v>Bull Trout</v>
      </c>
      <c r="D3132" s="16" t="str">
        <f>'Fish Use'!E210</f>
        <v>Spawning &amp; Resident</v>
      </c>
      <c r="E3132" s="16" t="str">
        <f>'Vulnerability Mapped'!C31</f>
        <v>Winter Water Temperature</v>
      </c>
      <c r="F3132" s="18">
        <f>'Fish Use'!F210</f>
        <v>0.2281</v>
      </c>
      <c r="G3132" s="18">
        <f>Population!D20</f>
        <v>0.6</v>
      </c>
      <c r="H3132" s="19">
        <f>'Limiting Factors'!C195</f>
        <v>2</v>
      </c>
      <c r="I3132" s="18">
        <f>'Limiting Factors'!D195</f>
        <v>0.32500000000000001</v>
      </c>
      <c r="J3132" s="17">
        <f>'Vulnerability Mapped'!D31</f>
        <v>12</v>
      </c>
      <c r="K3132" s="17">
        <f>'Vulnerability Mapped'!E31</f>
        <v>12</v>
      </c>
      <c r="L3132" s="18">
        <f>'Vulnerability Mapped'!H31</f>
        <v>0.29285714299999999</v>
      </c>
      <c r="M3132" s="18">
        <f t="shared" si="96"/>
        <v>2.1710232153447501E-2</v>
      </c>
      <c r="N3132" s="18">
        <f t="shared" si="97"/>
        <v>1.30261392920685E-2</v>
      </c>
    </row>
    <row r="3133" spans="1:14" ht="18" customHeight="1" x14ac:dyDescent="0.2">
      <c r="A3133" s="16" t="str">
        <f>'Fish Use'!A210</f>
        <v>UGR12</v>
      </c>
      <c r="B3133" s="16" t="str">
        <f>'Fish Use'!B210</f>
        <v>Upper Grande Ronde</v>
      </c>
      <c r="C3133" s="16" t="str">
        <f>'Fish Use'!D210</f>
        <v>Bull Trout</v>
      </c>
      <c r="D3133" s="16" t="str">
        <f>'Fish Use'!E210</f>
        <v>Spawning &amp; Resident</v>
      </c>
      <c r="E3133" s="16" t="str">
        <f>'Vulnerability Mapped'!C30</f>
        <v>Water Quality</v>
      </c>
      <c r="F3133" s="18">
        <f>'Fish Use'!F210</f>
        <v>0.2281</v>
      </c>
      <c r="G3133" s="18">
        <f>Population!D20</f>
        <v>0.6</v>
      </c>
      <c r="H3133" s="19">
        <f>'Limiting Factors'!C196</f>
        <v>2</v>
      </c>
      <c r="I3133" s="18">
        <f>'Limiting Factors'!D196</f>
        <v>0.32500000000000001</v>
      </c>
      <c r="J3133" s="17">
        <f>'Vulnerability Mapped'!D30</f>
        <v>15</v>
      </c>
      <c r="K3133" s="17">
        <f>'Vulnerability Mapped'!E30</f>
        <v>15</v>
      </c>
      <c r="L3133" s="18">
        <f>'Vulnerability Mapped'!H30</f>
        <v>0.1</v>
      </c>
      <c r="M3133" s="18">
        <f t="shared" si="96"/>
        <v>7.4132500000000006E-3</v>
      </c>
      <c r="N3133" s="18">
        <f t="shared" si="97"/>
        <v>4.44795E-3</v>
      </c>
    </row>
    <row r="3134" spans="1:14" ht="18" customHeight="1" x14ac:dyDescent="0.2">
      <c r="A3134" s="16" t="str">
        <f>'Fish Use'!A210</f>
        <v>UGR12</v>
      </c>
      <c r="B3134" s="16" t="str">
        <f>'Fish Use'!B210</f>
        <v>Upper Grande Ronde</v>
      </c>
      <c r="C3134" s="16" t="str">
        <f>'Fish Use'!D210</f>
        <v>Bull Trout</v>
      </c>
      <c r="D3134" s="16" t="str">
        <f>'Fish Use'!E210</f>
        <v>Spawning &amp; Resident</v>
      </c>
      <c r="E3134" s="16" t="str">
        <f>'Vulnerability Mapped'!C26</f>
        <v>Predation</v>
      </c>
      <c r="F3134" s="18">
        <f>'Fish Use'!F210</f>
        <v>0.2281</v>
      </c>
      <c r="G3134" s="18">
        <f>Population!D20</f>
        <v>0.6</v>
      </c>
      <c r="H3134" s="19">
        <f>'Limiting Factors'!C189</f>
        <v>1</v>
      </c>
      <c r="I3134" s="18">
        <f>'Limiting Factors'!D189</f>
        <v>0.1</v>
      </c>
      <c r="J3134" s="17">
        <f>'Vulnerability Mapped'!D26</f>
        <v>9</v>
      </c>
      <c r="K3134" s="17">
        <f>'Vulnerability Mapped'!E26</f>
        <v>9</v>
      </c>
      <c r="L3134" s="18">
        <f>'Vulnerability Mapped'!H26</f>
        <v>0.485714286</v>
      </c>
      <c r="M3134" s="18">
        <f t="shared" si="96"/>
        <v>1.107914286366E-2</v>
      </c>
      <c r="N3134" s="18">
        <f t="shared" si="97"/>
        <v>6.6474857181959999E-3</v>
      </c>
    </row>
    <row r="3135" spans="1:14" ht="18" customHeight="1" x14ac:dyDescent="0.2">
      <c r="A3135" s="16" t="str">
        <f>'Fish Use'!A210</f>
        <v>UGR12</v>
      </c>
      <c r="B3135" s="16" t="str">
        <f>'Fish Use'!B210</f>
        <v>Upper Grande Ronde</v>
      </c>
      <c r="C3135" s="16" t="str">
        <f>'Fish Use'!D210</f>
        <v>Bull Trout</v>
      </c>
      <c r="D3135" s="16" t="str">
        <f>'Fish Use'!E210</f>
        <v>Spawning &amp; Resident</v>
      </c>
      <c r="E3135" s="16" t="str">
        <f>'Vulnerability Mapped'!C18</f>
        <v>Altered Primary Productivity</v>
      </c>
      <c r="F3135" s="18">
        <f>'Fish Use'!F210</f>
        <v>0.2281</v>
      </c>
      <c r="G3135" s="18">
        <f>Population!D20</f>
        <v>0.6</v>
      </c>
      <c r="H3135" s="19">
        <f>'Limiting Factors'!C190</f>
        <v>3.11</v>
      </c>
      <c r="I3135" s="18">
        <f>'Limiting Factors'!D190</f>
        <v>0.57474999999999998</v>
      </c>
      <c r="J3135" s="17">
        <f>'Vulnerability Mapped'!D18</f>
        <v>14</v>
      </c>
      <c r="K3135" s="17">
        <f>'Vulnerability Mapped'!E18</f>
        <v>14</v>
      </c>
      <c r="L3135" s="18">
        <f>'Vulnerability Mapped'!H18</f>
        <v>0.164285714</v>
      </c>
      <c r="M3135" s="18">
        <f t="shared" si="96"/>
        <v>2.1537935141114149E-2</v>
      </c>
      <c r="N3135" s="18">
        <f t="shared" si="97"/>
        <v>1.2922761084668489E-2</v>
      </c>
    </row>
    <row r="3136" spans="1:14" ht="18" customHeight="1" x14ac:dyDescent="0.2">
      <c r="A3136" s="16" t="str">
        <f>'Fish Use'!A210</f>
        <v>UGR12</v>
      </c>
      <c r="B3136" s="16" t="str">
        <f>'Fish Use'!B210</f>
        <v>Upper Grande Ronde</v>
      </c>
      <c r="C3136" s="16" t="str">
        <f>'Fish Use'!D210</f>
        <v>Bull Trout</v>
      </c>
      <c r="D3136" s="16" t="str">
        <f>'Fish Use'!E210</f>
        <v>Spawning &amp; Resident</v>
      </c>
      <c r="E3136" s="16" t="str">
        <f>'Vulnerability Mapped'!C25</f>
        <v>Non-Native Species Interactions and Competition</v>
      </c>
      <c r="F3136" s="18">
        <f>'Fish Use'!F210</f>
        <v>0.2281</v>
      </c>
      <c r="G3136" s="18">
        <f>Population!D20</f>
        <v>0.6</v>
      </c>
      <c r="H3136" s="19">
        <f>'Limiting Factors'!C191</f>
        <v>1.26</v>
      </c>
      <c r="I3136" s="18">
        <f>'Limiting Factors'!D191</f>
        <v>0.1585</v>
      </c>
      <c r="J3136" s="17">
        <f>'Vulnerability Mapped'!D25</f>
        <v>2</v>
      </c>
      <c r="K3136" s="17">
        <f>'Vulnerability Mapped'!E25</f>
        <v>2</v>
      </c>
      <c r="L3136" s="18">
        <f>'Vulnerability Mapped'!H25</f>
        <v>0.93571428599999995</v>
      </c>
      <c r="M3136" s="18">
        <f t="shared" si="96"/>
        <v>3.38296739389011E-2</v>
      </c>
      <c r="N3136" s="18">
        <f t="shared" si="97"/>
        <v>2.0297804363340659E-2</v>
      </c>
    </row>
    <row r="3137" spans="1:14" ht="18" customHeight="1" x14ac:dyDescent="0.2">
      <c r="A3137" s="16" t="str">
        <f>'Fish Use'!A211</f>
        <v>UGR12</v>
      </c>
      <c r="B3137" s="16" t="str">
        <f>'Fish Use'!B211</f>
        <v>Upper Grande Ronde</v>
      </c>
      <c r="C3137" s="16" t="str">
        <f>'Fish Use'!D211</f>
        <v>Bull Trout</v>
      </c>
      <c r="D3137" s="16" t="str">
        <f>'Fish Use'!E211</f>
        <v>FMO</v>
      </c>
      <c r="E3137" s="16" t="str">
        <f>'Vulnerability Mapped'!C4</f>
        <v>Anthropogenic Barriers</v>
      </c>
      <c r="F3137" s="18">
        <f>'Fish Use'!F211</f>
        <v>0.2281</v>
      </c>
      <c r="G3137" s="18">
        <f>Population!D21</f>
        <v>0.4</v>
      </c>
      <c r="H3137" s="19">
        <f>'Limiting Factors'!C188</f>
        <v>2.15</v>
      </c>
      <c r="I3137" s="18">
        <f>'Limiting Factors'!D188</f>
        <v>0.35875000000000001</v>
      </c>
      <c r="J3137" s="17">
        <f>'Vulnerability Mapped'!D4</f>
        <v>3</v>
      </c>
      <c r="K3137" s="17">
        <f>'Vulnerability Mapped'!E4</f>
        <v>3</v>
      </c>
      <c r="L3137" s="18">
        <f>'Vulnerability Mapped'!H4</f>
        <v>0.87142857100000004</v>
      </c>
      <c r="M3137" s="18">
        <f t="shared" si="96"/>
        <v>7.1309762464929621E-2</v>
      </c>
      <c r="N3137" s="18">
        <f t="shared" si="97"/>
        <v>2.8523904985971849E-2</v>
      </c>
    </row>
    <row r="3138" spans="1:14" ht="18" customHeight="1" x14ac:dyDescent="0.2">
      <c r="A3138" s="16" t="str">
        <f>'Fish Use'!A211</f>
        <v>UGR12</v>
      </c>
      <c r="B3138" s="16" t="str">
        <f>'Fish Use'!B211</f>
        <v>Upper Grande Ronde</v>
      </c>
      <c r="C3138" s="16" t="str">
        <f>'Fish Use'!D211</f>
        <v>Bull Trout</v>
      </c>
      <c r="D3138" s="16" t="str">
        <f>'Fish Use'!E211</f>
        <v>FMO</v>
      </c>
      <c r="E3138" s="16" t="str">
        <f>'Vulnerability Mapped'!C12</f>
        <v>Riparian Condition</v>
      </c>
      <c r="F3138" s="18">
        <f>'Fish Use'!F211</f>
        <v>0.2281</v>
      </c>
      <c r="G3138" s="18">
        <f>Population!D21</f>
        <v>0.4</v>
      </c>
      <c r="H3138" s="19">
        <f>'Limiting Factors'!C182</f>
        <v>2.77</v>
      </c>
      <c r="I3138" s="18">
        <f>'Limiting Factors'!D182</f>
        <v>0.49825000000000003</v>
      </c>
      <c r="J3138" s="17">
        <f>'Vulnerability Mapped'!D12</f>
        <v>5</v>
      </c>
      <c r="K3138" s="17">
        <f>'Vulnerability Mapped'!E12</f>
        <v>5</v>
      </c>
      <c r="L3138" s="18">
        <f>'Vulnerability Mapped'!H12</f>
        <v>0.74285714300000005</v>
      </c>
      <c r="M3138" s="18">
        <f t="shared" ref="M3138:M3201" si="98">F3138*I3138*L3138</f>
        <v>8.4426327159092984E-2</v>
      </c>
      <c r="N3138" s="18">
        <f t="shared" ref="N3138:N3201" si="99">M3138*G3138</f>
        <v>3.3770530863637196E-2</v>
      </c>
    </row>
    <row r="3139" spans="1:14" ht="18" customHeight="1" x14ac:dyDescent="0.2">
      <c r="A3139" s="16" t="str">
        <f>'Fish Use'!A211</f>
        <v>UGR12</v>
      </c>
      <c r="B3139" s="16" t="str">
        <f>'Fish Use'!B211</f>
        <v>Upper Grande Ronde</v>
      </c>
      <c r="C3139" s="16" t="str">
        <f>'Fish Use'!D211</f>
        <v>Bull Trout</v>
      </c>
      <c r="D3139" s="16" t="str">
        <f>'Fish Use'!E211</f>
        <v>FMO</v>
      </c>
      <c r="E3139" s="16" t="str">
        <f>'Vulnerability Mapped'!C8</f>
        <v>Floodplain Condition</v>
      </c>
      <c r="F3139" s="18">
        <f>'Fish Use'!F211</f>
        <v>0.2281</v>
      </c>
      <c r="G3139" s="18">
        <f>Population!D21</f>
        <v>0.4</v>
      </c>
      <c r="H3139" s="19">
        <f>'Limiting Factors'!C183</f>
        <v>2.77</v>
      </c>
      <c r="I3139" s="18">
        <f>'Limiting Factors'!D183</f>
        <v>0.49825000000000003</v>
      </c>
      <c r="J3139" s="17">
        <f>'Vulnerability Mapped'!D8</f>
        <v>9</v>
      </c>
      <c r="K3139" s="17">
        <f>'Vulnerability Mapped'!E8</f>
        <v>9</v>
      </c>
      <c r="L3139" s="18">
        <f>'Vulnerability Mapped'!H8</f>
        <v>0.485714286</v>
      </c>
      <c r="M3139" s="18">
        <f t="shared" si="98"/>
        <v>5.5201829318185958E-2</v>
      </c>
      <c r="N3139" s="18">
        <f t="shared" si="99"/>
        <v>2.2080731727274386E-2</v>
      </c>
    </row>
    <row r="3140" spans="1:14" ht="18" customHeight="1" x14ac:dyDescent="0.2">
      <c r="A3140" s="16" t="str">
        <f>'Fish Use'!A211</f>
        <v>UGR12</v>
      </c>
      <c r="B3140" s="16" t="str">
        <f>'Fish Use'!B211</f>
        <v>Upper Grande Ronde</v>
      </c>
      <c r="C3140" s="16" t="str">
        <f>'Fish Use'!D211</f>
        <v>Bull Trout</v>
      </c>
      <c r="D3140" s="16" t="str">
        <f>'Fish Use'!E211</f>
        <v>FMO</v>
      </c>
      <c r="E3140" s="16" t="str">
        <f>'Vulnerability Mapped'!C13</f>
        <v>Side Channel and Wetland Habitat</v>
      </c>
      <c r="F3140" s="18">
        <f>'Fish Use'!F211</f>
        <v>0.2281</v>
      </c>
      <c r="G3140" s="18">
        <f>Population!D21</f>
        <v>0.4</v>
      </c>
      <c r="H3140" s="19">
        <f>'Limiting Factors'!C184</f>
        <v>2.35</v>
      </c>
      <c r="I3140" s="18">
        <f>'Limiting Factors'!D184</f>
        <v>0.40375</v>
      </c>
      <c r="J3140" s="17">
        <f>'Vulnerability Mapped'!D13</f>
        <v>8</v>
      </c>
      <c r="K3140" s="17">
        <f>'Vulnerability Mapped'!E13</f>
        <v>8</v>
      </c>
      <c r="L3140" s="18">
        <f>'Vulnerability Mapped'!H13</f>
        <v>0.55000000000000004</v>
      </c>
      <c r="M3140" s="18">
        <f t="shared" si="98"/>
        <v>5.0652456249999998E-2</v>
      </c>
      <c r="N3140" s="18">
        <f t="shared" si="99"/>
        <v>2.02609825E-2</v>
      </c>
    </row>
    <row r="3141" spans="1:14" ht="18" customHeight="1" x14ac:dyDescent="0.2">
      <c r="A3141" s="16" t="str">
        <f>'Fish Use'!A211</f>
        <v>UGR12</v>
      </c>
      <c r="B3141" s="16" t="str">
        <f>'Fish Use'!B211</f>
        <v>Upper Grande Ronde</v>
      </c>
      <c r="C3141" s="16" t="str">
        <f>'Fish Use'!D211</f>
        <v>Bull Trout</v>
      </c>
      <c r="D3141" s="16" t="str">
        <f>'Fish Use'!E211</f>
        <v>FMO</v>
      </c>
      <c r="E3141" s="16" t="str">
        <f>'Vulnerability Mapped'!C5</f>
        <v>Channel and Habitat Structure</v>
      </c>
      <c r="F3141" s="18">
        <f>'Fish Use'!F211</f>
        <v>0.2281</v>
      </c>
      <c r="G3141" s="18">
        <f>Population!D21</f>
        <v>0.4</v>
      </c>
      <c r="H3141" s="19">
        <f>'Limiting Factors'!C185</f>
        <v>2.93</v>
      </c>
      <c r="I3141" s="18">
        <f>'Limiting Factors'!D185</f>
        <v>0.53425</v>
      </c>
      <c r="J3141" s="17">
        <f>'Vulnerability Mapped'!D5</f>
        <v>4</v>
      </c>
      <c r="K3141" s="17">
        <f>'Vulnerability Mapped'!E5</f>
        <v>4</v>
      </c>
      <c r="L3141" s="18">
        <f>'Vulnerability Mapped'!H5</f>
        <v>0.80714285699999999</v>
      </c>
      <c r="M3141" s="18">
        <f t="shared" si="98"/>
        <v>9.8360385875448222E-2</v>
      </c>
      <c r="N3141" s="18">
        <f t="shared" si="99"/>
        <v>3.9344154350179295E-2</v>
      </c>
    </row>
    <row r="3142" spans="1:14" ht="18" customHeight="1" x14ac:dyDescent="0.2">
      <c r="A3142" s="16" t="str">
        <f>'Fish Use'!A211</f>
        <v>UGR12</v>
      </c>
      <c r="B3142" s="16" t="str">
        <f>'Fish Use'!B211</f>
        <v>Upper Grande Ronde</v>
      </c>
      <c r="C3142" s="16" t="str">
        <f>'Fish Use'!D211</f>
        <v>Bull Trout</v>
      </c>
      <c r="D3142" s="16" t="str">
        <f>'Fish Use'!E211</f>
        <v>FMO</v>
      </c>
      <c r="E3142" s="16" t="str">
        <f>'Vulnerability Mapped'!C7</f>
        <v>Decreased Water Quantity</v>
      </c>
      <c r="F3142" s="18">
        <f>'Fish Use'!F211</f>
        <v>0.2281</v>
      </c>
      <c r="G3142" s="18">
        <f>Population!D21</f>
        <v>0.4</v>
      </c>
      <c r="H3142" s="19">
        <f>'Limiting Factors'!C192</f>
        <v>3</v>
      </c>
      <c r="I3142" s="18">
        <f>'Limiting Factors'!D192</f>
        <v>0.55000000000000004</v>
      </c>
      <c r="J3142" s="17">
        <f>'Vulnerability Mapped'!D7</f>
        <v>2</v>
      </c>
      <c r="K3142" s="17">
        <f>'Vulnerability Mapped'!E7</f>
        <v>2</v>
      </c>
      <c r="L3142" s="18">
        <f>'Vulnerability Mapped'!H7</f>
        <v>0.93571428599999995</v>
      </c>
      <c r="M3142" s="18">
        <f t="shared" si="98"/>
        <v>0.11739003575013</v>
      </c>
      <c r="N3142" s="18">
        <f t="shared" si="99"/>
        <v>4.6956014300052001E-2</v>
      </c>
    </row>
    <row r="3143" spans="1:14" ht="18" customHeight="1" x14ac:dyDescent="0.2">
      <c r="A3143" s="16" t="str">
        <f>'Fish Use'!A211</f>
        <v>UGR12</v>
      </c>
      <c r="B3143" s="16" t="str">
        <f>'Fish Use'!B211</f>
        <v>Upper Grande Ronde</v>
      </c>
      <c r="C3143" s="16" t="str">
        <f>'Fish Use'!D211</f>
        <v>Bull Trout</v>
      </c>
      <c r="D3143" s="16" t="str">
        <f>'Fish Use'!E211</f>
        <v>FMO</v>
      </c>
      <c r="E3143" s="16" t="str">
        <f>'Vulnerability Mapped'!C2</f>
        <v>Altered Flow Timing</v>
      </c>
      <c r="F3143" s="18">
        <f>'Fish Use'!F211</f>
        <v>0.2281</v>
      </c>
      <c r="G3143" s="18">
        <f>Population!D21</f>
        <v>0.4</v>
      </c>
      <c r="H3143" s="19">
        <f>'Limiting Factors'!C193</f>
        <v>2.62</v>
      </c>
      <c r="I3143" s="18">
        <f>'Limiting Factors'!D193</f>
        <v>0.46450000000000002</v>
      </c>
      <c r="J3143" s="17">
        <f>'Vulnerability Mapped'!D2</f>
        <v>11</v>
      </c>
      <c r="K3143" s="17">
        <f>'Vulnerability Mapped'!E2</f>
        <v>11</v>
      </c>
      <c r="L3143" s="18">
        <f>'Vulnerability Mapped'!H2</f>
        <v>0.35714285699999998</v>
      </c>
      <c r="M3143" s="18">
        <f t="shared" si="98"/>
        <v>3.7840160699149653E-2</v>
      </c>
      <c r="N3143" s="18">
        <f t="shared" si="99"/>
        <v>1.5136064279659862E-2</v>
      </c>
    </row>
    <row r="3144" spans="1:14" ht="18" customHeight="1" x14ac:dyDescent="0.2">
      <c r="A3144" s="16" t="str">
        <f>'Fish Use'!A211</f>
        <v>UGR12</v>
      </c>
      <c r="B3144" s="16" t="str">
        <f>'Fish Use'!B211</f>
        <v>Upper Grande Ronde</v>
      </c>
      <c r="C3144" s="16" t="str">
        <f>'Fish Use'!D211</f>
        <v>Bull Trout</v>
      </c>
      <c r="D3144" s="16" t="str">
        <f>'Fish Use'!E211</f>
        <v>FMO</v>
      </c>
      <c r="E3144" s="16" t="str">
        <f>'Vulnerability Mapped'!C6</f>
        <v>Decreased Sediment Quantity</v>
      </c>
      <c r="F3144" s="18">
        <f>'Fish Use'!F211</f>
        <v>0.2281</v>
      </c>
      <c r="G3144" s="18">
        <f>Population!D21</f>
        <v>0.4</v>
      </c>
      <c r="H3144" s="19">
        <f>'Limiting Factors'!C186</f>
        <v>3.1</v>
      </c>
      <c r="I3144" s="18">
        <f>'Limiting Factors'!D186</f>
        <v>0.57250000000000001</v>
      </c>
      <c r="J3144" s="17">
        <f>'Vulnerability Mapped'!D6</f>
        <v>13</v>
      </c>
      <c r="K3144" s="17">
        <f>'Vulnerability Mapped'!E6</f>
        <v>13</v>
      </c>
      <c r="L3144" s="18">
        <f>'Vulnerability Mapped'!H6</f>
        <v>0.22857142899999999</v>
      </c>
      <c r="M3144" s="18">
        <f t="shared" si="98"/>
        <v>2.9848514341680246E-2</v>
      </c>
      <c r="N3144" s="18">
        <f t="shared" si="99"/>
        <v>1.1939405736672098E-2</v>
      </c>
    </row>
    <row r="3145" spans="1:14" ht="18" customHeight="1" x14ac:dyDescent="0.2">
      <c r="A3145" s="16" t="str">
        <f>'Fish Use'!A211</f>
        <v>UGR12</v>
      </c>
      <c r="B3145" s="16" t="str">
        <f>'Fish Use'!B211</f>
        <v>Upper Grande Ronde</v>
      </c>
      <c r="C3145" s="16" t="str">
        <f>'Fish Use'!D211</f>
        <v>Bull Trout</v>
      </c>
      <c r="D3145" s="16" t="str">
        <f>'Fish Use'!E211</f>
        <v>FMO</v>
      </c>
      <c r="E3145" s="16" t="str">
        <f>'Vulnerability Mapped'!C9</f>
        <v>Increased Sediment Quantity</v>
      </c>
      <c r="F3145" s="18">
        <f>'Fish Use'!F211</f>
        <v>0.2281</v>
      </c>
      <c r="G3145" s="18">
        <f>Population!D21</f>
        <v>0.4</v>
      </c>
      <c r="H3145" s="19">
        <f>'Limiting Factors'!C187</f>
        <v>2.77</v>
      </c>
      <c r="I3145" s="18">
        <f>'Limiting Factors'!D187</f>
        <v>0.49825000000000003</v>
      </c>
      <c r="J3145" s="17">
        <f>'Vulnerability Mapped'!D9</f>
        <v>14</v>
      </c>
      <c r="K3145" s="17">
        <f>'Vulnerability Mapped'!E9</f>
        <v>14</v>
      </c>
      <c r="L3145" s="18">
        <f>'Vulnerability Mapped'!H9</f>
        <v>0.164285714</v>
      </c>
      <c r="M3145" s="18">
        <f t="shared" si="98"/>
        <v>1.8671206931814052E-2</v>
      </c>
      <c r="N3145" s="18">
        <f t="shared" si="99"/>
        <v>7.4684827727256216E-3</v>
      </c>
    </row>
    <row r="3146" spans="1:14" ht="18" customHeight="1" x14ac:dyDescent="0.2">
      <c r="A3146" s="16" t="str">
        <f>'Fish Use'!A211</f>
        <v>UGR12</v>
      </c>
      <c r="B3146" s="16" t="str">
        <f>'Fish Use'!B211</f>
        <v>Upper Grande Ronde</v>
      </c>
      <c r="C3146" s="16" t="str">
        <f>'Fish Use'!D211</f>
        <v>Bull Trout</v>
      </c>
      <c r="D3146" s="16" t="str">
        <f>'Fish Use'!E211</f>
        <v>FMO</v>
      </c>
      <c r="E3146" s="16" t="str">
        <f>'Vulnerability Mapped'!C14</f>
        <v>Summer Water Temperature</v>
      </c>
      <c r="F3146" s="18">
        <f>'Fish Use'!F211</f>
        <v>0.2281</v>
      </c>
      <c r="G3146" s="18">
        <f>Population!D21</f>
        <v>0.4</v>
      </c>
      <c r="H3146" s="19">
        <f>'Limiting Factors'!C194</f>
        <v>2.08</v>
      </c>
      <c r="I3146" s="18">
        <f>'Limiting Factors'!D194</f>
        <v>0.34300000000000003</v>
      </c>
      <c r="J3146" s="17">
        <f>'Vulnerability Mapped'!D14</f>
        <v>1</v>
      </c>
      <c r="K3146" s="17">
        <f>'Vulnerability Mapped'!E14</f>
        <v>1</v>
      </c>
      <c r="L3146" s="18">
        <f>'Vulnerability Mapped'!H14</f>
        <v>1</v>
      </c>
      <c r="M3146" s="18">
        <f t="shared" si="98"/>
        <v>7.8238300000000011E-2</v>
      </c>
      <c r="N3146" s="18">
        <f t="shared" si="99"/>
        <v>3.1295320000000008E-2</v>
      </c>
    </row>
    <row r="3147" spans="1:14" ht="18" customHeight="1" x14ac:dyDescent="0.2">
      <c r="A3147" s="16" t="str">
        <f>'Fish Use'!A211</f>
        <v>UGR12</v>
      </c>
      <c r="B3147" s="16" t="str">
        <f>'Fish Use'!B211</f>
        <v>Upper Grande Ronde</v>
      </c>
      <c r="C3147" s="16" t="str">
        <f>'Fish Use'!D211</f>
        <v>Bull Trout</v>
      </c>
      <c r="D3147" s="16" t="str">
        <f>'Fish Use'!E211</f>
        <v>FMO</v>
      </c>
      <c r="E3147" s="16" t="str">
        <f>'Vulnerability Mapped'!C16</f>
        <v>Winter Water Temperature</v>
      </c>
      <c r="F3147" s="18">
        <f>'Fish Use'!F211</f>
        <v>0.2281</v>
      </c>
      <c r="G3147" s="18">
        <f>Population!D21</f>
        <v>0.4</v>
      </c>
      <c r="H3147" s="19">
        <f>'Limiting Factors'!C195</f>
        <v>2</v>
      </c>
      <c r="I3147" s="18">
        <f>'Limiting Factors'!D195</f>
        <v>0.32500000000000001</v>
      </c>
      <c r="J3147" s="17">
        <f>'Vulnerability Mapped'!D16</f>
        <v>15</v>
      </c>
      <c r="K3147" s="17">
        <f>'Vulnerability Mapped'!E16</f>
        <v>15</v>
      </c>
      <c r="L3147" s="18">
        <f>'Vulnerability Mapped'!H16</f>
        <v>0.1</v>
      </c>
      <c r="M3147" s="18">
        <f t="shared" si="98"/>
        <v>7.4132500000000006E-3</v>
      </c>
      <c r="N3147" s="18">
        <f t="shared" si="99"/>
        <v>2.9653000000000006E-3</v>
      </c>
    </row>
    <row r="3148" spans="1:14" ht="18" customHeight="1" x14ac:dyDescent="0.2">
      <c r="A3148" s="16" t="str">
        <f>'Fish Use'!A211</f>
        <v>UGR12</v>
      </c>
      <c r="B3148" s="16" t="str">
        <f>'Fish Use'!B211</f>
        <v>Upper Grande Ronde</v>
      </c>
      <c r="C3148" s="16" t="str">
        <f>'Fish Use'!D211</f>
        <v>Bull Trout</v>
      </c>
      <c r="D3148" s="16" t="str">
        <f>'Fish Use'!E211</f>
        <v>FMO</v>
      </c>
      <c r="E3148" s="16" t="str">
        <f>'Vulnerability Mapped'!C15</f>
        <v>Water Quality</v>
      </c>
      <c r="F3148" s="18">
        <f>'Fish Use'!F211</f>
        <v>0.2281</v>
      </c>
      <c r="G3148" s="18">
        <f>Population!D21</f>
        <v>0.4</v>
      </c>
      <c r="H3148" s="19">
        <f>'Limiting Factors'!C196</f>
        <v>2</v>
      </c>
      <c r="I3148" s="18">
        <f>'Limiting Factors'!D196</f>
        <v>0.32500000000000001</v>
      </c>
      <c r="J3148" s="17">
        <f>'Vulnerability Mapped'!D15</f>
        <v>6</v>
      </c>
      <c r="K3148" s="17">
        <f>'Vulnerability Mapped'!E15</f>
        <v>6</v>
      </c>
      <c r="L3148" s="18">
        <f>'Vulnerability Mapped'!H15</f>
        <v>0.678571429</v>
      </c>
      <c r="M3148" s="18">
        <f t="shared" si="98"/>
        <v>5.0304196460342503E-2</v>
      </c>
      <c r="N3148" s="18">
        <f t="shared" si="99"/>
        <v>2.0121678584137003E-2</v>
      </c>
    </row>
    <row r="3149" spans="1:14" ht="18" customHeight="1" x14ac:dyDescent="0.2">
      <c r="A3149" s="16" t="str">
        <f>'Fish Use'!A211</f>
        <v>UGR12</v>
      </c>
      <c r="B3149" s="16" t="str">
        <f>'Fish Use'!B211</f>
        <v>Upper Grande Ronde</v>
      </c>
      <c r="C3149" s="16" t="str">
        <f>'Fish Use'!D211</f>
        <v>Bull Trout</v>
      </c>
      <c r="D3149" s="16" t="str">
        <f>'Fish Use'!E211</f>
        <v>FMO</v>
      </c>
      <c r="E3149" s="16" t="str">
        <f>'Vulnerability Mapped'!C11</f>
        <v>Predation</v>
      </c>
      <c r="F3149" s="18">
        <f>'Fish Use'!F211</f>
        <v>0.2281</v>
      </c>
      <c r="G3149" s="18">
        <f>Population!D21</f>
        <v>0.4</v>
      </c>
      <c r="H3149" s="19">
        <f>'Limiting Factors'!C189</f>
        <v>1</v>
      </c>
      <c r="I3149" s="18">
        <f>'Limiting Factors'!D189</f>
        <v>0.1</v>
      </c>
      <c r="J3149" s="17">
        <f>'Vulnerability Mapped'!D11</f>
        <v>7</v>
      </c>
      <c r="K3149" s="17">
        <f>'Vulnerability Mapped'!E11</f>
        <v>7</v>
      </c>
      <c r="L3149" s="18">
        <f>'Vulnerability Mapped'!H11</f>
        <v>0.61428571399999998</v>
      </c>
      <c r="M3149" s="18">
        <f t="shared" si="98"/>
        <v>1.4011857136339999E-2</v>
      </c>
      <c r="N3149" s="18">
        <f t="shared" si="99"/>
        <v>5.6047428545360004E-3</v>
      </c>
    </row>
    <row r="3150" spans="1:14" ht="18" customHeight="1" x14ac:dyDescent="0.2">
      <c r="A3150" s="16" t="str">
        <f>'Fish Use'!A211</f>
        <v>UGR12</v>
      </c>
      <c r="B3150" s="16" t="str">
        <f>'Fish Use'!B211</f>
        <v>Upper Grande Ronde</v>
      </c>
      <c r="C3150" s="16" t="str">
        <f>'Fish Use'!D211</f>
        <v>Bull Trout</v>
      </c>
      <c r="D3150" s="16" t="str">
        <f>'Fish Use'!E211</f>
        <v>FMO</v>
      </c>
      <c r="E3150" s="16" t="str">
        <f>'Vulnerability Mapped'!C3</f>
        <v>Altered Primary Productivity</v>
      </c>
      <c r="F3150" s="18">
        <f>'Fish Use'!F211</f>
        <v>0.2281</v>
      </c>
      <c r="G3150" s="18">
        <f>Population!D21</f>
        <v>0.4</v>
      </c>
      <c r="H3150" s="19">
        <f>'Limiting Factors'!C190</f>
        <v>3.11</v>
      </c>
      <c r="I3150" s="18">
        <f>'Limiting Factors'!D190</f>
        <v>0.57474999999999998</v>
      </c>
      <c r="J3150" s="17">
        <f>'Vulnerability Mapped'!D3</f>
        <v>12</v>
      </c>
      <c r="K3150" s="17">
        <f>'Vulnerability Mapped'!E3</f>
        <v>12</v>
      </c>
      <c r="L3150" s="18">
        <f>'Vulnerability Mapped'!H3</f>
        <v>0.29285714299999999</v>
      </c>
      <c r="M3150" s="18">
        <f t="shared" si="98"/>
        <v>3.839371055444292E-2</v>
      </c>
      <c r="N3150" s="18">
        <f t="shared" si="99"/>
        <v>1.5357484221777169E-2</v>
      </c>
    </row>
    <row r="3151" spans="1:14" ht="18" customHeight="1" x14ac:dyDescent="0.2">
      <c r="A3151" s="16" t="str">
        <f>'Fish Use'!A211</f>
        <v>UGR12</v>
      </c>
      <c r="B3151" s="16" t="str">
        <f>'Fish Use'!B211</f>
        <v>Upper Grande Ronde</v>
      </c>
      <c r="C3151" s="16" t="str">
        <f>'Fish Use'!D211</f>
        <v>Bull Trout</v>
      </c>
      <c r="D3151" s="16" t="str">
        <f>'Fish Use'!E211</f>
        <v>FMO</v>
      </c>
      <c r="E3151" s="16" t="str">
        <f>'Vulnerability Mapped'!C10</f>
        <v>Non-Native Species Interactions and Competition</v>
      </c>
      <c r="F3151" s="18">
        <f>'Fish Use'!F211</f>
        <v>0.2281</v>
      </c>
      <c r="G3151" s="18">
        <f>Population!D21</f>
        <v>0.4</v>
      </c>
      <c r="H3151" s="19">
        <f>'Limiting Factors'!C191</f>
        <v>1.26</v>
      </c>
      <c r="I3151" s="18">
        <f>'Limiting Factors'!D191</f>
        <v>0.1585</v>
      </c>
      <c r="J3151" s="17">
        <f>'Vulnerability Mapped'!D10</f>
        <v>10</v>
      </c>
      <c r="K3151" s="17">
        <f>'Vulnerability Mapped'!E10</f>
        <v>10</v>
      </c>
      <c r="L3151" s="18">
        <f>'Vulnerability Mapped'!H10</f>
        <v>0.42142857099999997</v>
      </c>
      <c r="M3151" s="18">
        <f t="shared" si="98"/>
        <v>1.5236265341648349E-2</v>
      </c>
      <c r="N3151" s="18">
        <f t="shared" si="99"/>
        <v>6.0945061366593396E-3</v>
      </c>
    </row>
    <row r="3152" spans="1:14" ht="18" customHeight="1" x14ac:dyDescent="0.2">
      <c r="A3152" s="16" t="str">
        <f>'Fish Use'!A212</f>
        <v>UGR13</v>
      </c>
      <c r="B3152" s="16" t="str">
        <f>'Fish Use'!B212</f>
        <v>Upper Grande Ronde</v>
      </c>
      <c r="C3152" s="16" t="str">
        <f>'Fish Use'!D212</f>
        <v>Chinook</v>
      </c>
      <c r="D3152" s="16" t="str">
        <f>'Fish Use'!E212</f>
        <v>Spawning</v>
      </c>
      <c r="E3152" s="16" t="str">
        <f>'Vulnerability Mapped'!C49</f>
        <v>Anthropogenic Barriers</v>
      </c>
      <c r="F3152" s="18">
        <f>'Fish Use'!F212</f>
        <v>0.28310000000000002</v>
      </c>
      <c r="G3152" s="18">
        <f>Population!D10</f>
        <v>0.08</v>
      </c>
      <c r="H3152" s="19">
        <f>'Limiting Factors'!C203</f>
        <v>1.82</v>
      </c>
      <c r="I3152" s="18">
        <f>'Limiting Factors'!D203</f>
        <v>0.28449999999999998</v>
      </c>
      <c r="J3152" s="17">
        <f>'Vulnerability Mapped'!D49</f>
        <v>15</v>
      </c>
      <c r="K3152" s="17">
        <f>'Vulnerability Mapped'!E49</f>
        <v>15</v>
      </c>
      <c r="L3152" s="18">
        <f>'Vulnerability Mapped'!H49</f>
        <v>0.1</v>
      </c>
      <c r="M3152" s="18">
        <f t="shared" si="98"/>
        <v>8.0541950000000001E-3</v>
      </c>
      <c r="N3152" s="18">
        <f t="shared" si="99"/>
        <v>6.4433559999999999E-4</v>
      </c>
    </row>
    <row r="3153" spans="1:14" ht="18" customHeight="1" x14ac:dyDescent="0.2">
      <c r="A3153" s="16" t="str">
        <f>'Fish Use'!A212</f>
        <v>UGR13</v>
      </c>
      <c r="B3153" s="16" t="str">
        <f>'Fish Use'!B212</f>
        <v>Upper Grande Ronde</v>
      </c>
      <c r="C3153" s="16" t="str">
        <f>'Fish Use'!D212</f>
        <v>Chinook</v>
      </c>
      <c r="D3153" s="16" t="str">
        <f>'Fish Use'!E212</f>
        <v>Spawning</v>
      </c>
      <c r="E3153" s="16" t="str">
        <f>'Vulnerability Mapped'!C57</f>
        <v>Riparian Condition</v>
      </c>
      <c r="F3153" s="18">
        <f>'Fish Use'!F212</f>
        <v>0.28310000000000002</v>
      </c>
      <c r="G3153" s="18">
        <f>Population!D10</f>
        <v>0.08</v>
      </c>
      <c r="H3153" s="19">
        <f>'Limiting Factors'!C197</f>
        <v>3.78</v>
      </c>
      <c r="I3153" s="18">
        <f>'Limiting Factors'!D197</f>
        <v>0.72550000000000003</v>
      </c>
      <c r="J3153" s="17">
        <f>'Vulnerability Mapped'!D57</f>
        <v>13</v>
      </c>
      <c r="K3153" s="17">
        <f>'Vulnerability Mapped'!E57</f>
        <v>13</v>
      </c>
      <c r="L3153" s="18">
        <f>'Vulnerability Mapped'!H57</f>
        <v>0.22857142899999999</v>
      </c>
      <c r="M3153" s="18">
        <f t="shared" si="98"/>
        <v>4.6946068659452451E-2</v>
      </c>
      <c r="N3153" s="18">
        <f t="shared" si="99"/>
        <v>3.755685492756196E-3</v>
      </c>
    </row>
    <row r="3154" spans="1:14" ht="18" customHeight="1" x14ac:dyDescent="0.2">
      <c r="A3154" s="16" t="str">
        <f>'Fish Use'!A212</f>
        <v>UGR13</v>
      </c>
      <c r="B3154" s="16" t="str">
        <f>'Fish Use'!B212</f>
        <v>Upper Grande Ronde</v>
      </c>
      <c r="C3154" s="16" t="str">
        <f>'Fish Use'!D212</f>
        <v>Chinook</v>
      </c>
      <c r="D3154" s="16" t="str">
        <f>'Fish Use'!E212</f>
        <v>Spawning</v>
      </c>
      <c r="E3154" s="16" t="str">
        <f>'Vulnerability Mapped'!C53</f>
        <v>Floodplain Condition</v>
      </c>
      <c r="F3154" s="18">
        <f>'Fish Use'!F212</f>
        <v>0.28310000000000002</v>
      </c>
      <c r="G3154" s="18">
        <f>Population!D10</f>
        <v>0.08</v>
      </c>
      <c r="H3154" s="19">
        <f>'Limiting Factors'!C198</f>
        <v>3.95</v>
      </c>
      <c r="I3154" s="18">
        <f>'Limiting Factors'!D198</f>
        <v>0.76375000000000004</v>
      </c>
      <c r="J3154" s="17">
        <f>'Vulnerability Mapped'!D53</f>
        <v>6</v>
      </c>
      <c r="K3154" s="17">
        <f>'Vulnerability Mapped'!E53</f>
        <v>6</v>
      </c>
      <c r="L3154" s="18">
        <f>'Vulnerability Mapped'!H53</f>
        <v>0.678571429</v>
      </c>
      <c r="M3154" s="18">
        <f t="shared" si="98"/>
        <v>0.14671910277123615</v>
      </c>
      <c r="N3154" s="18">
        <f t="shared" si="99"/>
        <v>1.1737528221698892E-2</v>
      </c>
    </row>
    <row r="3155" spans="1:14" ht="18" customHeight="1" x14ac:dyDescent="0.2">
      <c r="A3155" s="16" t="str">
        <f>'Fish Use'!A212</f>
        <v>UGR13</v>
      </c>
      <c r="B3155" s="16" t="str">
        <f>'Fish Use'!B212</f>
        <v>Upper Grande Ronde</v>
      </c>
      <c r="C3155" s="16" t="str">
        <f>'Fish Use'!D212</f>
        <v>Chinook</v>
      </c>
      <c r="D3155" s="16" t="str">
        <f>'Fish Use'!E212</f>
        <v>Spawning</v>
      </c>
      <c r="E3155" s="16" t="str">
        <f>'Vulnerability Mapped'!C58</f>
        <v>Side Channel and Wetland Habitat</v>
      </c>
      <c r="F3155" s="18">
        <f>'Fish Use'!F212</f>
        <v>0.28310000000000002</v>
      </c>
      <c r="G3155" s="18">
        <f>Population!D10</f>
        <v>0.08</v>
      </c>
      <c r="H3155" s="19">
        <f>'Limiting Factors'!C199</f>
        <v>4.18</v>
      </c>
      <c r="I3155" s="18">
        <f>'Limiting Factors'!D199</f>
        <v>0.8155</v>
      </c>
      <c r="J3155" s="17">
        <f>'Vulnerability Mapped'!D58</f>
        <v>7</v>
      </c>
      <c r="K3155" s="17">
        <f>'Vulnerability Mapped'!E58</f>
        <v>7</v>
      </c>
      <c r="L3155" s="18">
        <f>'Vulnerability Mapped'!H58</f>
        <v>0.61428571399999998</v>
      </c>
      <c r="M3155" s="18">
        <f t="shared" si="98"/>
        <v>0.14181894493403771</v>
      </c>
      <c r="N3155" s="18">
        <f t="shared" si="99"/>
        <v>1.1345515594723018E-2</v>
      </c>
    </row>
    <row r="3156" spans="1:14" ht="18" customHeight="1" x14ac:dyDescent="0.2">
      <c r="A3156" s="16" t="str">
        <f>'Fish Use'!A212</f>
        <v>UGR13</v>
      </c>
      <c r="B3156" s="16" t="str">
        <f>'Fish Use'!B212</f>
        <v>Upper Grande Ronde</v>
      </c>
      <c r="C3156" s="16" t="str">
        <f>'Fish Use'!D212</f>
        <v>Chinook</v>
      </c>
      <c r="D3156" s="16" t="str">
        <f>'Fish Use'!E212</f>
        <v>Spawning</v>
      </c>
      <c r="E3156" s="16" t="str">
        <f>'Vulnerability Mapped'!C50</f>
        <v>Channel and Habitat Structure</v>
      </c>
      <c r="F3156" s="18">
        <f>'Fish Use'!F212</f>
        <v>0.28310000000000002</v>
      </c>
      <c r="G3156" s="18">
        <f>Population!D10</f>
        <v>0.08</v>
      </c>
      <c r="H3156" s="19">
        <f>'Limiting Factors'!C200</f>
        <v>4.37</v>
      </c>
      <c r="I3156" s="18">
        <f>'Limiting Factors'!D200</f>
        <v>0.85824999999999996</v>
      </c>
      <c r="J3156" s="17">
        <f>'Vulnerability Mapped'!D50</f>
        <v>5</v>
      </c>
      <c r="K3156" s="17">
        <f>'Vulnerability Mapped'!E50</f>
        <v>5</v>
      </c>
      <c r="L3156" s="18">
        <f>'Vulnerability Mapped'!H50</f>
        <v>0.74285714300000005</v>
      </c>
      <c r="M3156" s="18">
        <f t="shared" si="98"/>
        <v>0.18049242717756722</v>
      </c>
      <c r="N3156" s="18">
        <f t="shared" si="99"/>
        <v>1.4439394174205379E-2</v>
      </c>
    </row>
    <row r="3157" spans="1:14" ht="18" customHeight="1" x14ac:dyDescent="0.2">
      <c r="A3157" s="16" t="str">
        <f>'Fish Use'!A212</f>
        <v>UGR13</v>
      </c>
      <c r="B3157" s="16" t="str">
        <f>'Fish Use'!B212</f>
        <v>Upper Grande Ronde</v>
      </c>
      <c r="C3157" s="16" t="str">
        <f>'Fish Use'!D212</f>
        <v>Chinook</v>
      </c>
      <c r="D3157" s="16" t="str">
        <f>'Fish Use'!E212</f>
        <v>Spawning</v>
      </c>
      <c r="E3157" s="16" t="str">
        <f>'Vulnerability Mapped'!C52</f>
        <v>Decreased Water Quantity</v>
      </c>
      <c r="F3157" s="18">
        <f>'Fish Use'!F212</f>
        <v>0.28310000000000002</v>
      </c>
      <c r="G3157" s="18">
        <f>Population!D10</f>
        <v>0.08</v>
      </c>
      <c r="H3157" s="19">
        <f>'Limiting Factors'!C207</f>
        <v>3.63</v>
      </c>
      <c r="I3157" s="18">
        <f>'Limiting Factors'!D207</f>
        <v>0.69174999999999998</v>
      </c>
      <c r="J3157" s="17">
        <f>'Vulnerability Mapped'!D52</f>
        <v>2</v>
      </c>
      <c r="K3157" s="17">
        <f>'Vulnerability Mapped'!E52</f>
        <v>2</v>
      </c>
      <c r="L3157" s="18">
        <f>'Vulnerability Mapped'!H52</f>
        <v>0.93571428599999995</v>
      </c>
      <c r="M3157" s="18">
        <f t="shared" si="98"/>
        <v>0.18324506916309555</v>
      </c>
      <c r="N3157" s="18">
        <f t="shared" si="99"/>
        <v>1.4659605533047643E-2</v>
      </c>
    </row>
    <row r="3158" spans="1:14" ht="18" customHeight="1" x14ac:dyDescent="0.2">
      <c r="A3158" s="16" t="str">
        <f>'Fish Use'!A212</f>
        <v>UGR13</v>
      </c>
      <c r="B3158" s="16" t="str">
        <f>'Fish Use'!B212</f>
        <v>Upper Grande Ronde</v>
      </c>
      <c r="C3158" s="16" t="str">
        <f>'Fish Use'!D212</f>
        <v>Chinook</v>
      </c>
      <c r="D3158" s="16" t="str">
        <f>'Fish Use'!E212</f>
        <v>Spawning</v>
      </c>
      <c r="E3158" s="16" t="str">
        <f>'Vulnerability Mapped'!C47</f>
        <v>Altered Flow Timing</v>
      </c>
      <c r="F3158" s="18">
        <f>'Fish Use'!F212</f>
        <v>0.28310000000000002</v>
      </c>
      <c r="G3158" s="18">
        <f>Population!D10</f>
        <v>0.08</v>
      </c>
      <c r="H3158" s="19">
        <f>'Limiting Factors'!C208</f>
        <v>3.3</v>
      </c>
      <c r="I3158" s="18">
        <f>'Limiting Factors'!D208</f>
        <v>0.61750000000000005</v>
      </c>
      <c r="J3158" s="17">
        <f>'Vulnerability Mapped'!D47</f>
        <v>10</v>
      </c>
      <c r="K3158" s="17">
        <f>'Vulnerability Mapped'!E47</f>
        <v>10</v>
      </c>
      <c r="L3158" s="18">
        <f>'Vulnerability Mapped'!H47</f>
        <v>0.42142857099999997</v>
      </c>
      <c r="M3158" s="18">
        <f t="shared" si="98"/>
        <v>7.3671719567936764E-2</v>
      </c>
      <c r="N3158" s="18">
        <f t="shared" si="99"/>
        <v>5.8937375654349415E-3</v>
      </c>
    </row>
    <row r="3159" spans="1:14" ht="18" customHeight="1" x14ac:dyDescent="0.2">
      <c r="A3159" s="16" t="str">
        <f>'Fish Use'!A212</f>
        <v>UGR13</v>
      </c>
      <c r="B3159" s="16" t="str">
        <f>'Fish Use'!B212</f>
        <v>Upper Grande Ronde</v>
      </c>
      <c r="C3159" s="16" t="str">
        <f>'Fish Use'!D212</f>
        <v>Chinook</v>
      </c>
      <c r="D3159" s="16" t="str">
        <f>'Fish Use'!E212</f>
        <v>Spawning</v>
      </c>
      <c r="E3159" s="16" t="str">
        <f>'Vulnerability Mapped'!C51</f>
        <v>Decreased Sediment Quantity</v>
      </c>
      <c r="F3159" s="18">
        <f>'Fish Use'!F212</f>
        <v>0.28310000000000002</v>
      </c>
      <c r="G3159" s="18">
        <f>Population!D10</f>
        <v>0.08</v>
      </c>
      <c r="H3159" s="19">
        <f>'Limiting Factors'!C201</f>
        <v>4</v>
      </c>
      <c r="I3159" s="18">
        <f>'Limiting Factors'!D201</f>
        <v>0.77500000000000002</v>
      </c>
      <c r="J3159" s="17">
        <f>'Vulnerability Mapped'!D51</f>
        <v>3</v>
      </c>
      <c r="K3159" s="17">
        <f>'Vulnerability Mapped'!E51</f>
        <v>3</v>
      </c>
      <c r="L3159" s="18">
        <f>'Vulnerability Mapped'!H51</f>
        <v>0.87142857100000004</v>
      </c>
      <c r="M3159" s="18">
        <f t="shared" si="98"/>
        <v>0.19119360704882754</v>
      </c>
      <c r="N3159" s="18">
        <f t="shared" si="99"/>
        <v>1.5295488563906204E-2</v>
      </c>
    </row>
    <row r="3160" spans="1:14" ht="18" customHeight="1" x14ac:dyDescent="0.2">
      <c r="A3160" s="16" t="str">
        <f>'Fish Use'!A212</f>
        <v>UGR13</v>
      </c>
      <c r="B3160" s="16" t="str">
        <f>'Fish Use'!B212</f>
        <v>Upper Grande Ronde</v>
      </c>
      <c r="C3160" s="16" t="str">
        <f>'Fish Use'!D212</f>
        <v>Chinook</v>
      </c>
      <c r="D3160" s="16" t="str">
        <f>'Fish Use'!E212</f>
        <v>Spawning</v>
      </c>
      <c r="E3160" s="16" t="str">
        <f>'Vulnerability Mapped'!C54</f>
        <v>Increased Sediment Quantity</v>
      </c>
      <c r="F3160" s="18">
        <f>'Fish Use'!F212</f>
        <v>0.28310000000000002</v>
      </c>
      <c r="G3160" s="18">
        <f>Population!D10</f>
        <v>0.08</v>
      </c>
      <c r="H3160" s="19">
        <f>'Limiting Factors'!C202</f>
        <v>3.25</v>
      </c>
      <c r="I3160" s="18">
        <f>'Limiting Factors'!D202</f>
        <v>0.60624999999999996</v>
      </c>
      <c r="J3160" s="17">
        <f>'Vulnerability Mapped'!D54</f>
        <v>11</v>
      </c>
      <c r="K3160" s="17">
        <f>'Vulnerability Mapped'!E54</f>
        <v>11</v>
      </c>
      <c r="L3160" s="18">
        <f>'Vulnerability Mapped'!H54</f>
        <v>0.35714285699999998</v>
      </c>
      <c r="M3160" s="18">
        <f t="shared" si="98"/>
        <v>6.1296205332624372E-2</v>
      </c>
      <c r="N3160" s="18">
        <f t="shared" si="99"/>
        <v>4.9036964266099495E-3</v>
      </c>
    </row>
    <row r="3161" spans="1:14" ht="18" customHeight="1" x14ac:dyDescent="0.2">
      <c r="A3161" s="16" t="str">
        <f>'Fish Use'!A212</f>
        <v>UGR13</v>
      </c>
      <c r="B3161" s="16" t="str">
        <f>'Fish Use'!B212</f>
        <v>Upper Grande Ronde</v>
      </c>
      <c r="C3161" s="16" t="str">
        <f>'Fish Use'!D212</f>
        <v>Chinook</v>
      </c>
      <c r="D3161" s="16" t="str">
        <f>'Fish Use'!E212</f>
        <v>Spawning</v>
      </c>
      <c r="E3161" s="16" t="str">
        <f>'Vulnerability Mapped'!C59</f>
        <v>Summer Water Temperature</v>
      </c>
      <c r="F3161" s="18">
        <f>'Fish Use'!F212</f>
        <v>0.28310000000000002</v>
      </c>
      <c r="G3161" s="18">
        <f>Population!D10</f>
        <v>0.08</v>
      </c>
      <c r="H3161" s="19">
        <f>'Limiting Factors'!C209</f>
        <v>3.56</v>
      </c>
      <c r="I3161" s="18">
        <f>'Limiting Factors'!D209</f>
        <v>0.67600000000000005</v>
      </c>
      <c r="J3161" s="17">
        <f>'Vulnerability Mapped'!D59</f>
        <v>1</v>
      </c>
      <c r="K3161" s="17">
        <f>'Vulnerability Mapped'!E59</f>
        <v>1</v>
      </c>
      <c r="L3161" s="18">
        <f>'Vulnerability Mapped'!H59</f>
        <v>1</v>
      </c>
      <c r="M3161" s="18">
        <f t="shared" si="98"/>
        <v>0.19137560000000003</v>
      </c>
      <c r="N3161" s="18">
        <f t="shared" si="99"/>
        <v>1.5310048000000003E-2</v>
      </c>
    </row>
    <row r="3162" spans="1:14" ht="18" customHeight="1" x14ac:dyDescent="0.2">
      <c r="A3162" s="16" t="str">
        <f>'Fish Use'!A212</f>
        <v>UGR13</v>
      </c>
      <c r="B3162" s="16" t="str">
        <f>'Fish Use'!B212</f>
        <v>Upper Grande Ronde</v>
      </c>
      <c r="C3162" s="16" t="str">
        <f>'Fish Use'!D212</f>
        <v>Chinook</v>
      </c>
      <c r="D3162" s="16" t="str">
        <f>'Fish Use'!E212</f>
        <v>Spawning</v>
      </c>
      <c r="E3162" s="16" t="str">
        <f>'Vulnerability Mapped'!C61</f>
        <v>Winter Water Temperature</v>
      </c>
      <c r="F3162" s="18">
        <f>'Fish Use'!F212</f>
        <v>0.28310000000000002</v>
      </c>
      <c r="G3162" s="18">
        <f>Population!D10</f>
        <v>0.08</v>
      </c>
      <c r="H3162" s="19">
        <f>'Limiting Factors'!C210</f>
        <v>2.62</v>
      </c>
      <c r="I3162" s="18">
        <f>'Limiting Factors'!D210</f>
        <v>0.46450000000000002</v>
      </c>
      <c r="J3162" s="17">
        <f>'Vulnerability Mapped'!D61</f>
        <v>4</v>
      </c>
      <c r="K3162" s="17">
        <f>'Vulnerability Mapped'!E61</f>
        <v>4</v>
      </c>
      <c r="L3162" s="18">
        <f>'Vulnerability Mapped'!H61</f>
        <v>0.80714285699999999</v>
      </c>
      <c r="M3162" s="18">
        <f t="shared" si="98"/>
        <v>0.10613924533835715</v>
      </c>
      <c r="N3162" s="18">
        <f t="shared" si="99"/>
        <v>8.4911396270685724E-3</v>
      </c>
    </row>
    <row r="3163" spans="1:14" ht="18" customHeight="1" x14ac:dyDescent="0.2">
      <c r="A3163" s="16" t="str">
        <f>'Fish Use'!A212</f>
        <v>UGR13</v>
      </c>
      <c r="B3163" s="16" t="str">
        <f>'Fish Use'!B212</f>
        <v>Upper Grande Ronde</v>
      </c>
      <c r="C3163" s="16" t="str">
        <f>'Fish Use'!D212</f>
        <v>Chinook</v>
      </c>
      <c r="D3163" s="16" t="str">
        <f>'Fish Use'!E212</f>
        <v>Spawning</v>
      </c>
      <c r="E3163" s="16" t="str">
        <f>'Vulnerability Mapped'!C60</f>
        <v>Water Quality</v>
      </c>
      <c r="F3163" s="18">
        <f>'Fish Use'!F212</f>
        <v>0.28310000000000002</v>
      </c>
      <c r="G3163" s="18">
        <f>Population!D10</f>
        <v>0.08</v>
      </c>
      <c r="H3163" s="19">
        <f>'Limiting Factors'!C211</f>
        <v>2.62</v>
      </c>
      <c r="I3163" s="18">
        <f>'Limiting Factors'!D211</f>
        <v>0.46450000000000002</v>
      </c>
      <c r="J3163" s="17">
        <f>'Vulnerability Mapped'!D60</f>
        <v>8</v>
      </c>
      <c r="K3163" s="17">
        <f>'Vulnerability Mapped'!E60</f>
        <v>8</v>
      </c>
      <c r="L3163" s="18">
        <f>'Vulnerability Mapped'!H60</f>
        <v>0.55000000000000004</v>
      </c>
      <c r="M3163" s="18">
        <f t="shared" si="98"/>
        <v>7.2324972500000015E-2</v>
      </c>
      <c r="N3163" s="18">
        <f t="shared" si="99"/>
        <v>5.7859978000000013E-3</v>
      </c>
    </row>
    <row r="3164" spans="1:14" ht="18" customHeight="1" x14ac:dyDescent="0.2">
      <c r="A3164" s="16" t="str">
        <f>'Fish Use'!A212</f>
        <v>UGR13</v>
      </c>
      <c r="B3164" s="16" t="str">
        <f>'Fish Use'!B212</f>
        <v>Upper Grande Ronde</v>
      </c>
      <c r="C3164" s="16" t="str">
        <f>'Fish Use'!D212</f>
        <v>Chinook</v>
      </c>
      <c r="D3164" s="16" t="str">
        <f>'Fish Use'!E212</f>
        <v>Spawning</v>
      </c>
      <c r="E3164" s="16" t="str">
        <f>'Vulnerability Mapped'!C56</f>
        <v>Predation</v>
      </c>
      <c r="F3164" s="18">
        <f>'Fish Use'!F212</f>
        <v>0.28310000000000002</v>
      </c>
      <c r="G3164" s="18">
        <f>Population!D10</f>
        <v>0.08</v>
      </c>
      <c r="H3164" s="19">
        <f>'Limiting Factors'!C204</f>
        <v>2</v>
      </c>
      <c r="I3164" s="18">
        <f>'Limiting Factors'!D204</f>
        <v>0.32500000000000001</v>
      </c>
      <c r="J3164" s="17">
        <f>'Vulnerability Mapped'!D56</f>
        <v>9</v>
      </c>
      <c r="K3164" s="17">
        <f>'Vulnerability Mapped'!E56</f>
        <v>9</v>
      </c>
      <c r="L3164" s="18">
        <f>'Vulnerability Mapped'!H56</f>
        <v>0.485714286</v>
      </c>
      <c r="M3164" s="18">
        <f t="shared" si="98"/>
        <v>4.4689357169145003E-2</v>
      </c>
      <c r="N3164" s="18">
        <f t="shared" si="99"/>
        <v>3.5751485735316005E-3</v>
      </c>
    </row>
    <row r="3165" spans="1:14" ht="18" customHeight="1" x14ac:dyDescent="0.2">
      <c r="A3165" s="16" t="str">
        <f>'Fish Use'!A212</f>
        <v>UGR13</v>
      </c>
      <c r="B3165" s="16" t="str">
        <f>'Fish Use'!B212</f>
        <v>Upper Grande Ronde</v>
      </c>
      <c r="C3165" s="16" t="str">
        <f>'Fish Use'!D212</f>
        <v>Chinook</v>
      </c>
      <c r="D3165" s="16" t="str">
        <f>'Fish Use'!E212</f>
        <v>Spawning</v>
      </c>
      <c r="E3165" s="16" t="str">
        <f>'Vulnerability Mapped'!C48</f>
        <v>Altered Primary Productivity</v>
      </c>
      <c r="F3165" s="18">
        <f>'Fish Use'!F212</f>
        <v>0.28310000000000002</v>
      </c>
      <c r="G3165" s="18">
        <f>Population!D10</f>
        <v>0.08</v>
      </c>
      <c r="H3165" s="19">
        <f>'Limiting Factors'!C205</f>
        <v>3.91</v>
      </c>
      <c r="I3165" s="18">
        <f>'Limiting Factors'!D205</f>
        <v>0.75475000000000003</v>
      </c>
      <c r="J3165" s="17">
        <f>'Vulnerability Mapped'!D48</f>
        <v>14</v>
      </c>
      <c r="K3165" s="17">
        <f>'Vulnerability Mapped'!E48</f>
        <v>14</v>
      </c>
      <c r="L3165" s="18">
        <f>'Vulnerability Mapped'!H48</f>
        <v>0.164285714</v>
      </c>
      <c r="M3165" s="18">
        <f t="shared" si="98"/>
        <v>3.5102883331808658E-2</v>
      </c>
      <c r="N3165" s="18">
        <f t="shared" si="99"/>
        <v>2.8082306665446928E-3</v>
      </c>
    </row>
    <row r="3166" spans="1:14" ht="18" customHeight="1" x14ac:dyDescent="0.2">
      <c r="A3166" s="16" t="str">
        <f>'Fish Use'!A212</f>
        <v>UGR13</v>
      </c>
      <c r="B3166" s="16" t="str">
        <f>'Fish Use'!B212</f>
        <v>Upper Grande Ronde</v>
      </c>
      <c r="C3166" s="16" t="str">
        <f>'Fish Use'!D212</f>
        <v>Chinook</v>
      </c>
      <c r="D3166" s="16" t="str">
        <f>'Fish Use'!E212</f>
        <v>Spawning</v>
      </c>
      <c r="E3166" s="16" t="str">
        <f>'Vulnerability Mapped'!C55</f>
        <v>Non-Native Species Interactions and Competition</v>
      </c>
      <c r="F3166" s="18">
        <f>'Fish Use'!F212</f>
        <v>0.28310000000000002</v>
      </c>
      <c r="G3166" s="18">
        <f>Population!D10</f>
        <v>0.08</v>
      </c>
      <c r="H3166" s="19">
        <f>'Limiting Factors'!C206</f>
        <v>2.88</v>
      </c>
      <c r="I3166" s="18">
        <f>'Limiting Factors'!D206</f>
        <v>0.52300000000000002</v>
      </c>
      <c r="J3166" s="17">
        <f>'Vulnerability Mapped'!D55</f>
        <v>12</v>
      </c>
      <c r="K3166" s="17">
        <f>'Vulnerability Mapped'!E55</f>
        <v>12</v>
      </c>
      <c r="L3166" s="18">
        <f>'Vulnerability Mapped'!H55</f>
        <v>0.29285714299999999</v>
      </c>
      <c r="M3166" s="18">
        <f t="shared" si="98"/>
        <v>4.3360809306865901E-2</v>
      </c>
      <c r="N3166" s="18">
        <f t="shared" si="99"/>
        <v>3.468864744549272E-3</v>
      </c>
    </row>
    <row r="3167" spans="1:14" ht="18" customHeight="1" x14ac:dyDescent="0.2">
      <c r="A3167" s="16" t="str">
        <f>'Fish Use'!A213</f>
        <v>UGR13</v>
      </c>
      <c r="B3167" s="16" t="str">
        <f>'Fish Use'!B213</f>
        <v>Upper Grande Ronde</v>
      </c>
      <c r="C3167" s="16" t="str">
        <f>'Fish Use'!D213</f>
        <v>Chinook</v>
      </c>
      <c r="D3167" s="16" t="str">
        <f>'Fish Use'!E213</f>
        <v>Winter Rearing</v>
      </c>
      <c r="E3167" s="16" t="str">
        <f>'Vulnerability Mapped'!C79</f>
        <v>Anthropogenic Barriers</v>
      </c>
      <c r="F3167" s="18">
        <f>'Fish Use'!F213</f>
        <v>0.28310000000000002</v>
      </c>
      <c r="G3167" s="18">
        <f>Population!D14</f>
        <v>0.34</v>
      </c>
      <c r="H3167" s="19">
        <f>'Limiting Factors'!C203</f>
        <v>1.82</v>
      </c>
      <c r="I3167" s="18">
        <f>'Limiting Factors'!D203</f>
        <v>0.28449999999999998</v>
      </c>
      <c r="J3167" s="17">
        <f>'Vulnerability Mapped'!D79</f>
        <v>14</v>
      </c>
      <c r="K3167" s="17">
        <f>'Vulnerability Mapped'!E79</f>
        <v>14</v>
      </c>
      <c r="L3167" s="18">
        <f>'Vulnerability Mapped'!H79</f>
        <v>0.164285714</v>
      </c>
      <c r="M3167" s="18">
        <f t="shared" si="98"/>
        <v>1.32318917627023E-2</v>
      </c>
      <c r="N3167" s="18">
        <f t="shared" si="99"/>
        <v>4.4988431993187826E-3</v>
      </c>
    </row>
    <row r="3168" spans="1:14" ht="18" customHeight="1" x14ac:dyDescent="0.2">
      <c r="A3168" s="16" t="str">
        <f>'Fish Use'!A213</f>
        <v>UGR13</v>
      </c>
      <c r="B3168" s="16" t="str">
        <f>'Fish Use'!B213</f>
        <v>Upper Grande Ronde</v>
      </c>
      <c r="C3168" s="16" t="str">
        <f>'Fish Use'!D213</f>
        <v>Chinook</v>
      </c>
      <c r="D3168" s="16" t="str">
        <f>'Fish Use'!E213</f>
        <v>Winter Rearing</v>
      </c>
      <c r="E3168" s="16" t="str">
        <f>'Vulnerability Mapped'!C87</f>
        <v>Riparian Condition</v>
      </c>
      <c r="F3168" s="18">
        <f>'Fish Use'!F213</f>
        <v>0.28310000000000002</v>
      </c>
      <c r="G3168" s="18">
        <f>Population!D14</f>
        <v>0.34</v>
      </c>
      <c r="H3168" s="19">
        <f>'Limiting Factors'!C197</f>
        <v>3.78</v>
      </c>
      <c r="I3168" s="18">
        <f>'Limiting Factors'!D197</f>
        <v>0.72550000000000003</v>
      </c>
      <c r="J3168" s="17">
        <f>'Vulnerability Mapped'!D87</f>
        <v>6</v>
      </c>
      <c r="K3168" s="17">
        <f>'Vulnerability Mapped'!E87</f>
        <v>6</v>
      </c>
      <c r="L3168" s="18">
        <f>'Vulnerability Mapped'!H87</f>
        <v>0.678571429</v>
      </c>
      <c r="M3168" s="18">
        <f t="shared" si="98"/>
        <v>0.13937114115945246</v>
      </c>
      <c r="N3168" s="18">
        <f t="shared" si="99"/>
        <v>4.7386187994213839E-2</v>
      </c>
    </row>
    <row r="3169" spans="1:14" ht="18" customHeight="1" x14ac:dyDescent="0.2">
      <c r="A3169" s="16" t="str">
        <f>'Fish Use'!A213</f>
        <v>UGR13</v>
      </c>
      <c r="B3169" s="16" t="str">
        <f>'Fish Use'!B213</f>
        <v>Upper Grande Ronde</v>
      </c>
      <c r="C3169" s="16" t="str">
        <f>'Fish Use'!D213</f>
        <v>Chinook</v>
      </c>
      <c r="D3169" s="16" t="str">
        <f>'Fish Use'!E213</f>
        <v>Winter Rearing</v>
      </c>
      <c r="E3169" s="16" t="str">
        <f>'Vulnerability Mapped'!C83</f>
        <v>Floodplain Condition</v>
      </c>
      <c r="F3169" s="18">
        <f>'Fish Use'!F213</f>
        <v>0.28310000000000002</v>
      </c>
      <c r="G3169" s="18">
        <f>Population!D14</f>
        <v>0.34</v>
      </c>
      <c r="H3169" s="19">
        <f>'Limiting Factors'!C198</f>
        <v>3.95</v>
      </c>
      <c r="I3169" s="18">
        <f>'Limiting Factors'!D198</f>
        <v>0.76375000000000004</v>
      </c>
      <c r="J3169" s="17">
        <f>'Vulnerability Mapped'!D83</f>
        <v>5</v>
      </c>
      <c r="K3169" s="17">
        <f>'Vulnerability Mapped'!E83</f>
        <v>5</v>
      </c>
      <c r="L3169" s="18">
        <f>'Vulnerability Mapped'!H83</f>
        <v>0.74285714300000005</v>
      </c>
      <c r="M3169" s="18">
        <f t="shared" si="98"/>
        <v>0.16061880717374541</v>
      </c>
      <c r="N3169" s="18">
        <f t="shared" si="99"/>
        <v>5.4610394439073444E-2</v>
      </c>
    </row>
    <row r="3170" spans="1:14" ht="18" customHeight="1" x14ac:dyDescent="0.2">
      <c r="A3170" s="16" t="str">
        <f>'Fish Use'!A213</f>
        <v>UGR13</v>
      </c>
      <c r="B3170" s="16" t="str">
        <f>'Fish Use'!B213</f>
        <v>Upper Grande Ronde</v>
      </c>
      <c r="C3170" s="16" t="str">
        <f>'Fish Use'!D213</f>
        <v>Chinook</v>
      </c>
      <c r="D3170" s="16" t="str">
        <f>'Fish Use'!E213</f>
        <v>Winter Rearing</v>
      </c>
      <c r="E3170" s="16" t="str">
        <f>'Vulnerability Mapped'!C88</f>
        <v>Side Channel and Wetland Habitat</v>
      </c>
      <c r="F3170" s="18">
        <f>'Fish Use'!F213</f>
        <v>0.28310000000000002</v>
      </c>
      <c r="G3170" s="18">
        <f>Population!D14</f>
        <v>0.34</v>
      </c>
      <c r="H3170" s="19">
        <f>'Limiting Factors'!C199</f>
        <v>4.18</v>
      </c>
      <c r="I3170" s="18">
        <f>'Limiting Factors'!D199</f>
        <v>0.8155</v>
      </c>
      <c r="J3170" s="17">
        <f>'Vulnerability Mapped'!D88</f>
        <v>3</v>
      </c>
      <c r="K3170" s="17">
        <f>'Vulnerability Mapped'!E88</f>
        <v>3</v>
      </c>
      <c r="L3170" s="18">
        <f>'Vulnerability Mapped'!H88</f>
        <v>0.87142857100000004</v>
      </c>
      <c r="M3170" s="18">
        <f t="shared" si="98"/>
        <v>0.20118501490105659</v>
      </c>
      <c r="N3170" s="18">
        <f t="shared" si="99"/>
        <v>6.8402905066359238E-2</v>
      </c>
    </row>
    <row r="3171" spans="1:14" ht="18" customHeight="1" x14ac:dyDescent="0.2">
      <c r="A3171" s="16" t="str">
        <f>'Fish Use'!A213</f>
        <v>UGR13</v>
      </c>
      <c r="B3171" s="16" t="str">
        <f>'Fish Use'!B213</f>
        <v>Upper Grande Ronde</v>
      </c>
      <c r="C3171" s="16" t="str">
        <f>'Fish Use'!D213</f>
        <v>Chinook</v>
      </c>
      <c r="D3171" s="16" t="str">
        <f>'Fish Use'!E213</f>
        <v>Winter Rearing</v>
      </c>
      <c r="E3171" s="16" t="str">
        <f>'Vulnerability Mapped'!C80</f>
        <v>Channel and Habitat Structure</v>
      </c>
      <c r="F3171" s="18">
        <f>'Fish Use'!F213</f>
        <v>0.28310000000000002</v>
      </c>
      <c r="G3171" s="18">
        <f>Population!D14</f>
        <v>0.34</v>
      </c>
      <c r="H3171" s="19">
        <f>'Limiting Factors'!C200</f>
        <v>4.37</v>
      </c>
      <c r="I3171" s="18">
        <f>'Limiting Factors'!D200</f>
        <v>0.85824999999999996</v>
      </c>
      <c r="J3171" s="17">
        <f>'Vulnerability Mapped'!D80</f>
        <v>1</v>
      </c>
      <c r="K3171" s="17">
        <f>'Vulnerability Mapped'!E80</f>
        <v>1</v>
      </c>
      <c r="L3171" s="18">
        <f>'Vulnerability Mapped'!H80</f>
        <v>1</v>
      </c>
      <c r="M3171" s="18">
        <f t="shared" si="98"/>
        <v>0.24297057499999999</v>
      </c>
      <c r="N3171" s="18">
        <f t="shared" si="99"/>
        <v>8.2609995500000005E-2</v>
      </c>
    </row>
    <row r="3172" spans="1:14" ht="18" customHeight="1" x14ac:dyDescent="0.2">
      <c r="A3172" s="16" t="str">
        <f>'Fish Use'!A213</f>
        <v>UGR13</v>
      </c>
      <c r="B3172" s="16" t="str">
        <f>'Fish Use'!B213</f>
        <v>Upper Grande Ronde</v>
      </c>
      <c r="C3172" s="16" t="str">
        <f>'Fish Use'!D213</f>
        <v>Chinook</v>
      </c>
      <c r="D3172" s="16" t="str">
        <f>'Fish Use'!E213</f>
        <v>Winter Rearing</v>
      </c>
      <c r="E3172" s="16" t="str">
        <f>'Vulnerability Mapped'!C82</f>
        <v>Decreased Water Quantity</v>
      </c>
      <c r="F3172" s="18">
        <f>'Fish Use'!F213</f>
        <v>0.28310000000000002</v>
      </c>
      <c r="G3172" s="18">
        <f>Population!D14</f>
        <v>0.34</v>
      </c>
      <c r="H3172" s="19">
        <f>'Limiting Factors'!C207</f>
        <v>3.63</v>
      </c>
      <c r="I3172" s="18">
        <f>'Limiting Factors'!D207</f>
        <v>0.69174999999999998</v>
      </c>
      <c r="J3172" s="17">
        <f>'Vulnerability Mapped'!D82</f>
        <v>9</v>
      </c>
      <c r="K3172" s="17">
        <f>'Vulnerability Mapped'!E82</f>
        <v>9</v>
      </c>
      <c r="L3172" s="18">
        <f>'Vulnerability Mapped'!H82</f>
        <v>0.485714286</v>
      </c>
      <c r="M3172" s="18">
        <f t="shared" si="98"/>
        <v>9.5119577913095554E-2</v>
      </c>
      <c r="N3172" s="18">
        <f t="shared" si="99"/>
        <v>3.2340656490452493E-2</v>
      </c>
    </row>
    <row r="3173" spans="1:14" ht="18" customHeight="1" x14ac:dyDescent="0.2">
      <c r="A3173" s="16" t="str">
        <f>'Fish Use'!A213</f>
        <v>UGR13</v>
      </c>
      <c r="B3173" s="16" t="str">
        <f>'Fish Use'!B213</f>
        <v>Upper Grande Ronde</v>
      </c>
      <c r="C3173" s="16" t="str">
        <f>'Fish Use'!D213</f>
        <v>Chinook</v>
      </c>
      <c r="D3173" s="16" t="str">
        <f>'Fish Use'!E213</f>
        <v>Winter Rearing</v>
      </c>
      <c r="E3173" s="16" t="str">
        <f>'Vulnerability Mapped'!C77</f>
        <v>Altered Flow Timing</v>
      </c>
      <c r="F3173" s="18">
        <f>'Fish Use'!F213</f>
        <v>0.28310000000000002</v>
      </c>
      <c r="G3173" s="18">
        <f>Population!D14</f>
        <v>0.34</v>
      </c>
      <c r="H3173" s="19">
        <f>'Limiting Factors'!C208</f>
        <v>3.3</v>
      </c>
      <c r="I3173" s="18">
        <f>'Limiting Factors'!D208</f>
        <v>0.61750000000000005</v>
      </c>
      <c r="J3173" s="17">
        <f>'Vulnerability Mapped'!D77</f>
        <v>13</v>
      </c>
      <c r="K3173" s="17">
        <f>'Vulnerability Mapped'!E77</f>
        <v>13</v>
      </c>
      <c r="L3173" s="18">
        <f>'Vulnerability Mapped'!H77</f>
        <v>0.22857142899999999</v>
      </c>
      <c r="M3173" s="18">
        <f t="shared" si="98"/>
        <v>3.9957542932063259E-2</v>
      </c>
      <c r="N3173" s="18">
        <f t="shared" si="99"/>
        <v>1.3585564596901509E-2</v>
      </c>
    </row>
    <row r="3174" spans="1:14" ht="18" customHeight="1" x14ac:dyDescent="0.2">
      <c r="A3174" s="16" t="str">
        <f>'Fish Use'!A213</f>
        <v>UGR13</v>
      </c>
      <c r="B3174" s="16" t="str">
        <f>'Fish Use'!B213</f>
        <v>Upper Grande Ronde</v>
      </c>
      <c r="C3174" s="16" t="str">
        <f>'Fish Use'!D213</f>
        <v>Chinook</v>
      </c>
      <c r="D3174" s="16" t="str">
        <f>'Fish Use'!E213</f>
        <v>Winter Rearing</v>
      </c>
      <c r="E3174" s="16" t="str">
        <f>'Vulnerability Mapped'!C81</f>
        <v>Decreased Sediment Quantity</v>
      </c>
      <c r="F3174" s="18">
        <f>'Fish Use'!F213</f>
        <v>0.28310000000000002</v>
      </c>
      <c r="G3174" s="18">
        <f>Population!D14</f>
        <v>0.34</v>
      </c>
      <c r="H3174" s="19">
        <f>'Limiting Factors'!C201</f>
        <v>4</v>
      </c>
      <c r="I3174" s="18">
        <f>'Limiting Factors'!D201</f>
        <v>0.77500000000000002</v>
      </c>
      <c r="J3174" s="17">
        <f>'Vulnerability Mapped'!D81</f>
        <v>4</v>
      </c>
      <c r="K3174" s="17">
        <f>'Vulnerability Mapped'!E81</f>
        <v>4</v>
      </c>
      <c r="L3174" s="18">
        <f>'Vulnerability Mapped'!H81</f>
        <v>0.80714285699999999</v>
      </c>
      <c r="M3174" s="18">
        <f t="shared" si="98"/>
        <v>0.17708916068294253</v>
      </c>
      <c r="N3174" s="18">
        <f t="shared" si="99"/>
        <v>6.0210314632200466E-2</v>
      </c>
    </row>
    <row r="3175" spans="1:14" ht="18" customHeight="1" x14ac:dyDescent="0.2">
      <c r="A3175" s="16" t="str">
        <f>'Fish Use'!A213</f>
        <v>UGR13</v>
      </c>
      <c r="B3175" s="16" t="str">
        <f>'Fish Use'!B213</f>
        <v>Upper Grande Ronde</v>
      </c>
      <c r="C3175" s="16" t="str">
        <f>'Fish Use'!D213</f>
        <v>Chinook</v>
      </c>
      <c r="D3175" s="16" t="str">
        <f>'Fish Use'!E213</f>
        <v>Winter Rearing</v>
      </c>
      <c r="E3175" s="16" t="str">
        <f>'Vulnerability Mapped'!C84</f>
        <v>Increased Sediment Quantity</v>
      </c>
      <c r="F3175" s="18">
        <f>'Fish Use'!F213</f>
        <v>0.28310000000000002</v>
      </c>
      <c r="G3175" s="18">
        <f>Population!D14</f>
        <v>0.34</v>
      </c>
      <c r="H3175" s="19">
        <f>'Limiting Factors'!C202</f>
        <v>3.25</v>
      </c>
      <c r="I3175" s="18">
        <f>'Limiting Factors'!D202</f>
        <v>0.60624999999999996</v>
      </c>
      <c r="J3175" s="17">
        <f>'Vulnerability Mapped'!D84</f>
        <v>8</v>
      </c>
      <c r="K3175" s="17">
        <f>'Vulnerability Mapped'!E84</f>
        <v>8</v>
      </c>
      <c r="L3175" s="18">
        <f>'Vulnerability Mapped'!H84</f>
        <v>0.55000000000000004</v>
      </c>
      <c r="M3175" s="18">
        <f t="shared" si="98"/>
        <v>9.4396156250000002E-2</v>
      </c>
      <c r="N3175" s="18">
        <f t="shared" si="99"/>
        <v>3.2094693125000004E-2</v>
      </c>
    </row>
    <row r="3176" spans="1:14" ht="18" customHeight="1" x14ac:dyDescent="0.2">
      <c r="A3176" s="16" t="str">
        <f>'Fish Use'!A213</f>
        <v>UGR13</v>
      </c>
      <c r="B3176" s="16" t="str">
        <f>'Fish Use'!B213</f>
        <v>Upper Grande Ronde</v>
      </c>
      <c r="C3176" s="16" t="str">
        <f>'Fish Use'!D213</f>
        <v>Chinook</v>
      </c>
      <c r="D3176" s="16" t="str">
        <f>'Fish Use'!E213</f>
        <v>Winter Rearing</v>
      </c>
      <c r="E3176" s="16" t="str">
        <f>'Vulnerability Mapped'!C89</f>
        <v>Summer Water Temperature</v>
      </c>
      <c r="F3176" s="18">
        <f>'Fish Use'!F213</f>
        <v>0.28310000000000002</v>
      </c>
      <c r="G3176" s="18">
        <f>Population!D14</f>
        <v>0.34</v>
      </c>
      <c r="H3176" s="19">
        <f>'Limiting Factors'!C209</f>
        <v>3.56</v>
      </c>
      <c r="I3176" s="18">
        <f>'Limiting Factors'!D209</f>
        <v>0.67600000000000005</v>
      </c>
      <c r="J3176" s="17">
        <f>'Vulnerability Mapped'!D89</f>
        <v>15</v>
      </c>
      <c r="K3176" s="17">
        <f>'Vulnerability Mapped'!E89</f>
        <v>15</v>
      </c>
      <c r="L3176" s="18">
        <f>'Vulnerability Mapped'!H89</f>
        <v>0.1</v>
      </c>
      <c r="M3176" s="18">
        <f t="shared" si="98"/>
        <v>1.9137560000000005E-2</v>
      </c>
      <c r="N3176" s="18">
        <f t="shared" si="99"/>
        <v>6.5067704000000021E-3</v>
      </c>
    </row>
    <row r="3177" spans="1:14" ht="18" customHeight="1" x14ac:dyDescent="0.2">
      <c r="A3177" s="16" t="str">
        <f>'Fish Use'!A213</f>
        <v>UGR13</v>
      </c>
      <c r="B3177" s="16" t="str">
        <f>'Fish Use'!B213</f>
        <v>Upper Grande Ronde</v>
      </c>
      <c r="C3177" s="16" t="str">
        <f>'Fish Use'!D213</f>
        <v>Chinook</v>
      </c>
      <c r="D3177" s="16" t="str">
        <f>'Fish Use'!E213</f>
        <v>Winter Rearing</v>
      </c>
      <c r="E3177" s="16" t="str">
        <f>'Vulnerability Mapped'!C91</f>
        <v>Winter Water Temperature</v>
      </c>
      <c r="F3177" s="18">
        <f>'Fish Use'!F213</f>
        <v>0.28310000000000002</v>
      </c>
      <c r="G3177" s="18">
        <f>Population!D14</f>
        <v>0.34</v>
      </c>
      <c r="H3177" s="19">
        <f>'Limiting Factors'!C210</f>
        <v>2.62</v>
      </c>
      <c r="I3177" s="18">
        <f>'Limiting Factors'!D210</f>
        <v>0.46450000000000002</v>
      </c>
      <c r="J3177" s="17">
        <f>'Vulnerability Mapped'!D91</f>
        <v>2</v>
      </c>
      <c r="K3177" s="17">
        <f>'Vulnerability Mapped'!E91</f>
        <v>2</v>
      </c>
      <c r="L3177" s="18">
        <f>'Vulnerability Mapped'!H91</f>
        <v>0.93571428599999995</v>
      </c>
      <c r="M3177" s="18">
        <f t="shared" si="98"/>
        <v>0.1230463818232857</v>
      </c>
      <c r="N3177" s="18">
        <f t="shared" si="99"/>
        <v>4.1835769819917143E-2</v>
      </c>
    </row>
    <row r="3178" spans="1:14" ht="18" customHeight="1" x14ac:dyDescent="0.2">
      <c r="A3178" s="16" t="str">
        <f>'Fish Use'!A213</f>
        <v>UGR13</v>
      </c>
      <c r="B3178" s="16" t="str">
        <f>'Fish Use'!B213</f>
        <v>Upper Grande Ronde</v>
      </c>
      <c r="C3178" s="16" t="str">
        <f>'Fish Use'!D213</f>
        <v>Chinook</v>
      </c>
      <c r="D3178" s="16" t="str">
        <f>'Fish Use'!E213</f>
        <v>Winter Rearing</v>
      </c>
      <c r="E3178" s="16" t="str">
        <f>'Vulnerability Mapped'!C90</f>
        <v>Water Quality</v>
      </c>
      <c r="F3178" s="18">
        <f>'Fish Use'!F213</f>
        <v>0.28310000000000002</v>
      </c>
      <c r="G3178" s="18">
        <f>Population!D14</f>
        <v>0.34</v>
      </c>
      <c r="H3178" s="19">
        <f>'Limiting Factors'!C211</f>
        <v>2.62</v>
      </c>
      <c r="I3178" s="18">
        <f>'Limiting Factors'!D211</f>
        <v>0.46450000000000002</v>
      </c>
      <c r="J3178" s="17">
        <f>'Vulnerability Mapped'!D90</f>
        <v>7</v>
      </c>
      <c r="K3178" s="17">
        <f>'Vulnerability Mapped'!E90</f>
        <v>7</v>
      </c>
      <c r="L3178" s="18">
        <f>'Vulnerability Mapped'!H90</f>
        <v>0.61428571399999998</v>
      </c>
      <c r="M3178" s="18">
        <f t="shared" si="98"/>
        <v>8.0778540676714305E-2</v>
      </c>
      <c r="N3178" s="18">
        <f t="shared" si="99"/>
        <v>2.7464703830082867E-2</v>
      </c>
    </row>
    <row r="3179" spans="1:14" ht="18" customHeight="1" x14ac:dyDescent="0.2">
      <c r="A3179" s="16" t="str">
        <f>'Fish Use'!A213</f>
        <v>UGR13</v>
      </c>
      <c r="B3179" s="16" t="str">
        <f>'Fish Use'!B213</f>
        <v>Upper Grande Ronde</v>
      </c>
      <c r="C3179" s="16" t="str">
        <f>'Fish Use'!D213</f>
        <v>Chinook</v>
      </c>
      <c r="D3179" s="16" t="str">
        <f>'Fish Use'!E213</f>
        <v>Winter Rearing</v>
      </c>
      <c r="E3179" s="16" t="str">
        <f>'Vulnerability Mapped'!C86</f>
        <v>Predation</v>
      </c>
      <c r="F3179" s="18">
        <f>'Fish Use'!F213</f>
        <v>0.28310000000000002</v>
      </c>
      <c r="G3179" s="18">
        <f>Population!D14</f>
        <v>0.34</v>
      </c>
      <c r="H3179" s="19">
        <f>'Limiting Factors'!C204</f>
        <v>2</v>
      </c>
      <c r="I3179" s="18">
        <f>'Limiting Factors'!D204</f>
        <v>0.32500000000000001</v>
      </c>
      <c r="J3179" s="17">
        <f>'Vulnerability Mapped'!D86</f>
        <v>11</v>
      </c>
      <c r="K3179" s="17">
        <f>'Vulnerability Mapped'!E86</f>
        <v>11</v>
      </c>
      <c r="L3179" s="18">
        <f>'Vulnerability Mapped'!H86</f>
        <v>0.35714285699999998</v>
      </c>
      <c r="M3179" s="18">
        <f t="shared" si="98"/>
        <v>3.2859821415427502E-2</v>
      </c>
      <c r="N3179" s="18">
        <f t="shared" si="99"/>
        <v>1.1172339281245352E-2</v>
      </c>
    </row>
    <row r="3180" spans="1:14" ht="18" customHeight="1" x14ac:dyDescent="0.2">
      <c r="A3180" s="16" t="str">
        <f>'Fish Use'!A213</f>
        <v>UGR13</v>
      </c>
      <c r="B3180" s="16" t="str">
        <f>'Fish Use'!B213</f>
        <v>Upper Grande Ronde</v>
      </c>
      <c r="C3180" s="16" t="str">
        <f>'Fish Use'!D213</f>
        <v>Chinook</v>
      </c>
      <c r="D3180" s="16" t="str">
        <f>'Fish Use'!E213</f>
        <v>Winter Rearing</v>
      </c>
      <c r="E3180" s="16" t="str">
        <f>'Vulnerability Mapped'!C78</f>
        <v>Altered Primary Productivity</v>
      </c>
      <c r="F3180" s="18">
        <f>'Fish Use'!F213</f>
        <v>0.28310000000000002</v>
      </c>
      <c r="G3180" s="18">
        <f>Population!D14</f>
        <v>0.34</v>
      </c>
      <c r="H3180" s="19">
        <f>'Limiting Factors'!C205</f>
        <v>3.91</v>
      </c>
      <c r="I3180" s="18">
        <f>'Limiting Factors'!D205</f>
        <v>0.75475000000000003</v>
      </c>
      <c r="J3180" s="17">
        <f>'Vulnerability Mapped'!D78</f>
        <v>12</v>
      </c>
      <c r="K3180" s="17">
        <f>'Vulnerability Mapped'!E78</f>
        <v>12</v>
      </c>
      <c r="L3180" s="18">
        <f>'Vulnerability Mapped'!H78</f>
        <v>0.29285714299999999</v>
      </c>
      <c r="M3180" s="18">
        <f t="shared" si="98"/>
        <v>6.257470520909568E-2</v>
      </c>
      <c r="N3180" s="18">
        <f t="shared" si="99"/>
        <v>2.1275399771092534E-2</v>
      </c>
    </row>
    <row r="3181" spans="1:14" ht="18" customHeight="1" x14ac:dyDescent="0.2">
      <c r="A3181" s="16" t="str">
        <f>'Fish Use'!A213</f>
        <v>UGR13</v>
      </c>
      <c r="B3181" s="16" t="str">
        <f>'Fish Use'!B213</f>
        <v>Upper Grande Ronde</v>
      </c>
      <c r="C3181" s="16" t="str">
        <f>'Fish Use'!D213</f>
        <v>Chinook</v>
      </c>
      <c r="D3181" s="16" t="str">
        <f>'Fish Use'!E213</f>
        <v>Winter Rearing</v>
      </c>
      <c r="E3181" s="16" t="str">
        <f>'Vulnerability Mapped'!C85</f>
        <v>Non-Native Species Interactions and Competition</v>
      </c>
      <c r="F3181" s="18">
        <f>'Fish Use'!F213</f>
        <v>0.28310000000000002</v>
      </c>
      <c r="G3181" s="18">
        <f>Population!D14</f>
        <v>0.34</v>
      </c>
      <c r="H3181" s="19">
        <f>'Limiting Factors'!C206</f>
        <v>2.88</v>
      </c>
      <c r="I3181" s="18">
        <f>'Limiting Factors'!D206</f>
        <v>0.52300000000000002</v>
      </c>
      <c r="J3181" s="17">
        <f>'Vulnerability Mapped'!D85</f>
        <v>12</v>
      </c>
      <c r="K3181" s="17">
        <f>'Vulnerability Mapped'!E85</f>
        <v>12</v>
      </c>
      <c r="L3181" s="18">
        <f>'Vulnerability Mapped'!H85</f>
        <v>0.29285714299999999</v>
      </c>
      <c r="M3181" s="18">
        <f t="shared" si="98"/>
        <v>4.3360809306865901E-2</v>
      </c>
      <c r="N3181" s="18">
        <f t="shared" si="99"/>
        <v>1.4742675164334407E-2</v>
      </c>
    </row>
    <row r="3182" spans="1:14" ht="18" customHeight="1" x14ac:dyDescent="0.2">
      <c r="A3182" s="16" t="str">
        <f>'Fish Use'!A214</f>
        <v>UGR13</v>
      </c>
      <c r="B3182" s="16" t="str">
        <f>'Fish Use'!B214</f>
        <v>Upper Grande Ronde</v>
      </c>
      <c r="C3182" s="16" t="str">
        <f>'Fish Use'!D214</f>
        <v>Chinook</v>
      </c>
      <c r="D3182" s="16" t="str">
        <f>'Fish Use'!E214</f>
        <v>Summer Rearing</v>
      </c>
      <c r="E3182" s="16" t="str">
        <f>'Vulnerability Mapped'!C64</f>
        <v>Anthropogenic Barriers</v>
      </c>
      <c r="F3182" s="18">
        <f>'Fish Use'!F214</f>
        <v>0.28310000000000002</v>
      </c>
      <c r="G3182" s="18">
        <f>Population!D12</f>
        <v>0.24</v>
      </c>
      <c r="H3182" s="19">
        <f>'Limiting Factors'!C203</f>
        <v>1.82</v>
      </c>
      <c r="I3182" s="18">
        <f>'Limiting Factors'!D203</f>
        <v>0.28449999999999998</v>
      </c>
      <c r="J3182" s="17">
        <f>'Vulnerability Mapped'!D64</f>
        <v>7</v>
      </c>
      <c r="K3182" s="17">
        <f>'Vulnerability Mapped'!E64</f>
        <v>7</v>
      </c>
      <c r="L3182" s="18">
        <f>'Vulnerability Mapped'!H64</f>
        <v>0.61428571399999998</v>
      </c>
      <c r="M3182" s="18">
        <f t="shared" si="98"/>
        <v>4.94757692627023E-2</v>
      </c>
      <c r="N3182" s="18">
        <f t="shared" si="99"/>
        <v>1.1874184623048551E-2</v>
      </c>
    </row>
    <row r="3183" spans="1:14" ht="18" customHeight="1" x14ac:dyDescent="0.2">
      <c r="A3183" s="16" t="str">
        <f>'Fish Use'!A214</f>
        <v>UGR13</v>
      </c>
      <c r="B3183" s="16" t="str">
        <f>'Fish Use'!B214</f>
        <v>Upper Grande Ronde</v>
      </c>
      <c r="C3183" s="16" t="str">
        <f>'Fish Use'!D214</f>
        <v>Chinook</v>
      </c>
      <c r="D3183" s="16" t="str">
        <f>'Fish Use'!E214</f>
        <v>Summer Rearing</v>
      </c>
      <c r="E3183" s="16" t="str">
        <f>'Vulnerability Mapped'!C72</f>
        <v>Riparian Condition</v>
      </c>
      <c r="F3183" s="18">
        <f>'Fish Use'!F214</f>
        <v>0.28310000000000002</v>
      </c>
      <c r="G3183" s="18">
        <f>Population!D12</f>
        <v>0.24</v>
      </c>
      <c r="H3183" s="19">
        <f>'Limiting Factors'!C197</f>
        <v>3.78</v>
      </c>
      <c r="I3183" s="18">
        <f>'Limiting Factors'!D197</f>
        <v>0.72550000000000003</v>
      </c>
      <c r="J3183" s="17">
        <f>'Vulnerability Mapped'!D72</f>
        <v>5</v>
      </c>
      <c r="K3183" s="17">
        <f>'Vulnerability Mapped'!E72</f>
        <v>5</v>
      </c>
      <c r="L3183" s="18">
        <f>'Vulnerability Mapped'!H72</f>
        <v>0.74285714300000005</v>
      </c>
      <c r="M3183" s="18">
        <f t="shared" si="98"/>
        <v>0.15257472288648419</v>
      </c>
      <c r="N3183" s="18">
        <f t="shared" si="99"/>
        <v>3.6617933492756202E-2</v>
      </c>
    </row>
    <row r="3184" spans="1:14" ht="18" customHeight="1" x14ac:dyDescent="0.2">
      <c r="A3184" s="16" t="str">
        <f>'Fish Use'!A214</f>
        <v>UGR13</v>
      </c>
      <c r="B3184" s="16" t="str">
        <f>'Fish Use'!B214</f>
        <v>Upper Grande Ronde</v>
      </c>
      <c r="C3184" s="16" t="str">
        <f>'Fish Use'!D214</f>
        <v>Chinook</v>
      </c>
      <c r="D3184" s="16" t="str">
        <f>'Fish Use'!E214</f>
        <v>Summer Rearing</v>
      </c>
      <c r="E3184" s="16" t="str">
        <f>'Vulnerability Mapped'!C68</f>
        <v>Floodplain Condition</v>
      </c>
      <c r="F3184" s="18">
        <f>'Fish Use'!F214</f>
        <v>0.28310000000000002</v>
      </c>
      <c r="G3184" s="18">
        <f>Population!D12</f>
        <v>0.24</v>
      </c>
      <c r="H3184" s="19">
        <f>'Limiting Factors'!C198</f>
        <v>3.95</v>
      </c>
      <c r="I3184" s="18">
        <f>'Limiting Factors'!D198</f>
        <v>0.76375000000000004</v>
      </c>
      <c r="J3184" s="17">
        <f>'Vulnerability Mapped'!D68</f>
        <v>10</v>
      </c>
      <c r="K3184" s="17">
        <f>'Vulnerability Mapped'!E68</f>
        <v>10</v>
      </c>
      <c r="L3184" s="18">
        <f>'Vulnerability Mapped'!H68</f>
        <v>0.42142857099999997</v>
      </c>
      <c r="M3184" s="18">
        <f t="shared" si="98"/>
        <v>9.1120284728763878E-2</v>
      </c>
      <c r="N3184" s="18">
        <f t="shared" si="99"/>
        <v>2.186886833490333E-2</v>
      </c>
    </row>
    <row r="3185" spans="1:14" ht="18" customHeight="1" x14ac:dyDescent="0.2">
      <c r="A3185" s="16" t="str">
        <f>'Fish Use'!A214</f>
        <v>UGR13</v>
      </c>
      <c r="B3185" s="16" t="str">
        <f>'Fish Use'!B214</f>
        <v>Upper Grande Ronde</v>
      </c>
      <c r="C3185" s="16" t="str">
        <f>'Fish Use'!D214</f>
        <v>Chinook</v>
      </c>
      <c r="D3185" s="16" t="str">
        <f>'Fish Use'!E214</f>
        <v>Summer Rearing</v>
      </c>
      <c r="E3185" s="16" t="str">
        <f>'Vulnerability Mapped'!C73</f>
        <v>Side Channel and Wetland Habitat</v>
      </c>
      <c r="F3185" s="18">
        <f>'Fish Use'!F214</f>
        <v>0.28310000000000002</v>
      </c>
      <c r="G3185" s="18">
        <f>Population!D12</f>
        <v>0.24</v>
      </c>
      <c r="H3185" s="19">
        <f>'Limiting Factors'!C199</f>
        <v>4.18</v>
      </c>
      <c r="I3185" s="18">
        <f>'Limiting Factors'!D199</f>
        <v>0.8155</v>
      </c>
      <c r="J3185" s="17">
        <f>'Vulnerability Mapped'!D73</f>
        <v>4</v>
      </c>
      <c r="K3185" s="17">
        <f>'Vulnerability Mapped'!E73</f>
        <v>4</v>
      </c>
      <c r="L3185" s="18">
        <f>'Vulnerability Mapped'!H73</f>
        <v>0.80714285699999999</v>
      </c>
      <c r="M3185" s="18">
        <f t="shared" si="98"/>
        <v>0.18634349746701886</v>
      </c>
      <c r="N3185" s="18">
        <f t="shared" si="99"/>
        <v>4.4722439392084527E-2</v>
      </c>
    </row>
    <row r="3186" spans="1:14" ht="18" customHeight="1" x14ac:dyDescent="0.2">
      <c r="A3186" s="16" t="str">
        <f>'Fish Use'!A214</f>
        <v>UGR13</v>
      </c>
      <c r="B3186" s="16" t="str">
        <f>'Fish Use'!B214</f>
        <v>Upper Grande Ronde</v>
      </c>
      <c r="C3186" s="16" t="str">
        <f>'Fish Use'!D214</f>
        <v>Chinook</v>
      </c>
      <c r="D3186" s="16" t="str">
        <f>'Fish Use'!E214</f>
        <v>Summer Rearing</v>
      </c>
      <c r="E3186" s="16" t="str">
        <f>'Vulnerability Mapped'!C65</f>
        <v>Channel and Habitat Structure</v>
      </c>
      <c r="F3186" s="18">
        <f>'Fish Use'!F214</f>
        <v>0.28310000000000002</v>
      </c>
      <c r="G3186" s="18">
        <f>Population!D12</f>
        <v>0.24</v>
      </c>
      <c r="H3186" s="19">
        <f>'Limiting Factors'!C200</f>
        <v>4.37</v>
      </c>
      <c r="I3186" s="18">
        <f>'Limiting Factors'!D200</f>
        <v>0.85824999999999996</v>
      </c>
      <c r="J3186" s="17">
        <f>'Vulnerability Mapped'!D65</f>
        <v>3</v>
      </c>
      <c r="K3186" s="17">
        <f>'Vulnerability Mapped'!E65</f>
        <v>3</v>
      </c>
      <c r="L3186" s="18">
        <f>'Vulnerability Mapped'!H65</f>
        <v>0.87142857100000004</v>
      </c>
      <c r="M3186" s="18">
        <f t="shared" si="98"/>
        <v>0.21173150096729834</v>
      </c>
      <c r="N3186" s="18">
        <f t="shared" si="99"/>
        <v>5.0815560232151599E-2</v>
      </c>
    </row>
    <row r="3187" spans="1:14" ht="18" customHeight="1" x14ac:dyDescent="0.2">
      <c r="A3187" s="16" t="str">
        <f>'Fish Use'!A214</f>
        <v>UGR13</v>
      </c>
      <c r="B3187" s="16" t="str">
        <f>'Fish Use'!B214</f>
        <v>Upper Grande Ronde</v>
      </c>
      <c r="C3187" s="16" t="str">
        <f>'Fish Use'!D214</f>
        <v>Chinook</v>
      </c>
      <c r="D3187" s="16" t="str">
        <f>'Fish Use'!E214</f>
        <v>Summer Rearing</v>
      </c>
      <c r="E3187" s="16" t="str">
        <f>'Vulnerability Mapped'!C67</f>
        <v>Decreased Water Quantity</v>
      </c>
      <c r="F3187" s="18">
        <f>'Fish Use'!F214</f>
        <v>0.28310000000000002</v>
      </c>
      <c r="G3187" s="18">
        <f>Population!D12</f>
        <v>0.24</v>
      </c>
      <c r="H3187" s="19">
        <f>'Limiting Factors'!C207</f>
        <v>3.63</v>
      </c>
      <c r="I3187" s="18">
        <f>'Limiting Factors'!D207</f>
        <v>0.69174999999999998</v>
      </c>
      <c r="J3187" s="17">
        <f>'Vulnerability Mapped'!D67</f>
        <v>2</v>
      </c>
      <c r="K3187" s="17">
        <f>'Vulnerability Mapped'!E67</f>
        <v>2</v>
      </c>
      <c r="L3187" s="18">
        <f>'Vulnerability Mapped'!H67</f>
        <v>0.93571428599999995</v>
      </c>
      <c r="M3187" s="18">
        <f t="shared" si="98"/>
        <v>0.18324506916309555</v>
      </c>
      <c r="N3187" s="18">
        <f t="shared" si="99"/>
        <v>4.3978816599142927E-2</v>
      </c>
    </row>
    <row r="3188" spans="1:14" ht="18" customHeight="1" x14ac:dyDescent="0.2">
      <c r="A3188" s="16" t="str">
        <f>'Fish Use'!A214</f>
        <v>UGR13</v>
      </c>
      <c r="B3188" s="16" t="str">
        <f>'Fish Use'!B214</f>
        <v>Upper Grande Ronde</v>
      </c>
      <c r="C3188" s="16" t="str">
        <f>'Fish Use'!D214</f>
        <v>Chinook</v>
      </c>
      <c r="D3188" s="16" t="str">
        <f>'Fish Use'!E214</f>
        <v>Summer Rearing</v>
      </c>
      <c r="E3188" s="16" t="str">
        <f>'Vulnerability Mapped'!C62</f>
        <v>Altered Flow Timing</v>
      </c>
      <c r="F3188" s="18">
        <f>'Fish Use'!F214</f>
        <v>0.28310000000000002</v>
      </c>
      <c r="G3188" s="18">
        <f>Population!D12</f>
        <v>0.24</v>
      </c>
      <c r="H3188" s="19">
        <f>'Limiting Factors'!C208</f>
        <v>3.3</v>
      </c>
      <c r="I3188" s="18">
        <f>'Limiting Factors'!D208</f>
        <v>0.61750000000000005</v>
      </c>
      <c r="J3188" s="17">
        <f>'Vulnerability Mapped'!D62</f>
        <v>6</v>
      </c>
      <c r="K3188" s="17">
        <f>'Vulnerability Mapped'!E62</f>
        <v>6</v>
      </c>
      <c r="L3188" s="18">
        <f>'Vulnerability Mapped'!H62</f>
        <v>0.678571429</v>
      </c>
      <c r="M3188" s="18">
        <f t="shared" si="98"/>
        <v>0.11862395543206328</v>
      </c>
      <c r="N3188" s="18">
        <f t="shared" si="99"/>
        <v>2.8469749303695186E-2</v>
      </c>
    </row>
    <row r="3189" spans="1:14" ht="18" customHeight="1" x14ac:dyDescent="0.2">
      <c r="A3189" s="16" t="str">
        <f>'Fish Use'!A214</f>
        <v>UGR13</v>
      </c>
      <c r="B3189" s="16" t="str">
        <f>'Fish Use'!B214</f>
        <v>Upper Grande Ronde</v>
      </c>
      <c r="C3189" s="16" t="str">
        <f>'Fish Use'!D214</f>
        <v>Chinook</v>
      </c>
      <c r="D3189" s="16" t="str">
        <f>'Fish Use'!E214</f>
        <v>Summer Rearing</v>
      </c>
      <c r="E3189" s="16" t="str">
        <f>'Vulnerability Mapped'!C66</f>
        <v>Decreased Sediment Quantity</v>
      </c>
      <c r="F3189" s="18">
        <f>'Fish Use'!F214</f>
        <v>0.28310000000000002</v>
      </c>
      <c r="G3189" s="18">
        <f>Population!D12</f>
        <v>0.24</v>
      </c>
      <c r="H3189" s="19">
        <f>'Limiting Factors'!C201</f>
        <v>4</v>
      </c>
      <c r="I3189" s="18">
        <f>'Limiting Factors'!D201</f>
        <v>0.77500000000000002</v>
      </c>
      <c r="J3189" s="17">
        <f>'Vulnerability Mapped'!D66</f>
        <v>12</v>
      </c>
      <c r="K3189" s="17">
        <f>'Vulnerability Mapped'!E66</f>
        <v>12</v>
      </c>
      <c r="L3189" s="18">
        <f>'Vulnerability Mapped'!H66</f>
        <v>0.29285714299999999</v>
      </c>
      <c r="M3189" s="18">
        <f t="shared" si="98"/>
        <v>6.4253589317057505E-2</v>
      </c>
      <c r="N3189" s="18">
        <f t="shared" si="99"/>
        <v>1.5420861436093801E-2</v>
      </c>
    </row>
    <row r="3190" spans="1:14" ht="18" customHeight="1" x14ac:dyDescent="0.2">
      <c r="A3190" s="16" t="str">
        <f>'Fish Use'!A214</f>
        <v>UGR13</v>
      </c>
      <c r="B3190" s="16" t="str">
        <f>'Fish Use'!B214</f>
        <v>Upper Grande Ronde</v>
      </c>
      <c r="C3190" s="16" t="str">
        <f>'Fish Use'!D214</f>
        <v>Chinook</v>
      </c>
      <c r="D3190" s="16" t="str">
        <f>'Fish Use'!E214</f>
        <v>Summer Rearing</v>
      </c>
      <c r="E3190" s="16" t="str">
        <f>'Vulnerability Mapped'!C69</f>
        <v>Increased Sediment Quantity</v>
      </c>
      <c r="F3190" s="18">
        <f>'Fish Use'!F214</f>
        <v>0.28310000000000002</v>
      </c>
      <c r="G3190" s="18">
        <f>Population!D12</f>
        <v>0.24</v>
      </c>
      <c r="H3190" s="19">
        <f>'Limiting Factors'!C202</f>
        <v>3.25</v>
      </c>
      <c r="I3190" s="18">
        <f>'Limiting Factors'!D202</f>
        <v>0.60624999999999996</v>
      </c>
      <c r="J3190" s="17">
        <f>'Vulnerability Mapped'!D69</f>
        <v>14</v>
      </c>
      <c r="K3190" s="17">
        <f>'Vulnerability Mapped'!E69</f>
        <v>14</v>
      </c>
      <c r="L3190" s="18">
        <f>'Vulnerability Mapped'!H69</f>
        <v>0.164285714</v>
      </c>
      <c r="M3190" s="18">
        <f t="shared" si="98"/>
        <v>2.8196254415248749E-2</v>
      </c>
      <c r="N3190" s="18">
        <f t="shared" si="99"/>
        <v>6.7671010596596992E-3</v>
      </c>
    </row>
    <row r="3191" spans="1:14" ht="18" customHeight="1" x14ac:dyDescent="0.2">
      <c r="A3191" s="16" t="str">
        <f>'Fish Use'!A214</f>
        <v>UGR13</v>
      </c>
      <c r="B3191" s="16" t="str">
        <f>'Fish Use'!B214</f>
        <v>Upper Grande Ronde</v>
      </c>
      <c r="C3191" s="16" t="str">
        <f>'Fish Use'!D214</f>
        <v>Chinook</v>
      </c>
      <c r="D3191" s="16" t="str">
        <f>'Fish Use'!E214</f>
        <v>Summer Rearing</v>
      </c>
      <c r="E3191" s="16" t="str">
        <f>'Vulnerability Mapped'!C74</f>
        <v>Summer Water Temperature</v>
      </c>
      <c r="F3191" s="18">
        <f>'Fish Use'!F214</f>
        <v>0.28310000000000002</v>
      </c>
      <c r="G3191" s="18">
        <f>Population!D12</f>
        <v>0.24</v>
      </c>
      <c r="H3191" s="19">
        <f>'Limiting Factors'!C209</f>
        <v>3.56</v>
      </c>
      <c r="I3191" s="18">
        <f>'Limiting Factors'!D209</f>
        <v>0.67600000000000005</v>
      </c>
      <c r="J3191" s="17">
        <f>'Vulnerability Mapped'!D74</f>
        <v>1</v>
      </c>
      <c r="K3191" s="17">
        <f>'Vulnerability Mapped'!E74</f>
        <v>1</v>
      </c>
      <c r="L3191" s="18">
        <f>'Vulnerability Mapped'!H74</f>
        <v>1</v>
      </c>
      <c r="M3191" s="18">
        <f t="shared" si="98"/>
        <v>0.19137560000000003</v>
      </c>
      <c r="N3191" s="18">
        <f t="shared" si="99"/>
        <v>4.5930144000000006E-2</v>
      </c>
    </row>
    <row r="3192" spans="1:14" ht="18" customHeight="1" x14ac:dyDescent="0.2">
      <c r="A3192" s="16" t="str">
        <f>'Fish Use'!A214</f>
        <v>UGR13</v>
      </c>
      <c r="B3192" s="16" t="str">
        <f>'Fish Use'!B214</f>
        <v>Upper Grande Ronde</v>
      </c>
      <c r="C3192" s="16" t="str">
        <f>'Fish Use'!D214</f>
        <v>Chinook</v>
      </c>
      <c r="D3192" s="16" t="str">
        <f>'Fish Use'!E214</f>
        <v>Summer Rearing</v>
      </c>
      <c r="E3192" s="16" t="str">
        <f>'Vulnerability Mapped'!C76</f>
        <v>Winter Water Temperature</v>
      </c>
      <c r="F3192" s="18">
        <f>'Fish Use'!F214</f>
        <v>0.28310000000000002</v>
      </c>
      <c r="G3192" s="18">
        <f>Population!D12</f>
        <v>0.24</v>
      </c>
      <c r="H3192" s="19">
        <f>'Limiting Factors'!C210</f>
        <v>2.62</v>
      </c>
      <c r="I3192" s="18">
        <f>'Limiting Factors'!D210</f>
        <v>0.46450000000000002</v>
      </c>
      <c r="J3192" s="17">
        <f>'Vulnerability Mapped'!D76</f>
        <v>15</v>
      </c>
      <c r="K3192" s="17">
        <f>'Vulnerability Mapped'!E76</f>
        <v>15</v>
      </c>
      <c r="L3192" s="18">
        <f>'Vulnerability Mapped'!H76</f>
        <v>0.1</v>
      </c>
      <c r="M3192" s="18">
        <f t="shared" si="98"/>
        <v>1.3149995000000001E-2</v>
      </c>
      <c r="N3192" s="18">
        <f t="shared" si="99"/>
        <v>3.1559988E-3</v>
      </c>
    </row>
    <row r="3193" spans="1:14" ht="18" customHeight="1" x14ac:dyDescent="0.2">
      <c r="A3193" s="16" t="str">
        <f>'Fish Use'!A214</f>
        <v>UGR13</v>
      </c>
      <c r="B3193" s="16" t="str">
        <f>'Fish Use'!B214</f>
        <v>Upper Grande Ronde</v>
      </c>
      <c r="C3193" s="16" t="str">
        <f>'Fish Use'!D214</f>
        <v>Chinook</v>
      </c>
      <c r="D3193" s="16" t="str">
        <f>'Fish Use'!E214</f>
        <v>Summer Rearing</v>
      </c>
      <c r="E3193" s="16" t="str">
        <f>'Vulnerability Mapped'!C75</f>
        <v>Water Quality</v>
      </c>
      <c r="F3193" s="18">
        <f>'Fish Use'!F214</f>
        <v>0.28310000000000002</v>
      </c>
      <c r="G3193" s="18">
        <f>Population!D12</f>
        <v>0.24</v>
      </c>
      <c r="H3193" s="19">
        <f>'Limiting Factors'!C211</f>
        <v>2.62</v>
      </c>
      <c r="I3193" s="18">
        <f>'Limiting Factors'!D211</f>
        <v>0.46450000000000002</v>
      </c>
      <c r="J3193" s="17">
        <f>'Vulnerability Mapped'!D75</f>
        <v>9</v>
      </c>
      <c r="K3193" s="17">
        <f>'Vulnerability Mapped'!E75</f>
        <v>9</v>
      </c>
      <c r="L3193" s="18">
        <f>'Vulnerability Mapped'!H75</f>
        <v>0.485714286</v>
      </c>
      <c r="M3193" s="18">
        <f t="shared" si="98"/>
        <v>6.3871404323285697E-2</v>
      </c>
      <c r="N3193" s="18">
        <f t="shared" si="99"/>
        <v>1.5329137037588567E-2</v>
      </c>
    </row>
    <row r="3194" spans="1:14" ht="18" customHeight="1" x14ac:dyDescent="0.2">
      <c r="A3194" s="16" t="str">
        <f>'Fish Use'!A214</f>
        <v>UGR13</v>
      </c>
      <c r="B3194" s="16" t="str">
        <f>'Fish Use'!B214</f>
        <v>Upper Grande Ronde</v>
      </c>
      <c r="C3194" s="16" t="str">
        <f>'Fish Use'!D214</f>
        <v>Chinook</v>
      </c>
      <c r="D3194" s="16" t="str">
        <f>'Fish Use'!E214</f>
        <v>Summer Rearing</v>
      </c>
      <c r="E3194" s="16" t="str">
        <f>'Vulnerability Mapped'!C71</f>
        <v>Predation</v>
      </c>
      <c r="F3194" s="18">
        <f>'Fish Use'!F214</f>
        <v>0.28310000000000002</v>
      </c>
      <c r="G3194" s="18">
        <f>Population!D12</f>
        <v>0.24</v>
      </c>
      <c r="H3194" s="19">
        <f>'Limiting Factors'!C204</f>
        <v>2</v>
      </c>
      <c r="I3194" s="18">
        <f>'Limiting Factors'!D204</f>
        <v>0.32500000000000001</v>
      </c>
      <c r="J3194" s="17">
        <f>'Vulnerability Mapped'!D71</f>
        <v>13</v>
      </c>
      <c r="K3194" s="17">
        <f>'Vulnerability Mapped'!E71</f>
        <v>13</v>
      </c>
      <c r="L3194" s="18">
        <f>'Vulnerability Mapped'!H71</f>
        <v>0.22857142899999999</v>
      </c>
      <c r="M3194" s="18">
        <f t="shared" si="98"/>
        <v>2.1030285753717501E-2</v>
      </c>
      <c r="N3194" s="18">
        <f t="shared" si="99"/>
        <v>5.0472685808922004E-3</v>
      </c>
    </row>
    <row r="3195" spans="1:14" ht="18" customHeight="1" x14ac:dyDescent="0.2">
      <c r="A3195" s="16" t="str">
        <f>'Fish Use'!A214</f>
        <v>UGR13</v>
      </c>
      <c r="B3195" s="16" t="str">
        <f>'Fish Use'!B214</f>
        <v>Upper Grande Ronde</v>
      </c>
      <c r="C3195" s="16" t="str">
        <f>'Fish Use'!D214</f>
        <v>Chinook</v>
      </c>
      <c r="D3195" s="16" t="str">
        <f>'Fish Use'!E214</f>
        <v>Summer Rearing</v>
      </c>
      <c r="E3195" s="16" t="str">
        <f>'Vulnerability Mapped'!C63</f>
        <v>Altered Primary Productivity</v>
      </c>
      <c r="F3195" s="18">
        <f>'Fish Use'!F214</f>
        <v>0.28310000000000002</v>
      </c>
      <c r="G3195" s="18">
        <f>Population!D12</f>
        <v>0.24</v>
      </c>
      <c r="H3195" s="19">
        <f>'Limiting Factors'!C205</f>
        <v>3.91</v>
      </c>
      <c r="I3195" s="18">
        <f>'Limiting Factors'!D205</f>
        <v>0.75475000000000003</v>
      </c>
      <c r="J3195" s="17">
        <f>'Vulnerability Mapped'!D63</f>
        <v>8</v>
      </c>
      <c r="K3195" s="17">
        <f>'Vulnerability Mapped'!E63</f>
        <v>8</v>
      </c>
      <c r="L3195" s="18">
        <f>'Vulnerability Mapped'!H63</f>
        <v>0.55000000000000004</v>
      </c>
      <c r="M3195" s="18">
        <f t="shared" si="98"/>
        <v>0.11751834875000003</v>
      </c>
      <c r="N3195" s="18">
        <f t="shared" si="99"/>
        <v>2.8204403700000005E-2</v>
      </c>
    </row>
    <row r="3196" spans="1:14" ht="18" customHeight="1" x14ac:dyDescent="0.2">
      <c r="A3196" s="16" t="str">
        <f>'Fish Use'!A214</f>
        <v>UGR13</v>
      </c>
      <c r="B3196" s="16" t="str">
        <f>'Fish Use'!B214</f>
        <v>Upper Grande Ronde</v>
      </c>
      <c r="C3196" s="16" t="str">
        <f>'Fish Use'!D214</f>
        <v>Chinook</v>
      </c>
      <c r="D3196" s="16" t="str">
        <f>'Fish Use'!E214</f>
        <v>Summer Rearing</v>
      </c>
      <c r="E3196" s="16" t="str">
        <f>'Vulnerability Mapped'!C70</f>
        <v>Non-Native Species Interactions and Competition</v>
      </c>
      <c r="F3196" s="18">
        <f>'Fish Use'!F214</f>
        <v>0.28310000000000002</v>
      </c>
      <c r="G3196" s="18">
        <f>Population!D12</f>
        <v>0.24</v>
      </c>
      <c r="H3196" s="19">
        <f>'Limiting Factors'!C206</f>
        <v>2.88</v>
      </c>
      <c r="I3196" s="18">
        <f>'Limiting Factors'!D206</f>
        <v>0.52300000000000002</v>
      </c>
      <c r="J3196" s="17">
        <f>'Vulnerability Mapped'!D70</f>
        <v>11</v>
      </c>
      <c r="K3196" s="17">
        <f>'Vulnerability Mapped'!E70</f>
        <v>11</v>
      </c>
      <c r="L3196" s="18">
        <f>'Vulnerability Mapped'!H70</f>
        <v>0.35714285699999998</v>
      </c>
      <c r="M3196" s="18">
        <f t="shared" si="98"/>
        <v>5.2879035693134097E-2</v>
      </c>
      <c r="N3196" s="18">
        <f t="shared" si="99"/>
        <v>1.2690968566352183E-2</v>
      </c>
    </row>
    <row r="3197" spans="1:14" ht="18" customHeight="1" x14ac:dyDescent="0.2">
      <c r="A3197" s="16" t="str">
        <f>'Fish Use'!A215</f>
        <v>UGR13</v>
      </c>
      <c r="B3197" s="16" t="str">
        <f>'Fish Use'!B215</f>
        <v>Upper Grande Ronde</v>
      </c>
      <c r="C3197" s="16" t="str">
        <f>'Fish Use'!D215</f>
        <v>Chinook</v>
      </c>
      <c r="D3197" s="16" t="str">
        <f>'Fish Use'!E215</f>
        <v>Migration</v>
      </c>
      <c r="E3197" s="16" t="str">
        <f>'Vulnerability Mapped'!C34</f>
        <v>Anthropogenic Barriers</v>
      </c>
      <c r="F3197" s="18">
        <f>'Fish Use'!F215</f>
        <v>0.28310000000000002</v>
      </c>
      <c r="G3197" s="18">
        <f>Population!D16</f>
        <v>0.34</v>
      </c>
      <c r="H3197" s="19">
        <f>'Limiting Factors'!C203</f>
        <v>1.82</v>
      </c>
      <c r="I3197" s="18">
        <f>'Limiting Factors'!D203</f>
        <v>0.28449999999999998</v>
      </c>
      <c r="J3197" s="17">
        <f>'Vulnerability Mapped'!D34</f>
        <v>2</v>
      </c>
      <c r="K3197" s="17">
        <f>'Vulnerability Mapped'!E34</f>
        <v>13</v>
      </c>
      <c r="L3197" s="18">
        <f>'Vulnerability Mapped'!H34</f>
        <v>0.93571428599999995</v>
      </c>
      <c r="M3197" s="18">
        <f t="shared" si="98"/>
        <v>7.5364253237297701E-2</v>
      </c>
      <c r="N3197" s="18">
        <f t="shared" si="99"/>
        <v>2.5623846100681219E-2</v>
      </c>
    </row>
    <row r="3198" spans="1:14" ht="18" customHeight="1" x14ac:dyDescent="0.2">
      <c r="A3198" s="16" t="str">
        <f>'Fish Use'!A215</f>
        <v>UGR13</v>
      </c>
      <c r="B3198" s="16" t="str">
        <f>'Fish Use'!B215</f>
        <v>Upper Grande Ronde</v>
      </c>
      <c r="C3198" s="16" t="str">
        <f>'Fish Use'!D215</f>
        <v>Chinook</v>
      </c>
      <c r="D3198" s="16" t="str">
        <f>'Fish Use'!E215</f>
        <v>Migration</v>
      </c>
      <c r="E3198" s="16" t="str">
        <f>'Vulnerability Mapped'!C42</f>
        <v>Riparian Condition</v>
      </c>
      <c r="F3198" s="18">
        <f>'Fish Use'!F215</f>
        <v>0.28310000000000002</v>
      </c>
      <c r="G3198" s="18">
        <f>Population!D16</f>
        <v>0.34</v>
      </c>
      <c r="H3198" s="19">
        <f>'Limiting Factors'!C197</f>
        <v>3.78</v>
      </c>
      <c r="I3198" s="18">
        <f>'Limiting Factors'!D197</f>
        <v>0.72550000000000003</v>
      </c>
      <c r="J3198" s="17">
        <f>'Vulnerability Mapped'!D42</f>
        <v>9</v>
      </c>
      <c r="K3198" s="17">
        <f>'Vulnerability Mapped'!E42</f>
        <v>14</v>
      </c>
      <c r="L3198" s="18">
        <f>'Vulnerability Mapped'!H42</f>
        <v>0.485714286</v>
      </c>
      <c r="M3198" s="18">
        <f t="shared" si="98"/>
        <v>9.9760395772968302E-2</v>
      </c>
      <c r="N3198" s="18">
        <f t="shared" si="99"/>
        <v>3.3918534562809223E-2</v>
      </c>
    </row>
    <row r="3199" spans="1:14" ht="18" customHeight="1" x14ac:dyDescent="0.2">
      <c r="A3199" s="16" t="str">
        <f>'Fish Use'!A215</f>
        <v>UGR13</v>
      </c>
      <c r="B3199" s="16" t="str">
        <f>'Fish Use'!B215</f>
        <v>Upper Grande Ronde</v>
      </c>
      <c r="C3199" s="16" t="str">
        <f>'Fish Use'!D215</f>
        <v>Chinook</v>
      </c>
      <c r="D3199" s="16" t="str">
        <f>'Fish Use'!E215</f>
        <v>Migration</v>
      </c>
      <c r="E3199" s="16" t="str">
        <f>'Vulnerability Mapped'!C38</f>
        <v>Floodplain Condition</v>
      </c>
      <c r="F3199" s="18">
        <f>'Fish Use'!F215</f>
        <v>0.28310000000000002</v>
      </c>
      <c r="G3199" s="18">
        <f>Population!D16</f>
        <v>0.34</v>
      </c>
      <c r="H3199" s="19">
        <f>'Limiting Factors'!C198</f>
        <v>3.95</v>
      </c>
      <c r="I3199" s="18">
        <f>'Limiting Factors'!D198</f>
        <v>0.76375000000000004</v>
      </c>
      <c r="J3199" s="17">
        <f>'Vulnerability Mapped'!D38</f>
        <v>6</v>
      </c>
      <c r="K3199" s="17">
        <f>'Vulnerability Mapped'!E38</f>
        <v>8</v>
      </c>
      <c r="L3199" s="18">
        <f>'Vulnerability Mapped'!H38</f>
        <v>0.678571429</v>
      </c>
      <c r="M3199" s="18">
        <f t="shared" si="98"/>
        <v>0.14671910277123615</v>
      </c>
      <c r="N3199" s="18">
        <f t="shared" si="99"/>
        <v>4.9884494942220296E-2</v>
      </c>
    </row>
    <row r="3200" spans="1:14" ht="18" customHeight="1" x14ac:dyDescent="0.2">
      <c r="A3200" s="16" t="str">
        <f>'Fish Use'!A215</f>
        <v>UGR13</v>
      </c>
      <c r="B3200" s="16" t="str">
        <f>'Fish Use'!B215</f>
        <v>Upper Grande Ronde</v>
      </c>
      <c r="C3200" s="16" t="str">
        <f>'Fish Use'!D215</f>
        <v>Chinook</v>
      </c>
      <c r="D3200" s="16" t="str">
        <f>'Fish Use'!E215</f>
        <v>Migration</v>
      </c>
      <c r="E3200" s="16" t="str">
        <f>'Vulnerability Mapped'!C43</f>
        <v>Side Channel and Wetland Habitat</v>
      </c>
      <c r="F3200" s="18">
        <f>'Fish Use'!F215</f>
        <v>0.28310000000000002</v>
      </c>
      <c r="G3200" s="18">
        <f>Population!D16</f>
        <v>0.34</v>
      </c>
      <c r="H3200" s="19">
        <f>'Limiting Factors'!C199</f>
        <v>4.18</v>
      </c>
      <c r="I3200" s="18">
        <f>'Limiting Factors'!D199</f>
        <v>0.8155</v>
      </c>
      <c r="J3200" s="17">
        <f>'Vulnerability Mapped'!D43</f>
        <v>7</v>
      </c>
      <c r="K3200" s="17">
        <f>'Vulnerability Mapped'!E43</f>
        <v>7</v>
      </c>
      <c r="L3200" s="18">
        <f>'Vulnerability Mapped'!H43</f>
        <v>0.61428571399999998</v>
      </c>
      <c r="M3200" s="18">
        <f t="shared" si="98"/>
        <v>0.14181894493403771</v>
      </c>
      <c r="N3200" s="18">
        <f t="shared" si="99"/>
        <v>4.8218441277572827E-2</v>
      </c>
    </row>
    <row r="3201" spans="1:14" ht="18" customHeight="1" x14ac:dyDescent="0.2">
      <c r="A3201" s="16" t="str">
        <f>'Fish Use'!A215</f>
        <v>UGR13</v>
      </c>
      <c r="B3201" s="16" t="str">
        <f>'Fish Use'!B215</f>
        <v>Upper Grande Ronde</v>
      </c>
      <c r="C3201" s="16" t="str">
        <f>'Fish Use'!D215</f>
        <v>Chinook</v>
      </c>
      <c r="D3201" s="16" t="str">
        <f>'Fish Use'!E215</f>
        <v>Migration</v>
      </c>
      <c r="E3201" s="16" t="str">
        <f>'Vulnerability Mapped'!C35</f>
        <v>Channel and Habitat Structure</v>
      </c>
      <c r="F3201" s="18">
        <f>'Fish Use'!F215</f>
        <v>0.28310000000000002</v>
      </c>
      <c r="G3201" s="18">
        <f>Population!D16</f>
        <v>0.34</v>
      </c>
      <c r="H3201" s="19">
        <f>'Limiting Factors'!C200</f>
        <v>4.37</v>
      </c>
      <c r="I3201" s="18">
        <f>'Limiting Factors'!D200</f>
        <v>0.85824999999999996</v>
      </c>
      <c r="J3201" s="17">
        <f>'Vulnerability Mapped'!D35</f>
        <v>3</v>
      </c>
      <c r="K3201" s="17">
        <f>'Vulnerability Mapped'!E35</f>
        <v>5</v>
      </c>
      <c r="L3201" s="18">
        <f>'Vulnerability Mapped'!H35</f>
        <v>0.87142857100000004</v>
      </c>
      <c r="M3201" s="18">
        <f t="shared" si="98"/>
        <v>0.21173150096729834</v>
      </c>
      <c r="N3201" s="18">
        <f t="shared" si="99"/>
        <v>7.1988710328881447E-2</v>
      </c>
    </row>
    <row r="3202" spans="1:14" ht="18" customHeight="1" x14ac:dyDescent="0.2">
      <c r="A3202" s="16" t="str">
        <f>'Fish Use'!A215</f>
        <v>UGR13</v>
      </c>
      <c r="B3202" s="16" t="str">
        <f>'Fish Use'!B215</f>
        <v>Upper Grande Ronde</v>
      </c>
      <c r="C3202" s="16" t="str">
        <f>'Fish Use'!D215</f>
        <v>Chinook</v>
      </c>
      <c r="D3202" s="16" t="str">
        <f>'Fish Use'!E215</f>
        <v>Migration</v>
      </c>
      <c r="E3202" s="16" t="str">
        <f>'Vulnerability Mapped'!C37</f>
        <v>Decreased Water Quantity</v>
      </c>
      <c r="F3202" s="18">
        <f>'Fish Use'!F215</f>
        <v>0.28310000000000002</v>
      </c>
      <c r="G3202" s="18">
        <f>Population!D16</f>
        <v>0.34</v>
      </c>
      <c r="H3202" s="19">
        <f>'Limiting Factors'!C207</f>
        <v>3.63</v>
      </c>
      <c r="I3202" s="18">
        <f>'Limiting Factors'!D207</f>
        <v>0.69174999999999998</v>
      </c>
      <c r="J3202" s="17">
        <f>'Vulnerability Mapped'!D37</f>
        <v>2</v>
      </c>
      <c r="K3202" s="17">
        <f>'Vulnerability Mapped'!E37</f>
        <v>3</v>
      </c>
      <c r="L3202" s="18">
        <f>'Vulnerability Mapped'!H37</f>
        <v>0.93571428599999995</v>
      </c>
      <c r="M3202" s="18">
        <f t="shared" ref="M3202:M3265" si="100">F3202*I3202*L3202</f>
        <v>0.18324506916309555</v>
      </c>
      <c r="N3202" s="18">
        <f t="shared" ref="N3202:N3265" si="101">M3202*G3202</f>
        <v>6.2303323515452494E-2</v>
      </c>
    </row>
    <row r="3203" spans="1:14" ht="18" customHeight="1" x14ac:dyDescent="0.2">
      <c r="A3203" s="16" t="str">
        <f>'Fish Use'!A215</f>
        <v>UGR13</v>
      </c>
      <c r="B3203" s="16" t="str">
        <f>'Fish Use'!B215</f>
        <v>Upper Grande Ronde</v>
      </c>
      <c r="C3203" s="16" t="str">
        <f>'Fish Use'!D215</f>
        <v>Chinook</v>
      </c>
      <c r="D3203" s="16" t="str">
        <f>'Fish Use'!E215</f>
        <v>Migration</v>
      </c>
      <c r="E3203" s="16" t="str">
        <f>'Vulnerability Mapped'!C32</f>
        <v>Altered Flow Timing</v>
      </c>
      <c r="F3203" s="18">
        <f>'Fish Use'!F215</f>
        <v>0.28310000000000002</v>
      </c>
      <c r="G3203" s="18">
        <f>Population!D16</f>
        <v>0.34</v>
      </c>
      <c r="H3203" s="19">
        <f>'Limiting Factors'!C208</f>
        <v>3.3</v>
      </c>
      <c r="I3203" s="18">
        <f>'Limiting Factors'!D208</f>
        <v>0.61750000000000005</v>
      </c>
      <c r="J3203" s="17">
        <f>'Vulnerability Mapped'!D32</f>
        <v>4</v>
      </c>
      <c r="K3203" s="17">
        <f>'Vulnerability Mapped'!E32</f>
        <v>4</v>
      </c>
      <c r="L3203" s="18">
        <f>'Vulnerability Mapped'!H32</f>
        <v>0.80714285699999999</v>
      </c>
      <c r="M3203" s="18">
        <f t="shared" si="100"/>
        <v>0.14110007318931228</v>
      </c>
      <c r="N3203" s="18">
        <f t="shared" si="101"/>
        <v>4.7974024884366182E-2</v>
      </c>
    </row>
    <row r="3204" spans="1:14" ht="18" customHeight="1" x14ac:dyDescent="0.2">
      <c r="A3204" s="16" t="str">
        <f>'Fish Use'!A215</f>
        <v>UGR13</v>
      </c>
      <c r="B3204" s="16" t="str">
        <f>'Fish Use'!B215</f>
        <v>Upper Grande Ronde</v>
      </c>
      <c r="C3204" s="16" t="str">
        <f>'Fish Use'!D215</f>
        <v>Chinook</v>
      </c>
      <c r="D3204" s="16" t="str">
        <f>'Fish Use'!E215</f>
        <v>Migration</v>
      </c>
      <c r="E3204" s="16" t="str">
        <f>'Vulnerability Mapped'!C36</f>
        <v>Decreased Sediment Quantity</v>
      </c>
      <c r="F3204" s="18">
        <f>'Fish Use'!F215</f>
        <v>0.28310000000000002</v>
      </c>
      <c r="G3204" s="18">
        <f>Population!D16</f>
        <v>0.34</v>
      </c>
      <c r="H3204" s="19">
        <f>'Limiting Factors'!C201</f>
        <v>4</v>
      </c>
      <c r="I3204" s="18">
        <f>'Limiting Factors'!D201</f>
        <v>0.77500000000000002</v>
      </c>
      <c r="J3204" s="17">
        <f>'Vulnerability Mapped'!D36</f>
        <v>11</v>
      </c>
      <c r="K3204" s="17">
        <f>'Vulnerability Mapped'!E36</f>
        <v>12</v>
      </c>
      <c r="L3204" s="18">
        <f>'Vulnerability Mapped'!H36</f>
        <v>0.35714285699999998</v>
      </c>
      <c r="M3204" s="18">
        <f t="shared" si="100"/>
        <v>7.8358035682942501E-2</v>
      </c>
      <c r="N3204" s="18">
        <f t="shared" si="101"/>
        <v>2.6641732132200453E-2</v>
      </c>
    </row>
    <row r="3205" spans="1:14" ht="18" customHeight="1" x14ac:dyDescent="0.2">
      <c r="A3205" s="16" t="str">
        <f>'Fish Use'!A215</f>
        <v>UGR13</v>
      </c>
      <c r="B3205" s="16" t="str">
        <f>'Fish Use'!B215</f>
        <v>Upper Grande Ronde</v>
      </c>
      <c r="C3205" s="16" t="str">
        <f>'Fish Use'!D215</f>
        <v>Chinook</v>
      </c>
      <c r="D3205" s="16" t="str">
        <f>'Fish Use'!E215</f>
        <v>Migration</v>
      </c>
      <c r="E3205" s="16" t="str">
        <f>'Vulnerability Mapped'!C39</f>
        <v>Increased Sediment Quantity</v>
      </c>
      <c r="F3205" s="18">
        <f>'Fish Use'!F215</f>
        <v>0.28310000000000002</v>
      </c>
      <c r="G3205" s="18">
        <f>Population!D16</f>
        <v>0.34</v>
      </c>
      <c r="H3205" s="19">
        <f>'Limiting Factors'!C202</f>
        <v>3.25</v>
      </c>
      <c r="I3205" s="18">
        <f>'Limiting Factors'!D202</f>
        <v>0.60624999999999996</v>
      </c>
      <c r="J3205" s="17">
        <f>'Vulnerability Mapped'!D39</f>
        <v>10</v>
      </c>
      <c r="K3205" s="17">
        <f>'Vulnerability Mapped'!E39</f>
        <v>11</v>
      </c>
      <c r="L3205" s="18">
        <f>'Vulnerability Mapped'!H39</f>
        <v>0.42142857099999997</v>
      </c>
      <c r="M3205" s="18">
        <f t="shared" si="100"/>
        <v>7.2329522247873118E-2</v>
      </c>
      <c r="N3205" s="18">
        <f t="shared" si="101"/>
        <v>2.4592037564276862E-2</v>
      </c>
    </row>
    <row r="3206" spans="1:14" ht="18" customHeight="1" x14ac:dyDescent="0.2">
      <c r="A3206" s="16" t="str">
        <f>'Fish Use'!A215</f>
        <v>UGR13</v>
      </c>
      <c r="B3206" s="16" t="str">
        <f>'Fish Use'!B215</f>
        <v>Upper Grande Ronde</v>
      </c>
      <c r="C3206" s="16" t="str">
        <f>'Fish Use'!D215</f>
        <v>Chinook</v>
      </c>
      <c r="D3206" s="16" t="str">
        <f>'Fish Use'!E215</f>
        <v>Migration</v>
      </c>
      <c r="E3206" s="16" t="str">
        <f>'Vulnerability Mapped'!C44</f>
        <v>Summer Water Temperature</v>
      </c>
      <c r="F3206" s="18">
        <f>'Fish Use'!F215</f>
        <v>0.28310000000000002</v>
      </c>
      <c r="G3206" s="18">
        <f>Population!D16</f>
        <v>0.34</v>
      </c>
      <c r="H3206" s="19">
        <f>'Limiting Factors'!C209</f>
        <v>3.56</v>
      </c>
      <c r="I3206" s="18">
        <f>'Limiting Factors'!D209</f>
        <v>0.67600000000000005</v>
      </c>
      <c r="J3206" s="17">
        <f>'Vulnerability Mapped'!D44</f>
        <v>1</v>
      </c>
      <c r="K3206" s="17">
        <f>'Vulnerability Mapped'!E44</f>
        <v>15</v>
      </c>
      <c r="L3206" s="18">
        <f>'Vulnerability Mapped'!H44</f>
        <v>1</v>
      </c>
      <c r="M3206" s="18">
        <f t="shared" si="100"/>
        <v>0.19137560000000003</v>
      </c>
      <c r="N3206" s="18">
        <f t="shared" si="101"/>
        <v>6.5067704000000018E-2</v>
      </c>
    </row>
    <row r="3207" spans="1:14" ht="18" customHeight="1" x14ac:dyDescent="0.2">
      <c r="A3207" s="16" t="str">
        <f>'Fish Use'!A215</f>
        <v>UGR13</v>
      </c>
      <c r="B3207" s="16" t="str">
        <f>'Fish Use'!B215</f>
        <v>Upper Grande Ronde</v>
      </c>
      <c r="C3207" s="16" t="str">
        <f>'Fish Use'!D215</f>
        <v>Chinook</v>
      </c>
      <c r="D3207" s="16" t="str">
        <f>'Fish Use'!E215</f>
        <v>Migration</v>
      </c>
      <c r="E3207" s="16" t="str">
        <f>'Vulnerability Mapped'!C46</f>
        <v>Winter Water Temperature</v>
      </c>
      <c r="F3207" s="18">
        <f>'Fish Use'!F215</f>
        <v>0.28310000000000002</v>
      </c>
      <c r="G3207" s="18">
        <f>Population!D16</f>
        <v>0.34</v>
      </c>
      <c r="H3207" s="19">
        <f>'Limiting Factors'!C210</f>
        <v>2.62</v>
      </c>
      <c r="I3207" s="18">
        <f>'Limiting Factors'!D210</f>
        <v>0.46450000000000002</v>
      </c>
      <c r="J3207" s="17">
        <f>'Vulnerability Mapped'!D46</f>
        <v>9</v>
      </c>
      <c r="K3207" s="17">
        <f>'Vulnerability Mapped'!E46</f>
        <v>15</v>
      </c>
      <c r="L3207" s="18">
        <f>'Vulnerability Mapped'!H46</f>
        <v>0.485714286</v>
      </c>
      <c r="M3207" s="18">
        <f t="shared" si="100"/>
        <v>6.3871404323285697E-2</v>
      </c>
      <c r="N3207" s="18">
        <f t="shared" si="101"/>
        <v>2.1716277469917139E-2</v>
      </c>
    </row>
    <row r="3208" spans="1:14" ht="18" customHeight="1" x14ac:dyDescent="0.2">
      <c r="A3208" s="16" t="str">
        <f>'Fish Use'!A215</f>
        <v>UGR13</v>
      </c>
      <c r="B3208" s="16" t="str">
        <f>'Fish Use'!B215</f>
        <v>Upper Grande Ronde</v>
      </c>
      <c r="C3208" s="16" t="str">
        <f>'Fish Use'!D215</f>
        <v>Chinook</v>
      </c>
      <c r="D3208" s="16" t="str">
        <f>'Fish Use'!E215</f>
        <v>Migration</v>
      </c>
      <c r="E3208" s="16" t="str">
        <f>'Vulnerability Mapped'!C45</f>
        <v>Water Quality</v>
      </c>
      <c r="F3208" s="18">
        <f>'Fish Use'!F215</f>
        <v>0.28310000000000002</v>
      </c>
      <c r="G3208" s="18">
        <f>Population!D16</f>
        <v>0.34</v>
      </c>
      <c r="H3208" s="19">
        <f>'Limiting Factors'!C211</f>
        <v>2.62</v>
      </c>
      <c r="I3208" s="18">
        <f>'Limiting Factors'!D211</f>
        <v>0.46450000000000002</v>
      </c>
      <c r="J3208" s="17">
        <f>'Vulnerability Mapped'!D45</f>
        <v>5</v>
      </c>
      <c r="K3208" s="17">
        <f>'Vulnerability Mapped'!E45</f>
        <v>6</v>
      </c>
      <c r="L3208" s="18">
        <f>'Vulnerability Mapped'!H45</f>
        <v>0.74285714300000005</v>
      </c>
      <c r="M3208" s="18">
        <f t="shared" si="100"/>
        <v>9.7685677161642864E-2</v>
      </c>
      <c r="N3208" s="18">
        <f t="shared" si="101"/>
        <v>3.3213130234958574E-2</v>
      </c>
    </row>
    <row r="3209" spans="1:14" ht="18" customHeight="1" x14ac:dyDescent="0.2">
      <c r="A3209" s="16" t="str">
        <f>'Fish Use'!A215</f>
        <v>UGR13</v>
      </c>
      <c r="B3209" s="16" t="str">
        <f>'Fish Use'!B215</f>
        <v>Upper Grande Ronde</v>
      </c>
      <c r="C3209" s="16" t="str">
        <f>'Fish Use'!D215</f>
        <v>Chinook</v>
      </c>
      <c r="D3209" s="16" t="str">
        <f>'Fish Use'!E215</f>
        <v>Migration</v>
      </c>
      <c r="E3209" s="16" t="str">
        <f>'Vulnerability Mapped'!C41</f>
        <v>Predation</v>
      </c>
      <c r="F3209" s="18">
        <f>'Fish Use'!F215</f>
        <v>0.28310000000000002</v>
      </c>
      <c r="G3209" s="18">
        <f>Population!D16</f>
        <v>0.34</v>
      </c>
      <c r="H3209" s="19">
        <f>'Limiting Factors'!C204</f>
        <v>2</v>
      </c>
      <c r="I3209" s="18">
        <f>'Limiting Factors'!D204</f>
        <v>0.32500000000000001</v>
      </c>
      <c r="J3209" s="17">
        <f>'Vulnerability Mapped'!D41</f>
        <v>1</v>
      </c>
      <c r="K3209" s="17">
        <f>'Vulnerability Mapped'!E41</f>
        <v>14</v>
      </c>
      <c r="L3209" s="18">
        <f>'Vulnerability Mapped'!H41</f>
        <v>1</v>
      </c>
      <c r="M3209" s="18">
        <f t="shared" si="100"/>
        <v>9.2007500000000006E-2</v>
      </c>
      <c r="N3209" s="18">
        <f t="shared" si="101"/>
        <v>3.1282550000000006E-2</v>
      </c>
    </row>
    <row r="3210" spans="1:14" ht="18" customHeight="1" x14ac:dyDescent="0.2">
      <c r="A3210" s="16" t="str">
        <f>'Fish Use'!A215</f>
        <v>UGR13</v>
      </c>
      <c r="B3210" s="16" t="str">
        <f>'Fish Use'!B215</f>
        <v>Upper Grande Ronde</v>
      </c>
      <c r="C3210" s="16" t="str">
        <f>'Fish Use'!D215</f>
        <v>Chinook</v>
      </c>
      <c r="D3210" s="16" t="str">
        <f>'Fish Use'!E215</f>
        <v>Migration</v>
      </c>
      <c r="E3210" s="16" t="str">
        <f>'Vulnerability Mapped'!C33</f>
        <v>Altered Primary Productivity</v>
      </c>
      <c r="F3210" s="18">
        <f>'Fish Use'!F215</f>
        <v>0.28310000000000002</v>
      </c>
      <c r="G3210" s="18">
        <f>Population!D16</f>
        <v>0.34</v>
      </c>
      <c r="H3210" s="19">
        <f>'Limiting Factors'!C205</f>
        <v>3.91</v>
      </c>
      <c r="I3210" s="18">
        <f>'Limiting Factors'!D205</f>
        <v>0.75475000000000003</v>
      </c>
      <c r="J3210" s="17">
        <f>'Vulnerability Mapped'!D33</f>
        <v>10</v>
      </c>
      <c r="K3210" s="17">
        <f>'Vulnerability Mapped'!E33</f>
        <v>13</v>
      </c>
      <c r="L3210" s="18">
        <f>'Vulnerability Mapped'!H33</f>
        <v>0.42142857099999997</v>
      </c>
      <c r="M3210" s="18">
        <f t="shared" si="100"/>
        <v>9.0046526872712987E-2</v>
      </c>
      <c r="N3210" s="18">
        <f t="shared" si="101"/>
        <v>3.0615819136722417E-2</v>
      </c>
    </row>
    <row r="3211" spans="1:14" ht="18" customHeight="1" x14ac:dyDescent="0.2">
      <c r="A3211" s="16" t="str">
        <f>'Fish Use'!A215</f>
        <v>UGR13</v>
      </c>
      <c r="B3211" s="16" t="str">
        <f>'Fish Use'!B215</f>
        <v>Upper Grande Ronde</v>
      </c>
      <c r="C3211" s="16" t="str">
        <f>'Fish Use'!D215</f>
        <v>Chinook</v>
      </c>
      <c r="D3211" s="16" t="str">
        <f>'Fish Use'!E215</f>
        <v>Migration</v>
      </c>
      <c r="E3211" s="16" t="str">
        <f>'Vulnerability Mapped'!C40</f>
        <v>Non-Native Species Interactions and Competition</v>
      </c>
      <c r="F3211" s="18">
        <f>'Fish Use'!F215</f>
        <v>0.28310000000000002</v>
      </c>
      <c r="G3211" s="18">
        <f>Population!D16</f>
        <v>0.34</v>
      </c>
      <c r="H3211" s="19">
        <f>'Limiting Factors'!C206</f>
        <v>2.88</v>
      </c>
      <c r="I3211" s="18">
        <f>'Limiting Factors'!D206</f>
        <v>0.52300000000000002</v>
      </c>
      <c r="J3211" s="17">
        <f>'Vulnerability Mapped'!D40</f>
        <v>8</v>
      </c>
      <c r="K3211" s="17">
        <f>'Vulnerability Mapped'!E40</f>
        <v>12</v>
      </c>
      <c r="L3211" s="18">
        <f>'Vulnerability Mapped'!H40</f>
        <v>0.55000000000000004</v>
      </c>
      <c r="M3211" s="18">
        <f t="shared" si="100"/>
        <v>8.1433715000000004E-2</v>
      </c>
      <c r="N3211" s="18">
        <f t="shared" si="101"/>
        <v>2.7687463100000004E-2</v>
      </c>
    </row>
    <row r="3212" spans="1:14" ht="18" customHeight="1" x14ac:dyDescent="0.2">
      <c r="A3212" s="16" t="str">
        <f>'Fish Use'!A216</f>
        <v>UGR13</v>
      </c>
      <c r="B3212" s="16" t="str">
        <f>'Fish Use'!B216</f>
        <v>Upper Grande Ronde</v>
      </c>
      <c r="C3212" s="16" t="str">
        <f>'Fish Use'!D216</f>
        <v>Steelhead</v>
      </c>
      <c r="D3212" s="16" t="str">
        <f>'Fish Use'!E216</f>
        <v>Spawning</v>
      </c>
      <c r="E3212" s="16" t="str">
        <f>'Vulnerability Mapped'!C109</f>
        <v>Anthropogenic Barriers</v>
      </c>
      <c r="F3212" s="18">
        <f>'Fish Use'!F216</f>
        <v>0.28310000000000002</v>
      </c>
      <c r="G3212" s="18">
        <f>Population!D11</f>
        <v>0.25</v>
      </c>
      <c r="H3212" s="19">
        <f>'Limiting Factors'!C203</f>
        <v>1.82</v>
      </c>
      <c r="I3212" s="18">
        <f>'Limiting Factors'!D203</f>
        <v>0.28449999999999998</v>
      </c>
      <c r="J3212" s="17">
        <f>'Vulnerability Mapped'!D109</f>
        <v>15</v>
      </c>
      <c r="K3212" s="17">
        <f>'Vulnerability Mapped'!E109</f>
        <v>15</v>
      </c>
      <c r="L3212" s="18">
        <f>'Vulnerability Mapped'!H109</f>
        <v>0.1</v>
      </c>
      <c r="M3212" s="18">
        <f t="shared" si="100"/>
        <v>8.0541950000000001E-3</v>
      </c>
      <c r="N3212" s="18">
        <f t="shared" si="101"/>
        <v>2.01354875E-3</v>
      </c>
    </row>
    <row r="3213" spans="1:14" ht="18" customHeight="1" x14ac:dyDescent="0.2">
      <c r="A3213" s="16" t="str">
        <f>'Fish Use'!A216</f>
        <v>UGR13</v>
      </c>
      <c r="B3213" s="16" t="str">
        <f>'Fish Use'!B216</f>
        <v>Upper Grande Ronde</v>
      </c>
      <c r="C3213" s="16" t="str">
        <f>'Fish Use'!D216</f>
        <v>Steelhead</v>
      </c>
      <c r="D3213" s="16" t="str">
        <f>'Fish Use'!E216</f>
        <v>Spawning</v>
      </c>
      <c r="E3213" s="16" t="str">
        <f>'Vulnerability Mapped'!C117</f>
        <v>Riparian Condition</v>
      </c>
      <c r="F3213" s="18">
        <f>'Fish Use'!F216</f>
        <v>0.28310000000000002</v>
      </c>
      <c r="G3213" s="18">
        <f>Population!D11</f>
        <v>0.25</v>
      </c>
      <c r="H3213" s="19">
        <f>'Limiting Factors'!C197</f>
        <v>3.78</v>
      </c>
      <c r="I3213" s="18">
        <f>'Limiting Factors'!D197</f>
        <v>0.72550000000000003</v>
      </c>
      <c r="J3213" s="17">
        <f>'Vulnerability Mapped'!D117</f>
        <v>5</v>
      </c>
      <c r="K3213" s="17">
        <f>'Vulnerability Mapped'!E117</f>
        <v>5</v>
      </c>
      <c r="L3213" s="18">
        <f>'Vulnerability Mapped'!H117</f>
        <v>0.74285714300000005</v>
      </c>
      <c r="M3213" s="18">
        <f t="shared" si="100"/>
        <v>0.15257472288648419</v>
      </c>
      <c r="N3213" s="18">
        <f t="shared" si="101"/>
        <v>3.8143680721621047E-2</v>
      </c>
    </row>
    <row r="3214" spans="1:14" ht="18" customHeight="1" x14ac:dyDescent="0.2">
      <c r="A3214" s="16" t="str">
        <f>'Fish Use'!A216</f>
        <v>UGR13</v>
      </c>
      <c r="B3214" s="16" t="str">
        <f>'Fish Use'!B216</f>
        <v>Upper Grande Ronde</v>
      </c>
      <c r="C3214" s="16" t="str">
        <f>'Fish Use'!D216</f>
        <v>Steelhead</v>
      </c>
      <c r="D3214" s="16" t="str">
        <f>'Fish Use'!E216</f>
        <v>Spawning</v>
      </c>
      <c r="E3214" s="16" t="str">
        <f>'Vulnerability Mapped'!C113</f>
        <v>Floodplain Condition</v>
      </c>
      <c r="F3214" s="18">
        <f>'Fish Use'!F216</f>
        <v>0.28310000000000002</v>
      </c>
      <c r="G3214" s="18">
        <f>Population!D11</f>
        <v>0.25</v>
      </c>
      <c r="H3214" s="19">
        <f>'Limiting Factors'!C198</f>
        <v>3.95</v>
      </c>
      <c r="I3214" s="18">
        <f>'Limiting Factors'!D198</f>
        <v>0.76375000000000004</v>
      </c>
      <c r="J3214" s="17">
        <f>'Vulnerability Mapped'!D113</f>
        <v>3</v>
      </c>
      <c r="K3214" s="17">
        <f>'Vulnerability Mapped'!E113</f>
        <v>3</v>
      </c>
      <c r="L3214" s="18">
        <f>'Vulnerability Mapped'!H113</f>
        <v>0.87142857100000004</v>
      </c>
      <c r="M3214" s="18">
        <f t="shared" si="100"/>
        <v>0.1884182159787639</v>
      </c>
      <c r="N3214" s="18">
        <f t="shared" si="101"/>
        <v>4.7104553994690976E-2</v>
      </c>
    </row>
    <row r="3215" spans="1:14" ht="18" customHeight="1" x14ac:dyDescent="0.2">
      <c r="A3215" s="16" t="str">
        <f>'Fish Use'!A216</f>
        <v>UGR13</v>
      </c>
      <c r="B3215" s="16" t="str">
        <f>'Fish Use'!B216</f>
        <v>Upper Grande Ronde</v>
      </c>
      <c r="C3215" s="16" t="str">
        <f>'Fish Use'!D216</f>
        <v>Steelhead</v>
      </c>
      <c r="D3215" s="16" t="str">
        <f>'Fish Use'!E216</f>
        <v>Spawning</v>
      </c>
      <c r="E3215" s="16" t="str">
        <f>'Vulnerability Mapped'!C118</f>
        <v>Side Channel and Wetland Habitat</v>
      </c>
      <c r="F3215" s="18">
        <f>'Fish Use'!F216</f>
        <v>0.28310000000000002</v>
      </c>
      <c r="G3215" s="18">
        <f>Population!D11</f>
        <v>0.25</v>
      </c>
      <c r="H3215" s="19">
        <f>'Limiting Factors'!C199</f>
        <v>4.18</v>
      </c>
      <c r="I3215" s="18">
        <f>'Limiting Factors'!D199</f>
        <v>0.8155</v>
      </c>
      <c r="J3215" s="17">
        <f>'Vulnerability Mapped'!D118</f>
        <v>2</v>
      </c>
      <c r="K3215" s="17">
        <f>'Vulnerability Mapped'!E118</f>
        <v>2</v>
      </c>
      <c r="L3215" s="18">
        <f>'Vulnerability Mapped'!H118</f>
        <v>0.93571428599999995</v>
      </c>
      <c r="M3215" s="18">
        <f t="shared" si="100"/>
        <v>0.2160265325659623</v>
      </c>
      <c r="N3215" s="18">
        <f t="shared" si="101"/>
        <v>5.4006633141490575E-2</v>
      </c>
    </row>
    <row r="3216" spans="1:14" ht="18" customHeight="1" x14ac:dyDescent="0.2">
      <c r="A3216" s="16" t="str">
        <f>'Fish Use'!A216</f>
        <v>UGR13</v>
      </c>
      <c r="B3216" s="16" t="str">
        <f>'Fish Use'!B216</f>
        <v>Upper Grande Ronde</v>
      </c>
      <c r="C3216" s="16" t="str">
        <f>'Fish Use'!D216</f>
        <v>Steelhead</v>
      </c>
      <c r="D3216" s="16" t="str">
        <f>'Fish Use'!E216</f>
        <v>Spawning</v>
      </c>
      <c r="E3216" s="16" t="str">
        <f>'Vulnerability Mapped'!C110</f>
        <v>Channel and Habitat Structure</v>
      </c>
      <c r="F3216" s="18">
        <f>'Fish Use'!F216</f>
        <v>0.28310000000000002</v>
      </c>
      <c r="G3216" s="18">
        <f>Population!D11</f>
        <v>0.25</v>
      </c>
      <c r="H3216" s="19">
        <f>'Limiting Factors'!C200</f>
        <v>4.37</v>
      </c>
      <c r="I3216" s="18">
        <f>'Limiting Factors'!D200</f>
        <v>0.85824999999999996</v>
      </c>
      <c r="J3216" s="17">
        <f>'Vulnerability Mapped'!D110</f>
        <v>1</v>
      </c>
      <c r="K3216" s="17">
        <f>'Vulnerability Mapped'!E110</f>
        <v>1</v>
      </c>
      <c r="L3216" s="18">
        <f>'Vulnerability Mapped'!H110</f>
        <v>1</v>
      </c>
      <c r="M3216" s="18">
        <f t="shared" si="100"/>
        <v>0.24297057499999999</v>
      </c>
      <c r="N3216" s="18">
        <f t="shared" si="101"/>
        <v>6.0742643749999999E-2</v>
      </c>
    </row>
    <row r="3217" spans="1:14" ht="18" customHeight="1" x14ac:dyDescent="0.2">
      <c r="A3217" s="16" t="str">
        <f>'Fish Use'!A216</f>
        <v>UGR13</v>
      </c>
      <c r="B3217" s="16" t="str">
        <f>'Fish Use'!B216</f>
        <v>Upper Grande Ronde</v>
      </c>
      <c r="C3217" s="16" t="str">
        <f>'Fish Use'!D216</f>
        <v>Steelhead</v>
      </c>
      <c r="D3217" s="16" t="str">
        <f>'Fish Use'!E216</f>
        <v>Spawning</v>
      </c>
      <c r="E3217" s="16" t="str">
        <f>'Vulnerability Mapped'!C112</f>
        <v>Decreased Water Quantity</v>
      </c>
      <c r="F3217" s="18">
        <f>'Fish Use'!F216</f>
        <v>0.28310000000000002</v>
      </c>
      <c r="G3217" s="18">
        <f>Population!D11</f>
        <v>0.25</v>
      </c>
      <c r="H3217" s="19">
        <f>'Limiting Factors'!C207</f>
        <v>3.63</v>
      </c>
      <c r="I3217" s="18">
        <f>'Limiting Factors'!D207</f>
        <v>0.69174999999999998</v>
      </c>
      <c r="J3217" s="17">
        <f>'Vulnerability Mapped'!D112</f>
        <v>9</v>
      </c>
      <c r="K3217" s="17">
        <f>'Vulnerability Mapped'!E112</f>
        <v>9</v>
      </c>
      <c r="L3217" s="18">
        <f>'Vulnerability Mapped'!H112</f>
        <v>0.485714286</v>
      </c>
      <c r="M3217" s="18">
        <f t="shared" si="100"/>
        <v>9.5119577913095554E-2</v>
      </c>
      <c r="N3217" s="18">
        <f t="shared" si="101"/>
        <v>2.3779894478273889E-2</v>
      </c>
    </row>
    <row r="3218" spans="1:14" ht="18" customHeight="1" x14ac:dyDescent="0.2">
      <c r="A3218" s="16" t="str">
        <f>'Fish Use'!A216</f>
        <v>UGR13</v>
      </c>
      <c r="B3218" s="16" t="str">
        <f>'Fish Use'!B216</f>
        <v>Upper Grande Ronde</v>
      </c>
      <c r="C3218" s="16" t="str">
        <f>'Fish Use'!D216</f>
        <v>Steelhead</v>
      </c>
      <c r="D3218" s="16" t="str">
        <f>'Fish Use'!E216</f>
        <v>Spawning</v>
      </c>
      <c r="E3218" s="16" t="str">
        <f>'Vulnerability Mapped'!C107</f>
        <v>Altered Flow Timing</v>
      </c>
      <c r="F3218" s="18">
        <f>'Fish Use'!F216</f>
        <v>0.28310000000000002</v>
      </c>
      <c r="G3218" s="18">
        <f>Population!D11</f>
        <v>0.25</v>
      </c>
      <c r="H3218" s="19">
        <f>'Limiting Factors'!C208</f>
        <v>3.3</v>
      </c>
      <c r="I3218" s="18">
        <f>'Limiting Factors'!D208</f>
        <v>0.61750000000000005</v>
      </c>
      <c r="J3218" s="17">
        <f>'Vulnerability Mapped'!D107</f>
        <v>6</v>
      </c>
      <c r="K3218" s="17">
        <f>'Vulnerability Mapped'!E107</f>
        <v>6</v>
      </c>
      <c r="L3218" s="18">
        <f>'Vulnerability Mapped'!H107</f>
        <v>0.678571429</v>
      </c>
      <c r="M3218" s="18">
        <f t="shared" si="100"/>
        <v>0.11862395543206328</v>
      </c>
      <c r="N3218" s="18">
        <f t="shared" si="101"/>
        <v>2.9655988858015819E-2</v>
      </c>
    </row>
    <row r="3219" spans="1:14" ht="18" customHeight="1" x14ac:dyDescent="0.2">
      <c r="A3219" s="16" t="str">
        <f>'Fish Use'!A216</f>
        <v>UGR13</v>
      </c>
      <c r="B3219" s="16" t="str">
        <f>'Fish Use'!B216</f>
        <v>Upper Grande Ronde</v>
      </c>
      <c r="C3219" s="16" t="str">
        <f>'Fish Use'!D216</f>
        <v>Steelhead</v>
      </c>
      <c r="D3219" s="16" t="str">
        <f>'Fish Use'!E216</f>
        <v>Spawning</v>
      </c>
      <c r="E3219" s="16" t="str">
        <f>'Vulnerability Mapped'!C111</f>
        <v>Decreased Sediment Quantity</v>
      </c>
      <c r="F3219" s="18">
        <f>'Fish Use'!F216</f>
        <v>0.28310000000000002</v>
      </c>
      <c r="G3219" s="18">
        <f>Population!D11</f>
        <v>0.25</v>
      </c>
      <c r="H3219" s="19">
        <f>'Limiting Factors'!C201</f>
        <v>4</v>
      </c>
      <c r="I3219" s="18">
        <f>'Limiting Factors'!D201</f>
        <v>0.77500000000000002</v>
      </c>
      <c r="J3219" s="17">
        <f>'Vulnerability Mapped'!D111</f>
        <v>4</v>
      </c>
      <c r="K3219" s="17">
        <f>'Vulnerability Mapped'!E111</f>
        <v>4</v>
      </c>
      <c r="L3219" s="18">
        <f>'Vulnerability Mapped'!H111</f>
        <v>0.80714285699999999</v>
      </c>
      <c r="M3219" s="18">
        <f t="shared" si="100"/>
        <v>0.17708916068294253</v>
      </c>
      <c r="N3219" s="18">
        <f t="shared" si="101"/>
        <v>4.4272290170735633E-2</v>
      </c>
    </row>
    <row r="3220" spans="1:14" ht="18" customHeight="1" x14ac:dyDescent="0.2">
      <c r="A3220" s="16" t="str">
        <f>'Fish Use'!A216</f>
        <v>UGR13</v>
      </c>
      <c r="B3220" s="16" t="str">
        <f>'Fish Use'!B216</f>
        <v>Upper Grande Ronde</v>
      </c>
      <c r="C3220" s="16" t="str">
        <f>'Fish Use'!D216</f>
        <v>Steelhead</v>
      </c>
      <c r="D3220" s="16" t="str">
        <f>'Fish Use'!E216</f>
        <v>Spawning</v>
      </c>
      <c r="E3220" s="16" t="str">
        <f>'Vulnerability Mapped'!C114</f>
        <v>Increased Sediment Quantity</v>
      </c>
      <c r="F3220" s="18">
        <f>'Fish Use'!F216</f>
        <v>0.28310000000000002</v>
      </c>
      <c r="G3220" s="18">
        <f>Population!D11</f>
        <v>0.25</v>
      </c>
      <c r="H3220" s="19">
        <f>'Limiting Factors'!C202</f>
        <v>3.25</v>
      </c>
      <c r="I3220" s="18">
        <f>'Limiting Factors'!D202</f>
        <v>0.60624999999999996</v>
      </c>
      <c r="J3220" s="17">
        <f>'Vulnerability Mapped'!D114</f>
        <v>10</v>
      </c>
      <c r="K3220" s="17">
        <f>'Vulnerability Mapped'!E114</f>
        <v>10</v>
      </c>
      <c r="L3220" s="18">
        <f>'Vulnerability Mapped'!H114</f>
        <v>0.42142857099999997</v>
      </c>
      <c r="M3220" s="18">
        <f t="shared" si="100"/>
        <v>7.2329522247873118E-2</v>
      </c>
      <c r="N3220" s="18">
        <f t="shared" si="101"/>
        <v>1.808238056196828E-2</v>
      </c>
    </row>
    <row r="3221" spans="1:14" ht="18" customHeight="1" x14ac:dyDescent="0.2">
      <c r="A3221" s="16" t="str">
        <f>'Fish Use'!A216</f>
        <v>UGR13</v>
      </c>
      <c r="B3221" s="16" t="str">
        <f>'Fish Use'!B216</f>
        <v>Upper Grande Ronde</v>
      </c>
      <c r="C3221" s="16" t="str">
        <f>'Fish Use'!D216</f>
        <v>Steelhead</v>
      </c>
      <c r="D3221" s="16" t="str">
        <f>'Fish Use'!E216</f>
        <v>Spawning</v>
      </c>
      <c r="E3221" s="16" t="str">
        <f>'Vulnerability Mapped'!C119</f>
        <v>Summer Water Temperature</v>
      </c>
      <c r="F3221" s="18">
        <f>'Fish Use'!F216</f>
        <v>0.28310000000000002</v>
      </c>
      <c r="G3221" s="18">
        <f>Population!D11</f>
        <v>0.25</v>
      </c>
      <c r="H3221" s="19">
        <f>'Limiting Factors'!C209</f>
        <v>3.56</v>
      </c>
      <c r="I3221" s="18">
        <f>'Limiting Factors'!D209</f>
        <v>0.67600000000000005</v>
      </c>
      <c r="J3221" s="17">
        <f>'Vulnerability Mapped'!D119</f>
        <v>11</v>
      </c>
      <c r="K3221" s="17">
        <f>'Vulnerability Mapped'!E119</f>
        <v>11</v>
      </c>
      <c r="L3221" s="18">
        <f>'Vulnerability Mapped'!H119</f>
        <v>0.35714285699999998</v>
      </c>
      <c r="M3221" s="18">
        <f t="shared" si="100"/>
        <v>6.8348428544089207E-2</v>
      </c>
      <c r="N3221" s="18">
        <f t="shared" si="101"/>
        <v>1.7087107136022302E-2</v>
      </c>
    </row>
    <row r="3222" spans="1:14" ht="18" customHeight="1" x14ac:dyDescent="0.2">
      <c r="A3222" s="16" t="str">
        <f>'Fish Use'!A216</f>
        <v>UGR13</v>
      </c>
      <c r="B3222" s="16" t="str">
        <f>'Fish Use'!B216</f>
        <v>Upper Grande Ronde</v>
      </c>
      <c r="C3222" s="16" t="str">
        <f>'Fish Use'!D216</f>
        <v>Steelhead</v>
      </c>
      <c r="D3222" s="16" t="str">
        <f>'Fish Use'!E216</f>
        <v>Spawning</v>
      </c>
      <c r="E3222" s="16" t="str">
        <f>'Vulnerability Mapped'!C121</f>
        <v>Winter Water Temperature</v>
      </c>
      <c r="F3222" s="18">
        <f>'Fish Use'!F216</f>
        <v>0.28310000000000002</v>
      </c>
      <c r="G3222" s="18">
        <f>Population!D11</f>
        <v>0.25</v>
      </c>
      <c r="H3222" s="19">
        <f>'Limiting Factors'!C210</f>
        <v>2.62</v>
      </c>
      <c r="I3222" s="18">
        <f>'Limiting Factors'!D210</f>
        <v>0.46450000000000002</v>
      </c>
      <c r="J3222" s="17">
        <f>'Vulnerability Mapped'!D121</f>
        <v>7</v>
      </c>
      <c r="K3222" s="17">
        <f>'Vulnerability Mapped'!E121</f>
        <v>7</v>
      </c>
      <c r="L3222" s="18">
        <f>'Vulnerability Mapped'!H121</f>
        <v>0.61428571399999998</v>
      </c>
      <c r="M3222" s="18">
        <f t="shared" si="100"/>
        <v>8.0778540676714305E-2</v>
      </c>
      <c r="N3222" s="18">
        <f t="shared" si="101"/>
        <v>2.0194635169178576E-2</v>
      </c>
    </row>
    <row r="3223" spans="1:14" ht="18" customHeight="1" x14ac:dyDescent="0.2">
      <c r="A3223" s="16" t="str">
        <f>'Fish Use'!A216</f>
        <v>UGR13</v>
      </c>
      <c r="B3223" s="16" t="str">
        <f>'Fish Use'!B216</f>
        <v>Upper Grande Ronde</v>
      </c>
      <c r="C3223" s="16" t="str">
        <f>'Fish Use'!D216</f>
        <v>Steelhead</v>
      </c>
      <c r="D3223" s="16" t="str">
        <f>'Fish Use'!E216</f>
        <v>Spawning</v>
      </c>
      <c r="E3223" s="16" t="str">
        <f>'Vulnerability Mapped'!C120</f>
        <v>Water Quality</v>
      </c>
      <c r="F3223" s="18">
        <f>'Fish Use'!F216</f>
        <v>0.28310000000000002</v>
      </c>
      <c r="G3223" s="18">
        <f>Population!D11</f>
        <v>0.25</v>
      </c>
      <c r="H3223" s="19">
        <f>'Limiting Factors'!C211</f>
        <v>2.62</v>
      </c>
      <c r="I3223" s="18">
        <f>'Limiting Factors'!D211</f>
        <v>0.46450000000000002</v>
      </c>
      <c r="J3223" s="17">
        <f>'Vulnerability Mapped'!D120</f>
        <v>8</v>
      </c>
      <c r="K3223" s="17">
        <f>'Vulnerability Mapped'!E120</f>
        <v>8</v>
      </c>
      <c r="L3223" s="18">
        <f>'Vulnerability Mapped'!H120</f>
        <v>0.55000000000000004</v>
      </c>
      <c r="M3223" s="18">
        <f t="shared" si="100"/>
        <v>7.2324972500000015E-2</v>
      </c>
      <c r="N3223" s="18">
        <f t="shared" si="101"/>
        <v>1.8081243125000004E-2</v>
      </c>
    </row>
    <row r="3224" spans="1:14" ht="18" customHeight="1" x14ac:dyDescent="0.2">
      <c r="A3224" s="16" t="str">
        <f>'Fish Use'!A216</f>
        <v>UGR13</v>
      </c>
      <c r="B3224" s="16" t="str">
        <f>'Fish Use'!B216</f>
        <v>Upper Grande Ronde</v>
      </c>
      <c r="C3224" s="16" t="str">
        <f>'Fish Use'!D216</f>
        <v>Steelhead</v>
      </c>
      <c r="D3224" s="16" t="str">
        <f>'Fish Use'!E216</f>
        <v>Spawning</v>
      </c>
      <c r="E3224" s="16" t="str">
        <f>'Vulnerability Mapped'!C116</f>
        <v>Predation</v>
      </c>
      <c r="F3224" s="18">
        <f>'Fish Use'!F216</f>
        <v>0.28310000000000002</v>
      </c>
      <c r="G3224" s="18">
        <f>Population!D11</f>
        <v>0.25</v>
      </c>
      <c r="H3224" s="19">
        <f>'Limiting Factors'!C204</f>
        <v>2</v>
      </c>
      <c r="I3224" s="18">
        <f>'Limiting Factors'!D204</f>
        <v>0.32500000000000001</v>
      </c>
      <c r="J3224" s="17">
        <f>'Vulnerability Mapped'!D116</f>
        <v>12</v>
      </c>
      <c r="K3224" s="17">
        <f>'Vulnerability Mapped'!E116</f>
        <v>12</v>
      </c>
      <c r="L3224" s="18">
        <f>'Vulnerability Mapped'!H116</f>
        <v>0.29285714299999999</v>
      </c>
      <c r="M3224" s="18">
        <f t="shared" si="100"/>
        <v>2.6945053584572502E-2</v>
      </c>
      <c r="N3224" s="18">
        <f t="shared" si="101"/>
        <v>6.7362633961431254E-3</v>
      </c>
    </row>
    <row r="3225" spans="1:14" ht="18" customHeight="1" x14ac:dyDescent="0.2">
      <c r="A3225" s="16" t="str">
        <f>'Fish Use'!A216</f>
        <v>UGR13</v>
      </c>
      <c r="B3225" s="16" t="str">
        <f>'Fish Use'!B216</f>
        <v>Upper Grande Ronde</v>
      </c>
      <c r="C3225" s="16" t="str">
        <f>'Fish Use'!D216</f>
        <v>Steelhead</v>
      </c>
      <c r="D3225" s="16" t="str">
        <f>'Fish Use'!E216</f>
        <v>Spawning</v>
      </c>
      <c r="E3225" s="16" t="str">
        <f>'Vulnerability Mapped'!C108</f>
        <v>Altered Primary Productivity</v>
      </c>
      <c r="F3225" s="18">
        <f>'Fish Use'!F216</f>
        <v>0.28310000000000002</v>
      </c>
      <c r="G3225" s="18">
        <f>Population!D11</f>
        <v>0.25</v>
      </c>
      <c r="H3225" s="19">
        <f>'Limiting Factors'!C205</f>
        <v>3.91</v>
      </c>
      <c r="I3225" s="18">
        <f>'Limiting Factors'!D205</f>
        <v>0.75475000000000003</v>
      </c>
      <c r="J3225" s="17">
        <f>'Vulnerability Mapped'!D108</f>
        <v>13</v>
      </c>
      <c r="K3225" s="17">
        <f>'Vulnerability Mapped'!E108</f>
        <v>13</v>
      </c>
      <c r="L3225" s="18">
        <f>'Vulnerability Mapped'!H108</f>
        <v>0.22857142899999999</v>
      </c>
      <c r="M3225" s="18">
        <f t="shared" si="100"/>
        <v>4.8838794377287033E-2</v>
      </c>
      <c r="N3225" s="18">
        <f t="shared" si="101"/>
        <v>1.2209698594321758E-2</v>
      </c>
    </row>
    <row r="3226" spans="1:14" ht="18" customHeight="1" x14ac:dyDescent="0.2">
      <c r="A3226" s="16" t="str">
        <f>'Fish Use'!A216</f>
        <v>UGR13</v>
      </c>
      <c r="B3226" s="16" t="str">
        <f>'Fish Use'!B216</f>
        <v>Upper Grande Ronde</v>
      </c>
      <c r="C3226" s="16" t="str">
        <f>'Fish Use'!D216</f>
        <v>Steelhead</v>
      </c>
      <c r="D3226" s="16" t="str">
        <f>'Fish Use'!E216</f>
        <v>Spawning</v>
      </c>
      <c r="E3226" s="16" t="str">
        <f>'Vulnerability Mapped'!C115</f>
        <v>Non-Native Species Interactions and Competition</v>
      </c>
      <c r="F3226" s="18">
        <f>'Fish Use'!F216</f>
        <v>0.28310000000000002</v>
      </c>
      <c r="G3226" s="18">
        <f>Population!D11</f>
        <v>0.25</v>
      </c>
      <c r="H3226" s="19">
        <f>'Limiting Factors'!C206</f>
        <v>2.88</v>
      </c>
      <c r="I3226" s="18">
        <f>'Limiting Factors'!D206</f>
        <v>0.52300000000000002</v>
      </c>
      <c r="J3226" s="17">
        <f>'Vulnerability Mapped'!D115</f>
        <v>14</v>
      </c>
      <c r="K3226" s="17">
        <f>'Vulnerability Mapped'!E115</f>
        <v>14</v>
      </c>
      <c r="L3226" s="18">
        <f>'Vulnerability Mapped'!H115</f>
        <v>0.164285714</v>
      </c>
      <c r="M3226" s="18">
        <f t="shared" si="100"/>
        <v>2.43243563862682E-2</v>
      </c>
      <c r="N3226" s="18">
        <f t="shared" si="101"/>
        <v>6.08108909656705E-3</v>
      </c>
    </row>
    <row r="3227" spans="1:14" ht="18" customHeight="1" x14ac:dyDescent="0.2">
      <c r="A3227" s="16" t="str">
        <f>'Fish Use'!A217</f>
        <v>UGR13</v>
      </c>
      <c r="B3227" s="16" t="str">
        <f>'Fish Use'!B217</f>
        <v>Upper Grande Ronde</v>
      </c>
      <c r="C3227" s="16" t="str">
        <f>'Fish Use'!D217</f>
        <v>Steelhead</v>
      </c>
      <c r="D3227" s="16" t="str">
        <f>'Fish Use'!E217</f>
        <v>Winter Rearing</v>
      </c>
      <c r="E3227" s="16" t="str">
        <f>'Vulnerability Mapped'!C139</f>
        <v>Anthropogenic Barriers</v>
      </c>
      <c r="F3227" s="18">
        <f>'Fish Use'!F217</f>
        <v>0.28310000000000002</v>
      </c>
      <c r="G3227" s="18">
        <f>Population!D15</f>
        <v>0.25</v>
      </c>
      <c r="H3227" s="19">
        <f>'Limiting Factors'!C203</f>
        <v>1.82</v>
      </c>
      <c r="I3227" s="18">
        <f>'Limiting Factors'!D203</f>
        <v>0.28449999999999998</v>
      </c>
      <c r="J3227" s="17">
        <f>'Vulnerability Mapped'!D139</f>
        <v>14</v>
      </c>
      <c r="K3227" s="17">
        <f>'Vulnerability Mapped'!E139</f>
        <v>14</v>
      </c>
      <c r="L3227" s="18">
        <f>'Vulnerability Mapped'!H139</f>
        <v>0.164285714</v>
      </c>
      <c r="M3227" s="18">
        <f t="shared" si="100"/>
        <v>1.32318917627023E-2</v>
      </c>
      <c r="N3227" s="18">
        <f t="shared" si="101"/>
        <v>3.3079729406755749E-3</v>
      </c>
    </row>
    <row r="3228" spans="1:14" ht="18" customHeight="1" x14ac:dyDescent="0.2">
      <c r="A3228" s="16" t="str">
        <f>'Fish Use'!A217</f>
        <v>UGR13</v>
      </c>
      <c r="B3228" s="16" t="str">
        <f>'Fish Use'!B217</f>
        <v>Upper Grande Ronde</v>
      </c>
      <c r="C3228" s="16" t="str">
        <f>'Fish Use'!D217</f>
        <v>Steelhead</v>
      </c>
      <c r="D3228" s="16" t="str">
        <f>'Fish Use'!E217</f>
        <v>Winter Rearing</v>
      </c>
      <c r="E3228" s="16" t="str">
        <f>'Vulnerability Mapped'!C147</f>
        <v>Riparian Condition</v>
      </c>
      <c r="F3228" s="18">
        <f>'Fish Use'!F217</f>
        <v>0.28310000000000002</v>
      </c>
      <c r="G3228" s="18">
        <f>Population!D15</f>
        <v>0.25</v>
      </c>
      <c r="H3228" s="19">
        <f>'Limiting Factors'!C197</f>
        <v>3.78</v>
      </c>
      <c r="I3228" s="18">
        <f>'Limiting Factors'!D197</f>
        <v>0.72550000000000003</v>
      </c>
      <c r="J3228" s="17">
        <f>'Vulnerability Mapped'!D147</f>
        <v>5</v>
      </c>
      <c r="K3228" s="17">
        <f>'Vulnerability Mapped'!E147</f>
        <v>5</v>
      </c>
      <c r="L3228" s="18">
        <f>'Vulnerability Mapped'!H147</f>
        <v>0.74285714300000005</v>
      </c>
      <c r="M3228" s="18">
        <f t="shared" si="100"/>
        <v>0.15257472288648419</v>
      </c>
      <c r="N3228" s="18">
        <f t="shared" si="101"/>
        <v>3.8143680721621047E-2</v>
      </c>
    </row>
    <row r="3229" spans="1:14" ht="18" customHeight="1" x14ac:dyDescent="0.2">
      <c r="A3229" s="16" t="str">
        <f>'Fish Use'!A217</f>
        <v>UGR13</v>
      </c>
      <c r="B3229" s="16" t="str">
        <f>'Fish Use'!B217</f>
        <v>Upper Grande Ronde</v>
      </c>
      <c r="C3229" s="16" t="str">
        <f>'Fish Use'!D217</f>
        <v>Steelhead</v>
      </c>
      <c r="D3229" s="16" t="str">
        <f>'Fish Use'!E217</f>
        <v>Winter Rearing</v>
      </c>
      <c r="E3229" s="16" t="str">
        <f>'Vulnerability Mapped'!C143</f>
        <v>Floodplain Condition</v>
      </c>
      <c r="F3229" s="18">
        <f>'Fish Use'!F217</f>
        <v>0.28310000000000002</v>
      </c>
      <c r="G3229" s="18">
        <f>Population!D15</f>
        <v>0.25</v>
      </c>
      <c r="H3229" s="19">
        <f>'Limiting Factors'!C198</f>
        <v>3.95</v>
      </c>
      <c r="I3229" s="18">
        <f>'Limiting Factors'!D198</f>
        <v>0.76375000000000004</v>
      </c>
      <c r="J3229" s="17">
        <f>'Vulnerability Mapped'!D143</f>
        <v>4</v>
      </c>
      <c r="K3229" s="17">
        <f>'Vulnerability Mapped'!E143</f>
        <v>4</v>
      </c>
      <c r="L3229" s="18">
        <f>'Vulnerability Mapped'!H143</f>
        <v>0.80714285699999999</v>
      </c>
      <c r="M3229" s="18">
        <f t="shared" si="100"/>
        <v>0.17451851157625464</v>
      </c>
      <c r="N3229" s="18">
        <f t="shared" si="101"/>
        <v>4.3629627894063661E-2</v>
      </c>
    </row>
    <row r="3230" spans="1:14" ht="18" customHeight="1" x14ac:dyDescent="0.2">
      <c r="A3230" s="16" t="str">
        <f>'Fish Use'!A217</f>
        <v>UGR13</v>
      </c>
      <c r="B3230" s="16" t="str">
        <f>'Fish Use'!B217</f>
        <v>Upper Grande Ronde</v>
      </c>
      <c r="C3230" s="16" t="str">
        <f>'Fish Use'!D217</f>
        <v>Steelhead</v>
      </c>
      <c r="D3230" s="16" t="str">
        <f>'Fish Use'!E217</f>
        <v>Winter Rearing</v>
      </c>
      <c r="E3230" s="16" t="str">
        <f>'Vulnerability Mapped'!C148</f>
        <v>Side Channel and Wetland Habitat</v>
      </c>
      <c r="F3230" s="18">
        <f>'Fish Use'!F217</f>
        <v>0.28310000000000002</v>
      </c>
      <c r="G3230" s="18">
        <f>Population!D15</f>
        <v>0.25</v>
      </c>
      <c r="H3230" s="19">
        <f>'Limiting Factors'!C199</f>
        <v>4.18</v>
      </c>
      <c r="I3230" s="18">
        <f>'Limiting Factors'!D199</f>
        <v>0.8155</v>
      </c>
      <c r="J3230" s="17">
        <f>'Vulnerability Mapped'!D148</f>
        <v>3</v>
      </c>
      <c r="K3230" s="17">
        <f>'Vulnerability Mapped'!E148</f>
        <v>3</v>
      </c>
      <c r="L3230" s="18">
        <f>'Vulnerability Mapped'!H148</f>
        <v>0.87142857100000004</v>
      </c>
      <c r="M3230" s="18">
        <f t="shared" si="100"/>
        <v>0.20118501490105659</v>
      </c>
      <c r="N3230" s="18">
        <f t="shared" si="101"/>
        <v>5.0296253725264146E-2</v>
      </c>
    </row>
    <row r="3231" spans="1:14" ht="18" customHeight="1" x14ac:dyDescent="0.2">
      <c r="A3231" s="16" t="str">
        <f>'Fish Use'!A217</f>
        <v>UGR13</v>
      </c>
      <c r="B3231" s="16" t="str">
        <f>'Fish Use'!B217</f>
        <v>Upper Grande Ronde</v>
      </c>
      <c r="C3231" s="16" t="str">
        <f>'Fish Use'!D217</f>
        <v>Steelhead</v>
      </c>
      <c r="D3231" s="16" t="str">
        <f>'Fish Use'!E217</f>
        <v>Winter Rearing</v>
      </c>
      <c r="E3231" s="16" t="str">
        <f>'Vulnerability Mapped'!C140</f>
        <v>Channel and Habitat Structure</v>
      </c>
      <c r="F3231" s="18">
        <f>'Fish Use'!F217</f>
        <v>0.28310000000000002</v>
      </c>
      <c r="G3231" s="18">
        <f>Population!D15</f>
        <v>0.25</v>
      </c>
      <c r="H3231" s="19">
        <f>'Limiting Factors'!C200</f>
        <v>4.37</v>
      </c>
      <c r="I3231" s="18">
        <f>'Limiting Factors'!D200</f>
        <v>0.85824999999999996</v>
      </c>
      <c r="J3231" s="17">
        <f>'Vulnerability Mapped'!D140</f>
        <v>2</v>
      </c>
      <c r="K3231" s="17">
        <f>'Vulnerability Mapped'!E140</f>
        <v>2</v>
      </c>
      <c r="L3231" s="18">
        <f>'Vulnerability Mapped'!H140</f>
        <v>0.93571428599999995</v>
      </c>
      <c r="M3231" s="18">
        <f t="shared" si="100"/>
        <v>0.22735103810513443</v>
      </c>
      <c r="N3231" s="18">
        <f t="shared" si="101"/>
        <v>5.6837759526283609E-2</v>
      </c>
    </row>
    <row r="3232" spans="1:14" ht="18" customHeight="1" x14ac:dyDescent="0.2">
      <c r="A3232" s="16" t="str">
        <f>'Fish Use'!A217</f>
        <v>UGR13</v>
      </c>
      <c r="B3232" s="16" t="str">
        <f>'Fish Use'!B217</f>
        <v>Upper Grande Ronde</v>
      </c>
      <c r="C3232" s="16" t="str">
        <f>'Fish Use'!D217</f>
        <v>Steelhead</v>
      </c>
      <c r="D3232" s="16" t="str">
        <f>'Fish Use'!E217</f>
        <v>Winter Rearing</v>
      </c>
      <c r="E3232" s="16" t="str">
        <f>'Vulnerability Mapped'!C142</f>
        <v>Decreased Water Quantity</v>
      </c>
      <c r="F3232" s="18">
        <f>'Fish Use'!F217</f>
        <v>0.28310000000000002</v>
      </c>
      <c r="G3232" s="18">
        <f>Population!D15</f>
        <v>0.25</v>
      </c>
      <c r="H3232" s="19">
        <f>'Limiting Factors'!C207</f>
        <v>3.63</v>
      </c>
      <c r="I3232" s="18">
        <f>'Limiting Factors'!D207</f>
        <v>0.69174999999999998</v>
      </c>
      <c r="J3232" s="17">
        <f>'Vulnerability Mapped'!D142</f>
        <v>7</v>
      </c>
      <c r="K3232" s="17">
        <f>'Vulnerability Mapped'!E142</f>
        <v>7</v>
      </c>
      <c r="L3232" s="18">
        <f>'Vulnerability Mapped'!H142</f>
        <v>0.61428571399999998</v>
      </c>
      <c r="M3232" s="18">
        <f t="shared" si="100"/>
        <v>0.12029828958690444</v>
      </c>
      <c r="N3232" s="18">
        <f t="shared" si="101"/>
        <v>3.0074572396726111E-2</v>
      </c>
    </row>
    <row r="3233" spans="1:14" ht="18" customHeight="1" x14ac:dyDescent="0.2">
      <c r="A3233" s="16" t="str">
        <f>'Fish Use'!A217</f>
        <v>UGR13</v>
      </c>
      <c r="B3233" s="16" t="str">
        <f>'Fish Use'!B217</f>
        <v>Upper Grande Ronde</v>
      </c>
      <c r="C3233" s="16" t="str">
        <f>'Fish Use'!D217</f>
        <v>Steelhead</v>
      </c>
      <c r="D3233" s="16" t="str">
        <f>'Fish Use'!E217</f>
        <v>Winter Rearing</v>
      </c>
      <c r="E3233" s="16" t="str">
        <f>'Vulnerability Mapped'!C137</f>
        <v>Altered Flow Timing</v>
      </c>
      <c r="F3233" s="18">
        <f>'Fish Use'!F217</f>
        <v>0.28310000000000002</v>
      </c>
      <c r="G3233" s="18">
        <f>Population!D15</f>
        <v>0.25</v>
      </c>
      <c r="H3233" s="19">
        <f>'Limiting Factors'!C208</f>
        <v>3.3</v>
      </c>
      <c r="I3233" s="18">
        <f>'Limiting Factors'!D208</f>
        <v>0.61750000000000005</v>
      </c>
      <c r="J3233" s="17">
        <f>'Vulnerability Mapped'!D137</f>
        <v>10</v>
      </c>
      <c r="K3233" s="17">
        <f>'Vulnerability Mapped'!E137</f>
        <v>10</v>
      </c>
      <c r="L3233" s="18">
        <f>'Vulnerability Mapped'!H137</f>
        <v>0.42142857099999997</v>
      </c>
      <c r="M3233" s="18">
        <f t="shared" si="100"/>
        <v>7.3671719567936764E-2</v>
      </c>
      <c r="N3233" s="18">
        <f t="shared" si="101"/>
        <v>1.8417929891984191E-2</v>
      </c>
    </row>
    <row r="3234" spans="1:14" ht="18" customHeight="1" x14ac:dyDescent="0.2">
      <c r="A3234" s="16" t="str">
        <f>'Fish Use'!A217</f>
        <v>UGR13</v>
      </c>
      <c r="B3234" s="16" t="str">
        <f>'Fish Use'!B217</f>
        <v>Upper Grande Ronde</v>
      </c>
      <c r="C3234" s="16" t="str">
        <f>'Fish Use'!D217</f>
        <v>Steelhead</v>
      </c>
      <c r="D3234" s="16" t="str">
        <f>'Fish Use'!E217</f>
        <v>Winter Rearing</v>
      </c>
      <c r="E3234" s="16" t="str">
        <f>'Vulnerability Mapped'!C141</f>
        <v>Decreased Sediment Quantity</v>
      </c>
      <c r="F3234" s="18">
        <f>'Fish Use'!F217</f>
        <v>0.28310000000000002</v>
      </c>
      <c r="G3234" s="18">
        <f>Population!D15</f>
        <v>0.25</v>
      </c>
      <c r="H3234" s="19">
        <f>'Limiting Factors'!C201</f>
        <v>4</v>
      </c>
      <c r="I3234" s="18">
        <f>'Limiting Factors'!D201</f>
        <v>0.77500000000000002</v>
      </c>
      <c r="J3234" s="17">
        <f>'Vulnerability Mapped'!D141</f>
        <v>12</v>
      </c>
      <c r="K3234" s="17">
        <f>'Vulnerability Mapped'!E141</f>
        <v>12</v>
      </c>
      <c r="L3234" s="18">
        <f>'Vulnerability Mapped'!H141</f>
        <v>0.29285714299999999</v>
      </c>
      <c r="M3234" s="18">
        <f t="shared" si="100"/>
        <v>6.4253589317057505E-2</v>
      </c>
      <c r="N3234" s="18">
        <f t="shared" si="101"/>
        <v>1.6063397329264376E-2</v>
      </c>
    </row>
    <row r="3235" spans="1:14" ht="18" customHeight="1" x14ac:dyDescent="0.2">
      <c r="A3235" s="16" t="str">
        <f>'Fish Use'!A217</f>
        <v>UGR13</v>
      </c>
      <c r="B3235" s="16" t="str">
        <f>'Fish Use'!B217</f>
        <v>Upper Grande Ronde</v>
      </c>
      <c r="C3235" s="16" t="str">
        <f>'Fish Use'!D217</f>
        <v>Steelhead</v>
      </c>
      <c r="D3235" s="16" t="str">
        <f>'Fish Use'!E217</f>
        <v>Winter Rearing</v>
      </c>
      <c r="E3235" s="16" t="str">
        <f>'Vulnerability Mapped'!C144</f>
        <v>Increased Sediment Quantity</v>
      </c>
      <c r="F3235" s="18">
        <f>'Fish Use'!F217</f>
        <v>0.28310000000000002</v>
      </c>
      <c r="G3235" s="18">
        <f>Population!D15</f>
        <v>0.25</v>
      </c>
      <c r="H3235" s="19">
        <f>'Limiting Factors'!C202</f>
        <v>3.25</v>
      </c>
      <c r="I3235" s="18">
        <f>'Limiting Factors'!D202</f>
        <v>0.60624999999999996</v>
      </c>
      <c r="J3235" s="17">
        <f>'Vulnerability Mapped'!D144</f>
        <v>13</v>
      </c>
      <c r="K3235" s="17">
        <f>'Vulnerability Mapped'!E144</f>
        <v>13</v>
      </c>
      <c r="L3235" s="18">
        <f>'Vulnerability Mapped'!H144</f>
        <v>0.22857142899999999</v>
      </c>
      <c r="M3235" s="18">
        <f t="shared" si="100"/>
        <v>3.9229571502126873E-2</v>
      </c>
      <c r="N3235" s="18">
        <f t="shared" si="101"/>
        <v>9.8073928755317182E-3</v>
      </c>
    </row>
    <row r="3236" spans="1:14" ht="18" customHeight="1" x14ac:dyDescent="0.2">
      <c r="A3236" s="16" t="str">
        <f>'Fish Use'!A217</f>
        <v>UGR13</v>
      </c>
      <c r="B3236" s="16" t="str">
        <f>'Fish Use'!B217</f>
        <v>Upper Grande Ronde</v>
      </c>
      <c r="C3236" s="16" t="str">
        <f>'Fish Use'!D217</f>
        <v>Steelhead</v>
      </c>
      <c r="D3236" s="16" t="str">
        <f>'Fish Use'!E217</f>
        <v>Winter Rearing</v>
      </c>
      <c r="E3236" s="16" t="str">
        <f>'Vulnerability Mapped'!C149</f>
        <v>Summer Water Temperature</v>
      </c>
      <c r="F3236" s="18">
        <f>'Fish Use'!F217</f>
        <v>0.28310000000000002</v>
      </c>
      <c r="G3236" s="18">
        <f>Population!D15</f>
        <v>0.25</v>
      </c>
      <c r="H3236" s="19">
        <f>'Limiting Factors'!C209</f>
        <v>3.56</v>
      </c>
      <c r="I3236" s="18">
        <f>'Limiting Factors'!D209</f>
        <v>0.67600000000000005</v>
      </c>
      <c r="J3236" s="17">
        <f>'Vulnerability Mapped'!D149</f>
        <v>15</v>
      </c>
      <c r="K3236" s="17">
        <f>'Vulnerability Mapped'!E149</f>
        <v>15</v>
      </c>
      <c r="L3236" s="18">
        <f>'Vulnerability Mapped'!H149</f>
        <v>0.1</v>
      </c>
      <c r="M3236" s="18">
        <f t="shared" si="100"/>
        <v>1.9137560000000005E-2</v>
      </c>
      <c r="N3236" s="18">
        <f t="shared" si="101"/>
        <v>4.7843900000000012E-3</v>
      </c>
    </row>
    <row r="3237" spans="1:14" ht="18" customHeight="1" x14ac:dyDescent="0.2">
      <c r="A3237" s="16" t="str">
        <f>'Fish Use'!A217</f>
        <v>UGR13</v>
      </c>
      <c r="B3237" s="16" t="str">
        <f>'Fish Use'!B217</f>
        <v>Upper Grande Ronde</v>
      </c>
      <c r="C3237" s="16" t="str">
        <f>'Fish Use'!D217</f>
        <v>Steelhead</v>
      </c>
      <c r="D3237" s="16" t="str">
        <f>'Fish Use'!E217</f>
        <v>Winter Rearing</v>
      </c>
      <c r="E3237" s="16" t="str">
        <f>'Vulnerability Mapped'!C151</f>
        <v>Winter Water Temperature</v>
      </c>
      <c r="F3237" s="18">
        <f>'Fish Use'!F217</f>
        <v>0.28310000000000002</v>
      </c>
      <c r="G3237" s="18">
        <f>Population!D15</f>
        <v>0.25</v>
      </c>
      <c r="H3237" s="19">
        <f>'Limiting Factors'!C210</f>
        <v>2.62</v>
      </c>
      <c r="I3237" s="18">
        <f>'Limiting Factors'!D210</f>
        <v>0.46450000000000002</v>
      </c>
      <c r="J3237" s="17">
        <f>'Vulnerability Mapped'!D151</f>
        <v>1</v>
      </c>
      <c r="K3237" s="17">
        <f>'Vulnerability Mapped'!E151</f>
        <v>1</v>
      </c>
      <c r="L3237" s="18">
        <f>'Vulnerability Mapped'!H151</f>
        <v>1</v>
      </c>
      <c r="M3237" s="18">
        <f t="shared" si="100"/>
        <v>0.13149995</v>
      </c>
      <c r="N3237" s="18">
        <f t="shared" si="101"/>
        <v>3.2874987500000001E-2</v>
      </c>
    </row>
    <row r="3238" spans="1:14" ht="18" customHeight="1" x14ac:dyDescent="0.2">
      <c r="A3238" s="16" t="str">
        <f>'Fish Use'!A217</f>
        <v>UGR13</v>
      </c>
      <c r="B3238" s="16" t="str">
        <f>'Fish Use'!B217</f>
        <v>Upper Grande Ronde</v>
      </c>
      <c r="C3238" s="16" t="str">
        <f>'Fish Use'!D217</f>
        <v>Steelhead</v>
      </c>
      <c r="D3238" s="16" t="str">
        <f>'Fish Use'!E217</f>
        <v>Winter Rearing</v>
      </c>
      <c r="E3238" s="16" t="str">
        <f>'Vulnerability Mapped'!C150</f>
        <v>Water Quality</v>
      </c>
      <c r="F3238" s="18">
        <f>'Fish Use'!F217</f>
        <v>0.28310000000000002</v>
      </c>
      <c r="G3238" s="18">
        <f>Population!D15</f>
        <v>0.25</v>
      </c>
      <c r="H3238" s="19">
        <f>'Limiting Factors'!C211</f>
        <v>2.62</v>
      </c>
      <c r="I3238" s="18">
        <f>'Limiting Factors'!D211</f>
        <v>0.46450000000000002</v>
      </c>
      <c r="J3238" s="17">
        <f>'Vulnerability Mapped'!D150</f>
        <v>6</v>
      </c>
      <c r="K3238" s="17">
        <f>'Vulnerability Mapped'!E150</f>
        <v>6</v>
      </c>
      <c r="L3238" s="18">
        <f>'Vulnerability Mapped'!H150</f>
        <v>0.678571429</v>
      </c>
      <c r="M3238" s="18">
        <f t="shared" si="100"/>
        <v>8.923210898492856E-2</v>
      </c>
      <c r="N3238" s="18">
        <f t="shared" si="101"/>
        <v>2.230802724623214E-2</v>
      </c>
    </row>
    <row r="3239" spans="1:14" ht="18" customHeight="1" x14ac:dyDescent="0.2">
      <c r="A3239" s="16" t="str">
        <f>'Fish Use'!A217</f>
        <v>UGR13</v>
      </c>
      <c r="B3239" s="16" t="str">
        <f>'Fish Use'!B217</f>
        <v>Upper Grande Ronde</v>
      </c>
      <c r="C3239" s="16" t="str">
        <f>'Fish Use'!D217</f>
        <v>Steelhead</v>
      </c>
      <c r="D3239" s="16" t="str">
        <f>'Fish Use'!E217</f>
        <v>Winter Rearing</v>
      </c>
      <c r="E3239" s="16" t="str">
        <f>'Vulnerability Mapped'!C146</f>
        <v>Predation</v>
      </c>
      <c r="F3239" s="18">
        <f>'Fish Use'!F217</f>
        <v>0.28310000000000002</v>
      </c>
      <c r="G3239" s="18">
        <f>Population!D15</f>
        <v>0.25</v>
      </c>
      <c r="H3239" s="19">
        <f>'Limiting Factors'!C204</f>
        <v>2</v>
      </c>
      <c r="I3239" s="18">
        <f>'Limiting Factors'!D204</f>
        <v>0.32500000000000001</v>
      </c>
      <c r="J3239" s="17">
        <f>'Vulnerability Mapped'!D146</f>
        <v>9</v>
      </c>
      <c r="K3239" s="17">
        <f>'Vulnerability Mapped'!E146</f>
        <v>9</v>
      </c>
      <c r="L3239" s="18">
        <f>'Vulnerability Mapped'!H146</f>
        <v>0.485714286</v>
      </c>
      <c r="M3239" s="18">
        <f t="shared" si="100"/>
        <v>4.4689357169145003E-2</v>
      </c>
      <c r="N3239" s="18">
        <f t="shared" si="101"/>
        <v>1.1172339292286251E-2</v>
      </c>
    </row>
    <row r="3240" spans="1:14" ht="18" customHeight="1" x14ac:dyDescent="0.2">
      <c r="A3240" s="16" t="str">
        <f>'Fish Use'!A217</f>
        <v>UGR13</v>
      </c>
      <c r="B3240" s="16" t="str">
        <f>'Fish Use'!B217</f>
        <v>Upper Grande Ronde</v>
      </c>
      <c r="C3240" s="16" t="str">
        <f>'Fish Use'!D217</f>
        <v>Steelhead</v>
      </c>
      <c r="D3240" s="16" t="str">
        <f>'Fish Use'!E217</f>
        <v>Winter Rearing</v>
      </c>
      <c r="E3240" s="16" t="str">
        <f>'Vulnerability Mapped'!C138</f>
        <v>Altered Primary Productivity</v>
      </c>
      <c r="F3240" s="18">
        <f>'Fish Use'!F217</f>
        <v>0.28310000000000002</v>
      </c>
      <c r="G3240" s="18">
        <f>Population!D15</f>
        <v>0.25</v>
      </c>
      <c r="H3240" s="19">
        <f>'Limiting Factors'!C205</f>
        <v>3.91</v>
      </c>
      <c r="I3240" s="18">
        <f>'Limiting Factors'!D205</f>
        <v>0.75475000000000003</v>
      </c>
      <c r="J3240" s="17">
        <f>'Vulnerability Mapped'!D138</f>
        <v>8</v>
      </c>
      <c r="K3240" s="17">
        <f>'Vulnerability Mapped'!E138</f>
        <v>8</v>
      </c>
      <c r="L3240" s="18">
        <f>'Vulnerability Mapped'!H138</f>
        <v>0.55000000000000004</v>
      </c>
      <c r="M3240" s="18">
        <f t="shared" si="100"/>
        <v>0.11751834875000003</v>
      </c>
      <c r="N3240" s="18">
        <f t="shared" si="101"/>
        <v>2.9379587187500007E-2</v>
      </c>
    </row>
    <row r="3241" spans="1:14" ht="18" customHeight="1" x14ac:dyDescent="0.2">
      <c r="A3241" s="16" t="str">
        <f>'Fish Use'!A217</f>
        <v>UGR13</v>
      </c>
      <c r="B3241" s="16" t="str">
        <f>'Fish Use'!B217</f>
        <v>Upper Grande Ronde</v>
      </c>
      <c r="C3241" s="16" t="str">
        <f>'Fish Use'!D217</f>
        <v>Steelhead</v>
      </c>
      <c r="D3241" s="16" t="str">
        <f>'Fish Use'!E217</f>
        <v>Winter Rearing</v>
      </c>
      <c r="E3241" s="16" t="str">
        <f>'Vulnerability Mapped'!C145</f>
        <v>Non-Native Species Interactions and Competition</v>
      </c>
      <c r="F3241" s="18">
        <f>'Fish Use'!F217</f>
        <v>0.28310000000000002</v>
      </c>
      <c r="G3241" s="18">
        <f>Population!D15</f>
        <v>0.25</v>
      </c>
      <c r="H3241" s="19">
        <f>'Limiting Factors'!C206</f>
        <v>2.88</v>
      </c>
      <c r="I3241" s="18">
        <f>'Limiting Factors'!D206</f>
        <v>0.52300000000000002</v>
      </c>
      <c r="J3241" s="17">
        <f>'Vulnerability Mapped'!D145</f>
        <v>11</v>
      </c>
      <c r="K3241" s="17">
        <f>'Vulnerability Mapped'!E145</f>
        <v>11</v>
      </c>
      <c r="L3241" s="18">
        <f>'Vulnerability Mapped'!H145</f>
        <v>0.35714285699999998</v>
      </c>
      <c r="M3241" s="18">
        <f t="shared" si="100"/>
        <v>5.2879035693134097E-2</v>
      </c>
      <c r="N3241" s="18">
        <f t="shared" si="101"/>
        <v>1.3219758923283524E-2</v>
      </c>
    </row>
    <row r="3242" spans="1:14" ht="18" customHeight="1" x14ac:dyDescent="0.2">
      <c r="A3242" s="16" t="str">
        <f>'Fish Use'!A218</f>
        <v>UGR13</v>
      </c>
      <c r="B3242" s="16" t="str">
        <f>'Fish Use'!B218</f>
        <v>Upper Grande Ronde</v>
      </c>
      <c r="C3242" s="16" t="str">
        <f>'Fish Use'!D218</f>
        <v>Steelhead</v>
      </c>
      <c r="D3242" s="16" t="str">
        <f>'Fish Use'!E218</f>
        <v>Summer Rearing</v>
      </c>
      <c r="E3242" s="16" t="str">
        <f>'Vulnerability Mapped'!C124</f>
        <v>Anthropogenic Barriers</v>
      </c>
      <c r="F3242" s="18">
        <f>'Fish Use'!F218</f>
        <v>0.28310000000000002</v>
      </c>
      <c r="G3242" s="18">
        <f>Population!D13</f>
        <v>0.25</v>
      </c>
      <c r="H3242" s="19">
        <f>'Limiting Factors'!C203</f>
        <v>1.82</v>
      </c>
      <c r="I3242" s="18">
        <f>'Limiting Factors'!D203</f>
        <v>0.28449999999999998</v>
      </c>
      <c r="J3242" s="17">
        <f>'Vulnerability Mapped'!D124</f>
        <v>2</v>
      </c>
      <c r="K3242" s="17">
        <f>'Vulnerability Mapped'!E124</f>
        <v>2</v>
      </c>
      <c r="L3242" s="18">
        <f>'Vulnerability Mapped'!H124</f>
        <v>0.93571428599999995</v>
      </c>
      <c r="M3242" s="18">
        <f t="shared" si="100"/>
        <v>7.5364253237297701E-2</v>
      </c>
      <c r="N3242" s="18">
        <f t="shared" si="101"/>
        <v>1.8841063309324425E-2</v>
      </c>
    </row>
    <row r="3243" spans="1:14" ht="18" customHeight="1" x14ac:dyDescent="0.2">
      <c r="A3243" s="16" t="str">
        <f>'Fish Use'!A218</f>
        <v>UGR13</v>
      </c>
      <c r="B3243" s="16" t="str">
        <f>'Fish Use'!B218</f>
        <v>Upper Grande Ronde</v>
      </c>
      <c r="C3243" s="16" t="str">
        <f>'Fish Use'!D218</f>
        <v>Steelhead</v>
      </c>
      <c r="D3243" s="16" t="str">
        <f>'Fish Use'!E218</f>
        <v>Summer Rearing</v>
      </c>
      <c r="E3243" s="16" t="str">
        <f>'Vulnerability Mapped'!C132</f>
        <v>Riparian Condition</v>
      </c>
      <c r="F3243" s="18">
        <f>'Fish Use'!F218</f>
        <v>0.28310000000000002</v>
      </c>
      <c r="G3243" s="18">
        <f>Population!D13</f>
        <v>0.25</v>
      </c>
      <c r="H3243" s="19">
        <f>'Limiting Factors'!C197</f>
        <v>3.78</v>
      </c>
      <c r="I3243" s="18">
        <f>'Limiting Factors'!D197</f>
        <v>0.72550000000000003</v>
      </c>
      <c r="J3243" s="17">
        <f>'Vulnerability Mapped'!D132</f>
        <v>10</v>
      </c>
      <c r="K3243" s="17">
        <f>'Vulnerability Mapped'!E132</f>
        <v>10</v>
      </c>
      <c r="L3243" s="18">
        <f>'Vulnerability Mapped'!H132</f>
        <v>0.42142857099999997</v>
      </c>
      <c r="M3243" s="18">
        <f t="shared" si="100"/>
        <v>8.6556813840547558E-2</v>
      </c>
      <c r="N3243" s="18">
        <f t="shared" si="101"/>
        <v>2.163920346013689E-2</v>
      </c>
    </row>
    <row r="3244" spans="1:14" ht="18" customHeight="1" x14ac:dyDescent="0.2">
      <c r="A3244" s="16" t="str">
        <f>'Fish Use'!A218</f>
        <v>UGR13</v>
      </c>
      <c r="B3244" s="16" t="str">
        <f>'Fish Use'!B218</f>
        <v>Upper Grande Ronde</v>
      </c>
      <c r="C3244" s="16" t="str">
        <f>'Fish Use'!D218</f>
        <v>Steelhead</v>
      </c>
      <c r="D3244" s="16" t="str">
        <f>'Fish Use'!E218</f>
        <v>Summer Rearing</v>
      </c>
      <c r="E3244" s="16" t="str">
        <f>'Vulnerability Mapped'!C128</f>
        <v>Floodplain Condition</v>
      </c>
      <c r="F3244" s="18">
        <f>'Fish Use'!F218</f>
        <v>0.28310000000000002</v>
      </c>
      <c r="G3244" s="18">
        <f>Population!D13</f>
        <v>0.25</v>
      </c>
      <c r="H3244" s="19">
        <f>'Limiting Factors'!C198</f>
        <v>3.95</v>
      </c>
      <c r="I3244" s="18">
        <f>'Limiting Factors'!D198</f>
        <v>0.76375000000000004</v>
      </c>
      <c r="J3244" s="17">
        <f>'Vulnerability Mapped'!D128</f>
        <v>11</v>
      </c>
      <c r="K3244" s="17">
        <f>'Vulnerability Mapped'!E128</f>
        <v>11</v>
      </c>
      <c r="L3244" s="18">
        <f>'Vulnerability Mapped'!H128</f>
        <v>0.35714285699999998</v>
      </c>
      <c r="M3244" s="18">
        <f t="shared" si="100"/>
        <v>7.7220580326254631E-2</v>
      </c>
      <c r="N3244" s="18">
        <f t="shared" si="101"/>
        <v>1.9305145081563658E-2</v>
      </c>
    </row>
    <row r="3245" spans="1:14" ht="18" customHeight="1" x14ac:dyDescent="0.2">
      <c r="A3245" s="16" t="str">
        <f>'Fish Use'!A218</f>
        <v>UGR13</v>
      </c>
      <c r="B3245" s="16" t="str">
        <f>'Fish Use'!B218</f>
        <v>Upper Grande Ronde</v>
      </c>
      <c r="C3245" s="16" t="str">
        <f>'Fish Use'!D218</f>
        <v>Steelhead</v>
      </c>
      <c r="D3245" s="16" t="str">
        <f>'Fish Use'!E218</f>
        <v>Summer Rearing</v>
      </c>
      <c r="E3245" s="16" t="str">
        <f>'Vulnerability Mapped'!C133</f>
        <v>Side Channel and Wetland Habitat</v>
      </c>
      <c r="F3245" s="18">
        <f>'Fish Use'!F218</f>
        <v>0.28310000000000002</v>
      </c>
      <c r="G3245" s="18">
        <f>Population!D13</f>
        <v>0.25</v>
      </c>
      <c r="H3245" s="19">
        <f>'Limiting Factors'!C199</f>
        <v>4.18</v>
      </c>
      <c r="I3245" s="18">
        <f>'Limiting Factors'!D199</f>
        <v>0.8155</v>
      </c>
      <c r="J3245" s="17">
        <f>'Vulnerability Mapped'!D133</f>
        <v>4</v>
      </c>
      <c r="K3245" s="17">
        <f>'Vulnerability Mapped'!E133</f>
        <v>4</v>
      </c>
      <c r="L3245" s="18">
        <f>'Vulnerability Mapped'!H133</f>
        <v>0.80714285699999999</v>
      </c>
      <c r="M3245" s="18">
        <f t="shared" si="100"/>
        <v>0.18634349746701886</v>
      </c>
      <c r="N3245" s="18">
        <f t="shared" si="101"/>
        <v>4.6585874366754716E-2</v>
      </c>
    </row>
    <row r="3246" spans="1:14" ht="18" customHeight="1" x14ac:dyDescent="0.2">
      <c r="A3246" s="16" t="str">
        <f>'Fish Use'!A218</f>
        <v>UGR13</v>
      </c>
      <c r="B3246" s="16" t="str">
        <f>'Fish Use'!B218</f>
        <v>Upper Grande Ronde</v>
      </c>
      <c r="C3246" s="16" t="str">
        <f>'Fish Use'!D218</f>
        <v>Steelhead</v>
      </c>
      <c r="D3246" s="16" t="str">
        <f>'Fish Use'!E218</f>
        <v>Summer Rearing</v>
      </c>
      <c r="E3246" s="16" t="str">
        <f>'Vulnerability Mapped'!C125</f>
        <v>Channel and Habitat Structure</v>
      </c>
      <c r="F3246" s="18">
        <f>'Fish Use'!F218</f>
        <v>0.28310000000000002</v>
      </c>
      <c r="G3246" s="18">
        <f>Population!D13</f>
        <v>0.25</v>
      </c>
      <c r="H3246" s="19">
        <f>'Limiting Factors'!C200</f>
        <v>4.37</v>
      </c>
      <c r="I3246" s="18">
        <f>'Limiting Factors'!D200</f>
        <v>0.85824999999999996</v>
      </c>
      <c r="J3246" s="17">
        <f>'Vulnerability Mapped'!D125</f>
        <v>3</v>
      </c>
      <c r="K3246" s="17">
        <f>'Vulnerability Mapped'!E125</f>
        <v>3</v>
      </c>
      <c r="L3246" s="18">
        <f>'Vulnerability Mapped'!H125</f>
        <v>0.87142857100000004</v>
      </c>
      <c r="M3246" s="18">
        <f t="shared" si="100"/>
        <v>0.21173150096729834</v>
      </c>
      <c r="N3246" s="18">
        <f t="shared" si="101"/>
        <v>5.2932875241824585E-2</v>
      </c>
    </row>
    <row r="3247" spans="1:14" ht="18" customHeight="1" x14ac:dyDescent="0.2">
      <c r="A3247" s="16" t="str">
        <f>'Fish Use'!A218</f>
        <v>UGR13</v>
      </c>
      <c r="B3247" s="16" t="str">
        <f>'Fish Use'!B218</f>
        <v>Upper Grande Ronde</v>
      </c>
      <c r="C3247" s="16" t="str">
        <f>'Fish Use'!D218</f>
        <v>Steelhead</v>
      </c>
      <c r="D3247" s="16" t="str">
        <f>'Fish Use'!E218</f>
        <v>Summer Rearing</v>
      </c>
      <c r="E3247" s="16" t="str">
        <f>'Vulnerability Mapped'!C127</f>
        <v>Decreased Water Quantity</v>
      </c>
      <c r="F3247" s="18">
        <f>'Fish Use'!F218</f>
        <v>0.28310000000000002</v>
      </c>
      <c r="G3247" s="18">
        <f>Population!D13</f>
        <v>0.25</v>
      </c>
      <c r="H3247" s="19">
        <f>'Limiting Factors'!C207</f>
        <v>3.63</v>
      </c>
      <c r="I3247" s="18">
        <f>'Limiting Factors'!D207</f>
        <v>0.69174999999999998</v>
      </c>
      <c r="J3247" s="17">
        <f>'Vulnerability Mapped'!D127</f>
        <v>5</v>
      </c>
      <c r="K3247" s="17">
        <f>'Vulnerability Mapped'!E127</f>
        <v>5</v>
      </c>
      <c r="L3247" s="18">
        <f>'Vulnerability Mapped'!H127</f>
        <v>0.74285714300000005</v>
      </c>
      <c r="M3247" s="18">
        <f t="shared" si="100"/>
        <v>0.14547700145654779</v>
      </c>
      <c r="N3247" s="18">
        <f t="shared" si="101"/>
        <v>3.6369250364136949E-2</v>
      </c>
    </row>
    <row r="3248" spans="1:14" ht="18" customHeight="1" x14ac:dyDescent="0.2">
      <c r="A3248" s="16" t="str">
        <f>'Fish Use'!A218</f>
        <v>UGR13</v>
      </c>
      <c r="B3248" s="16" t="str">
        <f>'Fish Use'!B218</f>
        <v>Upper Grande Ronde</v>
      </c>
      <c r="C3248" s="16" t="str">
        <f>'Fish Use'!D218</f>
        <v>Steelhead</v>
      </c>
      <c r="D3248" s="16" t="str">
        <f>'Fish Use'!E218</f>
        <v>Summer Rearing</v>
      </c>
      <c r="E3248" s="16" t="str">
        <f>'Vulnerability Mapped'!C122</f>
        <v>Altered Flow Timing</v>
      </c>
      <c r="F3248" s="18">
        <f>'Fish Use'!F218</f>
        <v>0.28310000000000002</v>
      </c>
      <c r="G3248" s="18">
        <f>Population!D13</f>
        <v>0.25</v>
      </c>
      <c r="H3248" s="19">
        <f>'Limiting Factors'!C208</f>
        <v>3.3</v>
      </c>
      <c r="I3248" s="18">
        <f>'Limiting Factors'!D208</f>
        <v>0.61750000000000005</v>
      </c>
      <c r="J3248" s="17">
        <f>'Vulnerability Mapped'!D122</f>
        <v>7</v>
      </c>
      <c r="K3248" s="17">
        <f>'Vulnerability Mapped'!E122</f>
        <v>7</v>
      </c>
      <c r="L3248" s="18">
        <f>'Vulnerability Mapped'!H122</f>
        <v>0.61428571399999998</v>
      </c>
      <c r="M3248" s="18">
        <f t="shared" si="100"/>
        <v>0.10738589637862452</v>
      </c>
      <c r="N3248" s="18">
        <f t="shared" si="101"/>
        <v>2.6846474094656129E-2</v>
      </c>
    </row>
    <row r="3249" spans="1:14" ht="18" customHeight="1" x14ac:dyDescent="0.2">
      <c r="A3249" s="16" t="str">
        <f>'Fish Use'!A218</f>
        <v>UGR13</v>
      </c>
      <c r="B3249" s="16" t="str">
        <f>'Fish Use'!B218</f>
        <v>Upper Grande Ronde</v>
      </c>
      <c r="C3249" s="16" t="str">
        <f>'Fish Use'!D218</f>
        <v>Steelhead</v>
      </c>
      <c r="D3249" s="16" t="str">
        <f>'Fish Use'!E218</f>
        <v>Summer Rearing</v>
      </c>
      <c r="E3249" s="16" t="str">
        <f>'Vulnerability Mapped'!C126</f>
        <v>Decreased Sediment Quantity</v>
      </c>
      <c r="F3249" s="18">
        <f>'Fish Use'!F218</f>
        <v>0.28310000000000002</v>
      </c>
      <c r="G3249" s="18">
        <f>Population!D13</f>
        <v>0.25</v>
      </c>
      <c r="H3249" s="19">
        <f>'Limiting Factors'!C201</f>
        <v>4</v>
      </c>
      <c r="I3249" s="18">
        <f>'Limiting Factors'!D201</f>
        <v>0.77500000000000002</v>
      </c>
      <c r="J3249" s="17">
        <f>'Vulnerability Mapped'!D126</f>
        <v>13</v>
      </c>
      <c r="K3249" s="17">
        <f>'Vulnerability Mapped'!E126</f>
        <v>13</v>
      </c>
      <c r="L3249" s="18">
        <f>'Vulnerability Mapped'!H126</f>
        <v>0.22857142899999999</v>
      </c>
      <c r="M3249" s="18">
        <f t="shared" si="100"/>
        <v>5.0149142951172503E-2</v>
      </c>
      <c r="N3249" s="18">
        <f t="shared" si="101"/>
        <v>1.2537285737793126E-2</v>
      </c>
    </row>
    <row r="3250" spans="1:14" ht="18" customHeight="1" x14ac:dyDescent="0.2">
      <c r="A3250" s="16" t="str">
        <f>'Fish Use'!A218</f>
        <v>UGR13</v>
      </c>
      <c r="B3250" s="16" t="str">
        <f>'Fish Use'!B218</f>
        <v>Upper Grande Ronde</v>
      </c>
      <c r="C3250" s="16" t="str">
        <f>'Fish Use'!D218</f>
        <v>Steelhead</v>
      </c>
      <c r="D3250" s="16" t="str">
        <f>'Fish Use'!E218</f>
        <v>Summer Rearing</v>
      </c>
      <c r="E3250" s="16" t="str">
        <f>'Vulnerability Mapped'!C129</f>
        <v>Increased Sediment Quantity</v>
      </c>
      <c r="F3250" s="18">
        <f>'Fish Use'!F218</f>
        <v>0.28310000000000002</v>
      </c>
      <c r="G3250" s="18">
        <f>Population!D13</f>
        <v>0.25</v>
      </c>
      <c r="H3250" s="19">
        <f>'Limiting Factors'!C202</f>
        <v>3.25</v>
      </c>
      <c r="I3250" s="18">
        <f>'Limiting Factors'!D202</f>
        <v>0.60624999999999996</v>
      </c>
      <c r="J3250" s="17">
        <f>'Vulnerability Mapped'!D129</f>
        <v>14</v>
      </c>
      <c r="K3250" s="17">
        <f>'Vulnerability Mapped'!E129</f>
        <v>14</v>
      </c>
      <c r="L3250" s="18">
        <f>'Vulnerability Mapped'!H129</f>
        <v>0.164285714</v>
      </c>
      <c r="M3250" s="18">
        <f t="shared" si="100"/>
        <v>2.8196254415248749E-2</v>
      </c>
      <c r="N3250" s="18">
        <f t="shared" si="101"/>
        <v>7.0490636038121873E-3</v>
      </c>
    </row>
    <row r="3251" spans="1:14" ht="18" customHeight="1" x14ac:dyDescent="0.2">
      <c r="A3251" s="16" t="str">
        <f>'Fish Use'!A218</f>
        <v>UGR13</v>
      </c>
      <c r="B3251" s="16" t="str">
        <f>'Fish Use'!B218</f>
        <v>Upper Grande Ronde</v>
      </c>
      <c r="C3251" s="16" t="str">
        <f>'Fish Use'!D218</f>
        <v>Steelhead</v>
      </c>
      <c r="D3251" s="16" t="str">
        <f>'Fish Use'!E218</f>
        <v>Summer Rearing</v>
      </c>
      <c r="E3251" s="16" t="str">
        <f>'Vulnerability Mapped'!C134</f>
        <v>Summer Water Temperature</v>
      </c>
      <c r="F3251" s="18">
        <f>'Fish Use'!F218</f>
        <v>0.28310000000000002</v>
      </c>
      <c r="G3251" s="18">
        <f>Population!D13</f>
        <v>0.25</v>
      </c>
      <c r="H3251" s="19">
        <f>'Limiting Factors'!C209</f>
        <v>3.56</v>
      </c>
      <c r="I3251" s="18">
        <f>'Limiting Factors'!D209</f>
        <v>0.67600000000000005</v>
      </c>
      <c r="J3251" s="17">
        <f>'Vulnerability Mapped'!D134</f>
        <v>1</v>
      </c>
      <c r="K3251" s="17">
        <f>'Vulnerability Mapped'!E134</f>
        <v>1</v>
      </c>
      <c r="L3251" s="18">
        <f>'Vulnerability Mapped'!H134</f>
        <v>1</v>
      </c>
      <c r="M3251" s="18">
        <f t="shared" si="100"/>
        <v>0.19137560000000003</v>
      </c>
      <c r="N3251" s="18">
        <f t="shared" si="101"/>
        <v>4.7843900000000009E-2</v>
      </c>
    </row>
    <row r="3252" spans="1:14" ht="18" customHeight="1" x14ac:dyDescent="0.2">
      <c r="A3252" s="16" t="str">
        <f>'Fish Use'!A218</f>
        <v>UGR13</v>
      </c>
      <c r="B3252" s="16" t="str">
        <f>'Fish Use'!B218</f>
        <v>Upper Grande Ronde</v>
      </c>
      <c r="C3252" s="16" t="str">
        <f>'Fish Use'!D218</f>
        <v>Steelhead</v>
      </c>
      <c r="D3252" s="16" t="str">
        <f>'Fish Use'!E218</f>
        <v>Summer Rearing</v>
      </c>
      <c r="E3252" s="16" t="str">
        <f>'Vulnerability Mapped'!C136</f>
        <v>Winter Water Temperature</v>
      </c>
      <c r="F3252" s="18">
        <f>'Fish Use'!F218</f>
        <v>0.28310000000000002</v>
      </c>
      <c r="G3252" s="18">
        <f>Population!D13</f>
        <v>0.25</v>
      </c>
      <c r="H3252" s="19">
        <f>'Limiting Factors'!C210</f>
        <v>2.62</v>
      </c>
      <c r="I3252" s="18">
        <f>'Limiting Factors'!D210</f>
        <v>0.46450000000000002</v>
      </c>
      <c r="J3252" s="17">
        <f>'Vulnerability Mapped'!D136</f>
        <v>15</v>
      </c>
      <c r="K3252" s="17">
        <f>'Vulnerability Mapped'!E136</f>
        <v>15</v>
      </c>
      <c r="L3252" s="18">
        <f>'Vulnerability Mapped'!H136</f>
        <v>0.1</v>
      </c>
      <c r="M3252" s="18">
        <f t="shared" si="100"/>
        <v>1.3149995000000001E-2</v>
      </c>
      <c r="N3252" s="18">
        <f t="shared" si="101"/>
        <v>3.2874987500000003E-3</v>
      </c>
    </row>
    <row r="3253" spans="1:14" ht="18" customHeight="1" x14ac:dyDescent="0.2">
      <c r="A3253" s="16" t="str">
        <f>'Fish Use'!A218</f>
        <v>UGR13</v>
      </c>
      <c r="B3253" s="16" t="str">
        <f>'Fish Use'!B218</f>
        <v>Upper Grande Ronde</v>
      </c>
      <c r="C3253" s="16" t="str">
        <f>'Fish Use'!D218</f>
        <v>Steelhead</v>
      </c>
      <c r="D3253" s="16" t="str">
        <f>'Fish Use'!E218</f>
        <v>Summer Rearing</v>
      </c>
      <c r="E3253" s="16" t="str">
        <f>'Vulnerability Mapped'!C135</f>
        <v>Water Quality</v>
      </c>
      <c r="F3253" s="18">
        <f>'Fish Use'!F218</f>
        <v>0.28310000000000002</v>
      </c>
      <c r="G3253" s="18">
        <f>Population!D13</f>
        <v>0.25</v>
      </c>
      <c r="H3253" s="19">
        <f>'Limiting Factors'!C211</f>
        <v>2.62</v>
      </c>
      <c r="I3253" s="18">
        <f>'Limiting Factors'!D211</f>
        <v>0.46450000000000002</v>
      </c>
      <c r="J3253" s="17">
        <f>'Vulnerability Mapped'!D135</f>
        <v>6</v>
      </c>
      <c r="K3253" s="17">
        <f>'Vulnerability Mapped'!E135</f>
        <v>6</v>
      </c>
      <c r="L3253" s="18">
        <f>'Vulnerability Mapped'!H135</f>
        <v>0.678571429</v>
      </c>
      <c r="M3253" s="18">
        <f t="shared" si="100"/>
        <v>8.923210898492856E-2</v>
      </c>
      <c r="N3253" s="18">
        <f t="shared" si="101"/>
        <v>2.230802724623214E-2</v>
      </c>
    </row>
    <row r="3254" spans="1:14" ht="18" customHeight="1" x14ac:dyDescent="0.2">
      <c r="A3254" s="16" t="str">
        <f>'Fish Use'!A218</f>
        <v>UGR13</v>
      </c>
      <c r="B3254" s="16" t="str">
        <f>'Fish Use'!B218</f>
        <v>Upper Grande Ronde</v>
      </c>
      <c r="C3254" s="16" t="str">
        <f>'Fish Use'!D218</f>
        <v>Steelhead</v>
      </c>
      <c r="D3254" s="16" t="str">
        <f>'Fish Use'!E218</f>
        <v>Summer Rearing</v>
      </c>
      <c r="E3254" s="16" t="str">
        <f>'Vulnerability Mapped'!C131</f>
        <v>Predation</v>
      </c>
      <c r="F3254" s="18">
        <f>'Fish Use'!F218</f>
        <v>0.28310000000000002</v>
      </c>
      <c r="G3254" s="18">
        <f>Population!D13</f>
        <v>0.25</v>
      </c>
      <c r="H3254" s="19">
        <f>'Limiting Factors'!C204</f>
        <v>2</v>
      </c>
      <c r="I3254" s="18">
        <f>'Limiting Factors'!D204</f>
        <v>0.32500000000000001</v>
      </c>
      <c r="J3254" s="17">
        <f>'Vulnerability Mapped'!D131</f>
        <v>9</v>
      </c>
      <c r="K3254" s="17">
        <f>'Vulnerability Mapped'!E131</f>
        <v>9</v>
      </c>
      <c r="L3254" s="18">
        <f>'Vulnerability Mapped'!H131</f>
        <v>0.485714286</v>
      </c>
      <c r="M3254" s="18">
        <f t="shared" si="100"/>
        <v>4.4689357169145003E-2</v>
      </c>
      <c r="N3254" s="18">
        <f t="shared" si="101"/>
        <v>1.1172339292286251E-2</v>
      </c>
    </row>
    <row r="3255" spans="1:14" ht="18" customHeight="1" x14ac:dyDescent="0.2">
      <c r="A3255" s="16" t="str">
        <f>'Fish Use'!A218</f>
        <v>UGR13</v>
      </c>
      <c r="B3255" s="16" t="str">
        <f>'Fish Use'!B218</f>
        <v>Upper Grande Ronde</v>
      </c>
      <c r="C3255" s="16" t="str">
        <f>'Fish Use'!D218</f>
        <v>Steelhead</v>
      </c>
      <c r="D3255" s="16" t="str">
        <f>'Fish Use'!E218</f>
        <v>Summer Rearing</v>
      </c>
      <c r="E3255" s="16" t="str">
        <f>'Vulnerability Mapped'!C123</f>
        <v>Altered Primary Productivity</v>
      </c>
      <c r="F3255" s="18">
        <f>'Fish Use'!F218</f>
        <v>0.28310000000000002</v>
      </c>
      <c r="G3255" s="18">
        <f>Population!D13</f>
        <v>0.25</v>
      </c>
      <c r="H3255" s="19">
        <f>'Limiting Factors'!C205</f>
        <v>3.91</v>
      </c>
      <c r="I3255" s="18">
        <f>'Limiting Factors'!D205</f>
        <v>0.75475000000000003</v>
      </c>
      <c r="J3255" s="17">
        <f>'Vulnerability Mapped'!D123</f>
        <v>8</v>
      </c>
      <c r="K3255" s="17">
        <f>'Vulnerability Mapped'!E123</f>
        <v>8</v>
      </c>
      <c r="L3255" s="18">
        <f>'Vulnerability Mapped'!H123</f>
        <v>0.55000000000000004</v>
      </c>
      <c r="M3255" s="18">
        <f t="shared" si="100"/>
        <v>0.11751834875000003</v>
      </c>
      <c r="N3255" s="18">
        <f t="shared" si="101"/>
        <v>2.9379587187500007E-2</v>
      </c>
    </row>
    <row r="3256" spans="1:14" ht="18" customHeight="1" x14ac:dyDescent="0.2">
      <c r="A3256" s="16" t="str">
        <f>'Fish Use'!A218</f>
        <v>UGR13</v>
      </c>
      <c r="B3256" s="16" t="str">
        <f>'Fish Use'!B218</f>
        <v>Upper Grande Ronde</v>
      </c>
      <c r="C3256" s="16" t="str">
        <f>'Fish Use'!D218</f>
        <v>Steelhead</v>
      </c>
      <c r="D3256" s="16" t="str">
        <f>'Fish Use'!E218</f>
        <v>Summer Rearing</v>
      </c>
      <c r="E3256" s="16" t="str">
        <f>'Vulnerability Mapped'!C130</f>
        <v>Non-Native Species Interactions and Competition</v>
      </c>
      <c r="F3256" s="18">
        <f>'Fish Use'!F218</f>
        <v>0.28310000000000002</v>
      </c>
      <c r="G3256" s="18">
        <f>Population!D13</f>
        <v>0.25</v>
      </c>
      <c r="H3256" s="19">
        <f>'Limiting Factors'!C206</f>
        <v>2.88</v>
      </c>
      <c r="I3256" s="18">
        <f>'Limiting Factors'!D206</f>
        <v>0.52300000000000002</v>
      </c>
      <c r="J3256" s="17">
        <f>'Vulnerability Mapped'!D130</f>
        <v>12</v>
      </c>
      <c r="K3256" s="17">
        <f>'Vulnerability Mapped'!E130</f>
        <v>12</v>
      </c>
      <c r="L3256" s="18">
        <f>'Vulnerability Mapped'!H130</f>
        <v>0.29285714299999999</v>
      </c>
      <c r="M3256" s="18">
        <f t="shared" si="100"/>
        <v>4.3360809306865901E-2</v>
      </c>
      <c r="N3256" s="18">
        <f t="shared" si="101"/>
        <v>1.0840202326716475E-2</v>
      </c>
    </row>
    <row r="3257" spans="1:14" ht="18" customHeight="1" x14ac:dyDescent="0.2">
      <c r="A3257" s="16" t="str">
        <f>'Fish Use'!A219</f>
        <v>UGR13</v>
      </c>
      <c r="B3257" s="16" t="str">
        <f>'Fish Use'!B219</f>
        <v>Upper Grande Ronde</v>
      </c>
      <c r="C3257" s="16" t="str">
        <f>'Fish Use'!D219</f>
        <v>Steelhead</v>
      </c>
      <c r="D3257" s="16" t="str">
        <f>'Fish Use'!E219</f>
        <v>Migration</v>
      </c>
      <c r="E3257" s="16" t="str">
        <f>'Vulnerability Mapped'!C94</f>
        <v>Anthropogenic Barriers</v>
      </c>
      <c r="F3257" s="18">
        <f>'Fish Use'!F219</f>
        <v>0.28310000000000002</v>
      </c>
      <c r="G3257" s="18">
        <f>Population!D17</f>
        <v>0.25</v>
      </c>
      <c r="H3257" s="19">
        <f>'Limiting Factors'!C203</f>
        <v>1.82</v>
      </c>
      <c r="I3257" s="18">
        <f>'Limiting Factors'!D203</f>
        <v>0.28449999999999998</v>
      </c>
      <c r="J3257" s="17">
        <f>'Vulnerability Mapped'!D94</f>
        <v>1</v>
      </c>
      <c r="K3257" s="17">
        <f>'Vulnerability Mapped'!E94</f>
        <v>2</v>
      </c>
      <c r="L3257" s="18">
        <f>'Vulnerability Mapped'!H94</f>
        <v>1</v>
      </c>
      <c r="M3257" s="18">
        <f t="shared" si="100"/>
        <v>8.0541950000000001E-2</v>
      </c>
      <c r="N3257" s="18">
        <f t="shared" si="101"/>
        <v>2.01354875E-2</v>
      </c>
    </row>
    <row r="3258" spans="1:14" ht="18" customHeight="1" x14ac:dyDescent="0.2">
      <c r="A3258" s="16" t="str">
        <f>'Fish Use'!A219</f>
        <v>UGR13</v>
      </c>
      <c r="B3258" s="16" t="str">
        <f>'Fish Use'!B219</f>
        <v>Upper Grande Ronde</v>
      </c>
      <c r="C3258" s="16" t="str">
        <f>'Fish Use'!D219</f>
        <v>Steelhead</v>
      </c>
      <c r="D3258" s="16" t="str">
        <f>'Fish Use'!E219</f>
        <v>Migration</v>
      </c>
      <c r="E3258" s="16" t="str">
        <f>'Vulnerability Mapped'!C102</f>
        <v>Riparian Condition</v>
      </c>
      <c r="F3258" s="18">
        <f>'Fish Use'!F219</f>
        <v>0.28310000000000002</v>
      </c>
      <c r="G3258" s="18">
        <f>Population!D17</f>
        <v>0.25</v>
      </c>
      <c r="H3258" s="19">
        <f>'Limiting Factors'!C197</f>
        <v>3.78</v>
      </c>
      <c r="I3258" s="18">
        <f>'Limiting Factors'!D197</f>
        <v>0.72550000000000003</v>
      </c>
      <c r="J3258" s="17">
        <f>'Vulnerability Mapped'!D102</f>
        <v>7</v>
      </c>
      <c r="K3258" s="17">
        <f>'Vulnerability Mapped'!E102</f>
        <v>9</v>
      </c>
      <c r="L3258" s="18">
        <f>'Vulnerability Mapped'!H102</f>
        <v>0.61428571399999998</v>
      </c>
      <c r="M3258" s="18">
        <f t="shared" si="100"/>
        <v>0.12616755922703171</v>
      </c>
      <c r="N3258" s="18">
        <f t="shared" si="101"/>
        <v>3.1541889806757928E-2</v>
      </c>
    </row>
    <row r="3259" spans="1:14" ht="18" customHeight="1" x14ac:dyDescent="0.2">
      <c r="A3259" s="16" t="str">
        <f>'Fish Use'!A219</f>
        <v>UGR13</v>
      </c>
      <c r="B3259" s="16" t="str">
        <f>'Fish Use'!B219</f>
        <v>Upper Grande Ronde</v>
      </c>
      <c r="C3259" s="16" t="str">
        <f>'Fish Use'!D219</f>
        <v>Steelhead</v>
      </c>
      <c r="D3259" s="16" t="str">
        <f>'Fish Use'!E219</f>
        <v>Migration</v>
      </c>
      <c r="E3259" s="16" t="str">
        <f>'Vulnerability Mapped'!C98</f>
        <v>Floodplain Condition</v>
      </c>
      <c r="F3259" s="18">
        <f>'Fish Use'!F219</f>
        <v>0.28310000000000002</v>
      </c>
      <c r="G3259" s="18">
        <f>Population!D17</f>
        <v>0.25</v>
      </c>
      <c r="H3259" s="19">
        <f>'Limiting Factors'!C198</f>
        <v>3.95</v>
      </c>
      <c r="I3259" s="18">
        <f>'Limiting Factors'!D198</f>
        <v>0.76375000000000004</v>
      </c>
      <c r="J3259" s="17">
        <f>'Vulnerability Mapped'!D98</f>
        <v>6</v>
      </c>
      <c r="K3259" s="17">
        <f>'Vulnerability Mapped'!E98</f>
        <v>7</v>
      </c>
      <c r="L3259" s="18">
        <f>'Vulnerability Mapped'!H98</f>
        <v>0.678571429</v>
      </c>
      <c r="M3259" s="18">
        <f t="shared" si="100"/>
        <v>0.14671910277123615</v>
      </c>
      <c r="N3259" s="18">
        <f t="shared" si="101"/>
        <v>3.6679775692809037E-2</v>
      </c>
    </row>
    <row r="3260" spans="1:14" ht="18" customHeight="1" x14ac:dyDescent="0.2">
      <c r="A3260" s="16" t="str">
        <f>'Fish Use'!A219</f>
        <v>UGR13</v>
      </c>
      <c r="B3260" s="16" t="str">
        <f>'Fish Use'!B219</f>
        <v>Upper Grande Ronde</v>
      </c>
      <c r="C3260" s="16" t="str">
        <f>'Fish Use'!D219</f>
        <v>Steelhead</v>
      </c>
      <c r="D3260" s="16" t="str">
        <f>'Fish Use'!E219</f>
        <v>Migration</v>
      </c>
      <c r="E3260" s="16" t="str">
        <f>'Vulnerability Mapped'!C103</f>
        <v>Side Channel and Wetland Habitat</v>
      </c>
      <c r="F3260" s="18">
        <f>'Fish Use'!F219</f>
        <v>0.28310000000000002</v>
      </c>
      <c r="G3260" s="18">
        <f>Population!D17</f>
        <v>0.25</v>
      </c>
      <c r="H3260" s="19">
        <f>'Limiting Factors'!C199</f>
        <v>4.18</v>
      </c>
      <c r="I3260" s="18">
        <f>'Limiting Factors'!D199</f>
        <v>0.8155</v>
      </c>
      <c r="J3260" s="17">
        <f>'Vulnerability Mapped'!D103</f>
        <v>1</v>
      </c>
      <c r="K3260" s="17">
        <f>'Vulnerability Mapped'!E103</f>
        <v>6</v>
      </c>
      <c r="L3260" s="18">
        <f>'Vulnerability Mapped'!H103</f>
        <v>1</v>
      </c>
      <c r="M3260" s="18">
        <f t="shared" si="100"/>
        <v>0.23086805000000002</v>
      </c>
      <c r="N3260" s="18">
        <f t="shared" si="101"/>
        <v>5.7717012500000005E-2</v>
      </c>
    </row>
    <row r="3261" spans="1:14" ht="18" customHeight="1" x14ac:dyDescent="0.2">
      <c r="A3261" s="16" t="str">
        <f>'Fish Use'!A219</f>
        <v>UGR13</v>
      </c>
      <c r="B3261" s="16" t="str">
        <f>'Fish Use'!B219</f>
        <v>Upper Grande Ronde</v>
      </c>
      <c r="C3261" s="16" t="str">
        <f>'Fish Use'!D219</f>
        <v>Steelhead</v>
      </c>
      <c r="D3261" s="16" t="str">
        <f>'Fish Use'!E219</f>
        <v>Migration</v>
      </c>
      <c r="E3261" s="16" t="str">
        <f>'Vulnerability Mapped'!C95</f>
        <v>Channel and Habitat Structure</v>
      </c>
      <c r="F3261" s="18">
        <f>'Fish Use'!F219</f>
        <v>0.28310000000000002</v>
      </c>
      <c r="G3261" s="18">
        <f>Population!D17</f>
        <v>0.25</v>
      </c>
      <c r="H3261" s="19">
        <f>'Limiting Factors'!C200</f>
        <v>4.37</v>
      </c>
      <c r="I3261" s="18">
        <f>'Limiting Factors'!D200</f>
        <v>0.85824999999999996</v>
      </c>
      <c r="J3261" s="17">
        <f>'Vulnerability Mapped'!D95</f>
        <v>5</v>
      </c>
      <c r="K3261" s="17">
        <f>'Vulnerability Mapped'!E95</f>
        <v>8</v>
      </c>
      <c r="L3261" s="18">
        <f>'Vulnerability Mapped'!H95</f>
        <v>0.74285714300000005</v>
      </c>
      <c r="M3261" s="18">
        <f t="shared" si="100"/>
        <v>0.18049242717756722</v>
      </c>
      <c r="N3261" s="18">
        <f t="shared" si="101"/>
        <v>4.5123106794391805E-2</v>
      </c>
    </row>
    <row r="3262" spans="1:14" ht="18" customHeight="1" x14ac:dyDescent="0.2">
      <c r="A3262" s="16" t="str">
        <f>'Fish Use'!A219</f>
        <v>UGR13</v>
      </c>
      <c r="B3262" s="16" t="str">
        <f>'Fish Use'!B219</f>
        <v>Upper Grande Ronde</v>
      </c>
      <c r="C3262" s="16" t="str">
        <f>'Fish Use'!D219</f>
        <v>Steelhead</v>
      </c>
      <c r="D3262" s="16" t="str">
        <f>'Fish Use'!E219</f>
        <v>Migration</v>
      </c>
      <c r="E3262" s="16" t="str">
        <f>'Vulnerability Mapped'!C97</f>
        <v>Decreased Water Quantity</v>
      </c>
      <c r="F3262" s="18">
        <f>'Fish Use'!F219</f>
        <v>0.28310000000000002</v>
      </c>
      <c r="G3262" s="18">
        <f>Population!D17</f>
        <v>0.25</v>
      </c>
      <c r="H3262" s="19">
        <f>'Limiting Factors'!C207</f>
        <v>3.63</v>
      </c>
      <c r="I3262" s="18">
        <f>'Limiting Factors'!D207</f>
        <v>0.69174999999999998</v>
      </c>
      <c r="J3262" s="17">
        <f>'Vulnerability Mapped'!D97</f>
        <v>3</v>
      </c>
      <c r="K3262" s="17">
        <f>'Vulnerability Mapped'!E97</f>
        <v>3</v>
      </c>
      <c r="L3262" s="18">
        <f>'Vulnerability Mapped'!H97</f>
        <v>0.87142857100000004</v>
      </c>
      <c r="M3262" s="18">
        <f t="shared" si="100"/>
        <v>0.17065571313035668</v>
      </c>
      <c r="N3262" s="18">
        <f t="shared" si="101"/>
        <v>4.2663928282589171E-2</v>
      </c>
    </row>
    <row r="3263" spans="1:14" ht="18" customHeight="1" x14ac:dyDescent="0.2">
      <c r="A3263" s="16" t="str">
        <f>'Fish Use'!A219</f>
        <v>UGR13</v>
      </c>
      <c r="B3263" s="16" t="str">
        <f>'Fish Use'!B219</f>
        <v>Upper Grande Ronde</v>
      </c>
      <c r="C3263" s="16" t="str">
        <f>'Fish Use'!D219</f>
        <v>Steelhead</v>
      </c>
      <c r="D3263" s="16" t="str">
        <f>'Fish Use'!E219</f>
        <v>Migration</v>
      </c>
      <c r="E3263" s="16" t="str">
        <f>'Vulnerability Mapped'!C92</f>
        <v>Altered Flow Timing</v>
      </c>
      <c r="F3263" s="18">
        <f>'Fish Use'!F219</f>
        <v>0.28310000000000002</v>
      </c>
      <c r="G3263" s="18">
        <f>Population!D17</f>
        <v>0.25</v>
      </c>
      <c r="H3263" s="19">
        <f>'Limiting Factors'!C208</f>
        <v>3.3</v>
      </c>
      <c r="I3263" s="18">
        <f>'Limiting Factors'!D208</f>
        <v>0.61750000000000005</v>
      </c>
      <c r="J3263" s="17">
        <f>'Vulnerability Mapped'!D92</f>
        <v>4</v>
      </c>
      <c r="K3263" s="17">
        <f>'Vulnerability Mapped'!E92</f>
        <v>4</v>
      </c>
      <c r="L3263" s="18">
        <f>'Vulnerability Mapped'!H92</f>
        <v>0.80714285699999999</v>
      </c>
      <c r="M3263" s="18">
        <f t="shared" si="100"/>
        <v>0.14110007318931228</v>
      </c>
      <c r="N3263" s="18">
        <f t="shared" si="101"/>
        <v>3.527501829732807E-2</v>
      </c>
    </row>
    <row r="3264" spans="1:14" ht="18" customHeight="1" x14ac:dyDescent="0.2">
      <c r="A3264" s="16" t="str">
        <f>'Fish Use'!A219</f>
        <v>UGR13</v>
      </c>
      <c r="B3264" s="16" t="str">
        <f>'Fish Use'!B219</f>
        <v>Upper Grande Ronde</v>
      </c>
      <c r="C3264" s="16" t="str">
        <f>'Fish Use'!D219</f>
        <v>Steelhead</v>
      </c>
      <c r="D3264" s="16" t="str">
        <f>'Fish Use'!E219</f>
        <v>Migration</v>
      </c>
      <c r="E3264" s="16" t="str">
        <f>'Vulnerability Mapped'!C96</f>
        <v>Decreased Sediment Quantity</v>
      </c>
      <c r="F3264" s="18">
        <f>'Fish Use'!F219</f>
        <v>0.28310000000000002</v>
      </c>
      <c r="G3264" s="18">
        <f>Population!D17</f>
        <v>0.25</v>
      </c>
      <c r="H3264" s="19">
        <f>'Limiting Factors'!C201</f>
        <v>4</v>
      </c>
      <c r="I3264" s="18">
        <f>'Limiting Factors'!D201</f>
        <v>0.77500000000000002</v>
      </c>
      <c r="J3264" s="17">
        <f>'Vulnerability Mapped'!D96</f>
        <v>8</v>
      </c>
      <c r="K3264" s="17">
        <f>'Vulnerability Mapped'!E96</f>
        <v>13</v>
      </c>
      <c r="L3264" s="18">
        <f>'Vulnerability Mapped'!H96</f>
        <v>0.55000000000000004</v>
      </c>
      <c r="M3264" s="18">
        <f t="shared" si="100"/>
        <v>0.12067137500000003</v>
      </c>
      <c r="N3264" s="18">
        <f t="shared" si="101"/>
        <v>3.0167843750000006E-2</v>
      </c>
    </row>
    <row r="3265" spans="1:14" ht="18" customHeight="1" x14ac:dyDescent="0.2">
      <c r="A3265" s="16" t="str">
        <f>'Fish Use'!A219</f>
        <v>UGR13</v>
      </c>
      <c r="B3265" s="16" t="str">
        <f>'Fish Use'!B219</f>
        <v>Upper Grande Ronde</v>
      </c>
      <c r="C3265" s="16" t="str">
        <f>'Fish Use'!D219</f>
        <v>Steelhead</v>
      </c>
      <c r="D3265" s="16" t="str">
        <f>'Fish Use'!E219</f>
        <v>Migration</v>
      </c>
      <c r="E3265" s="16" t="str">
        <f>'Vulnerability Mapped'!C99</f>
        <v>Increased Sediment Quantity</v>
      </c>
      <c r="F3265" s="18">
        <f>'Fish Use'!F219</f>
        <v>0.28310000000000002</v>
      </c>
      <c r="G3265" s="18">
        <f>Population!D17</f>
        <v>0.25</v>
      </c>
      <c r="H3265" s="19">
        <f>'Limiting Factors'!C202</f>
        <v>3.25</v>
      </c>
      <c r="I3265" s="18">
        <f>'Limiting Factors'!D202</f>
        <v>0.60624999999999996</v>
      </c>
      <c r="J3265" s="17">
        <f>'Vulnerability Mapped'!D99</f>
        <v>9</v>
      </c>
      <c r="K3265" s="17">
        <f>'Vulnerability Mapped'!E99</f>
        <v>14</v>
      </c>
      <c r="L3265" s="18">
        <f>'Vulnerability Mapped'!H99</f>
        <v>0.485714286</v>
      </c>
      <c r="M3265" s="18">
        <f t="shared" si="100"/>
        <v>8.3362839334751249E-2</v>
      </c>
      <c r="N3265" s="18">
        <f t="shared" si="101"/>
        <v>2.0840709833687812E-2</v>
      </c>
    </row>
    <row r="3266" spans="1:14" ht="18" customHeight="1" x14ac:dyDescent="0.2">
      <c r="A3266" s="16" t="str">
        <f>'Fish Use'!A219</f>
        <v>UGR13</v>
      </c>
      <c r="B3266" s="16" t="str">
        <f>'Fish Use'!B219</f>
        <v>Upper Grande Ronde</v>
      </c>
      <c r="C3266" s="16" t="str">
        <f>'Fish Use'!D219</f>
        <v>Steelhead</v>
      </c>
      <c r="D3266" s="16" t="str">
        <f>'Fish Use'!E219</f>
        <v>Migration</v>
      </c>
      <c r="E3266" s="16" t="str">
        <f>'Vulnerability Mapped'!C104</f>
        <v>Summer Water Temperature</v>
      </c>
      <c r="F3266" s="18">
        <f>'Fish Use'!F219</f>
        <v>0.28310000000000002</v>
      </c>
      <c r="G3266" s="18">
        <f>Population!D17</f>
        <v>0.25</v>
      </c>
      <c r="H3266" s="19">
        <f>'Limiting Factors'!C209</f>
        <v>3.56</v>
      </c>
      <c r="I3266" s="18">
        <f>'Limiting Factors'!D209</f>
        <v>0.67600000000000005</v>
      </c>
      <c r="J3266" s="17">
        <f>'Vulnerability Mapped'!D104</f>
        <v>15</v>
      </c>
      <c r="K3266" s="17">
        <f>'Vulnerability Mapped'!E104</f>
        <v>15</v>
      </c>
      <c r="L3266" s="18">
        <f>'Vulnerability Mapped'!H104</f>
        <v>0.1</v>
      </c>
      <c r="M3266" s="18">
        <f t="shared" ref="M3266:M3329" si="102">F3266*I3266*L3266</f>
        <v>1.9137560000000005E-2</v>
      </c>
      <c r="N3266" s="18">
        <f t="shared" ref="N3266:N3329" si="103">M3266*G3266</f>
        <v>4.7843900000000012E-3</v>
      </c>
    </row>
    <row r="3267" spans="1:14" ht="18" customHeight="1" x14ac:dyDescent="0.2">
      <c r="A3267" s="16" t="str">
        <f>'Fish Use'!A219</f>
        <v>UGR13</v>
      </c>
      <c r="B3267" s="16" t="str">
        <f>'Fish Use'!B219</f>
        <v>Upper Grande Ronde</v>
      </c>
      <c r="C3267" s="16" t="str">
        <f>'Fish Use'!D219</f>
        <v>Steelhead</v>
      </c>
      <c r="D3267" s="16" t="str">
        <f>'Fish Use'!E219</f>
        <v>Migration</v>
      </c>
      <c r="E3267" s="16" t="str">
        <f>'Vulnerability Mapped'!C106</f>
        <v>Winter Water Temperature</v>
      </c>
      <c r="F3267" s="18">
        <f>'Fish Use'!F219</f>
        <v>0.28310000000000002</v>
      </c>
      <c r="G3267" s="18">
        <f>Population!D17</f>
        <v>0.25</v>
      </c>
      <c r="H3267" s="19">
        <f>'Limiting Factors'!C210</f>
        <v>2.62</v>
      </c>
      <c r="I3267" s="18">
        <f>'Limiting Factors'!D210</f>
        <v>0.46450000000000002</v>
      </c>
      <c r="J3267" s="17">
        <f>'Vulnerability Mapped'!D106</f>
        <v>11</v>
      </c>
      <c r="K3267" s="17">
        <f>'Vulnerability Mapped'!E106</f>
        <v>14</v>
      </c>
      <c r="L3267" s="18">
        <f>'Vulnerability Mapped'!H106</f>
        <v>0.35714285699999998</v>
      </c>
      <c r="M3267" s="18">
        <f t="shared" si="102"/>
        <v>4.6964267838357152E-2</v>
      </c>
      <c r="N3267" s="18">
        <f t="shared" si="103"/>
        <v>1.1741066959589288E-2</v>
      </c>
    </row>
    <row r="3268" spans="1:14" ht="18" customHeight="1" x14ac:dyDescent="0.2">
      <c r="A3268" s="16" t="str">
        <f>'Fish Use'!A219</f>
        <v>UGR13</v>
      </c>
      <c r="B3268" s="16" t="str">
        <f>'Fish Use'!B219</f>
        <v>Upper Grande Ronde</v>
      </c>
      <c r="C3268" s="16" t="str">
        <f>'Fish Use'!D219</f>
        <v>Steelhead</v>
      </c>
      <c r="D3268" s="16" t="str">
        <f>'Fish Use'!E219</f>
        <v>Migration</v>
      </c>
      <c r="E3268" s="16" t="str">
        <f>'Vulnerability Mapped'!C105</f>
        <v>Water Quality</v>
      </c>
      <c r="F3268" s="18">
        <f>'Fish Use'!F219</f>
        <v>0.28310000000000002</v>
      </c>
      <c r="G3268" s="18">
        <f>Population!D17</f>
        <v>0.25</v>
      </c>
      <c r="H3268" s="19">
        <f>'Limiting Factors'!C211</f>
        <v>2.62</v>
      </c>
      <c r="I3268" s="18">
        <f>'Limiting Factors'!D211</f>
        <v>0.46450000000000002</v>
      </c>
      <c r="J3268" s="17">
        <f>'Vulnerability Mapped'!D105</f>
        <v>5</v>
      </c>
      <c r="K3268" s="17">
        <f>'Vulnerability Mapped'!E105</f>
        <v>12</v>
      </c>
      <c r="L3268" s="18">
        <f>'Vulnerability Mapped'!H105</f>
        <v>0.74285714300000005</v>
      </c>
      <c r="M3268" s="18">
        <f t="shared" si="102"/>
        <v>9.7685677161642864E-2</v>
      </c>
      <c r="N3268" s="18">
        <f t="shared" si="103"/>
        <v>2.4421419290410716E-2</v>
      </c>
    </row>
    <row r="3269" spans="1:14" ht="18" customHeight="1" x14ac:dyDescent="0.2">
      <c r="A3269" s="16" t="str">
        <f>'Fish Use'!A219</f>
        <v>UGR13</v>
      </c>
      <c r="B3269" s="16" t="str">
        <f>'Fish Use'!B219</f>
        <v>Upper Grande Ronde</v>
      </c>
      <c r="C3269" s="16" t="str">
        <f>'Fish Use'!D219</f>
        <v>Steelhead</v>
      </c>
      <c r="D3269" s="16" t="str">
        <f>'Fish Use'!E219</f>
        <v>Migration</v>
      </c>
      <c r="E3269" s="16" t="str">
        <f>'Vulnerability Mapped'!C101</f>
        <v>Predation</v>
      </c>
      <c r="F3269" s="18">
        <f>'Fish Use'!F219</f>
        <v>0.28310000000000002</v>
      </c>
      <c r="G3269" s="18">
        <f>Population!D17</f>
        <v>0.25</v>
      </c>
      <c r="H3269" s="19">
        <f>'Limiting Factors'!C204</f>
        <v>2</v>
      </c>
      <c r="I3269" s="18">
        <f>'Limiting Factors'!D204</f>
        <v>0.32500000000000001</v>
      </c>
      <c r="J3269" s="17">
        <f>'Vulnerability Mapped'!D101</f>
        <v>2</v>
      </c>
      <c r="K3269" s="17">
        <f>'Vulnerability Mapped'!E101</f>
        <v>13</v>
      </c>
      <c r="L3269" s="18">
        <f>'Vulnerability Mapped'!H101</f>
        <v>0.93571428599999995</v>
      </c>
      <c r="M3269" s="18">
        <f t="shared" si="102"/>
        <v>8.6092732169144995E-2</v>
      </c>
      <c r="N3269" s="18">
        <f t="shared" si="103"/>
        <v>2.1523183042286249E-2</v>
      </c>
    </row>
    <row r="3270" spans="1:14" ht="18" customHeight="1" x14ac:dyDescent="0.2">
      <c r="A3270" s="16" t="str">
        <f>'Fish Use'!A219</f>
        <v>UGR13</v>
      </c>
      <c r="B3270" s="16" t="str">
        <f>'Fish Use'!B219</f>
        <v>Upper Grande Ronde</v>
      </c>
      <c r="C3270" s="16" t="str">
        <f>'Fish Use'!D219</f>
        <v>Steelhead</v>
      </c>
      <c r="D3270" s="16" t="str">
        <f>'Fish Use'!E219</f>
        <v>Migration</v>
      </c>
      <c r="E3270" s="16" t="str">
        <f>'Vulnerability Mapped'!C93</f>
        <v>Altered Primary Productivity</v>
      </c>
      <c r="F3270" s="18">
        <f>'Fish Use'!F219</f>
        <v>0.28310000000000002</v>
      </c>
      <c r="G3270" s="18">
        <f>Population!D17</f>
        <v>0.25</v>
      </c>
      <c r="H3270" s="19">
        <f>'Limiting Factors'!C205</f>
        <v>3.91</v>
      </c>
      <c r="I3270" s="18">
        <f>'Limiting Factors'!D205</f>
        <v>0.75475000000000003</v>
      </c>
      <c r="J3270" s="17">
        <f>'Vulnerability Mapped'!D93</f>
        <v>10</v>
      </c>
      <c r="K3270" s="17">
        <f>'Vulnerability Mapped'!E93</f>
        <v>10</v>
      </c>
      <c r="L3270" s="18">
        <f>'Vulnerability Mapped'!H93</f>
        <v>0.42142857099999997</v>
      </c>
      <c r="M3270" s="18">
        <f t="shared" si="102"/>
        <v>9.0046526872712987E-2</v>
      </c>
      <c r="N3270" s="18">
        <f t="shared" si="103"/>
        <v>2.2511631718178247E-2</v>
      </c>
    </row>
    <row r="3271" spans="1:14" ht="18" customHeight="1" x14ac:dyDescent="0.2">
      <c r="A3271" s="16" t="str">
        <f>'Fish Use'!A219</f>
        <v>UGR13</v>
      </c>
      <c r="B3271" s="16" t="str">
        <f>'Fish Use'!B219</f>
        <v>Upper Grande Ronde</v>
      </c>
      <c r="C3271" s="16" t="str">
        <f>'Fish Use'!D219</f>
        <v>Steelhead</v>
      </c>
      <c r="D3271" s="16" t="str">
        <f>'Fish Use'!E219</f>
        <v>Migration</v>
      </c>
      <c r="E3271" s="16" t="str">
        <f>'Vulnerability Mapped'!C100</f>
        <v>Non-Native Species Interactions and Competition</v>
      </c>
      <c r="F3271" s="18">
        <f>'Fish Use'!F219</f>
        <v>0.28310000000000002</v>
      </c>
      <c r="G3271" s="18">
        <f>Population!D17</f>
        <v>0.25</v>
      </c>
      <c r="H3271" s="19">
        <f>'Limiting Factors'!C206</f>
        <v>2.88</v>
      </c>
      <c r="I3271" s="18">
        <f>'Limiting Factors'!D206</f>
        <v>0.52300000000000002</v>
      </c>
      <c r="J3271" s="17">
        <f>'Vulnerability Mapped'!D100</f>
        <v>11</v>
      </c>
      <c r="K3271" s="17">
        <f>'Vulnerability Mapped'!E100</f>
        <v>12</v>
      </c>
      <c r="L3271" s="18">
        <f>'Vulnerability Mapped'!H100</f>
        <v>0.35714285699999998</v>
      </c>
      <c r="M3271" s="18">
        <f t="shared" si="102"/>
        <v>5.2879035693134097E-2</v>
      </c>
      <c r="N3271" s="18">
        <f t="shared" si="103"/>
        <v>1.3219758923283524E-2</v>
      </c>
    </row>
    <row r="3272" spans="1:14" ht="18" customHeight="1" x14ac:dyDescent="0.2">
      <c r="A3272" s="16" t="str">
        <f>'Fish Use'!A220</f>
        <v>UGR13</v>
      </c>
      <c r="B3272" s="16" t="str">
        <f>'Fish Use'!B220</f>
        <v>Upper Grande Ronde</v>
      </c>
      <c r="C3272" s="16" t="str">
        <f>'Fish Use'!D220</f>
        <v>Bull Trout</v>
      </c>
      <c r="D3272" s="16" t="str">
        <f>'Fish Use'!E220</f>
        <v>Spawning &amp; Resident</v>
      </c>
      <c r="E3272" s="16" t="str">
        <f>'Vulnerability Mapped'!C19</f>
        <v>Anthropogenic Barriers</v>
      </c>
      <c r="F3272" s="18">
        <f>'Fish Use'!F220</f>
        <v>0.28310000000000002</v>
      </c>
      <c r="G3272" s="18">
        <f>Population!D20</f>
        <v>0.6</v>
      </c>
      <c r="H3272" s="19">
        <f>'Limiting Factors'!C203</f>
        <v>1.82</v>
      </c>
      <c r="I3272" s="18">
        <f>'Limiting Factors'!D203</f>
        <v>0.28449999999999998</v>
      </c>
      <c r="J3272" s="17">
        <f>'Vulnerability Mapped'!D19</f>
        <v>10</v>
      </c>
      <c r="K3272" s="17">
        <f>'Vulnerability Mapped'!E19</f>
        <v>10</v>
      </c>
      <c r="L3272" s="18">
        <f>'Vulnerability Mapped'!H19</f>
        <v>0.42142857099999997</v>
      </c>
      <c r="M3272" s="18">
        <f t="shared" si="102"/>
        <v>3.3942678894053446E-2</v>
      </c>
      <c r="N3272" s="18">
        <f t="shared" si="103"/>
        <v>2.0365607336432067E-2</v>
      </c>
    </row>
    <row r="3273" spans="1:14" ht="18" customHeight="1" x14ac:dyDescent="0.2">
      <c r="A3273" s="16" t="str">
        <f>'Fish Use'!A220</f>
        <v>UGR13</v>
      </c>
      <c r="B3273" s="16" t="str">
        <f>'Fish Use'!B220</f>
        <v>Upper Grande Ronde</v>
      </c>
      <c r="C3273" s="16" t="str">
        <f>'Fish Use'!D220</f>
        <v>Bull Trout</v>
      </c>
      <c r="D3273" s="16" t="str">
        <f>'Fish Use'!E220</f>
        <v>Spawning &amp; Resident</v>
      </c>
      <c r="E3273" s="16" t="str">
        <f>'Vulnerability Mapped'!C27</f>
        <v>Riparian Condition</v>
      </c>
      <c r="F3273" s="18">
        <f>'Fish Use'!F220</f>
        <v>0.28310000000000002</v>
      </c>
      <c r="G3273" s="18">
        <f>Population!D20</f>
        <v>0.6</v>
      </c>
      <c r="H3273" s="19">
        <f>'Limiting Factors'!C197</f>
        <v>3.78</v>
      </c>
      <c r="I3273" s="18">
        <f>'Limiting Factors'!D197</f>
        <v>0.72550000000000003</v>
      </c>
      <c r="J3273" s="17">
        <f>'Vulnerability Mapped'!D27</f>
        <v>4</v>
      </c>
      <c r="K3273" s="17">
        <f>'Vulnerability Mapped'!E27</f>
        <v>4</v>
      </c>
      <c r="L3273" s="18">
        <f>'Vulnerability Mapped'!H27</f>
        <v>0.80714285699999999</v>
      </c>
      <c r="M3273" s="18">
        <f t="shared" si="102"/>
        <v>0.16577830461351586</v>
      </c>
      <c r="N3273" s="18">
        <f t="shared" si="103"/>
        <v>9.9466982768109516E-2</v>
      </c>
    </row>
    <row r="3274" spans="1:14" ht="18" customHeight="1" x14ac:dyDescent="0.2">
      <c r="A3274" s="16" t="str">
        <f>'Fish Use'!A220</f>
        <v>UGR13</v>
      </c>
      <c r="B3274" s="16" t="str">
        <f>'Fish Use'!B220</f>
        <v>Upper Grande Ronde</v>
      </c>
      <c r="C3274" s="16" t="str">
        <f>'Fish Use'!D220</f>
        <v>Bull Trout</v>
      </c>
      <c r="D3274" s="16" t="str">
        <f>'Fish Use'!E220</f>
        <v>Spawning &amp; Resident</v>
      </c>
      <c r="E3274" s="16" t="str">
        <f>'Vulnerability Mapped'!C23</f>
        <v>Floodplain Condition</v>
      </c>
      <c r="F3274" s="18">
        <f>'Fish Use'!F220</f>
        <v>0.28310000000000002</v>
      </c>
      <c r="G3274" s="18">
        <f>Population!D20</f>
        <v>0.6</v>
      </c>
      <c r="H3274" s="19">
        <f>'Limiting Factors'!C198</f>
        <v>3.95</v>
      </c>
      <c r="I3274" s="18">
        <f>'Limiting Factors'!D198</f>
        <v>0.76375000000000004</v>
      </c>
      <c r="J3274" s="17">
        <f>'Vulnerability Mapped'!D23</f>
        <v>11</v>
      </c>
      <c r="K3274" s="17">
        <f>'Vulnerability Mapped'!E23</f>
        <v>11</v>
      </c>
      <c r="L3274" s="18">
        <f>'Vulnerability Mapped'!H23</f>
        <v>0.35714285699999998</v>
      </c>
      <c r="M3274" s="18">
        <f t="shared" si="102"/>
        <v>7.7220580326254631E-2</v>
      </c>
      <c r="N3274" s="18">
        <f t="shared" si="103"/>
        <v>4.6332348195752777E-2</v>
      </c>
    </row>
    <row r="3275" spans="1:14" ht="18" customHeight="1" x14ac:dyDescent="0.2">
      <c r="A3275" s="16" t="str">
        <f>'Fish Use'!A220</f>
        <v>UGR13</v>
      </c>
      <c r="B3275" s="16" t="str">
        <f>'Fish Use'!B220</f>
        <v>Upper Grande Ronde</v>
      </c>
      <c r="C3275" s="16" t="str">
        <f>'Fish Use'!D220</f>
        <v>Bull Trout</v>
      </c>
      <c r="D3275" s="16" t="str">
        <f>'Fish Use'!E220</f>
        <v>Spawning &amp; Resident</v>
      </c>
      <c r="E3275" s="16" t="str">
        <f>'Vulnerability Mapped'!C28</f>
        <v>Side Channel and Wetland Habitat</v>
      </c>
      <c r="F3275" s="18">
        <f>'Fish Use'!F220</f>
        <v>0.28310000000000002</v>
      </c>
      <c r="G3275" s="18">
        <f>Population!D20</f>
        <v>0.6</v>
      </c>
      <c r="H3275" s="19">
        <f>'Limiting Factors'!C199</f>
        <v>4.18</v>
      </c>
      <c r="I3275" s="18">
        <f>'Limiting Factors'!D199</f>
        <v>0.8155</v>
      </c>
      <c r="J3275" s="17">
        <f>'Vulnerability Mapped'!D28</f>
        <v>7</v>
      </c>
      <c r="K3275" s="17">
        <f>'Vulnerability Mapped'!E28</f>
        <v>7</v>
      </c>
      <c r="L3275" s="18">
        <f>'Vulnerability Mapped'!H28</f>
        <v>0.61428571399999998</v>
      </c>
      <c r="M3275" s="18">
        <f t="shared" si="102"/>
        <v>0.14181894493403771</v>
      </c>
      <c r="N3275" s="18">
        <f t="shared" si="103"/>
        <v>8.5091366960422618E-2</v>
      </c>
    </row>
    <row r="3276" spans="1:14" ht="18" customHeight="1" x14ac:dyDescent="0.2">
      <c r="A3276" s="16" t="str">
        <f>'Fish Use'!A220</f>
        <v>UGR13</v>
      </c>
      <c r="B3276" s="16" t="str">
        <f>'Fish Use'!B220</f>
        <v>Upper Grande Ronde</v>
      </c>
      <c r="C3276" s="16" t="str">
        <f>'Fish Use'!D220</f>
        <v>Bull Trout</v>
      </c>
      <c r="D3276" s="16" t="str">
        <f>'Fish Use'!E220</f>
        <v>Spawning &amp; Resident</v>
      </c>
      <c r="E3276" s="16" t="str">
        <f>'Vulnerability Mapped'!C20</f>
        <v>Channel and Habitat Structure</v>
      </c>
      <c r="F3276" s="18">
        <f>'Fish Use'!F220</f>
        <v>0.28310000000000002</v>
      </c>
      <c r="G3276" s="18">
        <f>Population!D20</f>
        <v>0.6</v>
      </c>
      <c r="H3276" s="19">
        <f>'Limiting Factors'!C200</f>
        <v>4.37</v>
      </c>
      <c r="I3276" s="18">
        <f>'Limiting Factors'!D200</f>
        <v>0.85824999999999996</v>
      </c>
      <c r="J3276" s="17">
        <f>'Vulnerability Mapped'!D20</f>
        <v>3</v>
      </c>
      <c r="K3276" s="17">
        <f>'Vulnerability Mapped'!E20</f>
        <v>3</v>
      </c>
      <c r="L3276" s="18">
        <f>'Vulnerability Mapped'!H20</f>
        <v>0.87142857100000004</v>
      </c>
      <c r="M3276" s="18">
        <f t="shared" si="102"/>
        <v>0.21173150096729834</v>
      </c>
      <c r="N3276" s="18">
        <f t="shared" si="103"/>
        <v>0.12703890058037901</v>
      </c>
    </row>
    <row r="3277" spans="1:14" ht="18" customHeight="1" x14ac:dyDescent="0.2">
      <c r="A3277" s="16" t="str">
        <f>'Fish Use'!A220</f>
        <v>UGR13</v>
      </c>
      <c r="B3277" s="16" t="str">
        <f>'Fish Use'!B220</f>
        <v>Upper Grande Ronde</v>
      </c>
      <c r="C3277" s="16" t="str">
        <f>'Fish Use'!D220</f>
        <v>Bull Trout</v>
      </c>
      <c r="D3277" s="16" t="str">
        <f>'Fish Use'!E220</f>
        <v>Spawning &amp; Resident</v>
      </c>
      <c r="E3277" s="16" t="str">
        <f>'Vulnerability Mapped'!C22</f>
        <v>Decreased Water Quantity</v>
      </c>
      <c r="F3277" s="18">
        <f>'Fish Use'!F220</f>
        <v>0.28310000000000002</v>
      </c>
      <c r="G3277" s="18">
        <f>Population!D20</f>
        <v>0.6</v>
      </c>
      <c r="H3277" s="19">
        <f>'Limiting Factors'!C207</f>
        <v>3.63</v>
      </c>
      <c r="I3277" s="18">
        <f>'Limiting Factors'!D207</f>
        <v>0.69174999999999998</v>
      </c>
      <c r="J3277" s="17">
        <f>'Vulnerability Mapped'!D22</f>
        <v>8</v>
      </c>
      <c r="K3277" s="17">
        <f>'Vulnerability Mapped'!E22</f>
        <v>8</v>
      </c>
      <c r="L3277" s="18">
        <f>'Vulnerability Mapped'!H22</f>
        <v>0.55000000000000004</v>
      </c>
      <c r="M3277" s="18">
        <f t="shared" si="102"/>
        <v>0.10770893375000001</v>
      </c>
      <c r="N3277" s="18">
        <f t="shared" si="103"/>
        <v>6.462536025E-2</v>
      </c>
    </row>
    <row r="3278" spans="1:14" ht="18" customHeight="1" x14ac:dyDescent="0.2">
      <c r="A3278" s="16" t="str">
        <f>'Fish Use'!A220</f>
        <v>UGR13</v>
      </c>
      <c r="B3278" s="16" t="str">
        <f>'Fish Use'!B220</f>
        <v>Upper Grande Ronde</v>
      </c>
      <c r="C3278" s="16" t="str">
        <f>'Fish Use'!D220</f>
        <v>Bull Trout</v>
      </c>
      <c r="D3278" s="16" t="str">
        <f>'Fish Use'!E220</f>
        <v>Spawning &amp; Resident</v>
      </c>
      <c r="E3278" s="16" t="str">
        <f>'Vulnerability Mapped'!C17</f>
        <v>Altered Flow Timing</v>
      </c>
      <c r="F3278" s="18">
        <f>'Fish Use'!F220</f>
        <v>0.28310000000000002</v>
      </c>
      <c r="G3278" s="18">
        <f>Population!D20</f>
        <v>0.6</v>
      </c>
      <c r="H3278" s="19">
        <f>'Limiting Factors'!C208</f>
        <v>3.3</v>
      </c>
      <c r="I3278" s="18">
        <f>'Limiting Factors'!D208</f>
        <v>0.61750000000000005</v>
      </c>
      <c r="J3278" s="17">
        <f>'Vulnerability Mapped'!D17</f>
        <v>13</v>
      </c>
      <c r="K3278" s="17">
        <f>'Vulnerability Mapped'!E17</f>
        <v>13</v>
      </c>
      <c r="L3278" s="18">
        <f>'Vulnerability Mapped'!H17</f>
        <v>0.22857142899999999</v>
      </c>
      <c r="M3278" s="18">
        <f t="shared" si="102"/>
        <v>3.9957542932063259E-2</v>
      </c>
      <c r="N3278" s="18">
        <f t="shared" si="103"/>
        <v>2.3974525759237954E-2</v>
      </c>
    </row>
    <row r="3279" spans="1:14" ht="18" customHeight="1" x14ac:dyDescent="0.2">
      <c r="A3279" s="16" t="str">
        <f>'Fish Use'!A220</f>
        <v>UGR13</v>
      </c>
      <c r="B3279" s="16" t="str">
        <f>'Fish Use'!B220</f>
        <v>Upper Grande Ronde</v>
      </c>
      <c r="C3279" s="16" t="str">
        <f>'Fish Use'!D220</f>
        <v>Bull Trout</v>
      </c>
      <c r="D3279" s="16" t="str">
        <f>'Fish Use'!E220</f>
        <v>Spawning &amp; Resident</v>
      </c>
      <c r="E3279" s="16" t="str">
        <f>'Vulnerability Mapped'!C21</f>
        <v>Decreased Sediment Quantity</v>
      </c>
      <c r="F3279" s="18">
        <f>'Fish Use'!F220</f>
        <v>0.28310000000000002</v>
      </c>
      <c r="G3279" s="18">
        <f>Population!D20</f>
        <v>0.6</v>
      </c>
      <c r="H3279" s="19">
        <f>'Limiting Factors'!C201</f>
        <v>4</v>
      </c>
      <c r="I3279" s="18">
        <f>'Limiting Factors'!D201</f>
        <v>0.77500000000000002</v>
      </c>
      <c r="J3279" s="17">
        <f>'Vulnerability Mapped'!D21</f>
        <v>5</v>
      </c>
      <c r="K3279" s="17">
        <f>'Vulnerability Mapped'!E21</f>
        <v>5</v>
      </c>
      <c r="L3279" s="18">
        <f>'Vulnerability Mapped'!H21</f>
        <v>0.74285714300000005</v>
      </c>
      <c r="M3279" s="18">
        <f t="shared" si="102"/>
        <v>0.16298471431705752</v>
      </c>
      <c r="N3279" s="18">
        <f t="shared" si="103"/>
        <v>9.779082859023451E-2</v>
      </c>
    </row>
    <row r="3280" spans="1:14" ht="18" customHeight="1" x14ac:dyDescent="0.2">
      <c r="A3280" s="16" t="str">
        <f>'Fish Use'!A220</f>
        <v>UGR13</v>
      </c>
      <c r="B3280" s="16" t="str">
        <f>'Fish Use'!B220</f>
        <v>Upper Grande Ronde</v>
      </c>
      <c r="C3280" s="16" t="str">
        <f>'Fish Use'!D220</f>
        <v>Bull Trout</v>
      </c>
      <c r="D3280" s="16" t="str">
        <f>'Fish Use'!E220</f>
        <v>Spawning &amp; Resident</v>
      </c>
      <c r="E3280" s="16" t="str">
        <f>'Vulnerability Mapped'!C24</f>
        <v>Increased Sediment Quantity</v>
      </c>
      <c r="F3280" s="18">
        <f>'Fish Use'!F220</f>
        <v>0.28310000000000002</v>
      </c>
      <c r="G3280" s="18">
        <f>Population!D20</f>
        <v>0.6</v>
      </c>
      <c r="H3280" s="19">
        <f>'Limiting Factors'!C202</f>
        <v>3.25</v>
      </c>
      <c r="I3280" s="18">
        <f>'Limiting Factors'!D202</f>
        <v>0.60624999999999996</v>
      </c>
      <c r="J3280" s="17">
        <f>'Vulnerability Mapped'!D24</f>
        <v>6</v>
      </c>
      <c r="K3280" s="17">
        <f>'Vulnerability Mapped'!E24</f>
        <v>6</v>
      </c>
      <c r="L3280" s="18">
        <f>'Vulnerability Mapped'!H24</f>
        <v>0.678571429</v>
      </c>
      <c r="M3280" s="18">
        <f t="shared" si="102"/>
        <v>0.11646279025212687</v>
      </c>
      <c r="N3280" s="18">
        <f t="shared" si="103"/>
        <v>6.9877674151276117E-2</v>
      </c>
    </row>
    <row r="3281" spans="1:14" ht="18" customHeight="1" x14ac:dyDescent="0.2">
      <c r="A3281" s="16" t="str">
        <f>'Fish Use'!A220</f>
        <v>UGR13</v>
      </c>
      <c r="B3281" s="16" t="str">
        <f>'Fish Use'!B220</f>
        <v>Upper Grande Ronde</v>
      </c>
      <c r="C3281" s="16" t="str">
        <f>'Fish Use'!D220</f>
        <v>Bull Trout</v>
      </c>
      <c r="D3281" s="16" t="str">
        <f>'Fish Use'!E220</f>
        <v>Spawning &amp; Resident</v>
      </c>
      <c r="E3281" s="16" t="str">
        <f>'Vulnerability Mapped'!C29</f>
        <v>Summer Water Temperature</v>
      </c>
      <c r="F3281" s="18">
        <f>'Fish Use'!F220</f>
        <v>0.28310000000000002</v>
      </c>
      <c r="G3281" s="18">
        <f>Population!D20</f>
        <v>0.6</v>
      </c>
      <c r="H3281" s="19">
        <f>'Limiting Factors'!C209</f>
        <v>3.56</v>
      </c>
      <c r="I3281" s="18">
        <f>'Limiting Factors'!D209</f>
        <v>0.67600000000000005</v>
      </c>
      <c r="J3281" s="17">
        <f>'Vulnerability Mapped'!D29</f>
        <v>1</v>
      </c>
      <c r="K3281" s="17">
        <f>'Vulnerability Mapped'!E29</f>
        <v>1</v>
      </c>
      <c r="L3281" s="18">
        <f>'Vulnerability Mapped'!H29</f>
        <v>1</v>
      </c>
      <c r="M3281" s="18">
        <f t="shared" si="102"/>
        <v>0.19137560000000003</v>
      </c>
      <c r="N3281" s="18">
        <f t="shared" si="103"/>
        <v>0.11482536000000002</v>
      </c>
    </row>
    <row r="3282" spans="1:14" ht="18" customHeight="1" x14ac:dyDescent="0.2">
      <c r="A3282" s="16" t="str">
        <f>'Fish Use'!A220</f>
        <v>UGR13</v>
      </c>
      <c r="B3282" s="16" t="str">
        <f>'Fish Use'!B220</f>
        <v>Upper Grande Ronde</v>
      </c>
      <c r="C3282" s="16" t="str">
        <f>'Fish Use'!D220</f>
        <v>Bull Trout</v>
      </c>
      <c r="D3282" s="16" t="str">
        <f>'Fish Use'!E220</f>
        <v>Spawning &amp; Resident</v>
      </c>
      <c r="E3282" s="16" t="str">
        <f>'Vulnerability Mapped'!C31</f>
        <v>Winter Water Temperature</v>
      </c>
      <c r="F3282" s="18">
        <f>'Fish Use'!F220</f>
        <v>0.28310000000000002</v>
      </c>
      <c r="G3282" s="18">
        <f>Population!D20</f>
        <v>0.6</v>
      </c>
      <c r="H3282" s="19">
        <f>'Limiting Factors'!C210</f>
        <v>2.62</v>
      </c>
      <c r="I3282" s="18">
        <f>'Limiting Factors'!D210</f>
        <v>0.46450000000000002</v>
      </c>
      <c r="J3282" s="17">
        <f>'Vulnerability Mapped'!D31</f>
        <v>12</v>
      </c>
      <c r="K3282" s="17">
        <f>'Vulnerability Mapped'!E31</f>
        <v>12</v>
      </c>
      <c r="L3282" s="18">
        <f>'Vulnerability Mapped'!H31</f>
        <v>0.29285714299999999</v>
      </c>
      <c r="M3282" s="18">
        <f t="shared" si="102"/>
        <v>3.8510699661642847E-2</v>
      </c>
      <c r="N3282" s="18">
        <f t="shared" si="103"/>
        <v>2.3106419796985706E-2</v>
      </c>
    </row>
    <row r="3283" spans="1:14" ht="18" customHeight="1" x14ac:dyDescent="0.2">
      <c r="A3283" s="16" t="str">
        <f>'Fish Use'!A220</f>
        <v>UGR13</v>
      </c>
      <c r="B3283" s="16" t="str">
        <f>'Fish Use'!B220</f>
        <v>Upper Grande Ronde</v>
      </c>
      <c r="C3283" s="16" t="str">
        <f>'Fish Use'!D220</f>
        <v>Bull Trout</v>
      </c>
      <c r="D3283" s="16" t="str">
        <f>'Fish Use'!E220</f>
        <v>Spawning &amp; Resident</v>
      </c>
      <c r="E3283" s="16" t="str">
        <f>'Vulnerability Mapped'!C30</f>
        <v>Water Quality</v>
      </c>
      <c r="F3283" s="18">
        <f>'Fish Use'!F220</f>
        <v>0.28310000000000002</v>
      </c>
      <c r="G3283" s="18">
        <f>Population!D20</f>
        <v>0.6</v>
      </c>
      <c r="H3283" s="19">
        <f>'Limiting Factors'!C211</f>
        <v>2.62</v>
      </c>
      <c r="I3283" s="18">
        <f>'Limiting Factors'!D211</f>
        <v>0.46450000000000002</v>
      </c>
      <c r="J3283" s="17">
        <f>'Vulnerability Mapped'!D30</f>
        <v>15</v>
      </c>
      <c r="K3283" s="17">
        <f>'Vulnerability Mapped'!E30</f>
        <v>15</v>
      </c>
      <c r="L3283" s="18">
        <f>'Vulnerability Mapped'!H30</f>
        <v>0.1</v>
      </c>
      <c r="M3283" s="18">
        <f t="shared" si="102"/>
        <v>1.3149995000000001E-2</v>
      </c>
      <c r="N3283" s="18">
        <f t="shared" si="103"/>
        <v>7.889997000000001E-3</v>
      </c>
    </row>
    <row r="3284" spans="1:14" ht="18" customHeight="1" x14ac:dyDescent="0.2">
      <c r="A3284" s="16" t="str">
        <f>'Fish Use'!A220</f>
        <v>UGR13</v>
      </c>
      <c r="B3284" s="16" t="str">
        <f>'Fish Use'!B220</f>
        <v>Upper Grande Ronde</v>
      </c>
      <c r="C3284" s="16" t="str">
        <f>'Fish Use'!D220</f>
        <v>Bull Trout</v>
      </c>
      <c r="D3284" s="16" t="str">
        <f>'Fish Use'!E220</f>
        <v>Spawning &amp; Resident</v>
      </c>
      <c r="E3284" s="16" t="str">
        <f>'Vulnerability Mapped'!C26</f>
        <v>Predation</v>
      </c>
      <c r="F3284" s="18">
        <f>'Fish Use'!F220</f>
        <v>0.28310000000000002</v>
      </c>
      <c r="G3284" s="18">
        <f>Population!D20</f>
        <v>0.6</v>
      </c>
      <c r="H3284" s="19">
        <f>'Limiting Factors'!C204</f>
        <v>2</v>
      </c>
      <c r="I3284" s="18">
        <f>'Limiting Factors'!D204</f>
        <v>0.32500000000000001</v>
      </c>
      <c r="J3284" s="17">
        <f>'Vulnerability Mapped'!D26</f>
        <v>9</v>
      </c>
      <c r="K3284" s="17">
        <f>'Vulnerability Mapped'!E26</f>
        <v>9</v>
      </c>
      <c r="L3284" s="18">
        <f>'Vulnerability Mapped'!H26</f>
        <v>0.485714286</v>
      </c>
      <c r="M3284" s="18">
        <f t="shared" si="102"/>
        <v>4.4689357169145003E-2</v>
      </c>
      <c r="N3284" s="18">
        <f t="shared" si="103"/>
        <v>2.6813614301487002E-2</v>
      </c>
    </row>
    <row r="3285" spans="1:14" ht="18" customHeight="1" x14ac:dyDescent="0.2">
      <c r="A3285" s="16" t="str">
        <f>'Fish Use'!A220</f>
        <v>UGR13</v>
      </c>
      <c r="B3285" s="16" t="str">
        <f>'Fish Use'!B220</f>
        <v>Upper Grande Ronde</v>
      </c>
      <c r="C3285" s="16" t="str">
        <f>'Fish Use'!D220</f>
        <v>Bull Trout</v>
      </c>
      <c r="D3285" s="16" t="str">
        <f>'Fish Use'!E220</f>
        <v>Spawning &amp; Resident</v>
      </c>
      <c r="E3285" s="16" t="str">
        <f>'Vulnerability Mapped'!C18</f>
        <v>Altered Primary Productivity</v>
      </c>
      <c r="F3285" s="18">
        <f>'Fish Use'!F220</f>
        <v>0.28310000000000002</v>
      </c>
      <c r="G3285" s="18">
        <f>Population!D20</f>
        <v>0.6</v>
      </c>
      <c r="H3285" s="19">
        <f>'Limiting Factors'!C205</f>
        <v>3.91</v>
      </c>
      <c r="I3285" s="18">
        <f>'Limiting Factors'!D205</f>
        <v>0.75475000000000003</v>
      </c>
      <c r="J3285" s="17">
        <f>'Vulnerability Mapped'!D18</f>
        <v>14</v>
      </c>
      <c r="K3285" s="17">
        <f>'Vulnerability Mapped'!E18</f>
        <v>14</v>
      </c>
      <c r="L3285" s="18">
        <f>'Vulnerability Mapped'!H18</f>
        <v>0.164285714</v>
      </c>
      <c r="M3285" s="18">
        <f t="shared" si="102"/>
        <v>3.5102883331808658E-2</v>
      </c>
      <c r="N3285" s="18">
        <f t="shared" si="103"/>
        <v>2.1061729999085194E-2</v>
      </c>
    </row>
    <row r="3286" spans="1:14" ht="18" customHeight="1" x14ac:dyDescent="0.2">
      <c r="A3286" s="16" t="str">
        <f>'Fish Use'!A220</f>
        <v>UGR13</v>
      </c>
      <c r="B3286" s="16" t="str">
        <f>'Fish Use'!B220</f>
        <v>Upper Grande Ronde</v>
      </c>
      <c r="C3286" s="16" t="str">
        <f>'Fish Use'!D220</f>
        <v>Bull Trout</v>
      </c>
      <c r="D3286" s="16" t="str">
        <f>'Fish Use'!E220</f>
        <v>Spawning &amp; Resident</v>
      </c>
      <c r="E3286" s="16" t="str">
        <f>'Vulnerability Mapped'!C25</f>
        <v>Non-Native Species Interactions and Competition</v>
      </c>
      <c r="F3286" s="18">
        <f>'Fish Use'!F220</f>
        <v>0.28310000000000002</v>
      </c>
      <c r="G3286" s="18">
        <f>Population!D20</f>
        <v>0.6</v>
      </c>
      <c r="H3286" s="19">
        <f>'Limiting Factors'!C206</f>
        <v>2.88</v>
      </c>
      <c r="I3286" s="18">
        <f>'Limiting Factors'!D206</f>
        <v>0.52300000000000002</v>
      </c>
      <c r="J3286" s="17">
        <f>'Vulnerability Mapped'!D25</f>
        <v>2</v>
      </c>
      <c r="K3286" s="17">
        <f>'Vulnerability Mapped'!E25</f>
        <v>2</v>
      </c>
      <c r="L3286" s="18">
        <f>'Vulnerability Mapped'!H25</f>
        <v>0.93571428599999995</v>
      </c>
      <c r="M3286" s="18">
        <f t="shared" si="102"/>
        <v>0.1385430736137318</v>
      </c>
      <c r="N3286" s="18">
        <f t="shared" si="103"/>
        <v>8.312584416823908E-2</v>
      </c>
    </row>
    <row r="3287" spans="1:14" ht="18" customHeight="1" x14ac:dyDescent="0.2">
      <c r="A3287" s="16" t="str">
        <f>'Fish Use'!A221</f>
        <v>UGR13</v>
      </c>
      <c r="B3287" s="16" t="str">
        <f>'Fish Use'!B221</f>
        <v>Upper Grande Ronde</v>
      </c>
      <c r="C3287" s="16" t="str">
        <f>'Fish Use'!D221</f>
        <v>Bull Trout</v>
      </c>
      <c r="D3287" s="16" t="str">
        <f>'Fish Use'!E221</f>
        <v>FMO</v>
      </c>
      <c r="E3287" s="16" t="str">
        <f>'Vulnerability Mapped'!C4</f>
        <v>Anthropogenic Barriers</v>
      </c>
      <c r="F3287" s="18">
        <f>'Fish Use'!F221</f>
        <v>0.28310000000000002</v>
      </c>
      <c r="G3287" s="18">
        <f>Population!D21</f>
        <v>0.4</v>
      </c>
      <c r="H3287" s="19">
        <f>'Limiting Factors'!C203</f>
        <v>1.82</v>
      </c>
      <c r="I3287" s="18">
        <f>'Limiting Factors'!D203</f>
        <v>0.28449999999999998</v>
      </c>
      <c r="J3287" s="17">
        <f>'Vulnerability Mapped'!D4</f>
        <v>3</v>
      </c>
      <c r="K3287" s="17">
        <f>'Vulnerability Mapped'!E4</f>
        <v>3</v>
      </c>
      <c r="L3287" s="18">
        <f>'Vulnerability Mapped'!H4</f>
        <v>0.87142857100000004</v>
      </c>
      <c r="M3287" s="18">
        <f t="shared" si="102"/>
        <v>7.0186556394053454E-2</v>
      </c>
      <c r="N3287" s="18">
        <f t="shared" si="103"/>
        <v>2.8074622557621384E-2</v>
      </c>
    </row>
    <row r="3288" spans="1:14" ht="18" customHeight="1" x14ac:dyDescent="0.2">
      <c r="A3288" s="16" t="str">
        <f>'Fish Use'!A221</f>
        <v>UGR13</v>
      </c>
      <c r="B3288" s="16" t="str">
        <f>'Fish Use'!B221</f>
        <v>Upper Grande Ronde</v>
      </c>
      <c r="C3288" s="16" t="str">
        <f>'Fish Use'!D221</f>
        <v>Bull Trout</v>
      </c>
      <c r="D3288" s="16" t="str">
        <f>'Fish Use'!E221</f>
        <v>FMO</v>
      </c>
      <c r="E3288" s="16" t="str">
        <f>'Vulnerability Mapped'!C12</f>
        <v>Riparian Condition</v>
      </c>
      <c r="F3288" s="18">
        <f>'Fish Use'!F221</f>
        <v>0.28310000000000002</v>
      </c>
      <c r="G3288" s="18">
        <f>Population!D21</f>
        <v>0.4</v>
      </c>
      <c r="H3288" s="19">
        <f>'Limiting Factors'!C197</f>
        <v>3.78</v>
      </c>
      <c r="I3288" s="18">
        <f>'Limiting Factors'!D197</f>
        <v>0.72550000000000003</v>
      </c>
      <c r="J3288" s="17">
        <f>'Vulnerability Mapped'!D12</f>
        <v>5</v>
      </c>
      <c r="K3288" s="17">
        <f>'Vulnerability Mapped'!E12</f>
        <v>5</v>
      </c>
      <c r="L3288" s="18">
        <f>'Vulnerability Mapped'!H12</f>
        <v>0.74285714300000005</v>
      </c>
      <c r="M3288" s="18">
        <f t="shared" si="102"/>
        <v>0.15257472288648419</v>
      </c>
      <c r="N3288" s="18">
        <f t="shared" si="103"/>
        <v>6.1029889154593675E-2</v>
      </c>
    </row>
    <row r="3289" spans="1:14" ht="18" customHeight="1" x14ac:dyDescent="0.2">
      <c r="A3289" s="16" t="str">
        <f>'Fish Use'!A221</f>
        <v>UGR13</v>
      </c>
      <c r="B3289" s="16" t="str">
        <f>'Fish Use'!B221</f>
        <v>Upper Grande Ronde</v>
      </c>
      <c r="C3289" s="16" t="str">
        <f>'Fish Use'!D221</f>
        <v>Bull Trout</v>
      </c>
      <c r="D3289" s="16" t="str">
        <f>'Fish Use'!E221</f>
        <v>FMO</v>
      </c>
      <c r="E3289" s="16" t="str">
        <f>'Vulnerability Mapped'!C8</f>
        <v>Floodplain Condition</v>
      </c>
      <c r="F3289" s="18">
        <f>'Fish Use'!F221</f>
        <v>0.28310000000000002</v>
      </c>
      <c r="G3289" s="18">
        <f>Population!D21</f>
        <v>0.4</v>
      </c>
      <c r="H3289" s="19">
        <f>'Limiting Factors'!C198</f>
        <v>3.95</v>
      </c>
      <c r="I3289" s="18">
        <f>'Limiting Factors'!D198</f>
        <v>0.76375000000000004</v>
      </c>
      <c r="J3289" s="17">
        <f>'Vulnerability Mapped'!D8</f>
        <v>9</v>
      </c>
      <c r="K3289" s="17">
        <f>'Vulnerability Mapped'!E8</f>
        <v>9</v>
      </c>
      <c r="L3289" s="18">
        <f>'Vulnerability Mapped'!H8</f>
        <v>0.485714286</v>
      </c>
      <c r="M3289" s="18">
        <f t="shared" si="102"/>
        <v>0.10501998934749077</v>
      </c>
      <c r="N3289" s="18">
        <f t="shared" si="103"/>
        <v>4.2007995738996308E-2</v>
      </c>
    </row>
    <row r="3290" spans="1:14" ht="18" customHeight="1" x14ac:dyDescent="0.2">
      <c r="A3290" s="16" t="str">
        <f>'Fish Use'!A221</f>
        <v>UGR13</v>
      </c>
      <c r="B3290" s="16" t="str">
        <f>'Fish Use'!B221</f>
        <v>Upper Grande Ronde</v>
      </c>
      <c r="C3290" s="16" t="str">
        <f>'Fish Use'!D221</f>
        <v>Bull Trout</v>
      </c>
      <c r="D3290" s="16" t="str">
        <f>'Fish Use'!E221</f>
        <v>FMO</v>
      </c>
      <c r="E3290" s="16" t="str">
        <f>'Vulnerability Mapped'!C13</f>
        <v>Side Channel and Wetland Habitat</v>
      </c>
      <c r="F3290" s="18">
        <f>'Fish Use'!F221</f>
        <v>0.28310000000000002</v>
      </c>
      <c r="G3290" s="18">
        <f>Population!D21</f>
        <v>0.4</v>
      </c>
      <c r="H3290" s="19">
        <f>'Limiting Factors'!C199</f>
        <v>4.18</v>
      </c>
      <c r="I3290" s="18">
        <f>'Limiting Factors'!D199</f>
        <v>0.8155</v>
      </c>
      <c r="J3290" s="17">
        <f>'Vulnerability Mapped'!D13</f>
        <v>8</v>
      </c>
      <c r="K3290" s="17">
        <f>'Vulnerability Mapped'!E13</f>
        <v>8</v>
      </c>
      <c r="L3290" s="18">
        <f>'Vulnerability Mapped'!H13</f>
        <v>0.55000000000000004</v>
      </c>
      <c r="M3290" s="18">
        <f t="shared" si="102"/>
        <v>0.12697742750000002</v>
      </c>
      <c r="N3290" s="18">
        <f t="shared" si="103"/>
        <v>5.0790971000000011E-2</v>
      </c>
    </row>
    <row r="3291" spans="1:14" ht="18" customHeight="1" x14ac:dyDescent="0.2">
      <c r="A3291" s="16" t="str">
        <f>'Fish Use'!A221</f>
        <v>UGR13</v>
      </c>
      <c r="B3291" s="16" t="str">
        <f>'Fish Use'!B221</f>
        <v>Upper Grande Ronde</v>
      </c>
      <c r="C3291" s="16" t="str">
        <f>'Fish Use'!D221</f>
        <v>Bull Trout</v>
      </c>
      <c r="D3291" s="16" t="str">
        <f>'Fish Use'!E221</f>
        <v>FMO</v>
      </c>
      <c r="E3291" s="16" t="str">
        <f>'Vulnerability Mapped'!C5</f>
        <v>Channel and Habitat Structure</v>
      </c>
      <c r="F3291" s="18">
        <f>'Fish Use'!F221</f>
        <v>0.28310000000000002</v>
      </c>
      <c r="G3291" s="18">
        <f>Population!D21</f>
        <v>0.4</v>
      </c>
      <c r="H3291" s="19">
        <f>'Limiting Factors'!C200</f>
        <v>4.37</v>
      </c>
      <c r="I3291" s="18">
        <f>'Limiting Factors'!D200</f>
        <v>0.85824999999999996</v>
      </c>
      <c r="J3291" s="17">
        <f>'Vulnerability Mapped'!D5</f>
        <v>4</v>
      </c>
      <c r="K3291" s="17">
        <f>'Vulnerability Mapped'!E5</f>
        <v>4</v>
      </c>
      <c r="L3291" s="18">
        <f>'Vulnerability Mapped'!H5</f>
        <v>0.80714285699999999</v>
      </c>
      <c r="M3291" s="18">
        <f t="shared" si="102"/>
        <v>0.19611196407243278</v>
      </c>
      <c r="N3291" s="18">
        <f t="shared" si="103"/>
        <v>7.8444785628973113E-2</v>
      </c>
    </row>
    <row r="3292" spans="1:14" ht="18" customHeight="1" x14ac:dyDescent="0.2">
      <c r="A3292" s="16" t="str">
        <f>'Fish Use'!A221</f>
        <v>UGR13</v>
      </c>
      <c r="B3292" s="16" t="str">
        <f>'Fish Use'!B221</f>
        <v>Upper Grande Ronde</v>
      </c>
      <c r="C3292" s="16" t="str">
        <f>'Fish Use'!D221</f>
        <v>Bull Trout</v>
      </c>
      <c r="D3292" s="16" t="str">
        <f>'Fish Use'!E221</f>
        <v>FMO</v>
      </c>
      <c r="E3292" s="16" t="str">
        <f>'Vulnerability Mapped'!C7</f>
        <v>Decreased Water Quantity</v>
      </c>
      <c r="F3292" s="18">
        <f>'Fish Use'!F221</f>
        <v>0.28310000000000002</v>
      </c>
      <c r="G3292" s="18">
        <f>Population!D21</f>
        <v>0.4</v>
      </c>
      <c r="H3292" s="19">
        <f>'Limiting Factors'!C207</f>
        <v>3.63</v>
      </c>
      <c r="I3292" s="18">
        <f>'Limiting Factors'!D207</f>
        <v>0.69174999999999998</v>
      </c>
      <c r="J3292" s="17">
        <f>'Vulnerability Mapped'!D7</f>
        <v>2</v>
      </c>
      <c r="K3292" s="17">
        <f>'Vulnerability Mapped'!E7</f>
        <v>2</v>
      </c>
      <c r="L3292" s="18">
        <f>'Vulnerability Mapped'!H7</f>
        <v>0.93571428599999995</v>
      </c>
      <c r="M3292" s="18">
        <f t="shared" si="102"/>
        <v>0.18324506916309555</v>
      </c>
      <c r="N3292" s="18">
        <f t="shared" si="103"/>
        <v>7.3298027665238227E-2</v>
      </c>
    </row>
    <row r="3293" spans="1:14" ht="18" customHeight="1" x14ac:dyDescent="0.2">
      <c r="A3293" s="16" t="str">
        <f>'Fish Use'!A221</f>
        <v>UGR13</v>
      </c>
      <c r="B3293" s="16" t="str">
        <f>'Fish Use'!B221</f>
        <v>Upper Grande Ronde</v>
      </c>
      <c r="C3293" s="16" t="str">
        <f>'Fish Use'!D221</f>
        <v>Bull Trout</v>
      </c>
      <c r="D3293" s="16" t="str">
        <f>'Fish Use'!E221</f>
        <v>FMO</v>
      </c>
      <c r="E3293" s="16" t="str">
        <f>'Vulnerability Mapped'!C2</f>
        <v>Altered Flow Timing</v>
      </c>
      <c r="F3293" s="18">
        <f>'Fish Use'!F221</f>
        <v>0.28310000000000002</v>
      </c>
      <c r="G3293" s="18">
        <f>Population!D21</f>
        <v>0.4</v>
      </c>
      <c r="H3293" s="19">
        <f>'Limiting Factors'!C208</f>
        <v>3.3</v>
      </c>
      <c r="I3293" s="18">
        <f>'Limiting Factors'!D208</f>
        <v>0.61750000000000005</v>
      </c>
      <c r="J3293" s="17">
        <f>'Vulnerability Mapped'!D2</f>
        <v>11</v>
      </c>
      <c r="K3293" s="17">
        <f>'Vulnerability Mapped'!E2</f>
        <v>11</v>
      </c>
      <c r="L3293" s="18">
        <f>'Vulnerability Mapped'!H2</f>
        <v>0.35714285699999998</v>
      </c>
      <c r="M3293" s="18">
        <f t="shared" si="102"/>
        <v>6.2433660689312255E-2</v>
      </c>
      <c r="N3293" s="18">
        <f t="shared" si="103"/>
        <v>2.4973464275724902E-2</v>
      </c>
    </row>
    <row r="3294" spans="1:14" ht="18" customHeight="1" x14ac:dyDescent="0.2">
      <c r="A3294" s="16" t="str">
        <f>'Fish Use'!A221</f>
        <v>UGR13</v>
      </c>
      <c r="B3294" s="16" t="str">
        <f>'Fish Use'!B221</f>
        <v>Upper Grande Ronde</v>
      </c>
      <c r="C3294" s="16" t="str">
        <f>'Fish Use'!D221</f>
        <v>Bull Trout</v>
      </c>
      <c r="D3294" s="16" t="str">
        <f>'Fish Use'!E221</f>
        <v>FMO</v>
      </c>
      <c r="E3294" s="16" t="str">
        <f>'Vulnerability Mapped'!C6</f>
        <v>Decreased Sediment Quantity</v>
      </c>
      <c r="F3294" s="18">
        <f>'Fish Use'!F221</f>
        <v>0.28310000000000002</v>
      </c>
      <c r="G3294" s="18">
        <f>Population!D21</f>
        <v>0.4</v>
      </c>
      <c r="H3294" s="19">
        <f>'Limiting Factors'!C201</f>
        <v>4</v>
      </c>
      <c r="I3294" s="18">
        <f>'Limiting Factors'!D201</f>
        <v>0.77500000000000002</v>
      </c>
      <c r="J3294" s="17">
        <f>'Vulnerability Mapped'!D6</f>
        <v>13</v>
      </c>
      <c r="K3294" s="17">
        <f>'Vulnerability Mapped'!E6</f>
        <v>13</v>
      </c>
      <c r="L3294" s="18">
        <f>'Vulnerability Mapped'!H6</f>
        <v>0.22857142899999999</v>
      </c>
      <c r="M3294" s="18">
        <f t="shared" si="102"/>
        <v>5.0149142951172503E-2</v>
      </c>
      <c r="N3294" s="18">
        <f t="shared" si="103"/>
        <v>2.0059657180469002E-2</v>
      </c>
    </row>
    <row r="3295" spans="1:14" ht="18" customHeight="1" x14ac:dyDescent="0.2">
      <c r="A3295" s="16" t="str">
        <f>'Fish Use'!A221</f>
        <v>UGR13</v>
      </c>
      <c r="B3295" s="16" t="str">
        <f>'Fish Use'!B221</f>
        <v>Upper Grande Ronde</v>
      </c>
      <c r="C3295" s="16" t="str">
        <f>'Fish Use'!D221</f>
        <v>Bull Trout</v>
      </c>
      <c r="D3295" s="16" t="str">
        <f>'Fish Use'!E221</f>
        <v>FMO</v>
      </c>
      <c r="E3295" s="16" t="str">
        <f>'Vulnerability Mapped'!C9</f>
        <v>Increased Sediment Quantity</v>
      </c>
      <c r="F3295" s="18">
        <f>'Fish Use'!F221</f>
        <v>0.28310000000000002</v>
      </c>
      <c r="G3295" s="18">
        <f>Population!D21</f>
        <v>0.4</v>
      </c>
      <c r="H3295" s="19">
        <f>'Limiting Factors'!C202</f>
        <v>3.25</v>
      </c>
      <c r="I3295" s="18">
        <f>'Limiting Factors'!D202</f>
        <v>0.60624999999999996</v>
      </c>
      <c r="J3295" s="17">
        <f>'Vulnerability Mapped'!D9</f>
        <v>14</v>
      </c>
      <c r="K3295" s="17">
        <f>'Vulnerability Mapped'!E9</f>
        <v>14</v>
      </c>
      <c r="L3295" s="18">
        <f>'Vulnerability Mapped'!H9</f>
        <v>0.164285714</v>
      </c>
      <c r="M3295" s="18">
        <f t="shared" si="102"/>
        <v>2.8196254415248749E-2</v>
      </c>
      <c r="N3295" s="18">
        <f t="shared" si="103"/>
        <v>1.12785017660995E-2</v>
      </c>
    </row>
    <row r="3296" spans="1:14" ht="18" customHeight="1" x14ac:dyDescent="0.2">
      <c r="A3296" s="16" t="str">
        <f>'Fish Use'!A221</f>
        <v>UGR13</v>
      </c>
      <c r="B3296" s="16" t="str">
        <f>'Fish Use'!B221</f>
        <v>Upper Grande Ronde</v>
      </c>
      <c r="C3296" s="16" t="str">
        <f>'Fish Use'!D221</f>
        <v>Bull Trout</v>
      </c>
      <c r="D3296" s="16" t="str">
        <f>'Fish Use'!E221</f>
        <v>FMO</v>
      </c>
      <c r="E3296" s="16" t="str">
        <f>'Vulnerability Mapped'!C14</f>
        <v>Summer Water Temperature</v>
      </c>
      <c r="F3296" s="18">
        <f>'Fish Use'!F221</f>
        <v>0.28310000000000002</v>
      </c>
      <c r="G3296" s="18">
        <f>Population!D21</f>
        <v>0.4</v>
      </c>
      <c r="H3296" s="19">
        <f>'Limiting Factors'!C209</f>
        <v>3.56</v>
      </c>
      <c r="I3296" s="18">
        <f>'Limiting Factors'!D209</f>
        <v>0.67600000000000005</v>
      </c>
      <c r="J3296" s="17">
        <f>'Vulnerability Mapped'!D14</f>
        <v>1</v>
      </c>
      <c r="K3296" s="17">
        <f>'Vulnerability Mapped'!E14</f>
        <v>1</v>
      </c>
      <c r="L3296" s="18">
        <f>'Vulnerability Mapped'!H14</f>
        <v>1</v>
      </c>
      <c r="M3296" s="18">
        <f t="shared" si="102"/>
        <v>0.19137560000000003</v>
      </c>
      <c r="N3296" s="18">
        <f t="shared" si="103"/>
        <v>7.6550240000000019E-2</v>
      </c>
    </row>
    <row r="3297" spans="1:14" ht="18" customHeight="1" x14ac:dyDescent="0.2">
      <c r="A3297" s="16" t="str">
        <f>'Fish Use'!A221</f>
        <v>UGR13</v>
      </c>
      <c r="B3297" s="16" t="str">
        <f>'Fish Use'!B221</f>
        <v>Upper Grande Ronde</v>
      </c>
      <c r="C3297" s="16" t="str">
        <f>'Fish Use'!D221</f>
        <v>Bull Trout</v>
      </c>
      <c r="D3297" s="16" t="str">
        <f>'Fish Use'!E221</f>
        <v>FMO</v>
      </c>
      <c r="E3297" s="16" t="str">
        <f>'Vulnerability Mapped'!C16</f>
        <v>Winter Water Temperature</v>
      </c>
      <c r="F3297" s="18">
        <f>'Fish Use'!F221</f>
        <v>0.28310000000000002</v>
      </c>
      <c r="G3297" s="18">
        <f>Population!D21</f>
        <v>0.4</v>
      </c>
      <c r="H3297" s="19">
        <f>'Limiting Factors'!C210</f>
        <v>2.62</v>
      </c>
      <c r="I3297" s="18">
        <f>'Limiting Factors'!D210</f>
        <v>0.46450000000000002</v>
      </c>
      <c r="J3297" s="17">
        <f>'Vulnerability Mapped'!D16</f>
        <v>15</v>
      </c>
      <c r="K3297" s="17">
        <f>'Vulnerability Mapped'!E16</f>
        <v>15</v>
      </c>
      <c r="L3297" s="18">
        <f>'Vulnerability Mapped'!H16</f>
        <v>0.1</v>
      </c>
      <c r="M3297" s="18">
        <f t="shared" si="102"/>
        <v>1.3149995000000001E-2</v>
      </c>
      <c r="N3297" s="18">
        <f t="shared" si="103"/>
        <v>5.259998000000001E-3</v>
      </c>
    </row>
    <row r="3298" spans="1:14" ht="18" customHeight="1" x14ac:dyDescent="0.2">
      <c r="A3298" s="16" t="str">
        <f>'Fish Use'!A221</f>
        <v>UGR13</v>
      </c>
      <c r="B3298" s="16" t="str">
        <f>'Fish Use'!B221</f>
        <v>Upper Grande Ronde</v>
      </c>
      <c r="C3298" s="16" t="str">
        <f>'Fish Use'!D221</f>
        <v>Bull Trout</v>
      </c>
      <c r="D3298" s="16" t="str">
        <f>'Fish Use'!E221</f>
        <v>FMO</v>
      </c>
      <c r="E3298" s="16" t="str">
        <f>'Vulnerability Mapped'!C15</f>
        <v>Water Quality</v>
      </c>
      <c r="F3298" s="18">
        <f>'Fish Use'!F221</f>
        <v>0.28310000000000002</v>
      </c>
      <c r="G3298" s="18">
        <f>Population!D21</f>
        <v>0.4</v>
      </c>
      <c r="H3298" s="19">
        <f>'Limiting Factors'!C211</f>
        <v>2.62</v>
      </c>
      <c r="I3298" s="18">
        <f>'Limiting Factors'!D211</f>
        <v>0.46450000000000002</v>
      </c>
      <c r="J3298" s="17">
        <f>'Vulnerability Mapped'!D15</f>
        <v>6</v>
      </c>
      <c r="K3298" s="17">
        <f>'Vulnerability Mapped'!E15</f>
        <v>6</v>
      </c>
      <c r="L3298" s="18">
        <f>'Vulnerability Mapped'!H15</f>
        <v>0.678571429</v>
      </c>
      <c r="M3298" s="18">
        <f t="shared" si="102"/>
        <v>8.923210898492856E-2</v>
      </c>
      <c r="N3298" s="18">
        <f t="shared" si="103"/>
        <v>3.5692843593971423E-2</v>
      </c>
    </row>
    <row r="3299" spans="1:14" ht="18" customHeight="1" x14ac:dyDescent="0.2">
      <c r="A3299" s="16" t="str">
        <f>'Fish Use'!A221</f>
        <v>UGR13</v>
      </c>
      <c r="B3299" s="16" t="str">
        <f>'Fish Use'!B221</f>
        <v>Upper Grande Ronde</v>
      </c>
      <c r="C3299" s="16" t="str">
        <f>'Fish Use'!D221</f>
        <v>Bull Trout</v>
      </c>
      <c r="D3299" s="16" t="str">
        <f>'Fish Use'!E221</f>
        <v>FMO</v>
      </c>
      <c r="E3299" s="16" t="str">
        <f>'Vulnerability Mapped'!C11</f>
        <v>Predation</v>
      </c>
      <c r="F3299" s="18">
        <f>'Fish Use'!F221</f>
        <v>0.28310000000000002</v>
      </c>
      <c r="G3299" s="18">
        <f>Population!D21</f>
        <v>0.4</v>
      </c>
      <c r="H3299" s="19">
        <f>'Limiting Factors'!C204</f>
        <v>2</v>
      </c>
      <c r="I3299" s="18">
        <f>'Limiting Factors'!D204</f>
        <v>0.32500000000000001</v>
      </c>
      <c r="J3299" s="17">
        <f>'Vulnerability Mapped'!D11</f>
        <v>7</v>
      </c>
      <c r="K3299" s="17">
        <f>'Vulnerability Mapped'!E11</f>
        <v>7</v>
      </c>
      <c r="L3299" s="18">
        <f>'Vulnerability Mapped'!H11</f>
        <v>0.61428571399999998</v>
      </c>
      <c r="M3299" s="18">
        <f t="shared" si="102"/>
        <v>5.6518892830855004E-2</v>
      </c>
      <c r="N3299" s="18">
        <f t="shared" si="103"/>
        <v>2.2607557132342002E-2</v>
      </c>
    </row>
    <row r="3300" spans="1:14" ht="18" customHeight="1" x14ac:dyDescent="0.2">
      <c r="A3300" s="16" t="str">
        <f>'Fish Use'!A221</f>
        <v>UGR13</v>
      </c>
      <c r="B3300" s="16" t="str">
        <f>'Fish Use'!B221</f>
        <v>Upper Grande Ronde</v>
      </c>
      <c r="C3300" s="16" t="str">
        <f>'Fish Use'!D221</f>
        <v>Bull Trout</v>
      </c>
      <c r="D3300" s="16" t="str">
        <f>'Fish Use'!E221</f>
        <v>FMO</v>
      </c>
      <c r="E3300" s="16" t="str">
        <f>'Vulnerability Mapped'!C3</f>
        <v>Altered Primary Productivity</v>
      </c>
      <c r="F3300" s="18">
        <f>'Fish Use'!F221</f>
        <v>0.28310000000000002</v>
      </c>
      <c r="G3300" s="18">
        <f>Population!D21</f>
        <v>0.4</v>
      </c>
      <c r="H3300" s="19">
        <f>'Limiting Factors'!C205</f>
        <v>3.91</v>
      </c>
      <c r="I3300" s="18">
        <f>'Limiting Factors'!D205</f>
        <v>0.75475000000000003</v>
      </c>
      <c r="J3300" s="17">
        <f>'Vulnerability Mapped'!D3</f>
        <v>12</v>
      </c>
      <c r="K3300" s="17">
        <f>'Vulnerability Mapped'!E3</f>
        <v>12</v>
      </c>
      <c r="L3300" s="18">
        <f>'Vulnerability Mapped'!H3</f>
        <v>0.29285714299999999</v>
      </c>
      <c r="M3300" s="18">
        <f t="shared" si="102"/>
        <v>6.257470520909568E-2</v>
      </c>
      <c r="N3300" s="18">
        <f t="shared" si="103"/>
        <v>2.5029882083638273E-2</v>
      </c>
    </row>
    <row r="3301" spans="1:14" ht="18" customHeight="1" x14ac:dyDescent="0.2">
      <c r="A3301" s="16" t="str">
        <f>'Fish Use'!A221</f>
        <v>UGR13</v>
      </c>
      <c r="B3301" s="16" t="str">
        <f>'Fish Use'!B221</f>
        <v>Upper Grande Ronde</v>
      </c>
      <c r="C3301" s="16" t="str">
        <f>'Fish Use'!D221</f>
        <v>Bull Trout</v>
      </c>
      <c r="D3301" s="16" t="str">
        <f>'Fish Use'!E221</f>
        <v>FMO</v>
      </c>
      <c r="E3301" s="16" t="str">
        <f>'Vulnerability Mapped'!C10</f>
        <v>Non-Native Species Interactions and Competition</v>
      </c>
      <c r="F3301" s="18">
        <f>'Fish Use'!F221</f>
        <v>0.28310000000000002</v>
      </c>
      <c r="G3301" s="18">
        <f>Population!D21</f>
        <v>0.4</v>
      </c>
      <c r="H3301" s="19">
        <f>'Limiting Factors'!C206</f>
        <v>2.88</v>
      </c>
      <c r="I3301" s="18">
        <f>'Limiting Factors'!D206</f>
        <v>0.52300000000000002</v>
      </c>
      <c r="J3301" s="17">
        <f>'Vulnerability Mapped'!D10</f>
        <v>10</v>
      </c>
      <c r="K3301" s="17">
        <f>'Vulnerability Mapped'!E10</f>
        <v>10</v>
      </c>
      <c r="L3301" s="18">
        <f>'Vulnerability Mapped'!H10</f>
        <v>0.42142857099999997</v>
      </c>
      <c r="M3301" s="18">
        <f t="shared" si="102"/>
        <v>6.2397262079402299E-2</v>
      </c>
      <c r="N3301" s="18">
        <f t="shared" si="103"/>
        <v>2.4958904831760921E-2</v>
      </c>
    </row>
    <row r="3302" spans="1:14" ht="18" customHeight="1" x14ac:dyDescent="0.2">
      <c r="A3302" s="16" t="str">
        <f>'Fish Use'!A222</f>
        <v>UGR14</v>
      </c>
      <c r="B3302" s="16" t="str">
        <f>'Fish Use'!B222</f>
        <v>Upper Grande Ronde</v>
      </c>
      <c r="C3302" s="16" t="str">
        <f>'Fish Use'!D222</f>
        <v>Chinook</v>
      </c>
      <c r="D3302" s="16" t="str">
        <f>'Fish Use'!E222</f>
        <v>Spawning</v>
      </c>
      <c r="E3302" s="16" t="str">
        <f>'Vulnerability Mapped'!C49</f>
        <v>Anthropogenic Barriers</v>
      </c>
      <c r="F3302" s="18">
        <f>'Fish Use'!F222</f>
        <v>0.72060000000000002</v>
      </c>
      <c r="G3302" s="18">
        <f>Population!D10</f>
        <v>0.08</v>
      </c>
      <c r="H3302" s="19">
        <f>'Limiting Factors'!C218</f>
        <v>2.71</v>
      </c>
      <c r="I3302" s="18">
        <f>'Limiting Factors'!D218</f>
        <v>0.48475000000000001</v>
      </c>
      <c r="J3302" s="17">
        <f>'Vulnerability Mapped'!D49</f>
        <v>15</v>
      </c>
      <c r="K3302" s="17">
        <f>'Vulnerability Mapped'!E49</f>
        <v>15</v>
      </c>
      <c r="L3302" s="18">
        <f>'Vulnerability Mapped'!H49</f>
        <v>0.1</v>
      </c>
      <c r="M3302" s="18">
        <f t="shared" si="102"/>
        <v>3.4931085000000001E-2</v>
      </c>
      <c r="N3302" s="18">
        <f t="shared" si="103"/>
        <v>2.7944867999999999E-3</v>
      </c>
    </row>
    <row r="3303" spans="1:14" ht="18" customHeight="1" x14ac:dyDescent="0.2">
      <c r="A3303" s="16" t="str">
        <f>'Fish Use'!A222</f>
        <v>UGR14</v>
      </c>
      <c r="B3303" s="16" t="str">
        <f>'Fish Use'!B222</f>
        <v>Upper Grande Ronde</v>
      </c>
      <c r="C3303" s="16" t="str">
        <f>'Fish Use'!D222</f>
        <v>Chinook</v>
      </c>
      <c r="D3303" s="16" t="str">
        <f>'Fish Use'!E222</f>
        <v>Spawning</v>
      </c>
      <c r="E3303" s="16" t="str">
        <f>'Vulnerability Mapped'!C57</f>
        <v>Riparian Condition</v>
      </c>
      <c r="F3303" s="18">
        <f>'Fish Use'!F222</f>
        <v>0.72060000000000002</v>
      </c>
      <c r="G3303" s="18">
        <f>Population!D10</f>
        <v>0.08</v>
      </c>
      <c r="H3303" s="19">
        <f>'Limiting Factors'!C212</f>
        <v>2.5499999999999998</v>
      </c>
      <c r="I3303" s="18">
        <f>'Limiting Factors'!D212</f>
        <v>0.44874999999999998</v>
      </c>
      <c r="J3303" s="17">
        <f>'Vulnerability Mapped'!D57</f>
        <v>13</v>
      </c>
      <c r="K3303" s="17">
        <f>'Vulnerability Mapped'!E57</f>
        <v>13</v>
      </c>
      <c r="L3303" s="18">
        <f>'Vulnerability Mapped'!H57</f>
        <v>0.22857142899999999</v>
      </c>
      <c r="M3303" s="18">
        <f t="shared" si="102"/>
        <v>7.3912971567158245E-2</v>
      </c>
      <c r="N3303" s="18">
        <f t="shared" si="103"/>
        <v>5.9130377253726598E-3</v>
      </c>
    </row>
    <row r="3304" spans="1:14" ht="18" customHeight="1" x14ac:dyDescent="0.2">
      <c r="A3304" s="16" t="str">
        <f>'Fish Use'!A222</f>
        <v>UGR14</v>
      </c>
      <c r="B3304" s="16" t="str">
        <f>'Fish Use'!B222</f>
        <v>Upper Grande Ronde</v>
      </c>
      <c r="C3304" s="16" t="str">
        <f>'Fish Use'!D222</f>
        <v>Chinook</v>
      </c>
      <c r="D3304" s="16" t="str">
        <f>'Fish Use'!E222</f>
        <v>Spawning</v>
      </c>
      <c r="E3304" s="16" t="str">
        <f>'Vulnerability Mapped'!C53</f>
        <v>Floodplain Condition</v>
      </c>
      <c r="F3304" s="18">
        <f>'Fish Use'!F222</f>
        <v>0.72060000000000002</v>
      </c>
      <c r="G3304" s="18">
        <f>Population!D10</f>
        <v>0.08</v>
      </c>
      <c r="H3304" s="19">
        <f>'Limiting Factors'!C213</f>
        <v>2.5499999999999998</v>
      </c>
      <c r="I3304" s="18">
        <f>'Limiting Factors'!D213</f>
        <v>0.44874999999999998</v>
      </c>
      <c r="J3304" s="17">
        <f>'Vulnerability Mapped'!D53</f>
        <v>6</v>
      </c>
      <c r="K3304" s="17">
        <f>'Vulnerability Mapped'!E53</f>
        <v>6</v>
      </c>
      <c r="L3304" s="18">
        <f>'Vulnerability Mapped'!H53</f>
        <v>0.678571429</v>
      </c>
      <c r="M3304" s="18">
        <f t="shared" si="102"/>
        <v>0.21942913406715825</v>
      </c>
      <c r="N3304" s="18">
        <f t="shared" si="103"/>
        <v>1.7554330725372661E-2</v>
      </c>
    </row>
    <row r="3305" spans="1:14" ht="18" customHeight="1" x14ac:dyDescent="0.2">
      <c r="A3305" s="16" t="str">
        <f>'Fish Use'!A222</f>
        <v>UGR14</v>
      </c>
      <c r="B3305" s="16" t="str">
        <f>'Fish Use'!B222</f>
        <v>Upper Grande Ronde</v>
      </c>
      <c r="C3305" s="16" t="str">
        <f>'Fish Use'!D222</f>
        <v>Chinook</v>
      </c>
      <c r="D3305" s="16" t="str">
        <f>'Fish Use'!E222</f>
        <v>Spawning</v>
      </c>
      <c r="E3305" s="16" t="str">
        <f>'Vulnerability Mapped'!C58</f>
        <v>Side Channel and Wetland Habitat</v>
      </c>
      <c r="F3305" s="18">
        <f>'Fish Use'!F222</f>
        <v>0.72060000000000002</v>
      </c>
      <c r="G3305" s="18">
        <f>Population!D10</f>
        <v>0.08</v>
      </c>
      <c r="H3305" s="19">
        <f>'Limiting Factors'!C214</f>
        <v>2.77</v>
      </c>
      <c r="I3305" s="18">
        <f>'Limiting Factors'!D214</f>
        <v>0.49825000000000003</v>
      </c>
      <c r="J3305" s="17">
        <f>'Vulnerability Mapped'!D58</f>
        <v>7</v>
      </c>
      <c r="K3305" s="17">
        <f>'Vulnerability Mapped'!E58</f>
        <v>7</v>
      </c>
      <c r="L3305" s="18">
        <f>'Vulnerability Mapped'!H58</f>
        <v>0.61428571399999998</v>
      </c>
      <c r="M3305" s="18">
        <f t="shared" si="102"/>
        <v>0.22055249775456032</v>
      </c>
      <c r="N3305" s="18">
        <f t="shared" si="103"/>
        <v>1.7644199820364827E-2</v>
      </c>
    </row>
    <row r="3306" spans="1:14" ht="18" customHeight="1" x14ac:dyDescent="0.2">
      <c r="A3306" s="16" t="str">
        <f>'Fish Use'!A222</f>
        <v>UGR14</v>
      </c>
      <c r="B3306" s="16" t="str">
        <f>'Fish Use'!B222</f>
        <v>Upper Grande Ronde</v>
      </c>
      <c r="C3306" s="16" t="str">
        <f>'Fish Use'!D222</f>
        <v>Chinook</v>
      </c>
      <c r="D3306" s="16" t="str">
        <f>'Fish Use'!E222</f>
        <v>Spawning</v>
      </c>
      <c r="E3306" s="16" t="str">
        <f>'Vulnerability Mapped'!C50</f>
        <v>Channel and Habitat Structure</v>
      </c>
      <c r="F3306" s="18">
        <f>'Fish Use'!F222</f>
        <v>0.72060000000000002</v>
      </c>
      <c r="G3306" s="18">
        <f>Population!D10</f>
        <v>0.08</v>
      </c>
      <c r="H3306" s="19">
        <f>'Limiting Factors'!C215</f>
        <v>3</v>
      </c>
      <c r="I3306" s="18">
        <f>'Limiting Factors'!D215</f>
        <v>0.55000000000000004</v>
      </c>
      <c r="J3306" s="17">
        <f>'Vulnerability Mapped'!D50</f>
        <v>5</v>
      </c>
      <c r="K3306" s="17">
        <f>'Vulnerability Mapped'!E50</f>
        <v>5</v>
      </c>
      <c r="L3306" s="18">
        <f>'Vulnerability Mapped'!H50</f>
        <v>0.74285714300000005</v>
      </c>
      <c r="M3306" s="18">
        <f t="shared" si="102"/>
        <v>0.29441657148519002</v>
      </c>
      <c r="N3306" s="18">
        <f t="shared" si="103"/>
        <v>2.3553325718815202E-2</v>
      </c>
    </row>
    <row r="3307" spans="1:14" ht="18" customHeight="1" x14ac:dyDescent="0.2">
      <c r="A3307" s="16" t="str">
        <f>'Fish Use'!A222</f>
        <v>UGR14</v>
      </c>
      <c r="B3307" s="16" t="str">
        <f>'Fish Use'!B222</f>
        <v>Upper Grande Ronde</v>
      </c>
      <c r="C3307" s="16" t="str">
        <f>'Fish Use'!D222</f>
        <v>Chinook</v>
      </c>
      <c r="D3307" s="16" t="str">
        <f>'Fish Use'!E222</f>
        <v>Spawning</v>
      </c>
      <c r="E3307" s="16" t="str">
        <f>'Vulnerability Mapped'!C52</f>
        <v>Decreased Water Quantity</v>
      </c>
      <c r="F3307" s="18">
        <f>'Fish Use'!F222</f>
        <v>0.72060000000000002</v>
      </c>
      <c r="G3307" s="18">
        <f>Population!D10</f>
        <v>0.08</v>
      </c>
      <c r="H3307" s="19">
        <f>'Limiting Factors'!C222</f>
        <v>2.08</v>
      </c>
      <c r="I3307" s="18">
        <f>'Limiting Factors'!D222</f>
        <v>0.34300000000000003</v>
      </c>
      <c r="J3307" s="17">
        <f>'Vulnerability Mapped'!D52</f>
        <v>2</v>
      </c>
      <c r="K3307" s="17">
        <f>'Vulnerability Mapped'!E52</f>
        <v>2</v>
      </c>
      <c r="L3307" s="18">
        <f>'Vulnerability Mapped'!H52</f>
        <v>0.93571428599999995</v>
      </c>
      <c r="M3307" s="18">
        <f t="shared" si="102"/>
        <v>0.2312765700706188</v>
      </c>
      <c r="N3307" s="18">
        <f t="shared" si="103"/>
        <v>1.8502125605649504E-2</v>
      </c>
    </row>
    <row r="3308" spans="1:14" ht="18" customHeight="1" x14ac:dyDescent="0.2">
      <c r="A3308" s="16" t="str">
        <f>'Fish Use'!A222</f>
        <v>UGR14</v>
      </c>
      <c r="B3308" s="16" t="str">
        <f>'Fish Use'!B222</f>
        <v>Upper Grande Ronde</v>
      </c>
      <c r="C3308" s="16" t="str">
        <f>'Fish Use'!D222</f>
        <v>Chinook</v>
      </c>
      <c r="D3308" s="16" t="str">
        <f>'Fish Use'!E222</f>
        <v>Spawning</v>
      </c>
      <c r="E3308" s="16" t="str">
        <f>'Vulnerability Mapped'!C47</f>
        <v>Altered Flow Timing</v>
      </c>
      <c r="F3308" s="18">
        <f>'Fish Use'!F222</f>
        <v>0.72060000000000002</v>
      </c>
      <c r="G3308" s="18">
        <f>Population!D10</f>
        <v>0.08</v>
      </c>
      <c r="H3308" s="19">
        <f>'Limiting Factors'!C223</f>
        <v>1.44</v>
      </c>
      <c r="I3308" s="18">
        <f>'Limiting Factors'!D223</f>
        <v>0.19900000000000001</v>
      </c>
      <c r="J3308" s="17">
        <f>'Vulnerability Mapped'!D47</f>
        <v>10</v>
      </c>
      <c r="K3308" s="17">
        <f>'Vulnerability Mapped'!E47</f>
        <v>10</v>
      </c>
      <c r="L3308" s="18">
        <f>'Vulnerability Mapped'!H47</f>
        <v>0.42142857099999997</v>
      </c>
      <c r="M3308" s="18">
        <f t="shared" si="102"/>
        <v>6.0432604224257398E-2</v>
      </c>
      <c r="N3308" s="18">
        <f t="shared" si="103"/>
        <v>4.834608337940592E-3</v>
      </c>
    </row>
    <row r="3309" spans="1:14" ht="18" customHeight="1" x14ac:dyDescent="0.2">
      <c r="A3309" s="16" t="str">
        <f>'Fish Use'!A222</f>
        <v>UGR14</v>
      </c>
      <c r="B3309" s="16" t="str">
        <f>'Fish Use'!B222</f>
        <v>Upper Grande Ronde</v>
      </c>
      <c r="C3309" s="16" t="str">
        <f>'Fish Use'!D222</f>
        <v>Chinook</v>
      </c>
      <c r="D3309" s="16" t="str">
        <f>'Fish Use'!E222</f>
        <v>Spawning</v>
      </c>
      <c r="E3309" s="16" t="str">
        <f>'Vulnerability Mapped'!C51</f>
        <v>Decreased Sediment Quantity</v>
      </c>
      <c r="F3309" s="18">
        <f>'Fish Use'!F222</f>
        <v>0.72060000000000002</v>
      </c>
      <c r="G3309" s="18">
        <f>Population!D10</f>
        <v>0.08</v>
      </c>
      <c r="H3309" s="19">
        <f>'Limiting Factors'!C216</f>
        <v>2.93</v>
      </c>
      <c r="I3309" s="18">
        <f>'Limiting Factors'!D216</f>
        <v>0.53425</v>
      </c>
      <c r="J3309" s="17">
        <f>'Vulnerability Mapped'!D51</f>
        <v>3</v>
      </c>
      <c r="K3309" s="17">
        <f>'Vulnerability Mapped'!E51</f>
        <v>3</v>
      </c>
      <c r="L3309" s="18">
        <f>'Vulnerability Mapped'!H51</f>
        <v>0.87142857100000004</v>
      </c>
      <c r="M3309" s="18">
        <f t="shared" si="102"/>
        <v>0.33548305054929412</v>
      </c>
      <c r="N3309" s="18">
        <f t="shared" si="103"/>
        <v>2.6838644043943531E-2</v>
      </c>
    </row>
    <row r="3310" spans="1:14" ht="18" customHeight="1" x14ac:dyDescent="0.2">
      <c r="A3310" s="16" t="str">
        <f>'Fish Use'!A222</f>
        <v>UGR14</v>
      </c>
      <c r="B3310" s="16" t="str">
        <f>'Fish Use'!B222</f>
        <v>Upper Grande Ronde</v>
      </c>
      <c r="C3310" s="16" t="str">
        <f>'Fish Use'!D222</f>
        <v>Chinook</v>
      </c>
      <c r="D3310" s="16" t="str">
        <f>'Fish Use'!E222</f>
        <v>Spawning</v>
      </c>
      <c r="E3310" s="16" t="str">
        <f>'Vulnerability Mapped'!C54</f>
        <v>Increased Sediment Quantity</v>
      </c>
      <c r="F3310" s="18">
        <f>'Fish Use'!F222</f>
        <v>0.72060000000000002</v>
      </c>
      <c r="G3310" s="18">
        <f>Population!D10</f>
        <v>0.08</v>
      </c>
      <c r="H3310" s="19">
        <f>'Limiting Factors'!C217</f>
        <v>2.4900000000000002</v>
      </c>
      <c r="I3310" s="18">
        <f>'Limiting Factors'!D217</f>
        <v>0.43525000000000003</v>
      </c>
      <c r="J3310" s="17">
        <f>'Vulnerability Mapped'!D54</f>
        <v>11</v>
      </c>
      <c r="K3310" s="17">
        <f>'Vulnerability Mapped'!E54</f>
        <v>11</v>
      </c>
      <c r="L3310" s="18">
        <f>'Vulnerability Mapped'!H54</f>
        <v>0.35714285699999998</v>
      </c>
      <c r="M3310" s="18">
        <f t="shared" si="102"/>
        <v>0.11201469638376556</v>
      </c>
      <c r="N3310" s="18">
        <f t="shared" si="103"/>
        <v>8.9611757107012444E-3</v>
      </c>
    </row>
    <row r="3311" spans="1:14" ht="18" customHeight="1" x14ac:dyDescent="0.2">
      <c r="A3311" s="16" t="str">
        <f>'Fish Use'!A222</f>
        <v>UGR14</v>
      </c>
      <c r="B3311" s="16" t="str">
        <f>'Fish Use'!B222</f>
        <v>Upper Grande Ronde</v>
      </c>
      <c r="C3311" s="16" t="str">
        <f>'Fish Use'!D222</f>
        <v>Chinook</v>
      </c>
      <c r="D3311" s="16" t="str">
        <f>'Fish Use'!E222</f>
        <v>Spawning</v>
      </c>
      <c r="E3311" s="16" t="str">
        <f>'Vulnerability Mapped'!C59</f>
        <v>Summer Water Temperature</v>
      </c>
      <c r="F3311" s="18">
        <f>'Fish Use'!F222</f>
        <v>0.72060000000000002</v>
      </c>
      <c r="G3311" s="18">
        <f>Population!D10</f>
        <v>0.08</v>
      </c>
      <c r="H3311" s="19">
        <f>'Limiting Factors'!C224</f>
        <v>1.59</v>
      </c>
      <c r="I3311" s="18">
        <f>'Limiting Factors'!D224</f>
        <v>0.23275000000000001</v>
      </c>
      <c r="J3311" s="17">
        <f>'Vulnerability Mapped'!D59</f>
        <v>1</v>
      </c>
      <c r="K3311" s="17">
        <f>'Vulnerability Mapped'!E59</f>
        <v>1</v>
      </c>
      <c r="L3311" s="18">
        <f>'Vulnerability Mapped'!H59</f>
        <v>1</v>
      </c>
      <c r="M3311" s="18">
        <f t="shared" si="102"/>
        <v>0.16771965000000003</v>
      </c>
      <c r="N3311" s="18">
        <f t="shared" si="103"/>
        <v>1.3417572000000003E-2</v>
      </c>
    </row>
    <row r="3312" spans="1:14" ht="18" customHeight="1" x14ac:dyDescent="0.2">
      <c r="A3312" s="16" t="str">
        <f>'Fish Use'!A222</f>
        <v>UGR14</v>
      </c>
      <c r="B3312" s="16" t="str">
        <f>'Fish Use'!B222</f>
        <v>Upper Grande Ronde</v>
      </c>
      <c r="C3312" s="16" t="str">
        <f>'Fish Use'!D222</f>
        <v>Chinook</v>
      </c>
      <c r="D3312" s="16" t="str">
        <f>'Fish Use'!E222</f>
        <v>Spawning</v>
      </c>
      <c r="E3312" s="16" t="str">
        <f>'Vulnerability Mapped'!C61</f>
        <v>Winter Water Temperature</v>
      </c>
      <c r="F3312" s="18">
        <f>'Fish Use'!F222</f>
        <v>0.72060000000000002</v>
      </c>
      <c r="G3312" s="18">
        <f>Population!D10</f>
        <v>0.08</v>
      </c>
      <c r="H3312" s="19">
        <f>'Limiting Factors'!C225</f>
        <v>1</v>
      </c>
      <c r="I3312" s="18">
        <f>'Limiting Factors'!D225</f>
        <v>0.1</v>
      </c>
      <c r="J3312" s="17">
        <f>'Vulnerability Mapped'!D61</f>
        <v>4</v>
      </c>
      <c r="K3312" s="17">
        <f>'Vulnerability Mapped'!E61</f>
        <v>4</v>
      </c>
      <c r="L3312" s="18">
        <f>'Vulnerability Mapped'!H61</f>
        <v>0.80714285699999999</v>
      </c>
      <c r="M3312" s="18">
        <f t="shared" si="102"/>
        <v>5.8162714275419997E-2</v>
      </c>
      <c r="N3312" s="18">
        <f t="shared" si="103"/>
        <v>4.6530171420335999E-3</v>
      </c>
    </row>
    <row r="3313" spans="1:14" ht="18" customHeight="1" x14ac:dyDescent="0.2">
      <c r="A3313" s="16" t="str">
        <f>'Fish Use'!A222</f>
        <v>UGR14</v>
      </c>
      <c r="B3313" s="16" t="str">
        <f>'Fish Use'!B222</f>
        <v>Upper Grande Ronde</v>
      </c>
      <c r="C3313" s="16" t="str">
        <f>'Fish Use'!D222</f>
        <v>Chinook</v>
      </c>
      <c r="D3313" s="16" t="str">
        <f>'Fish Use'!E222</f>
        <v>Spawning</v>
      </c>
      <c r="E3313" s="16" t="str">
        <f>'Vulnerability Mapped'!C60</f>
        <v>Water Quality</v>
      </c>
      <c r="F3313" s="18">
        <f>'Fish Use'!F222</f>
        <v>0.72060000000000002</v>
      </c>
      <c r="G3313" s="18">
        <f>Population!D10</f>
        <v>0.08</v>
      </c>
      <c r="H3313" s="19">
        <f>'Limiting Factors'!C226</f>
        <v>1.26</v>
      </c>
      <c r="I3313" s="18">
        <f>'Limiting Factors'!D226</f>
        <v>0.1585</v>
      </c>
      <c r="J3313" s="17">
        <f>'Vulnerability Mapped'!D60</f>
        <v>8</v>
      </c>
      <c r="K3313" s="17">
        <f>'Vulnerability Mapped'!E60</f>
        <v>8</v>
      </c>
      <c r="L3313" s="18">
        <f>'Vulnerability Mapped'!H60</f>
        <v>0.55000000000000004</v>
      </c>
      <c r="M3313" s="18">
        <f t="shared" si="102"/>
        <v>6.2818305000000005E-2</v>
      </c>
      <c r="N3313" s="18">
        <f t="shared" si="103"/>
        <v>5.0254644000000005E-3</v>
      </c>
    </row>
    <row r="3314" spans="1:14" ht="18" customHeight="1" x14ac:dyDescent="0.2">
      <c r="A3314" s="16" t="str">
        <f>'Fish Use'!A222</f>
        <v>UGR14</v>
      </c>
      <c r="B3314" s="16" t="str">
        <f>'Fish Use'!B222</f>
        <v>Upper Grande Ronde</v>
      </c>
      <c r="C3314" s="16" t="str">
        <f>'Fish Use'!D222</f>
        <v>Chinook</v>
      </c>
      <c r="D3314" s="16" t="str">
        <f>'Fish Use'!E222</f>
        <v>Spawning</v>
      </c>
      <c r="E3314" s="16" t="str">
        <f>'Vulnerability Mapped'!C56</f>
        <v>Predation</v>
      </c>
      <c r="F3314" s="18">
        <f>'Fish Use'!F222</f>
        <v>0.72060000000000002</v>
      </c>
      <c r="G3314" s="18">
        <f>Population!D10</f>
        <v>0.08</v>
      </c>
      <c r="H3314" s="19">
        <f>'Limiting Factors'!C219</f>
        <v>2.29</v>
      </c>
      <c r="I3314" s="18">
        <f>'Limiting Factors'!D219</f>
        <v>0.39024999999999999</v>
      </c>
      <c r="J3314" s="17">
        <f>'Vulnerability Mapped'!D56</f>
        <v>9</v>
      </c>
      <c r="K3314" s="17">
        <f>'Vulnerability Mapped'!E56</f>
        <v>9</v>
      </c>
      <c r="L3314" s="18">
        <f>'Vulnerability Mapped'!H56</f>
        <v>0.485714286</v>
      </c>
      <c r="M3314" s="18">
        <f t="shared" si="102"/>
        <v>0.13658973008034689</v>
      </c>
      <c r="N3314" s="18">
        <f t="shared" si="103"/>
        <v>1.0927178406427752E-2</v>
      </c>
    </row>
    <row r="3315" spans="1:14" ht="18" customHeight="1" x14ac:dyDescent="0.2">
      <c r="A3315" s="16" t="str">
        <f>'Fish Use'!A222</f>
        <v>UGR14</v>
      </c>
      <c r="B3315" s="16" t="str">
        <f>'Fish Use'!B222</f>
        <v>Upper Grande Ronde</v>
      </c>
      <c r="C3315" s="16" t="str">
        <f>'Fish Use'!D222</f>
        <v>Chinook</v>
      </c>
      <c r="D3315" s="16" t="str">
        <f>'Fish Use'!E222</f>
        <v>Spawning</v>
      </c>
      <c r="E3315" s="16" t="str">
        <f>'Vulnerability Mapped'!C48</f>
        <v>Altered Primary Productivity</v>
      </c>
      <c r="F3315" s="18">
        <f>'Fish Use'!F222</f>
        <v>0.72060000000000002</v>
      </c>
      <c r="G3315" s="18">
        <f>Population!D10</f>
        <v>0.08</v>
      </c>
      <c r="H3315" s="19">
        <f>'Limiting Factors'!C220</f>
        <v>3.11</v>
      </c>
      <c r="I3315" s="18">
        <f>'Limiting Factors'!D220</f>
        <v>0.57474999999999998</v>
      </c>
      <c r="J3315" s="17">
        <f>'Vulnerability Mapped'!D48</f>
        <v>14</v>
      </c>
      <c r="K3315" s="17">
        <f>'Vulnerability Mapped'!E48</f>
        <v>14</v>
      </c>
      <c r="L3315" s="18">
        <f>'Vulnerability Mapped'!H48</f>
        <v>0.164285714</v>
      </c>
      <c r="M3315" s="18">
        <f t="shared" si="102"/>
        <v>6.8041368095952889E-2</v>
      </c>
      <c r="N3315" s="18">
        <f t="shared" si="103"/>
        <v>5.4433094476762315E-3</v>
      </c>
    </row>
    <row r="3316" spans="1:14" ht="18" customHeight="1" x14ac:dyDescent="0.2">
      <c r="A3316" s="16" t="str">
        <f>'Fish Use'!A222</f>
        <v>UGR14</v>
      </c>
      <c r="B3316" s="16" t="str">
        <f>'Fish Use'!B222</f>
        <v>Upper Grande Ronde</v>
      </c>
      <c r="C3316" s="16" t="str">
        <f>'Fish Use'!D222</f>
        <v>Chinook</v>
      </c>
      <c r="D3316" s="16" t="str">
        <f>'Fish Use'!E222</f>
        <v>Spawning</v>
      </c>
      <c r="E3316" s="16" t="str">
        <f>'Vulnerability Mapped'!C55</f>
        <v>Non-Native Species Interactions and Competition</v>
      </c>
      <c r="F3316" s="18">
        <f>'Fish Use'!F222</f>
        <v>0.72060000000000002</v>
      </c>
      <c r="G3316" s="18">
        <f>Population!D10</f>
        <v>0.08</v>
      </c>
      <c r="H3316" s="19">
        <f>'Limiting Factors'!C221</f>
        <v>2.71</v>
      </c>
      <c r="I3316" s="18">
        <f>'Limiting Factors'!D221</f>
        <v>0.48475000000000001</v>
      </c>
      <c r="J3316" s="17">
        <f>'Vulnerability Mapped'!D55</f>
        <v>12</v>
      </c>
      <c r="K3316" s="17">
        <f>'Vulnerability Mapped'!E55</f>
        <v>12</v>
      </c>
      <c r="L3316" s="18">
        <f>'Vulnerability Mapped'!H55</f>
        <v>0.29285714299999999</v>
      </c>
      <c r="M3316" s="18">
        <f t="shared" si="102"/>
        <v>0.10229817754990154</v>
      </c>
      <c r="N3316" s="18">
        <f t="shared" si="103"/>
        <v>8.1838542039921244E-3</v>
      </c>
    </row>
    <row r="3317" spans="1:14" ht="18" customHeight="1" x14ac:dyDescent="0.2">
      <c r="A3317" s="16" t="str">
        <f>'Fish Use'!A223</f>
        <v>UGR14</v>
      </c>
      <c r="B3317" s="16" t="str">
        <f>'Fish Use'!B223</f>
        <v>Upper Grande Ronde</v>
      </c>
      <c r="C3317" s="16" t="str">
        <f>'Fish Use'!D223</f>
        <v>Chinook</v>
      </c>
      <c r="D3317" s="16" t="str">
        <f>'Fish Use'!E223</f>
        <v>Winter Rearing</v>
      </c>
      <c r="E3317" s="16" t="str">
        <f>'Vulnerability Mapped'!C79</f>
        <v>Anthropogenic Barriers</v>
      </c>
      <c r="F3317" s="18">
        <f>'Fish Use'!F223</f>
        <v>0.72060000000000002</v>
      </c>
      <c r="G3317" s="18">
        <f>Population!D14</f>
        <v>0.34</v>
      </c>
      <c r="H3317" s="19">
        <f>'Limiting Factors'!C218</f>
        <v>2.71</v>
      </c>
      <c r="I3317" s="18">
        <f>'Limiting Factors'!D218</f>
        <v>0.48475000000000001</v>
      </c>
      <c r="J3317" s="17">
        <f>'Vulnerability Mapped'!D79</f>
        <v>14</v>
      </c>
      <c r="K3317" s="17">
        <f>'Vulnerability Mapped'!E79</f>
        <v>14</v>
      </c>
      <c r="L3317" s="18">
        <f>'Vulnerability Mapped'!H79</f>
        <v>0.164285714</v>
      </c>
      <c r="M3317" s="18">
        <f t="shared" si="102"/>
        <v>5.7386782400196901E-2</v>
      </c>
      <c r="N3317" s="18">
        <f t="shared" si="103"/>
        <v>1.9511506016066948E-2</v>
      </c>
    </row>
    <row r="3318" spans="1:14" ht="18" customHeight="1" x14ac:dyDescent="0.2">
      <c r="A3318" s="16" t="str">
        <f>'Fish Use'!A223</f>
        <v>UGR14</v>
      </c>
      <c r="B3318" s="16" t="str">
        <f>'Fish Use'!B223</f>
        <v>Upper Grande Ronde</v>
      </c>
      <c r="C3318" s="16" t="str">
        <f>'Fish Use'!D223</f>
        <v>Chinook</v>
      </c>
      <c r="D3318" s="16" t="str">
        <f>'Fish Use'!E223</f>
        <v>Winter Rearing</v>
      </c>
      <c r="E3318" s="16" t="str">
        <f>'Vulnerability Mapped'!C87</f>
        <v>Riparian Condition</v>
      </c>
      <c r="F3318" s="18">
        <f>'Fish Use'!F223</f>
        <v>0.72060000000000002</v>
      </c>
      <c r="G3318" s="18">
        <f>Population!D14</f>
        <v>0.34</v>
      </c>
      <c r="H3318" s="19">
        <f>'Limiting Factors'!C212</f>
        <v>2.5499999999999998</v>
      </c>
      <c r="I3318" s="18">
        <f>'Limiting Factors'!D212</f>
        <v>0.44874999999999998</v>
      </c>
      <c r="J3318" s="17">
        <f>'Vulnerability Mapped'!D87</f>
        <v>6</v>
      </c>
      <c r="K3318" s="17">
        <f>'Vulnerability Mapped'!E87</f>
        <v>6</v>
      </c>
      <c r="L3318" s="18">
        <f>'Vulnerability Mapped'!H87</f>
        <v>0.678571429</v>
      </c>
      <c r="M3318" s="18">
        <f t="shared" si="102"/>
        <v>0.21942913406715825</v>
      </c>
      <c r="N3318" s="18">
        <f t="shared" si="103"/>
        <v>7.4605905582833809E-2</v>
      </c>
    </row>
    <row r="3319" spans="1:14" ht="18" customHeight="1" x14ac:dyDescent="0.2">
      <c r="A3319" s="16" t="str">
        <f>'Fish Use'!A223</f>
        <v>UGR14</v>
      </c>
      <c r="B3319" s="16" t="str">
        <f>'Fish Use'!B223</f>
        <v>Upper Grande Ronde</v>
      </c>
      <c r="C3319" s="16" t="str">
        <f>'Fish Use'!D223</f>
        <v>Chinook</v>
      </c>
      <c r="D3319" s="16" t="str">
        <f>'Fish Use'!E223</f>
        <v>Winter Rearing</v>
      </c>
      <c r="E3319" s="16" t="str">
        <f>'Vulnerability Mapped'!C83</f>
        <v>Floodplain Condition</v>
      </c>
      <c r="F3319" s="18">
        <f>'Fish Use'!F223</f>
        <v>0.72060000000000002</v>
      </c>
      <c r="G3319" s="18">
        <f>Population!D14</f>
        <v>0.34</v>
      </c>
      <c r="H3319" s="19">
        <f>'Limiting Factors'!C213</f>
        <v>2.5499999999999998</v>
      </c>
      <c r="I3319" s="18">
        <f>'Limiting Factors'!D213</f>
        <v>0.44874999999999998</v>
      </c>
      <c r="J3319" s="17">
        <f>'Vulnerability Mapped'!D83</f>
        <v>5</v>
      </c>
      <c r="K3319" s="17">
        <f>'Vulnerability Mapped'!E83</f>
        <v>5</v>
      </c>
      <c r="L3319" s="18">
        <f>'Vulnerability Mapped'!H83</f>
        <v>0.74285714300000005</v>
      </c>
      <c r="M3319" s="18">
        <f t="shared" si="102"/>
        <v>0.24021715718905276</v>
      </c>
      <c r="N3319" s="18">
        <f t="shared" si="103"/>
        <v>8.1673833444277949E-2</v>
      </c>
    </row>
    <row r="3320" spans="1:14" ht="18" customHeight="1" x14ac:dyDescent="0.2">
      <c r="A3320" s="16" t="str">
        <f>'Fish Use'!A223</f>
        <v>UGR14</v>
      </c>
      <c r="B3320" s="16" t="str">
        <f>'Fish Use'!B223</f>
        <v>Upper Grande Ronde</v>
      </c>
      <c r="C3320" s="16" t="str">
        <f>'Fish Use'!D223</f>
        <v>Chinook</v>
      </c>
      <c r="D3320" s="16" t="str">
        <f>'Fish Use'!E223</f>
        <v>Winter Rearing</v>
      </c>
      <c r="E3320" s="16" t="str">
        <f>'Vulnerability Mapped'!C88</f>
        <v>Side Channel and Wetland Habitat</v>
      </c>
      <c r="F3320" s="18">
        <f>'Fish Use'!F223</f>
        <v>0.72060000000000002</v>
      </c>
      <c r="G3320" s="18">
        <f>Population!D14</f>
        <v>0.34</v>
      </c>
      <c r="H3320" s="19">
        <f>'Limiting Factors'!C214</f>
        <v>2.77</v>
      </c>
      <c r="I3320" s="18">
        <f>'Limiting Factors'!D214</f>
        <v>0.49825000000000003</v>
      </c>
      <c r="J3320" s="17">
        <f>'Vulnerability Mapped'!D88</f>
        <v>3</v>
      </c>
      <c r="K3320" s="17">
        <f>'Vulnerability Mapped'!E88</f>
        <v>3</v>
      </c>
      <c r="L3320" s="18">
        <f>'Vulnerability Mapped'!H88</f>
        <v>0.87142857100000004</v>
      </c>
      <c r="M3320" s="18">
        <f t="shared" si="102"/>
        <v>0.31287679913184047</v>
      </c>
      <c r="N3320" s="18">
        <f t="shared" si="103"/>
        <v>0.10637811170482576</v>
      </c>
    </row>
    <row r="3321" spans="1:14" ht="18" customHeight="1" x14ac:dyDescent="0.2">
      <c r="A3321" s="16" t="str">
        <f>'Fish Use'!A223</f>
        <v>UGR14</v>
      </c>
      <c r="B3321" s="16" t="str">
        <f>'Fish Use'!B223</f>
        <v>Upper Grande Ronde</v>
      </c>
      <c r="C3321" s="16" t="str">
        <f>'Fish Use'!D223</f>
        <v>Chinook</v>
      </c>
      <c r="D3321" s="16" t="str">
        <f>'Fish Use'!E223</f>
        <v>Winter Rearing</v>
      </c>
      <c r="E3321" s="16" t="str">
        <f>'Vulnerability Mapped'!C80</f>
        <v>Channel and Habitat Structure</v>
      </c>
      <c r="F3321" s="18">
        <f>'Fish Use'!F223</f>
        <v>0.72060000000000002</v>
      </c>
      <c r="G3321" s="18">
        <f>Population!D14</f>
        <v>0.34</v>
      </c>
      <c r="H3321" s="19">
        <f>'Limiting Factors'!C215</f>
        <v>3</v>
      </c>
      <c r="I3321" s="18">
        <f>'Limiting Factors'!D215</f>
        <v>0.55000000000000004</v>
      </c>
      <c r="J3321" s="17">
        <f>'Vulnerability Mapped'!D80</f>
        <v>1</v>
      </c>
      <c r="K3321" s="17">
        <f>'Vulnerability Mapped'!E80</f>
        <v>1</v>
      </c>
      <c r="L3321" s="18">
        <f>'Vulnerability Mapped'!H80</f>
        <v>1</v>
      </c>
      <c r="M3321" s="18">
        <f t="shared" si="102"/>
        <v>0.39633000000000002</v>
      </c>
      <c r="N3321" s="18">
        <f t="shared" si="103"/>
        <v>0.13475220000000002</v>
      </c>
    </row>
    <row r="3322" spans="1:14" ht="18" customHeight="1" x14ac:dyDescent="0.2">
      <c r="A3322" s="16" t="str">
        <f>'Fish Use'!A223</f>
        <v>UGR14</v>
      </c>
      <c r="B3322" s="16" t="str">
        <f>'Fish Use'!B223</f>
        <v>Upper Grande Ronde</v>
      </c>
      <c r="C3322" s="16" t="str">
        <f>'Fish Use'!D223</f>
        <v>Chinook</v>
      </c>
      <c r="D3322" s="16" t="str">
        <f>'Fish Use'!E223</f>
        <v>Winter Rearing</v>
      </c>
      <c r="E3322" s="16" t="str">
        <f>'Vulnerability Mapped'!C82</f>
        <v>Decreased Water Quantity</v>
      </c>
      <c r="F3322" s="18">
        <f>'Fish Use'!F223</f>
        <v>0.72060000000000002</v>
      </c>
      <c r="G3322" s="18">
        <f>Population!D14</f>
        <v>0.34</v>
      </c>
      <c r="H3322" s="19">
        <f>'Limiting Factors'!C222</f>
        <v>2.08</v>
      </c>
      <c r="I3322" s="18">
        <f>'Limiting Factors'!D222</f>
        <v>0.34300000000000003</v>
      </c>
      <c r="J3322" s="17">
        <f>'Vulnerability Mapped'!D82</f>
        <v>9</v>
      </c>
      <c r="K3322" s="17">
        <f>'Vulnerability Mapped'!E82</f>
        <v>9</v>
      </c>
      <c r="L3322" s="18">
        <f>'Vulnerability Mapped'!H82</f>
        <v>0.485714286</v>
      </c>
      <c r="M3322" s="18">
        <f t="shared" si="102"/>
        <v>0.1200519600706188</v>
      </c>
      <c r="N3322" s="18">
        <f t="shared" si="103"/>
        <v>4.0817666424010399E-2</v>
      </c>
    </row>
    <row r="3323" spans="1:14" ht="18" customHeight="1" x14ac:dyDescent="0.2">
      <c r="A3323" s="16" t="str">
        <f>'Fish Use'!A223</f>
        <v>UGR14</v>
      </c>
      <c r="B3323" s="16" t="str">
        <f>'Fish Use'!B223</f>
        <v>Upper Grande Ronde</v>
      </c>
      <c r="C3323" s="16" t="str">
        <f>'Fish Use'!D223</f>
        <v>Chinook</v>
      </c>
      <c r="D3323" s="16" t="str">
        <f>'Fish Use'!E223</f>
        <v>Winter Rearing</v>
      </c>
      <c r="E3323" s="16" t="str">
        <f>'Vulnerability Mapped'!C77</f>
        <v>Altered Flow Timing</v>
      </c>
      <c r="F3323" s="18">
        <f>'Fish Use'!F223</f>
        <v>0.72060000000000002</v>
      </c>
      <c r="G3323" s="18">
        <f>Population!D14</f>
        <v>0.34</v>
      </c>
      <c r="H3323" s="19">
        <f>'Limiting Factors'!C223</f>
        <v>1.44</v>
      </c>
      <c r="I3323" s="18">
        <f>'Limiting Factors'!D223</f>
        <v>0.19900000000000001</v>
      </c>
      <c r="J3323" s="17">
        <f>'Vulnerability Mapped'!D77</f>
        <v>13</v>
      </c>
      <c r="K3323" s="17">
        <f>'Vulnerability Mapped'!E77</f>
        <v>13</v>
      </c>
      <c r="L3323" s="18">
        <f>'Vulnerability Mapped'!H77</f>
        <v>0.22857142899999999</v>
      </c>
      <c r="M3323" s="18">
        <f t="shared" si="102"/>
        <v>3.27770057757426E-2</v>
      </c>
      <c r="N3323" s="18">
        <f t="shared" si="103"/>
        <v>1.1144181963752485E-2</v>
      </c>
    </row>
    <row r="3324" spans="1:14" ht="18" customHeight="1" x14ac:dyDescent="0.2">
      <c r="A3324" s="16" t="str">
        <f>'Fish Use'!A223</f>
        <v>UGR14</v>
      </c>
      <c r="B3324" s="16" t="str">
        <f>'Fish Use'!B223</f>
        <v>Upper Grande Ronde</v>
      </c>
      <c r="C3324" s="16" t="str">
        <f>'Fish Use'!D223</f>
        <v>Chinook</v>
      </c>
      <c r="D3324" s="16" t="str">
        <f>'Fish Use'!E223</f>
        <v>Winter Rearing</v>
      </c>
      <c r="E3324" s="16" t="str">
        <f>'Vulnerability Mapped'!C81</f>
        <v>Decreased Sediment Quantity</v>
      </c>
      <c r="F3324" s="18">
        <f>'Fish Use'!F223</f>
        <v>0.72060000000000002</v>
      </c>
      <c r="G3324" s="18">
        <f>Population!D14</f>
        <v>0.34</v>
      </c>
      <c r="H3324" s="19">
        <f>'Limiting Factors'!C216</f>
        <v>2.93</v>
      </c>
      <c r="I3324" s="18">
        <f>'Limiting Factors'!D216</f>
        <v>0.53425</v>
      </c>
      <c r="J3324" s="17">
        <f>'Vulnerability Mapped'!D81</f>
        <v>4</v>
      </c>
      <c r="K3324" s="17">
        <f>'Vulnerability Mapped'!E81</f>
        <v>4</v>
      </c>
      <c r="L3324" s="18">
        <f>'Vulnerability Mapped'!H81</f>
        <v>0.80714285699999999</v>
      </c>
      <c r="M3324" s="18">
        <f t="shared" si="102"/>
        <v>0.31073430101643135</v>
      </c>
      <c r="N3324" s="18">
        <f t="shared" si="103"/>
        <v>0.10564966234558666</v>
      </c>
    </row>
    <row r="3325" spans="1:14" ht="18" customHeight="1" x14ac:dyDescent="0.2">
      <c r="A3325" s="16" t="str">
        <f>'Fish Use'!A223</f>
        <v>UGR14</v>
      </c>
      <c r="B3325" s="16" t="str">
        <f>'Fish Use'!B223</f>
        <v>Upper Grande Ronde</v>
      </c>
      <c r="C3325" s="16" t="str">
        <f>'Fish Use'!D223</f>
        <v>Chinook</v>
      </c>
      <c r="D3325" s="16" t="str">
        <f>'Fish Use'!E223</f>
        <v>Winter Rearing</v>
      </c>
      <c r="E3325" s="16" t="str">
        <f>'Vulnerability Mapped'!C84</f>
        <v>Increased Sediment Quantity</v>
      </c>
      <c r="F3325" s="18">
        <f>'Fish Use'!F223</f>
        <v>0.72060000000000002</v>
      </c>
      <c r="G3325" s="18">
        <f>Population!D14</f>
        <v>0.34</v>
      </c>
      <c r="H3325" s="19">
        <f>'Limiting Factors'!C217</f>
        <v>2.4900000000000002</v>
      </c>
      <c r="I3325" s="18">
        <f>'Limiting Factors'!D217</f>
        <v>0.43525000000000003</v>
      </c>
      <c r="J3325" s="17">
        <f>'Vulnerability Mapped'!D84</f>
        <v>8</v>
      </c>
      <c r="K3325" s="17">
        <f>'Vulnerability Mapped'!E84</f>
        <v>8</v>
      </c>
      <c r="L3325" s="18">
        <f>'Vulnerability Mapped'!H84</f>
        <v>0.55000000000000004</v>
      </c>
      <c r="M3325" s="18">
        <f t="shared" si="102"/>
        <v>0.17250263250000003</v>
      </c>
      <c r="N3325" s="18">
        <f t="shared" si="103"/>
        <v>5.8650895050000013E-2</v>
      </c>
    </row>
    <row r="3326" spans="1:14" ht="18" customHeight="1" x14ac:dyDescent="0.2">
      <c r="A3326" s="16" t="str">
        <f>'Fish Use'!A223</f>
        <v>UGR14</v>
      </c>
      <c r="B3326" s="16" t="str">
        <f>'Fish Use'!B223</f>
        <v>Upper Grande Ronde</v>
      </c>
      <c r="C3326" s="16" t="str">
        <f>'Fish Use'!D223</f>
        <v>Chinook</v>
      </c>
      <c r="D3326" s="16" t="str">
        <f>'Fish Use'!E223</f>
        <v>Winter Rearing</v>
      </c>
      <c r="E3326" s="16" t="str">
        <f>'Vulnerability Mapped'!C89</f>
        <v>Summer Water Temperature</v>
      </c>
      <c r="F3326" s="18">
        <f>'Fish Use'!F223</f>
        <v>0.72060000000000002</v>
      </c>
      <c r="G3326" s="18">
        <f>Population!D14</f>
        <v>0.34</v>
      </c>
      <c r="H3326" s="19">
        <f>'Limiting Factors'!C224</f>
        <v>1.59</v>
      </c>
      <c r="I3326" s="18">
        <f>'Limiting Factors'!D224</f>
        <v>0.23275000000000001</v>
      </c>
      <c r="J3326" s="17">
        <f>'Vulnerability Mapped'!D89</f>
        <v>15</v>
      </c>
      <c r="K3326" s="17">
        <f>'Vulnerability Mapped'!E89</f>
        <v>15</v>
      </c>
      <c r="L3326" s="18">
        <f>'Vulnerability Mapped'!H89</f>
        <v>0.1</v>
      </c>
      <c r="M3326" s="18">
        <f t="shared" si="102"/>
        <v>1.6771965000000003E-2</v>
      </c>
      <c r="N3326" s="18">
        <f t="shared" si="103"/>
        <v>5.7024681000000018E-3</v>
      </c>
    </row>
    <row r="3327" spans="1:14" ht="18" customHeight="1" x14ac:dyDescent="0.2">
      <c r="A3327" s="16" t="str">
        <f>'Fish Use'!A223</f>
        <v>UGR14</v>
      </c>
      <c r="B3327" s="16" t="str">
        <f>'Fish Use'!B223</f>
        <v>Upper Grande Ronde</v>
      </c>
      <c r="C3327" s="16" t="str">
        <f>'Fish Use'!D223</f>
        <v>Chinook</v>
      </c>
      <c r="D3327" s="16" t="str">
        <f>'Fish Use'!E223</f>
        <v>Winter Rearing</v>
      </c>
      <c r="E3327" s="16" t="str">
        <f>'Vulnerability Mapped'!C91</f>
        <v>Winter Water Temperature</v>
      </c>
      <c r="F3327" s="18">
        <f>'Fish Use'!F223</f>
        <v>0.72060000000000002</v>
      </c>
      <c r="G3327" s="18">
        <f>Population!D14</f>
        <v>0.34</v>
      </c>
      <c r="H3327" s="19">
        <f>'Limiting Factors'!C225</f>
        <v>1</v>
      </c>
      <c r="I3327" s="18">
        <f>'Limiting Factors'!D225</f>
        <v>0.1</v>
      </c>
      <c r="J3327" s="17">
        <f>'Vulnerability Mapped'!D91</f>
        <v>2</v>
      </c>
      <c r="K3327" s="17">
        <f>'Vulnerability Mapped'!E91</f>
        <v>2</v>
      </c>
      <c r="L3327" s="18">
        <f>'Vulnerability Mapped'!H91</f>
        <v>0.93571428599999995</v>
      </c>
      <c r="M3327" s="18">
        <f t="shared" si="102"/>
        <v>6.7427571449159993E-2</v>
      </c>
      <c r="N3327" s="18">
        <f t="shared" si="103"/>
        <v>2.29253742927144E-2</v>
      </c>
    </row>
    <row r="3328" spans="1:14" ht="18" customHeight="1" x14ac:dyDescent="0.2">
      <c r="A3328" s="16" t="str">
        <f>'Fish Use'!A223</f>
        <v>UGR14</v>
      </c>
      <c r="B3328" s="16" t="str">
        <f>'Fish Use'!B223</f>
        <v>Upper Grande Ronde</v>
      </c>
      <c r="C3328" s="16" t="str">
        <f>'Fish Use'!D223</f>
        <v>Chinook</v>
      </c>
      <c r="D3328" s="16" t="str">
        <f>'Fish Use'!E223</f>
        <v>Winter Rearing</v>
      </c>
      <c r="E3328" s="16" t="str">
        <f>'Vulnerability Mapped'!C90</f>
        <v>Water Quality</v>
      </c>
      <c r="F3328" s="18">
        <f>'Fish Use'!F223</f>
        <v>0.72060000000000002</v>
      </c>
      <c r="G3328" s="18">
        <f>Population!D14</f>
        <v>0.34</v>
      </c>
      <c r="H3328" s="19">
        <f>'Limiting Factors'!C226</f>
        <v>1.26</v>
      </c>
      <c r="I3328" s="18">
        <f>'Limiting Factors'!D226</f>
        <v>0.1585</v>
      </c>
      <c r="J3328" s="17">
        <f>'Vulnerability Mapped'!D90</f>
        <v>7</v>
      </c>
      <c r="K3328" s="17">
        <f>'Vulnerability Mapped'!E90</f>
        <v>7</v>
      </c>
      <c r="L3328" s="18">
        <f>'Vulnerability Mapped'!H90</f>
        <v>0.61428571399999998</v>
      </c>
      <c r="M3328" s="18">
        <f t="shared" si="102"/>
        <v>7.0160704253081393E-2</v>
      </c>
      <c r="N3328" s="18">
        <f t="shared" si="103"/>
        <v>2.3854639446047675E-2</v>
      </c>
    </row>
    <row r="3329" spans="1:14" ht="18" customHeight="1" x14ac:dyDescent="0.2">
      <c r="A3329" s="16" t="str">
        <f>'Fish Use'!A223</f>
        <v>UGR14</v>
      </c>
      <c r="B3329" s="16" t="str">
        <f>'Fish Use'!B223</f>
        <v>Upper Grande Ronde</v>
      </c>
      <c r="C3329" s="16" t="str">
        <f>'Fish Use'!D223</f>
        <v>Chinook</v>
      </c>
      <c r="D3329" s="16" t="str">
        <f>'Fish Use'!E223</f>
        <v>Winter Rearing</v>
      </c>
      <c r="E3329" s="16" t="str">
        <f>'Vulnerability Mapped'!C86</f>
        <v>Predation</v>
      </c>
      <c r="F3329" s="18">
        <f>'Fish Use'!F223</f>
        <v>0.72060000000000002</v>
      </c>
      <c r="G3329" s="18">
        <f>Population!D14</f>
        <v>0.34</v>
      </c>
      <c r="H3329" s="19">
        <f>'Limiting Factors'!C219</f>
        <v>2.29</v>
      </c>
      <c r="I3329" s="18">
        <f>'Limiting Factors'!D219</f>
        <v>0.39024999999999999</v>
      </c>
      <c r="J3329" s="17">
        <f>'Vulnerability Mapped'!D86</f>
        <v>11</v>
      </c>
      <c r="K3329" s="17">
        <f>'Vulnerability Mapped'!E86</f>
        <v>11</v>
      </c>
      <c r="L3329" s="18">
        <f>'Vulnerability Mapped'!H86</f>
        <v>0.35714285699999998</v>
      </c>
      <c r="M3329" s="18">
        <f t="shared" si="102"/>
        <v>0.10043362495982654</v>
      </c>
      <c r="N3329" s="18">
        <f t="shared" si="103"/>
        <v>3.4147432486341028E-2</v>
      </c>
    </row>
    <row r="3330" spans="1:14" ht="18" customHeight="1" x14ac:dyDescent="0.2">
      <c r="A3330" s="16" t="str">
        <f>'Fish Use'!A223</f>
        <v>UGR14</v>
      </c>
      <c r="B3330" s="16" t="str">
        <f>'Fish Use'!B223</f>
        <v>Upper Grande Ronde</v>
      </c>
      <c r="C3330" s="16" t="str">
        <f>'Fish Use'!D223</f>
        <v>Chinook</v>
      </c>
      <c r="D3330" s="16" t="str">
        <f>'Fish Use'!E223</f>
        <v>Winter Rearing</v>
      </c>
      <c r="E3330" s="16" t="str">
        <f>'Vulnerability Mapped'!C78</f>
        <v>Altered Primary Productivity</v>
      </c>
      <c r="F3330" s="18">
        <f>'Fish Use'!F223</f>
        <v>0.72060000000000002</v>
      </c>
      <c r="G3330" s="18">
        <f>Population!D14</f>
        <v>0.34</v>
      </c>
      <c r="H3330" s="19">
        <f>'Limiting Factors'!C220</f>
        <v>3.11</v>
      </c>
      <c r="I3330" s="18">
        <f>'Limiting Factors'!D220</f>
        <v>0.57474999999999998</v>
      </c>
      <c r="J3330" s="17">
        <f>'Vulnerability Mapped'!D78</f>
        <v>12</v>
      </c>
      <c r="K3330" s="17">
        <f>'Vulnerability Mapped'!E78</f>
        <v>12</v>
      </c>
      <c r="L3330" s="18">
        <f>'Vulnerability Mapped'!H78</f>
        <v>0.29285714299999999</v>
      </c>
      <c r="M3330" s="18">
        <f t="shared" ref="M3330:M3393" si="104">F3330*I3330*L3330</f>
        <v>0.12129113470202353</v>
      </c>
      <c r="N3330" s="18">
        <f t="shared" ref="N3330:N3393" si="105">M3330*G3330</f>
        <v>4.1238985798688003E-2</v>
      </c>
    </row>
    <row r="3331" spans="1:14" ht="18" customHeight="1" x14ac:dyDescent="0.2">
      <c r="A3331" s="16" t="str">
        <f>'Fish Use'!A223</f>
        <v>UGR14</v>
      </c>
      <c r="B3331" s="16" t="str">
        <f>'Fish Use'!B223</f>
        <v>Upper Grande Ronde</v>
      </c>
      <c r="C3331" s="16" t="str">
        <f>'Fish Use'!D223</f>
        <v>Chinook</v>
      </c>
      <c r="D3331" s="16" t="str">
        <f>'Fish Use'!E223</f>
        <v>Winter Rearing</v>
      </c>
      <c r="E3331" s="16" t="str">
        <f>'Vulnerability Mapped'!C85</f>
        <v>Non-Native Species Interactions and Competition</v>
      </c>
      <c r="F3331" s="18">
        <f>'Fish Use'!F223</f>
        <v>0.72060000000000002</v>
      </c>
      <c r="G3331" s="18">
        <f>Population!D14</f>
        <v>0.34</v>
      </c>
      <c r="H3331" s="19">
        <f>'Limiting Factors'!C221</f>
        <v>2.71</v>
      </c>
      <c r="I3331" s="18">
        <f>'Limiting Factors'!D221</f>
        <v>0.48475000000000001</v>
      </c>
      <c r="J3331" s="17">
        <f>'Vulnerability Mapped'!D85</f>
        <v>12</v>
      </c>
      <c r="K3331" s="17">
        <f>'Vulnerability Mapped'!E85</f>
        <v>12</v>
      </c>
      <c r="L3331" s="18">
        <f>'Vulnerability Mapped'!H85</f>
        <v>0.29285714299999999</v>
      </c>
      <c r="M3331" s="18">
        <f t="shared" si="104"/>
        <v>0.10229817754990154</v>
      </c>
      <c r="N3331" s="18">
        <f t="shared" si="105"/>
        <v>3.4781380366966527E-2</v>
      </c>
    </row>
    <row r="3332" spans="1:14" ht="18" customHeight="1" x14ac:dyDescent="0.2">
      <c r="A3332" s="16" t="str">
        <f>'Fish Use'!A224</f>
        <v>UGR14</v>
      </c>
      <c r="B3332" s="16" t="str">
        <f>'Fish Use'!B224</f>
        <v>Upper Grande Ronde</v>
      </c>
      <c r="C3332" s="16" t="str">
        <f>'Fish Use'!D224</f>
        <v>Chinook</v>
      </c>
      <c r="D3332" s="16" t="str">
        <f>'Fish Use'!E224</f>
        <v>Summer Rearing</v>
      </c>
      <c r="E3332" s="16" t="str">
        <f>'Vulnerability Mapped'!C64</f>
        <v>Anthropogenic Barriers</v>
      </c>
      <c r="F3332" s="18">
        <f>'Fish Use'!F224</f>
        <v>0.72060000000000002</v>
      </c>
      <c r="G3332" s="18">
        <f>Population!D12</f>
        <v>0.24</v>
      </c>
      <c r="H3332" s="19">
        <f>'Limiting Factors'!C218</f>
        <v>2.71</v>
      </c>
      <c r="I3332" s="18">
        <f>'Limiting Factors'!D218</f>
        <v>0.48475000000000001</v>
      </c>
      <c r="J3332" s="17">
        <f>'Vulnerability Mapped'!D64</f>
        <v>7</v>
      </c>
      <c r="K3332" s="17">
        <f>'Vulnerability Mapped'!E64</f>
        <v>7</v>
      </c>
      <c r="L3332" s="18">
        <f>'Vulnerability Mapped'!H64</f>
        <v>0.61428571399999998</v>
      </c>
      <c r="M3332" s="18">
        <f t="shared" si="104"/>
        <v>0.21457666490019689</v>
      </c>
      <c r="N3332" s="18">
        <f t="shared" si="105"/>
        <v>5.1498399576047252E-2</v>
      </c>
    </row>
    <row r="3333" spans="1:14" ht="18" customHeight="1" x14ac:dyDescent="0.2">
      <c r="A3333" s="16" t="str">
        <f>'Fish Use'!A224</f>
        <v>UGR14</v>
      </c>
      <c r="B3333" s="16" t="str">
        <f>'Fish Use'!B224</f>
        <v>Upper Grande Ronde</v>
      </c>
      <c r="C3333" s="16" t="str">
        <f>'Fish Use'!D224</f>
        <v>Chinook</v>
      </c>
      <c r="D3333" s="16" t="str">
        <f>'Fish Use'!E224</f>
        <v>Summer Rearing</v>
      </c>
      <c r="E3333" s="16" t="str">
        <f>'Vulnerability Mapped'!C72</f>
        <v>Riparian Condition</v>
      </c>
      <c r="F3333" s="18">
        <f>'Fish Use'!F224</f>
        <v>0.72060000000000002</v>
      </c>
      <c r="G3333" s="18">
        <f>Population!D12</f>
        <v>0.24</v>
      </c>
      <c r="H3333" s="19">
        <f>'Limiting Factors'!C212</f>
        <v>2.5499999999999998</v>
      </c>
      <c r="I3333" s="18">
        <f>'Limiting Factors'!D212</f>
        <v>0.44874999999999998</v>
      </c>
      <c r="J3333" s="17">
        <f>'Vulnerability Mapped'!D72</f>
        <v>5</v>
      </c>
      <c r="K3333" s="17">
        <f>'Vulnerability Mapped'!E72</f>
        <v>5</v>
      </c>
      <c r="L3333" s="18">
        <f>'Vulnerability Mapped'!H72</f>
        <v>0.74285714300000005</v>
      </c>
      <c r="M3333" s="18">
        <f t="shared" si="104"/>
        <v>0.24021715718905276</v>
      </c>
      <c r="N3333" s="18">
        <f t="shared" si="105"/>
        <v>5.765211772537266E-2</v>
      </c>
    </row>
    <row r="3334" spans="1:14" ht="18" customHeight="1" x14ac:dyDescent="0.2">
      <c r="A3334" s="16" t="str">
        <f>'Fish Use'!A224</f>
        <v>UGR14</v>
      </c>
      <c r="B3334" s="16" t="str">
        <f>'Fish Use'!B224</f>
        <v>Upper Grande Ronde</v>
      </c>
      <c r="C3334" s="16" t="str">
        <f>'Fish Use'!D224</f>
        <v>Chinook</v>
      </c>
      <c r="D3334" s="16" t="str">
        <f>'Fish Use'!E224</f>
        <v>Summer Rearing</v>
      </c>
      <c r="E3334" s="16" t="str">
        <f>'Vulnerability Mapped'!C68</f>
        <v>Floodplain Condition</v>
      </c>
      <c r="F3334" s="18">
        <f>'Fish Use'!F224</f>
        <v>0.72060000000000002</v>
      </c>
      <c r="G3334" s="18">
        <f>Population!D12</f>
        <v>0.24</v>
      </c>
      <c r="H3334" s="19">
        <f>'Limiting Factors'!C213</f>
        <v>2.5499999999999998</v>
      </c>
      <c r="I3334" s="18">
        <f>'Limiting Factors'!D213</f>
        <v>0.44874999999999998</v>
      </c>
      <c r="J3334" s="17">
        <f>'Vulnerability Mapped'!D68</f>
        <v>10</v>
      </c>
      <c r="K3334" s="17">
        <f>'Vulnerability Mapped'!E68</f>
        <v>10</v>
      </c>
      <c r="L3334" s="18">
        <f>'Vulnerability Mapped'!H68</f>
        <v>0.42142857099999997</v>
      </c>
      <c r="M3334" s="18">
        <f t="shared" si="104"/>
        <v>0.13627704093284174</v>
      </c>
      <c r="N3334" s="18">
        <f t="shared" si="105"/>
        <v>3.2706489823882016E-2</v>
      </c>
    </row>
    <row r="3335" spans="1:14" ht="18" customHeight="1" x14ac:dyDescent="0.2">
      <c r="A3335" s="16" t="str">
        <f>'Fish Use'!A224</f>
        <v>UGR14</v>
      </c>
      <c r="B3335" s="16" t="str">
        <f>'Fish Use'!B224</f>
        <v>Upper Grande Ronde</v>
      </c>
      <c r="C3335" s="16" t="str">
        <f>'Fish Use'!D224</f>
        <v>Chinook</v>
      </c>
      <c r="D3335" s="16" t="str">
        <f>'Fish Use'!E224</f>
        <v>Summer Rearing</v>
      </c>
      <c r="E3335" s="16" t="str">
        <f>'Vulnerability Mapped'!C73</f>
        <v>Side Channel and Wetland Habitat</v>
      </c>
      <c r="F3335" s="18">
        <f>'Fish Use'!F224</f>
        <v>0.72060000000000002</v>
      </c>
      <c r="G3335" s="18">
        <f>Population!D12</f>
        <v>0.24</v>
      </c>
      <c r="H3335" s="19">
        <f>'Limiting Factors'!C214</f>
        <v>2.77</v>
      </c>
      <c r="I3335" s="18">
        <f>'Limiting Factors'!D214</f>
        <v>0.49825000000000003</v>
      </c>
      <c r="J3335" s="17">
        <f>'Vulnerability Mapped'!D73</f>
        <v>4</v>
      </c>
      <c r="K3335" s="17">
        <f>'Vulnerability Mapped'!E73</f>
        <v>4</v>
      </c>
      <c r="L3335" s="18">
        <f>'Vulnerability Mapped'!H73</f>
        <v>0.80714285699999999</v>
      </c>
      <c r="M3335" s="18">
        <f t="shared" si="104"/>
        <v>0.28979572387728014</v>
      </c>
      <c r="N3335" s="18">
        <f t="shared" si="105"/>
        <v>6.9550973730547236E-2</v>
      </c>
    </row>
    <row r="3336" spans="1:14" ht="18" customHeight="1" x14ac:dyDescent="0.2">
      <c r="A3336" s="16" t="str">
        <f>'Fish Use'!A224</f>
        <v>UGR14</v>
      </c>
      <c r="B3336" s="16" t="str">
        <f>'Fish Use'!B224</f>
        <v>Upper Grande Ronde</v>
      </c>
      <c r="C3336" s="16" t="str">
        <f>'Fish Use'!D224</f>
        <v>Chinook</v>
      </c>
      <c r="D3336" s="16" t="str">
        <f>'Fish Use'!E224</f>
        <v>Summer Rearing</v>
      </c>
      <c r="E3336" s="16" t="str">
        <f>'Vulnerability Mapped'!C65</f>
        <v>Channel and Habitat Structure</v>
      </c>
      <c r="F3336" s="18">
        <f>'Fish Use'!F224</f>
        <v>0.72060000000000002</v>
      </c>
      <c r="G3336" s="18">
        <f>Population!D12</f>
        <v>0.24</v>
      </c>
      <c r="H3336" s="19">
        <f>'Limiting Factors'!C215</f>
        <v>3</v>
      </c>
      <c r="I3336" s="18">
        <f>'Limiting Factors'!D215</f>
        <v>0.55000000000000004</v>
      </c>
      <c r="J3336" s="17">
        <f>'Vulnerability Mapped'!D65</f>
        <v>3</v>
      </c>
      <c r="K3336" s="17">
        <f>'Vulnerability Mapped'!E65</f>
        <v>3</v>
      </c>
      <c r="L3336" s="18">
        <f>'Vulnerability Mapped'!H65</f>
        <v>0.87142857100000004</v>
      </c>
      <c r="M3336" s="18">
        <f t="shared" si="104"/>
        <v>0.34537328554443003</v>
      </c>
      <c r="N3336" s="18">
        <f t="shared" si="105"/>
        <v>8.2889588530663208E-2</v>
      </c>
    </row>
    <row r="3337" spans="1:14" ht="18" customHeight="1" x14ac:dyDescent="0.2">
      <c r="A3337" s="16" t="str">
        <f>'Fish Use'!A224</f>
        <v>UGR14</v>
      </c>
      <c r="B3337" s="16" t="str">
        <f>'Fish Use'!B224</f>
        <v>Upper Grande Ronde</v>
      </c>
      <c r="C3337" s="16" t="str">
        <f>'Fish Use'!D224</f>
        <v>Chinook</v>
      </c>
      <c r="D3337" s="16" t="str">
        <f>'Fish Use'!E224</f>
        <v>Summer Rearing</v>
      </c>
      <c r="E3337" s="16" t="str">
        <f>'Vulnerability Mapped'!C67</f>
        <v>Decreased Water Quantity</v>
      </c>
      <c r="F3337" s="18">
        <f>'Fish Use'!F224</f>
        <v>0.72060000000000002</v>
      </c>
      <c r="G3337" s="18">
        <f>Population!D12</f>
        <v>0.24</v>
      </c>
      <c r="H3337" s="19">
        <f>'Limiting Factors'!C222</f>
        <v>2.08</v>
      </c>
      <c r="I3337" s="18">
        <f>'Limiting Factors'!D222</f>
        <v>0.34300000000000003</v>
      </c>
      <c r="J3337" s="17">
        <f>'Vulnerability Mapped'!D67</f>
        <v>2</v>
      </c>
      <c r="K3337" s="17">
        <f>'Vulnerability Mapped'!E67</f>
        <v>2</v>
      </c>
      <c r="L3337" s="18">
        <f>'Vulnerability Mapped'!H67</f>
        <v>0.93571428599999995</v>
      </c>
      <c r="M3337" s="18">
        <f t="shared" si="104"/>
        <v>0.2312765700706188</v>
      </c>
      <c r="N3337" s="18">
        <f t="shared" si="105"/>
        <v>5.5506376816948512E-2</v>
      </c>
    </row>
    <row r="3338" spans="1:14" ht="18" customHeight="1" x14ac:dyDescent="0.2">
      <c r="A3338" s="16" t="str">
        <f>'Fish Use'!A224</f>
        <v>UGR14</v>
      </c>
      <c r="B3338" s="16" t="str">
        <f>'Fish Use'!B224</f>
        <v>Upper Grande Ronde</v>
      </c>
      <c r="C3338" s="16" t="str">
        <f>'Fish Use'!D224</f>
        <v>Chinook</v>
      </c>
      <c r="D3338" s="16" t="str">
        <f>'Fish Use'!E224</f>
        <v>Summer Rearing</v>
      </c>
      <c r="E3338" s="16" t="str">
        <f>'Vulnerability Mapped'!C62</f>
        <v>Altered Flow Timing</v>
      </c>
      <c r="F3338" s="18">
        <f>'Fish Use'!F224</f>
        <v>0.72060000000000002</v>
      </c>
      <c r="G3338" s="18">
        <f>Population!D12</f>
        <v>0.24</v>
      </c>
      <c r="H3338" s="19">
        <f>'Limiting Factors'!C223</f>
        <v>1.44</v>
      </c>
      <c r="I3338" s="18">
        <f>'Limiting Factors'!D223</f>
        <v>0.19900000000000001</v>
      </c>
      <c r="J3338" s="17">
        <f>'Vulnerability Mapped'!D62</f>
        <v>6</v>
      </c>
      <c r="K3338" s="17">
        <f>'Vulnerability Mapped'!E62</f>
        <v>6</v>
      </c>
      <c r="L3338" s="18">
        <f>'Vulnerability Mapped'!H62</f>
        <v>0.678571429</v>
      </c>
      <c r="M3338" s="18">
        <f t="shared" si="104"/>
        <v>9.7306735775742614E-2</v>
      </c>
      <c r="N3338" s="18">
        <f t="shared" si="105"/>
        <v>2.3353616586178228E-2</v>
      </c>
    </row>
    <row r="3339" spans="1:14" ht="18" customHeight="1" x14ac:dyDescent="0.2">
      <c r="A3339" s="16" t="str">
        <f>'Fish Use'!A224</f>
        <v>UGR14</v>
      </c>
      <c r="B3339" s="16" t="str">
        <f>'Fish Use'!B224</f>
        <v>Upper Grande Ronde</v>
      </c>
      <c r="C3339" s="16" t="str">
        <f>'Fish Use'!D224</f>
        <v>Chinook</v>
      </c>
      <c r="D3339" s="16" t="str">
        <f>'Fish Use'!E224</f>
        <v>Summer Rearing</v>
      </c>
      <c r="E3339" s="16" t="str">
        <f>'Vulnerability Mapped'!C66</f>
        <v>Decreased Sediment Quantity</v>
      </c>
      <c r="F3339" s="18">
        <f>'Fish Use'!F224</f>
        <v>0.72060000000000002</v>
      </c>
      <c r="G3339" s="18">
        <f>Population!D12</f>
        <v>0.24</v>
      </c>
      <c r="H3339" s="19">
        <f>'Limiting Factors'!C216</f>
        <v>2.93</v>
      </c>
      <c r="I3339" s="18">
        <f>'Limiting Factors'!D216</f>
        <v>0.53425</v>
      </c>
      <c r="J3339" s="17">
        <f>'Vulnerability Mapped'!D66</f>
        <v>12</v>
      </c>
      <c r="K3339" s="17">
        <f>'Vulnerability Mapped'!E66</f>
        <v>12</v>
      </c>
      <c r="L3339" s="18">
        <f>'Vulnerability Mapped'!H66</f>
        <v>0.29285714299999999</v>
      </c>
      <c r="M3339" s="18">
        <f t="shared" si="104"/>
        <v>0.11274430398356866</v>
      </c>
      <c r="N3339" s="18">
        <f t="shared" si="105"/>
        <v>2.7058632956056476E-2</v>
      </c>
    </row>
    <row r="3340" spans="1:14" ht="18" customHeight="1" x14ac:dyDescent="0.2">
      <c r="A3340" s="16" t="str">
        <f>'Fish Use'!A224</f>
        <v>UGR14</v>
      </c>
      <c r="B3340" s="16" t="str">
        <f>'Fish Use'!B224</f>
        <v>Upper Grande Ronde</v>
      </c>
      <c r="C3340" s="16" t="str">
        <f>'Fish Use'!D224</f>
        <v>Chinook</v>
      </c>
      <c r="D3340" s="16" t="str">
        <f>'Fish Use'!E224</f>
        <v>Summer Rearing</v>
      </c>
      <c r="E3340" s="16" t="str">
        <f>'Vulnerability Mapped'!C69</f>
        <v>Increased Sediment Quantity</v>
      </c>
      <c r="F3340" s="18">
        <f>'Fish Use'!F224</f>
        <v>0.72060000000000002</v>
      </c>
      <c r="G3340" s="18">
        <f>Population!D12</f>
        <v>0.24</v>
      </c>
      <c r="H3340" s="19">
        <f>'Limiting Factors'!C217</f>
        <v>2.4900000000000002</v>
      </c>
      <c r="I3340" s="18">
        <f>'Limiting Factors'!D217</f>
        <v>0.43525000000000003</v>
      </c>
      <c r="J3340" s="17">
        <f>'Vulnerability Mapped'!D69</f>
        <v>14</v>
      </c>
      <c r="K3340" s="17">
        <f>'Vulnerability Mapped'!E69</f>
        <v>14</v>
      </c>
      <c r="L3340" s="18">
        <f>'Vulnerability Mapped'!H69</f>
        <v>0.164285714</v>
      </c>
      <c r="M3340" s="18">
        <f t="shared" si="104"/>
        <v>5.1526760267531106E-2</v>
      </c>
      <c r="N3340" s="18">
        <f t="shared" si="105"/>
        <v>1.2366422464207464E-2</v>
      </c>
    </row>
    <row r="3341" spans="1:14" ht="18" customHeight="1" x14ac:dyDescent="0.2">
      <c r="A3341" s="16" t="str">
        <f>'Fish Use'!A224</f>
        <v>UGR14</v>
      </c>
      <c r="B3341" s="16" t="str">
        <f>'Fish Use'!B224</f>
        <v>Upper Grande Ronde</v>
      </c>
      <c r="C3341" s="16" t="str">
        <f>'Fish Use'!D224</f>
        <v>Chinook</v>
      </c>
      <c r="D3341" s="16" t="str">
        <f>'Fish Use'!E224</f>
        <v>Summer Rearing</v>
      </c>
      <c r="E3341" s="16" t="str">
        <f>'Vulnerability Mapped'!C74</f>
        <v>Summer Water Temperature</v>
      </c>
      <c r="F3341" s="18">
        <f>'Fish Use'!F224</f>
        <v>0.72060000000000002</v>
      </c>
      <c r="G3341" s="18">
        <f>Population!D12</f>
        <v>0.24</v>
      </c>
      <c r="H3341" s="19">
        <f>'Limiting Factors'!C224</f>
        <v>1.59</v>
      </c>
      <c r="I3341" s="18">
        <f>'Limiting Factors'!D224</f>
        <v>0.23275000000000001</v>
      </c>
      <c r="J3341" s="17">
        <f>'Vulnerability Mapped'!D74</f>
        <v>1</v>
      </c>
      <c r="K3341" s="17">
        <f>'Vulnerability Mapped'!E74</f>
        <v>1</v>
      </c>
      <c r="L3341" s="18">
        <f>'Vulnerability Mapped'!H74</f>
        <v>1</v>
      </c>
      <c r="M3341" s="18">
        <f t="shared" si="104"/>
        <v>0.16771965000000003</v>
      </c>
      <c r="N3341" s="18">
        <f t="shared" si="105"/>
        <v>4.0252716000000008E-2</v>
      </c>
    </row>
    <row r="3342" spans="1:14" ht="18" customHeight="1" x14ac:dyDescent="0.2">
      <c r="A3342" s="16" t="str">
        <f>'Fish Use'!A224</f>
        <v>UGR14</v>
      </c>
      <c r="B3342" s="16" t="str">
        <f>'Fish Use'!B224</f>
        <v>Upper Grande Ronde</v>
      </c>
      <c r="C3342" s="16" t="str">
        <f>'Fish Use'!D224</f>
        <v>Chinook</v>
      </c>
      <c r="D3342" s="16" t="str">
        <f>'Fish Use'!E224</f>
        <v>Summer Rearing</v>
      </c>
      <c r="E3342" s="16" t="str">
        <f>'Vulnerability Mapped'!C76</f>
        <v>Winter Water Temperature</v>
      </c>
      <c r="F3342" s="18">
        <f>'Fish Use'!F224</f>
        <v>0.72060000000000002</v>
      </c>
      <c r="G3342" s="18">
        <f>Population!D12</f>
        <v>0.24</v>
      </c>
      <c r="H3342" s="19">
        <f>'Limiting Factors'!C225</f>
        <v>1</v>
      </c>
      <c r="I3342" s="18">
        <f>'Limiting Factors'!D225</f>
        <v>0.1</v>
      </c>
      <c r="J3342" s="17">
        <f>'Vulnerability Mapped'!D76</f>
        <v>15</v>
      </c>
      <c r="K3342" s="17">
        <f>'Vulnerability Mapped'!E76</f>
        <v>15</v>
      </c>
      <c r="L3342" s="18">
        <f>'Vulnerability Mapped'!H76</f>
        <v>0.1</v>
      </c>
      <c r="M3342" s="18">
        <f t="shared" si="104"/>
        <v>7.2060000000000006E-3</v>
      </c>
      <c r="N3342" s="18">
        <f t="shared" si="105"/>
        <v>1.7294400000000001E-3</v>
      </c>
    </row>
    <row r="3343" spans="1:14" ht="18" customHeight="1" x14ac:dyDescent="0.2">
      <c r="A3343" s="16" t="str">
        <f>'Fish Use'!A224</f>
        <v>UGR14</v>
      </c>
      <c r="B3343" s="16" t="str">
        <f>'Fish Use'!B224</f>
        <v>Upper Grande Ronde</v>
      </c>
      <c r="C3343" s="16" t="str">
        <f>'Fish Use'!D224</f>
        <v>Chinook</v>
      </c>
      <c r="D3343" s="16" t="str">
        <f>'Fish Use'!E224</f>
        <v>Summer Rearing</v>
      </c>
      <c r="E3343" s="16" t="str">
        <f>'Vulnerability Mapped'!C75</f>
        <v>Water Quality</v>
      </c>
      <c r="F3343" s="18">
        <f>'Fish Use'!F224</f>
        <v>0.72060000000000002</v>
      </c>
      <c r="G3343" s="18">
        <f>Population!D12</f>
        <v>0.24</v>
      </c>
      <c r="H3343" s="19">
        <f>'Limiting Factors'!C226</f>
        <v>1.26</v>
      </c>
      <c r="I3343" s="18">
        <f>'Limiting Factors'!D226</f>
        <v>0.1585</v>
      </c>
      <c r="J3343" s="17">
        <f>'Vulnerability Mapped'!D75</f>
        <v>9</v>
      </c>
      <c r="K3343" s="17">
        <f>'Vulnerability Mapped'!E75</f>
        <v>9</v>
      </c>
      <c r="L3343" s="18">
        <f>'Vulnerability Mapped'!H75</f>
        <v>0.485714286</v>
      </c>
      <c r="M3343" s="18">
        <f t="shared" si="104"/>
        <v>5.5475905746918602E-2</v>
      </c>
      <c r="N3343" s="18">
        <f t="shared" si="105"/>
        <v>1.3314217379260465E-2</v>
      </c>
    </row>
    <row r="3344" spans="1:14" ht="18" customHeight="1" x14ac:dyDescent="0.2">
      <c r="A3344" s="16" t="str">
        <f>'Fish Use'!A224</f>
        <v>UGR14</v>
      </c>
      <c r="B3344" s="16" t="str">
        <f>'Fish Use'!B224</f>
        <v>Upper Grande Ronde</v>
      </c>
      <c r="C3344" s="16" t="str">
        <f>'Fish Use'!D224</f>
        <v>Chinook</v>
      </c>
      <c r="D3344" s="16" t="str">
        <f>'Fish Use'!E224</f>
        <v>Summer Rearing</v>
      </c>
      <c r="E3344" s="16" t="str">
        <f>'Vulnerability Mapped'!C71</f>
        <v>Predation</v>
      </c>
      <c r="F3344" s="18">
        <f>'Fish Use'!F224</f>
        <v>0.72060000000000002</v>
      </c>
      <c r="G3344" s="18">
        <f>Population!D12</f>
        <v>0.24</v>
      </c>
      <c r="H3344" s="19">
        <f>'Limiting Factors'!C219</f>
        <v>2.29</v>
      </c>
      <c r="I3344" s="18">
        <f>'Limiting Factors'!D219</f>
        <v>0.39024999999999999</v>
      </c>
      <c r="J3344" s="17">
        <f>'Vulnerability Mapped'!D71</f>
        <v>13</v>
      </c>
      <c r="K3344" s="17">
        <f>'Vulnerability Mapped'!E71</f>
        <v>13</v>
      </c>
      <c r="L3344" s="18">
        <f>'Vulnerability Mapped'!H71</f>
        <v>0.22857142899999999</v>
      </c>
      <c r="M3344" s="18">
        <f t="shared" si="104"/>
        <v>6.4277520120520348E-2</v>
      </c>
      <c r="N3344" s="18">
        <f t="shared" si="105"/>
        <v>1.5426604828924884E-2</v>
      </c>
    </row>
    <row r="3345" spans="1:14" ht="18" customHeight="1" x14ac:dyDescent="0.2">
      <c r="A3345" s="16" t="str">
        <f>'Fish Use'!A224</f>
        <v>UGR14</v>
      </c>
      <c r="B3345" s="16" t="str">
        <f>'Fish Use'!B224</f>
        <v>Upper Grande Ronde</v>
      </c>
      <c r="C3345" s="16" t="str">
        <f>'Fish Use'!D224</f>
        <v>Chinook</v>
      </c>
      <c r="D3345" s="16" t="str">
        <f>'Fish Use'!E224</f>
        <v>Summer Rearing</v>
      </c>
      <c r="E3345" s="16" t="str">
        <f>'Vulnerability Mapped'!C63</f>
        <v>Altered Primary Productivity</v>
      </c>
      <c r="F3345" s="18">
        <f>'Fish Use'!F224</f>
        <v>0.72060000000000002</v>
      </c>
      <c r="G3345" s="18">
        <f>Population!D12</f>
        <v>0.24</v>
      </c>
      <c r="H3345" s="19">
        <f>'Limiting Factors'!C220</f>
        <v>3.11</v>
      </c>
      <c r="I3345" s="18">
        <f>'Limiting Factors'!D220</f>
        <v>0.57474999999999998</v>
      </c>
      <c r="J3345" s="17">
        <f>'Vulnerability Mapped'!D63</f>
        <v>8</v>
      </c>
      <c r="K3345" s="17">
        <f>'Vulnerability Mapped'!E63</f>
        <v>8</v>
      </c>
      <c r="L3345" s="18">
        <f>'Vulnerability Mapped'!H63</f>
        <v>0.55000000000000004</v>
      </c>
      <c r="M3345" s="18">
        <f t="shared" si="104"/>
        <v>0.22779066750000002</v>
      </c>
      <c r="N3345" s="18">
        <f t="shared" si="105"/>
        <v>5.46697602E-2</v>
      </c>
    </row>
    <row r="3346" spans="1:14" ht="18" customHeight="1" x14ac:dyDescent="0.2">
      <c r="A3346" s="16" t="str">
        <f>'Fish Use'!A224</f>
        <v>UGR14</v>
      </c>
      <c r="B3346" s="16" t="str">
        <f>'Fish Use'!B224</f>
        <v>Upper Grande Ronde</v>
      </c>
      <c r="C3346" s="16" t="str">
        <f>'Fish Use'!D224</f>
        <v>Chinook</v>
      </c>
      <c r="D3346" s="16" t="str">
        <f>'Fish Use'!E224</f>
        <v>Summer Rearing</v>
      </c>
      <c r="E3346" s="16" t="str">
        <f>'Vulnerability Mapped'!C70</f>
        <v>Non-Native Species Interactions and Competition</v>
      </c>
      <c r="F3346" s="18">
        <f>'Fish Use'!F224</f>
        <v>0.72060000000000002</v>
      </c>
      <c r="G3346" s="18">
        <f>Population!D12</f>
        <v>0.24</v>
      </c>
      <c r="H3346" s="19">
        <f>'Limiting Factors'!C221</f>
        <v>2.71</v>
      </c>
      <c r="I3346" s="18">
        <f>'Limiting Factors'!D221</f>
        <v>0.48475000000000001</v>
      </c>
      <c r="J3346" s="17">
        <f>'Vulnerability Mapped'!D70</f>
        <v>11</v>
      </c>
      <c r="K3346" s="17">
        <f>'Vulnerability Mapped'!E70</f>
        <v>11</v>
      </c>
      <c r="L3346" s="18">
        <f>'Vulnerability Mapped'!H70</f>
        <v>0.35714285699999998</v>
      </c>
      <c r="M3346" s="18">
        <f t="shared" si="104"/>
        <v>0.12475387495009845</v>
      </c>
      <c r="N3346" s="18">
        <f t="shared" si="105"/>
        <v>2.9940929988023626E-2</v>
      </c>
    </row>
    <row r="3347" spans="1:14" ht="18" customHeight="1" x14ac:dyDescent="0.2">
      <c r="A3347" s="16" t="str">
        <f>'Fish Use'!A225</f>
        <v>UGR14</v>
      </c>
      <c r="B3347" s="16" t="str">
        <f>'Fish Use'!B225</f>
        <v>Upper Grande Ronde</v>
      </c>
      <c r="C3347" s="16" t="str">
        <f>'Fish Use'!D225</f>
        <v>Chinook</v>
      </c>
      <c r="D3347" s="16" t="str">
        <f>'Fish Use'!E225</f>
        <v>Migration</v>
      </c>
      <c r="E3347" s="16" t="str">
        <f>'Vulnerability Mapped'!C34</f>
        <v>Anthropogenic Barriers</v>
      </c>
      <c r="F3347" s="18">
        <f>'Fish Use'!F225</f>
        <v>0.72060000000000002</v>
      </c>
      <c r="G3347" s="18">
        <f>Population!D16</f>
        <v>0.34</v>
      </c>
      <c r="H3347" s="19">
        <f>'Limiting Factors'!C218</f>
        <v>2.71</v>
      </c>
      <c r="I3347" s="18">
        <f>'Limiting Factors'!D218</f>
        <v>0.48475000000000001</v>
      </c>
      <c r="J3347" s="17">
        <f>'Vulnerability Mapped'!D34</f>
        <v>2</v>
      </c>
      <c r="K3347" s="17">
        <f>'Vulnerability Mapped'!E34</f>
        <v>13</v>
      </c>
      <c r="L3347" s="18">
        <f>'Vulnerability Mapped'!H34</f>
        <v>0.93571428599999995</v>
      </c>
      <c r="M3347" s="18">
        <f t="shared" si="104"/>
        <v>0.32685515259980308</v>
      </c>
      <c r="N3347" s="18">
        <f t="shared" si="105"/>
        <v>0.11113075188393305</v>
      </c>
    </row>
    <row r="3348" spans="1:14" ht="18" customHeight="1" x14ac:dyDescent="0.2">
      <c r="A3348" s="16" t="str">
        <f>'Fish Use'!A225</f>
        <v>UGR14</v>
      </c>
      <c r="B3348" s="16" t="str">
        <f>'Fish Use'!B225</f>
        <v>Upper Grande Ronde</v>
      </c>
      <c r="C3348" s="16" t="str">
        <f>'Fish Use'!D225</f>
        <v>Chinook</v>
      </c>
      <c r="D3348" s="16" t="str">
        <f>'Fish Use'!E225</f>
        <v>Migration</v>
      </c>
      <c r="E3348" s="16" t="str">
        <f>'Vulnerability Mapped'!C42</f>
        <v>Riparian Condition</v>
      </c>
      <c r="F3348" s="18">
        <f>'Fish Use'!F225</f>
        <v>0.72060000000000002</v>
      </c>
      <c r="G3348" s="18">
        <f>Population!D16</f>
        <v>0.34</v>
      </c>
      <c r="H3348" s="19">
        <f>'Limiting Factors'!C212</f>
        <v>2.5499999999999998</v>
      </c>
      <c r="I3348" s="18">
        <f>'Limiting Factors'!D212</f>
        <v>0.44874999999999998</v>
      </c>
      <c r="J3348" s="17">
        <f>'Vulnerability Mapped'!D42</f>
        <v>9</v>
      </c>
      <c r="K3348" s="17">
        <f>'Vulnerability Mapped'!E42</f>
        <v>14</v>
      </c>
      <c r="L3348" s="18">
        <f>'Vulnerability Mapped'!H42</f>
        <v>0.485714286</v>
      </c>
      <c r="M3348" s="18">
        <f t="shared" si="104"/>
        <v>0.1570650643781055</v>
      </c>
      <c r="N3348" s="18">
        <f t="shared" si="105"/>
        <v>5.3402121888555872E-2</v>
      </c>
    </row>
    <row r="3349" spans="1:14" ht="18" customHeight="1" x14ac:dyDescent="0.2">
      <c r="A3349" s="16" t="str">
        <f>'Fish Use'!A225</f>
        <v>UGR14</v>
      </c>
      <c r="B3349" s="16" t="str">
        <f>'Fish Use'!B225</f>
        <v>Upper Grande Ronde</v>
      </c>
      <c r="C3349" s="16" t="str">
        <f>'Fish Use'!D225</f>
        <v>Chinook</v>
      </c>
      <c r="D3349" s="16" t="str">
        <f>'Fish Use'!E225</f>
        <v>Migration</v>
      </c>
      <c r="E3349" s="16" t="str">
        <f>'Vulnerability Mapped'!C38</f>
        <v>Floodplain Condition</v>
      </c>
      <c r="F3349" s="18">
        <f>'Fish Use'!F225</f>
        <v>0.72060000000000002</v>
      </c>
      <c r="G3349" s="18">
        <f>Population!D16</f>
        <v>0.34</v>
      </c>
      <c r="H3349" s="19">
        <f>'Limiting Factors'!C213</f>
        <v>2.5499999999999998</v>
      </c>
      <c r="I3349" s="18">
        <f>'Limiting Factors'!D213</f>
        <v>0.44874999999999998</v>
      </c>
      <c r="J3349" s="17">
        <f>'Vulnerability Mapped'!D38</f>
        <v>6</v>
      </c>
      <c r="K3349" s="17">
        <f>'Vulnerability Mapped'!E38</f>
        <v>8</v>
      </c>
      <c r="L3349" s="18">
        <f>'Vulnerability Mapped'!H38</f>
        <v>0.678571429</v>
      </c>
      <c r="M3349" s="18">
        <f t="shared" si="104"/>
        <v>0.21942913406715825</v>
      </c>
      <c r="N3349" s="18">
        <f t="shared" si="105"/>
        <v>7.4605905582833809E-2</v>
      </c>
    </row>
    <row r="3350" spans="1:14" ht="18" customHeight="1" x14ac:dyDescent="0.2">
      <c r="A3350" s="16" t="str">
        <f>'Fish Use'!A225</f>
        <v>UGR14</v>
      </c>
      <c r="B3350" s="16" t="str">
        <f>'Fish Use'!B225</f>
        <v>Upper Grande Ronde</v>
      </c>
      <c r="C3350" s="16" t="str">
        <f>'Fish Use'!D225</f>
        <v>Chinook</v>
      </c>
      <c r="D3350" s="16" t="str">
        <f>'Fish Use'!E225</f>
        <v>Migration</v>
      </c>
      <c r="E3350" s="16" t="str">
        <f>'Vulnerability Mapped'!C43</f>
        <v>Side Channel and Wetland Habitat</v>
      </c>
      <c r="F3350" s="18">
        <f>'Fish Use'!F225</f>
        <v>0.72060000000000002</v>
      </c>
      <c r="G3350" s="18">
        <f>Population!D16</f>
        <v>0.34</v>
      </c>
      <c r="H3350" s="19">
        <f>'Limiting Factors'!C214</f>
        <v>2.77</v>
      </c>
      <c r="I3350" s="18">
        <f>'Limiting Factors'!D214</f>
        <v>0.49825000000000003</v>
      </c>
      <c r="J3350" s="17">
        <f>'Vulnerability Mapped'!D43</f>
        <v>7</v>
      </c>
      <c r="K3350" s="17">
        <f>'Vulnerability Mapped'!E43</f>
        <v>7</v>
      </c>
      <c r="L3350" s="18">
        <f>'Vulnerability Mapped'!H43</f>
        <v>0.61428571399999998</v>
      </c>
      <c r="M3350" s="18">
        <f t="shared" si="104"/>
        <v>0.22055249775456032</v>
      </c>
      <c r="N3350" s="18">
        <f t="shared" si="105"/>
        <v>7.4987849236550511E-2</v>
      </c>
    </row>
    <row r="3351" spans="1:14" ht="18" customHeight="1" x14ac:dyDescent="0.2">
      <c r="A3351" s="16" t="str">
        <f>'Fish Use'!A225</f>
        <v>UGR14</v>
      </c>
      <c r="B3351" s="16" t="str">
        <f>'Fish Use'!B225</f>
        <v>Upper Grande Ronde</v>
      </c>
      <c r="C3351" s="16" t="str">
        <f>'Fish Use'!D225</f>
        <v>Chinook</v>
      </c>
      <c r="D3351" s="16" t="str">
        <f>'Fish Use'!E225</f>
        <v>Migration</v>
      </c>
      <c r="E3351" s="16" t="str">
        <f>'Vulnerability Mapped'!C35</f>
        <v>Channel and Habitat Structure</v>
      </c>
      <c r="F3351" s="18">
        <f>'Fish Use'!F225</f>
        <v>0.72060000000000002</v>
      </c>
      <c r="G3351" s="18">
        <f>Population!D16</f>
        <v>0.34</v>
      </c>
      <c r="H3351" s="19">
        <f>'Limiting Factors'!C215</f>
        <v>3</v>
      </c>
      <c r="I3351" s="18">
        <f>'Limiting Factors'!D215</f>
        <v>0.55000000000000004</v>
      </c>
      <c r="J3351" s="17">
        <f>'Vulnerability Mapped'!D35</f>
        <v>3</v>
      </c>
      <c r="K3351" s="17">
        <f>'Vulnerability Mapped'!E35</f>
        <v>5</v>
      </c>
      <c r="L3351" s="18">
        <f>'Vulnerability Mapped'!H35</f>
        <v>0.87142857100000004</v>
      </c>
      <c r="M3351" s="18">
        <f t="shared" si="104"/>
        <v>0.34537328554443003</v>
      </c>
      <c r="N3351" s="18">
        <f t="shared" si="105"/>
        <v>0.11742691708510622</v>
      </c>
    </row>
    <row r="3352" spans="1:14" ht="18" customHeight="1" x14ac:dyDescent="0.2">
      <c r="A3352" s="16" t="str">
        <f>'Fish Use'!A225</f>
        <v>UGR14</v>
      </c>
      <c r="B3352" s="16" t="str">
        <f>'Fish Use'!B225</f>
        <v>Upper Grande Ronde</v>
      </c>
      <c r="C3352" s="16" t="str">
        <f>'Fish Use'!D225</f>
        <v>Chinook</v>
      </c>
      <c r="D3352" s="16" t="str">
        <f>'Fish Use'!E225</f>
        <v>Migration</v>
      </c>
      <c r="E3352" s="16" t="str">
        <f>'Vulnerability Mapped'!C37</f>
        <v>Decreased Water Quantity</v>
      </c>
      <c r="F3352" s="18">
        <f>'Fish Use'!F225</f>
        <v>0.72060000000000002</v>
      </c>
      <c r="G3352" s="18">
        <f>Population!D16</f>
        <v>0.34</v>
      </c>
      <c r="H3352" s="19">
        <f>'Limiting Factors'!C222</f>
        <v>2.08</v>
      </c>
      <c r="I3352" s="18">
        <f>'Limiting Factors'!D222</f>
        <v>0.34300000000000003</v>
      </c>
      <c r="J3352" s="17">
        <f>'Vulnerability Mapped'!D37</f>
        <v>2</v>
      </c>
      <c r="K3352" s="17">
        <f>'Vulnerability Mapped'!E37</f>
        <v>3</v>
      </c>
      <c r="L3352" s="18">
        <f>'Vulnerability Mapped'!H37</f>
        <v>0.93571428599999995</v>
      </c>
      <c r="M3352" s="18">
        <f t="shared" si="104"/>
        <v>0.2312765700706188</v>
      </c>
      <c r="N3352" s="18">
        <f t="shared" si="105"/>
        <v>7.8634033824010394E-2</v>
      </c>
    </row>
    <row r="3353" spans="1:14" ht="18" customHeight="1" x14ac:dyDescent="0.2">
      <c r="A3353" s="16" t="str">
        <f>'Fish Use'!A225</f>
        <v>UGR14</v>
      </c>
      <c r="B3353" s="16" t="str">
        <f>'Fish Use'!B225</f>
        <v>Upper Grande Ronde</v>
      </c>
      <c r="C3353" s="16" t="str">
        <f>'Fish Use'!D225</f>
        <v>Chinook</v>
      </c>
      <c r="D3353" s="16" t="str">
        <f>'Fish Use'!E225</f>
        <v>Migration</v>
      </c>
      <c r="E3353" s="16" t="str">
        <f>'Vulnerability Mapped'!C32</f>
        <v>Altered Flow Timing</v>
      </c>
      <c r="F3353" s="18">
        <f>'Fish Use'!F225</f>
        <v>0.72060000000000002</v>
      </c>
      <c r="G3353" s="18">
        <f>Population!D16</f>
        <v>0.34</v>
      </c>
      <c r="H3353" s="19">
        <f>'Limiting Factors'!C223</f>
        <v>1.44</v>
      </c>
      <c r="I3353" s="18">
        <f>'Limiting Factors'!D223</f>
        <v>0.19900000000000001</v>
      </c>
      <c r="J3353" s="17">
        <f>'Vulnerability Mapped'!D32</f>
        <v>4</v>
      </c>
      <c r="K3353" s="17">
        <f>'Vulnerability Mapped'!E32</f>
        <v>4</v>
      </c>
      <c r="L3353" s="18">
        <f>'Vulnerability Mapped'!H32</f>
        <v>0.80714285699999999</v>
      </c>
      <c r="M3353" s="18">
        <f t="shared" si="104"/>
        <v>0.11574380140808581</v>
      </c>
      <c r="N3353" s="18">
        <f t="shared" si="105"/>
        <v>3.935289247874918E-2</v>
      </c>
    </row>
    <row r="3354" spans="1:14" ht="18" customHeight="1" x14ac:dyDescent="0.2">
      <c r="A3354" s="16" t="str">
        <f>'Fish Use'!A225</f>
        <v>UGR14</v>
      </c>
      <c r="B3354" s="16" t="str">
        <f>'Fish Use'!B225</f>
        <v>Upper Grande Ronde</v>
      </c>
      <c r="C3354" s="16" t="str">
        <f>'Fish Use'!D225</f>
        <v>Chinook</v>
      </c>
      <c r="D3354" s="16" t="str">
        <f>'Fish Use'!E225</f>
        <v>Migration</v>
      </c>
      <c r="E3354" s="16" t="str">
        <f>'Vulnerability Mapped'!C36</f>
        <v>Decreased Sediment Quantity</v>
      </c>
      <c r="F3354" s="18">
        <f>'Fish Use'!F225</f>
        <v>0.72060000000000002</v>
      </c>
      <c r="G3354" s="18">
        <f>Population!D16</f>
        <v>0.34</v>
      </c>
      <c r="H3354" s="19">
        <f>'Limiting Factors'!C216</f>
        <v>2.93</v>
      </c>
      <c r="I3354" s="18">
        <f>'Limiting Factors'!D216</f>
        <v>0.53425</v>
      </c>
      <c r="J3354" s="17">
        <f>'Vulnerability Mapped'!D36</f>
        <v>11</v>
      </c>
      <c r="K3354" s="17">
        <f>'Vulnerability Mapped'!E36</f>
        <v>12</v>
      </c>
      <c r="L3354" s="18">
        <f>'Vulnerability Mapped'!H36</f>
        <v>0.35714285699999998</v>
      </c>
      <c r="M3354" s="18">
        <f t="shared" si="104"/>
        <v>0.13749305351643135</v>
      </c>
      <c r="N3354" s="18">
        <f t="shared" si="105"/>
        <v>4.6747638195586659E-2</v>
      </c>
    </row>
    <row r="3355" spans="1:14" ht="18" customHeight="1" x14ac:dyDescent="0.2">
      <c r="A3355" s="16" t="str">
        <f>'Fish Use'!A225</f>
        <v>UGR14</v>
      </c>
      <c r="B3355" s="16" t="str">
        <f>'Fish Use'!B225</f>
        <v>Upper Grande Ronde</v>
      </c>
      <c r="C3355" s="16" t="str">
        <f>'Fish Use'!D225</f>
        <v>Chinook</v>
      </c>
      <c r="D3355" s="16" t="str">
        <f>'Fish Use'!E225</f>
        <v>Migration</v>
      </c>
      <c r="E3355" s="16" t="str">
        <f>'Vulnerability Mapped'!C39</f>
        <v>Increased Sediment Quantity</v>
      </c>
      <c r="F3355" s="18">
        <f>'Fish Use'!F225</f>
        <v>0.72060000000000002</v>
      </c>
      <c r="G3355" s="18">
        <f>Population!D16</f>
        <v>0.34</v>
      </c>
      <c r="H3355" s="19">
        <f>'Limiting Factors'!C217</f>
        <v>2.4900000000000002</v>
      </c>
      <c r="I3355" s="18">
        <f>'Limiting Factors'!D217</f>
        <v>0.43525000000000003</v>
      </c>
      <c r="J3355" s="17">
        <f>'Vulnerability Mapped'!D39</f>
        <v>10</v>
      </c>
      <c r="K3355" s="17">
        <f>'Vulnerability Mapped'!E39</f>
        <v>11</v>
      </c>
      <c r="L3355" s="18">
        <f>'Vulnerability Mapped'!H39</f>
        <v>0.42142857099999997</v>
      </c>
      <c r="M3355" s="18">
        <f t="shared" si="104"/>
        <v>0.13217734165129666</v>
      </c>
      <c r="N3355" s="18">
        <f t="shared" si="105"/>
        <v>4.4940296161440865E-2</v>
      </c>
    </row>
    <row r="3356" spans="1:14" ht="18" customHeight="1" x14ac:dyDescent="0.2">
      <c r="A3356" s="16" t="str">
        <f>'Fish Use'!A225</f>
        <v>UGR14</v>
      </c>
      <c r="B3356" s="16" t="str">
        <f>'Fish Use'!B225</f>
        <v>Upper Grande Ronde</v>
      </c>
      <c r="C3356" s="16" t="str">
        <f>'Fish Use'!D225</f>
        <v>Chinook</v>
      </c>
      <c r="D3356" s="16" t="str">
        <f>'Fish Use'!E225</f>
        <v>Migration</v>
      </c>
      <c r="E3356" s="16" t="str">
        <f>'Vulnerability Mapped'!C44</f>
        <v>Summer Water Temperature</v>
      </c>
      <c r="F3356" s="18">
        <f>'Fish Use'!F225</f>
        <v>0.72060000000000002</v>
      </c>
      <c r="G3356" s="18">
        <f>Population!D16</f>
        <v>0.34</v>
      </c>
      <c r="H3356" s="19">
        <f>'Limiting Factors'!C224</f>
        <v>1.59</v>
      </c>
      <c r="I3356" s="18">
        <f>'Limiting Factors'!D224</f>
        <v>0.23275000000000001</v>
      </c>
      <c r="J3356" s="17">
        <f>'Vulnerability Mapped'!D44</f>
        <v>1</v>
      </c>
      <c r="K3356" s="17">
        <f>'Vulnerability Mapped'!E44</f>
        <v>15</v>
      </c>
      <c r="L3356" s="18">
        <f>'Vulnerability Mapped'!H44</f>
        <v>1</v>
      </c>
      <c r="M3356" s="18">
        <f t="shared" si="104"/>
        <v>0.16771965000000003</v>
      </c>
      <c r="N3356" s="18">
        <f t="shared" si="105"/>
        <v>5.7024681000000015E-2</v>
      </c>
    </row>
    <row r="3357" spans="1:14" ht="18" customHeight="1" x14ac:dyDescent="0.2">
      <c r="A3357" s="16" t="str">
        <f>'Fish Use'!A225</f>
        <v>UGR14</v>
      </c>
      <c r="B3357" s="16" t="str">
        <f>'Fish Use'!B225</f>
        <v>Upper Grande Ronde</v>
      </c>
      <c r="C3357" s="16" t="str">
        <f>'Fish Use'!D225</f>
        <v>Chinook</v>
      </c>
      <c r="D3357" s="16" t="str">
        <f>'Fish Use'!E225</f>
        <v>Migration</v>
      </c>
      <c r="E3357" s="16" t="str">
        <f>'Vulnerability Mapped'!C46</f>
        <v>Winter Water Temperature</v>
      </c>
      <c r="F3357" s="18">
        <f>'Fish Use'!F225</f>
        <v>0.72060000000000002</v>
      </c>
      <c r="G3357" s="18">
        <f>Population!D16</f>
        <v>0.34</v>
      </c>
      <c r="H3357" s="19">
        <f>'Limiting Factors'!C225</f>
        <v>1</v>
      </c>
      <c r="I3357" s="18">
        <f>'Limiting Factors'!D225</f>
        <v>0.1</v>
      </c>
      <c r="J3357" s="17">
        <f>'Vulnerability Mapped'!D46</f>
        <v>9</v>
      </c>
      <c r="K3357" s="17">
        <f>'Vulnerability Mapped'!E46</f>
        <v>15</v>
      </c>
      <c r="L3357" s="18">
        <f>'Vulnerability Mapped'!H46</f>
        <v>0.485714286</v>
      </c>
      <c r="M3357" s="18">
        <f t="shared" si="104"/>
        <v>3.5000571449160002E-2</v>
      </c>
      <c r="N3357" s="18">
        <f t="shared" si="105"/>
        <v>1.1900194292714401E-2</v>
      </c>
    </row>
    <row r="3358" spans="1:14" ht="18" customHeight="1" x14ac:dyDescent="0.2">
      <c r="A3358" s="16" t="str">
        <f>'Fish Use'!A225</f>
        <v>UGR14</v>
      </c>
      <c r="B3358" s="16" t="str">
        <f>'Fish Use'!B225</f>
        <v>Upper Grande Ronde</v>
      </c>
      <c r="C3358" s="16" t="str">
        <f>'Fish Use'!D225</f>
        <v>Chinook</v>
      </c>
      <c r="D3358" s="16" t="str">
        <f>'Fish Use'!E225</f>
        <v>Migration</v>
      </c>
      <c r="E3358" s="16" t="str">
        <f>'Vulnerability Mapped'!C45</f>
        <v>Water Quality</v>
      </c>
      <c r="F3358" s="18">
        <f>'Fish Use'!F225</f>
        <v>0.72060000000000002</v>
      </c>
      <c r="G3358" s="18">
        <f>Population!D16</f>
        <v>0.34</v>
      </c>
      <c r="H3358" s="19">
        <f>'Limiting Factors'!C226</f>
        <v>1.26</v>
      </c>
      <c r="I3358" s="18">
        <f>'Limiting Factors'!D226</f>
        <v>0.1585</v>
      </c>
      <c r="J3358" s="17">
        <f>'Vulnerability Mapped'!D45</f>
        <v>5</v>
      </c>
      <c r="K3358" s="17">
        <f>'Vulnerability Mapped'!E45</f>
        <v>6</v>
      </c>
      <c r="L3358" s="18">
        <f>'Vulnerability Mapped'!H45</f>
        <v>0.74285714300000005</v>
      </c>
      <c r="M3358" s="18">
        <f t="shared" si="104"/>
        <v>8.4845502873459308E-2</v>
      </c>
      <c r="N3358" s="18">
        <f t="shared" si="105"/>
        <v>2.8847470976976167E-2</v>
      </c>
    </row>
    <row r="3359" spans="1:14" ht="18" customHeight="1" x14ac:dyDescent="0.2">
      <c r="A3359" s="16" t="str">
        <f>'Fish Use'!A225</f>
        <v>UGR14</v>
      </c>
      <c r="B3359" s="16" t="str">
        <f>'Fish Use'!B225</f>
        <v>Upper Grande Ronde</v>
      </c>
      <c r="C3359" s="16" t="str">
        <f>'Fish Use'!D225</f>
        <v>Chinook</v>
      </c>
      <c r="D3359" s="16" t="str">
        <f>'Fish Use'!E225</f>
        <v>Migration</v>
      </c>
      <c r="E3359" s="16" t="str">
        <f>'Vulnerability Mapped'!C41</f>
        <v>Predation</v>
      </c>
      <c r="F3359" s="18">
        <f>'Fish Use'!F225</f>
        <v>0.72060000000000002</v>
      </c>
      <c r="G3359" s="18">
        <f>Population!D16</f>
        <v>0.34</v>
      </c>
      <c r="H3359" s="19">
        <f>'Limiting Factors'!C219</f>
        <v>2.29</v>
      </c>
      <c r="I3359" s="18">
        <f>'Limiting Factors'!D219</f>
        <v>0.39024999999999999</v>
      </c>
      <c r="J3359" s="17">
        <f>'Vulnerability Mapped'!D41</f>
        <v>1</v>
      </c>
      <c r="K3359" s="17">
        <f>'Vulnerability Mapped'!E41</f>
        <v>14</v>
      </c>
      <c r="L3359" s="18">
        <f>'Vulnerability Mapped'!H41</f>
        <v>1</v>
      </c>
      <c r="M3359" s="18">
        <f t="shared" si="104"/>
        <v>0.28121415</v>
      </c>
      <c r="N3359" s="18">
        <f t="shared" si="105"/>
        <v>9.5612811000000006E-2</v>
      </c>
    </row>
    <row r="3360" spans="1:14" ht="18" customHeight="1" x14ac:dyDescent="0.2">
      <c r="A3360" s="16" t="str">
        <f>'Fish Use'!A225</f>
        <v>UGR14</v>
      </c>
      <c r="B3360" s="16" t="str">
        <f>'Fish Use'!B225</f>
        <v>Upper Grande Ronde</v>
      </c>
      <c r="C3360" s="16" t="str">
        <f>'Fish Use'!D225</f>
        <v>Chinook</v>
      </c>
      <c r="D3360" s="16" t="str">
        <f>'Fish Use'!E225</f>
        <v>Migration</v>
      </c>
      <c r="E3360" s="16" t="str">
        <f>'Vulnerability Mapped'!C33</f>
        <v>Altered Primary Productivity</v>
      </c>
      <c r="F3360" s="18">
        <f>'Fish Use'!F225</f>
        <v>0.72060000000000002</v>
      </c>
      <c r="G3360" s="18">
        <f>Population!D16</f>
        <v>0.34</v>
      </c>
      <c r="H3360" s="19">
        <f>'Limiting Factors'!C220</f>
        <v>3.11</v>
      </c>
      <c r="I3360" s="18">
        <f>'Limiting Factors'!D220</f>
        <v>0.57474999999999998</v>
      </c>
      <c r="J3360" s="17">
        <f>'Vulnerability Mapped'!D33</f>
        <v>10</v>
      </c>
      <c r="K3360" s="17">
        <f>'Vulnerability Mapped'!E33</f>
        <v>13</v>
      </c>
      <c r="L3360" s="18">
        <f>'Vulnerability Mapped'!H33</f>
        <v>0.42142857099999997</v>
      </c>
      <c r="M3360" s="18">
        <f t="shared" si="104"/>
        <v>0.17454090089392932</v>
      </c>
      <c r="N3360" s="18">
        <f t="shared" si="105"/>
        <v>5.9343906303935975E-2</v>
      </c>
    </row>
    <row r="3361" spans="1:14" ht="18" customHeight="1" x14ac:dyDescent="0.2">
      <c r="A3361" s="16" t="str">
        <f>'Fish Use'!A225</f>
        <v>UGR14</v>
      </c>
      <c r="B3361" s="16" t="str">
        <f>'Fish Use'!B225</f>
        <v>Upper Grande Ronde</v>
      </c>
      <c r="C3361" s="16" t="str">
        <f>'Fish Use'!D225</f>
        <v>Chinook</v>
      </c>
      <c r="D3361" s="16" t="str">
        <f>'Fish Use'!E225</f>
        <v>Migration</v>
      </c>
      <c r="E3361" s="16" t="str">
        <f>'Vulnerability Mapped'!C40</f>
        <v>Non-Native Species Interactions and Competition</v>
      </c>
      <c r="F3361" s="18">
        <f>'Fish Use'!F225</f>
        <v>0.72060000000000002</v>
      </c>
      <c r="G3361" s="18">
        <f>Population!D16</f>
        <v>0.34</v>
      </c>
      <c r="H3361" s="19">
        <f>'Limiting Factors'!C221</f>
        <v>2.71</v>
      </c>
      <c r="I3361" s="18">
        <f>'Limiting Factors'!D221</f>
        <v>0.48475000000000001</v>
      </c>
      <c r="J3361" s="17">
        <f>'Vulnerability Mapped'!D40</f>
        <v>8</v>
      </c>
      <c r="K3361" s="17">
        <f>'Vulnerability Mapped'!E40</f>
        <v>12</v>
      </c>
      <c r="L3361" s="18">
        <f>'Vulnerability Mapped'!H40</f>
        <v>0.55000000000000004</v>
      </c>
      <c r="M3361" s="18">
        <f t="shared" si="104"/>
        <v>0.19212096750000002</v>
      </c>
      <c r="N3361" s="18">
        <f t="shared" si="105"/>
        <v>6.5321128950000015E-2</v>
      </c>
    </row>
    <row r="3362" spans="1:14" ht="18" customHeight="1" x14ac:dyDescent="0.2">
      <c r="A3362" s="16" t="str">
        <f>'Fish Use'!A226</f>
        <v>UGR14</v>
      </c>
      <c r="B3362" s="16" t="str">
        <f>'Fish Use'!B226</f>
        <v>Upper Grande Ronde</v>
      </c>
      <c r="C3362" s="16" t="str">
        <f>'Fish Use'!D226</f>
        <v>Steelhead</v>
      </c>
      <c r="D3362" s="16" t="str">
        <f>'Fish Use'!E226</f>
        <v>Spawning</v>
      </c>
      <c r="E3362" s="16" t="str">
        <f>'Vulnerability Mapped'!C109</f>
        <v>Anthropogenic Barriers</v>
      </c>
      <c r="F3362" s="18">
        <f>'Fish Use'!F226</f>
        <v>0.72060000000000002</v>
      </c>
      <c r="G3362" s="18">
        <f>Population!D11</f>
        <v>0.25</v>
      </c>
      <c r="H3362" s="19">
        <f>'Limiting Factors'!C218</f>
        <v>2.71</v>
      </c>
      <c r="I3362" s="18">
        <f>'Limiting Factors'!D218</f>
        <v>0.48475000000000001</v>
      </c>
      <c r="J3362" s="17">
        <f>'Vulnerability Mapped'!D109</f>
        <v>15</v>
      </c>
      <c r="K3362" s="17">
        <f>'Vulnerability Mapped'!E109</f>
        <v>15</v>
      </c>
      <c r="L3362" s="18">
        <f>'Vulnerability Mapped'!H109</f>
        <v>0.1</v>
      </c>
      <c r="M3362" s="18">
        <f t="shared" si="104"/>
        <v>3.4931085000000001E-2</v>
      </c>
      <c r="N3362" s="18">
        <f t="shared" si="105"/>
        <v>8.7327712500000002E-3</v>
      </c>
    </row>
    <row r="3363" spans="1:14" ht="18" customHeight="1" x14ac:dyDescent="0.2">
      <c r="A3363" s="16" t="str">
        <f>'Fish Use'!A226</f>
        <v>UGR14</v>
      </c>
      <c r="B3363" s="16" t="str">
        <f>'Fish Use'!B226</f>
        <v>Upper Grande Ronde</v>
      </c>
      <c r="C3363" s="16" t="str">
        <f>'Fish Use'!D226</f>
        <v>Steelhead</v>
      </c>
      <c r="D3363" s="16" t="str">
        <f>'Fish Use'!E226</f>
        <v>Spawning</v>
      </c>
      <c r="E3363" s="16" t="str">
        <f>'Vulnerability Mapped'!C117</f>
        <v>Riparian Condition</v>
      </c>
      <c r="F3363" s="18">
        <f>'Fish Use'!F226</f>
        <v>0.72060000000000002</v>
      </c>
      <c r="G3363" s="18">
        <f>Population!D11</f>
        <v>0.25</v>
      </c>
      <c r="H3363" s="19">
        <f>'Limiting Factors'!C212</f>
        <v>2.5499999999999998</v>
      </c>
      <c r="I3363" s="18">
        <f>'Limiting Factors'!D212</f>
        <v>0.44874999999999998</v>
      </c>
      <c r="J3363" s="17">
        <f>'Vulnerability Mapped'!D117</f>
        <v>5</v>
      </c>
      <c r="K3363" s="17">
        <f>'Vulnerability Mapped'!E117</f>
        <v>5</v>
      </c>
      <c r="L3363" s="18">
        <f>'Vulnerability Mapped'!H117</f>
        <v>0.74285714300000005</v>
      </c>
      <c r="M3363" s="18">
        <f t="shared" si="104"/>
        <v>0.24021715718905276</v>
      </c>
      <c r="N3363" s="18">
        <f t="shared" si="105"/>
        <v>6.005428929726319E-2</v>
      </c>
    </row>
    <row r="3364" spans="1:14" ht="18" customHeight="1" x14ac:dyDescent="0.2">
      <c r="A3364" s="16" t="str">
        <f>'Fish Use'!A226</f>
        <v>UGR14</v>
      </c>
      <c r="B3364" s="16" t="str">
        <f>'Fish Use'!B226</f>
        <v>Upper Grande Ronde</v>
      </c>
      <c r="C3364" s="16" t="str">
        <f>'Fish Use'!D226</f>
        <v>Steelhead</v>
      </c>
      <c r="D3364" s="16" t="str">
        <f>'Fish Use'!E226</f>
        <v>Spawning</v>
      </c>
      <c r="E3364" s="16" t="str">
        <f>'Vulnerability Mapped'!C113</f>
        <v>Floodplain Condition</v>
      </c>
      <c r="F3364" s="18">
        <f>'Fish Use'!F226</f>
        <v>0.72060000000000002</v>
      </c>
      <c r="G3364" s="18">
        <f>Population!D11</f>
        <v>0.25</v>
      </c>
      <c r="H3364" s="19">
        <f>'Limiting Factors'!C213</f>
        <v>2.5499999999999998</v>
      </c>
      <c r="I3364" s="18">
        <f>'Limiting Factors'!D213</f>
        <v>0.44874999999999998</v>
      </c>
      <c r="J3364" s="17">
        <f>'Vulnerability Mapped'!D113</f>
        <v>3</v>
      </c>
      <c r="K3364" s="17">
        <f>'Vulnerability Mapped'!E113</f>
        <v>3</v>
      </c>
      <c r="L3364" s="18">
        <f>'Vulnerability Mapped'!H113</f>
        <v>0.87142857100000004</v>
      </c>
      <c r="M3364" s="18">
        <f t="shared" si="104"/>
        <v>0.28179320343284175</v>
      </c>
      <c r="N3364" s="18">
        <f t="shared" si="105"/>
        <v>7.0448300858210439E-2</v>
      </c>
    </row>
    <row r="3365" spans="1:14" ht="18" customHeight="1" x14ac:dyDescent="0.2">
      <c r="A3365" s="16" t="str">
        <f>'Fish Use'!A226</f>
        <v>UGR14</v>
      </c>
      <c r="B3365" s="16" t="str">
        <f>'Fish Use'!B226</f>
        <v>Upper Grande Ronde</v>
      </c>
      <c r="C3365" s="16" t="str">
        <f>'Fish Use'!D226</f>
        <v>Steelhead</v>
      </c>
      <c r="D3365" s="16" t="str">
        <f>'Fish Use'!E226</f>
        <v>Spawning</v>
      </c>
      <c r="E3365" s="16" t="str">
        <f>'Vulnerability Mapped'!C118</f>
        <v>Side Channel and Wetland Habitat</v>
      </c>
      <c r="F3365" s="18">
        <f>'Fish Use'!F226</f>
        <v>0.72060000000000002</v>
      </c>
      <c r="G3365" s="18">
        <f>Population!D11</f>
        <v>0.25</v>
      </c>
      <c r="H3365" s="19">
        <f>'Limiting Factors'!C214</f>
        <v>2.77</v>
      </c>
      <c r="I3365" s="18">
        <f>'Limiting Factors'!D214</f>
        <v>0.49825000000000003</v>
      </c>
      <c r="J3365" s="17">
        <f>'Vulnerability Mapped'!D118</f>
        <v>2</v>
      </c>
      <c r="K3365" s="17">
        <f>'Vulnerability Mapped'!E118</f>
        <v>2</v>
      </c>
      <c r="L3365" s="18">
        <f>'Vulnerability Mapped'!H118</f>
        <v>0.93571428599999995</v>
      </c>
      <c r="M3365" s="18">
        <f t="shared" si="104"/>
        <v>0.3359578747454397</v>
      </c>
      <c r="N3365" s="18">
        <f t="shared" si="105"/>
        <v>8.3989468686359925E-2</v>
      </c>
    </row>
    <row r="3366" spans="1:14" ht="18" customHeight="1" x14ac:dyDescent="0.2">
      <c r="A3366" s="16" t="str">
        <f>'Fish Use'!A226</f>
        <v>UGR14</v>
      </c>
      <c r="B3366" s="16" t="str">
        <f>'Fish Use'!B226</f>
        <v>Upper Grande Ronde</v>
      </c>
      <c r="C3366" s="16" t="str">
        <f>'Fish Use'!D226</f>
        <v>Steelhead</v>
      </c>
      <c r="D3366" s="16" t="str">
        <f>'Fish Use'!E226</f>
        <v>Spawning</v>
      </c>
      <c r="E3366" s="16" t="str">
        <f>'Vulnerability Mapped'!C110</f>
        <v>Channel and Habitat Structure</v>
      </c>
      <c r="F3366" s="18">
        <f>'Fish Use'!F226</f>
        <v>0.72060000000000002</v>
      </c>
      <c r="G3366" s="18">
        <f>Population!D11</f>
        <v>0.25</v>
      </c>
      <c r="H3366" s="19">
        <f>'Limiting Factors'!C215</f>
        <v>3</v>
      </c>
      <c r="I3366" s="18">
        <f>'Limiting Factors'!D215</f>
        <v>0.55000000000000004</v>
      </c>
      <c r="J3366" s="17">
        <f>'Vulnerability Mapped'!D110</f>
        <v>1</v>
      </c>
      <c r="K3366" s="17">
        <f>'Vulnerability Mapped'!E110</f>
        <v>1</v>
      </c>
      <c r="L3366" s="18">
        <f>'Vulnerability Mapped'!H110</f>
        <v>1</v>
      </c>
      <c r="M3366" s="18">
        <f t="shared" si="104"/>
        <v>0.39633000000000002</v>
      </c>
      <c r="N3366" s="18">
        <f t="shared" si="105"/>
        <v>9.9082500000000004E-2</v>
      </c>
    </row>
    <row r="3367" spans="1:14" ht="18" customHeight="1" x14ac:dyDescent="0.2">
      <c r="A3367" s="16" t="str">
        <f>'Fish Use'!A226</f>
        <v>UGR14</v>
      </c>
      <c r="B3367" s="16" t="str">
        <f>'Fish Use'!B226</f>
        <v>Upper Grande Ronde</v>
      </c>
      <c r="C3367" s="16" t="str">
        <f>'Fish Use'!D226</f>
        <v>Steelhead</v>
      </c>
      <c r="D3367" s="16" t="str">
        <f>'Fish Use'!E226</f>
        <v>Spawning</v>
      </c>
      <c r="E3367" s="16" t="str">
        <f>'Vulnerability Mapped'!C112</f>
        <v>Decreased Water Quantity</v>
      </c>
      <c r="F3367" s="18">
        <f>'Fish Use'!F226</f>
        <v>0.72060000000000002</v>
      </c>
      <c r="G3367" s="18">
        <f>Population!D11</f>
        <v>0.25</v>
      </c>
      <c r="H3367" s="19">
        <f>'Limiting Factors'!C222</f>
        <v>2.08</v>
      </c>
      <c r="I3367" s="18">
        <f>'Limiting Factors'!D222</f>
        <v>0.34300000000000003</v>
      </c>
      <c r="J3367" s="17">
        <f>'Vulnerability Mapped'!D112</f>
        <v>9</v>
      </c>
      <c r="K3367" s="17">
        <f>'Vulnerability Mapped'!E112</f>
        <v>9</v>
      </c>
      <c r="L3367" s="18">
        <f>'Vulnerability Mapped'!H112</f>
        <v>0.485714286</v>
      </c>
      <c r="M3367" s="18">
        <f t="shared" si="104"/>
        <v>0.1200519600706188</v>
      </c>
      <c r="N3367" s="18">
        <f t="shared" si="105"/>
        <v>3.00129900176547E-2</v>
      </c>
    </row>
    <row r="3368" spans="1:14" ht="18" customHeight="1" x14ac:dyDescent="0.2">
      <c r="A3368" s="16" t="str">
        <f>'Fish Use'!A226</f>
        <v>UGR14</v>
      </c>
      <c r="B3368" s="16" t="str">
        <f>'Fish Use'!B226</f>
        <v>Upper Grande Ronde</v>
      </c>
      <c r="C3368" s="16" t="str">
        <f>'Fish Use'!D226</f>
        <v>Steelhead</v>
      </c>
      <c r="D3368" s="16" t="str">
        <f>'Fish Use'!E226</f>
        <v>Spawning</v>
      </c>
      <c r="E3368" s="16" t="str">
        <f>'Vulnerability Mapped'!C107</f>
        <v>Altered Flow Timing</v>
      </c>
      <c r="F3368" s="18">
        <f>'Fish Use'!F226</f>
        <v>0.72060000000000002</v>
      </c>
      <c r="G3368" s="18">
        <f>Population!D11</f>
        <v>0.25</v>
      </c>
      <c r="H3368" s="19">
        <f>'Limiting Factors'!C223</f>
        <v>1.44</v>
      </c>
      <c r="I3368" s="18">
        <f>'Limiting Factors'!D223</f>
        <v>0.19900000000000001</v>
      </c>
      <c r="J3368" s="17">
        <f>'Vulnerability Mapped'!D107</f>
        <v>6</v>
      </c>
      <c r="K3368" s="17">
        <f>'Vulnerability Mapped'!E107</f>
        <v>6</v>
      </c>
      <c r="L3368" s="18">
        <f>'Vulnerability Mapped'!H107</f>
        <v>0.678571429</v>
      </c>
      <c r="M3368" s="18">
        <f t="shared" si="104"/>
        <v>9.7306735775742614E-2</v>
      </c>
      <c r="N3368" s="18">
        <f t="shared" si="105"/>
        <v>2.4326683943935654E-2</v>
      </c>
    </row>
    <row r="3369" spans="1:14" ht="18" customHeight="1" x14ac:dyDescent="0.2">
      <c r="A3369" s="16" t="str">
        <f>'Fish Use'!A226</f>
        <v>UGR14</v>
      </c>
      <c r="B3369" s="16" t="str">
        <f>'Fish Use'!B226</f>
        <v>Upper Grande Ronde</v>
      </c>
      <c r="C3369" s="16" t="str">
        <f>'Fish Use'!D226</f>
        <v>Steelhead</v>
      </c>
      <c r="D3369" s="16" t="str">
        <f>'Fish Use'!E226</f>
        <v>Spawning</v>
      </c>
      <c r="E3369" s="16" t="str">
        <f>'Vulnerability Mapped'!C111</f>
        <v>Decreased Sediment Quantity</v>
      </c>
      <c r="F3369" s="18">
        <f>'Fish Use'!F226</f>
        <v>0.72060000000000002</v>
      </c>
      <c r="G3369" s="18">
        <f>Population!D11</f>
        <v>0.25</v>
      </c>
      <c r="H3369" s="19">
        <f>'Limiting Factors'!C216</f>
        <v>2.93</v>
      </c>
      <c r="I3369" s="18">
        <f>'Limiting Factors'!D216</f>
        <v>0.53425</v>
      </c>
      <c r="J3369" s="17">
        <f>'Vulnerability Mapped'!D111</f>
        <v>4</v>
      </c>
      <c r="K3369" s="17">
        <f>'Vulnerability Mapped'!E111</f>
        <v>4</v>
      </c>
      <c r="L3369" s="18">
        <f>'Vulnerability Mapped'!H111</f>
        <v>0.80714285699999999</v>
      </c>
      <c r="M3369" s="18">
        <f t="shared" si="104"/>
        <v>0.31073430101643135</v>
      </c>
      <c r="N3369" s="18">
        <f t="shared" si="105"/>
        <v>7.7683575254107837E-2</v>
      </c>
    </row>
    <row r="3370" spans="1:14" ht="18" customHeight="1" x14ac:dyDescent="0.2">
      <c r="A3370" s="16" t="str">
        <f>'Fish Use'!A226</f>
        <v>UGR14</v>
      </c>
      <c r="B3370" s="16" t="str">
        <f>'Fish Use'!B226</f>
        <v>Upper Grande Ronde</v>
      </c>
      <c r="C3370" s="16" t="str">
        <f>'Fish Use'!D226</f>
        <v>Steelhead</v>
      </c>
      <c r="D3370" s="16" t="str">
        <f>'Fish Use'!E226</f>
        <v>Spawning</v>
      </c>
      <c r="E3370" s="16" t="str">
        <f>'Vulnerability Mapped'!C114</f>
        <v>Increased Sediment Quantity</v>
      </c>
      <c r="F3370" s="18">
        <f>'Fish Use'!F226</f>
        <v>0.72060000000000002</v>
      </c>
      <c r="G3370" s="18">
        <f>Population!D11</f>
        <v>0.25</v>
      </c>
      <c r="H3370" s="19">
        <f>'Limiting Factors'!C217</f>
        <v>2.4900000000000002</v>
      </c>
      <c r="I3370" s="18">
        <f>'Limiting Factors'!D217</f>
        <v>0.43525000000000003</v>
      </c>
      <c r="J3370" s="17">
        <f>'Vulnerability Mapped'!D114</f>
        <v>10</v>
      </c>
      <c r="K3370" s="17">
        <f>'Vulnerability Mapped'!E114</f>
        <v>10</v>
      </c>
      <c r="L3370" s="18">
        <f>'Vulnerability Mapped'!H114</f>
        <v>0.42142857099999997</v>
      </c>
      <c r="M3370" s="18">
        <f t="shared" si="104"/>
        <v>0.13217734165129666</v>
      </c>
      <c r="N3370" s="18">
        <f t="shared" si="105"/>
        <v>3.3044335412824165E-2</v>
      </c>
    </row>
    <row r="3371" spans="1:14" ht="18" customHeight="1" x14ac:dyDescent="0.2">
      <c r="A3371" s="16" t="str">
        <f>'Fish Use'!A226</f>
        <v>UGR14</v>
      </c>
      <c r="B3371" s="16" t="str">
        <f>'Fish Use'!B226</f>
        <v>Upper Grande Ronde</v>
      </c>
      <c r="C3371" s="16" t="str">
        <f>'Fish Use'!D226</f>
        <v>Steelhead</v>
      </c>
      <c r="D3371" s="16" t="str">
        <f>'Fish Use'!E226</f>
        <v>Spawning</v>
      </c>
      <c r="E3371" s="16" t="str">
        <f>'Vulnerability Mapped'!C119</f>
        <v>Summer Water Temperature</v>
      </c>
      <c r="F3371" s="18">
        <f>'Fish Use'!F226</f>
        <v>0.72060000000000002</v>
      </c>
      <c r="G3371" s="18">
        <f>Population!D11</f>
        <v>0.25</v>
      </c>
      <c r="H3371" s="19">
        <f>'Limiting Factors'!C224</f>
        <v>1.59</v>
      </c>
      <c r="I3371" s="18">
        <f>'Limiting Factors'!D224</f>
        <v>0.23275000000000001</v>
      </c>
      <c r="J3371" s="17">
        <f>'Vulnerability Mapped'!D119</f>
        <v>11</v>
      </c>
      <c r="K3371" s="17">
        <f>'Vulnerability Mapped'!E119</f>
        <v>11</v>
      </c>
      <c r="L3371" s="18">
        <f>'Vulnerability Mapped'!H119</f>
        <v>0.35714285699999998</v>
      </c>
      <c r="M3371" s="18">
        <f t="shared" si="104"/>
        <v>5.9899874976040053E-2</v>
      </c>
      <c r="N3371" s="18">
        <f t="shared" si="105"/>
        <v>1.4974968744010013E-2</v>
      </c>
    </row>
    <row r="3372" spans="1:14" ht="18" customHeight="1" x14ac:dyDescent="0.2">
      <c r="A3372" s="16" t="str">
        <f>'Fish Use'!A226</f>
        <v>UGR14</v>
      </c>
      <c r="B3372" s="16" t="str">
        <f>'Fish Use'!B226</f>
        <v>Upper Grande Ronde</v>
      </c>
      <c r="C3372" s="16" t="str">
        <f>'Fish Use'!D226</f>
        <v>Steelhead</v>
      </c>
      <c r="D3372" s="16" t="str">
        <f>'Fish Use'!E226</f>
        <v>Spawning</v>
      </c>
      <c r="E3372" s="16" t="str">
        <f>'Vulnerability Mapped'!C121</f>
        <v>Winter Water Temperature</v>
      </c>
      <c r="F3372" s="18">
        <f>'Fish Use'!F226</f>
        <v>0.72060000000000002</v>
      </c>
      <c r="G3372" s="18">
        <f>Population!D11</f>
        <v>0.25</v>
      </c>
      <c r="H3372" s="19">
        <f>'Limiting Factors'!C225</f>
        <v>1</v>
      </c>
      <c r="I3372" s="18">
        <f>'Limiting Factors'!D225</f>
        <v>0.1</v>
      </c>
      <c r="J3372" s="17">
        <f>'Vulnerability Mapped'!D121</f>
        <v>7</v>
      </c>
      <c r="K3372" s="17">
        <f>'Vulnerability Mapped'!E121</f>
        <v>7</v>
      </c>
      <c r="L3372" s="18">
        <f>'Vulnerability Mapped'!H121</f>
        <v>0.61428571399999998</v>
      </c>
      <c r="M3372" s="18">
        <f t="shared" si="104"/>
        <v>4.4265428550840001E-2</v>
      </c>
      <c r="N3372" s="18">
        <f t="shared" si="105"/>
        <v>1.106635713771E-2</v>
      </c>
    </row>
    <row r="3373" spans="1:14" ht="18" customHeight="1" x14ac:dyDescent="0.2">
      <c r="A3373" s="16" t="str">
        <f>'Fish Use'!A226</f>
        <v>UGR14</v>
      </c>
      <c r="B3373" s="16" t="str">
        <f>'Fish Use'!B226</f>
        <v>Upper Grande Ronde</v>
      </c>
      <c r="C3373" s="16" t="str">
        <f>'Fish Use'!D226</f>
        <v>Steelhead</v>
      </c>
      <c r="D3373" s="16" t="str">
        <f>'Fish Use'!E226</f>
        <v>Spawning</v>
      </c>
      <c r="E3373" s="16" t="str">
        <f>'Vulnerability Mapped'!C120</f>
        <v>Water Quality</v>
      </c>
      <c r="F3373" s="18">
        <f>'Fish Use'!F226</f>
        <v>0.72060000000000002</v>
      </c>
      <c r="G3373" s="18">
        <f>Population!D11</f>
        <v>0.25</v>
      </c>
      <c r="H3373" s="19">
        <f>'Limiting Factors'!C226</f>
        <v>1.26</v>
      </c>
      <c r="I3373" s="18">
        <f>'Limiting Factors'!D226</f>
        <v>0.1585</v>
      </c>
      <c r="J3373" s="17">
        <f>'Vulnerability Mapped'!D120</f>
        <v>8</v>
      </c>
      <c r="K3373" s="17">
        <f>'Vulnerability Mapped'!E120</f>
        <v>8</v>
      </c>
      <c r="L3373" s="18">
        <f>'Vulnerability Mapped'!H120</f>
        <v>0.55000000000000004</v>
      </c>
      <c r="M3373" s="18">
        <f t="shared" si="104"/>
        <v>6.2818305000000005E-2</v>
      </c>
      <c r="N3373" s="18">
        <f t="shared" si="105"/>
        <v>1.5704576250000001E-2</v>
      </c>
    </row>
    <row r="3374" spans="1:14" ht="18" customHeight="1" x14ac:dyDescent="0.2">
      <c r="A3374" s="16" t="str">
        <f>'Fish Use'!A226</f>
        <v>UGR14</v>
      </c>
      <c r="B3374" s="16" t="str">
        <f>'Fish Use'!B226</f>
        <v>Upper Grande Ronde</v>
      </c>
      <c r="C3374" s="16" t="str">
        <f>'Fish Use'!D226</f>
        <v>Steelhead</v>
      </c>
      <c r="D3374" s="16" t="str">
        <f>'Fish Use'!E226</f>
        <v>Spawning</v>
      </c>
      <c r="E3374" s="16" t="str">
        <f>'Vulnerability Mapped'!C116</f>
        <v>Predation</v>
      </c>
      <c r="F3374" s="18">
        <f>'Fish Use'!F226</f>
        <v>0.72060000000000002</v>
      </c>
      <c r="G3374" s="18">
        <f>Population!D11</f>
        <v>0.25</v>
      </c>
      <c r="H3374" s="19">
        <f>'Limiting Factors'!C219</f>
        <v>2.29</v>
      </c>
      <c r="I3374" s="18">
        <f>'Limiting Factors'!D219</f>
        <v>0.39024999999999999</v>
      </c>
      <c r="J3374" s="17">
        <f>'Vulnerability Mapped'!D116</f>
        <v>12</v>
      </c>
      <c r="K3374" s="17">
        <f>'Vulnerability Mapped'!E116</f>
        <v>12</v>
      </c>
      <c r="L3374" s="18">
        <f>'Vulnerability Mapped'!H116</f>
        <v>0.29285714299999999</v>
      </c>
      <c r="M3374" s="18">
        <f t="shared" si="104"/>
        <v>8.235557254017345E-2</v>
      </c>
      <c r="N3374" s="18">
        <f t="shared" si="105"/>
        <v>2.0588893135043362E-2</v>
      </c>
    </row>
    <row r="3375" spans="1:14" ht="18" customHeight="1" x14ac:dyDescent="0.2">
      <c r="A3375" s="16" t="str">
        <f>'Fish Use'!A226</f>
        <v>UGR14</v>
      </c>
      <c r="B3375" s="16" t="str">
        <f>'Fish Use'!B226</f>
        <v>Upper Grande Ronde</v>
      </c>
      <c r="C3375" s="16" t="str">
        <f>'Fish Use'!D226</f>
        <v>Steelhead</v>
      </c>
      <c r="D3375" s="16" t="str">
        <f>'Fish Use'!E226</f>
        <v>Spawning</v>
      </c>
      <c r="E3375" s="16" t="str">
        <f>'Vulnerability Mapped'!C108</f>
        <v>Altered Primary Productivity</v>
      </c>
      <c r="F3375" s="18">
        <f>'Fish Use'!F226</f>
        <v>0.72060000000000002</v>
      </c>
      <c r="G3375" s="18">
        <f>Population!D11</f>
        <v>0.25</v>
      </c>
      <c r="H3375" s="19">
        <f>'Limiting Factors'!C220</f>
        <v>3.11</v>
      </c>
      <c r="I3375" s="18">
        <f>'Limiting Factors'!D220</f>
        <v>0.57474999999999998</v>
      </c>
      <c r="J3375" s="17">
        <f>'Vulnerability Mapped'!D108</f>
        <v>13</v>
      </c>
      <c r="K3375" s="17">
        <f>'Vulnerability Mapped'!E108</f>
        <v>13</v>
      </c>
      <c r="L3375" s="18">
        <f>'Vulnerability Mapped'!H108</f>
        <v>0.22857142899999999</v>
      </c>
      <c r="M3375" s="18">
        <f t="shared" si="104"/>
        <v>9.4666251606070645E-2</v>
      </c>
      <c r="N3375" s="18">
        <f t="shared" si="105"/>
        <v>2.3666562901517661E-2</v>
      </c>
    </row>
    <row r="3376" spans="1:14" ht="18" customHeight="1" x14ac:dyDescent="0.2">
      <c r="A3376" s="16" t="str">
        <f>'Fish Use'!A226</f>
        <v>UGR14</v>
      </c>
      <c r="B3376" s="16" t="str">
        <f>'Fish Use'!B226</f>
        <v>Upper Grande Ronde</v>
      </c>
      <c r="C3376" s="16" t="str">
        <f>'Fish Use'!D226</f>
        <v>Steelhead</v>
      </c>
      <c r="D3376" s="16" t="str">
        <f>'Fish Use'!E226</f>
        <v>Spawning</v>
      </c>
      <c r="E3376" s="16" t="str">
        <f>'Vulnerability Mapped'!C115</f>
        <v>Non-Native Species Interactions and Competition</v>
      </c>
      <c r="F3376" s="18">
        <f>'Fish Use'!F226</f>
        <v>0.72060000000000002</v>
      </c>
      <c r="G3376" s="18">
        <f>Population!D11</f>
        <v>0.25</v>
      </c>
      <c r="H3376" s="19">
        <f>'Limiting Factors'!C221</f>
        <v>2.71</v>
      </c>
      <c r="I3376" s="18">
        <f>'Limiting Factors'!D221</f>
        <v>0.48475000000000001</v>
      </c>
      <c r="J3376" s="17">
        <f>'Vulnerability Mapped'!D115</f>
        <v>14</v>
      </c>
      <c r="K3376" s="17">
        <f>'Vulnerability Mapped'!E115</f>
        <v>14</v>
      </c>
      <c r="L3376" s="18">
        <f>'Vulnerability Mapped'!H115</f>
        <v>0.164285714</v>
      </c>
      <c r="M3376" s="18">
        <f t="shared" si="104"/>
        <v>5.7386782400196901E-2</v>
      </c>
      <c r="N3376" s="18">
        <f t="shared" si="105"/>
        <v>1.4346695600049225E-2</v>
      </c>
    </row>
    <row r="3377" spans="1:14" ht="18" customHeight="1" x14ac:dyDescent="0.2">
      <c r="A3377" s="16" t="str">
        <f>'Fish Use'!A227</f>
        <v>UGR14</v>
      </c>
      <c r="B3377" s="16" t="str">
        <f>'Fish Use'!B227</f>
        <v>Upper Grande Ronde</v>
      </c>
      <c r="C3377" s="16" t="str">
        <f>'Fish Use'!D227</f>
        <v>Steelhead</v>
      </c>
      <c r="D3377" s="16" t="str">
        <f>'Fish Use'!E227</f>
        <v>Winter Rearing</v>
      </c>
      <c r="E3377" s="16" t="str">
        <f>'Vulnerability Mapped'!C139</f>
        <v>Anthropogenic Barriers</v>
      </c>
      <c r="F3377" s="18">
        <f>'Fish Use'!F227</f>
        <v>0.72060000000000002</v>
      </c>
      <c r="G3377" s="18">
        <f>Population!D15</f>
        <v>0.25</v>
      </c>
      <c r="H3377" s="19">
        <f>'Limiting Factors'!C218</f>
        <v>2.71</v>
      </c>
      <c r="I3377" s="18">
        <f>'Limiting Factors'!D218</f>
        <v>0.48475000000000001</v>
      </c>
      <c r="J3377" s="17">
        <f>'Vulnerability Mapped'!D139</f>
        <v>14</v>
      </c>
      <c r="K3377" s="17">
        <f>'Vulnerability Mapped'!E139</f>
        <v>14</v>
      </c>
      <c r="L3377" s="18">
        <f>'Vulnerability Mapped'!H139</f>
        <v>0.164285714</v>
      </c>
      <c r="M3377" s="18">
        <f t="shared" si="104"/>
        <v>5.7386782400196901E-2</v>
      </c>
      <c r="N3377" s="18">
        <f t="shared" si="105"/>
        <v>1.4346695600049225E-2</v>
      </c>
    </row>
    <row r="3378" spans="1:14" ht="18" customHeight="1" x14ac:dyDescent="0.2">
      <c r="A3378" s="16" t="str">
        <f>'Fish Use'!A227</f>
        <v>UGR14</v>
      </c>
      <c r="B3378" s="16" t="str">
        <f>'Fish Use'!B227</f>
        <v>Upper Grande Ronde</v>
      </c>
      <c r="C3378" s="16" t="str">
        <f>'Fish Use'!D227</f>
        <v>Steelhead</v>
      </c>
      <c r="D3378" s="16" t="str">
        <f>'Fish Use'!E227</f>
        <v>Winter Rearing</v>
      </c>
      <c r="E3378" s="16" t="str">
        <f>'Vulnerability Mapped'!C147</f>
        <v>Riparian Condition</v>
      </c>
      <c r="F3378" s="18">
        <f>'Fish Use'!F227</f>
        <v>0.72060000000000002</v>
      </c>
      <c r="G3378" s="18">
        <f>Population!D15</f>
        <v>0.25</v>
      </c>
      <c r="H3378" s="19">
        <f>'Limiting Factors'!C212</f>
        <v>2.5499999999999998</v>
      </c>
      <c r="I3378" s="18">
        <f>'Limiting Factors'!D212</f>
        <v>0.44874999999999998</v>
      </c>
      <c r="J3378" s="17">
        <f>'Vulnerability Mapped'!D147</f>
        <v>5</v>
      </c>
      <c r="K3378" s="17">
        <f>'Vulnerability Mapped'!E147</f>
        <v>5</v>
      </c>
      <c r="L3378" s="18">
        <f>'Vulnerability Mapped'!H147</f>
        <v>0.74285714300000005</v>
      </c>
      <c r="M3378" s="18">
        <f t="shared" si="104"/>
        <v>0.24021715718905276</v>
      </c>
      <c r="N3378" s="18">
        <f t="shared" si="105"/>
        <v>6.005428929726319E-2</v>
      </c>
    </row>
    <row r="3379" spans="1:14" ht="18" customHeight="1" x14ac:dyDescent="0.2">
      <c r="A3379" s="16" t="str">
        <f>'Fish Use'!A227</f>
        <v>UGR14</v>
      </c>
      <c r="B3379" s="16" t="str">
        <f>'Fish Use'!B227</f>
        <v>Upper Grande Ronde</v>
      </c>
      <c r="C3379" s="16" t="str">
        <f>'Fish Use'!D227</f>
        <v>Steelhead</v>
      </c>
      <c r="D3379" s="16" t="str">
        <f>'Fish Use'!E227</f>
        <v>Winter Rearing</v>
      </c>
      <c r="E3379" s="16" t="str">
        <f>'Vulnerability Mapped'!C143</f>
        <v>Floodplain Condition</v>
      </c>
      <c r="F3379" s="18">
        <f>'Fish Use'!F227</f>
        <v>0.72060000000000002</v>
      </c>
      <c r="G3379" s="18">
        <f>Population!D15</f>
        <v>0.25</v>
      </c>
      <c r="H3379" s="19">
        <f>'Limiting Factors'!C213</f>
        <v>2.5499999999999998</v>
      </c>
      <c r="I3379" s="18">
        <f>'Limiting Factors'!D213</f>
        <v>0.44874999999999998</v>
      </c>
      <c r="J3379" s="17">
        <f>'Vulnerability Mapped'!D143</f>
        <v>4</v>
      </c>
      <c r="K3379" s="17">
        <f>'Vulnerability Mapped'!E143</f>
        <v>4</v>
      </c>
      <c r="L3379" s="18">
        <f>'Vulnerability Mapped'!H143</f>
        <v>0.80714285699999999</v>
      </c>
      <c r="M3379" s="18">
        <f t="shared" si="104"/>
        <v>0.26100518031094727</v>
      </c>
      <c r="N3379" s="18">
        <f t="shared" si="105"/>
        <v>6.5251295077736818E-2</v>
      </c>
    </row>
    <row r="3380" spans="1:14" ht="18" customHeight="1" x14ac:dyDescent="0.2">
      <c r="A3380" s="16" t="str">
        <f>'Fish Use'!A227</f>
        <v>UGR14</v>
      </c>
      <c r="B3380" s="16" t="str">
        <f>'Fish Use'!B227</f>
        <v>Upper Grande Ronde</v>
      </c>
      <c r="C3380" s="16" t="str">
        <f>'Fish Use'!D227</f>
        <v>Steelhead</v>
      </c>
      <c r="D3380" s="16" t="str">
        <f>'Fish Use'!E227</f>
        <v>Winter Rearing</v>
      </c>
      <c r="E3380" s="16" t="str">
        <f>'Vulnerability Mapped'!C148</f>
        <v>Side Channel and Wetland Habitat</v>
      </c>
      <c r="F3380" s="18">
        <f>'Fish Use'!F227</f>
        <v>0.72060000000000002</v>
      </c>
      <c r="G3380" s="18">
        <f>Population!D15</f>
        <v>0.25</v>
      </c>
      <c r="H3380" s="19">
        <f>'Limiting Factors'!C214</f>
        <v>2.77</v>
      </c>
      <c r="I3380" s="18">
        <f>'Limiting Factors'!D214</f>
        <v>0.49825000000000003</v>
      </c>
      <c r="J3380" s="17">
        <f>'Vulnerability Mapped'!D148</f>
        <v>3</v>
      </c>
      <c r="K3380" s="17">
        <f>'Vulnerability Mapped'!E148</f>
        <v>3</v>
      </c>
      <c r="L3380" s="18">
        <f>'Vulnerability Mapped'!H148</f>
        <v>0.87142857100000004</v>
      </c>
      <c r="M3380" s="18">
        <f t="shared" si="104"/>
        <v>0.31287679913184047</v>
      </c>
      <c r="N3380" s="18">
        <f t="shared" si="105"/>
        <v>7.8219199782960117E-2</v>
      </c>
    </row>
    <row r="3381" spans="1:14" ht="18" customHeight="1" x14ac:dyDescent="0.2">
      <c r="A3381" s="16" t="str">
        <f>'Fish Use'!A227</f>
        <v>UGR14</v>
      </c>
      <c r="B3381" s="16" t="str">
        <f>'Fish Use'!B227</f>
        <v>Upper Grande Ronde</v>
      </c>
      <c r="C3381" s="16" t="str">
        <f>'Fish Use'!D227</f>
        <v>Steelhead</v>
      </c>
      <c r="D3381" s="16" t="str">
        <f>'Fish Use'!E227</f>
        <v>Winter Rearing</v>
      </c>
      <c r="E3381" s="16" t="str">
        <f>'Vulnerability Mapped'!C140</f>
        <v>Channel and Habitat Structure</v>
      </c>
      <c r="F3381" s="18">
        <f>'Fish Use'!F227</f>
        <v>0.72060000000000002</v>
      </c>
      <c r="G3381" s="18">
        <f>Population!D15</f>
        <v>0.25</v>
      </c>
      <c r="H3381" s="19">
        <f>'Limiting Factors'!C215</f>
        <v>3</v>
      </c>
      <c r="I3381" s="18">
        <f>'Limiting Factors'!D215</f>
        <v>0.55000000000000004</v>
      </c>
      <c r="J3381" s="17">
        <f>'Vulnerability Mapped'!D140</f>
        <v>2</v>
      </c>
      <c r="K3381" s="17">
        <f>'Vulnerability Mapped'!E140</f>
        <v>2</v>
      </c>
      <c r="L3381" s="18">
        <f>'Vulnerability Mapped'!H140</f>
        <v>0.93571428599999995</v>
      </c>
      <c r="M3381" s="18">
        <f t="shared" si="104"/>
        <v>0.37085164297037998</v>
      </c>
      <c r="N3381" s="18">
        <f t="shared" si="105"/>
        <v>9.2712910742594995E-2</v>
      </c>
    </row>
    <row r="3382" spans="1:14" ht="18" customHeight="1" x14ac:dyDescent="0.2">
      <c r="A3382" s="16" t="str">
        <f>'Fish Use'!A227</f>
        <v>UGR14</v>
      </c>
      <c r="B3382" s="16" t="str">
        <f>'Fish Use'!B227</f>
        <v>Upper Grande Ronde</v>
      </c>
      <c r="C3382" s="16" t="str">
        <f>'Fish Use'!D227</f>
        <v>Steelhead</v>
      </c>
      <c r="D3382" s="16" t="str">
        <f>'Fish Use'!E227</f>
        <v>Winter Rearing</v>
      </c>
      <c r="E3382" s="16" t="str">
        <f>'Vulnerability Mapped'!C142</f>
        <v>Decreased Water Quantity</v>
      </c>
      <c r="F3382" s="18">
        <f>'Fish Use'!F227</f>
        <v>0.72060000000000002</v>
      </c>
      <c r="G3382" s="18">
        <f>Population!D15</f>
        <v>0.25</v>
      </c>
      <c r="H3382" s="19">
        <f>'Limiting Factors'!C222</f>
        <v>2.08</v>
      </c>
      <c r="I3382" s="18">
        <f>'Limiting Factors'!D222</f>
        <v>0.34300000000000003</v>
      </c>
      <c r="J3382" s="17">
        <f>'Vulnerability Mapped'!D142</f>
        <v>7</v>
      </c>
      <c r="K3382" s="17">
        <f>'Vulnerability Mapped'!E142</f>
        <v>7</v>
      </c>
      <c r="L3382" s="18">
        <f>'Vulnerability Mapped'!H142</f>
        <v>0.61428571399999998</v>
      </c>
      <c r="M3382" s="18">
        <f t="shared" si="104"/>
        <v>0.15183041992938121</v>
      </c>
      <c r="N3382" s="18">
        <f t="shared" si="105"/>
        <v>3.7957604982345301E-2</v>
      </c>
    </row>
    <row r="3383" spans="1:14" ht="18" customHeight="1" x14ac:dyDescent="0.2">
      <c r="A3383" s="16" t="str">
        <f>'Fish Use'!A227</f>
        <v>UGR14</v>
      </c>
      <c r="B3383" s="16" t="str">
        <f>'Fish Use'!B227</f>
        <v>Upper Grande Ronde</v>
      </c>
      <c r="C3383" s="16" t="str">
        <f>'Fish Use'!D227</f>
        <v>Steelhead</v>
      </c>
      <c r="D3383" s="16" t="str">
        <f>'Fish Use'!E227</f>
        <v>Winter Rearing</v>
      </c>
      <c r="E3383" s="16" t="str">
        <f>'Vulnerability Mapped'!C137</f>
        <v>Altered Flow Timing</v>
      </c>
      <c r="F3383" s="18">
        <f>'Fish Use'!F227</f>
        <v>0.72060000000000002</v>
      </c>
      <c r="G3383" s="18">
        <f>Population!D15</f>
        <v>0.25</v>
      </c>
      <c r="H3383" s="19">
        <f>'Limiting Factors'!C223</f>
        <v>1.44</v>
      </c>
      <c r="I3383" s="18">
        <f>'Limiting Factors'!D223</f>
        <v>0.19900000000000001</v>
      </c>
      <c r="J3383" s="17">
        <f>'Vulnerability Mapped'!D137</f>
        <v>10</v>
      </c>
      <c r="K3383" s="17">
        <f>'Vulnerability Mapped'!E137</f>
        <v>10</v>
      </c>
      <c r="L3383" s="18">
        <f>'Vulnerability Mapped'!H137</f>
        <v>0.42142857099999997</v>
      </c>
      <c r="M3383" s="18">
        <f t="shared" si="104"/>
        <v>6.0432604224257398E-2</v>
      </c>
      <c r="N3383" s="18">
        <f t="shared" si="105"/>
        <v>1.510815105606435E-2</v>
      </c>
    </row>
    <row r="3384" spans="1:14" ht="18" customHeight="1" x14ac:dyDescent="0.2">
      <c r="A3384" s="16" t="str">
        <f>'Fish Use'!A227</f>
        <v>UGR14</v>
      </c>
      <c r="B3384" s="16" t="str">
        <f>'Fish Use'!B227</f>
        <v>Upper Grande Ronde</v>
      </c>
      <c r="C3384" s="16" t="str">
        <f>'Fish Use'!D227</f>
        <v>Steelhead</v>
      </c>
      <c r="D3384" s="16" t="str">
        <f>'Fish Use'!E227</f>
        <v>Winter Rearing</v>
      </c>
      <c r="E3384" s="16" t="str">
        <f>'Vulnerability Mapped'!C141</f>
        <v>Decreased Sediment Quantity</v>
      </c>
      <c r="F3384" s="18">
        <f>'Fish Use'!F227</f>
        <v>0.72060000000000002</v>
      </c>
      <c r="G3384" s="18">
        <f>Population!D15</f>
        <v>0.25</v>
      </c>
      <c r="H3384" s="19">
        <f>'Limiting Factors'!C216</f>
        <v>2.93</v>
      </c>
      <c r="I3384" s="18">
        <f>'Limiting Factors'!D216</f>
        <v>0.53425</v>
      </c>
      <c r="J3384" s="17">
        <f>'Vulnerability Mapped'!D141</f>
        <v>12</v>
      </c>
      <c r="K3384" s="17">
        <f>'Vulnerability Mapped'!E141</f>
        <v>12</v>
      </c>
      <c r="L3384" s="18">
        <f>'Vulnerability Mapped'!H141</f>
        <v>0.29285714299999999</v>
      </c>
      <c r="M3384" s="18">
        <f t="shared" si="104"/>
        <v>0.11274430398356866</v>
      </c>
      <c r="N3384" s="18">
        <f t="shared" si="105"/>
        <v>2.8186075995892165E-2</v>
      </c>
    </row>
    <row r="3385" spans="1:14" ht="18" customHeight="1" x14ac:dyDescent="0.2">
      <c r="A3385" s="16" t="str">
        <f>'Fish Use'!A227</f>
        <v>UGR14</v>
      </c>
      <c r="B3385" s="16" t="str">
        <f>'Fish Use'!B227</f>
        <v>Upper Grande Ronde</v>
      </c>
      <c r="C3385" s="16" t="str">
        <f>'Fish Use'!D227</f>
        <v>Steelhead</v>
      </c>
      <c r="D3385" s="16" t="str">
        <f>'Fish Use'!E227</f>
        <v>Winter Rearing</v>
      </c>
      <c r="E3385" s="16" t="str">
        <f>'Vulnerability Mapped'!C144</f>
        <v>Increased Sediment Quantity</v>
      </c>
      <c r="F3385" s="18">
        <f>'Fish Use'!F227</f>
        <v>0.72060000000000002</v>
      </c>
      <c r="G3385" s="18">
        <f>Population!D15</f>
        <v>0.25</v>
      </c>
      <c r="H3385" s="19">
        <f>'Limiting Factors'!C217</f>
        <v>2.4900000000000002</v>
      </c>
      <c r="I3385" s="18">
        <f>'Limiting Factors'!D217</f>
        <v>0.43525000000000003</v>
      </c>
      <c r="J3385" s="17">
        <f>'Vulnerability Mapped'!D144</f>
        <v>13</v>
      </c>
      <c r="K3385" s="17">
        <f>'Vulnerability Mapped'!E144</f>
        <v>13</v>
      </c>
      <c r="L3385" s="18">
        <f>'Vulnerability Mapped'!H144</f>
        <v>0.22857142899999999</v>
      </c>
      <c r="M3385" s="18">
        <f t="shared" si="104"/>
        <v>7.1689405848703355E-2</v>
      </c>
      <c r="N3385" s="18">
        <f t="shared" si="105"/>
        <v>1.7922351462175839E-2</v>
      </c>
    </row>
    <row r="3386" spans="1:14" ht="18" customHeight="1" x14ac:dyDescent="0.2">
      <c r="A3386" s="16" t="str">
        <f>'Fish Use'!A227</f>
        <v>UGR14</v>
      </c>
      <c r="B3386" s="16" t="str">
        <f>'Fish Use'!B227</f>
        <v>Upper Grande Ronde</v>
      </c>
      <c r="C3386" s="16" t="str">
        <f>'Fish Use'!D227</f>
        <v>Steelhead</v>
      </c>
      <c r="D3386" s="16" t="str">
        <f>'Fish Use'!E227</f>
        <v>Winter Rearing</v>
      </c>
      <c r="E3386" s="16" t="str">
        <f>'Vulnerability Mapped'!C149</f>
        <v>Summer Water Temperature</v>
      </c>
      <c r="F3386" s="18">
        <f>'Fish Use'!F227</f>
        <v>0.72060000000000002</v>
      </c>
      <c r="G3386" s="18">
        <f>Population!D15</f>
        <v>0.25</v>
      </c>
      <c r="H3386" s="19">
        <f>'Limiting Factors'!C224</f>
        <v>1.59</v>
      </c>
      <c r="I3386" s="18">
        <f>'Limiting Factors'!D224</f>
        <v>0.23275000000000001</v>
      </c>
      <c r="J3386" s="17">
        <f>'Vulnerability Mapped'!D149</f>
        <v>15</v>
      </c>
      <c r="K3386" s="17">
        <f>'Vulnerability Mapped'!E149</f>
        <v>15</v>
      </c>
      <c r="L3386" s="18">
        <f>'Vulnerability Mapped'!H149</f>
        <v>0.1</v>
      </c>
      <c r="M3386" s="18">
        <f t="shared" si="104"/>
        <v>1.6771965000000003E-2</v>
      </c>
      <c r="N3386" s="18">
        <f t="shared" si="105"/>
        <v>4.1929912500000008E-3</v>
      </c>
    </row>
    <row r="3387" spans="1:14" ht="18" customHeight="1" x14ac:dyDescent="0.2">
      <c r="A3387" s="16" t="str">
        <f>'Fish Use'!A227</f>
        <v>UGR14</v>
      </c>
      <c r="B3387" s="16" t="str">
        <f>'Fish Use'!B227</f>
        <v>Upper Grande Ronde</v>
      </c>
      <c r="C3387" s="16" t="str">
        <f>'Fish Use'!D227</f>
        <v>Steelhead</v>
      </c>
      <c r="D3387" s="16" t="str">
        <f>'Fish Use'!E227</f>
        <v>Winter Rearing</v>
      </c>
      <c r="E3387" s="16" t="str">
        <f>'Vulnerability Mapped'!C151</f>
        <v>Winter Water Temperature</v>
      </c>
      <c r="F3387" s="18">
        <f>'Fish Use'!F227</f>
        <v>0.72060000000000002</v>
      </c>
      <c r="G3387" s="18">
        <f>Population!D15</f>
        <v>0.25</v>
      </c>
      <c r="H3387" s="19">
        <f>'Limiting Factors'!C225</f>
        <v>1</v>
      </c>
      <c r="I3387" s="18">
        <f>'Limiting Factors'!D225</f>
        <v>0.1</v>
      </c>
      <c r="J3387" s="17">
        <f>'Vulnerability Mapped'!D151</f>
        <v>1</v>
      </c>
      <c r="K3387" s="17">
        <f>'Vulnerability Mapped'!E151</f>
        <v>1</v>
      </c>
      <c r="L3387" s="18">
        <f>'Vulnerability Mapped'!H151</f>
        <v>1</v>
      </c>
      <c r="M3387" s="18">
        <f t="shared" si="104"/>
        <v>7.2059999999999999E-2</v>
      </c>
      <c r="N3387" s="18">
        <f t="shared" si="105"/>
        <v>1.8015E-2</v>
      </c>
    </row>
    <row r="3388" spans="1:14" ht="18" customHeight="1" x14ac:dyDescent="0.2">
      <c r="A3388" s="16" t="str">
        <f>'Fish Use'!A227</f>
        <v>UGR14</v>
      </c>
      <c r="B3388" s="16" t="str">
        <f>'Fish Use'!B227</f>
        <v>Upper Grande Ronde</v>
      </c>
      <c r="C3388" s="16" t="str">
        <f>'Fish Use'!D227</f>
        <v>Steelhead</v>
      </c>
      <c r="D3388" s="16" t="str">
        <f>'Fish Use'!E227</f>
        <v>Winter Rearing</v>
      </c>
      <c r="E3388" s="16" t="str">
        <f>'Vulnerability Mapped'!C150</f>
        <v>Water Quality</v>
      </c>
      <c r="F3388" s="18">
        <f>'Fish Use'!F227</f>
        <v>0.72060000000000002</v>
      </c>
      <c r="G3388" s="18">
        <f>Population!D15</f>
        <v>0.25</v>
      </c>
      <c r="H3388" s="19">
        <f>'Limiting Factors'!C226</f>
        <v>1.26</v>
      </c>
      <c r="I3388" s="18">
        <f>'Limiting Factors'!D226</f>
        <v>0.1585</v>
      </c>
      <c r="J3388" s="17">
        <f>'Vulnerability Mapped'!D150</f>
        <v>6</v>
      </c>
      <c r="K3388" s="17">
        <f>'Vulnerability Mapped'!E150</f>
        <v>6</v>
      </c>
      <c r="L3388" s="18">
        <f>'Vulnerability Mapped'!H150</f>
        <v>0.678571429</v>
      </c>
      <c r="M3388" s="18">
        <f t="shared" si="104"/>
        <v>7.7503103620377906E-2</v>
      </c>
      <c r="N3388" s="18">
        <f t="shared" si="105"/>
        <v>1.9375775905094476E-2</v>
      </c>
    </row>
    <row r="3389" spans="1:14" ht="18" customHeight="1" x14ac:dyDescent="0.2">
      <c r="A3389" s="16" t="str">
        <f>'Fish Use'!A227</f>
        <v>UGR14</v>
      </c>
      <c r="B3389" s="16" t="str">
        <f>'Fish Use'!B227</f>
        <v>Upper Grande Ronde</v>
      </c>
      <c r="C3389" s="16" t="str">
        <f>'Fish Use'!D227</f>
        <v>Steelhead</v>
      </c>
      <c r="D3389" s="16" t="str">
        <f>'Fish Use'!E227</f>
        <v>Winter Rearing</v>
      </c>
      <c r="E3389" s="16" t="str">
        <f>'Vulnerability Mapped'!C146</f>
        <v>Predation</v>
      </c>
      <c r="F3389" s="18">
        <f>'Fish Use'!F227</f>
        <v>0.72060000000000002</v>
      </c>
      <c r="G3389" s="18">
        <f>Population!D15</f>
        <v>0.25</v>
      </c>
      <c r="H3389" s="19">
        <f>'Limiting Factors'!C219</f>
        <v>2.29</v>
      </c>
      <c r="I3389" s="18">
        <f>'Limiting Factors'!D219</f>
        <v>0.39024999999999999</v>
      </c>
      <c r="J3389" s="17">
        <f>'Vulnerability Mapped'!D146</f>
        <v>9</v>
      </c>
      <c r="K3389" s="17">
        <f>'Vulnerability Mapped'!E146</f>
        <v>9</v>
      </c>
      <c r="L3389" s="18">
        <f>'Vulnerability Mapped'!H146</f>
        <v>0.485714286</v>
      </c>
      <c r="M3389" s="18">
        <f t="shared" si="104"/>
        <v>0.13658973008034689</v>
      </c>
      <c r="N3389" s="18">
        <f t="shared" si="105"/>
        <v>3.4147432520086722E-2</v>
      </c>
    </row>
    <row r="3390" spans="1:14" ht="18" customHeight="1" x14ac:dyDescent="0.2">
      <c r="A3390" s="16" t="str">
        <f>'Fish Use'!A227</f>
        <v>UGR14</v>
      </c>
      <c r="B3390" s="16" t="str">
        <f>'Fish Use'!B227</f>
        <v>Upper Grande Ronde</v>
      </c>
      <c r="C3390" s="16" t="str">
        <f>'Fish Use'!D227</f>
        <v>Steelhead</v>
      </c>
      <c r="D3390" s="16" t="str">
        <f>'Fish Use'!E227</f>
        <v>Winter Rearing</v>
      </c>
      <c r="E3390" s="16" t="str">
        <f>'Vulnerability Mapped'!C138</f>
        <v>Altered Primary Productivity</v>
      </c>
      <c r="F3390" s="18">
        <f>'Fish Use'!F227</f>
        <v>0.72060000000000002</v>
      </c>
      <c r="G3390" s="18">
        <f>Population!D15</f>
        <v>0.25</v>
      </c>
      <c r="H3390" s="19">
        <f>'Limiting Factors'!C220</f>
        <v>3.11</v>
      </c>
      <c r="I3390" s="18">
        <f>'Limiting Factors'!D220</f>
        <v>0.57474999999999998</v>
      </c>
      <c r="J3390" s="17">
        <f>'Vulnerability Mapped'!D138</f>
        <v>8</v>
      </c>
      <c r="K3390" s="17">
        <f>'Vulnerability Mapped'!E138</f>
        <v>8</v>
      </c>
      <c r="L3390" s="18">
        <f>'Vulnerability Mapped'!H138</f>
        <v>0.55000000000000004</v>
      </c>
      <c r="M3390" s="18">
        <f t="shared" si="104"/>
        <v>0.22779066750000002</v>
      </c>
      <c r="N3390" s="18">
        <f t="shared" si="105"/>
        <v>5.6947666875000004E-2</v>
      </c>
    </row>
    <row r="3391" spans="1:14" ht="18" customHeight="1" x14ac:dyDescent="0.2">
      <c r="A3391" s="16" t="str">
        <f>'Fish Use'!A227</f>
        <v>UGR14</v>
      </c>
      <c r="B3391" s="16" t="str">
        <f>'Fish Use'!B227</f>
        <v>Upper Grande Ronde</v>
      </c>
      <c r="C3391" s="16" t="str">
        <f>'Fish Use'!D227</f>
        <v>Steelhead</v>
      </c>
      <c r="D3391" s="16" t="str">
        <f>'Fish Use'!E227</f>
        <v>Winter Rearing</v>
      </c>
      <c r="E3391" s="16" t="str">
        <f>'Vulnerability Mapped'!C145</f>
        <v>Non-Native Species Interactions and Competition</v>
      </c>
      <c r="F3391" s="18">
        <f>'Fish Use'!F227</f>
        <v>0.72060000000000002</v>
      </c>
      <c r="G3391" s="18">
        <f>Population!D15</f>
        <v>0.25</v>
      </c>
      <c r="H3391" s="19">
        <f>'Limiting Factors'!C221</f>
        <v>2.71</v>
      </c>
      <c r="I3391" s="18">
        <f>'Limiting Factors'!D221</f>
        <v>0.48475000000000001</v>
      </c>
      <c r="J3391" s="17">
        <f>'Vulnerability Mapped'!D145</f>
        <v>11</v>
      </c>
      <c r="K3391" s="17">
        <f>'Vulnerability Mapped'!E145</f>
        <v>11</v>
      </c>
      <c r="L3391" s="18">
        <f>'Vulnerability Mapped'!H145</f>
        <v>0.35714285699999998</v>
      </c>
      <c r="M3391" s="18">
        <f t="shared" si="104"/>
        <v>0.12475387495009845</v>
      </c>
      <c r="N3391" s="18">
        <f t="shared" si="105"/>
        <v>3.1188468737524611E-2</v>
      </c>
    </row>
    <row r="3392" spans="1:14" ht="18" customHeight="1" x14ac:dyDescent="0.2">
      <c r="A3392" s="16" t="str">
        <f>'Fish Use'!A228</f>
        <v>UGR14</v>
      </c>
      <c r="B3392" s="16" t="str">
        <f>'Fish Use'!B228</f>
        <v>Upper Grande Ronde</v>
      </c>
      <c r="C3392" s="16" t="str">
        <f>'Fish Use'!D228</f>
        <v>Steelhead</v>
      </c>
      <c r="D3392" s="16" t="str">
        <f>'Fish Use'!E228</f>
        <v>Summer Rearing</v>
      </c>
      <c r="E3392" s="16" t="str">
        <f>'Vulnerability Mapped'!C124</f>
        <v>Anthropogenic Barriers</v>
      </c>
      <c r="F3392" s="18">
        <f>'Fish Use'!F228</f>
        <v>0.72060000000000002</v>
      </c>
      <c r="G3392" s="18">
        <f>Population!D13</f>
        <v>0.25</v>
      </c>
      <c r="H3392" s="19">
        <f>'Limiting Factors'!C218</f>
        <v>2.71</v>
      </c>
      <c r="I3392" s="18">
        <f>'Limiting Factors'!D218</f>
        <v>0.48475000000000001</v>
      </c>
      <c r="J3392" s="17">
        <f>'Vulnerability Mapped'!D124</f>
        <v>2</v>
      </c>
      <c r="K3392" s="17">
        <f>'Vulnerability Mapped'!E124</f>
        <v>2</v>
      </c>
      <c r="L3392" s="18">
        <f>'Vulnerability Mapped'!H124</f>
        <v>0.93571428599999995</v>
      </c>
      <c r="M3392" s="18">
        <f t="shared" si="104"/>
        <v>0.32685515259980308</v>
      </c>
      <c r="N3392" s="18">
        <f t="shared" si="105"/>
        <v>8.171378814995077E-2</v>
      </c>
    </row>
    <row r="3393" spans="1:14" ht="18" customHeight="1" x14ac:dyDescent="0.2">
      <c r="A3393" s="16" t="str">
        <f>'Fish Use'!A228</f>
        <v>UGR14</v>
      </c>
      <c r="B3393" s="16" t="str">
        <f>'Fish Use'!B228</f>
        <v>Upper Grande Ronde</v>
      </c>
      <c r="C3393" s="16" t="str">
        <f>'Fish Use'!D228</f>
        <v>Steelhead</v>
      </c>
      <c r="D3393" s="16" t="str">
        <f>'Fish Use'!E228</f>
        <v>Summer Rearing</v>
      </c>
      <c r="E3393" s="16" t="str">
        <f>'Vulnerability Mapped'!C132</f>
        <v>Riparian Condition</v>
      </c>
      <c r="F3393" s="18">
        <f>'Fish Use'!F228</f>
        <v>0.72060000000000002</v>
      </c>
      <c r="G3393" s="18">
        <f>Population!D13</f>
        <v>0.25</v>
      </c>
      <c r="H3393" s="19">
        <f>'Limiting Factors'!C212</f>
        <v>2.5499999999999998</v>
      </c>
      <c r="I3393" s="18">
        <f>'Limiting Factors'!D212</f>
        <v>0.44874999999999998</v>
      </c>
      <c r="J3393" s="17">
        <f>'Vulnerability Mapped'!D132</f>
        <v>10</v>
      </c>
      <c r="K3393" s="17">
        <f>'Vulnerability Mapped'!E132</f>
        <v>10</v>
      </c>
      <c r="L3393" s="18">
        <f>'Vulnerability Mapped'!H132</f>
        <v>0.42142857099999997</v>
      </c>
      <c r="M3393" s="18">
        <f t="shared" si="104"/>
        <v>0.13627704093284174</v>
      </c>
      <c r="N3393" s="18">
        <f t="shared" si="105"/>
        <v>3.4069260233210434E-2</v>
      </c>
    </row>
    <row r="3394" spans="1:14" ht="18" customHeight="1" x14ac:dyDescent="0.2">
      <c r="A3394" s="16" t="str">
        <f>'Fish Use'!A228</f>
        <v>UGR14</v>
      </c>
      <c r="B3394" s="16" t="str">
        <f>'Fish Use'!B228</f>
        <v>Upper Grande Ronde</v>
      </c>
      <c r="C3394" s="16" t="str">
        <f>'Fish Use'!D228</f>
        <v>Steelhead</v>
      </c>
      <c r="D3394" s="16" t="str">
        <f>'Fish Use'!E228</f>
        <v>Summer Rearing</v>
      </c>
      <c r="E3394" s="16" t="str">
        <f>'Vulnerability Mapped'!C128</f>
        <v>Floodplain Condition</v>
      </c>
      <c r="F3394" s="18">
        <f>'Fish Use'!F228</f>
        <v>0.72060000000000002</v>
      </c>
      <c r="G3394" s="18">
        <f>Population!D13</f>
        <v>0.25</v>
      </c>
      <c r="H3394" s="19">
        <f>'Limiting Factors'!C213</f>
        <v>2.5499999999999998</v>
      </c>
      <c r="I3394" s="18">
        <f>'Limiting Factors'!D213</f>
        <v>0.44874999999999998</v>
      </c>
      <c r="J3394" s="17">
        <f>'Vulnerability Mapped'!D128</f>
        <v>11</v>
      </c>
      <c r="K3394" s="17">
        <f>'Vulnerability Mapped'!E128</f>
        <v>11</v>
      </c>
      <c r="L3394" s="18">
        <f>'Vulnerability Mapped'!H128</f>
        <v>0.35714285699999998</v>
      </c>
      <c r="M3394" s="18">
        <f t="shared" ref="M3394:M3457" si="106">F3394*I3394*L3394</f>
        <v>0.11548901781094724</v>
      </c>
      <c r="N3394" s="18">
        <f t="shared" ref="N3394:N3457" si="107">M3394*G3394</f>
        <v>2.887225445273681E-2</v>
      </c>
    </row>
    <row r="3395" spans="1:14" ht="18" customHeight="1" x14ac:dyDescent="0.2">
      <c r="A3395" s="16" t="str">
        <f>'Fish Use'!A228</f>
        <v>UGR14</v>
      </c>
      <c r="B3395" s="16" t="str">
        <f>'Fish Use'!B228</f>
        <v>Upper Grande Ronde</v>
      </c>
      <c r="C3395" s="16" t="str">
        <f>'Fish Use'!D228</f>
        <v>Steelhead</v>
      </c>
      <c r="D3395" s="16" t="str">
        <f>'Fish Use'!E228</f>
        <v>Summer Rearing</v>
      </c>
      <c r="E3395" s="16" t="str">
        <f>'Vulnerability Mapped'!C133</f>
        <v>Side Channel and Wetland Habitat</v>
      </c>
      <c r="F3395" s="18">
        <f>'Fish Use'!F228</f>
        <v>0.72060000000000002</v>
      </c>
      <c r="G3395" s="18">
        <f>Population!D13</f>
        <v>0.25</v>
      </c>
      <c r="H3395" s="19">
        <f>'Limiting Factors'!C214</f>
        <v>2.77</v>
      </c>
      <c r="I3395" s="18">
        <f>'Limiting Factors'!D214</f>
        <v>0.49825000000000003</v>
      </c>
      <c r="J3395" s="17">
        <f>'Vulnerability Mapped'!D133</f>
        <v>4</v>
      </c>
      <c r="K3395" s="17">
        <f>'Vulnerability Mapped'!E133</f>
        <v>4</v>
      </c>
      <c r="L3395" s="18">
        <f>'Vulnerability Mapped'!H133</f>
        <v>0.80714285699999999</v>
      </c>
      <c r="M3395" s="18">
        <f t="shared" si="106"/>
        <v>0.28979572387728014</v>
      </c>
      <c r="N3395" s="18">
        <f t="shared" si="107"/>
        <v>7.2448930969320036E-2</v>
      </c>
    </row>
    <row r="3396" spans="1:14" ht="18" customHeight="1" x14ac:dyDescent="0.2">
      <c r="A3396" s="16" t="str">
        <f>'Fish Use'!A228</f>
        <v>UGR14</v>
      </c>
      <c r="B3396" s="16" t="str">
        <f>'Fish Use'!B228</f>
        <v>Upper Grande Ronde</v>
      </c>
      <c r="C3396" s="16" t="str">
        <f>'Fish Use'!D228</f>
        <v>Steelhead</v>
      </c>
      <c r="D3396" s="16" t="str">
        <f>'Fish Use'!E228</f>
        <v>Summer Rearing</v>
      </c>
      <c r="E3396" s="16" t="str">
        <f>'Vulnerability Mapped'!C125</f>
        <v>Channel and Habitat Structure</v>
      </c>
      <c r="F3396" s="18">
        <f>'Fish Use'!F228</f>
        <v>0.72060000000000002</v>
      </c>
      <c r="G3396" s="18">
        <f>Population!D13</f>
        <v>0.25</v>
      </c>
      <c r="H3396" s="19">
        <f>'Limiting Factors'!C215</f>
        <v>3</v>
      </c>
      <c r="I3396" s="18">
        <f>'Limiting Factors'!D215</f>
        <v>0.55000000000000004</v>
      </c>
      <c r="J3396" s="17">
        <f>'Vulnerability Mapped'!D125</f>
        <v>3</v>
      </c>
      <c r="K3396" s="17">
        <f>'Vulnerability Mapped'!E125</f>
        <v>3</v>
      </c>
      <c r="L3396" s="18">
        <f>'Vulnerability Mapped'!H125</f>
        <v>0.87142857100000004</v>
      </c>
      <c r="M3396" s="18">
        <f t="shared" si="106"/>
        <v>0.34537328554443003</v>
      </c>
      <c r="N3396" s="18">
        <f t="shared" si="107"/>
        <v>8.6343321386107508E-2</v>
      </c>
    </row>
    <row r="3397" spans="1:14" ht="18" customHeight="1" x14ac:dyDescent="0.2">
      <c r="A3397" s="16" t="str">
        <f>'Fish Use'!A228</f>
        <v>UGR14</v>
      </c>
      <c r="B3397" s="16" t="str">
        <f>'Fish Use'!B228</f>
        <v>Upper Grande Ronde</v>
      </c>
      <c r="C3397" s="16" t="str">
        <f>'Fish Use'!D228</f>
        <v>Steelhead</v>
      </c>
      <c r="D3397" s="16" t="str">
        <f>'Fish Use'!E228</f>
        <v>Summer Rearing</v>
      </c>
      <c r="E3397" s="16" t="str">
        <f>'Vulnerability Mapped'!C127</f>
        <v>Decreased Water Quantity</v>
      </c>
      <c r="F3397" s="18">
        <f>'Fish Use'!F228</f>
        <v>0.72060000000000002</v>
      </c>
      <c r="G3397" s="18">
        <f>Population!D13</f>
        <v>0.25</v>
      </c>
      <c r="H3397" s="19">
        <f>'Limiting Factors'!C222</f>
        <v>2.08</v>
      </c>
      <c r="I3397" s="18">
        <f>'Limiting Factors'!D222</f>
        <v>0.34300000000000003</v>
      </c>
      <c r="J3397" s="17">
        <f>'Vulnerability Mapped'!D127</f>
        <v>5</v>
      </c>
      <c r="K3397" s="17">
        <f>'Vulnerability Mapped'!E127</f>
        <v>5</v>
      </c>
      <c r="L3397" s="18">
        <f>'Vulnerability Mapped'!H127</f>
        <v>0.74285714300000005</v>
      </c>
      <c r="M3397" s="18">
        <f t="shared" si="106"/>
        <v>0.18360888003530942</v>
      </c>
      <c r="N3397" s="18">
        <f t="shared" si="107"/>
        <v>4.5902220008827356E-2</v>
      </c>
    </row>
    <row r="3398" spans="1:14" ht="18" customHeight="1" x14ac:dyDescent="0.2">
      <c r="A3398" s="16" t="str">
        <f>'Fish Use'!A228</f>
        <v>UGR14</v>
      </c>
      <c r="B3398" s="16" t="str">
        <f>'Fish Use'!B228</f>
        <v>Upper Grande Ronde</v>
      </c>
      <c r="C3398" s="16" t="str">
        <f>'Fish Use'!D228</f>
        <v>Steelhead</v>
      </c>
      <c r="D3398" s="16" t="str">
        <f>'Fish Use'!E228</f>
        <v>Summer Rearing</v>
      </c>
      <c r="E3398" s="16" t="str">
        <f>'Vulnerability Mapped'!C122</f>
        <v>Altered Flow Timing</v>
      </c>
      <c r="F3398" s="18">
        <f>'Fish Use'!F228</f>
        <v>0.72060000000000002</v>
      </c>
      <c r="G3398" s="18">
        <f>Population!D13</f>
        <v>0.25</v>
      </c>
      <c r="H3398" s="19">
        <f>'Limiting Factors'!C223</f>
        <v>1.44</v>
      </c>
      <c r="I3398" s="18">
        <f>'Limiting Factors'!D223</f>
        <v>0.19900000000000001</v>
      </c>
      <c r="J3398" s="17">
        <f>'Vulnerability Mapped'!D122</f>
        <v>7</v>
      </c>
      <c r="K3398" s="17">
        <f>'Vulnerability Mapped'!E122</f>
        <v>7</v>
      </c>
      <c r="L3398" s="18">
        <f>'Vulnerability Mapped'!H122</f>
        <v>0.61428571399999998</v>
      </c>
      <c r="M3398" s="18">
        <f t="shared" si="106"/>
        <v>8.8088202816171607E-2</v>
      </c>
      <c r="N3398" s="18">
        <f t="shared" si="107"/>
        <v>2.2022050704042902E-2</v>
      </c>
    </row>
    <row r="3399" spans="1:14" ht="18" customHeight="1" x14ac:dyDescent="0.2">
      <c r="A3399" s="16" t="str">
        <f>'Fish Use'!A228</f>
        <v>UGR14</v>
      </c>
      <c r="B3399" s="16" t="str">
        <f>'Fish Use'!B228</f>
        <v>Upper Grande Ronde</v>
      </c>
      <c r="C3399" s="16" t="str">
        <f>'Fish Use'!D228</f>
        <v>Steelhead</v>
      </c>
      <c r="D3399" s="16" t="str">
        <f>'Fish Use'!E228</f>
        <v>Summer Rearing</v>
      </c>
      <c r="E3399" s="16" t="str">
        <f>'Vulnerability Mapped'!C126</f>
        <v>Decreased Sediment Quantity</v>
      </c>
      <c r="F3399" s="18">
        <f>'Fish Use'!F228</f>
        <v>0.72060000000000002</v>
      </c>
      <c r="G3399" s="18">
        <f>Population!D13</f>
        <v>0.25</v>
      </c>
      <c r="H3399" s="19">
        <f>'Limiting Factors'!C216</f>
        <v>2.93</v>
      </c>
      <c r="I3399" s="18">
        <f>'Limiting Factors'!D216</f>
        <v>0.53425</v>
      </c>
      <c r="J3399" s="17">
        <f>'Vulnerability Mapped'!D126</f>
        <v>13</v>
      </c>
      <c r="K3399" s="17">
        <f>'Vulnerability Mapped'!E126</f>
        <v>13</v>
      </c>
      <c r="L3399" s="18">
        <f>'Vulnerability Mapped'!H126</f>
        <v>0.22857142899999999</v>
      </c>
      <c r="M3399" s="18">
        <f t="shared" si="106"/>
        <v>8.7995554450705948E-2</v>
      </c>
      <c r="N3399" s="18">
        <f t="shared" si="107"/>
        <v>2.1998888612676487E-2</v>
      </c>
    </row>
    <row r="3400" spans="1:14" ht="18" customHeight="1" x14ac:dyDescent="0.2">
      <c r="A3400" s="16" t="str">
        <f>'Fish Use'!A228</f>
        <v>UGR14</v>
      </c>
      <c r="B3400" s="16" t="str">
        <f>'Fish Use'!B228</f>
        <v>Upper Grande Ronde</v>
      </c>
      <c r="C3400" s="16" t="str">
        <f>'Fish Use'!D228</f>
        <v>Steelhead</v>
      </c>
      <c r="D3400" s="16" t="str">
        <f>'Fish Use'!E228</f>
        <v>Summer Rearing</v>
      </c>
      <c r="E3400" s="16" t="str">
        <f>'Vulnerability Mapped'!C129</f>
        <v>Increased Sediment Quantity</v>
      </c>
      <c r="F3400" s="18">
        <f>'Fish Use'!F228</f>
        <v>0.72060000000000002</v>
      </c>
      <c r="G3400" s="18">
        <f>Population!D13</f>
        <v>0.25</v>
      </c>
      <c r="H3400" s="19">
        <f>'Limiting Factors'!C217</f>
        <v>2.4900000000000002</v>
      </c>
      <c r="I3400" s="18">
        <f>'Limiting Factors'!D217</f>
        <v>0.43525000000000003</v>
      </c>
      <c r="J3400" s="17">
        <f>'Vulnerability Mapped'!D129</f>
        <v>14</v>
      </c>
      <c r="K3400" s="17">
        <f>'Vulnerability Mapped'!E129</f>
        <v>14</v>
      </c>
      <c r="L3400" s="18">
        <f>'Vulnerability Mapped'!H129</f>
        <v>0.164285714</v>
      </c>
      <c r="M3400" s="18">
        <f t="shared" si="106"/>
        <v>5.1526760267531106E-2</v>
      </c>
      <c r="N3400" s="18">
        <f t="shared" si="107"/>
        <v>1.2881690066882777E-2</v>
      </c>
    </row>
    <row r="3401" spans="1:14" ht="18" customHeight="1" x14ac:dyDescent="0.2">
      <c r="A3401" s="16" t="str">
        <f>'Fish Use'!A228</f>
        <v>UGR14</v>
      </c>
      <c r="B3401" s="16" t="str">
        <f>'Fish Use'!B228</f>
        <v>Upper Grande Ronde</v>
      </c>
      <c r="C3401" s="16" t="str">
        <f>'Fish Use'!D228</f>
        <v>Steelhead</v>
      </c>
      <c r="D3401" s="16" t="str">
        <f>'Fish Use'!E228</f>
        <v>Summer Rearing</v>
      </c>
      <c r="E3401" s="16" t="str">
        <f>'Vulnerability Mapped'!C134</f>
        <v>Summer Water Temperature</v>
      </c>
      <c r="F3401" s="18">
        <f>'Fish Use'!F228</f>
        <v>0.72060000000000002</v>
      </c>
      <c r="G3401" s="18">
        <f>Population!D13</f>
        <v>0.25</v>
      </c>
      <c r="H3401" s="19">
        <f>'Limiting Factors'!C224</f>
        <v>1.59</v>
      </c>
      <c r="I3401" s="18">
        <f>'Limiting Factors'!D224</f>
        <v>0.23275000000000001</v>
      </c>
      <c r="J3401" s="17">
        <f>'Vulnerability Mapped'!D134</f>
        <v>1</v>
      </c>
      <c r="K3401" s="17">
        <f>'Vulnerability Mapped'!E134</f>
        <v>1</v>
      </c>
      <c r="L3401" s="18">
        <f>'Vulnerability Mapped'!H134</f>
        <v>1</v>
      </c>
      <c r="M3401" s="18">
        <f t="shared" si="106"/>
        <v>0.16771965000000003</v>
      </c>
      <c r="N3401" s="18">
        <f t="shared" si="107"/>
        <v>4.1929912500000006E-2</v>
      </c>
    </row>
    <row r="3402" spans="1:14" ht="18" customHeight="1" x14ac:dyDescent="0.2">
      <c r="A3402" s="16" t="str">
        <f>'Fish Use'!A228</f>
        <v>UGR14</v>
      </c>
      <c r="B3402" s="16" t="str">
        <f>'Fish Use'!B228</f>
        <v>Upper Grande Ronde</v>
      </c>
      <c r="C3402" s="16" t="str">
        <f>'Fish Use'!D228</f>
        <v>Steelhead</v>
      </c>
      <c r="D3402" s="16" t="str">
        <f>'Fish Use'!E228</f>
        <v>Summer Rearing</v>
      </c>
      <c r="E3402" s="16" t="str">
        <f>'Vulnerability Mapped'!C136</f>
        <v>Winter Water Temperature</v>
      </c>
      <c r="F3402" s="18">
        <f>'Fish Use'!F228</f>
        <v>0.72060000000000002</v>
      </c>
      <c r="G3402" s="18">
        <f>Population!D13</f>
        <v>0.25</v>
      </c>
      <c r="H3402" s="19">
        <f>'Limiting Factors'!C225</f>
        <v>1</v>
      </c>
      <c r="I3402" s="18">
        <f>'Limiting Factors'!D225</f>
        <v>0.1</v>
      </c>
      <c r="J3402" s="17">
        <f>'Vulnerability Mapped'!D136</f>
        <v>15</v>
      </c>
      <c r="K3402" s="17">
        <f>'Vulnerability Mapped'!E136</f>
        <v>15</v>
      </c>
      <c r="L3402" s="18">
        <f>'Vulnerability Mapped'!H136</f>
        <v>0.1</v>
      </c>
      <c r="M3402" s="18">
        <f t="shared" si="106"/>
        <v>7.2060000000000006E-3</v>
      </c>
      <c r="N3402" s="18">
        <f t="shared" si="107"/>
        <v>1.8015000000000001E-3</v>
      </c>
    </row>
    <row r="3403" spans="1:14" ht="18" customHeight="1" x14ac:dyDescent="0.2">
      <c r="A3403" s="16" t="str">
        <f>'Fish Use'!A228</f>
        <v>UGR14</v>
      </c>
      <c r="B3403" s="16" t="str">
        <f>'Fish Use'!B228</f>
        <v>Upper Grande Ronde</v>
      </c>
      <c r="C3403" s="16" t="str">
        <f>'Fish Use'!D228</f>
        <v>Steelhead</v>
      </c>
      <c r="D3403" s="16" t="str">
        <f>'Fish Use'!E228</f>
        <v>Summer Rearing</v>
      </c>
      <c r="E3403" s="16" t="str">
        <f>'Vulnerability Mapped'!C135</f>
        <v>Water Quality</v>
      </c>
      <c r="F3403" s="18">
        <f>'Fish Use'!F228</f>
        <v>0.72060000000000002</v>
      </c>
      <c r="G3403" s="18">
        <f>Population!D13</f>
        <v>0.25</v>
      </c>
      <c r="H3403" s="19">
        <f>'Limiting Factors'!C226</f>
        <v>1.26</v>
      </c>
      <c r="I3403" s="18">
        <f>'Limiting Factors'!D226</f>
        <v>0.1585</v>
      </c>
      <c r="J3403" s="17">
        <f>'Vulnerability Mapped'!D135</f>
        <v>6</v>
      </c>
      <c r="K3403" s="17">
        <f>'Vulnerability Mapped'!E135</f>
        <v>6</v>
      </c>
      <c r="L3403" s="18">
        <f>'Vulnerability Mapped'!H135</f>
        <v>0.678571429</v>
      </c>
      <c r="M3403" s="18">
        <f t="shared" si="106"/>
        <v>7.7503103620377906E-2</v>
      </c>
      <c r="N3403" s="18">
        <f t="shared" si="107"/>
        <v>1.9375775905094476E-2</v>
      </c>
    </row>
    <row r="3404" spans="1:14" ht="18" customHeight="1" x14ac:dyDescent="0.2">
      <c r="A3404" s="16" t="str">
        <f>'Fish Use'!A228</f>
        <v>UGR14</v>
      </c>
      <c r="B3404" s="16" t="str">
        <f>'Fish Use'!B228</f>
        <v>Upper Grande Ronde</v>
      </c>
      <c r="C3404" s="16" t="str">
        <f>'Fish Use'!D228</f>
        <v>Steelhead</v>
      </c>
      <c r="D3404" s="16" t="str">
        <f>'Fish Use'!E228</f>
        <v>Summer Rearing</v>
      </c>
      <c r="E3404" s="16" t="str">
        <f>'Vulnerability Mapped'!C131</f>
        <v>Predation</v>
      </c>
      <c r="F3404" s="18">
        <f>'Fish Use'!F228</f>
        <v>0.72060000000000002</v>
      </c>
      <c r="G3404" s="18">
        <f>Population!D13</f>
        <v>0.25</v>
      </c>
      <c r="H3404" s="19">
        <f>'Limiting Factors'!C219</f>
        <v>2.29</v>
      </c>
      <c r="I3404" s="18">
        <f>'Limiting Factors'!D219</f>
        <v>0.39024999999999999</v>
      </c>
      <c r="J3404" s="17">
        <f>'Vulnerability Mapped'!D131</f>
        <v>9</v>
      </c>
      <c r="K3404" s="17">
        <f>'Vulnerability Mapped'!E131</f>
        <v>9</v>
      </c>
      <c r="L3404" s="18">
        <f>'Vulnerability Mapped'!H131</f>
        <v>0.485714286</v>
      </c>
      <c r="M3404" s="18">
        <f t="shared" si="106"/>
        <v>0.13658973008034689</v>
      </c>
      <c r="N3404" s="18">
        <f t="shared" si="107"/>
        <v>3.4147432520086722E-2</v>
      </c>
    </row>
    <row r="3405" spans="1:14" ht="18" customHeight="1" x14ac:dyDescent="0.2">
      <c r="A3405" s="16" t="str">
        <f>'Fish Use'!A228</f>
        <v>UGR14</v>
      </c>
      <c r="B3405" s="16" t="str">
        <f>'Fish Use'!B228</f>
        <v>Upper Grande Ronde</v>
      </c>
      <c r="C3405" s="16" t="str">
        <f>'Fish Use'!D228</f>
        <v>Steelhead</v>
      </c>
      <c r="D3405" s="16" t="str">
        <f>'Fish Use'!E228</f>
        <v>Summer Rearing</v>
      </c>
      <c r="E3405" s="16" t="str">
        <f>'Vulnerability Mapped'!C123</f>
        <v>Altered Primary Productivity</v>
      </c>
      <c r="F3405" s="18">
        <f>'Fish Use'!F228</f>
        <v>0.72060000000000002</v>
      </c>
      <c r="G3405" s="18">
        <f>Population!D13</f>
        <v>0.25</v>
      </c>
      <c r="H3405" s="19">
        <f>'Limiting Factors'!C220</f>
        <v>3.11</v>
      </c>
      <c r="I3405" s="18">
        <f>'Limiting Factors'!D220</f>
        <v>0.57474999999999998</v>
      </c>
      <c r="J3405" s="17">
        <f>'Vulnerability Mapped'!D123</f>
        <v>8</v>
      </c>
      <c r="K3405" s="17">
        <f>'Vulnerability Mapped'!E123</f>
        <v>8</v>
      </c>
      <c r="L3405" s="18">
        <f>'Vulnerability Mapped'!H123</f>
        <v>0.55000000000000004</v>
      </c>
      <c r="M3405" s="18">
        <f t="shared" si="106"/>
        <v>0.22779066750000002</v>
      </c>
      <c r="N3405" s="18">
        <f t="shared" si="107"/>
        <v>5.6947666875000004E-2</v>
      </c>
    </row>
    <row r="3406" spans="1:14" ht="18" customHeight="1" x14ac:dyDescent="0.2">
      <c r="A3406" s="16" t="str">
        <f>'Fish Use'!A228</f>
        <v>UGR14</v>
      </c>
      <c r="B3406" s="16" t="str">
        <f>'Fish Use'!B228</f>
        <v>Upper Grande Ronde</v>
      </c>
      <c r="C3406" s="16" t="str">
        <f>'Fish Use'!D228</f>
        <v>Steelhead</v>
      </c>
      <c r="D3406" s="16" t="str">
        <f>'Fish Use'!E228</f>
        <v>Summer Rearing</v>
      </c>
      <c r="E3406" s="16" t="str">
        <f>'Vulnerability Mapped'!C130</f>
        <v>Non-Native Species Interactions and Competition</v>
      </c>
      <c r="F3406" s="18">
        <f>'Fish Use'!F228</f>
        <v>0.72060000000000002</v>
      </c>
      <c r="G3406" s="18">
        <f>Population!D13</f>
        <v>0.25</v>
      </c>
      <c r="H3406" s="19">
        <f>'Limiting Factors'!C221</f>
        <v>2.71</v>
      </c>
      <c r="I3406" s="18">
        <f>'Limiting Factors'!D221</f>
        <v>0.48475000000000001</v>
      </c>
      <c r="J3406" s="17">
        <f>'Vulnerability Mapped'!D130</f>
        <v>12</v>
      </c>
      <c r="K3406" s="17">
        <f>'Vulnerability Mapped'!E130</f>
        <v>12</v>
      </c>
      <c r="L3406" s="18">
        <f>'Vulnerability Mapped'!H130</f>
        <v>0.29285714299999999</v>
      </c>
      <c r="M3406" s="18">
        <f t="shared" si="106"/>
        <v>0.10229817754990154</v>
      </c>
      <c r="N3406" s="18">
        <f t="shared" si="107"/>
        <v>2.5574544387475386E-2</v>
      </c>
    </row>
    <row r="3407" spans="1:14" ht="18" customHeight="1" x14ac:dyDescent="0.2">
      <c r="A3407" s="16" t="str">
        <f>'Fish Use'!A229</f>
        <v>UGR14</v>
      </c>
      <c r="B3407" s="16" t="str">
        <f>'Fish Use'!B229</f>
        <v>Upper Grande Ronde</v>
      </c>
      <c r="C3407" s="16" t="str">
        <f>'Fish Use'!D229</f>
        <v>Steelhead</v>
      </c>
      <c r="D3407" s="16" t="str">
        <f>'Fish Use'!E229</f>
        <v>Migration</v>
      </c>
      <c r="E3407" s="16" t="str">
        <f>'Vulnerability Mapped'!C94</f>
        <v>Anthropogenic Barriers</v>
      </c>
      <c r="F3407" s="18">
        <f>'Fish Use'!F229</f>
        <v>0.72060000000000002</v>
      </c>
      <c r="G3407" s="18">
        <f>Population!D17</f>
        <v>0.25</v>
      </c>
      <c r="H3407" s="19">
        <f>'Limiting Factors'!C218</f>
        <v>2.71</v>
      </c>
      <c r="I3407" s="18">
        <f>'Limiting Factors'!D218</f>
        <v>0.48475000000000001</v>
      </c>
      <c r="J3407" s="17">
        <f>'Vulnerability Mapped'!D94</f>
        <v>1</v>
      </c>
      <c r="K3407" s="17">
        <f>'Vulnerability Mapped'!E94</f>
        <v>2</v>
      </c>
      <c r="L3407" s="18">
        <f>'Vulnerability Mapped'!H94</f>
        <v>1</v>
      </c>
      <c r="M3407" s="18">
        <f t="shared" si="106"/>
        <v>0.34931085000000001</v>
      </c>
      <c r="N3407" s="18">
        <f t="shared" si="107"/>
        <v>8.7327712500000002E-2</v>
      </c>
    </row>
    <row r="3408" spans="1:14" ht="18" customHeight="1" x14ac:dyDescent="0.2">
      <c r="A3408" s="16" t="str">
        <f>'Fish Use'!A229</f>
        <v>UGR14</v>
      </c>
      <c r="B3408" s="16" t="str">
        <f>'Fish Use'!B229</f>
        <v>Upper Grande Ronde</v>
      </c>
      <c r="C3408" s="16" t="str">
        <f>'Fish Use'!D229</f>
        <v>Steelhead</v>
      </c>
      <c r="D3408" s="16" t="str">
        <f>'Fish Use'!E229</f>
        <v>Migration</v>
      </c>
      <c r="E3408" s="16" t="str">
        <f>'Vulnerability Mapped'!C102</f>
        <v>Riparian Condition</v>
      </c>
      <c r="F3408" s="18">
        <f>'Fish Use'!F229</f>
        <v>0.72060000000000002</v>
      </c>
      <c r="G3408" s="18">
        <f>Population!D17</f>
        <v>0.25</v>
      </c>
      <c r="H3408" s="19">
        <f>'Limiting Factors'!C212</f>
        <v>2.5499999999999998</v>
      </c>
      <c r="I3408" s="18">
        <f>'Limiting Factors'!D212</f>
        <v>0.44874999999999998</v>
      </c>
      <c r="J3408" s="17">
        <f>'Vulnerability Mapped'!D102</f>
        <v>7</v>
      </c>
      <c r="K3408" s="17">
        <f>'Vulnerability Mapped'!E102</f>
        <v>9</v>
      </c>
      <c r="L3408" s="18">
        <f>'Vulnerability Mapped'!H102</f>
        <v>0.61428571399999998</v>
      </c>
      <c r="M3408" s="18">
        <f t="shared" si="106"/>
        <v>0.19864111062189449</v>
      </c>
      <c r="N3408" s="18">
        <f t="shared" si="107"/>
        <v>4.9660277655473622E-2</v>
      </c>
    </row>
    <row r="3409" spans="1:14" ht="18" customHeight="1" x14ac:dyDescent="0.2">
      <c r="A3409" s="16" t="str">
        <f>'Fish Use'!A229</f>
        <v>UGR14</v>
      </c>
      <c r="B3409" s="16" t="str">
        <f>'Fish Use'!B229</f>
        <v>Upper Grande Ronde</v>
      </c>
      <c r="C3409" s="16" t="str">
        <f>'Fish Use'!D229</f>
        <v>Steelhead</v>
      </c>
      <c r="D3409" s="16" t="str">
        <f>'Fish Use'!E229</f>
        <v>Migration</v>
      </c>
      <c r="E3409" s="16" t="str">
        <f>'Vulnerability Mapped'!C98</f>
        <v>Floodplain Condition</v>
      </c>
      <c r="F3409" s="18">
        <f>'Fish Use'!F229</f>
        <v>0.72060000000000002</v>
      </c>
      <c r="G3409" s="18">
        <f>Population!D17</f>
        <v>0.25</v>
      </c>
      <c r="H3409" s="19">
        <f>'Limiting Factors'!C213</f>
        <v>2.5499999999999998</v>
      </c>
      <c r="I3409" s="18">
        <f>'Limiting Factors'!D213</f>
        <v>0.44874999999999998</v>
      </c>
      <c r="J3409" s="17">
        <f>'Vulnerability Mapped'!D98</f>
        <v>6</v>
      </c>
      <c r="K3409" s="17">
        <f>'Vulnerability Mapped'!E98</f>
        <v>7</v>
      </c>
      <c r="L3409" s="18">
        <f>'Vulnerability Mapped'!H98</f>
        <v>0.678571429</v>
      </c>
      <c r="M3409" s="18">
        <f t="shared" si="106"/>
        <v>0.21942913406715825</v>
      </c>
      <c r="N3409" s="18">
        <f t="shared" si="107"/>
        <v>5.4857283516789562E-2</v>
      </c>
    </row>
    <row r="3410" spans="1:14" ht="18" customHeight="1" x14ac:dyDescent="0.2">
      <c r="A3410" s="16" t="str">
        <f>'Fish Use'!A229</f>
        <v>UGR14</v>
      </c>
      <c r="B3410" s="16" t="str">
        <f>'Fish Use'!B229</f>
        <v>Upper Grande Ronde</v>
      </c>
      <c r="C3410" s="16" t="str">
        <f>'Fish Use'!D229</f>
        <v>Steelhead</v>
      </c>
      <c r="D3410" s="16" t="str">
        <f>'Fish Use'!E229</f>
        <v>Migration</v>
      </c>
      <c r="E3410" s="16" t="str">
        <f>'Vulnerability Mapped'!C103</f>
        <v>Side Channel and Wetland Habitat</v>
      </c>
      <c r="F3410" s="18">
        <f>'Fish Use'!F229</f>
        <v>0.72060000000000002</v>
      </c>
      <c r="G3410" s="18">
        <f>Population!D17</f>
        <v>0.25</v>
      </c>
      <c r="H3410" s="19">
        <f>'Limiting Factors'!C214</f>
        <v>2.77</v>
      </c>
      <c r="I3410" s="18">
        <f>'Limiting Factors'!D214</f>
        <v>0.49825000000000003</v>
      </c>
      <c r="J3410" s="17">
        <f>'Vulnerability Mapped'!D103</f>
        <v>1</v>
      </c>
      <c r="K3410" s="17">
        <f>'Vulnerability Mapped'!E103</f>
        <v>6</v>
      </c>
      <c r="L3410" s="18">
        <f>'Vulnerability Mapped'!H103</f>
        <v>1</v>
      </c>
      <c r="M3410" s="18">
        <f t="shared" si="106"/>
        <v>0.35903895000000002</v>
      </c>
      <c r="N3410" s="18">
        <f t="shared" si="107"/>
        <v>8.9759737500000006E-2</v>
      </c>
    </row>
    <row r="3411" spans="1:14" ht="18" customHeight="1" x14ac:dyDescent="0.2">
      <c r="A3411" s="16" t="str">
        <f>'Fish Use'!A229</f>
        <v>UGR14</v>
      </c>
      <c r="B3411" s="16" t="str">
        <f>'Fish Use'!B229</f>
        <v>Upper Grande Ronde</v>
      </c>
      <c r="C3411" s="16" t="str">
        <f>'Fish Use'!D229</f>
        <v>Steelhead</v>
      </c>
      <c r="D3411" s="16" t="str">
        <f>'Fish Use'!E229</f>
        <v>Migration</v>
      </c>
      <c r="E3411" s="16" t="str">
        <f>'Vulnerability Mapped'!C95</f>
        <v>Channel and Habitat Structure</v>
      </c>
      <c r="F3411" s="18">
        <f>'Fish Use'!F229</f>
        <v>0.72060000000000002</v>
      </c>
      <c r="G3411" s="18">
        <f>Population!D17</f>
        <v>0.25</v>
      </c>
      <c r="H3411" s="19">
        <f>'Limiting Factors'!C215</f>
        <v>3</v>
      </c>
      <c r="I3411" s="18">
        <f>'Limiting Factors'!D215</f>
        <v>0.55000000000000004</v>
      </c>
      <c r="J3411" s="17">
        <f>'Vulnerability Mapped'!D95</f>
        <v>5</v>
      </c>
      <c r="K3411" s="17">
        <f>'Vulnerability Mapped'!E95</f>
        <v>8</v>
      </c>
      <c r="L3411" s="18">
        <f>'Vulnerability Mapped'!H95</f>
        <v>0.74285714300000005</v>
      </c>
      <c r="M3411" s="18">
        <f t="shared" si="106"/>
        <v>0.29441657148519002</v>
      </c>
      <c r="N3411" s="18">
        <f t="shared" si="107"/>
        <v>7.3604142871297504E-2</v>
      </c>
    </row>
    <row r="3412" spans="1:14" ht="18" customHeight="1" x14ac:dyDescent="0.2">
      <c r="A3412" s="16" t="str">
        <f>'Fish Use'!A229</f>
        <v>UGR14</v>
      </c>
      <c r="B3412" s="16" t="str">
        <f>'Fish Use'!B229</f>
        <v>Upper Grande Ronde</v>
      </c>
      <c r="C3412" s="16" t="str">
        <f>'Fish Use'!D229</f>
        <v>Steelhead</v>
      </c>
      <c r="D3412" s="16" t="str">
        <f>'Fish Use'!E229</f>
        <v>Migration</v>
      </c>
      <c r="E3412" s="16" t="str">
        <f>'Vulnerability Mapped'!C97</f>
        <v>Decreased Water Quantity</v>
      </c>
      <c r="F3412" s="18">
        <f>'Fish Use'!F229</f>
        <v>0.72060000000000002</v>
      </c>
      <c r="G3412" s="18">
        <f>Population!D17</f>
        <v>0.25</v>
      </c>
      <c r="H3412" s="19">
        <f>'Limiting Factors'!C222</f>
        <v>2.08</v>
      </c>
      <c r="I3412" s="18">
        <f>'Limiting Factors'!D222</f>
        <v>0.34300000000000003</v>
      </c>
      <c r="J3412" s="17">
        <f>'Vulnerability Mapped'!D97</f>
        <v>3</v>
      </c>
      <c r="K3412" s="17">
        <f>'Vulnerability Mapped'!E97</f>
        <v>3</v>
      </c>
      <c r="L3412" s="18">
        <f>'Vulnerability Mapped'!H97</f>
        <v>0.87142857100000004</v>
      </c>
      <c r="M3412" s="18">
        <f t="shared" si="106"/>
        <v>0.21538733989407183</v>
      </c>
      <c r="N3412" s="18">
        <f t="shared" si="107"/>
        <v>5.3846834973517957E-2</v>
      </c>
    </row>
    <row r="3413" spans="1:14" ht="18" customHeight="1" x14ac:dyDescent="0.2">
      <c r="A3413" s="16" t="str">
        <f>'Fish Use'!A229</f>
        <v>UGR14</v>
      </c>
      <c r="B3413" s="16" t="str">
        <f>'Fish Use'!B229</f>
        <v>Upper Grande Ronde</v>
      </c>
      <c r="C3413" s="16" t="str">
        <f>'Fish Use'!D229</f>
        <v>Steelhead</v>
      </c>
      <c r="D3413" s="16" t="str">
        <f>'Fish Use'!E229</f>
        <v>Migration</v>
      </c>
      <c r="E3413" s="16" t="str">
        <f>'Vulnerability Mapped'!C92</f>
        <v>Altered Flow Timing</v>
      </c>
      <c r="F3413" s="18">
        <f>'Fish Use'!F229</f>
        <v>0.72060000000000002</v>
      </c>
      <c r="G3413" s="18">
        <f>Population!D17</f>
        <v>0.25</v>
      </c>
      <c r="H3413" s="19">
        <f>'Limiting Factors'!C223</f>
        <v>1.44</v>
      </c>
      <c r="I3413" s="18">
        <f>'Limiting Factors'!D223</f>
        <v>0.19900000000000001</v>
      </c>
      <c r="J3413" s="17">
        <f>'Vulnerability Mapped'!D92</f>
        <v>4</v>
      </c>
      <c r="K3413" s="17">
        <f>'Vulnerability Mapped'!E92</f>
        <v>4</v>
      </c>
      <c r="L3413" s="18">
        <f>'Vulnerability Mapped'!H92</f>
        <v>0.80714285699999999</v>
      </c>
      <c r="M3413" s="18">
        <f t="shared" si="106"/>
        <v>0.11574380140808581</v>
      </c>
      <c r="N3413" s="18">
        <f t="shared" si="107"/>
        <v>2.8935950352021452E-2</v>
      </c>
    </row>
    <row r="3414" spans="1:14" ht="18" customHeight="1" x14ac:dyDescent="0.2">
      <c r="A3414" s="16" t="str">
        <f>'Fish Use'!A229</f>
        <v>UGR14</v>
      </c>
      <c r="B3414" s="16" t="str">
        <f>'Fish Use'!B229</f>
        <v>Upper Grande Ronde</v>
      </c>
      <c r="C3414" s="16" t="str">
        <f>'Fish Use'!D229</f>
        <v>Steelhead</v>
      </c>
      <c r="D3414" s="16" t="str">
        <f>'Fish Use'!E229</f>
        <v>Migration</v>
      </c>
      <c r="E3414" s="16" t="str">
        <f>'Vulnerability Mapped'!C96</f>
        <v>Decreased Sediment Quantity</v>
      </c>
      <c r="F3414" s="18">
        <f>'Fish Use'!F229</f>
        <v>0.72060000000000002</v>
      </c>
      <c r="G3414" s="18">
        <f>Population!D17</f>
        <v>0.25</v>
      </c>
      <c r="H3414" s="19">
        <f>'Limiting Factors'!C216</f>
        <v>2.93</v>
      </c>
      <c r="I3414" s="18">
        <f>'Limiting Factors'!D216</f>
        <v>0.53425</v>
      </c>
      <c r="J3414" s="17">
        <f>'Vulnerability Mapped'!D96</f>
        <v>8</v>
      </c>
      <c r="K3414" s="17">
        <f>'Vulnerability Mapped'!E96</f>
        <v>13</v>
      </c>
      <c r="L3414" s="18">
        <f>'Vulnerability Mapped'!H96</f>
        <v>0.55000000000000004</v>
      </c>
      <c r="M3414" s="18">
        <f t="shared" si="106"/>
        <v>0.21173930250000003</v>
      </c>
      <c r="N3414" s="18">
        <f t="shared" si="107"/>
        <v>5.2934825625000008E-2</v>
      </c>
    </row>
    <row r="3415" spans="1:14" ht="18" customHeight="1" x14ac:dyDescent="0.2">
      <c r="A3415" s="16" t="str">
        <f>'Fish Use'!A229</f>
        <v>UGR14</v>
      </c>
      <c r="B3415" s="16" t="str">
        <f>'Fish Use'!B229</f>
        <v>Upper Grande Ronde</v>
      </c>
      <c r="C3415" s="16" t="str">
        <f>'Fish Use'!D229</f>
        <v>Steelhead</v>
      </c>
      <c r="D3415" s="16" t="str">
        <f>'Fish Use'!E229</f>
        <v>Migration</v>
      </c>
      <c r="E3415" s="16" t="str">
        <f>'Vulnerability Mapped'!C99</f>
        <v>Increased Sediment Quantity</v>
      </c>
      <c r="F3415" s="18">
        <f>'Fish Use'!F229</f>
        <v>0.72060000000000002</v>
      </c>
      <c r="G3415" s="18">
        <f>Population!D17</f>
        <v>0.25</v>
      </c>
      <c r="H3415" s="19">
        <f>'Limiting Factors'!C217</f>
        <v>2.4900000000000002</v>
      </c>
      <c r="I3415" s="18">
        <f>'Limiting Factors'!D217</f>
        <v>0.43525000000000003</v>
      </c>
      <c r="J3415" s="17">
        <f>'Vulnerability Mapped'!D99</f>
        <v>9</v>
      </c>
      <c r="K3415" s="17">
        <f>'Vulnerability Mapped'!E99</f>
        <v>14</v>
      </c>
      <c r="L3415" s="18">
        <f>'Vulnerability Mapped'!H99</f>
        <v>0.485714286</v>
      </c>
      <c r="M3415" s="18">
        <f t="shared" si="106"/>
        <v>0.15233998723246892</v>
      </c>
      <c r="N3415" s="18">
        <f t="shared" si="107"/>
        <v>3.8084996808117229E-2</v>
      </c>
    </row>
    <row r="3416" spans="1:14" ht="18" customHeight="1" x14ac:dyDescent="0.2">
      <c r="A3416" s="16" t="str">
        <f>'Fish Use'!A229</f>
        <v>UGR14</v>
      </c>
      <c r="B3416" s="16" t="str">
        <f>'Fish Use'!B229</f>
        <v>Upper Grande Ronde</v>
      </c>
      <c r="C3416" s="16" t="str">
        <f>'Fish Use'!D229</f>
        <v>Steelhead</v>
      </c>
      <c r="D3416" s="16" t="str">
        <f>'Fish Use'!E229</f>
        <v>Migration</v>
      </c>
      <c r="E3416" s="16" t="str">
        <f>'Vulnerability Mapped'!C104</f>
        <v>Summer Water Temperature</v>
      </c>
      <c r="F3416" s="18">
        <f>'Fish Use'!F229</f>
        <v>0.72060000000000002</v>
      </c>
      <c r="G3416" s="18">
        <f>Population!D17</f>
        <v>0.25</v>
      </c>
      <c r="H3416" s="19">
        <f>'Limiting Factors'!C224</f>
        <v>1.59</v>
      </c>
      <c r="I3416" s="18">
        <f>'Limiting Factors'!D224</f>
        <v>0.23275000000000001</v>
      </c>
      <c r="J3416" s="17">
        <f>'Vulnerability Mapped'!D104</f>
        <v>15</v>
      </c>
      <c r="K3416" s="17">
        <f>'Vulnerability Mapped'!E104</f>
        <v>15</v>
      </c>
      <c r="L3416" s="18">
        <f>'Vulnerability Mapped'!H104</f>
        <v>0.1</v>
      </c>
      <c r="M3416" s="18">
        <f t="shared" si="106"/>
        <v>1.6771965000000003E-2</v>
      </c>
      <c r="N3416" s="18">
        <f t="shared" si="107"/>
        <v>4.1929912500000008E-3</v>
      </c>
    </row>
    <row r="3417" spans="1:14" ht="18" customHeight="1" x14ac:dyDescent="0.2">
      <c r="A3417" s="16" t="str">
        <f>'Fish Use'!A229</f>
        <v>UGR14</v>
      </c>
      <c r="B3417" s="16" t="str">
        <f>'Fish Use'!B229</f>
        <v>Upper Grande Ronde</v>
      </c>
      <c r="C3417" s="16" t="str">
        <f>'Fish Use'!D229</f>
        <v>Steelhead</v>
      </c>
      <c r="D3417" s="16" t="str">
        <f>'Fish Use'!E229</f>
        <v>Migration</v>
      </c>
      <c r="E3417" s="16" t="str">
        <f>'Vulnerability Mapped'!C106</f>
        <v>Winter Water Temperature</v>
      </c>
      <c r="F3417" s="18">
        <f>'Fish Use'!F229</f>
        <v>0.72060000000000002</v>
      </c>
      <c r="G3417" s="18">
        <f>Population!D17</f>
        <v>0.25</v>
      </c>
      <c r="H3417" s="19">
        <f>'Limiting Factors'!C225</f>
        <v>1</v>
      </c>
      <c r="I3417" s="18">
        <f>'Limiting Factors'!D225</f>
        <v>0.1</v>
      </c>
      <c r="J3417" s="17">
        <f>'Vulnerability Mapped'!D106</f>
        <v>11</v>
      </c>
      <c r="K3417" s="17">
        <f>'Vulnerability Mapped'!E106</f>
        <v>14</v>
      </c>
      <c r="L3417" s="18">
        <f>'Vulnerability Mapped'!H106</f>
        <v>0.35714285699999998</v>
      </c>
      <c r="M3417" s="18">
        <f t="shared" si="106"/>
        <v>2.5735714275419999E-2</v>
      </c>
      <c r="N3417" s="18">
        <f t="shared" si="107"/>
        <v>6.4339285688549998E-3</v>
      </c>
    </row>
    <row r="3418" spans="1:14" ht="18" customHeight="1" x14ac:dyDescent="0.2">
      <c r="A3418" s="16" t="str">
        <f>'Fish Use'!A229</f>
        <v>UGR14</v>
      </c>
      <c r="B3418" s="16" t="str">
        <f>'Fish Use'!B229</f>
        <v>Upper Grande Ronde</v>
      </c>
      <c r="C3418" s="16" t="str">
        <f>'Fish Use'!D229</f>
        <v>Steelhead</v>
      </c>
      <c r="D3418" s="16" t="str">
        <f>'Fish Use'!E229</f>
        <v>Migration</v>
      </c>
      <c r="E3418" s="16" t="str">
        <f>'Vulnerability Mapped'!C105</f>
        <v>Water Quality</v>
      </c>
      <c r="F3418" s="18">
        <f>'Fish Use'!F229</f>
        <v>0.72060000000000002</v>
      </c>
      <c r="G3418" s="18">
        <f>Population!D17</f>
        <v>0.25</v>
      </c>
      <c r="H3418" s="19">
        <f>'Limiting Factors'!C226</f>
        <v>1.26</v>
      </c>
      <c r="I3418" s="18">
        <f>'Limiting Factors'!D226</f>
        <v>0.1585</v>
      </c>
      <c r="J3418" s="17">
        <f>'Vulnerability Mapped'!D105</f>
        <v>5</v>
      </c>
      <c r="K3418" s="17">
        <f>'Vulnerability Mapped'!E105</f>
        <v>12</v>
      </c>
      <c r="L3418" s="18">
        <f>'Vulnerability Mapped'!H105</f>
        <v>0.74285714300000005</v>
      </c>
      <c r="M3418" s="18">
        <f t="shared" si="106"/>
        <v>8.4845502873459308E-2</v>
      </c>
      <c r="N3418" s="18">
        <f t="shared" si="107"/>
        <v>2.1211375718364827E-2</v>
      </c>
    </row>
    <row r="3419" spans="1:14" ht="18" customHeight="1" x14ac:dyDescent="0.2">
      <c r="A3419" s="16" t="str">
        <f>'Fish Use'!A229</f>
        <v>UGR14</v>
      </c>
      <c r="B3419" s="16" t="str">
        <f>'Fish Use'!B229</f>
        <v>Upper Grande Ronde</v>
      </c>
      <c r="C3419" s="16" t="str">
        <f>'Fish Use'!D229</f>
        <v>Steelhead</v>
      </c>
      <c r="D3419" s="16" t="str">
        <f>'Fish Use'!E229</f>
        <v>Migration</v>
      </c>
      <c r="E3419" s="16" t="str">
        <f>'Vulnerability Mapped'!C101</f>
        <v>Predation</v>
      </c>
      <c r="F3419" s="18">
        <f>'Fish Use'!F229</f>
        <v>0.72060000000000002</v>
      </c>
      <c r="G3419" s="18">
        <f>Population!D17</f>
        <v>0.25</v>
      </c>
      <c r="H3419" s="19">
        <f>'Limiting Factors'!C219</f>
        <v>2.29</v>
      </c>
      <c r="I3419" s="18">
        <f>'Limiting Factors'!D219</f>
        <v>0.39024999999999999</v>
      </c>
      <c r="J3419" s="17">
        <f>'Vulnerability Mapped'!D101</f>
        <v>2</v>
      </c>
      <c r="K3419" s="17">
        <f>'Vulnerability Mapped'!E101</f>
        <v>13</v>
      </c>
      <c r="L3419" s="18">
        <f>'Vulnerability Mapped'!H101</f>
        <v>0.93571428599999995</v>
      </c>
      <c r="M3419" s="18">
        <f t="shared" si="106"/>
        <v>0.26313609758034689</v>
      </c>
      <c r="N3419" s="18">
        <f t="shared" si="107"/>
        <v>6.5784024395086724E-2</v>
      </c>
    </row>
    <row r="3420" spans="1:14" ht="18" customHeight="1" x14ac:dyDescent="0.2">
      <c r="A3420" s="16" t="str">
        <f>'Fish Use'!A229</f>
        <v>UGR14</v>
      </c>
      <c r="B3420" s="16" t="str">
        <f>'Fish Use'!B229</f>
        <v>Upper Grande Ronde</v>
      </c>
      <c r="C3420" s="16" t="str">
        <f>'Fish Use'!D229</f>
        <v>Steelhead</v>
      </c>
      <c r="D3420" s="16" t="str">
        <f>'Fish Use'!E229</f>
        <v>Migration</v>
      </c>
      <c r="E3420" s="16" t="str">
        <f>'Vulnerability Mapped'!C93</f>
        <v>Altered Primary Productivity</v>
      </c>
      <c r="F3420" s="18">
        <f>'Fish Use'!F229</f>
        <v>0.72060000000000002</v>
      </c>
      <c r="G3420" s="18">
        <f>Population!D17</f>
        <v>0.25</v>
      </c>
      <c r="H3420" s="19">
        <f>'Limiting Factors'!C220</f>
        <v>3.11</v>
      </c>
      <c r="I3420" s="18">
        <f>'Limiting Factors'!D220</f>
        <v>0.57474999999999998</v>
      </c>
      <c r="J3420" s="17">
        <f>'Vulnerability Mapped'!D93</f>
        <v>10</v>
      </c>
      <c r="K3420" s="17">
        <f>'Vulnerability Mapped'!E93</f>
        <v>10</v>
      </c>
      <c r="L3420" s="18">
        <f>'Vulnerability Mapped'!H93</f>
        <v>0.42142857099999997</v>
      </c>
      <c r="M3420" s="18">
        <f t="shared" si="106"/>
        <v>0.17454090089392932</v>
      </c>
      <c r="N3420" s="18">
        <f t="shared" si="107"/>
        <v>4.363522522348233E-2</v>
      </c>
    </row>
    <row r="3421" spans="1:14" ht="18" customHeight="1" x14ac:dyDescent="0.2">
      <c r="A3421" s="16" t="str">
        <f>'Fish Use'!A229</f>
        <v>UGR14</v>
      </c>
      <c r="B3421" s="16" t="str">
        <f>'Fish Use'!B229</f>
        <v>Upper Grande Ronde</v>
      </c>
      <c r="C3421" s="16" t="str">
        <f>'Fish Use'!D229</f>
        <v>Steelhead</v>
      </c>
      <c r="D3421" s="16" t="str">
        <f>'Fish Use'!E229</f>
        <v>Migration</v>
      </c>
      <c r="E3421" s="16" t="str">
        <f>'Vulnerability Mapped'!C100</f>
        <v>Non-Native Species Interactions and Competition</v>
      </c>
      <c r="F3421" s="18">
        <f>'Fish Use'!F229</f>
        <v>0.72060000000000002</v>
      </c>
      <c r="G3421" s="18">
        <f>Population!D17</f>
        <v>0.25</v>
      </c>
      <c r="H3421" s="19">
        <f>'Limiting Factors'!C221</f>
        <v>2.71</v>
      </c>
      <c r="I3421" s="18">
        <f>'Limiting Factors'!D221</f>
        <v>0.48475000000000001</v>
      </c>
      <c r="J3421" s="17">
        <f>'Vulnerability Mapped'!D100</f>
        <v>11</v>
      </c>
      <c r="K3421" s="17">
        <f>'Vulnerability Mapped'!E100</f>
        <v>12</v>
      </c>
      <c r="L3421" s="18">
        <f>'Vulnerability Mapped'!H100</f>
        <v>0.35714285699999998</v>
      </c>
      <c r="M3421" s="18">
        <f t="shared" si="106"/>
        <v>0.12475387495009845</v>
      </c>
      <c r="N3421" s="18">
        <f t="shared" si="107"/>
        <v>3.1188468737524611E-2</v>
      </c>
    </row>
    <row r="3422" spans="1:14" ht="18" customHeight="1" x14ac:dyDescent="0.2">
      <c r="A3422" s="16" t="str">
        <f>'Fish Use'!A230</f>
        <v>UGR14</v>
      </c>
      <c r="B3422" s="16" t="str">
        <f>'Fish Use'!B230</f>
        <v>Upper Grande Ronde</v>
      </c>
      <c r="C3422" s="16" t="str">
        <f>'Fish Use'!D230</f>
        <v>Bull Trout</v>
      </c>
      <c r="D3422" s="16" t="str">
        <f>'Fish Use'!E230</f>
        <v>Spawning &amp; Resident</v>
      </c>
      <c r="E3422" s="16" t="str">
        <f>'Vulnerability Mapped'!C19</f>
        <v>Anthropogenic Barriers</v>
      </c>
      <c r="F3422" s="18">
        <f>'Fish Use'!F230</f>
        <v>0.72060000000000002</v>
      </c>
      <c r="G3422" s="18">
        <f>Population!D20</f>
        <v>0.6</v>
      </c>
      <c r="H3422" s="19">
        <f>'Limiting Factors'!C218</f>
        <v>2.71</v>
      </c>
      <c r="I3422" s="18">
        <f>'Limiting Factors'!D218</f>
        <v>0.48475000000000001</v>
      </c>
      <c r="J3422" s="17">
        <f>'Vulnerability Mapped'!D19</f>
        <v>10</v>
      </c>
      <c r="K3422" s="17">
        <f>'Vulnerability Mapped'!E19</f>
        <v>10</v>
      </c>
      <c r="L3422" s="18">
        <f>'Vulnerability Mapped'!H19</f>
        <v>0.42142857099999997</v>
      </c>
      <c r="M3422" s="18">
        <f t="shared" si="106"/>
        <v>0.14720957235029533</v>
      </c>
      <c r="N3422" s="18">
        <f t="shared" si="107"/>
        <v>8.8325743410177196E-2</v>
      </c>
    </row>
    <row r="3423" spans="1:14" ht="18" customHeight="1" x14ac:dyDescent="0.2">
      <c r="A3423" s="16" t="str">
        <f>'Fish Use'!A230</f>
        <v>UGR14</v>
      </c>
      <c r="B3423" s="16" t="str">
        <f>'Fish Use'!B230</f>
        <v>Upper Grande Ronde</v>
      </c>
      <c r="C3423" s="16" t="str">
        <f>'Fish Use'!D230</f>
        <v>Bull Trout</v>
      </c>
      <c r="D3423" s="16" t="str">
        <f>'Fish Use'!E230</f>
        <v>Spawning &amp; Resident</v>
      </c>
      <c r="E3423" s="16" t="str">
        <f>'Vulnerability Mapped'!C27</f>
        <v>Riparian Condition</v>
      </c>
      <c r="F3423" s="18">
        <f>'Fish Use'!F230</f>
        <v>0.72060000000000002</v>
      </c>
      <c r="G3423" s="18">
        <f>Population!D20</f>
        <v>0.6</v>
      </c>
      <c r="H3423" s="19">
        <f>'Limiting Factors'!C212</f>
        <v>2.5499999999999998</v>
      </c>
      <c r="I3423" s="18">
        <f>'Limiting Factors'!D212</f>
        <v>0.44874999999999998</v>
      </c>
      <c r="J3423" s="17">
        <f>'Vulnerability Mapped'!D27</f>
        <v>4</v>
      </c>
      <c r="K3423" s="17">
        <f>'Vulnerability Mapped'!E27</f>
        <v>4</v>
      </c>
      <c r="L3423" s="18">
        <f>'Vulnerability Mapped'!H27</f>
        <v>0.80714285699999999</v>
      </c>
      <c r="M3423" s="18">
        <f t="shared" si="106"/>
        <v>0.26100518031094727</v>
      </c>
      <c r="N3423" s="18">
        <f t="shared" si="107"/>
        <v>0.15660310818656836</v>
      </c>
    </row>
    <row r="3424" spans="1:14" ht="18" customHeight="1" x14ac:dyDescent="0.2">
      <c r="A3424" s="16" t="str">
        <f>'Fish Use'!A230</f>
        <v>UGR14</v>
      </c>
      <c r="B3424" s="16" t="str">
        <f>'Fish Use'!B230</f>
        <v>Upper Grande Ronde</v>
      </c>
      <c r="C3424" s="16" t="str">
        <f>'Fish Use'!D230</f>
        <v>Bull Trout</v>
      </c>
      <c r="D3424" s="16" t="str">
        <f>'Fish Use'!E230</f>
        <v>Spawning &amp; Resident</v>
      </c>
      <c r="E3424" s="16" t="str">
        <f>'Vulnerability Mapped'!C23</f>
        <v>Floodplain Condition</v>
      </c>
      <c r="F3424" s="18">
        <f>'Fish Use'!F230</f>
        <v>0.72060000000000002</v>
      </c>
      <c r="G3424" s="18">
        <f>Population!D20</f>
        <v>0.6</v>
      </c>
      <c r="H3424" s="19">
        <f>'Limiting Factors'!C213</f>
        <v>2.5499999999999998</v>
      </c>
      <c r="I3424" s="18">
        <f>'Limiting Factors'!D213</f>
        <v>0.44874999999999998</v>
      </c>
      <c r="J3424" s="17">
        <f>'Vulnerability Mapped'!D23</f>
        <v>11</v>
      </c>
      <c r="K3424" s="17">
        <f>'Vulnerability Mapped'!E23</f>
        <v>11</v>
      </c>
      <c r="L3424" s="18">
        <f>'Vulnerability Mapped'!H23</f>
        <v>0.35714285699999998</v>
      </c>
      <c r="M3424" s="18">
        <f t="shared" si="106"/>
        <v>0.11548901781094724</v>
      </c>
      <c r="N3424" s="18">
        <f t="shared" si="107"/>
        <v>6.9293410686568344E-2</v>
      </c>
    </row>
    <row r="3425" spans="1:14" ht="18" customHeight="1" x14ac:dyDescent="0.2">
      <c r="A3425" s="16" t="str">
        <f>'Fish Use'!A230</f>
        <v>UGR14</v>
      </c>
      <c r="B3425" s="16" t="str">
        <f>'Fish Use'!B230</f>
        <v>Upper Grande Ronde</v>
      </c>
      <c r="C3425" s="16" t="str">
        <f>'Fish Use'!D230</f>
        <v>Bull Trout</v>
      </c>
      <c r="D3425" s="16" t="str">
        <f>'Fish Use'!E230</f>
        <v>Spawning &amp; Resident</v>
      </c>
      <c r="E3425" s="16" t="str">
        <f>'Vulnerability Mapped'!C28</f>
        <v>Side Channel and Wetland Habitat</v>
      </c>
      <c r="F3425" s="18">
        <f>'Fish Use'!F230</f>
        <v>0.72060000000000002</v>
      </c>
      <c r="G3425" s="18">
        <f>Population!D20</f>
        <v>0.6</v>
      </c>
      <c r="H3425" s="19">
        <f>'Limiting Factors'!C214</f>
        <v>2.77</v>
      </c>
      <c r="I3425" s="18">
        <f>'Limiting Factors'!D214</f>
        <v>0.49825000000000003</v>
      </c>
      <c r="J3425" s="17">
        <f>'Vulnerability Mapped'!D28</f>
        <v>7</v>
      </c>
      <c r="K3425" s="17">
        <f>'Vulnerability Mapped'!E28</f>
        <v>7</v>
      </c>
      <c r="L3425" s="18">
        <f>'Vulnerability Mapped'!H28</f>
        <v>0.61428571399999998</v>
      </c>
      <c r="M3425" s="18">
        <f t="shared" si="106"/>
        <v>0.22055249775456032</v>
      </c>
      <c r="N3425" s="18">
        <f t="shared" si="107"/>
        <v>0.13233149865273619</v>
      </c>
    </row>
    <row r="3426" spans="1:14" ht="18" customHeight="1" x14ac:dyDescent="0.2">
      <c r="A3426" s="16" t="str">
        <f>'Fish Use'!A230</f>
        <v>UGR14</v>
      </c>
      <c r="B3426" s="16" t="str">
        <f>'Fish Use'!B230</f>
        <v>Upper Grande Ronde</v>
      </c>
      <c r="C3426" s="16" t="str">
        <f>'Fish Use'!D230</f>
        <v>Bull Trout</v>
      </c>
      <c r="D3426" s="16" t="str">
        <f>'Fish Use'!E230</f>
        <v>Spawning &amp; Resident</v>
      </c>
      <c r="E3426" s="16" t="str">
        <f>'Vulnerability Mapped'!C20</f>
        <v>Channel and Habitat Structure</v>
      </c>
      <c r="F3426" s="18">
        <f>'Fish Use'!F230</f>
        <v>0.72060000000000002</v>
      </c>
      <c r="G3426" s="18">
        <f>Population!D20</f>
        <v>0.6</v>
      </c>
      <c r="H3426" s="19">
        <f>'Limiting Factors'!C215</f>
        <v>3</v>
      </c>
      <c r="I3426" s="18">
        <f>'Limiting Factors'!D215</f>
        <v>0.55000000000000004</v>
      </c>
      <c r="J3426" s="17">
        <f>'Vulnerability Mapped'!D20</f>
        <v>3</v>
      </c>
      <c r="K3426" s="17">
        <f>'Vulnerability Mapped'!E20</f>
        <v>3</v>
      </c>
      <c r="L3426" s="18">
        <f>'Vulnerability Mapped'!H20</f>
        <v>0.87142857100000004</v>
      </c>
      <c r="M3426" s="18">
        <f t="shared" si="106"/>
        <v>0.34537328554443003</v>
      </c>
      <c r="N3426" s="18">
        <f t="shared" si="107"/>
        <v>0.20722397132665801</v>
      </c>
    </row>
    <row r="3427" spans="1:14" ht="18" customHeight="1" x14ac:dyDescent="0.2">
      <c r="A3427" s="16" t="str">
        <f>'Fish Use'!A230</f>
        <v>UGR14</v>
      </c>
      <c r="B3427" s="16" t="str">
        <f>'Fish Use'!B230</f>
        <v>Upper Grande Ronde</v>
      </c>
      <c r="C3427" s="16" t="str">
        <f>'Fish Use'!D230</f>
        <v>Bull Trout</v>
      </c>
      <c r="D3427" s="16" t="str">
        <f>'Fish Use'!E230</f>
        <v>Spawning &amp; Resident</v>
      </c>
      <c r="E3427" s="16" t="str">
        <f>'Vulnerability Mapped'!C22</f>
        <v>Decreased Water Quantity</v>
      </c>
      <c r="F3427" s="18">
        <f>'Fish Use'!F230</f>
        <v>0.72060000000000002</v>
      </c>
      <c r="G3427" s="18">
        <f>Population!D20</f>
        <v>0.6</v>
      </c>
      <c r="H3427" s="19">
        <f>'Limiting Factors'!C222</f>
        <v>2.08</v>
      </c>
      <c r="I3427" s="18">
        <f>'Limiting Factors'!D222</f>
        <v>0.34300000000000003</v>
      </c>
      <c r="J3427" s="17">
        <f>'Vulnerability Mapped'!D22</f>
        <v>8</v>
      </c>
      <c r="K3427" s="17">
        <f>'Vulnerability Mapped'!E22</f>
        <v>8</v>
      </c>
      <c r="L3427" s="18">
        <f>'Vulnerability Mapped'!H22</f>
        <v>0.55000000000000004</v>
      </c>
      <c r="M3427" s="18">
        <f t="shared" si="106"/>
        <v>0.13594119000000002</v>
      </c>
      <c r="N3427" s="18">
        <f t="shared" si="107"/>
        <v>8.156471400000001E-2</v>
      </c>
    </row>
    <row r="3428" spans="1:14" ht="18" customHeight="1" x14ac:dyDescent="0.2">
      <c r="A3428" s="16" t="str">
        <f>'Fish Use'!A230</f>
        <v>UGR14</v>
      </c>
      <c r="B3428" s="16" t="str">
        <f>'Fish Use'!B230</f>
        <v>Upper Grande Ronde</v>
      </c>
      <c r="C3428" s="16" t="str">
        <f>'Fish Use'!D230</f>
        <v>Bull Trout</v>
      </c>
      <c r="D3428" s="16" t="str">
        <f>'Fish Use'!E230</f>
        <v>Spawning &amp; Resident</v>
      </c>
      <c r="E3428" s="16" t="str">
        <f>'Vulnerability Mapped'!C17</f>
        <v>Altered Flow Timing</v>
      </c>
      <c r="F3428" s="18">
        <f>'Fish Use'!F230</f>
        <v>0.72060000000000002</v>
      </c>
      <c r="G3428" s="18">
        <f>Population!D20</f>
        <v>0.6</v>
      </c>
      <c r="H3428" s="19">
        <f>'Limiting Factors'!C223</f>
        <v>1.44</v>
      </c>
      <c r="I3428" s="18">
        <f>'Limiting Factors'!D223</f>
        <v>0.19900000000000001</v>
      </c>
      <c r="J3428" s="17">
        <f>'Vulnerability Mapped'!D17</f>
        <v>13</v>
      </c>
      <c r="K3428" s="17">
        <f>'Vulnerability Mapped'!E17</f>
        <v>13</v>
      </c>
      <c r="L3428" s="18">
        <f>'Vulnerability Mapped'!H17</f>
        <v>0.22857142899999999</v>
      </c>
      <c r="M3428" s="18">
        <f t="shared" si="106"/>
        <v>3.27770057757426E-2</v>
      </c>
      <c r="N3428" s="18">
        <f t="shared" si="107"/>
        <v>1.9666203465445561E-2</v>
      </c>
    </row>
    <row r="3429" spans="1:14" ht="18" customHeight="1" x14ac:dyDescent="0.2">
      <c r="A3429" s="16" t="str">
        <f>'Fish Use'!A230</f>
        <v>UGR14</v>
      </c>
      <c r="B3429" s="16" t="str">
        <f>'Fish Use'!B230</f>
        <v>Upper Grande Ronde</v>
      </c>
      <c r="C3429" s="16" t="str">
        <f>'Fish Use'!D230</f>
        <v>Bull Trout</v>
      </c>
      <c r="D3429" s="16" t="str">
        <f>'Fish Use'!E230</f>
        <v>Spawning &amp; Resident</v>
      </c>
      <c r="E3429" s="16" t="str">
        <f>'Vulnerability Mapped'!C21</f>
        <v>Decreased Sediment Quantity</v>
      </c>
      <c r="F3429" s="18">
        <f>'Fish Use'!F230</f>
        <v>0.72060000000000002</v>
      </c>
      <c r="G3429" s="18">
        <f>Population!D20</f>
        <v>0.6</v>
      </c>
      <c r="H3429" s="19">
        <f>'Limiting Factors'!C216</f>
        <v>2.93</v>
      </c>
      <c r="I3429" s="18">
        <f>'Limiting Factors'!D216</f>
        <v>0.53425</v>
      </c>
      <c r="J3429" s="17">
        <f>'Vulnerability Mapped'!D21</f>
        <v>5</v>
      </c>
      <c r="K3429" s="17">
        <f>'Vulnerability Mapped'!E21</f>
        <v>5</v>
      </c>
      <c r="L3429" s="18">
        <f>'Vulnerability Mapped'!H21</f>
        <v>0.74285714300000005</v>
      </c>
      <c r="M3429" s="18">
        <f t="shared" si="106"/>
        <v>0.28598555148356869</v>
      </c>
      <c r="N3429" s="18">
        <f t="shared" si="107"/>
        <v>0.1715913308901412</v>
      </c>
    </row>
    <row r="3430" spans="1:14" ht="18" customHeight="1" x14ac:dyDescent="0.2">
      <c r="A3430" s="16" t="str">
        <f>'Fish Use'!A230</f>
        <v>UGR14</v>
      </c>
      <c r="B3430" s="16" t="str">
        <f>'Fish Use'!B230</f>
        <v>Upper Grande Ronde</v>
      </c>
      <c r="C3430" s="16" t="str">
        <f>'Fish Use'!D230</f>
        <v>Bull Trout</v>
      </c>
      <c r="D3430" s="16" t="str">
        <f>'Fish Use'!E230</f>
        <v>Spawning &amp; Resident</v>
      </c>
      <c r="E3430" s="16" t="str">
        <f>'Vulnerability Mapped'!C24</f>
        <v>Increased Sediment Quantity</v>
      </c>
      <c r="F3430" s="18">
        <f>'Fish Use'!F230</f>
        <v>0.72060000000000002</v>
      </c>
      <c r="G3430" s="18">
        <f>Population!D20</f>
        <v>0.6</v>
      </c>
      <c r="H3430" s="19">
        <f>'Limiting Factors'!C217</f>
        <v>2.4900000000000002</v>
      </c>
      <c r="I3430" s="18">
        <f>'Limiting Factors'!D217</f>
        <v>0.43525000000000003</v>
      </c>
      <c r="J3430" s="17">
        <f>'Vulnerability Mapped'!D24</f>
        <v>6</v>
      </c>
      <c r="K3430" s="17">
        <f>'Vulnerability Mapped'!E24</f>
        <v>6</v>
      </c>
      <c r="L3430" s="18">
        <f>'Vulnerability Mapped'!H24</f>
        <v>0.678571429</v>
      </c>
      <c r="M3430" s="18">
        <f t="shared" si="106"/>
        <v>0.21282792334870337</v>
      </c>
      <c r="N3430" s="18">
        <f t="shared" si="107"/>
        <v>0.12769675400922201</v>
      </c>
    </row>
    <row r="3431" spans="1:14" ht="18" customHeight="1" x14ac:dyDescent="0.2">
      <c r="A3431" s="16" t="str">
        <f>'Fish Use'!A230</f>
        <v>UGR14</v>
      </c>
      <c r="B3431" s="16" t="str">
        <f>'Fish Use'!B230</f>
        <v>Upper Grande Ronde</v>
      </c>
      <c r="C3431" s="16" t="str">
        <f>'Fish Use'!D230</f>
        <v>Bull Trout</v>
      </c>
      <c r="D3431" s="16" t="str">
        <f>'Fish Use'!E230</f>
        <v>Spawning &amp; Resident</v>
      </c>
      <c r="E3431" s="16" t="str">
        <f>'Vulnerability Mapped'!C29</f>
        <v>Summer Water Temperature</v>
      </c>
      <c r="F3431" s="18">
        <f>'Fish Use'!F230</f>
        <v>0.72060000000000002</v>
      </c>
      <c r="G3431" s="18">
        <f>Population!D20</f>
        <v>0.6</v>
      </c>
      <c r="H3431" s="19">
        <f>'Limiting Factors'!C224</f>
        <v>1.59</v>
      </c>
      <c r="I3431" s="18">
        <f>'Limiting Factors'!D224</f>
        <v>0.23275000000000001</v>
      </c>
      <c r="J3431" s="17">
        <f>'Vulnerability Mapped'!D29</f>
        <v>1</v>
      </c>
      <c r="K3431" s="17">
        <f>'Vulnerability Mapped'!E29</f>
        <v>1</v>
      </c>
      <c r="L3431" s="18">
        <f>'Vulnerability Mapped'!H29</f>
        <v>1</v>
      </c>
      <c r="M3431" s="18">
        <f t="shared" si="106"/>
        <v>0.16771965000000003</v>
      </c>
      <c r="N3431" s="18">
        <f t="shared" si="107"/>
        <v>0.10063179000000001</v>
      </c>
    </row>
    <row r="3432" spans="1:14" ht="18" customHeight="1" x14ac:dyDescent="0.2">
      <c r="A3432" s="16" t="str">
        <f>'Fish Use'!A230</f>
        <v>UGR14</v>
      </c>
      <c r="B3432" s="16" t="str">
        <f>'Fish Use'!B230</f>
        <v>Upper Grande Ronde</v>
      </c>
      <c r="C3432" s="16" t="str">
        <f>'Fish Use'!D230</f>
        <v>Bull Trout</v>
      </c>
      <c r="D3432" s="16" t="str">
        <f>'Fish Use'!E230</f>
        <v>Spawning &amp; Resident</v>
      </c>
      <c r="E3432" s="16" t="str">
        <f>'Vulnerability Mapped'!C31</f>
        <v>Winter Water Temperature</v>
      </c>
      <c r="F3432" s="18">
        <f>'Fish Use'!F230</f>
        <v>0.72060000000000002</v>
      </c>
      <c r="G3432" s="18">
        <f>Population!D20</f>
        <v>0.6</v>
      </c>
      <c r="H3432" s="19">
        <f>'Limiting Factors'!C225</f>
        <v>1</v>
      </c>
      <c r="I3432" s="18">
        <f>'Limiting Factors'!D225</f>
        <v>0.1</v>
      </c>
      <c r="J3432" s="17">
        <f>'Vulnerability Mapped'!D31</f>
        <v>12</v>
      </c>
      <c r="K3432" s="17">
        <f>'Vulnerability Mapped'!E31</f>
        <v>12</v>
      </c>
      <c r="L3432" s="18">
        <f>'Vulnerability Mapped'!H31</f>
        <v>0.29285714299999999</v>
      </c>
      <c r="M3432" s="18">
        <f t="shared" si="106"/>
        <v>2.110328572458E-2</v>
      </c>
      <c r="N3432" s="18">
        <f t="shared" si="107"/>
        <v>1.2661971434747999E-2</v>
      </c>
    </row>
    <row r="3433" spans="1:14" ht="18" customHeight="1" x14ac:dyDescent="0.2">
      <c r="A3433" s="16" t="str">
        <f>'Fish Use'!A230</f>
        <v>UGR14</v>
      </c>
      <c r="B3433" s="16" t="str">
        <f>'Fish Use'!B230</f>
        <v>Upper Grande Ronde</v>
      </c>
      <c r="C3433" s="16" t="str">
        <f>'Fish Use'!D230</f>
        <v>Bull Trout</v>
      </c>
      <c r="D3433" s="16" t="str">
        <f>'Fish Use'!E230</f>
        <v>Spawning &amp; Resident</v>
      </c>
      <c r="E3433" s="16" t="str">
        <f>'Vulnerability Mapped'!C30</f>
        <v>Water Quality</v>
      </c>
      <c r="F3433" s="18">
        <f>'Fish Use'!F230</f>
        <v>0.72060000000000002</v>
      </c>
      <c r="G3433" s="18">
        <f>Population!D20</f>
        <v>0.6</v>
      </c>
      <c r="H3433" s="19">
        <f>'Limiting Factors'!C226</f>
        <v>1.26</v>
      </c>
      <c r="I3433" s="18">
        <f>'Limiting Factors'!D226</f>
        <v>0.1585</v>
      </c>
      <c r="J3433" s="17">
        <f>'Vulnerability Mapped'!D30</f>
        <v>15</v>
      </c>
      <c r="K3433" s="17">
        <f>'Vulnerability Mapped'!E30</f>
        <v>15</v>
      </c>
      <c r="L3433" s="18">
        <f>'Vulnerability Mapped'!H30</f>
        <v>0.1</v>
      </c>
      <c r="M3433" s="18">
        <f t="shared" si="106"/>
        <v>1.1421510000000001E-2</v>
      </c>
      <c r="N3433" s="18">
        <f t="shared" si="107"/>
        <v>6.8529060000000006E-3</v>
      </c>
    </row>
    <row r="3434" spans="1:14" ht="18" customHeight="1" x14ac:dyDescent="0.2">
      <c r="A3434" s="16" t="str">
        <f>'Fish Use'!A230</f>
        <v>UGR14</v>
      </c>
      <c r="B3434" s="16" t="str">
        <f>'Fish Use'!B230</f>
        <v>Upper Grande Ronde</v>
      </c>
      <c r="C3434" s="16" t="str">
        <f>'Fish Use'!D230</f>
        <v>Bull Trout</v>
      </c>
      <c r="D3434" s="16" t="str">
        <f>'Fish Use'!E230</f>
        <v>Spawning &amp; Resident</v>
      </c>
      <c r="E3434" s="16" t="str">
        <f>'Vulnerability Mapped'!C26</f>
        <v>Predation</v>
      </c>
      <c r="F3434" s="18">
        <f>'Fish Use'!F230</f>
        <v>0.72060000000000002</v>
      </c>
      <c r="G3434" s="18">
        <f>Population!D20</f>
        <v>0.6</v>
      </c>
      <c r="H3434" s="19">
        <f>'Limiting Factors'!C219</f>
        <v>2.29</v>
      </c>
      <c r="I3434" s="18">
        <f>'Limiting Factors'!D219</f>
        <v>0.39024999999999999</v>
      </c>
      <c r="J3434" s="17">
        <f>'Vulnerability Mapped'!D26</f>
        <v>9</v>
      </c>
      <c r="K3434" s="17">
        <f>'Vulnerability Mapped'!E26</f>
        <v>9</v>
      </c>
      <c r="L3434" s="18">
        <f>'Vulnerability Mapped'!H26</f>
        <v>0.485714286</v>
      </c>
      <c r="M3434" s="18">
        <f t="shared" si="106"/>
        <v>0.13658973008034689</v>
      </c>
      <c r="N3434" s="18">
        <f t="shared" si="107"/>
        <v>8.1953838048208133E-2</v>
      </c>
    </row>
    <row r="3435" spans="1:14" ht="18" customHeight="1" x14ac:dyDescent="0.2">
      <c r="A3435" s="16" t="str">
        <f>'Fish Use'!A230</f>
        <v>UGR14</v>
      </c>
      <c r="B3435" s="16" t="str">
        <f>'Fish Use'!B230</f>
        <v>Upper Grande Ronde</v>
      </c>
      <c r="C3435" s="16" t="str">
        <f>'Fish Use'!D230</f>
        <v>Bull Trout</v>
      </c>
      <c r="D3435" s="16" t="str">
        <f>'Fish Use'!E230</f>
        <v>Spawning &amp; Resident</v>
      </c>
      <c r="E3435" s="16" t="str">
        <f>'Vulnerability Mapped'!C18</f>
        <v>Altered Primary Productivity</v>
      </c>
      <c r="F3435" s="18">
        <f>'Fish Use'!F230</f>
        <v>0.72060000000000002</v>
      </c>
      <c r="G3435" s="18">
        <f>Population!D20</f>
        <v>0.6</v>
      </c>
      <c r="H3435" s="19">
        <f>'Limiting Factors'!C220</f>
        <v>3.11</v>
      </c>
      <c r="I3435" s="18">
        <f>'Limiting Factors'!D220</f>
        <v>0.57474999999999998</v>
      </c>
      <c r="J3435" s="17">
        <f>'Vulnerability Mapped'!D18</f>
        <v>14</v>
      </c>
      <c r="K3435" s="17">
        <f>'Vulnerability Mapped'!E18</f>
        <v>14</v>
      </c>
      <c r="L3435" s="18">
        <f>'Vulnerability Mapped'!H18</f>
        <v>0.164285714</v>
      </c>
      <c r="M3435" s="18">
        <f t="shared" si="106"/>
        <v>6.8041368095952889E-2</v>
      </c>
      <c r="N3435" s="18">
        <f t="shared" si="107"/>
        <v>4.0824820857571734E-2</v>
      </c>
    </row>
    <row r="3436" spans="1:14" ht="18" customHeight="1" x14ac:dyDescent="0.2">
      <c r="A3436" s="16" t="str">
        <f>'Fish Use'!A230</f>
        <v>UGR14</v>
      </c>
      <c r="B3436" s="16" t="str">
        <f>'Fish Use'!B230</f>
        <v>Upper Grande Ronde</v>
      </c>
      <c r="C3436" s="16" t="str">
        <f>'Fish Use'!D230</f>
        <v>Bull Trout</v>
      </c>
      <c r="D3436" s="16" t="str">
        <f>'Fish Use'!E230</f>
        <v>Spawning &amp; Resident</v>
      </c>
      <c r="E3436" s="16" t="str">
        <f>'Vulnerability Mapped'!C25</f>
        <v>Non-Native Species Interactions and Competition</v>
      </c>
      <c r="F3436" s="18">
        <f>'Fish Use'!F230</f>
        <v>0.72060000000000002</v>
      </c>
      <c r="G3436" s="18">
        <f>Population!D20</f>
        <v>0.6</v>
      </c>
      <c r="H3436" s="19">
        <f>'Limiting Factors'!C221</f>
        <v>2.71</v>
      </c>
      <c r="I3436" s="18">
        <f>'Limiting Factors'!D221</f>
        <v>0.48475000000000001</v>
      </c>
      <c r="J3436" s="17">
        <f>'Vulnerability Mapped'!D25</f>
        <v>2</v>
      </c>
      <c r="K3436" s="17">
        <f>'Vulnerability Mapped'!E25</f>
        <v>2</v>
      </c>
      <c r="L3436" s="18">
        <f>'Vulnerability Mapped'!H25</f>
        <v>0.93571428599999995</v>
      </c>
      <c r="M3436" s="18">
        <f t="shared" si="106"/>
        <v>0.32685515259980308</v>
      </c>
      <c r="N3436" s="18">
        <f t="shared" si="107"/>
        <v>0.19611309155988185</v>
      </c>
    </row>
    <row r="3437" spans="1:14" ht="18" customHeight="1" x14ac:dyDescent="0.2">
      <c r="A3437" s="16" t="str">
        <f>'Fish Use'!A231</f>
        <v>UGR14</v>
      </c>
      <c r="B3437" s="16" t="str">
        <f>'Fish Use'!B231</f>
        <v>Upper Grande Ronde</v>
      </c>
      <c r="C3437" s="16" t="str">
        <f>'Fish Use'!D231</f>
        <v>Bull Trout</v>
      </c>
      <c r="D3437" s="16" t="str">
        <f>'Fish Use'!E231</f>
        <v>FMO</v>
      </c>
      <c r="E3437" s="16" t="str">
        <f>'Vulnerability Mapped'!C4</f>
        <v>Anthropogenic Barriers</v>
      </c>
      <c r="F3437" s="18">
        <f>'Fish Use'!F231</f>
        <v>0.72060000000000002</v>
      </c>
      <c r="G3437" s="18">
        <f>Population!D21</f>
        <v>0.4</v>
      </c>
      <c r="H3437" s="19">
        <f>'Limiting Factors'!C218</f>
        <v>2.71</v>
      </c>
      <c r="I3437" s="18">
        <f>'Limiting Factors'!D218</f>
        <v>0.48475000000000001</v>
      </c>
      <c r="J3437" s="17">
        <f>'Vulnerability Mapped'!D4</f>
        <v>3</v>
      </c>
      <c r="K3437" s="17">
        <f>'Vulnerability Mapped'!E4</f>
        <v>3</v>
      </c>
      <c r="L3437" s="18">
        <f>'Vulnerability Mapped'!H4</f>
        <v>0.87142857100000004</v>
      </c>
      <c r="M3437" s="18">
        <f t="shared" si="106"/>
        <v>0.30439945485029535</v>
      </c>
      <c r="N3437" s="18">
        <f t="shared" si="107"/>
        <v>0.12175978194011815</v>
      </c>
    </row>
    <row r="3438" spans="1:14" ht="18" customHeight="1" x14ac:dyDescent="0.2">
      <c r="A3438" s="16" t="str">
        <f>'Fish Use'!A231</f>
        <v>UGR14</v>
      </c>
      <c r="B3438" s="16" t="str">
        <f>'Fish Use'!B231</f>
        <v>Upper Grande Ronde</v>
      </c>
      <c r="C3438" s="16" t="str">
        <f>'Fish Use'!D231</f>
        <v>Bull Trout</v>
      </c>
      <c r="D3438" s="16" t="str">
        <f>'Fish Use'!E231</f>
        <v>FMO</v>
      </c>
      <c r="E3438" s="16" t="str">
        <f>'Vulnerability Mapped'!C12</f>
        <v>Riparian Condition</v>
      </c>
      <c r="F3438" s="18">
        <f>'Fish Use'!F231</f>
        <v>0.72060000000000002</v>
      </c>
      <c r="G3438" s="18">
        <f>Population!D21</f>
        <v>0.4</v>
      </c>
      <c r="H3438" s="19">
        <f>'Limiting Factors'!C212</f>
        <v>2.5499999999999998</v>
      </c>
      <c r="I3438" s="18">
        <f>'Limiting Factors'!D212</f>
        <v>0.44874999999999998</v>
      </c>
      <c r="J3438" s="17">
        <f>'Vulnerability Mapped'!D12</f>
        <v>5</v>
      </c>
      <c r="K3438" s="17">
        <f>'Vulnerability Mapped'!E12</f>
        <v>5</v>
      </c>
      <c r="L3438" s="18">
        <f>'Vulnerability Mapped'!H12</f>
        <v>0.74285714300000005</v>
      </c>
      <c r="M3438" s="18">
        <f t="shared" si="106"/>
        <v>0.24021715718905276</v>
      </c>
      <c r="N3438" s="18">
        <f t="shared" si="107"/>
        <v>9.6086862875621112E-2</v>
      </c>
    </row>
    <row r="3439" spans="1:14" ht="18" customHeight="1" x14ac:dyDescent="0.2">
      <c r="A3439" s="16" t="str">
        <f>'Fish Use'!A231</f>
        <v>UGR14</v>
      </c>
      <c r="B3439" s="16" t="str">
        <f>'Fish Use'!B231</f>
        <v>Upper Grande Ronde</v>
      </c>
      <c r="C3439" s="16" t="str">
        <f>'Fish Use'!D231</f>
        <v>Bull Trout</v>
      </c>
      <c r="D3439" s="16" t="str">
        <f>'Fish Use'!E231</f>
        <v>FMO</v>
      </c>
      <c r="E3439" s="16" t="str">
        <f>'Vulnerability Mapped'!C8</f>
        <v>Floodplain Condition</v>
      </c>
      <c r="F3439" s="18">
        <f>'Fish Use'!F231</f>
        <v>0.72060000000000002</v>
      </c>
      <c r="G3439" s="18">
        <f>Population!D21</f>
        <v>0.4</v>
      </c>
      <c r="H3439" s="19">
        <f>'Limiting Factors'!C213</f>
        <v>2.5499999999999998</v>
      </c>
      <c r="I3439" s="18">
        <f>'Limiting Factors'!D213</f>
        <v>0.44874999999999998</v>
      </c>
      <c r="J3439" s="17">
        <f>'Vulnerability Mapped'!D8</f>
        <v>9</v>
      </c>
      <c r="K3439" s="17">
        <f>'Vulnerability Mapped'!E8</f>
        <v>9</v>
      </c>
      <c r="L3439" s="18">
        <f>'Vulnerability Mapped'!H8</f>
        <v>0.485714286</v>
      </c>
      <c r="M3439" s="18">
        <f t="shared" si="106"/>
        <v>0.1570650643781055</v>
      </c>
      <c r="N3439" s="18">
        <f t="shared" si="107"/>
        <v>6.2826025751242201E-2</v>
      </c>
    </row>
    <row r="3440" spans="1:14" ht="18" customHeight="1" x14ac:dyDescent="0.2">
      <c r="A3440" s="16" t="str">
        <f>'Fish Use'!A231</f>
        <v>UGR14</v>
      </c>
      <c r="B3440" s="16" t="str">
        <f>'Fish Use'!B231</f>
        <v>Upper Grande Ronde</v>
      </c>
      <c r="C3440" s="16" t="str">
        <f>'Fish Use'!D231</f>
        <v>Bull Trout</v>
      </c>
      <c r="D3440" s="16" t="str">
        <f>'Fish Use'!E231</f>
        <v>FMO</v>
      </c>
      <c r="E3440" s="16" t="str">
        <f>'Vulnerability Mapped'!C13</f>
        <v>Side Channel and Wetland Habitat</v>
      </c>
      <c r="F3440" s="18">
        <f>'Fish Use'!F231</f>
        <v>0.72060000000000002</v>
      </c>
      <c r="G3440" s="18">
        <f>Population!D21</f>
        <v>0.4</v>
      </c>
      <c r="H3440" s="19">
        <f>'Limiting Factors'!C214</f>
        <v>2.77</v>
      </c>
      <c r="I3440" s="18">
        <f>'Limiting Factors'!D214</f>
        <v>0.49825000000000003</v>
      </c>
      <c r="J3440" s="17">
        <f>'Vulnerability Mapped'!D13</f>
        <v>8</v>
      </c>
      <c r="K3440" s="17">
        <f>'Vulnerability Mapped'!E13</f>
        <v>8</v>
      </c>
      <c r="L3440" s="18">
        <f>'Vulnerability Mapped'!H13</f>
        <v>0.55000000000000004</v>
      </c>
      <c r="M3440" s="18">
        <f t="shared" si="106"/>
        <v>0.19747142250000002</v>
      </c>
      <c r="N3440" s="18">
        <f t="shared" si="107"/>
        <v>7.8988569000000008E-2</v>
      </c>
    </row>
    <row r="3441" spans="1:14" ht="18" customHeight="1" x14ac:dyDescent="0.2">
      <c r="A3441" s="16" t="str">
        <f>'Fish Use'!A231</f>
        <v>UGR14</v>
      </c>
      <c r="B3441" s="16" t="str">
        <f>'Fish Use'!B231</f>
        <v>Upper Grande Ronde</v>
      </c>
      <c r="C3441" s="16" t="str">
        <f>'Fish Use'!D231</f>
        <v>Bull Trout</v>
      </c>
      <c r="D3441" s="16" t="str">
        <f>'Fish Use'!E231</f>
        <v>FMO</v>
      </c>
      <c r="E3441" s="16" t="str">
        <f>'Vulnerability Mapped'!C5</f>
        <v>Channel and Habitat Structure</v>
      </c>
      <c r="F3441" s="18">
        <f>'Fish Use'!F231</f>
        <v>0.72060000000000002</v>
      </c>
      <c r="G3441" s="18">
        <f>Population!D21</f>
        <v>0.4</v>
      </c>
      <c r="H3441" s="19">
        <f>'Limiting Factors'!C215</f>
        <v>3</v>
      </c>
      <c r="I3441" s="18">
        <f>'Limiting Factors'!D215</f>
        <v>0.55000000000000004</v>
      </c>
      <c r="J3441" s="17">
        <f>'Vulnerability Mapped'!D5</f>
        <v>4</v>
      </c>
      <c r="K3441" s="17">
        <f>'Vulnerability Mapped'!E5</f>
        <v>4</v>
      </c>
      <c r="L3441" s="18">
        <f>'Vulnerability Mapped'!H5</f>
        <v>0.80714285699999999</v>
      </c>
      <c r="M3441" s="18">
        <f t="shared" si="106"/>
        <v>0.31989492851481</v>
      </c>
      <c r="N3441" s="18">
        <f t="shared" si="107"/>
        <v>0.12795797140592399</v>
      </c>
    </row>
    <row r="3442" spans="1:14" ht="18" customHeight="1" x14ac:dyDescent="0.2">
      <c r="A3442" s="16" t="str">
        <f>'Fish Use'!A231</f>
        <v>UGR14</v>
      </c>
      <c r="B3442" s="16" t="str">
        <f>'Fish Use'!B231</f>
        <v>Upper Grande Ronde</v>
      </c>
      <c r="C3442" s="16" t="str">
        <f>'Fish Use'!D231</f>
        <v>Bull Trout</v>
      </c>
      <c r="D3442" s="16" t="str">
        <f>'Fish Use'!E231</f>
        <v>FMO</v>
      </c>
      <c r="E3442" s="16" t="str">
        <f>'Vulnerability Mapped'!C7</f>
        <v>Decreased Water Quantity</v>
      </c>
      <c r="F3442" s="18">
        <f>'Fish Use'!F231</f>
        <v>0.72060000000000002</v>
      </c>
      <c r="G3442" s="18">
        <f>Population!D21</f>
        <v>0.4</v>
      </c>
      <c r="H3442" s="19">
        <f>'Limiting Factors'!C222</f>
        <v>2.08</v>
      </c>
      <c r="I3442" s="18">
        <f>'Limiting Factors'!D222</f>
        <v>0.34300000000000003</v>
      </c>
      <c r="J3442" s="17">
        <f>'Vulnerability Mapped'!D7</f>
        <v>2</v>
      </c>
      <c r="K3442" s="17">
        <f>'Vulnerability Mapped'!E7</f>
        <v>2</v>
      </c>
      <c r="L3442" s="18">
        <f>'Vulnerability Mapped'!H7</f>
        <v>0.93571428599999995</v>
      </c>
      <c r="M3442" s="18">
        <f t="shared" si="106"/>
        <v>0.2312765700706188</v>
      </c>
      <c r="N3442" s="18">
        <f t="shared" si="107"/>
        <v>9.2510628028247527E-2</v>
      </c>
    </row>
    <row r="3443" spans="1:14" ht="18" customHeight="1" x14ac:dyDescent="0.2">
      <c r="A3443" s="16" t="str">
        <f>'Fish Use'!A231</f>
        <v>UGR14</v>
      </c>
      <c r="B3443" s="16" t="str">
        <f>'Fish Use'!B231</f>
        <v>Upper Grande Ronde</v>
      </c>
      <c r="C3443" s="16" t="str">
        <f>'Fish Use'!D231</f>
        <v>Bull Trout</v>
      </c>
      <c r="D3443" s="16" t="str">
        <f>'Fish Use'!E231</f>
        <v>FMO</v>
      </c>
      <c r="E3443" s="16" t="str">
        <f>'Vulnerability Mapped'!C2</f>
        <v>Altered Flow Timing</v>
      </c>
      <c r="F3443" s="18">
        <f>'Fish Use'!F231</f>
        <v>0.72060000000000002</v>
      </c>
      <c r="G3443" s="18">
        <f>Population!D21</f>
        <v>0.4</v>
      </c>
      <c r="H3443" s="19">
        <f>'Limiting Factors'!C223</f>
        <v>1.44</v>
      </c>
      <c r="I3443" s="18">
        <f>'Limiting Factors'!D223</f>
        <v>0.19900000000000001</v>
      </c>
      <c r="J3443" s="17">
        <f>'Vulnerability Mapped'!D2</f>
        <v>11</v>
      </c>
      <c r="K3443" s="17">
        <f>'Vulnerability Mapped'!E2</f>
        <v>11</v>
      </c>
      <c r="L3443" s="18">
        <f>'Vulnerability Mapped'!H2</f>
        <v>0.35714285699999998</v>
      </c>
      <c r="M3443" s="18">
        <f t="shared" si="106"/>
        <v>5.1214071408085801E-2</v>
      </c>
      <c r="N3443" s="18">
        <f t="shared" si="107"/>
        <v>2.0485628563234323E-2</v>
      </c>
    </row>
    <row r="3444" spans="1:14" ht="18" customHeight="1" x14ac:dyDescent="0.2">
      <c r="A3444" s="16" t="str">
        <f>'Fish Use'!A231</f>
        <v>UGR14</v>
      </c>
      <c r="B3444" s="16" t="str">
        <f>'Fish Use'!B231</f>
        <v>Upper Grande Ronde</v>
      </c>
      <c r="C3444" s="16" t="str">
        <f>'Fish Use'!D231</f>
        <v>Bull Trout</v>
      </c>
      <c r="D3444" s="16" t="str">
        <f>'Fish Use'!E231</f>
        <v>FMO</v>
      </c>
      <c r="E3444" s="16" t="str">
        <f>'Vulnerability Mapped'!C6</f>
        <v>Decreased Sediment Quantity</v>
      </c>
      <c r="F3444" s="18">
        <f>'Fish Use'!F231</f>
        <v>0.72060000000000002</v>
      </c>
      <c r="G3444" s="18">
        <f>Population!D21</f>
        <v>0.4</v>
      </c>
      <c r="H3444" s="19">
        <f>'Limiting Factors'!C216</f>
        <v>2.93</v>
      </c>
      <c r="I3444" s="18">
        <f>'Limiting Factors'!D216</f>
        <v>0.53425</v>
      </c>
      <c r="J3444" s="17">
        <f>'Vulnerability Mapped'!D6</f>
        <v>13</v>
      </c>
      <c r="K3444" s="17">
        <f>'Vulnerability Mapped'!E6</f>
        <v>13</v>
      </c>
      <c r="L3444" s="18">
        <f>'Vulnerability Mapped'!H6</f>
        <v>0.22857142899999999</v>
      </c>
      <c r="M3444" s="18">
        <f t="shared" si="106"/>
        <v>8.7995554450705948E-2</v>
      </c>
      <c r="N3444" s="18">
        <f t="shared" si="107"/>
        <v>3.5198221780282382E-2</v>
      </c>
    </row>
    <row r="3445" spans="1:14" ht="18" customHeight="1" x14ac:dyDescent="0.2">
      <c r="A3445" s="16" t="str">
        <f>'Fish Use'!A231</f>
        <v>UGR14</v>
      </c>
      <c r="B3445" s="16" t="str">
        <f>'Fish Use'!B231</f>
        <v>Upper Grande Ronde</v>
      </c>
      <c r="C3445" s="16" t="str">
        <f>'Fish Use'!D231</f>
        <v>Bull Trout</v>
      </c>
      <c r="D3445" s="16" t="str">
        <f>'Fish Use'!E231</f>
        <v>FMO</v>
      </c>
      <c r="E3445" s="16" t="str">
        <f>'Vulnerability Mapped'!C9</f>
        <v>Increased Sediment Quantity</v>
      </c>
      <c r="F3445" s="18">
        <f>'Fish Use'!F231</f>
        <v>0.72060000000000002</v>
      </c>
      <c r="G3445" s="18">
        <f>Population!D21</f>
        <v>0.4</v>
      </c>
      <c r="H3445" s="19">
        <f>'Limiting Factors'!C217</f>
        <v>2.4900000000000002</v>
      </c>
      <c r="I3445" s="18">
        <f>'Limiting Factors'!D217</f>
        <v>0.43525000000000003</v>
      </c>
      <c r="J3445" s="17">
        <f>'Vulnerability Mapped'!D9</f>
        <v>14</v>
      </c>
      <c r="K3445" s="17">
        <f>'Vulnerability Mapped'!E9</f>
        <v>14</v>
      </c>
      <c r="L3445" s="18">
        <f>'Vulnerability Mapped'!H9</f>
        <v>0.164285714</v>
      </c>
      <c r="M3445" s="18">
        <f t="shared" si="106"/>
        <v>5.1526760267531106E-2</v>
      </c>
      <c r="N3445" s="18">
        <f t="shared" si="107"/>
        <v>2.0610704107012445E-2</v>
      </c>
    </row>
    <row r="3446" spans="1:14" ht="18" customHeight="1" x14ac:dyDescent="0.2">
      <c r="A3446" s="16" t="str">
        <f>'Fish Use'!A231</f>
        <v>UGR14</v>
      </c>
      <c r="B3446" s="16" t="str">
        <f>'Fish Use'!B231</f>
        <v>Upper Grande Ronde</v>
      </c>
      <c r="C3446" s="16" t="str">
        <f>'Fish Use'!D231</f>
        <v>Bull Trout</v>
      </c>
      <c r="D3446" s="16" t="str">
        <f>'Fish Use'!E231</f>
        <v>FMO</v>
      </c>
      <c r="E3446" s="16" t="str">
        <f>'Vulnerability Mapped'!C14</f>
        <v>Summer Water Temperature</v>
      </c>
      <c r="F3446" s="18">
        <f>'Fish Use'!F231</f>
        <v>0.72060000000000002</v>
      </c>
      <c r="G3446" s="18">
        <f>Population!D21</f>
        <v>0.4</v>
      </c>
      <c r="H3446" s="19">
        <f>'Limiting Factors'!C224</f>
        <v>1.59</v>
      </c>
      <c r="I3446" s="18">
        <f>'Limiting Factors'!D224</f>
        <v>0.23275000000000001</v>
      </c>
      <c r="J3446" s="17">
        <f>'Vulnerability Mapped'!D14</f>
        <v>1</v>
      </c>
      <c r="K3446" s="17">
        <f>'Vulnerability Mapped'!E14</f>
        <v>1</v>
      </c>
      <c r="L3446" s="18">
        <f>'Vulnerability Mapped'!H14</f>
        <v>1</v>
      </c>
      <c r="M3446" s="18">
        <f t="shared" si="106"/>
        <v>0.16771965000000003</v>
      </c>
      <c r="N3446" s="18">
        <f t="shared" si="107"/>
        <v>6.7087860000000013E-2</v>
      </c>
    </row>
    <row r="3447" spans="1:14" ht="18" customHeight="1" x14ac:dyDescent="0.2">
      <c r="A3447" s="16" t="str">
        <f>'Fish Use'!A231</f>
        <v>UGR14</v>
      </c>
      <c r="B3447" s="16" t="str">
        <f>'Fish Use'!B231</f>
        <v>Upper Grande Ronde</v>
      </c>
      <c r="C3447" s="16" t="str">
        <f>'Fish Use'!D231</f>
        <v>Bull Trout</v>
      </c>
      <c r="D3447" s="16" t="str">
        <f>'Fish Use'!E231</f>
        <v>FMO</v>
      </c>
      <c r="E3447" s="16" t="str">
        <f>'Vulnerability Mapped'!C16</f>
        <v>Winter Water Temperature</v>
      </c>
      <c r="F3447" s="18">
        <f>'Fish Use'!F231</f>
        <v>0.72060000000000002</v>
      </c>
      <c r="G3447" s="18">
        <f>Population!D21</f>
        <v>0.4</v>
      </c>
      <c r="H3447" s="19">
        <f>'Limiting Factors'!C225</f>
        <v>1</v>
      </c>
      <c r="I3447" s="18">
        <f>'Limiting Factors'!D225</f>
        <v>0.1</v>
      </c>
      <c r="J3447" s="17">
        <f>'Vulnerability Mapped'!D16</f>
        <v>15</v>
      </c>
      <c r="K3447" s="17">
        <f>'Vulnerability Mapped'!E16</f>
        <v>15</v>
      </c>
      <c r="L3447" s="18">
        <f>'Vulnerability Mapped'!H16</f>
        <v>0.1</v>
      </c>
      <c r="M3447" s="18">
        <f t="shared" si="106"/>
        <v>7.2060000000000006E-3</v>
      </c>
      <c r="N3447" s="18">
        <f t="shared" si="107"/>
        <v>2.8824000000000002E-3</v>
      </c>
    </row>
    <row r="3448" spans="1:14" ht="18" customHeight="1" x14ac:dyDescent="0.2">
      <c r="A3448" s="16" t="str">
        <f>'Fish Use'!A231</f>
        <v>UGR14</v>
      </c>
      <c r="B3448" s="16" t="str">
        <f>'Fish Use'!B231</f>
        <v>Upper Grande Ronde</v>
      </c>
      <c r="C3448" s="16" t="str">
        <f>'Fish Use'!D231</f>
        <v>Bull Trout</v>
      </c>
      <c r="D3448" s="16" t="str">
        <f>'Fish Use'!E231</f>
        <v>FMO</v>
      </c>
      <c r="E3448" s="16" t="str">
        <f>'Vulnerability Mapped'!C15</f>
        <v>Water Quality</v>
      </c>
      <c r="F3448" s="18">
        <f>'Fish Use'!F231</f>
        <v>0.72060000000000002</v>
      </c>
      <c r="G3448" s="18">
        <f>Population!D21</f>
        <v>0.4</v>
      </c>
      <c r="H3448" s="19">
        <f>'Limiting Factors'!C226</f>
        <v>1.26</v>
      </c>
      <c r="I3448" s="18">
        <f>'Limiting Factors'!D226</f>
        <v>0.1585</v>
      </c>
      <c r="J3448" s="17">
        <f>'Vulnerability Mapped'!D15</f>
        <v>6</v>
      </c>
      <c r="K3448" s="17">
        <f>'Vulnerability Mapped'!E15</f>
        <v>6</v>
      </c>
      <c r="L3448" s="18">
        <f>'Vulnerability Mapped'!H15</f>
        <v>0.678571429</v>
      </c>
      <c r="M3448" s="18">
        <f t="shared" si="106"/>
        <v>7.7503103620377906E-2</v>
      </c>
      <c r="N3448" s="18">
        <f t="shared" si="107"/>
        <v>3.1001241448151164E-2</v>
      </c>
    </row>
    <row r="3449" spans="1:14" ht="18" customHeight="1" x14ac:dyDescent="0.2">
      <c r="A3449" s="16" t="str">
        <f>'Fish Use'!A231</f>
        <v>UGR14</v>
      </c>
      <c r="B3449" s="16" t="str">
        <f>'Fish Use'!B231</f>
        <v>Upper Grande Ronde</v>
      </c>
      <c r="C3449" s="16" t="str">
        <f>'Fish Use'!D231</f>
        <v>Bull Trout</v>
      </c>
      <c r="D3449" s="16" t="str">
        <f>'Fish Use'!E231</f>
        <v>FMO</v>
      </c>
      <c r="E3449" s="16" t="str">
        <f>'Vulnerability Mapped'!C11</f>
        <v>Predation</v>
      </c>
      <c r="F3449" s="18">
        <f>'Fish Use'!F231</f>
        <v>0.72060000000000002</v>
      </c>
      <c r="G3449" s="18">
        <f>Population!D21</f>
        <v>0.4</v>
      </c>
      <c r="H3449" s="19">
        <f>'Limiting Factors'!C219</f>
        <v>2.29</v>
      </c>
      <c r="I3449" s="18">
        <f>'Limiting Factors'!D219</f>
        <v>0.39024999999999999</v>
      </c>
      <c r="J3449" s="17">
        <f>'Vulnerability Mapped'!D11</f>
        <v>7</v>
      </c>
      <c r="K3449" s="17">
        <f>'Vulnerability Mapped'!E11</f>
        <v>7</v>
      </c>
      <c r="L3449" s="18">
        <f>'Vulnerability Mapped'!H11</f>
        <v>0.61428571399999998</v>
      </c>
      <c r="M3449" s="18">
        <f t="shared" si="106"/>
        <v>0.17274583491965309</v>
      </c>
      <c r="N3449" s="18">
        <f t="shared" si="107"/>
        <v>6.9098333967861233E-2</v>
      </c>
    </row>
    <row r="3450" spans="1:14" ht="18" customHeight="1" x14ac:dyDescent="0.2">
      <c r="A3450" s="16" t="str">
        <f>'Fish Use'!A231</f>
        <v>UGR14</v>
      </c>
      <c r="B3450" s="16" t="str">
        <f>'Fish Use'!B231</f>
        <v>Upper Grande Ronde</v>
      </c>
      <c r="C3450" s="16" t="str">
        <f>'Fish Use'!D231</f>
        <v>Bull Trout</v>
      </c>
      <c r="D3450" s="16" t="str">
        <f>'Fish Use'!E231</f>
        <v>FMO</v>
      </c>
      <c r="E3450" s="16" t="str">
        <f>'Vulnerability Mapped'!C3</f>
        <v>Altered Primary Productivity</v>
      </c>
      <c r="F3450" s="18">
        <f>'Fish Use'!F231</f>
        <v>0.72060000000000002</v>
      </c>
      <c r="G3450" s="18">
        <f>Population!D21</f>
        <v>0.4</v>
      </c>
      <c r="H3450" s="19">
        <f>'Limiting Factors'!C220</f>
        <v>3.11</v>
      </c>
      <c r="I3450" s="18">
        <f>'Limiting Factors'!D220</f>
        <v>0.57474999999999998</v>
      </c>
      <c r="J3450" s="17">
        <f>'Vulnerability Mapped'!D3</f>
        <v>12</v>
      </c>
      <c r="K3450" s="17">
        <f>'Vulnerability Mapped'!E3</f>
        <v>12</v>
      </c>
      <c r="L3450" s="18">
        <f>'Vulnerability Mapped'!H3</f>
        <v>0.29285714299999999</v>
      </c>
      <c r="M3450" s="18">
        <f t="shared" si="106"/>
        <v>0.12129113470202353</v>
      </c>
      <c r="N3450" s="18">
        <f t="shared" si="107"/>
        <v>4.8516453880809413E-2</v>
      </c>
    </row>
    <row r="3451" spans="1:14" ht="18" customHeight="1" x14ac:dyDescent="0.2">
      <c r="A3451" s="16" t="str">
        <f>'Fish Use'!A231</f>
        <v>UGR14</v>
      </c>
      <c r="B3451" s="16" t="str">
        <f>'Fish Use'!B231</f>
        <v>Upper Grande Ronde</v>
      </c>
      <c r="C3451" s="16" t="str">
        <f>'Fish Use'!D231</f>
        <v>Bull Trout</v>
      </c>
      <c r="D3451" s="16" t="str">
        <f>'Fish Use'!E231</f>
        <v>FMO</v>
      </c>
      <c r="E3451" s="16" t="str">
        <f>'Vulnerability Mapped'!C10</f>
        <v>Non-Native Species Interactions and Competition</v>
      </c>
      <c r="F3451" s="18">
        <f>'Fish Use'!F231</f>
        <v>0.72060000000000002</v>
      </c>
      <c r="G3451" s="18">
        <f>Population!D21</f>
        <v>0.4</v>
      </c>
      <c r="H3451" s="19">
        <f>'Limiting Factors'!C221</f>
        <v>2.71</v>
      </c>
      <c r="I3451" s="18">
        <f>'Limiting Factors'!D221</f>
        <v>0.48475000000000001</v>
      </c>
      <c r="J3451" s="17">
        <f>'Vulnerability Mapped'!D10</f>
        <v>10</v>
      </c>
      <c r="K3451" s="17">
        <f>'Vulnerability Mapped'!E10</f>
        <v>10</v>
      </c>
      <c r="L3451" s="18">
        <f>'Vulnerability Mapped'!H10</f>
        <v>0.42142857099999997</v>
      </c>
      <c r="M3451" s="18">
        <f t="shared" si="106"/>
        <v>0.14720957235029533</v>
      </c>
      <c r="N3451" s="18">
        <f t="shared" si="107"/>
        <v>5.8883828940118135E-2</v>
      </c>
    </row>
    <row r="3452" spans="1:14" ht="18" customHeight="1" x14ac:dyDescent="0.2">
      <c r="A3452" s="16" t="str">
        <f>'Fish Use'!A232</f>
        <v>UGR15</v>
      </c>
      <c r="B3452" s="16" t="str">
        <f>'Fish Use'!B232</f>
        <v>Upper Grande Ronde</v>
      </c>
      <c r="C3452" s="16" t="str">
        <f>'Fish Use'!D232</f>
        <v>Chinook</v>
      </c>
      <c r="D3452" s="16" t="str">
        <f>'Fish Use'!E232</f>
        <v>Spawning</v>
      </c>
      <c r="E3452" s="16" t="str">
        <f>'Vulnerability Mapped'!C49</f>
        <v>Anthropogenic Barriers</v>
      </c>
      <c r="F3452" s="18">
        <f>'Fish Use'!F232</f>
        <v>0.61260000000000003</v>
      </c>
      <c r="G3452" s="18">
        <f>Population!D10</f>
        <v>0.08</v>
      </c>
      <c r="H3452" s="19">
        <f>'Limiting Factors'!C233</f>
        <v>2.62</v>
      </c>
      <c r="I3452" s="18">
        <f>'Limiting Factors'!D233</f>
        <v>0.46450000000000002</v>
      </c>
      <c r="J3452" s="17">
        <f>'Vulnerability Mapped'!D49</f>
        <v>15</v>
      </c>
      <c r="K3452" s="17">
        <f>'Vulnerability Mapped'!E49</f>
        <v>15</v>
      </c>
      <c r="L3452" s="18">
        <f>'Vulnerability Mapped'!H49</f>
        <v>0.1</v>
      </c>
      <c r="M3452" s="18">
        <f t="shared" si="106"/>
        <v>2.8455270000000005E-2</v>
      </c>
      <c r="N3452" s="18">
        <f t="shared" si="107"/>
        <v>2.2764216000000005E-3</v>
      </c>
    </row>
    <row r="3453" spans="1:14" ht="18" customHeight="1" x14ac:dyDescent="0.2">
      <c r="A3453" s="16" t="str">
        <f>'Fish Use'!A232</f>
        <v>UGR15</v>
      </c>
      <c r="B3453" s="16" t="str">
        <f>'Fish Use'!B232</f>
        <v>Upper Grande Ronde</v>
      </c>
      <c r="C3453" s="16" t="str">
        <f>'Fish Use'!D232</f>
        <v>Chinook</v>
      </c>
      <c r="D3453" s="16" t="str">
        <f>'Fish Use'!E232</f>
        <v>Spawning</v>
      </c>
      <c r="E3453" s="16" t="str">
        <f>'Vulnerability Mapped'!C57</f>
        <v>Riparian Condition</v>
      </c>
      <c r="F3453" s="18">
        <f>'Fish Use'!F232</f>
        <v>0.61260000000000003</v>
      </c>
      <c r="G3453" s="18">
        <f>Population!D10</f>
        <v>0.08</v>
      </c>
      <c r="H3453" s="19">
        <f>'Limiting Factors'!C227</f>
        <v>2.0499999999999998</v>
      </c>
      <c r="I3453" s="18">
        <f>'Limiting Factors'!D227</f>
        <v>0.33624999999999999</v>
      </c>
      <c r="J3453" s="17">
        <f>'Vulnerability Mapped'!D57</f>
        <v>13</v>
      </c>
      <c r="K3453" s="17">
        <f>'Vulnerability Mapped'!E57</f>
        <v>13</v>
      </c>
      <c r="L3453" s="18">
        <f>'Vulnerability Mapped'!H57</f>
        <v>0.22857142899999999</v>
      </c>
      <c r="M3453" s="18">
        <f t="shared" si="106"/>
        <v>4.7082685802565749E-2</v>
      </c>
      <c r="N3453" s="18">
        <f t="shared" si="107"/>
        <v>3.76661486420526E-3</v>
      </c>
    </row>
    <row r="3454" spans="1:14" ht="18" customHeight="1" x14ac:dyDescent="0.2">
      <c r="A3454" s="16" t="str">
        <f>'Fish Use'!A232</f>
        <v>UGR15</v>
      </c>
      <c r="B3454" s="16" t="str">
        <f>'Fish Use'!B232</f>
        <v>Upper Grande Ronde</v>
      </c>
      <c r="C3454" s="16" t="str">
        <f>'Fish Use'!D232</f>
        <v>Chinook</v>
      </c>
      <c r="D3454" s="16" t="str">
        <f>'Fish Use'!E232</f>
        <v>Spawning</v>
      </c>
      <c r="E3454" s="16" t="str">
        <f>'Vulnerability Mapped'!C53</f>
        <v>Floodplain Condition</v>
      </c>
      <c r="F3454" s="18">
        <f>'Fish Use'!F232</f>
        <v>0.61260000000000003</v>
      </c>
      <c r="G3454" s="18">
        <f>Population!D10</f>
        <v>0.08</v>
      </c>
      <c r="H3454" s="19">
        <f>'Limiting Factors'!C228</f>
        <v>3.06</v>
      </c>
      <c r="I3454" s="18">
        <f>'Limiting Factors'!D228</f>
        <v>0.5635</v>
      </c>
      <c r="J3454" s="17">
        <f>'Vulnerability Mapped'!D53</f>
        <v>6</v>
      </c>
      <c r="K3454" s="17">
        <f>'Vulnerability Mapped'!E53</f>
        <v>6</v>
      </c>
      <c r="L3454" s="18">
        <f>'Vulnerability Mapped'!H53</f>
        <v>0.678571429</v>
      </c>
      <c r="M3454" s="18">
        <f t="shared" si="106"/>
        <v>0.2342429251479429</v>
      </c>
      <c r="N3454" s="18">
        <f t="shared" si="107"/>
        <v>1.8739434011835431E-2</v>
      </c>
    </row>
    <row r="3455" spans="1:14" ht="18" customHeight="1" x14ac:dyDescent="0.2">
      <c r="A3455" s="16" t="str">
        <f>'Fish Use'!A232</f>
        <v>UGR15</v>
      </c>
      <c r="B3455" s="16" t="str">
        <f>'Fish Use'!B232</f>
        <v>Upper Grande Ronde</v>
      </c>
      <c r="C3455" s="16" t="str">
        <f>'Fish Use'!D232</f>
        <v>Chinook</v>
      </c>
      <c r="D3455" s="16" t="str">
        <f>'Fish Use'!E232</f>
        <v>Spawning</v>
      </c>
      <c r="E3455" s="16" t="str">
        <f>'Vulnerability Mapped'!C58</f>
        <v>Side Channel and Wetland Habitat</v>
      </c>
      <c r="F3455" s="18">
        <f>'Fish Use'!F232</f>
        <v>0.61260000000000003</v>
      </c>
      <c r="G3455" s="18">
        <f>Population!D10</f>
        <v>0.08</v>
      </c>
      <c r="H3455" s="19">
        <f>'Limiting Factors'!C229</f>
        <v>2.5499999999999998</v>
      </c>
      <c r="I3455" s="18">
        <f>'Limiting Factors'!D229</f>
        <v>0.44874999999999998</v>
      </c>
      <c r="J3455" s="17">
        <f>'Vulnerability Mapped'!D58</f>
        <v>7</v>
      </c>
      <c r="K3455" s="17">
        <f>'Vulnerability Mapped'!E58</f>
        <v>7</v>
      </c>
      <c r="L3455" s="18">
        <f>'Vulnerability Mapped'!H58</f>
        <v>0.61428571399999998</v>
      </c>
      <c r="M3455" s="18">
        <f t="shared" si="106"/>
        <v>0.16886975349288449</v>
      </c>
      <c r="N3455" s="18">
        <f t="shared" si="107"/>
        <v>1.350958027943076E-2</v>
      </c>
    </row>
    <row r="3456" spans="1:14" ht="18" customHeight="1" x14ac:dyDescent="0.2">
      <c r="A3456" s="16" t="str">
        <f>'Fish Use'!A232</f>
        <v>UGR15</v>
      </c>
      <c r="B3456" s="16" t="str">
        <f>'Fish Use'!B232</f>
        <v>Upper Grande Ronde</v>
      </c>
      <c r="C3456" s="16" t="str">
        <f>'Fish Use'!D232</f>
        <v>Chinook</v>
      </c>
      <c r="D3456" s="16" t="str">
        <f>'Fish Use'!E232</f>
        <v>Spawning</v>
      </c>
      <c r="E3456" s="16" t="str">
        <f>'Vulnerability Mapped'!C50</f>
        <v>Channel and Habitat Structure</v>
      </c>
      <c r="F3456" s="18">
        <f>'Fish Use'!F232</f>
        <v>0.61260000000000003</v>
      </c>
      <c r="G3456" s="18">
        <f>Population!D10</f>
        <v>0.08</v>
      </c>
      <c r="H3456" s="19">
        <f>'Limiting Factors'!C230</f>
        <v>2.83</v>
      </c>
      <c r="I3456" s="18">
        <f>'Limiting Factors'!D230</f>
        <v>0.51175000000000004</v>
      </c>
      <c r="J3456" s="17">
        <f>'Vulnerability Mapped'!D50</f>
        <v>5</v>
      </c>
      <c r="K3456" s="17">
        <f>'Vulnerability Mapped'!E50</f>
        <v>5</v>
      </c>
      <c r="L3456" s="18">
        <f>'Vulnerability Mapped'!H50</f>
        <v>0.74285714300000005</v>
      </c>
      <c r="M3456" s="18">
        <f t="shared" si="106"/>
        <v>0.23288426575907117</v>
      </c>
      <c r="N3456" s="18">
        <f t="shared" si="107"/>
        <v>1.8630741260725694E-2</v>
      </c>
    </row>
    <row r="3457" spans="1:14" ht="18" customHeight="1" x14ac:dyDescent="0.2">
      <c r="A3457" s="16" t="str">
        <f>'Fish Use'!A232</f>
        <v>UGR15</v>
      </c>
      <c r="B3457" s="16" t="str">
        <f>'Fish Use'!B232</f>
        <v>Upper Grande Ronde</v>
      </c>
      <c r="C3457" s="16" t="str">
        <f>'Fish Use'!D232</f>
        <v>Chinook</v>
      </c>
      <c r="D3457" s="16" t="str">
        <f>'Fish Use'!E232</f>
        <v>Spawning</v>
      </c>
      <c r="E3457" s="16" t="str">
        <f>'Vulnerability Mapped'!C52</f>
        <v>Decreased Water Quantity</v>
      </c>
      <c r="F3457" s="18">
        <f>'Fish Use'!F232</f>
        <v>0.61260000000000003</v>
      </c>
      <c r="G3457" s="18">
        <f>Population!D10</f>
        <v>0.08</v>
      </c>
      <c r="H3457" s="19">
        <f>'Limiting Factors'!C237</f>
        <v>2.52</v>
      </c>
      <c r="I3457" s="18">
        <f>'Limiting Factors'!D237</f>
        <v>0.442</v>
      </c>
      <c r="J3457" s="17">
        <f>'Vulnerability Mapped'!D52</f>
        <v>2</v>
      </c>
      <c r="K3457" s="17">
        <f>'Vulnerability Mapped'!E52</f>
        <v>2</v>
      </c>
      <c r="L3457" s="18">
        <f>'Vulnerability Mapped'!H52</f>
        <v>0.93571428599999995</v>
      </c>
      <c r="M3457" s="18">
        <f t="shared" si="106"/>
        <v>0.25336260864879123</v>
      </c>
      <c r="N3457" s="18">
        <f t="shared" si="107"/>
        <v>2.02690086919033E-2</v>
      </c>
    </row>
    <row r="3458" spans="1:14" ht="18" customHeight="1" x14ac:dyDescent="0.2">
      <c r="A3458" s="16" t="str">
        <f>'Fish Use'!A232</f>
        <v>UGR15</v>
      </c>
      <c r="B3458" s="16" t="str">
        <f>'Fish Use'!B232</f>
        <v>Upper Grande Ronde</v>
      </c>
      <c r="C3458" s="16" t="str">
        <f>'Fish Use'!D232</f>
        <v>Chinook</v>
      </c>
      <c r="D3458" s="16" t="str">
        <f>'Fish Use'!E232</f>
        <v>Spawning</v>
      </c>
      <c r="E3458" s="16" t="str">
        <f>'Vulnerability Mapped'!C47</f>
        <v>Altered Flow Timing</v>
      </c>
      <c r="F3458" s="18">
        <f>'Fish Use'!F232</f>
        <v>0.61260000000000003</v>
      </c>
      <c r="G3458" s="18">
        <f>Population!D10</f>
        <v>0.08</v>
      </c>
      <c r="H3458" s="19">
        <f>'Limiting Factors'!C238</f>
        <v>2.29</v>
      </c>
      <c r="I3458" s="18">
        <f>'Limiting Factors'!D238</f>
        <v>0.39024999999999999</v>
      </c>
      <c r="J3458" s="17">
        <f>'Vulnerability Mapped'!D47</f>
        <v>10</v>
      </c>
      <c r="K3458" s="17">
        <f>'Vulnerability Mapped'!E47</f>
        <v>10</v>
      </c>
      <c r="L3458" s="18">
        <f>'Vulnerability Mapped'!H47</f>
        <v>0.42142857099999997</v>
      </c>
      <c r="M3458" s="18">
        <f t="shared" ref="M3458:M3521" si="108">F3458*I3458*L3458</f>
        <v>0.10074972739754265</v>
      </c>
      <c r="N3458" s="18">
        <f t="shared" ref="N3458:N3521" si="109">M3458*G3458</f>
        <v>8.0599781918034123E-3</v>
      </c>
    </row>
    <row r="3459" spans="1:14" ht="18" customHeight="1" x14ac:dyDescent="0.2">
      <c r="A3459" s="16" t="str">
        <f>'Fish Use'!A232</f>
        <v>UGR15</v>
      </c>
      <c r="B3459" s="16" t="str">
        <f>'Fish Use'!B232</f>
        <v>Upper Grande Ronde</v>
      </c>
      <c r="C3459" s="16" t="str">
        <f>'Fish Use'!D232</f>
        <v>Chinook</v>
      </c>
      <c r="D3459" s="16" t="str">
        <f>'Fish Use'!E232</f>
        <v>Spawning</v>
      </c>
      <c r="E3459" s="16" t="str">
        <f>'Vulnerability Mapped'!C51</f>
        <v>Decreased Sediment Quantity</v>
      </c>
      <c r="F3459" s="18">
        <f>'Fish Use'!F232</f>
        <v>0.61260000000000003</v>
      </c>
      <c r="G3459" s="18">
        <f>Population!D10</f>
        <v>0.08</v>
      </c>
      <c r="H3459" s="19">
        <f>'Limiting Factors'!C231</f>
        <v>4.78</v>
      </c>
      <c r="I3459" s="18">
        <f>'Limiting Factors'!D231</f>
        <v>0.95050000000000001</v>
      </c>
      <c r="J3459" s="17">
        <f>'Vulnerability Mapped'!D51</f>
        <v>3</v>
      </c>
      <c r="K3459" s="17">
        <f>'Vulnerability Mapped'!E51</f>
        <v>3</v>
      </c>
      <c r="L3459" s="18">
        <f>'Vulnerability Mapped'!H51</f>
        <v>0.87142857100000004</v>
      </c>
      <c r="M3459" s="18">
        <f t="shared" si="108"/>
        <v>0.50741220403616738</v>
      </c>
      <c r="N3459" s="18">
        <f t="shared" si="109"/>
        <v>4.0592976322893388E-2</v>
      </c>
    </row>
    <row r="3460" spans="1:14" ht="18" customHeight="1" x14ac:dyDescent="0.2">
      <c r="A3460" s="16" t="str">
        <f>'Fish Use'!A232</f>
        <v>UGR15</v>
      </c>
      <c r="B3460" s="16" t="str">
        <f>'Fish Use'!B232</f>
        <v>Upper Grande Ronde</v>
      </c>
      <c r="C3460" s="16" t="str">
        <f>'Fish Use'!D232</f>
        <v>Chinook</v>
      </c>
      <c r="D3460" s="16" t="str">
        <f>'Fish Use'!E232</f>
        <v>Spawning</v>
      </c>
      <c r="E3460" s="16" t="str">
        <f>'Vulnerability Mapped'!C54</f>
        <v>Increased Sediment Quantity</v>
      </c>
      <c r="F3460" s="18">
        <f>'Fish Use'!F232</f>
        <v>0.61260000000000003</v>
      </c>
      <c r="G3460" s="18">
        <f>Population!D10</f>
        <v>0.08</v>
      </c>
      <c r="H3460" s="19">
        <f>'Limiting Factors'!C232</f>
        <v>2.2999999999999998</v>
      </c>
      <c r="I3460" s="18">
        <f>'Limiting Factors'!D232</f>
        <v>0.39250000000000002</v>
      </c>
      <c r="J3460" s="17">
        <f>'Vulnerability Mapped'!D54</f>
        <v>11</v>
      </c>
      <c r="K3460" s="17">
        <f>'Vulnerability Mapped'!E54</f>
        <v>11</v>
      </c>
      <c r="L3460" s="18">
        <f>'Vulnerability Mapped'!H54</f>
        <v>0.35714285699999998</v>
      </c>
      <c r="M3460" s="18">
        <f t="shared" si="108"/>
        <v>8.5873392822793507E-2</v>
      </c>
      <c r="N3460" s="18">
        <f t="shared" si="109"/>
        <v>6.8698714258234803E-3</v>
      </c>
    </row>
    <row r="3461" spans="1:14" ht="18" customHeight="1" x14ac:dyDescent="0.2">
      <c r="A3461" s="16" t="str">
        <f>'Fish Use'!A232</f>
        <v>UGR15</v>
      </c>
      <c r="B3461" s="16" t="str">
        <f>'Fish Use'!B232</f>
        <v>Upper Grande Ronde</v>
      </c>
      <c r="C3461" s="16" t="str">
        <f>'Fish Use'!D232</f>
        <v>Chinook</v>
      </c>
      <c r="D3461" s="16" t="str">
        <f>'Fish Use'!E232</f>
        <v>Spawning</v>
      </c>
      <c r="E3461" s="16" t="str">
        <f>'Vulnerability Mapped'!C59</f>
        <v>Summer Water Temperature</v>
      </c>
      <c r="F3461" s="18">
        <f>'Fish Use'!F232</f>
        <v>0.61260000000000003</v>
      </c>
      <c r="G3461" s="18">
        <f>Population!D10</f>
        <v>0.08</v>
      </c>
      <c r="H3461" s="19">
        <f>'Limiting Factors'!C239</f>
        <v>3.17</v>
      </c>
      <c r="I3461" s="18">
        <f>'Limiting Factors'!D239</f>
        <v>0.58825000000000005</v>
      </c>
      <c r="J3461" s="17">
        <f>'Vulnerability Mapped'!D59</f>
        <v>1</v>
      </c>
      <c r="K3461" s="17">
        <f>'Vulnerability Mapped'!E59</f>
        <v>1</v>
      </c>
      <c r="L3461" s="18">
        <f>'Vulnerability Mapped'!H59</f>
        <v>1</v>
      </c>
      <c r="M3461" s="18">
        <f t="shared" si="108"/>
        <v>0.36036195000000004</v>
      </c>
      <c r="N3461" s="18">
        <f t="shared" si="109"/>
        <v>2.8828956000000003E-2</v>
      </c>
    </row>
    <row r="3462" spans="1:14" ht="18" customHeight="1" x14ac:dyDescent="0.2">
      <c r="A3462" s="16" t="str">
        <f>'Fish Use'!A232</f>
        <v>UGR15</v>
      </c>
      <c r="B3462" s="16" t="str">
        <f>'Fish Use'!B232</f>
        <v>Upper Grande Ronde</v>
      </c>
      <c r="C3462" s="16" t="str">
        <f>'Fish Use'!D232</f>
        <v>Chinook</v>
      </c>
      <c r="D3462" s="16" t="str">
        <f>'Fish Use'!E232</f>
        <v>Spawning</v>
      </c>
      <c r="E3462" s="16" t="str">
        <f>'Vulnerability Mapped'!C61</f>
        <v>Winter Water Temperature</v>
      </c>
      <c r="F3462" s="18">
        <f>'Fish Use'!F232</f>
        <v>0.61260000000000003</v>
      </c>
      <c r="G3462" s="18">
        <f>Population!D10</f>
        <v>0.08</v>
      </c>
      <c r="H3462" s="19">
        <f>'Limiting Factors'!C240</f>
        <v>2.62</v>
      </c>
      <c r="I3462" s="18">
        <f>'Limiting Factors'!D240</f>
        <v>0.46450000000000002</v>
      </c>
      <c r="J3462" s="17">
        <f>'Vulnerability Mapped'!D61</f>
        <v>4</v>
      </c>
      <c r="K3462" s="17">
        <f>'Vulnerability Mapped'!E61</f>
        <v>4</v>
      </c>
      <c r="L3462" s="18">
        <f>'Vulnerability Mapped'!H61</f>
        <v>0.80714285699999999</v>
      </c>
      <c r="M3462" s="18">
        <f t="shared" si="108"/>
        <v>0.22967467924506393</v>
      </c>
      <c r="N3462" s="18">
        <f t="shared" si="109"/>
        <v>1.8373974339605116E-2</v>
      </c>
    </row>
    <row r="3463" spans="1:14" ht="18" customHeight="1" x14ac:dyDescent="0.2">
      <c r="A3463" s="16" t="str">
        <f>'Fish Use'!A232</f>
        <v>UGR15</v>
      </c>
      <c r="B3463" s="16" t="str">
        <f>'Fish Use'!B232</f>
        <v>Upper Grande Ronde</v>
      </c>
      <c r="C3463" s="16" t="str">
        <f>'Fish Use'!D232</f>
        <v>Chinook</v>
      </c>
      <c r="D3463" s="16" t="str">
        <f>'Fish Use'!E232</f>
        <v>Spawning</v>
      </c>
      <c r="E3463" s="16" t="str">
        <f>'Vulnerability Mapped'!C60</f>
        <v>Water Quality</v>
      </c>
      <c r="F3463" s="18">
        <f>'Fish Use'!F232</f>
        <v>0.61260000000000003</v>
      </c>
      <c r="G3463" s="18">
        <f>Population!D10</f>
        <v>0.08</v>
      </c>
      <c r="H3463" s="19">
        <f>'Limiting Factors'!C241</f>
        <v>2.62</v>
      </c>
      <c r="I3463" s="18">
        <f>'Limiting Factors'!D241</f>
        <v>0.46450000000000002</v>
      </c>
      <c r="J3463" s="17">
        <f>'Vulnerability Mapped'!D60</f>
        <v>8</v>
      </c>
      <c r="K3463" s="17">
        <f>'Vulnerability Mapped'!E60</f>
        <v>8</v>
      </c>
      <c r="L3463" s="18">
        <f>'Vulnerability Mapped'!H60</f>
        <v>0.55000000000000004</v>
      </c>
      <c r="M3463" s="18">
        <f t="shared" si="108"/>
        <v>0.15650398500000004</v>
      </c>
      <c r="N3463" s="18">
        <f t="shared" si="109"/>
        <v>1.2520318800000003E-2</v>
      </c>
    </row>
    <row r="3464" spans="1:14" ht="18" customHeight="1" x14ac:dyDescent="0.2">
      <c r="A3464" s="16" t="str">
        <f>'Fish Use'!A232</f>
        <v>UGR15</v>
      </c>
      <c r="B3464" s="16" t="str">
        <f>'Fish Use'!B232</f>
        <v>Upper Grande Ronde</v>
      </c>
      <c r="C3464" s="16" t="str">
        <f>'Fish Use'!D232</f>
        <v>Chinook</v>
      </c>
      <c r="D3464" s="16" t="str">
        <f>'Fish Use'!E232</f>
        <v>Spawning</v>
      </c>
      <c r="E3464" s="16" t="str">
        <f>'Vulnerability Mapped'!C56</f>
        <v>Predation</v>
      </c>
      <c r="F3464" s="18">
        <f>'Fish Use'!F232</f>
        <v>0.61260000000000003</v>
      </c>
      <c r="G3464" s="18">
        <f>Population!D10</f>
        <v>0.08</v>
      </c>
      <c r="H3464" s="19">
        <f>'Limiting Factors'!C234</f>
        <v>1.26</v>
      </c>
      <c r="I3464" s="18">
        <f>'Limiting Factors'!D234</f>
        <v>0.1585</v>
      </c>
      <c r="J3464" s="17">
        <f>'Vulnerability Mapped'!D56</f>
        <v>9</v>
      </c>
      <c r="K3464" s="17">
        <f>'Vulnerability Mapped'!E56</f>
        <v>9</v>
      </c>
      <c r="L3464" s="18">
        <f>'Vulnerability Mapped'!H56</f>
        <v>0.485714286</v>
      </c>
      <c r="M3464" s="18">
        <f t="shared" si="108"/>
        <v>4.7161448599170604E-2</v>
      </c>
      <c r="N3464" s="18">
        <f t="shared" si="109"/>
        <v>3.7729158879336484E-3</v>
      </c>
    </row>
    <row r="3465" spans="1:14" ht="18" customHeight="1" x14ac:dyDescent="0.2">
      <c r="A3465" s="16" t="str">
        <f>'Fish Use'!A232</f>
        <v>UGR15</v>
      </c>
      <c r="B3465" s="16" t="str">
        <f>'Fish Use'!B232</f>
        <v>Upper Grande Ronde</v>
      </c>
      <c r="C3465" s="16" t="str">
        <f>'Fish Use'!D232</f>
        <v>Chinook</v>
      </c>
      <c r="D3465" s="16" t="str">
        <f>'Fish Use'!E232</f>
        <v>Spawning</v>
      </c>
      <c r="E3465" s="16" t="str">
        <f>'Vulnerability Mapped'!C48</f>
        <v>Altered Primary Productivity</v>
      </c>
      <c r="F3465" s="18">
        <f>'Fish Use'!F232</f>
        <v>0.61260000000000003</v>
      </c>
      <c r="G3465" s="18">
        <f>Population!D10</f>
        <v>0.08</v>
      </c>
      <c r="H3465" s="19">
        <f>'Limiting Factors'!C235</f>
        <v>3.11</v>
      </c>
      <c r="I3465" s="18">
        <f>'Limiting Factors'!D235</f>
        <v>0.57474999999999998</v>
      </c>
      <c r="J3465" s="17">
        <f>'Vulnerability Mapped'!D48</f>
        <v>14</v>
      </c>
      <c r="K3465" s="17">
        <f>'Vulnerability Mapped'!E48</f>
        <v>14</v>
      </c>
      <c r="L3465" s="18">
        <f>'Vulnerability Mapped'!H48</f>
        <v>0.164285714</v>
      </c>
      <c r="M3465" s="18">
        <f t="shared" si="108"/>
        <v>5.78436609708309E-2</v>
      </c>
      <c r="N3465" s="18">
        <f t="shared" si="109"/>
        <v>4.627492877666472E-3</v>
      </c>
    </row>
    <row r="3466" spans="1:14" ht="18" customHeight="1" x14ac:dyDescent="0.2">
      <c r="A3466" s="16" t="str">
        <f>'Fish Use'!A232</f>
        <v>UGR15</v>
      </c>
      <c r="B3466" s="16" t="str">
        <f>'Fish Use'!B232</f>
        <v>Upper Grande Ronde</v>
      </c>
      <c r="C3466" s="16" t="str">
        <f>'Fish Use'!D232</f>
        <v>Chinook</v>
      </c>
      <c r="D3466" s="16" t="str">
        <f>'Fish Use'!E232</f>
        <v>Spawning</v>
      </c>
      <c r="E3466" s="16" t="str">
        <f>'Vulnerability Mapped'!C55</f>
        <v>Non-Native Species Interactions and Competition</v>
      </c>
      <c r="F3466" s="18">
        <f>'Fish Use'!F232</f>
        <v>0.61260000000000003</v>
      </c>
      <c r="G3466" s="18">
        <f>Population!D10</f>
        <v>0.08</v>
      </c>
      <c r="H3466" s="19">
        <f>'Limiting Factors'!C236</f>
        <v>2.08</v>
      </c>
      <c r="I3466" s="18">
        <f>'Limiting Factors'!D236</f>
        <v>0.34300000000000003</v>
      </c>
      <c r="J3466" s="17">
        <f>'Vulnerability Mapped'!D55</f>
        <v>12</v>
      </c>
      <c r="K3466" s="17">
        <f>'Vulnerability Mapped'!E55</f>
        <v>12</v>
      </c>
      <c r="L3466" s="18">
        <f>'Vulnerability Mapped'!H55</f>
        <v>0.29285714299999999</v>
      </c>
      <c r="M3466" s="18">
        <f t="shared" si="108"/>
        <v>6.1535670030017406E-2</v>
      </c>
      <c r="N3466" s="18">
        <f t="shared" si="109"/>
        <v>4.9228536024013923E-3</v>
      </c>
    </row>
    <row r="3467" spans="1:14" ht="18" customHeight="1" x14ac:dyDescent="0.2">
      <c r="A3467" s="16" t="str">
        <f>'Fish Use'!A233</f>
        <v>UGR15</v>
      </c>
      <c r="B3467" s="16" t="str">
        <f>'Fish Use'!B233</f>
        <v>Upper Grande Ronde</v>
      </c>
      <c r="C3467" s="16" t="str">
        <f>'Fish Use'!D233</f>
        <v>Chinook</v>
      </c>
      <c r="D3467" s="16" t="str">
        <f>'Fish Use'!E233</f>
        <v>Winter Rearing</v>
      </c>
      <c r="E3467" s="16" t="str">
        <f>'Vulnerability Mapped'!C79</f>
        <v>Anthropogenic Barriers</v>
      </c>
      <c r="F3467" s="18">
        <f>'Fish Use'!F233</f>
        <v>0.61260000000000003</v>
      </c>
      <c r="G3467" s="18">
        <f>Population!D14</f>
        <v>0.34</v>
      </c>
      <c r="H3467" s="19">
        <f>'Limiting Factors'!C233</f>
        <v>2.62</v>
      </c>
      <c r="I3467" s="18">
        <f>'Limiting Factors'!D233</f>
        <v>0.46450000000000002</v>
      </c>
      <c r="J3467" s="17">
        <f>'Vulnerability Mapped'!D79</f>
        <v>14</v>
      </c>
      <c r="K3467" s="17">
        <f>'Vulnerability Mapped'!E79</f>
        <v>14</v>
      </c>
      <c r="L3467" s="18">
        <f>'Vulnerability Mapped'!H79</f>
        <v>0.164285714</v>
      </c>
      <c r="M3467" s="18">
        <f t="shared" si="108"/>
        <v>4.6747943490127807E-2</v>
      </c>
      <c r="N3467" s="18">
        <f t="shared" si="109"/>
        <v>1.5894300786643455E-2</v>
      </c>
    </row>
    <row r="3468" spans="1:14" ht="18" customHeight="1" x14ac:dyDescent="0.2">
      <c r="A3468" s="16" t="str">
        <f>'Fish Use'!A233</f>
        <v>UGR15</v>
      </c>
      <c r="B3468" s="16" t="str">
        <f>'Fish Use'!B233</f>
        <v>Upper Grande Ronde</v>
      </c>
      <c r="C3468" s="16" t="str">
        <f>'Fish Use'!D233</f>
        <v>Chinook</v>
      </c>
      <c r="D3468" s="16" t="str">
        <f>'Fish Use'!E233</f>
        <v>Winter Rearing</v>
      </c>
      <c r="E3468" s="16" t="str">
        <f>'Vulnerability Mapped'!C87</f>
        <v>Riparian Condition</v>
      </c>
      <c r="F3468" s="18">
        <f>'Fish Use'!F233</f>
        <v>0.61260000000000003</v>
      </c>
      <c r="G3468" s="18">
        <f>Population!D14</f>
        <v>0.34</v>
      </c>
      <c r="H3468" s="19">
        <f>'Limiting Factors'!C227</f>
        <v>2.0499999999999998</v>
      </c>
      <c r="I3468" s="18">
        <f>'Limiting Factors'!D227</f>
        <v>0.33624999999999999</v>
      </c>
      <c r="J3468" s="17">
        <f>'Vulnerability Mapped'!D87</f>
        <v>6</v>
      </c>
      <c r="K3468" s="17">
        <f>'Vulnerability Mapped'!E87</f>
        <v>6</v>
      </c>
      <c r="L3468" s="18">
        <f>'Vulnerability Mapped'!H87</f>
        <v>0.678571429</v>
      </c>
      <c r="M3468" s="18">
        <f t="shared" si="108"/>
        <v>0.13977672330256574</v>
      </c>
      <c r="N3468" s="18">
        <f t="shared" si="109"/>
        <v>4.7524085922872356E-2</v>
      </c>
    </row>
    <row r="3469" spans="1:14" ht="18" customHeight="1" x14ac:dyDescent="0.2">
      <c r="A3469" s="16" t="str">
        <f>'Fish Use'!A233</f>
        <v>UGR15</v>
      </c>
      <c r="B3469" s="16" t="str">
        <f>'Fish Use'!B233</f>
        <v>Upper Grande Ronde</v>
      </c>
      <c r="C3469" s="16" t="str">
        <f>'Fish Use'!D233</f>
        <v>Chinook</v>
      </c>
      <c r="D3469" s="16" t="str">
        <f>'Fish Use'!E233</f>
        <v>Winter Rearing</v>
      </c>
      <c r="E3469" s="16" t="str">
        <f>'Vulnerability Mapped'!C83</f>
        <v>Floodplain Condition</v>
      </c>
      <c r="F3469" s="18">
        <f>'Fish Use'!F233</f>
        <v>0.61260000000000003</v>
      </c>
      <c r="G3469" s="18">
        <f>Population!D14</f>
        <v>0.34</v>
      </c>
      <c r="H3469" s="19">
        <f>'Limiting Factors'!C228</f>
        <v>3.06</v>
      </c>
      <c r="I3469" s="18">
        <f>'Limiting Factors'!D228</f>
        <v>0.5635</v>
      </c>
      <c r="J3469" s="17">
        <f>'Vulnerability Mapped'!D83</f>
        <v>5</v>
      </c>
      <c r="K3469" s="17">
        <f>'Vulnerability Mapped'!E83</f>
        <v>5</v>
      </c>
      <c r="L3469" s="18">
        <f>'Vulnerability Mapped'!H83</f>
        <v>0.74285714300000005</v>
      </c>
      <c r="M3469" s="18">
        <f t="shared" si="108"/>
        <v>0.2564343600493143</v>
      </c>
      <c r="N3469" s="18">
        <f t="shared" si="109"/>
        <v>8.7187682416766873E-2</v>
      </c>
    </row>
    <row r="3470" spans="1:14" ht="18" customHeight="1" x14ac:dyDescent="0.2">
      <c r="A3470" s="16" t="str">
        <f>'Fish Use'!A233</f>
        <v>UGR15</v>
      </c>
      <c r="B3470" s="16" t="str">
        <f>'Fish Use'!B233</f>
        <v>Upper Grande Ronde</v>
      </c>
      <c r="C3470" s="16" t="str">
        <f>'Fish Use'!D233</f>
        <v>Chinook</v>
      </c>
      <c r="D3470" s="16" t="str">
        <f>'Fish Use'!E233</f>
        <v>Winter Rearing</v>
      </c>
      <c r="E3470" s="16" t="str">
        <f>'Vulnerability Mapped'!C88</f>
        <v>Side Channel and Wetland Habitat</v>
      </c>
      <c r="F3470" s="18">
        <f>'Fish Use'!F233</f>
        <v>0.61260000000000003</v>
      </c>
      <c r="G3470" s="18">
        <f>Population!D14</f>
        <v>0.34</v>
      </c>
      <c r="H3470" s="19">
        <f>'Limiting Factors'!C229</f>
        <v>2.5499999999999998</v>
      </c>
      <c r="I3470" s="18">
        <f>'Limiting Factors'!D229</f>
        <v>0.44874999999999998</v>
      </c>
      <c r="J3470" s="17">
        <f>'Vulnerability Mapped'!D88</f>
        <v>3</v>
      </c>
      <c r="K3470" s="17">
        <f>'Vulnerability Mapped'!E88</f>
        <v>3</v>
      </c>
      <c r="L3470" s="18">
        <f>'Vulnerability Mapped'!H88</f>
        <v>0.87142857100000004</v>
      </c>
      <c r="M3470" s="18">
        <f t="shared" si="108"/>
        <v>0.23955941773932676</v>
      </c>
      <c r="N3470" s="18">
        <f t="shared" si="109"/>
        <v>8.1450202031371099E-2</v>
      </c>
    </row>
    <row r="3471" spans="1:14" ht="18" customHeight="1" x14ac:dyDescent="0.2">
      <c r="A3471" s="16" t="str">
        <f>'Fish Use'!A233</f>
        <v>UGR15</v>
      </c>
      <c r="B3471" s="16" t="str">
        <f>'Fish Use'!B233</f>
        <v>Upper Grande Ronde</v>
      </c>
      <c r="C3471" s="16" t="str">
        <f>'Fish Use'!D233</f>
        <v>Chinook</v>
      </c>
      <c r="D3471" s="16" t="str">
        <f>'Fish Use'!E233</f>
        <v>Winter Rearing</v>
      </c>
      <c r="E3471" s="16" t="str">
        <f>'Vulnerability Mapped'!C80</f>
        <v>Channel and Habitat Structure</v>
      </c>
      <c r="F3471" s="18">
        <f>'Fish Use'!F233</f>
        <v>0.61260000000000003</v>
      </c>
      <c r="G3471" s="18">
        <f>Population!D14</f>
        <v>0.34</v>
      </c>
      <c r="H3471" s="19">
        <f>'Limiting Factors'!C230</f>
        <v>2.83</v>
      </c>
      <c r="I3471" s="18">
        <f>'Limiting Factors'!D230</f>
        <v>0.51175000000000004</v>
      </c>
      <c r="J3471" s="17">
        <f>'Vulnerability Mapped'!D80</f>
        <v>1</v>
      </c>
      <c r="K3471" s="17">
        <f>'Vulnerability Mapped'!E80</f>
        <v>1</v>
      </c>
      <c r="L3471" s="18">
        <f>'Vulnerability Mapped'!H80</f>
        <v>1</v>
      </c>
      <c r="M3471" s="18">
        <f t="shared" si="108"/>
        <v>0.31349805000000003</v>
      </c>
      <c r="N3471" s="18">
        <f t="shared" si="109"/>
        <v>0.10658933700000002</v>
      </c>
    </row>
    <row r="3472" spans="1:14" ht="18" customHeight="1" x14ac:dyDescent="0.2">
      <c r="A3472" s="16" t="str">
        <f>'Fish Use'!A233</f>
        <v>UGR15</v>
      </c>
      <c r="B3472" s="16" t="str">
        <f>'Fish Use'!B233</f>
        <v>Upper Grande Ronde</v>
      </c>
      <c r="C3472" s="16" t="str">
        <f>'Fish Use'!D233</f>
        <v>Chinook</v>
      </c>
      <c r="D3472" s="16" t="str">
        <f>'Fish Use'!E233</f>
        <v>Winter Rearing</v>
      </c>
      <c r="E3472" s="16" t="str">
        <f>'Vulnerability Mapped'!C82</f>
        <v>Decreased Water Quantity</v>
      </c>
      <c r="F3472" s="18">
        <f>'Fish Use'!F233</f>
        <v>0.61260000000000003</v>
      </c>
      <c r="G3472" s="18">
        <f>Population!D14</f>
        <v>0.34</v>
      </c>
      <c r="H3472" s="19">
        <f>'Limiting Factors'!C237</f>
        <v>2.52</v>
      </c>
      <c r="I3472" s="18">
        <f>'Limiting Factors'!D237</f>
        <v>0.442</v>
      </c>
      <c r="J3472" s="17">
        <f>'Vulnerability Mapped'!D82</f>
        <v>9</v>
      </c>
      <c r="K3472" s="17">
        <f>'Vulnerability Mapped'!E82</f>
        <v>9</v>
      </c>
      <c r="L3472" s="18">
        <f>'Vulnerability Mapped'!H82</f>
        <v>0.485714286</v>
      </c>
      <c r="M3472" s="18">
        <f t="shared" si="108"/>
        <v>0.13151646864879121</v>
      </c>
      <c r="N3472" s="18">
        <f t="shared" si="109"/>
        <v>4.4715599340589017E-2</v>
      </c>
    </row>
    <row r="3473" spans="1:14" ht="18" customHeight="1" x14ac:dyDescent="0.2">
      <c r="A3473" s="16" t="str">
        <f>'Fish Use'!A233</f>
        <v>UGR15</v>
      </c>
      <c r="B3473" s="16" t="str">
        <f>'Fish Use'!B233</f>
        <v>Upper Grande Ronde</v>
      </c>
      <c r="C3473" s="16" t="str">
        <f>'Fish Use'!D233</f>
        <v>Chinook</v>
      </c>
      <c r="D3473" s="16" t="str">
        <f>'Fish Use'!E233</f>
        <v>Winter Rearing</v>
      </c>
      <c r="E3473" s="16" t="str">
        <f>'Vulnerability Mapped'!C77</f>
        <v>Altered Flow Timing</v>
      </c>
      <c r="F3473" s="18">
        <f>'Fish Use'!F233</f>
        <v>0.61260000000000003</v>
      </c>
      <c r="G3473" s="18">
        <f>Population!D14</f>
        <v>0.34</v>
      </c>
      <c r="H3473" s="19">
        <f>'Limiting Factors'!C238</f>
        <v>2.29</v>
      </c>
      <c r="I3473" s="18">
        <f>'Limiting Factors'!D238</f>
        <v>0.39024999999999999</v>
      </c>
      <c r="J3473" s="17">
        <f>'Vulnerability Mapped'!D77</f>
        <v>13</v>
      </c>
      <c r="K3473" s="17">
        <f>'Vulnerability Mapped'!E77</f>
        <v>13</v>
      </c>
      <c r="L3473" s="18">
        <f>'Vulnerability Mapped'!H77</f>
        <v>0.22857142899999999</v>
      </c>
      <c r="M3473" s="18">
        <f t="shared" si="108"/>
        <v>5.4643920102457347E-2</v>
      </c>
      <c r="N3473" s="18">
        <f t="shared" si="109"/>
        <v>1.8578932834835499E-2</v>
      </c>
    </row>
    <row r="3474" spans="1:14" ht="18" customHeight="1" x14ac:dyDescent="0.2">
      <c r="A3474" s="16" t="str">
        <f>'Fish Use'!A233</f>
        <v>UGR15</v>
      </c>
      <c r="B3474" s="16" t="str">
        <f>'Fish Use'!B233</f>
        <v>Upper Grande Ronde</v>
      </c>
      <c r="C3474" s="16" t="str">
        <f>'Fish Use'!D233</f>
        <v>Chinook</v>
      </c>
      <c r="D3474" s="16" t="str">
        <f>'Fish Use'!E233</f>
        <v>Winter Rearing</v>
      </c>
      <c r="E3474" s="16" t="str">
        <f>'Vulnerability Mapped'!C81</f>
        <v>Decreased Sediment Quantity</v>
      </c>
      <c r="F3474" s="18">
        <f>'Fish Use'!F233</f>
        <v>0.61260000000000003</v>
      </c>
      <c r="G3474" s="18">
        <f>Population!D14</f>
        <v>0.34</v>
      </c>
      <c r="H3474" s="19">
        <f>'Limiting Factors'!C231</f>
        <v>4.78</v>
      </c>
      <c r="I3474" s="18">
        <f>'Limiting Factors'!D231</f>
        <v>0.95050000000000001</v>
      </c>
      <c r="J3474" s="17">
        <f>'Vulnerability Mapped'!D81</f>
        <v>4</v>
      </c>
      <c r="K3474" s="17">
        <f>'Vulnerability Mapped'!E81</f>
        <v>4</v>
      </c>
      <c r="L3474" s="18">
        <f>'Vulnerability Mapped'!H81</f>
        <v>0.80714285699999999</v>
      </c>
      <c r="M3474" s="18">
        <f t="shared" si="108"/>
        <v>0.46998015634538914</v>
      </c>
      <c r="N3474" s="18">
        <f t="shared" si="109"/>
        <v>0.15979325315743231</v>
      </c>
    </row>
    <row r="3475" spans="1:14" ht="18" customHeight="1" x14ac:dyDescent="0.2">
      <c r="A3475" s="16" t="str">
        <f>'Fish Use'!A233</f>
        <v>UGR15</v>
      </c>
      <c r="B3475" s="16" t="str">
        <f>'Fish Use'!B233</f>
        <v>Upper Grande Ronde</v>
      </c>
      <c r="C3475" s="16" t="str">
        <f>'Fish Use'!D233</f>
        <v>Chinook</v>
      </c>
      <c r="D3475" s="16" t="str">
        <f>'Fish Use'!E233</f>
        <v>Winter Rearing</v>
      </c>
      <c r="E3475" s="16" t="str">
        <f>'Vulnerability Mapped'!C84</f>
        <v>Increased Sediment Quantity</v>
      </c>
      <c r="F3475" s="18">
        <f>'Fish Use'!F233</f>
        <v>0.61260000000000003</v>
      </c>
      <c r="G3475" s="18">
        <f>Population!D14</f>
        <v>0.34</v>
      </c>
      <c r="H3475" s="19">
        <f>'Limiting Factors'!C232</f>
        <v>2.2999999999999998</v>
      </c>
      <c r="I3475" s="18">
        <f>'Limiting Factors'!D232</f>
        <v>0.39250000000000002</v>
      </c>
      <c r="J3475" s="17">
        <f>'Vulnerability Mapped'!D84</f>
        <v>8</v>
      </c>
      <c r="K3475" s="17">
        <f>'Vulnerability Mapped'!E84</f>
        <v>8</v>
      </c>
      <c r="L3475" s="18">
        <f>'Vulnerability Mapped'!H84</f>
        <v>0.55000000000000004</v>
      </c>
      <c r="M3475" s="18">
        <f t="shared" si="108"/>
        <v>0.13224502500000002</v>
      </c>
      <c r="N3475" s="18">
        <f t="shared" si="109"/>
        <v>4.4963308500000007E-2</v>
      </c>
    </row>
    <row r="3476" spans="1:14" ht="18" customHeight="1" x14ac:dyDescent="0.2">
      <c r="A3476" s="16" t="str">
        <f>'Fish Use'!A233</f>
        <v>UGR15</v>
      </c>
      <c r="B3476" s="16" t="str">
        <f>'Fish Use'!B233</f>
        <v>Upper Grande Ronde</v>
      </c>
      <c r="C3476" s="16" t="str">
        <f>'Fish Use'!D233</f>
        <v>Chinook</v>
      </c>
      <c r="D3476" s="16" t="str">
        <f>'Fish Use'!E233</f>
        <v>Winter Rearing</v>
      </c>
      <c r="E3476" s="16" t="str">
        <f>'Vulnerability Mapped'!C89</f>
        <v>Summer Water Temperature</v>
      </c>
      <c r="F3476" s="18">
        <f>'Fish Use'!F233</f>
        <v>0.61260000000000003</v>
      </c>
      <c r="G3476" s="18">
        <f>Population!D14</f>
        <v>0.34</v>
      </c>
      <c r="H3476" s="19">
        <f>'Limiting Factors'!C239</f>
        <v>3.17</v>
      </c>
      <c r="I3476" s="18">
        <f>'Limiting Factors'!D239</f>
        <v>0.58825000000000005</v>
      </c>
      <c r="J3476" s="17">
        <f>'Vulnerability Mapped'!D89</f>
        <v>15</v>
      </c>
      <c r="K3476" s="17">
        <f>'Vulnerability Mapped'!E89</f>
        <v>15</v>
      </c>
      <c r="L3476" s="18">
        <f>'Vulnerability Mapped'!H89</f>
        <v>0.1</v>
      </c>
      <c r="M3476" s="18">
        <f t="shared" si="108"/>
        <v>3.6036195000000007E-2</v>
      </c>
      <c r="N3476" s="18">
        <f t="shared" si="109"/>
        <v>1.2252306300000003E-2</v>
      </c>
    </row>
    <row r="3477" spans="1:14" ht="18" customHeight="1" x14ac:dyDescent="0.2">
      <c r="A3477" s="16" t="str">
        <f>'Fish Use'!A233</f>
        <v>UGR15</v>
      </c>
      <c r="B3477" s="16" t="str">
        <f>'Fish Use'!B233</f>
        <v>Upper Grande Ronde</v>
      </c>
      <c r="C3477" s="16" t="str">
        <f>'Fish Use'!D233</f>
        <v>Chinook</v>
      </c>
      <c r="D3477" s="16" t="str">
        <f>'Fish Use'!E233</f>
        <v>Winter Rearing</v>
      </c>
      <c r="E3477" s="16" t="str">
        <f>'Vulnerability Mapped'!C91</f>
        <v>Winter Water Temperature</v>
      </c>
      <c r="F3477" s="18">
        <f>'Fish Use'!F233</f>
        <v>0.61260000000000003</v>
      </c>
      <c r="G3477" s="18">
        <f>Population!D14</f>
        <v>0.34</v>
      </c>
      <c r="H3477" s="19">
        <f>'Limiting Factors'!C240</f>
        <v>2.62</v>
      </c>
      <c r="I3477" s="18">
        <f>'Limiting Factors'!D240</f>
        <v>0.46450000000000002</v>
      </c>
      <c r="J3477" s="17">
        <f>'Vulnerability Mapped'!D91</f>
        <v>2</v>
      </c>
      <c r="K3477" s="17">
        <f>'Vulnerability Mapped'!E91</f>
        <v>2</v>
      </c>
      <c r="L3477" s="18">
        <f>'Vulnerability Mapped'!H91</f>
        <v>0.93571428599999995</v>
      </c>
      <c r="M3477" s="18">
        <f t="shared" si="108"/>
        <v>0.26626002650987224</v>
      </c>
      <c r="N3477" s="18">
        <f t="shared" si="109"/>
        <v>9.052840901335657E-2</v>
      </c>
    </row>
    <row r="3478" spans="1:14" ht="18" customHeight="1" x14ac:dyDescent="0.2">
      <c r="A3478" s="16" t="str">
        <f>'Fish Use'!A233</f>
        <v>UGR15</v>
      </c>
      <c r="B3478" s="16" t="str">
        <f>'Fish Use'!B233</f>
        <v>Upper Grande Ronde</v>
      </c>
      <c r="C3478" s="16" t="str">
        <f>'Fish Use'!D233</f>
        <v>Chinook</v>
      </c>
      <c r="D3478" s="16" t="str">
        <f>'Fish Use'!E233</f>
        <v>Winter Rearing</v>
      </c>
      <c r="E3478" s="16" t="str">
        <f>'Vulnerability Mapped'!C90</f>
        <v>Water Quality</v>
      </c>
      <c r="F3478" s="18">
        <f>'Fish Use'!F233</f>
        <v>0.61260000000000003</v>
      </c>
      <c r="G3478" s="18">
        <f>Population!D14</f>
        <v>0.34</v>
      </c>
      <c r="H3478" s="19">
        <f>'Limiting Factors'!C241</f>
        <v>2.62</v>
      </c>
      <c r="I3478" s="18">
        <f>'Limiting Factors'!D241</f>
        <v>0.46450000000000002</v>
      </c>
      <c r="J3478" s="17">
        <f>'Vulnerability Mapped'!D90</f>
        <v>7</v>
      </c>
      <c r="K3478" s="17">
        <f>'Vulnerability Mapped'!E90</f>
        <v>7</v>
      </c>
      <c r="L3478" s="18">
        <f>'Vulnerability Mapped'!H90</f>
        <v>0.61428571399999998</v>
      </c>
      <c r="M3478" s="18">
        <f t="shared" si="108"/>
        <v>0.17479665849012782</v>
      </c>
      <c r="N3478" s="18">
        <f t="shared" si="109"/>
        <v>5.943086388664346E-2</v>
      </c>
    </row>
    <row r="3479" spans="1:14" ht="18" customHeight="1" x14ac:dyDescent="0.2">
      <c r="A3479" s="16" t="str">
        <f>'Fish Use'!A233</f>
        <v>UGR15</v>
      </c>
      <c r="B3479" s="16" t="str">
        <f>'Fish Use'!B233</f>
        <v>Upper Grande Ronde</v>
      </c>
      <c r="C3479" s="16" t="str">
        <f>'Fish Use'!D233</f>
        <v>Chinook</v>
      </c>
      <c r="D3479" s="16" t="str">
        <f>'Fish Use'!E233</f>
        <v>Winter Rearing</v>
      </c>
      <c r="E3479" s="16" t="str">
        <f>'Vulnerability Mapped'!C86</f>
        <v>Predation</v>
      </c>
      <c r="F3479" s="18">
        <f>'Fish Use'!F233</f>
        <v>0.61260000000000003</v>
      </c>
      <c r="G3479" s="18">
        <f>Population!D14</f>
        <v>0.34</v>
      </c>
      <c r="H3479" s="19">
        <f>'Limiting Factors'!C234</f>
        <v>1.26</v>
      </c>
      <c r="I3479" s="18">
        <f>'Limiting Factors'!D234</f>
        <v>0.1585</v>
      </c>
      <c r="J3479" s="17">
        <f>'Vulnerability Mapped'!D86</f>
        <v>11</v>
      </c>
      <c r="K3479" s="17">
        <f>'Vulnerability Mapped'!E86</f>
        <v>11</v>
      </c>
      <c r="L3479" s="18">
        <f>'Vulnerability Mapped'!H86</f>
        <v>0.35714285699999998</v>
      </c>
      <c r="M3479" s="18">
        <f t="shared" si="108"/>
        <v>3.4677535700414701E-2</v>
      </c>
      <c r="N3479" s="18">
        <f t="shared" si="109"/>
        <v>1.1790362138140999E-2</v>
      </c>
    </row>
    <row r="3480" spans="1:14" ht="18" customHeight="1" x14ac:dyDescent="0.2">
      <c r="A3480" s="16" t="str">
        <f>'Fish Use'!A233</f>
        <v>UGR15</v>
      </c>
      <c r="B3480" s="16" t="str">
        <f>'Fish Use'!B233</f>
        <v>Upper Grande Ronde</v>
      </c>
      <c r="C3480" s="16" t="str">
        <f>'Fish Use'!D233</f>
        <v>Chinook</v>
      </c>
      <c r="D3480" s="16" t="str">
        <f>'Fish Use'!E233</f>
        <v>Winter Rearing</v>
      </c>
      <c r="E3480" s="16" t="str">
        <f>'Vulnerability Mapped'!C78</f>
        <v>Altered Primary Productivity</v>
      </c>
      <c r="F3480" s="18">
        <f>'Fish Use'!F233</f>
        <v>0.61260000000000003</v>
      </c>
      <c r="G3480" s="18">
        <f>Population!D14</f>
        <v>0.34</v>
      </c>
      <c r="H3480" s="19">
        <f>'Limiting Factors'!C235</f>
        <v>3.11</v>
      </c>
      <c r="I3480" s="18">
        <f>'Limiting Factors'!D235</f>
        <v>0.57474999999999998</v>
      </c>
      <c r="J3480" s="17">
        <f>'Vulnerability Mapped'!D78</f>
        <v>12</v>
      </c>
      <c r="K3480" s="17">
        <f>'Vulnerability Mapped'!E78</f>
        <v>12</v>
      </c>
      <c r="L3480" s="18">
        <f>'Vulnerability Mapped'!H78</f>
        <v>0.29285714299999999</v>
      </c>
      <c r="M3480" s="18">
        <f t="shared" si="108"/>
        <v>0.10311261326458454</v>
      </c>
      <c r="N3480" s="18">
        <f t="shared" si="109"/>
        <v>3.5058288509958749E-2</v>
      </c>
    </row>
    <row r="3481" spans="1:14" ht="18" customHeight="1" x14ac:dyDescent="0.2">
      <c r="A3481" s="16" t="str">
        <f>'Fish Use'!A233</f>
        <v>UGR15</v>
      </c>
      <c r="B3481" s="16" t="str">
        <f>'Fish Use'!B233</f>
        <v>Upper Grande Ronde</v>
      </c>
      <c r="C3481" s="16" t="str">
        <f>'Fish Use'!D233</f>
        <v>Chinook</v>
      </c>
      <c r="D3481" s="16" t="str">
        <f>'Fish Use'!E233</f>
        <v>Winter Rearing</v>
      </c>
      <c r="E3481" s="16" t="str">
        <f>'Vulnerability Mapped'!C85</f>
        <v>Non-Native Species Interactions and Competition</v>
      </c>
      <c r="F3481" s="18">
        <f>'Fish Use'!F233</f>
        <v>0.61260000000000003</v>
      </c>
      <c r="G3481" s="18">
        <f>Population!D14</f>
        <v>0.34</v>
      </c>
      <c r="H3481" s="19">
        <f>'Limiting Factors'!C236</f>
        <v>2.08</v>
      </c>
      <c r="I3481" s="18">
        <f>'Limiting Factors'!D236</f>
        <v>0.34300000000000003</v>
      </c>
      <c r="J3481" s="17">
        <f>'Vulnerability Mapped'!D85</f>
        <v>12</v>
      </c>
      <c r="K3481" s="17">
        <f>'Vulnerability Mapped'!E85</f>
        <v>12</v>
      </c>
      <c r="L3481" s="18">
        <f>'Vulnerability Mapped'!H85</f>
        <v>0.29285714299999999</v>
      </c>
      <c r="M3481" s="18">
        <f t="shared" si="108"/>
        <v>6.1535670030017406E-2</v>
      </c>
      <c r="N3481" s="18">
        <f t="shared" si="109"/>
        <v>2.0922127810205918E-2</v>
      </c>
    </row>
    <row r="3482" spans="1:14" ht="18" customHeight="1" x14ac:dyDescent="0.2">
      <c r="A3482" s="16" t="str">
        <f>'Fish Use'!A234</f>
        <v>UGR15</v>
      </c>
      <c r="B3482" s="16" t="str">
        <f>'Fish Use'!B234</f>
        <v>Upper Grande Ronde</v>
      </c>
      <c r="C3482" s="16" t="str">
        <f>'Fish Use'!D234</f>
        <v>Chinook</v>
      </c>
      <c r="D3482" s="16" t="str">
        <f>'Fish Use'!E234</f>
        <v>Summer Rearing</v>
      </c>
      <c r="E3482" s="16" t="str">
        <f>'Vulnerability Mapped'!C64</f>
        <v>Anthropogenic Barriers</v>
      </c>
      <c r="F3482" s="18">
        <f>'Fish Use'!F234</f>
        <v>0.61260000000000003</v>
      </c>
      <c r="G3482" s="18">
        <f>Population!D12</f>
        <v>0.24</v>
      </c>
      <c r="H3482" s="19">
        <f>'Limiting Factors'!C233</f>
        <v>2.62</v>
      </c>
      <c r="I3482" s="18">
        <f>'Limiting Factors'!D233</f>
        <v>0.46450000000000002</v>
      </c>
      <c r="J3482" s="17">
        <f>'Vulnerability Mapped'!D64</f>
        <v>7</v>
      </c>
      <c r="K3482" s="17">
        <f>'Vulnerability Mapped'!E64</f>
        <v>7</v>
      </c>
      <c r="L3482" s="18">
        <f>'Vulnerability Mapped'!H64</f>
        <v>0.61428571399999998</v>
      </c>
      <c r="M3482" s="18">
        <f t="shared" si="108"/>
        <v>0.17479665849012782</v>
      </c>
      <c r="N3482" s="18">
        <f t="shared" si="109"/>
        <v>4.1951198037630678E-2</v>
      </c>
    </row>
    <row r="3483" spans="1:14" ht="18" customHeight="1" x14ac:dyDescent="0.2">
      <c r="A3483" s="16" t="str">
        <f>'Fish Use'!A234</f>
        <v>UGR15</v>
      </c>
      <c r="B3483" s="16" t="str">
        <f>'Fish Use'!B234</f>
        <v>Upper Grande Ronde</v>
      </c>
      <c r="C3483" s="16" t="str">
        <f>'Fish Use'!D234</f>
        <v>Chinook</v>
      </c>
      <c r="D3483" s="16" t="str">
        <f>'Fish Use'!E234</f>
        <v>Summer Rearing</v>
      </c>
      <c r="E3483" s="16" t="str">
        <f>'Vulnerability Mapped'!C72</f>
        <v>Riparian Condition</v>
      </c>
      <c r="F3483" s="18">
        <f>'Fish Use'!F234</f>
        <v>0.61260000000000003</v>
      </c>
      <c r="G3483" s="18">
        <f>Population!D12</f>
        <v>0.24</v>
      </c>
      <c r="H3483" s="19">
        <f>'Limiting Factors'!C227</f>
        <v>2.0499999999999998</v>
      </c>
      <c r="I3483" s="18">
        <f>'Limiting Factors'!D227</f>
        <v>0.33624999999999999</v>
      </c>
      <c r="J3483" s="17">
        <f>'Vulnerability Mapped'!D72</f>
        <v>5</v>
      </c>
      <c r="K3483" s="17">
        <f>'Vulnerability Mapped'!E72</f>
        <v>5</v>
      </c>
      <c r="L3483" s="18">
        <f>'Vulnerability Mapped'!H72</f>
        <v>0.74285714300000005</v>
      </c>
      <c r="M3483" s="18">
        <f t="shared" si="108"/>
        <v>0.15301872860085525</v>
      </c>
      <c r="N3483" s="18">
        <f t="shared" si="109"/>
        <v>3.6724494864205259E-2</v>
      </c>
    </row>
    <row r="3484" spans="1:14" ht="18" customHeight="1" x14ac:dyDescent="0.2">
      <c r="A3484" s="16" t="str">
        <f>'Fish Use'!A234</f>
        <v>UGR15</v>
      </c>
      <c r="B3484" s="16" t="str">
        <f>'Fish Use'!B234</f>
        <v>Upper Grande Ronde</v>
      </c>
      <c r="C3484" s="16" t="str">
        <f>'Fish Use'!D234</f>
        <v>Chinook</v>
      </c>
      <c r="D3484" s="16" t="str">
        <f>'Fish Use'!E234</f>
        <v>Summer Rearing</v>
      </c>
      <c r="E3484" s="16" t="str">
        <f>'Vulnerability Mapped'!C68</f>
        <v>Floodplain Condition</v>
      </c>
      <c r="F3484" s="18">
        <f>'Fish Use'!F234</f>
        <v>0.61260000000000003</v>
      </c>
      <c r="G3484" s="18">
        <f>Population!D12</f>
        <v>0.24</v>
      </c>
      <c r="H3484" s="19">
        <f>'Limiting Factors'!C228</f>
        <v>3.06</v>
      </c>
      <c r="I3484" s="18">
        <f>'Limiting Factors'!D228</f>
        <v>0.5635</v>
      </c>
      <c r="J3484" s="17">
        <f>'Vulnerability Mapped'!D68</f>
        <v>10</v>
      </c>
      <c r="K3484" s="17">
        <f>'Vulnerability Mapped'!E68</f>
        <v>10</v>
      </c>
      <c r="L3484" s="18">
        <f>'Vulnerability Mapped'!H68</f>
        <v>0.42142857099999997</v>
      </c>
      <c r="M3484" s="18">
        <f t="shared" si="108"/>
        <v>0.1454771848520571</v>
      </c>
      <c r="N3484" s="18">
        <f t="shared" si="109"/>
        <v>3.4914524364493701E-2</v>
      </c>
    </row>
    <row r="3485" spans="1:14" ht="18" customHeight="1" x14ac:dyDescent="0.2">
      <c r="A3485" s="16" t="str">
        <f>'Fish Use'!A234</f>
        <v>UGR15</v>
      </c>
      <c r="B3485" s="16" t="str">
        <f>'Fish Use'!B234</f>
        <v>Upper Grande Ronde</v>
      </c>
      <c r="C3485" s="16" t="str">
        <f>'Fish Use'!D234</f>
        <v>Chinook</v>
      </c>
      <c r="D3485" s="16" t="str">
        <f>'Fish Use'!E234</f>
        <v>Summer Rearing</v>
      </c>
      <c r="E3485" s="16" t="str">
        <f>'Vulnerability Mapped'!C73</f>
        <v>Side Channel and Wetland Habitat</v>
      </c>
      <c r="F3485" s="18">
        <f>'Fish Use'!F234</f>
        <v>0.61260000000000003</v>
      </c>
      <c r="G3485" s="18">
        <f>Population!D12</f>
        <v>0.24</v>
      </c>
      <c r="H3485" s="19">
        <f>'Limiting Factors'!C229</f>
        <v>2.5499999999999998</v>
      </c>
      <c r="I3485" s="18">
        <f>'Limiting Factors'!D229</f>
        <v>0.44874999999999998</v>
      </c>
      <c r="J3485" s="17">
        <f>'Vulnerability Mapped'!D73</f>
        <v>4</v>
      </c>
      <c r="K3485" s="17">
        <f>'Vulnerability Mapped'!E73</f>
        <v>4</v>
      </c>
      <c r="L3485" s="18">
        <f>'Vulnerability Mapped'!H73</f>
        <v>0.80714285699999999</v>
      </c>
      <c r="M3485" s="18">
        <f t="shared" si="108"/>
        <v>0.22188700174644227</v>
      </c>
      <c r="N3485" s="18">
        <f t="shared" si="109"/>
        <v>5.3252880419146144E-2</v>
      </c>
    </row>
    <row r="3486" spans="1:14" ht="18" customHeight="1" x14ac:dyDescent="0.2">
      <c r="A3486" s="16" t="str">
        <f>'Fish Use'!A234</f>
        <v>UGR15</v>
      </c>
      <c r="B3486" s="16" t="str">
        <f>'Fish Use'!B234</f>
        <v>Upper Grande Ronde</v>
      </c>
      <c r="C3486" s="16" t="str">
        <f>'Fish Use'!D234</f>
        <v>Chinook</v>
      </c>
      <c r="D3486" s="16" t="str">
        <f>'Fish Use'!E234</f>
        <v>Summer Rearing</v>
      </c>
      <c r="E3486" s="16" t="str">
        <f>'Vulnerability Mapped'!C65</f>
        <v>Channel and Habitat Structure</v>
      </c>
      <c r="F3486" s="18">
        <f>'Fish Use'!F234</f>
        <v>0.61260000000000003</v>
      </c>
      <c r="G3486" s="18">
        <f>Population!D12</f>
        <v>0.24</v>
      </c>
      <c r="H3486" s="19">
        <f>'Limiting Factors'!C230</f>
        <v>2.83</v>
      </c>
      <c r="I3486" s="18">
        <f>'Limiting Factors'!D230</f>
        <v>0.51175000000000004</v>
      </c>
      <c r="J3486" s="17">
        <f>'Vulnerability Mapped'!D65</f>
        <v>3</v>
      </c>
      <c r="K3486" s="17">
        <f>'Vulnerability Mapped'!E65</f>
        <v>3</v>
      </c>
      <c r="L3486" s="18">
        <f>'Vulnerability Mapped'!H65</f>
        <v>0.87142857100000004</v>
      </c>
      <c r="M3486" s="18">
        <f t="shared" si="108"/>
        <v>0.27319115772278657</v>
      </c>
      <c r="N3486" s="18">
        <f t="shared" si="109"/>
        <v>6.5565877853468776E-2</v>
      </c>
    </row>
    <row r="3487" spans="1:14" ht="18" customHeight="1" x14ac:dyDescent="0.2">
      <c r="A3487" s="16" t="str">
        <f>'Fish Use'!A234</f>
        <v>UGR15</v>
      </c>
      <c r="B3487" s="16" t="str">
        <f>'Fish Use'!B234</f>
        <v>Upper Grande Ronde</v>
      </c>
      <c r="C3487" s="16" t="str">
        <f>'Fish Use'!D234</f>
        <v>Chinook</v>
      </c>
      <c r="D3487" s="16" t="str">
        <f>'Fish Use'!E234</f>
        <v>Summer Rearing</v>
      </c>
      <c r="E3487" s="16" t="str">
        <f>'Vulnerability Mapped'!C67</f>
        <v>Decreased Water Quantity</v>
      </c>
      <c r="F3487" s="18">
        <f>'Fish Use'!F234</f>
        <v>0.61260000000000003</v>
      </c>
      <c r="G3487" s="18">
        <f>Population!D12</f>
        <v>0.24</v>
      </c>
      <c r="H3487" s="19">
        <f>'Limiting Factors'!C237</f>
        <v>2.52</v>
      </c>
      <c r="I3487" s="18">
        <f>'Limiting Factors'!D237</f>
        <v>0.442</v>
      </c>
      <c r="J3487" s="17">
        <f>'Vulnerability Mapped'!D67</f>
        <v>2</v>
      </c>
      <c r="K3487" s="17">
        <f>'Vulnerability Mapped'!E67</f>
        <v>2</v>
      </c>
      <c r="L3487" s="18">
        <f>'Vulnerability Mapped'!H67</f>
        <v>0.93571428599999995</v>
      </c>
      <c r="M3487" s="18">
        <f t="shared" si="108"/>
        <v>0.25336260864879123</v>
      </c>
      <c r="N3487" s="18">
        <f t="shared" si="109"/>
        <v>6.0807026075709897E-2</v>
      </c>
    </row>
    <row r="3488" spans="1:14" ht="18" customHeight="1" x14ac:dyDescent="0.2">
      <c r="A3488" s="16" t="str">
        <f>'Fish Use'!A234</f>
        <v>UGR15</v>
      </c>
      <c r="B3488" s="16" t="str">
        <f>'Fish Use'!B234</f>
        <v>Upper Grande Ronde</v>
      </c>
      <c r="C3488" s="16" t="str">
        <f>'Fish Use'!D234</f>
        <v>Chinook</v>
      </c>
      <c r="D3488" s="16" t="str">
        <f>'Fish Use'!E234</f>
        <v>Summer Rearing</v>
      </c>
      <c r="E3488" s="16" t="str">
        <f>'Vulnerability Mapped'!C62</f>
        <v>Altered Flow Timing</v>
      </c>
      <c r="F3488" s="18">
        <f>'Fish Use'!F234</f>
        <v>0.61260000000000003</v>
      </c>
      <c r="G3488" s="18">
        <f>Population!D12</f>
        <v>0.24</v>
      </c>
      <c r="H3488" s="19">
        <f>'Limiting Factors'!C238</f>
        <v>2.29</v>
      </c>
      <c r="I3488" s="18">
        <f>'Limiting Factors'!D238</f>
        <v>0.39024999999999999</v>
      </c>
      <c r="J3488" s="17">
        <f>'Vulnerability Mapped'!D62</f>
        <v>6</v>
      </c>
      <c r="K3488" s="17">
        <f>'Vulnerability Mapped'!E62</f>
        <v>6</v>
      </c>
      <c r="L3488" s="18">
        <f>'Vulnerability Mapped'!H62</f>
        <v>0.678571429</v>
      </c>
      <c r="M3488" s="18">
        <f t="shared" si="108"/>
        <v>0.16222413760245735</v>
      </c>
      <c r="N3488" s="18">
        <f t="shared" si="109"/>
        <v>3.8933793024589762E-2</v>
      </c>
    </row>
    <row r="3489" spans="1:14" ht="18" customHeight="1" x14ac:dyDescent="0.2">
      <c r="A3489" s="16" t="str">
        <f>'Fish Use'!A234</f>
        <v>UGR15</v>
      </c>
      <c r="B3489" s="16" t="str">
        <f>'Fish Use'!B234</f>
        <v>Upper Grande Ronde</v>
      </c>
      <c r="C3489" s="16" t="str">
        <f>'Fish Use'!D234</f>
        <v>Chinook</v>
      </c>
      <c r="D3489" s="16" t="str">
        <f>'Fish Use'!E234</f>
        <v>Summer Rearing</v>
      </c>
      <c r="E3489" s="16" t="str">
        <f>'Vulnerability Mapped'!C66</f>
        <v>Decreased Sediment Quantity</v>
      </c>
      <c r="F3489" s="18">
        <f>'Fish Use'!F234</f>
        <v>0.61260000000000003</v>
      </c>
      <c r="G3489" s="18">
        <f>Population!D12</f>
        <v>0.24</v>
      </c>
      <c r="H3489" s="19">
        <f>'Limiting Factors'!C231</f>
        <v>4.78</v>
      </c>
      <c r="I3489" s="18">
        <f>'Limiting Factors'!D231</f>
        <v>0.95050000000000001</v>
      </c>
      <c r="J3489" s="17">
        <f>'Vulnerability Mapped'!D66</f>
        <v>12</v>
      </c>
      <c r="K3489" s="17">
        <f>'Vulnerability Mapped'!E66</f>
        <v>12</v>
      </c>
      <c r="L3489" s="18">
        <f>'Vulnerability Mapped'!H66</f>
        <v>0.29285714299999999</v>
      </c>
      <c r="M3489" s="18">
        <f t="shared" si="108"/>
        <v>0.17052377365461091</v>
      </c>
      <c r="N3489" s="18">
        <f t="shared" si="109"/>
        <v>4.092570567710662E-2</v>
      </c>
    </row>
    <row r="3490" spans="1:14" ht="18" customHeight="1" x14ac:dyDescent="0.2">
      <c r="A3490" s="16" t="str">
        <f>'Fish Use'!A234</f>
        <v>UGR15</v>
      </c>
      <c r="B3490" s="16" t="str">
        <f>'Fish Use'!B234</f>
        <v>Upper Grande Ronde</v>
      </c>
      <c r="C3490" s="16" t="str">
        <f>'Fish Use'!D234</f>
        <v>Chinook</v>
      </c>
      <c r="D3490" s="16" t="str">
        <f>'Fish Use'!E234</f>
        <v>Summer Rearing</v>
      </c>
      <c r="E3490" s="16" t="str">
        <f>'Vulnerability Mapped'!C69</f>
        <v>Increased Sediment Quantity</v>
      </c>
      <c r="F3490" s="18">
        <f>'Fish Use'!F234</f>
        <v>0.61260000000000003</v>
      </c>
      <c r="G3490" s="18">
        <f>Population!D12</f>
        <v>0.24</v>
      </c>
      <c r="H3490" s="19">
        <f>'Limiting Factors'!C232</f>
        <v>2.2999999999999998</v>
      </c>
      <c r="I3490" s="18">
        <f>'Limiting Factors'!D232</f>
        <v>0.39250000000000002</v>
      </c>
      <c r="J3490" s="17">
        <f>'Vulnerability Mapped'!D69</f>
        <v>14</v>
      </c>
      <c r="K3490" s="17">
        <f>'Vulnerability Mapped'!E69</f>
        <v>14</v>
      </c>
      <c r="L3490" s="18">
        <f>'Vulnerability Mapped'!H69</f>
        <v>0.164285714</v>
      </c>
      <c r="M3490" s="18">
        <f t="shared" si="108"/>
        <v>3.9501760645587004E-2</v>
      </c>
      <c r="N3490" s="18">
        <f t="shared" si="109"/>
        <v>9.4804225549408802E-3</v>
      </c>
    </row>
    <row r="3491" spans="1:14" ht="18" customHeight="1" x14ac:dyDescent="0.2">
      <c r="A3491" s="16" t="str">
        <f>'Fish Use'!A234</f>
        <v>UGR15</v>
      </c>
      <c r="B3491" s="16" t="str">
        <f>'Fish Use'!B234</f>
        <v>Upper Grande Ronde</v>
      </c>
      <c r="C3491" s="16" t="str">
        <f>'Fish Use'!D234</f>
        <v>Chinook</v>
      </c>
      <c r="D3491" s="16" t="str">
        <f>'Fish Use'!E234</f>
        <v>Summer Rearing</v>
      </c>
      <c r="E3491" s="16" t="str">
        <f>'Vulnerability Mapped'!C74</f>
        <v>Summer Water Temperature</v>
      </c>
      <c r="F3491" s="18">
        <f>'Fish Use'!F234</f>
        <v>0.61260000000000003</v>
      </c>
      <c r="G3491" s="18">
        <f>Population!D12</f>
        <v>0.24</v>
      </c>
      <c r="H3491" s="19">
        <f>'Limiting Factors'!C239</f>
        <v>3.17</v>
      </c>
      <c r="I3491" s="18">
        <f>'Limiting Factors'!D239</f>
        <v>0.58825000000000005</v>
      </c>
      <c r="J3491" s="17">
        <f>'Vulnerability Mapped'!D74</f>
        <v>1</v>
      </c>
      <c r="K3491" s="17">
        <f>'Vulnerability Mapped'!E74</f>
        <v>1</v>
      </c>
      <c r="L3491" s="18">
        <f>'Vulnerability Mapped'!H74</f>
        <v>1</v>
      </c>
      <c r="M3491" s="18">
        <f t="shared" si="108"/>
        <v>0.36036195000000004</v>
      </c>
      <c r="N3491" s="18">
        <f t="shared" si="109"/>
        <v>8.6486868000000008E-2</v>
      </c>
    </row>
    <row r="3492" spans="1:14" ht="18" customHeight="1" x14ac:dyDescent="0.2">
      <c r="A3492" s="16" t="str">
        <f>'Fish Use'!A234</f>
        <v>UGR15</v>
      </c>
      <c r="B3492" s="16" t="str">
        <f>'Fish Use'!B234</f>
        <v>Upper Grande Ronde</v>
      </c>
      <c r="C3492" s="16" t="str">
        <f>'Fish Use'!D234</f>
        <v>Chinook</v>
      </c>
      <c r="D3492" s="16" t="str">
        <f>'Fish Use'!E234</f>
        <v>Summer Rearing</v>
      </c>
      <c r="E3492" s="16" t="str">
        <f>'Vulnerability Mapped'!C76</f>
        <v>Winter Water Temperature</v>
      </c>
      <c r="F3492" s="18">
        <f>'Fish Use'!F234</f>
        <v>0.61260000000000003</v>
      </c>
      <c r="G3492" s="18">
        <f>Population!D12</f>
        <v>0.24</v>
      </c>
      <c r="H3492" s="19">
        <f>'Limiting Factors'!C240</f>
        <v>2.62</v>
      </c>
      <c r="I3492" s="18">
        <f>'Limiting Factors'!D240</f>
        <v>0.46450000000000002</v>
      </c>
      <c r="J3492" s="17">
        <f>'Vulnerability Mapped'!D76</f>
        <v>15</v>
      </c>
      <c r="K3492" s="17">
        <f>'Vulnerability Mapped'!E76</f>
        <v>15</v>
      </c>
      <c r="L3492" s="18">
        <f>'Vulnerability Mapped'!H76</f>
        <v>0.1</v>
      </c>
      <c r="M3492" s="18">
        <f t="shared" si="108"/>
        <v>2.8455270000000005E-2</v>
      </c>
      <c r="N3492" s="18">
        <f t="shared" si="109"/>
        <v>6.829264800000001E-3</v>
      </c>
    </row>
    <row r="3493" spans="1:14" ht="18" customHeight="1" x14ac:dyDescent="0.2">
      <c r="A3493" s="16" t="str">
        <f>'Fish Use'!A234</f>
        <v>UGR15</v>
      </c>
      <c r="B3493" s="16" t="str">
        <f>'Fish Use'!B234</f>
        <v>Upper Grande Ronde</v>
      </c>
      <c r="C3493" s="16" t="str">
        <f>'Fish Use'!D234</f>
        <v>Chinook</v>
      </c>
      <c r="D3493" s="16" t="str">
        <f>'Fish Use'!E234</f>
        <v>Summer Rearing</v>
      </c>
      <c r="E3493" s="16" t="str">
        <f>'Vulnerability Mapped'!C75</f>
        <v>Water Quality</v>
      </c>
      <c r="F3493" s="18">
        <f>'Fish Use'!F234</f>
        <v>0.61260000000000003</v>
      </c>
      <c r="G3493" s="18">
        <f>Population!D12</f>
        <v>0.24</v>
      </c>
      <c r="H3493" s="19">
        <f>'Limiting Factors'!C241</f>
        <v>2.62</v>
      </c>
      <c r="I3493" s="18">
        <f>'Limiting Factors'!D241</f>
        <v>0.46450000000000002</v>
      </c>
      <c r="J3493" s="17">
        <f>'Vulnerability Mapped'!D75</f>
        <v>9</v>
      </c>
      <c r="K3493" s="17">
        <f>'Vulnerability Mapped'!E75</f>
        <v>9</v>
      </c>
      <c r="L3493" s="18">
        <f>'Vulnerability Mapped'!H75</f>
        <v>0.485714286</v>
      </c>
      <c r="M3493" s="18">
        <f t="shared" si="108"/>
        <v>0.13821131150987223</v>
      </c>
      <c r="N3493" s="18">
        <f t="shared" si="109"/>
        <v>3.3170714762369331E-2</v>
      </c>
    </row>
    <row r="3494" spans="1:14" ht="18" customHeight="1" x14ac:dyDescent="0.2">
      <c r="A3494" s="16" t="str">
        <f>'Fish Use'!A234</f>
        <v>UGR15</v>
      </c>
      <c r="B3494" s="16" t="str">
        <f>'Fish Use'!B234</f>
        <v>Upper Grande Ronde</v>
      </c>
      <c r="C3494" s="16" t="str">
        <f>'Fish Use'!D234</f>
        <v>Chinook</v>
      </c>
      <c r="D3494" s="16" t="str">
        <f>'Fish Use'!E234</f>
        <v>Summer Rearing</v>
      </c>
      <c r="E3494" s="16" t="str">
        <f>'Vulnerability Mapped'!C71</f>
        <v>Predation</v>
      </c>
      <c r="F3494" s="18">
        <f>'Fish Use'!F234</f>
        <v>0.61260000000000003</v>
      </c>
      <c r="G3494" s="18">
        <f>Population!D12</f>
        <v>0.24</v>
      </c>
      <c r="H3494" s="19">
        <f>'Limiting Factors'!C234</f>
        <v>1.26</v>
      </c>
      <c r="I3494" s="18">
        <f>'Limiting Factors'!D234</f>
        <v>0.1585</v>
      </c>
      <c r="J3494" s="17">
        <f>'Vulnerability Mapped'!D71</f>
        <v>13</v>
      </c>
      <c r="K3494" s="17">
        <f>'Vulnerability Mapped'!E71</f>
        <v>13</v>
      </c>
      <c r="L3494" s="18">
        <f>'Vulnerability Mapped'!H71</f>
        <v>0.22857142899999999</v>
      </c>
      <c r="M3494" s="18">
        <f t="shared" si="108"/>
        <v>2.2193622898755899E-2</v>
      </c>
      <c r="N3494" s="18">
        <f t="shared" si="109"/>
        <v>5.326469495701416E-3</v>
      </c>
    </row>
    <row r="3495" spans="1:14" ht="18" customHeight="1" x14ac:dyDescent="0.2">
      <c r="A3495" s="16" t="str">
        <f>'Fish Use'!A234</f>
        <v>UGR15</v>
      </c>
      <c r="B3495" s="16" t="str">
        <f>'Fish Use'!B234</f>
        <v>Upper Grande Ronde</v>
      </c>
      <c r="C3495" s="16" t="str">
        <f>'Fish Use'!D234</f>
        <v>Chinook</v>
      </c>
      <c r="D3495" s="16" t="str">
        <f>'Fish Use'!E234</f>
        <v>Summer Rearing</v>
      </c>
      <c r="E3495" s="16" t="str">
        <f>'Vulnerability Mapped'!C63</f>
        <v>Altered Primary Productivity</v>
      </c>
      <c r="F3495" s="18">
        <f>'Fish Use'!F234</f>
        <v>0.61260000000000003</v>
      </c>
      <c r="G3495" s="18">
        <f>Population!D12</f>
        <v>0.24</v>
      </c>
      <c r="H3495" s="19">
        <f>'Limiting Factors'!C235</f>
        <v>3.11</v>
      </c>
      <c r="I3495" s="18">
        <f>'Limiting Factors'!D235</f>
        <v>0.57474999999999998</v>
      </c>
      <c r="J3495" s="17">
        <f>'Vulnerability Mapped'!D63</f>
        <v>8</v>
      </c>
      <c r="K3495" s="17">
        <f>'Vulnerability Mapped'!E63</f>
        <v>8</v>
      </c>
      <c r="L3495" s="18">
        <f>'Vulnerability Mapped'!H63</f>
        <v>0.55000000000000004</v>
      </c>
      <c r="M3495" s="18">
        <f t="shared" si="108"/>
        <v>0.19365051750000001</v>
      </c>
      <c r="N3495" s="18">
        <f t="shared" si="109"/>
        <v>4.6476124200000003E-2</v>
      </c>
    </row>
    <row r="3496" spans="1:14" ht="18" customHeight="1" x14ac:dyDescent="0.2">
      <c r="A3496" s="16" t="str">
        <f>'Fish Use'!A234</f>
        <v>UGR15</v>
      </c>
      <c r="B3496" s="16" t="str">
        <f>'Fish Use'!B234</f>
        <v>Upper Grande Ronde</v>
      </c>
      <c r="C3496" s="16" t="str">
        <f>'Fish Use'!D234</f>
        <v>Chinook</v>
      </c>
      <c r="D3496" s="16" t="str">
        <f>'Fish Use'!E234</f>
        <v>Summer Rearing</v>
      </c>
      <c r="E3496" s="16" t="str">
        <f>'Vulnerability Mapped'!C70</f>
        <v>Non-Native Species Interactions and Competition</v>
      </c>
      <c r="F3496" s="18">
        <f>'Fish Use'!F234</f>
        <v>0.61260000000000003</v>
      </c>
      <c r="G3496" s="18">
        <f>Population!D12</f>
        <v>0.24</v>
      </c>
      <c r="H3496" s="19">
        <f>'Limiting Factors'!C236</f>
        <v>2.08</v>
      </c>
      <c r="I3496" s="18">
        <f>'Limiting Factors'!D236</f>
        <v>0.34300000000000003</v>
      </c>
      <c r="J3496" s="17">
        <f>'Vulnerability Mapped'!D70</f>
        <v>11</v>
      </c>
      <c r="K3496" s="17">
        <f>'Vulnerability Mapped'!E70</f>
        <v>11</v>
      </c>
      <c r="L3496" s="18">
        <f>'Vulnerability Mapped'!H70</f>
        <v>0.35714285699999998</v>
      </c>
      <c r="M3496" s="18">
        <f t="shared" si="108"/>
        <v>7.5043499969982608E-2</v>
      </c>
      <c r="N3496" s="18">
        <f t="shared" si="109"/>
        <v>1.8010439992795824E-2</v>
      </c>
    </row>
    <row r="3497" spans="1:14" ht="18" customHeight="1" x14ac:dyDescent="0.2">
      <c r="A3497" s="16" t="str">
        <f>'Fish Use'!A235</f>
        <v>UGR15</v>
      </c>
      <c r="B3497" s="16" t="str">
        <f>'Fish Use'!B235</f>
        <v>Upper Grande Ronde</v>
      </c>
      <c r="C3497" s="16" t="str">
        <f>'Fish Use'!D235</f>
        <v>Chinook</v>
      </c>
      <c r="D3497" s="16" t="str">
        <f>'Fish Use'!E235</f>
        <v>Migration</v>
      </c>
      <c r="E3497" s="16" t="str">
        <f>'Vulnerability Mapped'!C34</f>
        <v>Anthropogenic Barriers</v>
      </c>
      <c r="F3497" s="18">
        <f>'Fish Use'!F235</f>
        <v>0.61260000000000003</v>
      </c>
      <c r="G3497" s="18">
        <f>Population!D16</f>
        <v>0.34</v>
      </c>
      <c r="H3497" s="19">
        <f>'Limiting Factors'!C233</f>
        <v>2.62</v>
      </c>
      <c r="I3497" s="18">
        <f>'Limiting Factors'!D233</f>
        <v>0.46450000000000002</v>
      </c>
      <c r="J3497" s="17">
        <f>'Vulnerability Mapped'!D34</f>
        <v>2</v>
      </c>
      <c r="K3497" s="17">
        <f>'Vulnerability Mapped'!E34</f>
        <v>13</v>
      </c>
      <c r="L3497" s="18">
        <f>'Vulnerability Mapped'!H34</f>
        <v>0.93571428599999995</v>
      </c>
      <c r="M3497" s="18">
        <f t="shared" si="108"/>
        <v>0.26626002650987224</v>
      </c>
      <c r="N3497" s="18">
        <f t="shared" si="109"/>
        <v>9.052840901335657E-2</v>
      </c>
    </row>
    <row r="3498" spans="1:14" ht="18" customHeight="1" x14ac:dyDescent="0.2">
      <c r="A3498" s="16" t="str">
        <f>'Fish Use'!A235</f>
        <v>UGR15</v>
      </c>
      <c r="B3498" s="16" t="str">
        <f>'Fish Use'!B235</f>
        <v>Upper Grande Ronde</v>
      </c>
      <c r="C3498" s="16" t="str">
        <f>'Fish Use'!D235</f>
        <v>Chinook</v>
      </c>
      <c r="D3498" s="16" t="str">
        <f>'Fish Use'!E235</f>
        <v>Migration</v>
      </c>
      <c r="E3498" s="16" t="str">
        <f>'Vulnerability Mapped'!C42</f>
        <v>Riparian Condition</v>
      </c>
      <c r="F3498" s="18">
        <f>'Fish Use'!F235</f>
        <v>0.61260000000000003</v>
      </c>
      <c r="G3498" s="18">
        <f>Population!D16</f>
        <v>0.34</v>
      </c>
      <c r="H3498" s="19">
        <f>'Limiting Factors'!C227</f>
        <v>2.0499999999999998</v>
      </c>
      <c r="I3498" s="18">
        <f>'Limiting Factors'!D227</f>
        <v>0.33624999999999999</v>
      </c>
      <c r="J3498" s="17">
        <f>'Vulnerability Mapped'!D42</f>
        <v>9</v>
      </c>
      <c r="K3498" s="17">
        <f>'Vulnerability Mapped'!E42</f>
        <v>14</v>
      </c>
      <c r="L3498" s="18">
        <f>'Vulnerability Mapped'!H42</f>
        <v>0.485714286</v>
      </c>
      <c r="M3498" s="18">
        <f t="shared" si="108"/>
        <v>0.1000507072017105</v>
      </c>
      <c r="N3498" s="18">
        <f t="shared" si="109"/>
        <v>3.4017240448581572E-2</v>
      </c>
    </row>
    <row r="3499" spans="1:14" ht="18" customHeight="1" x14ac:dyDescent="0.2">
      <c r="A3499" s="16" t="str">
        <f>'Fish Use'!A235</f>
        <v>UGR15</v>
      </c>
      <c r="B3499" s="16" t="str">
        <f>'Fish Use'!B235</f>
        <v>Upper Grande Ronde</v>
      </c>
      <c r="C3499" s="16" t="str">
        <f>'Fish Use'!D235</f>
        <v>Chinook</v>
      </c>
      <c r="D3499" s="16" t="str">
        <f>'Fish Use'!E235</f>
        <v>Migration</v>
      </c>
      <c r="E3499" s="16" t="str">
        <f>'Vulnerability Mapped'!C38</f>
        <v>Floodplain Condition</v>
      </c>
      <c r="F3499" s="18">
        <f>'Fish Use'!F235</f>
        <v>0.61260000000000003</v>
      </c>
      <c r="G3499" s="18">
        <f>Population!D16</f>
        <v>0.34</v>
      </c>
      <c r="H3499" s="19">
        <f>'Limiting Factors'!C228</f>
        <v>3.06</v>
      </c>
      <c r="I3499" s="18">
        <f>'Limiting Factors'!D228</f>
        <v>0.5635</v>
      </c>
      <c r="J3499" s="17">
        <f>'Vulnerability Mapped'!D38</f>
        <v>6</v>
      </c>
      <c r="K3499" s="17">
        <f>'Vulnerability Mapped'!E38</f>
        <v>8</v>
      </c>
      <c r="L3499" s="18">
        <f>'Vulnerability Mapped'!H38</f>
        <v>0.678571429</v>
      </c>
      <c r="M3499" s="18">
        <f t="shared" si="108"/>
        <v>0.2342429251479429</v>
      </c>
      <c r="N3499" s="18">
        <f t="shared" si="109"/>
        <v>7.9642594550300594E-2</v>
      </c>
    </row>
    <row r="3500" spans="1:14" ht="18" customHeight="1" x14ac:dyDescent="0.2">
      <c r="A3500" s="16" t="str">
        <f>'Fish Use'!A235</f>
        <v>UGR15</v>
      </c>
      <c r="B3500" s="16" t="str">
        <f>'Fish Use'!B235</f>
        <v>Upper Grande Ronde</v>
      </c>
      <c r="C3500" s="16" t="str">
        <f>'Fish Use'!D235</f>
        <v>Chinook</v>
      </c>
      <c r="D3500" s="16" t="str">
        <f>'Fish Use'!E235</f>
        <v>Migration</v>
      </c>
      <c r="E3500" s="16" t="str">
        <f>'Vulnerability Mapped'!C43</f>
        <v>Side Channel and Wetland Habitat</v>
      </c>
      <c r="F3500" s="18">
        <f>'Fish Use'!F235</f>
        <v>0.61260000000000003</v>
      </c>
      <c r="G3500" s="18">
        <f>Population!D16</f>
        <v>0.34</v>
      </c>
      <c r="H3500" s="19">
        <f>'Limiting Factors'!C229</f>
        <v>2.5499999999999998</v>
      </c>
      <c r="I3500" s="18">
        <f>'Limiting Factors'!D229</f>
        <v>0.44874999999999998</v>
      </c>
      <c r="J3500" s="17">
        <f>'Vulnerability Mapped'!D43</f>
        <v>7</v>
      </c>
      <c r="K3500" s="17">
        <f>'Vulnerability Mapped'!E43</f>
        <v>7</v>
      </c>
      <c r="L3500" s="18">
        <f>'Vulnerability Mapped'!H43</f>
        <v>0.61428571399999998</v>
      </c>
      <c r="M3500" s="18">
        <f t="shared" si="108"/>
        <v>0.16886975349288449</v>
      </c>
      <c r="N3500" s="18">
        <f t="shared" si="109"/>
        <v>5.7415716187580734E-2</v>
      </c>
    </row>
    <row r="3501" spans="1:14" ht="18" customHeight="1" x14ac:dyDescent="0.2">
      <c r="A3501" s="16" t="str">
        <f>'Fish Use'!A235</f>
        <v>UGR15</v>
      </c>
      <c r="B3501" s="16" t="str">
        <f>'Fish Use'!B235</f>
        <v>Upper Grande Ronde</v>
      </c>
      <c r="C3501" s="16" t="str">
        <f>'Fish Use'!D235</f>
        <v>Chinook</v>
      </c>
      <c r="D3501" s="16" t="str">
        <f>'Fish Use'!E235</f>
        <v>Migration</v>
      </c>
      <c r="E3501" s="16" t="str">
        <f>'Vulnerability Mapped'!C35</f>
        <v>Channel and Habitat Structure</v>
      </c>
      <c r="F3501" s="18">
        <f>'Fish Use'!F235</f>
        <v>0.61260000000000003</v>
      </c>
      <c r="G3501" s="18">
        <f>Population!D16</f>
        <v>0.34</v>
      </c>
      <c r="H3501" s="19">
        <f>'Limiting Factors'!C230</f>
        <v>2.83</v>
      </c>
      <c r="I3501" s="18">
        <f>'Limiting Factors'!D230</f>
        <v>0.51175000000000004</v>
      </c>
      <c r="J3501" s="17">
        <f>'Vulnerability Mapped'!D35</f>
        <v>3</v>
      </c>
      <c r="K3501" s="17">
        <f>'Vulnerability Mapped'!E35</f>
        <v>5</v>
      </c>
      <c r="L3501" s="18">
        <f>'Vulnerability Mapped'!H35</f>
        <v>0.87142857100000004</v>
      </c>
      <c r="M3501" s="18">
        <f t="shared" si="108"/>
        <v>0.27319115772278657</v>
      </c>
      <c r="N3501" s="18">
        <f t="shared" si="109"/>
        <v>9.2884993625747439E-2</v>
      </c>
    </row>
    <row r="3502" spans="1:14" ht="18" customHeight="1" x14ac:dyDescent="0.2">
      <c r="A3502" s="16" t="str">
        <f>'Fish Use'!A235</f>
        <v>UGR15</v>
      </c>
      <c r="B3502" s="16" t="str">
        <f>'Fish Use'!B235</f>
        <v>Upper Grande Ronde</v>
      </c>
      <c r="C3502" s="16" t="str">
        <f>'Fish Use'!D235</f>
        <v>Chinook</v>
      </c>
      <c r="D3502" s="16" t="str">
        <f>'Fish Use'!E235</f>
        <v>Migration</v>
      </c>
      <c r="E3502" s="16" t="str">
        <f>'Vulnerability Mapped'!C37</f>
        <v>Decreased Water Quantity</v>
      </c>
      <c r="F3502" s="18">
        <f>'Fish Use'!F235</f>
        <v>0.61260000000000003</v>
      </c>
      <c r="G3502" s="18">
        <f>Population!D16</f>
        <v>0.34</v>
      </c>
      <c r="H3502" s="19">
        <f>'Limiting Factors'!C237</f>
        <v>2.52</v>
      </c>
      <c r="I3502" s="18">
        <f>'Limiting Factors'!D237</f>
        <v>0.442</v>
      </c>
      <c r="J3502" s="17">
        <f>'Vulnerability Mapped'!D37</f>
        <v>2</v>
      </c>
      <c r="K3502" s="17">
        <f>'Vulnerability Mapped'!E37</f>
        <v>3</v>
      </c>
      <c r="L3502" s="18">
        <f>'Vulnerability Mapped'!H37</f>
        <v>0.93571428599999995</v>
      </c>
      <c r="M3502" s="18">
        <f t="shared" si="108"/>
        <v>0.25336260864879123</v>
      </c>
      <c r="N3502" s="18">
        <f t="shared" si="109"/>
        <v>8.6143286940589023E-2</v>
      </c>
    </row>
    <row r="3503" spans="1:14" ht="18" customHeight="1" x14ac:dyDescent="0.2">
      <c r="A3503" s="16" t="str">
        <f>'Fish Use'!A235</f>
        <v>UGR15</v>
      </c>
      <c r="B3503" s="16" t="str">
        <f>'Fish Use'!B235</f>
        <v>Upper Grande Ronde</v>
      </c>
      <c r="C3503" s="16" t="str">
        <f>'Fish Use'!D235</f>
        <v>Chinook</v>
      </c>
      <c r="D3503" s="16" t="str">
        <f>'Fish Use'!E235</f>
        <v>Migration</v>
      </c>
      <c r="E3503" s="16" t="str">
        <f>'Vulnerability Mapped'!C32</f>
        <v>Altered Flow Timing</v>
      </c>
      <c r="F3503" s="18">
        <f>'Fish Use'!F235</f>
        <v>0.61260000000000003</v>
      </c>
      <c r="G3503" s="18">
        <f>Population!D16</f>
        <v>0.34</v>
      </c>
      <c r="H3503" s="19">
        <f>'Limiting Factors'!C238</f>
        <v>2.29</v>
      </c>
      <c r="I3503" s="18">
        <f>'Limiting Factors'!D238</f>
        <v>0.39024999999999999</v>
      </c>
      <c r="J3503" s="17">
        <f>'Vulnerability Mapped'!D32</f>
        <v>4</v>
      </c>
      <c r="K3503" s="17">
        <f>'Vulnerability Mapped'!E32</f>
        <v>4</v>
      </c>
      <c r="L3503" s="18">
        <f>'Vulnerability Mapped'!H32</f>
        <v>0.80714285699999999</v>
      </c>
      <c r="M3503" s="18">
        <f t="shared" si="108"/>
        <v>0.19296134246584756</v>
      </c>
      <c r="N3503" s="18">
        <f t="shared" si="109"/>
        <v>6.5606856438388178E-2</v>
      </c>
    </row>
    <row r="3504" spans="1:14" ht="18" customHeight="1" x14ac:dyDescent="0.2">
      <c r="A3504" s="16" t="str">
        <f>'Fish Use'!A235</f>
        <v>UGR15</v>
      </c>
      <c r="B3504" s="16" t="str">
        <f>'Fish Use'!B235</f>
        <v>Upper Grande Ronde</v>
      </c>
      <c r="C3504" s="16" t="str">
        <f>'Fish Use'!D235</f>
        <v>Chinook</v>
      </c>
      <c r="D3504" s="16" t="str">
        <f>'Fish Use'!E235</f>
        <v>Migration</v>
      </c>
      <c r="E3504" s="16" t="str">
        <f>'Vulnerability Mapped'!C36</f>
        <v>Decreased Sediment Quantity</v>
      </c>
      <c r="F3504" s="18">
        <f>'Fish Use'!F235</f>
        <v>0.61260000000000003</v>
      </c>
      <c r="G3504" s="18">
        <f>Population!D16</f>
        <v>0.34</v>
      </c>
      <c r="H3504" s="19">
        <f>'Limiting Factors'!C231</f>
        <v>4.78</v>
      </c>
      <c r="I3504" s="18">
        <f>'Limiting Factors'!D231</f>
        <v>0.95050000000000001</v>
      </c>
      <c r="J3504" s="17">
        <f>'Vulnerability Mapped'!D36</f>
        <v>11</v>
      </c>
      <c r="K3504" s="17">
        <f>'Vulnerability Mapped'!E36</f>
        <v>12</v>
      </c>
      <c r="L3504" s="18">
        <f>'Vulnerability Mapped'!H36</f>
        <v>0.35714285699999998</v>
      </c>
      <c r="M3504" s="18">
        <f t="shared" si="108"/>
        <v>0.20795582134538912</v>
      </c>
      <c r="N3504" s="18">
        <f t="shared" si="109"/>
        <v>7.0704979257432299E-2</v>
      </c>
    </row>
    <row r="3505" spans="1:14" ht="18" customHeight="1" x14ac:dyDescent="0.2">
      <c r="A3505" s="16" t="str">
        <f>'Fish Use'!A235</f>
        <v>UGR15</v>
      </c>
      <c r="B3505" s="16" t="str">
        <f>'Fish Use'!B235</f>
        <v>Upper Grande Ronde</v>
      </c>
      <c r="C3505" s="16" t="str">
        <f>'Fish Use'!D235</f>
        <v>Chinook</v>
      </c>
      <c r="D3505" s="16" t="str">
        <f>'Fish Use'!E235</f>
        <v>Migration</v>
      </c>
      <c r="E3505" s="16" t="str">
        <f>'Vulnerability Mapped'!C39</f>
        <v>Increased Sediment Quantity</v>
      </c>
      <c r="F3505" s="18">
        <f>'Fish Use'!F235</f>
        <v>0.61260000000000003</v>
      </c>
      <c r="G3505" s="18">
        <f>Population!D16</f>
        <v>0.34</v>
      </c>
      <c r="H3505" s="19">
        <f>'Limiting Factors'!C232</f>
        <v>2.2999999999999998</v>
      </c>
      <c r="I3505" s="18">
        <f>'Limiting Factors'!D232</f>
        <v>0.39250000000000002</v>
      </c>
      <c r="J3505" s="17">
        <f>'Vulnerability Mapped'!D39</f>
        <v>10</v>
      </c>
      <c r="K3505" s="17">
        <f>'Vulnerability Mapped'!E39</f>
        <v>11</v>
      </c>
      <c r="L3505" s="18">
        <f>'Vulnerability Mapped'!H39</f>
        <v>0.42142857099999997</v>
      </c>
      <c r="M3505" s="18">
        <f t="shared" si="108"/>
        <v>0.10133060346838051</v>
      </c>
      <c r="N3505" s="18">
        <f t="shared" si="109"/>
        <v>3.4452405179249378E-2</v>
      </c>
    </row>
    <row r="3506" spans="1:14" ht="18" customHeight="1" x14ac:dyDescent="0.2">
      <c r="A3506" s="16" t="str">
        <f>'Fish Use'!A235</f>
        <v>UGR15</v>
      </c>
      <c r="B3506" s="16" t="str">
        <f>'Fish Use'!B235</f>
        <v>Upper Grande Ronde</v>
      </c>
      <c r="C3506" s="16" t="str">
        <f>'Fish Use'!D235</f>
        <v>Chinook</v>
      </c>
      <c r="D3506" s="16" t="str">
        <f>'Fish Use'!E235</f>
        <v>Migration</v>
      </c>
      <c r="E3506" s="16" t="str">
        <f>'Vulnerability Mapped'!C44</f>
        <v>Summer Water Temperature</v>
      </c>
      <c r="F3506" s="18">
        <f>'Fish Use'!F235</f>
        <v>0.61260000000000003</v>
      </c>
      <c r="G3506" s="18">
        <f>Population!D16</f>
        <v>0.34</v>
      </c>
      <c r="H3506" s="19">
        <f>'Limiting Factors'!C239</f>
        <v>3.17</v>
      </c>
      <c r="I3506" s="18">
        <f>'Limiting Factors'!D239</f>
        <v>0.58825000000000005</v>
      </c>
      <c r="J3506" s="17">
        <f>'Vulnerability Mapped'!D44</f>
        <v>1</v>
      </c>
      <c r="K3506" s="17">
        <f>'Vulnerability Mapped'!E44</f>
        <v>15</v>
      </c>
      <c r="L3506" s="18">
        <f>'Vulnerability Mapped'!H44</f>
        <v>1</v>
      </c>
      <c r="M3506" s="18">
        <f t="shared" si="108"/>
        <v>0.36036195000000004</v>
      </c>
      <c r="N3506" s="18">
        <f t="shared" si="109"/>
        <v>0.12252306300000003</v>
      </c>
    </row>
    <row r="3507" spans="1:14" ht="18" customHeight="1" x14ac:dyDescent="0.2">
      <c r="A3507" s="16" t="str">
        <f>'Fish Use'!A235</f>
        <v>UGR15</v>
      </c>
      <c r="B3507" s="16" t="str">
        <f>'Fish Use'!B235</f>
        <v>Upper Grande Ronde</v>
      </c>
      <c r="C3507" s="16" t="str">
        <f>'Fish Use'!D235</f>
        <v>Chinook</v>
      </c>
      <c r="D3507" s="16" t="str">
        <f>'Fish Use'!E235</f>
        <v>Migration</v>
      </c>
      <c r="E3507" s="16" t="str">
        <f>'Vulnerability Mapped'!C46</f>
        <v>Winter Water Temperature</v>
      </c>
      <c r="F3507" s="18">
        <f>'Fish Use'!F235</f>
        <v>0.61260000000000003</v>
      </c>
      <c r="G3507" s="18">
        <f>Population!D16</f>
        <v>0.34</v>
      </c>
      <c r="H3507" s="19">
        <f>'Limiting Factors'!C240</f>
        <v>2.62</v>
      </c>
      <c r="I3507" s="18">
        <f>'Limiting Factors'!D240</f>
        <v>0.46450000000000002</v>
      </c>
      <c r="J3507" s="17">
        <f>'Vulnerability Mapped'!D46</f>
        <v>9</v>
      </c>
      <c r="K3507" s="17">
        <f>'Vulnerability Mapped'!E46</f>
        <v>15</v>
      </c>
      <c r="L3507" s="18">
        <f>'Vulnerability Mapped'!H46</f>
        <v>0.485714286</v>
      </c>
      <c r="M3507" s="18">
        <f t="shared" si="108"/>
        <v>0.13821131150987223</v>
      </c>
      <c r="N3507" s="18">
        <f t="shared" si="109"/>
        <v>4.6991845913356561E-2</v>
      </c>
    </row>
    <row r="3508" spans="1:14" ht="18" customHeight="1" x14ac:dyDescent="0.2">
      <c r="A3508" s="16" t="str">
        <f>'Fish Use'!A235</f>
        <v>UGR15</v>
      </c>
      <c r="B3508" s="16" t="str">
        <f>'Fish Use'!B235</f>
        <v>Upper Grande Ronde</v>
      </c>
      <c r="C3508" s="16" t="str">
        <f>'Fish Use'!D235</f>
        <v>Chinook</v>
      </c>
      <c r="D3508" s="16" t="str">
        <f>'Fish Use'!E235</f>
        <v>Migration</v>
      </c>
      <c r="E3508" s="16" t="str">
        <f>'Vulnerability Mapped'!C45</f>
        <v>Water Quality</v>
      </c>
      <c r="F3508" s="18">
        <f>'Fish Use'!F235</f>
        <v>0.61260000000000003</v>
      </c>
      <c r="G3508" s="18">
        <f>Population!D16</f>
        <v>0.34</v>
      </c>
      <c r="H3508" s="19">
        <f>'Limiting Factors'!C241</f>
        <v>2.62</v>
      </c>
      <c r="I3508" s="18">
        <f>'Limiting Factors'!D241</f>
        <v>0.46450000000000002</v>
      </c>
      <c r="J3508" s="17">
        <f>'Vulnerability Mapped'!D45</f>
        <v>5</v>
      </c>
      <c r="K3508" s="17">
        <f>'Vulnerability Mapped'!E45</f>
        <v>6</v>
      </c>
      <c r="L3508" s="18">
        <f>'Vulnerability Mapped'!H45</f>
        <v>0.74285714300000005</v>
      </c>
      <c r="M3508" s="18">
        <f t="shared" si="108"/>
        <v>0.21138200575493615</v>
      </c>
      <c r="N3508" s="18">
        <f t="shared" si="109"/>
        <v>7.1869881956678303E-2</v>
      </c>
    </row>
    <row r="3509" spans="1:14" ht="18" customHeight="1" x14ac:dyDescent="0.2">
      <c r="A3509" s="16" t="str">
        <f>'Fish Use'!A235</f>
        <v>UGR15</v>
      </c>
      <c r="B3509" s="16" t="str">
        <f>'Fish Use'!B235</f>
        <v>Upper Grande Ronde</v>
      </c>
      <c r="C3509" s="16" t="str">
        <f>'Fish Use'!D235</f>
        <v>Chinook</v>
      </c>
      <c r="D3509" s="16" t="str">
        <f>'Fish Use'!E235</f>
        <v>Migration</v>
      </c>
      <c r="E3509" s="16" t="str">
        <f>'Vulnerability Mapped'!C41</f>
        <v>Predation</v>
      </c>
      <c r="F3509" s="18">
        <f>'Fish Use'!F235</f>
        <v>0.61260000000000003</v>
      </c>
      <c r="G3509" s="18">
        <f>Population!D16</f>
        <v>0.34</v>
      </c>
      <c r="H3509" s="19">
        <f>'Limiting Factors'!C234</f>
        <v>1.26</v>
      </c>
      <c r="I3509" s="18">
        <f>'Limiting Factors'!D234</f>
        <v>0.1585</v>
      </c>
      <c r="J3509" s="17">
        <f>'Vulnerability Mapped'!D41</f>
        <v>1</v>
      </c>
      <c r="K3509" s="17">
        <f>'Vulnerability Mapped'!E41</f>
        <v>14</v>
      </c>
      <c r="L3509" s="18">
        <f>'Vulnerability Mapped'!H41</f>
        <v>1</v>
      </c>
      <c r="M3509" s="18">
        <f t="shared" si="108"/>
        <v>9.7097100000000006E-2</v>
      </c>
      <c r="N3509" s="18">
        <f t="shared" si="109"/>
        <v>3.3013014000000007E-2</v>
      </c>
    </row>
    <row r="3510" spans="1:14" ht="18" customHeight="1" x14ac:dyDescent="0.2">
      <c r="A3510" s="16" t="str">
        <f>'Fish Use'!A235</f>
        <v>UGR15</v>
      </c>
      <c r="B3510" s="16" t="str">
        <f>'Fish Use'!B235</f>
        <v>Upper Grande Ronde</v>
      </c>
      <c r="C3510" s="16" t="str">
        <f>'Fish Use'!D235</f>
        <v>Chinook</v>
      </c>
      <c r="D3510" s="16" t="str">
        <f>'Fish Use'!E235</f>
        <v>Migration</v>
      </c>
      <c r="E3510" s="16" t="str">
        <f>'Vulnerability Mapped'!C33</f>
        <v>Altered Primary Productivity</v>
      </c>
      <c r="F3510" s="18">
        <f>'Fish Use'!F235</f>
        <v>0.61260000000000003</v>
      </c>
      <c r="G3510" s="18">
        <f>Population!D16</f>
        <v>0.34</v>
      </c>
      <c r="H3510" s="19">
        <f>'Limiting Factors'!C235</f>
        <v>3.11</v>
      </c>
      <c r="I3510" s="18">
        <f>'Limiting Factors'!D235</f>
        <v>0.57474999999999998</v>
      </c>
      <c r="J3510" s="17">
        <f>'Vulnerability Mapped'!D33</f>
        <v>10</v>
      </c>
      <c r="K3510" s="17">
        <f>'Vulnerability Mapped'!E33</f>
        <v>13</v>
      </c>
      <c r="L3510" s="18">
        <f>'Vulnerability Mapped'!H33</f>
        <v>0.42142857099999997</v>
      </c>
      <c r="M3510" s="18">
        <f t="shared" si="108"/>
        <v>0.14838156520624635</v>
      </c>
      <c r="N3510" s="18">
        <f t="shared" si="109"/>
        <v>5.0449732170123759E-2</v>
      </c>
    </row>
    <row r="3511" spans="1:14" ht="18" customHeight="1" x14ac:dyDescent="0.2">
      <c r="A3511" s="16" t="str">
        <f>'Fish Use'!A235</f>
        <v>UGR15</v>
      </c>
      <c r="B3511" s="16" t="str">
        <f>'Fish Use'!B235</f>
        <v>Upper Grande Ronde</v>
      </c>
      <c r="C3511" s="16" t="str">
        <f>'Fish Use'!D235</f>
        <v>Chinook</v>
      </c>
      <c r="D3511" s="16" t="str">
        <f>'Fish Use'!E235</f>
        <v>Migration</v>
      </c>
      <c r="E3511" s="16" t="str">
        <f>'Vulnerability Mapped'!C40</f>
        <v>Non-Native Species Interactions and Competition</v>
      </c>
      <c r="F3511" s="18">
        <f>'Fish Use'!F235</f>
        <v>0.61260000000000003</v>
      </c>
      <c r="G3511" s="18">
        <f>Population!D16</f>
        <v>0.34</v>
      </c>
      <c r="H3511" s="19">
        <f>'Limiting Factors'!C236</f>
        <v>2.08</v>
      </c>
      <c r="I3511" s="18">
        <f>'Limiting Factors'!D236</f>
        <v>0.34300000000000003</v>
      </c>
      <c r="J3511" s="17">
        <f>'Vulnerability Mapped'!D40</f>
        <v>8</v>
      </c>
      <c r="K3511" s="17">
        <f>'Vulnerability Mapped'!E40</f>
        <v>12</v>
      </c>
      <c r="L3511" s="18">
        <f>'Vulnerability Mapped'!H40</f>
        <v>0.55000000000000004</v>
      </c>
      <c r="M3511" s="18">
        <f t="shared" si="108"/>
        <v>0.11556699000000002</v>
      </c>
      <c r="N3511" s="18">
        <f t="shared" si="109"/>
        <v>3.9292776600000009E-2</v>
      </c>
    </row>
    <row r="3512" spans="1:14" ht="18" customHeight="1" x14ac:dyDescent="0.2">
      <c r="A3512" s="16" t="str">
        <f>'Fish Use'!A236</f>
        <v>UGR15</v>
      </c>
      <c r="B3512" s="16" t="str">
        <f>'Fish Use'!B236</f>
        <v>Upper Grande Ronde</v>
      </c>
      <c r="C3512" s="16" t="str">
        <f>'Fish Use'!D236</f>
        <v>Steelhead</v>
      </c>
      <c r="D3512" s="16" t="str">
        <f>'Fish Use'!E236</f>
        <v>Spawning</v>
      </c>
      <c r="E3512" s="16" t="str">
        <f>'Vulnerability Mapped'!C109</f>
        <v>Anthropogenic Barriers</v>
      </c>
      <c r="F3512" s="18">
        <f>'Fish Use'!F236</f>
        <v>0.61260000000000003</v>
      </c>
      <c r="G3512" s="18">
        <f>Population!D11</f>
        <v>0.25</v>
      </c>
      <c r="H3512" s="19">
        <f>'Limiting Factors'!C233</f>
        <v>2.62</v>
      </c>
      <c r="I3512" s="18">
        <f>'Limiting Factors'!D233</f>
        <v>0.46450000000000002</v>
      </c>
      <c r="J3512" s="17">
        <f>'Vulnerability Mapped'!D109</f>
        <v>15</v>
      </c>
      <c r="K3512" s="17">
        <f>'Vulnerability Mapped'!E109</f>
        <v>15</v>
      </c>
      <c r="L3512" s="18">
        <f>'Vulnerability Mapped'!H109</f>
        <v>0.1</v>
      </c>
      <c r="M3512" s="18">
        <f t="shared" si="108"/>
        <v>2.8455270000000005E-2</v>
      </c>
      <c r="N3512" s="18">
        <f t="shared" si="109"/>
        <v>7.1138175000000012E-3</v>
      </c>
    </row>
    <row r="3513" spans="1:14" ht="18" customHeight="1" x14ac:dyDescent="0.2">
      <c r="A3513" s="16" t="str">
        <f>'Fish Use'!A236</f>
        <v>UGR15</v>
      </c>
      <c r="B3513" s="16" t="str">
        <f>'Fish Use'!B236</f>
        <v>Upper Grande Ronde</v>
      </c>
      <c r="C3513" s="16" t="str">
        <f>'Fish Use'!D236</f>
        <v>Steelhead</v>
      </c>
      <c r="D3513" s="16" t="str">
        <f>'Fish Use'!E236</f>
        <v>Spawning</v>
      </c>
      <c r="E3513" s="16" t="str">
        <f>'Vulnerability Mapped'!C117</f>
        <v>Riparian Condition</v>
      </c>
      <c r="F3513" s="18">
        <f>'Fish Use'!F236</f>
        <v>0.61260000000000003</v>
      </c>
      <c r="G3513" s="18">
        <f>Population!D11</f>
        <v>0.25</v>
      </c>
      <c r="H3513" s="19">
        <f>'Limiting Factors'!C227</f>
        <v>2.0499999999999998</v>
      </c>
      <c r="I3513" s="18">
        <f>'Limiting Factors'!D227</f>
        <v>0.33624999999999999</v>
      </c>
      <c r="J3513" s="17">
        <f>'Vulnerability Mapped'!D117</f>
        <v>5</v>
      </c>
      <c r="K3513" s="17">
        <f>'Vulnerability Mapped'!E117</f>
        <v>5</v>
      </c>
      <c r="L3513" s="18">
        <f>'Vulnerability Mapped'!H117</f>
        <v>0.74285714300000005</v>
      </c>
      <c r="M3513" s="18">
        <f t="shared" si="108"/>
        <v>0.15301872860085525</v>
      </c>
      <c r="N3513" s="18">
        <f t="shared" si="109"/>
        <v>3.8254682150213812E-2</v>
      </c>
    </row>
    <row r="3514" spans="1:14" ht="18" customHeight="1" x14ac:dyDescent="0.2">
      <c r="A3514" s="16" t="str">
        <f>'Fish Use'!A236</f>
        <v>UGR15</v>
      </c>
      <c r="B3514" s="16" t="str">
        <f>'Fish Use'!B236</f>
        <v>Upper Grande Ronde</v>
      </c>
      <c r="C3514" s="16" t="str">
        <f>'Fish Use'!D236</f>
        <v>Steelhead</v>
      </c>
      <c r="D3514" s="16" t="str">
        <f>'Fish Use'!E236</f>
        <v>Spawning</v>
      </c>
      <c r="E3514" s="16" t="str">
        <f>'Vulnerability Mapped'!C113</f>
        <v>Floodplain Condition</v>
      </c>
      <c r="F3514" s="18">
        <f>'Fish Use'!F236</f>
        <v>0.61260000000000003</v>
      </c>
      <c r="G3514" s="18">
        <f>Population!D11</f>
        <v>0.25</v>
      </c>
      <c r="H3514" s="19">
        <f>'Limiting Factors'!C228</f>
        <v>3.06</v>
      </c>
      <c r="I3514" s="18">
        <f>'Limiting Factors'!D228</f>
        <v>0.5635</v>
      </c>
      <c r="J3514" s="17">
        <f>'Vulnerability Mapped'!D113</f>
        <v>3</v>
      </c>
      <c r="K3514" s="17">
        <f>'Vulnerability Mapped'!E113</f>
        <v>3</v>
      </c>
      <c r="L3514" s="18">
        <f>'Vulnerability Mapped'!H113</f>
        <v>0.87142857100000004</v>
      </c>
      <c r="M3514" s="18">
        <f t="shared" si="108"/>
        <v>0.30081722985205711</v>
      </c>
      <c r="N3514" s="18">
        <f t="shared" si="109"/>
        <v>7.5204307463014278E-2</v>
      </c>
    </row>
    <row r="3515" spans="1:14" ht="18" customHeight="1" x14ac:dyDescent="0.2">
      <c r="A3515" s="16" t="str">
        <f>'Fish Use'!A236</f>
        <v>UGR15</v>
      </c>
      <c r="B3515" s="16" t="str">
        <f>'Fish Use'!B236</f>
        <v>Upper Grande Ronde</v>
      </c>
      <c r="C3515" s="16" t="str">
        <f>'Fish Use'!D236</f>
        <v>Steelhead</v>
      </c>
      <c r="D3515" s="16" t="str">
        <f>'Fish Use'!E236</f>
        <v>Spawning</v>
      </c>
      <c r="E3515" s="16" t="str">
        <f>'Vulnerability Mapped'!C118</f>
        <v>Side Channel and Wetland Habitat</v>
      </c>
      <c r="F3515" s="18">
        <f>'Fish Use'!F236</f>
        <v>0.61260000000000003</v>
      </c>
      <c r="G3515" s="18">
        <f>Population!D11</f>
        <v>0.25</v>
      </c>
      <c r="H3515" s="19">
        <f>'Limiting Factors'!C229</f>
        <v>2.5499999999999998</v>
      </c>
      <c r="I3515" s="18">
        <f>'Limiting Factors'!D229</f>
        <v>0.44874999999999998</v>
      </c>
      <c r="J3515" s="17">
        <f>'Vulnerability Mapped'!D118</f>
        <v>2</v>
      </c>
      <c r="K3515" s="17">
        <f>'Vulnerability Mapped'!E118</f>
        <v>2</v>
      </c>
      <c r="L3515" s="18">
        <f>'Vulnerability Mapped'!H118</f>
        <v>0.93571428599999995</v>
      </c>
      <c r="M3515" s="18">
        <f t="shared" si="108"/>
        <v>0.25723183400711552</v>
      </c>
      <c r="N3515" s="18">
        <f t="shared" si="109"/>
        <v>6.4307958501778881E-2</v>
      </c>
    </row>
    <row r="3516" spans="1:14" ht="18" customHeight="1" x14ac:dyDescent="0.2">
      <c r="A3516" s="16" t="str">
        <f>'Fish Use'!A236</f>
        <v>UGR15</v>
      </c>
      <c r="B3516" s="16" t="str">
        <f>'Fish Use'!B236</f>
        <v>Upper Grande Ronde</v>
      </c>
      <c r="C3516" s="16" t="str">
        <f>'Fish Use'!D236</f>
        <v>Steelhead</v>
      </c>
      <c r="D3516" s="16" t="str">
        <f>'Fish Use'!E236</f>
        <v>Spawning</v>
      </c>
      <c r="E3516" s="16" t="str">
        <f>'Vulnerability Mapped'!C110</f>
        <v>Channel and Habitat Structure</v>
      </c>
      <c r="F3516" s="18">
        <f>'Fish Use'!F236</f>
        <v>0.61260000000000003</v>
      </c>
      <c r="G3516" s="18">
        <f>Population!D11</f>
        <v>0.25</v>
      </c>
      <c r="H3516" s="19">
        <f>'Limiting Factors'!C230</f>
        <v>2.83</v>
      </c>
      <c r="I3516" s="18">
        <f>'Limiting Factors'!D230</f>
        <v>0.51175000000000004</v>
      </c>
      <c r="J3516" s="17">
        <f>'Vulnerability Mapped'!D110</f>
        <v>1</v>
      </c>
      <c r="K3516" s="17">
        <f>'Vulnerability Mapped'!E110</f>
        <v>1</v>
      </c>
      <c r="L3516" s="18">
        <f>'Vulnerability Mapped'!H110</f>
        <v>1</v>
      </c>
      <c r="M3516" s="18">
        <f t="shared" si="108"/>
        <v>0.31349805000000003</v>
      </c>
      <c r="N3516" s="18">
        <f t="shared" si="109"/>
        <v>7.8374512500000007E-2</v>
      </c>
    </row>
    <row r="3517" spans="1:14" ht="18" customHeight="1" x14ac:dyDescent="0.2">
      <c r="A3517" s="16" t="str">
        <f>'Fish Use'!A236</f>
        <v>UGR15</v>
      </c>
      <c r="B3517" s="16" t="str">
        <f>'Fish Use'!B236</f>
        <v>Upper Grande Ronde</v>
      </c>
      <c r="C3517" s="16" t="str">
        <f>'Fish Use'!D236</f>
        <v>Steelhead</v>
      </c>
      <c r="D3517" s="16" t="str">
        <f>'Fish Use'!E236</f>
        <v>Spawning</v>
      </c>
      <c r="E3517" s="16" t="str">
        <f>'Vulnerability Mapped'!C112</f>
        <v>Decreased Water Quantity</v>
      </c>
      <c r="F3517" s="18">
        <f>'Fish Use'!F236</f>
        <v>0.61260000000000003</v>
      </c>
      <c r="G3517" s="18">
        <f>Population!D11</f>
        <v>0.25</v>
      </c>
      <c r="H3517" s="19">
        <f>'Limiting Factors'!C237</f>
        <v>2.52</v>
      </c>
      <c r="I3517" s="18">
        <f>'Limiting Factors'!D237</f>
        <v>0.442</v>
      </c>
      <c r="J3517" s="17">
        <f>'Vulnerability Mapped'!D112</f>
        <v>9</v>
      </c>
      <c r="K3517" s="17">
        <f>'Vulnerability Mapped'!E112</f>
        <v>9</v>
      </c>
      <c r="L3517" s="18">
        <f>'Vulnerability Mapped'!H112</f>
        <v>0.485714286</v>
      </c>
      <c r="M3517" s="18">
        <f t="shared" si="108"/>
        <v>0.13151646864879121</v>
      </c>
      <c r="N3517" s="18">
        <f t="shared" si="109"/>
        <v>3.2879117162197803E-2</v>
      </c>
    </row>
    <row r="3518" spans="1:14" ht="18" customHeight="1" x14ac:dyDescent="0.2">
      <c r="A3518" s="16" t="str">
        <f>'Fish Use'!A236</f>
        <v>UGR15</v>
      </c>
      <c r="B3518" s="16" t="str">
        <f>'Fish Use'!B236</f>
        <v>Upper Grande Ronde</v>
      </c>
      <c r="C3518" s="16" t="str">
        <f>'Fish Use'!D236</f>
        <v>Steelhead</v>
      </c>
      <c r="D3518" s="16" t="str">
        <f>'Fish Use'!E236</f>
        <v>Spawning</v>
      </c>
      <c r="E3518" s="16" t="str">
        <f>'Vulnerability Mapped'!C107</f>
        <v>Altered Flow Timing</v>
      </c>
      <c r="F3518" s="18">
        <f>'Fish Use'!F236</f>
        <v>0.61260000000000003</v>
      </c>
      <c r="G3518" s="18">
        <f>Population!D11</f>
        <v>0.25</v>
      </c>
      <c r="H3518" s="19">
        <f>'Limiting Factors'!C238</f>
        <v>2.29</v>
      </c>
      <c r="I3518" s="18">
        <f>'Limiting Factors'!D238</f>
        <v>0.39024999999999999</v>
      </c>
      <c r="J3518" s="17">
        <f>'Vulnerability Mapped'!D107</f>
        <v>6</v>
      </c>
      <c r="K3518" s="17">
        <f>'Vulnerability Mapped'!E107</f>
        <v>6</v>
      </c>
      <c r="L3518" s="18">
        <f>'Vulnerability Mapped'!H107</f>
        <v>0.678571429</v>
      </c>
      <c r="M3518" s="18">
        <f t="shared" si="108"/>
        <v>0.16222413760245735</v>
      </c>
      <c r="N3518" s="18">
        <f t="shared" si="109"/>
        <v>4.0556034400614338E-2</v>
      </c>
    </row>
    <row r="3519" spans="1:14" ht="18" customHeight="1" x14ac:dyDescent="0.2">
      <c r="A3519" s="16" t="str">
        <f>'Fish Use'!A236</f>
        <v>UGR15</v>
      </c>
      <c r="B3519" s="16" t="str">
        <f>'Fish Use'!B236</f>
        <v>Upper Grande Ronde</v>
      </c>
      <c r="C3519" s="16" t="str">
        <f>'Fish Use'!D236</f>
        <v>Steelhead</v>
      </c>
      <c r="D3519" s="16" t="str">
        <f>'Fish Use'!E236</f>
        <v>Spawning</v>
      </c>
      <c r="E3519" s="16" t="str">
        <f>'Vulnerability Mapped'!C111</f>
        <v>Decreased Sediment Quantity</v>
      </c>
      <c r="F3519" s="18">
        <f>'Fish Use'!F236</f>
        <v>0.61260000000000003</v>
      </c>
      <c r="G3519" s="18">
        <f>Population!D11</f>
        <v>0.25</v>
      </c>
      <c r="H3519" s="19">
        <f>'Limiting Factors'!C231</f>
        <v>4.78</v>
      </c>
      <c r="I3519" s="18">
        <f>'Limiting Factors'!D231</f>
        <v>0.95050000000000001</v>
      </c>
      <c r="J3519" s="17">
        <f>'Vulnerability Mapped'!D111</f>
        <v>4</v>
      </c>
      <c r="K3519" s="17">
        <f>'Vulnerability Mapped'!E111</f>
        <v>4</v>
      </c>
      <c r="L3519" s="18">
        <f>'Vulnerability Mapped'!H111</f>
        <v>0.80714285699999999</v>
      </c>
      <c r="M3519" s="18">
        <f t="shared" si="108"/>
        <v>0.46998015634538914</v>
      </c>
      <c r="N3519" s="18">
        <f t="shared" si="109"/>
        <v>0.11749503908634729</v>
      </c>
    </row>
    <row r="3520" spans="1:14" ht="18" customHeight="1" x14ac:dyDescent="0.2">
      <c r="A3520" s="16" t="str">
        <f>'Fish Use'!A236</f>
        <v>UGR15</v>
      </c>
      <c r="B3520" s="16" t="str">
        <f>'Fish Use'!B236</f>
        <v>Upper Grande Ronde</v>
      </c>
      <c r="C3520" s="16" t="str">
        <f>'Fish Use'!D236</f>
        <v>Steelhead</v>
      </c>
      <c r="D3520" s="16" t="str">
        <f>'Fish Use'!E236</f>
        <v>Spawning</v>
      </c>
      <c r="E3520" s="16" t="str">
        <f>'Vulnerability Mapped'!C114</f>
        <v>Increased Sediment Quantity</v>
      </c>
      <c r="F3520" s="18">
        <f>'Fish Use'!F236</f>
        <v>0.61260000000000003</v>
      </c>
      <c r="G3520" s="18">
        <f>Population!D11</f>
        <v>0.25</v>
      </c>
      <c r="H3520" s="19">
        <f>'Limiting Factors'!C232</f>
        <v>2.2999999999999998</v>
      </c>
      <c r="I3520" s="18">
        <f>'Limiting Factors'!D232</f>
        <v>0.39250000000000002</v>
      </c>
      <c r="J3520" s="17">
        <f>'Vulnerability Mapped'!D114</f>
        <v>10</v>
      </c>
      <c r="K3520" s="17">
        <f>'Vulnerability Mapped'!E114</f>
        <v>10</v>
      </c>
      <c r="L3520" s="18">
        <f>'Vulnerability Mapped'!H114</f>
        <v>0.42142857099999997</v>
      </c>
      <c r="M3520" s="18">
        <f t="shared" si="108"/>
        <v>0.10133060346838051</v>
      </c>
      <c r="N3520" s="18">
        <f t="shared" si="109"/>
        <v>2.5332650867095127E-2</v>
      </c>
    </row>
    <row r="3521" spans="1:14" ht="18" customHeight="1" x14ac:dyDescent="0.2">
      <c r="A3521" s="16" t="str">
        <f>'Fish Use'!A236</f>
        <v>UGR15</v>
      </c>
      <c r="B3521" s="16" t="str">
        <f>'Fish Use'!B236</f>
        <v>Upper Grande Ronde</v>
      </c>
      <c r="C3521" s="16" t="str">
        <f>'Fish Use'!D236</f>
        <v>Steelhead</v>
      </c>
      <c r="D3521" s="16" t="str">
        <f>'Fish Use'!E236</f>
        <v>Spawning</v>
      </c>
      <c r="E3521" s="16" t="str">
        <f>'Vulnerability Mapped'!C119</f>
        <v>Summer Water Temperature</v>
      </c>
      <c r="F3521" s="18">
        <f>'Fish Use'!F236</f>
        <v>0.61260000000000003</v>
      </c>
      <c r="G3521" s="18">
        <f>Population!D11</f>
        <v>0.25</v>
      </c>
      <c r="H3521" s="19">
        <f>'Limiting Factors'!C239</f>
        <v>3.17</v>
      </c>
      <c r="I3521" s="18">
        <f>'Limiting Factors'!D239</f>
        <v>0.58825000000000005</v>
      </c>
      <c r="J3521" s="17">
        <f>'Vulnerability Mapped'!D119</f>
        <v>11</v>
      </c>
      <c r="K3521" s="17">
        <f>'Vulnerability Mapped'!E119</f>
        <v>11</v>
      </c>
      <c r="L3521" s="18">
        <f>'Vulnerability Mapped'!H119</f>
        <v>0.35714285699999998</v>
      </c>
      <c r="M3521" s="18">
        <f t="shared" si="108"/>
        <v>0.12870069637709117</v>
      </c>
      <c r="N3521" s="18">
        <f t="shared" si="109"/>
        <v>3.2175174094272792E-2</v>
      </c>
    </row>
    <row r="3522" spans="1:14" ht="18" customHeight="1" x14ac:dyDescent="0.2">
      <c r="A3522" s="16" t="str">
        <f>'Fish Use'!A236</f>
        <v>UGR15</v>
      </c>
      <c r="B3522" s="16" t="str">
        <f>'Fish Use'!B236</f>
        <v>Upper Grande Ronde</v>
      </c>
      <c r="C3522" s="16" t="str">
        <f>'Fish Use'!D236</f>
        <v>Steelhead</v>
      </c>
      <c r="D3522" s="16" t="str">
        <f>'Fish Use'!E236</f>
        <v>Spawning</v>
      </c>
      <c r="E3522" s="16" t="str">
        <f>'Vulnerability Mapped'!C121</f>
        <v>Winter Water Temperature</v>
      </c>
      <c r="F3522" s="18">
        <f>'Fish Use'!F236</f>
        <v>0.61260000000000003</v>
      </c>
      <c r="G3522" s="18">
        <f>Population!D11</f>
        <v>0.25</v>
      </c>
      <c r="H3522" s="19">
        <f>'Limiting Factors'!C240</f>
        <v>2.62</v>
      </c>
      <c r="I3522" s="18">
        <f>'Limiting Factors'!D240</f>
        <v>0.46450000000000002</v>
      </c>
      <c r="J3522" s="17">
        <f>'Vulnerability Mapped'!D121</f>
        <v>7</v>
      </c>
      <c r="K3522" s="17">
        <f>'Vulnerability Mapped'!E121</f>
        <v>7</v>
      </c>
      <c r="L3522" s="18">
        <f>'Vulnerability Mapped'!H121</f>
        <v>0.61428571399999998</v>
      </c>
      <c r="M3522" s="18">
        <f t="shared" ref="M3522:M3585" si="110">F3522*I3522*L3522</f>
        <v>0.17479665849012782</v>
      </c>
      <c r="N3522" s="18">
        <f t="shared" ref="N3522:N3585" si="111">M3522*G3522</f>
        <v>4.3699164622531955E-2</v>
      </c>
    </row>
    <row r="3523" spans="1:14" ht="18" customHeight="1" x14ac:dyDescent="0.2">
      <c r="A3523" s="16" t="str">
        <f>'Fish Use'!A236</f>
        <v>UGR15</v>
      </c>
      <c r="B3523" s="16" t="str">
        <f>'Fish Use'!B236</f>
        <v>Upper Grande Ronde</v>
      </c>
      <c r="C3523" s="16" t="str">
        <f>'Fish Use'!D236</f>
        <v>Steelhead</v>
      </c>
      <c r="D3523" s="16" t="str">
        <f>'Fish Use'!E236</f>
        <v>Spawning</v>
      </c>
      <c r="E3523" s="16" t="str">
        <f>'Vulnerability Mapped'!C120</f>
        <v>Water Quality</v>
      </c>
      <c r="F3523" s="18">
        <f>'Fish Use'!F236</f>
        <v>0.61260000000000003</v>
      </c>
      <c r="G3523" s="18">
        <f>Population!D11</f>
        <v>0.25</v>
      </c>
      <c r="H3523" s="19">
        <f>'Limiting Factors'!C241</f>
        <v>2.62</v>
      </c>
      <c r="I3523" s="18">
        <f>'Limiting Factors'!D241</f>
        <v>0.46450000000000002</v>
      </c>
      <c r="J3523" s="17">
        <f>'Vulnerability Mapped'!D120</f>
        <v>8</v>
      </c>
      <c r="K3523" s="17">
        <f>'Vulnerability Mapped'!E120</f>
        <v>8</v>
      </c>
      <c r="L3523" s="18">
        <f>'Vulnerability Mapped'!H120</f>
        <v>0.55000000000000004</v>
      </c>
      <c r="M3523" s="18">
        <f t="shared" si="110"/>
        <v>0.15650398500000004</v>
      </c>
      <c r="N3523" s="18">
        <f t="shared" si="111"/>
        <v>3.912599625000001E-2</v>
      </c>
    </row>
    <row r="3524" spans="1:14" ht="18" customHeight="1" x14ac:dyDescent="0.2">
      <c r="A3524" s="16" t="str">
        <f>'Fish Use'!A236</f>
        <v>UGR15</v>
      </c>
      <c r="B3524" s="16" t="str">
        <f>'Fish Use'!B236</f>
        <v>Upper Grande Ronde</v>
      </c>
      <c r="C3524" s="16" t="str">
        <f>'Fish Use'!D236</f>
        <v>Steelhead</v>
      </c>
      <c r="D3524" s="16" t="str">
        <f>'Fish Use'!E236</f>
        <v>Spawning</v>
      </c>
      <c r="E3524" s="16" t="str">
        <f>'Vulnerability Mapped'!C116</f>
        <v>Predation</v>
      </c>
      <c r="F3524" s="18">
        <f>'Fish Use'!F236</f>
        <v>0.61260000000000003</v>
      </c>
      <c r="G3524" s="18">
        <f>Population!D11</f>
        <v>0.25</v>
      </c>
      <c r="H3524" s="19">
        <f>'Limiting Factors'!C234</f>
        <v>1.26</v>
      </c>
      <c r="I3524" s="18">
        <f>'Limiting Factors'!D234</f>
        <v>0.1585</v>
      </c>
      <c r="J3524" s="17">
        <f>'Vulnerability Mapped'!D116</f>
        <v>12</v>
      </c>
      <c r="K3524" s="17">
        <f>'Vulnerability Mapped'!E116</f>
        <v>12</v>
      </c>
      <c r="L3524" s="18">
        <f>'Vulnerability Mapped'!H116</f>
        <v>0.29285714299999999</v>
      </c>
      <c r="M3524" s="18">
        <f t="shared" si="110"/>
        <v>2.84355792995853E-2</v>
      </c>
      <c r="N3524" s="18">
        <f t="shared" si="111"/>
        <v>7.108894824896325E-3</v>
      </c>
    </row>
    <row r="3525" spans="1:14" ht="18" customHeight="1" x14ac:dyDescent="0.2">
      <c r="A3525" s="16" t="str">
        <f>'Fish Use'!A236</f>
        <v>UGR15</v>
      </c>
      <c r="B3525" s="16" t="str">
        <f>'Fish Use'!B236</f>
        <v>Upper Grande Ronde</v>
      </c>
      <c r="C3525" s="16" t="str">
        <f>'Fish Use'!D236</f>
        <v>Steelhead</v>
      </c>
      <c r="D3525" s="16" t="str">
        <f>'Fish Use'!E236</f>
        <v>Spawning</v>
      </c>
      <c r="E3525" s="16" t="str">
        <f>'Vulnerability Mapped'!C108</f>
        <v>Altered Primary Productivity</v>
      </c>
      <c r="F3525" s="18">
        <f>'Fish Use'!F236</f>
        <v>0.61260000000000003</v>
      </c>
      <c r="G3525" s="18">
        <f>Population!D11</f>
        <v>0.25</v>
      </c>
      <c r="H3525" s="19">
        <f>'Limiting Factors'!C235</f>
        <v>3.11</v>
      </c>
      <c r="I3525" s="18">
        <f>'Limiting Factors'!D235</f>
        <v>0.57474999999999998</v>
      </c>
      <c r="J3525" s="17">
        <f>'Vulnerability Mapped'!D108</f>
        <v>13</v>
      </c>
      <c r="K3525" s="17">
        <f>'Vulnerability Mapped'!E108</f>
        <v>13</v>
      </c>
      <c r="L3525" s="18">
        <f>'Vulnerability Mapped'!H108</f>
        <v>0.22857142899999999</v>
      </c>
      <c r="M3525" s="18">
        <f t="shared" si="110"/>
        <v>8.0478137293753638E-2</v>
      </c>
      <c r="N3525" s="18">
        <f t="shared" si="111"/>
        <v>2.0119534323438409E-2</v>
      </c>
    </row>
    <row r="3526" spans="1:14" ht="18" customHeight="1" x14ac:dyDescent="0.2">
      <c r="A3526" s="16" t="str">
        <f>'Fish Use'!A236</f>
        <v>UGR15</v>
      </c>
      <c r="B3526" s="16" t="str">
        <f>'Fish Use'!B236</f>
        <v>Upper Grande Ronde</v>
      </c>
      <c r="C3526" s="16" t="str">
        <f>'Fish Use'!D236</f>
        <v>Steelhead</v>
      </c>
      <c r="D3526" s="16" t="str">
        <f>'Fish Use'!E236</f>
        <v>Spawning</v>
      </c>
      <c r="E3526" s="16" t="str">
        <f>'Vulnerability Mapped'!C115</f>
        <v>Non-Native Species Interactions and Competition</v>
      </c>
      <c r="F3526" s="18">
        <f>'Fish Use'!F236</f>
        <v>0.61260000000000003</v>
      </c>
      <c r="G3526" s="18">
        <f>Population!D11</f>
        <v>0.25</v>
      </c>
      <c r="H3526" s="19">
        <f>'Limiting Factors'!C236</f>
        <v>2.08</v>
      </c>
      <c r="I3526" s="18">
        <f>'Limiting Factors'!D236</f>
        <v>0.34300000000000003</v>
      </c>
      <c r="J3526" s="17">
        <f>'Vulnerability Mapped'!D115</f>
        <v>14</v>
      </c>
      <c r="K3526" s="17">
        <f>'Vulnerability Mapped'!E115</f>
        <v>14</v>
      </c>
      <c r="L3526" s="18">
        <f>'Vulnerability Mapped'!H115</f>
        <v>0.164285714</v>
      </c>
      <c r="M3526" s="18">
        <f t="shared" si="110"/>
        <v>3.4520009939965207E-2</v>
      </c>
      <c r="N3526" s="18">
        <f t="shared" si="111"/>
        <v>8.6300024849913018E-3</v>
      </c>
    </row>
    <row r="3527" spans="1:14" ht="18" customHeight="1" x14ac:dyDescent="0.2">
      <c r="A3527" s="16" t="str">
        <f>'Fish Use'!A237</f>
        <v>UGR15</v>
      </c>
      <c r="B3527" s="16" t="str">
        <f>'Fish Use'!B237</f>
        <v>Upper Grande Ronde</v>
      </c>
      <c r="C3527" s="16" t="str">
        <f>'Fish Use'!D237</f>
        <v>Steelhead</v>
      </c>
      <c r="D3527" s="16" t="str">
        <f>'Fish Use'!E237</f>
        <v>Winter Rearing</v>
      </c>
      <c r="E3527" s="16" t="str">
        <f>'Vulnerability Mapped'!C139</f>
        <v>Anthropogenic Barriers</v>
      </c>
      <c r="F3527" s="18">
        <f>'Fish Use'!F237</f>
        <v>0.61260000000000003</v>
      </c>
      <c r="G3527" s="18">
        <f>Population!D15</f>
        <v>0.25</v>
      </c>
      <c r="H3527" s="19">
        <f>'Limiting Factors'!C233</f>
        <v>2.62</v>
      </c>
      <c r="I3527" s="18">
        <f>'Limiting Factors'!D233</f>
        <v>0.46450000000000002</v>
      </c>
      <c r="J3527" s="17">
        <f>'Vulnerability Mapped'!D139</f>
        <v>14</v>
      </c>
      <c r="K3527" s="17">
        <f>'Vulnerability Mapped'!E139</f>
        <v>14</v>
      </c>
      <c r="L3527" s="18">
        <f>'Vulnerability Mapped'!H139</f>
        <v>0.164285714</v>
      </c>
      <c r="M3527" s="18">
        <f t="shared" si="110"/>
        <v>4.6747943490127807E-2</v>
      </c>
      <c r="N3527" s="18">
        <f t="shared" si="111"/>
        <v>1.1686985872531952E-2</v>
      </c>
    </row>
    <row r="3528" spans="1:14" ht="18" customHeight="1" x14ac:dyDescent="0.2">
      <c r="A3528" s="16" t="str">
        <f>'Fish Use'!A237</f>
        <v>UGR15</v>
      </c>
      <c r="B3528" s="16" t="str">
        <f>'Fish Use'!B237</f>
        <v>Upper Grande Ronde</v>
      </c>
      <c r="C3528" s="16" t="str">
        <f>'Fish Use'!D237</f>
        <v>Steelhead</v>
      </c>
      <c r="D3528" s="16" t="str">
        <f>'Fish Use'!E237</f>
        <v>Winter Rearing</v>
      </c>
      <c r="E3528" s="16" t="str">
        <f>'Vulnerability Mapped'!C147</f>
        <v>Riparian Condition</v>
      </c>
      <c r="F3528" s="18">
        <f>'Fish Use'!F237</f>
        <v>0.61260000000000003</v>
      </c>
      <c r="G3528" s="18">
        <f>Population!D15</f>
        <v>0.25</v>
      </c>
      <c r="H3528" s="19">
        <f>'Limiting Factors'!C227</f>
        <v>2.0499999999999998</v>
      </c>
      <c r="I3528" s="18">
        <f>'Limiting Factors'!D227</f>
        <v>0.33624999999999999</v>
      </c>
      <c r="J3528" s="17">
        <f>'Vulnerability Mapped'!D147</f>
        <v>5</v>
      </c>
      <c r="K3528" s="17">
        <f>'Vulnerability Mapped'!E147</f>
        <v>5</v>
      </c>
      <c r="L3528" s="18">
        <f>'Vulnerability Mapped'!H147</f>
        <v>0.74285714300000005</v>
      </c>
      <c r="M3528" s="18">
        <f t="shared" si="110"/>
        <v>0.15301872860085525</v>
      </c>
      <c r="N3528" s="18">
        <f t="shared" si="111"/>
        <v>3.8254682150213812E-2</v>
      </c>
    </row>
    <row r="3529" spans="1:14" ht="18" customHeight="1" x14ac:dyDescent="0.2">
      <c r="A3529" s="16" t="str">
        <f>'Fish Use'!A237</f>
        <v>UGR15</v>
      </c>
      <c r="B3529" s="16" t="str">
        <f>'Fish Use'!B237</f>
        <v>Upper Grande Ronde</v>
      </c>
      <c r="C3529" s="16" t="str">
        <f>'Fish Use'!D237</f>
        <v>Steelhead</v>
      </c>
      <c r="D3529" s="16" t="str">
        <f>'Fish Use'!E237</f>
        <v>Winter Rearing</v>
      </c>
      <c r="E3529" s="16" t="str">
        <f>'Vulnerability Mapped'!C143</f>
        <v>Floodplain Condition</v>
      </c>
      <c r="F3529" s="18">
        <f>'Fish Use'!F237</f>
        <v>0.61260000000000003</v>
      </c>
      <c r="G3529" s="18">
        <f>Population!D15</f>
        <v>0.25</v>
      </c>
      <c r="H3529" s="19">
        <f>'Limiting Factors'!C228</f>
        <v>3.06</v>
      </c>
      <c r="I3529" s="18">
        <f>'Limiting Factors'!D228</f>
        <v>0.5635</v>
      </c>
      <c r="J3529" s="17">
        <f>'Vulnerability Mapped'!D143</f>
        <v>4</v>
      </c>
      <c r="K3529" s="17">
        <f>'Vulnerability Mapped'!E143</f>
        <v>4</v>
      </c>
      <c r="L3529" s="18">
        <f>'Vulnerability Mapped'!H143</f>
        <v>0.80714285699999999</v>
      </c>
      <c r="M3529" s="18">
        <f t="shared" si="110"/>
        <v>0.27862579495068568</v>
      </c>
      <c r="N3529" s="18">
        <f t="shared" si="111"/>
        <v>6.965644873767142E-2</v>
      </c>
    </row>
    <row r="3530" spans="1:14" ht="18" customHeight="1" x14ac:dyDescent="0.2">
      <c r="A3530" s="16" t="str">
        <f>'Fish Use'!A237</f>
        <v>UGR15</v>
      </c>
      <c r="B3530" s="16" t="str">
        <f>'Fish Use'!B237</f>
        <v>Upper Grande Ronde</v>
      </c>
      <c r="C3530" s="16" t="str">
        <f>'Fish Use'!D237</f>
        <v>Steelhead</v>
      </c>
      <c r="D3530" s="16" t="str">
        <f>'Fish Use'!E237</f>
        <v>Winter Rearing</v>
      </c>
      <c r="E3530" s="16" t="str">
        <f>'Vulnerability Mapped'!C148</f>
        <v>Side Channel and Wetland Habitat</v>
      </c>
      <c r="F3530" s="18">
        <f>'Fish Use'!F237</f>
        <v>0.61260000000000003</v>
      </c>
      <c r="G3530" s="18">
        <f>Population!D15</f>
        <v>0.25</v>
      </c>
      <c r="H3530" s="19">
        <f>'Limiting Factors'!C229</f>
        <v>2.5499999999999998</v>
      </c>
      <c r="I3530" s="18">
        <f>'Limiting Factors'!D229</f>
        <v>0.44874999999999998</v>
      </c>
      <c r="J3530" s="17">
        <f>'Vulnerability Mapped'!D148</f>
        <v>3</v>
      </c>
      <c r="K3530" s="17">
        <f>'Vulnerability Mapped'!E148</f>
        <v>3</v>
      </c>
      <c r="L3530" s="18">
        <f>'Vulnerability Mapped'!H148</f>
        <v>0.87142857100000004</v>
      </c>
      <c r="M3530" s="18">
        <f t="shared" si="110"/>
        <v>0.23955941773932676</v>
      </c>
      <c r="N3530" s="18">
        <f t="shared" si="111"/>
        <v>5.9889854434831691E-2</v>
      </c>
    </row>
    <row r="3531" spans="1:14" ht="18" customHeight="1" x14ac:dyDescent="0.2">
      <c r="A3531" s="16" t="str">
        <f>'Fish Use'!A237</f>
        <v>UGR15</v>
      </c>
      <c r="B3531" s="16" t="str">
        <f>'Fish Use'!B237</f>
        <v>Upper Grande Ronde</v>
      </c>
      <c r="C3531" s="16" t="str">
        <f>'Fish Use'!D237</f>
        <v>Steelhead</v>
      </c>
      <c r="D3531" s="16" t="str">
        <f>'Fish Use'!E237</f>
        <v>Winter Rearing</v>
      </c>
      <c r="E3531" s="16" t="str">
        <f>'Vulnerability Mapped'!C140</f>
        <v>Channel and Habitat Structure</v>
      </c>
      <c r="F3531" s="18">
        <f>'Fish Use'!F237</f>
        <v>0.61260000000000003</v>
      </c>
      <c r="G3531" s="18">
        <f>Population!D15</f>
        <v>0.25</v>
      </c>
      <c r="H3531" s="19">
        <f>'Limiting Factors'!C230</f>
        <v>2.83</v>
      </c>
      <c r="I3531" s="18">
        <f>'Limiting Factors'!D230</f>
        <v>0.51175000000000004</v>
      </c>
      <c r="J3531" s="17">
        <f>'Vulnerability Mapped'!D140</f>
        <v>2</v>
      </c>
      <c r="K3531" s="17">
        <f>'Vulnerability Mapped'!E140</f>
        <v>2</v>
      </c>
      <c r="L3531" s="18">
        <f>'Vulnerability Mapped'!H140</f>
        <v>0.93571428599999995</v>
      </c>
      <c r="M3531" s="18">
        <f t="shared" si="110"/>
        <v>0.29334460401814233</v>
      </c>
      <c r="N3531" s="18">
        <f t="shared" si="111"/>
        <v>7.3336151004535582E-2</v>
      </c>
    </row>
    <row r="3532" spans="1:14" ht="18" customHeight="1" x14ac:dyDescent="0.2">
      <c r="A3532" s="16" t="str">
        <f>'Fish Use'!A237</f>
        <v>UGR15</v>
      </c>
      <c r="B3532" s="16" t="str">
        <f>'Fish Use'!B237</f>
        <v>Upper Grande Ronde</v>
      </c>
      <c r="C3532" s="16" t="str">
        <f>'Fish Use'!D237</f>
        <v>Steelhead</v>
      </c>
      <c r="D3532" s="16" t="str">
        <f>'Fish Use'!E237</f>
        <v>Winter Rearing</v>
      </c>
      <c r="E3532" s="16" t="str">
        <f>'Vulnerability Mapped'!C142</f>
        <v>Decreased Water Quantity</v>
      </c>
      <c r="F3532" s="18">
        <f>'Fish Use'!F237</f>
        <v>0.61260000000000003</v>
      </c>
      <c r="G3532" s="18">
        <f>Population!D15</f>
        <v>0.25</v>
      </c>
      <c r="H3532" s="19">
        <f>'Limiting Factors'!C237</f>
        <v>2.52</v>
      </c>
      <c r="I3532" s="18">
        <f>'Limiting Factors'!D237</f>
        <v>0.442</v>
      </c>
      <c r="J3532" s="17">
        <f>'Vulnerability Mapped'!D142</f>
        <v>7</v>
      </c>
      <c r="K3532" s="17">
        <f>'Vulnerability Mapped'!E142</f>
        <v>7</v>
      </c>
      <c r="L3532" s="18">
        <f>'Vulnerability Mapped'!H142</f>
        <v>0.61428571399999998</v>
      </c>
      <c r="M3532" s="18">
        <f t="shared" si="110"/>
        <v>0.16632965135120883</v>
      </c>
      <c r="N3532" s="18">
        <f t="shared" si="111"/>
        <v>4.1582412837802209E-2</v>
      </c>
    </row>
    <row r="3533" spans="1:14" ht="18" customHeight="1" x14ac:dyDescent="0.2">
      <c r="A3533" s="16" t="str">
        <f>'Fish Use'!A237</f>
        <v>UGR15</v>
      </c>
      <c r="B3533" s="16" t="str">
        <f>'Fish Use'!B237</f>
        <v>Upper Grande Ronde</v>
      </c>
      <c r="C3533" s="16" t="str">
        <f>'Fish Use'!D237</f>
        <v>Steelhead</v>
      </c>
      <c r="D3533" s="16" t="str">
        <f>'Fish Use'!E237</f>
        <v>Winter Rearing</v>
      </c>
      <c r="E3533" s="16" t="str">
        <f>'Vulnerability Mapped'!C137</f>
        <v>Altered Flow Timing</v>
      </c>
      <c r="F3533" s="18">
        <f>'Fish Use'!F237</f>
        <v>0.61260000000000003</v>
      </c>
      <c r="G3533" s="18">
        <f>Population!D15</f>
        <v>0.25</v>
      </c>
      <c r="H3533" s="19">
        <f>'Limiting Factors'!C238</f>
        <v>2.29</v>
      </c>
      <c r="I3533" s="18">
        <f>'Limiting Factors'!D238</f>
        <v>0.39024999999999999</v>
      </c>
      <c r="J3533" s="17">
        <f>'Vulnerability Mapped'!D137</f>
        <v>10</v>
      </c>
      <c r="K3533" s="17">
        <f>'Vulnerability Mapped'!E137</f>
        <v>10</v>
      </c>
      <c r="L3533" s="18">
        <f>'Vulnerability Mapped'!H137</f>
        <v>0.42142857099999997</v>
      </c>
      <c r="M3533" s="18">
        <f t="shared" si="110"/>
        <v>0.10074972739754265</v>
      </c>
      <c r="N3533" s="18">
        <f t="shared" si="111"/>
        <v>2.5187431849385662E-2</v>
      </c>
    </row>
    <row r="3534" spans="1:14" ht="18" customHeight="1" x14ac:dyDescent="0.2">
      <c r="A3534" s="16" t="str">
        <f>'Fish Use'!A237</f>
        <v>UGR15</v>
      </c>
      <c r="B3534" s="16" t="str">
        <f>'Fish Use'!B237</f>
        <v>Upper Grande Ronde</v>
      </c>
      <c r="C3534" s="16" t="str">
        <f>'Fish Use'!D237</f>
        <v>Steelhead</v>
      </c>
      <c r="D3534" s="16" t="str">
        <f>'Fish Use'!E237</f>
        <v>Winter Rearing</v>
      </c>
      <c r="E3534" s="16" t="str">
        <f>'Vulnerability Mapped'!C141</f>
        <v>Decreased Sediment Quantity</v>
      </c>
      <c r="F3534" s="18">
        <f>'Fish Use'!F237</f>
        <v>0.61260000000000003</v>
      </c>
      <c r="G3534" s="18">
        <f>Population!D15</f>
        <v>0.25</v>
      </c>
      <c r="H3534" s="19">
        <f>'Limiting Factors'!C231</f>
        <v>4.78</v>
      </c>
      <c r="I3534" s="18">
        <f>'Limiting Factors'!D231</f>
        <v>0.95050000000000001</v>
      </c>
      <c r="J3534" s="17">
        <f>'Vulnerability Mapped'!D141</f>
        <v>12</v>
      </c>
      <c r="K3534" s="17">
        <f>'Vulnerability Mapped'!E141</f>
        <v>12</v>
      </c>
      <c r="L3534" s="18">
        <f>'Vulnerability Mapped'!H141</f>
        <v>0.29285714299999999</v>
      </c>
      <c r="M3534" s="18">
        <f t="shared" si="110"/>
        <v>0.17052377365461091</v>
      </c>
      <c r="N3534" s="18">
        <f t="shared" si="111"/>
        <v>4.2630943413652728E-2</v>
      </c>
    </row>
    <row r="3535" spans="1:14" ht="18" customHeight="1" x14ac:dyDescent="0.2">
      <c r="A3535" s="16" t="str">
        <f>'Fish Use'!A237</f>
        <v>UGR15</v>
      </c>
      <c r="B3535" s="16" t="str">
        <f>'Fish Use'!B237</f>
        <v>Upper Grande Ronde</v>
      </c>
      <c r="C3535" s="16" t="str">
        <f>'Fish Use'!D237</f>
        <v>Steelhead</v>
      </c>
      <c r="D3535" s="16" t="str">
        <f>'Fish Use'!E237</f>
        <v>Winter Rearing</v>
      </c>
      <c r="E3535" s="16" t="str">
        <f>'Vulnerability Mapped'!C144</f>
        <v>Increased Sediment Quantity</v>
      </c>
      <c r="F3535" s="18">
        <f>'Fish Use'!F237</f>
        <v>0.61260000000000003</v>
      </c>
      <c r="G3535" s="18">
        <f>Population!D15</f>
        <v>0.25</v>
      </c>
      <c r="H3535" s="19">
        <f>'Limiting Factors'!C232</f>
        <v>2.2999999999999998</v>
      </c>
      <c r="I3535" s="18">
        <f>'Limiting Factors'!D232</f>
        <v>0.39250000000000002</v>
      </c>
      <c r="J3535" s="17">
        <f>'Vulnerability Mapped'!D144</f>
        <v>13</v>
      </c>
      <c r="K3535" s="17">
        <f>'Vulnerability Mapped'!E144</f>
        <v>13</v>
      </c>
      <c r="L3535" s="18">
        <f>'Vulnerability Mapped'!H144</f>
        <v>0.22857142899999999</v>
      </c>
      <c r="M3535" s="18">
        <f t="shared" si="110"/>
        <v>5.4958971531619508E-2</v>
      </c>
      <c r="N3535" s="18">
        <f t="shared" si="111"/>
        <v>1.3739742882904877E-2</v>
      </c>
    </row>
    <row r="3536" spans="1:14" ht="18" customHeight="1" x14ac:dyDescent="0.2">
      <c r="A3536" s="16" t="str">
        <f>'Fish Use'!A237</f>
        <v>UGR15</v>
      </c>
      <c r="B3536" s="16" t="str">
        <f>'Fish Use'!B237</f>
        <v>Upper Grande Ronde</v>
      </c>
      <c r="C3536" s="16" t="str">
        <f>'Fish Use'!D237</f>
        <v>Steelhead</v>
      </c>
      <c r="D3536" s="16" t="str">
        <f>'Fish Use'!E237</f>
        <v>Winter Rearing</v>
      </c>
      <c r="E3536" s="16" t="str">
        <f>'Vulnerability Mapped'!C149</f>
        <v>Summer Water Temperature</v>
      </c>
      <c r="F3536" s="18">
        <f>'Fish Use'!F237</f>
        <v>0.61260000000000003</v>
      </c>
      <c r="G3536" s="18">
        <f>Population!D15</f>
        <v>0.25</v>
      </c>
      <c r="H3536" s="19">
        <f>'Limiting Factors'!C239</f>
        <v>3.17</v>
      </c>
      <c r="I3536" s="18">
        <f>'Limiting Factors'!D239</f>
        <v>0.58825000000000005</v>
      </c>
      <c r="J3536" s="17">
        <f>'Vulnerability Mapped'!D149</f>
        <v>15</v>
      </c>
      <c r="K3536" s="17">
        <f>'Vulnerability Mapped'!E149</f>
        <v>15</v>
      </c>
      <c r="L3536" s="18">
        <f>'Vulnerability Mapped'!H149</f>
        <v>0.1</v>
      </c>
      <c r="M3536" s="18">
        <f t="shared" si="110"/>
        <v>3.6036195000000007E-2</v>
      </c>
      <c r="N3536" s="18">
        <f t="shared" si="111"/>
        <v>9.0090487500000017E-3</v>
      </c>
    </row>
    <row r="3537" spans="1:14" ht="18" customHeight="1" x14ac:dyDescent="0.2">
      <c r="A3537" s="16" t="str">
        <f>'Fish Use'!A237</f>
        <v>UGR15</v>
      </c>
      <c r="B3537" s="16" t="str">
        <f>'Fish Use'!B237</f>
        <v>Upper Grande Ronde</v>
      </c>
      <c r="C3537" s="16" t="str">
        <f>'Fish Use'!D237</f>
        <v>Steelhead</v>
      </c>
      <c r="D3537" s="16" t="str">
        <f>'Fish Use'!E237</f>
        <v>Winter Rearing</v>
      </c>
      <c r="E3537" s="16" t="str">
        <f>'Vulnerability Mapped'!C151</f>
        <v>Winter Water Temperature</v>
      </c>
      <c r="F3537" s="18">
        <f>'Fish Use'!F237</f>
        <v>0.61260000000000003</v>
      </c>
      <c r="G3537" s="18">
        <f>Population!D15</f>
        <v>0.25</v>
      </c>
      <c r="H3537" s="19">
        <f>'Limiting Factors'!C240</f>
        <v>2.62</v>
      </c>
      <c r="I3537" s="18">
        <f>'Limiting Factors'!D240</f>
        <v>0.46450000000000002</v>
      </c>
      <c r="J3537" s="17">
        <f>'Vulnerability Mapped'!D151</f>
        <v>1</v>
      </c>
      <c r="K3537" s="17">
        <f>'Vulnerability Mapped'!E151</f>
        <v>1</v>
      </c>
      <c r="L3537" s="18">
        <f>'Vulnerability Mapped'!H151</f>
        <v>1</v>
      </c>
      <c r="M3537" s="18">
        <f t="shared" si="110"/>
        <v>0.28455270000000005</v>
      </c>
      <c r="N3537" s="18">
        <f t="shared" si="111"/>
        <v>7.1138175000000012E-2</v>
      </c>
    </row>
    <row r="3538" spans="1:14" ht="18" customHeight="1" x14ac:dyDescent="0.2">
      <c r="A3538" s="16" t="str">
        <f>'Fish Use'!A237</f>
        <v>UGR15</v>
      </c>
      <c r="B3538" s="16" t="str">
        <f>'Fish Use'!B237</f>
        <v>Upper Grande Ronde</v>
      </c>
      <c r="C3538" s="16" t="str">
        <f>'Fish Use'!D237</f>
        <v>Steelhead</v>
      </c>
      <c r="D3538" s="16" t="str">
        <f>'Fish Use'!E237</f>
        <v>Winter Rearing</v>
      </c>
      <c r="E3538" s="16" t="str">
        <f>'Vulnerability Mapped'!C150</f>
        <v>Water Quality</v>
      </c>
      <c r="F3538" s="18">
        <f>'Fish Use'!F237</f>
        <v>0.61260000000000003</v>
      </c>
      <c r="G3538" s="18">
        <f>Population!D15</f>
        <v>0.25</v>
      </c>
      <c r="H3538" s="19">
        <f>'Limiting Factors'!C241</f>
        <v>2.62</v>
      </c>
      <c r="I3538" s="18">
        <f>'Limiting Factors'!D241</f>
        <v>0.46450000000000002</v>
      </c>
      <c r="J3538" s="17">
        <f>'Vulnerability Mapped'!D150</f>
        <v>6</v>
      </c>
      <c r="K3538" s="17">
        <f>'Vulnerability Mapped'!E150</f>
        <v>6</v>
      </c>
      <c r="L3538" s="18">
        <f>'Vulnerability Mapped'!H150</f>
        <v>0.678571429</v>
      </c>
      <c r="M3538" s="18">
        <f t="shared" si="110"/>
        <v>0.19308933226480834</v>
      </c>
      <c r="N3538" s="18">
        <f t="shared" si="111"/>
        <v>4.8272333066202086E-2</v>
      </c>
    </row>
    <row r="3539" spans="1:14" ht="18" customHeight="1" x14ac:dyDescent="0.2">
      <c r="A3539" s="16" t="str">
        <f>'Fish Use'!A237</f>
        <v>UGR15</v>
      </c>
      <c r="B3539" s="16" t="str">
        <f>'Fish Use'!B237</f>
        <v>Upper Grande Ronde</v>
      </c>
      <c r="C3539" s="16" t="str">
        <f>'Fish Use'!D237</f>
        <v>Steelhead</v>
      </c>
      <c r="D3539" s="16" t="str">
        <f>'Fish Use'!E237</f>
        <v>Winter Rearing</v>
      </c>
      <c r="E3539" s="16" t="str">
        <f>'Vulnerability Mapped'!C146</f>
        <v>Predation</v>
      </c>
      <c r="F3539" s="18">
        <f>'Fish Use'!F237</f>
        <v>0.61260000000000003</v>
      </c>
      <c r="G3539" s="18">
        <f>Population!D15</f>
        <v>0.25</v>
      </c>
      <c r="H3539" s="19">
        <f>'Limiting Factors'!C234</f>
        <v>1.26</v>
      </c>
      <c r="I3539" s="18">
        <f>'Limiting Factors'!D234</f>
        <v>0.1585</v>
      </c>
      <c r="J3539" s="17">
        <f>'Vulnerability Mapped'!D146</f>
        <v>9</v>
      </c>
      <c r="K3539" s="17">
        <f>'Vulnerability Mapped'!E146</f>
        <v>9</v>
      </c>
      <c r="L3539" s="18">
        <f>'Vulnerability Mapped'!H146</f>
        <v>0.485714286</v>
      </c>
      <c r="M3539" s="18">
        <f t="shared" si="110"/>
        <v>4.7161448599170604E-2</v>
      </c>
      <c r="N3539" s="18">
        <f t="shared" si="111"/>
        <v>1.1790362149792651E-2</v>
      </c>
    </row>
    <row r="3540" spans="1:14" ht="18" customHeight="1" x14ac:dyDescent="0.2">
      <c r="A3540" s="16" t="str">
        <f>'Fish Use'!A237</f>
        <v>UGR15</v>
      </c>
      <c r="B3540" s="16" t="str">
        <f>'Fish Use'!B237</f>
        <v>Upper Grande Ronde</v>
      </c>
      <c r="C3540" s="16" t="str">
        <f>'Fish Use'!D237</f>
        <v>Steelhead</v>
      </c>
      <c r="D3540" s="16" t="str">
        <f>'Fish Use'!E237</f>
        <v>Winter Rearing</v>
      </c>
      <c r="E3540" s="16" t="str">
        <f>'Vulnerability Mapped'!C138</f>
        <v>Altered Primary Productivity</v>
      </c>
      <c r="F3540" s="18">
        <f>'Fish Use'!F237</f>
        <v>0.61260000000000003</v>
      </c>
      <c r="G3540" s="18">
        <f>Population!D15</f>
        <v>0.25</v>
      </c>
      <c r="H3540" s="19">
        <f>'Limiting Factors'!C235</f>
        <v>3.11</v>
      </c>
      <c r="I3540" s="18">
        <f>'Limiting Factors'!D235</f>
        <v>0.57474999999999998</v>
      </c>
      <c r="J3540" s="17">
        <f>'Vulnerability Mapped'!D138</f>
        <v>8</v>
      </c>
      <c r="K3540" s="17">
        <f>'Vulnerability Mapped'!E138</f>
        <v>8</v>
      </c>
      <c r="L3540" s="18">
        <f>'Vulnerability Mapped'!H138</f>
        <v>0.55000000000000004</v>
      </c>
      <c r="M3540" s="18">
        <f t="shared" si="110"/>
        <v>0.19365051750000001</v>
      </c>
      <c r="N3540" s="18">
        <f t="shared" si="111"/>
        <v>4.8412629375000002E-2</v>
      </c>
    </row>
    <row r="3541" spans="1:14" ht="18" customHeight="1" x14ac:dyDescent="0.2">
      <c r="A3541" s="16" t="str">
        <f>'Fish Use'!A237</f>
        <v>UGR15</v>
      </c>
      <c r="B3541" s="16" t="str">
        <f>'Fish Use'!B237</f>
        <v>Upper Grande Ronde</v>
      </c>
      <c r="C3541" s="16" t="str">
        <f>'Fish Use'!D237</f>
        <v>Steelhead</v>
      </c>
      <c r="D3541" s="16" t="str">
        <f>'Fish Use'!E237</f>
        <v>Winter Rearing</v>
      </c>
      <c r="E3541" s="16" t="str">
        <f>'Vulnerability Mapped'!C145</f>
        <v>Non-Native Species Interactions and Competition</v>
      </c>
      <c r="F3541" s="18">
        <f>'Fish Use'!F237</f>
        <v>0.61260000000000003</v>
      </c>
      <c r="G3541" s="18">
        <f>Population!D15</f>
        <v>0.25</v>
      </c>
      <c r="H3541" s="19">
        <f>'Limiting Factors'!C236</f>
        <v>2.08</v>
      </c>
      <c r="I3541" s="18">
        <f>'Limiting Factors'!D236</f>
        <v>0.34300000000000003</v>
      </c>
      <c r="J3541" s="17">
        <f>'Vulnerability Mapped'!D145</f>
        <v>11</v>
      </c>
      <c r="K3541" s="17">
        <f>'Vulnerability Mapped'!E145</f>
        <v>11</v>
      </c>
      <c r="L3541" s="18">
        <f>'Vulnerability Mapped'!H145</f>
        <v>0.35714285699999998</v>
      </c>
      <c r="M3541" s="18">
        <f t="shared" si="110"/>
        <v>7.5043499969982608E-2</v>
      </c>
      <c r="N3541" s="18">
        <f t="shared" si="111"/>
        <v>1.8760874992495652E-2</v>
      </c>
    </row>
    <row r="3542" spans="1:14" ht="18" customHeight="1" x14ac:dyDescent="0.2">
      <c r="A3542" s="16" t="str">
        <f>'Fish Use'!A238</f>
        <v>UGR15</v>
      </c>
      <c r="B3542" s="16" t="str">
        <f>'Fish Use'!B238</f>
        <v>Upper Grande Ronde</v>
      </c>
      <c r="C3542" s="16" t="str">
        <f>'Fish Use'!D238</f>
        <v>Steelhead</v>
      </c>
      <c r="D3542" s="16" t="str">
        <f>'Fish Use'!E238</f>
        <v>Summer Rearing</v>
      </c>
      <c r="E3542" s="16" t="str">
        <f>'Vulnerability Mapped'!C124</f>
        <v>Anthropogenic Barriers</v>
      </c>
      <c r="F3542" s="18">
        <f>'Fish Use'!F238</f>
        <v>0.61260000000000003</v>
      </c>
      <c r="G3542" s="18">
        <f>Population!D13</f>
        <v>0.25</v>
      </c>
      <c r="H3542" s="19">
        <f>'Limiting Factors'!C233</f>
        <v>2.62</v>
      </c>
      <c r="I3542" s="18">
        <f>'Limiting Factors'!D233</f>
        <v>0.46450000000000002</v>
      </c>
      <c r="J3542" s="17">
        <f>'Vulnerability Mapped'!D124</f>
        <v>2</v>
      </c>
      <c r="K3542" s="17">
        <f>'Vulnerability Mapped'!E124</f>
        <v>2</v>
      </c>
      <c r="L3542" s="18">
        <f>'Vulnerability Mapped'!H124</f>
        <v>0.93571428599999995</v>
      </c>
      <c r="M3542" s="18">
        <f t="shared" si="110"/>
        <v>0.26626002650987224</v>
      </c>
      <c r="N3542" s="18">
        <f t="shared" si="111"/>
        <v>6.656500662746806E-2</v>
      </c>
    </row>
    <row r="3543" spans="1:14" ht="18" customHeight="1" x14ac:dyDescent="0.2">
      <c r="A3543" s="16" t="str">
        <f>'Fish Use'!A238</f>
        <v>UGR15</v>
      </c>
      <c r="B3543" s="16" t="str">
        <f>'Fish Use'!B238</f>
        <v>Upper Grande Ronde</v>
      </c>
      <c r="C3543" s="16" t="str">
        <f>'Fish Use'!D238</f>
        <v>Steelhead</v>
      </c>
      <c r="D3543" s="16" t="str">
        <f>'Fish Use'!E238</f>
        <v>Summer Rearing</v>
      </c>
      <c r="E3543" s="16" t="str">
        <f>'Vulnerability Mapped'!C132</f>
        <v>Riparian Condition</v>
      </c>
      <c r="F3543" s="18">
        <f>'Fish Use'!F238</f>
        <v>0.61260000000000003</v>
      </c>
      <c r="G3543" s="18">
        <f>Population!D13</f>
        <v>0.25</v>
      </c>
      <c r="H3543" s="19">
        <f>'Limiting Factors'!C227</f>
        <v>2.0499999999999998</v>
      </c>
      <c r="I3543" s="18">
        <f>'Limiting Factors'!D227</f>
        <v>0.33624999999999999</v>
      </c>
      <c r="J3543" s="17">
        <f>'Vulnerability Mapped'!D132</f>
        <v>10</v>
      </c>
      <c r="K3543" s="17">
        <f>'Vulnerability Mapped'!E132</f>
        <v>10</v>
      </c>
      <c r="L3543" s="18">
        <f>'Vulnerability Mapped'!H132</f>
        <v>0.42142857099999997</v>
      </c>
      <c r="M3543" s="18">
        <f t="shared" si="110"/>
        <v>8.6808701697434237E-2</v>
      </c>
      <c r="N3543" s="18">
        <f t="shared" si="111"/>
        <v>2.1702175424358559E-2</v>
      </c>
    </row>
    <row r="3544" spans="1:14" ht="18" customHeight="1" x14ac:dyDescent="0.2">
      <c r="A3544" s="16" t="str">
        <f>'Fish Use'!A238</f>
        <v>UGR15</v>
      </c>
      <c r="B3544" s="16" t="str">
        <f>'Fish Use'!B238</f>
        <v>Upper Grande Ronde</v>
      </c>
      <c r="C3544" s="16" t="str">
        <f>'Fish Use'!D238</f>
        <v>Steelhead</v>
      </c>
      <c r="D3544" s="16" t="str">
        <f>'Fish Use'!E238</f>
        <v>Summer Rearing</v>
      </c>
      <c r="E3544" s="16" t="str">
        <f>'Vulnerability Mapped'!C128</f>
        <v>Floodplain Condition</v>
      </c>
      <c r="F3544" s="18">
        <f>'Fish Use'!F238</f>
        <v>0.61260000000000003</v>
      </c>
      <c r="G3544" s="18">
        <f>Population!D13</f>
        <v>0.25</v>
      </c>
      <c r="H3544" s="19">
        <f>'Limiting Factors'!C228</f>
        <v>3.06</v>
      </c>
      <c r="I3544" s="18">
        <f>'Limiting Factors'!D228</f>
        <v>0.5635</v>
      </c>
      <c r="J3544" s="17">
        <f>'Vulnerability Mapped'!D128</f>
        <v>11</v>
      </c>
      <c r="K3544" s="17">
        <f>'Vulnerability Mapped'!E128</f>
        <v>11</v>
      </c>
      <c r="L3544" s="18">
        <f>'Vulnerability Mapped'!H128</f>
        <v>0.35714285699999998</v>
      </c>
      <c r="M3544" s="18">
        <f t="shared" si="110"/>
        <v>0.1232857499506857</v>
      </c>
      <c r="N3544" s="18">
        <f t="shared" si="111"/>
        <v>3.0821437487671424E-2</v>
      </c>
    </row>
    <row r="3545" spans="1:14" ht="18" customHeight="1" x14ac:dyDescent="0.2">
      <c r="A3545" s="16" t="str">
        <f>'Fish Use'!A238</f>
        <v>UGR15</v>
      </c>
      <c r="B3545" s="16" t="str">
        <f>'Fish Use'!B238</f>
        <v>Upper Grande Ronde</v>
      </c>
      <c r="C3545" s="16" t="str">
        <f>'Fish Use'!D238</f>
        <v>Steelhead</v>
      </c>
      <c r="D3545" s="16" t="str">
        <f>'Fish Use'!E238</f>
        <v>Summer Rearing</v>
      </c>
      <c r="E3545" s="16" t="str">
        <f>'Vulnerability Mapped'!C133</f>
        <v>Side Channel and Wetland Habitat</v>
      </c>
      <c r="F3545" s="18">
        <f>'Fish Use'!F238</f>
        <v>0.61260000000000003</v>
      </c>
      <c r="G3545" s="18">
        <f>Population!D13</f>
        <v>0.25</v>
      </c>
      <c r="H3545" s="19">
        <f>'Limiting Factors'!C229</f>
        <v>2.5499999999999998</v>
      </c>
      <c r="I3545" s="18">
        <f>'Limiting Factors'!D229</f>
        <v>0.44874999999999998</v>
      </c>
      <c r="J3545" s="17">
        <f>'Vulnerability Mapped'!D133</f>
        <v>4</v>
      </c>
      <c r="K3545" s="17">
        <f>'Vulnerability Mapped'!E133</f>
        <v>4</v>
      </c>
      <c r="L3545" s="18">
        <f>'Vulnerability Mapped'!H133</f>
        <v>0.80714285699999999</v>
      </c>
      <c r="M3545" s="18">
        <f t="shared" si="110"/>
        <v>0.22188700174644227</v>
      </c>
      <c r="N3545" s="18">
        <f t="shared" si="111"/>
        <v>5.5471750436610567E-2</v>
      </c>
    </row>
    <row r="3546" spans="1:14" ht="18" customHeight="1" x14ac:dyDescent="0.2">
      <c r="A3546" s="16" t="str">
        <f>'Fish Use'!A238</f>
        <v>UGR15</v>
      </c>
      <c r="B3546" s="16" t="str">
        <f>'Fish Use'!B238</f>
        <v>Upper Grande Ronde</v>
      </c>
      <c r="C3546" s="16" t="str">
        <f>'Fish Use'!D238</f>
        <v>Steelhead</v>
      </c>
      <c r="D3546" s="16" t="str">
        <f>'Fish Use'!E238</f>
        <v>Summer Rearing</v>
      </c>
      <c r="E3546" s="16" t="str">
        <f>'Vulnerability Mapped'!C125</f>
        <v>Channel and Habitat Structure</v>
      </c>
      <c r="F3546" s="18">
        <f>'Fish Use'!F238</f>
        <v>0.61260000000000003</v>
      </c>
      <c r="G3546" s="18">
        <f>Population!D13</f>
        <v>0.25</v>
      </c>
      <c r="H3546" s="19">
        <f>'Limiting Factors'!C230</f>
        <v>2.83</v>
      </c>
      <c r="I3546" s="18">
        <f>'Limiting Factors'!D230</f>
        <v>0.51175000000000004</v>
      </c>
      <c r="J3546" s="17">
        <f>'Vulnerability Mapped'!D125</f>
        <v>3</v>
      </c>
      <c r="K3546" s="17">
        <f>'Vulnerability Mapped'!E125</f>
        <v>3</v>
      </c>
      <c r="L3546" s="18">
        <f>'Vulnerability Mapped'!H125</f>
        <v>0.87142857100000004</v>
      </c>
      <c r="M3546" s="18">
        <f t="shared" si="110"/>
        <v>0.27319115772278657</v>
      </c>
      <c r="N3546" s="18">
        <f t="shared" si="111"/>
        <v>6.8297789430696643E-2</v>
      </c>
    </row>
    <row r="3547" spans="1:14" ht="18" customHeight="1" x14ac:dyDescent="0.2">
      <c r="A3547" s="16" t="str">
        <f>'Fish Use'!A238</f>
        <v>UGR15</v>
      </c>
      <c r="B3547" s="16" t="str">
        <f>'Fish Use'!B238</f>
        <v>Upper Grande Ronde</v>
      </c>
      <c r="C3547" s="16" t="str">
        <f>'Fish Use'!D238</f>
        <v>Steelhead</v>
      </c>
      <c r="D3547" s="16" t="str">
        <f>'Fish Use'!E238</f>
        <v>Summer Rearing</v>
      </c>
      <c r="E3547" s="16" t="str">
        <f>'Vulnerability Mapped'!C127</f>
        <v>Decreased Water Quantity</v>
      </c>
      <c r="F3547" s="18">
        <f>'Fish Use'!F238</f>
        <v>0.61260000000000003</v>
      </c>
      <c r="G3547" s="18">
        <f>Population!D13</f>
        <v>0.25</v>
      </c>
      <c r="H3547" s="19">
        <f>'Limiting Factors'!C237</f>
        <v>2.52</v>
      </c>
      <c r="I3547" s="18">
        <f>'Limiting Factors'!D237</f>
        <v>0.442</v>
      </c>
      <c r="J3547" s="17">
        <f>'Vulnerability Mapped'!D127</f>
        <v>5</v>
      </c>
      <c r="K3547" s="17">
        <f>'Vulnerability Mapped'!E127</f>
        <v>5</v>
      </c>
      <c r="L3547" s="18">
        <f>'Vulnerability Mapped'!H127</f>
        <v>0.74285714300000005</v>
      </c>
      <c r="M3547" s="18">
        <f t="shared" si="110"/>
        <v>0.20114283432439564</v>
      </c>
      <c r="N3547" s="18">
        <f t="shared" si="111"/>
        <v>5.028570858109891E-2</v>
      </c>
    </row>
    <row r="3548" spans="1:14" ht="18" customHeight="1" x14ac:dyDescent="0.2">
      <c r="A3548" s="16" t="str">
        <f>'Fish Use'!A238</f>
        <v>UGR15</v>
      </c>
      <c r="B3548" s="16" t="str">
        <f>'Fish Use'!B238</f>
        <v>Upper Grande Ronde</v>
      </c>
      <c r="C3548" s="16" t="str">
        <f>'Fish Use'!D238</f>
        <v>Steelhead</v>
      </c>
      <c r="D3548" s="16" t="str">
        <f>'Fish Use'!E238</f>
        <v>Summer Rearing</v>
      </c>
      <c r="E3548" s="16" t="str">
        <f>'Vulnerability Mapped'!C122</f>
        <v>Altered Flow Timing</v>
      </c>
      <c r="F3548" s="18">
        <f>'Fish Use'!F238</f>
        <v>0.61260000000000003</v>
      </c>
      <c r="G3548" s="18">
        <f>Population!D13</f>
        <v>0.25</v>
      </c>
      <c r="H3548" s="19">
        <f>'Limiting Factors'!C238</f>
        <v>2.29</v>
      </c>
      <c r="I3548" s="18">
        <f>'Limiting Factors'!D238</f>
        <v>0.39024999999999999</v>
      </c>
      <c r="J3548" s="17">
        <f>'Vulnerability Mapped'!D122</f>
        <v>7</v>
      </c>
      <c r="K3548" s="17">
        <f>'Vulnerability Mapped'!E122</f>
        <v>7</v>
      </c>
      <c r="L3548" s="18">
        <f>'Vulnerability Mapped'!H122</f>
        <v>0.61428571399999998</v>
      </c>
      <c r="M3548" s="18">
        <f t="shared" si="110"/>
        <v>0.14685553493169509</v>
      </c>
      <c r="N3548" s="18">
        <f t="shared" si="111"/>
        <v>3.6713883732923773E-2</v>
      </c>
    </row>
    <row r="3549" spans="1:14" ht="18" customHeight="1" x14ac:dyDescent="0.2">
      <c r="A3549" s="16" t="str">
        <f>'Fish Use'!A238</f>
        <v>UGR15</v>
      </c>
      <c r="B3549" s="16" t="str">
        <f>'Fish Use'!B238</f>
        <v>Upper Grande Ronde</v>
      </c>
      <c r="C3549" s="16" t="str">
        <f>'Fish Use'!D238</f>
        <v>Steelhead</v>
      </c>
      <c r="D3549" s="16" t="str">
        <f>'Fish Use'!E238</f>
        <v>Summer Rearing</v>
      </c>
      <c r="E3549" s="16" t="str">
        <f>'Vulnerability Mapped'!C126</f>
        <v>Decreased Sediment Quantity</v>
      </c>
      <c r="F3549" s="18">
        <f>'Fish Use'!F238</f>
        <v>0.61260000000000003</v>
      </c>
      <c r="G3549" s="18">
        <f>Population!D13</f>
        <v>0.25</v>
      </c>
      <c r="H3549" s="19">
        <f>'Limiting Factors'!C231</f>
        <v>4.78</v>
      </c>
      <c r="I3549" s="18">
        <f>'Limiting Factors'!D231</f>
        <v>0.95050000000000001</v>
      </c>
      <c r="J3549" s="17">
        <f>'Vulnerability Mapped'!D126</f>
        <v>13</v>
      </c>
      <c r="K3549" s="17">
        <f>'Vulnerability Mapped'!E126</f>
        <v>13</v>
      </c>
      <c r="L3549" s="18">
        <f>'Vulnerability Mapped'!H126</f>
        <v>0.22857142899999999</v>
      </c>
      <c r="M3549" s="18">
        <f t="shared" si="110"/>
        <v>0.1330917259638327</v>
      </c>
      <c r="N3549" s="18">
        <f t="shared" si="111"/>
        <v>3.3272931490958176E-2</v>
      </c>
    </row>
    <row r="3550" spans="1:14" ht="18" customHeight="1" x14ac:dyDescent="0.2">
      <c r="A3550" s="16" t="str">
        <f>'Fish Use'!A238</f>
        <v>UGR15</v>
      </c>
      <c r="B3550" s="16" t="str">
        <f>'Fish Use'!B238</f>
        <v>Upper Grande Ronde</v>
      </c>
      <c r="C3550" s="16" t="str">
        <f>'Fish Use'!D238</f>
        <v>Steelhead</v>
      </c>
      <c r="D3550" s="16" t="str">
        <f>'Fish Use'!E238</f>
        <v>Summer Rearing</v>
      </c>
      <c r="E3550" s="16" t="str">
        <f>'Vulnerability Mapped'!C129</f>
        <v>Increased Sediment Quantity</v>
      </c>
      <c r="F3550" s="18">
        <f>'Fish Use'!F238</f>
        <v>0.61260000000000003</v>
      </c>
      <c r="G3550" s="18">
        <f>Population!D13</f>
        <v>0.25</v>
      </c>
      <c r="H3550" s="19">
        <f>'Limiting Factors'!C232</f>
        <v>2.2999999999999998</v>
      </c>
      <c r="I3550" s="18">
        <f>'Limiting Factors'!D232</f>
        <v>0.39250000000000002</v>
      </c>
      <c r="J3550" s="17">
        <f>'Vulnerability Mapped'!D129</f>
        <v>14</v>
      </c>
      <c r="K3550" s="17">
        <f>'Vulnerability Mapped'!E129</f>
        <v>14</v>
      </c>
      <c r="L3550" s="18">
        <f>'Vulnerability Mapped'!H129</f>
        <v>0.164285714</v>
      </c>
      <c r="M3550" s="18">
        <f t="shared" si="110"/>
        <v>3.9501760645587004E-2</v>
      </c>
      <c r="N3550" s="18">
        <f t="shared" si="111"/>
        <v>9.8754401613967511E-3</v>
      </c>
    </row>
    <row r="3551" spans="1:14" ht="18" customHeight="1" x14ac:dyDescent="0.2">
      <c r="A3551" s="16" t="str">
        <f>'Fish Use'!A238</f>
        <v>UGR15</v>
      </c>
      <c r="B3551" s="16" t="str">
        <f>'Fish Use'!B238</f>
        <v>Upper Grande Ronde</v>
      </c>
      <c r="C3551" s="16" t="str">
        <f>'Fish Use'!D238</f>
        <v>Steelhead</v>
      </c>
      <c r="D3551" s="16" t="str">
        <f>'Fish Use'!E238</f>
        <v>Summer Rearing</v>
      </c>
      <c r="E3551" s="16" t="str">
        <f>'Vulnerability Mapped'!C134</f>
        <v>Summer Water Temperature</v>
      </c>
      <c r="F3551" s="18">
        <f>'Fish Use'!F238</f>
        <v>0.61260000000000003</v>
      </c>
      <c r="G3551" s="18">
        <f>Population!D13</f>
        <v>0.25</v>
      </c>
      <c r="H3551" s="19">
        <f>'Limiting Factors'!C239</f>
        <v>3.17</v>
      </c>
      <c r="I3551" s="18">
        <f>'Limiting Factors'!D239</f>
        <v>0.58825000000000005</v>
      </c>
      <c r="J3551" s="17">
        <f>'Vulnerability Mapped'!D134</f>
        <v>1</v>
      </c>
      <c r="K3551" s="17">
        <f>'Vulnerability Mapped'!E134</f>
        <v>1</v>
      </c>
      <c r="L3551" s="18">
        <f>'Vulnerability Mapped'!H134</f>
        <v>1</v>
      </c>
      <c r="M3551" s="18">
        <f t="shared" si="110"/>
        <v>0.36036195000000004</v>
      </c>
      <c r="N3551" s="18">
        <f t="shared" si="111"/>
        <v>9.009048750000001E-2</v>
      </c>
    </row>
    <row r="3552" spans="1:14" ht="18" customHeight="1" x14ac:dyDescent="0.2">
      <c r="A3552" s="16" t="str">
        <f>'Fish Use'!A238</f>
        <v>UGR15</v>
      </c>
      <c r="B3552" s="16" t="str">
        <f>'Fish Use'!B238</f>
        <v>Upper Grande Ronde</v>
      </c>
      <c r="C3552" s="16" t="str">
        <f>'Fish Use'!D238</f>
        <v>Steelhead</v>
      </c>
      <c r="D3552" s="16" t="str">
        <f>'Fish Use'!E238</f>
        <v>Summer Rearing</v>
      </c>
      <c r="E3552" s="16" t="str">
        <f>'Vulnerability Mapped'!C136</f>
        <v>Winter Water Temperature</v>
      </c>
      <c r="F3552" s="18">
        <f>'Fish Use'!F238</f>
        <v>0.61260000000000003</v>
      </c>
      <c r="G3552" s="18">
        <f>Population!D13</f>
        <v>0.25</v>
      </c>
      <c r="H3552" s="19">
        <f>'Limiting Factors'!C240</f>
        <v>2.62</v>
      </c>
      <c r="I3552" s="18">
        <f>'Limiting Factors'!D240</f>
        <v>0.46450000000000002</v>
      </c>
      <c r="J3552" s="17">
        <f>'Vulnerability Mapped'!D136</f>
        <v>15</v>
      </c>
      <c r="K3552" s="17">
        <f>'Vulnerability Mapped'!E136</f>
        <v>15</v>
      </c>
      <c r="L3552" s="18">
        <f>'Vulnerability Mapped'!H136</f>
        <v>0.1</v>
      </c>
      <c r="M3552" s="18">
        <f t="shared" si="110"/>
        <v>2.8455270000000005E-2</v>
      </c>
      <c r="N3552" s="18">
        <f t="shared" si="111"/>
        <v>7.1138175000000012E-3</v>
      </c>
    </row>
    <row r="3553" spans="1:14" ht="18" customHeight="1" x14ac:dyDescent="0.2">
      <c r="A3553" s="16" t="str">
        <f>'Fish Use'!A238</f>
        <v>UGR15</v>
      </c>
      <c r="B3553" s="16" t="str">
        <f>'Fish Use'!B238</f>
        <v>Upper Grande Ronde</v>
      </c>
      <c r="C3553" s="16" t="str">
        <f>'Fish Use'!D238</f>
        <v>Steelhead</v>
      </c>
      <c r="D3553" s="16" t="str">
        <f>'Fish Use'!E238</f>
        <v>Summer Rearing</v>
      </c>
      <c r="E3553" s="16" t="str">
        <f>'Vulnerability Mapped'!C135</f>
        <v>Water Quality</v>
      </c>
      <c r="F3553" s="18">
        <f>'Fish Use'!F238</f>
        <v>0.61260000000000003</v>
      </c>
      <c r="G3553" s="18">
        <f>Population!D13</f>
        <v>0.25</v>
      </c>
      <c r="H3553" s="19">
        <f>'Limiting Factors'!C241</f>
        <v>2.62</v>
      </c>
      <c r="I3553" s="18">
        <f>'Limiting Factors'!D241</f>
        <v>0.46450000000000002</v>
      </c>
      <c r="J3553" s="17">
        <f>'Vulnerability Mapped'!D135</f>
        <v>6</v>
      </c>
      <c r="K3553" s="17">
        <f>'Vulnerability Mapped'!E135</f>
        <v>6</v>
      </c>
      <c r="L3553" s="18">
        <f>'Vulnerability Mapped'!H135</f>
        <v>0.678571429</v>
      </c>
      <c r="M3553" s="18">
        <f t="shared" si="110"/>
        <v>0.19308933226480834</v>
      </c>
      <c r="N3553" s="18">
        <f t="shared" si="111"/>
        <v>4.8272333066202086E-2</v>
      </c>
    </row>
    <row r="3554" spans="1:14" ht="18" customHeight="1" x14ac:dyDescent="0.2">
      <c r="A3554" s="16" t="str">
        <f>'Fish Use'!A238</f>
        <v>UGR15</v>
      </c>
      <c r="B3554" s="16" t="str">
        <f>'Fish Use'!B238</f>
        <v>Upper Grande Ronde</v>
      </c>
      <c r="C3554" s="16" t="str">
        <f>'Fish Use'!D238</f>
        <v>Steelhead</v>
      </c>
      <c r="D3554" s="16" t="str">
        <f>'Fish Use'!E238</f>
        <v>Summer Rearing</v>
      </c>
      <c r="E3554" s="16" t="str">
        <f>'Vulnerability Mapped'!C131</f>
        <v>Predation</v>
      </c>
      <c r="F3554" s="18">
        <f>'Fish Use'!F238</f>
        <v>0.61260000000000003</v>
      </c>
      <c r="G3554" s="18">
        <f>Population!D13</f>
        <v>0.25</v>
      </c>
      <c r="H3554" s="19">
        <f>'Limiting Factors'!C234</f>
        <v>1.26</v>
      </c>
      <c r="I3554" s="18">
        <f>'Limiting Factors'!D234</f>
        <v>0.1585</v>
      </c>
      <c r="J3554" s="17">
        <f>'Vulnerability Mapped'!D131</f>
        <v>9</v>
      </c>
      <c r="K3554" s="17">
        <f>'Vulnerability Mapped'!E131</f>
        <v>9</v>
      </c>
      <c r="L3554" s="18">
        <f>'Vulnerability Mapped'!H131</f>
        <v>0.485714286</v>
      </c>
      <c r="M3554" s="18">
        <f t="shared" si="110"/>
        <v>4.7161448599170604E-2</v>
      </c>
      <c r="N3554" s="18">
        <f t="shared" si="111"/>
        <v>1.1790362149792651E-2</v>
      </c>
    </row>
    <row r="3555" spans="1:14" ht="18" customHeight="1" x14ac:dyDescent="0.2">
      <c r="A3555" s="16" t="str">
        <f>'Fish Use'!A238</f>
        <v>UGR15</v>
      </c>
      <c r="B3555" s="16" t="str">
        <f>'Fish Use'!B238</f>
        <v>Upper Grande Ronde</v>
      </c>
      <c r="C3555" s="16" t="str">
        <f>'Fish Use'!D238</f>
        <v>Steelhead</v>
      </c>
      <c r="D3555" s="16" t="str">
        <f>'Fish Use'!E238</f>
        <v>Summer Rearing</v>
      </c>
      <c r="E3555" s="16" t="str">
        <f>'Vulnerability Mapped'!C123</f>
        <v>Altered Primary Productivity</v>
      </c>
      <c r="F3555" s="18">
        <f>'Fish Use'!F238</f>
        <v>0.61260000000000003</v>
      </c>
      <c r="G3555" s="18">
        <f>Population!D13</f>
        <v>0.25</v>
      </c>
      <c r="H3555" s="19">
        <f>'Limiting Factors'!C235</f>
        <v>3.11</v>
      </c>
      <c r="I3555" s="18">
        <f>'Limiting Factors'!D235</f>
        <v>0.57474999999999998</v>
      </c>
      <c r="J3555" s="17">
        <f>'Vulnerability Mapped'!D123</f>
        <v>8</v>
      </c>
      <c r="K3555" s="17">
        <f>'Vulnerability Mapped'!E123</f>
        <v>8</v>
      </c>
      <c r="L3555" s="18">
        <f>'Vulnerability Mapped'!H123</f>
        <v>0.55000000000000004</v>
      </c>
      <c r="M3555" s="18">
        <f t="shared" si="110"/>
        <v>0.19365051750000001</v>
      </c>
      <c r="N3555" s="18">
        <f t="shared" si="111"/>
        <v>4.8412629375000002E-2</v>
      </c>
    </row>
    <row r="3556" spans="1:14" ht="18" customHeight="1" x14ac:dyDescent="0.2">
      <c r="A3556" s="16" t="str">
        <f>'Fish Use'!A238</f>
        <v>UGR15</v>
      </c>
      <c r="B3556" s="16" t="str">
        <f>'Fish Use'!B238</f>
        <v>Upper Grande Ronde</v>
      </c>
      <c r="C3556" s="16" t="str">
        <f>'Fish Use'!D238</f>
        <v>Steelhead</v>
      </c>
      <c r="D3556" s="16" t="str">
        <f>'Fish Use'!E238</f>
        <v>Summer Rearing</v>
      </c>
      <c r="E3556" s="16" t="str">
        <f>'Vulnerability Mapped'!C130</f>
        <v>Non-Native Species Interactions and Competition</v>
      </c>
      <c r="F3556" s="18">
        <f>'Fish Use'!F238</f>
        <v>0.61260000000000003</v>
      </c>
      <c r="G3556" s="18">
        <f>Population!D13</f>
        <v>0.25</v>
      </c>
      <c r="H3556" s="19">
        <f>'Limiting Factors'!C236</f>
        <v>2.08</v>
      </c>
      <c r="I3556" s="18">
        <f>'Limiting Factors'!D236</f>
        <v>0.34300000000000003</v>
      </c>
      <c r="J3556" s="17">
        <f>'Vulnerability Mapped'!D130</f>
        <v>12</v>
      </c>
      <c r="K3556" s="17">
        <f>'Vulnerability Mapped'!E130</f>
        <v>12</v>
      </c>
      <c r="L3556" s="18">
        <f>'Vulnerability Mapped'!H130</f>
        <v>0.29285714299999999</v>
      </c>
      <c r="M3556" s="18">
        <f t="shared" si="110"/>
        <v>6.1535670030017406E-2</v>
      </c>
      <c r="N3556" s="18">
        <f t="shared" si="111"/>
        <v>1.5383917507504351E-2</v>
      </c>
    </row>
    <row r="3557" spans="1:14" ht="18" customHeight="1" x14ac:dyDescent="0.2">
      <c r="A3557" s="16" t="str">
        <f>'Fish Use'!A239</f>
        <v>UGR15</v>
      </c>
      <c r="B3557" s="16" t="str">
        <f>'Fish Use'!B239</f>
        <v>Upper Grande Ronde</v>
      </c>
      <c r="C3557" s="16" t="str">
        <f>'Fish Use'!D239</f>
        <v>Steelhead</v>
      </c>
      <c r="D3557" s="16" t="str">
        <f>'Fish Use'!E239</f>
        <v>Migration</v>
      </c>
      <c r="E3557" s="16" t="str">
        <f>'Vulnerability Mapped'!C94</f>
        <v>Anthropogenic Barriers</v>
      </c>
      <c r="F3557" s="18">
        <f>'Fish Use'!F239</f>
        <v>0.61260000000000003</v>
      </c>
      <c r="G3557" s="18">
        <f>Population!D17</f>
        <v>0.25</v>
      </c>
      <c r="H3557" s="19">
        <f>'Limiting Factors'!C233</f>
        <v>2.62</v>
      </c>
      <c r="I3557" s="18">
        <f>'Limiting Factors'!D233</f>
        <v>0.46450000000000002</v>
      </c>
      <c r="J3557" s="17">
        <f>'Vulnerability Mapped'!D94</f>
        <v>1</v>
      </c>
      <c r="K3557" s="17">
        <f>'Vulnerability Mapped'!E94</f>
        <v>2</v>
      </c>
      <c r="L3557" s="18">
        <f>'Vulnerability Mapped'!H94</f>
        <v>1</v>
      </c>
      <c r="M3557" s="18">
        <f t="shared" si="110"/>
        <v>0.28455270000000005</v>
      </c>
      <c r="N3557" s="18">
        <f t="shared" si="111"/>
        <v>7.1138175000000012E-2</v>
      </c>
    </row>
    <row r="3558" spans="1:14" ht="18" customHeight="1" x14ac:dyDescent="0.2">
      <c r="A3558" s="16" t="str">
        <f>'Fish Use'!A239</f>
        <v>UGR15</v>
      </c>
      <c r="B3558" s="16" t="str">
        <f>'Fish Use'!B239</f>
        <v>Upper Grande Ronde</v>
      </c>
      <c r="C3558" s="16" t="str">
        <f>'Fish Use'!D239</f>
        <v>Steelhead</v>
      </c>
      <c r="D3558" s="16" t="str">
        <f>'Fish Use'!E239</f>
        <v>Migration</v>
      </c>
      <c r="E3558" s="16" t="str">
        <f>'Vulnerability Mapped'!C102</f>
        <v>Riparian Condition</v>
      </c>
      <c r="F3558" s="18">
        <f>'Fish Use'!F239</f>
        <v>0.61260000000000003</v>
      </c>
      <c r="G3558" s="18">
        <f>Population!D17</f>
        <v>0.25</v>
      </c>
      <c r="H3558" s="19">
        <f>'Limiting Factors'!C227</f>
        <v>2.0499999999999998</v>
      </c>
      <c r="I3558" s="18">
        <f>'Limiting Factors'!D227</f>
        <v>0.33624999999999999</v>
      </c>
      <c r="J3558" s="17">
        <f>'Vulnerability Mapped'!D102</f>
        <v>7</v>
      </c>
      <c r="K3558" s="17">
        <f>'Vulnerability Mapped'!E102</f>
        <v>9</v>
      </c>
      <c r="L3558" s="18">
        <f>'Vulnerability Mapped'!H102</f>
        <v>0.61428571399999998</v>
      </c>
      <c r="M3558" s="18">
        <f t="shared" si="110"/>
        <v>0.12653471779828948</v>
      </c>
      <c r="N3558" s="18">
        <f t="shared" si="111"/>
        <v>3.163367944957237E-2</v>
      </c>
    </row>
    <row r="3559" spans="1:14" ht="18" customHeight="1" x14ac:dyDescent="0.2">
      <c r="A3559" s="16" t="str">
        <f>'Fish Use'!A239</f>
        <v>UGR15</v>
      </c>
      <c r="B3559" s="16" t="str">
        <f>'Fish Use'!B239</f>
        <v>Upper Grande Ronde</v>
      </c>
      <c r="C3559" s="16" t="str">
        <f>'Fish Use'!D239</f>
        <v>Steelhead</v>
      </c>
      <c r="D3559" s="16" t="str">
        <f>'Fish Use'!E239</f>
        <v>Migration</v>
      </c>
      <c r="E3559" s="16" t="str">
        <f>'Vulnerability Mapped'!C98</f>
        <v>Floodplain Condition</v>
      </c>
      <c r="F3559" s="18">
        <f>'Fish Use'!F239</f>
        <v>0.61260000000000003</v>
      </c>
      <c r="G3559" s="18">
        <f>Population!D17</f>
        <v>0.25</v>
      </c>
      <c r="H3559" s="19">
        <f>'Limiting Factors'!C228</f>
        <v>3.06</v>
      </c>
      <c r="I3559" s="18">
        <f>'Limiting Factors'!D228</f>
        <v>0.5635</v>
      </c>
      <c r="J3559" s="17">
        <f>'Vulnerability Mapped'!D98</f>
        <v>6</v>
      </c>
      <c r="K3559" s="17">
        <f>'Vulnerability Mapped'!E98</f>
        <v>7</v>
      </c>
      <c r="L3559" s="18">
        <f>'Vulnerability Mapped'!H98</f>
        <v>0.678571429</v>
      </c>
      <c r="M3559" s="18">
        <f t="shared" si="110"/>
        <v>0.2342429251479429</v>
      </c>
      <c r="N3559" s="18">
        <f t="shared" si="111"/>
        <v>5.8560731286985725E-2</v>
      </c>
    </row>
    <row r="3560" spans="1:14" ht="18" customHeight="1" x14ac:dyDescent="0.2">
      <c r="A3560" s="16" t="str">
        <f>'Fish Use'!A239</f>
        <v>UGR15</v>
      </c>
      <c r="B3560" s="16" t="str">
        <f>'Fish Use'!B239</f>
        <v>Upper Grande Ronde</v>
      </c>
      <c r="C3560" s="16" t="str">
        <f>'Fish Use'!D239</f>
        <v>Steelhead</v>
      </c>
      <c r="D3560" s="16" t="str">
        <f>'Fish Use'!E239</f>
        <v>Migration</v>
      </c>
      <c r="E3560" s="16" t="str">
        <f>'Vulnerability Mapped'!C103</f>
        <v>Side Channel and Wetland Habitat</v>
      </c>
      <c r="F3560" s="18">
        <f>'Fish Use'!F239</f>
        <v>0.61260000000000003</v>
      </c>
      <c r="G3560" s="18">
        <f>Population!D17</f>
        <v>0.25</v>
      </c>
      <c r="H3560" s="19">
        <f>'Limiting Factors'!C229</f>
        <v>2.5499999999999998</v>
      </c>
      <c r="I3560" s="18">
        <f>'Limiting Factors'!D229</f>
        <v>0.44874999999999998</v>
      </c>
      <c r="J3560" s="17">
        <f>'Vulnerability Mapped'!D103</f>
        <v>1</v>
      </c>
      <c r="K3560" s="17">
        <f>'Vulnerability Mapped'!E103</f>
        <v>6</v>
      </c>
      <c r="L3560" s="18">
        <f>'Vulnerability Mapped'!H103</f>
        <v>1</v>
      </c>
      <c r="M3560" s="18">
        <f t="shared" si="110"/>
        <v>0.27490425000000002</v>
      </c>
      <c r="N3560" s="18">
        <f t="shared" si="111"/>
        <v>6.8726062500000004E-2</v>
      </c>
    </row>
    <row r="3561" spans="1:14" ht="18" customHeight="1" x14ac:dyDescent="0.2">
      <c r="A3561" s="16" t="str">
        <f>'Fish Use'!A239</f>
        <v>UGR15</v>
      </c>
      <c r="B3561" s="16" t="str">
        <f>'Fish Use'!B239</f>
        <v>Upper Grande Ronde</v>
      </c>
      <c r="C3561" s="16" t="str">
        <f>'Fish Use'!D239</f>
        <v>Steelhead</v>
      </c>
      <c r="D3561" s="16" t="str">
        <f>'Fish Use'!E239</f>
        <v>Migration</v>
      </c>
      <c r="E3561" s="16" t="str">
        <f>'Vulnerability Mapped'!C95</f>
        <v>Channel and Habitat Structure</v>
      </c>
      <c r="F3561" s="18">
        <f>'Fish Use'!F239</f>
        <v>0.61260000000000003</v>
      </c>
      <c r="G3561" s="18">
        <f>Population!D17</f>
        <v>0.25</v>
      </c>
      <c r="H3561" s="19">
        <f>'Limiting Factors'!C230</f>
        <v>2.83</v>
      </c>
      <c r="I3561" s="18">
        <f>'Limiting Factors'!D230</f>
        <v>0.51175000000000004</v>
      </c>
      <c r="J3561" s="17">
        <f>'Vulnerability Mapped'!D95</f>
        <v>5</v>
      </c>
      <c r="K3561" s="17">
        <f>'Vulnerability Mapped'!E95</f>
        <v>8</v>
      </c>
      <c r="L3561" s="18">
        <f>'Vulnerability Mapped'!H95</f>
        <v>0.74285714300000005</v>
      </c>
      <c r="M3561" s="18">
        <f t="shared" si="110"/>
        <v>0.23288426575907117</v>
      </c>
      <c r="N3561" s="18">
        <f t="shared" si="111"/>
        <v>5.8221066439767793E-2</v>
      </c>
    </row>
    <row r="3562" spans="1:14" ht="18" customHeight="1" x14ac:dyDescent="0.2">
      <c r="A3562" s="16" t="str">
        <f>'Fish Use'!A239</f>
        <v>UGR15</v>
      </c>
      <c r="B3562" s="16" t="str">
        <f>'Fish Use'!B239</f>
        <v>Upper Grande Ronde</v>
      </c>
      <c r="C3562" s="16" t="str">
        <f>'Fish Use'!D239</f>
        <v>Steelhead</v>
      </c>
      <c r="D3562" s="16" t="str">
        <f>'Fish Use'!E239</f>
        <v>Migration</v>
      </c>
      <c r="E3562" s="16" t="str">
        <f>'Vulnerability Mapped'!C97</f>
        <v>Decreased Water Quantity</v>
      </c>
      <c r="F3562" s="18">
        <f>'Fish Use'!F239</f>
        <v>0.61260000000000003</v>
      </c>
      <c r="G3562" s="18">
        <f>Population!D17</f>
        <v>0.25</v>
      </c>
      <c r="H3562" s="19">
        <f>'Limiting Factors'!C237</f>
        <v>2.52</v>
      </c>
      <c r="I3562" s="18">
        <f>'Limiting Factors'!D237</f>
        <v>0.442</v>
      </c>
      <c r="J3562" s="17">
        <f>'Vulnerability Mapped'!D97</f>
        <v>3</v>
      </c>
      <c r="K3562" s="17">
        <f>'Vulnerability Mapped'!E97</f>
        <v>3</v>
      </c>
      <c r="L3562" s="18">
        <f>'Vulnerability Mapped'!H97</f>
        <v>0.87142857100000004</v>
      </c>
      <c r="M3562" s="18">
        <f t="shared" si="110"/>
        <v>0.23595601702681324</v>
      </c>
      <c r="N3562" s="18">
        <f t="shared" si="111"/>
        <v>5.8989004256703309E-2</v>
      </c>
    </row>
    <row r="3563" spans="1:14" ht="18" customHeight="1" x14ac:dyDescent="0.2">
      <c r="A3563" s="16" t="str">
        <f>'Fish Use'!A239</f>
        <v>UGR15</v>
      </c>
      <c r="B3563" s="16" t="str">
        <f>'Fish Use'!B239</f>
        <v>Upper Grande Ronde</v>
      </c>
      <c r="C3563" s="16" t="str">
        <f>'Fish Use'!D239</f>
        <v>Steelhead</v>
      </c>
      <c r="D3563" s="16" t="str">
        <f>'Fish Use'!E239</f>
        <v>Migration</v>
      </c>
      <c r="E3563" s="16" t="str">
        <f>'Vulnerability Mapped'!C92</f>
        <v>Altered Flow Timing</v>
      </c>
      <c r="F3563" s="18">
        <f>'Fish Use'!F239</f>
        <v>0.61260000000000003</v>
      </c>
      <c r="G3563" s="18">
        <f>Population!D17</f>
        <v>0.25</v>
      </c>
      <c r="H3563" s="19">
        <f>'Limiting Factors'!C238</f>
        <v>2.29</v>
      </c>
      <c r="I3563" s="18">
        <f>'Limiting Factors'!D238</f>
        <v>0.39024999999999999</v>
      </c>
      <c r="J3563" s="17">
        <f>'Vulnerability Mapped'!D92</f>
        <v>4</v>
      </c>
      <c r="K3563" s="17">
        <f>'Vulnerability Mapped'!E92</f>
        <v>4</v>
      </c>
      <c r="L3563" s="18">
        <f>'Vulnerability Mapped'!H92</f>
        <v>0.80714285699999999</v>
      </c>
      <c r="M3563" s="18">
        <f t="shared" si="110"/>
        <v>0.19296134246584756</v>
      </c>
      <c r="N3563" s="18">
        <f t="shared" si="111"/>
        <v>4.8240335616461891E-2</v>
      </c>
    </row>
    <row r="3564" spans="1:14" ht="18" customHeight="1" x14ac:dyDescent="0.2">
      <c r="A3564" s="16" t="str">
        <f>'Fish Use'!A239</f>
        <v>UGR15</v>
      </c>
      <c r="B3564" s="16" t="str">
        <f>'Fish Use'!B239</f>
        <v>Upper Grande Ronde</v>
      </c>
      <c r="C3564" s="16" t="str">
        <f>'Fish Use'!D239</f>
        <v>Steelhead</v>
      </c>
      <c r="D3564" s="16" t="str">
        <f>'Fish Use'!E239</f>
        <v>Migration</v>
      </c>
      <c r="E3564" s="16" t="str">
        <f>'Vulnerability Mapped'!C96</f>
        <v>Decreased Sediment Quantity</v>
      </c>
      <c r="F3564" s="18">
        <f>'Fish Use'!F239</f>
        <v>0.61260000000000003</v>
      </c>
      <c r="G3564" s="18">
        <f>Population!D17</f>
        <v>0.25</v>
      </c>
      <c r="H3564" s="19">
        <f>'Limiting Factors'!C231</f>
        <v>4.78</v>
      </c>
      <c r="I3564" s="18">
        <f>'Limiting Factors'!D231</f>
        <v>0.95050000000000001</v>
      </c>
      <c r="J3564" s="17">
        <f>'Vulnerability Mapped'!D96</f>
        <v>8</v>
      </c>
      <c r="K3564" s="17">
        <f>'Vulnerability Mapped'!E96</f>
        <v>13</v>
      </c>
      <c r="L3564" s="18">
        <f>'Vulnerability Mapped'!H96</f>
        <v>0.55000000000000004</v>
      </c>
      <c r="M3564" s="18">
        <f t="shared" si="110"/>
        <v>0.32025196500000008</v>
      </c>
      <c r="N3564" s="18">
        <f t="shared" si="111"/>
        <v>8.0062991250000021E-2</v>
      </c>
    </row>
    <row r="3565" spans="1:14" ht="18" customHeight="1" x14ac:dyDescent="0.2">
      <c r="A3565" s="16" t="str">
        <f>'Fish Use'!A239</f>
        <v>UGR15</v>
      </c>
      <c r="B3565" s="16" t="str">
        <f>'Fish Use'!B239</f>
        <v>Upper Grande Ronde</v>
      </c>
      <c r="C3565" s="16" t="str">
        <f>'Fish Use'!D239</f>
        <v>Steelhead</v>
      </c>
      <c r="D3565" s="16" t="str">
        <f>'Fish Use'!E239</f>
        <v>Migration</v>
      </c>
      <c r="E3565" s="16" t="str">
        <f>'Vulnerability Mapped'!C99</f>
        <v>Increased Sediment Quantity</v>
      </c>
      <c r="F3565" s="18">
        <f>'Fish Use'!F239</f>
        <v>0.61260000000000003</v>
      </c>
      <c r="G3565" s="18">
        <f>Population!D17</f>
        <v>0.25</v>
      </c>
      <c r="H3565" s="19">
        <f>'Limiting Factors'!C232</f>
        <v>2.2999999999999998</v>
      </c>
      <c r="I3565" s="18">
        <f>'Limiting Factors'!D232</f>
        <v>0.39250000000000002</v>
      </c>
      <c r="J3565" s="17">
        <f>'Vulnerability Mapped'!D99</f>
        <v>9</v>
      </c>
      <c r="K3565" s="17">
        <f>'Vulnerability Mapped'!E99</f>
        <v>14</v>
      </c>
      <c r="L3565" s="18">
        <f>'Vulnerability Mapped'!H99</f>
        <v>0.485714286</v>
      </c>
      <c r="M3565" s="18">
        <f t="shared" si="110"/>
        <v>0.11678781435441302</v>
      </c>
      <c r="N3565" s="18">
        <f t="shared" si="111"/>
        <v>2.9196953588603254E-2</v>
      </c>
    </row>
    <row r="3566" spans="1:14" ht="18" customHeight="1" x14ac:dyDescent="0.2">
      <c r="A3566" s="16" t="str">
        <f>'Fish Use'!A239</f>
        <v>UGR15</v>
      </c>
      <c r="B3566" s="16" t="str">
        <f>'Fish Use'!B239</f>
        <v>Upper Grande Ronde</v>
      </c>
      <c r="C3566" s="16" t="str">
        <f>'Fish Use'!D239</f>
        <v>Steelhead</v>
      </c>
      <c r="D3566" s="16" t="str">
        <f>'Fish Use'!E239</f>
        <v>Migration</v>
      </c>
      <c r="E3566" s="16" t="str">
        <f>'Vulnerability Mapped'!C104</f>
        <v>Summer Water Temperature</v>
      </c>
      <c r="F3566" s="18">
        <f>'Fish Use'!F239</f>
        <v>0.61260000000000003</v>
      </c>
      <c r="G3566" s="18">
        <f>Population!D17</f>
        <v>0.25</v>
      </c>
      <c r="H3566" s="19">
        <f>'Limiting Factors'!C239</f>
        <v>3.17</v>
      </c>
      <c r="I3566" s="18">
        <f>'Limiting Factors'!D239</f>
        <v>0.58825000000000005</v>
      </c>
      <c r="J3566" s="17">
        <f>'Vulnerability Mapped'!D104</f>
        <v>15</v>
      </c>
      <c r="K3566" s="17">
        <f>'Vulnerability Mapped'!E104</f>
        <v>15</v>
      </c>
      <c r="L3566" s="18">
        <f>'Vulnerability Mapped'!H104</f>
        <v>0.1</v>
      </c>
      <c r="M3566" s="18">
        <f t="shared" si="110"/>
        <v>3.6036195000000007E-2</v>
      </c>
      <c r="N3566" s="18">
        <f t="shared" si="111"/>
        <v>9.0090487500000017E-3</v>
      </c>
    </row>
    <row r="3567" spans="1:14" ht="18" customHeight="1" x14ac:dyDescent="0.2">
      <c r="A3567" s="16" t="str">
        <f>'Fish Use'!A239</f>
        <v>UGR15</v>
      </c>
      <c r="B3567" s="16" t="str">
        <f>'Fish Use'!B239</f>
        <v>Upper Grande Ronde</v>
      </c>
      <c r="C3567" s="16" t="str">
        <f>'Fish Use'!D239</f>
        <v>Steelhead</v>
      </c>
      <c r="D3567" s="16" t="str">
        <f>'Fish Use'!E239</f>
        <v>Migration</v>
      </c>
      <c r="E3567" s="16" t="str">
        <f>'Vulnerability Mapped'!C106</f>
        <v>Winter Water Temperature</v>
      </c>
      <c r="F3567" s="18">
        <f>'Fish Use'!F239</f>
        <v>0.61260000000000003</v>
      </c>
      <c r="G3567" s="18">
        <f>Population!D17</f>
        <v>0.25</v>
      </c>
      <c r="H3567" s="19">
        <f>'Limiting Factors'!C240</f>
        <v>2.62</v>
      </c>
      <c r="I3567" s="18">
        <f>'Limiting Factors'!D240</f>
        <v>0.46450000000000002</v>
      </c>
      <c r="J3567" s="17">
        <f>'Vulnerability Mapped'!D106</f>
        <v>11</v>
      </c>
      <c r="K3567" s="17">
        <f>'Vulnerability Mapped'!E106</f>
        <v>14</v>
      </c>
      <c r="L3567" s="18">
        <f>'Vulnerability Mapped'!H106</f>
        <v>0.35714285699999998</v>
      </c>
      <c r="M3567" s="18">
        <f t="shared" si="110"/>
        <v>0.10162596424506391</v>
      </c>
      <c r="N3567" s="18">
        <f t="shared" si="111"/>
        <v>2.5406491061265978E-2</v>
      </c>
    </row>
    <row r="3568" spans="1:14" ht="18" customHeight="1" x14ac:dyDescent="0.2">
      <c r="A3568" s="16" t="str">
        <f>'Fish Use'!A239</f>
        <v>UGR15</v>
      </c>
      <c r="B3568" s="16" t="str">
        <f>'Fish Use'!B239</f>
        <v>Upper Grande Ronde</v>
      </c>
      <c r="C3568" s="16" t="str">
        <f>'Fish Use'!D239</f>
        <v>Steelhead</v>
      </c>
      <c r="D3568" s="16" t="str">
        <f>'Fish Use'!E239</f>
        <v>Migration</v>
      </c>
      <c r="E3568" s="16" t="str">
        <f>'Vulnerability Mapped'!C105</f>
        <v>Water Quality</v>
      </c>
      <c r="F3568" s="18">
        <f>'Fish Use'!F239</f>
        <v>0.61260000000000003</v>
      </c>
      <c r="G3568" s="18">
        <f>Population!D17</f>
        <v>0.25</v>
      </c>
      <c r="H3568" s="19">
        <f>'Limiting Factors'!C241</f>
        <v>2.62</v>
      </c>
      <c r="I3568" s="18">
        <f>'Limiting Factors'!D241</f>
        <v>0.46450000000000002</v>
      </c>
      <c r="J3568" s="17">
        <f>'Vulnerability Mapped'!D105</f>
        <v>5</v>
      </c>
      <c r="K3568" s="17">
        <f>'Vulnerability Mapped'!E105</f>
        <v>12</v>
      </c>
      <c r="L3568" s="18">
        <f>'Vulnerability Mapped'!H105</f>
        <v>0.74285714300000005</v>
      </c>
      <c r="M3568" s="18">
        <f t="shared" si="110"/>
        <v>0.21138200575493615</v>
      </c>
      <c r="N3568" s="18">
        <f t="shared" si="111"/>
        <v>5.2845501438734038E-2</v>
      </c>
    </row>
    <row r="3569" spans="1:14" ht="18" customHeight="1" x14ac:dyDescent="0.2">
      <c r="A3569" s="16" t="str">
        <f>'Fish Use'!A239</f>
        <v>UGR15</v>
      </c>
      <c r="B3569" s="16" t="str">
        <f>'Fish Use'!B239</f>
        <v>Upper Grande Ronde</v>
      </c>
      <c r="C3569" s="16" t="str">
        <f>'Fish Use'!D239</f>
        <v>Steelhead</v>
      </c>
      <c r="D3569" s="16" t="str">
        <f>'Fish Use'!E239</f>
        <v>Migration</v>
      </c>
      <c r="E3569" s="16" t="str">
        <f>'Vulnerability Mapped'!C101</f>
        <v>Predation</v>
      </c>
      <c r="F3569" s="18">
        <f>'Fish Use'!F239</f>
        <v>0.61260000000000003</v>
      </c>
      <c r="G3569" s="18">
        <f>Population!D17</f>
        <v>0.25</v>
      </c>
      <c r="H3569" s="19">
        <f>'Limiting Factors'!C234</f>
        <v>1.26</v>
      </c>
      <c r="I3569" s="18">
        <f>'Limiting Factors'!D234</f>
        <v>0.1585</v>
      </c>
      <c r="J3569" s="17">
        <f>'Vulnerability Mapped'!D101</f>
        <v>2</v>
      </c>
      <c r="K3569" s="17">
        <f>'Vulnerability Mapped'!E101</f>
        <v>13</v>
      </c>
      <c r="L3569" s="18">
        <f>'Vulnerability Mapped'!H101</f>
        <v>0.93571428599999995</v>
      </c>
      <c r="M3569" s="18">
        <f t="shared" si="110"/>
        <v>9.0855143599170601E-2</v>
      </c>
      <c r="N3569" s="18">
        <f t="shared" si="111"/>
        <v>2.271378589979265E-2</v>
      </c>
    </row>
    <row r="3570" spans="1:14" ht="18" customHeight="1" x14ac:dyDescent="0.2">
      <c r="A3570" s="16" t="str">
        <f>'Fish Use'!A239</f>
        <v>UGR15</v>
      </c>
      <c r="B3570" s="16" t="str">
        <f>'Fish Use'!B239</f>
        <v>Upper Grande Ronde</v>
      </c>
      <c r="C3570" s="16" t="str">
        <f>'Fish Use'!D239</f>
        <v>Steelhead</v>
      </c>
      <c r="D3570" s="16" t="str">
        <f>'Fish Use'!E239</f>
        <v>Migration</v>
      </c>
      <c r="E3570" s="16" t="str">
        <f>'Vulnerability Mapped'!C93</f>
        <v>Altered Primary Productivity</v>
      </c>
      <c r="F3570" s="18">
        <f>'Fish Use'!F239</f>
        <v>0.61260000000000003</v>
      </c>
      <c r="G3570" s="18">
        <f>Population!D17</f>
        <v>0.25</v>
      </c>
      <c r="H3570" s="19">
        <f>'Limiting Factors'!C235</f>
        <v>3.11</v>
      </c>
      <c r="I3570" s="18">
        <f>'Limiting Factors'!D235</f>
        <v>0.57474999999999998</v>
      </c>
      <c r="J3570" s="17">
        <f>'Vulnerability Mapped'!D93</f>
        <v>10</v>
      </c>
      <c r="K3570" s="17">
        <f>'Vulnerability Mapped'!E93</f>
        <v>10</v>
      </c>
      <c r="L3570" s="18">
        <f>'Vulnerability Mapped'!H93</f>
        <v>0.42142857099999997</v>
      </c>
      <c r="M3570" s="18">
        <f t="shared" si="110"/>
        <v>0.14838156520624635</v>
      </c>
      <c r="N3570" s="18">
        <f t="shared" si="111"/>
        <v>3.7095391301561587E-2</v>
      </c>
    </row>
    <row r="3571" spans="1:14" ht="18" customHeight="1" x14ac:dyDescent="0.2">
      <c r="A3571" s="16" t="str">
        <f>'Fish Use'!A239</f>
        <v>UGR15</v>
      </c>
      <c r="B3571" s="16" t="str">
        <f>'Fish Use'!B239</f>
        <v>Upper Grande Ronde</v>
      </c>
      <c r="C3571" s="16" t="str">
        <f>'Fish Use'!D239</f>
        <v>Steelhead</v>
      </c>
      <c r="D3571" s="16" t="str">
        <f>'Fish Use'!E239</f>
        <v>Migration</v>
      </c>
      <c r="E3571" s="16" t="str">
        <f>'Vulnerability Mapped'!C100</f>
        <v>Non-Native Species Interactions and Competition</v>
      </c>
      <c r="F3571" s="18">
        <f>'Fish Use'!F239</f>
        <v>0.61260000000000003</v>
      </c>
      <c r="G3571" s="18">
        <f>Population!D17</f>
        <v>0.25</v>
      </c>
      <c r="H3571" s="19">
        <f>'Limiting Factors'!C236</f>
        <v>2.08</v>
      </c>
      <c r="I3571" s="18">
        <f>'Limiting Factors'!D236</f>
        <v>0.34300000000000003</v>
      </c>
      <c r="J3571" s="17">
        <f>'Vulnerability Mapped'!D100</f>
        <v>11</v>
      </c>
      <c r="K3571" s="17">
        <f>'Vulnerability Mapped'!E100</f>
        <v>12</v>
      </c>
      <c r="L3571" s="18">
        <f>'Vulnerability Mapped'!H100</f>
        <v>0.35714285699999998</v>
      </c>
      <c r="M3571" s="18">
        <f t="shared" si="110"/>
        <v>7.5043499969982608E-2</v>
      </c>
      <c r="N3571" s="18">
        <f t="shared" si="111"/>
        <v>1.8760874992495652E-2</v>
      </c>
    </row>
    <row r="3572" spans="1:14" ht="18" customHeight="1" x14ac:dyDescent="0.2">
      <c r="A3572" s="16" t="str">
        <f>'Fish Use'!A240</f>
        <v>UGR15</v>
      </c>
      <c r="B3572" s="16" t="str">
        <f>'Fish Use'!B240</f>
        <v>Upper Grande Ronde</v>
      </c>
      <c r="C3572" s="16" t="str">
        <f>'Fish Use'!D240</f>
        <v>Bull Trout</v>
      </c>
      <c r="D3572" s="16" t="str">
        <f>'Fish Use'!E240</f>
        <v>Spawning &amp; Resident</v>
      </c>
      <c r="E3572" s="16" t="str">
        <f>'Vulnerability Mapped'!C19</f>
        <v>Anthropogenic Barriers</v>
      </c>
      <c r="F3572" s="18">
        <f>'Fish Use'!F240</f>
        <v>0.61260000000000003</v>
      </c>
      <c r="G3572" s="18">
        <f>Population!D20</f>
        <v>0.6</v>
      </c>
      <c r="H3572" s="19">
        <f>'Limiting Factors'!C233</f>
        <v>2.62</v>
      </c>
      <c r="I3572" s="18">
        <f>'Limiting Factors'!D233</f>
        <v>0.46450000000000002</v>
      </c>
      <c r="J3572" s="17">
        <f>'Vulnerability Mapped'!D19</f>
        <v>10</v>
      </c>
      <c r="K3572" s="17">
        <f>'Vulnerability Mapped'!E19</f>
        <v>10</v>
      </c>
      <c r="L3572" s="18">
        <f>'Vulnerability Mapped'!H19</f>
        <v>0.42142857099999997</v>
      </c>
      <c r="M3572" s="18">
        <f t="shared" si="110"/>
        <v>0.11991863773519171</v>
      </c>
      <c r="N3572" s="18">
        <f t="shared" si="111"/>
        <v>7.1951182641115025E-2</v>
      </c>
    </row>
    <row r="3573" spans="1:14" ht="18" customHeight="1" x14ac:dyDescent="0.2">
      <c r="A3573" s="16" t="str">
        <f>'Fish Use'!A240</f>
        <v>UGR15</v>
      </c>
      <c r="B3573" s="16" t="str">
        <f>'Fish Use'!B240</f>
        <v>Upper Grande Ronde</v>
      </c>
      <c r="C3573" s="16" t="str">
        <f>'Fish Use'!D240</f>
        <v>Bull Trout</v>
      </c>
      <c r="D3573" s="16" t="str">
        <f>'Fish Use'!E240</f>
        <v>Spawning &amp; Resident</v>
      </c>
      <c r="E3573" s="16" t="str">
        <f>'Vulnerability Mapped'!C27</f>
        <v>Riparian Condition</v>
      </c>
      <c r="F3573" s="18">
        <f>'Fish Use'!F240</f>
        <v>0.61260000000000003</v>
      </c>
      <c r="G3573" s="18">
        <f>Population!D20</f>
        <v>0.6</v>
      </c>
      <c r="H3573" s="19">
        <f>'Limiting Factors'!C227</f>
        <v>2.0499999999999998</v>
      </c>
      <c r="I3573" s="18">
        <f>'Limiting Factors'!D227</f>
        <v>0.33624999999999999</v>
      </c>
      <c r="J3573" s="17">
        <f>'Vulnerability Mapped'!D27</f>
        <v>4</v>
      </c>
      <c r="K3573" s="17">
        <f>'Vulnerability Mapped'!E27</f>
        <v>4</v>
      </c>
      <c r="L3573" s="18">
        <f>'Vulnerability Mapped'!H27</f>
        <v>0.80714285699999999</v>
      </c>
      <c r="M3573" s="18">
        <f t="shared" si="110"/>
        <v>0.16626073389914475</v>
      </c>
      <c r="N3573" s="18">
        <f t="shared" si="111"/>
        <v>9.9756440339486843E-2</v>
      </c>
    </row>
    <row r="3574" spans="1:14" ht="18" customHeight="1" x14ac:dyDescent="0.2">
      <c r="A3574" s="16" t="str">
        <f>'Fish Use'!A240</f>
        <v>UGR15</v>
      </c>
      <c r="B3574" s="16" t="str">
        <f>'Fish Use'!B240</f>
        <v>Upper Grande Ronde</v>
      </c>
      <c r="C3574" s="16" t="str">
        <f>'Fish Use'!D240</f>
        <v>Bull Trout</v>
      </c>
      <c r="D3574" s="16" t="str">
        <f>'Fish Use'!E240</f>
        <v>Spawning &amp; Resident</v>
      </c>
      <c r="E3574" s="16" t="str">
        <f>'Vulnerability Mapped'!C23</f>
        <v>Floodplain Condition</v>
      </c>
      <c r="F3574" s="18">
        <f>'Fish Use'!F240</f>
        <v>0.61260000000000003</v>
      </c>
      <c r="G3574" s="18">
        <f>Population!D20</f>
        <v>0.6</v>
      </c>
      <c r="H3574" s="19">
        <f>'Limiting Factors'!C228</f>
        <v>3.06</v>
      </c>
      <c r="I3574" s="18">
        <f>'Limiting Factors'!D228</f>
        <v>0.5635</v>
      </c>
      <c r="J3574" s="17">
        <f>'Vulnerability Mapped'!D23</f>
        <v>11</v>
      </c>
      <c r="K3574" s="17">
        <f>'Vulnerability Mapped'!E23</f>
        <v>11</v>
      </c>
      <c r="L3574" s="18">
        <f>'Vulnerability Mapped'!H23</f>
        <v>0.35714285699999998</v>
      </c>
      <c r="M3574" s="18">
        <f t="shared" si="110"/>
        <v>0.1232857499506857</v>
      </c>
      <c r="N3574" s="18">
        <f t="shared" si="111"/>
        <v>7.3971449970411413E-2</v>
      </c>
    </row>
    <row r="3575" spans="1:14" ht="18" customHeight="1" x14ac:dyDescent="0.2">
      <c r="A3575" s="16" t="str">
        <f>'Fish Use'!A240</f>
        <v>UGR15</v>
      </c>
      <c r="B3575" s="16" t="str">
        <f>'Fish Use'!B240</f>
        <v>Upper Grande Ronde</v>
      </c>
      <c r="C3575" s="16" t="str">
        <f>'Fish Use'!D240</f>
        <v>Bull Trout</v>
      </c>
      <c r="D3575" s="16" t="str">
        <f>'Fish Use'!E240</f>
        <v>Spawning &amp; Resident</v>
      </c>
      <c r="E3575" s="16" t="str">
        <f>'Vulnerability Mapped'!C28</f>
        <v>Side Channel and Wetland Habitat</v>
      </c>
      <c r="F3575" s="18">
        <f>'Fish Use'!F240</f>
        <v>0.61260000000000003</v>
      </c>
      <c r="G3575" s="18">
        <f>Population!D20</f>
        <v>0.6</v>
      </c>
      <c r="H3575" s="19">
        <f>'Limiting Factors'!C229</f>
        <v>2.5499999999999998</v>
      </c>
      <c r="I3575" s="18">
        <f>'Limiting Factors'!D229</f>
        <v>0.44874999999999998</v>
      </c>
      <c r="J3575" s="17">
        <f>'Vulnerability Mapped'!D28</f>
        <v>7</v>
      </c>
      <c r="K3575" s="17">
        <f>'Vulnerability Mapped'!E28</f>
        <v>7</v>
      </c>
      <c r="L3575" s="18">
        <f>'Vulnerability Mapped'!H28</f>
        <v>0.61428571399999998</v>
      </c>
      <c r="M3575" s="18">
        <f t="shared" si="110"/>
        <v>0.16886975349288449</v>
      </c>
      <c r="N3575" s="18">
        <f t="shared" si="111"/>
        <v>0.10132185209573069</v>
      </c>
    </row>
    <row r="3576" spans="1:14" ht="18" customHeight="1" x14ac:dyDescent="0.2">
      <c r="A3576" s="16" t="str">
        <f>'Fish Use'!A240</f>
        <v>UGR15</v>
      </c>
      <c r="B3576" s="16" t="str">
        <f>'Fish Use'!B240</f>
        <v>Upper Grande Ronde</v>
      </c>
      <c r="C3576" s="16" t="str">
        <f>'Fish Use'!D240</f>
        <v>Bull Trout</v>
      </c>
      <c r="D3576" s="16" t="str">
        <f>'Fish Use'!E240</f>
        <v>Spawning &amp; Resident</v>
      </c>
      <c r="E3576" s="16" t="str">
        <f>'Vulnerability Mapped'!C20</f>
        <v>Channel and Habitat Structure</v>
      </c>
      <c r="F3576" s="18">
        <f>'Fish Use'!F240</f>
        <v>0.61260000000000003</v>
      </c>
      <c r="G3576" s="18">
        <f>Population!D20</f>
        <v>0.6</v>
      </c>
      <c r="H3576" s="19">
        <f>'Limiting Factors'!C230</f>
        <v>2.83</v>
      </c>
      <c r="I3576" s="18">
        <f>'Limiting Factors'!D230</f>
        <v>0.51175000000000004</v>
      </c>
      <c r="J3576" s="17">
        <f>'Vulnerability Mapped'!D20</f>
        <v>3</v>
      </c>
      <c r="K3576" s="17">
        <f>'Vulnerability Mapped'!E20</f>
        <v>3</v>
      </c>
      <c r="L3576" s="18">
        <f>'Vulnerability Mapped'!H20</f>
        <v>0.87142857100000004</v>
      </c>
      <c r="M3576" s="18">
        <f t="shared" si="110"/>
        <v>0.27319115772278657</v>
      </c>
      <c r="N3576" s="18">
        <f t="shared" si="111"/>
        <v>0.16391469463367195</v>
      </c>
    </row>
    <row r="3577" spans="1:14" ht="18" customHeight="1" x14ac:dyDescent="0.2">
      <c r="A3577" s="16" t="str">
        <f>'Fish Use'!A240</f>
        <v>UGR15</v>
      </c>
      <c r="B3577" s="16" t="str">
        <f>'Fish Use'!B240</f>
        <v>Upper Grande Ronde</v>
      </c>
      <c r="C3577" s="16" t="str">
        <f>'Fish Use'!D240</f>
        <v>Bull Trout</v>
      </c>
      <c r="D3577" s="16" t="str">
        <f>'Fish Use'!E240</f>
        <v>Spawning &amp; Resident</v>
      </c>
      <c r="E3577" s="16" t="str">
        <f>'Vulnerability Mapped'!C22</f>
        <v>Decreased Water Quantity</v>
      </c>
      <c r="F3577" s="18">
        <f>'Fish Use'!F240</f>
        <v>0.61260000000000003</v>
      </c>
      <c r="G3577" s="18">
        <f>Population!D20</f>
        <v>0.6</v>
      </c>
      <c r="H3577" s="19">
        <f>'Limiting Factors'!C237</f>
        <v>2.52</v>
      </c>
      <c r="I3577" s="18">
        <f>'Limiting Factors'!D237</f>
        <v>0.442</v>
      </c>
      <c r="J3577" s="17">
        <f>'Vulnerability Mapped'!D22</f>
        <v>8</v>
      </c>
      <c r="K3577" s="17">
        <f>'Vulnerability Mapped'!E22</f>
        <v>8</v>
      </c>
      <c r="L3577" s="18">
        <f>'Vulnerability Mapped'!H22</f>
        <v>0.55000000000000004</v>
      </c>
      <c r="M3577" s="18">
        <f t="shared" si="110"/>
        <v>0.14892306000000002</v>
      </c>
      <c r="N3577" s="18">
        <f t="shared" si="111"/>
        <v>8.9353836000000006E-2</v>
      </c>
    </row>
    <row r="3578" spans="1:14" ht="18" customHeight="1" x14ac:dyDescent="0.2">
      <c r="A3578" s="16" t="str">
        <f>'Fish Use'!A240</f>
        <v>UGR15</v>
      </c>
      <c r="B3578" s="16" t="str">
        <f>'Fish Use'!B240</f>
        <v>Upper Grande Ronde</v>
      </c>
      <c r="C3578" s="16" t="str">
        <f>'Fish Use'!D240</f>
        <v>Bull Trout</v>
      </c>
      <c r="D3578" s="16" t="str">
        <f>'Fish Use'!E240</f>
        <v>Spawning &amp; Resident</v>
      </c>
      <c r="E3578" s="16" t="str">
        <f>'Vulnerability Mapped'!C17</f>
        <v>Altered Flow Timing</v>
      </c>
      <c r="F3578" s="18">
        <f>'Fish Use'!F240</f>
        <v>0.61260000000000003</v>
      </c>
      <c r="G3578" s="18">
        <f>Population!D20</f>
        <v>0.6</v>
      </c>
      <c r="H3578" s="19">
        <f>'Limiting Factors'!C238</f>
        <v>2.29</v>
      </c>
      <c r="I3578" s="18">
        <f>'Limiting Factors'!D238</f>
        <v>0.39024999999999999</v>
      </c>
      <c r="J3578" s="17">
        <f>'Vulnerability Mapped'!D17</f>
        <v>13</v>
      </c>
      <c r="K3578" s="17">
        <f>'Vulnerability Mapped'!E17</f>
        <v>13</v>
      </c>
      <c r="L3578" s="18">
        <f>'Vulnerability Mapped'!H17</f>
        <v>0.22857142899999999</v>
      </c>
      <c r="M3578" s="18">
        <f t="shared" si="110"/>
        <v>5.4643920102457347E-2</v>
      </c>
      <c r="N3578" s="18">
        <f t="shared" si="111"/>
        <v>3.2786352061474407E-2</v>
      </c>
    </row>
    <row r="3579" spans="1:14" ht="18" customHeight="1" x14ac:dyDescent="0.2">
      <c r="A3579" s="16" t="str">
        <f>'Fish Use'!A240</f>
        <v>UGR15</v>
      </c>
      <c r="B3579" s="16" t="str">
        <f>'Fish Use'!B240</f>
        <v>Upper Grande Ronde</v>
      </c>
      <c r="C3579" s="16" t="str">
        <f>'Fish Use'!D240</f>
        <v>Bull Trout</v>
      </c>
      <c r="D3579" s="16" t="str">
        <f>'Fish Use'!E240</f>
        <v>Spawning &amp; Resident</v>
      </c>
      <c r="E3579" s="16" t="str">
        <f>'Vulnerability Mapped'!C21</f>
        <v>Decreased Sediment Quantity</v>
      </c>
      <c r="F3579" s="18">
        <f>'Fish Use'!F240</f>
        <v>0.61260000000000003</v>
      </c>
      <c r="G3579" s="18">
        <f>Population!D20</f>
        <v>0.6</v>
      </c>
      <c r="H3579" s="19">
        <f>'Limiting Factors'!C231</f>
        <v>4.78</v>
      </c>
      <c r="I3579" s="18">
        <f>'Limiting Factors'!D231</f>
        <v>0.95050000000000001</v>
      </c>
      <c r="J3579" s="17">
        <f>'Vulnerability Mapped'!D21</f>
        <v>5</v>
      </c>
      <c r="K3579" s="17">
        <f>'Vulnerability Mapped'!E21</f>
        <v>5</v>
      </c>
      <c r="L3579" s="18">
        <f>'Vulnerability Mapped'!H21</f>
        <v>0.74285714300000005</v>
      </c>
      <c r="M3579" s="18">
        <f t="shared" si="110"/>
        <v>0.43254810865461096</v>
      </c>
      <c r="N3579" s="18">
        <f t="shared" si="111"/>
        <v>0.25952886519276658</v>
      </c>
    </row>
    <row r="3580" spans="1:14" ht="18" customHeight="1" x14ac:dyDescent="0.2">
      <c r="A3580" s="16" t="str">
        <f>'Fish Use'!A240</f>
        <v>UGR15</v>
      </c>
      <c r="B3580" s="16" t="str">
        <f>'Fish Use'!B240</f>
        <v>Upper Grande Ronde</v>
      </c>
      <c r="C3580" s="16" t="str">
        <f>'Fish Use'!D240</f>
        <v>Bull Trout</v>
      </c>
      <c r="D3580" s="16" t="str">
        <f>'Fish Use'!E240</f>
        <v>Spawning &amp; Resident</v>
      </c>
      <c r="E3580" s="16" t="str">
        <f>'Vulnerability Mapped'!C24</f>
        <v>Increased Sediment Quantity</v>
      </c>
      <c r="F3580" s="18">
        <f>'Fish Use'!F240</f>
        <v>0.61260000000000003</v>
      </c>
      <c r="G3580" s="18">
        <f>Population!D20</f>
        <v>0.6</v>
      </c>
      <c r="H3580" s="19">
        <f>'Limiting Factors'!C232</f>
        <v>2.2999999999999998</v>
      </c>
      <c r="I3580" s="18">
        <f>'Limiting Factors'!D232</f>
        <v>0.39250000000000002</v>
      </c>
      <c r="J3580" s="17">
        <f>'Vulnerability Mapped'!D24</f>
        <v>6</v>
      </c>
      <c r="K3580" s="17">
        <f>'Vulnerability Mapped'!E24</f>
        <v>6</v>
      </c>
      <c r="L3580" s="18">
        <f>'Vulnerability Mapped'!H24</f>
        <v>0.678571429</v>
      </c>
      <c r="M3580" s="18">
        <f t="shared" si="110"/>
        <v>0.16315944653161951</v>
      </c>
      <c r="N3580" s="18">
        <f t="shared" si="111"/>
        <v>9.789566791897171E-2</v>
      </c>
    </row>
    <row r="3581" spans="1:14" ht="18" customHeight="1" x14ac:dyDescent="0.2">
      <c r="A3581" s="16" t="str">
        <f>'Fish Use'!A240</f>
        <v>UGR15</v>
      </c>
      <c r="B3581" s="16" t="str">
        <f>'Fish Use'!B240</f>
        <v>Upper Grande Ronde</v>
      </c>
      <c r="C3581" s="16" t="str">
        <f>'Fish Use'!D240</f>
        <v>Bull Trout</v>
      </c>
      <c r="D3581" s="16" t="str">
        <f>'Fish Use'!E240</f>
        <v>Spawning &amp; Resident</v>
      </c>
      <c r="E3581" s="16" t="str">
        <f>'Vulnerability Mapped'!C29</f>
        <v>Summer Water Temperature</v>
      </c>
      <c r="F3581" s="18">
        <f>'Fish Use'!F240</f>
        <v>0.61260000000000003</v>
      </c>
      <c r="G3581" s="18">
        <f>Population!D20</f>
        <v>0.6</v>
      </c>
      <c r="H3581" s="19">
        <f>'Limiting Factors'!C239</f>
        <v>3.17</v>
      </c>
      <c r="I3581" s="18">
        <f>'Limiting Factors'!D239</f>
        <v>0.58825000000000005</v>
      </c>
      <c r="J3581" s="17">
        <f>'Vulnerability Mapped'!D29</f>
        <v>1</v>
      </c>
      <c r="K3581" s="17">
        <f>'Vulnerability Mapped'!E29</f>
        <v>1</v>
      </c>
      <c r="L3581" s="18">
        <f>'Vulnerability Mapped'!H29</f>
        <v>1</v>
      </c>
      <c r="M3581" s="18">
        <f t="shared" si="110"/>
        <v>0.36036195000000004</v>
      </c>
      <c r="N3581" s="18">
        <f t="shared" si="111"/>
        <v>0.21621717000000001</v>
      </c>
    </row>
    <row r="3582" spans="1:14" ht="18" customHeight="1" x14ac:dyDescent="0.2">
      <c r="A3582" s="16" t="str">
        <f>'Fish Use'!A240</f>
        <v>UGR15</v>
      </c>
      <c r="B3582" s="16" t="str">
        <f>'Fish Use'!B240</f>
        <v>Upper Grande Ronde</v>
      </c>
      <c r="C3582" s="16" t="str">
        <f>'Fish Use'!D240</f>
        <v>Bull Trout</v>
      </c>
      <c r="D3582" s="16" t="str">
        <f>'Fish Use'!E240</f>
        <v>Spawning &amp; Resident</v>
      </c>
      <c r="E3582" s="16" t="str">
        <f>'Vulnerability Mapped'!C31</f>
        <v>Winter Water Temperature</v>
      </c>
      <c r="F3582" s="18">
        <f>'Fish Use'!F240</f>
        <v>0.61260000000000003</v>
      </c>
      <c r="G3582" s="18">
        <f>Population!D20</f>
        <v>0.6</v>
      </c>
      <c r="H3582" s="19">
        <f>'Limiting Factors'!C240</f>
        <v>2.62</v>
      </c>
      <c r="I3582" s="18">
        <f>'Limiting Factors'!D240</f>
        <v>0.46450000000000002</v>
      </c>
      <c r="J3582" s="17">
        <f>'Vulnerability Mapped'!D31</f>
        <v>12</v>
      </c>
      <c r="K3582" s="17">
        <f>'Vulnerability Mapped'!E31</f>
        <v>12</v>
      </c>
      <c r="L3582" s="18">
        <f>'Vulnerability Mapped'!H31</f>
        <v>0.29285714299999999</v>
      </c>
      <c r="M3582" s="18">
        <f t="shared" si="110"/>
        <v>8.3333290754936104E-2</v>
      </c>
      <c r="N3582" s="18">
        <f t="shared" si="111"/>
        <v>4.9999974452961664E-2</v>
      </c>
    </row>
    <row r="3583" spans="1:14" ht="18" customHeight="1" x14ac:dyDescent="0.2">
      <c r="A3583" s="16" t="str">
        <f>'Fish Use'!A240</f>
        <v>UGR15</v>
      </c>
      <c r="B3583" s="16" t="str">
        <f>'Fish Use'!B240</f>
        <v>Upper Grande Ronde</v>
      </c>
      <c r="C3583" s="16" t="str">
        <f>'Fish Use'!D240</f>
        <v>Bull Trout</v>
      </c>
      <c r="D3583" s="16" t="str">
        <f>'Fish Use'!E240</f>
        <v>Spawning &amp; Resident</v>
      </c>
      <c r="E3583" s="16" t="str">
        <f>'Vulnerability Mapped'!C30</f>
        <v>Water Quality</v>
      </c>
      <c r="F3583" s="18">
        <f>'Fish Use'!F240</f>
        <v>0.61260000000000003</v>
      </c>
      <c r="G3583" s="18">
        <f>Population!D20</f>
        <v>0.6</v>
      </c>
      <c r="H3583" s="19">
        <f>'Limiting Factors'!C241</f>
        <v>2.62</v>
      </c>
      <c r="I3583" s="18">
        <f>'Limiting Factors'!D241</f>
        <v>0.46450000000000002</v>
      </c>
      <c r="J3583" s="17">
        <f>'Vulnerability Mapped'!D30</f>
        <v>15</v>
      </c>
      <c r="K3583" s="17">
        <f>'Vulnerability Mapped'!E30</f>
        <v>15</v>
      </c>
      <c r="L3583" s="18">
        <f>'Vulnerability Mapped'!H30</f>
        <v>0.1</v>
      </c>
      <c r="M3583" s="18">
        <f t="shared" si="110"/>
        <v>2.8455270000000005E-2</v>
      </c>
      <c r="N3583" s="18">
        <f t="shared" si="111"/>
        <v>1.7073162000000003E-2</v>
      </c>
    </row>
    <row r="3584" spans="1:14" ht="18" customHeight="1" x14ac:dyDescent="0.2">
      <c r="A3584" s="16" t="str">
        <f>'Fish Use'!A240</f>
        <v>UGR15</v>
      </c>
      <c r="B3584" s="16" t="str">
        <f>'Fish Use'!B240</f>
        <v>Upper Grande Ronde</v>
      </c>
      <c r="C3584" s="16" t="str">
        <f>'Fish Use'!D240</f>
        <v>Bull Trout</v>
      </c>
      <c r="D3584" s="16" t="str">
        <f>'Fish Use'!E240</f>
        <v>Spawning &amp; Resident</v>
      </c>
      <c r="E3584" s="16" t="str">
        <f>'Vulnerability Mapped'!C26</f>
        <v>Predation</v>
      </c>
      <c r="F3584" s="18">
        <f>'Fish Use'!F240</f>
        <v>0.61260000000000003</v>
      </c>
      <c r="G3584" s="18">
        <f>Population!D20</f>
        <v>0.6</v>
      </c>
      <c r="H3584" s="19">
        <f>'Limiting Factors'!C234</f>
        <v>1.26</v>
      </c>
      <c r="I3584" s="18">
        <f>'Limiting Factors'!D234</f>
        <v>0.1585</v>
      </c>
      <c r="J3584" s="17">
        <f>'Vulnerability Mapped'!D26</f>
        <v>9</v>
      </c>
      <c r="K3584" s="17">
        <f>'Vulnerability Mapped'!E26</f>
        <v>9</v>
      </c>
      <c r="L3584" s="18">
        <f>'Vulnerability Mapped'!H26</f>
        <v>0.485714286</v>
      </c>
      <c r="M3584" s="18">
        <f t="shared" si="110"/>
        <v>4.7161448599170604E-2</v>
      </c>
      <c r="N3584" s="18">
        <f t="shared" si="111"/>
        <v>2.8296869159502362E-2</v>
      </c>
    </row>
    <row r="3585" spans="1:14" ht="18" customHeight="1" x14ac:dyDescent="0.2">
      <c r="A3585" s="16" t="str">
        <f>'Fish Use'!A240</f>
        <v>UGR15</v>
      </c>
      <c r="B3585" s="16" t="str">
        <f>'Fish Use'!B240</f>
        <v>Upper Grande Ronde</v>
      </c>
      <c r="C3585" s="16" t="str">
        <f>'Fish Use'!D240</f>
        <v>Bull Trout</v>
      </c>
      <c r="D3585" s="16" t="str">
        <f>'Fish Use'!E240</f>
        <v>Spawning &amp; Resident</v>
      </c>
      <c r="E3585" s="16" t="str">
        <f>'Vulnerability Mapped'!C18</f>
        <v>Altered Primary Productivity</v>
      </c>
      <c r="F3585" s="18">
        <f>'Fish Use'!F240</f>
        <v>0.61260000000000003</v>
      </c>
      <c r="G3585" s="18">
        <f>Population!D20</f>
        <v>0.6</v>
      </c>
      <c r="H3585" s="19">
        <f>'Limiting Factors'!C235</f>
        <v>3.11</v>
      </c>
      <c r="I3585" s="18">
        <f>'Limiting Factors'!D235</f>
        <v>0.57474999999999998</v>
      </c>
      <c r="J3585" s="17">
        <f>'Vulnerability Mapped'!D18</f>
        <v>14</v>
      </c>
      <c r="K3585" s="17">
        <f>'Vulnerability Mapped'!E18</f>
        <v>14</v>
      </c>
      <c r="L3585" s="18">
        <f>'Vulnerability Mapped'!H18</f>
        <v>0.164285714</v>
      </c>
      <c r="M3585" s="18">
        <f t="shared" si="110"/>
        <v>5.78436609708309E-2</v>
      </c>
      <c r="N3585" s="18">
        <f t="shared" si="111"/>
        <v>3.4706196582498537E-2</v>
      </c>
    </row>
    <row r="3586" spans="1:14" ht="18" customHeight="1" x14ac:dyDescent="0.2">
      <c r="A3586" s="16" t="str">
        <f>'Fish Use'!A240</f>
        <v>UGR15</v>
      </c>
      <c r="B3586" s="16" t="str">
        <f>'Fish Use'!B240</f>
        <v>Upper Grande Ronde</v>
      </c>
      <c r="C3586" s="16" t="str">
        <f>'Fish Use'!D240</f>
        <v>Bull Trout</v>
      </c>
      <c r="D3586" s="16" t="str">
        <f>'Fish Use'!E240</f>
        <v>Spawning &amp; Resident</v>
      </c>
      <c r="E3586" s="16" t="str">
        <f>'Vulnerability Mapped'!C25</f>
        <v>Non-Native Species Interactions and Competition</v>
      </c>
      <c r="F3586" s="18">
        <f>'Fish Use'!F240</f>
        <v>0.61260000000000003</v>
      </c>
      <c r="G3586" s="18">
        <f>Population!D20</f>
        <v>0.6</v>
      </c>
      <c r="H3586" s="19">
        <f>'Limiting Factors'!C236</f>
        <v>2.08</v>
      </c>
      <c r="I3586" s="18">
        <f>'Limiting Factors'!D236</f>
        <v>0.34300000000000003</v>
      </c>
      <c r="J3586" s="17">
        <f>'Vulnerability Mapped'!D25</f>
        <v>2</v>
      </c>
      <c r="K3586" s="17">
        <f>'Vulnerability Mapped'!E25</f>
        <v>2</v>
      </c>
      <c r="L3586" s="18">
        <f>'Vulnerability Mapped'!H25</f>
        <v>0.93571428599999995</v>
      </c>
      <c r="M3586" s="18">
        <f t="shared" ref="M3586:M3649" si="112">F3586*I3586*L3586</f>
        <v>0.19661397006003481</v>
      </c>
      <c r="N3586" s="18">
        <f t="shared" ref="N3586:N3649" si="113">M3586*G3586</f>
        <v>0.11796838203602088</v>
      </c>
    </row>
    <row r="3587" spans="1:14" ht="18" customHeight="1" x14ac:dyDescent="0.2">
      <c r="A3587" s="16" t="str">
        <f>'Fish Use'!A241</f>
        <v>UGR15</v>
      </c>
      <c r="B3587" s="16" t="str">
        <f>'Fish Use'!B241</f>
        <v>Upper Grande Ronde</v>
      </c>
      <c r="C3587" s="16" t="str">
        <f>'Fish Use'!D241</f>
        <v>Bull Trout</v>
      </c>
      <c r="D3587" s="16" t="str">
        <f>'Fish Use'!E241</f>
        <v>FMO</v>
      </c>
      <c r="E3587" s="16" t="str">
        <f>'Vulnerability Mapped'!C4</f>
        <v>Anthropogenic Barriers</v>
      </c>
      <c r="F3587" s="18">
        <f>'Fish Use'!F241</f>
        <v>0.61260000000000003</v>
      </c>
      <c r="G3587" s="18">
        <f>Population!D21</f>
        <v>0.4</v>
      </c>
      <c r="H3587" s="19">
        <f>'Limiting Factors'!C233</f>
        <v>2.62</v>
      </c>
      <c r="I3587" s="18">
        <f>'Limiting Factors'!D233</f>
        <v>0.46450000000000002</v>
      </c>
      <c r="J3587" s="17">
        <f>'Vulnerability Mapped'!D4</f>
        <v>3</v>
      </c>
      <c r="K3587" s="17">
        <f>'Vulnerability Mapped'!E4</f>
        <v>3</v>
      </c>
      <c r="L3587" s="18">
        <f>'Vulnerability Mapped'!H4</f>
        <v>0.87142857100000004</v>
      </c>
      <c r="M3587" s="18">
        <f t="shared" si="112"/>
        <v>0.24796735273519174</v>
      </c>
      <c r="N3587" s="18">
        <f t="shared" si="113"/>
        <v>9.9186941094076705E-2</v>
      </c>
    </row>
    <row r="3588" spans="1:14" ht="18" customHeight="1" x14ac:dyDescent="0.2">
      <c r="A3588" s="16" t="str">
        <f>'Fish Use'!A241</f>
        <v>UGR15</v>
      </c>
      <c r="B3588" s="16" t="str">
        <f>'Fish Use'!B241</f>
        <v>Upper Grande Ronde</v>
      </c>
      <c r="C3588" s="16" t="str">
        <f>'Fish Use'!D241</f>
        <v>Bull Trout</v>
      </c>
      <c r="D3588" s="16" t="str">
        <f>'Fish Use'!E241</f>
        <v>FMO</v>
      </c>
      <c r="E3588" s="16" t="str">
        <f>'Vulnerability Mapped'!C12</f>
        <v>Riparian Condition</v>
      </c>
      <c r="F3588" s="18">
        <f>'Fish Use'!F241</f>
        <v>0.61260000000000003</v>
      </c>
      <c r="G3588" s="18">
        <f>Population!D21</f>
        <v>0.4</v>
      </c>
      <c r="H3588" s="19">
        <f>'Limiting Factors'!C227</f>
        <v>2.0499999999999998</v>
      </c>
      <c r="I3588" s="18">
        <f>'Limiting Factors'!D227</f>
        <v>0.33624999999999999</v>
      </c>
      <c r="J3588" s="17">
        <f>'Vulnerability Mapped'!D12</f>
        <v>5</v>
      </c>
      <c r="K3588" s="17">
        <f>'Vulnerability Mapped'!E12</f>
        <v>5</v>
      </c>
      <c r="L3588" s="18">
        <f>'Vulnerability Mapped'!H12</f>
        <v>0.74285714300000005</v>
      </c>
      <c r="M3588" s="18">
        <f t="shared" si="112"/>
        <v>0.15301872860085525</v>
      </c>
      <c r="N3588" s="18">
        <f t="shared" si="113"/>
        <v>6.1207491440342099E-2</v>
      </c>
    </row>
    <row r="3589" spans="1:14" ht="18" customHeight="1" x14ac:dyDescent="0.2">
      <c r="A3589" s="16" t="str">
        <f>'Fish Use'!A241</f>
        <v>UGR15</v>
      </c>
      <c r="B3589" s="16" t="str">
        <f>'Fish Use'!B241</f>
        <v>Upper Grande Ronde</v>
      </c>
      <c r="C3589" s="16" t="str">
        <f>'Fish Use'!D241</f>
        <v>Bull Trout</v>
      </c>
      <c r="D3589" s="16" t="str">
        <f>'Fish Use'!E241</f>
        <v>FMO</v>
      </c>
      <c r="E3589" s="16" t="str">
        <f>'Vulnerability Mapped'!C8</f>
        <v>Floodplain Condition</v>
      </c>
      <c r="F3589" s="18">
        <f>'Fish Use'!F241</f>
        <v>0.61260000000000003</v>
      </c>
      <c r="G3589" s="18">
        <f>Population!D21</f>
        <v>0.4</v>
      </c>
      <c r="H3589" s="19">
        <f>'Limiting Factors'!C228</f>
        <v>3.06</v>
      </c>
      <c r="I3589" s="18">
        <f>'Limiting Factors'!D228</f>
        <v>0.5635</v>
      </c>
      <c r="J3589" s="17">
        <f>'Vulnerability Mapped'!D8</f>
        <v>9</v>
      </c>
      <c r="K3589" s="17">
        <f>'Vulnerability Mapped'!E8</f>
        <v>9</v>
      </c>
      <c r="L3589" s="18">
        <f>'Vulnerability Mapped'!H8</f>
        <v>0.485714286</v>
      </c>
      <c r="M3589" s="18">
        <f t="shared" si="112"/>
        <v>0.1676686200986286</v>
      </c>
      <c r="N3589" s="18">
        <f t="shared" si="113"/>
        <v>6.7067448039451444E-2</v>
      </c>
    </row>
    <row r="3590" spans="1:14" ht="18" customHeight="1" x14ac:dyDescent="0.2">
      <c r="A3590" s="16" t="str">
        <f>'Fish Use'!A241</f>
        <v>UGR15</v>
      </c>
      <c r="B3590" s="16" t="str">
        <f>'Fish Use'!B241</f>
        <v>Upper Grande Ronde</v>
      </c>
      <c r="C3590" s="16" t="str">
        <f>'Fish Use'!D241</f>
        <v>Bull Trout</v>
      </c>
      <c r="D3590" s="16" t="str">
        <f>'Fish Use'!E241</f>
        <v>FMO</v>
      </c>
      <c r="E3590" s="16" t="str">
        <f>'Vulnerability Mapped'!C13</f>
        <v>Side Channel and Wetland Habitat</v>
      </c>
      <c r="F3590" s="18">
        <f>'Fish Use'!F241</f>
        <v>0.61260000000000003</v>
      </c>
      <c r="G3590" s="18">
        <f>Population!D21</f>
        <v>0.4</v>
      </c>
      <c r="H3590" s="19">
        <f>'Limiting Factors'!C229</f>
        <v>2.5499999999999998</v>
      </c>
      <c r="I3590" s="18">
        <f>'Limiting Factors'!D229</f>
        <v>0.44874999999999998</v>
      </c>
      <c r="J3590" s="17">
        <f>'Vulnerability Mapped'!D13</f>
        <v>8</v>
      </c>
      <c r="K3590" s="17">
        <f>'Vulnerability Mapped'!E13</f>
        <v>8</v>
      </c>
      <c r="L3590" s="18">
        <f>'Vulnerability Mapped'!H13</f>
        <v>0.55000000000000004</v>
      </c>
      <c r="M3590" s="18">
        <f t="shared" si="112"/>
        <v>0.15119733750000003</v>
      </c>
      <c r="N3590" s="18">
        <f t="shared" si="113"/>
        <v>6.0478935000000011E-2</v>
      </c>
    </row>
    <row r="3591" spans="1:14" ht="18" customHeight="1" x14ac:dyDescent="0.2">
      <c r="A3591" s="16" t="str">
        <f>'Fish Use'!A241</f>
        <v>UGR15</v>
      </c>
      <c r="B3591" s="16" t="str">
        <f>'Fish Use'!B241</f>
        <v>Upper Grande Ronde</v>
      </c>
      <c r="C3591" s="16" t="str">
        <f>'Fish Use'!D241</f>
        <v>Bull Trout</v>
      </c>
      <c r="D3591" s="16" t="str">
        <f>'Fish Use'!E241</f>
        <v>FMO</v>
      </c>
      <c r="E3591" s="16" t="str">
        <f>'Vulnerability Mapped'!C5</f>
        <v>Channel and Habitat Structure</v>
      </c>
      <c r="F3591" s="18">
        <f>'Fish Use'!F241</f>
        <v>0.61260000000000003</v>
      </c>
      <c r="G3591" s="18">
        <f>Population!D21</f>
        <v>0.4</v>
      </c>
      <c r="H3591" s="19">
        <f>'Limiting Factors'!C230</f>
        <v>2.83</v>
      </c>
      <c r="I3591" s="18">
        <f>'Limiting Factors'!D230</f>
        <v>0.51175000000000004</v>
      </c>
      <c r="J3591" s="17">
        <f>'Vulnerability Mapped'!D5</f>
        <v>4</v>
      </c>
      <c r="K3591" s="17">
        <f>'Vulnerability Mapped'!E5</f>
        <v>4</v>
      </c>
      <c r="L3591" s="18">
        <f>'Vulnerability Mapped'!H5</f>
        <v>0.80714285699999999</v>
      </c>
      <c r="M3591" s="18">
        <f t="shared" si="112"/>
        <v>0.25303771174092887</v>
      </c>
      <c r="N3591" s="18">
        <f t="shared" si="113"/>
        <v>0.10121508469637155</v>
      </c>
    </row>
    <row r="3592" spans="1:14" ht="18" customHeight="1" x14ac:dyDescent="0.2">
      <c r="A3592" s="16" t="str">
        <f>'Fish Use'!A241</f>
        <v>UGR15</v>
      </c>
      <c r="B3592" s="16" t="str">
        <f>'Fish Use'!B241</f>
        <v>Upper Grande Ronde</v>
      </c>
      <c r="C3592" s="16" t="str">
        <f>'Fish Use'!D241</f>
        <v>Bull Trout</v>
      </c>
      <c r="D3592" s="16" t="str">
        <f>'Fish Use'!E241</f>
        <v>FMO</v>
      </c>
      <c r="E3592" s="16" t="str">
        <f>'Vulnerability Mapped'!C7</f>
        <v>Decreased Water Quantity</v>
      </c>
      <c r="F3592" s="18">
        <f>'Fish Use'!F241</f>
        <v>0.61260000000000003</v>
      </c>
      <c r="G3592" s="18">
        <f>Population!D21</f>
        <v>0.4</v>
      </c>
      <c r="H3592" s="19">
        <f>'Limiting Factors'!C237</f>
        <v>2.52</v>
      </c>
      <c r="I3592" s="18">
        <f>'Limiting Factors'!D237</f>
        <v>0.442</v>
      </c>
      <c r="J3592" s="17">
        <f>'Vulnerability Mapped'!D7</f>
        <v>2</v>
      </c>
      <c r="K3592" s="17">
        <f>'Vulnerability Mapped'!E7</f>
        <v>2</v>
      </c>
      <c r="L3592" s="18">
        <f>'Vulnerability Mapped'!H7</f>
        <v>0.93571428599999995</v>
      </c>
      <c r="M3592" s="18">
        <f t="shared" si="112"/>
        <v>0.25336260864879123</v>
      </c>
      <c r="N3592" s="18">
        <f t="shared" si="113"/>
        <v>0.1013450434595165</v>
      </c>
    </row>
    <row r="3593" spans="1:14" ht="18" customHeight="1" x14ac:dyDescent="0.2">
      <c r="A3593" s="16" t="str">
        <f>'Fish Use'!A241</f>
        <v>UGR15</v>
      </c>
      <c r="B3593" s="16" t="str">
        <f>'Fish Use'!B241</f>
        <v>Upper Grande Ronde</v>
      </c>
      <c r="C3593" s="16" t="str">
        <f>'Fish Use'!D241</f>
        <v>Bull Trout</v>
      </c>
      <c r="D3593" s="16" t="str">
        <f>'Fish Use'!E241</f>
        <v>FMO</v>
      </c>
      <c r="E3593" s="16" t="str">
        <f>'Vulnerability Mapped'!C2</f>
        <v>Altered Flow Timing</v>
      </c>
      <c r="F3593" s="18">
        <f>'Fish Use'!F241</f>
        <v>0.61260000000000003</v>
      </c>
      <c r="G3593" s="18">
        <f>Population!D21</f>
        <v>0.4</v>
      </c>
      <c r="H3593" s="19">
        <f>'Limiting Factors'!C238</f>
        <v>2.29</v>
      </c>
      <c r="I3593" s="18">
        <f>'Limiting Factors'!D238</f>
        <v>0.39024999999999999</v>
      </c>
      <c r="J3593" s="17">
        <f>'Vulnerability Mapped'!D2</f>
        <v>11</v>
      </c>
      <c r="K3593" s="17">
        <f>'Vulnerability Mapped'!E2</f>
        <v>11</v>
      </c>
      <c r="L3593" s="18">
        <f>'Vulnerability Mapped'!H2</f>
        <v>0.35714285699999998</v>
      </c>
      <c r="M3593" s="18">
        <f t="shared" si="112"/>
        <v>8.5381124965847544E-2</v>
      </c>
      <c r="N3593" s="18">
        <f t="shared" si="113"/>
        <v>3.4152449986339019E-2</v>
      </c>
    </row>
    <row r="3594" spans="1:14" ht="18" customHeight="1" x14ac:dyDescent="0.2">
      <c r="A3594" s="16" t="str">
        <f>'Fish Use'!A241</f>
        <v>UGR15</v>
      </c>
      <c r="B3594" s="16" t="str">
        <f>'Fish Use'!B241</f>
        <v>Upper Grande Ronde</v>
      </c>
      <c r="C3594" s="16" t="str">
        <f>'Fish Use'!D241</f>
        <v>Bull Trout</v>
      </c>
      <c r="D3594" s="16" t="str">
        <f>'Fish Use'!E241</f>
        <v>FMO</v>
      </c>
      <c r="E3594" s="16" t="str">
        <f>'Vulnerability Mapped'!C6</f>
        <v>Decreased Sediment Quantity</v>
      </c>
      <c r="F3594" s="18">
        <f>'Fish Use'!F241</f>
        <v>0.61260000000000003</v>
      </c>
      <c r="G3594" s="18">
        <f>Population!D21</f>
        <v>0.4</v>
      </c>
      <c r="H3594" s="19">
        <f>'Limiting Factors'!C231</f>
        <v>4.78</v>
      </c>
      <c r="I3594" s="18">
        <f>'Limiting Factors'!D231</f>
        <v>0.95050000000000001</v>
      </c>
      <c r="J3594" s="17">
        <f>'Vulnerability Mapped'!D6</f>
        <v>13</v>
      </c>
      <c r="K3594" s="17">
        <f>'Vulnerability Mapped'!E6</f>
        <v>13</v>
      </c>
      <c r="L3594" s="18">
        <f>'Vulnerability Mapped'!H6</f>
        <v>0.22857142899999999</v>
      </c>
      <c r="M3594" s="18">
        <f t="shared" si="112"/>
        <v>0.1330917259638327</v>
      </c>
      <c r="N3594" s="18">
        <f t="shared" si="113"/>
        <v>5.3236690385533081E-2</v>
      </c>
    </row>
    <row r="3595" spans="1:14" ht="18" customHeight="1" x14ac:dyDescent="0.2">
      <c r="A3595" s="16" t="str">
        <f>'Fish Use'!A241</f>
        <v>UGR15</v>
      </c>
      <c r="B3595" s="16" t="str">
        <f>'Fish Use'!B241</f>
        <v>Upper Grande Ronde</v>
      </c>
      <c r="C3595" s="16" t="str">
        <f>'Fish Use'!D241</f>
        <v>Bull Trout</v>
      </c>
      <c r="D3595" s="16" t="str">
        <f>'Fish Use'!E241</f>
        <v>FMO</v>
      </c>
      <c r="E3595" s="16" t="str">
        <f>'Vulnerability Mapped'!C9</f>
        <v>Increased Sediment Quantity</v>
      </c>
      <c r="F3595" s="18">
        <f>'Fish Use'!F241</f>
        <v>0.61260000000000003</v>
      </c>
      <c r="G3595" s="18">
        <f>Population!D21</f>
        <v>0.4</v>
      </c>
      <c r="H3595" s="19">
        <f>'Limiting Factors'!C232</f>
        <v>2.2999999999999998</v>
      </c>
      <c r="I3595" s="18">
        <f>'Limiting Factors'!D232</f>
        <v>0.39250000000000002</v>
      </c>
      <c r="J3595" s="17">
        <f>'Vulnerability Mapped'!D9</f>
        <v>14</v>
      </c>
      <c r="K3595" s="17">
        <f>'Vulnerability Mapped'!E9</f>
        <v>14</v>
      </c>
      <c r="L3595" s="18">
        <f>'Vulnerability Mapped'!H9</f>
        <v>0.164285714</v>
      </c>
      <c r="M3595" s="18">
        <f t="shared" si="112"/>
        <v>3.9501760645587004E-2</v>
      </c>
      <c r="N3595" s="18">
        <f t="shared" si="113"/>
        <v>1.5800704258234804E-2</v>
      </c>
    </row>
    <row r="3596" spans="1:14" ht="18" customHeight="1" x14ac:dyDescent="0.2">
      <c r="A3596" s="16" t="str">
        <f>'Fish Use'!A241</f>
        <v>UGR15</v>
      </c>
      <c r="B3596" s="16" t="str">
        <f>'Fish Use'!B241</f>
        <v>Upper Grande Ronde</v>
      </c>
      <c r="C3596" s="16" t="str">
        <f>'Fish Use'!D241</f>
        <v>Bull Trout</v>
      </c>
      <c r="D3596" s="16" t="str">
        <f>'Fish Use'!E241</f>
        <v>FMO</v>
      </c>
      <c r="E3596" s="16" t="str">
        <f>'Vulnerability Mapped'!C14</f>
        <v>Summer Water Temperature</v>
      </c>
      <c r="F3596" s="18">
        <f>'Fish Use'!F241</f>
        <v>0.61260000000000003</v>
      </c>
      <c r="G3596" s="18">
        <f>Population!D21</f>
        <v>0.4</v>
      </c>
      <c r="H3596" s="19">
        <f>'Limiting Factors'!C239</f>
        <v>3.17</v>
      </c>
      <c r="I3596" s="18">
        <f>'Limiting Factors'!D239</f>
        <v>0.58825000000000005</v>
      </c>
      <c r="J3596" s="17">
        <f>'Vulnerability Mapped'!D14</f>
        <v>1</v>
      </c>
      <c r="K3596" s="17">
        <f>'Vulnerability Mapped'!E14</f>
        <v>1</v>
      </c>
      <c r="L3596" s="18">
        <f>'Vulnerability Mapped'!H14</f>
        <v>1</v>
      </c>
      <c r="M3596" s="18">
        <f t="shared" si="112"/>
        <v>0.36036195000000004</v>
      </c>
      <c r="N3596" s="18">
        <f t="shared" si="113"/>
        <v>0.14414478000000003</v>
      </c>
    </row>
    <row r="3597" spans="1:14" ht="18" customHeight="1" x14ac:dyDescent="0.2">
      <c r="A3597" s="16" t="str">
        <f>'Fish Use'!A241</f>
        <v>UGR15</v>
      </c>
      <c r="B3597" s="16" t="str">
        <f>'Fish Use'!B241</f>
        <v>Upper Grande Ronde</v>
      </c>
      <c r="C3597" s="16" t="str">
        <f>'Fish Use'!D241</f>
        <v>Bull Trout</v>
      </c>
      <c r="D3597" s="16" t="str">
        <f>'Fish Use'!E241</f>
        <v>FMO</v>
      </c>
      <c r="E3597" s="16" t="str">
        <f>'Vulnerability Mapped'!C16</f>
        <v>Winter Water Temperature</v>
      </c>
      <c r="F3597" s="18">
        <f>'Fish Use'!F241</f>
        <v>0.61260000000000003</v>
      </c>
      <c r="G3597" s="18">
        <f>Population!D21</f>
        <v>0.4</v>
      </c>
      <c r="H3597" s="19">
        <f>'Limiting Factors'!C240</f>
        <v>2.62</v>
      </c>
      <c r="I3597" s="18">
        <f>'Limiting Factors'!D240</f>
        <v>0.46450000000000002</v>
      </c>
      <c r="J3597" s="17">
        <f>'Vulnerability Mapped'!D16</f>
        <v>15</v>
      </c>
      <c r="K3597" s="17">
        <f>'Vulnerability Mapped'!E16</f>
        <v>15</v>
      </c>
      <c r="L3597" s="18">
        <f>'Vulnerability Mapped'!H16</f>
        <v>0.1</v>
      </c>
      <c r="M3597" s="18">
        <f t="shared" si="112"/>
        <v>2.8455270000000005E-2</v>
      </c>
      <c r="N3597" s="18">
        <f t="shared" si="113"/>
        <v>1.1382108000000002E-2</v>
      </c>
    </row>
    <row r="3598" spans="1:14" ht="18" customHeight="1" x14ac:dyDescent="0.2">
      <c r="A3598" s="16" t="str">
        <f>'Fish Use'!A241</f>
        <v>UGR15</v>
      </c>
      <c r="B3598" s="16" t="str">
        <f>'Fish Use'!B241</f>
        <v>Upper Grande Ronde</v>
      </c>
      <c r="C3598" s="16" t="str">
        <f>'Fish Use'!D241</f>
        <v>Bull Trout</v>
      </c>
      <c r="D3598" s="16" t="str">
        <f>'Fish Use'!E241</f>
        <v>FMO</v>
      </c>
      <c r="E3598" s="16" t="str">
        <f>'Vulnerability Mapped'!C15</f>
        <v>Water Quality</v>
      </c>
      <c r="F3598" s="18">
        <f>'Fish Use'!F241</f>
        <v>0.61260000000000003</v>
      </c>
      <c r="G3598" s="18">
        <f>Population!D21</f>
        <v>0.4</v>
      </c>
      <c r="H3598" s="19">
        <f>'Limiting Factors'!C241</f>
        <v>2.62</v>
      </c>
      <c r="I3598" s="18">
        <f>'Limiting Factors'!D241</f>
        <v>0.46450000000000002</v>
      </c>
      <c r="J3598" s="17">
        <f>'Vulnerability Mapped'!D15</f>
        <v>6</v>
      </c>
      <c r="K3598" s="17">
        <f>'Vulnerability Mapped'!E15</f>
        <v>6</v>
      </c>
      <c r="L3598" s="18">
        <f>'Vulnerability Mapped'!H15</f>
        <v>0.678571429</v>
      </c>
      <c r="M3598" s="18">
        <f t="shared" si="112"/>
        <v>0.19308933226480834</v>
      </c>
      <c r="N3598" s="18">
        <f t="shared" si="113"/>
        <v>7.7235732905923338E-2</v>
      </c>
    </row>
    <row r="3599" spans="1:14" ht="18" customHeight="1" x14ac:dyDescent="0.2">
      <c r="A3599" s="16" t="str">
        <f>'Fish Use'!A241</f>
        <v>UGR15</v>
      </c>
      <c r="B3599" s="16" t="str">
        <f>'Fish Use'!B241</f>
        <v>Upper Grande Ronde</v>
      </c>
      <c r="C3599" s="16" t="str">
        <f>'Fish Use'!D241</f>
        <v>Bull Trout</v>
      </c>
      <c r="D3599" s="16" t="str">
        <f>'Fish Use'!E241</f>
        <v>FMO</v>
      </c>
      <c r="E3599" s="16" t="str">
        <f>'Vulnerability Mapped'!C11</f>
        <v>Predation</v>
      </c>
      <c r="F3599" s="18">
        <f>'Fish Use'!F241</f>
        <v>0.61260000000000003</v>
      </c>
      <c r="G3599" s="18">
        <f>Population!D21</f>
        <v>0.4</v>
      </c>
      <c r="H3599" s="19">
        <f>'Limiting Factors'!C234</f>
        <v>1.26</v>
      </c>
      <c r="I3599" s="18">
        <f>'Limiting Factors'!D234</f>
        <v>0.1585</v>
      </c>
      <c r="J3599" s="17">
        <f>'Vulnerability Mapped'!D11</f>
        <v>7</v>
      </c>
      <c r="K3599" s="17">
        <f>'Vulnerability Mapped'!E11</f>
        <v>7</v>
      </c>
      <c r="L3599" s="18">
        <f>'Vulnerability Mapped'!H11</f>
        <v>0.61428571399999998</v>
      </c>
      <c r="M3599" s="18">
        <f t="shared" si="112"/>
        <v>5.9645361400829398E-2</v>
      </c>
      <c r="N3599" s="18">
        <f t="shared" si="113"/>
        <v>2.3858144560331761E-2</v>
      </c>
    </row>
    <row r="3600" spans="1:14" ht="18" customHeight="1" x14ac:dyDescent="0.2">
      <c r="A3600" s="16" t="str">
        <f>'Fish Use'!A241</f>
        <v>UGR15</v>
      </c>
      <c r="B3600" s="16" t="str">
        <f>'Fish Use'!B241</f>
        <v>Upper Grande Ronde</v>
      </c>
      <c r="C3600" s="16" t="str">
        <f>'Fish Use'!D241</f>
        <v>Bull Trout</v>
      </c>
      <c r="D3600" s="16" t="str">
        <f>'Fish Use'!E241</f>
        <v>FMO</v>
      </c>
      <c r="E3600" s="16" t="str">
        <f>'Vulnerability Mapped'!C3</f>
        <v>Altered Primary Productivity</v>
      </c>
      <c r="F3600" s="18">
        <f>'Fish Use'!F241</f>
        <v>0.61260000000000003</v>
      </c>
      <c r="G3600" s="18">
        <f>Population!D21</f>
        <v>0.4</v>
      </c>
      <c r="H3600" s="19">
        <f>'Limiting Factors'!C235</f>
        <v>3.11</v>
      </c>
      <c r="I3600" s="18">
        <f>'Limiting Factors'!D235</f>
        <v>0.57474999999999998</v>
      </c>
      <c r="J3600" s="17">
        <f>'Vulnerability Mapped'!D3</f>
        <v>12</v>
      </c>
      <c r="K3600" s="17">
        <f>'Vulnerability Mapped'!E3</f>
        <v>12</v>
      </c>
      <c r="L3600" s="18">
        <f>'Vulnerability Mapped'!H3</f>
        <v>0.29285714299999999</v>
      </c>
      <c r="M3600" s="18">
        <f t="shared" si="112"/>
        <v>0.10311261326458454</v>
      </c>
      <c r="N3600" s="18">
        <f t="shared" si="113"/>
        <v>4.1245045305833818E-2</v>
      </c>
    </row>
    <row r="3601" spans="1:14" ht="18" customHeight="1" x14ac:dyDescent="0.2">
      <c r="A3601" s="16" t="str">
        <f>'Fish Use'!A241</f>
        <v>UGR15</v>
      </c>
      <c r="B3601" s="16" t="str">
        <f>'Fish Use'!B241</f>
        <v>Upper Grande Ronde</v>
      </c>
      <c r="C3601" s="16" t="str">
        <f>'Fish Use'!D241</f>
        <v>Bull Trout</v>
      </c>
      <c r="D3601" s="16" t="str">
        <f>'Fish Use'!E241</f>
        <v>FMO</v>
      </c>
      <c r="E3601" s="16" t="str">
        <f>'Vulnerability Mapped'!C10</f>
        <v>Non-Native Species Interactions and Competition</v>
      </c>
      <c r="F3601" s="18">
        <f>'Fish Use'!F241</f>
        <v>0.61260000000000003</v>
      </c>
      <c r="G3601" s="18">
        <f>Population!D21</f>
        <v>0.4</v>
      </c>
      <c r="H3601" s="19">
        <f>'Limiting Factors'!C236</f>
        <v>2.08</v>
      </c>
      <c r="I3601" s="18">
        <f>'Limiting Factors'!D236</f>
        <v>0.34300000000000003</v>
      </c>
      <c r="J3601" s="17">
        <f>'Vulnerability Mapped'!D10</f>
        <v>10</v>
      </c>
      <c r="K3601" s="17">
        <f>'Vulnerability Mapped'!E10</f>
        <v>10</v>
      </c>
      <c r="L3601" s="18">
        <f>'Vulnerability Mapped'!H10</f>
        <v>0.42142857099999997</v>
      </c>
      <c r="M3601" s="18">
        <f t="shared" si="112"/>
        <v>8.855132990994781E-2</v>
      </c>
      <c r="N3601" s="18">
        <f t="shared" si="113"/>
        <v>3.5420531963979124E-2</v>
      </c>
    </row>
    <row r="3602" spans="1:14" ht="18" customHeight="1" x14ac:dyDescent="0.2">
      <c r="A3602" s="16" t="str">
        <f>'Fish Use'!A242</f>
        <v>UGR16</v>
      </c>
      <c r="B3602" s="16" t="str">
        <f>'Fish Use'!B242</f>
        <v>Upper Grande Ronde</v>
      </c>
      <c r="C3602" s="16" t="str">
        <f>'Fish Use'!D242</f>
        <v>Chinook</v>
      </c>
      <c r="D3602" s="16" t="str">
        <f>'Fish Use'!E242</f>
        <v>Spawning</v>
      </c>
      <c r="E3602" s="16" t="str">
        <f>'Vulnerability Mapped'!C49</f>
        <v>Anthropogenic Barriers</v>
      </c>
      <c r="F3602" s="18">
        <f>'Fish Use'!F242</f>
        <v>0.32700000000000001</v>
      </c>
      <c r="G3602" s="18">
        <f>Population!D10</f>
        <v>0.08</v>
      </c>
      <c r="H3602" s="19">
        <f>'Limiting Factors'!C248</f>
        <v>1.82</v>
      </c>
      <c r="I3602" s="18">
        <f>'Limiting Factors'!D248</f>
        <v>0.28449999999999998</v>
      </c>
      <c r="J3602" s="17">
        <f>'Vulnerability Mapped'!D49</f>
        <v>15</v>
      </c>
      <c r="K3602" s="17">
        <f>'Vulnerability Mapped'!E49</f>
        <v>15</v>
      </c>
      <c r="L3602" s="18">
        <f>'Vulnerability Mapped'!H49</f>
        <v>0.1</v>
      </c>
      <c r="M3602" s="18">
        <f t="shared" si="112"/>
        <v>9.3031499999999996E-3</v>
      </c>
      <c r="N3602" s="18">
        <f t="shared" si="113"/>
        <v>7.4425199999999993E-4</v>
      </c>
    </row>
    <row r="3603" spans="1:14" ht="18" customHeight="1" x14ac:dyDescent="0.2">
      <c r="A3603" s="16" t="str">
        <f>'Fish Use'!A242</f>
        <v>UGR16</v>
      </c>
      <c r="B3603" s="16" t="str">
        <f>'Fish Use'!B242</f>
        <v>Upper Grande Ronde</v>
      </c>
      <c r="C3603" s="16" t="str">
        <f>'Fish Use'!D242</f>
        <v>Chinook</v>
      </c>
      <c r="D3603" s="16" t="str">
        <f>'Fish Use'!E242</f>
        <v>Spawning</v>
      </c>
      <c r="E3603" s="16" t="str">
        <f>'Vulnerability Mapped'!C57</f>
        <v>Riparian Condition</v>
      </c>
      <c r="F3603" s="18">
        <f>'Fish Use'!F242</f>
        <v>0.32700000000000001</v>
      </c>
      <c r="G3603" s="18">
        <f>Population!D10</f>
        <v>0.08</v>
      </c>
      <c r="H3603" s="19">
        <f>'Limiting Factors'!C242</f>
        <v>3.29</v>
      </c>
      <c r="I3603" s="18">
        <f>'Limiting Factors'!D242</f>
        <v>0.61524999999999996</v>
      </c>
      <c r="J3603" s="17">
        <f>'Vulnerability Mapped'!D57</f>
        <v>13</v>
      </c>
      <c r="K3603" s="17">
        <f>'Vulnerability Mapped'!E57</f>
        <v>13</v>
      </c>
      <c r="L3603" s="18">
        <f>'Vulnerability Mapped'!H57</f>
        <v>0.22857142899999999</v>
      </c>
      <c r="M3603" s="18">
        <f t="shared" si="112"/>
        <v>4.5985542943365751E-2</v>
      </c>
      <c r="N3603" s="18">
        <f t="shared" si="113"/>
        <v>3.6788434354692603E-3</v>
      </c>
    </row>
    <row r="3604" spans="1:14" ht="18" customHeight="1" x14ac:dyDescent="0.2">
      <c r="A3604" s="16" t="str">
        <f>'Fish Use'!A242</f>
        <v>UGR16</v>
      </c>
      <c r="B3604" s="16" t="str">
        <f>'Fish Use'!B242</f>
        <v>Upper Grande Ronde</v>
      </c>
      <c r="C3604" s="16" t="str">
        <f>'Fish Use'!D242</f>
        <v>Chinook</v>
      </c>
      <c r="D3604" s="16" t="str">
        <f>'Fish Use'!E242</f>
        <v>Spawning</v>
      </c>
      <c r="E3604" s="16" t="str">
        <f>'Vulnerability Mapped'!C53</f>
        <v>Floodplain Condition</v>
      </c>
      <c r="F3604" s="18">
        <f>'Fish Use'!F242</f>
        <v>0.32700000000000001</v>
      </c>
      <c r="G3604" s="18">
        <f>Population!D10</f>
        <v>0.08</v>
      </c>
      <c r="H3604" s="19">
        <f>'Limiting Factors'!C243</f>
        <v>2.7</v>
      </c>
      <c r="I3604" s="18">
        <f>'Limiting Factors'!D243</f>
        <v>0.48249999999999998</v>
      </c>
      <c r="J3604" s="17">
        <f>'Vulnerability Mapped'!D53</f>
        <v>6</v>
      </c>
      <c r="K3604" s="17">
        <f>'Vulnerability Mapped'!E53</f>
        <v>6</v>
      </c>
      <c r="L3604" s="18">
        <f>'Vulnerability Mapped'!H53</f>
        <v>0.678571429</v>
      </c>
      <c r="M3604" s="18">
        <f t="shared" si="112"/>
        <v>0.10706330363904751</v>
      </c>
      <c r="N3604" s="18">
        <f t="shared" si="113"/>
        <v>8.5650642911238011E-3</v>
      </c>
    </row>
    <row r="3605" spans="1:14" ht="18" customHeight="1" x14ac:dyDescent="0.2">
      <c r="A3605" s="16" t="str">
        <f>'Fish Use'!A242</f>
        <v>UGR16</v>
      </c>
      <c r="B3605" s="16" t="str">
        <f>'Fish Use'!B242</f>
        <v>Upper Grande Ronde</v>
      </c>
      <c r="C3605" s="16" t="str">
        <f>'Fish Use'!D242</f>
        <v>Chinook</v>
      </c>
      <c r="D3605" s="16" t="str">
        <f>'Fish Use'!E242</f>
        <v>Spawning</v>
      </c>
      <c r="E3605" s="16" t="str">
        <f>'Vulnerability Mapped'!C58</f>
        <v>Side Channel and Wetland Habitat</v>
      </c>
      <c r="F3605" s="18">
        <f>'Fish Use'!F242</f>
        <v>0.32700000000000001</v>
      </c>
      <c r="G3605" s="18">
        <f>Population!D10</f>
        <v>0.08</v>
      </c>
      <c r="H3605" s="19">
        <f>'Limiting Factors'!C244</f>
        <v>2.61</v>
      </c>
      <c r="I3605" s="18">
        <f>'Limiting Factors'!D244</f>
        <v>0.46224999999999999</v>
      </c>
      <c r="J3605" s="17">
        <f>'Vulnerability Mapped'!D58</f>
        <v>7</v>
      </c>
      <c r="K3605" s="17">
        <f>'Vulnerability Mapped'!E58</f>
        <v>7</v>
      </c>
      <c r="L3605" s="18">
        <f>'Vulnerability Mapped'!H58</f>
        <v>0.61428571399999998</v>
      </c>
      <c r="M3605" s="18">
        <f t="shared" si="112"/>
        <v>9.2852817813955504E-2</v>
      </c>
      <c r="N3605" s="18">
        <f t="shared" si="113"/>
        <v>7.4282254251164404E-3</v>
      </c>
    </row>
    <row r="3606" spans="1:14" ht="18" customHeight="1" x14ac:dyDescent="0.2">
      <c r="A3606" s="16" t="str">
        <f>'Fish Use'!A242</f>
        <v>UGR16</v>
      </c>
      <c r="B3606" s="16" t="str">
        <f>'Fish Use'!B242</f>
        <v>Upper Grande Ronde</v>
      </c>
      <c r="C3606" s="16" t="str">
        <f>'Fish Use'!D242</f>
        <v>Chinook</v>
      </c>
      <c r="D3606" s="16" t="str">
        <f>'Fish Use'!E242</f>
        <v>Spawning</v>
      </c>
      <c r="E3606" s="16" t="str">
        <f>'Vulnerability Mapped'!C50</f>
        <v>Channel and Habitat Structure</v>
      </c>
      <c r="F3606" s="18">
        <f>'Fish Use'!F242</f>
        <v>0.32700000000000001</v>
      </c>
      <c r="G3606" s="18">
        <f>Population!D10</f>
        <v>0.08</v>
      </c>
      <c r="H3606" s="19">
        <f>'Limiting Factors'!C245</f>
        <v>3.1</v>
      </c>
      <c r="I3606" s="18">
        <f>'Limiting Factors'!D245</f>
        <v>0.57250000000000001</v>
      </c>
      <c r="J3606" s="17">
        <f>'Vulnerability Mapped'!D50</f>
        <v>5</v>
      </c>
      <c r="K3606" s="17">
        <f>'Vulnerability Mapped'!E50</f>
        <v>5</v>
      </c>
      <c r="L3606" s="18">
        <f>'Vulnerability Mapped'!H50</f>
        <v>0.74285714300000005</v>
      </c>
      <c r="M3606" s="18">
        <f t="shared" si="112"/>
        <v>0.13906842859817251</v>
      </c>
      <c r="N3606" s="18">
        <f t="shared" si="113"/>
        <v>1.1125474287853801E-2</v>
      </c>
    </row>
    <row r="3607" spans="1:14" ht="18" customHeight="1" x14ac:dyDescent="0.2">
      <c r="A3607" s="16" t="str">
        <f>'Fish Use'!A242</f>
        <v>UGR16</v>
      </c>
      <c r="B3607" s="16" t="str">
        <f>'Fish Use'!B242</f>
        <v>Upper Grande Ronde</v>
      </c>
      <c r="C3607" s="16" t="str">
        <f>'Fish Use'!D242</f>
        <v>Chinook</v>
      </c>
      <c r="D3607" s="16" t="str">
        <f>'Fish Use'!E242</f>
        <v>Spawning</v>
      </c>
      <c r="E3607" s="16" t="str">
        <f>'Vulnerability Mapped'!C52</f>
        <v>Decreased Water Quantity</v>
      </c>
      <c r="F3607" s="18">
        <f>'Fish Use'!F242</f>
        <v>0.32700000000000001</v>
      </c>
      <c r="G3607" s="18">
        <f>Population!D10</f>
        <v>0.08</v>
      </c>
      <c r="H3607" s="19">
        <f>'Limiting Factors'!C252</f>
        <v>1.82</v>
      </c>
      <c r="I3607" s="18">
        <f>'Limiting Factors'!D252</f>
        <v>0.28449999999999998</v>
      </c>
      <c r="J3607" s="17">
        <f>'Vulnerability Mapped'!D52</f>
        <v>2</v>
      </c>
      <c r="K3607" s="17">
        <f>'Vulnerability Mapped'!E52</f>
        <v>2</v>
      </c>
      <c r="L3607" s="18">
        <f>'Vulnerability Mapped'!H52</f>
        <v>0.93571428599999995</v>
      </c>
      <c r="M3607" s="18">
        <f t="shared" si="112"/>
        <v>8.7050903598008988E-2</v>
      </c>
      <c r="N3607" s="18">
        <f t="shared" si="113"/>
        <v>6.9640722878407191E-3</v>
      </c>
    </row>
    <row r="3608" spans="1:14" ht="18" customHeight="1" x14ac:dyDescent="0.2">
      <c r="A3608" s="16" t="str">
        <f>'Fish Use'!A242</f>
        <v>UGR16</v>
      </c>
      <c r="B3608" s="16" t="str">
        <f>'Fish Use'!B242</f>
        <v>Upper Grande Ronde</v>
      </c>
      <c r="C3608" s="16" t="str">
        <f>'Fish Use'!D242</f>
        <v>Chinook</v>
      </c>
      <c r="D3608" s="16" t="str">
        <f>'Fish Use'!E242</f>
        <v>Spawning</v>
      </c>
      <c r="E3608" s="16" t="str">
        <f>'Vulnerability Mapped'!C47</f>
        <v>Altered Flow Timing</v>
      </c>
      <c r="F3608" s="18">
        <f>'Fish Use'!F242</f>
        <v>0.32700000000000001</v>
      </c>
      <c r="G3608" s="18">
        <f>Population!D10</f>
        <v>0.08</v>
      </c>
      <c r="H3608" s="19">
        <f>'Limiting Factors'!C253</f>
        <v>1.26</v>
      </c>
      <c r="I3608" s="18">
        <f>'Limiting Factors'!D253</f>
        <v>0.1585</v>
      </c>
      <c r="J3608" s="17">
        <f>'Vulnerability Mapped'!D47</f>
        <v>10</v>
      </c>
      <c r="K3608" s="17">
        <f>'Vulnerability Mapped'!E47</f>
        <v>10</v>
      </c>
      <c r="L3608" s="18">
        <f>'Vulnerability Mapped'!H47</f>
        <v>0.42142857099999997</v>
      </c>
      <c r="M3608" s="18">
        <f t="shared" si="112"/>
        <v>2.18424321206445E-2</v>
      </c>
      <c r="N3608" s="18">
        <f t="shared" si="113"/>
        <v>1.7473945696515601E-3</v>
      </c>
    </row>
    <row r="3609" spans="1:14" ht="18" customHeight="1" x14ac:dyDescent="0.2">
      <c r="A3609" s="16" t="str">
        <f>'Fish Use'!A242</f>
        <v>UGR16</v>
      </c>
      <c r="B3609" s="16" t="str">
        <f>'Fish Use'!B242</f>
        <v>Upper Grande Ronde</v>
      </c>
      <c r="C3609" s="16" t="str">
        <f>'Fish Use'!D242</f>
        <v>Chinook</v>
      </c>
      <c r="D3609" s="16" t="str">
        <f>'Fish Use'!E242</f>
        <v>Spawning</v>
      </c>
      <c r="E3609" s="16" t="str">
        <f>'Vulnerability Mapped'!C51</f>
        <v>Decreased Sediment Quantity</v>
      </c>
      <c r="F3609" s="18">
        <f>'Fish Use'!F242</f>
        <v>0.32700000000000001</v>
      </c>
      <c r="G3609" s="18">
        <f>Population!D10</f>
        <v>0.08</v>
      </c>
      <c r="H3609" s="19">
        <f>'Limiting Factors'!C246</f>
        <v>2.72</v>
      </c>
      <c r="I3609" s="18">
        <f>'Limiting Factors'!D246</f>
        <v>0.48699999999999999</v>
      </c>
      <c r="J3609" s="17">
        <f>'Vulnerability Mapped'!D51</f>
        <v>3</v>
      </c>
      <c r="K3609" s="17">
        <f>'Vulnerability Mapped'!E51</f>
        <v>3</v>
      </c>
      <c r="L3609" s="18">
        <f>'Vulnerability Mapped'!H51</f>
        <v>0.87142857100000004</v>
      </c>
      <c r="M3609" s="18">
        <f t="shared" si="112"/>
        <v>0.138774128503179</v>
      </c>
      <c r="N3609" s="18">
        <f t="shared" si="113"/>
        <v>1.1101930280254319E-2</v>
      </c>
    </row>
    <row r="3610" spans="1:14" ht="18" customHeight="1" x14ac:dyDescent="0.2">
      <c r="A3610" s="16" t="str">
        <f>'Fish Use'!A242</f>
        <v>UGR16</v>
      </c>
      <c r="B3610" s="16" t="str">
        <f>'Fish Use'!B242</f>
        <v>Upper Grande Ronde</v>
      </c>
      <c r="C3610" s="16" t="str">
        <f>'Fish Use'!D242</f>
        <v>Chinook</v>
      </c>
      <c r="D3610" s="16" t="str">
        <f>'Fish Use'!E242</f>
        <v>Spawning</v>
      </c>
      <c r="E3610" s="16" t="str">
        <f>'Vulnerability Mapped'!C54</f>
        <v>Increased Sediment Quantity</v>
      </c>
      <c r="F3610" s="18">
        <f>'Fish Use'!F242</f>
        <v>0.32700000000000001</v>
      </c>
      <c r="G3610" s="18">
        <f>Population!D10</f>
        <v>0.08</v>
      </c>
      <c r="H3610" s="19">
        <f>'Limiting Factors'!C247</f>
        <v>3.06</v>
      </c>
      <c r="I3610" s="18">
        <f>'Limiting Factors'!D247</f>
        <v>0.5635</v>
      </c>
      <c r="J3610" s="17">
        <f>'Vulnerability Mapped'!D54</f>
        <v>11</v>
      </c>
      <c r="K3610" s="17">
        <f>'Vulnerability Mapped'!E54</f>
        <v>11</v>
      </c>
      <c r="L3610" s="18">
        <f>'Vulnerability Mapped'!H54</f>
        <v>0.35714285699999998</v>
      </c>
      <c r="M3610" s="18">
        <f t="shared" si="112"/>
        <v>6.58087499736765E-2</v>
      </c>
      <c r="N3610" s="18">
        <f t="shared" si="113"/>
        <v>5.2646999978941201E-3</v>
      </c>
    </row>
    <row r="3611" spans="1:14" ht="18" customHeight="1" x14ac:dyDescent="0.2">
      <c r="A3611" s="16" t="str">
        <f>'Fish Use'!A242</f>
        <v>UGR16</v>
      </c>
      <c r="B3611" s="16" t="str">
        <f>'Fish Use'!B242</f>
        <v>Upper Grande Ronde</v>
      </c>
      <c r="C3611" s="16" t="str">
        <f>'Fish Use'!D242</f>
        <v>Chinook</v>
      </c>
      <c r="D3611" s="16" t="str">
        <f>'Fish Use'!E242</f>
        <v>Spawning</v>
      </c>
      <c r="E3611" s="16" t="str">
        <f>'Vulnerability Mapped'!C59</f>
        <v>Summer Water Temperature</v>
      </c>
      <c r="F3611" s="18">
        <f>'Fish Use'!F242</f>
        <v>0.32700000000000001</v>
      </c>
      <c r="G3611" s="18">
        <f>Population!D10</f>
        <v>0.08</v>
      </c>
      <c r="H3611" s="19">
        <f>'Limiting Factors'!C254</f>
        <v>2.29</v>
      </c>
      <c r="I3611" s="18">
        <f>'Limiting Factors'!D254</f>
        <v>0.39024999999999999</v>
      </c>
      <c r="J3611" s="17">
        <f>'Vulnerability Mapped'!D59</f>
        <v>1</v>
      </c>
      <c r="K3611" s="17">
        <f>'Vulnerability Mapped'!E59</f>
        <v>1</v>
      </c>
      <c r="L3611" s="18">
        <f>'Vulnerability Mapped'!H59</f>
        <v>1</v>
      </c>
      <c r="M3611" s="18">
        <f t="shared" si="112"/>
        <v>0.12761175</v>
      </c>
      <c r="N3611" s="18">
        <f t="shared" si="113"/>
        <v>1.020894E-2</v>
      </c>
    </row>
    <row r="3612" spans="1:14" ht="18" customHeight="1" x14ac:dyDescent="0.2">
      <c r="A3612" s="16" t="str">
        <f>'Fish Use'!A242</f>
        <v>UGR16</v>
      </c>
      <c r="B3612" s="16" t="str">
        <f>'Fish Use'!B242</f>
        <v>Upper Grande Ronde</v>
      </c>
      <c r="C3612" s="16" t="str">
        <f>'Fish Use'!D242</f>
        <v>Chinook</v>
      </c>
      <c r="D3612" s="16" t="str">
        <f>'Fish Use'!E242</f>
        <v>Spawning</v>
      </c>
      <c r="E3612" s="16" t="str">
        <f>'Vulnerability Mapped'!C61</f>
        <v>Winter Water Temperature</v>
      </c>
      <c r="F3612" s="18">
        <f>'Fish Use'!F242</f>
        <v>0.32700000000000001</v>
      </c>
      <c r="G3612" s="18">
        <f>Population!D10</f>
        <v>0.08</v>
      </c>
      <c r="H3612" s="19">
        <f>'Limiting Factors'!C255</f>
        <v>1.59</v>
      </c>
      <c r="I3612" s="18">
        <f>'Limiting Factors'!D255</f>
        <v>0.23275000000000001</v>
      </c>
      <c r="J3612" s="17">
        <f>'Vulnerability Mapped'!D61</f>
        <v>4</v>
      </c>
      <c r="K3612" s="17">
        <f>'Vulnerability Mapped'!E61</f>
        <v>4</v>
      </c>
      <c r="L3612" s="18">
        <f>'Vulnerability Mapped'!H61</f>
        <v>0.80714285699999999</v>
      </c>
      <c r="M3612" s="18">
        <f t="shared" si="112"/>
        <v>6.1431037489127253E-2</v>
      </c>
      <c r="N3612" s="18">
        <f t="shared" si="113"/>
        <v>4.91448299913018E-3</v>
      </c>
    </row>
    <row r="3613" spans="1:14" ht="18" customHeight="1" x14ac:dyDescent="0.2">
      <c r="A3613" s="16" t="str">
        <f>'Fish Use'!A242</f>
        <v>UGR16</v>
      </c>
      <c r="B3613" s="16" t="str">
        <f>'Fish Use'!B242</f>
        <v>Upper Grande Ronde</v>
      </c>
      <c r="C3613" s="16" t="str">
        <f>'Fish Use'!D242</f>
        <v>Chinook</v>
      </c>
      <c r="D3613" s="16" t="str">
        <f>'Fish Use'!E242</f>
        <v>Spawning</v>
      </c>
      <c r="E3613" s="16" t="str">
        <f>'Vulnerability Mapped'!C60</f>
        <v>Water Quality</v>
      </c>
      <c r="F3613" s="18">
        <f>'Fish Use'!F242</f>
        <v>0.32700000000000001</v>
      </c>
      <c r="G3613" s="18">
        <f>Population!D10</f>
        <v>0.08</v>
      </c>
      <c r="H3613" s="19">
        <f>'Limiting Factors'!C256</f>
        <v>1.26</v>
      </c>
      <c r="I3613" s="18">
        <f>'Limiting Factors'!D256</f>
        <v>0.1585</v>
      </c>
      <c r="J3613" s="17">
        <f>'Vulnerability Mapped'!D60</f>
        <v>8</v>
      </c>
      <c r="K3613" s="17">
        <f>'Vulnerability Mapped'!E60</f>
        <v>8</v>
      </c>
      <c r="L3613" s="18">
        <f>'Vulnerability Mapped'!H60</f>
        <v>0.55000000000000004</v>
      </c>
      <c r="M3613" s="18">
        <f t="shared" si="112"/>
        <v>2.8506225000000003E-2</v>
      </c>
      <c r="N3613" s="18">
        <f t="shared" si="113"/>
        <v>2.2804980000000002E-3</v>
      </c>
    </row>
    <row r="3614" spans="1:14" ht="18" customHeight="1" x14ac:dyDescent="0.2">
      <c r="A3614" s="16" t="str">
        <f>'Fish Use'!A242</f>
        <v>UGR16</v>
      </c>
      <c r="B3614" s="16" t="str">
        <f>'Fish Use'!B242</f>
        <v>Upper Grande Ronde</v>
      </c>
      <c r="C3614" s="16" t="str">
        <f>'Fish Use'!D242</f>
        <v>Chinook</v>
      </c>
      <c r="D3614" s="16" t="str">
        <f>'Fish Use'!E242</f>
        <v>Spawning</v>
      </c>
      <c r="E3614" s="16" t="str">
        <f>'Vulnerability Mapped'!C56</f>
        <v>Predation</v>
      </c>
      <c r="F3614" s="18">
        <f>'Fish Use'!F242</f>
        <v>0.32700000000000001</v>
      </c>
      <c r="G3614" s="18">
        <f>Population!D10</f>
        <v>0.08</v>
      </c>
      <c r="H3614" s="19">
        <f>'Limiting Factors'!C249</f>
        <v>1</v>
      </c>
      <c r="I3614" s="18">
        <f>'Limiting Factors'!D249</f>
        <v>0.1</v>
      </c>
      <c r="J3614" s="17">
        <f>'Vulnerability Mapped'!D56</f>
        <v>9</v>
      </c>
      <c r="K3614" s="17">
        <f>'Vulnerability Mapped'!E56</f>
        <v>9</v>
      </c>
      <c r="L3614" s="18">
        <f>'Vulnerability Mapped'!H56</f>
        <v>0.485714286</v>
      </c>
      <c r="M3614" s="18">
        <f t="shared" si="112"/>
        <v>1.5882857152199999E-2</v>
      </c>
      <c r="N3614" s="18">
        <f t="shared" si="113"/>
        <v>1.2706285721759999E-3</v>
      </c>
    </row>
    <row r="3615" spans="1:14" ht="18" customHeight="1" x14ac:dyDescent="0.2">
      <c r="A3615" s="16" t="str">
        <f>'Fish Use'!A242</f>
        <v>UGR16</v>
      </c>
      <c r="B3615" s="16" t="str">
        <f>'Fish Use'!B242</f>
        <v>Upper Grande Ronde</v>
      </c>
      <c r="C3615" s="16" t="str">
        <f>'Fish Use'!D242</f>
        <v>Chinook</v>
      </c>
      <c r="D3615" s="16" t="str">
        <f>'Fish Use'!E242</f>
        <v>Spawning</v>
      </c>
      <c r="E3615" s="16" t="str">
        <f>'Vulnerability Mapped'!C48</f>
        <v>Altered Primary Productivity</v>
      </c>
      <c r="F3615" s="18">
        <f>'Fish Use'!F242</f>
        <v>0.32700000000000001</v>
      </c>
      <c r="G3615" s="18">
        <f>Population!D10</f>
        <v>0.08</v>
      </c>
      <c r="H3615" s="19">
        <f>'Limiting Factors'!C250</f>
        <v>3.56</v>
      </c>
      <c r="I3615" s="18">
        <f>'Limiting Factors'!D250</f>
        <v>0.67600000000000005</v>
      </c>
      <c r="J3615" s="17">
        <f>'Vulnerability Mapped'!D48</f>
        <v>14</v>
      </c>
      <c r="K3615" s="17">
        <f>'Vulnerability Mapped'!E48</f>
        <v>14</v>
      </c>
      <c r="L3615" s="18">
        <f>'Vulnerability Mapped'!H48</f>
        <v>0.164285714</v>
      </c>
      <c r="M3615" s="18">
        <f t="shared" si="112"/>
        <v>3.6315685651128006E-2</v>
      </c>
      <c r="N3615" s="18">
        <f t="shared" si="113"/>
        <v>2.9052548520902407E-3</v>
      </c>
    </row>
    <row r="3616" spans="1:14" ht="18" customHeight="1" x14ac:dyDescent="0.2">
      <c r="A3616" s="16" t="str">
        <f>'Fish Use'!A242</f>
        <v>UGR16</v>
      </c>
      <c r="B3616" s="16" t="str">
        <f>'Fish Use'!B242</f>
        <v>Upper Grande Ronde</v>
      </c>
      <c r="C3616" s="16" t="str">
        <f>'Fish Use'!D242</f>
        <v>Chinook</v>
      </c>
      <c r="D3616" s="16" t="str">
        <f>'Fish Use'!E242</f>
        <v>Spawning</v>
      </c>
      <c r="E3616" s="16" t="str">
        <f>'Vulnerability Mapped'!C55</f>
        <v>Non-Native Species Interactions and Competition</v>
      </c>
      <c r="F3616" s="18">
        <f>'Fish Use'!F242</f>
        <v>0.32700000000000001</v>
      </c>
      <c r="G3616" s="18">
        <f>Population!D10</f>
        <v>0.08</v>
      </c>
      <c r="H3616" s="19">
        <f>'Limiting Factors'!C251</f>
        <v>1</v>
      </c>
      <c r="I3616" s="18">
        <f>'Limiting Factors'!D251</f>
        <v>0.1</v>
      </c>
      <c r="J3616" s="17">
        <f>'Vulnerability Mapped'!D55</f>
        <v>12</v>
      </c>
      <c r="K3616" s="17">
        <f>'Vulnerability Mapped'!E55</f>
        <v>12</v>
      </c>
      <c r="L3616" s="18">
        <f>'Vulnerability Mapped'!H55</f>
        <v>0.29285714299999999</v>
      </c>
      <c r="M3616" s="18">
        <f t="shared" si="112"/>
        <v>9.576428576099999E-3</v>
      </c>
      <c r="N3616" s="18">
        <f t="shared" si="113"/>
        <v>7.6611428608799989E-4</v>
      </c>
    </row>
    <row r="3617" spans="1:14" ht="18" customHeight="1" x14ac:dyDescent="0.2">
      <c r="A3617" s="16" t="str">
        <f>'Fish Use'!A243</f>
        <v>UGR16</v>
      </c>
      <c r="B3617" s="16" t="str">
        <f>'Fish Use'!B243</f>
        <v>Upper Grande Ronde</v>
      </c>
      <c r="C3617" s="16" t="str">
        <f>'Fish Use'!D243</f>
        <v>Chinook</v>
      </c>
      <c r="D3617" s="16" t="str">
        <f>'Fish Use'!E243</f>
        <v>Winter Rearing</v>
      </c>
      <c r="E3617" s="16" t="str">
        <f>'Vulnerability Mapped'!C79</f>
        <v>Anthropogenic Barriers</v>
      </c>
      <c r="F3617" s="18">
        <f>'Fish Use'!F243</f>
        <v>0.32700000000000001</v>
      </c>
      <c r="G3617" s="18">
        <f>Population!D14</f>
        <v>0.34</v>
      </c>
      <c r="H3617" s="19">
        <f>'Limiting Factors'!C248</f>
        <v>1.82</v>
      </c>
      <c r="I3617" s="18">
        <f>'Limiting Factors'!D248</f>
        <v>0.28449999999999998</v>
      </c>
      <c r="J3617" s="17">
        <f>'Vulnerability Mapped'!D79</f>
        <v>14</v>
      </c>
      <c r="K3617" s="17">
        <f>'Vulnerability Mapped'!E79</f>
        <v>14</v>
      </c>
      <c r="L3617" s="18">
        <f>'Vulnerability Mapped'!H79</f>
        <v>0.164285714</v>
      </c>
      <c r="M3617" s="18">
        <f t="shared" si="112"/>
        <v>1.5283746401990999E-2</v>
      </c>
      <c r="N3617" s="18">
        <f t="shared" si="113"/>
        <v>5.1964737766769398E-3</v>
      </c>
    </row>
    <row r="3618" spans="1:14" ht="18" customHeight="1" x14ac:dyDescent="0.2">
      <c r="A3618" s="16" t="str">
        <f>'Fish Use'!A243</f>
        <v>UGR16</v>
      </c>
      <c r="B3618" s="16" t="str">
        <f>'Fish Use'!B243</f>
        <v>Upper Grande Ronde</v>
      </c>
      <c r="C3618" s="16" t="str">
        <f>'Fish Use'!D243</f>
        <v>Chinook</v>
      </c>
      <c r="D3618" s="16" t="str">
        <f>'Fish Use'!E243</f>
        <v>Winter Rearing</v>
      </c>
      <c r="E3618" s="16" t="str">
        <f>'Vulnerability Mapped'!C87</f>
        <v>Riparian Condition</v>
      </c>
      <c r="F3618" s="18">
        <f>'Fish Use'!F243</f>
        <v>0.32700000000000001</v>
      </c>
      <c r="G3618" s="18">
        <f>Population!D14</f>
        <v>0.34</v>
      </c>
      <c r="H3618" s="19">
        <f>'Limiting Factors'!C242</f>
        <v>3.29</v>
      </c>
      <c r="I3618" s="18">
        <f>'Limiting Factors'!D242</f>
        <v>0.61524999999999996</v>
      </c>
      <c r="J3618" s="17">
        <f>'Vulnerability Mapped'!D87</f>
        <v>6</v>
      </c>
      <c r="K3618" s="17">
        <f>'Vulnerability Mapped'!E87</f>
        <v>6</v>
      </c>
      <c r="L3618" s="18">
        <f>'Vulnerability Mapped'!H87</f>
        <v>0.678571429</v>
      </c>
      <c r="M3618" s="18">
        <f t="shared" si="112"/>
        <v>0.13651958044336576</v>
      </c>
      <c r="N3618" s="18">
        <f t="shared" si="113"/>
        <v>4.6416657350744364E-2</v>
      </c>
    </row>
    <row r="3619" spans="1:14" ht="18" customHeight="1" x14ac:dyDescent="0.2">
      <c r="A3619" s="16" t="str">
        <f>'Fish Use'!A243</f>
        <v>UGR16</v>
      </c>
      <c r="B3619" s="16" t="str">
        <f>'Fish Use'!B243</f>
        <v>Upper Grande Ronde</v>
      </c>
      <c r="C3619" s="16" t="str">
        <f>'Fish Use'!D243</f>
        <v>Chinook</v>
      </c>
      <c r="D3619" s="16" t="str">
        <f>'Fish Use'!E243</f>
        <v>Winter Rearing</v>
      </c>
      <c r="E3619" s="16" t="str">
        <f>'Vulnerability Mapped'!C83</f>
        <v>Floodplain Condition</v>
      </c>
      <c r="F3619" s="18">
        <f>'Fish Use'!F243</f>
        <v>0.32700000000000001</v>
      </c>
      <c r="G3619" s="18">
        <f>Population!D14</f>
        <v>0.34</v>
      </c>
      <c r="H3619" s="19">
        <f>'Limiting Factors'!C243</f>
        <v>2.7</v>
      </c>
      <c r="I3619" s="18">
        <f>'Limiting Factors'!D243</f>
        <v>0.48249999999999998</v>
      </c>
      <c r="J3619" s="17">
        <f>'Vulnerability Mapped'!D83</f>
        <v>5</v>
      </c>
      <c r="K3619" s="17">
        <f>'Vulnerability Mapped'!E83</f>
        <v>5</v>
      </c>
      <c r="L3619" s="18">
        <f>'Vulnerability Mapped'!H83</f>
        <v>0.74285714300000005</v>
      </c>
      <c r="M3619" s="18">
        <f t="shared" si="112"/>
        <v>0.11720614287968252</v>
      </c>
      <c r="N3619" s="18">
        <f t="shared" si="113"/>
        <v>3.9850088579092058E-2</v>
      </c>
    </row>
    <row r="3620" spans="1:14" ht="18" customHeight="1" x14ac:dyDescent="0.2">
      <c r="A3620" s="16" t="str">
        <f>'Fish Use'!A243</f>
        <v>UGR16</v>
      </c>
      <c r="B3620" s="16" t="str">
        <f>'Fish Use'!B243</f>
        <v>Upper Grande Ronde</v>
      </c>
      <c r="C3620" s="16" t="str">
        <f>'Fish Use'!D243</f>
        <v>Chinook</v>
      </c>
      <c r="D3620" s="16" t="str">
        <f>'Fish Use'!E243</f>
        <v>Winter Rearing</v>
      </c>
      <c r="E3620" s="16" t="str">
        <f>'Vulnerability Mapped'!C88</f>
        <v>Side Channel and Wetland Habitat</v>
      </c>
      <c r="F3620" s="18">
        <f>'Fish Use'!F243</f>
        <v>0.32700000000000001</v>
      </c>
      <c r="G3620" s="18">
        <f>Population!D14</f>
        <v>0.34</v>
      </c>
      <c r="H3620" s="19">
        <f>'Limiting Factors'!C244</f>
        <v>2.61</v>
      </c>
      <c r="I3620" s="18">
        <f>'Limiting Factors'!D244</f>
        <v>0.46224999999999999</v>
      </c>
      <c r="J3620" s="17">
        <f>'Vulnerability Mapped'!D88</f>
        <v>3</v>
      </c>
      <c r="K3620" s="17">
        <f>'Vulnerability Mapped'!E88</f>
        <v>3</v>
      </c>
      <c r="L3620" s="18">
        <f>'Vulnerability Mapped'!H88</f>
        <v>0.87142857100000004</v>
      </c>
      <c r="M3620" s="18">
        <f t="shared" si="112"/>
        <v>0.13172143922093327</v>
      </c>
      <c r="N3620" s="18">
        <f t="shared" si="113"/>
        <v>4.4785289335117315E-2</v>
      </c>
    </row>
    <row r="3621" spans="1:14" ht="18" customHeight="1" x14ac:dyDescent="0.2">
      <c r="A3621" s="16" t="str">
        <f>'Fish Use'!A243</f>
        <v>UGR16</v>
      </c>
      <c r="B3621" s="16" t="str">
        <f>'Fish Use'!B243</f>
        <v>Upper Grande Ronde</v>
      </c>
      <c r="C3621" s="16" t="str">
        <f>'Fish Use'!D243</f>
        <v>Chinook</v>
      </c>
      <c r="D3621" s="16" t="str">
        <f>'Fish Use'!E243</f>
        <v>Winter Rearing</v>
      </c>
      <c r="E3621" s="16" t="str">
        <f>'Vulnerability Mapped'!C80</f>
        <v>Channel and Habitat Structure</v>
      </c>
      <c r="F3621" s="18">
        <f>'Fish Use'!F243</f>
        <v>0.32700000000000001</v>
      </c>
      <c r="G3621" s="18">
        <f>Population!D14</f>
        <v>0.34</v>
      </c>
      <c r="H3621" s="19">
        <f>'Limiting Factors'!C245</f>
        <v>3.1</v>
      </c>
      <c r="I3621" s="18">
        <f>'Limiting Factors'!D245</f>
        <v>0.57250000000000001</v>
      </c>
      <c r="J3621" s="17">
        <f>'Vulnerability Mapped'!D80</f>
        <v>1</v>
      </c>
      <c r="K3621" s="17">
        <f>'Vulnerability Mapped'!E80</f>
        <v>1</v>
      </c>
      <c r="L3621" s="18">
        <f>'Vulnerability Mapped'!H80</f>
        <v>1</v>
      </c>
      <c r="M3621" s="18">
        <f t="shared" si="112"/>
        <v>0.1872075</v>
      </c>
      <c r="N3621" s="18">
        <f t="shared" si="113"/>
        <v>6.365055E-2</v>
      </c>
    </row>
    <row r="3622" spans="1:14" ht="18" customHeight="1" x14ac:dyDescent="0.2">
      <c r="A3622" s="16" t="str">
        <f>'Fish Use'!A243</f>
        <v>UGR16</v>
      </c>
      <c r="B3622" s="16" t="str">
        <f>'Fish Use'!B243</f>
        <v>Upper Grande Ronde</v>
      </c>
      <c r="C3622" s="16" t="str">
        <f>'Fish Use'!D243</f>
        <v>Chinook</v>
      </c>
      <c r="D3622" s="16" t="str">
        <f>'Fish Use'!E243</f>
        <v>Winter Rearing</v>
      </c>
      <c r="E3622" s="16" t="str">
        <f>'Vulnerability Mapped'!C82</f>
        <v>Decreased Water Quantity</v>
      </c>
      <c r="F3622" s="18">
        <f>'Fish Use'!F243</f>
        <v>0.32700000000000001</v>
      </c>
      <c r="G3622" s="18">
        <f>Population!D14</f>
        <v>0.34</v>
      </c>
      <c r="H3622" s="19">
        <f>'Limiting Factors'!C252</f>
        <v>1.82</v>
      </c>
      <c r="I3622" s="18">
        <f>'Limiting Factors'!D252</f>
        <v>0.28449999999999998</v>
      </c>
      <c r="J3622" s="17">
        <f>'Vulnerability Mapped'!D82</f>
        <v>9</v>
      </c>
      <c r="K3622" s="17">
        <f>'Vulnerability Mapped'!E82</f>
        <v>9</v>
      </c>
      <c r="L3622" s="18">
        <f>'Vulnerability Mapped'!H82</f>
        <v>0.485714286</v>
      </c>
      <c r="M3622" s="18">
        <f t="shared" si="112"/>
        <v>4.5186728598008992E-2</v>
      </c>
      <c r="N3622" s="18">
        <f t="shared" si="113"/>
        <v>1.5363487723323058E-2</v>
      </c>
    </row>
    <row r="3623" spans="1:14" ht="18" customHeight="1" x14ac:dyDescent="0.2">
      <c r="A3623" s="16" t="str">
        <f>'Fish Use'!A243</f>
        <v>UGR16</v>
      </c>
      <c r="B3623" s="16" t="str">
        <f>'Fish Use'!B243</f>
        <v>Upper Grande Ronde</v>
      </c>
      <c r="C3623" s="16" t="str">
        <f>'Fish Use'!D243</f>
        <v>Chinook</v>
      </c>
      <c r="D3623" s="16" t="str">
        <f>'Fish Use'!E243</f>
        <v>Winter Rearing</v>
      </c>
      <c r="E3623" s="16" t="str">
        <f>'Vulnerability Mapped'!C77</f>
        <v>Altered Flow Timing</v>
      </c>
      <c r="F3623" s="18">
        <f>'Fish Use'!F243</f>
        <v>0.32700000000000001</v>
      </c>
      <c r="G3623" s="18">
        <f>Population!D14</f>
        <v>0.34</v>
      </c>
      <c r="H3623" s="19">
        <f>'Limiting Factors'!C253</f>
        <v>1.26</v>
      </c>
      <c r="I3623" s="18">
        <f>'Limiting Factors'!D253</f>
        <v>0.1585</v>
      </c>
      <c r="J3623" s="17">
        <f>'Vulnerability Mapped'!D77</f>
        <v>13</v>
      </c>
      <c r="K3623" s="17">
        <f>'Vulnerability Mapped'!E77</f>
        <v>13</v>
      </c>
      <c r="L3623" s="18">
        <f>'Vulnerability Mapped'!H77</f>
        <v>0.22857142899999999</v>
      </c>
      <c r="M3623" s="18">
        <f t="shared" si="112"/>
        <v>1.18467428793555E-2</v>
      </c>
      <c r="N3623" s="18">
        <f t="shared" si="113"/>
        <v>4.0278925789808701E-3</v>
      </c>
    </row>
    <row r="3624" spans="1:14" ht="18" customHeight="1" x14ac:dyDescent="0.2">
      <c r="A3624" s="16" t="str">
        <f>'Fish Use'!A243</f>
        <v>UGR16</v>
      </c>
      <c r="B3624" s="16" t="str">
        <f>'Fish Use'!B243</f>
        <v>Upper Grande Ronde</v>
      </c>
      <c r="C3624" s="16" t="str">
        <f>'Fish Use'!D243</f>
        <v>Chinook</v>
      </c>
      <c r="D3624" s="16" t="str">
        <f>'Fish Use'!E243</f>
        <v>Winter Rearing</v>
      </c>
      <c r="E3624" s="16" t="str">
        <f>'Vulnerability Mapped'!C81</f>
        <v>Decreased Sediment Quantity</v>
      </c>
      <c r="F3624" s="18">
        <f>'Fish Use'!F243</f>
        <v>0.32700000000000001</v>
      </c>
      <c r="G3624" s="18">
        <f>Population!D14</f>
        <v>0.34</v>
      </c>
      <c r="H3624" s="19">
        <f>'Limiting Factors'!C246</f>
        <v>2.72</v>
      </c>
      <c r="I3624" s="18">
        <f>'Limiting Factors'!D246</f>
        <v>0.48699999999999999</v>
      </c>
      <c r="J3624" s="17">
        <f>'Vulnerability Mapped'!D81</f>
        <v>4</v>
      </c>
      <c r="K3624" s="17">
        <f>'Vulnerability Mapped'!E81</f>
        <v>4</v>
      </c>
      <c r="L3624" s="18">
        <f>'Vulnerability Mapped'!H81</f>
        <v>0.80714285699999999</v>
      </c>
      <c r="M3624" s="18">
        <f t="shared" si="112"/>
        <v>0.12853669283439301</v>
      </c>
      <c r="N3624" s="18">
        <f t="shared" si="113"/>
        <v>4.3702475563693624E-2</v>
      </c>
    </row>
    <row r="3625" spans="1:14" ht="18" customHeight="1" x14ac:dyDescent="0.2">
      <c r="A3625" s="16" t="str">
        <f>'Fish Use'!A243</f>
        <v>UGR16</v>
      </c>
      <c r="B3625" s="16" t="str">
        <f>'Fish Use'!B243</f>
        <v>Upper Grande Ronde</v>
      </c>
      <c r="C3625" s="16" t="str">
        <f>'Fish Use'!D243</f>
        <v>Chinook</v>
      </c>
      <c r="D3625" s="16" t="str">
        <f>'Fish Use'!E243</f>
        <v>Winter Rearing</v>
      </c>
      <c r="E3625" s="16" t="str">
        <f>'Vulnerability Mapped'!C84</f>
        <v>Increased Sediment Quantity</v>
      </c>
      <c r="F3625" s="18">
        <f>'Fish Use'!F243</f>
        <v>0.32700000000000001</v>
      </c>
      <c r="G3625" s="18">
        <f>Population!D14</f>
        <v>0.34</v>
      </c>
      <c r="H3625" s="19">
        <f>'Limiting Factors'!C247</f>
        <v>3.06</v>
      </c>
      <c r="I3625" s="18">
        <f>'Limiting Factors'!D247</f>
        <v>0.5635</v>
      </c>
      <c r="J3625" s="17">
        <f>'Vulnerability Mapped'!D84</f>
        <v>8</v>
      </c>
      <c r="K3625" s="17">
        <f>'Vulnerability Mapped'!E84</f>
        <v>8</v>
      </c>
      <c r="L3625" s="18">
        <f>'Vulnerability Mapped'!H84</f>
        <v>0.55000000000000004</v>
      </c>
      <c r="M3625" s="18">
        <f t="shared" si="112"/>
        <v>0.101345475</v>
      </c>
      <c r="N3625" s="18">
        <f t="shared" si="113"/>
        <v>3.4457461500000001E-2</v>
      </c>
    </row>
    <row r="3626" spans="1:14" ht="18" customHeight="1" x14ac:dyDescent="0.2">
      <c r="A3626" s="16" t="str">
        <f>'Fish Use'!A243</f>
        <v>UGR16</v>
      </c>
      <c r="B3626" s="16" t="str">
        <f>'Fish Use'!B243</f>
        <v>Upper Grande Ronde</v>
      </c>
      <c r="C3626" s="16" t="str">
        <f>'Fish Use'!D243</f>
        <v>Chinook</v>
      </c>
      <c r="D3626" s="16" t="str">
        <f>'Fish Use'!E243</f>
        <v>Winter Rearing</v>
      </c>
      <c r="E3626" s="16" t="str">
        <f>'Vulnerability Mapped'!C89</f>
        <v>Summer Water Temperature</v>
      </c>
      <c r="F3626" s="18">
        <f>'Fish Use'!F243</f>
        <v>0.32700000000000001</v>
      </c>
      <c r="G3626" s="18">
        <f>Population!D14</f>
        <v>0.34</v>
      </c>
      <c r="H3626" s="19">
        <f>'Limiting Factors'!C254</f>
        <v>2.29</v>
      </c>
      <c r="I3626" s="18">
        <f>'Limiting Factors'!D254</f>
        <v>0.39024999999999999</v>
      </c>
      <c r="J3626" s="17">
        <f>'Vulnerability Mapped'!D89</f>
        <v>15</v>
      </c>
      <c r="K3626" s="17">
        <f>'Vulnerability Mapped'!E89</f>
        <v>15</v>
      </c>
      <c r="L3626" s="18">
        <f>'Vulnerability Mapped'!H89</f>
        <v>0.1</v>
      </c>
      <c r="M3626" s="18">
        <f t="shared" si="112"/>
        <v>1.2761175E-2</v>
      </c>
      <c r="N3626" s="18">
        <f t="shared" si="113"/>
        <v>4.3387995000000006E-3</v>
      </c>
    </row>
    <row r="3627" spans="1:14" ht="18" customHeight="1" x14ac:dyDescent="0.2">
      <c r="A3627" s="16" t="str">
        <f>'Fish Use'!A243</f>
        <v>UGR16</v>
      </c>
      <c r="B3627" s="16" t="str">
        <f>'Fish Use'!B243</f>
        <v>Upper Grande Ronde</v>
      </c>
      <c r="C3627" s="16" t="str">
        <f>'Fish Use'!D243</f>
        <v>Chinook</v>
      </c>
      <c r="D3627" s="16" t="str">
        <f>'Fish Use'!E243</f>
        <v>Winter Rearing</v>
      </c>
      <c r="E3627" s="16" t="str">
        <f>'Vulnerability Mapped'!C91</f>
        <v>Winter Water Temperature</v>
      </c>
      <c r="F3627" s="18">
        <f>'Fish Use'!F243</f>
        <v>0.32700000000000001</v>
      </c>
      <c r="G3627" s="18">
        <f>Population!D14</f>
        <v>0.34</v>
      </c>
      <c r="H3627" s="19">
        <f>'Limiting Factors'!C255</f>
        <v>1.59</v>
      </c>
      <c r="I3627" s="18">
        <f>'Limiting Factors'!D255</f>
        <v>0.23275000000000001</v>
      </c>
      <c r="J3627" s="17">
        <f>'Vulnerability Mapped'!D91</f>
        <v>2</v>
      </c>
      <c r="K3627" s="17">
        <f>'Vulnerability Mapped'!E91</f>
        <v>2</v>
      </c>
      <c r="L3627" s="18">
        <f>'Vulnerability Mapped'!H91</f>
        <v>0.93571428599999995</v>
      </c>
      <c r="M3627" s="18">
        <f t="shared" si="112"/>
        <v>7.1216512521745504E-2</v>
      </c>
      <c r="N3627" s="18">
        <f t="shared" si="113"/>
        <v>2.4213614257393472E-2</v>
      </c>
    </row>
    <row r="3628" spans="1:14" ht="18" customHeight="1" x14ac:dyDescent="0.2">
      <c r="A3628" s="16" t="str">
        <f>'Fish Use'!A243</f>
        <v>UGR16</v>
      </c>
      <c r="B3628" s="16" t="str">
        <f>'Fish Use'!B243</f>
        <v>Upper Grande Ronde</v>
      </c>
      <c r="C3628" s="16" t="str">
        <f>'Fish Use'!D243</f>
        <v>Chinook</v>
      </c>
      <c r="D3628" s="16" t="str">
        <f>'Fish Use'!E243</f>
        <v>Winter Rearing</v>
      </c>
      <c r="E3628" s="16" t="str">
        <f>'Vulnerability Mapped'!C90</f>
        <v>Water Quality</v>
      </c>
      <c r="F3628" s="18">
        <f>'Fish Use'!F243</f>
        <v>0.32700000000000001</v>
      </c>
      <c r="G3628" s="18">
        <f>Population!D14</f>
        <v>0.34</v>
      </c>
      <c r="H3628" s="19">
        <f>'Limiting Factors'!C256</f>
        <v>1.26</v>
      </c>
      <c r="I3628" s="18">
        <f>'Limiting Factors'!D256</f>
        <v>0.1585</v>
      </c>
      <c r="J3628" s="17">
        <f>'Vulnerability Mapped'!D90</f>
        <v>7</v>
      </c>
      <c r="K3628" s="17">
        <f>'Vulnerability Mapped'!E90</f>
        <v>7</v>
      </c>
      <c r="L3628" s="18">
        <f>'Vulnerability Mapped'!H90</f>
        <v>0.61428571399999998</v>
      </c>
      <c r="M3628" s="18">
        <f t="shared" si="112"/>
        <v>3.1838121413763E-2</v>
      </c>
      <c r="N3628" s="18">
        <f t="shared" si="113"/>
        <v>1.082496128067942E-2</v>
      </c>
    </row>
    <row r="3629" spans="1:14" ht="18" customHeight="1" x14ac:dyDescent="0.2">
      <c r="A3629" s="16" t="str">
        <f>'Fish Use'!A243</f>
        <v>UGR16</v>
      </c>
      <c r="B3629" s="16" t="str">
        <f>'Fish Use'!B243</f>
        <v>Upper Grande Ronde</v>
      </c>
      <c r="C3629" s="16" t="str">
        <f>'Fish Use'!D243</f>
        <v>Chinook</v>
      </c>
      <c r="D3629" s="16" t="str">
        <f>'Fish Use'!E243</f>
        <v>Winter Rearing</v>
      </c>
      <c r="E3629" s="16" t="str">
        <f>'Vulnerability Mapped'!C86</f>
        <v>Predation</v>
      </c>
      <c r="F3629" s="18">
        <f>'Fish Use'!F243</f>
        <v>0.32700000000000001</v>
      </c>
      <c r="G3629" s="18">
        <f>Population!D14</f>
        <v>0.34</v>
      </c>
      <c r="H3629" s="19">
        <f>'Limiting Factors'!C249</f>
        <v>1</v>
      </c>
      <c r="I3629" s="18">
        <f>'Limiting Factors'!D249</f>
        <v>0.1</v>
      </c>
      <c r="J3629" s="17">
        <f>'Vulnerability Mapped'!D86</f>
        <v>11</v>
      </c>
      <c r="K3629" s="17">
        <f>'Vulnerability Mapped'!E86</f>
        <v>11</v>
      </c>
      <c r="L3629" s="18">
        <f>'Vulnerability Mapped'!H86</f>
        <v>0.35714285699999998</v>
      </c>
      <c r="M3629" s="18">
        <f t="shared" si="112"/>
        <v>1.1678571423899999E-2</v>
      </c>
      <c r="N3629" s="18">
        <f t="shared" si="113"/>
        <v>3.9707142841259998E-3</v>
      </c>
    </row>
    <row r="3630" spans="1:14" ht="18" customHeight="1" x14ac:dyDescent="0.2">
      <c r="A3630" s="16" t="str">
        <f>'Fish Use'!A243</f>
        <v>UGR16</v>
      </c>
      <c r="B3630" s="16" t="str">
        <f>'Fish Use'!B243</f>
        <v>Upper Grande Ronde</v>
      </c>
      <c r="C3630" s="16" t="str">
        <f>'Fish Use'!D243</f>
        <v>Chinook</v>
      </c>
      <c r="D3630" s="16" t="str">
        <f>'Fish Use'!E243</f>
        <v>Winter Rearing</v>
      </c>
      <c r="E3630" s="16" t="str">
        <f>'Vulnerability Mapped'!C78</f>
        <v>Altered Primary Productivity</v>
      </c>
      <c r="F3630" s="18">
        <f>'Fish Use'!F243</f>
        <v>0.32700000000000001</v>
      </c>
      <c r="G3630" s="18">
        <f>Population!D14</f>
        <v>0.34</v>
      </c>
      <c r="H3630" s="19">
        <f>'Limiting Factors'!C250</f>
        <v>3.56</v>
      </c>
      <c r="I3630" s="18">
        <f>'Limiting Factors'!D250</f>
        <v>0.67600000000000005</v>
      </c>
      <c r="J3630" s="17">
        <f>'Vulnerability Mapped'!D78</f>
        <v>12</v>
      </c>
      <c r="K3630" s="17">
        <f>'Vulnerability Mapped'!E78</f>
        <v>12</v>
      </c>
      <c r="L3630" s="18">
        <f>'Vulnerability Mapped'!H78</f>
        <v>0.29285714299999999</v>
      </c>
      <c r="M3630" s="18">
        <f t="shared" si="112"/>
        <v>6.473665717443601E-2</v>
      </c>
      <c r="N3630" s="18">
        <f t="shared" si="113"/>
        <v>2.2010463439308244E-2</v>
      </c>
    </row>
    <row r="3631" spans="1:14" ht="18" customHeight="1" x14ac:dyDescent="0.2">
      <c r="A3631" s="16" t="str">
        <f>'Fish Use'!A243</f>
        <v>UGR16</v>
      </c>
      <c r="B3631" s="16" t="str">
        <f>'Fish Use'!B243</f>
        <v>Upper Grande Ronde</v>
      </c>
      <c r="C3631" s="16" t="str">
        <f>'Fish Use'!D243</f>
        <v>Chinook</v>
      </c>
      <c r="D3631" s="16" t="str">
        <f>'Fish Use'!E243</f>
        <v>Winter Rearing</v>
      </c>
      <c r="E3631" s="16" t="str">
        <f>'Vulnerability Mapped'!C85</f>
        <v>Non-Native Species Interactions and Competition</v>
      </c>
      <c r="F3631" s="18">
        <f>'Fish Use'!F243</f>
        <v>0.32700000000000001</v>
      </c>
      <c r="G3631" s="18">
        <f>Population!D14</f>
        <v>0.34</v>
      </c>
      <c r="H3631" s="19">
        <f>'Limiting Factors'!C251</f>
        <v>1</v>
      </c>
      <c r="I3631" s="18">
        <f>'Limiting Factors'!D251</f>
        <v>0.1</v>
      </c>
      <c r="J3631" s="17">
        <f>'Vulnerability Mapped'!D85</f>
        <v>12</v>
      </c>
      <c r="K3631" s="17">
        <f>'Vulnerability Mapped'!E85</f>
        <v>12</v>
      </c>
      <c r="L3631" s="18">
        <f>'Vulnerability Mapped'!H85</f>
        <v>0.29285714299999999</v>
      </c>
      <c r="M3631" s="18">
        <f t="shared" si="112"/>
        <v>9.576428576099999E-3</v>
      </c>
      <c r="N3631" s="18">
        <f t="shared" si="113"/>
        <v>3.2559857158739997E-3</v>
      </c>
    </row>
    <row r="3632" spans="1:14" ht="18" customHeight="1" x14ac:dyDescent="0.2">
      <c r="A3632" s="16" t="str">
        <f>'Fish Use'!A244</f>
        <v>UGR16</v>
      </c>
      <c r="B3632" s="16" t="str">
        <f>'Fish Use'!B244</f>
        <v>Upper Grande Ronde</v>
      </c>
      <c r="C3632" s="16" t="str">
        <f>'Fish Use'!D244</f>
        <v>Chinook</v>
      </c>
      <c r="D3632" s="16" t="str">
        <f>'Fish Use'!E244</f>
        <v>Summer Rearing</v>
      </c>
      <c r="E3632" s="16" t="str">
        <f>'Vulnerability Mapped'!C64</f>
        <v>Anthropogenic Barriers</v>
      </c>
      <c r="F3632" s="18">
        <f>'Fish Use'!F244</f>
        <v>0.32700000000000001</v>
      </c>
      <c r="G3632" s="18">
        <f>Population!D12</f>
        <v>0.24</v>
      </c>
      <c r="H3632" s="19">
        <f>'Limiting Factors'!C248</f>
        <v>1.82</v>
      </c>
      <c r="I3632" s="18">
        <f>'Limiting Factors'!D248</f>
        <v>0.28449999999999998</v>
      </c>
      <c r="J3632" s="17">
        <f>'Vulnerability Mapped'!D64</f>
        <v>7</v>
      </c>
      <c r="K3632" s="17">
        <f>'Vulnerability Mapped'!E64</f>
        <v>7</v>
      </c>
      <c r="L3632" s="18">
        <f>'Vulnerability Mapped'!H64</f>
        <v>0.61428571399999998</v>
      </c>
      <c r="M3632" s="18">
        <f t="shared" si="112"/>
        <v>5.7147921401990993E-2</v>
      </c>
      <c r="N3632" s="18">
        <f t="shared" si="113"/>
        <v>1.3715501136477837E-2</v>
      </c>
    </row>
    <row r="3633" spans="1:14" ht="18" customHeight="1" x14ac:dyDescent="0.2">
      <c r="A3633" s="16" t="str">
        <f>'Fish Use'!A244</f>
        <v>UGR16</v>
      </c>
      <c r="B3633" s="16" t="str">
        <f>'Fish Use'!B244</f>
        <v>Upper Grande Ronde</v>
      </c>
      <c r="C3633" s="16" t="str">
        <f>'Fish Use'!D244</f>
        <v>Chinook</v>
      </c>
      <c r="D3633" s="16" t="str">
        <f>'Fish Use'!E244</f>
        <v>Summer Rearing</v>
      </c>
      <c r="E3633" s="16" t="str">
        <f>'Vulnerability Mapped'!C72</f>
        <v>Riparian Condition</v>
      </c>
      <c r="F3633" s="18">
        <f>'Fish Use'!F244</f>
        <v>0.32700000000000001</v>
      </c>
      <c r="G3633" s="18">
        <f>Population!D12</f>
        <v>0.24</v>
      </c>
      <c r="H3633" s="19">
        <f>'Limiting Factors'!C242</f>
        <v>3.29</v>
      </c>
      <c r="I3633" s="18">
        <f>'Limiting Factors'!D242</f>
        <v>0.61524999999999996</v>
      </c>
      <c r="J3633" s="17">
        <f>'Vulnerability Mapped'!D72</f>
        <v>5</v>
      </c>
      <c r="K3633" s="17">
        <f>'Vulnerability Mapped'!E72</f>
        <v>5</v>
      </c>
      <c r="L3633" s="18">
        <f>'Vulnerability Mapped'!H72</f>
        <v>0.74285714300000005</v>
      </c>
      <c r="M3633" s="18">
        <f t="shared" si="112"/>
        <v>0.14945301431445526</v>
      </c>
      <c r="N3633" s="18">
        <f t="shared" si="113"/>
        <v>3.5868723435469263E-2</v>
      </c>
    </row>
    <row r="3634" spans="1:14" ht="18" customHeight="1" x14ac:dyDescent="0.2">
      <c r="A3634" s="16" t="str">
        <f>'Fish Use'!A244</f>
        <v>UGR16</v>
      </c>
      <c r="B3634" s="16" t="str">
        <f>'Fish Use'!B244</f>
        <v>Upper Grande Ronde</v>
      </c>
      <c r="C3634" s="16" t="str">
        <f>'Fish Use'!D244</f>
        <v>Chinook</v>
      </c>
      <c r="D3634" s="16" t="str">
        <f>'Fish Use'!E244</f>
        <v>Summer Rearing</v>
      </c>
      <c r="E3634" s="16" t="str">
        <f>'Vulnerability Mapped'!C68</f>
        <v>Floodplain Condition</v>
      </c>
      <c r="F3634" s="18">
        <f>'Fish Use'!F244</f>
        <v>0.32700000000000001</v>
      </c>
      <c r="G3634" s="18">
        <f>Population!D12</f>
        <v>0.24</v>
      </c>
      <c r="H3634" s="19">
        <f>'Limiting Factors'!C243</f>
        <v>2.7</v>
      </c>
      <c r="I3634" s="18">
        <f>'Limiting Factors'!D243</f>
        <v>0.48249999999999998</v>
      </c>
      <c r="J3634" s="17">
        <f>'Vulnerability Mapped'!D68</f>
        <v>10</v>
      </c>
      <c r="K3634" s="17">
        <f>'Vulnerability Mapped'!E68</f>
        <v>10</v>
      </c>
      <c r="L3634" s="18">
        <f>'Vulnerability Mapped'!H68</f>
        <v>0.42142857099999997</v>
      </c>
      <c r="M3634" s="18">
        <f t="shared" si="112"/>
        <v>6.64919463609525E-2</v>
      </c>
      <c r="N3634" s="18">
        <f t="shared" si="113"/>
        <v>1.5958067126628599E-2</v>
      </c>
    </row>
    <row r="3635" spans="1:14" ht="18" customHeight="1" x14ac:dyDescent="0.2">
      <c r="A3635" s="16" t="str">
        <f>'Fish Use'!A244</f>
        <v>UGR16</v>
      </c>
      <c r="B3635" s="16" t="str">
        <f>'Fish Use'!B244</f>
        <v>Upper Grande Ronde</v>
      </c>
      <c r="C3635" s="16" t="str">
        <f>'Fish Use'!D244</f>
        <v>Chinook</v>
      </c>
      <c r="D3635" s="16" t="str">
        <f>'Fish Use'!E244</f>
        <v>Summer Rearing</v>
      </c>
      <c r="E3635" s="16" t="str">
        <f>'Vulnerability Mapped'!C73</f>
        <v>Side Channel and Wetland Habitat</v>
      </c>
      <c r="F3635" s="18">
        <f>'Fish Use'!F244</f>
        <v>0.32700000000000001</v>
      </c>
      <c r="G3635" s="18">
        <f>Population!D12</f>
        <v>0.24</v>
      </c>
      <c r="H3635" s="19">
        <f>'Limiting Factors'!C244</f>
        <v>2.61</v>
      </c>
      <c r="I3635" s="18">
        <f>'Limiting Factors'!D244</f>
        <v>0.46224999999999999</v>
      </c>
      <c r="J3635" s="17">
        <f>'Vulnerability Mapped'!D73</f>
        <v>4</v>
      </c>
      <c r="K3635" s="17">
        <f>'Vulnerability Mapped'!E73</f>
        <v>4</v>
      </c>
      <c r="L3635" s="18">
        <f>'Vulnerability Mapped'!H73</f>
        <v>0.80714285699999999</v>
      </c>
      <c r="M3635" s="18">
        <f t="shared" si="112"/>
        <v>0.12200428390697775</v>
      </c>
      <c r="N3635" s="18">
        <f t="shared" si="113"/>
        <v>2.9281028137674657E-2</v>
      </c>
    </row>
    <row r="3636" spans="1:14" ht="18" customHeight="1" x14ac:dyDescent="0.2">
      <c r="A3636" s="16" t="str">
        <f>'Fish Use'!A244</f>
        <v>UGR16</v>
      </c>
      <c r="B3636" s="16" t="str">
        <f>'Fish Use'!B244</f>
        <v>Upper Grande Ronde</v>
      </c>
      <c r="C3636" s="16" t="str">
        <f>'Fish Use'!D244</f>
        <v>Chinook</v>
      </c>
      <c r="D3636" s="16" t="str">
        <f>'Fish Use'!E244</f>
        <v>Summer Rearing</v>
      </c>
      <c r="E3636" s="16" t="str">
        <f>'Vulnerability Mapped'!C65</f>
        <v>Channel and Habitat Structure</v>
      </c>
      <c r="F3636" s="18">
        <f>'Fish Use'!F244</f>
        <v>0.32700000000000001</v>
      </c>
      <c r="G3636" s="18">
        <f>Population!D12</f>
        <v>0.24</v>
      </c>
      <c r="H3636" s="19">
        <f>'Limiting Factors'!C245</f>
        <v>3.1</v>
      </c>
      <c r="I3636" s="18">
        <f>'Limiting Factors'!D245</f>
        <v>0.57250000000000001</v>
      </c>
      <c r="J3636" s="17">
        <f>'Vulnerability Mapped'!D65</f>
        <v>3</v>
      </c>
      <c r="K3636" s="17">
        <f>'Vulnerability Mapped'!E65</f>
        <v>3</v>
      </c>
      <c r="L3636" s="18">
        <f>'Vulnerability Mapped'!H65</f>
        <v>0.87142857100000004</v>
      </c>
      <c r="M3636" s="18">
        <f t="shared" si="112"/>
        <v>0.16313796420548252</v>
      </c>
      <c r="N3636" s="18">
        <f t="shared" si="113"/>
        <v>3.9153111409315801E-2</v>
      </c>
    </row>
    <row r="3637" spans="1:14" ht="18" customHeight="1" x14ac:dyDescent="0.2">
      <c r="A3637" s="16" t="str">
        <f>'Fish Use'!A244</f>
        <v>UGR16</v>
      </c>
      <c r="B3637" s="16" t="str">
        <f>'Fish Use'!B244</f>
        <v>Upper Grande Ronde</v>
      </c>
      <c r="C3637" s="16" t="str">
        <f>'Fish Use'!D244</f>
        <v>Chinook</v>
      </c>
      <c r="D3637" s="16" t="str">
        <f>'Fish Use'!E244</f>
        <v>Summer Rearing</v>
      </c>
      <c r="E3637" s="16" t="str">
        <f>'Vulnerability Mapped'!C67</f>
        <v>Decreased Water Quantity</v>
      </c>
      <c r="F3637" s="18">
        <f>'Fish Use'!F244</f>
        <v>0.32700000000000001</v>
      </c>
      <c r="G3637" s="18">
        <f>Population!D12</f>
        <v>0.24</v>
      </c>
      <c r="H3637" s="19">
        <f>'Limiting Factors'!C252</f>
        <v>1.82</v>
      </c>
      <c r="I3637" s="18">
        <f>'Limiting Factors'!D252</f>
        <v>0.28449999999999998</v>
      </c>
      <c r="J3637" s="17">
        <f>'Vulnerability Mapped'!D67</f>
        <v>2</v>
      </c>
      <c r="K3637" s="17">
        <f>'Vulnerability Mapped'!E67</f>
        <v>2</v>
      </c>
      <c r="L3637" s="18">
        <f>'Vulnerability Mapped'!H67</f>
        <v>0.93571428599999995</v>
      </c>
      <c r="M3637" s="18">
        <f t="shared" si="112"/>
        <v>8.7050903598008988E-2</v>
      </c>
      <c r="N3637" s="18">
        <f t="shared" si="113"/>
        <v>2.0892216863522155E-2</v>
      </c>
    </row>
    <row r="3638" spans="1:14" ht="18" customHeight="1" x14ac:dyDescent="0.2">
      <c r="A3638" s="16" t="str">
        <f>'Fish Use'!A244</f>
        <v>UGR16</v>
      </c>
      <c r="B3638" s="16" t="str">
        <f>'Fish Use'!B244</f>
        <v>Upper Grande Ronde</v>
      </c>
      <c r="C3638" s="16" t="str">
        <f>'Fish Use'!D244</f>
        <v>Chinook</v>
      </c>
      <c r="D3638" s="16" t="str">
        <f>'Fish Use'!E244</f>
        <v>Summer Rearing</v>
      </c>
      <c r="E3638" s="16" t="str">
        <f>'Vulnerability Mapped'!C62</f>
        <v>Altered Flow Timing</v>
      </c>
      <c r="F3638" s="18">
        <f>'Fish Use'!F244</f>
        <v>0.32700000000000001</v>
      </c>
      <c r="G3638" s="18">
        <f>Population!D12</f>
        <v>0.24</v>
      </c>
      <c r="H3638" s="19">
        <f>'Limiting Factors'!C253</f>
        <v>1.26</v>
      </c>
      <c r="I3638" s="18">
        <f>'Limiting Factors'!D253</f>
        <v>0.1585</v>
      </c>
      <c r="J3638" s="17">
        <f>'Vulnerability Mapped'!D62</f>
        <v>6</v>
      </c>
      <c r="K3638" s="17">
        <f>'Vulnerability Mapped'!E62</f>
        <v>6</v>
      </c>
      <c r="L3638" s="18">
        <f>'Vulnerability Mapped'!H62</f>
        <v>0.678571429</v>
      </c>
      <c r="M3638" s="18">
        <f t="shared" si="112"/>
        <v>3.5170017879355503E-2</v>
      </c>
      <c r="N3638" s="18">
        <f t="shared" si="113"/>
        <v>8.4408042910453212E-3</v>
      </c>
    </row>
    <row r="3639" spans="1:14" ht="18" customHeight="1" x14ac:dyDescent="0.2">
      <c r="A3639" s="16" t="str">
        <f>'Fish Use'!A244</f>
        <v>UGR16</v>
      </c>
      <c r="B3639" s="16" t="str">
        <f>'Fish Use'!B244</f>
        <v>Upper Grande Ronde</v>
      </c>
      <c r="C3639" s="16" t="str">
        <f>'Fish Use'!D244</f>
        <v>Chinook</v>
      </c>
      <c r="D3639" s="16" t="str">
        <f>'Fish Use'!E244</f>
        <v>Summer Rearing</v>
      </c>
      <c r="E3639" s="16" t="str">
        <f>'Vulnerability Mapped'!C66</f>
        <v>Decreased Sediment Quantity</v>
      </c>
      <c r="F3639" s="18">
        <f>'Fish Use'!F244</f>
        <v>0.32700000000000001</v>
      </c>
      <c r="G3639" s="18">
        <f>Population!D12</f>
        <v>0.24</v>
      </c>
      <c r="H3639" s="19">
        <f>'Limiting Factors'!C246</f>
        <v>2.72</v>
      </c>
      <c r="I3639" s="18">
        <f>'Limiting Factors'!D246</f>
        <v>0.48699999999999999</v>
      </c>
      <c r="J3639" s="17">
        <f>'Vulnerability Mapped'!D66</f>
        <v>12</v>
      </c>
      <c r="K3639" s="17">
        <f>'Vulnerability Mapped'!E66</f>
        <v>12</v>
      </c>
      <c r="L3639" s="18">
        <f>'Vulnerability Mapped'!H66</f>
        <v>0.29285714299999999</v>
      </c>
      <c r="M3639" s="18">
        <f t="shared" si="112"/>
        <v>4.6637207165607E-2</v>
      </c>
      <c r="N3639" s="18">
        <f t="shared" si="113"/>
        <v>1.119292971974568E-2</v>
      </c>
    </row>
    <row r="3640" spans="1:14" ht="18" customHeight="1" x14ac:dyDescent="0.2">
      <c r="A3640" s="16" t="str">
        <f>'Fish Use'!A244</f>
        <v>UGR16</v>
      </c>
      <c r="B3640" s="16" t="str">
        <f>'Fish Use'!B244</f>
        <v>Upper Grande Ronde</v>
      </c>
      <c r="C3640" s="16" t="str">
        <f>'Fish Use'!D244</f>
        <v>Chinook</v>
      </c>
      <c r="D3640" s="16" t="str">
        <f>'Fish Use'!E244</f>
        <v>Summer Rearing</v>
      </c>
      <c r="E3640" s="16" t="str">
        <f>'Vulnerability Mapped'!C69</f>
        <v>Increased Sediment Quantity</v>
      </c>
      <c r="F3640" s="18">
        <f>'Fish Use'!F244</f>
        <v>0.32700000000000001</v>
      </c>
      <c r="G3640" s="18">
        <f>Population!D12</f>
        <v>0.24</v>
      </c>
      <c r="H3640" s="19">
        <f>'Limiting Factors'!C247</f>
        <v>3.06</v>
      </c>
      <c r="I3640" s="18">
        <f>'Limiting Factors'!D247</f>
        <v>0.5635</v>
      </c>
      <c r="J3640" s="17">
        <f>'Vulnerability Mapped'!D69</f>
        <v>14</v>
      </c>
      <c r="K3640" s="17">
        <f>'Vulnerability Mapped'!E69</f>
        <v>14</v>
      </c>
      <c r="L3640" s="18">
        <f>'Vulnerability Mapped'!H69</f>
        <v>0.164285714</v>
      </c>
      <c r="M3640" s="18">
        <f t="shared" si="112"/>
        <v>3.0272024947353E-2</v>
      </c>
      <c r="N3640" s="18">
        <f t="shared" si="113"/>
        <v>7.2652859873647193E-3</v>
      </c>
    </row>
    <row r="3641" spans="1:14" ht="18" customHeight="1" x14ac:dyDescent="0.2">
      <c r="A3641" s="16" t="str">
        <f>'Fish Use'!A244</f>
        <v>UGR16</v>
      </c>
      <c r="B3641" s="16" t="str">
        <f>'Fish Use'!B244</f>
        <v>Upper Grande Ronde</v>
      </c>
      <c r="C3641" s="16" t="str">
        <f>'Fish Use'!D244</f>
        <v>Chinook</v>
      </c>
      <c r="D3641" s="16" t="str">
        <f>'Fish Use'!E244</f>
        <v>Summer Rearing</v>
      </c>
      <c r="E3641" s="16" t="str">
        <f>'Vulnerability Mapped'!C74</f>
        <v>Summer Water Temperature</v>
      </c>
      <c r="F3641" s="18">
        <f>'Fish Use'!F244</f>
        <v>0.32700000000000001</v>
      </c>
      <c r="G3641" s="18">
        <f>Population!D12</f>
        <v>0.24</v>
      </c>
      <c r="H3641" s="19">
        <f>'Limiting Factors'!C254</f>
        <v>2.29</v>
      </c>
      <c r="I3641" s="18">
        <f>'Limiting Factors'!D254</f>
        <v>0.39024999999999999</v>
      </c>
      <c r="J3641" s="17">
        <f>'Vulnerability Mapped'!D74</f>
        <v>1</v>
      </c>
      <c r="K3641" s="17">
        <f>'Vulnerability Mapped'!E74</f>
        <v>1</v>
      </c>
      <c r="L3641" s="18">
        <f>'Vulnerability Mapped'!H74</f>
        <v>1</v>
      </c>
      <c r="M3641" s="18">
        <f t="shared" si="112"/>
        <v>0.12761175</v>
      </c>
      <c r="N3641" s="18">
        <f t="shared" si="113"/>
        <v>3.0626819999999999E-2</v>
      </c>
    </row>
    <row r="3642" spans="1:14" ht="18" customHeight="1" x14ac:dyDescent="0.2">
      <c r="A3642" s="16" t="str">
        <f>'Fish Use'!A244</f>
        <v>UGR16</v>
      </c>
      <c r="B3642" s="16" t="str">
        <f>'Fish Use'!B244</f>
        <v>Upper Grande Ronde</v>
      </c>
      <c r="C3642" s="16" t="str">
        <f>'Fish Use'!D244</f>
        <v>Chinook</v>
      </c>
      <c r="D3642" s="16" t="str">
        <f>'Fish Use'!E244</f>
        <v>Summer Rearing</v>
      </c>
      <c r="E3642" s="16" t="str">
        <f>'Vulnerability Mapped'!C76</f>
        <v>Winter Water Temperature</v>
      </c>
      <c r="F3642" s="18">
        <f>'Fish Use'!F244</f>
        <v>0.32700000000000001</v>
      </c>
      <c r="G3642" s="18">
        <f>Population!D12</f>
        <v>0.24</v>
      </c>
      <c r="H3642" s="19">
        <f>'Limiting Factors'!C255</f>
        <v>1.59</v>
      </c>
      <c r="I3642" s="18">
        <f>'Limiting Factors'!D255</f>
        <v>0.23275000000000001</v>
      </c>
      <c r="J3642" s="17">
        <f>'Vulnerability Mapped'!D76</f>
        <v>15</v>
      </c>
      <c r="K3642" s="17">
        <f>'Vulnerability Mapped'!E76</f>
        <v>15</v>
      </c>
      <c r="L3642" s="18">
        <f>'Vulnerability Mapped'!H76</f>
        <v>0.1</v>
      </c>
      <c r="M3642" s="18">
        <f t="shared" si="112"/>
        <v>7.610925000000001E-3</v>
      </c>
      <c r="N3642" s="18">
        <f t="shared" si="113"/>
        <v>1.8266220000000002E-3</v>
      </c>
    </row>
    <row r="3643" spans="1:14" ht="18" customHeight="1" x14ac:dyDescent="0.2">
      <c r="A3643" s="16" t="str">
        <f>'Fish Use'!A244</f>
        <v>UGR16</v>
      </c>
      <c r="B3643" s="16" t="str">
        <f>'Fish Use'!B244</f>
        <v>Upper Grande Ronde</v>
      </c>
      <c r="C3643" s="16" t="str">
        <f>'Fish Use'!D244</f>
        <v>Chinook</v>
      </c>
      <c r="D3643" s="16" t="str">
        <f>'Fish Use'!E244</f>
        <v>Summer Rearing</v>
      </c>
      <c r="E3643" s="16" t="str">
        <f>'Vulnerability Mapped'!C75</f>
        <v>Water Quality</v>
      </c>
      <c r="F3643" s="18">
        <f>'Fish Use'!F244</f>
        <v>0.32700000000000001</v>
      </c>
      <c r="G3643" s="18">
        <f>Population!D12</f>
        <v>0.24</v>
      </c>
      <c r="H3643" s="19">
        <f>'Limiting Factors'!C256</f>
        <v>1.26</v>
      </c>
      <c r="I3643" s="18">
        <f>'Limiting Factors'!D256</f>
        <v>0.1585</v>
      </c>
      <c r="J3643" s="17">
        <f>'Vulnerability Mapped'!D75</f>
        <v>9</v>
      </c>
      <c r="K3643" s="17">
        <f>'Vulnerability Mapped'!E75</f>
        <v>9</v>
      </c>
      <c r="L3643" s="18">
        <f>'Vulnerability Mapped'!H75</f>
        <v>0.485714286</v>
      </c>
      <c r="M3643" s="18">
        <f t="shared" si="112"/>
        <v>2.5174328586236999E-2</v>
      </c>
      <c r="N3643" s="18">
        <f t="shared" si="113"/>
        <v>6.04183886069688E-3</v>
      </c>
    </row>
    <row r="3644" spans="1:14" ht="18" customHeight="1" x14ac:dyDescent="0.2">
      <c r="A3644" s="16" t="str">
        <f>'Fish Use'!A244</f>
        <v>UGR16</v>
      </c>
      <c r="B3644" s="16" t="str">
        <f>'Fish Use'!B244</f>
        <v>Upper Grande Ronde</v>
      </c>
      <c r="C3644" s="16" t="str">
        <f>'Fish Use'!D244</f>
        <v>Chinook</v>
      </c>
      <c r="D3644" s="16" t="str">
        <f>'Fish Use'!E244</f>
        <v>Summer Rearing</v>
      </c>
      <c r="E3644" s="16" t="str">
        <f>'Vulnerability Mapped'!C71</f>
        <v>Predation</v>
      </c>
      <c r="F3644" s="18">
        <f>'Fish Use'!F244</f>
        <v>0.32700000000000001</v>
      </c>
      <c r="G3644" s="18">
        <f>Population!D12</f>
        <v>0.24</v>
      </c>
      <c r="H3644" s="19">
        <f>'Limiting Factors'!C249</f>
        <v>1</v>
      </c>
      <c r="I3644" s="18">
        <f>'Limiting Factors'!D249</f>
        <v>0.1</v>
      </c>
      <c r="J3644" s="17">
        <f>'Vulnerability Mapped'!D71</f>
        <v>13</v>
      </c>
      <c r="K3644" s="17">
        <f>'Vulnerability Mapped'!E71</f>
        <v>13</v>
      </c>
      <c r="L3644" s="18">
        <f>'Vulnerability Mapped'!H71</f>
        <v>0.22857142899999999</v>
      </c>
      <c r="M3644" s="18">
        <f t="shared" si="112"/>
        <v>7.4742857283E-3</v>
      </c>
      <c r="N3644" s="18">
        <f t="shared" si="113"/>
        <v>1.7938285747919999E-3</v>
      </c>
    </row>
    <row r="3645" spans="1:14" ht="18" customHeight="1" x14ac:dyDescent="0.2">
      <c r="A3645" s="16" t="str">
        <f>'Fish Use'!A244</f>
        <v>UGR16</v>
      </c>
      <c r="B3645" s="16" t="str">
        <f>'Fish Use'!B244</f>
        <v>Upper Grande Ronde</v>
      </c>
      <c r="C3645" s="16" t="str">
        <f>'Fish Use'!D244</f>
        <v>Chinook</v>
      </c>
      <c r="D3645" s="16" t="str">
        <f>'Fish Use'!E244</f>
        <v>Summer Rearing</v>
      </c>
      <c r="E3645" s="16" t="str">
        <f>'Vulnerability Mapped'!C63</f>
        <v>Altered Primary Productivity</v>
      </c>
      <c r="F3645" s="18">
        <f>'Fish Use'!F244</f>
        <v>0.32700000000000001</v>
      </c>
      <c r="G3645" s="18">
        <f>Population!D12</f>
        <v>0.24</v>
      </c>
      <c r="H3645" s="19">
        <f>'Limiting Factors'!C250</f>
        <v>3.56</v>
      </c>
      <c r="I3645" s="18">
        <f>'Limiting Factors'!D250</f>
        <v>0.67600000000000005</v>
      </c>
      <c r="J3645" s="17">
        <f>'Vulnerability Mapped'!D63</f>
        <v>8</v>
      </c>
      <c r="K3645" s="17">
        <f>'Vulnerability Mapped'!E63</f>
        <v>8</v>
      </c>
      <c r="L3645" s="18">
        <f>'Vulnerability Mapped'!H63</f>
        <v>0.55000000000000004</v>
      </c>
      <c r="M3645" s="18">
        <f t="shared" si="112"/>
        <v>0.12157860000000002</v>
      </c>
      <c r="N3645" s="18">
        <f t="shared" si="113"/>
        <v>2.9178864000000006E-2</v>
      </c>
    </row>
    <row r="3646" spans="1:14" ht="18" customHeight="1" x14ac:dyDescent="0.2">
      <c r="A3646" s="16" t="str">
        <f>'Fish Use'!A244</f>
        <v>UGR16</v>
      </c>
      <c r="B3646" s="16" t="str">
        <f>'Fish Use'!B244</f>
        <v>Upper Grande Ronde</v>
      </c>
      <c r="C3646" s="16" t="str">
        <f>'Fish Use'!D244</f>
        <v>Chinook</v>
      </c>
      <c r="D3646" s="16" t="str">
        <f>'Fish Use'!E244</f>
        <v>Summer Rearing</v>
      </c>
      <c r="E3646" s="16" t="str">
        <f>'Vulnerability Mapped'!C70</f>
        <v>Non-Native Species Interactions and Competition</v>
      </c>
      <c r="F3646" s="18">
        <f>'Fish Use'!F244</f>
        <v>0.32700000000000001</v>
      </c>
      <c r="G3646" s="18">
        <f>Population!D12</f>
        <v>0.24</v>
      </c>
      <c r="H3646" s="19">
        <f>'Limiting Factors'!C251</f>
        <v>1</v>
      </c>
      <c r="I3646" s="18">
        <f>'Limiting Factors'!D251</f>
        <v>0.1</v>
      </c>
      <c r="J3646" s="17">
        <f>'Vulnerability Mapped'!D70</f>
        <v>11</v>
      </c>
      <c r="K3646" s="17">
        <f>'Vulnerability Mapped'!E70</f>
        <v>11</v>
      </c>
      <c r="L3646" s="18">
        <f>'Vulnerability Mapped'!H70</f>
        <v>0.35714285699999998</v>
      </c>
      <c r="M3646" s="18">
        <f t="shared" si="112"/>
        <v>1.1678571423899999E-2</v>
      </c>
      <c r="N3646" s="18">
        <f t="shared" si="113"/>
        <v>2.8028571417359994E-3</v>
      </c>
    </row>
    <row r="3647" spans="1:14" ht="18" customHeight="1" x14ac:dyDescent="0.2">
      <c r="A3647" s="16" t="str">
        <f>'Fish Use'!A245</f>
        <v>UGR16</v>
      </c>
      <c r="B3647" s="16" t="str">
        <f>'Fish Use'!B245</f>
        <v>Upper Grande Ronde</v>
      </c>
      <c r="C3647" s="16" t="str">
        <f>'Fish Use'!D245</f>
        <v>Chinook</v>
      </c>
      <c r="D3647" s="16" t="str">
        <f>'Fish Use'!E245</f>
        <v>Migration</v>
      </c>
      <c r="E3647" s="16" t="str">
        <f>'Vulnerability Mapped'!C34</f>
        <v>Anthropogenic Barriers</v>
      </c>
      <c r="F3647" s="18">
        <f>'Fish Use'!F245</f>
        <v>0.32700000000000001</v>
      </c>
      <c r="G3647" s="18">
        <f>Population!D16</f>
        <v>0.34</v>
      </c>
      <c r="H3647" s="19">
        <f>'Limiting Factors'!C248</f>
        <v>1.82</v>
      </c>
      <c r="I3647" s="18">
        <f>'Limiting Factors'!D248</f>
        <v>0.28449999999999998</v>
      </c>
      <c r="J3647" s="17">
        <f>'Vulnerability Mapped'!D34</f>
        <v>2</v>
      </c>
      <c r="K3647" s="17">
        <f>'Vulnerability Mapped'!E34</f>
        <v>13</v>
      </c>
      <c r="L3647" s="18">
        <f>'Vulnerability Mapped'!H34</f>
        <v>0.93571428599999995</v>
      </c>
      <c r="M3647" s="18">
        <f t="shared" si="112"/>
        <v>8.7050903598008988E-2</v>
      </c>
      <c r="N3647" s="18">
        <f t="shared" si="113"/>
        <v>2.9597307223323058E-2</v>
      </c>
    </row>
    <row r="3648" spans="1:14" ht="18" customHeight="1" x14ac:dyDescent="0.2">
      <c r="A3648" s="16" t="str">
        <f>'Fish Use'!A245</f>
        <v>UGR16</v>
      </c>
      <c r="B3648" s="16" t="str">
        <f>'Fish Use'!B245</f>
        <v>Upper Grande Ronde</v>
      </c>
      <c r="C3648" s="16" t="str">
        <f>'Fish Use'!D245</f>
        <v>Chinook</v>
      </c>
      <c r="D3648" s="16" t="str">
        <f>'Fish Use'!E245</f>
        <v>Migration</v>
      </c>
      <c r="E3648" s="16" t="str">
        <f>'Vulnerability Mapped'!C42</f>
        <v>Riparian Condition</v>
      </c>
      <c r="F3648" s="18">
        <f>'Fish Use'!F245</f>
        <v>0.32700000000000001</v>
      </c>
      <c r="G3648" s="18">
        <f>Population!D16</f>
        <v>0.34</v>
      </c>
      <c r="H3648" s="19">
        <f>'Limiting Factors'!C242</f>
        <v>3.29</v>
      </c>
      <c r="I3648" s="18">
        <f>'Limiting Factors'!D242</f>
        <v>0.61524999999999996</v>
      </c>
      <c r="J3648" s="17">
        <f>'Vulnerability Mapped'!D42</f>
        <v>9</v>
      </c>
      <c r="K3648" s="17">
        <f>'Vulnerability Mapped'!E42</f>
        <v>14</v>
      </c>
      <c r="L3648" s="18">
        <f>'Vulnerability Mapped'!H42</f>
        <v>0.485714286</v>
      </c>
      <c r="M3648" s="18">
        <f t="shared" si="112"/>
        <v>9.77192786289105E-2</v>
      </c>
      <c r="N3648" s="18">
        <f t="shared" si="113"/>
        <v>3.322455473382957E-2</v>
      </c>
    </row>
    <row r="3649" spans="1:14" ht="18" customHeight="1" x14ac:dyDescent="0.2">
      <c r="A3649" s="16" t="str">
        <f>'Fish Use'!A245</f>
        <v>UGR16</v>
      </c>
      <c r="B3649" s="16" t="str">
        <f>'Fish Use'!B245</f>
        <v>Upper Grande Ronde</v>
      </c>
      <c r="C3649" s="16" t="str">
        <f>'Fish Use'!D245</f>
        <v>Chinook</v>
      </c>
      <c r="D3649" s="16" t="str">
        <f>'Fish Use'!E245</f>
        <v>Migration</v>
      </c>
      <c r="E3649" s="16" t="str">
        <f>'Vulnerability Mapped'!C38</f>
        <v>Floodplain Condition</v>
      </c>
      <c r="F3649" s="18">
        <f>'Fish Use'!F245</f>
        <v>0.32700000000000001</v>
      </c>
      <c r="G3649" s="18">
        <f>Population!D16</f>
        <v>0.34</v>
      </c>
      <c r="H3649" s="19">
        <f>'Limiting Factors'!C243</f>
        <v>2.7</v>
      </c>
      <c r="I3649" s="18">
        <f>'Limiting Factors'!D243</f>
        <v>0.48249999999999998</v>
      </c>
      <c r="J3649" s="17">
        <f>'Vulnerability Mapped'!D38</f>
        <v>6</v>
      </c>
      <c r="K3649" s="17">
        <f>'Vulnerability Mapped'!E38</f>
        <v>8</v>
      </c>
      <c r="L3649" s="18">
        <f>'Vulnerability Mapped'!H38</f>
        <v>0.678571429</v>
      </c>
      <c r="M3649" s="18">
        <f t="shared" si="112"/>
        <v>0.10706330363904751</v>
      </c>
      <c r="N3649" s="18">
        <f t="shared" si="113"/>
        <v>3.6401523237276155E-2</v>
      </c>
    </row>
    <row r="3650" spans="1:14" ht="18" customHeight="1" x14ac:dyDescent="0.2">
      <c r="A3650" s="16" t="str">
        <f>'Fish Use'!A245</f>
        <v>UGR16</v>
      </c>
      <c r="B3650" s="16" t="str">
        <f>'Fish Use'!B245</f>
        <v>Upper Grande Ronde</v>
      </c>
      <c r="C3650" s="16" t="str">
        <f>'Fish Use'!D245</f>
        <v>Chinook</v>
      </c>
      <c r="D3650" s="16" t="str">
        <f>'Fish Use'!E245</f>
        <v>Migration</v>
      </c>
      <c r="E3650" s="16" t="str">
        <f>'Vulnerability Mapped'!C43</f>
        <v>Side Channel and Wetland Habitat</v>
      </c>
      <c r="F3650" s="18">
        <f>'Fish Use'!F245</f>
        <v>0.32700000000000001</v>
      </c>
      <c r="G3650" s="18">
        <f>Population!D16</f>
        <v>0.34</v>
      </c>
      <c r="H3650" s="19">
        <f>'Limiting Factors'!C244</f>
        <v>2.61</v>
      </c>
      <c r="I3650" s="18">
        <f>'Limiting Factors'!D244</f>
        <v>0.46224999999999999</v>
      </c>
      <c r="J3650" s="17">
        <f>'Vulnerability Mapped'!D43</f>
        <v>7</v>
      </c>
      <c r="K3650" s="17">
        <f>'Vulnerability Mapped'!E43</f>
        <v>7</v>
      </c>
      <c r="L3650" s="18">
        <f>'Vulnerability Mapped'!H43</f>
        <v>0.61428571399999998</v>
      </c>
      <c r="M3650" s="18">
        <f t="shared" ref="M3650:M3713" si="114">F3650*I3650*L3650</f>
        <v>9.2852817813955504E-2</v>
      </c>
      <c r="N3650" s="18">
        <f t="shared" ref="N3650:N3713" si="115">M3650*G3650</f>
        <v>3.1569958056744875E-2</v>
      </c>
    </row>
    <row r="3651" spans="1:14" ht="18" customHeight="1" x14ac:dyDescent="0.2">
      <c r="A3651" s="16" t="str">
        <f>'Fish Use'!A245</f>
        <v>UGR16</v>
      </c>
      <c r="B3651" s="16" t="str">
        <f>'Fish Use'!B245</f>
        <v>Upper Grande Ronde</v>
      </c>
      <c r="C3651" s="16" t="str">
        <f>'Fish Use'!D245</f>
        <v>Chinook</v>
      </c>
      <c r="D3651" s="16" t="str">
        <f>'Fish Use'!E245</f>
        <v>Migration</v>
      </c>
      <c r="E3651" s="16" t="str">
        <f>'Vulnerability Mapped'!C35</f>
        <v>Channel and Habitat Structure</v>
      </c>
      <c r="F3651" s="18">
        <f>'Fish Use'!F245</f>
        <v>0.32700000000000001</v>
      </c>
      <c r="G3651" s="18">
        <f>Population!D16</f>
        <v>0.34</v>
      </c>
      <c r="H3651" s="19">
        <f>'Limiting Factors'!C245</f>
        <v>3.1</v>
      </c>
      <c r="I3651" s="18">
        <f>'Limiting Factors'!D245</f>
        <v>0.57250000000000001</v>
      </c>
      <c r="J3651" s="17">
        <f>'Vulnerability Mapped'!D35</f>
        <v>3</v>
      </c>
      <c r="K3651" s="17">
        <f>'Vulnerability Mapped'!E35</f>
        <v>5</v>
      </c>
      <c r="L3651" s="18">
        <f>'Vulnerability Mapped'!H35</f>
        <v>0.87142857100000004</v>
      </c>
      <c r="M3651" s="18">
        <f t="shared" si="114"/>
        <v>0.16313796420548252</v>
      </c>
      <c r="N3651" s="18">
        <f t="shared" si="115"/>
        <v>5.5466907829864062E-2</v>
      </c>
    </row>
    <row r="3652" spans="1:14" ht="18" customHeight="1" x14ac:dyDescent="0.2">
      <c r="A3652" s="16" t="str">
        <f>'Fish Use'!A245</f>
        <v>UGR16</v>
      </c>
      <c r="B3652" s="16" t="str">
        <f>'Fish Use'!B245</f>
        <v>Upper Grande Ronde</v>
      </c>
      <c r="C3652" s="16" t="str">
        <f>'Fish Use'!D245</f>
        <v>Chinook</v>
      </c>
      <c r="D3652" s="16" t="str">
        <f>'Fish Use'!E245</f>
        <v>Migration</v>
      </c>
      <c r="E3652" s="16" t="str">
        <f>'Vulnerability Mapped'!C37</f>
        <v>Decreased Water Quantity</v>
      </c>
      <c r="F3652" s="18">
        <f>'Fish Use'!F245</f>
        <v>0.32700000000000001</v>
      </c>
      <c r="G3652" s="18">
        <f>Population!D16</f>
        <v>0.34</v>
      </c>
      <c r="H3652" s="19">
        <f>'Limiting Factors'!C252</f>
        <v>1.82</v>
      </c>
      <c r="I3652" s="18">
        <f>'Limiting Factors'!D252</f>
        <v>0.28449999999999998</v>
      </c>
      <c r="J3652" s="17">
        <f>'Vulnerability Mapped'!D37</f>
        <v>2</v>
      </c>
      <c r="K3652" s="17">
        <f>'Vulnerability Mapped'!E37</f>
        <v>3</v>
      </c>
      <c r="L3652" s="18">
        <f>'Vulnerability Mapped'!H37</f>
        <v>0.93571428599999995</v>
      </c>
      <c r="M3652" s="18">
        <f t="shared" si="114"/>
        <v>8.7050903598008988E-2</v>
      </c>
      <c r="N3652" s="18">
        <f t="shared" si="115"/>
        <v>2.9597307223323058E-2</v>
      </c>
    </row>
    <row r="3653" spans="1:14" ht="18" customHeight="1" x14ac:dyDescent="0.2">
      <c r="A3653" s="16" t="str">
        <f>'Fish Use'!A245</f>
        <v>UGR16</v>
      </c>
      <c r="B3653" s="16" t="str">
        <f>'Fish Use'!B245</f>
        <v>Upper Grande Ronde</v>
      </c>
      <c r="C3653" s="16" t="str">
        <f>'Fish Use'!D245</f>
        <v>Chinook</v>
      </c>
      <c r="D3653" s="16" t="str">
        <f>'Fish Use'!E245</f>
        <v>Migration</v>
      </c>
      <c r="E3653" s="16" t="str">
        <f>'Vulnerability Mapped'!C32</f>
        <v>Altered Flow Timing</v>
      </c>
      <c r="F3653" s="18">
        <f>'Fish Use'!F245</f>
        <v>0.32700000000000001</v>
      </c>
      <c r="G3653" s="18">
        <f>Population!D16</f>
        <v>0.34</v>
      </c>
      <c r="H3653" s="19">
        <f>'Limiting Factors'!C253</f>
        <v>1.26</v>
      </c>
      <c r="I3653" s="18">
        <f>'Limiting Factors'!D253</f>
        <v>0.1585</v>
      </c>
      <c r="J3653" s="17">
        <f>'Vulnerability Mapped'!D32</f>
        <v>4</v>
      </c>
      <c r="K3653" s="17">
        <f>'Vulnerability Mapped'!E32</f>
        <v>4</v>
      </c>
      <c r="L3653" s="18">
        <f>'Vulnerability Mapped'!H32</f>
        <v>0.80714285699999999</v>
      </c>
      <c r="M3653" s="18">
        <f t="shared" si="114"/>
        <v>4.1833810706881497E-2</v>
      </c>
      <c r="N3653" s="18">
        <f t="shared" si="115"/>
        <v>1.4223495640339709E-2</v>
      </c>
    </row>
    <row r="3654" spans="1:14" ht="18" customHeight="1" x14ac:dyDescent="0.2">
      <c r="A3654" s="16" t="str">
        <f>'Fish Use'!A245</f>
        <v>UGR16</v>
      </c>
      <c r="B3654" s="16" t="str">
        <f>'Fish Use'!B245</f>
        <v>Upper Grande Ronde</v>
      </c>
      <c r="C3654" s="16" t="str">
        <f>'Fish Use'!D245</f>
        <v>Chinook</v>
      </c>
      <c r="D3654" s="16" t="str">
        <f>'Fish Use'!E245</f>
        <v>Migration</v>
      </c>
      <c r="E3654" s="16" t="str">
        <f>'Vulnerability Mapped'!C36</f>
        <v>Decreased Sediment Quantity</v>
      </c>
      <c r="F3654" s="18">
        <f>'Fish Use'!F245</f>
        <v>0.32700000000000001</v>
      </c>
      <c r="G3654" s="18">
        <f>Population!D16</f>
        <v>0.34</v>
      </c>
      <c r="H3654" s="19">
        <f>'Limiting Factors'!C246</f>
        <v>2.72</v>
      </c>
      <c r="I3654" s="18">
        <f>'Limiting Factors'!D246</f>
        <v>0.48699999999999999</v>
      </c>
      <c r="J3654" s="17">
        <f>'Vulnerability Mapped'!D36</f>
        <v>11</v>
      </c>
      <c r="K3654" s="17">
        <f>'Vulnerability Mapped'!E36</f>
        <v>12</v>
      </c>
      <c r="L3654" s="18">
        <f>'Vulnerability Mapped'!H36</f>
        <v>0.35714285699999998</v>
      </c>
      <c r="M3654" s="18">
        <f t="shared" si="114"/>
        <v>5.6874642834392995E-2</v>
      </c>
      <c r="N3654" s="18">
        <f t="shared" si="115"/>
        <v>1.9337378563693618E-2</v>
      </c>
    </row>
    <row r="3655" spans="1:14" ht="18" customHeight="1" x14ac:dyDescent="0.2">
      <c r="A3655" s="16" t="str">
        <f>'Fish Use'!A245</f>
        <v>UGR16</v>
      </c>
      <c r="B3655" s="16" t="str">
        <f>'Fish Use'!B245</f>
        <v>Upper Grande Ronde</v>
      </c>
      <c r="C3655" s="16" t="str">
        <f>'Fish Use'!D245</f>
        <v>Chinook</v>
      </c>
      <c r="D3655" s="16" t="str">
        <f>'Fish Use'!E245</f>
        <v>Migration</v>
      </c>
      <c r="E3655" s="16" t="str">
        <f>'Vulnerability Mapped'!C39</f>
        <v>Increased Sediment Quantity</v>
      </c>
      <c r="F3655" s="18">
        <f>'Fish Use'!F245</f>
        <v>0.32700000000000001</v>
      </c>
      <c r="G3655" s="18">
        <f>Population!D16</f>
        <v>0.34</v>
      </c>
      <c r="H3655" s="19">
        <f>'Limiting Factors'!C247</f>
        <v>3.06</v>
      </c>
      <c r="I3655" s="18">
        <f>'Limiting Factors'!D247</f>
        <v>0.5635</v>
      </c>
      <c r="J3655" s="17">
        <f>'Vulnerability Mapped'!D39</f>
        <v>10</v>
      </c>
      <c r="K3655" s="17">
        <f>'Vulnerability Mapped'!E39</f>
        <v>11</v>
      </c>
      <c r="L3655" s="18">
        <f>'Vulnerability Mapped'!H39</f>
        <v>0.42142857099999997</v>
      </c>
      <c r="M3655" s="18">
        <f t="shared" si="114"/>
        <v>7.7654324921029499E-2</v>
      </c>
      <c r="N3655" s="18">
        <f t="shared" si="115"/>
        <v>2.640247047315003E-2</v>
      </c>
    </row>
    <row r="3656" spans="1:14" ht="18" customHeight="1" x14ac:dyDescent="0.2">
      <c r="A3656" s="16" t="str">
        <f>'Fish Use'!A245</f>
        <v>UGR16</v>
      </c>
      <c r="B3656" s="16" t="str">
        <f>'Fish Use'!B245</f>
        <v>Upper Grande Ronde</v>
      </c>
      <c r="C3656" s="16" t="str">
        <f>'Fish Use'!D245</f>
        <v>Chinook</v>
      </c>
      <c r="D3656" s="16" t="str">
        <f>'Fish Use'!E245</f>
        <v>Migration</v>
      </c>
      <c r="E3656" s="16" t="str">
        <f>'Vulnerability Mapped'!C44</f>
        <v>Summer Water Temperature</v>
      </c>
      <c r="F3656" s="18">
        <f>'Fish Use'!F245</f>
        <v>0.32700000000000001</v>
      </c>
      <c r="G3656" s="18">
        <f>Population!D16</f>
        <v>0.34</v>
      </c>
      <c r="H3656" s="19">
        <f>'Limiting Factors'!C254</f>
        <v>2.29</v>
      </c>
      <c r="I3656" s="18">
        <f>'Limiting Factors'!D254</f>
        <v>0.39024999999999999</v>
      </c>
      <c r="J3656" s="17">
        <f>'Vulnerability Mapped'!D44</f>
        <v>1</v>
      </c>
      <c r="K3656" s="17">
        <f>'Vulnerability Mapped'!E44</f>
        <v>15</v>
      </c>
      <c r="L3656" s="18">
        <f>'Vulnerability Mapped'!H44</f>
        <v>1</v>
      </c>
      <c r="M3656" s="18">
        <f t="shared" si="114"/>
        <v>0.12761175</v>
      </c>
      <c r="N3656" s="18">
        <f t="shared" si="115"/>
        <v>4.3387994999999999E-2</v>
      </c>
    </row>
    <row r="3657" spans="1:14" ht="18" customHeight="1" x14ac:dyDescent="0.2">
      <c r="A3657" s="16" t="str">
        <f>'Fish Use'!A245</f>
        <v>UGR16</v>
      </c>
      <c r="B3657" s="16" t="str">
        <f>'Fish Use'!B245</f>
        <v>Upper Grande Ronde</v>
      </c>
      <c r="C3657" s="16" t="str">
        <f>'Fish Use'!D245</f>
        <v>Chinook</v>
      </c>
      <c r="D3657" s="16" t="str">
        <f>'Fish Use'!E245</f>
        <v>Migration</v>
      </c>
      <c r="E3657" s="16" t="str">
        <f>'Vulnerability Mapped'!C46</f>
        <v>Winter Water Temperature</v>
      </c>
      <c r="F3657" s="18">
        <f>'Fish Use'!F245</f>
        <v>0.32700000000000001</v>
      </c>
      <c r="G3657" s="18">
        <f>Population!D16</f>
        <v>0.34</v>
      </c>
      <c r="H3657" s="19">
        <f>'Limiting Factors'!C255</f>
        <v>1.59</v>
      </c>
      <c r="I3657" s="18">
        <f>'Limiting Factors'!D255</f>
        <v>0.23275000000000001</v>
      </c>
      <c r="J3657" s="17">
        <f>'Vulnerability Mapped'!D46</f>
        <v>9</v>
      </c>
      <c r="K3657" s="17">
        <f>'Vulnerability Mapped'!E46</f>
        <v>15</v>
      </c>
      <c r="L3657" s="18">
        <f>'Vulnerability Mapped'!H46</f>
        <v>0.485714286</v>
      </c>
      <c r="M3657" s="18">
        <f t="shared" si="114"/>
        <v>3.6967350021745504E-2</v>
      </c>
      <c r="N3657" s="18">
        <f t="shared" si="115"/>
        <v>1.2568899007393473E-2</v>
      </c>
    </row>
    <row r="3658" spans="1:14" ht="18" customHeight="1" x14ac:dyDescent="0.2">
      <c r="A3658" s="16" t="str">
        <f>'Fish Use'!A245</f>
        <v>UGR16</v>
      </c>
      <c r="B3658" s="16" t="str">
        <f>'Fish Use'!B245</f>
        <v>Upper Grande Ronde</v>
      </c>
      <c r="C3658" s="16" t="str">
        <f>'Fish Use'!D245</f>
        <v>Chinook</v>
      </c>
      <c r="D3658" s="16" t="str">
        <f>'Fish Use'!E245</f>
        <v>Migration</v>
      </c>
      <c r="E3658" s="16" t="str">
        <f>'Vulnerability Mapped'!C45</f>
        <v>Water Quality</v>
      </c>
      <c r="F3658" s="18">
        <f>'Fish Use'!F245</f>
        <v>0.32700000000000001</v>
      </c>
      <c r="G3658" s="18">
        <f>Population!D16</f>
        <v>0.34</v>
      </c>
      <c r="H3658" s="19">
        <f>'Limiting Factors'!C256</f>
        <v>1.26</v>
      </c>
      <c r="I3658" s="18">
        <f>'Limiting Factors'!D256</f>
        <v>0.1585</v>
      </c>
      <c r="J3658" s="17">
        <f>'Vulnerability Mapped'!D45</f>
        <v>5</v>
      </c>
      <c r="K3658" s="17">
        <f>'Vulnerability Mapped'!E45</f>
        <v>6</v>
      </c>
      <c r="L3658" s="18">
        <f>'Vulnerability Mapped'!H45</f>
        <v>0.74285714300000005</v>
      </c>
      <c r="M3658" s="18">
        <f t="shared" si="114"/>
        <v>3.85019142931185E-2</v>
      </c>
      <c r="N3658" s="18">
        <f t="shared" si="115"/>
        <v>1.3090650859660291E-2</v>
      </c>
    </row>
    <row r="3659" spans="1:14" ht="18" customHeight="1" x14ac:dyDescent="0.2">
      <c r="A3659" s="16" t="str">
        <f>'Fish Use'!A245</f>
        <v>UGR16</v>
      </c>
      <c r="B3659" s="16" t="str">
        <f>'Fish Use'!B245</f>
        <v>Upper Grande Ronde</v>
      </c>
      <c r="C3659" s="16" t="str">
        <f>'Fish Use'!D245</f>
        <v>Chinook</v>
      </c>
      <c r="D3659" s="16" t="str">
        <f>'Fish Use'!E245</f>
        <v>Migration</v>
      </c>
      <c r="E3659" s="16" t="str">
        <f>'Vulnerability Mapped'!C41</f>
        <v>Predation</v>
      </c>
      <c r="F3659" s="18">
        <f>'Fish Use'!F245</f>
        <v>0.32700000000000001</v>
      </c>
      <c r="G3659" s="18">
        <f>Population!D16</f>
        <v>0.34</v>
      </c>
      <c r="H3659" s="19">
        <f>'Limiting Factors'!C249</f>
        <v>1</v>
      </c>
      <c r="I3659" s="18">
        <f>'Limiting Factors'!D249</f>
        <v>0.1</v>
      </c>
      <c r="J3659" s="17">
        <f>'Vulnerability Mapped'!D41</f>
        <v>1</v>
      </c>
      <c r="K3659" s="17">
        <f>'Vulnerability Mapped'!E41</f>
        <v>14</v>
      </c>
      <c r="L3659" s="18">
        <f>'Vulnerability Mapped'!H41</f>
        <v>1</v>
      </c>
      <c r="M3659" s="18">
        <f t="shared" si="114"/>
        <v>3.27E-2</v>
      </c>
      <c r="N3659" s="18">
        <f t="shared" si="115"/>
        <v>1.1118000000000001E-2</v>
      </c>
    </row>
    <row r="3660" spans="1:14" ht="18" customHeight="1" x14ac:dyDescent="0.2">
      <c r="A3660" s="16" t="str">
        <f>'Fish Use'!A245</f>
        <v>UGR16</v>
      </c>
      <c r="B3660" s="16" t="str">
        <f>'Fish Use'!B245</f>
        <v>Upper Grande Ronde</v>
      </c>
      <c r="C3660" s="16" t="str">
        <f>'Fish Use'!D245</f>
        <v>Chinook</v>
      </c>
      <c r="D3660" s="16" t="str">
        <f>'Fish Use'!E245</f>
        <v>Migration</v>
      </c>
      <c r="E3660" s="16" t="str">
        <f>'Vulnerability Mapped'!C33</f>
        <v>Altered Primary Productivity</v>
      </c>
      <c r="F3660" s="18">
        <f>'Fish Use'!F245</f>
        <v>0.32700000000000001</v>
      </c>
      <c r="G3660" s="18">
        <f>Population!D16</f>
        <v>0.34</v>
      </c>
      <c r="H3660" s="19">
        <f>'Limiting Factors'!C250</f>
        <v>3.56</v>
      </c>
      <c r="I3660" s="18">
        <f>'Limiting Factors'!D250</f>
        <v>0.67600000000000005</v>
      </c>
      <c r="J3660" s="17">
        <f>'Vulnerability Mapped'!D33</f>
        <v>10</v>
      </c>
      <c r="K3660" s="17">
        <f>'Vulnerability Mapped'!E33</f>
        <v>13</v>
      </c>
      <c r="L3660" s="18">
        <f>'Vulnerability Mapped'!H33</f>
        <v>0.42142857099999997</v>
      </c>
      <c r="M3660" s="18">
        <f t="shared" si="114"/>
        <v>9.3157628476692012E-2</v>
      </c>
      <c r="N3660" s="18">
        <f t="shared" si="115"/>
        <v>3.1673593682075285E-2</v>
      </c>
    </row>
    <row r="3661" spans="1:14" ht="18" customHeight="1" x14ac:dyDescent="0.2">
      <c r="A3661" s="16" t="str">
        <f>'Fish Use'!A245</f>
        <v>UGR16</v>
      </c>
      <c r="B3661" s="16" t="str">
        <f>'Fish Use'!B245</f>
        <v>Upper Grande Ronde</v>
      </c>
      <c r="C3661" s="16" t="str">
        <f>'Fish Use'!D245</f>
        <v>Chinook</v>
      </c>
      <c r="D3661" s="16" t="str">
        <f>'Fish Use'!E245</f>
        <v>Migration</v>
      </c>
      <c r="E3661" s="16" t="str">
        <f>'Vulnerability Mapped'!C40</f>
        <v>Non-Native Species Interactions and Competition</v>
      </c>
      <c r="F3661" s="18">
        <f>'Fish Use'!F245</f>
        <v>0.32700000000000001</v>
      </c>
      <c r="G3661" s="18">
        <f>Population!D16</f>
        <v>0.34</v>
      </c>
      <c r="H3661" s="19">
        <f>'Limiting Factors'!C251</f>
        <v>1</v>
      </c>
      <c r="I3661" s="18">
        <f>'Limiting Factors'!D251</f>
        <v>0.1</v>
      </c>
      <c r="J3661" s="17">
        <f>'Vulnerability Mapped'!D40</f>
        <v>8</v>
      </c>
      <c r="K3661" s="17">
        <f>'Vulnerability Mapped'!E40</f>
        <v>12</v>
      </c>
      <c r="L3661" s="18">
        <f>'Vulnerability Mapped'!H40</f>
        <v>0.55000000000000004</v>
      </c>
      <c r="M3661" s="18">
        <f t="shared" si="114"/>
        <v>1.7985000000000001E-2</v>
      </c>
      <c r="N3661" s="18">
        <f t="shared" si="115"/>
        <v>6.1149000000000004E-3</v>
      </c>
    </row>
    <row r="3662" spans="1:14" ht="18" customHeight="1" x14ac:dyDescent="0.2">
      <c r="A3662" s="16" t="str">
        <f>'Fish Use'!A246</f>
        <v>UGR16</v>
      </c>
      <c r="B3662" s="16" t="str">
        <f>'Fish Use'!B246</f>
        <v>Upper Grande Ronde</v>
      </c>
      <c r="C3662" s="16" t="str">
        <f>'Fish Use'!D246</f>
        <v>Steelhead</v>
      </c>
      <c r="D3662" s="16" t="str">
        <f>'Fish Use'!E246</f>
        <v>Spawning</v>
      </c>
      <c r="E3662" s="16" t="str">
        <f>'Vulnerability Mapped'!C109</f>
        <v>Anthropogenic Barriers</v>
      </c>
      <c r="F3662" s="18">
        <f>'Fish Use'!F246</f>
        <v>0.32700000000000001</v>
      </c>
      <c r="G3662" s="18">
        <f>Population!D11</f>
        <v>0.25</v>
      </c>
      <c r="H3662" s="19">
        <f>'Limiting Factors'!C248</f>
        <v>1.82</v>
      </c>
      <c r="I3662" s="18">
        <f>'Limiting Factors'!D248</f>
        <v>0.28449999999999998</v>
      </c>
      <c r="J3662" s="17">
        <f>'Vulnerability Mapped'!D109</f>
        <v>15</v>
      </c>
      <c r="K3662" s="17">
        <f>'Vulnerability Mapped'!E109</f>
        <v>15</v>
      </c>
      <c r="L3662" s="18">
        <f>'Vulnerability Mapped'!H109</f>
        <v>0.1</v>
      </c>
      <c r="M3662" s="18">
        <f t="shared" si="114"/>
        <v>9.3031499999999996E-3</v>
      </c>
      <c r="N3662" s="18">
        <f t="shared" si="115"/>
        <v>2.3257874999999999E-3</v>
      </c>
    </row>
    <row r="3663" spans="1:14" ht="18" customHeight="1" x14ac:dyDescent="0.2">
      <c r="A3663" s="16" t="str">
        <f>'Fish Use'!A246</f>
        <v>UGR16</v>
      </c>
      <c r="B3663" s="16" t="str">
        <f>'Fish Use'!B246</f>
        <v>Upper Grande Ronde</v>
      </c>
      <c r="C3663" s="16" t="str">
        <f>'Fish Use'!D246</f>
        <v>Steelhead</v>
      </c>
      <c r="D3663" s="16" t="str">
        <f>'Fish Use'!E246</f>
        <v>Spawning</v>
      </c>
      <c r="E3663" s="16" t="str">
        <f>'Vulnerability Mapped'!C117</f>
        <v>Riparian Condition</v>
      </c>
      <c r="F3663" s="18">
        <f>'Fish Use'!F246</f>
        <v>0.32700000000000001</v>
      </c>
      <c r="G3663" s="18">
        <f>Population!D11</f>
        <v>0.25</v>
      </c>
      <c r="H3663" s="19">
        <f>'Limiting Factors'!C242</f>
        <v>3.29</v>
      </c>
      <c r="I3663" s="18">
        <f>'Limiting Factors'!D242</f>
        <v>0.61524999999999996</v>
      </c>
      <c r="J3663" s="17">
        <f>'Vulnerability Mapped'!D117</f>
        <v>5</v>
      </c>
      <c r="K3663" s="17">
        <f>'Vulnerability Mapped'!E117</f>
        <v>5</v>
      </c>
      <c r="L3663" s="18">
        <f>'Vulnerability Mapped'!H117</f>
        <v>0.74285714300000005</v>
      </c>
      <c r="M3663" s="18">
        <f t="shared" si="114"/>
        <v>0.14945301431445526</v>
      </c>
      <c r="N3663" s="18">
        <f t="shared" si="115"/>
        <v>3.7363253578613816E-2</v>
      </c>
    </row>
    <row r="3664" spans="1:14" ht="18" customHeight="1" x14ac:dyDescent="0.2">
      <c r="A3664" s="16" t="str">
        <f>'Fish Use'!A246</f>
        <v>UGR16</v>
      </c>
      <c r="B3664" s="16" t="str">
        <f>'Fish Use'!B246</f>
        <v>Upper Grande Ronde</v>
      </c>
      <c r="C3664" s="16" t="str">
        <f>'Fish Use'!D246</f>
        <v>Steelhead</v>
      </c>
      <c r="D3664" s="16" t="str">
        <f>'Fish Use'!E246</f>
        <v>Spawning</v>
      </c>
      <c r="E3664" s="16" t="str">
        <f>'Vulnerability Mapped'!C113</f>
        <v>Floodplain Condition</v>
      </c>
      <c r="F3664" s="18">
        <f>'Fish Use'!F246</f>
        <v>0.32700000000000001</v>
      </c>
      <c r="G3664" s="18">
        <f>Population!D11</f>
        <v>0.25</v>
      </c>
      <c r="H3664" s="19">
        <f>'Limiting Factors'!C243</f>
        <v>2.7</v>
      </c>
      <c r="I3664" s="18">
        <f>'Limiting Factors'!D243</f>
        <v>0.48249999999999998</v>
      </c>
      <c r="J3664" s="17">
        <f>'Vulnerability Mapped'!D113</f>
        <v>3</v>
      </c>
      <c r="K3664" s="17">
        <f>'Vulnerability Mapped'!E113</f>
        <v>3</v>
      </c>
      <c r="L3664" s="18">
        <f>'Vulnerability Mapped'!H113</f>
        <v>0.87142857100000004</v>
      </c>
      <c r="M3664" s="18">
        <f t="shared" si="114"/>
        <v>0.13749182136095253</v>
      </c>
      <c r="N3664" s="18">
        <f t="shared" si="115"/>
        <v>3.4372955340238133E-2</v>
      </c>
    </row>
    <row r="3665" spans="1:14" ht="18" customHeight="1" x14ac:dyDescent="0.2">
      <c r="A3665" s="16" t="str">
        <f>'Fish Use'!A246</f>
        <v>UGR16</v>
      </c>
      <c r="B3665" s="16" t="str">
        <f>'Fish Use'!B246</f>
        <v>Upper Grande Ronde</v>
      </c>
      <c r="C3665" s="16" t="str">
        <f>'Fish Use'!D246</f>
        <v>Steelhead</v>
      </c>
      <c r="D3665" s="16" t="str">
        <f>'Fish Use'!E246</f>
        <v>Spawning</v>
      </c>
      <c r="E3665" s="16" t="str">
        <f>'Vulnerability Mapped'!C118</f>
        <v>Side Channel and Wetland Habitat</v>
      </c>
      <c r="F3665" s="18">
        <f>'Fish Use'!F246</f>
        <v>0.32700000000000001</v>
      </c>
      <c r="G3665" s="18">
        <f>Population!D11</f>
        <v>0.25</v>
      </c>
      <c r="H3665" s="19">
        <f>'Limiting Factors'!C244</f>
        <v>2.61</v>
      </c>
      <c r="I3665" s="18">
        <f>'Limiting Factors'!D244</f>
        <v>0.46224999999999999</v>
      </c>
      <c r="J3665" s="17">
        <f>'Vulnerability Mapped'!D118</f>
        <v>2</v>
      </c>
      <c r="K3665" s="17">
        <f>'Vulnerability Mapped'!E118</f>
        <v>2</v>
      </c>
      <c r="L3665" s="18">
        <f>'Vulnerability Mapped'!H118</f>
        <v>0.93571428599999995</v>
      </c>
      <c r="M3665" s="18">
        <f t="shared" si="114"/>
        <v>0.1414385946860445</v>
      </c>
      <c r="N3665" s="18">
        <f t="shared" si="115"/>
        <v>3.5359648671511125E-2</v>
      </c>
    </row>
    <row r="3666" spans="1:14" ht="18" customHeight="1" x14ac:dyDescent="0.2">
      <c r="A3666" s="16" t="str">
        <f>'Fish Use'!A246</f>
        <v>UGR16</v>
      </c>
      <c r="B3666" s="16" t="str">
        <f>'Fish Use'!B246</f>
        <v>Upper Grande Ronde</v>
      </c>
      <c r="C3666" s="16" t="str">
        <f>'Fish Use'!D246</f>
        <v>Steelhead</v>
      </c>
      <c r="D3666" s="16" t="str">
        <f>'Fish Use'!E246</f>
        <v>Spawning</v>
      </c>
      <c r="E3666" s="16" t="str">
        <f>'Vulnerability Mapped'!C110</f>
        <v>Channel and Habitat Structure</v>
      </c>
      <c r="F3666" s="18">
        <f>'Fish Use'!F246</f>
        <v>0.32700000000000001</v>
      </c>
      <c r="G3666" s="18">
        <f>Population!D11</f>
        <v>0.25</v>
      </c>
      <c r="H3666" s="19">
        <f>'Limiting Factors'!C245</f>
        <v>3.1</v>
      </c>
      <c r="I3666" s="18">
        <f>'Limiting Factors'!D245</f>
        <v>0.57250000000000001</v>
      </c>
      <c r="J3666" s="17">
        <f>'Vulnerability Mapped'!D110</f>
        <v>1</v>
      </c>
      <c r="K3666" s="17">
        <f>'Vulnerability Mapped'!E110</f>
        <v>1</v>
      </c>
      <c r="L3666" s="18">
        <f>'Vulnerability Mapped'!H110</f>
        <v>1</v>
      </c>
      <c r="M3666" s="18">
        <f t="shared" si="114"/>
        <v>0.1872075</v>
      </c>
      <c r="N3666" s="18">
        <f t="shared" si="115"/>
        <v>4.6801875E-2</v>
      </c>
    </row>
    <row r="3667" spans="1:14" ht="18" customHeight="1" x14ac:dyDescent="0.2">
      <c r="A3667" s="16" t="str">
        <f>'Fish Use'!A246</f>
        <v>UGR16</v>
      </c>
      <c r="B3667" s="16" t="str">
        <f>'Fish Use'!B246</f>
        <v>Upper Grande Ronde</v>
      </c>
      <c r="C3667" s="16" t="str">
        <f>'Fish Use'!D246</f>
        <v>Steelhead</v>
      </c>
      <c r="D3667" s="16" t="str">
        <f>'Fish Use'!E246</f>
        <v>Spawning</v>
      </c>
      <c r="E3667" s="16" t="str">
        <f>'Vulnerability Mapped'!C112</f>
        <v>Decreased Water Quantity</v>
      </c>
      <c r="F3667" s="18">
        <f>'Fish Use'!F246</f>
        <v>0.32700000000000001</v>
      </c>
      <c r="G3667" s="18">
        <f>Population!D11</f>
        <v>0.25</v>
      </c>
      <c r="H3667" s="19">
        <f>'Limiting Factors'!C252</f>
        <v>1.82</v>
      </c>
      <c r="I3667" s="18">
        <f>'Limiting Factors'!D252</f>
        <v>0.28449999999999998</v>
      </c>
      <c r="J3667" s="17">
        <f>'Vulnerability Mapped'!D112</f>
        <v>9</v>
      </c>
      <c r="K3667" s="17">
        <f>'Vulnerability Mapped'!E112</f>
        <v>9</v>
      </c>
      <c r="L3667" s="18">
        <f>'Vulnerability Mapped'!H112</f>
        <v>0.485714286</v>
      </c>
      <c r="M3667" s="18">
        <f t="shared" si="114"/>
        <v>4.5186728598008992E-2</v>
      </c>
      <c r="N3667" s="18">
        <f t="shared" si="115"/>
        <v>1.1296682149502248E-2</v>
      </c>
    </row>
    <row r="3668" spans="1:14" ht="18" customHeight="1" x14ac:dyDescent="0.2">
      <c r="A3668" s="16" t="str">
        <f>'Fish Use'!A246</f>
        <v>UGR16</v>
      </c>
      <c r="B3668" s="16" t="str">
        <f>'Fish Use'!B246</f>
        <v>Upper Grande Ronde</v>
      </c>
      <c r="C3668" s="16" t="str">
        <f>'Fish Use'!D246</f>
        <v>Steelhead</v>
      </c>
      <c r="D3668" s="16" t="str">
        <f>'Fish Use'!E246</f>
        <v>Spawning</v>
      </c>
      <c r="E3668" s="16" t="str">
        <f>'Vulnerability Mapped'!C107</f>
        <v>Altered Flow Timing</v>
      </c>
      <c r="F3668" s="18">
        <f>'Fish Use'!F246</f>
        <v>0.32700000000000001</v>
      </c>
      <c r="G3668" s="18">
        <f>Population!D11</f>
        <v>0.25</v>
      </c>
      <c r="H3668" s="19">
        <f>'Limiting Factors'!C253</f>
        <v>1.26</v>
      </c>
      <c r="I3668" s="18">
        <f>'Limiting Factors'!D253</f>
        <v>0.1585</v>
      </c>
      <c r="J3668" s="17">
        <f>'Vulnerability Mapped'!D107</f>
        <v>6</v>
      </c>
      <c r="K3668" s="17">
        <f>'Vulnerability Mapped'!E107</f>
        <v>6</v>
      </c>
      <c r="L3668" s="18">
        <f>'Vulnerability Mapped'!H107</f>
        <v>0.678571429</v>
      </c>
      <c r="M3668" s="18">
        <f t="shared" si="114"/>
        <v>3.5170017879355503E-2</v>
      </c>
      <c r="N3668" s="18">
        <f t="shared" si="115"/>
        <v>8.7925044698388757E-3</v>
      </c>
    </row>
    <row r="3669" spans="1:14" ht="18" customHeight="1" x14ac:dyDescent="0.2">
      <c r="A3669" s="16" t="str">
        <f>'Fish Use'!A246</f>
        <v>UGR16</v>
      </c>
      <c r="B3669" s="16" t="str">
        <f>'Fish Use'!B246</f>
        <v>Upper Grande Ronde</v>
      </c>
      <c r="C3669" s="16" t="str">
        <f>'Fish Use'!D246</f>
        <v>Steelhead</v>
      </c>
      <c r="D3669" s="16" t="str">
        <f>'Fish Use'!E246</f>
        <v>Spawning</v>
      </c>
      <c r="E3669" s="16" t="str">
        <f>'Vulnerability Mapped'!C111</f>
        <v>Decreased Sediment Quantity</v>
      </c>
      <c r="F3669" s="18">
        <f>'Fish Use'!F246</f>
        <v>0.32700000000000001</v>
      </c>
      <c r="G3669" s="18">
        <f>Population!D11</f>
        <v>0.25</v>
      </c>
      <c r="H3669" s="19">
        <f>'Limiting Factors'!C246</f>
        <v>2.72</v>
      </c>
      <c r="I3669" s="18">
        <f>'Limiting Factors'!D246</f>
        <v>0.48699999999999999</v>
      </c>
      <c r="J3669" s="17">
        <f>'Vulnerability Mapped'!D111</f>
        <v>4</v>
      </c>
      <c r="K3669" s="17">
        <f>'Vulnerability Mapped'!E111</f>
        <v>4</v>
      </c>
      <c r="L3669" s="18">
        <f>'Vulnerability Mapped'!H111</f>
        <v>0.80714285699999999</v>
      </c>
      <c r="M3669" s="18">
        <f t="shared" si="114"/>
        <v>0.12853669283439301</v>
      </c>
      <c r="N3669" s="18">
        <f t="shared" si="115"/>
        <v>3.2134173208598252E-2</v>
      </c>
    </row>
    <row r="3670" spans="1:14" ht="18" customHeight="1" x14ac:dyDescent="0.2">
      <c r="A3670" s="16" t="str">
        <f>'Fish Use'!A246</f>
        <v>UGR16</v>
      </c>
      <c r="B3670" s="16" t="str">
        <f>'Fish Use'!B246</f>
        <v>Upper Grande Ronde</v>
      </c>
      <c r="C3670" s="16" t="str">
        <f>'Fish Use'!D246</f>
        <v>Steelhead</v>
      </c>
      <c r="D3670" s="16" t="str">
        <f>'Fish Use'!E246</f>
        <v>Spawning</v>
      </c>
      <c r="E3670" s="16" t="str">
        <f>'Vulnerability Mapped'!C114</f>
        <v>Increased Sediment Quantity</v>
      </c>
      <c r="F3670" s="18">
        <f>'Fish Use'!F246</f>
        <v>0.32700000000000001</v>
      </c>
      <c r="G3670" s="18">
        <f>Population!D11</f>
        <v>0.25</v>
      </c>
      <c r="H3670" s="19">
        <f>'Limiting Factors'!C247</f>
        <v>3.06</v>
      </c>
      <c r="I3670" s="18">
        <f>'Limiting Factors'!D247</f>
        <v>0.5635</v>
      </c>
      <c r="J3670" s="17">
        <f>'Vulnerability Mapped'!D114</f>
        <v>10</v>
      </c>
      <c r="K3670" s="17">
        <f>'Vulnerability Mapped'!E114</f>
        <v>10</v>
      </c>
      <c r="L3670" s="18">
        <f>'Vulnerability Mapped'!H114</f>
        <v>0.42142857099999997</v>
      </c>
      <c r="M3670" s="18">
        <f t="shared" si="114"/>
        <v>7.7654324921029499E-2</v>
      </c>
      <c r="N3670" s="18">
        <f t="shared" si="115"/>
        <v>1.9413581230257375E-2</v>
      </c>
    </row>
    <row r="3671" spans="1:14" ht="18" customHeight="1" x14ac:dyDescent="0.2">
      <c r="A3671" s="16" t="str">
        <f>'Fish Use'!A246</f>
        <v>UGR16</v>
      </c>
      <c r="B3671" s="16" t="str">
        <f>'Fish Use'!B246</f>
        <v>Upper Grande Ronde</v>
      </c>
      <c r="C3671" s="16" t="str">
        <f>'Fish Use'!D246</f>
        <v>Steelhead</v>
      </c>
      <c r="D3671" s="16" t="str">
        <f>'Fish Use'!E246</f>
        <v>Spawning</v>
      </c>
      <c r="E3671" s="16" t="str">
        <f>'Vulnerability Mapped'!C119</f>
        <v>Summer Water Temperature</v>
      </c>
      <c r="F3671" s="18">
        <f>'Fish Use'!F246</f>
        <v>0.32700000000000001</v>
      </c>
      <c r="G3671" s="18">
        <f>Population!D11</f>
        <v>0.25</v>
      </c>
      <c r="H3671" s="19">
        <f>'Limiting Factors'!C254</f>
        <v>2.29</v>
      </c>
      <c r="I3671" s="18">
        <f>'Limiting Factors'!D254</f>
        <v>0.39024999999999999</v>
      </c>
      <c r="J3671" s="17">
        <f>'Vulnerability Mapped'!D119</f>
        <v>11</v>
      </c>
      <c r="K3671" s="17">
        <f>'Vulnerability Mapped'!E119</f>
        <v>11</v>
      </c>
      <c r="L3671" s="18">
        <f>'Vulnerability Mapped'!H119</f>
        <v>0.35714285699999998</v>
      </c>
      <c r="M3671" s="18">
        <f t="shared" si="114"/>
        <v>4.5575624981769744E-2</v>
      </c>
      <c r="N3671" s="18">
        <f t="shared" si="115"/>
        <v>1.1393906245442436E-2</v>
      </c>
    </row>
    <row r="3672" spans="1:14" ht="18" customHeight="1" x14ac:dyDescent="0.2">
      <c r="A3672" s="16" t="str">
        <f>'Fish Use'!A246</f>
        <v>UGR16</v>
      </c>
      <c r="B3672" s="16" t="str">
        <f>'Fish Use'!B246</f>
        <v>Upper Grande Ronde</v>
      </c>
      <c r="C3672" s="16" t="str">
        <f>'Fish Use'!D246</f>
        <v>Steelhead</v>
      </c>
      <c r="D3672" s="16" t="str">
        <f>'Fish Use'!E246</f>
        <v>Spawning</v>
      </c>
      <c r="E3672" s="16" t="str">
        <f>'Vulnerability Mapped'!C121</f>
        <v>Winter Water Temperature</v>
      </c>
      <c r="F3672" s="18">
        <f>'Fish Use'!F246</f>
        <v>0.32700000000000001</v>
      </c>
      <c r="G3672" s="18">
        <f>Population!D11</f>
        <v>0.25</v>
      </c>
      <c r="H3672" s="19">
        <f>'Limiting Factors'!C255</f>
        <v>1.59</v>
      </c>
      <c r="I3672" s="18">
        <f>'Limiting Factors'!D255</f>
        <v>0.23275000000000001</v>
      </c>
      <c r="J3672" s="17">
        <f>'Vulnerability Mapped'!D121</f>
        <v>7</v>
      </c>
      <c r="K3672" s="17">
        <f>'Vulnerability Mapped'!E121</f>
        <v>7</v>
      </c>
      <c r="L3672" s="18">
        <f>'Vulnerability Mapped'!H121</f>
        <v>0.61428571399999998</v>
      </c>
      <c r="M3672" s="18">
        <f t="shared" si="114"/>
        <v>4.6752824978254504E-2</v>
      </c>
      <c r="N3672" s="18">
        <f t="shared" si="115"/>
        <v>1.1688206244563626E-2</v>
      </c>
    </row>
    <row r="3673" spans="1:14" ht="18" customHeight="1" x14ac:dyDescent="0.2">
      <c r="A3673" s="16" t="str">
        <f>'Fish Use'!A246</f>
        <v>UGR16</v>
      </c>
      <c r="B3673" s="16" t="str">
        <f>'Fish Use'!B246</f>
        <v>Upper Grande Ronde</v>
      </c>
      <c r="C3673" s="16" t="str">
        <f>'Fish Use'!D246</f>
        <v>Steelhead</v>
      </c>
      <c r="D3673" s="16" t="str">
        <f>'Fish Use'!E246</f>
        <v>Spawning</v>
      </c>
      <c r="E3673" s="16" t="str">
        <f>'Vulnerability Mapped'!C120</f>
        <v>Water Quality</v>
      </c>
      <c r="F3673" s="18">
        <f>'Fish Use'!F246</f>
        <v>0.32700000000000001</v>
      </c>
      <c r="G3673" s="18">
        <f>Population!D11</f>
        <v>0.25</v>
      </c>
      <c r="H3673" s="19">
        <f>'Limiting Factors'!C256</f>
        <v>1.26</v>
      </c>
      <c r="I3673" s="18">
        <f>'Limiting Factors'!D256</f>
        <v>0.1585</v>
      </c>
      <c r="J3673" s="17">
        <f>'Vulnerability Mapped'!D120</f>
        <v>8</v>
      </c>
      <c r="K3673" s="17">
        <f>'Vulnerability Mapped'!E120</f>
        <v>8</v>
      </c>
      <c r="L3673" s="18">
        <f>'Vulnerability Mapped'!H120</f>
        <v>0.55000000000000004</v>
      </c>
      <c r="M3673" s="18">
        <f t="shared" si="114"/>
        <v>2.8506225000000003E-2</v>
      </c>
      <c r="N3673" s="18">
        <f t="shared" si="115"/>
        <v>7.1265562500000008E-3</v>
      </c>
    </row>
    <row r="3674" spans="1:14" ht="18" customHeight="1" x14ac:dyDescent="0.2">
      <c r="A3674" s="16" t="str">
        <f>'Fish Use'!A246</f>
        <v>UGR16</v>
      </c>
      <c r="B3674" s="16" t="str">
        <f>'Fish Use'!B246</f>
        <v>Upper Grande Ronde</v>
      </c>
      <c r="C3674" s="16" t="str">
        <f>'Fish Use'!D246</f>
        <v>Steelhead</v>
      </c>
      <c r="D3674" s="16" t="str">
        <f>'Fish Use'!E246</f>
        <v>Spawning</v>
      </c>
      <c r="E3674" s="16" t="str">
        <f>'Vulnerability Mapped'!C116</f>
        <v>Predation</v>
      </c>
      <c r="F3674" s="18">
        <f>'Fish Use'!F246</f>
        <v>0.32700000000000001</v>
      </c>
      <c r="G3674" s="18">
        <f>Population!D11</f>
        <v>0.25</v>
      </c>
      <c r="H3674" s="19">
        <f>'Limiting Factors'!C249</f>
        <v>1</v>
      </c>
      <c r="I3674" s="18">
        <f>'Limiting Factors'!D249</f>
        <v>0.1</v>
      </c>
      <c r="J3674" s="17">
        <f>'Vulnerability Mapped'!D116</f>
        <v>12</v>
      </c>
      <c r="K3674" s="17">
        <f>'Vulnerability Mapped'!E116</f>
        <v>12</v>
      </c>
      <c r="L3674" s="18">
        <f>'Vulnerability Mapped'!H116</f>
        <v>0.29285714299999999</v>
      </c>
      <c r="M3674" s="18">
        <f t="shared" si="114"/>
        <v>9.576428576099999E-3</v>
      </c>
      <c r="N3674" s="18">
        <f t="shared" si="115"/>
        <v>2.3941071440249997E-3</v>
      </c>
    </row>
    <row r="3675" spans="1:14" ht="18" customHeight="1" x14ac:dyDescent="0.2">
      <c r="A3675" s="16" t="str">
        <f>'Fish Use'!A246</f>
        <v>UGR16</v>
      </c>
      <c r="B3675" s="16" t="str">
        <f>'Fish Use'!B246</f>
        <v>Upper Grande Ronde</v>
      </c>
      <c r="C3675" s="16" t="str">
        <f>'Fish Use'!D246</f>
        <v>Steelhead</v>
      </c>
      <c r="D3675" s="16" t="str">
        <f>'Fish Use'!E246</f>
        <v>Spawning</v>
      </c>
      <c r="E3675" s="16" t="str">
        <f>'Vulnerability Mapped'!C108</f>
        <v>Altered Primary Productivity</v>
      </c>
      <c r="F3675" s="18">
        <f>'Fish Use'!F246</f>
        <v>0.32700000000000001</v>
      </c>
      <c r="G3675" s="18">
        <f>Population!D11</f>
        <v>0.25</v>
      </c>
      <c r="H3675" s="19">
        <f>'Limiting Factors'!C250</f>
        <v>3.56</v>
      </c>
      <c r="I3675" s="18">
        <f>'Limiting Factors'!D250</f>
        <v>0.67600000000000005</v>
      </c>
      <c r="J3675" s="17">
        <f>'Vulnerability Mapped'!D108</f>
        <v>13</v>
      </c>
      <c r="K3675" s="17">
        <f>'Vulnerability Mapped'!E108</f>
        <v>13</v>
      </c>
      <c r="L3675" s="18">
        <f>'Vulnerability Mapped'!H108</f>
        <v>0.22857142899999999</v>
      </c>
      <c r="M3675" s="18">
        <f t="shared" si="114"/>
        <v>5.0526171523308003E-2</v>
      </c>
      <c r="N3675" s="18">
        <f t="shared" si="115"/>
        <v>1.2631542880827001E-2</v>
      </c>
    </row>
    <row r="3676" spans="1:14" ht="18" customHeight="1" x14ac:dyDescent="0.2">
      <c r="A3676" s="16" t="str">
        <f>'Fish Use'!A246</f>
        <v>UGR16</v>
      </c>
      <c r="B3676" s="16" t="str">
        <f>'Fish Use'!B246</f>
        <v>Upper Grande Ronde</v>
      </c>
      <c r="C3676" s="16" t="str">
        <f>'Fish Use'!D246</f>
        <v>Steelhead</v>
      </c>
      <c r="D3676" s="16" t="str">
        <f>'Fish Use'!E246</f>
        <v>Spawning</v>
      </c>
      <c r="E3676" s="16" t="str">
        <f>'Vulnerability Mapped'!C115</f>
        <v>Non-Native Species Interactions and Competition</v>
      </c>
      <c r="F3676" s="18">
        <f>'Fish Use'!F246</f>
        <v>0.32700000000000001</v>
      </c>
      <c r="G3676" s="18">
        <f>Population!D11</f>
        <v>0.25</v>
      </c>
      <c r="H3676" s="19">
        <f>'Limiting Factors'!C251</f>
        <v>1</v>
      </c>
      <c r="I3676" s="18">
        <f>'Limiting Factors'!D251</f>
        <v>0.1</v>
      </c>
      <c r="J3676" s="17">
        <f>'Vulnerability Mapped'!D115</f>
        <v>14</v>
      </c>
      <c r="K3676" s="17">
        <f>'Vulnerability Mapped'!E115</f>
        <v>14</v>
      </c>
      <c r="L3676" s="18">
        <f>'Vulnerability Mapped'!H115</f>
        <v>0.164285714</v>
      </c>
      <c r="M3676" s="18">
        <f t="shared" si="114"/>
        <v>5.3721428478000002E-3</v>
      </c>
      <c r="N3676" s="18">
        <f t="shared" si="115"/>
        <v>1.3430357119500001E-3</v>
      </c>
    </row>
    <row r="3677" spans="1:14" ht="18" customHeight="1" x14ac:dyDescent="0.2">
      <c r="A3677" s="16" t="str">
        <f>'Fish Use'!A247</f>
        <v>UGR16</v>
      </c>
      <c r="B3677" s="16" t="str">
        <f>'Fish Use'!B247</f>
        <v>Upper Grande Ronde</v>
      </c>
      <c r="C3677" s="16" t="str">
        <f>'Fish Use'!D247</f>
        <v>Steelhead</v>
      </c>
      <c r="D3677" s="16" t="str">
        <f>'Fish Use'!E247</f>
        <v>Winter Rearing</v>
      </c>
      <c r="E3677" s="16" t="str">
        <f>'Vulnerability Mapped'!C139</f>
        <v>Anthropogenic Barriers</v>
      </c>
      <c r="F3677" s="18">
        <f>'Fish Use'!F247</f>
        <v>0.32700000000000001</v>
      </c>
      <c r="G3677" s="18">
        <f>Population!D15</f>
        <v>0.25</v>
      </c>
      <c r="H3677" s="19">
        <f>'Limiting Factors'!C248</f>
        <v>1.82</v>
      </c>
      <c r="I3677" s="18">
        <f>'Limiting Factors'!D248</f>
        <v>0.28449999999999998</v>
      </c>
      <c r="J3677" s="17">
        <f>'Vulnerability Mapped'!D139</f>
        <v>14</v>
      </c>
      <c r="K3677" s="17">
        <f>'Vulnerability Mapped'!E139</f>
        <v>14</v>
      </c>
      <c r="L3677" s="18">
        <f>'Vulnerability Mapped'!H139</f>
        <v>0.164285714</v>
      </c>
      <c r="M3677" s="18">
        <f t="shared" si="114"/>
        <v>1.5283746401990999E-2</v>
      </c>
      <c r="N3677" s="18">
        <f t="shared" si="115"/>
        <v>3.8209366004977497E-3</v>
      </c>
    </row>
    <row r="3678" spans="1:14" ht="18" customHeight="1" x14ac:dyDescent="0.2">
      <c r="A3678" s="16" t="str">
        <f>'Fish Use'!A247</f>
        <v>UGR16</v>
      </c>
      <c r="B3678" s="16" t="str">
        <f>'Fish Use'!B247</f>
        <v>Upper Grande Ronde</v>
      </c>
      <c r="C3678" s="16" t="str">
        <f>'Fish Use'!D247</f>
        <v>Steelhead</v>
      </c>
      <c r="D3678" s="16" t="str">
        <f>'Fish Use'!E247</f>
        <v>Winter Rearing</v>
      </c>
      <c r="E3678" s="16" t="str">
        <f>'Vulnerability Mapped'!C147</f>
        <v>Riparian Condition</v>
      </c>
      <c r="F3678" s="18">
        <f>'Fish Use'!F247</f>
        <v>0.32700000000000001</v>
      </c>
      <c r="G3678" s="18">
        <f>Population!D15</f>
        <v>0.25</v>
      </c>
      <c r="H3678" s="19">
        <f>'Limiting Factors'!C242</f>
        <v>3.29</v>
      </c>
      <c r="I3678" s="18">
        <f>'Limiting Factors'!D242</f>
        <v>0.61524999999999996</v>
      </c>
      <c r="J3678" s="17">
        <f>'Vulnerability Mapped'!D147</f>
        <v>5</v>
      </c>
      <c r="K3678" s="17">
        <f>'Vulnerability Mapped'!E147</f>
        <v>5</v>
      </c>
      <c r="L3678" s="18">
        <f>'Vulnerability Mapped'!H147</f>
        <v>0.74285714300000005</v>
      </c>
      <c r="M3678" s="18">
        <f t="shared" si="114"/>
        <v>0.14945301431445526</v>
      </c>
      <c r="N3678" s="18">
        <f t="shared" si="115"/>
        <v>3.7363253578613816E-2</v>
      </c>
    </row>
    <row r="3679" spans="1:14" ht="18" customHeight="1" x14ac:dyDescent="0.2">
      <c r="A3679" s="16" t="str">
        <f>'Fish Use'!A247</f>
        <v>UGR16</v>
      </c>
      <c r="B3679" s="16" t="str">
        <f>'Fish Use'!B247</f>
        <v>Upper Grande Ronde</v>
      </c>
      <c r="C3679" s="16" t="str">
        <f>'Fish Use'!D247</f>
        <v>Steelhead</v>
      </c>
      <c r="D3679" s="16" t="str">
        <f>'Fish Use'!E247</f>
        <v>Winter Rearing</v>
      </c>
      <c r="E3679" s="16" t="str">
        <f>'Vulnerability Mapped'!C143</f>
        <v>Floodplain Condition</v>
      </c>
      <c r="F3679" s="18">
        <f>'Fish Use'!F247</f>
        <v>0.32700000000000001</v>
      </c>
      <c r="G3679" s="18">
        <f>Population!D15</f>
        <v>0.25</v>
      </c>
      <c r="H3679" s="19">
        <f>'Limiting Factors'!C243</f>
        <v>2.7</v>
      </c>
      <c r="I3679" s="18">
        <f>'Limiting Factors'!D243</f>
        <v>0.48249999999999998</v>
      </c>
      <c r="J3679" s="17">
        <f>'Vulnerability Mapped'!D143</f>
        <v>4</v>
      </c>
      <c r="K3679" s="17">
        <f>'Vulnerability Mapped'!E143</f>
        <v>4</v>
      </c>
      <c r="L3679" s="18">
        <f>'Vulnerability Mapped'!H143</f>
        <v>0.80714285699999999</v>
      </c>
      <c r="M3679" s="18">
        <f t="shared" si="114"/>
        <v>0.12734898212031751</v>
      </c>
      <c r="N3679" s="18">
        <f t="shared" si="115"/>
        <v>3.1837245530079376E-2</v>
      </c>
    </row>
    <row r="3680" spans="1:14" ht="18" customHeight="1" x14ac:dyDescent="0.2">
      <c r="A3680" s="16" t="str">
        <f>'Fish Use'!A247</f>
        <v>UGR16</v>
      </c>
      <c r="B3680" s="16" t="str">
        <f>'Fish Use'!B247</f>
        <v>Upper Grande Ronde</v>
      </c>
      <c r="C3680" s="16" t="str">
        <f>'Fish Use'!D247</f>
        <v>Steelhead</v>
      </c>
      <c r="D3680" s="16" t="str">
        <f>'Fish Use'!E247</f>
        <v>Winter Rearing</v>
      </c>
      <c r="E3680" s="16" t="str">
        <f>'Vulnerability Mapped'!C148</f>
        <v>Side Channel and Wetland Habitat</v>
      </c>
      <c r="F3680" s="18">
        <f>'Fish Use'!F247</f>
        <v>0.32700000000000001</v>
      </c>
      <c r="G3680" s="18">
        <f>Population!D15</f>
        <v>0.25</v>
      </c>
      <c r="H3680" s="19">
        <f>'Limiting Factors'!C244</f>
        <v>2.61</v>
      </c>
      <c r="I3680" s="18">
        <f>'Limiting Factors'!D244</f>
        <v>0.46224999999999999</v>
      </c>
      <c r="J3680" s="17">
        <f>'Vulnerability Mapped'!D148</f>
        <v>3</v>
      </c>
      <c r="K3680" s="17">
        <f>'Vulnerability Mapped'!E148</f>
        <v>3</v>
      </c>
      <c r="L3680" s="18">
        <f>'Vulnerability Mapped'!H148</f>
        <v>0.87142857100000004</v>
      </c>
      <c r="M3680" s="18">
        <f t="shared" si="114"/>
        <v>0.13172143922093327</v>
      </c>
      <c r="N3680" s="18">
        <f t="shared" si="115"/>
        <v>3.2930359805233317E-2</v>
      </c>
    </row>
    <row r="3681" spans="1:14" ht="18" customHeight="1" x14ac:dyDescent="0.2">
      <c r="A3681" s="16" t="str">
        <f>'Fish Use'!A247</f>
        <v>UGR16</v>
      </c>
      <c r="B3681" s="16" t="str">
        <f>'Fish Use'!B247</f>
        <v>Upper Grande Ronde</v>
      </c>
      <c r="C3681" s="16" t="str">
        <f>'Fish Use'!D247</f>
        <v>Steelhead</v>
      </c>
      <c r="D3681" s="16" t="str">
        <f>'Fish Use'!E247</f>
        <v>Winter Rearing</v>
      </c>
      <c r="E3681" s="16" t="str">
        <f>'Vulnerability Mapped'!C140</f>
        <v>Channel and Habitat Structure</v>
      </c>
      <c r="F3681" s="18">
        <f>'Fish Use'!F247</f>
        <v>0.32700000000000001</v>
      </c>
      <c r="G3681" s="18">
        <f>Population!D15</f>
        <v>0.25</v>
      </c>
      <c r="H3681" s="19">
        <f>'Limiting Factors'!C245</f>
        <v>3.1</v>
      </c>
      <c r="I3681" s="18">
        <f>'Limiting Factors'!D245</f>
        <v>0.57250000000000001</v>
      </c>
      <c r="J3681" s="17">
        <f>'Vulnerability Mapped'!D140</f>
        <v>2</v>
      </c>
      <c r="K3681" s="17">
        <f>'Vulnerability Mapped'!E140</f>
        <v>2</v>
      </c>
      <c r="L3681" s="18">
        <f>'Vulnerability Mapped'!H140</f>
        <v>0.93571428599999995</v>
      </c>
      <c r="M3681" s="18">
        <f t="shared" si="114"/>
        <v>0.17517273219634499</v>
      </c>
      <c r="N3681" s="18">
        <f t="shared" si="115"/>
        <v>4.3793183049086248E-2</v>
      </c>
    </row>
    <row r="3682" spans="1:14" ht="18" customHeight="1" x14ac:dyDescent="0.2">
      <c r="A3682" s="16" t="str">
        <f>'Fish Use'!A247</f>
        <v>UGR16</v>
      </c>
      <c r="B3682" s="16" t="str">
        <f>'Fish Use'!B247</f>
        <v>Upper Grande Ronde</v>
      </c>
      <c r="C3682" s="16" t="str">
        <f>'Fish Use'!D247</f>
        <v>Steelhead</v>
      </c>
      <c r="D3682" s="16" t="str">
        <f>'Fish Use'!E247</f>
        <v>Winter Rearing</v>
      </c>
      <c r="E3682" s="16" t="str">
        <f>'Vulnerability Mapped'!C142</f>
        <v>Decreased Water Quantity</v>
      </c>
      <c r="F3682" s="18">
        <f>'Fish Use'!F247</f>
        <v>0.32700000000000001</v>
      </c>
      <c r="G3682" s="18">
        <f>Population!D15</f>
        <v>0.25</v>
      </c>
      <c r="H3682" s="19">
        <f>'Limiting Factors'!C252</f>
        <v>1.82</v>
      </c>
      <c r="I3682" s="18">
        <f>'Limiting Factors'!D252</f>
        <v>0.28449999999999998</v>
      </c>
      <c r="J3682" s="17">
        <f>'Vulnerability Mapped'!D142</f>
        <v>7</v>
      </c>
      <c r="K3682" s="17">
        <f>'Vulnerability Mapped'!E142</f>
        <v>7</v>
      </c>
      <c r="L3682" s="18">
        <f>'Vulnerability Mapped'!H142</f>
        <v>0.61428571399999998</v>
      </c>
      <c r="M3682" s="18">
        <f t="shared" si="114"/>
        <v>5.7147921401990993E-2</v>
      </c>
      <c r="N3682" s="18">
        <f t="shared" si="115"/>
        <v>1.4286980350497748E-2</v>
      </c>
    </row>
    <row r="3683" spans="1:14" ht="18" customHeight="1" x14ac:dyDescent="0.2">
      <c r="A3683" s="16" t="str">
        <f>'Fish Use'!A247</f>
        <v>UGR16</v>
      </c>
      <c r="B3683" s="16" t="str">
        <f>'Fish Use'!B247</f>
        <v>Upper Grande Ronde</v>
      </c>
      <c r="C3683" s="16" t="str">
        <f>'Fish Use'!D247</f>
        <v>Steelhead</v>
      </c>
      <c r="D3683" s="16" t="str">
        <f>'Fish Use'!E247</f>
        <v>Winter Rearing</v>
      </c>
      <c r="E3683" s="16" t="str">
        <f>'Vulnerability Mapped'!C137</f>
        <v>Altered Flow Timing</v>
      </c>
      <c r="F3683" s="18">
        <f>'Fish Use'!F247</f>
        <v>0.32700000000000001</v>
      </c>
      <c r="G3683" s="18">
        <f>Population!D15</f>
        <v>0.25</v>
      </c>
      <c r="H3683" s="19">
        <f>'Limiting Factors'!C253</f>
        <v>1.26</v>
      </c>
      <c r="I3683" s="18">
        <f>'Limiting Factors'!D253</f>
        <v>0.1585</v>
      </c>
      <c r="J3683" s="17">
        <f>'Vulnerability Mapped'!D137</f>
        <v>10</v>
      </c>
      <c r="K3683" s="17">
        <f>'Vulnerability Mapped'!E137</f>
        <v>10</v>
      </c>
      <c r="L3683" s="18">
        <f>'Vulnerability Mapped'!H137</f>
        <v>0.42142857099999997</v>
      </c>
      <c r="M3683" s="18">
        <f t="shared" si="114"/>
        <v>2.18424321206445E-2</v>
      </c>
      <c r="N3683" s="18">
        <f t="shared" si="115"/>
        <v>5.4606080301611249E-3</v>
      </c>
    </row>
    <row r="3684" spans="1:14" ht="18" customHeight="1" x14ac:dyDescent="0.2">
      <c r="A3684" s="16" t="str">
        <f>'Fish Use'!A247</f>
        <v>UGR16</v>
      </c>
      <c r="B3684" s="16" t="str">
        <f>'Fish Use'!B247</f>
        <v>Upper Grande Ronde</v>
      </c>
      <c r="C3684" s="16" t="str">
        <f>'Fish Use'!D247</f>
        <v>Steelhead</v>
      </c>
      <c r="D3684" s="16" t="str">
        <f>'Fish Use'!E247</f>
        <v>Winter Rearing</v>
      </c>
      <c r="E3684" s="16" t="str">
        <f>'Vulnerability Mapped'!C141</f>
        <v>Decreased Sediment Quantity</v>
      </c>
      <c r="F3684" s="18">
        <f>'Fish Use'!F247</f>
        <v>0.32700000000000001</v>
      </c>
      <c r="G3684" s="18">
        <f>Population!D15</f>
        <v>0.25</v>
      </c>
      <c r="H3684" s="19">
        <f>'Limiting Factors'!C246</f>
        <v>2.72</v>
      </c>
      <c r="I3684" s="18">
        <f>'Limiting Factors'!D246</f>
        <v>0.48699999999999999</v>
      </c>
      <c r="J3684" s="17">
        <f>'Vulnerability Mapped'!D141</f>
        <v>12</v>
      </c>
      <c r="K3684" s="17">
        <f>'Vulnerability Mapped'!E141</f>
        <v>12</v>
      </c>
      <c r="L3684" s="18">
        <f>'Vulnerability Mapped'!H141</f>
        <v>0.29285714299999999</v>
      </c>
      <c r="M3684" s="18">
        <f t="shared" si="114"/>
        <v>4.6637207165607E-2</v>
      </c>
      <c r="N3684" s="18">
        <f t="shared" si="115"/>
        <v>1.165930179140175E-2</v>
      </c>
    </row>
    <row r="3685" spans="1:14" ht="18" customHeight="1" x14ac:dyDescent="0.2">
      <c r="A3685" s="16" t="str">
        <f>'Fish Use'!A247</f>
        <v>UGR16</v>
      </c>
      <c r="B3685" s="16" t="str">
        <f>'Fish Use'!B247</f>
        <v>Upper Grande Ronde</v>
      </c>
      <c r="C3685" s="16" t="str">
        <f>'Fish Use'!D247</f>
        <v>Steelhead</v>
      </c>
      <c r="D3685" s="16" t="str">
        <f>'Fish Use'!E247</f>
        <v>Winter Rearing</v>
      </c>
      <c r="E3685" s="16" t="str">
        <f>'Vulnerability Mapped'!C144</f>
        <v>Increased Sediment Quantity</v>
      </c>
      <c r="F3685" s="18">
        <f>'Fish Use'!F247</f>
        <v>0.32700000000000001</v>
      </c>
      <c r="G3685" s="18">
        <f>Population!D15</f>
        <v>0.25</v>
      </c>
      <c r="H3685" s="19">
        <f>'Limiting Factors'!C247</f>
        <v>3.06</v>
      </c>
      <c r="I3685" s="18">
        <f>'Limiting Factors'!D247</f>
        <v>0.5635</v>
      </c>
      <c r="J3685" s="17">
        <f>'Vulnerability Mapped'!D144</f>
        <v>13</v>
      </c>
      <c r="K3685" s="17">
        <f>'Vulnerability Mapped'!E144</f>
        <v>13</v>
      </c>
      <c r="L3685" s="18">
        <f>'Vulnerability Mapped'!H144</f>
        <v>0.22857142899999999</v>
      </c>
      <c r="M3685" s="18">
        <f t="shared" si="114"/>
        <v>4.2117600078970495E-2</v>
      </c>
      <c r="N3685" s="18">
        <f t="shared" si="115"/>
        <v>1.0529400019742624E-2</v>
      </c>
    </row>
    <row r="3686" spans="1:14" ht="18" customHeight="1" x14ac:dyDescent="0.2">
      <c r="A3686" s="16" t="str">
        <f>'Fish Use'!A247</f>
        <v>UGR16</v>
      </c>
      <c r="B3686" s="16" t="str">
        <f>'Fish Use'!B247</f>
        <v>Upper Grande Ronde</v>
      </c>
      <c r="C3686" s="16" t="str">
        <f>'Fish Use'!D247</f>
        <v>Steelhead</v>
      </c>
      <c r="D3686" s="16" t="str">
        <f>'Fish Use'!E247</f>
        <v>Winter Rearing</v>
      </c>
      <c r="E3686" s="16" t="str">
        <f>'Vulnerability Mapped'!C149</f>
        <v>Summer Water Temperature</v>
      </c>
      <c r="F3686" s="18">
        <f>'Fish Use'!F247</f>
        <v>0.32700000000000001</v>
      </c>
      <c r="G3686" s="18">
        <f>Population!D15</f>
        <v>0.25</v>
      </c>
      <c r="H3686" s="19">
        <f>'Limiting Factors'!C254</f>
        <v>2.29</v>
      </c>
      <c r="I3686" s="18">
        <f>'Limiting Factors'!D254</f>
        <v>0.39024999999999999</v>
      </c>
      <c r="J3686" s="17">
        <f>'Vulnerability Mapped'!D149</f>
        <v>15</v>
      </c>
      <c r="K3686" s="17">
        <f>'Vulnerability Mapped'!E149</f>
        <v>15</v>
      </c>
      <c r="L3686" s="18">
        <f>'Vulnerability Mapped'!H149</f>
        <v>0.1</v>
      </c>
      <c r="M3686" s="18">
        <f t="shared" si="114"/>
        <v>1.2761175E-2</v>
      </c>
      <c r="N3686" s="18">
        <f t="shared" si="115"/>
        <v>3.1902937499999999E-3</v>
      </c>
    </row>
    <row r="3687" spans="1:14" ht="18" customHeight="1" x14ac:dyDescent="0.2">
      <c r="A3687" s="16" t="str">
        <f>'Fish Use'!A247</f>
        <v>UGR16</v>
      </c>
      <c r="B3687" s="16" t="str">
        <f>'Fish Use'!B247</f>
        <v>Upper Grande Ronde</v>
      </c>
      <c r="C3687" s="16" t="str">
        <f>'Fish Use'!D247</f>
        <v>Steelhead</v>
      </c>
      <c r="D3687" s="16" t="str">
        <f>'Fish Use'!E247</f>
        <v>Winter Rearing</v>
      </c>
      <c r="E3687" s="16" t="str">
        <f>'Vulnerability Mapped'!C151</f>
        <v>Winter Water Temperature</v>
      </c>
      <c r="F3687" s="18">
        <f>'Fish Use'!F247</f>
        <v>0.32700000000000001</v>
      </c>
      <c r="G3687" s="18">
        <f>Population!D15</f>
        <v>0.25</v>
      </c>
      <c r="H3687" s="19">
        <f>'Limiting Factors'!C255</f>
        <v>1.59</v>
      </c>
      <c r="I3687" s="18">
        <f>'Limiting Factors'!D255</f>
        <v>0.23275000000000001</v>
      </c>
      <c r="J3687" s="17">
        <f>'Vulnerability Mapped'!D151</f>
        <v>1</v>
      </c>
      <c r="K3687" s="17">
        <f>'Vulnerability Mapped'!E151</f>
        <v>1</v>
      </c>
      <c r="L3687" s="18">
        <f>'Vulnerability Mapped'!H151</f>
        <v>1</v>
      </c>
      <c r="M3687" s="18">
        <f t="shared" si="114"/>
        <v>7.6109250000000003E-2</v>
      </c>
      <c r="N3687" s="18">
        <f t="shared" si="115"/>
        <v>1.9027312500000001E-2</v>
      </c>
    </row>
    <row r="3688" spans="1:14" ht="18" customHeight="1" x14ac:dyDescent="0.2">
      <c r="A3688" s="16" t="str">
        <f>'Fish Use'!A247</f>
        <v>UGR16</v>
      </c>
      <c r="B3688" s="16" t="str">
        <f>'Fish Use'!B247</f>
        <v>Upper Grande Ronde</v>
      </c>
      <c r="C3688" s="16" t="str">
        <f>'Fish Use'!D247</f>
        <v>Steelhead</v>
      </c>
      <c r="D3688" s="16" t="str">
        <f>'Fish Use'!E247</f>
        <v>Winter Rearing</v>
      </c>
      <c r="E3688" s="16" t="str">
        <f>'Vulnerability Mapped'!C150</f>
        <v>Water Quality</v>
      </c>
      <c r="F3688" s="18">
        <f>'Fish Use'!F247</f>
        <v>0.32700000000000001</v>
      </c>
      <c r="G3688" s="18">
        <f>Population!D15</f>
        <v>0.25</v>
      </c>
      <c r="H3688" s="19">
        <f>'Limiting Factors'!C256</f>
        <v>1.26</v>
      </c>
      <c r="I3688" s="18">
        <f>'Limiting Factors'!D256</f>
        <v>0.1585</v>
      </c>
      <c r="J3688" s="17">
        <f>'Vulnerability Mapped'!D150</f>
        <v>6</v>
      </c>
      <c r="K3688" s="17">
        <f>'Vulnerability Mapped'!E150</f>
        <v>6</v>
      </c>
      <c r="L3688" s="18">
        <f>'Vulnerability Mapped'!H150</f>
        <v>0.678571429</v>
      </c>
      <c r="M3688" s="18">
        <f t="shared" si="114"/>
        <v>3.5170017879355503E-2</v>
      </c>
      <c r="N3688" s="18">
        <f t="shared" si="115"/>
        <v>8.7925044698388757E-3</v>
      </c>
    </row>
    <row r="3689" spans="1:14" ht="18" customHeight="1" x14ac:dyDescent="0.2">
      <c r="A3689" s="16" t="str">
        <f>'Fish Use'!A247</f>
        <v>UGR16</v>
      </c>
      <c r="B3689" s="16" t="str">
        <f>'Fish Use'!B247</f>
        <v>Upper Grande Ronde</v>
      </c>
      <c r="C3689" s="16" t="str">
        <f>'Fish Use'!D247</f>
        <v>Steelhead</v>
      </c>
      <c r="D3689" s="16" t="str">
        <f>'Fish Use'!E247</f>
        <v>Winter Rearing</v>
      </c>
      <c r="E3689" s="16" t="str">
        <f>'Vulnerability Mapped'!C146</f>
        <v>Predation</v>
      </c>
      <c r="F3689" s="18">
        <f>'Fish Use'!F247</f>
        <v>0.32700000000000001</v>
      </c>
      <c r="G3689" s="18">
        <f>Population!D15</f>
        <v>0.25</v>
      </c>
      <c r="H3689" s="19">
        <f>'Limiting Factors'!C249</f>
        <v>1</v>
      </c>
      <c r="I3689" s="18">
        <f>'Limiting Factors'!D249</f>
        <v>0.1</v>
      </c>
      <c r="J3689" s="17">
        <f>'Vulnerability Mapped'!D146</f>
        <v>9</v>
      </c>
      <c r="K3689" s="17">
        <f>'Vulnerability Mapped'!E146</f>
        <v>9</v>
      </c>
      <c r="L3689" s="18">
        <f>'Vulnerability Mapped'!H146</f>
        <v>0.485714286</v>
      </c>
      <c r="M3689" s="18">
        <f t="shared" si="114"/>
        <v>1.5882857152199999E-2</v>
      </c>
      <c r="N3689" s="18">
        <f t="shared" si="115"/>
        <v>3.9707142880499998E-3</v>
      </c>
    </row>
    <row r="3690" spans="1:14" ht="18" customHeight="1" x14ac:dyDescent="0.2">
      <c r="A3690" s="16" t="str">
        <f>'Fish Use'!A247</f>
        <v>UGR16</v>
      </c>
      <c r="B3690" s="16" t="str">
        <f>'Fish Use'!B247</f>
        <v>Upper Grande Ronde</v>
      </c>
      <c r="C3690" s="16" t="str">
        <f>'Fish Use'!D247</f>
        <v>Steelhead</v>
      </c>
      <c r="D3690" s="16" t="str">
        <f>'Fish Use'!E247</f>
        <v>Winter Rearing</v>
      </c>
      <c r="E3690" s="16" t="str">
        <f>'Vulnerability Mapped'!C138</f>
        <v>Altered Primary Productivity</v>
      </c>
      <c r="F3690" s="18">
        <f>'Fish Use'!F247</f>
        <v>0.32700000000000001</v>
      </c>
      <c r="G3690" s="18">
        <f>Population!D15</f>
        <v>0.25</v>
      </c>
      <c r="H3690" s="19">
        <f>'Limiting Factors'!C250</f>
        <v>3.56</v>
      </c>
      <c r="I3690" s="18">
        <f>'Limiting Factors'!D250</f>
        <v>0.67600000000000005</v>
      </c>
      <c r="J3690" s="17">
        <f>'Vulnerability Mapped'!D138</f>
        <v>8</v>
      </c>
      <c r="K3690" s="17">
        <f>'Vulnerability Mapped'!E138</f>
        <v>8</v>
      </c>
      <c r="L3690" s="18">
        <f>'Vulnerability Mapped'!H138</f>
        <v>0.55000000000000004</v>
      </c>
      <c r="M3690" s="18">
        <f t="shared" si="114"/>
        <v>0.12157860000000002</v>
      </c>
      <c r="N3690" s="18">
        <f t="shared" si="115"/>
        <v>3.0394650000000006E-2</v>
      </c>
    </row>
    <row r="3691" spans="1:14" ht="18" customHeight="1" x14ac:dyDescent="0.2">
      <c r="A3691" s="16" t="str">
        <f>'Fish Use'!A247</f>
        <v>UGR16</v>
      </c>
      <c r="B3691" s="16" t="str">
        <f>'Fish Use'!B247</f>
        <v>Upper Grande Ronde</v>
      </c>
      <c r="C3691" s="16" t="str">
        <f>'Fish Use'!D247</f>
        <v>Steelhead</v>
      </c>
      <c r="D3691" s="16" t="str">
        <f>'Fish Use'!E247</f>
        <v>Winter Rearing</v>
      </c>
      <c r="E3691" s="16" t="str">
        <f>'Vulnerability Mapped'!C145</f>
        <v>Non-Native Species Interactions and Competition</v>
      </c>
      <c r="F3691" s="18">
        <f>'Fish Use'!F247</f>
        <v>0.32700000000000001</v>
      </c>
      <c r="G3691" s="18">
        <f>Population!D15</f>
        <v>0.25</v>
      </c>
      <c r="H3691" s="19">
        <f>'Limiting Factors'!C251</f>
        <v>1</v>
      </c>
      <c r="I3691" s="18">
        <f>'Limiting Factors'!D251</f>
        <v>0.1</v>
      </c>
      <c r="J3691" s="17">
        <f>'Vulnerability Mapped'!D145</f>
        <v>11</v>
      </c>
      <c r="K3691" s="17">
        <f>'Vulnerability Mapped'!E145</f>
        <v>11</v>
      </c>
      <c r="L3691" s="18">
        <f>'Vulnerability Mapped'!H145</f>
        <v>0.35714285699999998</v>
      </c>
      <c r="M3691" s="18">
        <f t="shared" si="114"/>
        <v>1.1678571423899999E-2</v>
      </c>
      <c r="N3691" s="18">
        <f t="shared" si="115"/>
        <v>2.9196428559749997E-3</v>
      </c>
    </row>
    <row r="3692" spans="1:14" ht="18" customHeight="1" x14ac:dyDescent="0.2">
      <c r="A3692" s="16" t="str">
        <f>'Fish Use'!A248</f>
        <v>UGR16</v>
      </c>
      <c r="B3692" s="16" t="str">
        <f>'Fish Use'!B248</f>
        <v>Upper Grande Ronde</v>
      </c>
      <c r="C3692" s="16" t="str">
        <f>'Fish Use'!D248</f>
        <v>Steelhead</v>
      </c>
      <c r="D3692" s="16" t="str">
        <f>'Fish Use'!E248</f>
        <v>Summer Rearing</v>
      </c>
      <c r="E3692" s="16" t="str">
        <f>'Vulnerability Mapped'!C124</f>
        <v>Anthropogenic Barriers</v>
      </c>
      <c r="F3692" s="18">
        <f>'Fish Use'!F248</f>
        <v>0.32700000000000001</v>
      </c>
      <c r="G3692" s="18">
        <f>Population!D13</f>
        <v>0.25</v>
      </c>
      <c r="H3692" s="19">
        <f>'Limiting Factors'!C248</f>
        <v>1.82</v>
      </c>
      <c r="I3692" s="18">
        <f>'Limiting Factors'!D248</f>
        <v>0.28449999999999998</v>
      </c>
      <c r="J3692" s="17">
        <f>'Vulnerability Mapped'!D124</f>
        <v>2</v>
      </c>
      <c r="K3692" s="17">
        <f>'Vulnerability Mapped'!E124</f>
        <v>2</v>
      </c>
      <c r="L3692" s="18">
        <f>'Vulnerability Mapped'!H124</f>
        <v>0.93571428599999995</v>
      </c>
      <c r="M3692" s="18">
        <f t="shared" si="114"/>
        <v>8.7050903598008988E-2</v>
      </c>
      <c r="N3692" s="18">
        <f t="shared" si="115"/>
        <v>2.1762725899502247E-2</v>
      </c>
    </row>
    <row r="3693" spans="1:14" ht="18" customHeight="1" x14ac:dyDescent="0.2">
      <c r="A3693" s="16" t="str">
        <f>'Fish Use'!A248</f>
        <v>UGR16</v>
      </c>
      <c r="B3693" s="16" t="str">
        <f>'Fish Use'!B248</f>
        <v>Upper Grande Ronde</v>
      </c>
      <c r="C3693" s="16" t="str">
        <f>'Fish Use'!D248</f>
        <v>Steelhead</v>
      </c>
      <c r="D3693" s="16" t="str">
        <f>'Fish Use'!E248</f>
        <v>Summer Rearing</v>
      </c>
      <c r="E3693" s="16" t="str">
        <f>'Vulnerability Mapped'!C132</f>
        <v>Riparian Condition</v>
      </c>
      <c r="F3693" s="18">
        <f>'Fish Use'!F248</f>
        <v>0.32700000000000001</v>
      </c>
      <c r="G3693" s="18">
        <f>Population!D13</f>
        <v>0.25</v>
      </c>
      <c r="H3693" s="19">
        <f>'Limiting Factors'!C242</f>
        <v>3.29</v>
      </c>
      <c r="I3693" s="18">
        <f>'Limiting Factors'!D242</f>
        <v>0.61524999999999996</v>
      </c>
      <c r="J3693" s="17">
        <f>'Vulnerability Mapped'!D132</f>
        <v>10</v>
      </c>
      <c r="K3693" s="17">
        <f>'Vulnerability Mapped'!E132</f>
        <v>10</v>
      </c>
      <c r="L3693" s="18">
        <f>'Vulnerability Mapped'!H132</f>
        <v>0.42142857099999997</v>
      </c>
      <c r="M3693" s="18">
        <f t="shared" si="114"/>
        <v>8.4785844556634238E-2</v>
      </c>
      <c r="N3693" s="18">
        <f t="shared" si="115"/>
        <v>2.1196461139158559E-2</v>
      </c>
    </row>
    <row r="3694" spans="1:14" ht="18" customHeight="1" x14ac:dyDescent="0.2">
      <c r="A3694" s="16" t="str">
        <f>'Fish Use'!A248</f>
        <v>UGR16</v>
      </c>
      <c r="B3694" s="16" t="str">
        <f>'Fish Use'!B248</f>
        <v>Upper Grande Ronde</v>
      </c>
      <c r="C3694" s="16" t="str">
        <f>'Fish Use'!D248</f>
        <v>Steelhead</v>
      </c>
      <c r="D3694" s="16" t="str">
        <f>'Fish Use'!E248</f>
        <v>Summer Rearing</v>
      </c>
      <c r="E3694" s="16" t="str">
        <f>'Vulnerability Mapped'!C128</f>
        <v>Floodplain Condition</v>
      </c>
      <c r="F3694" s="18">
        <f>'Fish Use'!F248</f>
        <v>0.32700000000000001</v>
      </c>
      <c r="G3694" s="18">
        <f>Population!D13</f>
        <v>0.25</v>
      </c>
      <c r="H3694" s="19">
        <f>'Limiting Factors'!C243</f>
        <v>2.7</v>
      </c>
      <c r="I3694" s="18">
        <f>'Limiting Factors'!D243</f>
        <v>0.48249999999999998</v>
      </c>
      <c r="J3694" s="17">
        <f>'Vulnerability Mapped'!D128</f>
        <v>11</v>
      </c>
      <c r="K3694" s="17">
        <f>'Vulnerability Mapped'!E128</f>
        <v>11</v>
      </c>
      <c r="L3694" s="18">
        <f>'Vulnerability Mapped'!H128</f>
        <v>0.35714285699999998</v>
      </c>
      <c r="M3694" s="18">
        <f t="shared" si="114"/>
        <v>5.6349107120317501E-2</v>
      </c>
      <c r="N3694" s="18">
        <f t="shared" si="115"/>
        <v>1.4087276780079375E-2</v>
      </c>
    </row>
    <row r="3695" spans="1:14" ht="18" customHeight="1" x14ac:dyDescent="0.2">
      <c r="A3695" s="16" t="str">
        <f>'Fish Use'!A248</f>
        <v>UGR16</v>
      </c>
      <c r="B3695" s="16" t="str">
        <f>'Fish Use'!B248</f>
        <v>Upper Grande Ronde</v>
      </c>
      <c r="C3695" s="16" t="str">
        <f>'Fish Use'!D248</f>
        <v>Steelhead</v>
      </c>
      <c r="D3695" s="16" t="str">
        <f>'Fish Use'!E248</f>
        <v>Summer Rearing</v>
      </c>
      <c r="E3695" s="16" t="str">
        <f>'Vulnerability Mapped'!C133</f>
        <v>Side Channel and Wetland Habitat</v>
      </c>
      <c r="F3695" s="18">
        <f>'Fish Use'!F248</f>
        <v>0.32700000000000001</v>
      </c>
      <c r="G3695" s="18">
        <f>Population!D13</f>
        <v>0.25</v>
      </c>
      <c r="H3695" s="19">
        <f>'Limiting Factors'!C244</f>
        <v>2.61</v>
      </c>
      <c r="I3695" s="18">
        <f>'Limiting Factors'!D244</f>
        <v>0.46224999999999999</v>
      </c>
      <c r="J3695" s="17">
        <f>'Vulnerability Mapped'!D133</f>
        <v>4</v>
      </c>
      <c r="K3695" s="17">
        <f>'Vulnerability Mapped'!E133</f>
        <v>4</v>
      </c>
      <c r="L3695" s="18">
        <f>'Vulnerability Mapped'!H133</f>
        <v>0.80714285699999999</v>
      </c>
      <c r="M3695" s="18">
        <f t="shared" si="114"/>
        <v>0.12200428390697775</v>
      </c>
      <c r="N3695" s="18">
        <f t="shared" si="115"/>
        <v>3.0501070976744437E-2</v>
      </c>
    </row>
    <row r="3696" spans="1:14" ht="18" customHeight="1" x14ac:dyDescent="0.2">
      <c r="A3696" s="16" t="str">
        <f>'Fish Use'!A248</f>
        <v>UGR16</v>
      </c>
      <c r="B3696" s="16" t="str">
        <f>'Fish Use'!B248</f>
        <v>Upper Grande Ronde</v>
      </c>
      <c r="C3696" s="16" t="str">
        <f>'Fish Use'!D248</f>
        <v>Steelhead</v>
      </c>
      <c r="D3696" s="16" t="str">
        <f>'Fish Use'!E248</f>
        <v>Summer Rearing</v>
      </c>
      <c r="E3696" s="16" t="str">
        <f>'Vulnerability Mapped'!C125</f>
        <v>Channel and Habitat Structure</v>
      </c>
      <c r="F3696" s="18">
        <f>'Fish Use'!F248</f>
        <v>0.32700000000000001</v>
      </c>
      <c r="G3696" s="18">
        <f>Population!D13</f>
        <v>0.25</v>
      </c>
      <c r="H3696" s="19">
        <f>'Limiting Factors'!C245</f>
        <v>3.1</v>
      </c>
      <c r="I3696" s="18">
        <f>'Limiting Factors'!D245</f>
        <v>0.57250000000000001</v>
      </c>
      <c r="J3696" s="17">
        <f>'Vulnerability Mapped'!D125</f>
        <v>3</v>
      </c>
      <c r="K3696" s="17">
        <f>'Vulnerability Mapped'!E125</f>
        <v>3</v>
      </c>
      <c r="L3696" s="18">
        <f>'Vulnerability Mapped'!H125</f>
        <v>0.87142857100000004</v>
      </c>
      <c r="M3696" s="18">
        <f t="shared" si="114"/>
        <v>0.16313796420548252</v>
      </c>
      <c r="N3696" s="18">
        <f t="shared" si="115"/>
        <v>4.0784491051370629E-2</v>
      </c>
    </row>
    <row r="3697" spans="1:14" ht="18" customHeight="1" x14ac:dyDescent="0.2">
      <c r="A3697" s="16" t="str">
        <f>'Fish Use'!A248</f>
        <v>UGR16</v>
      </c>
      <c r="B3697" s="16" t="str">
        <f>'Fish Use'!B248</f>
        <v>Upper Grande Ronde</v>
      </c>
      <c r="C3697" s="16" t="str">
        <f>'Fish Use'!D248</f>
        <v>Steelhead</v>
      </c>
      <c r="D3697" s="16" t="str">
        <f>'Fish Use'!E248</f>
        <v>Summer Rearing</v>
      </c>
      <c r="E3697" s="16" t="str">
        <f>'Vulnerability Mapped'!C127</f>
        <v>Decreased Water Quantity</v>
      </c>
      <c r="F3697" s="18">
        <f>'Fish Use'!F248</f>
        <v>0.32700000000000001</v>
      </c>
      <c r="G3697" s="18">
        <f>Population!D13</f>
        <v>0.25</v>
      </c>
      <c r="H3697" s="19">
        <f>'Limiting Factors'!C252</f>
        <v>1.82</v>
      </c>
      <c r="I3697" s="18">
        <f>'Limiting Factors'!D252</f>
        <v>0.28449999999999998</v>
      </c>
      <c r="J3697" s="17">
        <f>'Vulnerability Mapped'!D127</f>
        <v>5</v>
      </c>
      <c r="K3697" s="17">
        <f>'Vulnerability Mapped'!E127</f>
        <v>5</v>
      </c>
      <c r="L3697" s="18">
        <f>'Vulnerability Mapped'!H127</f>
        <v>0.74285714300000005</v>
      </c>
      <c r="M3697" s="18">
        <f t="shared" si="114"/>
        <v>6.9109114299004501E-2</v>
      </c>
      <c r="N3697" s="18">
        <f t="shared" si="115"/>
        <v>1.7277278574751125E-2</v>
      </c>
    </row>
    <row r="3698" spans="1:14" ht="18" customHeight="1" x14ac:dyDescent="0.2">
      <c r="A3698" s="16" t="str">
        <f>'Fish Use'!A248</f>
        <v>UGR16</v>
      </c>
      <c r="B3698" s="16" t="str">
        <f>'Fish Use'!B248</f>
        <v>Upper Grande Ronde</v>
      </c>
      <c r="C3698" s="16" t="str">
        <f>'Fish Use'!D248</f>
        <v>Steelhead</v>
      </c>
      <c r="D3698" s="16" t="str">
        <f>'Fish Use'!E248</f>
        <v>Summer Rearing</v>
      </c>
      <c r="E3698" s="16" t="str">
        <f>'Vulnerability Mapped'!C122</f>
        <v>Altered Flow Timing</v>
      </c>
      <c r="F3698" s="18">
        <f>'Fish Use'!F248</f>
        <v>0.32700000000000001</v>
      </c>
      <c r="G3698" s="18">
        <f>Population!D13</f>
        <v>0.25</v>
      </c>
      <c r="H3698" s="19">
        <f>'Limiting Factors'!C253</f>
        <v>1.26</v>
      </c>
      <c r="I3698" s="18">
        <f>'Limiting Factors'!D253</f>
        <v>0.1585</v>
      </c>
      <c r="J3698" s="17">
        <f>'Vulnerability Mapped'!D122</f>
        <v>7</v>
      </c>
      <c r="K3698" s="17">
        <f>'Vulnerability Mapped'!E122</f>
        <v>7</v>
      </c>
      <c r="L3698" s="18">
        <f>'Vulnerability Mapped'!H122</f>
        <v>0.61428571399999998</v>
      </c>
      <c r="M3698" s="18">
        <f t="shared" si="114"/>
        <v>3.1838121413763E-2</v>
      </c>
      <c r="N3698" s="18">
        <f t="shared" si="115"/>
        <v>7.95953035344075E-3</v>
      </c>
    </row>
    <row r="3699" spans="1:14" ht="18" customHeight="1" x14ac:dyDescent="0.2">
      <c r="A3699" s="16" t="str">
        <f>'Fish Use'!A248</f>
        <v>UGR16</v>
      </c>
      <c r="B3699" s="16" t="str">
        <f>'Fish Use'!B248</f>
        <v>Upper Grande Ronde</v>
      </c>
      <c r="C3699" s="16" t="str">
        <f>'Fish Use'!D248</f>
        <v>Steelhead</v>
      </c>
      <c r="D3699" s="16" t="str">
        <f>'Fish Use'!E248</f>
        <v>Summer Rearing</v>
      </c>
      <c r="E3699" s="16" t="str">
        <f>'Vulnerability Mapped'!C126</f>
        <v>Decreased Sediment Quantity</v>
      </c>
      <c r="F3699" s="18">
        <f>'Fish Use'!F248</f>
        <v>0.32700000000000001</v>
      </c>
      <c r="G3699" s="18">
        <f>Population!D13</f>
        <v>0.25</v>
      </c>
      <c r="H3699" s="19">
        <f>'Limiting Factors'!C246</f>
        <v>2.72</v>
      </c>
      <c r="I3699" s="18">
        <f>'Limiting Factors'!D246</f>
        <v>0.48699999999999999</v>
      </c>
      <c r="J3699" s="17">
        <f>'Vulnerability Mapped'!D126</f>
        <v>13</v>
      </c>
      <c r="K3699" s="17">
        <f>'Vulnerability Mapped'!E126</f>
        <v>13</v>
      </c>
      <c r="L3699" s="18">
        <f>'Vulnerability Mapped'!H126</f>
        <v>0.22857142899999999</v>
      </c>
      <c r="M3699" s="18">
        <f t="shared" si="114"/>
        <v>3.6399771496820998E-2</v>
      </c>
      <c r="N3699" s="18">
        <f t="shared" si="115"/>
        <v>9.0999428742052496E-3</v>
      </c>
    </row>
    <row r="3700" spans="1:14" ht="18" customHeight="1" x14ac:dyDescent="0.2">
      <c r="A3700" s="16" t="str">
        <f>'Fish Use'!A248</f>
        <v>UGR16</v>
      </c>
      <c r="B3700" s="16" t="str">
        <f>'Fish Use'!B248</f>
        <v>Upper Grande Ronde</v>
      </c>
      <c r="C3700" s="16" t="str">
        <f>'Fish Use'!D248</f>
        <v>Steelhead</v>
      </c>
      <c r="D3700" s="16" t="str">
        <f>'Fish Use'!E248</f>
        <v>Summer Rearing</v>
      </c>
      <c r="E3700" s="16" t="str">
        <f>'Vulnerability Mapped'!C129</f>
        <v>Increased Sediment Quantity</v>
      </c>
      <c r="F3700" s="18">
        <f>'Fish Use'!F248</f>
        <v>0.32700000000000001</v>
      </c>
      <c r="G3700" s="18">
        <f>Population!D13</f>
        <v>0.25</v>
      </c>
      <c r="H3700" s="19">
        <f>'Limiting Factors'!C247</f>
        <v>3.06</v>
      </c>
      <c r="I3700" s="18">
        <f>'Limiting Factors'!D247</f>
        <v>0.5635</v>
      </c>
      <c r="J3700" s="17">
        <f>'Vulnerability Mapped'!D129</f>
        <v>14</v>
      </c>
      <c r="K3700" s="17">
        <f>'Vulnerability Mapped'!E129</f>
        <v>14</v>
      </c>
      <c r="L3700" s="18">
        <f>'Vulnerability Mapped'!H129</f>
        <v>0.164285714</v>
      </c>
      <c r="M3700" s="18">
        <f t="shared" si="114"/>
        <v>3.0272024947353E-2</v>
      </c>
      <c r="N3700" s="18">
        <f t="shared" si="115"/>
        <v>7.5680062368382499E-3</v>
      </c>
    </row>
    <row r="3701" spans="1:14" ht="18" customHeight="1" x14ac:dyDescent="0.2">
      <c r="A3701" s="16" t="str">
        <f>'Fish Use'!A248</f>
        <v>UGR16</v>
      </c>
      <c r="B3701" s="16" t="str">
        <f>'Fish Use'!B248</f>
        <v>Upper Grande Ronde</v>
      </c>
      <c r="C3701" s="16" t="str">
        <f>'Fish Use'!D248</f>
        <v>Steelhead</v>
      </c>
      <c r="D3701" s="16" t="str">
        <f>'Fish Use'!E248</f>
        <v>Summer Rearing</v>
      </c>
      <c r="E3701" s="16" t="str">
        <f>'Vulnerability Mapped'!C134</f>
        <v>Summer Water Temperature</v>
      </c>
      <c r="F3701" s="18">
        <f>'Fish Use'!F248</f>
        <v>0.32700000000000001</v>
      </c>
      <c r="G3701" s="18">
        <f>Population!D13</f>
        <v>0.25</v>
      </c>
      <c r="H3701" s="19">
        <f>'Limiting Factors'!C254</f>
        <v>2.29</v>
      </c>
      <c r="I3701" s="18">
        <f>'Limiting Factors'!D254</f>
        <v>0.39024999999999999</v>
      </c>
      <c r="J3701" s="17">
        <f>'Vulnerability Mapped'!D134</f>
        <v>1</v>
      </c>
      <c r="K3701" s="17">
        <f>'Vulnerability Mapped'!E134</f>
        <v>1</v>
      </c>
      <c r="L3701" s="18">
        <f>'Vulnerability Mapped'!H134</f>
        <v>1</v>
      </c>
      <c r="M3701" s="18">
        <f t="shared" si="114"/>
        <v>0.12761175</v>
      </c>
      <c r="N3701" s="18">
        <f t="shared" si="115"/>
        <v>3.1902937499999999E-2</v>
      </c>
    </row>
    <row r="3702" spans="1:14" ht="18" customHeight="1" x14ac:dyDescent="0.2">
      <c r="A3702" s="16" t="str">
        <f>'Fish Use'!A248</f>
        <v>UGR16</v>
      </c>
      <c r="B3702" s="16" t="str">
        <f>'Fish Use'!B248</f>
        <v>Upper Grande Ronde</v>
      </c>
      <c r="C3702" s="16" t="str">
        <f>'Fish Use'!D248</f>
        <v>Steelhead</v>
      </c>
      <c r="D3702" s="16" t="str">
        <f>'Fish Use'!E248</f>
        <v>Summer Rearing</v>
      </c>
      <c r="E3702" s="16" t="str">
        <f>'Vulnerability Mapped'!C136</f>
        <v>Winter Water Temperature</v>
      </c>
      <c r="F3702" s="18">
        <f>'Fish Use'!F248</f>
        <v>0.32700000000000001</v>
      </c>
      <c r="G3702" s="18">
        <f>Population!D13</f>
        <v>0.25</v>
      </c>
      <c r="H3702" s="19">
        <f>'Limiting Factors'!C255</f>
        <v>1.59</v>
      </c>
      <c r="I3702" s="18">
        <f>'Limiting Factors'!D255</f>
        <v>0.23275000000000001</v>
      </c>
      <c r="J3702" s="17">
        <f>'Vulnerability Mapped'!D136</f>
        <v>15</v>
      </c>
      <c r="K3702" s="17">
        <f>'Vulnerability Mapped'!E136</f>
        <v>15</v>
      </c>
      <c r="L3702" s="18">
        <f>'Vulnerability Mapped'!H136</f>
        <v>0.1</v>
      </c>
      <c r="M3702" s="18">
        <f t="shared" si="114"/>
        <v>7.610925000000001E-3</v>
      </c>
      <c r="N3702" s="18">
        <f t="shared" si="115"/>
        <v>1.9027312500000003E-3</v>
      </c>
    </row>
    <row r="3703" spans="1:14" ht="18" customHeight="1" x14ac:dyDescent="0.2">
      <c r="A3703" s="16" t="str">
        <f>'Fish Use'!A248</f>
        <v>UGR16</v>
      </c>
      <c r="B3703" s="16" t="str">
        <f>'Fish Use'!B248</f>
        <v>Upper Grande Ronde</v>
      </c>
      <c r="C3703" s="16" t="str">
        <f>'Fish Use'!D248</f>
        <v>Steelhead</v>
      </c>
      <c r="D3703" s="16" t="str">
        <f>'Fish Use'!E248</f>
        <v>Summer Rearing</v>
      </c>
      <c r="E3703" s="16" t="str">
        <f>'Vulnerability Mapped'!C135</f>
        <v>Water Quality</v>
      </c>
      <c r="F3703" s="18">
        <f>'Fish Use'!F248</f>
        <v>0.32700000000000001</v>
      </c>
      <c r="G3703" s="18">
        <f>Population!D13</f>
        <v>0.25</v>
      </c>
      <c r="H3703" s="19">
        <f>'Limiting Factors'!C256</f>
        <v>1.26</v>
      </c>
      <c r="I3703" s="18">
        <f>'Limiting Factors'!D256</f>
        <v>0.1585</v>
      </c>
      <c r="J3703" s="17">
        <f>'Vulnerability Mapped'!D135</f>
        <v>6</v>
      </c>
      <c r="K3703" s="17">
        <f>'Vulnerability Mapped'!E135</f>
        <v>6</v>
      </c>
      <c r="L3703" s="18">
        <f>'Vulnerability Mapped'!H135</f>
        <v>0.678571429</v>
      </c>
      <c r="M3703" s="18">
        <f t="shared" si="114"/>
        <v>3.5170017879355503E-2</v>
      </c>
      <c r="N3703" s="18">
        <f t="shared" si="115"/>
        <v>8.7925044698388757E-3</v>
      </c>
    </row>
    <row r="3704" spans="1:14" ht="18" customHeight="1" x14ac:dyDescent="0.2">
      <c r="A3704" s="16" t="str">
        <f>'Fish Use'!A248</f>
        <v>UGR16</v>
      </c>
      <c r="B3704" s="16" t="str">
        <f>'Fish Use'!B248</f>
        <v>Upper Grande Ronde</v>
      </c>
      <c r="C3704" s="16" t="str">
        <f>'Fish Use'!D248</f>
        <v>Steelhead</v>
      </c>
      <c r="D3704" s="16" t="str">
        <f>'Fish Use'!E248</f>
        <v>Summer Rearing</v>
      </c>
      <c r="E3704" s="16" t="str">
        <f>'Vulnerability Mapped'!C131</f>
        <v>Predation</v>
      </c>
      <c r="F3704" s="18">
        <f>'Fish Use'!F248</f>
        <v>0.32700000000000001</v>
      </c>
      <c r="G3704" s="18">
        <f>Population!D13</f>
        <v>0.25</v>
      </c>
      <c r="H3704" s="19">
        <f>'Limiting Factors'!C249</f>
        <v>1</v>
      </c>
      <c r="I3704" s="18">
        <f>'Limiting Factors'!D249</f>
        <v>0.1</v>
      </c>
      <c r="J3704" s="17">
        <f>'Vulnerability Mapped'!D131</f>
        <v>9</v>
      </c>
      <c r="K3704" s="17">
        <f>'Vulnerability Mapped'!E131</f>
        <v>9</v>
      </c>
      <c r="L3704" s="18">
        <f>'Vulnerability Mapped'!H131</f>
        <v>0.485714286</v>
      </c>
      <c r="M3704" s="18">
        <f t="shared" si="114"/>
        <v>1.5882857152199999E-2</v>
      </c>
      <c r="N3704" s="18">
        <f t="shared" si="115"/>
        <v>3.9707142880499998E-3</v>
      </c>
    </row>
    <row r="3705" spans="1:14" ht="18" customHeight="1" x14ac:dyDescent="0.2">
      <c r="A3705" s="16" t="str">
        <f>'Fish Use'!A248</f>
        <v>UGR16</v>
      </c>
      <c r="B3705" s="16" t="str">
        <f>'Fish Use'!B248</f>
        <v>Upper Grande Ronde</v>
      </c>
      <c r="C3705" s="16" t="str">
        <f>'Fish Use'!D248</f>
        <v>Steelhead</v>
      </c>
      <c r="D3705" s="16" t="str">
        <f>'Fish Use'!E248</f>
        <v>Summer Rearing</v>
      </c>
      <c r="E3705" s="16" t="str">
        <f>'Vulnerability Mapped'!C123</f>
        <v>Altered Primary Productivity</v>
      </c>
      <c r="F3705" s="18">
        <f>'Fish Use'!F248</f>
        <v>0.32700000000000001</v>
      </c>
      <c r="G3705" s="18">
        <f>Population!D13</f>
        <v>0.25</v>
      </c>
      <c r="H3705" s="19">
        <f>'Limiting Factors'!C250</f>
        <v>3.56</v>
      </c>
      <c r="I3705" s="18">
        <f>'Limiting Factors'!D250</f>
        <v>0.67600000000000005</v>
      </c>
      <c r="J3705" s="17">
        <f>'Vulnerability Mapped'!D123</f>
        <v>8</v>
      </c>
      <c r="K3705" s="17">
        <f>'Vulnerability Mapped'!E123</f>
        <v>8</v>
      </c>
      <c r="L3705" s="18">
        <f>'Vulnerability Mapped'!H123</f>
        <v>0.55000000000000004</v>
      </c>
      <c r="M3705" s="18">
        <f t="shared" si="114"/>
        <v>0.12157860000000002</v>
      </c>
      <c r="N3705" s="18">
        <f t="shared" si="115"/>
        <v>3.0394650000000006E-2</v>
      </c>
    </row>
    <row r="3706" spans="1:14" ht="18" customHeight="1" x14ac:dyDescent="0.2">
      <c r="A3706" s="16" t="str">
        <f>'Fish Use'!A248</f>
        <v>UGR16</v>
      </c>
      <c r="B3706" s="16" t="str">
        <f>'Fish Use'!B248</f>
        <v>Upper Grande Ronde</v>
      </c>
      <c r="C3706" s="16" t="str">
        <f>'Fish Use'!D248</f>
        <v>Steelhead</v>
      </c>
      <c r="D3706" s="16" t="str">
        <f>'Fish Use'!E248</f>
        <v>Summer Rearing</v>
      </c>
      <c r="E3706" s="16" t="str">
        <f>'Vulnerability Mapped'!C130</f>
        <v>Non-Native Species Interactions and Competition</v>
      </c>
      <c r="F3706" s="18">
        <f>'Fish Use'!F248</f>
        <v>0.32700000000000001</v>
      </c>
      <c r="G3706" s="18">
        <f>Population!D13</f>
        <v>0.25</v>
      </c>
      <c r="H3706" s="19">
        <f>'Limiting Factors'!C251</f>
        <v>1</v>
      </c>
      <c r="I3706" s="18">
        <f>'Limiting Factors'!D251</f>
        <v>0.1</v>
      </c>
      <c r="J3706" s="17">
        <f>'Vulnerability Mapped'!D130</f>
        <v>12</v>
      </c>
      <c r="K3706" s="17">
        <f>'Vulnerability Mapped'!E130</f>
        <v>12</v>
      </c>
      <c r="L3706" s="18">
        <f>'Vulnerability Mapped'!H130</f>
        <v>0.29285714299999999</v>
      </c>
      <c r="M3706" s="18">
        <f t="shared" si="114"/>
        <v>9.576428576099999E-3</v>
      </c>
      <c r="N3706" s="18">
        <f t="shared" si="115"/>
        <v>2.3941071440249997E-3</v>
      </c>
    </row>
    <row r="3707" spans="1:14" ht="18" customHeight="1" x14ac:dyDescent="0.2">
      <c r="A3707" s="16" t="str">
        <f>'Fish Use'!A249</f>
        <v>UGR16</v>
      </c>
      <c r="B3707" s="16" t="str">
        <f>'Fish Use'!B249</f>
        <v>Upper Grande Ronde</v>
      </c>
      <c r="C3707" s="16" t="str">
        <f>'Fish Use'!D249</f>
        <v>Steelhead</v>
      </c>
      <c r="D3707" s="16" t="str">
        <f>'Fish Use'!E249</f>
        <v>Migration</v>
      </c>
      <c r="E3707" s="16" t="str">
        <f>'Vulnerability Mapped'!C94</f>
        <v>Anthropogenic Barriers</v>
      </c>
      <c r="F3707" s="18">
        <f>'Fish Use'!F249</f>
        <v>0.32700000000000001</v>
      </c>
      <c r="G3707" s="18">
        <f>Population!D17</f>
        <v>0.25</v>
      </c>
      <c r="H3707" s="19">
        <f>'Limiting Factors'!C248</f>
        <v>1.82</v>
      </c>
      <c r="I3707" s="18">
        <f>'Limiting Factors'!D248</f>
        <v>0.28449999999999998</v>
      </c>
      <c r="J3707" s="17">
        <f>'Vulnerability Mapped'!D94</f>
        <v>1</v>
      </c>
      <c r="K3707" s="17">
        <f>'Vulnerability Mapped'!E94</f>
        <v>2</v>
      </c>
      <c r="L3707" s="18">
        <f>'Vulnerability Mapped'!H94</f>
        <v>1</v>
      </c>
      <c r="M3707" s="18">
        <f t="shared" si="114"/>
        <v>9.3031499999999989E-2</v>
      </c>
      <c r="N3707" s="18">
        <f t="shared" si="115"/>
        <v>2.3257874999999997E-2</v>
      </c>
    </row>
    <row r="3708" spans="1:14" ht="18" customHeight="1" x14ac:dyDescent="0.2">
      <c r="A3708" s="16" t="str">
        <f>'Fish Use'!A249</f>
        <v>UGR16</v>
      </c>
      <c r="B3708" s="16" t="str">
        <f>'Fish Use'!B249</f>
        <v>Upper Grande Ronde</v>
      </c>
      <c r="C3708" s="16" t="str">
        <f>'Fish Use'!D249</f>
        <v>Steelhead</v>
      </c>
      <c r="D3708" s="16" t="str">
        <f>'Fish Use'!E249</f>
        <v>Migration</v>
      </c>
      <c r="E3708" s="16" t="str">
        <f>'Vulnerability Mapped'!C102</f>
        <v>Riparian Condition</v>
      </c>
      <c r="F3708" s="18">
        <f>'Fish Use'!F249</f>
        <v>0.32700000000000001</v>
      </c>
      <c r="G3708" s="18">
        <f>Population!D17</f>
        <v>0.25</v>
      </c>
      <c r="H3708" s="19">
        <f>'Limiting Factors'!C242</f>
        <v>3.29</v>
      </c>
      <c r="I3708" s="18">
        <f>'Limiting Factors'!D242</f>
        <v>0.61524999999999996</v>
      </c>
      <c r="J3708" s="17">
        <f>'Vulnerability Mapped'!D102</f>
        <v>7</v>
      </c>
      <c r="K3708" s="17">
        <f>'Vulnerability Mapped'!E102</f>
        <v>9</v>
      </c>
      <c r="L3708" s="18">
        <f>'Vulnerability Mapped'!H102</f>
        <v>0.61428571399999998</v>
      </c>
      <c r="M3708" s="18">
        <f t="shared" si="114"/>
        <v>0.1235861463710895</v>
      </c>
      <c r="N3708" s="18">
        <f t="shared" si="115"/>
        <v>3.0896536592772375E-2</v>
      </c>
    </row>
    <row r="3709" spans="1:14" ht="18" customHeight="1" x14ac:dyDescent="0.2">
      <c r="A3709" s="16" t="str">
        <f>'Fish Use'!A249</f>
        <v>UGR16</v>
      </c>
      <c r="B3709" s="16" t="str">
        <f>'Fish Use'!B249</f>
        <v>Upper Grande Ronde</v>
      </c>
      <c r="C3709" s="16" t="str">
        <f>'Fish Use'!D249</f>
        <v>Steelhead</v>
      </c>
      <c r="D3709" s="16" t="str">
        <f>'Fish Use'!E249</f>
        <v>Migration</v>
      </c>
      <c r="E3709" s="16" t="str">
        <f>'Vulnerability Mapped'!C98</f>
        <v>Floodplain Condition</v>
      </c>
      <c r="F3709" s="18">
        <f>'Fish Use'!F249</f>
        <v>0.32700000000000001</v>
      </c>
      <c r="G3709" s="18">
        <f>Population!D17</f>
        <v>0.25</v>
      </c>
      <c r="H3709" s="19">
        <f>'Limiting Factors'!C243</f>
        <v>2.7</v>
      </c>
      <c r="I3709" s="18">
        <f>'Limiting Factors'!D243</f>
        <v>0.48249999999999998</v>
      </c>
      <c r="J3709" s="17">
        <f>'Vulnerability Mapped'!D98</f>
        <v>6</v>
      </c>
      <c r="K3709" s="17">
        <f>'Vulnerability Mapped'!E98</f>
        <v>7</v>
      </c>
      <c r="L3709" s="18">
        <f>'Vulnerability Mapped'!H98</f>
        <v>0.678571429</v>
      </c>
      <c r="M3709" s="18">
        <f t="shared" si="114"/>
        <v>0.10706330363904751</v>
      </c>
      <c r="N3709" s="18">
        <f t="shared" si="115"/>
        <v>2.6765825909761877E-2</v>
      </c>
    </row>
    <row r="3710" spans="1:14" ht="18" customHeight="1" x14ac:dyDescent="0.2">
      <c r="A3710" s="16" t="str">
        <f>'Fish Use'!A249</f>
        <v>UGR16</v>
      </c>
      <c r="B3710" s="16" t="str">
        <f>'Fish Use'!B249</f>
        <v>Upper Grande Ronde</v>
      </c>
      <c r="C3710" s="16" t="str">
        <f>'Fish Use'!D249</f>
        <v>Steelhead</v>
      </c>
      <c r="D3710" s="16" t="str">
        <f>'Fish Use'!E249</f>
        <v>Migration</v>
      </c>
      <c r="E3710" s="16" t="str">
        <f>'Vulnerability Mapped'!C103</f>
        <v>Side Channel and Wetland Habitat</v>
      </c>
      <c r="F3710" s="18">
        <f>'Fish Use'!F249</f>
        <v>0.32700000000000001</v>
      </c>
      <c r="G3710" s="18">
        <f>Population!D17</f>
        <v>0.25</v>
      </c>
      <c r="H3710" s="19">
        <f>'Limiting Factors'!C244</f>
        <v>2.61</v>
      </c>
      <c r="I3710" s="18">
        <f>'Limiting Factors'!D244</f>
        <v>0.46224999999999999</v>
      </c>
      <c r="J3710" s="17">
        <f>'Vulnerability Mapped'!D103</f>
        <v>1</v>
      </c>
      <c r="K3710" s="17">
        <f>'Vulnerability Mapped'!E103</f>
        <v>6</v>
      </c>
      <c r="L3710" s="18">
        <f>'Vulnerability Mapped'!H103</f>
        <v>1</v>
      </c>
      <c r="M3710" s="18">
        <f t="shared" si="114"/>
        <v>0.15115575000000001</v>
      </c>
      <c r="N3710" s="18">
        <f t="shared" si="115"/>
        <v>3.7788937500000001E-2</v>
      </c>
    </row>
    <row r="3711" spans="1:14" ht="18" customHeight="1" x14ac:dyDescent="0.2">
      <c r="A3711" s="16" t="str">
        <f>'Fish Use'!A249</f>
        <v>UGR16</v>
      </c>
      <c r="B3711" s="16" t="str">
        <f>'Fish Use'!B249</f>
        <v>Upper Grande Ronde</v>
      </c>
      <c r="C3711" s="16" t="str">
        <f>'Fish Use'!D249</f>
        <v>Steelhead</v>
      </c>
      <c r="D3711" s="16" t="str">
        <f>'Fish Use'!E249</f>
        <v>Migration</v>
      </c>
      <c r="E3711" s="16" t="str">
        <f>'Vulnerability Mapped'!C95</f>
        <v>Channel and Habitat Structure</v>
      </c>
      <c r="F3711" s="18">
        <f>'Fish Use'!F249</f>
        <v>0.32700000000000001</v>
      </c>
      <c r="G3711" s="18">
        <f>Population!D17</f>
        <v>0.25</v>
      </c>
      <c r="H3711" s="19">
        <f>'Limiting Factors'!C245</f>
        <v>3.1</v>
      </c>
      <c r="I3711" s="18">
        <f>'Limiting Factors'!D245</f>
        <v>0.57250000000000001</v>
      </c>
      <c r="J3711" s="17">
        <f>'Vulnerability Mapped'!D95</f>
        <v>5</v>
      </c>
      <c r="K3711" s="17">
        <f>'Vulnerability Mapped'!E95</f>
        <v>8</v>
      </c>
      <c r="L3711" s="18">
        <f>'Vulnerability Mapped'!H95</f>
        <v>0.74285714300000005</v>
      </c>
      <c r="M3711" s="18">
        <f t="shared" si="114"/>
        <v>0.13906842859817251</v>
      </c>
      <c r="N3711" s="18">
        <f t="shared" si="115"/>
        <v>3.4767107149543126E-2</v>
      </c>
    </row>
    <row r="3712" spans="1:14" ht="18" customHeight="1" x14ac:dyDescent="0.2">
      <c r="A3712" s="16" t="str">
        <f>'Fish Use'!A249</f>
        <v>UGR16</v>
      </c>
      <c r="B3712" s="16" t="str">
        <f>'Fish Use'!B249</f>
        <v>Upper Grande Ronde</v>
      </c>
      <c r="C3712" s="16" t="str">
        <f>'Fish Use'!D249</f>
        <v>Steelhead</v>
      </c>
      <c r="D3712" s="16" t="str">
        <f>'Fish Use'!E249</f>
        <v>Migration</v>
      </c>
      <c r="E3712" s="16" t="str">
        <f>'Vulnerability Mapped'!C97</f>
        <v>Decreased Water Quantity</v>
      </c>
      <c r="F3712" s="18">
        <f>'Fish Use'!F249</f>
        <v>0.32700000000000001</v>
      </c>
      <c r="G3712" s="18">
        <f>Population!D17</f>
        <v>0.25</v>
      </c>
      <c r="H3712" s="19">
        <f>'Limiting Factors'!C252</f>
        <v>1.82</v>
      </c>
      <c r="I3712" s="18">
        <f>'Limiting Factors'!D252</f>
        <v>0.28449999999999998</v>
      </c>
      <c r="J3712" s="17">
        <f>'Vulnerability Mapped'!D97</f>
        <v>3</v>
      </c>
      <c r="K3712" s="17">
        <f>'Vulnerability Mapped'!E97</f>
        <v>3</v>
      </c>
      <c r="L3712" s="18">
        <f>'Vulnerability Mapped'!H97</f>
        <v>0.87142857100000004</v>
      </c>
      <c r="M3712" s="18">
        <f t="shared" si="114"/>
        <v>8.1070307102986489E-2</v>
      </c>
      <c r="N3712" s="18">
        <f t="shared" si="115"/>
        <v>2.0267576775746622E-2</v>
      </c>
    </row>
    <row r="3713" spans="1:14" ht="18" customHeight="1" x14ac:dyDescent="0.2">
      <c r="A3713" s="16" t="str">
        <f>'Fish Use'!A249</f>
        <v>UGR16</v>
      </c>
      <c r="B3713" s="16" t="str">
        <f>'Fish Use'!B249</f>
        <v>Upper Grande Ronde</v>
      </c>
      <c r="C3713" s="16" t="str">
        <f>'Fish Use'!D249</f>
        <v>Steelhead</v>
      </c>
      <c r="D3713" s="16" t="str">
        <f>'Fish Use'!E249</f>
        <v>Migration</v>
      </c>
      <c r="E3713" s="16" t="str">
        <f>'Vulnerability Mapped'!C92</f>
        <v>Altered Flow Timing</v>
      </c>
      <c r="F3713" s="18">
        <f>'Fish Use'!F249</f>
        <v>0.32700000000000001</v>
      </c>
      <c r="G3713" s="18">
        <f>Population!D17</f>
        <v>0.25</v>
      </c>
      <c r="H3713" s="19">
        <f>'Limiting Factors'!C253</f>
        <v>1.26</v>
      </c>
      <c r="I3713" s="18">
        <f>'Limiting Factors'!D253</f>
        <v>0.1585</v>
      </c>
      <c r="J3713" s="17">
        <f>'Vulnerability Mapped'!D92</f>
        <v>4</v>
      </c>
      <c r="K3713" s="17">
        <f>'Vulnerability Mapped'!E92</f>
        <v>4</v>
      </c>
      <c r="L3713" s="18">
        <f>'Vulnerability Mapped'!H92</f>
        <v>0.80714285699999999</v>
      </c>
      <c r="M3713" s="18">
        <f t="shared" si="114"/>
        <v>4.1833810706881497E-2</v>
      </c>
      <c r="N3713" s="18">
        <f t="shared" si="115"/>
        <v>1.0458452676720374E-2</v>
      </c>
    </row>
    <row r="3714" spans="1:14" ht="18" customHeight="1" x14ac:dyDescent="0.2">
      <c r="A3714" s="16" t="str">
        <f>'Fish Use'!A249</f>
        <v>UGR16</v>
      </c>
      <c r="B3714" s="16" t="str">
        <f>'Fish Use'!B249</f>
        <v>Upper Grande Ronde</v>
      </c>
      <c r="C3714" s="16" t="str">
        <f>'Fish Use'!D249</f>
        <v>Steelhead</v>
      </c>
      <c r="D3714" s="16" t="str">
        <f>'Fish Use'!E249</f>
        <v>Migration</v>
      </c>
      <c r="E3714" s="16" t="str">
        <f>'Vulnerability Mapped'!C96</f>
        <v>Decreased Sediment Quantity</v>
      </c>
      <c r="F3714" s="18">
        <f>'Fish Use'!F249</f>
        <v>0.32700000000000001</v>
      </c>
      <c r="G3714" s="18">
        <f>Population!D17</f>
        <v>0.25</v>
      </c>
      <c r="H3714" s="19">
        <f>'Limiting Factors'!C246</f>
        <v>2.72</v>
      </c>
      <c r="I3714" s="18">
        <f>'Limiting Factors'!D246</f>
        <v>0.48699999999999999</v>
      </c>
      <c r="J3714" s="17">
        <f>'Vulnerability Mapped'!D96</f>
        <v>8</v>
      </c>
      <c r="K3714" s="17">
        <f>'Vulnerability Mapped'!E96</f>
        <v>13</v>
      </c>
      <c r="L3714" s="18">
        <f>'Vulnerability Mapped'!H96</f>
        <v>0.55000000000000004</v>
      </c>
      <c r="M3714" s="18">
        <f t="shared" ref="M3714:M3777" si="116">F3714*I3714*L3714</f>
        <v>8.7586950000000011E-2</v>
      </c>
      <c r="N3714" s="18">
        <f t="shared" ref="N3714:N3777" si="117">M3714*G3714</f>
        <v>2.1896737500000003E-2</v>
      </c>
    </row>
    <row r="3715" spans="1:14" ht="18" customHeight="1" x14ac:dyDescent="0.2">
      <c r="A3715" s="16" t="str">
        <f>'Fish Use'!A249</f>
        <v>UGR16</v>
      </c>
      <c r="B3715" s="16" t="str">
        <f>'Fish Use'!B249</f>
        <v>Upper Grande Ronde</v>
      </c>
      <c r="C3715" s="16" t="str">
        <f>'Fish Use'!D249</f>
        <v>Steelhead</v>
      </c>
      <c r="D3715" s="16" t="str">
        <f>'Fish Use'!E249</f>
        <v>Migration</v>
      </c>
      <c r="E3715" s="16" t="str">
        <f>'Vulnerability Mapped'!C99</f>
        <v>Increased Sediment Quantity</v>
      </c>
      <c r="F3715" s="18">
        <f>'Fish Use'!F249</f>
        <v>0.32700000000000001</v>
      </c>
      <c r="G3715" s="18">
        <f>Population!D17</f>
        <v>0.25</v>
      </c>
      <c r="H3715" s="19">
        <f>'Limiting Factors'!C247</f>
        <v>3.06</v>
      </c>
      <c r="I3715" s="18">
        <f>'Limiting Factors'!D247</f>
        <v>0.5635</v>
      </c>
      <c r="J3715" s="17">
        <f>'Vulnerability Mapped'!D99</f>
        <v>9</v>
      </c>
      <c r="K3715" s="17">
        <f>'Vulnerability Mapped'!E99</f>
        <v>14</v>
      </c>
      <c r="L3715" s="18">
        <f>'Vulnerability Mapped'!H99</f>
        <v>0.485714286</v>
      </c>
      <c r="M3715" s="18">
        <f t="shared" si="116"/>
        <v>8.9499900052646991E-2</v>
      </c>
      <c r="N3715" s="18">
        <f t="shared" si="117"/>
        <v>2.2374975013161748E-2</v>
      </c>
    </row>
    <row r="3716" spans="1:14" ht="18" customHeight="1" x14ac:dyDescent="0.2">
      <c r="A3716" s="16" t="str">
        <f>'Fish Use'!A249</f>
        <v>UGR16</v>
      </c>
      <c r="B3716" s="16" t="str">
        <f>'Fish Use'!B249</f>
        <v>Upper Grande Ronde</v>
      </c>
      <c r="C3716" s="16" t="str">
        <f>'Fish Use'!D249</f>
        <v>Steelhead</v>
      </c>
      <c r="D3716" s="16" t="str">
        <f>'Fish Use'!E249</f>
        <v>Migration</v>
      </c>
      <c r="E3716" s="16" t="str">
        <f>'Vulnerability Mapped'!C104</f>
        <v>Summer Water Temperature</v>
      </c>
      <c r="F3716" s="18">
        <f>'Fish Use'!F249</f>
        <v>0.32700000000000001</v>
      </c>
      <c r="G3716" s="18">
        <f>Population!D17</f>
        <v>0.25</v>
      </c>
      <c r="H3716" s="19">
        <f>'Limiting Factors'!C254</f>
        <v>2.29</v>
      </c>
      <c r="I3716" s="18">
        <f>'Limiting Factors'!D254</f>
        <v>0.39024999999999999</v>
      </c>
      <c r="J3716" s="17">
        <f>'Vulnerability Mapped'!D104</f>
        <v>15</v>
      </c>
      <c r="K3716" s="17">
        <f>'Vulnerability Mapped'!E104</f>
        <v>15</v>
      </c>
      <c r="L3716" s="18">
        <f>'Vulnerability Mapped'!H104</f>
        <v>0.1</v>
      </c>
      <c r="M3716" s="18">
        <f t="shared" si="116"/>
        <v>1.2761175E-2</v>
      </c>
      <c r="N3716" s="18">
        <f t="shared" si="117"/>
        <v>3.1902937499999999E-3</v>
      </c>
    </row>
    <row r="3717" spans="1:14" ht="18" customHeight="1" x14ac:dyDescent="0.2">
      <c r="A3717" s="16" t="str">
        <f>'Fish Use'!A249</f>
        <v>UGR16</v>
      </c>
      <c r="B3717" s="16" t="str">
        <f>'Fish Use'!B249</f>
        <v>Upper Grande Ronde</v>
      </c>
      <c r="C3717" s="16" t="str">
        <f>'Fish Use'!D249</f>
        <v>Steelhead</v>
      </c>
      <c r="D3717" s="16" t="str">
        <f>'Fish Use'!E249</f>
        <v>Migration</v>
      </c>
      <c r="E3717" s="16" t="str">
        <f>'Vulnerability Mapped'!C106</f>
        <v>Winter Water Temperature</v>
      </c>
      <c r="F3717" s="18">
        <f>'Fish Use'!F249</f>
        <v>0.32700000000000001</v>
      </c>
      <c r="G3717" s="18">
        <f>Population!D17</f>
        <v>0.25</v>
      </c>
      <c r="H3717" s="19">
        <f>'Limiting Factors'!C255</f>
        <v>1.59</v>
      </c>
      <c r="I3717" s="18">
        <f>'Limiting Factors'!D255</f>
        <v>0.23275000000000001</v>
      </c>
      <c r="J3717" s="17">
        <f>'Vulnerability Mapped'!D106</f>
        <v>11</v>
      </c>
      <c r="K3717" s="17">
        <f>'Vulnerability Mapped'!E106</f>
        <v>14</v>
      </c>
      <c r="L3717" s="18">
        <f>'Vulnerability Mapped'!H106</f>
        <v>0.35714285699999998</v>
      </c>
      <c r="M3717" s="18">
        <f t="shared" si="116"/>
        <v>2.7181874989127251E-2</v>
      </c>
      <c r="N3717" s="18">
        <f t="shared" si="117"/>
        <v>6.7954687472818126E-3</v>
      </c>
    </row>
    <row r="3718" spans="1:14" ht="18" customHeight="1" x14ac:dyDescent="0.2">
      <c r="A3718" s="16" t="str">
        <f>'Fish Use'!A249</f>
        <v>UGR16</v>
      </c>
      <c r="B3718" s="16" t="str">
        <f>'Fish Use'!B249</f>
        <v>Upper Grande Ronde</v>
      </c>
      <c r="C3718" s="16" t="str">
        <f>'Fish Use'!D249</f>
        <v>Steelhead</v>
      </c>
      <c r="D3718" s="16" t="str">
        <f>'Fish Use'!E249</f>
        <v>Migration</v>
      </c>
      <c r="E3718" s="16" t="str">
        <f>'Vulnerability Mapped'!C105</f>
        <v>Water Quality</v>
      </c>
      <c r="F3718" s="18">
        <f>'Fish Use'!F249</f>
        <v>0.32700000000000001</v>
      </c>
      <c r="G3718" s="18">
        <f>Population!D17</f>
        <v>0.25</v>
      </c>
      <c r="H3718" s="19">
        <f>'Limiting Factors'!C256</f>
        <v>1.26</v>
      </c>
      <c r="I3718" s="18">
        <f>'Limiting Factors'!D256</f>
        <v>0.1585</v>
      </c>
      <c r="J3718" s="17">
        <f>'Vulnerability Mapped'!D105</f>
        <v>5</v>
      </c>
      <c r="K3718" s="17">
        <f>'Vulnerability Mapped'!E105</f>
        <v>12</v>
      </c>
      <c r="L3718" s="18">
        <f>'Vulnerability Mapped'!H105</f>
        <v>0.74285714300000005</v>
      </c>
      <c r="M3718" s="18">
        <f t="shared" si="116"/>
        <v>3.85019142931185E-2</v>
      </c>
      <c r="N3718" s="18">
        <f t="shared" si="117"/>
        <v>9.625478573279625E-3</v>
      </c>
    </row>
    <row r="3719" spans="1:14" ht="18" customHeight="1" x14ac:dyDescent="0.2">
      <c r="A3719" s="16" t="str">
        <f>'Fish Use'!A249</f>
        <v>UGR16</v>
      </c>
      <c r="B3719" s="16" t="str">
        <f>'Fish Use'!B249</f>
        <v>Upper Grande Ronde</v>
      </c>
      <c r="C3719" s="16" t="str">
        <f>'Fish Use'!D249</f>
        <v>Steelhead</v>
      </c>
      <c r="D3719" s="16" t="str">
        <f>'Fish Use'!E249</f>
        <v>Migration</v>
      </c>
      <c r="E3719" s="16" t="str">
        <f>'Vulnerability Mapped'!C101</f>
        <v>Predation</v>
      </c>
      <c r="F3719" s="18">
        <f>'Fish Use'!F249</f>
        <v>0.32700000000000001</v>
      </c>
      <c r="G3719" s="18">
        <f>Population!D17</f>
        <v>0.25</v>
      </c>
      <c r="H3719" s="19">
        <f>'Limiting Factors'!C249</f>
        <v>1</v>
      </c>
      <c r="I3719" s="18">
        <f>'Limiting Factors'!D249</f>
        <v>0.1</v>
      </c>
      <c r="J3719" s="17">
        <f>'Vulnerability Mapped'!D101</f>
        <v>2</v>
      </c>
      <c r="K3719" s="17">
        <f>'Vulnerability Mapped'!E101</f>
        <v>13</v>
      </c>
      <c r="L3719" s="18">
        <f>'Vulnerability Mapped'!H101</f>
        <v>0.93571428599999995</v>
      </c>
      <c r="M3719" s="18">
        <f t="shared" si="116"/>
        <v>3.0597857152199998E-2</v>
      </c>
      <c r="N3719" s="18">
        <f t="shared" si="117"/>
        <v>7.6494642880499996E-3</v>
      </c>
    </row>
    <row r="3720" spans="1:14" ht="18" customHeight="1" x14ac:dyDescent="0.2">
      <c r="A3720" s="16" t="str">
        <f>'Fish Use'!A249</f>
        <v>UGR16</v>
      </c>
      <c r="B3720" s="16" t="str">
        <f>'Fish Use'!B249</f>
        <v>Upper Grande Ronde</v>
      </c>
      <c r="C3720" s="16" t="str">
        <f>'Fish Use'!D249</f>
        <v>Steelhead</v>
      </c>
      <c r="D3720" s="16" t="str">
        <f>'Fish Use'!E249</f>
        <v>Migration</v>
      </c>
      <c r="E3720" s="16" t="str">
        <f>'Vulnerability Mapped'!C93</f>
        <v>Altered Primary Productivity</v>
      </c>
      <c r="F3720" s="18">
        <f>'Fish Use'!F249</f>
        <v>0.32700000000000001</v>
      </c>
      <c r="G3720" s="18">
        <f>Population!D17</f>
        <v>0.25</v>
      </c>
      <c r="H3720" s="19">
        <f>'Limiting Factors'!C250</f>
        <v>3.56</v>
      </c>
      <c r="I3720" s="18">
        <f>'Limiting Factors'!D250</f>
        <v>0.67600000000000005</v>
      </c>
      <c r="J3720" s="17">
        <f>'Vulnerability Mapped'!D93</f>
        <v>10</v>
      </c>
      <c r="K3720" s="17">
        <f>'Vulnerability Mapped'!E93</f>
        <v>10</v>
      </c>
      <c r="L3720" s="18">
        <f>'Vulnerability Mapped'!H93</f>
        <v>0.42142857099999997</v>
      </c>
      <c r="M3720" s="18">
        <f t="shared" si="116"/>
        <v>9.3157628476692012E-2</v>
      </c>
      <c r="N3720" s="18">
        <f t="shared" si="117"/>
        <v>2.3289407119173003E-2</v>
      </c>
    </row>
    <row r="3721" spans="1:14" ht="18" customHeight="1" x14ac:dyDescent="0.2">
      <c r="A3721" s="16" t="str">
        <f>'Fish Use'!A249</f>
        <v>UGR16</v>
      </c>
      <c r="B3721" s="16" t="str">
        <f>'Fish Use'!B249</f>
        <v>Upper Grande Ronde</v>
      </c>
      <c r="C3721" s="16" t="str">
        <f>'Fish Use'!D249</f>
        <v>Steelhead</v>
      </c>
      <c r="D3721" s="16" t="str">
        <f>'Fish Use'!E249</f>
        <v>Migration</v>
      </c>
      <c r="E3721" s="16" t="str">
        <f>'Vulnerability Mapped'!C100</f>
        <v>Non-Native Species Interactions and Competition</v>
      </c>
      <c r="F3721" s="18">
        <f>'Fish Use'!F249</f>
        <v>0.32700000000000001</v>
      </c>
      <c r="G3721" s="18">
        <f>Population!D17</f>
        <v>0.25</v>
      </c>
      <c r="H3721" s="19">
        <f>'Limiting Factors'!C251</f>
        <v>1</v>
      </c>
      <c r="I3721" s="18">
        <f>'Limiting Factors'!D251</f>
        <v>0.1</v>
      </c>
      <c r="J3721" s="17">
        <f>'Vulnerability Mapped'!D100</f>
        <v>11</v>
      </c>
      <c r="K3721" s="17">
        <f>'Vulnerability Mapped'!E100</f>
        <v>12</v>
      </c>
      <c r="L3721" s="18">
        <f>'Vulnerability Mapped'!H100</f>
        <v>0.35714285699999998</v>
      </c>
      <c r="M3721" s="18">
        <f t="shared" si="116"/>
        <v>1.1678571423899999E-2</v>
      </c>
      <c r="N3721" s="18">
        <f t="shared" si="117"/>
        <v>2.9196428559749997E-3</v>
      </c>
    </row>
    <row r="3722" spans="1:14" ht="18" customHeight="1" x14ac:dyDescent="0.2">
      <c r="A3722" s="16" t="str">
        <f>'Fish Use'!A250</f>
        <v>UGR16</v>
      </c>
      <c r="B3722" s="16" t="str">
        <f>'Fish Use'!B250</f>
        <v>Upper Grande Ronde</v>
      </c>
      <c r="C3722" s="16" t="str">
        <f>'Fish Use'!D250</f>
        <v>Bull Trout</v>
      </c>
      <c r="D3722" s="16" t="str">
        <f>'Fish Use'!E250</f>
        <v>Spawning &amp; Resident</v>
      </c>
      <c r="E3722" s="16" t="str">
        <f>'Vulnerability Mapped'!C19</f>
        <v>Anthropogenic Barriers</v>
      </c>
      <c r="F3722" s="18">
        <f>'Fish Use'!F250</f>
        <v>0.32700000000000001</v>
      </c>
      <c r="G3722" s="18">
        <f>Population!D20</f>
        <v>0.6</v>
      </c>
      <c r="H3722" s="19">
        <f>'Limiting Factors'!C248</f>
        <v>1.82</v>
      </c>
      <c r="I3722" s="18">
        <f>'Limiting Factors'!D248</f>
        <v>0.28449999999999998</v>
      </c>
      <c r="J3722" s="17">
        <f>'Vulnerability Mapped'!D19</f>
        <v>10</v>
      </c>
      <c r="K3722" s="17">
        <f>'Vulnerability Mapped'!E19</f>
        <v>10</v>
      </c>
      <c r="L3722" s="18">
        <f>'Vulnerability Mapped'!H19</f>
        <v>0.42142857099999997</v>
      </c>
      <c r="M3722" s="18">
        <f t="shared" si="116"/>
        <v>3.9206132102986492E-2</v>
      </c>
      <c r="N3722" s="18">
        <f t="shared" si="117"/>
        <v>2.3523679261791896E-2</v>
      </c>
    </row>
    <row r="3723" spans="1:14" ht="18" customHeight="1" x14ac:dyDescent="0.2">
      <c r="A3723" s="16" t="str">
        <f>'Fish Use'!A250</f>
        <v>UGR16</v>
      </c>
      <c r="B3723" s="16" t="str">
        <f>'Fish Use'!B250</f>
        <v>Upper Grande Ronde</v>
      </c>
      <c r="C3723" s="16" t="str">
        <f>'Fish Use'!D250</f>
        <v>Bull Trout</v>
      </c>
      <c r="D3723" s="16" t="str">
        <f>'Fish Use'!E250</f>
        <v>Spawning &amp; Resident</v>
      </c>
      <c r="E3723" s="16" t="str">
        <f>'Vulnerability Mapped'!C27</f>
        <v>Riparian Condition</v>
      </c>
      <c r="F3723" s="18">
        <f>'Fish Use'!F250</f>
        <v>0.32700000000000001</v>
      </c>
      <c r="G3723" s="18">
        <f>Population!D20</f>
        <v>0.6</v>
      </c>
      <c r="H3723" s="19">
        <f>'Limiting Factors'!C242</f>
        <v>3.29</v>
      </c>
      <c r="I3723" s="18">
        <f>'Limiting Factors'!D242</f>
        <v>0.61524999999999996</v>
      </c>
      <c r="J3723" s="17">
        <f>'Vulnerability Mapped'!D27</f>
        <v>4</v>
      </c>
      <c r="K3723" s="17">
        <f>'Vulnerability Mapped'!E27</f>
        <v>4</v>
      </c>
      <c r="L3723" s="18">
        <f>'Vulnerability Mapped'!H27</f>
        <v>0.80714285699999999</v>
      </c>
      <c r="M3723" s="18">
        <f t="shared" si="116"/>
        <v>0.16238644818554474</v>
      </c>
      <c r="N3723" s="18">
        <f t="shared" si="117"/>
        <v>9.7431868911326838E-2</v>
      </c>
    </row>
    <row r="3724" spans="1:14" ht="18" customHeight="1" x14ac:dyDescent="0.2">
      <c r="A3724" s="16" t="str">
        <f>'Fish Use'!A250</f>
        <v>UGR16</v>
      </c>
      <c r="B3724" s="16" t="str">
        <f>'Fish Use'!B250</f>
        <v>Upper Grande Ronde</v>
      </c>
      <c r="C3724" s="16" t="str">
        <f>'Fish Use'!D250</f>
        <v>Bull Trout</v>
      </c>
      <c r="D3724" s="16" t="str">
        <f>'Fish Use'!E250</f>
        <v>Spawning &amp; Resident</v>
      </c>
      <c r="E3724" s="16" t="str">
        <f>'Vulnerability Mapped'!C23</f>
        <v>Floodplain Condition</v>
      </c>
      <c r="F3724" s="18">
        <f>'Fish Use'!F250</f>
        <v>0.32700000000000001</v>
      </c>
      <c r="G3724" s="18">
        <f>Population!D20</f>
        <v>0.6</v>
      </c>
      <c r="H3724" s="19">
        <f>'Limiting Factors'!C243</f>
        <v>2.7</v>
      </c>
      <c r="I3724" s="18">
        <f>'Limiting Factors'!D243</f>
        <v>0.48249999999999998</v>
      </c>
      <c r="J3724" s="17">
        <f>'Vulnerability Mapped'!D23</f>
        <v>11</v>
      </c>
      <c r="K3724" s="17">
        <f>'Vulnerability Mapped'!E23</f>
        <v>11</v>
      </c>
      <c r="L3724" s="18">
        <f>'Vulnerability Mapped'!H23</f>
        <v>0.35714285699999998</v>
      </c>
      <c r="M3724" s="18">
        <f t="shared" si="116"/>
        <v>5.6349107120317501E-2</v>
      </c>
      <c r="N3724" s="18">
        <f t="shared" si="117"/>
        <v>3.3809464272190497E-2</v>
      </c>
    </row>
    <row r="3725" spans="1:14" ht="18" customHeight="1" x14ac:dyDescent="0.2">
      <c r="A3725" s="16" t="str">
        <f>'Fish Use'!A250</f>
        <v>UGR16</v>
      </c>
      <c r="B3725" s="16" t="str">
        <f>'Fish Use'!B250</f>
        <v>Upper Grande Ronde</v>
      </c>
      <c r="C3725" s="16" t="str">
        <f>'Fish Use'!D250</f>
        <v>Bull Trout</v>
      </c>
      <c r="D3725" s="16" t="str">
        <f>'Fish Use'!E250</f>
        <v>Spawning &amp; Resident</v>
      </c>
      <c r="E3725" s="16" t="str">
        <f>'Vulnerability Mapped'!C28</f>
        <v>Side Channel and Wetland Habitat</v>
      </c>
      <c r="F3725" s="18">
        <f>'Fish Use'!F250</f>
        <v>0.32700000000000001</v>
      </c>
      <c r="G3725" s="18">
        <f>Population!D20</f>
        <v>0.6</v>
      </c>
      <c r="H3725" s="19">
        <f>'Limiting Factors'!C244</f>
        <v>2.61</v>
      </c>
      <c r="I3725" s="18">
        <f>'Limiting Factors'!D244</f>
        <v>0.46224999999999999</v>
      </c>
      <c r="J3725" s="17">
        <f>'Vulnerability Mapped'!D28</f>
        <v>7</v>
      </c>
      <c r="K3725" s="17">
        <f>'Vulnerability Mapped'!E28</f>
        <v>7</v>
      </c>
      <c r="L3725" s="18">
        <f>'Vulnerability Mapped'!H28</f>
        <v>0.61428571399999998</v>
      </c>
      <c r="M3725" s="18">
        <f t="shared" si="116"/>
        <v>9.2852817813955504E-2</v>
      </c>
      <c r="N3725" s="18">
        <f t="shared" si="117"/>
        <v>5.5711690688373304E-2</v>
      </c>
    </row>
    <row r="3726" spans="1:14" ht="18" customHeight="1" x14ac:dyDescent="0.2">
      <c r="A3726" s="16" t="str">
        <f>'Fish Use'!A250</f>
        <v>UGR16</v>
      </c>
      <c r="B3726" s="16" t="str">
        <f>'Fish Use'!B250</f>
        <v>Upper Grande Ronde</v>
      </c>
      <c r="C3726" s="16" t="str">
        <f>'Fish Use'!D250</f>
        <v>Bull Trout</v>
      </c>
      <c r="D3726" s="16" t="str">
        <f>'Fish Use'!E250</f>
        <v>Spawning &amp; Resident</v>
      </c>
      <c r="E3726" s="16" t="str">
        <f>'Vulnerability Mapped'!C20</f>
        <v>Channel and Habitat Structure</v>
      </c>
      <c r="F3726" s="18">
        <f>'Fish Use'!F250</f>
        <v>0.32700000000000001</v>
      </c>
      <c r="G3726" s="18">
        <f>Population!D20</f>
        <v>0.6</v>
      </c>
      <c r="H3726" s="19">
        <f>'Limiting Factors'!C245</f>
        <v>3.1</v>
      </c>
      <c r="I3726" s="18">
        <f>'Limiting Factors'!D245</f>
        <v>0.57250000000000001</v>
      </c>
      <c r="J3726" s="17">
        <f>'Vulnerability Mapped'!D20</f>
        <v>3</v>
      </c>
      <c r="K3726" s="17">
        <f>'Vulnerability Mapped'!E20</f>
        <v>3</v>
      </c>
      <c r="L3726" s="18">
        <f>'Vulnerability Mapped'!H20</f>
        <v>0.87142857100000004</v>
      </c>
      <c r="M3726" s="18">
        <f t="shared" si="116"/>
        <v>0.16313796420548252</v>
      </c>
      <c r="N3726" s="18">
        <f t="shared" si="117"/>
        <v>9.7882778523289513E-2</v>
      </c>
    </row>
    <row r="3727" spans="1:14" ht="18" customHeight="1" x14ac:dyDescent="0.2">
      <c r="A3727" s="16" t="str">
        <f>'Fish Use'!A250</f>
        <v>UGR16</v>
      </c>
      <c r="B3727" s="16" t="str">
        <f>'Fish Use'!B250</f>
        <v>Upper Grande Ronde</v>
      </c>
      <c r="C3727" s="16" t="str">
        <f>'Fish Use'!D250</f>
        <v>Bull Trout</v>
      </c>
      <c r="D3727" s="16" t="str">
        <f>'Fish Use'!E250</f>
        <v>Spawning &amp; Resident</v>
      </c>
      <c r="E3727" s="16" t="str">
        <f>'Vulnerability Mapped'!C22</f>
        <v>Decreased Water Quantity</v>
      </c>
      <c r="F3727" s="18">
        <f>'Fish Use'!F250</f>
        <v>0.32700000000000001</v>
      </c>
      <c r="G3727" s="18">
        <f>Population!D20</f>
        <v>0.6</v>
      </c>
      <c r="H3727" s="19">
        <f>'Limiting Factors'!C252</f>
        <v>1.82</v>
      </c>
      <c r="I3727" s="18">
        <f>'Limiting Factors'!D252</f>
        <v>0.28449999999999998</v>
      </c>
      <c r="J3727" s="17">
        <f>'Vulnerability Mapped'!D22</f>
        <v>8</v>
      </c>
      <c r="K3727" s="17">
        <f>'Vulnerability Mapped'!E22</f>
        <v>8</v>
      </c>
      <c r="L3727" s="18">
        <f>'Vulnerability Mapped'!H22</f>
        <v>0.55000000000000004</v>
      </c>
      <c r="M3727" s="18">
        <f t="shared" si="116"/>
        <v>5.1167325E-2</v>
      </c>
      <c r="N3727" s="18">
        <f t="shared" si="117"/>
        <v>3.0700394999999998E-2</v>
      </c>
    </row>
    <row r="3728" spans="1:14" ht="18" customHeight="1" x14ac:dyDescent="0.2">
      <c r="A3728" s="16" t="str">
        <f>'Fish Use'!A250</f>
        <v>UGR16</v>
      </c>
      <c r="B3728" s="16" t="str">
        <f>'Fish Use'!B250</f>
        <v>Upper Grande Ronde</v>
      </c>
      <c r="C3728" s="16" t="str">
        <f>'Fish Use'!D250</f>
        <v>Bull Trout</v>
      </c>
      <c r="D3728" s="16" t="str">
        <f>'Fish Use'!E250</f>
        <v>Spawning &amp; Resident</v>
      </c>
      <c r="E3728" s="16" t="str">
        <f>'Vulnerability Mapped'!C17</f>
        <v>Altered Flow Timing</v>
      </c>
      <c r="F3728" s="18">
        <f>'Fish Use'!F250</f>
        <v>0.32700000000000001</v>
      </c>
      <c r="G3728" s="18">
        <f>Population!D20</f>
        <v>0.6</v>
      </c>
      <c r="H3728" s="19">
        <f>'Limiting Factors'!C253</f>
        <v>1.26</v>
      </c>
      <c r="I3728" s="18">
        <f>'Limiting Factors'!D253</f>
        <v>0.1585</v>
      </c>
      <c r="J3728" s="17">
        <f>'Vulnerability Mapped'!D17</f>
        <v>13</v>
      </c>
      <c r="K3728" s="17">
        <f>'Vulnerability Mapped'!E17</f>
        <v>13</v>
      </c>
      <c r="L3728" s="18">
        <f>'Vulnerability Mapped'!H17</f>
        <v>0.22857142899999999</v>
      </c>
      <c r="M3728" s="18">
        <f t="shared" si="116"/>
        <v>1.18467428793555E-2</v>
      </c>
      <c r="N3728" s="18">
        <f t="shared" si="117"/>
        <v>7.1080457276132998E-3</v>
      </c>
    </row>
    <row r="3729" spans="1:14" ht="18" customHeight="1" x14ac:dyDescent="0.2">
      <c r="A3729" s="16" t="str">
        <f>'Fish Use'!A250</f>
        <v>UGR16</v>
      </c>
      <c r="B3729" s="16" t="str">
        <f>'Fish Use'!B250</f>
        <v>Upper Grande Ronde</v>
      </c>
      <c r="C3729" s="16" t="str">
        <f>'Fish Use'!D250</f>
        <v>Bull Trout</v>
      </c>
      <c r="D3729" s="16" t="str">
        <f>'Fish Use'!E250</f>
        <v>Spawning &amp; Resident</v>
      </c>
      <c r="E3729" s="16" t="str">
        <f>'Vulnerability Mapped'!C21</f>
        <v>Decreased Sediment Quantity</v>
      </c>
      <c r="F3729" s="18">
        <f>'Fish Use'!F250</f>
        <v>0.32700000000000001</v>
      </c>
      <c r="G3729" s="18">
        <f>Population!D20</f>
        <v>0.6</v>
      </c>
      <c r="H3729" s="19">
        <f>'Limiting Factors'!C246</f>
        <v>2.72</v>
      </c>
      <c r="I3729" s="18">
        <f>'Limiting Factors'!D246</f>
        <v>0.48699999999999999</v>
      </c>
      <c r="J3729" s="17">
        <f>'Vulnerability Mapped'!D21</f>
        <v>5</v>
      </c>
      <c r="K3729" s="17">
        <f>'Vulnerability Mapped'!E21</f>
        <v>5</v>
      </c>
      <c r="L3729" s="18">
        <f>'Vulnerability Mapped'!H21</f>
        <v>0.74285714300000005</v>
      </c>
      <c r="M3729" s="18">
        <f t="shared" si="116"/>
        <v>0.11829925716560701</v>
      </c>
      <c r="N3729" s="18">
        <f t="shared" si="117"/>
        <v>7.09795542993642E-2</v>
      </c>
    </row>
    <row r="3730" spans="1:14" ht="18" customHeight="1" x14ac:dyDescent="0.2">
      <c r="A3730" s="16" t="str">
        <f>'Fish Use'!A250</f>
        <v>UGR16</v>
      </c>
      <c r="B3730" s="16" t="str">
        <f>'Fish Use'!B250</f>
        <v>Upper Grande Ronde</v>
      </c>
      <c r="C3730" s="16" t="str">
        <f>'Fish Use'!D250</f>
        <v>Bull Trout</v>
      </c>
      <c r="D3730" s="16" t="str">
        <f>'Fish Use'!E250</f>
        <v>Spawning &amp; Resident</v>
      </c>
      <c r="E3730" s="16" t="str">
        <f>'Vulnerability Mapped'!C24</f>
        <v>Increased Sediment Quantity</v>
      </c>
      <c r="F3730" s="18">
        <f>'Fish Use'!F250</f>
        <v>0.32700000000000001</v>
      </c>
      <c r="G3730" s="18">
        <f>Population!D20</f>
        <v>0.6</v>
      </c>
      <c r="H3730" s="19">
        <f>'Limiting Factors'!C247</f>
        <v>3.06</v>
      </c>
      <c r="I3730" s="18">
        <f>'Limiting Factors'!D247</f>
        <v>0.5635</v>
      </c>
      <c r="J3730" s="17">
        <f>'Vulnerability Mapped'!D24</f>
        <v>6</v>
      </c>
      <c r="K3730" s="17">
        <f>'Vulnerability Mapped'!E24</f>
        <v>6</v>
      </c>
      <c r="L3730" s="18">
        <f>'Vulnerability Mapped'!H24</f>
        <v>0.678571429</v>
      </c>
      <c r="M3730" s="18">
        <f t="shared" si="116"/>
        <v>0.12503662507897051</v>
      </c>
      <c r="N3730" s="18">
        <f t="shared" si="117"/>
        <v>7.5021975047382297E-2</v>
      </c>
    </row>
    <row r="3731" spans="1:14" ht="18" customHeight="1" x14ac:dyDescent="0.2">
      <c r="A3731" s="16" t="str">
        <f>'Fish Use'!A250</f>
        <v>UGR16</v>
      </c>
      <c r="B3731" s="16" t="str">
        <f>'Fish Use'!B250</f>
        <v>Upper Grande Ronde</v>
      </c>
      <c r="C3731" s="16" t="str">
        <f>'Fish Use'!D250</f>
        <v>Bull Trout</v>
      </c>
      <c r="D3731" s="16" t="str">
        <f>'Fish Use'!E250</f>
        <v>Spawning &amp; Resident</v>
      </c>
      <c r="E3731" s="16" t="str">
        <f>'Vulnerability Mapped'!C29</f>
        <v>Summer Water Temperature</v>
      </c>
      <c r="F3731" s="18">
        <f>'Fish Use'!F250</f>
        <v>0.32700000000000001</v>
      </c>
      <c r="G3731" s="18">
        <f>Population!D20</f>
        <v>0.6</v>
      </c>
      <c r="H3731" s="19">
        <f>'Limiting Factors'!C254</f>
        <v>2.29</v>
      </c>
      <c r="I3731" s="18">
        <f>'Limiting Factors'!D254</f>
        <v>0.39024999999999999</v>
      </c>
      <c r="J3731" s="17">
        <f>'Vulnerability Mapped'!D29</f>
        <v>1</v>
      </c>
      <c r="K3731" s="17">
        <f>'Vulnerability Mapped'!E29</f>
        <v>1</v>
      </c>
      <c r="L3731" s="18">
        <f>'Vulnerability Mapped'!H29</f>
        <v>1</v>
      </c>
      <c r="M3731" s="18">
        <f t="shared" si="116"/>
        <v>0.12761175</v>
      </c>
      <c r="N3731" s="18">
        <f t="shared" si="117"/>
        <v>7.6567049999999998E-2</v>
      </c>
    </row>
    <row r="3732" spans="1:14" ht="18" customHeight="1" x14ac:dyDescent="0.2">
      <c r="A3732" s="16" t="str">
        <f>'Fish Use'!A250</f>
        <v>UGR16</v>
      </c>
      <c r="B3732" s="16" t="str">
        <f>'Fish Use'!B250</f>
        <v>Upper Grande Ronde</v>
      </c>
      <c r="C3732" s="16" t="str">
        <f>'Fish Use'!D250</f>
        <v>Bull Trout</v>
      </c>
      <c r="D3732" s="16" t="str">
        <f>'Fish Use'!E250</f>
        <v>Spawning &amp; Resident</v>
      </c>
      <c r="E3732" s="16" t="str">
        <f>'Vulnerability Mapped'!C31</f>
        <v>Winter Water Temperature</v>
      </c>
      <c r="F3732" s="18">
        <f>'Fish Use'!F250</f>
        <v>0.32700000000000001</v>
      </c>
      <c r="G3732" s="18">
        <f>Population!D20</f>
        <v>0.6</v>
      </c>
      <c r="H3732" s="19">
        <f>'Limiting Factors'!C255</f>
        <v>1.59</v>
      </c>
      <c r="I3732" s="18">
        <f>'Limiting Factors'!D255</f>
        <v>0.23275000000000001</v>
      </c>
      <c r="J3732" s="17">
        <f>'Vulnerability Mapped'!D31</f>
        <v>12</v>
      </c>
      <c r="K3732" s="17">
        <f>'Vulnerability Mapped'!E31</f>
        <v>12</v>
      </c>
      <c r="L3732" s="18">
        <f>'Vulnerability Mapped'!H31</f>
        <v>0.29285714299999999</v>
      </c>
      <c r="M3732" s="18">
        <f t="shared" si="116"/>
        <v>2.2289137510872751E-2</v>
      </c>
      <c r="N3732" s="18">
        <f t="shared" si="117"/>
        <v>1.337348250652365E-2</v>
      </c>
    </row>
    <row r="3733" spans="1:14" ht="18" customHeight="1" x14ac:dyDescent="0.2">
      <c r="A3733" s="16" t="str">
        <f>'Fish Use'!A250</f>
        <v>UGR16</v>
      </c>
      <c r="B3733" s="16" t="str">
        <f>'Fish Use'!B250</f>
        <v>Upper Grande Ronde</v>
      </c>
      <c r="C3733" s="16" t="str">
        <f>'Fish Use'!D250</f>
        <v>Bull Trout</v>
      </c>
      <c r="D3733" s="16" t="str">
        <f>'Fish Use'!E250</f>
        <v>Spawning &amp; Resident</v>
      </c>
      <c r="E3733" s="16" t="str">
        <f>'Vulnerability Mapped'!C30</f>
        <v>Water Quality</v>
      </c>
      <c r="F3733" s="18">
        <f>'Fish Use'!F250</f>
        <v>0.32700000000000001</v>
      </c>
      <c r="G3733" s="18">
        <f>Population!D20</f>
        <v>0.6</v>
      </c>
      <c r="H3733" s="19">
        <f>'Limiting Factors'!C256</f>
        <v>1.26</v>
      </c>
      <c r="I3733" s="18">
        <f>'Limiting Factors'!D256</f>
        <v>0.1585</v>
      </c>
      <c r="J3733" s="17">
        <f>'Vulnerability Mapped'!D30</f>
        <v>15</v>
      </c>
      <c r="K3733" s="17">
        <f>'Vulnerability Mapped'!E30</f>
        <v>15</v>
      </c>
      <c r="L3733" s="18">
        <f>'Vulnerability Mapped'!H30</f>
        <v>0.1</v>
      </c>
      <c r="M3733" s="18">
        <f t="shared" si="116"/>
        <v>5.1829500000000004E-3</v>
      </c>
      <c r="N3733" s="18">
        <f t="shared" si="117"/>
        <v>3.10977E-3</v>
      </c>
    </row>
    <row r="3734" spans="1:14" ht="18" customHeight="1" x14ac:dyDescent="0.2">
      <c r="A3734" s="16" t="str">
        <f>'Fish Use'!A250</f>
        <v>UGR16</v>
      </c>
      <c r="B3734" s="16" t="str">
        <f>'Fish Use'!B250</f>
        <v>Upper Grande Ronde</v>
      </c>
      <c r="C3734" s="16" t="str">
        <f>'Fish Use'!D250</f>
        <v>Bull Trout</v>
      </c>
      <c r="D3734" s="16" t="str">
        <f>'Fish Use'!E250</f>
        <v>Spawning &amp; Resident</v>
      </c>
      <c r="E3734" s="16" t="str">
        <f>'Vulnerability Mapped'!C26</f>
        <v>Predation</v>
      </c>
      <c r="F3734" s="18">
        <f>'Fish Use'!F250</f>
        <v>0.32700000000000001</v>
      </c>
      <c r="G3734" s="18">
        <f>Population!D20</f>
        <v>0.6</v>
      </c>
      <c r="H3734" s="19">
        <f>'Limiting Factors'!C249</f>
        <v>1</v>
      </c>
      <c r="I3734" s="18">
        <f>'Limiting Factors'!D249</f>
        <v>0.1</v>
      </c>
      <c r="J3734" s="17">
        <f>'Vulnerability Mapped'!D26</f>
        <v>9</v>
      </c>
      <c r="K3734" s="17">
        <f>'Vulnerability Mapped'!E26</f>
        <v>9</v>
      </c>
      <c r="L3734" s="18">
        <f>'Vulnerability Mapped'!H26</f>
        <v>0.485714286</v>
      </c>
      <c r="M3734" s="18">
        <f t="shared" si="116"/>
        <v>1.5882857152199999E-2</v>
      </c>
      <c r="N3734" s="18">
        <f t="shared" si="117"/>
        <v>9.5297142913199993E-3</v>
      </c>
    </row>
    <row r="3735" spans="1:14" ht="18" customHeight="1" x14ac:dyDescent="0.2">
      <c r="A3735" s="16" t="str">
        <f>'Fish Use'!A250</f>
        <v>UGR16</v>
      </c>
      <c r="B3735" s="16" t="str">
        <f>'Fish Use'!B250</f>
        <v>Upper Grande Ronde</v>
      </c>
      <c r="C3735" s="16" t="str">
        <f>'Fish Use'!D250</f>
        <v>Bull Trout</v>
      </c>
      <c r="D3735" s="16" t="str">
        <f>'Fish Use'!E250</f>
        <v>Spawning &amp; Resident</v>
      </c>
      <c r="E3735" s="16" t="str">
        <f>'Vulnerability Mapped'!C18</f>
        <v>Altered Primary Productivity</v>
      </c>
      <c r="F3735" s="18">
        <f>'Fish Use'!F250</f>
        <v>0.32700000000000001</v>
      </c>
      <c r="G3735" s="18">
        <f>Population!D20</f>
        <v>0.6</v>
      </c>
      <c r="H3735" s="19">
        <f>'Limiting Factors'!C250</f>
        <v>3.56</v>
      </c>
      <c r="I3735" s="18">
        <f>'Limiting Factors'!D250</f>
        <v>0.67600000000000005</v>
      </c>
      <c r="J3735" s="17">
        <f>'Vulnerability Mapped'!D18</f>
        <v>14</v>
      </c>
      <c r="K3735" s="17">
        <f>'Vulnerability Mapped'!E18</f>
        <v>14</v>
      </c>
      <c r="L3735" s="18">
        <f>'Vulnerability Mapped'!H18</f>
        <v>0.164285714</v>
      </c>
      <c r="M3735" s="18">
        <f t="shared" si="116"/>
        <v>3.6315685651128006E-2</v>
      </c>
      <c r="N3735" s="18">
        <f t="shared" si="117"/>
        <v>2.1789411390676802E-2</v>
      </c>
    </row>
    <row r="3736" spans="1:14" ht="18" customHeight="1" x14ac:dyDescent="0.2">
      <c r="A3736" s="16" t="str">
        <f>'Fish Use'!A250</f>
        <v>UGR16</v>
      </c>
      <c r="B3736" s="16" t="str">
        <f>'Fish Use'!B250</f>
        <v>Upper Grande Ronde</v>
      </c>
      <c r="C3736" s="16" t="str">
        <f>'Fish Use'!D250</f>
        <v>Bull Trout</v>
      </c>
      <c r="D3736" s="16" t="str">
        <f>'Fish Use'!E250</f>
        <v>Spawning &amp; Resident</v>
      </c>
      <c r="E3736" s="16" t="str">
        <f>'Vulnerability Mapped'!C25</f>
        <v>Non-Native Species Interactions and Competition</v>
      </c>
      <c r="F3736" s="18">
        <f>'Fish Use'!F250</f>
        <v>0.32700000000000001</v>
      </c>
      <c r="G3736" s="18">
        <f>Population!D20</f>
        <v>0.6</v>
      </c>
      <c r="H3736" s="19">
        <f>'Limiting Factors'!C251</f>
        <v>1</v>
      </c>
      <c r="I3736" s="18">
        <f>'Limiting Factors'!D251</f>
        <v>0.1</v>
      </c>
      <c r="J3736" s="17">
        <f>'Vulnerability Mapped'!D25</f>
        <v>2</v>
      </c>
      <c r="K3736" s="17">
        <f>'Vulnerability Mapped'!E25</f>
        <v>2</v>
      </c>
      <c r="L3736" s="18">
        <f>'Vulnerability Mapped'!H25</f>
        <v>0.93571428599999995</v>
      </c>
      <c r="M3736" s="18">
        <f t="shared" si="116"/>
        <v>3.0597857152199998E-2</v>
      </c>
      <c r="N3736" s="18">
        <f t="shared" si="117"/>
        <v>1.8358714291319998E-2</v>
      </c>
    </row>
    <row r="3737" spans="1:14" ht="18" customHeight="1" x14ac:dyDescent="0.2">
      <c r="A3737" s="16" t="str">
        <f>'Fish Use'!A251</f>
        <v>UGR16</v>
      </c>
      <c r="B3737" s="16" t="str">
        <f>'Fish Use'!B251</f>
        <v>Upper Grande Ronde</v>
      </c>
      <c r="C3737" s="16" t="str">
        <f>'Fish Use'!D251</f>
        <v>Bull Trout</v>
      </c>
      <c r="D3737" s="16" t="str">
        <f>'Fish Use'!E251</f>
        <v>FMO</v>
      </c>
      <c r="E3737" s="16" t="str">
        <f>'Vulnerability Mapped'!C4</f>
        <v>Anthropogenic Barriers</v>
      </c>
      <c r="F3737" s="18">
        <f>'Fish Use'!F251</f>
        <v>0.32700000000000001</v>
      </c>
      <c r="G3737" s="18">
        <f>Population!D21</f>
        <v>0.4</v>
      </c>
      <c r="H3737" s="19">
        <f>'Limiting Factors'!C248</f>
        <v>1.82</v>
      </c>
      <c r="I3737" s="18">
        <f>'Limiting Factors'!D248</f>
        <v>0.28449999999999998</v>
      </c>
      <c r="J3737" s="17">
        <f>'Vulnerability Mapped'!D4</f>
        <v>3</v>
      </c>
      <c r="K3737" s="17">
        <f>'Vulnerability Mapped'!E4</f>
        <v>3</v>
      </c>
      <c r="L3737" s="18">
        <f>'Vulnerability Mapped'!H4</f>
        <v>0.87142857100000004</v>
      </c>
      <c r="M3737" s="18">
        <f t="shared" si="116"/>
        <v>8.1070307102986489E-2</v>
      </c>
      <c r="N3737" s="18">
        <f t="shared" si="117"/>
        <v>3.2428122841194597E-2</v>
      </c>
    </row>
    <row r="3738" spans="1:14" ht="18" customHeight="1" x14ac:dyDescent="0.2">
      <c r="A3738" s="16" t="str">
        <f>'Fish Use'!A251</f>
        <v>UGR16</v>
      </c>
      <c r="B3738" s="16" t="str">
        <f>'Fish Use'!B251</f>
        <v>Upper Grande Ronde</v>
      </c>
      <c r="C3738" s="16" t="str">
        <f>'Fish Use'!D251</f>
        <v>Bull Trout</v>
      </c>
      <c r="D3738" s="16" t="str">
        <f>'Fish Use'!E251</f>
        <v>FMO</v>
      </c>
      <c r="E3738" s="16" t="str">
        <f>'Vulnerability Mapped'!C12</f>
        <v>Riparian Condition</v>
      </c>
      <c r="F3738" s="18">
        <f>'Fish Use'!F251</f>
        <v>0.32700000000000001</v>
      </c>
      <c r="G3738" s="18">
        <f>Population!D21</f>
        <v>0.4</v>
      </c>
      <c r="H3738" s="19">
        <f>'Limiting Factors'!C242</f>
        <v>3.29</v>
      </c>
      <c r="I3738" s="18">
        <f>'Limiting Factors'!D242</f>
        <v>0.61524999999999996</v>
      </c>
      <c r="J3738" s="17">
        <f>'Vulnerability Mapped'!D12</f>
        <v>5</v>
      </c>
      <c r="K3738" s="17">
        <f>'Vulnerability Mapped'!E12</f>
        <v>5</v>
      </c>
      <c r="L3738" s="18">
        <f>'Vulnerability Mapped'!H12</f>
        <v>0.74285714300000005</v>
      </c>
      <c r="M3738" s="18">
        <f t="shared" si="116"/>
        <v>0.14945301431445526</v>
      </c>
      <c r="N3738" s="18">
        <f t="shared" si="117"/>
        <v>5.9781205725782105E-2</v>
      </c>
    </row>
    <row r="3739" spans="1:14" ht="18" customHeight="1" x14ac:dyDescent="0.2">
      <c r="A3739" s="16" t="str">
        <f>'Fish Use'!A251</f>
        <v>UGR16</v>
      </c>
      <c r="B3739" s="16" t="str">
        <f>'Fish Use'!B251</f>
        <v>Upper Grande Ronde</v>
      </c>
      <c r="C3739" s="16" t="str">
        <f>'Fish Use'!D251</f>
        <v>Bull Trout</v>
      </c>
      <c r="D3739" s="16" t="str">
        <f>'Fish Use'!E251</f>
        <v>FMO</v>
      </c>
      <c r="E3739" s="16" t="str">
        <f>'Vulnerability Mapped'!C8</f>
        <v>Floodplain Condition</v>
      </c>
      <c r="F3739" s="18">
        <f>'Fish Use'!F251</f>
        <v>0.32700000000000001</v>
      </c>
      <c r="G3739" s="18">
        <f>Population!D21</f>
        <v>0.4</v>
      </c>
      <c r="H3739" s="19">
        <f>'Limiting Factors'!C243</f>
        <v>2.7</v>
      </c>
      <c r="I3739" s="18">
        <f>'Limiting Factors'!D243</f>
        <v>0.48249999999999998</v>
      </c>
      <c r="J3739" s="17">
        <f>'Vulnerability Mapped'!D8</f>
        <v>9</v>
      </c>
      <c r="K3739" s="17">
        <f>'Vulnerability Mapped'!E8</f>
        <v>9</v>
      </c>
      <c r="L3739" s="18">
        <f>'Vulnerability Mapped'!H8</f>
        <v>0.485714286</v>
      </c>
      <c r="M3739" s="18">
        <f t="shared" si="116"/>
        <v>7.6634785759365012E-2</v>
      </c>
      <c r="N3739" s="18">
        <f t="shared" si="117"/>
        <v>3.0653914303746005E-2</v>
      </c>
    </row>
    <row r="3740" spans="1:14" ht="18" customHeight="1" x14ac:dyDescent="0.2">
      <c r="A3740" s="16" t="str">
        <f>'Fish Use'!A251</f>
        <v>UGR16</v>
      </c>
      <c r="B3740" s="16" t="str">
        <f>'Fish Use'!B251</f>
        <v>Upper Grande Ronde</v>
      </c>
      <c r="C3740" s="16" t="str">
        <f>'Fish Use'!D251</f>
        <v>Bull Trout</v>
      </c>
      <c r="D3740" s="16" t="str">
        <f>'Fish Use'!E251</f>
        <v>FMO</v>
      </c>
      <c r="E3740" s="16" t="str">
        <f>'Vulnerability Mapped'!C13</f>
        <v>Side Channel and Wetland Habitat</v>
      </c>
      <c r="F3740" s="18">
        <f>'Fish Use'!F251</f>
        <v>0.32700000000000001</v>
      </c>
      <c r="G3740" s="18">
        <f>Population!D21</f>
        <v>0.4</v>
      </c>
      <c r="H3740" s="19">
        <f>'Limiting Factors'!C244</f>
        <v>2.61</v>
      </c>
      <c r="I3740" s="18">
        <f>'Limiting Factors'!D244</f>
        <v>0.46224999999999999</v>
      </c>
      <c r="J3740" s="17">
        <f>'Vulnerability Mapped'!D13</f>
        <v>8</v>
      </c>
      <c r="K3740" s="17">
        <f>'Vulnerability Mapped'!E13</f>
        <v>8</v>
      </c>
      <c r="L3740" s="18">
        <f>'Vulnerability Mapped'!H13</f>
        <v>0.55000000000000004</v>
      </c>
      <c r="M3740" s="18">
        <f t="shared" si="116"/>
        <v>8.3135662500000013E-2</v>
      </c>
      <c r="N3740" s="18">
        <f t="shared" si="117"/>
        <v>3.3254265000000005E-2</v>
      </c>
    </row>
    <row r="3741" spans="1:14" ht="18" customHeight="1" x14ac:dyDescent="0.2">
      <c r="A3741" s="16" t="str">
        <f>'Fish Use'!A251</f>
        <v>UGR16</v>
      </c>
      <c r="B3741" s="16" t="str">
        <f>'Fish Use'!B251</f>
        <v>Upper Grande Ronde</v>
      </c>
      <c r="C3741" s="16" t="str">
        <f>'Fish Use'!D251</f>
        <v>Bull Trout</v>
      </c>
      <c r="D3741" s="16" t="str">
        <f>'Fish Use'!E251</f>
        <v>FMO</v>
      </c>
      <c r="E3741" s="16" t="str">
        <f>'Vulnerability Mapped'!C5</f>
        <v>Channel and Habitat Structure</v>
      </c>
      <c r="F3741" s="18">
        <f>'Fish Use'!F251</f>
        <v>0.32700000000000001</v>
      </c>
      <c r="G3741" s="18">
        <f>Population!D21</f>
        <v>0.4</v>
      </c>
      <c r="H3741" s="19">
        <f>'Limiting Factors'!C245</f>
        <v>3.1</v>
      </c>
      <c r="I3741" s="18">
        <f>'Limiting Factors'!D245</f>
        <v>0.57250000000000001</v>
      </c>
      <c r="J3741" s="17">
        <f>'Vulnerability Mapped'!D5</f>
        <v>4</v>
      </c>
      <c r="K3741" s="17">
        <f>'Vulnerability Mapped'!E5</f>
        <v>4</v>
      </c>
      <c r="L3741" s="18">
        <f>'Vulnerability Mapped'!H5</f>
        <v>0.80714285699999999</v>
      </c>
      <c r="M3741" s="18">
        <f t="shared" si="116"/>
        <v>0.15110319640182751</v>
      </c>
      <c r="N3741" s="18">
        <f t="shared" si="117"/>
        <v>6.0441278560731004E-2</v>
      </c>
    </row>
    <row r="3742" spans="1:14" ht="18" customHeight="1" x14ac:dyDescent="0.2">
      <c r="A3742" s="16" t="str">
        <f>'Fish Use'!A251</f>
        <v>UGR16</v>
      </c>
      <c r="B3742" s="16" t="str">
        <f>'Fish Use'!B251</f>
        <v>Upper Grande Ronde</v>
      </c>
      <c r="C3742" s="16" t="str">
        <f>'Fish Use'!D251</f>
        <v>Bull Trout</v>
      </c>
      <c r="D3742" s="16" t="str">
        <f>'Fish Use'!E251</f>
        <v>FMO</v>
      </c>
      <c r="E3742" s="16" t="str">
        <f>'Vulnerability Mapped'!C7</f>
        <v>Decreased Water Quantity</v>
      </c>
      <c r="F3742" s="18">
        <f>'Fish Use'!F251</f>
        <v>0.32700000000000001</v>
      </c>
      <c r="G3742" s="18">
        <f>Population!D21</f>
        <v>0.4</v>
      </c>
      <c r="H3742" s="19">
        <f>'Limiting Factors'!C252</f>
        <v>1.82</v>
      </c>
      <c r="I3742" s="18">
        <f>'Limiting Factors'!D252</f>
        <v>0.28449999999999998</v>
      </c>
      <c r="J3742" s="17">
        <f>'Vulnerability Mapped'!D7</f>
        <v>2</v>
      </c>
      <c r="K3742" s="17">
        <f>'Vulnerability Mapped'!E7</f>
        <v>2</v>
      </c>
      <c r="L3742" s="18">
        <f>'Vulnerability Mapped'!H7</f>
        <v>0.93571428599999995</v>
      </c>
      <c r="M3742" s="18">
        <f t="shared" si="116"/>
        <v>8.7050903598008988E-2</v>
      </c>
      <c r="N3742" s="18">
        <f t="shared" si="117"/>
        <v>3.4820361439203598E-2</v>
      </c>
    </row>
    <row r="3743" spans="1:14" ht="18" customHeight="1" x14ac:dyDescent="0.2">
      <c r="A3743" s="16" t="str">
        <f>'Fish Use'!A251</f>
        <v>UGR16</v>
      </c>
      <c r="B3743" s="16" t="str">
        <f>'Fish Use'!B251</f>
        <v>Upper Grande Ronde</v>
      </c>
      <c r="C3743" s="16" t="str">
        <f>'Fish Use'!D251</f>
        <v>Bull Trout</v>
      </c>
      <c r="D3743" s="16" t="str">
        <f>'Fish Use'!E251</f>
        <v>FMO</v>
      </c>
      <c r="E3743" s="16" t="str">
        <f>'Vulnerability Mapped'!C2</f>
        <v>Altered Flow Timing</v>
      </c>
      <c r="F3743" s="18">
        <f>'Fish Use'!F251</f>
        <v>0.32700000000000001</v>
      </c>
      <c r="G3743" s="18">
        <f>Population!D21</f>
        <v>0.4</v>
      </c>
      <c r="H3743" s="19">
        <f>'Limiting Factors'!C253</f>
        <v>1.26</v>
      </c>
      <c r="I3743" s="18">
        <f>'Limiting Factors'!D253</f>
        <v>0.1585</v>
      </c>
      <c r="J3743" s="17">
        <f>'Vulnerability Mapped'!D2</f>
        <v>11</v>
      </c>
      <c r="K3743" s="17">
        <f>'Vulnerability Mapped'!E2</f>
        <v>11</v>
      </c>
      <c r="L3743" s="18">
        <f>'Vulnerability Mapped'!H2</f>
        <v>0.35714285699999998</v>
      </c>
      <c r="M3743" s="18">
        <f t="shared" si="116"/>
        <v>1.8510535706881499E-2</v>
      </c>
      <c r="N3743" s="18">
        <f t="shared" si="117"/>
        <v>7.4042142827526001E-3</v>
      </c>
    </row>
    <row r="3744" spans="1:14" ht="18" customHeight="1" x14ac:dyDescent="0.2">
      <c r="A3744" s="16" t="str">
        <f>'Fish Use'!A251</f>
        <v>UGR16</v>
      </c>
      <c r="B3744" s="16" t="str">
        <f>'Fish Use'!B251</f>
        <v>Upper Grande Ronde</v>
      </c>
      <c r="C3744" s="16" t="str">
        <f>'Fish Use'!D251</f>
        <v>Bull Trout</v>
      </c>
      <c r="D3744" s="16" t="str">
        <f>'Fish Use'!E251</f>
        <v>FMO</v>
      </c>
      <c r="E3744" s="16" t="str">
        <f>'Vulnerability Mapped'!C6</f>
        <v>Decreased Sediment Quantity</v>
      </c>
      <c r="F3744" s="18">
        <f>'Fish Use'!F251</f>
        <v>0.32700000000000001</v>
      </c>
      <c r="G3744" s="18">
        <f>Population!D21</f>
        <v>0.4</v>
      </c>
      <c r="H3744" s="19">
        <f>'Limiting Factors'!C246</f>
        <v>2.72</v>
      </c>
      <c r="I3744" s="18">
        <f>'Limiting Factors'!D246</f>
        <v>0.48699999999999999</v>
      </c>
      <c r="J3744" s="17">
        <f>'Vulnerability Mapped'!D6</f>
        <v>13</v>
      </c>
      <c r="K3744" s="17">
        <f>'Vulnerability Mapped'!E6</f>
        <v>13</v>
      </c>
      <c r="L3744" s="18">
        <f>'Vulnerability Mapped'!H6</f>
        <v>0.22857142899999999</v>
      </c>
      <c r="M3744" s="18">
        <f t="shared" si="116"/>
        <v>3.6399771496820998E-2</v>
      </c>
      <c r="N3744" s="18">
        <f t="shared" si="117"/>
        <v>1.45599085987284E-2</v>
      </c>
    </row>
    <row r="3745" spans="1:14" ht="18" customHeight="1" x14ac:dyDescent="0.2">
      <c r="A3745" s="16" t="str">
        <f>'Fish Use'!A251</f>
        <v>UGR16</v>
      </c>
      <c r="B3745" s="16" t="str">
        <f>'Fish Use'!B251</f>
        <v>Upper Grande Ronde</v>
      </c>
      <c r="C3745" s="16" t="str">
        <f>'Fish Use'!D251</f>
        <v>Bull Trout</v>
      </c>
      <c r="D3745" s="16" t="str">
        <f>'Fish Use'!E251</f>
        <v>FMO</v>
      </c>
      <c r="E3745" s="16" t="str">
        <f>'Vulnerability Mapped'!C9</f>
        <v>Increased Sediment Quantity</v>
      </c>
      <c r="F3745" s="18">
        <f>'Fish Use'!F251</f>
        <v>0.32700000000000001</v>
      </c>
      <c r="G3745" s="18">
        <f>Population!D21</f>
        <v>0.4</v>
      </c>
      <c r="H3745" s="19">
        <f>'Limiting Factors'!C247</f>
        <v>3.06</v>
      </c>
      <c r="I3745" s="18">
        <f>'Limiting Factors'!D247</f>
        <v>0.5635</v>
      </c>
      <c r="J3745" s="17">
        <f>'Vulnerability Mapped'!D9</f>
        <v>14</v>
      </c>
      <c r="K3745" s="17">
        <f>'Vulnerability Mapped'!E9</f>
        <v>14</v>
      </c>
      <c r="L3745" s="18">
        <f>'Vulnerability Mapped'!H9</f>
        <v>0.164285714</v>
      </c>
      <c r="M3745" s="18">
        <f t="shared" si="116"/>
        <v>3.0272024947353E-2</v>
      </c>
      <c r="N3745" s="18">
        <f t="shared" si="117"/>
        <v>1.2108809978941201E-2</v>
      </c>
    </row>
    <row r="3746" spans="1:14" ht="18" customHeight="1" x14ac:dyDescent="0.2">
      <c r="A3746" s="16" t="str">
        <f>'Fish Use'!A251</f>
        <v>UGR16</v>
      </c>
      <c r="B3746" s="16" t="str">
        <f>'Fish Use'!B251</f>
        <v>Upper Grande Ronde</v>
      </c>
      <c r="C3746" s="16" t="str">
        <f>'Fish Use'!D251</f>
        <v>Bull Trout</v>
      </c>
      <c r="D3746" s="16" t="str">
        <f>'Fish Use'!E251</f>
        <v>FMO</v>
      </c>
      <c r="E3746" s="16" t="str">
        <f>'Vulnerability Mapped'!C14</f>
        <v>Summer Water Temperature</v>
      </c>
      <c r="F3746" s="18">
        <f>'Fish Use'!F251</f>
        <v>0.32700000000000001</v>
      </c>
      <c r="G3746" s="18">
        <f>Population!D21</f>
        <v>0.4</v>
      </c>
      <c r="H3746" s="19">
        <f>'Limiting Factors'!C254</f>
        <v>2.29</v>
      </c>
      <c r="I3746" s="18">
        <f>'Limiting Factors'!D254</f>
        <v>0.39024999999999999</v>
      </c>
      <c r="J3746" s="17">
        <f>'Vulnerability Mapped'!D14</f>
        <v>1</v>
      </c>
      <c r="K3746" s="17">
        <f>'Vulnerability Mapped'!E14</f>
        <v>1</v>
      </c>
      <c r="L3746" s="18">
        <f>'Vulnerability Mapped'!H14</f>
        <v>1</v>
      </c>
      <c r="M3746" s="18">
        <f t="shared" si="116"/>
        <v>0.12761175</v>
      </c>
      <c r="N3746" s="18">
        <f t="shared" si="117"/>
        <v>5.1044699999999998E-2</v>
      </c>
    </row>
    <row r="3747" spans="1:14" ht="18" customHeight="1" x14ac:dyDescent="0.2">
      <c r="A3747" s="16" t="str">
        <f>'Fish Use'!A251</f>
        <v>UGR16</v>
      </c>
      <c r="B3747" s="16" t="str">
        <f>'Fish Use'!B251</f>
        <v>Upper Grande Ronde</v>
      </c>
      <c r="C3747" s="16" t="str">
        <f>'Fish Use'!D251</f>
        <v>Bull Trout</v>
      </c>
      <c r="D3747" s="16" t="str">
        <f>'Fish Use'!E251</f>
        <v>FMO</v>
      </c>
      <c r="E3747" s="16" t="str">
        <f>'Vulnerability Mapped'!C16</f>
        <v>Winter Water Temperature</v>
      </c>
      <c r="F3747" s="18">
        <f>'Fish Use'!F251</f>
        <v>0.32700000000000001</v>
      </c>
      <c r="G3747" s="18">
        <f>Population!D21</f>
        <v>0.4</v>
      </c>
      <c r="H3747" s="19">
        <f>'Limiting Factors'!C255</f>
        <v>1.59</v>
      </c>
      <c r="I3747" s="18">
        <f>'Limiting Factors'!D255</f>
        <v>0.23275000000000001</v>
      </c>
      <c r="J3747" s="17">
        <f>'Vulnerability Mapped'!D16</f>
        <v>15</v>
      </c>
      <c r="K3747" s="17">
        <f>'Vulnerability Mapped'!E16</f>
        <v>15</v>
      </c>
      <c r="L3747" s="18">
        <f>'Vulnerability Mapped'!H16</f>
        <v>0.1</v>
      </c>
      <c r="M3747" s="18">
        <f t="shared" si="116"/>
        <v>7.610925000000001E-3</v>
      </c>
      <c r="N3747" s="18">
        <f t="shared" si="117"/>
        <v>3.0443700000000007E-3</v>
      </c>
    </row>
    <row r="3748" spans="1:14" ht="18" customHeight="1" x14ac:dyDescent="0.2">
      <c r="A3748" s="16" t="str">
        <f>'Fish Use'!A251</f>
        <v>UGR16</v>
      </c>
      <c r="B3748" s="16" t="str">
        <f>'Fish Use'!B251</f>
        <v>Upper Grande Ronde</v>
      </c>
      <c r="C3748" s="16" t="str">
        <f>'Fish Use'!D251</f>
        <v>Bull Trout</v>
      </c>
      <c r="D3748" s="16" t="str">
        <f>'Fish Use'!E251</f>
        <v>FMO</v>
      </c>
      <c r="E3748" s="16" t="str">
        <f>'Vulnerability Mapped'!C15</f>
        <v>Water Quality</v>
      </c>
      <c r="F3748" s="18">
        <f>'Fish Use'!F251</f>
        <v>0.32700000000000001</v>
      </c>
      <c r="G3748" s="18">
        <f>Population!D21</f>
        <v>0.4</v>
      </c>
      <c r="H3748" s="19">
        <f>'Limiting Factors'!C256</f>
        <v>1.26</v>
      </c>
      <c r="I3748" s="18">
        <f>'Limiting Factors'!D256</f>
        <v>0.1585</v>
      </c>
      <c r="J3748" s="17">
        <f>'Vulnerability Mapped'!D15</f>
        <v>6</v>
      </c>
      <c r="K3748" s="17">
        <f>'Vulnerability Mapped'!E15</f>
        <v>6</v>
      </c>
      <c r="L3748" s="18">
        <f>'Vulnerability Mapped'!H15</f>
        <v>0.678571429</v>
      </c>
      <c r="M3748" s="18">
        <f t="shared" si="116"/>
        <v>3.5170017879355503E-2</v>
      </c>
      <c r="N3748" s="18">
        <f t="shared" si="117"/>
        <v>1.4068007151742203E-2</v>
      </c>
    </row>
    <row r="3749" spans="1:14" ht="18" customHeight="1" x14ac:dyDescent="0.2">
      <c r="A3749" s="16" t="str">
        <f>'Fish Use'!A251</f>
        <v>UGR16</v>
      </c>
      <c r="B3749" s="16" t="str">
        <f>'Fish Use'!B251</f>
        <v>Upper Grande Ronde</v>
      </c>
      <c r="C3749" s="16" t="str">
        <f>'Fish Use'!D251</f>
        <v>Bull Trout</v>
      </c>
      <c r="D3749" s="16" t="str">
        <f>'Fish Use'!E251</f>
        <v>FMO</v>
      </c>
      <c r="E3749" s="16" t="str">
        <f>'Vulnerability Mapped'!C11</f>
        <v>Predation</v>
      </c>
      <c r="F3749" s="18">
        <f>'Fish Use'!F251</f>
        <v>0.32700000000000001</v>
      </c>
      <c r="G3749" s="18">
        <f>Population!D21</f>
        <v>0.4</v>
      </c>
      <c r="H3749" s="19">
        <f>'Limiting Factors'!C249</f>
        <v>1</v>
      </c>
      <c r="I3749" s="18">
        <f>'Limiting Factors'!D249</f>
        <v>0.1</v>
      </c>
      <c r="J3749" s="17">
        <f>'Vulnerability Mapped'!D11</f>
        <v>7</v>
      </c>
      <c r="K3749" s="17">
        <f>'Vulnerability Mapped'!E11</f>
        <v>7</v>
      </c>
      <c r="L3749" s="18">
        <f>'Vulnerability Mapped'!H11</f>
        <v>0.61428571399999998</v>
      </c>
      <c r="M3749" s="18">
        <f t="shared" si="116"/>
        <v>2.0087142847799999E-2</v>
      </c>
      <c r="N3749" s="18">
        <f t="shared" si="117"/>
        <v>8.0348571391199997E-3</v>
      </c>
    </row>
    <row r="3750" spans="1:14" ht="18" customHeight="1" x14ac:dyDescent="0.2">
      <c r="A3750" s="16" t="str">
        <f>'Fish Use'!A251</f>
        <v>UGR16</v>
      </c>
      <c r="B3750" s="16" t="str">
        <f>'Fish Use'!B251</f>
        <v>Upper Grande Ronde</v>
      </c>
      <c r="C3750" s="16" t="str">
        <f>'Fish Use'!D251</f>
        <v>Bull Trout</v>
      </c>
      <c r="D3750" s="16" t="str">
        <f>'Fish Use'!E251</f>
        <v>FMO</v>
      </c>
      <c r="E3750" s="16" t="str">
        <f>'Vulnerability Mapped'!C3</f>
        <v>Altered Primary Productivity</v>
      </c>
      <c r="F3750" s="18">
        <f>'Fish Use'!F251</f>
        <v>0.32700000000000001</v>
      </c>
      <c r="G3750" s="18">
        <f>Population!D21</f>
        <v>0.4</v>
      </c>
      <c r="H3750" s="19">
        <f>'Limiting Factors'!C250</f>
        <v>3.56</v>
      </c>
      <c r="I3750" s="18">
        <f>'Limiting Factors'!D250</f>
        <v>0.67600000000000005</v>
      </c>
      <c r="J3750" s="17">
        <f>'Vulnerability Mapped'!D3</f>
        <v>12</v>
      </c>
      <c r="K3750" s="17">
        <f>'Vulnerability Mapped'!E3</f>
        <v>12</v>
      </c>
      <c r="L3750" s="18">
        <f>'Vulnerability Mapped'!H3</f>
        <v>0.29285714299999999</v>
      </c>
      <c r="M3750" s="18">
        <f t="shared" si="116"/>
        <v>6.473665717443601E-2</v>
      </c>
      <c r="N3750" s="18">
        <f t="shared" si="117"/>
        <v>2.5894662869774404E-2</v>
      </c>
    </row>
    <row r="3751" spans="1:14" ht="18" customHeight="1" x14ac:dyDescent="0.2">
      <c r="A3751" s="16" t="str">
        <f>'Fish Use'!A251</f>
        <v>UGR16</v>
      </c>
      <c r="B3751" s="16" t="str">
        <f>'Fish Use'!B251</f>
        <v>Upper Grande Ronde</v>
      </c>
      <c r="C3751" s="16" t="str">
        <f>'Fish Use'!D251</f>
        <v>Bull Trout</v>
      </c>
      <c r="D3751" s="16" t="str">
        <f>'Fish Use'!E251</f>
        <v>FMO</v>
      </c>
      <c r="E3751" s="16" t="str">
        <f>'Vulnerability Mapped'!C10</f>
        <v>Non-Native Species Interactions and Competition</v>
      </c>
      <c r="F3751" s="18">
        <f>'Fish Use'!F251</f>
        <v>0.32700000000000001</v>
      </c>
      <c r="G3751" s="18">
        <f>Population!D21</f>
        <v>0.4</v>
      </c>
      <c r="H3751" s="19">
        <f>'Limiting Factors'!C251</f>
        <v>1</v>
      </c>
      <c r="I3751" s="18">
        <f>'Limiting Factors'!D251</f>
        <v>0.1</v>
      </c>
      <c r="J3751" s="17">
        <f>'Vulnerability Mapped'!D10</f>
        <v>10</v>
      </c>
      <c r="K3751" s="17">
        <f>'Vulnerability Mapped'!E10</f>
        <v>10</v>
      </c>
      <c r="L3751" s="18">
        <f>'Vulnerability Mapped'!H10</f>
        <v>0.42142857099999997</v>
      </c>
      <c r="M3751" s="18">
        <f t="shared" si="116"/>
        <v>1.3780714271699999E-2</v>
      </c>
      <c r="N3751" s="18">
        <f t="shared" si="117"/>
        <v>5.5122857086799997E-3</v>
      </c>
    </row>
    <row r="3752" spans="1:14" ht="18" customHeight="1" x14ac:dyDescent="0.2">
      <c r="A3752" s="16" t="str">
        <f>'Fish Use'!A252</f>
        <v>UGR17</v>
      </c>
      <c r="B3752" s="16" t="str">
        <f>'Fish Use'!B252</f>
        <v>Upper Grande Ronde</v>
      </c>
      <c r="C3752" s="16" t="str">
        <f>'Fish Use'!D252</f>
        <v>Chinook</v>
      </c>
      <c r="D3752" s="16" t="str">
        <f>'Fish Use'!E252</f>
        <v>Spawning</v>
      </c>
      <c r="E3752" s="16" t="str">
        <f>'Vulnerability Mapped'!C49</f>
        <v>Anthropogenic Barriers</v>
      </c>
      <c r="F3752" s="18">
        <f>'Fish Use'!F252</f>
        <v>0.60389999999999999</v>
      </c>
      <c r="G3752" s="18">
        <f>Population!D10</f>
        <v>0.08</v>
      </c>
      <c r="H3752" s="19">
        <f>'Limiting Factors'!C263</f>
        <v>2.4700000000000002</v>
      </c>
      <c r="I3752" s="18">
        <f>'Limiting Factors'!D263</f>
        <v>0.43075000000000002</v>
      </c>
      <c r="J3752" s="17">
        <f>'Vulnerability Mapped'!D49</f>
        <v>15</v>
      </c>
      <c r="K3752" s="17">
        <f>'Vulnerability Mapped'!E49</f>
        <v>15</v>
      </c>
      <c r="L3752" s="18">
        <f>'Vulnerability Mapped'!H49</f>
        <v>0.1</v>
      </c>
      <c r="M3752" s="18">
        <f t="shared" si="116"/>
        <v>2.6012992499999998E-2</v>
      </c>
      <c r="N3752" s="18">
        <f t="shared" si="117"/>
        <v>2.0810393999999999E-3</v>
      </c>
    </row>
    <row r="3753" spans="1:14" ht="18" customHeight="1" x14ac:dyDescent="0.2">
      <c r="A3753" s="16" t="str">
        <f>'Fish Use'!A252</f>
        <v>UGR17</v>
      </c>
      <c r="B3753" s="16" t="str">
        <f>'Fish Use'!B252</f>
        <v>Upper Grande Ronde</v>
      </c>
      <c r="C3753" s="16" t="str">
        <f>'Fish Use'!D252</f>
        <v>Chinook</v>
      </c>
      <c r="D3753" s="16" t="str">
        <f>'Fish Use'!E252</f>
        <v>Spawning</v>
      </c>
      <c r="E3753" s="16" t="str">
        <f>'Vulnerability Mapped'!C57</f>
        <v>Riparian Condition</v>
      </c>
      <c r="F3753" s="18">
        <f>'Fish Use'!F252</f>
        <v>0.60389999999999999</v>
      </c>
      <c r="G3753" s="18">
        <f>Population!D10</f>
        <v>0.08</v>
      </c>
      <c r="H3753" s="19">
        <f>'Limiting Factors'!C257</f>
        <v>4.51</v>
      </c>
      <c r="I3753" s="18">
        <f>'Limiting Factors'!D257</f>
        <v>0.88975000000000004</v>
      </c>
      <c r="J3753" s="17">
        <f>'Vulnerability Mapped'!D57</f>
        <v>13</v>
      </c>
      <c r="K3753" s="17">
        <f>'Vulnerability Mapped'!E57</f>
        <v>13</v>
      </c>
      <c r="L3753" s="18">
        <f>'Vulnerability Mapped'!H57</f>
        <v>0.22857142899999999</v>
      </c>
      <c r="M3753" s="18">
        <f t="shared" si="116"/>
        <v>0.12281600594456571</v>
      </c>
      <c r="N3753" s="18">
        <f t="shared" si="117"/>
        <v>9.8252804755652578E-3</v>
      </c>
    </row>
    <row r="3754" spans="1:14" ht="18" customHeight="1" x14ac:dyDescent="0.2">
      <c r="A3754" s="16" t="str">
        <f>'Fish Use'!A252</f>
        <v>UGR17</v>
      </c>
      <c r="B3754" s="16" t="str">
        <f>'Fish Use'!B252</f>
        <v>Upper Grande Ronde</v>
      </c>
      <c r="C3754" s="16" t="str">
        <f>'Fish Use'!D252</f>
        <v>Chinook</v>
      </c>
      <c r="D3754" s="16" t="str">
        <f>'Fish Use'!E252</f>
        <v>Spawning</v>
      </c>
      <c r="E3754" s="16" t="str">
        <f>'Vulnerability Mapped'!C53</f>
        <v>Floodplain Condition</v>
      </c>
      <c r="F3754" s="18">
        <f>'Fish Use'!F252</f>
        <v>0.60389999999999999</v>
      </c>
      <c r="G3754" s="18">
        <f>Population!D10</f>
        <v>0.08</v>
      </c>
      <c r="H3754" s="19">
        <f>'Limiting Factors'!C258</f>
        <v>2.89</v>
      </c>
      <c r="I3754" s="18">
        <f>'Limiting Factors'!D258</f>
        <v>0.52524999999999999</v>
      </c>
      <c r="J3754" s="17">
        <f>'Vulnerability Mapped'!D53</f>
        <v>6</v>
      </c>
      <c r="K3754" s="17">
        <f>'Vulnerability Mapped'!E53</f>
        <v>6</v>
      </c>
      <c r="L3754" s="18">
        <f>'Vulnerability Mapped'!H53</f>
        <v>0.678571429</v>
      </c>
      <c r="M3754" s="18">
        <f t="shared" si="116"/>
        <v>0.21524182245737075</v>
      </c>
      <c r="N3754" s="18">
        <f t="shared" si="117"/>
        <v>1.7219345796589659E-2</v>
      </c>
    </row>
    <row r="3755" spans="1:14" ht="18" customHeight="1" x14ac:dyDescent="0.2">
      <c r="A3755" s="16" t="str">
        <f>'Fish Use'!A252</f>
        <v>UGR17</v>
      </c>
      <c r="B3755" s="16" t="str">
        <f>'Fish Use'!B252</f>
        <v>Upper Grande Ronde</v>
      </c>
      <c r="C3755" s="16" t="str">
        <f>'Fish Use'!D252</f>
        <v>Chinook</v>
      </c>
      <c r="D3755" s="16" t="str">
        <f>'Fish Use'!E252</f>
        <v>Spawning</v>
      </c>
      <c r="E3755" s="16" t="str">
        <f>'Vulnerability Mapped'!C58</f>
        <v>Side Channel and Wetland Habitat</v>
      </c>
      <c r="F3755" s="18">
        <f>'Fish Use'!F252</f>
        <v>0.60389999999999999</v>
      </c>
      <c r="G3755" s="18">
        <f>Population!D10</f>
        <v>0.08</v>
      </c>
      <c r="H3755" s="19">
        <f>'Limiting Factors'!C259</f>
        <v>3.76</v>
      </c>
      <c r="I3755" s="18">
        <f>'Limiting Factors'!D259</f>
        <v>0.72099999999999997</v>
      </c>
      <c r="J3755" s="17">
        <f>'Vulnerability Mapped'!D58</f>
        <v>7</v>
      </c>
      <c r="K3755" s="17">
        <f>'Vulnerability Mapped'!E58</f>
        <v>7</v>
      </c>
      <c r="L3755" s="18">
        <f>'Vulnerability Mapped'!H58</f>
        <v>0.61428571399999998</v>
      </c>
      <c r="M3755" s="18">
        <f t="shared" si="116"/>
        <v>0.26746730987559658</v>
      </c>
      <c r="N3755" s="18">
        <f t="shared" si="117"/>
        <v>2.1397384790047727E-2</v>
      </c>
    </row>
    <row r="3756" spans="1:14" ht="18" customHeight="1" x14ac:dyDescent="0.2">
      <c r="A3756" s="16" t="str">
        <f>'Fish Use'!A252</f>
        <v>UGR17</v>
      </c>
      <c r="B3756" s="16" t="str">
        <f>'Fish Use'!B252</f>
        <v>Upper Grande Ronde</v>
      </c>
      <c r="C3756" s="16" t="str">
        <f>'Fish Use'!D252</f>
        <v>Chinook</v>
      </c>
      <c r="D3756" s="16" t="str">
        <f>'Fish Use'!E252</f>
        <v>Spawning</v>
      </c>
      <c r="E3756" s="16" t="str">
        <f>'Vulnerability Mapped'!C50</f>
        <v>Channel and Habitat Structure</v>
      </c>
      <c r="F3756" s="18">
        <f>'Fish Use'!F252</f>
        <v>0.60389999999999999</v>
      </c>
      <c r="G3756" s="18">
        <f>Population!D10</f>
        <v>0.08</v>
      </c>
      <c r="H3756" s="19">
        <f>'Limiting Factors'!C260</f>
        <v>4.78</v>
      </c>
      <c r="I3756" s="18">
        <f>'Limiting Factors'!D260</f>
        <v>0.95050000000000001</v>
      </c>
      <c r="J3756" s="17">
        <f>'Vulnerability Mapped'!D50</f>
        <v>5</v>
      </c>
      <c r="K3756" s="17">
        <f>'Vulnerability Mapped'!E50</f>
        <v>5</v>
      </c>
      <c r="L3756" s="18">
        <f>'Vulnerability Mapped'!H50</f>
        <v>0.74285714300000005</v>
      </c>
      <c r="M3756" s="18">
        <f t="shared" si="116"/>
        <v>0.42640516293914388</v>
      </c>
      <c r="N3756" s="18">
        <f t="shared" si="117"/>
        <v>3.411241303513151E-2</v>
      </c>
    </row>
    <row r="3757" spans="1:14" ht="18" customHeight="1" x14ac:dyDescent="0.2">
      <c r="A3757" s="16" t="str">
        <f>'Fish Use'!A252</f>
        <v>UGR17</v>
      </c>
      <c r="B3757" s="16" t="str">
        <f>'Fish Use'!B252</f>
        <v>Upper Grande Ronde</v>
      </c>
      <c r="C3757" s="16" t="str">
        <f>'Fish Use'!D252</f>
        <v>Chinook</v>
      </c>
      <c r="D3757" s="16" t="str">
        <f>'Fish Use'!E252</f>
        <v>Spawning</v>
      </c>
      <c r="E3757" s="16" t="str">
        <f>'Vulnerability Mapped'!C52</f>
        <v>Decreased Water Quantity</v>
      </c>
      <c r="F3757" s="18">
        <f>'Fish Use'!F252</f>
        <v>0.60389999999999999</v>
      </c>
      <c r="G3757" s="18">
        <f>Population!D10</f>
        <v>0.08</v>
      </c>
      <c r="H3757" s="19">
        <f>'Limiting Factors'!C267</f>
        <v>2.29</v>
      </c>
      <c r="I3757" s="18">
        <f>'Limiting Factors'!D267</f>
        <v>0.39024999999999999</v>
      </c>
      <c r="J3757" s="17">
        <f>'Vulnerability Mapped'!D52</f>
        <v>2</v>
      </c>
      <c r="K3757" s="17">
        <f>'Vulnerability Mapped'!E52</f>
        <v>2</v>
      </c>
      <c r="L3757" s="18">
        <f>'Vulnerability Mapped'!H52</f>
        <v>0.93571428599999995</v>
      </c>
      <c r="M3757" s="18">
        <f t="shared" si="116"/>
        <v>0.22052163381733481</v>
      </c>
      <c r="N3757" s="18">
        <f t="shared" si="117"/>
        <v>1.7641730705386785E-2</v>
      </c>
    </row>
    <row r="3758" spans="1:14" ht="18" customHeight="1" x14ac:dyDescent="0.2">
      <c r="A3758" s="16" t="str">
        <f>'Fish Use'!A252</f>
        <v>UGR17</v>
      </c>
      <c r="B3758" s="16" t="str">
        <f>'Fish Use'!B252</f>
        <v>Upper Grande Ronde</v>
      </c>
      <c r="C3758" s="16" t="str">
        <f>'Fish Use'!D252</f>
        <v>Chinook</v>
      </c>
      <c r="D3758" s="16" t="str">
        <f>'Fish Use'!E252</f>
        <v>Spawning</v>
      </c>
      <c r="E3758" s="16" t="str">
        <f>'Vulnerability Mapped'!C47</f>
        <v>Altered Flow Timing</v>
      </c>
      <c r="F3758" s="18">
        <f>'Fish Use'!F252</f>
        <v>0.60389999999999999</v>
      </c>
      <c r="G3758" s="18">
        <f>Population!D10</f>
        <v>0.08</v>
      </c>
      <c r="H3758" s="19">
        <f>'Limiting Factors'!C268</f>
        <v>2.29</v>
      </c>
      <c r="I3758" s="18">
        <f>'Limiting Factors'!D268</f>
        <v>0.39024999999999999</v>
      </c>
      <c r="J3758" s="17">
        <f>'Vulnerability Mapped'!D47</f>
        <v>10</v>
      </c>
      <c r="K3758" s="17">
        <f>'Vulnerability Mapped'!E47</f>
        <v>10</v>
      </c>
      <c r="L3758" s="18">
        <f>'Vulnerability Mapped'!H47</f>
        <v>0.42142857099999997</v>
      </c>
      <c r="M3758" s="18">
        <f t="shared" si="116"/>
        <v>9.9318903648997703E-2</v>
      </c>
      <c r="N3758" s="18">
        <f t="shared" si="117"/>
        <v>7.9455122919198165E-3</v>
      </c>
    </row>
    <row r="3759" spans="1:14" ht="18" customHeight="1" x14ac:dyDescent="0.2">
      <c r="A3759" s="16" t="str">
        <f>'Fish Use'!A252</f>
        <v>UGR17</v>
      </c>
      <c r="B3759" s="16" t="str">
        <f>'Fish Use'!B252</f>
        <v>Upper Grande Ronde</v>
      </c>
      <c r="C3759" s="16" t="str">
        <f>'Fish Use'!D252</f>
        <v>Chinook</v>
      </c>
      <c r="D3759" s="16" t="str">
        <f>'Fish Use'!E252</f>
        <v>Spawning</v>
      </c>
      <c r="E3759" s="16" t="str">
        <f>'Vulnerability Mapped'!C51</f>
        <v>Decreased Sediment Quantity</v>
      </c>
      <c r="F3759" s="18">
        <f>'Fish Use'!F252</f>
        <v>0.60389999999999999</v>
      </c>
      <c r="G3759" s="18">
        <f>Population!D10</f>
        <v>0.08</v>
      </c>
      <c r="H3759" s="19">
        <f>'Limiting Factors'!C261</f>
        <v>3.62</v>
      </c>
      <c r="I3759" s="18">
        <f>'Limiting Factors'!D261</f>
        <v>0.6895</v>
      </c>
      <c r="J3759" s="17">
        <f>'Vulnerability Mapped'!D51</f>
        <v>3</v>
      </c>
      <c r="K3759" s="17">
        <f>'Vulnerability Mapped'!E51</f>
        <v>3</v>
      </c>
      <c r="L3759" s="18">
        <f>'Vulnerability Mapped'!H51</f>
        <v>0.87142857100000004</v>
      </c>
      <c r="M3759" s="18">
        <f t="shared" si="116"/>
        <v>0.36285331482154753</v>
      </c>
      <c r="N3759" s="18">
        <f t="shared" si="117"/>
        <v>2.9028265185723802E-2</v>
      </c>
    </row>
    <row r="3760" spans="1:14" ht="18" customHeight="1" x14ac:dyDescent="0.2">
      <c r="A3760" s="16" t="str">
        <f>'Fish Use'!A252</f>
        <v>UGR17</v>
      </c>
      <c r="B3760" s="16" t="str">
        <f>'Fish Use'!B252</f>
        <v>Upper Grande Ronde</v>
      </c>
      <c r="C3760" s="16" t="str">
        <f>'Fish Use'!D252</f>
        <v>Chinook</v>
      </c>
      <c r="D3760" s="16" t="str">
        <f>'Fish Use'!E252</f>
        <v>Spawning</v>
      </c>
      <c r="E3760" s="16" t="str">
        <f>'Vulnerability Mapped'!C54</f>
        <v>Increased Sediment Quantity</v>
      </c>
      <c r="F3760" s="18">
        <f>'Fish Use'!F252</f>
        <v>0.60389999999999999</v>
      </c>
      <c r="G3760" s="18">
        <f>Population!D10</f>
        <v>0.08</v>
      </c>
      <c r="H3760" s="19">
        <f>'Limiting Factors'!C262</f>
        <v>4.08</v>
      </c>
      <c r="I3760" s="18">
        <f>'Limiting Factors'!D262</f>
        <v>0.79300000000000004</v>
      </c>
      <c r="J3760" s="17">
        <f>'Vulnerability Mapped'!D54</f>
        <v>11</v>
      </c>
      <c r="K3760" s="17">
        <f>'Vulnerability Mapped'!E54</f>
        <v>11</v>
      </c>
      <c r="L3760" s="18">
        <f>'Vulnerability Mapped'!H54</f>
        <v>0.35714285699999998</v>
      </c>
      <c r="M3760" s="18">
        <f t="shared" si="116"/>
        <v>0.17103310707444389</v>
      </c>
      <c r="N3760" s="18">
        <f t="shared" si="117"/>
        <v>1.368264856595551E-2</v>
      </c>
    </row>
    <row r="3761" spans="1:14" ht="18" customHeight="1" x14ac:dyDescent="0.2">
      <c r="A3761" s="16" t="str">
        <f>'Fish Use'!A252</f>
        <v>UGR17</v>
      </c>
      <c r="B3761" s="16" t="str">
        <f>'Fish Use'!B252</f>
        <v>Upper Grande Ronde</v>
      </c>
      <c r="C3761" s="16" t="str">
        <f>'Fish Use'!D252</f>
        <v>Chinook</v>
      </c>
      <c r="D3761" s="16" t="str">
        <f>'Fish Use'!E252</f>
        <v>Spawning</v>
      </c>
      <c r="E3761" s="16" t="str">
        <f>'Vulnerability Mapped'!C59</f>
        <v>Summer Water Temperature</v>
      </c>
      <c r="F3761" s="18">
        <f>'Fish Use'!F252</f>
        <v>0.60389999999999999</v>
      </c>
      <c r="G3761" s="18">
        <f>Population!D10</f>
        <v>0.08</v>
      </c>
      <c r="H3761" s="19">
        <f>'Limiting Factors'!C269</f>
        <v>3.17</v>
      </c>
      <c r="I3761" s="18">
        <f>'Limiting Factors'!D269</f>
        <v>0.58825000000000005</v>
      </c>
      <c r="J3761" s="17">
        <f>'Vulnerability Mapped'!D59</f>
        <v>1</v>
      </c>
      <c r="K3761" s="17">
        <f>'Vulnerability Mapped'!E59</f>
        <v>1</v>
      </c>
      <c r="L3761" s="18">
        <f>'Vulnerability Mapped'!H59</f>
        <v>1</v>
      </c>
      <c r="M3761" s="18">
        <f t="shared" si="116"/>
        <v>0.35524417500000005</v>
      </c>
      <c r="N3761" s="18">
        <f t="shared" si="117"/>
        <v>2.8419534000000003E-2</v>
      </c>
    </row>
    <row r="3762" spans="1:14" ht="18" customHeight="1" x14ac:dyDescent="0.2">
      <c r="A3762" s="16" t="str">
        <f>'Fish Use'!A252</f>
        <v>UGR17</v>
      </c>
      <c r="B3762" s="16" t="str">
        <f>'Fish Use'!B252</f>
        <v>Upper Grande Ronde</v>
      </c>
      <c r="C3762" s="16" t="str">
        <f>'Fish Use'!D252</f>
        <v>Chinook</v>
      </c>
      <c r="D3762" s="16" t="str">
        <f>'Fish Use'!E252</f>
        <v>Spawning</v>
      </c>
      <c r="E3762" s="16" t="str">
        <f>'Vulnerability Mapped'!C61</f>
        <v>Winter Water Temperature</v>
      </c>
      <c r="F3762" s="18">
        <f>'Fish Use'!F252</f>
        <v>0.60389999999999999</v>
      </c>
      <c r="G3762" s="18">
        <f>Population!D10</f>
        <v>0.08</v>
      </c>
      <c r="H3762" s="19">
        <f>'Limiting Factors'!C270</f>
        <v>2.29</v>
      </c>
      <c r="I3762" s="18">
        <f>'Limiting Factors'!D270</f>
        <v>0.39024999999999999</v>
      </c>
      <c r="J3762" s="17">
        <f>'Vulnerability Mapped'!D61</f>
        <v>4</v>
      </c>
      <c r="K3762" s="17">
        <f>'Vulnerability Mapped'!E61</f>
        <v>4</v>
      </c>
      <c r="L3762" s="18">
        <f>'Vulnerability Mapped'!H61</f>
        <v>0.80714285699999999</v>
      </c>
      <c r="M3762" s="18">
        <f t="shared" si="116"/>
        <v>0.19022095121633256</v>
      </c>
      <c r="N3762" s="18">
        <f t="shared" si="117"/>
        <v>1.5217676097306605E-2</v>
      </c>
    </row>
    <row r="3763" spans="1:14" ht="18" customHeight="1" x14ac:dyDescent="0.2">
      <c r="A3763" s="16" t="str">
        <f>'Fish Use'!A252</f>
        <v>UGR17</v>
      </c>
      <c r="B3763" s="16" t="str">
        <f>'Fish Use'!B252</f>
        <v>Upper Grande Ronde</v>
      </c>
      <c r="C3763" s="16" t="str">
        <f>'Fish Use'!D252</f>
        <v>Chinook</v>
      </c>
      <c r="D3763" s="16" t="str">
        <f>'Fish Use'!E252</f>
        <v>Spawning</v>
      </c>
      <c r="E3763" s="16" t="str">
        <f>'Vulnerability Mapped'!C60</f>
        <v>Water Quality</v>
      </c>
      <c r="F3763" s="18">
        <f>'Fish Use'!F252</f>
        <v>0.60389999999999999</v>
      </c>
      <c r="G3763" s="18">
        <f>Population!D10</f>
        <v>0.08</v>
      </c>
      <c r="H3763" s="19">
        <f>'Limiting Factors'!C271</f>
        <v>2</v>
      </c>
      <c r="I3763" s="18">
        <f>'Limiting Factors'!D271</f>
        <v>0.32500000000000001</v>
      </c>
      <c r="J3763" s="17">
        <f>'Vulnerability Mapped'!D60</f>
        <v>8</v>
      </c>
      <c r="K3763" s="17">
        <f>'Vulnerability Mapped'!E60</f>
        <v>8</v>
      </c>
      <c r="L3763" s="18">
        <f>'Vulnerability Mapped'!H60</f>
        <v>0.55000000000000004</v>
      </c>
      <c r="M3763" s="18">
        <f t="shared" si="116"/>
        <v>0.10794712500000002</v>
      </c>
      <c r="N3763" s="18">
        <f t="shared" si="117"/>
        <v>8.6357700000000009E-3</v>
      </c>
    </row>
    <row r="3764" spans="1:14" ht="18" customHeight="1" x14ac:dyDescent="0.2">
      <c r="A3764" s="16" t="str">
        <f>'Fish Use'!A252</f>
        <v>UGR17</v>
      </c>
      <c r="B3764" s="16" t="str">
        <f>'Fish Use'!B252</f>
        <v>Upper Grande Ronde</v>
      </c>
      <c r="C3764" s="16" t="str">
        <f>'Fish Use'!D252</f>
        <v>Chinook</v>
      </c>
      <c r="D3764" s="16" t="str">
        <f>'Fish Use'!E252</f>
        <v>Spawning</v>
      </c>
      <c r="E3764" s="16" t="str">
        <f>'Vulnerability Mapped'!C56</f>
        <v>Predation</v>
      </c>
      <c r="F3764" s="18">
        <f>'Fish Use'!F252</f>
        <v>0.60389999999999999</v>
      </c>
      <c r="G3764" s="18">
        <f>Population!D10</f>
        <v>0.08</v>
      </c>
      <c r="H3764" s="19">
        <f>'Limiting Factors'!C264</f>
        <v>1.26</v>
      </c>
      <c r="I3764" s="18">
        <f>'Limiting Factors'!D264</f>
        <v>0.1585</v>
      </c>
      <c r="J3764" s="17">
        <f>'Vulnerability Mapped'!D56</f>
        <v>9</v>
      </c>
      <c r="K3764" s="17">
        <f>'Vulnerability Mapped'!E56</f>
        <v>9</v>
      </c>
      <c r="L3764" s="18">
        <f>'Vulnerability Mapped'!H56</f>
        <v>0.485714286</v>
      </c>
      <c r="M3764" s="18">
        <f t="shared" si="116"/>
        <v>4.6491672884490902E-2</v>
      </c>
      <c r="N3764" s="18">
        <f t="shared" si="117"/>
        <v>3.7193338307592722E-3</v>
      </c>
    </row>
    <row r="3765" spans="1:14" ht="18" customHeight="1" x14ac:dyDescent="0.2">
      <c r="A3765" s="16" t="str">
        <f>'Fish Use'!A252</f>
        <v>UGR17</v>
      </c>
      <c r="B3765" s="16" t="str">
        <f>'Fish Use'!B252</f>
        <v>Upper Grande Ronde</v>
      </c>
      <c r="C3765" s="16" t="str">
        <f>'Fish Use'!D252</f>
        <v>Chinook</v>
      </c>
      <c r="D3765" s="16" t="str">
        <f>'Fish Use'!E252</f>
        <v>Spawning</v>
      </c>
      <c r="E3765" s="16" t="str">
        <f>'Vulnerability Mapped'!C48</f>
        <v>Altered Primary Productivity</v>
      </c>
      <c r="F3765" s="18">
        <f>'Fish Use'!F252</f>
        <v>0.60389999999999999</v>
      </c>
      <c r="G3765" s="18">
        <f>Population!D10</f>
        <v>0.08</v>
      </c>
      <c r="H3765" s="19">
        <f>'Limiting Factors'!C265</f>
        <v>4.6399999999999997</v>
      </c>
      <c r="I3765" s="18">
        <f>'Limiting Factors'!D265</f>
        <v>0.91900000000000004</v>
      </c>
      <c r="J3765" s="17">
        <f>'Vulnerability Mapped'!D48</f>
        <v>14</v>
      </c>
      <c r="K3765" s="17">
        <f>'Vulnerability Mapped'!E48</f>
        <v>14</v>
      </c>
      <c r="L3765" s="18">
        <f>'Vulnerability Mapped'!H48</f>
        <v>0.164285714</v>
      </c>
      <c r="M3765" s="18">
        <f t="shared" si="116"/>
        <v>9.1175959127147391E-2</v>
      </c>
      <c r="N3765" s="18">
        <f t="shared" si="117"/>
        <v>7.2940767301717911E-3</v>
      </c>
    </row>
    <row r="3766" spans="1:14" ht="18" customHeight="1" x14ac:dyDescent="0.2">
      <c r="A3766" s="16" t="str">
        <f>'Fish Use'!A252</f>
        <v>UGR17</v>
      </c>
      <c r="B3766" s="16" t="str">
        <f>'Fish Use'!B252</f>
        <v>Upper Grande Ronde</v>
      </c>
      <c r="C3766" s="16" t="str">
        <f>'Fish Use'!D252</f>
        <v>Chinook</v>
      </c>
      <c r="D3766" s="16" t="str">
        <f>'Fish Use'!E252</f>
        <v>Spawning</v>
      </c>
      <c r="E3766" s="16" t="str">
        <f>'Vulnerability Mapped'!C55</f>
        <v>Non-Native Species Interactions and Competition</v>
      </c>
      <c r="F3766" s="18">
        <f>'Fish Use'!F252</f>
        <v>0.60389999999999999</v>
      </c>
      <c r="G3766" s="18">
        <f>Population!D10</f>
        <v>0.08</v>
      </c>
      <c r="H3766" s="19">
        <f>'Limiting Factors'!C266</f>
        <v>2.08</v>
      </c>
      <c r="I3766" s="18">
        <f>'Limiting Factors'!D266</f>
        <v>0.34300000000000003</v>
      </c>
      <c r="J3766" s="17">
        <f>'Vulnerability Mapped'!D55</f>
        <v>12</v>
      </c>
      <c r="K3766" s="17">
        <f>'Vulnerability Mapped'!E55</f>
        <v>12</v>
      </c>
      <c r="L3766" s="18">
        <f>'Vulnerability Mapped'!H55</f>
        <v>0.29285714299999999</v>
      </c>
      <c r="M3766" s="18">
        <f t="shared" si="116"/>
        <v>6.0661755029591098E-2</v>
      </c>
      <c r="N3766" s="18">
        <f t="shared" si="117"/>
        <v>4.852940402367288E-3</v>
      </c>
    </row>
    <row r="3767" spans="1:14" ht="18" customHeight="1" x14ac:dyDescent="0.2">
      <c r="A3767" s="16" t="str">
        <f>'Fish Use'!A253</f>
        <v>UGR17</v>
      </c>
      <c r="B3767" s="16" t="str">
        <f>'Fish Use'!B253</f>
        <v>Upper Grande Ronde</v>
      </c>
      <c r="C3767" s="16" t="str">
        <f>'Fish Use'!D253</f>
        <v>Chinook</v>
      </c>
      <c r="D3767" s="16" t="str">
        <f>'Fish Use'!E253</f>
        <v>Winter Rearing</v>
      </c>
      <c r="E3767" s="16" t="str">
        <f>'Vulnerability Mapped'!C79</f>
        <v>Anthropogenic Barriers</v>
      </c>
      <c r="F3767" s="18">
        <f>'Fish Use'!F253</f>
        <v>0.60389999999999999</v>
      </c>
      <c r="G3767" s="18">
        <f>Population!D14</f>
        <v>0.34</v>
      </c>
      <c r="H3767" s="19">
        <f>'Limiting Factors'!C263</f>
        <v>2.4700000000000002</v>
      </c>
      <c r="I3767" s="18">
        <f>'Limiting Factors'!D263</f>
        <v>0.43075000000000002</v>
      </c>
      <c r="J3767" s="17">
        <f>'Vulnerability Mapped'!D79</f>
        <v>14</v>
      </c>
      <c r="K3767" s="17">
        <f>'Vulnerability Mapped'!E79</f>
        <v>14</v>
      </c>
      <c r="L3767" s="18">
        <f>'Vulnerability Mapped'!H79</f>
        <v>0.164285714</v>
      </c>
      <c r="M3767" s="18">
        <f t="shared" si="116"/>
        <v>4.2735630461391449E-2</v>
      </c>
      <c r="N3767" s="18">
        <f t="shared" si="117"/>
        <v>1.4530114356873094E-2</v>
      </c>
    </row>
    <row r="3768" spans="1:14" ht="18" customHeight="1" x14ac:dyDescent="0.2">
      <c r="A3768" s="16" t="str">
        <f>'Fish Use'!A253</f>
        <v>UGR17</v>
      </c>
      <c r="B3768" s="16" t="str">
        <f>'Fish Use'!B253</f>
        <v>Upper Grande Ronde</v>
      </c>
      <c r="C3768" s="16" t="str">
        <f>'Fish Use'!D253</f>
        <v>Chinook</v>
      </c>
      <c r="D3768" s="16" t="str">
        <f>'Fish Use'!E253</f>
        <v>Winter Rearing</v>
      </c>
      <c r="E3768" s="16" t="str">
        <f>'Vulnerability Mapped'!C87</f>
        <v>Riparian Condition</v>
      </c>
      <c r="F3768" s="18">
        <f>'Fish Use'!F253</f>
        <v>0.60389999999999999</v>
      </c>
      <c r="G3768" s="18">
        <f>Population!D14</f>
        <v>0.34</v>
      </c>
      <c r="H3768" s="19">
        <f>'Limiting Factors'!C257</f>
        <v>4.51</v>
      </c>
      <c r="I3768" s="18">
        <f>'Limiting Factors'!D257</f>
        <v>0.88975000000000004</v>
      </c>
      <c r="J3768" s="17">
        <f>'Vulnerability Mapped'!D87</f>
        <v>6</v>
      </c>
      <c r="K3768" s="17">
        <f>'Vulnerability Mapped'!E87</f>
        <v>6</v>
      </c>
      <c r="L3768" s="18">
        <f>'Vulnerability Mapped'!H87</f>
        <v>0.678571429</v>
      </c>
      <c r="M3768" s="18">
        <f t="shared" si="116"/>
        <v>0.36461001719456571</v>
      </c>
      <c r="N3768" s="18">
        <f t="shared" si="117"/>
        <v>0.12396740584615235</v>
      </c>
    </row>
    <row r="3769" spans="1:14" ht="18" customHeight="1" x14ac:dyDescent="0.2">
      <c r="A3769" s="16" t="str">
        <f>'Fish Use'!A253</f>
        <v>UGR17</v>
      </c>
      <c r="B3769" s="16" t="str">
        <f>'Fish Use'!B253</f>
        <v>Upper Grande Ronde</v>
      </c>
      <c r="C3769" s="16" t="str">
        <f>'Fish Use'!D253</f>
        <v>Chinook</v>
      </c>
      <c r="D3769" s="16" t="str">
        <f>'Fish Use'!E253</f>
        <v>Winter Rearing</v>
      </c>
      <c r="E3769" s="16" t="str">
        <f>'Vulnerability Mapped'!C83</f>
        <v>Floodplain Condition</v>
      </c>
      <c r="F3769" s="18">
        <f>'Fish Use'!F253</f>
        <v>0.60389999999999999</v>
      </c>
      <c r="G3769" s="18">
        <f>Population!D14</f>
        <v>0.34</v>
      </c>
      <c r="H3769" s="19">
        <f>'Limiting Factors'!C258</f>
        <v>2.89</v>
      </c>
      <c r="I3769" s="18">
        <f>'Limiting Factors'!D258</f>
        <v>0.52524999999999999</v>
      </c>
      <c r="J3769" s="17">
        <f>'Vulnerability Mapped'!D83</f>
        <v>5</v>
      </c>
      <c r="K3769" s="17">
        <f>'Vulnerability Mapped'!E83</f>
        <v>5</v>
      </c>
      <c r="L3769" s="18">
        <f>'Vulnerability Mapped'!H83</f>
        <v>0.74285714300000005</v>
      </c>
      <c r="M3769" s="18">
        <f t="shared" si="116"/>
        <v>0.23563315290245693</v>
      </c>
      <c r="N3769" s="18">
        <f t="shared" si="117"/>
        <v>8.0115271986835365E-2</v>
      </c>
    </row>
    <row r="3770" spans="1:14" ht="18" customHeight="1" x14ac:dyDescent="0.2">
      <c r="A3770" s="16" t="str">
        <f>'Fish Use'!A253</f>
        <v>UGR17</v>
      </c>
      <c r="B3770" s="16" t="str">
        <f>'Fish Use'!B253</f>
        <v>Upper Grande Ronde</v>
      </c>
      <c r="C3770" s="16" t="str">
        <f>'Fish Use'!D253</f>
        <v>Chinook</v>
      </c>
      <c r="D3770" s="16" t="str">
        <f>'Fish Use'!E253</f>
        <v>Winter Rearing</v>
      </c>
      <c r="E3770" s="16" t="str">
        <f>'Vulnerability Mapped'!C88</f>
        <v>Side Channel and Wetland Habitat</v>
      </c>
      <c r="F3770" s="18">
        <f>'Fish Use'!F253</f>
        <v>0.60389999999999999</v>
      </c>
      <c r="G3770" s="18">
        <f>Population!D14</f>
        <v>0.34</v>
      </c>
      <c r="H3770" s="19">
        <f>'Limiting Factors'!C259</f>
        <v>3.76</v>
      </c>
      <c r="I3770" s="18">
        <f>'Limiting Factors'!D259</f>
        <v>0.72099999999999997</v>
      </c>
      <c r="J3770" s="17">
        <f>'Vulnerability Mapped'!D88</f>
        <v>3</v>
      </c>
      <c r="K3770" s="17">
        <f>'Vulnerability Mapped'!E88</f>
        <v>3</v>
      </c>
      <c r="L3770" s="18">
        <f>'Vulnerability Mapped'!H88</f>
        <v>0.87142857100000004</v>
      </c>
      <c r="M3770" s="18">
        <f t="shared" si="116"/>
        <v>0.3794303698133949</v>
      </c>
      <c r="N3770" s="18">
        <f t="shared" si="117"/>
        <v>0.12900632573655427</v>
      </c>
    </row>
    <row r="3771" spans="1:14" ht="18" customHeight="1" x14ac:dyDescent="0.2">
      <c r="A3771" s="16" t="str">
        <f>'Fish Use'!A253</f>
        <v>UGR17</v>
      </c>
      <c r="B3771" s="16" t="str">
        <f>'Fish Use'!B253</f>
        <v>Upper Grande Ronde</v>
      </c>
      <c r="C3771" s="16" t="str">
        <f>'Fish Use'!D253</f>
        <v>Chinook</v>
      </c>
      <c r="D3771" s="16" t="str">
        <f>'Fish Use'!E253</f>
        <v>Winter Rearing</v>
      </c>
      <c r="E3771" s="16" t="str">
        <f>'Vulnerability Mapped'!C80</f>
        <v>Channel and Habitat Structure</v>
      </c>
      <c r="F3771" s="18">
        <f>'Fish Use'!F253</f>
        <v>0.60389999999999999</v>
      </c>
      <c r="G3771" s="18">
        <f>Population!D14</f>
        <v>0.34</v>
      </c>
      <c r="H3771" s="19">
        <f>'Limiting Factors'!C260</f>
        <v>4.78</v>
      </c>
      <c r="I3771" s="18">
        <f>'Limiting Factors'!D260</f>
        <v>0.95050000000000001</v>
      </c>
      <c r="J3771" s="17">
        <f>'Vulnerability Mapped'!D80</f>
        <v>1</v>
      </c>
      <c r="K3771" s="17">
        <f>'Vulnerability Mapped'!E80</f>
        <v>1</v>
      </c>
      <c r="L3771" s="18">
        <f>'Vulnerability Mapped'!H80</f>
        <v>1</v>
      </c>
      <c r="M3771" s="18">
        <f t="shared" si="116"/>
        <v>0.57400695000000002</v>
      </c>
      <c r="N3771" s="18">
        <f t="shared" si="117"/>
        <v>0.19516236300000003</v>
      </c>
    </row>
    <row r="3772" spans="1:14" ht="18" customHeight="1" x14ac:dyDescent="0.2">
      <c r="A3772" s="16" t="str">
        <f>'Fish Use'!A253</f>
        <v>UGR17</v>
      </c>
      <c r="B3772" s="16" t="str">
        <f>'Fish Use'!B253</f>
        <v>Upper Grande Ronde</v>
      </c>
      <c r="C3772" s="16" t="str">
        <f>'Fish Use'!D253</f>
        <v>Chinook</v>
      </c>
      <c r="D3772" s="16" t="str">
        <f>'Fish Use'!E253</f>
        <v>Winter Rearing</v>
      </c>
      <c r="E3772" s="16" t="str">
        <f>'Vulnerability Mapped'!C82</f>
        <v>Decreased Water Quantity</v>
      </c>
      <c r="F3772" s="18">
        <f>'Fish Use'!F253</f>
        <v>0.60389999999999999</v>
      </c>
      <c r="G3772" s="18">
        <f>Population!D14</f>
        <v>0.34</v>
      </c>
      <c r="H3772" s="19">
        <f>'Limiting Factors'!C267</f>
        <v>2.29</v>
      </c>
      <c r="I3772" s="18">
        <f>'Limiting Factors'!D267</f>
        <v>0.39024999999999999</v>
      </c>
      <c r="J3772" s="17">
        <f>'Vulnerability Mapped'!D82</f>
        <v>9</v>
      </c>
      <c r="K3772" s="17">
        <f>'Vulnerability Mapped'!E82</f>
        <v>9</v>
      </c>
      <c r="L3772" s="18">
        <f>'Vulnerability Mapped'!H82</f>
        <v>0.485714286</v>
      </c>
      <c r="M3772" s="18">
        <f t="shared" si="116"/>
        <v>0.11446924506733484</v>
      </c>
      <c r="N3772" s="18">
        <f t="shared" si="117"/>
        <v>3.8919543322893851E-2</v>
      </c>
    </row>
    <row r="3773" spans="1:14" ht="18" customHeight="1" x14ac:dyDescent="0.2">
      <c r="A3773" s="16" t="str">
        <f>'Fish Use'!A253</f>
        <v>UGR17</v>
      </c>
      <c r="B3773" s="16" t="str">
        <f>'Fish Use'!B253</f>
        <v>Upper Grande Ronde</v>
      </c>
      <c r="C3773" s="16" t="str">
        <f>'Fish Use'!D253</f>
        <v>Chinook</v>
      </c>
      <c r="D3773" s="16" t="str">
        <f>'Fish Use'!E253</f>
        <v>Winter Rearing</v>
      </c>
      <c r="E3773" s="16" t="str">
        <f>'Vulnerability Mapped'!C77</f>
        <v>Altered Flow Timing</v>
      </c>
      <c r="F3773" s="18">
        <f>'Fish Use'!F253</f>
        <v>0.60389999999999999</v>
      </c>
      <c r="G3773" s="18">
        <f>Population!D14</f>
        <v>0.34</v>
      </c>
      <c r="H3773" s="19">
        <f>'Limiting Factors'!C268</f>
        <v>2.29</v>
      </c>
      <c r="I3773" s="18">
        <f>'Limiting Factors'!D268</f>
        <v>0.39024999999999999</v>
      </c>
      <c r="J3773" s="17">
        <f>'Vulnerability Mapped'!D77</f>
        <v>13</v>
      </c>
      <c r="K3773" s="17">
        <f>'Vulnerability Mapped'!E77</f>
        <v>13</v>
      </c>
      <c r="L3773" s="18">
        <f>'Vulnerability Mapped'!H77</f>
        <v>0.22857142899999999</v>
      </c>
      <c r="M3773" s="18">
        <f t="shared" si="116"/>
        <v>5.3867880101002269E-2</v>
      </c>
      <c r="N3773" s="18">
        <f t="shared" si="117"/>
        <v>1.8315079234340774E-2</v>
      </c>
    </row>
    <row r="3774" spans="1:14" ht="18" customHeight="1" x14ac:dyDescent="0.2">
      <c r="A3774" s="16" t="str">
        <f>'Fish Use'!A253</f>
        <v>UGR17</v>
      </c>
      <c r="B3774" s="16" t="str">
        <f>'Fish Use'!B253</f>
        <v>Upper Grande Ronde</v>
      </c>
      <c r="C3774" s="16" t="str">
        <f>'Fish Use'!D253</f>
        <v>Chinook</v>
      </c>
      <c r="D3774" s="16" t="str">
        <f>'Fish Use'!E253</f>
        <v>Winter Rearing</v>
      </c>
      <c r="E3774" s="16" t="str">
        <f>'Vulnerability Mapped'!C81</f>
        <v>Decreased Sediment Quantity</v>
      </c>
      <c r="F3774" s="18">
        <f>'Fish Use'!F253</f>
        <v>0.60389999999999999</v>
      </c>
      <c r="G3774" s="18">
        <f>Population!D14</f>
        <v>0.34</v>
      </c>
      <c r="H3774" s="19">
        <f>'Limiting Factors'!C261</f>
        <v>3.62</v>
      </c>
      <c r="I3774" s="18">
        <f>'Limiting Factors'!D261</f>
        <v>0.6895</v>
      </c>
      <c r="J3774" s="17">
        <f>'Vulnerability Mapped'!D81</f>
        <v>4</v>
      </c>
      <c r="K3774" s="17">
        <f>'Vulnerability Mapped'!E81</f>
        <v>4</v>
      </c>
      <c r="L3774" s="18">
        <f>'Vulnerability Mapped'!H81</f>
        <v>0.80714285699999999</v>
      </c>
      <c r="M3774" s="18">
        <f t="shared" si="116"/>
        <v>0.33608544744051583</v>
      </c>
      <c r="N3774" s="18">
        <f t="shared" si="117"/>
        <v>0.11426905212977539</v>
      </c>
    </row>
    <row r="3775" spans="1:14" ht="18" customHeight="1" x14ac:dyDescent="0.2">
      <c r="A3775" s="16" t="str">
        <f>'Fish Use'!A253</f>
        <v>UGR17</v>
      </c>
      <c r="B3775" s="16" t="str">
        <f>'Fish Use'!B253</f>
        <v>Upper Grande Ronde</v>
      </c>
      <c r="C3775" s="16" t="str">
        <f>'Fish Use'!D253</f>
        <v>Chinook</v>
      </c>
      <c r="D3775" s="16" t="str">
        <f>'Fish Use'!E253</f>
        <v>Winter Rearing</v>
      </c>
      <c r="E3775" s="16" t="str">
        <f>'Vulnerability Mapped'!C84</f>
        <v>Increased Sediment Quantity</v>
      </c>
      <c r="F3775" s="18">
        <f>'Fish Use'!F253</f>
        <v>0.60389999999999999</v>
      </c>
      <c r="G3775" s="18">
        <f>Population!D14</f>
        <v>0.34</v>
      </c>
      <c r="H3775" s="19">
        <f>'Limiting Factors'!C262</f>
        <v>4.08</v>
      </c>
      <c r="I3775" s="18">
        <f>'Limiting Factors'!D262</f>
        <v>0.79300000000000004</v>
      </c>
      <c r="J3775" s="17">
        <f>'Vulnerability Mapped'!D84</f>
        <v>8</v>
      </c>
      <c r="K3775" s="17">
        <f>'Vulnerability Mapped'!E84</f>
        <v>8</v>
      </c>
      <c r="L3775" s="18">
        <f>'Vulnerability Mapped'!H84</f>
        <v>0.55000000000000004</v>
      </c>
      <c r="M3775" s="18">
        <f t="shared" si="116"/>
        <v>0.26339098500000002</v>
      </c>
      <c r="N3775" s="18">
        <f t="shared" si="117"/>
        <v>8.955293490000002E-2</v>
      </c>
    </row>
    <row r="3776" spans="1:14" ht="18" customHeight="1" x14ac:dyDescent="0.2">
      <c r="A3776" s="16" t="str">
        <f>'Fish Use'!A253</f>
        <v>UGR17</v>
      </c>
      <c r="B3776" s="16" t="str">
        <f>'Fish Use'!B253</f>
        <v>Upper Grande Ronde</v>
      </c>
      <c r="C3776" s="16" t="str">
        <f>'Fish Use'!D253</f>
        <v>Chinook</v>
      </c>
      <c r="D3776" s="16" t="str">
        <f>'Fish Use'!E253</f>
        <v>Winter Rearing</v>
      </c>
      <c r="E3776" s="16" t="str">
        <f>'Vulnerability Mapped'!C89</f>
        <v>Summer Water Temperature</v>
      </c>
      <c r="F3776" s="18">
        <f>'Fish Use'!F253</f>
        <v>0.60389999999999999</v>
      </c>
      <c r="G3776" s="18">
        <f>Population!D14</f>
        <v>0.34</v>
      </c>
      <c r="H3776" s="19">
        <f>'Limiting Factors'!C269</f>
        <v>3.17</v>
      </c>
      <c r="I3776" s="18">
        <f>'Limiting Factors'!D269</f>
        <v>0.58825000000000005</v>
      </c>
      <c r="J3776" s="17">
        <f>'Vulnerability Mapped'!D89</f>
        <v>15</v>
      </c>
      <c r="K3776" s="17">
        <f>'Vulnerability Mapped'!E89</f>
        <v>15</v>
      </c>
      <c r="L3776" s="18">
        <f>'Vulnerability Mapped'!H89</f>
        <v>0.1</v>
      </c>
      <c r="M3776" s="18">
        <f t="shared" si="116"/>
        <v>3.5524417500000009E-2</v>
      </c>
      <c r="N3776" s="18">
        <f t="shared" si="117"/>
        <v>1.2078301950000004E-2</v>
      </c>
    </row>
    <row r="3777" spans="1:14" ht="18" customHeight="1" x14ac:dyDescent="0.2">
      <c r="A3777" s="16" t="str">
        <f>'Fish Use'!A253</f>
        <v>UGR17</v>
      </c>
      <c r="B3777" s="16" t="str">
        <f>'Fish Use'!B253</f>
        <v>Upper Grande Ronde</v>
      </c>
      <c r="C3777" s="16" t="str">
        <f>'Fish Use'!D253</f>
        <v>Chinook</v>
      </c>
      <c r="D3777" s="16" t="str">
        <f>'Fish Use'!E253</f>
        <v>Winter Rearing</v>
      </c>
      <c r="E3777" s="16" t="str">
        <f>'Vulnerability Mapped'!C91</f>
        <v>Winter Water Temperature</v>
      </c>
      <c r="F3777" s="18">
        <f>'Fish Use'!F253</f>
        <v>0.60389999999999999</v>
      </c>
      <c r="G3777" s="18">
        <f>Population!D14</f>
        <v>0.34</v>
      </c>
      <c r="H3777" s="19">
        <f>'Limiting Factors'!C270</f>
        <v>2.29</v>
      </c>
      <c r="I3777" s="18">
        <f>'Limiting Factors'!D270</f>
        <v>0.39024999999999999</v>
      </c>
      <c r="J3777" s="17">
        <f>'Vulnerability Mapped'!D91</f>
        <v>2</v>
      </c>
      <c r="K3777" s="17">
        <f>'Vulnerability Mapped'!E91</f>
        <v>2</v>
      </c>
      <c r="L3777" s="18">
        <f>'Vulnerability Mapped'!H91</f>
        <v>0.93571428599999995</v>
      </c>
      <c r="M3777" s="18">
        <f t="shared" si="116"/>
        <v>0.22052163381733481</v>
      </c>
      <c r="N3777" s="18">
        <f t="shared" si="117"/>
        <v>7.4977355497893833E-2</v>
      </c>
    </row>
    <row r="3778" spans="1:14" ht="18" customHeight="1" x14ac:dyDescent="0.2">
      <c r="A3778" s="16" t="str">
        <f>'Fish Use'!A253</f>
        <v>UGR17</v>
      </c>
      <c r="B3778" s="16" t="str">
        <f>'Fish Use'!B253</f>
        <v>Upper Grande Ronde</v>
      </c>
      <c r="C3778" s="16" t="str">
        <f>'Fish Use'!D253</f>
        <v>Chinook</v>
      </c>
      <c r="D3778" s="16" t="str">
        <f>'Fish Use'!E253</f>
        <v>Winter Rearing</v>
      </c>
      <c r="E3778" s="16" t="str">
        <f>'Vulnerability Mapped'!C90</f>
        <v>Water Quality</v>
      </c>
      <c r="F3778" s="18">
        <f>'Fish Use'!F253</f>
        <v>0.60389999999999999</v>
      </c>
      <c r="G3778" s="18">
        <f>Population!D14</f>
        <v>0.34</v>
      </c>
      <c r="H3778" s="19">
        <f>'Limiting Factors'!C271</f>
        <v>2</v>
      </c>
      <c r="I3778" s="18">
        <f>'Limiting Factors'!D271</f>
        <v>0.32500000000000001</v>
      </c>
      <c r="J3778" s="17">
        <f>'Vulnerability Mapped'!D90</f>
        <v>7</v>
      </c>
      <c r="K3778" s="17">
        <f>'Vulnerability Mapped'!E90</f>
        <v>7</v>
      </c>
      <c r="L3778" s="18">
        <f>'Vulnerability Mapped'!H90</f>
        <v>0.61428571399999998</v>
      </c>
      <c r="M3778" s="18">
        <f t="shared" ref="M3778:M3841" si="118">F3778*I3778*L3778</f>
        <v>0.12056432137249501</v>
      </c>
      <c r="N3778" s="18">
        <f t="shared" ref="N3778:N3841" si="119">M3778*G3778</f>
        <v>4.0991869266648308E-2</v>
      </c>
    </row>
    <row r="3779" spans="1:14" ht="18" customHeight="1" x14ac:dyDescent="0.2">
      <c r="A3779" s="16" t="str">
        <f>'Fish Use'!A253</f>
        <v>UGR17</v>
      </c>
      <c r="B3779" s="16" t="str">
        <f>'Fish Use'!B253</f>
        <v>Upper Grande Ronde</v>
      </c>
      <c r="C3779" s="16" t="str">
        <f>'Fish Use'!D253</f>
        <v>Chinook</v>
      </c>
      <c r="D3779" s="16" t="str">
        <f>'Fish Use'!E253</f>
        <v>Winter Rearing</v>
      </c>
      <c r="E3779" s="16" t="str">
        <f>'Vulnerability Mapped'!C86</f>
        <v>Predation</v>
      </c>
      <c r="F3779" s="18">
        <f>'Fish Use'!F253</f>
        <v>0.60389999999999999</v>
      </c>
      <c r="G3779" s="18">
        <f>Population!D14</f>
        <v>0.34</v>
      </c>
      <c r="H3779" s="19">
        <f>'Limiting Factors'!C264</f>
        <v>1.26</v>
      </c>
      <c r="I3779" s="18">
        <f>'Limiting Factors'!D264</f>
        <v>0.1585</v>
      </c>
      <c r="J3779" s="17">
        <f>'Vulnerability Mapped'!D86</f>
        <v>11</v>
      </c>
      <c r="K3779" s="17">
        <f>'Vulnerability Mapped'!E86</f>
        <v>11</v>
      </c>
      <c r="L3779" s="18">
        <f>'Vulnerability Mapped'!H86</f>
        <v>0.35714285699999998</v>
      </c>
      <c r="M3779" s="18">
        <f t="shared" si="118"/>
        <v>3.4185053557754551E-2</v>
      </c>
      <c r="N3779" s="18">
        <f t="shared" si="119"/>
        <v>1.1622918209636549E-2</v>
      </c>
    </row>
    <row r="3780" spans="1:14" ht="18" customHeight="1" x14ac:dyDescent="0.2">
      <c r="A3780" s="16" t="str">
        <f>'Fish Use'!A253</f>
        <v>UGR17</v>
      </c>
      <c r="B3780" s="16" t="str">
        <f>'Fish Use'!B253</f>
        <v>Upper Grande Ronde</v>
      </c>
      <c r="C3780" s="16" t="str">
        <f>'Fish Use'!D253</f>
        <v>Chinook</v>
      </c>
      <c r="D3780" s="16" t="str">
        <f>'Fish Use'!E253</f>
        <v>Winter Rearing</v>
      </c>
      <c r="E3780" s="16" t="str">
        <f>'Vulnerability Mapped'!C78</f>
        <v>Altered Primary Productivity</v>
      </c>
      <c r="F3780" s="18">
        <f>'Fish Use'!F253</f>
        <v>0.60389999999999999</v>
      </c>
      <c r="G3780" s="18">
        <f>Population!D14</f>
        <v>0.34</v>
      </c>
      <c r="H3780" s="19">
        <f>'Limiting Factors'!C265</f>
        <v>4.6399999999999997</v>
      </c>
      <c r="I3780" s="18">
        <f>'Limiting Factors'!D265</f>
        <v>0.91900000000000004</v>
      </c>
      <c r="J3780" s="17">
        <f>'Vulnerability Mapped'!D78</f>
        <v>12</v>
      </c>
      <c r="K3780" s="17">
        <f>'Vulnerability Mapped'!E78</f>
        <v>12</v>
      </c>
      <c r="L3780" s="18">
        <f>'Vulnerability Mapped'!H78</f>
        <v>0.29285714299999999</v>
      </c>
      <c r="M3780" s="18">
        <f t="shared" si="118"/>
        <v>0.16253105793642628</v>
      </c>
      <c r="N3780" s="18">
        <f t="shared" si="119"/>
        <v>5.5260559698384941E-2</v>
      </c>
    </row>
    <row r="3781" spans="1:14" ht="18" customHeight="1" x14ac:dyDescent="0.2">
      <c r="A3781" s="16" t="str">
        <f>'Fish Use'!A253</f>
        <v>UGR17</v>
      </c>
      <c r="B3781" s="16" t="str">
        <f>'Fish Use'!B253</f>
        <v>Upper Grande Ronde</v>
      </c>
      <c r="C3781" s="16" t="str">
        <f>'Fish Use'!D253</f>
        <v>Chinook</v>
      </c>
      <c r="D3781" s="16" t="str">
        <f>'Fish Use'!E253</f>
        <v>Winter Rearing</v>
      </c>
      <c r="E3781" s="16" t="str">
        <f>'Vulnerability Mapped'!C85</f>
        <v>Non-Native Species Interactions and Competition</v>
      </c>
      <c r="F3781" s="18">
        <f>'Fish Use'!F253</f>
        <v>0.60389999999999999</v>
      </c>
      <c r="G3781" s="18">
        <f>Population!D14</f>
        <v>0.34</v>
      </c>
      <c r="H3781" s="19">
        <f>'Limiting Factors'!C266</f>
        <v>2.08</v>
      </c>
      <c r="I3781" s="18">
        <f>'Limiting Factors'!D266</f>
        <v>0.34300000000000003</v>
      </c>
      <c r="J3781" s="17">
        <f>'Vulnerability Mapped'!D85</f>
        <v>12</v>
      </c>
      <c r="K3781" s="17">
        <f>'Vulnerability Mapped'!E85</f>
        <v>12</v>
      </c>
      <c r="L3781" s="18">
        <f>'Vulnerability Mapped'!H85</f>
        <v>0.29285714299999999</v>
      </c>
      <c r="M3781" s="18">
        <f t="shared" si="118"/>
        <v>6.0661755029591098E-2</v>
      </c>
      <c r="N3781" s="18">
        <f t="shared" si="119"/>
        <v>2.0624996710060975E-2</v>
      </c>
    </row>
    <row r="3782" spans="1:14" ht="18" customHeight="1" x14ac:dyDescent="0.2">
      <c r="A3782" s="16" t="str">
        <f>'Fish Use'!A254</f>
        <v>UGR17</v>
      </c>
      <c r="B3782" s="16" t="str">
        <f>'Fish Use'!B254</f>
        <v>Upper Grande Ronde</v>
      </c>
      <c r="C3782" s="16" t="str">
        <f>'Fish Use'!D254</f>
        <v>Chinook</v>
      </c>
      <c r="D3782" s="16" t="str">
        <f>'Fish Use'!E254</f>
        <v>Summer Rearing</v>
      </c>
      <c r="E3782" s="16" t="str">
        <f>'Vulnerability Mapped'!C64</f>
        <v>Anthropogenic Barriers</v>
      </c>
      <c r="F3782" s="18">
        <f>'Fish Use'!F254</f>
        <v>0.60389999999999999</v>
      </c>
      <c r="G3782" s="18">
        <f>Population!D12</f>
        <v>0.24</v>
      </c>
      <c r="H3782" s="19">
        <f>'Limiting Factors'!C263</f>
        <v>2.4700000000000002</v>
      </c>
      <c r="I3782" s="18">
        <f>'Limiting Factors'!D263</f>
        <v>0.43075000000000002</v>
      </c>
      <c r="J3782" s="17">
        <f>'Vulnerability Mapped'!D64</f>
        <v>7</v>
      </c>
      <c r="K3782" s="17">
        <f>'Vulnerability Mapped'!E64</f>
        <v>7</v>
      </c>
      <c r="L3782" s="18">
        <f>'Vulnerability Mapped'!H64</f>
        <v>0.61428571399999998</v>
      </c>
      <c r="M3782" s="18">
        <f t="shared" si="118"/>
        <v>0.15979409671139144</v>
      </c>
      <c r="N3782" s="18">
        <f t="shared" si="119"/>
        <v>3.8350583210733945E-2</v>
      </c>
    </row>
    <row r="3783" spans="1:14" ht="18" customHeight="1" x14ac:dyDescent="0.2">
      <c r="A3783" s="16" t="str">
        <f>'Fish Use'!A254</f>
        <v>UGR17</v>
      </c>
      <c r="B3783" s="16" t="str">
        <f>'Fish Use'!B254</f>
        <v>Upper Grande Ronde</v>
      </c>
      <c r="C3783" s="16" t="str">
        <f>'Fish Use'!D254</f>
        <v>Chinook</v>
      </c>
      <c r="D3783" s="16" t="str">
        <f>'Fish Use'!E254</f>
        <v>Summer Rearing</v>
      </c>
      <c r="E3783" s="16" t="str">
        <f>'Vulnerability Mapped'!C72</f>
        <v>Riparian Condition</v>
      </c>
      <c r="F3783" s="18">
        <f>'Fish Use'!F254</f>
        <v>0.60389999999999999</v>
      </c>
      <c r="G3783" s="18">
        <f>Population!D12</f>
        <v>0.24</v>
      </c>
      <c r="H3783" s="19">
        <f>'Limiting Factors'!C257</f>
        <v>4.51</v>
      </c>
      <c r="I3783" s="18">
        <f>'Limiting Factors'!D257</f>
        <v>0.88975000000000004</v>
      </c>
      <c r="J3783" s="17">
        <f>'Vulnerability Mapped'!D72</f>
        <v>5</v>
      </c>
      <c r="K3783" s="17">
        <f>'Vulnerability Mapped'!E72</f>
        <v>5</v>
      </c>
      <c r="L3783" s="18">
        <f>'Vulnerability Mapped'!H72</f>
        <v>0.74285714300000005</v>
      </c>
      <c r="M3783" s="18">
        <f t="shared" si="118"/>
        <v>0.39915201864818861</v>
      </c>
      <c r="N3783" s="18">
        <f t="shared" si="119"/>
        <v>9.5796484475565269E-2</v>
      </c>
    </row>
    <row r="3784" spans="1:14" ht="18" customHeight="1" x14ac:dyDescent="0.2">
      <c r="A3784" s="16" t="str">
        <f>'Fish Use'!A254</f>
        <v>UGR17</v>
      </c>
      <c r="B3784" s="16" t="str">
        <f>'Fish Use'!B254</f>
        <v>Upper Grande Ronde</v>
      </c>
      <c r="C3784" s="16" t="str">
        <f>'Fish Use'!D254</f>
        <v>Chinook</v>
      </c>
      <c r="D3784" s="16" t="str">
        <f>'Fish Use'!E254</f>
        <v>Summer Rearing</v>
      </c>
      <c r="E3784" s="16" t="str">
        <f>'Vulnerability Mapped'!C68</f>
        <v>Floodplain Condition</v>
      </c>
      <c r="F3784" s="18">
        <f>'Fish Use'!F254</f>
        <v>0.60389999999999999</v>
      </c>
      <c r="G3784" s="18">
        <f>Population!D12</f>
        <v>0.24</v>
      </c>
      <c r="H3784" s="19">
        <f>'Limiting Factors'!C258</f>
        <v>2.89</v>
      </c>
      <c r="I3784" s="18">
        <f>'Limiting Factors'!D258</f>
        <v>0.52524999999999999</v>
      </c>
      <c r="J3784" s="17">
        <f>'Vulnerability Mapped'!D68</f>
        <v>10</v>
      </c>
      <c r="K3784" s="17">
        <f>'Vulnerability Mapped'!E68</f>
        <v>10</v>
      </c>
      <c r="L3784" s="18">
        <f>'Vulnerability Mapped'!H68</f>
        <v>0.42142857099999997</v>
      </c>
      <c r="M3784" s="18">
        <f t="shared" si="118"/>
        <v>0.13367650004262921</v>
      </c>
      <c r="N3784" s="18">
        <f t="shared" si="119"/>
        <v>3.2082360010231008E-2</v>
      </c>
    </row>
    <row r="3785" spans="1:14" ht="18" customHeight="1" x14ac:dyDescent="0.2">
      <c r="A3785" s="16" t="str">
        <f>'Fish Use'!A254</f>
        <v>UGR17</v>
      </c>
      <c r="B3785" s="16" t="str">
        <f>'Fish Use'!B254</f>
        <v>Upper Grande Ronde</v>
      </c>
      <c r="C3785" s="16" t="str">
        <f>'Fish Use'!D254</f>
        <v>Chinook</v>
      </c>
      <c r="D3785" s="16" t="str">
        <f>'Fish Use'!E254</f>
        <v>Summer Rearing</v>
      </c>
      <c r="E3785" s="16" t="str">
        <f>'Vulnerability Mapped'!C73</f>
        <v>Side Channel and Wetland Habitat</v>
      </c>
      <c r="F3785" s="18">
        <f>'Fish Use'!F254</f>
        <v>0.60389999999999999</v>
      </c>
      <c r="G3785" s="18">
        <f>Population!D12</f>
        <v>0.24</v>
      </c>
      <c r="H3785" s="19">
        <f>'Limiting Factors'!C259</f>
        <v>3.76</v>
      </c>
      <c r="I3785" s="18">
        <f>'Limiting Factors'!D259</f>
        <v>0.72099999999999997</v>
      </c>
      <c r="J3785" s="17">
        <f>'Vulnerability Mapped'!D73</f>
        <v>4</v>
      </c>
      <c r="K3785" s="17">
        <f>'Vulnerability Mapped'!E73</f>
        <v>4</v>
      </c>
      <c r="L3785" s="18">
        <f>'Vulnerability Mapped'!H73</f>
        <v>0.80714285699999999</v>
      </c>
      <c r="M3785" s="18">
        <f t="shared" si="118"/>
        <v>0.35143960493779824</v>
      </c>
      <c r="N3785" s="18">
        <f t="shared" si="119"/>
        <v>8.434550518507157E-2</v>
      </c>
    </row>
    <row r="3786" spans="1:14" ht="18" customHeight="1" x14ac:dyDescent="0.2">
      <c r="A3786" s="16" t="str">
        <f>'Fish Use'!A254</f>
        <v>UGR17</v>
      </c>
      <c r="B3786" s="16" t="str">
        <f>'Fish Use'!B254</f>
        <v>Upper Grande Ronde</v>
      </c>
      <c r="C3786" s="16" t="str">
        <f>'Fish Use'!D254</f>
        <v>Chinook</v>
      </c>
      <c r="D3786" s="16" t="str">
        <f>'Fish Use'!E254</f>
        <v>Summer Rearing</v>
      </c>
      <c r="E3786" s="16" t="str">
        <f>'Vulnerability Mapped'!C65</f>
        <v>Channel and Habitat Structure</v>
      </c>
      <c r="F3786" s="18">
        <f>'Fish Use'!F254</f>
        <v>0.60389999999999999</v>
      </c>
      <c r="G3786" s="18">
        <f>Population!D12</f>
        <v>0.24</v>
      </c>
      <c r="H3786" s="19">
        <f>'Limiting Factors'!C260</f>
        <v>4.78</v>
      </c>
      <c r="I3786" s="18">
        <f>'Limiting Factors'!D260</f>
        <v>0.95050000000000001</v>
      </c>
      <c r="J3786" s="17">
        <f>'Vulnerability Mapped'!D65</f>
        <v>3</v>
      </c>
      <c r="K3786" s="17">
        <f>'Vulnerability Mapped'!E65</f>
        <v>3</v>
      </c>
      <c r="L3786" s="18">
        <f>'Vulnerability Mapped'!H65</f>
        <v>0.87142857100000004</v>
      </c>
      <c r="M3786" s="18">
        <f t="shared" si="118"/>
        <v>0.50020605618256853</v>
      </c>
      <c r="N3786" s="18">
        <f t="shared" si="119"/>
        <v>0.12004945348381645</v>
      </c>
    </row>
    <row r="3787" spans="1:14" ht="18" customHeight="1" x14ac:dyDescent="0.2">
      <c r="A3787" s="16" t="str">
        <f>'Fish Use'!A254</f>
        <v>UGR17</v>
      </c>
      <c r="B3787" s="16" t="str">
        <f>'Fish Use'!B254</f>
        <v>Upper Grande Ronde</v>
      </c>
      <c r="C3787" s="16" t="str">
        <f>'Fish Use'!D254</f>
        <v>Chinook</v>
      </c>
      <c r="D3787" s="16" t="str">
        <f>'Fish Use'!E254</f>
        <v>Summer Rearing</v>
      </c>
      <c r="E3787" s="16" t="str">
        <f>'Vulnerability Mapped'!C67</f>
        <v>Decreased Water Quantity</v>
      </c>
      <c r="F3787" s="18">
        <f>'Fish Use'!F254</f>
        <v>0.60389999999999999</v>
      </c>
      <c r="G3787" s="18">
        <f>Population!D12</f>
        <v>0.24</v>
      </c>
      <c r="H3787" s="19">
        <f>'Limiting Factors'!C267</f>
        <v>2.29</v>
      </c>
      <c r="I3787" s="18">
        <f>'Limiting Factors'!D267</f>
        <v>0.39024999999999999</v>
      </c>
      <c r="J3787" s="17">
        <f>'Vulnerability Mapped'!D67</f>
        <v>2</v>
      </c>
      <c r="K3787" s="17">
        <f>'Vulnerability Mapped'!E67</f>
        <v>2</v>
      </c>
      <c r="L3787" s="18">
        <f>'Vulnerability Mapped'!H67</f>
        <v>0.93571428599999995</v>
      </c>
      <c r="M3787" s="18">
        <f t="shared" si="118"/>
        <v>0.22052163381733481</v>
      </c>
      <c r="N3787" s="18">
        <f t="shared" si="119"/>
        <v>5.2925192116160348E-2</v>
      </c>
    </row>
    <row r="3788" spans="1:14" ht="18" customHeight="1" x14ac:dyDescent="0.2">
      <c r="A3788" s="16" t="str">
        <f>'Fish Use'!A254</f>
        <v>UGR17</v>
      </c>
      <c r="B3788" s="16" t="str">
        <f>'Fish Use'!B254</f>
        <v>Upper Grande Ronde</v>
      </c>
      <c r="C3788" s="16" t="str">
        <f>'Fish Use'!D254</f>
        <v>Chinook</v>
      </c>
      <c r="D3788" s="16" t="str">
        <f>'Fish Use'!E254</f>
        <v>Summer Rearing</v>
      </c>
      <c r="E3788" s="16" t="str">
        <f>'Vulnerability Mapped'!C62</f>
        <v>Altered Flow Timing</v>
      </c>
      <c r="F3788" s="18">
        <f>'Fish Use'!F254</f>
        <v>0.60389999999999999</v>
      </c>
      <c r="G3788" s="18">
        <f>Population!D12</f>
        <v>0.24</v>
      </c>
      <c r="H3788" s="19">
        <f>'Limiting Factors'!C268</f>
        <v>2.29</v>
      </c>
      <c r="I3788" s="18">
        <f>'Limiting Factors'!D268</f>
        <v>0.39024999999999999</v>
      </c>
      <c r="J3788" s="17">
        <f>'Vulnerability Mapped'!D62</f>
        <v>6</v>
      </c>
      <c r="K3788" s="17">
        <f>'Vulnerability Mapped'!E62</f>
        <v>6</v>
      </c>
      <c r="L3788" s="18">
        <f>'Vulnerability Mapped'!H62</f>
        <v>0.678571429</v>
      </c>
      <c r="M3788" s="18">
        <f t="shared" si="118"/>
        <v>0.15992026885100227</v>
      </c>
      <c r="N3788" s="18">
        <f t="shared" si="119"/>
        <v>3.8380864524240547E-2</v>
      </c>
    </row>
    <row r="3789" spans="1:14" ht="18" customHeight="1" x14ac:dyDescent="0.2">
      <c r="A3789" s="16" t="str">
        <f>'Fish Use'!A254</f>
        <v>UGR17</v>
      </c>
      <c r="B3789" s="16" t="str">
        <f>'Fish Use'!B254</f>
        <v>Upper Grande Ronde</v>
      </c>
      <c r="C3789" s="16" t="str">
        <f>'Fish Use'!D254</f>
        <v>Chinook</v>
      </c>
      <c r="D3789" s="16" t="str">
        <f>'Fish Use'!E254</f>
        <v>Summer Rearing</v>
      </c>
      <c r="E3789" s="16" t="str">
        <f>'Vulnerability Mapped'!C66</f>
        <v>Decreased Sediment Quantity</v>
      </c>
      <c r="F3789" s="18">
        <f>'Fish Use'!F254</f>
        <v>0.60389999999999999</v>
      </c>
      <c r="G3789" s="18">
        <f>Population!D12</f>
        <v>0.24</v>
      </c>
      <c r="H3789" s="19">
        <f>'Limiting Factors'!C261</f>
        <v>3.62</v>
      </c>
      <c r="I3789" s="18">
        <f>'Limiting Factors'!D261</f>
        <v>0.6895</v>
      </c>
      <c r="J3789" s="17">
        <f>'Vulnerability Mapped'!D66</f>
        <v>12</v>
      </c>
      <c r="K3789" s="17">
        <f>'Vulnerability Mapped'!E66</f>
        <v>12</v>
      </c>
      <c r="L3789" s="18">
        <f>'Vulnerability Mapped'!H66</f>
        <v>0.29285714299999999</v>
      </c>
      <c r="M3789" s="18">
        <f t="shared" si="118"/>
        <v>0.12194250755948415</v>
      </c>
      <c r="N3789" s="18">
        <f t="shared" si="119"/>
        <v>2.9266201814276194E-2</v>
      </c>
    </row>
    <row r="3790" spans="1:14" ht="18" customHeight="1" x14ac:dyDescent="0.2">
      <c r="A3790" s="16" t="str">
        <f>'Fish Use'!A254</f>
        <v>UGR17</v>
      </c>
      <c r="B3790" s="16" t="str">
        <f>'Fish Use'!B254</f>
        <v>Upper Grande Ronde</v>
      </c>
      <c r="C3790" s="16" t="str">
        <f>'Fish Use'!D254</f>
        <v>Chinook</v>
      </c>
      <c r="D3790" s="16" t="str">
        <f>'Fish Use'!E254</f>
        <v>Summer Rearing</v>
      </c>
      <c r="E3790" s="16" t="str">
        <f>'Vulnerability Mapped'!C69</f>
        <v>Increased Sediment Quantity</v>
      </c>
      <c r="F3790" s="18">
        <f>'Fish Use'!F254</f>
        <v>0.60389999999999999</v>
      </c>
      <c r="G3790" s="18">
        <f>Population!D12</f>
        <v>0.24</v>
      </c>
      <c r="H3790" s="19">
        <f>'Limiting Factors'!C262</f>
        <v>4.08</v>
      </c>
      <c r="I3790" s="18">
        <f>'Limiting Factors'!D262</f>
        <v>0.79300000000000004</v>
      </c>
      <c r="J3790" s="17">
        <f>'Vulnerability Mapped'!D69</f>
        <v>14</v>
      </c>
      <c r="K3790" s="17">
        <f>'Vulnerability Mapped'!E69</f>
        <v>14</v>
      </c>
      <c r="L3790" s="18">
        <f>'Vulnerability Mapped'!H69</f>
        <v>0.164285714</v>
      </c>
      <c r="M3790" s="18">
        <f t="shared" si="118"/>
        <v>7.8675229148887804E-2</v>
      </c>
      <c r="N3790" s="18">
        <f t="shared" si="119"/>
        <v>1.8882054995733071E-2</v>
      </c>
    </row>
    <row r="3791" spans="1:14" ht="18" customHeight="1" x14ac:dyDescent="0.2">
      <c r="A3791" s="16" t="str">
        <f>'Fish Use'!A254</f>
        <v>UGR17</v>
      </c>
      <c r="B3791" s="16" t="str">
        <f>'Fish Use'!B254</f>
        <v>Upper Grande Ronde</v>
      </c>
      <c r="C3791" s="16" t="str">
        <f>'Fish Use'!D254</f>
        <v>Chinook</v>
      </c>
      <c r="D3791" s="16" t="str">
        <f>'Fish Use'!E254</f>
        <v>Summer Rearing</v>
      </c>
      <c r="E3791" s="16" t="str">
        <f>'Vulnerability Mapped'!C74</f>
        <v>Summer Water Temperature</v>
      </c>
      <c r="F3791" s="18">
        <f>'Fish Use'!F254</f>
        <v>0.60389999999999999</v>
      </c>
      <c r="G3791" s="18">
        <f>Population!D12</f>
        <v>0.24</v>
      </c>
      <c r="H3791" s="19">
        <f>'Limiting Factors'!C269</f>
        <v>3.17</v>
      </c>
      <c r="I3791" s="18">
        <f>'Limiting Factors'!D269</f>
        <v>0.58825000000000005</v>
      </c>
      <c r="J3791" s="17">
        <f>'Vulnerability Mapped'!D74</f>
        <v>1</v>
      </c>
      <c r="K3791" s="17">
        <f>'Vulnerability Mapped'!E74</f>
        <v>1</v>
      </c>
      <c r="L3791" s="18">
        <f>'Vulnerability Mapped'!H74</f>
        <v>1</v>
      </c>
      <c r="M3791" s="18">
        <f t="shared" si="118"/>
        <v>0.35524417500000005</v>
      </c>
      <c r="N3791" s="18">
        <f t="shared" si="119"/>
        <v>8.5258602000000003E-2</v>
      </c>
    </row>
    <row r="3792" spans="1:14" ht="18" customHeight="1" x14ac:dyDescent="0.2">
      <c r="A3792" s="16" t="str">
        <f>'Fish Use'!A254</f>
        <v>UGR17</v>
      </c>
      <c r="B3792" s="16" t="str">
        <f>'Fish Use'!B254</f>
        <v>Upper Grande Ronde</v>
      </c>
      <c r="C3792" s="16" t="str">
        <f>'Fish Use'!D254</f>
        <v>Chinook</v>
      </c>
      <c r="D3792" s="16" t="str">
        <f>'Fish Use'!E254</f>
        <v>Summer Rearing</v>
      </c>
      <c r="E3792" s="16" t="str">
        <f>'Vulnerability Mapped'!C76</f>
        <v>Winter Water Temperature</v>
      </c>
      <c r="F3792" s="18">
        <f>'Fish Use'!F254</f>
        <v>0.60389999999999999</v>
      </c>
      <c r="G3792" s="18">
        <f>Population!D12</f>
        <v>0.24</v>
      </c>
      <c r="H3792" s="19">
        <f>'Limiting Factors'!C270</f>
        <v>2.29</v>
      </c>
      <c r="I3792" s="18">
        <f>'Limiting Factors'!D270</f>
        <v>0.39024999999999999</v>
      </c>
      <c r="J3792" s="17">
        <f>'Vulnerability Mapped'!D76</f>
        <v>15</v>
      </c>
      <c r="K3792" s="17">
        <f>'Vulnerability Mapped'!E76</f>
        <v>15</v>
      </c>
      <c r="L3792" s="18">
        <f>'Vulnerability Mapped'!H76</f>
        <v>0.1</v>
      </c>
      <c r="M3792" s="18">
        <f t="shared" si="118"/>
        <v>2.3567197499999998E-2</v>
      </c>
      <c r="N3792" s="18">
        <f t="shared" si="119"/>
        <v>5.6561273999999996E-3</v>
      </c>
    </row>
    <row r="3793" spans="1:14" ht="18" customHeight="1" x14ac:dyDescent="0.2">
      <c r="A3793" s="16" t="str">
        <f>'Fish Use'!A254</f>
        <v>UGR17</v>
      </c>
      <c r="B3793" s="16" t="str">
        <f>'Fish Use'!B254</f>
        <v>Upper Grande Ronde</v>
      </c>
      <c r="C3793" s="16" t="str">
        <f>'Fish Use'!D254</f>
        <v>Chinook</v>
      </c>
      <c r="D3793" s="16" t="str">
        <f>'Fish Use'!E254</f>
        <v>Summer Rearing</v>
      </c>
      <c r="E3793" s="16" t="str">
        <f>'Vulnerability Mapped'!C75</f>
        <v>Water Quality</v>
      </c>
      <c r="F3793" s="18">
        <f>'Fish Use'!F254</f>
        <v>0.60389999999999999</v>
      </c>
      <c r="G3793" s="18">
        <f>Population!D12</f>
        <v>0.24</v>
      </c>
      <c r="H3793" s="19">
        <f>'Limiting Factors'!C271</f>
        <v>2</v>
      </c>
      <c r="I3793" s="18">
        <f>'Limiting Factors'!D271</f>
        <v>0.32500000000000001</v>
      </c>
      <c r="J3793" s="17">
        <f>'Vulnerability Mapped'!D75</f>
        <v>9</v>
      </c>
      <c r="K3793" s="17">
        <f>'Vulnerability Mapped'!E75</f>
        <v>9</v>
      </c>
      <c r="L3793" s="18">
        <f>'Vulnerability Mapped'!H75</f>
        <v>0.485714286</v>
      </c>
      <c r="M3793" s="18">
        <f t="shared" si="118"/>
        <v>9.5329928627505001E-2</v>
      </c>
      <c r="N3793" s="18">
        <f t="shared" si="119"/>
        <v>2.28791828706012E-2</v>
      </c>
    </row>
    <row r="3794" spans="1:14" ht="18" customHeight="1" x14ac:dyDescent="0.2">
      <c r="A3794" s="16" t="str">
        <f>'Fish Use'!A254</f>
        <v>UGR17</v>
      </c>
      <c r="B3794" s="16" t="str">
        <f>'Fish Use'!B254</f>
        <v>Upper Grande Ronde</v>
      </c>
      <c r="C3794" s="16" t="str">
        <f>'Fish Use'!D254</f>
        <v>Chinook</v>
      </c>
      <c r="D3794" s="16" t="str">
        <f>'Fish Use'!E254</f>
        <v>Summer Rearing</v>
      </c>
      <c r="E3794" s="16" t="str">
        <f>'Vulnerability Mapped'!C71</f>
        <v>Predation</v>
      </c>
      <c r="F3794" s="18">
        <f>'Fish Use'!F254</f>
        <v>0.60389999999999999</v>
      </c>
      <c r="G3794" s="18">
        <f>Population!D12</f>
        <v>0.24</v>
      </c>
      <c r="H3794" s="19">
        <f>'Limiting Factors'!C264</f>
        <v>1.26</v>
      </c>
      <c r="I3794" s="18">
        <f>'Limiting Factors'!D264</f>
        <v>0.1585</v>
      </c>
      <c r="J3794" s="17">
        <f>'Vulnerability Mapped'!D71</f>
        <v>13</v>
      </c>
      <c r="K3794" s="17">
        <f>'Vulnerability Mapped'!E71</f>
        <v>13</v>
      </c>
      <c r="L3794" s="18">
        <f>'Vulnerability Mapped'!H71</f>
        <v>0.22857142899999999</v>
      </c>
      <c r="M3794" s="18">
        <f t="shared" si="118"/>
        <v>2.1878434326736348E-2</v>
      </c>
      <c r="N3794" s="18">
        <f t="shared" si="119"/>
        <v>5.2508242384167233E-3</v>
      </c>
    </row>
    <row r="3795" spans="1:14" ht="18" customHeight="1" x14ac:dyDescent="0.2">
      <c r="A3795" s="16" t="str">
        <f>'Fish Use'!A254</f>
        <v>UGR17</v>
      </c>
      <c r="B3795" s="16" t="str">
        <f>'Fish Use'!B254</f>
        <v>Upper Grande Ronde</v>
      </c>
      <c r="C3795" s="16" t="str">
        <f>'Fish Use'!D254</f>
        <v>Chinook</v>
      </c>
      <c r="D3795" s="16" t="str">
        <f>'Fish Use'!E254</f>
        <v>Summer Rearing</v>
      </c>
      <c r="E3795" s="16" t="str">
        <f>'Vulnerability Mapped'!C63</f>
        <v>Altered Primary Productivity</v>
      </c>
      <c r="F3795" s="18">
        <f>'Fish Use'!F254</f>
        <v>0.60389999999999999</v>
      </c>
      <c r="G3795" s="18">
        <f>Population!D12</f>
        <v>0.24</v>
      </c>
      <c r="H3795" s="19">
        <f>'Limiting Factors'!C265</f>
        <v>4.6399999999999997</v>
      </c>
      <c r="I3795" s="18">
        <f>'Limiting Factors'!D265</f>
        <v>0.91900000000000004</v>
      </c>
      <c r="J3795" s="17">
        <f>'Vulnerability Mapped'!D63</f>
        <v>8</v>
      </c>
      <c r="K3795" s="17">
        <f>'Vulnerability Mapped'!E63</f>
        <v>8</v>
      </c>
      <c r="L3795" s="18">
        <f>'Vulnerability Mapped'!H63</f>
        <v>0.55000000000000004</v>
      </c>
      <c r="M3795" s="18">
        <f t="shared" si="118"/>
        <v>0.30524125499999999</v>
      </c>
      <c r="N3795" s="18">
        <f t="shared" si="119"/>
        <v>7.3257901199999989E-2</v>
      </c>
    </row>
    <row r="3796" spans="1:14" ht="18" customHeight="1" x14ac:dyDescent="0.2">
      <c r="A3796" s="16" t="str">
        <f>'Fish Use'!A254</f>
        <v>UGR17</v>
      </c>
      <c r="B3796" s="16" t="str">
        <f>'Fish Use'!B254</f>
        <v>Upper Grande Ronde</v>
      </c>
      <c r="C3796" s="16" t="str">
        <f>'Fish Use'!D254</f>
        <v>Chinook</v>
      </c>
      <c r="D3796" s="16" t="str">
        <f>'Fish Use'!E254</f>
        <v>Summer Rearing</v>
      </c>
      <c r="E3796" s="16" t="str">
        <f>'Vulnerability Mapped'!C70</f>
        <v>Non-Native Species Interactions and Competition</v>
      </c>
      <c r="F3796" s="18">
        <f>'Fish Use'!F254</f>
        <v>0.60389999999999999</v>
      </c>
      <c r="G3796" s="18">
        <f>Population!D12</f>
        <v>0.24</v>
      </c>
      <c r="H3796" s="19">
        <f>'Limiting Factors'!C266</f>
        <v>2.08</v>
      </c>
      <c r="I3796" s="18">
        <f>'Limiting Factors'!D266</f>
        <v>0.34300000000000003</v>
      </c>
      <c r="J3796" s="17">
        <f>'Vulnerability Mapped'!D70</f>
        <v>11</v>
      </c>
      <c r="K3796" s="17">
        <f>'Vulnerability Mapped'!E70</f>
        <v>11</v>
      </c>
      <c r="L3796" s="18">
        <f>'Vulnerability Mapped'!H70</f>
        <v>0.35714285699999998</v>
      </c>
      <c r="M3796" s="18">
        <f t="shared" si="118"/>
        <v>7.3977749970408901E-2</v>
      </c>
      <c r="N3796" s="18">
        <f t="shared" si="119"/>
        <v>1.7754659992898134E-2</v>
      </c>
    </row>
    <row r="3797" spans="1:14" ht="18" customHeight="1" x14ac:dyDescent="0.2">
      <c r="A3797" s="16" t="str">
        <f>'Fish Use'!A255</f>
        <v>UGR17</v>
      </c>
      <c r="B3797" s="16" t="str">
        <f>'Fish Use'!B255</f>
        <v>Upper Grande Ronde</v>
      </c>
      <c r="C3797" s="16" t="str">
        <f>'Fish Use'!D255</f>
        <v>Chinook</v>
      </c>
      <c r="D3797" s="16" t="str">
        <f>'Fish Use'!E255</f>
        <v>Migration</v>
      </c>
      <c r="E3797" s="16" t="str">
        <f>'Vulnerability Mapped'!C34</f>
        <v>Anthropogenic Barriers</v>
      </c>
      <c r="F3797" s="18">
        <f>'Fish Use'!F255</f>
        <v>0.60389999999999999</v>
      </c>
      <c r="G3797" s="18">
        <f>Population!D16</f>
        <v>0.34</v>
      </c>
      <c r="H3797" s="19">
        <f>'Limiting Factors'!C263</f>
        <v>2.4700000000000002</v>
      </c>
      <c r="I3797" s="18">
        <f>'Limiting Factors'!D263</f>
        <v>0.43075000000000002</v>
      </c>
      <c r="J3797" s="17">
        <f>'Vulnerability Mapped'!D34</f>
        <v>2</v>
      </c>
      <c r="K3797" s="17">
        <f>'Vulnerability Mapped'!E34</f>
        <v>13</v>
      </c>
      <c r="L3797" s="18">
        <f>'Vulnerability Mapped'!H34</f>
        <v>0.93571428599999995</v>
      </c>
      <c r="M3797" s="18">
        <f t="shared" si="118"/>
        <v>0.24340728703860853</v>
      </c>
      <c r="N3797" s="18">
        <f t="shared" si="119"/>
        <v>8.2758477593126906E-2</v>
      </c>
    </row>
    <row r="3798" spans="1:14" ht="18" customHeight="1" x14ac:dyDescent="0.2">
      <c r="A3798" s="16" t="str">
        <f>'Fish Use'!A255</f>
        <v>UGR17</v>
      </c>
      <c r="B3798" s="16" t="str">
        <f>'Fish Use'!B255</f>
        <v>Upper Grande Ronde</v>
      </c>
      <c r="C3798" s="16" t="str">
        <f>'Fish Use'!D255</f>
        <v>Chinook</v>
      </c>
      <c r="D3798" s="16" t="str">
        <f>'Fish Use'!E255</f>
        <v>Migration</v>
      </c>
      <c r="E3798" s="16" t="str">
        <f>'Vulnerability Mapped'!C42</f>
        <v>Riparian Condition</v>
      </c>
      <c r="F3798" s="18">
        <f>'Fish Use'!F255</f>
        <v>0.60389999999999999</v>
      </c>
      <c r="G3798" s="18">
        <f>Population!D16</f>
        <v>0.34</v>
      </c>
      <c r="H3798" s="19">
        <f>'Limiting Factors'!C257</f>
        <v>4.51</v>
      </c>
      <c r="I3798" s="18">
        <f>'Limiting Factors'!D257</f>
        <v>0.88975000000000004</v>
      </c>
      <c r="J3798" s="17">
        <f>'Vulnerability Mapped'!D42</f>
        <v>9</v>
      </c>
      <c r="K3798" s="17">
        <f>'Vulnerability Mapped'!E42</f>
        <v>14</v>
      </c>
      <c r="L3798" s="18">
        <f>'Vulnerability Mapped'!H42</f>
        <v>0.485714286</v>
      </c>
      <c r="M3798" s="18">
        <f t="shared" si="118"/>
        <v>0.26098401229637713</v>
      </c>
      <c r="N3798" s="18">
        <f t="shared" si="119"/>
        <v>8.8734564180768236E-2</v>
      </c>
    </row>
    <row r="3799" spans="1:14" ht="18" customHeight="1" x14ac:dyDescent="0.2">
      <c r="A3799" s="16" t="str">
        <f>'Fish Use'!A255</f>
        <v>UGR17</v>
      </c>
      <c r="B3799" s="16" t="str">
        <f>'Fish Use'!B255</f>
        <v>Upper Grande Ronde</v>
      </c>
      <c r="C3799" s="16" t="str">
        <f>'Fish Use'!D255</f>
        <v>Chinook</v>
      </c>
      <c r="D3799" s="16" t="str">
        <f>'Fish Use'!E255</f>
        <v>Migration</v>
      </c>
      <c r="E3799" s="16" t="str">
        <f>'Vulnerability Mapped'!C38</f>
        <v>Floodplain Condition</v>
      </c>
      <c r="F3799" s="18">
        <f>'Fish Use'!F255</f>
        <v>0.60389999999999999</v>
      </c>
      <c r="G3799" s="18">
        <f>Population!D16</f>
        <v>0.34</v>
      </c>
      <c r="H3799" s="19">
        <f>'Limiting Factors'!C258</f>
        <v>2.89</v>
      </c>
      <c r="I3799" s="18">
        <f>'Limiting Factors'!D258</f>
        <v>0.52524999999999999</v>
      </c>
      <c r="J3799" s="17">
        <f>'Vulnerability Mapped'!D38</f>
        <v>6</v>
      </c>
      <c r="K3799" s="17">
        <f>'Vulnerability Mapped'!E38</f>
        <v>8</v>
      </c>
      <c r="L3799" s="18">
        <f>'Vulnerability Mapped'!H38</f>
        <v>0.678571429</v>
      </c>
      <c r="M3799" s="18">
        <f t="shared" si="118"/>
        <v>0.21524182245737075</v>
      </c>
      <c r="N3799" s="18">
        <f t="shared" si="119"/>
        <v>7.3182219635506057E-2</v>
      </c>
    </row>
    <row r="3800" spans="1:14" ht="18" customHeight="1" x14ac:dyDescent="0.2">
      <c r="A3800" s="16" t="str">
        <f>'Fish Use'!A255</f>
        <v>UGR17</v>
      </c>
      <c r="B3800" s="16" t="str">
        <f>'Fish Use'!B255</f>
        <v>Upper Grande Ronde</v>
      </c>
      <c r="C3800" s="16" t="str">
        <f>'Fish Use'!D255</f>
        <v>Chinook</v>
      </c>
      <c r="D3800" s="16" t="str">
        <f>'Fish Use'!E255</f>
        <v>Migration</v>
      </c>
      <c r="E3800" s="16" t="str">
        <f>'Vulnerability Mapped'!C43</f>
        <v>Side Channel and Wetland Habitat</v>
      </c>
      <c r="F3800" s="18">
        <f>'Fish Use'!F255</f>
        <v>0.60389999999999999</v>
      </c>
      <c r="G3800" s="18">
        <f>Population!D16</f>
        <v>0.34</v>
      </c>
      <c r="H3800" s="19">
        <f>'Limiting Factors'!C259</f>
        <v>3.76</v>
      </c>
      <c r="I3800" s="18">
        <f>'Limiting Factors'!D259</f>
        <v>0.72099999999999997</v>
      </c>
      <c r="J3800" s="17">
        <f>'Vulnerability Mapped'!D43</f>
        <v>7</v>
      </c>
      <c r="K3800" s="17">
        <f>'Vulnerability Mapped'!E43</f>
        <v>7</v>
      </c>
      <c r="L3800" s="18">
        <f>'Vulnerability Mapped'!H43</f>
        <v>0.61428571399999998</v>
      </c>
      <c r="M3800" s="18">
        <f t="shared" si="118"/>
        <v>0.26746730987559658</v>
      </c>
      <c r="N3800" s="18">
        <f t="shared" si="119"/>
        <v>9.0938885357702851E-2</v>
      </c>
    </row>
    <row r="3801" spans="1:14" ht="18" customHeight="1" x14ac:dyDescent="0.2">
      <c r="A3801" s="16" t="str">
        <f>'Fish Use'!A255</f>
        <v>UGR17</v>
      </c>
      <c r="B3801" s="16" t="str">
        <f>'Fish Use'!B255</f>
        <v>Upper Grande Ronde</v>
      </c>
      <c r="C3801" s="16" t="str">
        <f>'Fish Use'!D255</f>
        <v>Chinook</v>
      </c>
      <c r="D3801" s="16" t="str">
        <f>'Fish Use'!E255</f>
        <v>Migration</v>
      </c>
      <c r="E3801" s="16" t="str">
        <f>'Vulnerability Mapped'!C35</f>
        <v>Channel and Habitat Structure</v>
      </c>
      <c r="F3801" s="18">
        <f>'Fish Use'!F255</f>
        <v>0.60389999999999999</v>
      </c>
      <c r="G3801" s="18">
        <f>Population!D16</f>
        <v>0.34</v>
      </c>
      <c r="H3801" s="19">
        <f>'Limiting Factors'!C260</f>
        <v>4.78</v>
      </c>
      <c r="I3801" s="18">
        <f>'Limiting Factors'!D260</f>
        <v>0.95050000000000001</v>
      </c>
      <c r="J3801" s="17">
        <f>'Vulnerability Mapped'!D35</f>
        <v>3</v>
      </c>
      <c r="K3801" s="17">
        <f>'Vulnerability Mapped'!E35</f>
        <v>5</v>
      </c>
      <c r="L3801" s="18">
        <f>'Vulnerability Mapped'!H35</f>
        <v>0.87142857100000004</v>
      </c>
      <c r="M3801" s="18">
        <f t="shared" si="118"/>
        <v>0.50020605618256853</v>
      </c>
      <c r="N3801" s="18">
        <f t="shared" si="119"/>
        <v>0.17007005910207332</v>
      </c>
    </row>
    <row r="3802" spans="1:14" ht="18" customHeight="1" x14ac:dyDescent="0.2">
      <c r="A3802" s="16" t="str">
        <f>'Fish Use'!A255</f>
        <v>UGR17</v>
      </c>
      <c r="B3802" s="16" t="str">
        <f>'Fish Use'!B255</f>
        <v>Upper Grande Ronde</v>
      </c>
      <c r="C3802" s="16" t="str">
        <f>'Fish Use'!D255</f>
        <v>Chinook</v>
      </c>
      <c r="D3802" s="16" t="str">
        <f>'Fish Use'!E255</f>
        <v>Migration</v>
      </c>
      <c r="E3802" s="16" t="str">
        <f>'Vulnerability Mapped'!C37</f>
        <v>Decreased Water Quantity</v>
      </c>
      <c r="F3802" s="18">
        <f>'Fish Use'!F255</f>
        <v>0.60389999999999999</v>
      </c>
      <c r="G3802" s="18">
        <f>Population!D16</f>
        <v>0.34</v>
      </c>
      <c r="H3802" s="19">
        <f>'Limiting Factors'!C267</f>
        <v>2.29</v>
      </c>
      <c r="I3802" s="18">
        <f>'Limiting Factors'!D267</f>
        <v>0.39024999999999999</v>
      </c>
      <c r="J3802" s="17">
        <f>'Vulnerability Mapped'!D37</f>
        <v>2</v>
      </c>
      <c r="K3802" s="17">
        <f>'Vulnerability Mapped'!E37</f>
        <v>3</v>
      </c>
      <c r="L3802" s="18">
        <f>'Vulnerability Mapped'!H37</f>
        <v>0.93571428599999995</v>
      </c>
      <c r="M3802" s="18">
        <f t="shared" si="118"/>
        <v>0.22052163381733481</v>
      </c>
      <c r="N3802" s="18">
        <f t="shared" si="119"/>
        <v>7.4977355497893833E-2</v>
      </c>
    </row>
    <row r="3803" spans="1:14" ht="18" customHeight="1" x14ac:dyDescent="0.2">
      <c r="A3803" s="16" t="str">
        <f>'Fish Use'!A255</f>
        <v>UGR17</v>
      </c>
      <c r="B3803" s="16" t="str">
        <f>'Fish Use'!B255</f>
        <v>Upper Grande Ronde</v>
      </c>
      <c r="C3803" s="16" t="str">
        <f>'Fish Use'!D255</f>
        <v>Chinook</v>
      </c>
      <c r="D3803" s="16" t="str">
        <f>'Fish Use'!E255</f>
        <v>Migration</v>
      </c>
      <c r="E3803" s="16" t="str">
        <f>'Vulnerability Mapped'!C32</f>
        <v>Altered Flow Timing</v>
      </c>
      <c r="F3803" s="18">
        <f>'Fish Use'!F255</f>
        <v>0.60389999999999999</v>
      </c>
      <c r="G3803" s="18">
        <f>Population!D16</f>
        <v>0.34</v>
      </c>
      <c r="H3803" s="19">
        <f>'Limiting Factors'!C268</f>
        <v>2.29</v>
      </c>
      <c r="I3803" s="18">
        <f>'Limiting Factors'!D268</f>
        <v>0.39024999999999999</v>
      </c>
      <c r="J3803" s="17">
        <f>'Vulnerability Mapped'!D32</f>
        <v>4</v>
      </c>
      <c r="K3803" s="17">
        <f>'Vulnerability Mapped'!E32</f>
        <v>4</v>
      </c>
      <c r="L3803" s="18">
        <f>'Vulnerability Mapped'!H32</f>
        <v>0.80714285699999999</v>
      </c>
      <c r="M3803" s="18">
        <f t="shared" si="118"/>
        <v>0.19022095121633256</v>
      </c>
      <c r="N3803" s="18">
        <f t="shared" si="119"/>
        <v>6.4675123413553082E-2</v>
      </c>
    </row>
    <row r="3804" spans="1:14" ht="18" customHeight="1" x14ac:dyDescent="0.2">
      <c r="A3804" s="16" t="str">
        <f>'Fish Use'!A255</f>
        <v>UGR17</v>
      </c>
      <c r="B3804" s="16" t="str">
        <f>'Fish Use'!B255</f>
        <v>Upper Grande Ronde</v>
      </c>
      <c r="C3804" s="16" t="str">
        <f>'Fish Use'!D255</f>
        <v>Chinook</v>
      </c>
      <c r="D3804" s="16" t="str">
        <f>'Fish Use'!E255</f>
        <v>Migration</v>
      </c>
      <c r="E3804" s="16" t="str">
        <f>'Vulnerability Mapped'!C36</f>
        <v>Decreased Sediment Quantity</v>
      </c>
      <c r="F3804" s="18">
        <f>'Fish Use'!F255</f>
        <v>0.60389999999999999</v>
      </c>
      <c r="G3804" s="18">
        <f>Population!D16</f>
        <v>0.34</v>
      </c>
      <c r="H3804" s="19">
        <f>'Limiting Factors'!C261</f>
        <v>3.62</v>
      </c>
      <c r="I3804" s="18">
        <f>'Limiting Factors'!D261</f>
        <v>0.6895</v>
      </c>
      <c r="J3804" s="17">
        <f>'Vulnerability Mapped'!D36</f>
        <v>11</v>
      </c>
      <c r="K3804" s="17">
        <f>'Vulnerability Mapped'!E36</f>
        <v>12</v>
      </c>
      <c r="L3804" s="18">
        <f>'Vulnerability Mapped'!H36</f>
        <v>0.35714285699999998</v>
      </c>
      <c r="M3804" s="18">
        <f t="shared" si="118"/>
        <v>0.14871037494051584</v>
      </c>
      <c r="N3804" s="18">
        <f t="shared" si="119"/>
        <v>5.0561527479775388E-2</v>
      </c>
    </row>
    <row r="3805" spans="1:14" ht="18" customHeight="1" x14ac:dyDescent="0.2">
      <c r="A3805" s="16" t="str">
        <f>'Fish Use'!A255</f>
        <v>UGR17</v>
      </c>
      <c r="B3805" s="16" t="str">
        <f>'Fish Use'!B255</f>
        <v>Upper Grande Ronde</v>
      </c>
      <c r="C3805" s="16" t="str">
        <f>'Fish Use'!D255</f>
        <v>Chinook</v>
      </c>
      <c r="D3805" s="16" t="str">
        <f>'Fish Use'!E255</f>
        <v>Migration</v>
      </c>
      <c r="E3805" s="16" t="str">
        <f>'Vulnerability Mapped'!C39</f>
        <v>Increased Sediment Quantity</v>
      </c>
      <c r="F3805" s="18">
        <f>'Fish Use'!F255</f>
        <v>0.60389999999999999</v>
      </c>
      <c r="G3805" s="18">
        <f>Population!D16</f>
        <v>0.34</v>
      </c>
      <c r="H3805" s="19">
        <f>'Limiting Factors'!C262</f>
        <v>4.08</v>
      </c>
      <c r="I3805" s="18">
        <f>'Limiting Factors'!D262</f>
        <v>0.79300000000000004</v>
      </c>
      <c r="J3805" s="17">
        <f>'Vulnerability Mapped'!D39</f>
        <v>10</v>
      </c>
      <c r="K3805" s="17">
        <f>'Vulnerability Mapped'!E39</f>
        <v>11</v>
      </c>
      <c r="L3805" s="18">
        <f>'Vulnerability Mapped'!H39</f>
        <v>0.42142857099999997</v>
      </c>
      <c r="M3805" s="18">
        <f t="shared" si="118"/>
        <v>0.20181906622333168</v>
      </c>
      <c r="N3805" s="18">
        <f t="shared" si="119"/>
        <v>6.8618482515932777E-2</v>
      </c>
    </row>
    <row r="3806" spans="1:14" ht="18" customHeight="1" x14ac:dyDescent="0.2">
      <c r="A3806" s="16" t="str">
        <f>'Fish Use'!A255</f>
        <v>UGR17</v>
      </c>
      <c r="B3806" s="16" t="str">
        <f>'Fish Use'!B255</f>
        <v>Upper Grande Ronde</v>
      </c>
      <c r="C3806" s="16" t="str">
        <f>'Fish Use'!D255</f>
        <v>Chinook</v>
      </c>
      <c r="D3806" s="16" t="str">
        <f>'Fish Use'!E255</f>
        <v>Migration</v>
      </c>
      <c r="E3806" s="16" t="str">
        <f>'Vulnerability Mapped'!C44</f>
        <v>Summer Water Temperature</v>
      </c>
      <c r="F3806" s="18">
        <f>'Fish Use'!F255</f>
        <v>0.60389999999999999</v>
      </c>
      <c r="G3806" s="18">
        <f>Population!D16</f>
        <v>0.34</v>
      </c>
      <c r="H3806" s="19">
        <f>'Limiting Factors'!C269</f>
        <v>3.17</v>
      </c>
      <c r="I3806" s="18">
        <f>'Limiting Factors'!D269</f>
        <v>0.58825000000000005</v>
      </c>
      <c r="J3806" s="17">
        <f>'Vulnerability Mapped'!D44</f>
        <v>1</v>
      </c>
      <c r="K3806" s="17">
        <f>'Vulnerability Mapped'!E44</f>
        <v>15</v>
      </c>
      <c r="L3806" s="18">
        <f>'Vulnerability Mapped'!H44</f>
        <v>1</v>
      </c>
      <c r="M3806" s="18">
        <f t="shared" si="118"/>
        <v>0.35524417500000005</v>
      </c>
      <c r="N3806" s="18">
        <f t="shared" si="119"/>
        <v>0.12078301950000003</v>
      </c>
    </row>
    <row r="3807" spans="1:14" ht="18" customHeight="1" x14ac:dyDescent="0.2">
      <c r="A3807" s="16" t="str">
        <f>'Fish Use'!A255</f>
        <v>UGR17</v>
      </c>
      <c r="B3807" s="16" t="str">
        <f>'Fish Use'!B255</f>
        <v>Upper Grande Ronde</v>
      </c>
      <c r="C3807" s="16" t="str">
        <f>'Fish Use'!D255</f>
        <v>Chinook</v>
      </c>
      <c r="D3807" s="16" t="str">
        <f>'Fish Use'!E255</f>
        <v>Migration</v>
      </c>
      <c r="E3807" s="16" t="str">
        <f>'Vulnerability Mapped'!C46</f>
        <v>Winter Water Temperature</v>
      </c>
      <c r="F3807" s="18">
        <f>'Fish Use'!F255</f>
        <v>0.60389999999999999</v>
      </c>
      <c r="G3807" s="18">
        <f>Population!D16</f>
        <v>0.34</v>
      </c>
      <c r="H3807" s="19">
        <f>'Limiting Factors'!C270</f>
        <v>2.29</v>
      </c>
      <c r="I3807" s="18">
        <f>'Limiting Factors'!D270</f>
        <v>0.39024999999999999</v>
      </c>
      <c r="J3807" s="17">
        <f>'Vulnerability Mapped'!D46</f>
        <v>9</v>
      </c>
      <c r="K3807" s="17">
        <f>'Vulnerability Mapped'!E46</f>
        <v>15</v>
      </c>
      <c r="L3807" s="18">
        <f>'Vulnerability Mapped'!H46</f>
        <v>0.485714286</v>
      </c>
      <c r="M3807" s="18">
        <f t="shared" si="118"/>
        <v>0.11446924506733484</v>
      </c>
      <c r="N3807" s="18">
        <f t="shared" si="119"/>
        <v>3.8919543322893851E-2</v>
      </c>
    </row>
    <row r="3808" spans="1:14" ht="18" customHeight="1" x14ac:dyDescent="0.2">
      <c r="A3808" s="16" t="str">
        <f>'Fish Use'!A255</f>
        <v>UGR17</v>
      </c>
      <c r="B3808" s="16" t="str">
        <f>'Fish Use'!B255</f>
        <v>Upper Grande Ronde</v>
      </c>
      <c r="C3808" s="16" t="str">
        <f>'Fish Use'!D255</f>
        <v>Chinook</v>
      </c>
      <c r="D3808" s="16" t="str">
        <f>'Fish Use'!E255</f>
        <v>Migration</v>
      </c>
      <c r="E3808" s="16" t="str">
        <f>'Vulnerability Mapped'!C45</f>
        <v>Water Quality</v>
      </c>
      <c r="F3808" s="18">
        <f>'Fish Use'!F255</f>
        <v>0.60389999999999999</v>
      </c>
      <c r="G3808" s="18">
        <f>Population!D16</f>
        <v>0.34</v>
      </c>
      <c r="H3808" s="19">
        <f>'Limiting Factors'!C271</f>
        <v>2</v>
      </c>
      <c r="I3808" s="18">
        <f>'Limiting Factors'!D271</f>
        <v>0.32500000000000001</v>
      </c>
      <c r="J3808" s="17">
        <f>'Vulnerability Mapped'!D45</f>
        <v>5</v>
      </c>
      <c r="K3808" s="17">
        <f>'Vulnerability Mapped'!E45</f>
        <v>6</v>
      </c>
      <c r="L3808" s="18">
        <f>'Vulnerability Mapped'!H45</f>
        <v>0.74285714300000005</v>
      </c>
      <c r="M3808" s="18">
        <f t="shared" si="118"/>
        <v>0.14579871431375252</v>
      </c>
      <c r="N3808" s="18">
        <f t="shared" si="119"/>
        <v>4.9571562866675863E-2</v>
      </c>
    </row>
    <row r="3809" spans="1:14" ht="18" customHeight="1" x14ac:dyDescent="0.2">
      <c r="A3809" s="16" t="str">
        <f>'Fish Use'!A255</f>
        <v>UGR17</v>
      </c>
      <c r="B3809" s="16" t="str">
        <f>'Fish Use'!B255</f>
        <v>Upper Grande Ronde</v>
      </c>
      <c r="C3809" s="16" t="str">
        <f>'Fish Use'!D255</f>
        <v>Chinook</v>
      </c>
      <c r="D3809" s="16" t="str">
        <f>'Fish Use'!E255</f>
        <v>Migration</v>
      </c>
      <c r="E3809" s="16" t="str">
        <f>'Vulnerability Mapped'!C41</f>
        <v>Predation</v>
      </c>
      <c r="F3809" s="18">
        <f>'Fish Use'!F255</f>
        <v>0.60389999999999999</v>
      </c>
      <c r="G3809" s="18">
        <f>Population!D16</f>
        <v>0.34</v>
      </c>
      <c r="H3809" s="19">
        <f>'Limiting Factors'!C264</f>
        <v>1.26</v>
      </c>
      <c r="I3809" s="18">
        <f>'Limiting Factors'!D264</f>
        <v>0.1585</v>
      </c>
      <c r="J3809" s="17">
        <f>'Vulnerability Mapped'!D41</f>
        <v>1</v>
      </c>
      <c r="K3809" s="17">
        <f>'Vulnerability Mapped'!E41</f>
        <v>14</v>
      </c>
      <c r="L3809" s="18">
        <f>'Vulnerability Mapped'!H41</f>
        <v>1</v>
      </c>
      <c r="M3809" s="18">
        <f t="shared" si="118"/>
        <v>9.5718150000000002E-2</v>
      </c>
      <c r="N3809" s="18">
        <f t="shared" si="119"/>
        <v>3.2544171000000004E-2</v>
      </c>
    </row>
    <row r="3810" spans="1:14" ht="18" customHeight="1" x14ac:dyDescent="0.2">
      <c r="A3810" s="16" t="str">
        <f>'Fish Use'!A255</f>
        <v>UGR17</v>
      </c>
      <c r="B3810" s="16" t="str">
        <f>'Fish Use'!B255</f>
        <v>Upper Grande Ronde</v>
      </c>
      <c r="C3810" s="16" t="str">
        <f>'Fish Use'!D255</f>
        <v>Chinook</v>
      </c>
      <c r="D3810" s="16" t="str">
        <f>'Fish Use'!E255</f>
        <v>Migration</v>
      </c>
      <c r="E3810" s="16" t="str">
        <f>'Vulnerability Mapped'!C33</f>
        <v>Altered Primary Productivity</v>
      </c>
      <c r="F3810" s="18">
        <f>'Fish Use'!F255</f>
        <v>0.60389999999999999</v>
      </c>
      <c r="G3810" s="18">
        <f>Population!D16</f>
        <v>0.34</v>
      </c>
      <c r="H3810" s="19">
        <f>'Limiting Factors'!C265</f>
        <v>4.6399999999999997</v>
      </c>
      <c r="I3810" s="18">
        <f>'Limiting Factors'!D265</f>
        <v>0.91900000000000004</v>
      </c>
      <c r="J3810" s="17">
        <f>'Vulnerability Mapped'!D33</f>
        <v>10</v>
      </c>
      <c r="K3810" s="17">
        <f>'Vulnerability Mapped'!E33</f>
        <v>13</v>
      </c>
      <c r="L3810" s="18">
        <f>'Vulnerability Mapped'!H33</f>
        <v>0.42142857099999997</v>
      </c>
      <c r="M3810" s="18">
        <f t="shared" si="118"/>
        <v>0.23388615619072109</v>
      </c>
      <c r="N3810" s="18">
        <f t="shared" si="119"/>
        <v>7.9521293104845181E-2</v>
      </c>
    </row>
    <row r="3811" spans="1:14" ht="18" customHeight="1" x14ac:dyDescent="0.2">
      <c r="A3811" s="16" t="str">
        <f>'Fish Use'!A255</f>
        <v>UGR17</v>
      </c>
      <c r="B3811" s="16" t="str">
        <f>'Fish Use'!B255</f>
        <v>Upper Grande Ronde</v>
      </c>
      <c r="C3811" s="16" t="str">
        <f>'Fish Use'!D255</f>
        <v>Chinook</v>
      </c>
      <c r="D3811" s="16" t="str">
        <f>'Fish Use'!E255</f>
        <v>Migration</v>
      </c>
      <c r="E3811" s="16" t="str">
        <f>'Vulnerability Mapped'!C40</f>
        <v>Non-Native Species Interactions and Competition</v>
      </c>
      <c r="F3811" s="18">
        <f>'Fish Use'!F255</f>
        <v>0.60389999999999999</v>
      </c>
      <c r="G3811" s="18">
        <f>Population!D16</f>
        <v>0.34</v>
      </c>
      <c r="H3811" s="19">
        <f>'Limiting Factors'!C266</f>
        <v>2.08</v>
      </c>
      <c r="I3811" s="18">
        <f>'Limiting Factors'!D266</f>
        <v>0.34300000000000003</v>
      </c>
      <c r="J3811" s="17">
        <f>'Vulnerability Mapped'!D40</f>
        <v>8</v>
      </c>
      <c r="K3811" s="17">
        <f>'Vulnerability Mapped'!E40</f>
        <v>12</v>
      </c>
      <c r="L3811" s="18">
        <f>'Vulnerability Mapped'!H40</f>
        <v>0.55000000000000004</v>
      </c>
      <c r="M3811" s="18">
        <f t="shared" si="118"/>
        <v>0.11392573500000001</v>
      </c>
      <c r="N3811" s="18">
        <f t="shared" si="119"/>
        <v>3.8734749900000011E-2</v>
      </c>
    </row>
    <row r="3812" spans="1:14" ht="18" customHeight="1" x14ac:dyDescent="0.2">
      <c r="A3812" s="16" t="str">
        <f>'Fish Use'!A256</f>
        <v>UGR17</v>
      </c>
      <c r="B3812" s="16" t="str">
        <f>'Fish Use'!B256</f>
        <v>Upper Grande Ronde</v>
      </c>
      <c r="C3812" s="16" t="str">
        <f>'Fish Use'!D256</f>
        <v>Steelhead</v>
      </c>
      <c r="D3812" s="16" t="str">
        <f>'Fish Use'!E256</f>
        <v>Spawning</v>
      </c>
      <c r="E3812" s="16" t="str">
        <f>'Vulnerability Mapped'!C109</f>
        <v>Anthropogenic Barriers</v>
      </c>
      <c r="F3812" s="18">
        <f>'Fish Use'!F256</f>
        <v>0.60389999999999999</v>
      </c>
      <c r="G3812" s="18">
        <f>Population!D11</f>
        <v>0.25</v>
      </c>
      <c r="H3812" s="19">
        <f>'Limiting Factors'!C263</f>
        <v>2.4700000000000002</v>
      </c>
      <c r="I3812" s="18">
        <f>'Limiting Factors'!D263</f>
        <v>0.43075000000000002</v>
      </c>
      <c r="J3812" s="17">
        <f>'Vulnerability Mapped'!D109</f>
        <v>15</v>
      </c>
      <c r="K3812" s="17">
        <f>'Vulnerability Mapped'!E109</f>
        <v>15</v>
      </c>
      <c r="L3812" s="18">
        <f>'Vulnerability Mapped'!H109</f>
        <v>0.1</v>
      </c>
      <c r="M3812" s="18">
        <f t="shared" si="118"/>
        <v>2.6012992499999998E-2</v>
      </c>
      <c r="N3812" s="18">
        <f t="shared" si="119"/>
        <v>6.5032481249999996E-3</v>
      </c>
    </row>
    <row r="3813" spans="1:14" ht="18" customHeight="1" x14ac:dyDescent="0.2">
      <c r="A3813" s="16" t="str">
        <f>'Fish Use'!A256</f>
        <v>UGR17</v>
      </c>
      <c r="B3813" s="16" t="str">
        <f>'Fish Use'!B256</f>
        <v>Upper Grande Ronde</v>
      </c>
      <c r="C3813" s="16" t="str">
        <f>'Fish Use'!D256</f>
        <v>Steelhead</v>
      </c>
      <c r="D3813" s="16" t="str">
        <f>'Fish Use'!E256</f>
        <v>Spawning</v>
      </c>
      <c r="E3813" s="16" t="str">
        <f>'Vulnerability Mapped'!C117</f>
        <v>Riparian Condition</v>
      </c>
      <c r="F3813" s="18">
        <f>'Fish Use'!F256</f>
        <v>0.60389999999999999</v>
      </c>
      <c r="G3813" s="18">
        <f>Population!D11</f>
        <v>0.25</v>
      </c>
      <c r="H3813" s="19">
        <f>'Limiting Factors'!C257</f>
        <v>4.51</v>
      </c>
      <c r="I3813" s="18">
        <f>'Limiting Factors'!D257</f>
        <v>0.88975000000000004</v>
      </c>
      <c r="J3813" s="17">
        <f>'Vulnerability Mapped'!D117</f>
        <v>5</v>
      </c>
      <c r="K3813" s="17">
        <f>'Vulnerability Mapped'!E117</f>
        <v>5</v>
      </c>
      <c r="L3813" s="18">
        <f>'Vulnerability Mapped'!H117</f>
        <v>0.74285714300000005</v>
      </c>
      <c r="M3813" s="18">
        <f t="shared" si="118"/>
        <v>0.39915201864818861</v>
      </c>
      <c r="N3813" s="18">
        <f t="shared" si="119"/>
        <v>9.9788004662047153E-2</v>
      </c>
    </row>
    <row r="3814" spans="1:14" ht="18" customHeight="1" x14ac:dyDescent="0.2">
      <c r="A3814" s="16" t="str">
        <f>'Fish Use'!A256</f>
        <v>UGR17</v>
      </c>
      <c r="B3814" s="16" t="str">
        <f>'Fish Use'!B256</f>
        <v>Upper Grande Ronde</v>
      </c>
      <c r="C3814" s="16" t="str">
        <f>'Fish Use'!D256</f>
        <v>Steelhead</v>
      </c>
      <c r="D3814" s="16" t="str">
        <f>'Fish Use'!E256</f>
        <v>Spawning</v>
      </c>
      <c r="E3814" s="16" t="str">
        <f>'Vulnerability Mapped'!C113</f>
        <v>Floodplain Condition</v>
      </c>
      <c r="F3814" s="18">
        <f>'Fish Use'!F256</f>
        <v>0.60389999999999999</v>
      </c>
      <c r="G3814" s="18">
        <f>Population!D11</f>
        <v>0.25</v>
      </c>
      <c r="H3814" s="19">
        <f>'Limiting Factors'!C258</f>
        <v>2.89</v>
      </c>
      <c r="I3814" s="18">
        <f>'Limiting Factors'!D258</f>
        <v>0.52524999999999999</v>
      </c>
      <c r="J3814" s="17">
        <f>'Vulnerability Mapped'!D113</f>
        <v>3</v>
      </c>
      <c r="K3814" s="17">
        <f>'Vulnerability Mapped'!E113</f>
        <v>3</v>
      </c>
      <c r="L3814" s="18">
        <f>'Vulnerability Mapped'!H113</f>
        <v>0.87142857100000004</v>
      </c>
      <c r="M3814" s="18">
        <f t="shared" si="118"/>
        <v>0.27641581379262919</v>
      </c>
      <c r="N3814" s="18">
        <f t="shared" si="119"/>
        <v>6.9103953448157299E-2</v>
      </c>
    </row>
    <row r="3815" spans="1:14" ht="18" customHeight="1" x14ac:dyDescent="0.2">
      <c r="A3815" s="16" t="str">
        <f>'Fish Use'!A256</f>
        <v>UGR17</v>
      </c>
      <c r="B3815" s="16" t="str">
        <f>'Fish Use'!B256</f>
        <v>Upper Grande Ronde</v>
      </c>
      <c r="C3815" s="16" t="str">
        <f>'Fish Use'!D256</f>
        <v>Steelhead</v>
      </c>
      <c r="D3815" s="16" t="str">
        <f>'Fish Use'!E256</f>
        <v>Spawning</v>
      </c>
      <c r="E3815" s="16" t="str">
        <f>'Vulnerability Mapped'!C118</f>
        <v>Side Channel and Wetland Habitat</v>
      </c>
      <c r="F3815" s="18">
        <f>'Fish Use'!F256</f>
        <v>0.60389999999999999</v>
      </c>
      <c r="G3815" s="18">
        <f>Population!D11</f>
        <v>0.25</v>
      </c>
      <c r="H3815" s="19">
        <f>'Limiting Factors'!C259</f>
        <v>3.76</v>
      </c>
      <c r="I3815" s="18">
        <f>'Limiting Factors'!D259</f>
        <v>0.72099999999999997</v>
      </c>
      <c r="J3815" s="17">
        <f>'Vulnerability Mapped'!D118</f>
        <v>2</v>
      </c>
      <c r="K3815" s="17">
        <f>'Vulnerability Mapped'!E118</f>
        <v>2</v>
      </c>
      <c r="L3815" s="18">
        <f>'Vulnerability Mapped'!H118</f>
        <v>0.93571428599999995</v>
      </c>
      <c r="M3815" s="18">
        <f t="shared" si="118"/>
        <v>0.40742113512440337</v>
      </c>
      <c r="N3815" s="18">
        <f t="shared" si="119"/>
        <v>0.10185528378110084</v>
      </c>
    </row>
    <row r="3816" spans="1:14" ht="18" customHeight="1" x14ac:dyDescent="0.2">
      <c r="A3816" s="16" t="str">
        <f>'Fish Use'!A256</f>
        <v>UGR17</v>
      </c>
      <c r="B3816" s="16" t="str">
        <f>'Fish Use'!B256</f>
        <v>Upper Grande Ronde</v>
      </c>
      <c r="C3816" s="16" t="str">
        <f>'Fish Use'!D256</f>
        <v>Steelhead</v>
      </c>
      <c r="D3816" s="16" t="str">
        <f>'Fish Use'!E256</f>
        <v>Spawning</v>
      </c>
      <c r="E3816" s="16" t="str">
        <f>'Vulnerability Mapped'!C110</f>
        <v>Channel and Habitat Structure</v>
      </c>
      <c r="F3816" s="18">
        <f>'Fish Use'!F256</f>
        <v>0.60389999999999999</v>
      </c>
      <c r="G3816" s="18">
        <f>Population!D11</f>
        <v>0.25</v>
      </c>
      <c r="H3816" s="19">
        <f>'Limiting Factors'!C260</f>
        <v>4.78</v>
      </c>
      <c r="I3816" s="18">
        <f>'Limiting Factors'!D260</f>
        <v>0.95050000000000001</v>
      </c>
      <c r="J3816" s="17">
        <f>'Vulnerability Mapped'!D110</f>
        <v>1</v>
      </c>
      <c r="K3816" s="17">
        <f>'Vulnerability Mapped'!E110</f>
        <v>1</v>
      </c>
      <c r="L3816" s="18">
        <f>'Vulnerability Mapped'!H110</f>
        <v>1</v>
      </c>
      <c r="M3816" s="18">
        <f t="shared" si="118"/>
        <v>0.57400695000000002</v>
      </c>
      <c r="N3816" s="18">
        <f t="shared" si="119"/>
        <v>0.1435017375</v>
      </c>
    </row>
    <row r="3817" spans="1:14" ht="18" customHeight="1" x14ac:dyDescent="0.2">
      <c r="A3817" s="16" t="str">
        <f>'Fish Use'!A256</f>
        <v>UGR17</v>
      </c>
      <c r="B3817" s="16" t="str">
        <f>'Fish Use'!B256</f>
        <v>Upper Grande Ronde</v>
      </c>
      <c r="C3817" s="16" t="str">
        <f>'Fish Use'!D256</f>
        <v>Steelhead</v>
      </c>
      <c r="D3817" s="16" t="str">
        <f>'Fish Use'!E256</f>
        <v>Spawning</v>
      </c>
      <c r="E3817" s="16" t="str">
        <f>'Vulnerability Mapped'!C112</f>
        <v>Decreased Water Quantity</v>
      </c>
      <c r="F3817" s="18">
        <f>'Fish Use'!F256</f>
        <v>0.60389999999999999</v>
      </c>
      <c r="G3817" s="18">
        <f>Population!D11</f>
        <v>0.25</v>
      </c>
      <c r="H3817" s="19">
        <f>'Limiting Factors'!C267</f>
        <v>2.29</v>
      </c>
      <c r="I3817" s="18">
        <f>'Limiting Factors'!D267</f>
        <v>0.39024999999999999</v>
      </c>
      <c r="J3817" s="17">
        <f>'Vulnerability Mapped'!D112</f>
        <v>9</v>
      </c>
      <c r="K3817" s="17">
        <f>'Vulnerability Mapped'!E112</f>
        <v>9</v>
      </c>
      <c r="L3817" s="18">
        <f>'Vulnerability Mapped'!H112</f>
        <v>0.485714286</v>
      </c>
      <c r="M3817" s="18">
        <f t="shared" si="118"/>
        <v>0.11446924506733484</v>
      </c>
      <c r="N3817" s="18">
        <f t="shared" si="119"/>
        <v>2.8617311266833711E-2</v>
      </c>
    </row>
    <row r="3818" spans="1:14" ht="18" customHeight="1" x14ac:dyDescent="0.2">
      <c r="A3818" s="16" t="str">
        <f>'Fish Use'!A256</f>
        <v>UGR17</v>
      </c>
      <c r="B3818" s="16" t="str">
        <f>'Fish Use'!B256</f>
        <v>Upper Grande Ronde</v>
      </c>
      <c r="C3818" s="16" t="str">
        <f>'Fish Use'!D256</f>
        <v>Steelhead</v>
      </c>
      <c r="D3818" s="16" t="str">
        <f>'Fish Use'!E256</f>
        <v>Spawning</v>
      </c>
      <c r="E3818" s="16" t="str">
        <f>'Vulnerability Mapped'!C107</f>
        <v>Altered Flow Timing</v>
      </c>
      <c r="F3818" s="18">
        <f>'Fish Use'!F256</f>
        <v>0.60389999999999999</v>
      </c>
      <c r="G3818" s="18">
        <f>Population!D11</f>
        <v>0.25</v>
      </c>
      <c r="H3818" s="19">
        <f>'Limiting Factors'!C268</f>
        <v>2.29</v>
      </c>
      <c r="I3818" s="18">
        <f>'Limiting Factors'!D268</f>
        <v>0.39024999999999999</v>
      </c>
      <c r="J3818" s="17">
        <f>'Vulnerability Mapped'!D107</f>
        <v>6</v>
      </c>
      <c r="K3818" s="17">
        <f>'Vulnerability Mapped'!E107</f>
        <v>6</v>
      </c>
      <c r="L3818" s="18">
        <f>'Vulnerability Mapped'!H107</f>
        <v>0.678571429</v>
      </c>
      <c r="M3818" s="18">
        <f t="shared" si="118"/>
        <v>0.15992026885100227</v>
      </c>
      <c r="N3818" s="18">
        <f t="shared" si="119"/>
        <v>3.9980067212750568E-2</v>
      </c>
    </row>
    <row r="3819" spans="1:14" ht="18" customHeight="1" x14ac:dyDescent="0.2">
      <c r="A3819" s="16" t="str">
        <f>'Fish Use'!A256</f>
        <v>UGR17</v>
      </c>
      <c r="B3819" s="16" t="str">
        <f>'Fish Use'!B256</f>
        <v>Upper Grande Ronde</v>
      </c>
      <c r="C3819" s="16" t="str">
        <f>'Fish Use'!D256</f>
        <v>Steelhead</v>
      </c>
      <c r="D3819" s="16" t="str">
        <f>'Fish Use'!E256</f>
        <v>Spawning</v>
      </c>
      <c r="E3819" s="16" t="str">
        <f>'Vulnerability Mapped'!C111</f>
        <v>Decreased Sediment Quantity</v>
      </c>
      <c r="F3819" s="18">
        <f>'Fish Use'!F256</f>
        <v>0.60389999999999999</v>
      </c>
      <c r="G3819" s="18">
        <f>Population!D11</f>
        <v>0.25</v>
      </c>
      <c r="H3819" s="19">
        <f>'Limiting Factors'!C261</f>
        <v>3.62</v>
      </c>
      <c r="I3819" s="18">
        <f>'Limiting Factors'!D261</f>
        <v>0.6895</v>
      </c>
      <c r="J3819" s="17">
        <f>'Vulnerability Mapped'!D111</f>
        <v>4</v>
      </c>
      <c r="K3819" s="17">
        <f>'Vulnerability Mapped'!E111</f>
        <v>4</v>
      </c>
      <c r="L3819" s="18">
        <f>'Vulnerability Mapped'!H111</f>
        <v>0.80714285699999999</v>
      </c>
      <c r="M3819" s="18">
        <f t="shared" si="118"/>
        <v>0.33608544744051583</v>
      </c>
      <c r="N3819" s="18">
        <f t="shared" si="119"/>
        <v>8.4021361860128957E-2</v>
      </c>
    </row>
    <row r="3820" spans="1:14" ht="18" customHeight="1" x14ac:dyDescent="0.2">
      <c r="A3820" s="16" t="str">
        <f>'Fish Use'!A256</f>
        <v>UGR17</v>
      </c>
      <c r="B3820" s="16" t="str">
        <f>'Fish Use'!B256</f>
        <v>Upper Grande Ronde</v>
      </c>
      <c r="C3820" s="16" t="str">
        <f>'Fish Use'!D256</f>
        <v>Steelhead</v>
      </c>
      <c r="D3820" s="16" t="str">
        <f>'Fish Use'!E256</f>
        <v>Spawning</v>
      </c>
      <c r="E3820" s="16" t="str">
        <f>'Vulnerability Mapped'!C114</f>
        <v>Increased Sediment Quantity</v>
      </c>
      <c r="F3820" s="18">
        <f>'Fish Use'!F256</f>
        <v>0.60389999999999999</v>
      </c>
      <c r="G3820" s="18">
        <f>Population!D11</f>
        <v>0.25</v>
      </c>
      <c r="H3820" s="19">
        <f>'Limiting Factors'!C262</f>
        <v>4.08</v>
      </c>
      <c r="I3820" s="18">
        <f>'Limiting Factors'!D262</f>
        <v>0.79300000000000004</v>
      </c>
      <c r="J3820" s="17">
        <f>'Vulnerability Mapped'!D114</f>
        <v>10</v>
      </c>
      <c r="K3820" s="17">
        <f>'Vulnerability Mapped'!E114</f>
        <v>10</v>
      </c>
      <c r="L3820" s="18">
        <f>'Vulnerability Mapped'!H114</f>
        <v>0.42142857099999997</v>
      </c>
      <c r="M3820" s="18">
        <f t="shared" si="118"/>
        <v>0.20181906622333168</v>
      </c>
      <c r="N3820" s="18">
        <f t="shared" si="119"/>
        <v>5.0454766555832919E-2</v>
      </c>
    </row>
    <row r="3821" spans="1:14" ht="18" customHeight="1" x14ac:dyDescent="0.2">
      <c r="A3821" s="16" t="str">
        <f>'Fish Use'!A256</f>
        <v>UGR17</v>
      </c>
      <c r="B3821" s="16" t="str">
        <f>'Fish Use'!B256</f>
        <v>Upper Grande Ronde</v>
      </c>
      <c r="C3821" s="16" t="str">
        <f>'Fish Use'!D256</f>
        <v>Steelhead</v>
      </c>
      <c r="D3821" s="16" t="str">
        <f>'Fish Use'!E256</f>
        <v>Spawning</v>
      </c>
      <c r="E3821" s="16" t="str">
        <f>'Vulnerability Mapped'!C119</f>
        <v>Summer Water Temperature</v>
      </c>
      <c r="F3821" s="18">
        <f>'Fish Use'!F256</f>
        <v>0.60389999999999999</v>
      </c>
      <c r="G3821" s="18">
        <f>Population!D11</f>
        <v>0.25</v>
      </c>
      <c r="H3821" s="19">
        <f>'Limiting Factors'!C269</f>
        <v>3.17</v>
      </c>
      <c r="I3821" s="18">
        <f>'Limiting Factors'!D269</f>
        <v>0.58825000000000005</v>
      </c>
      <c r="J3821" s="17">
        <f>'Vulnerability Mapped'!D119</f>
        <v>11</v>
      </c>
      <c r="K3821" s="17">
        <f>'Vulnerability Mapped'!E119</f>
        <v>11</v>
      </c>
      <c r="L3821" s="18">
        <f>'Vulnerability Mapped'!H119</f>
        <v>0.35714285699999998</v>
      </c>
      <c r="M3821" s="18">
        <f t="shared" si="118"/>
        <v>0.12687291959210797</v>
      </c>
      <c r="N3821" s="18">
        <f t="shared" si="119"/>
        <v>3.1718229898026994E-2</v>
      </c>
    </row>
    <row r="3822" spans="1:14" ht="18" customHeight="1" x14ac:dyDescent="0.2">
      <c r="A3822" s="16" t="str">
        <f>'Fish Use'!A256</f>
        <v>UGR17</v>
      </c>
      <c r="B3822" s="16" t="str">
        <f>'Fish Use'!B256</f>
        <v>Upper Grande Ronde</v>
      </c>
      <c r="C3822" s="16" t="str">
        <f>'Fish Use'!D256</f>
        <v>Steelhead</v>
      </c>
      <c r="D3822" s="16" t="str">
        <f>'Fish Use'!E256</f>
        <v>Spawning</v>
      </c>
      <c r="E3822" s="16" t="str">
        <f>'Vulnerability Mapped'!C121</f>
        <v>Winter Water Temperature</v>
      </c>
      <c r="F3822" s="18">
        <f>'Fish Use'!F256</f>
        <v>0.60389999999999999</v>
      </c>
      <c r="G3822" s="18">
        <f>Population!D11</f>
        <v>0.25</v>
      </c>
      <c r="H3822" s="19">
        <f>'Limiting Factors'!C270</f>
        <v>2.29</v>
      </c>
      <c r="I3822" s="18">
        <f>'Limiting Factors'!D270</f>
        <v>0.39024999999999999</v>
      </c>
      <c r="J3822" s="17">
        <f>'Vulnerability Mapped'!D121</f>
        <v>7</v>
      </c>
      <c r="K3822" s="17">
        <f>'Vulnerability Mapped'!E121</f>
        <v>7</v>
      </c>
      <c r="L3822" s="18">
        <f>'Vulnerability Mapped'!H121</f>
        <v>0.61428571399999998</v>
      </c>
      <c r="M3822" s="18">
        <f t="shared" si="118"/>
        <v>0.14476992743266512</v>
      </c>
      <c r="N3822" s="18">
        <f t="shared" si="119"/>
        <v>3.619248185816628E-2</v>
      </c>
    </row>
    <row r="3823" spans="1:14" ht="18" customHeight="1" x14ac:dyDescent="0.2">
      <c r="A3823" s="16" t="str">
        <f>'Fish Use'!A256</f>
        <v>UGR17</v>
      </c>
      <c r="B3823" s="16" t="str">
        <f>'Fish Use'!B256</f>
        <v>Upper Grande Ronde</v>
      </c>
      <c r="C3823" s="16" t="str">
        <f>'Fish Use'!D256</f>
        <v>Steelhead</v>
      </c>
      <c r="D3823" s="16" t="str">
        <f>'Fish Use'!E256</f>
        <v>Spawning</v>
      </c>
      <c r="E3823" s="16" t="str">
        <f>'Vulnerability Mapped'!C120</f>
        <v>Water Quality</v>
      </c>
      <c r="F3823" s="18">
        <f>'Fish Use'!F256</f>
        <v>0.60389999999999999</v>
      </c>
      <c r="G3823" s="18">
        <f>Population!D11</f>
        <v>0.25</v>
      </c>
      <c r="H3823" s="19">
        <f>'Limiting Factors'!C271</f>
        <v>2</v>
      </c>
      <c r="I3823" s="18">
        <f>'Limiting Factors'!D271</f>
        <v>0.32500000000000001</v>
      </c>
      <c r="J3823" s="17">
        <f>'Vulnerability Mapped'!D120</f>
        <v>8</v>
      </c>
      <c r="K3823" s="17">
        <f>'Vulnerability Mapped'!E120</f>
        <v>8</v>
      </c>
      <c r="L3823" s="18">
        <f>'Vulnerability Mapped'!H120</f>
        <v>0.55000000000000004</v>
      </c>
      <c r="M3823" s="18">
        <f t="shared" si="118"/>
        <v>0.10794712500000002</v>
      </c>
      <c r="N3823" s="18">
        <f t="shared" si="119"/>
        <v>2.6986781250000005E-2</v>
      </c>
    </row>
    <row r="3824" spans="1:14" ht="18" customHeight="1" x14ac:dyDescent="0.2">
      <c r="A3824" s="16" t="str">
        <f>'Fish Use'!A256</f>
        <v>UGR17</v>
      </c>
      <c r="B3824" s="16" t="str">
        <f>'Fish Use'!B256</f>
        <v>Upper Grande Ronde</v>
      </c>
      <c r="C3824" s="16" t="str">
        <f>'Fish Use'!D256</f>
        <v>Steelhead</v>
      </c>
      <c r="D3824" s="16" t="str">
        <f>'Fish Use'!E256</f>
        <v>Spawning</v>
      </c>
      <c r="E3824" s="16" t="str">
        <f>'Vulnerability Mapped'!C116</f>
        <v>Predation</v>
      </c>
      <c r="F3824" s="18">
        <f>'Fish Use'!F256</f>
        <v>0.60389999999999999</v>
      </c>
      <c r="G3824" s="18">
        <f>Population!D11</f>
        <v>0.25</v>
      </c>
      <c r="H3824" s="19">
        <f>'Limiting Factors'!C264</f>
        <v>1.26</v>
      </c>
      <c r="I3824" s="18">
        <f>'Limiting Factors'!D264</f>
        <v>0.1585</v>
      </c>
      <c r="J3824" s="17">
        <f>'Vulnerability Mapped'!D116</f>
        <v>12</v>
      </c>
      <c r="K3824" s="17">
        <f>'Vulnerability Mapped'!E116</f>
        <v>12</v>
      </c>
      <c r="L3824" s="18">
        <f>'Vulnerability Mapped'!H116</f>
        <v>0.29285714299999999</v>
      </c>
      <c r="M3824" s="18">
        <f t="shared" si="118"/>
        <v>2.803174394224545E-2</v>
      </c>
      <c r="N3824" s="18">
        <f t="shared" si="119"/>
        <v>7.0079359855613624E-3</v>
      </c>
    </row>
    <row r="3825" spans="1:14" ht="18" customHeight="1" x14ac:dyDescent="0.2">
      <c r="A3825" s="16" t="str">
        <f>'Fish Use'!A256</f>
        <v>UGR17</v>
      </c>
      <c r="B3825" s="16" t="str">
        <f>'Fish Use'!B256</f>
        <v>Upper Grande Ronde</v>
      </c>
      <c r="C3825" s="16" t="str">
        <f>'Fish Use'!D256</f>
        <v>Steelhead</v>
      </c>
      <c r="D3825" s="16" t="str">
        <f>'Fish Use'!E256</f>
        <v>Spawning</v>
      </c>
      <c r="E3825" s="16" t="str">
        <f>'Vulnerability Mapped'!C108</f>
        <v>Altered Primary Productivity</v>
      </c>
      <c r="F3825" s="18">
        <f>'Fish Use'!F256</f>
        <v>0.60389999999999999</v>
      </c>
      <c r="G3825" s="18">
        <f>Population!D11</f>
        <v>0.25</v>
      </c>
      <c r="H3825" s="19">
        <f>'Limiting Factors'!C265</f>
        <v>4.6399999999999997</v>
      </c>
      <c r="I3825" s="18">
        <f>'Limiting Factors'!D265</f>
        <v>0.91900000000000004</v>
      </c>
      <c r="J3825" s="17">
        <f>'Vulnerability Mapped'!D108</f>
        <v>13</v>
      </c>
      <c r="K3825" s="17">
        <f>'Vulnerability Mapped'!E108</f>
        <v>13</v>
      </c>
      <c r="L3825" s="18">
        <f>'Vulnerability Mapped'!H108</f>
        <v>0.22857142899999999</v>
      </c>
      <c r="M3825" s="18">
        <f t="shared" si="118"/>
        <v>0.1268535088092789</v>
      </c>
      <c r="N3825" s="18">
        <f t="shared" si="119"/>
        <v>3.1713377202319724E-2</v>
      </c>
    </row>
    <row r="3826" spans="1:14" ht="18" customHeight="1" x14ac:dyDescent="0.2">
      <c r="A3826" s="16" t="str">
        <f>'Fish Use'!A256</f>
        <v>UGR17</v>
      </c>
      <c r="B3826" s="16" t="str">
        <f>'Fish Use'!B256</f>
        <v>Upper Grande Ronde</v>
      </c>
      <c r="C3826" s="16" t="str">
        <f>'Fish Use'!D256</f>
        <v>Steelhead</v>
      </c>
      <c r="D3826" s="16" t="str">
        <f>'Fish Use'!E256</f>
        <v>Spawning</v>
      </c>
      <c r="E3826" s="16" t="str">
        <f>'Vulnerability Mapped'!C115</f>
        <v>Non-Native Species Interactions and Competition</v>
      </c>
      <c r="F3826" s="18">
        <f>'Fish Use'!F256</f>
        <v>0.60389999999999999</v>
      </c>
      <c r="G3826" s="18">
        <f>Population!D11</f>
        <v>0.25</v>
      </c>
      <c r="H3826" s="19">
        <f>'Limiting Factors'!C266</f>
        <v>2.08</v>
      </c>
      <c r="I3826" s="18">
        <f>'Limiting Factors'!D266</f>
        <v>0.34300000000000003</v>
      </c>
      <c r="J3826" s="17">
        <f>'Vulnerability Mapped'!D115</f>
        <v>14</v>
      </c>
      <c r="K3826" s="17">
        <f>'Vulnerability Mapped'!E115</f>
        <v>14</v>
      </c>
      <c r="L3826" s="18">
        <f>'Vulnerability Mapped'!H115</f>
        <v>0.164285714</v>
      </c>
      <c r="M3826" s="18">
        <f t="shared" si="118"/>
        <v>3.4029764940817803E-2</v>
      </c>
      <c r="N3826" s="18">
        <f t="shared" si="119"/>
        <v>8.5074412352044507E-3</v>
      </c>
    </row>
    <row r="3827" spans="1:14" ht="18" customHeight="1" x14ac:dyDescent="0.2">
      <c r="A3827" s="16" t="str">
        <f>'Fish Use'!A257</f>
        <v>UGR17</v>
      </c>
      <c r="B3827" s="16" t="str">
        <f>'Fish Use'!B257</f>
        <v>Upper Grande Ronde</v>
      </c>
      <c r="C3827" s="16" t="str">
        <f>'Fish Use'!D257</f>
        <v>Steelhead</v>
      </c>
      <c r="D3827" s="16" t="str">
        <f>'Fish Use'!E257</f>
        <v>Winter Rearing</v>
      </c>
      <c r="E3827" s="16" t="str">
        <f>'Vulnerability Mapped'!C139</f>
        <v>Anthropogenic Barriers</v>
      </c>
      <c r="F3827" s="18">
        <f>'Fish Use'!F257</f>
        <v>0.60389999999999999</v>
      </c>
      <c r="G3827" s="18">
        <f>Population!D15</f>
        <v>0.25</v>
      </c>
      <c r="H3827" s="19">
        <f>'Limiting Factors'!C263</f>
        <v>2.4700000000000002</v>
      </c>
      <c r="I3827" s="18">
        <f>'Limiting Factors'!D263</f>
        <v>0.43075000000000002</v>
      </c>
      <c r="J3827" s="17">
        <f>'Vulnerability Mapped'!D139</f>
        <v>14</v>
      </c>
      <c r="K3827" s="17">
        <f>'Vulnerability Mapped'!E139</f>
        <v>14</v>
      </c>
      <c r="L3827" s="18">
        <f>'Vulnerability Mapped'!H139</f>
        <v>0.164285714</v>
      </c>
      <c r="M3827" s="18">
        <f t="shared" si="118"/>
        <v>4.2735630461391449E-2</v>
      </c>
      <c r="N3827" s="18">
        <f t="shared" si="119"/>
        <v>1.0683907615347862E-2</v>
      </c>
    </row>
    <row r="3828" spans="1:14" ht="18" customHeight="1" x14ac:dyDescent="0.2">
      <c r="A3828" s="16" t="str">
        <f>'Fish Use'!A257</f>
        <v>UGR17</v>
      </c>
      <c r="B3828" s="16" t="str">
        <f>'Fish Use'!B257</f>
        <v>Upper Grande Ronde</v>
      </c>
      <c r="C3828" s="16" t="str">
        <f>'Fish Use'!D257</f>
        <v>Steelhead</v>
      </c>
      <c r="D3828" s="16" t="str">
        <f>'Fish Use'!E257</f>
        <v>Winter Rearing</v>
      </c>
      <c r="E3828" s="16" t="str">
        <f>'Vulnerability Mapped'!C147</f>
        <v>Riparian Condition</v>
      </c>
      <c r="F3828" s="18">
        <f>'Fish Use'!F257</f>
        <v>0.60389999999999999</v>
      </c>
      <c r="G3828" s="18">
        <f>Population!D15</f>
        <v>0.25</v>
      </c>
      <c r="H3828" s="19">
        <f>'Limiting Factors'!C257</f>
        <v>4.51</v>
      </c>
      <c r="I3828" s="18">
        <f>'Limiting Factors'!D257</f>
        <v>0.88975000000000004</v>
      </c>
      <c r="J3828" s="17">
        <f>'Vulnerability Mapped'!D147</f>
        <v>5</v>
      </c>
      <c r="K3828" s="17">
        <f>'Vulnerability Mapped'!E147</f>
        <v>5</v>
      </c>
      <c r="L3828" s="18">
        <f>'Vulnerability Mapped'!H147</f>
        <v>0.74285714300000005</v>
      </c>
      <c r="M3828" s="18">
        <f t="shared" si="118"/>
        <v>0.39915201864818861</v>
      </c>
      <c r="N3828" s="18">
        <f t="shared" si="119"/>
        <v>9.9788004662047153E-2</v>
      </c>
    </row>
    <row r="3829" spans="1:14" ht="18" customHeight="1" x14ac:dyDescent="0.2">
      <c r="A3829" s="16" t="str">
        <f>'Fish Use'!A257</f>
        <v>UGR17</v>
      </c>
      <c r="B3829" s="16" t="str">
        <f>'Fish Use'!B257</f>
        <v>Upper Grande Ronde</v>
      </c>
      <c r="C3829" s="16" t="str">
        <f>'Fish Use'!D257</f>
        <v>Steelhead</v>
      </c>
      <c r="D3829" s="16" t="str">
        <f>'Fish Use'!E257</f>
        <v>Winter Rearing</v>
      </c>
      <c r="E3829" s="16" t="str">
        <f>'Vulnerability Mapped'!C143</f>
        <v>Floodplain Condition</v>
      </c>
      <c r="F3829" s="18">
        <f>'Fish Use'!F257</f>
        <v>0.60389999999999999</v>
      </c>
      <c r="G3829" s="18">
        <f>Population!D15</f>
        <v>0.25</v>
      </c>
      <c r="H3829" s="19">
        <f>'Limiting Factors'!C258</f>
        <v>2.89</v>
      </c>
      <c r="I3829" s="18">
        <f>'Limiting Factors'!D258</f>
        <v>0.52524999999999999</v>
      </c>
      <c r="J3829" s="17">
        <f>'Vulnerability Mapped'!D143</f>
        <v>4</v>
      </c>
      <c r="K3829" s="17">
        <f>'Vulnerability Mapped'!E143</f>
        <v>4</v>
      </c>
      <c r="L3829" s="18">
        <f>'Vulnerability Mapped'!H143</f>
        <v>0.80714285699999999</v>
      </c>
      <c r="M3829" s="18">
        <f t="shared" si="118"/>
        <v>0.25602448334754307</v>
      </c>
      <c r="N3829" s="18">
        <f t="shared" si="119"/>
        <v>6.4006120836885769E-2</v>
      </c>
    </row>
    <row r="3830" spans="1:14" ht="18" customHeight="1" x14ac:dyDescent="0.2">
      <c r="A3830" s="16" t="str">
        <f>'Fish Use'!A257</f>
        <v>UGR17</v>
      </c>
      <c r="B3830" s="16" t="str">
        <f>'Fish Use'!B257</f>
        <v>Upper Grande Ronde</v>
      </c>
      <c r="C3830" s="16" t="str">
        <f>'Fish Use'!D257</f>
        <v>Steelhead</v>
      </c>
      <c r="D3830" s="16" t="str">
        <f>'Fish Use'!E257</f>
        <v>Winter Rearing</v>
      </c>
      <c r="E3830" s="16" t="str">
        <f>'Vulnerability Mapped'!C148</f>
        <v>Side Channel and Wetland Habitat</v>
      </c>
      <c r="F3830" s="18">
        <f>'Fish Use'!F257</f>
        <v>0.60389999999999999</v>
      </c>
      <c r="G3830" s="18">
        <f>Population!D15</f>
        <v>0.25</v>
      </c>
      <c r="H3830" s="19">
        <f>'Limiting Factors'!C259</f>
        <v>3.76</v>
      </c>
      <c r="I3830" s="18">
        <f>'Limiting Factors'!D259</f>
        <v>0.72099999999999997</v>
      </c>
      <c r="J3830" s="17">
        <f>'Vulnerability Mapped'!D148</f>
        <v>3</v>
      </c>
      <c r="K3830" s="17">
        <f>'Vulnerability Mapped'!E148</f>
        <v>3</v>
      </c>
      <c r="L3830" s="18">
        <f>'Vulnerability Mapped'!H148</f>
        <v>0.87142857100000004</v>
      </c>
      <c r="M3830" s="18">
        <f t="shared" si="118"/>
        <v>0.3794303698133949</v>
      </c>
      <c r="N3830" s="18">
        <f t="shared" si="119"/>
        <v>9.4857592453348724E-2</v>
      </c>
    </row>
    <row r="3831" spans="1:14" ht="18" customHeight="1" x14ac:dyDescent="0.2">
      <c r="A3831" s="16" t="str">
        <f>'Fish Use'!A257</f>
        <v>UGR17</v>
      </c>
      <c r="B3831" s="16" t="str">
        <f>'Fish Use'!B257</f>
        <v>Upper Grande Ronde</v>
      </c>
      <c r="C3831" s="16" t="str">
        <f>'Fish Use'!D257</f>
        <v>Steelhead</v>
      </c>
      <c r="D3831" s="16" t="str">
        <f>'Fish Use'!E257</f>
        <v>Winter Rearing</v>
      </c>
      <c r="E3831" s="16" t="str">
        <f>'Vulnerability Mapped'!C140</f>
        <v>Channel and Habitat Structure</v>
      </c>
      <c r="F3831" s="18">
        <f>'Fish Use'!F257</f>
        <v>0.60389999999999999</v>
      </c>
      <c r="G3831" s="18">
        <f>Population!D15</f>
        <v>0.25</v>
      </c>
      <c r="H3831" s="19">
        <f>'Limiting Factors'!C260</f>
        <v>4.78</v>
      </c>
      <c r="I3831" s="18">
        <f>'Limiting Factors'!D260</f>
        <v>0.95050000000000001</v>
      </c>
      <c r="J3831" s="17">
        <f>'Vulnerability Mapped'!D140</f>
        <v>2</v>
      </c>
      <c r="K3831" s="17">
        <f>'Vulnerability Mapped'!E140</f>
        <v>2</v>
      </c>
      <c r="L3831" s="18">
        <f>'Vulnerability Mapped'!H140</f>
        <v>0.93571428599999995</v>
      </c>
      <c r="M3831" s="18">
        <f t="shared" si="118"/>
        <v>0.53710650337828769</v>
      </c>
      <c r="N3831" s="18">
        <f t="shared" si="119"/>
        <v>0.13427662584457192</v>
      </c>
    </row>
    <row r="3832" spans="1:14" ht="18" customHeight="1" x14ac:dyDescent="0.2">
      <c r="A3832" s="16" t="str">
        <f>'Fish Use'!A257</f>
        <v>UGR17</v>
      </c>
      <c r="B3832" s="16" t="str">
        <f>'Fish Use'!B257</f>
        <v>Upper Grande Ronde</v>
      </c>
      <c r="C3832" s="16" t="str">
        <f>'Fish Use'!D257</f>
        <v>Steelhead</v>
      </c>
      <c r="D3832" s="16" t="str">
        <f>'Fish Use'!E257</f>
        <v>Winter Rearing</v>
      </c>
      <c r="E3832" s="16" t="str">
        <f>'Vulnerability Mapped'!C142</f>
        <v>Decreased Water Quantity</v>
      </c>
      <c r="F3832" s="18">
        <f>'Fish Use'!F257</f>
        <v>0.60389999999999999</v>
      </c>
      <c r="G3832" s="18">
        <f>Population!D15</f>
        <v>0.25</v>
      </c>
      <c r="H3832" s="19">
        <f>'Limiting Factors'!C267</f>
        <v>2.29</v>
      </c>
      <c r="I3832" s="18">
        <f>'Limiting Factors'!D267</f>
        <v>0.39024999999999999</v>
      </c>
      <c r="J3832" s="17">
        <f>'Vulnerability Mapped'!D142</f>
        <v>7</v>
      </c>
      <c r="K3832" s="17">
        <f>'Vulnerability Mapped'!E142</f>
        <v>7</v>
      </c>
      <c r="L3832" s="18">
        <f>'Vulnerability Mapped'!H142</f>
        <v>0.61428571399999998</v>
      </c>
      <c r="M3832" s="18">
        <f t="shared" si="118"/>
        <v>0.14476992743266512</v>
      </c>
      <c r="N3832" s="18">
        <f t="shared" si="119"/>
        <v>3.619248185816628E-2</v>
      </c>
    </row>
    <row r="3833" spans="1:14" ht="18" customHeight="1" x14ac:dyDescent="0.2">
      <c r="A3833" s="16" t="str">
        <f>'Fish Use'!A257</f>
        <v>UGR17</v>
      </c>
      <c r="B3833" s="16" t="str">
        <f>'Fish Use'!B257</f>
        <v>Upper Grande Ronde</v>
      </c>
      <c r="C3833" s="16" t="str">
        <f>'Fish Use'!D257</f>
        <v>Steelhead</v>
      </c>
      <c r="D3833" s="16" t="str">
        <f>'Fish Use'!E257</f>
        <v>Winter Rearing</v>
      </c>
      <c r="E3833" s="16" t="str">
        <f>'Vulnerability Mapped'!C137</f>
        <v>Altered Flow Timing</v>
      </c>
      <c r="F3833" s="18">
        <f>'Fish Use'!F257</f>
        <v>0.60389999999999999</v>
      </c>
      <c r="G3833" s="18">
        <f>Population!D15</f>
        <v>0.25</v>
      </c>
      <c r="H3833" s="19">
        <f>'Limiting Factors'!C268</f>
        <v>2.29</v>
      </c>
      <c r="I3833" s="18">
        <f>'Limiting Factors'!D268</f>
        <v>0.39024999999999999</v>
      </c>
      <c r="J3833" s="17">
        <f>'Vulnerability Mapped'!D137</f>
        <v>10</v>
      </c>
      <c r="K3833" s="17">
        <f>'Vulnerability Mapped'!E137</f>
        <v>10</v>
      </c>
      <c r="L3833" s="18">
        <f>'Vulnerability Mapped'!H137</f>
        <v>0.42142857099999997</v>
      </c>
      <c r="M3833" s="18">
        <f t="shared" si="118"/>
        <v>9.9318903648997703E-2</v>
      </c>
      <c r="N3833" s="18">
        <f t="shared" si="119"/>
        <v>2.4829725912249426E-2</v>
      </c>
    </row>
    <row r="3834" spans="1:14" ht="18" customHeight="1" x14ac:dyDescent="0.2">
      <c r="A3834" s="16" t="str">
        <f>'Fish Use'!A257</f>
        <v>UGR17</v>
      </c>
      <c r="B3834" s="16" t="str">
        <f>'Fish Use'!B257</f>
        <v>Upper Grande Ronde</v>
      </c>
      <c r="C3834" s="16" t="str">
        <f>'Fish Use'!D257</f>
        <v>Steelhead</v>
      </c>
      <c r="D3834" s="16" t="str">
        <f>'Fish Use'!E257</f>
        <v>Winter Rearing</v>
      </c>
      <c r="E3834" s="16" t="str">
        <f>'Vulnerability Mapped'!C141</f>
        <v>Decreased Sediment Quantity</v>
      </c>
      <c r="F3834" s="18">
        <f>'Fish Use'!F257</f>
        <v>0.60389999999999999</v>
      </c>
      <c r="G3834" s="18">
        <f>Population!D15</f>
        <v>0.25</v>
      </c>
      <c r="H3834" s="19">
        <f>'Limiting Factors'!C261</f>
        <v>3.62</v>
      </c>
      <c r="I3834" s="18">
        <f>'Limiting Factors'!D261</f>
        <v>0.6895</v>
      </c>
      <c r="J3834" s="17">
        <f>'Vulnerability Mapped'!D141</f>
        <v>12</v>
      </c>
      <c r="K3834" s="17">
        <f>'Vulnerability Mapped'!E141</f>
        <v>12</v>
      </c>
      <c r="L3834" s="18">
        <f>'Vulnerability Mapped'!H141</f>
        <v>0.29285714299999999</v>
      </c>
      <c r="M3834" s="18">
        <f t="shared" si="118"/>
        <v>0.12194250755948415</v>
      </c>
      <c r="N3834" s="18">
        <f t="shared" si="119"/>
        <v>3.0485626889871036E-2</v>
      </c>
    </row>
    <row r="3835" spans="1:14" ht="18" customHeight="1" x14ac:dyDescent="0.2">
      <c r="A3835" s="16" t="str">
        <f>'Fish Use'!A257</f>
        <v>UGR17</v>
      </c>
      <c r="B3835" s="16" t="str">
        <f>'Fish Use'!B257</f>
        <v>Upper Grande Ronde</v>
      </c>
      <c r="C3835" s="16" t="str">
        <f>'Fish Use'!D257</f>
        <v>Steelhead</v>
      </c>
      <c r="D3835" s="16" t="str">
        <f>'Fish Use'!E257</f>
        <v>Winter Rearing</v>
      </c>
      <c r="E3835" s="16" t="str">
        <f>'Vulnerability Mapped'!C144</f>
        <v>Increased Sediment Quantity</v>
      </c>
      <c r="F3835" s="18">
        <f>'Fish Use'!F257</f>
        <v>0.60389999999999999</v>
      </c>
      <c r="G3835" s="18">
        <f>Population!D15</f>
        <v>0.25</v>
      </c>
      <c r="H3835" s="19">
        <f>'Limiting Factors'!C262</f>
        <v>4.08</v>
      </c>
      <c r="I3835" s="18">
        <f>'Limiting Factors'!D262</f>
        <v>0.79300000000000004</v>
      </c>
      <c r="J3835" s="17">
        <f>'Vulnerability Mapped'!D144</f>
        <v>13</v>
      </c>
      <c r="K3835" s="17">
        <f>'Vulnerability Mapped'!E144</f>
        <v>13</v>
      </c>
      <c r="L3835" s="18">
        <f>'Vulnerability Mapped'!H144</f>
        <v>0.22857142899999999</v>
      </c>
      <c r="M3835" s="18">
        <f t="shared" si="118"/>
        <v>0.1094611887766683</v>
      </c>
      <c r="N3835" s="18">
        <f t="shared" si="119"/>
        <v>2.7365297194167075E-2</v>
      </c>
    </row>
    <row r="3836" spans="1:14" ht="18" customHeight="1" x14ac:dyDescent="0.2">
      <c r="A3836" s="16" t="str">
        <f>'Fish Use'!A257</f>
        <v>UGR17</v>
      </c>
      <c r="B3836" s="16" t="str">
        <f>'Fish Use'!B257</f>
        <v>Upper Grande Ronde</v>
      </c>
      <c r="C3836" s="16" t="str">
        <f>'Fish Use'!D257</f>
        <v>Steelhead</v>
      </c>
      <c r="D3836" s="16" t="str">
        <f>'Fish Use'!E257</f>
        <v>Winter Rearing</v>
      </c>
      <c r="E3836" s="16" t="str">
        <f>'Vulnerability Mapped'!C149</f>
        <v>Summer Water Temperature</v>
      </c>
      <c r="F3836" s="18">
        <f>'Fish Use'!F257</f>
        <v>0.60389999999999999</v>
      </c>
      <c r="G3836" s="18">
        <f>Population!D15</f>
        <v>0.25</v>
      </c>
      <c r="H3836" s="19">
        <f>'Limiting Factors'!C269</f>
        <v>3.17</v>
      </c>
      <c r="I3836" s="18">
        <f>'Limiting Factors'!D269</f>
        <v>0.58825000000000005</v>
      </c>
      <c r="J3836" s="17">
        <f>'Vulnerability Mapped'!D149</f>
        <v>15</v>
      </c>
      <c r="K3836" s="17">
        <f>'Vulnerability Mapped'!E149</f>
        <v>15</v>
      </c>
      <c r="L3836" s="18">
        <f>'Vulnerability Mapped'!H149</f>
        <v>0.1</v>
      </c>
      <c r="M3836" s="18">
        <f t="shared" si="118"/>
        <v>3.5524417500000009E-2</v>
      </c>
      <c r="N3836" s="18">
        <f t="shared" si="119"/>
        <v>8.8811043750000023E-3</v>
      </c>
    </row>
    <row r="3837" spans="1:14" ht="18" customHeight="1" x14ac:dyDescent="0.2">
      <c r="A3837" s="16" t="str">
        <f>'Fish Use'!A257</f>
        <v>UGR17</v>
      </c>
      <c r="B3837" s="16" t="str">
        <f>'Fish Use'!B257</f>
        <v>Upper Grande Ronde</v>
      </c>
      <c r="C3837" s="16" t="str">
        <f>'Fish Use'!D257</f>
        <v>Steelhead</v>
      </c>
      <c r="D3837" s="16" t="str">
        <f>'Fish Use'!E257</f>
        <v>Winter Rearing</v>
      </c>
      <c r="E3837" s="16" t="str">
        <f>'Vulnerability Mapped'!C151</f>
        <v>Winter Water Temperature</v>
      </c>
      <c r="F3837" s="18">
        <f>'Fish Use'!F257</f>
        <v>0.60389999999999999</v>
      </c>
      <c r="G3837" s="18">
        <f>Population!D15</f>
        <v>0.25</v>
      </c>
      <c r="H3837" s="19">
        <f>'Limiting Factors'!C270</f>
        <v>2.29</v>
      </c>
      <c r="I3837" s="18">
        <f>'Limiting Factors'!D270</f>
        <v>0.39024999999999999</v>
      </c>
      <c r="J3837" s="17">
        <f>'Vulnerability Mapped'!D151</f>
        <v>1</v>
      </c>
      <c r="K3837" s="17">
        <f>'Vulnerability Mapped'!E151</f>
        <v>1</v>
      </c>
      <c r="L3837" s="18">
        <f>'Vulnerability Mapped'!H151</f>
        <v>1</v>
      </c>
      <c r="M3837" s="18">
        <f t="shared" si="118"/>
        <v>0.23567197499999998</v>
      </c>
      <c r="N3837" s="18">
        <f t="shared" si="119"/>
        <v>5.8917993749999995E-2</v>
      </c>
    </row>
    <row r="3838" spans="1:14" ht="18" customHeight="1" x14ac:dyDescent="0.2">
      <c r="A3838" s="16" t="str">
        <f>'Fish Use'!A257</f>
        <v>UGR17</v>
      </c>
      <c r="B3838" s="16" t="str">
        <f>'Fish Use'!B257</f>
        <v>Upper Grande Ronde</v>
      </c>
      <c r="C3838" s="16" t="str">
        <f>'Fish Use'!D257</f>
        <v>Steelhead</v>
      </c>
      <c r="D3838" s="16" t="str">
        <f>'Fish Use'!E257</f>
        <v>Winter Rearing</v>
      </c>
      <c r="E3838" s="16" t="str">
        <f>'Vulnerability Mapped'!C150</f>
        <v>Water Quality</v>
      </c>
      <c r="F3838" s="18">
        <f>'Fish Use'!F257</f>
        <v>0.60389999999999999</v>
      </c>
      <c r="G3838" s="18">
        <f>Population!D15</f>
        <v>0.25</v>
      </c>
      <c r="H3838" s="19">
        <f>'Limiting Factors'!C271</f>
        <v>2</v>
      </c>
      <c r="I3838" s="18">
        <f>'Limiting Factors'!D271</f>
        <v>0.32500000000000001</v>
      </c>
      <c r="J3838" s="17">
        <f>'Vulnerability Mapped'!D150</f>
        <v>6</v>
      </c>
      <c r="K3838" s="17">
        <f>'Vulnerability Mapped'!E150</f>
        <v>6</v>
      </c>
      <c r="L3838" s="18">
        <f>'Vulnerability Mapped'!H150</f>
        <v>0.678571429</v>
      </c>
      <c r="M3838" s="18">
        <f t="shared" si="118"/>
        <v>0.13318151794125752</v>
      </c>
      <c r="N3838" s="18">
        <f t="shared" si="119"/>
        <v>3.3295379485314379E-2</v>
      </c>
    </row>
    <row r="3839" spans="1:14" ht="18" customHeight="1" x14ac:dyDescent="0.2">
      <c r="A3839" s="16" t="str">
        <f>'Fish Use'!A257</f>
        <v>UGR17</v>
      </c>
      <c r="B3839" s="16" t="str">
        <f>'Fish Use'!B257</f>
        <v>Upper Grande Ronde</v>
      </c>
      <c r="C3839" s="16" t="str">
        <f>'Fish Use'!D257</f>
        <v>Steelhead</v>
      </c>
      <c r="D3839" s="16" t="str">
        <f>'Fish Use'!E257</f>
        <v>Winter Rearing</v>
      </c>
      <c r="E3839" s="16" t="str">
        <f>'Vulnerability Mapped'!C146</f>
        <v>Predation</v>
      </c>
      <c r="F3839" s="18">
        <f>'Fish Use'!F257</f>
        <v>0.60389999999999999</v>
      </c>
      <c r="G3839" s="18">
        <f>Population!D15</f>
        <v>0.25</v>
      </c>
      <c r="H3839" s="19">
        <f>'Limiting Factors'!C264</f>
        <v>1.26</v>
      </c>
      <c r="I3839" s="18">
        <f>'Limiting Factors'!D264</f>
        <v>0.1585</v>
      </c>
      <c r="J3839" s="17">
        <f>'Vulnerability Mapped'!D146</f>
        <v>9</v>
      </c>
      <c r="K3839" s="17">
        <f>'Vulnerability Mapped'!E146</f>
        <v>9</v>
      </c>
      <c r="L3839" s="18">
        <f>'Vulnerability Mapped'!H146</f>
        <v>0.485714286</v>
      </c>
      <c r="M3839" s="18">
        <f t="shared" si="118"/>
        <v>4.6491672884490902E-2</v>
      </c>
      <c r="N3839" s="18">
        <f t="shared" si="119"/>
        <v>1.1622918221122725E-2</v>
      </c>
    </row>
    <row r="3840" spans="1:14" ht="18" customHeight="1" x14ac:dyDescent="0.2">
      <c r="A3840" s="16" t="str">
        <f>'Fish Use'!A257</f>
        <v>UGR17</v>
      </c>
      <c r="B3840" s="16" t="str">
        <f>'Fish Use'!B257</f>
        <v>Upper Grande Ronde</v>
      </c>
      <c r="C3840" s="16" t="str">
        <f>'Fish Use'!D257</f>
        <v>Steelhead</v>
      </c>
      <c r="D3840" s="16" t="str">
        <f>'Fish Use'!E257</f>
        <v>Winter Rearing</v>
      </c>
      <c r="E3840" s="16" t="str">
        <f>'Vulnerability Mapped'!C138</f>
        <v>Altered Primary Productivity</v>
      </c>
      <c r="F3840" s="18">
        <f>'Fish Use'!F257</f>
        <v>0.60389999999999999</v>
      </c>
      <c r="G3840" s="18">
        <f>Population!D15</f>
        <v>0.25</v>
      </c>
      <c r="H3840" s="19">
        <f>'Limiting Factors'!C265</f>
        <v>4.6399999999999997</v>
      </c>
      <c r="I3840" s="18">
        <f>'Limiting Factors'!D265</f>
        <v>0.91900000000000004</v>
      </c>
      <c r="J3840" s="17">
        <f>'Vulnerability Mapped'!D138</f>
        <v>8</v>
      </c>
      <c r="K3840" s="17">
        <f>'Vulnerability Mapped'!E138</f>
        <v>8</v>
      </c>
      <c r="L3840" s="18">
        <f>'Vulnerability Mapped'!H138</f>
        <v>0.55000000000000004</v>
      </c>
      <c r="M3840" s="18">
        <f t="shared" si="118"/>
        <v>0.30524125499999999</v>
      </c>
      <c r="N3840" s="18">
        <f t="shared" si="119"/>
        <v>7.6310313749999997E-2</v>
      </c>
    </row>
    <row r="3841" spans="1:14" ht="18" customHeight="1" x14ac:dyDescent="0.2">
      <c r="A3841" s="16" t="str">
        <f>'Fish Use'!A257</f>
        <v>UGR17</v>
      </c>
      <c r="B3841" s="16" t="str">
        <f>'Fish Use'!B257</f>
        <v>Upper Grande Ronde</v>
      </c>
      <c r="C3841" s="16" t="str">
        <f>'Fish Use'!D257</f>
        <v>Steelhead</v>
      </c>
      <c r="D3841" s="16" t="str">
        <f>'Fish Use'!E257</f>
        <v>Winter Rearing</v>
      </c>
      <c r="E3841" s="16" t="str">
        <f>'Vulnerability Mapped'!C145</f>
        <v>Non-Native Species Interactions and Competition</v>
      </c>
      <c r="F3841" s="18">
        <f>'Fish Use'!F257</f>
        <v>0.60389999999999999</v>
      </c>
      <c r="G3841" s="18">
        <f>Population!D15</f>
        <v>0.25</v>
      </c>
      <c r="H3841" s="19">
        <f>'Limiting Factors'!C266</f>
        <v>2.08</v>
      </c>
      <c r="I3841" s="18">
        <f>'Limiting Factors'!D266</f>
        <v>0.34300000000000003</v>
      </c>
      <c r="J3841" s="17">
        <f>'Vulnerability Mapped'!D145</f>
        <v>11</v>
      </c>
      <c r="K3841" s="17">
        <f>'Vulnerability Mapped'!E145</f>
        <v>11</v>
      </c>
      <c r="L3841" s="18">
        <f>'Vulnerability Mapped'!H145</f>
        <v>0.35714285699999998</v>
      </c>
      <c r="M3841" s="18">
        <f t="shared" si="118"/>
        <v>7.3977749970408901E-2</v>
      </c>
      <c r="N3841" s="18">
        <f t="shared" si="119"/>
        <v>1.8494437492602225E-2</v>
      </c>
    </row>
    <row r="3842" spans="1:14" ht="18" customHeight="1" x14ac:dyDescent="0.2">
      <c r="A3842" s="16" t="str">
        <f>'Fish Use'!A258</f>
        <v>UGR17</v>
      </c>
      <c r="B3842" s="16" t="str">
        <f>'Fish Use'!B258</f>
        <v>Upper Grande Ronde</v>
      </c>
      <c r="C3842" s="16" t="str">
        <f>'Fish Use'!D258</f>
        <v>Steelhead</v>
      </c>
      <c r="D3842" s="16" t="str">
        <f>'Fish Use'!E258</f>
        <v>Summer Rearing</v>
      </c>
      <c r="E3842" s="16" t="str">
        <f>'Vulnerability Mapped'!C124</f>
        <v>Anthropogenic Barriers</v>
      </c>
      <c r="F3842" s="18">
        <f>'Fish Use'!F258</f>
        <v>0.60389999999999999</v>
      </c>
      <c r="G3842" s="18">
        <f>Population!D13</f>
        <v>0.25</v>
      </c>
      <c r="H3842" s="19">
        <f>'Limiting Factors'!C263</f>
        <v>2.4700000000000002</v>
      </c>
      <c r="I3842" s="18">
        <f>'Limiting Factors'!D263</f>
        <v>0.43075000000000002</v>
      </c>
      <c r="J3842" s="17">
        <f>'Vulnerability Mapped'!D124</f>
        <v>2</v>
      </c>
      <c r="K3842" s="17">
        <f>'Vulnerability Mapped'!E124</f>
        <v>2</v>
      </c>
      <c r="L3842" s="18">
        <f>'Vulnerability Mapped'!H124</f>
        <v>0.93571428599999995</v>
      </c>
      <c r="M3842" s="18">
        <f t="shared" ref="M3842:M3905" si="120">F3842*I3842*L3842</f>
        <v>0.24340728703860853</v>
      </c>
      <c r="N3842" s="18">
        <f t="shared" ref="N3842:N3905" si="121">M3842*G3842</f>
        <v>6.0851821759652133E-2</v>
      </c>
    </row>
    <row r="3843" spans="1:14" ht="18" customHeight="1" x14ac:dyDescent="0.2">
      <c r="A3843" s="16" t="str">
        <f>'Fish Use'!A258</f>
        <v>UGR17</v>
      </c>
      <c r="B3843" s="16" t="str">
        <f>'Fish Use'!B258</f>
        <v>Upper Grande Ronde</v>
      </c>
      <c r="C3843" s="16" t="str">
        <f>'Fish Use'!D258</f>
        <v>Steelhead</v>
      </c>
      <c r="D3843" s="16" t="str">
        <f>'Fish Use'!E258</f>
        <v>Summer Rearing</v>
      </c>
      <c r="E3843" s="16" t="str">
        <f>'Vulnerability Mapped'!C132</f>
        <v>Riparian Condition</v>
      </c>
      <c r="F3843" s="18">
        <f>'Fish Use'!F258</f>
        <v>0.60389999999999999</v>
      </c>
      <c r="G3843" s="18">
        <f>Population!D13</f>
        <v>0.25</v>
      </c>
      <c r="H3843" s="19">
        <f>'Limiting Factors'!C257</f>
        <v>4.51</v>
      </c>
      <c r="I3843" s="18">
        <f>'Limiting Factors'!D257</f>
        <v>0.88975000000000004</v>
      </c>
      <c r="J3843" s="17">
        <f>'Vulnerability Mapped'!D132</f>
        <v>10</v>
      </c>
      <c r="K3843" s="17">
        <f>'Vulnerability Mapped'!E132</f>
        <v>10</v>
      </c>
      <c r="L3843" s="18">
        <f>'Vulnerability Mapped'!H132</f>
        <v>0.42142857099999997</v>
      </c>
      <c r="M3843" s="18">
        <f t="shared" si="120"/>
        <v>0.22644201030543426</v>
      </c>
      <c r="N3843" s="18">
        <f t="shared" si="121"/>
        <v>5.6610502576358565E-2</v>
      </c>
    </row>
    <row r="3844" spans="1:14" ht="18" customHeight="1" x14ac:dyDescent="0.2">
      <c r="A3844" s="16" t="str">
        <f>'Fish Use'!A258</f>
        <v>UGR17</v>
      </c>
      <c r="B3844" s="16" t="str">
        <f>'Fish Use'!B258</f>
        <v>Upper Grande Ronde</v>
      </c>
      <c r="C3844" s="16" t="str">
        <f>'Fish Use'!D258</f>
        <v>Steelhead</v>
      </c>
      <c r="D3844" s="16" t="str">
        <f>'Fish Use'!E258</f>
        <v>Summer Rearing</v>
      </c>
      <c r="E3844" s="16" t="str">
        <f>'Vulnerability Mapped'!C128</f>
        <v>Floodplain Condition</v>
      </c>
      <c r="F3844" s="18">
        <f>'Fish Use'!F258</f>
        <v>0.60389999999999999</v>
      </c>
      <c r="G3844" s="18">
        <f>Population!D13</f>
        <v>0.25</v>
      </c>
      <c r="H3844" s="19">
        <f>'Limiting Factors'!C258</f>
        <v>2.89</v>
      </c>
      <c r="I3844" s="18">
        <f>'Limiting Factors'!D258</f>
        <v>0.52524999999999999</v>
      </c>
      <c r="J3844" s="17">
        <f>'Vulnerability Mapped'!D128</f>
        <v>11</v>
      </c>
      <c r="K3844" s="17">
        <f>'Vulnerability Mapped'!E128</f>
        <v>11</v>
      </c>
      <c r="L3844" s="18">
        <f>'Vulnerability Mapped'!H128</f>
        <v>0.35714285699999998</v>
      </c>
      <c r="M3844" s="18">
        <f t="shared" si="120"/>
        <v>0.11328516959754306</v>
      </c>
      <c r="N3844" s="18">
        <f t="shared" si="121"/>
        <v>2.8321292399385765E-2</v>
      </c>
    </row>
    <row r="3845" spans="1:14" ht="18" customHeight="1" x14ac:dyDescent="0.2">
      <c r="A3845" s="16" t="str">
        <f>'Fish Use'!A258</f>
        <v>UGR17</v>
      </c>
      <c r="B3845" s="16" t="str">
        <f>'Fish Use'!B258</f>
        <v>Upper Grande Ronde</v>
      </c>
      <c r="C3845" s="16" t="str">
        <f>'Fish Use'!D258</f>
        <v>Steelhead</v>
      </c>
      <c r="D3845" s="16" t="str">
        <f>'Fish Use'!E258</f>
        <v>Summer Rearing</v>
      </c>
      <c r="E3845" s="16" t="str">
        <f>'Vulnerability Mapped'!C133</f>
        <v>Side Channel and Wetland Habitat</v>
      </c>
      <c r="F3845" s="18">
        <f>'Fish Use'!F258</f>
        <v>0.60389999999999999</v>
      </c>
      <c r="G3845" s="18">
        <f>Population!D13</f>
        <v>0.25</v>
      </c>
      <c r="H3845" s="19">
        <f>'Limiting Factors'!C259</f>
        <v>3.76</v>
      </c>
      <c r="I3845" s="18">
        <f>'Limiting Factors'!D259</f>
        <v>0.72099999999999997</v>
      </c>
      <c r="J3845" s="17">
        <f>'Vulnerability Mapped'!D133</f>
        <v>4</v>
      </c>
      <c r="K3845" s="17">
        <f>'Vulnerability Mapped'!E133</f>
        <v>4</v>
      </c>
      <c r="L3845" s="18">
        <f>'Vulnerability Mapped'!H133</f>
        <v>0.80714285699999999</v>
      </c>
      <c r="M3845" s="18">
        <f t="shared" si="120"/>
        <v>0.35143960493779824</v>
      </c>
      <c r="N3845" s="18">
        <f t="shared" si="121"/>
        <v>8.7859901234449561E-2</v>
      </c>
    </row>
    <row r="3846" spans="1:14" ht="18" customHeight="1" x14ac:dyDescent="0.2">
      <c r="A3846" s="16" t="str">
        <f>'Fish Use'!A258</f>
        <v>UGR17</v>
      </c>
      <c r="B3846" s="16" t="str">
        <f>'Fish Use'!B258</f>
        <v>Upper Grande Ronde</v>
      </c>
      <c r="C3846" s="16" t="str">
        <f>'Fish Use'!D258</f>
        <v>Steelhead</v>
      </c>
      <c r="D3846" s="16" t="str">
        <f>'Fish Use'!E258</f>
        <v>Summer Rearing</v>
      </c>
      <c r="E3846" s="16" t="str">
        <f>'Vulnerability Mapped'!C125</f>
        <v>Channel and Habitat Structure</v>
      </c>
      <c r="F3846" s="18">
        <f>'Fish Use'!F258</f>
        <v>0.60389999999999999</v>
      </c>
      <c r="G3846" s="18">
        <f>Population!D13</f>
        <v>0.25</v>
      </c>
      <c r="H3846" s="19">
        <f>'Limiting Factors'!C260</f>
        <v>4.78</v>
      </c>
      <c r="I3846" s="18">
        <f>'Limiting Factors'!D260</f>
        <v>0.95050000000000001</v>
      </c>
      <c r="J3846" s="17">
        <f>'Vulnerability Mapped'!D125</f>
        <v>3</v>
      </c>
      <c r="K3846" s="17">
        <f>'Vulnerability Mapped'!E125</f>
        <v>3</v>
      </c>
      <c r="L3846" s="18">
        <f>'Vulnerability Mapped'!H125</f>
        <v>0.87142857100000004</v>
      </c>
      <c r="M3846" s="18">
        <f t="shared" si="120"/>
        <v>0.50020605618256853</v>
      </c>
      <c r="N3846" s="18">
        <f t="shared" si="121"/>
        <v>0.12505151404564213</v>
      </c>
    </row>
    <row r="3847" spans="1:14" ht="18" customHeight="1" x14ac:dyDescent="0.2">
      <c r="A3847" s="16" t="str">
        <f>'Fish Use'!A258</f>
        <v>UGR17</v>
      </c>
      <c r="B3847" s="16" t="str">
        <f>'Fish Use'!B258</f>
        <v>Upper Grande Ronde</v>
      </c>
      <c r="C3847" s="16" t="str">
        <f>'Fish Use'!D258</f>
        <v>Steelhead</v>
      </c>
      <c r="D3847" s="16" t="str">
        <f>'Fish Use'!E258</f>
        <v>Summer Rearing</v>
      </c>
      <c r="E3847" s="16" t="str">
        <f>'Vulnerability Mapped'!C127</f>
        <v>Decreased Water Quantity</v>
      </c>
      <c r="F3847" s="18">
        <f>'Fish Use'!F258</f>
        <v>0.60389999999999999</v>
      </c>
      <c r="G3847" s="18">
        <f>Population!D13</f>
        <v>0.25</v>
      </c>
      <c r="H3847" s="19">
        <f>'Limiting Factors'!C267</f>
        <v>2.29</v>
      </c>
      <c r="I3847" s="18">
        <f>'Limiting Factors'!D267</f>
        <v>0.39024999999999999</v>
      </c>
      <c r="J3847" s="17">
        <f>'Vulnerability Mapped'!D127</f>
        <v>5</v>
      </c>
      <c r="K3847" s="17">
        <f>'Vulnerability Mapped'!E127</f>
        <v>5</v>
      </c>
      <c r="L3847" s="18">
        <f>'Vulnerability Mapped'!H127</f>
        <v>0.74285714300000005</v>
      </c>
      <c r="M3847" s="18">
        <f t="shared" si="120"/>
        <v>0.17507061003366742</v>
      </c>
      <c r="N3847" s="18">
        <f t="shared" si="121"/>
        <v>4.3767652508416854E-2</v>
      </c>
    </row>
    <row r="3848" spans="1:14" ht="18" customHeight="1" x14ac:dyDescent="0.2">
      <c r="A3848" s="16" t="str">
        <f>'Fish Use'!A258</f>
        <v>UGR17</v>
      </c>
      <c r="B3848" s="16" t="str">
        <f>'Fish Use'!B258</f>
        <v>Upper Grande Ronde</v>
      </c>
      <c r="C3848" s="16" t="str">
        <f>'Fish Use'!D258</f>
        <v>Steelhead</v>
      </c>
      <c r="D3848" s="16" t="str">
        <f>'Fish Use'!E258</f>
        <v>Summer Rearing</v>
      </c>
      <c r="E3848" s="16" t="str">
        <f>'Vulnerability Mapped'!C122</f>
        <v>Altered Flow Timing</v>
      </c>
      <c r="F3848" s="18">
        <f>'Fish Use'!F258</f>
        <v>0.60389999999999999</v>
      </c>
      <c r="G3848" s="18">
        <f>Population!D13</f>
        <v>0.25</v>
      </c>
      <c r="H3848" s="19">
        <f>'Limiting Factors'!C268</f>
        <v>2.29</v>
      </c>
      <c r="I3848" s="18">
        <f>'Limiting Factors'!D268</f>
        <v>0.39024999999999999</v>
      </c>
      <c r="J3848" s="17">
        <f>'Vulnerability Mapped'!D122</f>
        <v>7</v>
      </c>
      <c r="K3848" s="17">
        <f>'Vulnerability Mapped'!E122</f>
        <v>7</v>
      </c>
      <c r="L3848" s="18">
        <f>'Vulnerability Mapped'!H122</f>
        <v>0.61428571399999998</v>
      </c>
      <c r="M3848" s="18">
        <f t="shared" si="120"/>
        <v>0.14476992743266512</v>
      </c>
      <c r="N3848" s="18">
        <f t="shared" si="121"/>
        <v>3.619248185816628E-2</v>
      </c>
    </row>
    <row r="3849" spans="1:14" ht="18" customHeight="1" x14ac:dyDescent="0.2">
      <c r="A3849" s="16" t="str">
        <f>'Fish Use'!A258</f>
        <v>UGR17</v>
      </c>
      <c r="B3849" s="16" t="str">
        <f>'Fish Use'!B258</f>
        <v>Upper Grande Ronde</v>
      </c>
      <c r="C3849" s="16" t="str">
        <f>'Fish Use'!D258</f>
        <v>Steelhead</v>
      </c>
      <c r="D3849" s="16" t="str">
        <f>'Fish Use'!E258</f>
        <v>Summer Rearing</v>
      </c>
      <c r="E3849" s="16" t="str">
        <f>'Vulnerability Mapped'!C126</f>
        <v>Decreased Sediment Quantity</v>
      </c>
      <c r="F3849" s="18">
        <f>'Fish Use'!F258</f>
        <v>0.60389999999999999</v>
      </c>
      <c r="G3849" s="18">
        <f>Population!D13</f>
        <v>0.25</v>
      </c>
      <c r="H3849" s="19">
        <f>'Limiting Factors'!C261</f>
        <v>3.62</v>
      </c>
      <c r="I3849" s="18">
        <f>'Limiting Factors'!D261</f>
        <v>0.6895</v>
      </c>
      <c r="J3849" s="17">
        <f>'Vulnerability Mapped'!D126</f>
        <v>13</v>
      </c>
      <c r="K3849" s="17">
        <f>'Vulnerability Mapped'!E126</f>
        <v>13</v>
      </c>
      <c r="L3849" s="18">
        <f>'Vulnerability Mapped'!H126</f>
        <v>0.22857142899999999</v>
      </c>
      <c r="M3849" s="18">
        <f t="shared" si="120"/>
        <v>9.5174640178452438E-2</v>
      </c>
      <c r="N3849" s="18">
        <f t="shared" si="121"/>
        <v>2.379366004461311E-2</v>
      </c>
    </row>
    <row r="3850" spans="1:14" ht="18" customHeight="1" x14ac:dyDescent="0.2">
      <c r="A3850" s="16" t="str">
        <f>'Fish Use'!A258</f>
        <v>UGR17</v>
      </c>
      <c r="B3850" s="16" t="str">
        <f>'Fish Use'!B258</f>
        <v>Upper Grande Ronde</v>
      </c>
      <c r="C3850" s="16" t="str">
        <f>'Fish Use'!D258</f>
        <v>Steelhead</v>
      </c>
      <c r="D3850" s="16" t="str">
        <f>'Fish Use'!E258</f>
        <v>Summer Rearing</v>
      </c>
      <c r="E3850" s="16" t="str">
        <f>'Vulnerability Mapped'!C129</f>
        <v>Increased Sediment Quantity</v>
      </c>
      <c r="F3850" s="18">
        <f>'Fish Use'!F258</f>
        <v>0.60389999999999999</v>
      </c>
      <c r="G3850" s="18">
        <f>Population!D13</f>
        <v>0.25</v>
      </c>
      <c r="H3850" s="19">
        <f>'Limiting Factors'!C262</f>
        <v>4.08</v>
      </c>
      <c r="I3850" s="18">
        <f>'Limiting Factors'!D262</f>
        <v>0.79300000000000004</v>
      </c>
      <c r="J3850" s="17">
        <f>'Vulnerability Mapped'!D129</f>
        <v>14</v>
      </c>
      <c r="K3850" s="17">
        <f>'Vulnerability Mapped'!E129</f>
        <v>14</v>
      </c>
      <c r="L3850" s="18">
        <f>'Vulnerability Mapped'!H129</f>
        <v>0.164285714</v>
      </c>
      <c r="M3850" s="18">
        <f t="shared" si="120"/>
        <v>7.8675229148887804E-2</v>
      </c>
      <c r="N3850" s="18">
        <f t="shared" si="121"/>
        <v>1.9668807287221951E-2</v>
      </c>
    </row>
    <row r="3851" spans="1:14" ht="18" customHeight="1" x14ac:dyDescent="0.2">
      <c r="A3851" s="16" t="str">
        <f>'Fish Use'!A258</f>
        <v>UGR17</v>
      </c>
      <c r="B3851" s="16" t="str">
        <f>'Fish Use'!B258</f>
        <v>Upper Grande Ronde</v>
      </c>
      <c r="C3851" s="16" t="str">
        <f>'Fish Use'!D258</f>
        <v>Steelhead</v>
      </c>
      <c r="D3851" s="16" t="str">
        <f>'Fish Use'!E258</f>
        <v>Summer Rearing</v>
      </c>
      <c r="E3851" s="16" t="str">
        <f>'Vulnerability Mapped'!C134</f>
        <v>Summer Water Temperature</v>
      </c>
      <c r="F3851" s="18">
        <f>'Fish Use'!F258</f>
        <v>0.60389999999999999</v>
      </c>
      <c r="G3851" s="18">
        <f>Population!D13</f>
        <v>0.25</v>
      </c>
      <c r="H3851" s="19">
        <f>'Limiting Factors'!C269</f>
        <v>3.17</v>
      </c>
      <c r="I3851" s="18">
        <f>'Limiting Factors'!D269</f>
        <v>0.58825000000000005</v>
      </c>
      <c r="J3851" s="17">
        <f>'Vulnerability Mapped'!D134</f>
        <v>1</v>
      </c>
      <c r="K3851" s="17">
        <f>'Vulnerability Mapped'!E134</f>
        <v>1</v>
      </c>
      <c r="L3851" s="18">
        <f>'Vulnerability Mapped'!H134</f>
        <v>1</v>
      </c>
      <c r="M3851" s="18">
        <f t="shared" si="120"/>
        <v>0.35524417500000005</v>
      </c>
      <c r="N3851" s="18">
        <f t="shared" si="121"/>
        <v>8.8811043750000013E-2</v>
      </c>
    </row>
    <row r="3852" spans="1:14" ht="18" customHeight="1" x14ac:dyDescent="0.2">
      <c r="A3852" s="16" t="str">
        <f>'Fish Use'!A258</f>
        <v>UGR17</v>
      </c>
      <c r="B3852" s="16" t="str">
        <f>'Fish Use'!B258</f>
        <v>Upper Grande Ronde</v>
      </c>
      <c r="C3852" s="16" t="str">
        <f>'Fish Use'!D258</f>
        <v>Steelhead</v>
      </c>
      <c r="D3852" s="16" t="str">
        <f>'Fish Use'!E258</f>
        <v>Summer Rearing</v>
      </c>
      <c r="E3852" s="16" t="str">
        <f>'Vulnerability Mapped'!C136</f>
        <v>Winter Water Temperature</v>
      </c>
      <c r="F3852" s="18">
        <f>'Fish Use'!F258</f>
        <v>0.60389999999999999</v>
      </c>
      <c r="G3852" s="18">
        <f>Population!D13</f>
        <v>0.25</v>
      </c>
      <c r="H3852" s="19">
        <f>'Limiting Factors'!C270</f>
        <v>2.29</v>
      </c>
      <c r="I3852" s="18">
        <f>'Limiting Factors'!D270</f>
        <v>0.39024999999999999</v>
      </c>
      <c r="J3852" s="17">
        <f>'Vulnerability Mapped'!D136</f>
        <v>15</v>
      </c>
      <c r="K3852" s="17">
        <f>'Vulnerability Mapped'!E136</f>
        <v>15</v>
      </c>
      <c r="L3852" s="18">
        <f>'Vulnerability Mapped'!H136</f>
        <v>0.1</v>
      </c>
      <c r="M3852" s="18">
        <f t="shared" si="120"/>
        <v>2.3567197499999998E-2</v>
      </c>
      <c r="N3852" s="18">
        <f t="shared" si="121"/>
        <v>5.8917993749999995E-3</v>
      </c>
    </row>
    <row r="3853" spans="1:14" ht="18" customHeight="1" x14ac:dyDescent="0.2">
      <c r="A3853" s="16" t="str">
        <f>'Fish Use'!A258</f>
        <v>UGR17</v>
      </c>
      <c r="B3853" s="16" t="str">
        <f>'Fish Use'!B258</f>
        <v>Upper Grande Ronde</v>
      </c>
      <c r="C3853" s="16" t="str">
        <f>'Fish Use'!D258</f>
        <v>Steelhead</v>
      </c>
      <c r="D3853" s="16" t="str">
        <f>'Fish Use'!E258</f>
        <v>Summer Rearing</v>
      </c>
      <c r="E3853" s="16" t="str">
        <f>'Vulnerability Mapped'!C135</f>
        <v>Water Quality</v>
      </c>
      <c r="F3853" s="18">
        <f>'Fish Use'!F258</f>
        <v>0.60389999999999999</v>
      </c>
      <c r="G3853" s="18">
        <f>Population!D13</f>
        <v>0.25</v>
      </c>
      <c r="H3853" s="19">
        <f>'Limiting Factors'!C271</f>
        <v>2</v>
      </c>
      <c r="I3853" s="18">
        <f>'Limiting Factors'!D271</f>
        <v>0.32500000000000001</v>
      </c>
      <c r="J3853" s="17">
        <f>'Vulnerability Mapped'!D135</f>
        <v>6</v>
      </c>
      <c r="K3853" s="17">
        <f>'Vulnerability Mapped'!E135</f>
        <v>6</v>
      </c>
      <c r="L3853" s="18">
        <f>'Vulnerability Mapped'!H135</f>
        <v>0.678571429</v>
      </c>
      <c r="M3853" s="18">
        <f t="shared" si="120"/>
        <v>0.13318151794125752</v>
      </c>
      <c r="N3853" s="18">
        <f t="shared" si="121"/>
        <v>3.3295379485314379E-2</v>
      </c>
    </row>
    <row r="3854" spans="1:14" ht="18" customHeight="1" x14ac:dyDescent="0.2">
      <c r="A3854" s="16" t="str">
        <f>'Fish Use'!A258</f>
        <v>UGR17</v>
      </c>
      <c r="B3854" s="16" t="str">
        <f>'Fish Use'!B258</f>
        <v>Upper Grande Ronde</v>
      </c>
      <c r="C3854" s="16" t="str">
        <f>'Fish Use'!D258</f>
        <v>Steelhead</v>
      </c>
      <c r="D3854" s="16" t="str">
        <f>'Fish Use'!E258</f>
        <v>Summer Rearing</v>
      </c>
      <c r="E3854" s="16" t="str">
        <f>'Vulnerability Mapped'!C131</f>
        <v>Predation</v>
      </c>
      <c r="F3854" s="18">
        <f>'Fish Use'!F258</f>
        <v>0.60389999999999999</v>
      </c>
      <c r="G3854" s="18">
        <f>Population!D13</f>
        <v>0.25</v>
      </c>
      <c r="H3854" s="19">
        <f>'Limiting Factors'!C264</f>
        <v>1.26</v>
      </c>
      <c r="I3854" s="18">
        <f>'Limiting Factors'!D264</f>
        <v>0.1585</v>
      </c>
      <c r="J3854" s="17">
        <f>'Vulnerability Mapped'!D131</f>
        <v>9</v>
      </c>
      <c r="K3854" s="17">
        <f>'Vulnerability Mapped'!E131</f>
        <v>9</v>
      </c>
      <c r="L3854" s="18">
        <f>'Vulnerability Mapped'!H131</f>
        <v>0.485714286</v>
      </c>
      <c r="M3854" s="18">
        <f t="shared" si="120"/>
        <v>4.6491672884490902E-2</v>
      </c>
      <c r="N3854" s="18">
        <f t="shared" si="121"/>
        <v>1.1622918221122725E-2</v>
      </c>
    </row>
    <row r="3855" spans="1:14" ht="18" customHeight="1" x14ac:dyDescent="0.2">
      <c r="A3855" s="16" t="str">
        <f>'Fish Use'!A258</f>
        <v>UGR17</v>
      </c>
      <c r="B3855" s="16" t="str">
        <f>'Fish Use'!B258</f>
        <v>Upper Grande Ronde</v>
      </c>
      <c r="C3855" s="16" t="str">
        <f>'Fish Use'!D258</f>
        <v>Steelhead</v>
      </c>
      <c r="D3855" s="16" t="str">
        <f>'Fish Use'!E258</f>
        <v>Summer Rearing</v>
      </c>
      <c r="E3855" s="16" t="str">
        <f>'Vulnerability Mapped'!C123</f>
        <v>Altered Primary Productivity</v>
      </c>
      <c r="F3855" s="18">
        <f>'Fish Use'!F258</f>
        <v>0.60389999999999999</v>
      </c>
      <c r="G3855" s="18">
        <f>Population!D13</f>
        <v>0.25</v>
      </c>
      <c r="H3855" s="19">
        <f>'Limiting Factors'!C265</f>
        <v>4.6399999999999997</v>
      </c>
      <c r="I3855" s="18">
        <f>'Limiting Factors'!D265</f>
        <v>0.91900000000000004</v>
      </c>
      <c r="J3855" s="17">
        <f>'Vulnerability Mapped'!D123</f>
        <v>8</v>
      </c>
      <c r="K3855" s="17">
        <f>'Vulnerability Mapped'!E123</f>
        <v>8</v>
      </c>
      <c r="L3855" s="18">
        <f>'Vulnerability Mapped'!H123</f>
        <v>0.55000000000000004</v>
      </c>
      <c r="M3855" s="18">
        <f t="shared" si="120"/>
        <v>0.30524125499999999</v>
      </c>
      <c r="N3855" s="18">
        <f t="shared" si="121"/>
        <v>7.6310313749999997E-2</v>
      </c>
    </row>
    <row r="3856" spans="1:14" ht="18" customHeight="1" x14ac:dyDescent="0.2">
      <c r="A3856" s="16" t="str">
        <f>'Fish Use'!A258</f>
        <v>UGR17</v>
      </c>
      <c r="B3856" s="16" t="str">
        <f>'Fish Use'!B258</f>
        <v>Upper Grande Ronde</v>
      </c>
      <c r="C3856" s="16" t="str">
        <f>'Fish Use'!D258</f>
        <v>Steelhead</v>
      </c>
      <c r="D3856" s="16" t="str">
        <f>'Fish Use'!E258</f>
        <v>Summer Rearing</v>
      </c>
      <c r="E3856" s="16" t="str">
        <f>'Vulnerability Mapped'!C130</f>
        <v>Non-Native Species Interactions and Competition</v>
      </c>
      <c r="F3856" s="18">
        <f>'Fish Use'!F258</f>
        <v>0.60389999999999999</v>
      </c>
      <c r="G3856" s="18">
        <f>Population!D13</f>
        <v>0.25</v>
      </c>
      <c r="H3856" s="19">
        <f>'Limiting Factors'!C266</f>
        <v>2.08</v>
      </c>
      <c r="I3856" s="18">
        <f>'Limiting Factors'!D266</f>
        <v>0.34300000000000003</v>
      </c>
      <c r="J3856" s="17">
        <f>'Vulnerability Mapped'!D130</f>
        <v>12</v>
      </c>
      <c r="K3856" s="17">
        <f>'Vulnerability Mapped'!E130</f>
        <v>12</v>
      </c>
      <c r="L3856" s="18">
        <f>'Vulnerability Mapped'!H130</f>
        <v>0.29285714299999999</v>
      </c>
      <c r="M3856" s="18">
        <f t="shared" si="120"/>
        <v>6.0661755029591098E-2</v>
      </c>
      <c r="N3856" s="18">
        <f t="shared" si="121"/>
        <v>1.5165438757397775E-2</v>
      </c>
    </row>
    <row r="3857" spans="1:14" ht="18" customHeight="1" x14ac:dyDescent="0.2">
      <c r="A3857" s="16" t="str">
        <f>'Fish Use'!A259</f>
        <v>UGR17</v>
      </c>
      <c r="B3857" s="16" t="str">
        <f>'Fish Use'!B259</f>
        <v>Upper Grande Ronde</v>
      </c>
      <c r="C3857" s="16" t="str">
        <f>'Fish Use'!D259</f>
        <v>Steelhead</v>
      </c>
      <c r="D3857" s="16" t="str">
        <f>'Fish Use'!E259</f>
        <v>Migration</v>
      </c>
      <c r="E3857" s="16" t="str">
        <f>'Vulnerability Mapped'!C94</f>
        <v>Anthropogenic Barriers</v>
      </c>
      <c r="F3857" s="18">
        <f>'Fish Use'!F259</f>
        <v>0.60389999999999999</v>
      </c>
      <c r="G3857" s="18">
        <f>Population!D17</f>
        <v>0.25</v>
      </c>
      <c r="H3857" s="19">
        <f>'Limiting Factors'!C263</f>
        <v>2.4700000000000002</v>
      </c>
      <c r="I3857" s="18">
        <f>'Limiting Factors'!D263</f>
        <v>0.43075000000000002</v>
      </c>
      <c r="J3857" s="17">
        <f>'Vulnerability Mapped'!D94</f>
        <v>1</v>
      </c>
      <c r="K3857" s="17">
        <f>'Vulnerability Mapped'!E94</f>
        <v>2</v>
      </c>
      <c r="L3857" s="18">
        <f>'Vulnerability Mapped'!H94</f>
        <v>1</v>
      </c>
      <c r="M3857" s="18">
        <f t="shared" si="120"/>
        <v>0.26012992499999998</v>
      </c>
      <c r="N3857" s="18">
        <f t="shared" si="121"/>
        <v>6.5032481249999996E-2</v>
      </c>
    </row>
    <row r="3858" spans="1:14" ht="18" customHeight="1" x14ac:dyDescent="0.2">
      <c r="A3858" s="16" t="str">
        <f>'Fish Use'!A259</f>
        <v>UGR17</v>
      </c>
      <c r="B3858" s="16" t="str">
        <f>'Fish Use'!B259</f>
        <v>Upper Grande Ronde</v>
      </c>
      <c r="C3858" s="16" t="str">
        <f>'Fish Use'!D259</f>
        <v>Steelhead</v>
      </c>
      <c r="D3858" s="16" t="str">
        <f>'Fish Use'!E259</f>
        <v>Migration</v>
      </c>
      <c r="E3858" s="16" t="str">
        <f>'Vulnerability Mapped'!C102</f>
        <v>Riparian Condition</v>
      </c>
      <c r="F3858" s="18">
        <f>'Fish Use'!F259</f>
        <v>0.60389999999999999</v>
      </c>
      <c r="G3858" s="18">
        <f>Population!D17</f>
        <v>0.25</v>
      </c>
      <c r="H3858" s="19">
        <f>'Limiting Factors'!C257</f>
        <v>4.51</v>
      </c>
      <c r="I3858" s="18">
        <f>'Limiting Factors'!D257</f>
        <v>0.88975000000000004</v>
      </c>
      <c r="J3858" s="17">
        <f>'Vulnerability Mapped'!D102</f>
        <v>7</v>
      </c>
      <c r="K3858" s="17">
        <f>'Vulnerability Mapped'!E102</f>
        <v>9</v>
      </c>
      <c r="L3858" s="18">
        <f>'Vulnerability Mapped'!H102</f>
        <v>0.61428571399999998</v>
      </c>
      <c r="M3858" s="18">
        <f t="shared" si="120"/>
        <v>0.33006801520362283</v>
      </c>
      <c r="N3858" s="18">
        <f t="shared" si="121"/>
        <v>8.2517003800905708E-2</v>
      </c>
    </row>
    <row r="3859" spans="1:14" ht="18" customHeight="1" x14ac:dyDescent="0.2">
      <c r="A3859" s="16" t="str">
        <f>'Fish Use'!A259</f>
        <v>UGR17</v>
      </c>
      <c r="B3859" s="16" t="str">
        <f>'Fish Use'!B259</f>
        <v>Upper Grande Ronde</v>
      </c>
      <c r="C3859" s="16" t="str">
        <f>'Fish Use'!D259</f>
        <v>Steelhead</v>
      </c>
      <c r="D3859" s="16" t="str">
        <f>'Fish Use'!E259</f>
        <v>Migration</v>
      </c>
      <c r="E3859" s="16" t="str">
        <f>'Vulnerability Mapped'!C98</f>
        <v>Floodplain Condition</v>
      </c>
      <c r="F3859" s="18">
        <f>'Fish Use'!F259</f>
        <v>0.60389999999999999</v>
      </c>
      <c r="G3859" s="18">
        <f>Population!D17</f>
        <v>0.25</v>
      </c>
      <c r="H3859" s="19">
        <f>'Limiting Factors'!C258</f>
        <v>2.89</v>
      </c>
      <c r="I3859" s="18">
        <f>'Limiting Factors'!D258</f>
        <v>0.52524999999999999</v>
      </c>
      <c r="J3859" s="17">
        <f>'Vulnerability Mapped'!D98</f>
        <v>6</v>
      </c>
      <c r="K3859" s="17">
        <f>'Vulnerability Mapped'!E98</f>
        <v>7</v>
      </c>
      <c r="L3859" s="18">
        <f>'Vulnerability Mapped'!H98</f>
        <v>0.678571429</v>
      </c>
      <c r="M3859" s="18">
        <f t="shared" si="120"/>
        <v>0.21524182245737075</v>
      </c>
      <c r="N3859" s="18">
        <f t="shared" si="121"/>
        <v>5.3810455614342688E-2</v>
      </c>
    </row>
    <row r="3860" spans="1:14" ht="18" customHeight="1" x14ac:dyDescent="0.2">
      <c r="A3860" s="16" t="str">
        <f>'Fish Use'!A259</f>
        <v>UGR17</v>
      </c>
      <c r="B3860" s="16" t="str">
        <f>'Fish Use'!B259</f>
        <v>Upper Grande Ronde</v>
      </c>
      <c r="C3860" s="16" t="str">
        <f>'Fish Use'!D259</f>
        <v>Steelhead</v>
      </c>
      <c r="D3860" s="16" t="str">
        <f>'Fish Use'!E259</f>
        <v>Migration</v>
      </c>
      <c r="E3860" s="16" t="str">
        <f>'Vulnerability Mapped'!C103</f>
        <v>Side Channel and Wetland Habitat</v>
      </c>
      <c r="F3860" s="18">
        <f>'Fish Use'!F259</f>
        <v>0.60389999999999999</v>
      </c>
      <c r="G3860" s="18">
        <f>Population!D17</f>
        <v>0.25</v>
      </c>
      <c r="H3860" s="19">
        <f>'Limiting Factors'!C259</f>
        <v>3.76</v>
      </c>
      <c r="I3860" s="18">
        <f>'Limiting Factors'!D259</f>
        <v>0.72099999999999997</v>
      </c>
      <c r="J3860" s="17">
        <f>'Vulnerability Mapped'!D103</f>
        <v>1</v>
      </c>
      <c r="K3860" s="17">
        <f>'Vulnerability Mapped'!E103</f>
        <v>6</v>
      </c>
      <c r="L3860" s="18">
        <f>'Vulnerability Mapped'!H103</f>
        <v>1</v>
      </c>
      <c r="M3860" s="18">
        <f t="shared" si="120"/>
        <v>0.43541189999999996</v>
      </c>
      <c r="N3860" s="18">
        <f t="shared" si="121"/>
        <v>0.10885297499999999</v>
      </c>
    </row>
    <row r="3861" spans="1:14" ht="18" customHeight="1" x14ac:dyDescent="0.2">
      <c r="A3861" s="16" t="str">
        <f>'Fish Use'!A259</f>
        <v>UGR17</v>
      </c>
      <c r="B3861" s="16" t="str">
        <f>'Fish Use'!B259</f>
        <v>Upper Grande Ronde</v>
      </c>
      <c r="C3861" s="16" t="str">
        <f>'Fish Use'!D259</f>
        <v>Steelhead</v>
      </c>
      <c r="D3861" s="16" t="str">
        <f>'Fish Use'!E259</f>
        <v>Migration</v>
      </c>
      <c r="E3861" s="16" t="str">
        <f>'Vulnerability Mapped'!C95</f>
        <v>Channel and Habitat Structure</v>
      </c>
      <c r="F3861" s="18">
        <f>'Fish Use'!F259</f>
        <v>0.60389999999999999</v>
      </c>
      <c r="G3861" s="18">
        <f>Population!D17</f>
        <v>0.25</v>
      </c>
      <c r="H3861" s="19">
        <f>'Limiting Factors'!C260</f>
        <v>4.78</v>
      </c>
      <c r="I3861" s="18">
        <f>'Limiting Factors'!D260</f>
        <v>0.95050000000000001</v>
      </c>
      <c r="J3861" s="17">
        <f>'Vulnerability Mapped'!D95</f>
        <v>5</v>
      </c>
      <c r="K3861" s="17">
        <f>'Vulnerability Mapped'!E95</f>
        <v>8</v>
      </c>
      <c r="L3861" s="18">
        <f>'Vulnerability Mapped'!H95</f>
        <v>0.74285714300000005</v>
      </c>
      <c r="M3861" s="18">
        <f t="shared" si="120"/>
        <v>0.42640516293914388</v>
      </c>
      <c r="N3861" s="18">
        <f t="shared" si="121"/>
        <v>0.10660129073478597</v>
      </c>
    </row>
    <row r="3862" spans="1:14" ht="18" customHeight="1" x14ac:dyDescent="0.2">
      <c r="A3862" s="16" t="str">
        <f>'Fish Use'!A259</f>
        <v>UGR17</v>
      </c>
      <c r="B3862" s="16" t="str">
        <f>'Fish Use'!B259</f>
        <v>Upper Grande Ronde</v>
      </c>
      <c r="C3862" s="16" t="str">
        <f>'Fish Use'!D259</f>
        <v>Steelhead</v>
      </c>
      <c r="D3862" s="16" t="str">
        <f>'Fish Use'!E259</f>
        <v>Migration</v>
      </c>
      <c r="E3862" s="16" t="str">
        <f>'Vulnerability Mapped'!C97</f>
        <v>Decreased Water Quantity</v>
      </c>
      <c r="F3862" s="18">
        <f>'Fish Use'!F259</f>
        <v>0.60389999999999999</v>
      </c>
      <c r="G3862" s="18">
        <f>Population!D17</f>
        <v>0.25</v>
      </c>
      <c r="H3862" s="19">
        <f>'Limiting Factors'!C267</f>
        <v>2.29</v>
      </c>
      <c r="I3862" s="18">
        <f>'Limiting Factors'!D267</f>
        <v>0.39024999999999999</v>
      </c>
      <c r="J3862" s="17">
        <f>'Vulnerability Mapped'!D97</f>
        <v>3</v>
      </c>
      <c r="K3862" s="17">
        <f>'Vulnerability Mapped'!E97</f>
        <v>3</v>
      </c>
      <c r="L3862" s="18">
        <f>'Vulnerability Mapped'!H97</f>
        <v>0.87142857100000004</v>
      </c>
      <c r="M3862" s="18">
        <f t="shared" si="120"/>
        <v>0.20537129239899771</v>
      </c>
      <c r="N3862" s="18">
        <f t="shared" si="121"/>
        <v>5.1342823099749427E-2</v>
      </c>
    </row>
    <row r="3863" spans="1:14" ht="18" customHeight="1" x14ac:dyDescent="0.2">
      <c r="A3863" s="16" t="str">
        <f>'Fish Use'!A259</f>
        <v>UGR17</v>
      </c>
      <c r="B3863" s="16" t="str">
        <f>'Fish Use'!B259</f>
        <v>Upper Grande Ronde</v>
      </c>
      <c r="C3863" s="16" t="str">
        <f>'Fish Use'!D259</f>
        <v>Steelhead</v>
      </c>
      <c r="D3863" s="16" t="str">
        <f>'Fish Use'!E259</f>
        <v>Migration</v>
      </c>
      <c r="E3863" s="16" t="str">
        <f>'Vulnerability Mapped'!C92</f>
        <v>Altered Flow Timing</v>
      </c>
      <c r="F3863" s="18">
        <f>'Fish Use'!F259</f>
        <v>0.60389999999999999</v>
      </c>
      <c r="G3863" s="18">
        <f>Population!D17</f>
        <v>0.25</v>
      </c>
      <c r="H3863" s="19">
        <f>'Limiting Factors'!C268</f>
        <v>2.29</v>
      </c>
      <c r="I3863" s="18">
        <f>'Limiting Factors'!D268</f>
        <v>0.39024999999999999</v>
      </c>
      <c r="J3863" s="17">
        <f>'Vulnerability Mapped'!D92</f>
        <v>4</v>
      </c>
      <c r="K3863" s="17">
        <f>'Vulnerability Mapped'!E92</f>
        <v>4</v>
      </c>
      <c r="L3863" s="18">
        <f>'Vulnerability Mapped'!H92</f>
        <v>0.80714285699999999</v>
      </c>
      <c r="M3863" s="18">
        <f t="shared" si="120"/>
        <v>0.19022095121633256</v>
      </c>
      <c r="N3863" s="18">
        <f t="shared" si="121"/>
        <v>4.7555237804083141E-2</v>
      </c>
    </row>
    <row r="3864" spans="1:14" ht="18" customHeight="1" x14ac:dyDescent="0.2">
      <c r="A3864" s="16" t="str">
        <f>'Fish Use'!A259</f>
        <v>UGR17</v>
      </c>
      <c r="B3864" s="16" t="str">
        <f>'Fish Use'!B259</f>
        <v>Upper Grande Ronde</v>
      </c>
      <c r="C3864" s="16" t="str">
        <f>'Fish Use'!D259</f>
        <v>Steelhead</v>
      </c>
      <c r="D3864" s="16" t="str">
        <f>'Fish Use'!E259</f>
        <v>Migration</v>
      </c>
      <c r="E3864" s="16" t="str">
        <f>'Vulnerability Mapped'!C96</f>
        <v>Decreased Sediment Quantity</v>
      </c>
      <c r="F3864" s="18">
        <f>'Fish Use'!F259</f>
        <v>0.60389999999999999</v>
      </c>
      <c r="G3864" s="18">
        <f>Population!D17</f>
        <v>0.25</v>
      </c>
      <c r="H3864" s="19">
        <f>'Limiting Factors'!C261</f>
        <v>3.62</v>
      </c>
      <c r="I3864" s="18">
        <f>'Limiting Factors'!D261</f>
        <v>0.6895</v>
      </c>
      <c r="J3864" s="17">
        <f>'Vulnerability Mapped'!D96</f>
        <v>8</v>
      </c>
      <c r="K3864" s="17">
        <f>'Vulnerability Mapped'!E96</f>
        <v>13</v>
      </c>
      <c r="L3864" s="18">
        <f>'Vulnerability Mapped'!H96</f>
        <v>0.55000000000000004</v>
      </c>
      <c r="M3864" s="18">
        <f t="shared" si="120"/>
        <v>0.22901397750000002</v>
      </c>
      <c r="N3864" s="18">
        <f t="shared" si="121"/>
        <v>5.7253494375000005E-2</v>
      </c>
    </row>
    <row r="3865" spans="1:14" ht="18" customHeight="1" x14ac:dyDescent="0.2">
      <c r="A3865" s="16" t="str">
        <f>'Fish Use'!A259</f>
        <v>UGR17</v>
      </c>
      <c r="B3865" s="16" t="str">
        <f>'Fish Use'!B259</f>
        <v>Upper Grande Ronde</v>
      </c>
      <c r="C3865" s="16" t="str">
        <f>'Fish Use'!D259</f>
        <v>Steelhead</v>
      </c>
      <c r="D3865" s="16" t="str">
        <f>'Fish Use'!E259</f>
        <v>Migration</v>
      </c>
      <c r="E3865" s="16" t="str">
        <f>'Vulnerability Mapped'!C99</f>
        <v>Increased Sediment Quantity</v>
      </c>
      <c r="F3865" s="18">
        <f>'Fish Use'!F259</f>
        <v>0.60389999999999999</v>
      </c>
      <c r="G3865" s="18">
        <f>Population!D17</f>
        <v>0.25</v>
      </c>
      <c r="H3865" s="19">
        <f>'Limiting Factors'!C262</f>
        <v>4.08</v>
      </c>
      <c r="I3865" s="18">
        <f>'Limiting Factors'!D262</f>
        <v>0.79300000000000004</v>
      </c>
      <c r="J3865" s="17">
        <f>'Vulnerability Mapped'!D99</f>
        <v>9</v>
      </c>
      <c r="K3865" s="17">
        <f>'Vulnerability Mapped'!E99</f>
        <v>14</v>
      </c>
      <c r="L3865" s="18">
        <f>'Vulnerability Mapped'!H99</f>
        <v>0.485714286</v>
      </c>
      <c r="M3865" s="18">
        <f t="shared" si="120"/>
        <v>0.2326050258511122</v>
      </c>
      <c r="N3865" s="18">
        <f t="shared" si="121"/>
        <v>5.815125646277805E-2</v>
      </c>
    </row>
    <row r="3866" spans="1:14" ht="18" customHeight="1" x14ac:dyDescent="0.2">
      <c r="A3866" s="16" t="str">
        <f>'Fish Use'!A259</f>
        <v>UGR17</v>
      </c>
      <c r="B3866" s="16" t="str">
        <f>'Fish Use'!B259</f>
        <v>Upper Grande Ronde</v>
      </c>
      <c r="C3866" s="16" t="str">
        <f>'Fish Use'!D259</f>
        <v>Steelhead</v>
      </c>
      <c r="D3866" s="16" t="str">
        <f>'Fish Use'!E259</f>
        <v>Migration</v>
      </c>
      <c r="E3866" s="16" t="str">
        <f>'Vulnerability Mapped'!C104</f>
        <v>Summer Water Temperature</v>
      </c>
      <c r="F3866" s="18">
        <f>'Fish Use'!F259</f>
        <v>0.60389999999999999</v>
      </c>
      <c r="G3866" s="18">
        <f>Population!D17</f>
        <v>0.25</v>
      </c>
      <c r="H3866" s="19">
        <f>'Limiting Factors'!C269</f>
        <v>3.17</v>
      </c>
      <c r="I3866" s="18">
        <f>'Limiting Factors'!D269</f>
        <v>0.58825000000000005</v>
      </c>
      <c r="J3866" s="17">
        <f>'Vulnerability Mapped'!D104</f>
        <v>15</v>
      </c>
      <c r="K3866" s="17">
        <f>'Vulnerability Mapped'!E104</f>
        <v>15</v>
      </c>
      <c r="L3866" s="18">
        <f>'Vulnerability Mapped'!H104</f>
        <v>0.1</v>
      </c>
      <c r="M3866" s="18">
        <f t="shared" si="120"/>
        <v>3.5524417500000009E-2</v>
      </c>
      <c r="N3866" s="18">
        <f t="shared" si="121"/>
        <v>8.8811043750000023E-3</v>
      </c>
    </row>
    <row r="3867" spans="1:14" ht="18" customHeight="1" x14ac:dyDescent="0.2">
      <c r="A3867" s="16" t="str">
        <f>'Fish Use'!A259</f>
        <v>UGR17</v>
      </c>
      <c r="B3867" s="16" t="str">
        <f>'Fish Use'!B259</f>
        <v>Upper Grande Ronde</v>
      </c>
      <c r="C3867" s="16" t="str">
        <f>'Fish Use'!D259</f>
        <v>Steelhead</v>
      </c>
      <c r="D3867" s="16" t="str">
        <f>'Fish Use'!E259</f>
        <v>Migration</v>
      </c>
      <c r="E3867" s="16" t="str">
        <f>'Vulnerability Mapped'!C106</f>
        <v>Winter Water Temperature</v>
      </c>
      <c r="F3867" s="18">
        <f>'Fish Use'!F259</f>
        <v>0.60389999999999999</v>
      </c>
      <c r="G3867" s="18">
        <f>Population!D17</f>
        <v>0.25</v>
      </c>
      <c r="H3867" s="19">
        <f>'Limiting Factors'!C270</f>
        <v>2.29</v>
      </c>
      <c r="I3867" s="18">
        <f>'Limiting Factors'!D270</f>
        <v>0.39024999999999999</v>
      </c>
      <c r="J3867" s="17">
        <f>'Vulnerability Mapped'!D106</f>
        <v>11</v>
      </c>
      <c r="K3867" s="17">
        <f>'Vulnerability Mapped'!E106</f>
        <v>14</v>
      </c>
      <c r="L3867" s="18">
        <f>'Vulnerability Mapped'!H106</f>
        <v>0.35714285699999998</v>
      </c>
      <c r="M3867" s="18">
        <f t="shared" si="120"/>
        <v>8.4168562466332558E-2</v>
      </c>
      <c r="N3867" s="18">
        <f t="shared" si="121"/>
        <v>2.104214061658314E-2</v>
      </c>
    </row>
    <row r="3868" spans="1:14" ht="18" customHeight="1" x14ac:dyDescent="0.2">
      <c r="A3868" s="16" t="str">
        <f>'Fish Use'!A259</f>
        <v>UGR17</v>
      </c>
      <c r="B3868" s="16" t="str">
        <f>'Fish Use'!B259</f>
        <v>Upper Grande Ronde</v>
      </c>
      <c r="C3868" s="16" t="str">
        <f>'Fish Use'!D259</f>
        <v>Steelhead</v>
      </c>
      <c r="D3868" s="16" t="str">
        <f>'Fish Use'!E259</f>
        <v>Migration</v>
      </c>
      <c r="E3868" s="16" t="str">
        <f>'Vulnerability Mapped'!C105</f>
        <v>Water Quality</v>
      </c>
      <c r="F3868" s="18">
        <f>'Fish Use'!F259</f>
        <v>0.60389999999999999</v>
      </c>
      <c r="G3868" s="18">
        <f>Population!D17</f>
        <v>0.25</v>
      </c>
      <c r="H3868" s="19">
        <f>'Limiting Factors'!C271</f>
        <v>2</v>
      </c>
      <c r="I3868" s="18">
        <f>'Limiting Factors'!D271</f>
        <v>0.32500000000000001</v>
      </c>
      <c r="J3868" s="17">
        <f>'Vulnerability Mapped'!D105</f>
        <v>5</v>
      </c>
      <c r="K3868" s="17">
        <f>'Vulnerability Mapped'!E105</f>
        <v>12</v>
      </c>
      <c r="L3868" s="18">
        <f>'Vulnerability Mapped'!H105</f>
        <v>0.74285714300000005</v>
      </c>
      <c r="M3868" s="18">
        <f t="shared" si="120"/>
        <v>0.14579871431375252</v>
      </c>
      <c r="N3868" s="18">
        <f t="shared" si="121"/>
        <v>3.644967857843813E-2</v>
      </c>
    </row>
    <row r="3869" spans="1:14" ht="18" customHeight="1" x14ac:dyDescent="0.2">
      <c r="A3869" s="16" t="str">
        <f>'Fish Use'!A259</f>
        <v>UGR17</v>
      </c>
      <c r="B3869" s="16" t="str">
        <f>'Fish Use'!B259</f>
        <v>Upper Grande Ronde</v>
      </c>
      <c r="C3869" s="16" t="str">
        <f>'Fish Use'!D259</f>
        <v>Steelhead</v>
      </c>
      <c r="D3869" s="16" t="str">
        <f>'Fish Use'!E259</f>
        <v>Migration</v>
      </c>
      <c r="E3869" s="16" t="str">
        <f>'Vulnerability Mapped'!C101</f>
        <v>Predation</v>
      </c>
      <c r="F3869" s="18">
        <f>'Fish Use'!F259</f>
        <v>0.60389999999999999</v>
      </c>
      <c r="G3869" s="18">
        <f>Population!D17</f>
        <v>0.25</v>
      </c>
      <c r="H3869" s="19">
        <f>'Limiting Factors'!C264</f>
        <v>1.26</v>
      </c>
      <c r="I3869" s="18">
        <f>'Limiting Factors'!D264</f>
        <v>0.1585</v>
      </c>
      <c r="J3869" s="17">
        <f>'Vulnerability Mapped'!D101</f>
        <v>2</v>
      </c>
      <c r="K3869" s="17">
        <f>'Vulnerability Mapped'!E101</f>
        <v>13</v>
      </c>
      <c r="L3869" s="18">
        <f>'Vulnerability Mapped'!H101</f>
        <v>0.93571428599999995</v>
      </c>
      <c r="M3869" s="18">
        <f t="shared" si="120"/>
        <v>8.956484038449089E-2</v>
      </c>
      <c r="N3869" s="18">
        <f t="shared" si="121"/>
        <v>2.2391210096122723E-2</v>
      </c>
    </row>
    <row r="3870" spans="1:14" ht="18" customHeight="1" x14ac:dyDescent="0.2">
      <c r="A3870" s="16" t="str">
        <f>'Fish Use'!A259</f>
        <v>UGR17</v>
      </c>
      <c r="B3870" s="16" t="str">
        <f>'Fish Use'!B259</f>
        <v>Upper Grande Ronde</v>
      </c>
      <c r="C3870" s="16" t="str">
        <f>'Fish Use'!D259</f>
        <v>Steelhead</v>
      </c>
      <c r="D3870" s="16" t="str">
        <f>'Fish Use'!E259</f>
        <v>Migration</v>
      </c>
      <c r="E3870" s="16" t="str">
        <f>'Vulnerability Mapped'!C93</f>
        <v>Altered Primary Productivity</v>
      </c>
      <c r="F3870" s="18">
        <f>'Fish Use'!F259</f>
        <v>0.60389999999999999</v>
      </c>
      <c r="G3870" s="18">
        <f>Population!D17</f>
        <v>0.25</v>
      </c>
      <c r="H3870" s="19">
        <f>'Limiting Factors'!C265</f>
        <v>4.6399999999999997</v>
      </c>
      <c r="I3870" s="18">
        <f>'Limiting Factors'!D265</f>
        <v>0.91900000000000004</v>
      </c>
      <c r="J3870" s="17">
        <f>'Vulnerability Mapped'!D93</f>
        <v>10</v>
      </c>
      <c r="K3870" s="17">
        <f>'Vulnerability Mapped'!E93</f>
        <v>10</v>
      </c>
      <c r="L3870" s="18">
        <f>'Vulnerability Mapped'!H93</f>
        <v>0.42142857099999997</v>
      </c>
      <c r="M3870" s="18">
        <f t="shared" si="120"/>
        <v>0.23388615619072109</v>
      </c>
      <c r="N3870" s="18">
        <f t="shared" si="121"/>
        <v>5.8471539047680272E-2</v>
      </c>
    </row>
    <row r="3871" spans="1:14" ht="18" customHeight="1" x14ac:dyDescent="0.2">
      <c r="A3871" s="16" t="str">
        <f>'Fish Use'!A259</f>
        <v>UGR17</v>
      </c>
      <c r="B3871" s="16" t="str">
        <f>'Fish Use'!B259</f>
        <v>Upper Grande Ronde</v>
      </c>
      <c r="C3871" s="16" t="str">
        <f>'Fish Use'!D259</f>
        <v>Steelhead</v>
      </c>
      <c r="D3871" s="16" t="str">
        <f>'Fish Use'!E259</f>
        <v>Migration</v>
      </c>
      <c r="E3871" s="16" t="str">
        <f>'Vulnerability Mapped'!C100</f>
        <v>Non-Native Species Interactions and Competition</v>
      </c>
      <c r="F3871" s="18">
        <f>'Fish Use'!F259</f>
        <v>0.60389999999999999</v>
      </c>
      <c r="G3871" s="18">
        <f>Population!D17</f>
        <v>0.25</v>
      </c>
      <c r="H3871" s="19">
        <f>'Limiting Factors'!C266</f>
        <v>2.08</v>
      </c>
      <c r="I3871" s="18">
        <f>'Limiting Factors'!D266</f>
        <v>0.34300000000000003</v>
      </c>
      <c r="J3871" s="17">
        <f>'Vulnerability Mapped'!D100</f>
        <v>11</v>
      </c>
      <c r="K3871" s="17">
        <f>'Vulnerability Mapped'!E100</f>
        <v>12</v>
      </c>
      <c r="L3871" s="18">
        <f>'Vulnerability Mapped'!H100</f>
        <v>0.35714285699999998</v>
      </c>
      <c r="M3871" s="18">
        <f t="shared" si="120"/>
        <v>7.3977749970408901E-2</v>
      </c>
      <c r="N3871" s="18">
        <f t="shared" si="121"/>
        <v>1.8494437492602225E-2</v>
      </c>
    </row>
    <row r="3872" spans="1:14" ht="18" customHeight="1" x14ac:dyDescent="0.2">
      <c r="A3872" s="16" t="str">
        <f>'Fish Use'!A260</f>
        <v>UGR17</v>
      </c>
      <c r="B3872" s="16" t="str">
        <f>'Fish Use'!B260</f>
        <v>Upper Grande Ronde</v>
      </c>
      <c r="C3872" s="16" t="str">
        <f>'Fish Use'!D260</f>
        <v>Bull Trout</v>
      </c>
      <c r="D3872" s="16" t="str">
        <f>'Fish Use'!E260</f>
        <v>Spawning &amp; Resident</v>
      </c>
      <c r="E3872" s="16" t="str">
        <f>'Vulnerability Mapped'!C19</f>
        <v>Anthropogenic Barriers</v>
      </c>
      <c r="F3872" s="18">
        <f>'Fish Use'!F260</f>
        <v>0.60389999999999999</v>
      </c>
      <c r="G3872" s="18">
        <f>Population!D20</f>
        <v>0.6</v>
      </c>
      <c r="H3872" s="19">
        <f>'Limiting Factors'!C263</f>
        <v>2.4700000000000002</v>
      </c>
      <c r="I3872" s="18">
        <f>'Limiting Factors'!D263</f>
        <v>0.43075000000000002</v>
      </c>
      <c r="J3872" s="17">
        <f>'Vulnerability Mapped'!D19</f>
        <v>10</v>
      </c>
      <c r="K3872" s="17">
        <f>'Vulnerability Mapped'!E19</f>
        <v>10</v>
      </c>
      <c r="L3872" s="18">
        <f>'Vulnerability Mapped'!H19</f>
        <v>0.42142857099999997</v>
      </c>
      <c r="M3872" s="18">
        <f t="shared" si="120"/>
        <v>0.10962618256708716</v>
      </c>
      <c r="N3872" s="18">
        <f t="shared" si="121"/>
        <v>6.5775709540252289E-2</v>
      </c>
    </row>
    <row r="3873" spans="1:14" ht="18" customHeight="1" x14ac:dyDescent="0.2">
      <c r="A3873" s="16" t="str">
        <f>'Fish Use'!A260</f>
        <v>UGR17</v>
      </c>
      <c r="B3873" s="16" t="str">
        <f>'Fish Use'!B260</f>
        <v>Upper Grande Ronde</v>
      </c>
      <c r="C3873" s="16" t="str">
        <f>'Fish Use'!D260</f>
        <v>Bull Trout</v>
      </c>
      <c r="D3873" s="16" t="str">
        <f>'Fish Use'!E260</f>
        <v>Spawning &amp; Resident</v>
      </c>
      <c r="E3873" s="16" t="str">
        <f>'Vulnerability Mapped'!C27</f>
        <v>Riparian Condition</v>
      </c>
      <c r="F3873" s="18">
        <f>'Fish Use'!F260</f>
        <v>0.60389999999999999</v>
      </c>
      <c r="G3873" s="18">
        <f>Population!D20</f>
        <v>0.6</v>
      </c>
      <c r="H3873" s="19">
        <f>'Limiting Factors'!C257</f>
        <v>4.51</v>
      </c>
      <c r="I3873" s="18">
        <f>'Limiting Factors'!D257</f>
        <v>0.88975000000000004</v>
      </c>
      <c r="J3873" s="17">
        <f>'Vulnerability Mapped'!D27</f>
        <v>4</v>
      </c>
      <c r="K3873" s="17">
        <f>'Vulnerability Mapped'!E27</f>
        <v>4</v>
      </c>
      <c r="L3873" s="18">
        <f>'Vulnerability Mapped'!H27</f>
        <v>0.80714285699999999</v>
      </c>
      <c r="M3873" s="18">
        <f t="shared" si="120"/>
        <v>0.43369402010181141</v>
      </c>
      <c r="N3873" s="18">
        <f t="shared" si="121"/>
        <v>0.26021641206108681</v>
      </c>
    </row>
    <row r="3874" spans="1:14" ht="18" customHeight="1" x14ac:dyDescent="0.2">
      <c r="A3874" s="16" t="str">
        <f>'Fish Use'!A260</f>
        <v>UGR17</v>
      </c>
      <c r="B3874" s="16" t="str">
        <f>'Fish Use'!B260</f>
        <v>Upper Grande Ronde</v>
      </c>
      <c r="C3874" s="16" t="str">
        <f>'Fish Use'!D260</f>
        <v>Bull Trout</v>
      </c>
      <c r="D3874" s="16" t="str">
        <f>'Fish Use'!E260</f>
        <v>Spawning &amp; Resident</v>
      </c>
      <c r="E3874" s="16" t="str">
        <f>'Vulnerability Mapped'!C23</f>
        <v>Floodplain Condition</v>
      </c>
      <c r="F3874" s="18">
        <f>'Fish Use'!F260</f>
        <v>0.60389999999999999</v>
      </c>
      <c r="G3874" s="18">
        <f>Population!D20</f>
        <v>0.6</v>
      </c>
      <c r="H3874" s="19">
        <f>'Limiting Factors'!C258</f>
        <v>2.89</v>
      </c>
      <c r="I3874" s="18">
        <f>'Limiting Factors'!D258</f>
        <v>0.52524999999999999</v>
      </c>
      <c r="J3874" s="17">
        <f>'Vulnerability Mapped'!D23</f>
        <v>11</v>
      </c>
      <c r="K3874" s="17">
        <f>'Vulnerability Mapped'!E23</f>
        <v>11</v>
      </c>
      <c r="L3874" s="18">
        <f>'Vulnerability Mapped'!H23</f>
        <v>0.35714285699999998</v>
      </c>
      <c r="M3874" s="18">
        <f t="shared" si="120"/>
        <v>0.11328516959754306</v>
      </c>
      <c r="N3874" s="18">
        <f t="shared" si="121"/>
        <v>6.7971101758525831E-2</v>
      </c>
    </row>
    <row r="3875" spans="1:14" ht="18" customHeight="1" x14ac:dyDescent="0.2">
      <c r="A3875" s="16" t="str">
        <f>'Fish Use'!A260</f>
        <v>UGR17</v>
      </c>
      <c r="B3875" s="16" t="str">
        <f>'Fish Use'!B260</f>
        <v>Upper Grande Ronde</v>
      </c>
      <c r="C3875" s="16" t="str">
        <f>'Fish Use'!D260</f>
        <v>Bull Trout</v>
      </c>
      <c r="D3875" s="16" t="str">
        <f>'Fish Use'!E260</f>
        <v>Spawning &amp; Resident</v>
      </c>
      <c r="E3875" s="16" t="str">
        <f>'Vulnerability Mapped'!C28</f>
        <v>Side Channel and Wetland Habitat</v>
      </c>
      <c r="F3875" s="18">
        <f>'Fish Use'!F260</f>
        <v>0.60389999999999999</v>
      </c>
      <c r="G3875" s="18">
        <f>Population!D20</f>
        <v>0.6</v>
      </c>
      <c r="H3875" s="19">
        <f>'Limiting Factors'!C259</f>
        <v>3.76</v>
      </c>
      <c r="I3875" s="18">
        <f>'Limiting Factors'!D259</f>
        <v>0.72099999999999997</v>
      </c>
      <c r="J3875" s="17">
        <f>'Vulnerability Mapped'!D28</f>
        <v>7</v>
      </c>
      <c r="K3875" s="17">
        <f>'Vulnerability Mapped'!E28</f>
        <v>7</v>
      </c>
      <c r="L3875" s="18">
        <f>'Vulnerability Mapped'!H28</f>
        <v>0.61428571399999998</v>
      </c>
      <c r="M3875" s="18">
        <f t="shared" si="120"/>
        <v>0.26746730987559658</v>
      </c>
      <c r="N3875" s="18">
        <f t="shared" si="121"/>
        <v>0.16048038592535793</v>
      </c>
    </row>
    <row r="3876" spans="1:14" ht="18" customHeight="1" x14ac:dyDescent="0.2">
      <c r="A3876" s="16" t="str">
        <f>'Fish Use'!A260</f>
        <v>UGR17</v>
      </c>
      <c r="B3876" s="16" t="str">
        <f>'Fish Use'!B260</f>
        <v>Upper Grande Ronde</v>
      </c>
      <c r="C3876" s="16" t="str">
        <f>'Fish Use'!D260</f>
        <v>Bull Trout</v>
      </c>
      <c r="D3876" s="16" t="str">
        <f>'Fish Use'!E260</f>
        <v>Spawning &amp; Resident</v>
      </c>
      <c r="E3876" s="16" t="str">
        <f>'Vulnerability Mapped'!C20</f>
        <v>Channel and Habitat Structure</v>
      </c>
      <c r="F3876" s="18">
        <f>'Fish Use'!F260</f>
        <v>0.60389999999999999</v>
      </c>
      <c r="G3876" s="18">
        <f>Population!D20</f>
        <v>0.6</v>
      </c>
      <c r="H3876" s="19">
        <f>'Limiting Factors'!C260</f>
        <v>4.78</v>
      </c>
      <c r="I3876" s="18">
        <f>'Limiting Factors'!D260</f>
        <v>0.95050000000000001</v>
      </c>
      <c r="J3876" s="17">
        <f>'Vulnerability Mapped'!D20</f>
        <v>3</v>
      </c>
      <c r="K3876" s="17">
        <f>'Vulnerability Mapped'!E20</f>
        <v>3</v>
      </c>
      <c r="L3876" s="18">
        <f>'Vulnerability Mapped'!H20</f>
        <v>0.87142857100000004</v>
      </c>
      <c r="M3876" s="18">
        <f t="shared" si="120"/>
        <v>0.50020605618256853</v>
      </c>
      <c r="N3876" s="18">
        <f t="shared" si="121"/>
        <v>0.30012363370954109</v>
      </c>
    </row>
    <row r="3877" spans="1:14" ht="18" customHeight="1" x14ac:dyDescent="0.2">
      <c r="A3877" s="16" t="str">
        <f>'Fish Use'!A260</f>
        <v>UGR17</v>
      </c>
      <c r="B3877" s="16" t="str">
        <f>'Fish Use'!B260</f>
        <v>Upper Grande Ronde</v>
      </c>
      <c r="C3877" s="16" t="str">
        <f>'Fish Use'!D260</f>
        <v>Bull Trout</v>
      </c>
      <c r="D3877" s="16" t="str">
        <f>'Fish Use'!E260</f>
        <v>Spawning &amp; Resident</v>
      </c>
      <c r="E3877" s="16" t="str">
        <f>'Vulnerability Mapped'!C22</f>
        <v>Decreased Water Quantity</v>
      </c>
      <c r="F3877" s="18">
        <f>'Fish Use'!F260</f>
        <v>0.60389999999999999</v>
      </c>
      <c r="G3877" s="18">
        <f>Population!D20</f>
        <v>0.6</v>
      </c>
      <c r="H3877" s="19">
        <f>'Limiting Factors'!C267</f>
        <v>2.29</v>
      </c>
      <c r="I3877" s="18">
        <f>'Limiting Factors'!D267</f>
        <v>0.39024999999999999</v>
      </c>
      <c r="J3877" s="17">
        <f>'Vulnerability Mapped'!D22</f>
        <v>8</v>
      </c>
      <c r="K3877" s="17">
        <f>'Vulnerability Mapped'!E22</f>
        <v>8</v>
      </c>
      <c r="L3877" s="18">
        <f>'Vulnerability Mapped'!H22</f>
        <v>0.55000000000000004</v>
      </c>
      <c r="M3877" s="18">
        <f t="shared" si="120"/>
        <v>0.12961958625</v>
      </c>
      <c r="N3877" s="18">
        <f t="shared" si="121"/>
        <v>7.7771751749999993E-2</v>
      </c>
    </row>
    <row r="3878" spans="1:14" ht="18" customHeight="1" x14ac:dyDescent="0.2">
      <c r="A3878" s="16" t="str">
        <f>'Fish Use'!A260</f>
        <v>UGR17</v>
      </c>
      <c r="B3878" s="16" t="str">
        <f>'Fish Use'!B260</f>
        <v>Upper Grande Ronde</v>
      </c>
      <c r="C3878" s="16" t="str">
        <f>'Fish Use'!D260</f>
        <v>Bull Trout</v>
      </c>
      <c r="D3878" s="16" t="str">
        <f>'Fish Use'!E260</f>
        <v>Spawning &amp; Resident</v>
      </c>
      <c r="E3878" s="16" t="str">
        <f>'Vulnerability Mapped'!C17</f>
        <v>Altered Flow Timing</v>
      </c>
      <c r="F3878" s="18">
        <f>'Fish Use'!F260</f>
        <v>0.60389999999999999</v>
      </c>
      <c r="G3878" s="18">
        <f>Population!D20</f>
        <v>0.6</v>
      </c>
      <c r="H3878" s="19">
        <f>'Limiting Factors'!C268</f>
        <v>2.29</v>
      </c>
      <c r="I3878" s="18">
        <f>'Limiting Factors'!D268</f>
        <v>0.39024999999999999</v>
      </c>
      <c r="J3878" s="17">
        <f>'Vulnerability Mapped'!D17</f>
        <v>13</v>
      </c>
      <c r="K3878" s="17">
        <f>'Vulnerability Mapped'!E17</f>
        <v>13</v>
      </c>
      <c r="L3878" s="18">
        <f>'Vulnerability Mapped'!H17</f>
        <v>0.22857142899999999</v>
      </c>
      <c r="M3878" s="18">
        <f t="shared" si="120"/>
        <v>5.3867880101002269E-2</v>
      </c>
      <c r="N3878" s="18">
        <f t="shared" si="121"/>
        <v>3.2320728060601357E-2</v>
      </c>
    </row>
    <row r="3879" spans="1:14" ht="18" customHeight="1" x14ac:dyDescent="0.2">
      <c r="A3879" s="16" t="str">
        <f>'Fish Use'!A260</f>
        <v>UGR17</v>
      </c>
      <c r="B3879" s="16" t="str">
        <f>'Fish Use'!B260</f>
        <v>Upper Grande Ronde</v>
      </c>
      <c r="C3879" s="16" t="str">
        <f>'Fish Use'!D260</f>
        <v>Bull Trout</v>
      </c>
      <c r="D3879" s="16" t="str">
        <f>'Fish Use'!E260</f>
        <v>Spawning &amp; Resident</v>
      </c>
      <c r="E3879" s="16" t="str">
        <f>'Vulnerability Mapped'!C21</f>
        <v>Decreased Sediment Quantity</v>
      </c>
      <c r="F3879" s="18">
        <f>'Fish Use'!F260</f>
        <v>0.60389999999999999</v>
      </c>
      <c r="G3879" s="18">
        <f>Population!D20</f>
        <v>0.6</v>
      </c>
      <c r="H3879" s="19">
        <f>'Limiting Factors'!C261</f>
        <v>3.62</v>
      </c>
      <c r="I3879" s="18">
        <f>'Limiting Factors'!D261</f>
        <v>0.6895</v>
      </c>
      <c r="J3879" s="17">
        <f>'Vulnerability Mapped'!D21</f>
        <v>5</v>
      </c>
      <c r="K3879" s="17">
        <f>'Vulnerability Mapped'!E21</f>
        <v>5</v>
      </c>
      <c r="L3879" s="18">
        <f>'Vulnerability Mapped'!H21</f>
        <v>0.74285714300000005</v>
      </c>
      <c r="M3879" s="18">
        <f t="shared" si="120"/>
        <v>0.30931758005948418</v>
      </c>
      <c r="N3879" s="18">
        <f t="shared" si="121"/>
        <v>0.1855905480356905</v>
      </c>
    </row>
    <row r="3880" spans="1:14" ht="18" customHeight="1" x14ac:dyDescent="0.2">
      <c r="A3880" s="16" t="str">
        <f>'Fish Use'!A260</f>
        <v>UGR17</v>
      </c>
      <c r="B3880" s="16" t="str">
        <f>'Fish Use'!B260</f>
        <v>Upper Grande Ronde</v>
      </c>
      <c r="C3880" s="16" t="str">
        <f>'Fish Use'!D260</f>
        <v>Bull Trout</v>
      </c>
      <c r="D3880" s="16" t="str">
        <f>'Fish Use'!E260</f>
        <v>Spawning &amp; Resident</v>
      </c>
      <c r="E3880" s="16" t="str">
        <f>'Vulnerability Mapped'!C24</f>
        <v>Increased Sediment Quantity</v>
      </c>
      <c r="F3880" s="18">
        <f>'Fish Use'!F260</f>
        <v>0.60389999999999999</v>
      </c>
      <c r="G3880" s="18">
        <f>Population!D20</f>
        <v>0.6</v>
      </c>
      <c r="H3880" s="19">
        <f>'Limiting Factors'!C262</f>
        <v>4.08</v>
      </c>
      <c r="I3880" s="18">
        <f>'Limiting Factors'!D262</f>
        <v>0.79300000000000004</v>
      </c>
      <c r="J3880" s="17">
        <f>'Vulnerability Mapped'!D24</f>
        <v>6</v>
      </c>
      <c r="K3880" s="17">
        <f>'Vulnerability Mapped'!E24</f>
        <v>6</v>
      </c>
      <c r="L3880" s="18">
        <f>'Vulnerability Mapped'!H24</f>
        <v>0.678571429</v>
      </c>
      <c r="M3880" s="18">
        <f t="shared" si="120"/>
        <v>0.32496290377666831</v>
      </c>
      <c r="N3880" s="18">
        <f t="shared" si="121"/>
        <v>0.19497774226600098</v>
      </c>
    </row>
    <row r="3881" spans="1:14" ht="18" customHeight="1" x14ac:dyDescent="0.2">
      <c r="A3881" s="16" t="str">
        <f>'Fish Use'!A260</f>
        <v>UGR17</v>
      </c>
      <c r="B3881" s="16" t="str">
        <f>'Fish Use'!B260</f>
        <v>Upper Grande Ronde</v>
      </c>
      <c r="C3881" s="16" t="str">
        <f>'Fish Use'!D260</f>
        <v>Bull Trout</v>
      </c>
      <c r="D3881" s="16" t="str">
        <f>'Fish Use'!E260</f>
        <v>Spawning &amp; Resident</v>
      </c>
      <c r="E3881" s="16" t="str">
        <f>'Vulnerability Mapped'!C29</f>
        <v>Summer Water Temperature</v>
      </c>
      <c r="F3881" s="18">
        <f>'Fish Use'!F260</f>
        <v>0.60389999999999999</v>
      </c>
      <c r="G3881" s="18">
        <f>Population!D20</f>
        <v>0.6</v>
      </c>
      <c r="H3881" s="19">
        <f>'Limiting Factors'!C269</f>
        <v>3.17</v>
      </c>
      <c r="I3881" s="18">
        <f>'Limiting Factors'!D269</f>
        <v>0.58825000000000005</v>
      </c>
      <c r="J3881" s="17">
        <f>'Vulnerability Mapped'!D29</f>
        <v>1</v>
      </c>
      <c r="K3881" s="17">
        <f>'Vulnerability Mapped'!E29</f>
        <v>1</v>
      </c>
      <c r="L3881" s="18">
        <f>'Vulnerability Mapped'!H29</f>
        <v>1</v>
      </c>
      <c r="M3881" s="18">
        <f t="shared" si="120"/>
        <v>0.35524417500000005</v>
      </c>
      <c r="N3881" s="18">
        <f t="shared" si="121"/>
        <v>0.21314650500000001</v>
      </c>
    </row>
    <row r="3882" spans="1:14" ht="18" customHeight="1" x14ac:dyDescent="0.2">
      <c r="A3882" s="16" t="str">
        <f>'Fish Use'!A260</f>
        <v>UGR17</v>
      </c>
      <c r="B3882" s="16" t="str">
        <f>'Fish Use'!B260</f>
        <v>Upper Grande Ronde</v>
      </c>
      <c r="C3882" s="16" t="str">
        <f>'Fish Use'!D260</f>
        <v>Bull Trout</v>
      </c>
      <c r="D3882" s="16" t="str">
        <f>'Fish Use'!E260</f>
        <v>Spawning &amp; Resident</v>
      </c>
      <c r="E3882" s="16" t="str">
        <f>'Vulnerability Mapped'!C31</f>
        <v>Winter Water Temperature</v>
      </c>
      <c r="F3882" s="18">
        <f>'Fish Use'!F260</f>
        <v>0.60389999999999999</v>
      </c>
      <c r="G3882" s="18">
        <f>Population!D20</f>
        <v>0.6</v>
      </c>
      <c r="H3882" s="19">
        <f>'Limiting Factors'!C270</f>
        <v>2.29</v>
      </c>
      <c r="I3882" s="18">
        <f>'Limiting Factors'!D270</f>
        <v>0.39024999999999999</v>
      </c>
      <c r="J3882" s="17">
        <f>'Vulnerability Mapped'!D31</f>
        <v>12</v>
      </c>
      <c r="K3882" s="17">
        <f>'Vulnerability Mapped'!E31</f>
        <v>12</v>
      </c>
      <c r="L3882" s="18">
        <f>'Vulnerability Mapped'!H31</f>
        <v>0.29285714299999999</v>
      </c>
      <c r="M3882" s="18">
        <f t="shared" si="120"/>
        <v>6.9018221283667414E-2</v>
      </c>
      <c r="N3882" s="18">
        <f t="shared" si="121"/>
        <v>4.141093277020045E-2</v>
      </c>
    </row>
    <row r="3883" spans="1:14" ht="18" customHeight="1" x14ac:dyDescent="0.2">
      <c r="A3883" s="16" t="str">
        <f>'Fish Use'!A260</f>
        <v>UGR17</v>
      </c>
      <c r="B3883" s="16" t="str">
        <f>'Fish Use'!B260</f>
        <v>Upper Grande Ronde</v>
      </c>
      <c r="C3883" s="16" t="str">
        <f>'Fish Use'!D260</f>
        <v>Bull Trout</v>
      </c>
      <c r="D3883" s="16" t="str">
        <f>'Fish Use'!E260</f>
        <v>Spawning &amp; Resident</v>
      </c>
      <c r="E3883" s="16" t="str">
        <f>'Vulnerability Mapped'!C30</f>
        <v>Water Quality</v>
      </c>
      <c r="F3883" s="18">
        <f>'Fish Use'!F260</f>
        <v>0.60389999999999999</v>
      </c>
      <c r="G3883" s="18">
        <f>Population!D20</f>
        <v>0.6</v>
      </c>
      <c r="H3883" s="19">
        <f>'Limiting Factors'!C271</f>
        <v>2</v>
      </c>
      <c r="I3883" s="18">
        <f>'Limiting Factors'!D271</f>
        <v>0.32500000000000001</v>
      </c>
      <c r="J3883" s="17">
        <f>'Vulnerability Mapped'!D30</f>
        <v>15</v>
      </c>
      <c r="K3883" s="17">
        <f>'Vulnerability Mapped'!E30</f>
        <v>15</v>
      </c>
      <c r="L3883" s="18">
        <f>'Vulnerability Mapped'!H30</f>
        <v>0.1</v>
      </c>
      <c r="M3883" s="18">
        <f t="shared" si="120"/>
        <v>1.9626750000000002E-2</v>
      </c>
      <c r="N3883" s="18">
        <f t="shared" si="121"/>
        <v>1.1776050000000001E-2</v>
      </c>
    </row>
    <row r="3884" spans="1:14" ht="18" customHeight="1" x14ac:dyDescent="0.2">
      <c r="A3884" s="16" t="str">
        <f>'Fish Use'!A260</f>
        <v>UGR17</v>
      </c>
      <c r="B3884" s="16" t="str">
        <f>'Fish Use'!B260</f>
        <v>Upper Grande Ronde</v>
      </c>
      <c r="C3884" s="16" t="str">
        <f>'Fish Use'!D260</f>
        <v>Bull Trout</v>
      </c>
      <c r="D3884" s="16" t="str">
        <f>'Fish Use'!E260</f>
        <v>Spawning &amp; Resident</v>
      </c>
      <c r="E3884" s="16" t="str">
        <f>'Vulnerability Mapped'!C26</f>
        <v>Predation</v>
      </c>
      <c r="F3884" s="18">
        <f>'Fish Use'!F260</f>
        <v>0.60389999999999999</v>
      </c>
      <c r="G3884" s="18">
        <f>Population!D20</f>
        <v>0.6</v>
      </c>
      <c r="H3884" s="19">
        <f>'Limiting Factors'!C264</f>
        <v>1.26</v>
      </c>
      <c r="I3884" s="18">
        <f>'Limiting Factors'!D264</f>
        <v>0.1585</v>
      </c>
      <c r="J3884" s="17">
        <f>'Vulnerability Mapped'!D26</f>
        <v>9</v>
      </c>
      <c r="K3884" s="17">
        <f>'Vulnerability Mapped'!E26</f>
        <v>9</v>
      </c>
      <c r="L3884" s="18">
        <f>'Vulnerability Mapped'!H26</f>
        <v>0.485714286</v>
      </c>
      <c r="M3884" s="18">
        <f t="shared" si="120"/>
        <v>4.6491672884490902E-2</v>
      </c>
      <c r="N3884" s="18">
        <f t="shared" si="121"/>
        <v>2.7895003730694541E-2</v>
      </c>
    </row>
    <row r="3885" spans="1:14" ht="18" customHeight="1" x14ac:dyDescent="0.2">
      <c r="A3885" s="16" t="str">
        <f>'Fish Use'!A260</f>
        <v>UGR17</v>
      </c>
      <c r="B3885" s="16" t="str">
        <f>'Fish Use'!B260</f>
        <v>Upper Grande Ronde</v>
      </c>
      <c r="C3885" s="16" t="str">
        <f>'Fish Use'!D260</f>
        <v>Bull Trout</v>
      </c>
      <c r="D3885" s="16" t="str">
        <f>'Fish Use'!E260</f>
        <v>Spawning &amp; Resident</v>
      </c>
      <c r="E3885" s="16" t="str">
        <f>'Vulnerability Mapped'!C18</f>
        <v>Altered Primary Productivity</v>
      </c>
      <c r="F3885" s="18">
        <f>'Fish Use'!F260</f>
        <v>0.60389999999999999</v>
      </c>
      <c r="G3885" s="18">
        <f>Population!D20</f>
        <v>0.6</v>
      </c>
      <c r="H3885" s="19">
        <f>'Limiting Factors'!C265</f>
        <v>4.6399999999999997</v>
      </c>
      <c r="I3885" s="18">
        <f>'Limiting Factors'!D265</f>
        <v>0.91900000000000004</v>
      </c>
      <c r="J3885" s="17">
        <f>'Vulnerability Mapped'!D18</f>
        <v>14</v>
      </c>
      <c r="K3885" s="17">
        <f>'Vulnerability Mapped'!E18</f>
        <v>14</v>
      </c>
      <c r="L3885" s="18">
        <f>'Vulnerability Mapped'!H18</f>
        <v>0.164285714</v>
      </c>
      <c r="M3885" s="18">
        <f t="shared" si="120"/>
        <v>9.1175959127147391E-2</v>
      </c>
      <c r="N3885" s="18">
        <f t="shared" si="121"/>
        <v>5.4705575476288432E-2</v>
      </c>
    </row>
    <row r="3886" spans="1:14" ht="18" customHeight="1" x14ac:dyDescent="0.2">
      <c r="A3886" s="16" t="str">
        <f>'Fish Use'!A260</f>
        <v>UGR17</v>
      </c>
      <c r="B3886" s="16" t="str">
        <f>'Fish Use'!B260</f>
        <v>Upper Grande Ronde</v>
      </c>
      <c r="C3886" s="16" t="str">
        <f>'Fish Use'!D260</f>
        <v>Bull Trout</v>
      </c>
      <c r="D3886" s="16" t="str">
        <f>'Fish Use'!E260</f>
        <v>Spawning &amp; Resident</v>
      </c>
      <c r="E3886" s="16" t="str">
        <f>'Vulnerability Mapped'!C25</f>
        <v>Non-Native Species Interactions and Competition</v>
      </c>
      <c r="F3886" s="18">
        <f>'Fish Use'!F260</f>
        <v>0.60389999999999999</v>
      </c>
      <c r="G3886" s="18">
        <f>Population!D20</f>
        <v>0.6</v>
      </c>
      <c r="H3886" s="19">
        <f>'Limiting Factors'!C266</f>
        <v>2.08</v>
      </c>
      <c r="I3886" s="18">
        <f>'Limiting Factors'!D266</f>
        <v>0.34300000000000003</v>
      </c>
      <c r="J3886" s="17">
        <f>'Vulnerability Mapped'!D25</f>
        <v>2</v>
      </c>
      <c r="K3886" s="17">
        <f>'Vulnerability Mapped'!E25</f>
        <v>2</v>
      </c>
      <c r="L3886" s="18">
        <f>'Vulnerability Mapped'!H25</f>
        <v>0.93571428599999995</v>
      </c>
      <c r="M3886" s="18">
        <f t="shared" si="120"/>
        <v>0.1938217050591822</v>
      </c>
      <c r="N3886" s="18">
        <f t="shared" si="121"/>
        <v>0.11629302303550931</v>
      </c>
    </row>
    <row r="3887" spans="1:14" ht="18" customHeight="1" x14ac:dyDescent="0.2">
      <c r="A3887" s="16" t="str">
        <f>'Fish Use'!A261</f>
        <v>UGR17</v>
      </c>
      <c r="B3887" s="16" t="str">
        <f>'Fish Use'!B261</f>
        <v>Upper Grande Ronde</v>
      </c>
      <c r="C3887" s="16" t="str">
        <f>'Fish Use'!D261</f>
        <v>Bull Trout</v>
      </c>
      <c r="D3887" s="16" t="str">
        <f>'Fish Use'!E261</f>
        <v>FMO</v>
      </c>
      <c r="E3887" s="16" t="str">
        <f>'Vulnerability Mapped'!C4</f>
        <v>Anthropogenic Barriers</v>
      </c>
      <c r="F3887" s="18">
        <f>'Fish Use'!F261</f>
        <v>0.60389999999999999</v>
      </c>
      <c r="G3887" s="18">
        <f>Population!D21</f>
        <v>0.4</v>
      </c>
      <c r="H3887" s="19">
        <f>'Limiting Factors'!C263</f>
        <v>2.4700000000000002</v>
      </c>
      <c r="I3887" s="18">
        <f>'Limiting Factors'!D263</f>
        <v>0.43075000000000002</v>
      </c>
      <c r="J3887" s="17">
        <f>'Vulnerability Mapped'!D4</f>
        <v>3</v>
      </c>
      <c r="K3887" s="17">
        <f>'Vulnerability Mapped'!E4</f>
        <v>3</v>
      </c>
      <c r="L3887" s="18">
        <f>'Vulnerability Mapped'!H4</f>
        <v>0.87142857100000004</v>
      </c>
      <c r="M3887" s="18">
        <f t="shared" si="120"/>
        <v>0.22668464881708716</v>
      </c>
      <c r="N3887" s="18">
        <f t="shared" si="121"/>
        <v>9.0673859526834877E-2</v>
      </c>
    </row>
    <row r="3888" spans="1:14" ht="18" customHeight="1" x14ac:dyDescent="0.2">
      <c r="A3888" s="16" t="str">
        <f>'Fish Use'!A261</f>
        <v>UGR17</v>
      </c>
      <c r="B3888" s="16" t="str">
        <f>'Fish Use'!B261</f>
        <v>Upper Grande Ronde</v>
      </c>
      <c r="C3888" s="16" t="str">
        <f>'Fish Use'!D261</f>
        <v>Bull Trout</v>
      </c>
      <c r="D3888" s="16" t="str">
        <f>'Fish Use'!E261</f>
        <v>FMO</v>
      </c>
      <c r="E3888" s="16" t="str">
        <f>'Vulnerability Mapped'!C12</f>
        <v>Riparian Condition</v>
      </c>
      <c r="F3888" s="18">
        <f>'Fish Use'!F261</f>
        <v>0.60389999999999999</v>
      </c>
      <c r="G3888" s="18">
        <f>Population!D21</f>
        <v>0.4</v>
      </c>
      <c r="H3888" s="19">
        <f>'Limiting Factors'!C257</f>
        <v>4.51</v>
      </c>
      <c r="I3888" s="18">
        <f>'Limiting Factors'!D257</f>
        <v>0.88975000000000004</v>
      </c>
      <c r="J3888" s="17">
        <f>'Vulnerability Mapped'!D12</f>
        <v>5</v>
      </c>
      <c r="K3888" s="17">
        <f>'Vulnerability Mapped'!E12</f>
        <v>5</v>
      </c>
      <c r="L3888" s="18">
        <f>'Vulnerability Mapped'!H12</f>
        <v>0.74285714300000005</v>
      </c>
      <c r="M3888" s="18">
        <f t="shared" si="120"/>
        <v>0.39915201864818861</v>
      </c>
      <c r="N3888" s="18">
        <f t="shared" si="121"/>
        <v>0.15966080745927547</v>
      </c>
    </row>
    <row r="3889" spans="1:14" ht="18" customHeight="1" x14ac:dyDescent="0.2">
      <c r="A3889" s="16" t="str">
        <f>'Fish Use'!A261</f>
        <v>UGR17</v>
      </c>
      <c r="B3889" s="16" t="str">
        <f>'Fish Use'!B261</f>
        <v>Upper Grande Ronde</v>
      </c>
      <c r="C3889" s="16" t="str">
        <f>'Fish Use'!D261</f>
        <v>Bull Trout</v>
      </c>
      <c r="D3889" s="16" t="str">
        <f>'Fish Use'!E261</f>
        <v>FMO</v>
      </c>
      <c r="E3889" s="16" t="str">
        <f>'Vulnerability Mapped'!C8</f>
        <v>Floodplain Condition</v>
      </c>
      <c r="F3889" s="18">
        <f>'Fish Use'!F261</f>
        <v>0.60389999999999999</v>
      </c>
      <c r="G3889" s="18">
        <f>Population!D21</f>
        <v>0.4</v>
      </c>
      <c r="H3889" s="19">
        <f>'Limiting Factors'!C258</f>
        <v>2.89</v>
      </c>
      <c r="I3889" s="18">
        <f>'Limiting Factors'!D258</f>
        <v>0.52524999999999999</v>
      </c>
      <c r="J3889" s="17">
        <f>'Vulnerability Mapped'!D8</f>
        <v>9</v>
      </c>
      <c r="K3889" s="17">
        <f>'Vulnerability Mapped'!E8</f>
        <v>9</v>
      </c>
      <c r="L3889" s="18">
        <f>'Vulnerability Mapped'!H8</f>
        <v>0.485714286</v>
      </c>
      <c r="M3889" s="18">
        <f t="shared" si="120"/>
        <v>0.15406783080491385</v>
      </c>
      <c r="N3889" s="18">
        <f t="shared" si="121"/>
        <v>6.1627132321965539E-2</v>
      </c>
    </row>
    <row r="3890" spans="1:14" ht="18" customHeight="1" x14ac:dyDescent="0.2">
      <c r="A3890" s="16" t="str">
        <f>'Fish Use'!A261</f>
        <v>UGR17</v>
      </c>
      <c r="B3890" s="16" t="str">
        <f>'Fish Use'!B261</f>
        <v>Upper Grande Ronde</v>
      </c>
      <c r="C3890" s="16" t="str">
        <f>'Fish Use'!D261</f>
        <v>Bull Trout</v>
      </c>
      <c r="D3890" s="16" t="str">
        <f>'Fish Use'!E261</f>
        <v>FMO</v>
      </c>
      <c r="E3890" s="16" t="str">
        <f>'Vulnerability Mapped'!C13</f>
        <v>Side Channel and Wetland Habitat</v>
      </c>
      <c r="F3890" s="18">
        <f>'Fish Use'!F261</f>
        <v>0.60389999999999999</v>
      </c>
      <c r="G3890" s="18">
        <f>Population!D21</f>
        <v>0.4</v>
      </c>
      <c r="H3890" s="19">
        <f>'Limiting Factors'!C259</f>
        <v>3.76</v>
      </c>
      <c r="I3890" s="18">
        <f>'Limiting Factors'!D259</f>
        <v>0.72099999999999997</v>
      </c>
      <c r="J3890" s="17">
        <f>'Vulnerability Mapped'!D13</f>
        <v>8</v>
      </c>
      <c r="K3890" s="17">
        <f>'Vulnerability Mapped'!E13</f>
        <v>8</v>
      </c>
      <c r="L3890" s="18">
        <f>'Vulnerability Mapped'!H13</f>
        <v>0.55000000000000004</v>
      </c>
      <c r="M3890" s="18">
        <f t="shared" si="120"/>
        <v>0.23947654499999999</v>
      </c>
      <c r="N3890" s="18">
        <f t="shared" si="121"/>
        <v>9.5790617999999994E-2</v>
      </c>
    </row>
    <row r="3891" spans="1:14" ht="18" customHeight="1" x14ac:dyDescent="0.2">
      <c r="A3891" s="16" t="str">
        <f>'Fish Use'!A261</f>
        <v>UGR17</v>
      </c>
      <c r="B3891" s="16" t="str">
        <f>'Fish Use'!B261</f>
        <v>Upper Grande Ronde</v>
      </c>
      <c r="C3891" s="16" t="str">
        <f>'Fish Use'!D261</f>
        <v>Bull Trout</v>
      </c>
      <c r="D3891" s="16" t="str">
        <f>'Fish Use'!E261</f>
        <v>FMO</v>
      </c>
      <c r="E3891" s="16" t="str">
        <f>'Vulnerability Mapped'!C5</f>
        <v>Channel and Habitat Structure</v>
      </c>
      <c r="F3891" s="18">
        <f>'Fish Use'!F261</f>
        <v>0.60389999999999999</v>
      </c>
      <c r="G3891" s="18">
        <f>Population!D21</f>
        <v>0.4</v>
      </c>
      <c r="H3891" s="19">
        <f>'Limiting Factors'!C260</f>
        <v>4.78</v>
      </c>
      <c r="I3891" s="18">
        <f>'Limiting Factors'!D260</f>
        <v>0.95050000000000001</v>
      </c>
      <c r="J3891" s="17">
        <f>'Vulnerability Mapped'!D5</f>
        <v>4</v>
      </c>
      <c r="K3891" s="17">
        <f>'Vulnerability Mapped'!E5</f>
        <v>4</v>
      </c>
      <c r="L3891" s="18">
        <f>'Vulnerability Mapped'!H5</f>
        <v>0.80714285699999999</v>
      </c>
      <c r="M3891" s="18">
        <f t="shared" si="120"/>
        <v>0.46330560956085615</v>
      </c>
      <c r="N3891" s="18">
        <f t="shared" si="121"/>
        <v>0.18532224382434248</v>
      </c>
    </row>
    <row r="3892" spans="1:14" ht="18" customHeight="1" x14ac:dyDescent="0.2">
      <c r="A3892" s="16" t="str">
        <f>'Fish Use'!A261</f>
        <v>UGR17</v>
      </c>
      <c r="B3892" s="16" t="str">
        <f>'Fish Use'!B261</f>
        <v>Upper Grande Ronde</v>
      </c>
      <c r="C3892" s="16" t="str">
        <f>'Fish Use'!D261</f>
        <v>Bull Trout</v>
      </c>
      <c r="D3892" s="16" t="str">
        <f>'Fish Use'!E261</f>
        <v>FMO</v>
      </c>
      <c r="E3892" s="16" t="str">
        <f>'Vulnerability Mapped'!C7</f>
        <v>Decreased Water Quantity</v>
      </c>
      <c r="F3892" s="18">
        <f>'Fish Use'!F261</f>
        <v>0.60389999999999999</v>
      </c>
      <c r="G3892" s="18">
        <f>Population!D21</f>
        <v>0.4</v>
      </c>
      <c r="H3892" s="19">
        <f>'Limiting Factors'!C267</f>
        <v>2.29</v>
      </c>
      <c r="I3892" s="18">
        <f>'Limiting Factors'!D267</f>
        <v>0.39024999999999999</v>
      </c>
      <c r="J3892" s="17">
        <f>'Vulnerability Mapped'!D7</f>
        <v>2</v>
      </c>
      <c r="K3892" s="17">
        <f>'Vulnerability Mapped'!E7</f>
        <v>2</v>
      </c>
      <c r="L3892" s="18">
        <f>'Vulnerability Mapped'!H7</f>
        <v>0.93571428599999995</v>
      </c>
      <c r="M3892" s="18">
        <f t="shared" si="120"/>
        <v>0.22052163381733481</v>
      </c>
      <c r="N3892" s="18">
        <f t="shared" si="121"/>
        <v>8.8208653526933925E-2</v>
      </c>
    </row>
    <row r="3893" spans="1:14" ht="18" customHeight="1" x14ac:dyDescent="0.2">
      <c r="A3893" s="16" t="str">
        <f>'Fish Use'!A261</f>
        <v>UGR17</v>
      </c>
      <c r="B3893" s="16" t="str">
        <f>'Fish Use'!B261</f>
        <v>Upper Grande Ronde</v>
      </c>
      <c r="C3893" s="16" t="str">
        <f>'Fish Use'!D261</f>
        <v>Bull Trout</v>
      </c>
      <c r="D3893" s="16" t="str">
        <f>'Fish Use'!E261</f>
        <v>FMO</v>
      </c>
      <c r="E3893" s="16" t="str">
        <f>'Vulnerability Mapped'!C2</f>
        <v>Altered Flow Timing</v>
      </c>
      <c r="F3893" s="18">
        <f>'Fish Use'!F261</f>
        <v>0.60389999999999999</v>
      </c>
      <c r="G3893" s="18">
        <f>Population!D21</f>
        <v>0.4</v>
      </c>
      <c r="H3893" s="19">
        <f>'Limiting Factors'!C268</f>
        <v>2.29</v>
      </c>
      <c r="I3893" s="18">
        <f>'Limiting Factors'!D268</f>
        <v>0.39024999999999999</v>
      </c>
      <c r="J3893" s="17">
        <f>'Vulnerability Mapped'!D2</f>
        <v>11</v>
      </c>
      <c r="K3893" s="17">
        <f>'Vulnerability Mapped'!E2</f>
        <v>11</v>
      </c>
      <c r="L3893" s="18">
        <f>'Vulnerability Mapped'!H2</f>
        <v>0.35714285699999998</v>
      </c>
      <c r="M3893" s="18">
        <f t="shared" si="120"/>
        <v>8.4168562466332558E-2</v>
      </c>
      <c r="N3893" s="18">
        <f t="shared" si="121"/>
        <v>3.3667424986533023E-2</v>
      </c>
    </row>
    <row r="3894" spans="1:14" ht="18" customHeight="1" x14ac:dyDescent="0.2">
      <c r="A3894" s="16" t="str">
        <f>'Fish Use'!A261</f>
        <v>UGR17</v>
      </c>
      <c r="B3894" s="16" t="str">
        <f>'Fish Use'!B261</f>
        <v>Upper Grande Ronde</v>
      </c>
      <c r="C3894" s="16" t="str">
        <f>'Fish Use'!D261</f>
        <v>Bull Trout</v>
      </c>
      <c r="D3894" s="16" t="str">
        <f>'Fish Use'!E261</f>
        <v>FMO</v>
      </c>
      <c r="E3894" s="16" t="str">
        <f>'Vulnerability Mapped'!C6</f>
        <v>Decreased Sediment Quantity</v>
      </c>
      <c r="F3894" s="18">
        <f>'Fish Use'!F261</f>
        <v>0.60389999999999999</v>
      </c>
      <c r="G3894" s="18">
        <f>Population!D21</f>
        <v>0.4</v>
      </c>
      <c r="H3894" s="19">
        <f>'Limiting Factors'!C261</f>
        <v>3.62</v>
      </c>
      <c r="I3894" s="18">
        <f>'Limiting Factors'!D261</f>
        <v>0.6895</v>
      </c>
      <c r="J3894" s="17">
        <f>'Vulnerability Mapped'!D6</f>
        <v>13</v>
      </c>
      <c r="K3894" s="17">
        <f>'Vulnerability Mapped'!E6</f>
        <v>13</v>
      </c>
      <c r="L3894" s="18">
        <f>'Vulnerability Mapped'!H6</f>
        <v>0.22857142899999999</v>
      </c>
      <c r="M3894" s="18">
        <f t="shared" si="120"/>
        <v>9.5174640178452438E-2</v>
      </c>
      <c r="N3894" s="18">
        <f t="shared" si="121"/>
        <v>3.8069856071380977E-2</v>
      </c>
    </row>
    <row r="3895" spans="1:14" ht="18" customHeight="1" x14ac:dyDescent="0.2">
      <c r="A3895" s="16" t="str">
        <f>'Fish Use'!A261</f>
        <v>UGR17</v>
      </c>
      <c r="B3895" s="16" t="str">
        <f>'Fish Use'!B261</f>
        <v>Upper Grande Ronde</v>
      </c>
      <c r="C3895" s="16" t="str">
        <f>'Fish Use'!D261</f>
        <v>Bull Trout</v>
      </c>
      <c r="D3895" s="16" t="str">
        <f>'Fish Use'!E261</f>
        <v>FMO</v>
      </c>
      <c r="E3895" s="16" t="str">
        <f>'Vulnerability Mapped'!C9</f>
        <v>Increased Sediment Quantity</v>
      </c>
      <c r="F3895" s="18">
        <f>'Fish Use'!F261</f>
        <v>0.60389999999999999</v>
      </c>
      <c r="G3895" s="18">
        <f>Population!D21</f>
        <v>0.4</v>
      </c>
      <c r="H3895" s="19">
        <f>'Limiting Factors'!C262</f>
        <v>4.08</v>
      </c>
      <c r="I3895" s="18">
        <f>'Limiting Factors'!D262</f>
        <v>0.79300000000000004</v>
      </c>
      <c r="J3895" s="17">
        <f>'Vulnerability Mapped'!D9</f>
        <v>14</v>
      </c>
      <c r="K3895" s="17">
        <f>'Vulnerability Mapped'!E9</f>
        <v>14</v>
      </c>
      <c r="L3895" s="18">
        <f>'Vulnerability Mapped'!H9</f>
        <v>0.164285714</v>
      </c>
      <c r="M3895" s="18">
        <f t="shared" si="120"/>
        <v>7.8675229148887804E-2</v>
      </c>
      <c r="N3895" s="18">
        <f t="shared" si="121"/>
        <v>3.1470091659555124E-2</v>
      </c>
    </row>
    <row r="3896" spans="1:14" ht="18" customHeight="1" x14ac:dyDescent="0.2">
      <c r="A3896" s="16" t="str">
        <f>'Fish Use'!A261</f>
        <v>UGR17</v>
      </c>
      <c r="B3896" s="16" t="str">
        <f>'Fish Use'!B261</f>
        <v>Upper Grande Ronde</v>
      </c>
      <c r="C3896" s="16" t="str">
        <f>'Fish Use'!D261</f>
        <v>Bull Trout</v>
      </c>
      <c r="D3896" s="16" t="str">
        <f>'Fish Use'!E261</f>
        <v>FMO</v>
      </c>
      <c r="E3896" s="16" t="str">
        <f>'Vulnerability Mapped'!C14</f>
        <v>Summer Water Temperature</v>
      </c>
      <c r="F3896" s="18">
        <f>'Fish Use'!F261</f>
        <v>0.60389999999999999</v>
      </c>
      <c r="G3896" s="18">
        <f>Population!D21</f>
        <v>0.4</v>
      </c>
      <c r="H3896" s="19">
        <f>'Limiting Factors'!C269</f>
        <v>3.17</v>
      </c>
      <c r="I3896" s="18">
        <f>'Limiting Factors'!D269</f>
        <v>0.58825000000000005</v>
      </c>
      <c r="J3896" s="17">
        <f>'Vulnerability Mapped'!D14</f>
        <v>1</v>
      </c>
      <c r="K3896" s="17">
        <f>'Vulnerability Mapped'!E14</f>
        <v>1</v>
      </c>
      <c r="L3896" s="18">
        <f>'Vulnerability Mapped'!H14</f>
        <v>1</v>
      </c>
      <c r="M3896" s="18">
        <f t="shared" si="120"/>
        <v>0.35524417500000005</v>
      </c>
      <c r="N3896" s="18">
        <f t="shared" si="121"/>
        <v>0.14209767000000004</v>
      </c>
    </row>
    <row r="3897" spans="1:14" ht="18" customHeight="1" x14ac:dyDescent="0.2">
      <c r="A3897" s="16" t="str">
        <f>'Fish Use'!A261</f>
        <v>UGR17</v>
      </c>
      <c r="B3897" s="16" t="str">
        <f>'Fish Use'!B261</f>
        <v>Upper Grande Ronde</v>
      </c>
      <c r="C3897" s="16" t="str">
        <f>'Fish Use'!D261</f>
        <v>Bull Trout</v>
      </c>
      <c r="D3897" s="16" t="str">
        <f>'Fish Use'!E261</f>
        <v>FMO</v>
      </c>
      <c r="E3897" s="16" t="str">
        <f>'Vulnerability Mapped'!C16</f>
        <v>Winter Water Temperature</v>
      </c>
      <c r="F3897" s="18">
        <f>'Fish Use'!F261</f>
        <v>0.60389999999999999</v>
      </c>
      <c r="G3897" s="18">
        <f>Population!D21</f>
        <v>0.4</v>
      </c>
      <c r="H3897" s="19">
        <f>'Limiting Factors'!C270</f>
        <v>2.29</v>
      </c>
      <c r="I3897" s="18">
        <f>'Limiting Factors'!D270</f>
        <v>0.39024999999999999</v>
      </c>
      <c r="J3897" s="17">
        <f>'Vulnerability Mapped'!D16</f>
        <v>15</v>
      </c>
      <c r="K3897" s="17">
        <f>'Vulnerability Mapped'!E16</f>
        <v>15</v>
      </c>
      <c r="L3897" s="18">
        <f>'Vulnerability Mapped'!H16</f>
        <v>0.1</v>
      </c>
      <c r="M3897" s="18">
        <f t="shared" si="120"/>
        <v>2.3567197499999998E-2</v>
      </c>
      <c r="N3897" s="18">
        <f t="shared" si="121"/>
        <v>9.4268789999999991E-3</v>
      </c>
    </row>
    <row r="3898" spans="1:14" ht="18" customHeight="1" x14ac:dyDescent="0.2">
      <c r="A3898" s="16" t="str">
        <f>'Fish Use'!A261</f>
        <v>UGR17</v>
      </c>
      <c r="B3898" s="16" t="str">
        <f>'Fish Use'!B261</f>
        <v>Upper Grande Ronde</v>
      </c>
      <c r="C3898" s="16" t="str">
        <f>'Fish Use'!D261</f>
        <v>Bull Trout</v>
      </c>
      <c r="D3898" s="16" t="str">
        <f>'Fish Use'!E261</f>
        <v>FMO</v>
      </c>
      <c r="E3898" s="16" t="str">
        <f>'Vulnerability Mapped'!C15</f>
        <v>Water Quality</v>
      </c>
      <c r="F3898" s="18">
        <f>'Fish Use'!F261</f>
        <v>0.60389999999999999</v>
      </c>
      <c r="G3898" s="18">
        <f>Population!D21</f>
        <v>0.4</v>
      </c>
      <c r="H3898" s="19">
        <f>'Limiting Factors'!C271</f>
        <v>2</v>
      </c>
      <c r="I3898" s="18">
        <f>'Limiting Factors'!D271</f>
        <v>0.32500000000000001</v>
      </c>
      <c r="J3898" s="17">
        <f>'Vulnerability Mapped'!D15</f>
        <v>6</v>
      </c>
      <c r="K3898" s="17">
        <f>'Vulnerability Mapped'!E15</f>
        <v>6</v>
      </c>
      <c r="L3898" s="18">
        <f>'Vulnerability Mapped'!H15</f>
        <v>0.678571429</v>
      </c>
      <c r="M3898" s="18">
        <f t="shared" si="120"/>
        <v>0.13318151794125752</v>
      </c>
      <c r="N3898" s="18">
        <f t="shared" si="121"/>
        <v>5.3272607176503006E-2</v>
      </c>
    </row>
    <row r="3899" spans="1:14" ht="18" customHeight="1" x14ac:dyDescent="0.2">
      <c r="A3899" s="16" t="str">
        <f>'Fish Use'!A261</f>
        <v>UGR17</v>
      </c>
      <c r="B3899" s="16" t="str">
        <f>'Fish Use'!B261</f>
        <v>Upper Grande Ronde</v>
      </c>
      <c r="C3899" s="16" t="str">
        <f>'Fish Use'!D261</f>
        <v>Bull Trout</v>
      </c>
      <c r="D3899" s="16" t="str">
        <f>'Fish Use'!E261</f>
        <v>FMO</v>
      </c>
      <c r="E3899" s="16" t="str">
        <f>'Vulnerability Mapped'!C11</f>
        <v>Predation</v>
      </c>
      <c r="F3899" s="18">
        <f>'Fish Use'!F261</f>
        <v>0.60389999999999999</v>
      </c>
      <c r="G3899" s="18">
        <f>Population!D21</f>
        <v>0.4</v>
      </c>
      <c r="H3899" s="19">
        <f>'Limiting Factors'!C264</f>
        <v>1.26</v>
      </c>
      <c r="I3899" s="18">
        <f>'Limiting Factors'!D264</f>
        <v>0.1585</v>
      </c>
      <c r="J3899" s="17">
        <f>'Vulnerability Mapped'!D11</f>
        <v>7</v>
      </c>
      <c r="K3899" s="17">
        <f>'Vulnerability Mapped'!E11</f>
        <v>7</v>
      </c>
      <c r="L3899" s="18">
        <f>'Vulnerability Mapped'!H11</f>
        <v>0.61428571399999998</v>
      </c>
      <c r="M3899" s="18">
        <f t="shared" si="120"/>
        <v>5.8798292115509097E-2</v>
      </c>
      <c r="N3899" s="18">
        <f t="shared" si="121"/>
        <v>2.351931684620364E-2</v>
      </c>
    </row>
    <row r="3900" spans="1:14" ht="18" customHeight="1" x14ac:dyDescent="0.2">
      <c r="A3900" s="16" t="str">
        <f>'Fish Use'!A261</f>
        <v>UGR17</v>
      </c>
      <c r="B3900" s="16" t="str">
        <f>'Fish Use'!B261</f>
        <v>Upper Grande Ronde</v>
      </c>
      <c r="C3900" s="16" t="str">
        <f>'Fish Use'!D261</f>
        <v>Bull Trout</v>
      </c>
      <c r="D3900" s="16" t="str">
        <f>'Fish Use'!E261</f>
        <v>FMO</v>
      </c>
      <c r="E3900" s="16" t="str">
        <f>'Vulnerability Mapped'!C3</f>
        <v>Altered Primary Productivity</v>
      </c>
      <c r="F3900" s="18">
        <f>'Fish Use'!F261</f>
        <v>0.60389999999999999</v>
      </c>
      <c r="G3900" s="18">
        <f>Population!D21</f>
        <v>0.4</v>
      </c>
      <c r="H3900" s="19">
        <f>'Limiting Factors'!C265</f>
        <v>4.6399999999999997</v>
      </c>
      <c r="I3900" s="18">
        <f>'Limiting Factors'!D265</f>
        <v>0.91900000000000004</v>
      </c>
      <c r="J3900" s="17">
        <f>'Vulnerability Mapped'!D3</f>
        <v>12</v>
      </c>
      <c r="K3900" s="17">
        <f>'Vulnerability Mapped'!E3</f>
        <v>12</v>
      </c>
      <c r="L3900" s="18">
        <f>'Vulnerability Mapped'!H3</f>
        <v>0.29285714299999999</v>
      </c>
      <c r="M3900" s="18">
        <f t="shared" si="120"/>
        <v>0.16253105793642628</v>
      </c>
      <c r="N3900" s="18">
        <f t="shared" si="121"/>
        <v>6.5012423174570511E-2</v>
      </c>
    </row>
    <row r="3901" spans="1:14" ht="18" customHeight="1" x14ac:dyDescent="0.2">
      <c r="A3901" s="16" t="str">
        <f>'Fish Use'!A261</f>
        <v>UGR17</v>
      </c>
      <c r="B3901" s="16" t="str">
        <f>'Fish Use'!B261</f>
        <v>Upper Grande Ronde</v>
      </c>
      <c r="C3901" s="16" t="str">
        <f>'Fish Use'!D261</f>
        <v>Bull Trout</v>
      </c>
      <c r="D3901" s="16" t="str">
        <f>'Fish Use'!E261</f>
        <v>FMO</v>
      </c>
      <c r="E3901" s="16" t="str">
        <f>'Vulnerability Mapped'!C10</f>
        <v>Non-Native Species Interactions and Competition</v>
      </c>
      <c r="F3901" s="18">
        <f>'Fish Use'!F261</f>
        <v>0.60389999999999999</v>
      </c>
      <c r="G3901" s="18">
        <f>Population!D21</f>
        <v>0.4</v>
      </c>
      <c r="H3901" s="19">
        <f>'Limiting Factors'!C266</f>
        <v>2.08</v>
      </c>
      <c r="I3901" s="18">
        <f>'Limiting Factors'!D266</f>
        <v>0.34300000000000003</v>
      </c>
      <c r="J3901" s="17">
        <f>'Vulnerability Mapped'!D10</f>
        <v>10</v>
      </c>
      <c r="K3901" s="17">
        <f>'Vulnerability Mapped'!E10</f>
        <v>10</v>
      </c>
      <c r="L3901" s="18">
        <f>'Vulnerability Mapped'!H10</f>
        <v>0.42142857099999997</v>
      </c>
      <c r="M3901" s="18">
        <f t="shared" si="120"/>
        <v>8.7293744911226698E-2</v>
      </c>
      <c r="N3901" s="18">
        <f t="shared" si="121"/>
        <v>3.491749796449068E-2</v>
      </c>
    </row>
    <row r="3902" spans="1:14" ht="18" customHeight="1" x14ac:dyDescent="0.2">
      <c r="A3902" s="16" t="str">
        <f>'Fish Use'!A262</f>
        <v>UGR18</v>
      </c>
      <c r="B3902" s="16" t="str">
        <f>'Fish Use'!B262</f>
        <v>Upper Grande Ronde</v>
      </c>
      <c r="C3902" s="16" t="str">
        <f>'Fish Use'!D262</f>
        <v>Chinook</v>
      </c>
      <c r="D3902" s="16" t="str">
        <f>'Fish Use'!E262</f>
        <v>Spawning</v>
      </c>
      <c r="E3902" s="16" t="str">
        <f>'Vulnerability Mapped'!C49</f>
        <v>Anthropogenic Barriers</v>
      </c>
      <c r="F3902" s="18">
        <f>'Fish Use'!F262</f>
        <v>0.65110000000000001</v>
      </c>
      <c r="G3902" s="18">
        <f>Population!D10</f>
        <v>0.08</v>
      </c>
      <c r="H3902" s="19">
        <f>'Limiting Factors'!C278</f>
        <v>1.59</v>
      </c>
      <c r="I3902" s="18">
        <f>'Limiting Factors'!D278</f>
        <v>0.23275000000000001</v>
      </c>
      <c r="J3902" s="17">
        <f>'Vulnerability Mapped'!D49</f>
        <v>15</v>
      </c>
      <c r="K3902" s="17">
        <f>'Vulnerability Mapped'!E49</f>
        <v>15</v>
      </c>
      <c r="L3902" s="18">
        <f>'Vulnerability Mapped'!H49</f>
        <v>0.1</v>
      </c>
      <c r="M3902" s="18">
        <f t="shared" si="120"/>
        <v>1.5154352500000003E-2</v>
      </c>
      <c r="N3902" s="18">
        <f t="shared" si="121"/>
        <v>1.2123482000000003E-3</v>
      </c>
    </row>
    <row r="3903" spans="1:14" ht="18" customHeight="1" x14ac:dyDescent="0.2">
      <c r="A3903" s="16" t="str">
        <f>'Fish Use'!A262</f>
        <v>UGR18</v>
      </c>
      <c r="B3903" s="16" t="str">
        <f>'Fish Use'!B262</f>
        <v>Upper Grande Ronde</v>
      </c>
      <c r="C3903" s="16" t="str">
        <f>'Fish Use'!D262</f>
        <v>Chinook</v>
      </c>
      <c r="D3903" s="16" t="str">
        <f>'Fish Use'!E262</f>
        <v>Spawning</v>
      </c>
      <c r="E3903" s="16" t="str">
        <f>'Vulnerability Mapped'!C57</f>
        <v>Riparian Condition</v>
      </c>
      <c r="F3903" s="18">
        <f>'Fish Use'!F262</f>
        <v>0.65110000000000001</v>
      </c>
      <c r="G3903" s="18">
        <f>Population!D10</f>
        <v>0.08</v>
      </c>
      <c r="H3903" s="19">
        <f>'Limiting Factors'!C272</f>
        <v>2.5499999999999998</v>
      </c>
      <c r="I3903" s="18">
        <f>'Limiting Factors'!D272</f>
        <v>0.44874999999999998</v>
      </c>
      <c r="J3903" s="17">
        <f>'Vulnerability Mapped'!D57</f>
        <v>13</v>
      </c>
      <c r="K3903" s="17">
        <f>'Vulnerability Mapped'!E57</f>
        <v>13</v>
      </c>
      <c r="L3903" s="18">
        <f>'Vulnerability Mapped'!H57</f>
        <v>0.22857142899999999</v>
      </c>
      <c r="M3903" s="18">
        <f t="shared" si="120"/>
        <v>6.6784257268077615E-2</v>
      </c>
      <c r="N3903" s="18">
        <f t="shared" si="121"/>
        <v>5.3427405814462092E-3</v>
      </c>
    </row>
    <row r="3904" spans="1:14" ht="18" customHeight="1" x14ac:dyDescent="0.2">
      <c r="A3904" s="16" t="str">
        <f>'Fish Use'!A262</f>
        <v>UGR18</v>
      </c>
      <c r="B3904" s="16" t="str">
        <f>'Fish Use'!B262</f>
        <v>Upper Grande Ronde</v>
      </c>
      <c r="C3904" s="16" t="str">
        <f>'Fish Use'!D262</f>
        <v>Chinook</v>
      </c>
      <c r="D3904" s="16" t="str">
        <f>'Fish Use'!E262</f>
        <v>Spawning</v>
      </c>
      <c r="E3904" s="16" t="str">
        <f>'Vulnerability Mapped'!C53</f>
        <v>Floodplain Condition</v>
      </c>
      <c r="F3904" s="18">
        <f>'Fish Use'!F262</f>
        <v>0.65110000000000001</v>
      </c>
      <c r="G3904" s="18">
        <f>Population!D10</f>
        <v>0.08</v>
      </c>
      <c r="H3904" s="19">
        <f>'Limiting Factors'!C273</f>
        <v>1.74</v>
      </c>
      <c r="I3904" s="18">
        <f>'Limiting Factors'!D273</f>
        <v>0.26650000000000001</v>
      </c>
      <c r="J3904" s="17">
        <f>'Vulnerability Mapped'!D53</f>
        <v>6</v>
      </c>
      <c r="K3904" s="17">
        <f>'Vulnerability Mapped'!E53</f>
        <v>6</v>
      </c>
      <c r="L3904" s="18">
        <f>'Vulnerability Mapped'!H53</f>
        <v>0.678571429</v>
      </c>
      <c r="M3904" s="18">
        <f t="shared" si="120"/>
        <v>0.11774445900293636</v>
      </c>
      <c r="N3904" s="18">
        <f t="shared" si="121"/>
        <v>9.419556720234909E-3</v>
      </c>
    </row>
    <row r="3905" spans="1:14" ht="18" customHeight="1" x14ac:dyDescent="0.2">
      <c r="A3905" s="16" t="str">
        <f>'Fish Use'!A262</f>
        <v>UGR18</v>
      </c>
      <c r="B3905" s="16" t="str">
        <f>'Fish Use'!B262</f>
        <v>Upper Grande Ronde</v>
      </c>
      <c r="C3905" s="16" t="str">
        <f>'Fish Use'!D262</f>
        <v>Chinook</v>
      </c>
      <c r="D3905" s="16" t="str">
        <f>'Fish Use'!E262</f>
        <v>Spawning</v>
      </c>
      <c r="E3905" s="16" t="str">
        <f>'Vulnerability Mapped'!C58</f>
        <v>Side Channel and Wetland Habitat</v>
      </c>
      <c r="F3905" s="18">
        <f>'Fish Use'!F262</f>
        <v>0.65110000000000001</v>
      </c>
      <c r="G3905" s="18">
        <f>Population!D10</f>
        <v>0.08</v>
      </c>
      <c r="H3905" s="19">
        <f>'Limiting Factors'!C274</f>
        <v>2.17</v>
      </c>
      <c r="I3905" s="18">
        <f>'Limiting Factors'!D274</f>
        <v>0.36325000000000002</v>
      </c>
      <c r="J3905" s="17">
        <f>'Vulnerability Mapped'!D58</f>
        <v>7</v>
      </c>
      <c r="K3905" s="17">
        <f>'Vulnerability Mapped'!E58</f>
        <v>7</v>
      </c>
      <c r="L3905" s="18">
        <f>'Vulnerability Mapped'!H58</f>
        <v>0.61428571399999998</v>
      </c>
      <c r="M3905" s="18">
        <f t="shared" si="120"/>
        <v>0.14528598886099656</v>
      </c>
      <c r="N3905" s="18">
        <f t="shared" si="121"/>
        <v>1.1622879108879726E-2</v>
      </c>
    </row>
    <row r="3906" spans="1:14" ht="18" customHeight="1" x14ac:dyDescent="0.2">
      <c r="A3906" s="16" t="str">
        <f>'Fish Use'!A262</f>
        <v>UGR18</v>
      </c>
      <c r="B3906" s="16" t="str">
        <f>'Fish Use'!B262</f>
        <v>Upper Grande Ronde</v>
      </c>
      <c r="C3906" s="16" t="str">
        <f>'Fish Use'!D262</f>
        <v>Chinook</v>
      </c>
      <c r="D3906" s="16" t="str">
        <f>'Fish Use'!E262</f>
        <v>Spawning</v>
      </c>
      <c r="E3906" s="16" t="str">
        <f>'Vulnerability Mapped'!C50</f>
        <v>Channel and Habitat Structure</v>
      </c>
      <c r="F3906" s="18">
        <f>'Fish Use'!F262</f>
        <v>0.65110000000000001</v>
      </c>
      <c r="G3906" s="18">
        <f>Population!D10</f>
        <v>0.08</v>
      </c>
      <c r="H3906" s="19">
        <f>'Limiting Factors'!C275</f>
        <v>2.35</v>
      </c>
      <c r="I3906" s="18">
        <f>'Limiting Factors'!D275</f>
        <v>0.40375</v>
      </c>
      <c r="J3906" s="17">
        <f>'Vulnerability Mapped'!D50</f>
        <v>5</v>
      </c>
      <c r="K3906" s="17">
        <f>'Vulnerability Mapped'!E50</f>
        <v>5</v>
      </c>
      <c r="L3906" s="18">
        <f>'Vulnerability Mapped'!H50</f>
        <v>0.74285714300000005</v>
      </c>
      <c r="M3906" s="18">
        <f t="shared" ref="M3906:M3969" si="122">F3906*I3906*L3906</f>
        <v>0.1952834928946974</v>
      </c>
      <c r="N3906" s="18">
        <f t="shared" ref="N3906:N3969" si="123">M3906*G3906</f>
        <v>1.5622679431575793E-2</v>
      </c>
    </row>
    <row r="3907" spans="1:14" ht="18" customHeight="1" x14ac:dyDescent="0.2">
      <c r="A3907" s="16" t="str">
        <f>'Fish Use'!A262</f>
        <v>UGR18</v>
      </c>
      <c r="B3907" s="16" t="str">
        <f>'Fish Use'!B262</f>
        <v>Upper Grande Ronde</v>
      </c>
      <c r="C3907" s="16" t="str">
        <f>'Fish Use'!D262</f>
        <v>Chinook</v>
      </c>
      <c r="D3907" s="16" t="str">
        <f>'Fish Use'!E262</f>
        <v>Spawning</v>
      </c>
      <c r="E3907" s="16" t="str">
        <f>'Vulnerability Mapped'!C52</f>
        <v>Decreased Water Quantity</v>
      </c>
      <c r="F3907" s="18">
        <f>'Fish Use'!F262</f>
        <v>0.65110000000000001</v>
      </c>
      <c r="G3907" s="18">
        <f>Population!D10</f>
        <v>0.08</v>
      </c>
      <c r="H3907" s="19">
        <f>'Limiting Factors'!C282</f>
        <v>1.59</v>
      </c>
      <c r="I3907" s="18">
        <f>'Limiting Factors'!D282</f>
        <v>0.23275000000000001</v>
      </c>
      <c r="J3907" s="17">
        <f>'Vulnerability Mapped'!D52</f>
        <v>2</v>
      </c>
      <c r="K3907" s="17">
        <f>'Vulnerability Mapped'!E52</f>
        <v>2</v>
      </c>
      <c r="L3907" s="18">
        <f>'Vulnerability Mapped'!H52</f>
        <v>0.93571428599999995</v>
      </c>
      <c r="M3907" s="18">
        <f t="shared" si="122"/>
        <v>0.14180144129329816</v>
      </c>
      <c r="N3907" s="18">
        <f t="shared" si="123"/>
        <v>1.1344115303463853E-2</v>
      </c>
    </row>
    <row r="3908" spans="1:14" ht="18" customHeight="1" x14ac:dyDescent="0.2">
      <c r="A3908" s="16" t="str">
        <f>'Fish Use'!A262</f>
        <v>UGR18</v>
      </c>
      <c r="B3908" s="16" t="str">
        <f>'Fish Use'!B262</f>
        <v>Upper Grande Ronde</v>
      </c>
      <c r="C3908" s="16" t="str">
        <f>'Fish Use'!D262</f>
        <v>Chinook</v>
      </c>
      <c r="D3908" s="16" t="str">
        <f>'Fish Use'!E262</f>
        <v>Spawning</v>
      </c>
      <c r="E3908" s="16" t="str">
        <f>'Vulnerability Mapped'!C47</f>
        <v>Altered Flow Timing</v>
      </c>
      <c r="F3908" s="18">
        <f>'Fish Use'!F262</f>
        <v>0.65110000000000001</v>
      </c>
      <c r="G3908" s="18">
        <f>Population!D10</f>
        <v>0.08</v>
      </c>
      <c r="H3908" s="19">
        <f>'Limiting Factors'!C283</f>
        <v>1.44</v>
      </c>
      <c r="I3908" s="18">
        <f>'Limiting Factors'!D283</f>
        <v>0.19900000000000001</v>
      </c>
      <c r="J3908" s="17">
        <f>'Vulnerability Mapped'!D47</f>
        <v>10</v>
      </c>
      <c r="K3908" s="17">
        <f>'Vulnerability Mapped'!E47</f>
        <v>10</v>
      </c>
      <c r="L3908" s="18">
        <f>'Vulnerability Mapped'!H47</f>
        <v>0.42142857099999997</v>
      </c>
      <c r="M3908" s="18">
        <f t="shared" si="122"/>
        <v>5.4604036373041905E-2</v>
      </c>
      <c r="N3908" s="18">
        <f t="shared" si="123"/>
        <v>4.3683229098433526E-3</v>
      </c>
    </row>
    <row r="3909" spans="1:14" ht="18" customHeight="1" x14ac:dyDescent="0.2">
      <c r="A3909" s="16" t="str">
        <f>'Fish Use'!A262</f>
        <v>UGR18</v>
      </c>
      <c r="B3909" s="16" t="str">
        <f>'Fish Use'!B262</f>
        <v>Upper Grande Ronde</v>
      </c>
      <c r="C3909" s="16" t="str">
        <f>'Fish Use'!D262</f>
        <v>Chinook</v>
      </c>
      <c r="D3909" s="16" t="str">
        <f>'Fish Use'!E262</f>
        <v>Spawning</v>
      </c>
      <c r="E3909" s="16" t="str">
        <f>'Vulnerability Mapped'!C51</f>
        <v>Decreased Sediment Quantity</v>
      </c>
      <c r="F3909" s="18">
        <f>'Fish Use'!F262</f>
        <v>0.65110000000000001</v>
      </c>
      <c r="G3909" s="18">
        <f>Population!D10</f>
        <v>0.08</v>
      </c>
      <c r="H3909" s="19">
        <f>'Limiting Factors'!C276</f>
        <v>2.09</v>
      </c>
      <c r="I3909" s="18">
        <f>'Limiting Factors'!D276</f>
        <v>0.34525</v>
      </c>
      <c r="J3909" s="17">
        <f>'Vulnerability Mapped'!D51</f>
        <v>3</v>
      </c>
      <c r="K3909" s="17">
        <f>'Vulnerability Mapped'!E51</f>
        <v>3</v>
      </c>
      <c r="L3909" s="18">
        <f>'Vulnerability Mapped'!H51</f>
        <v>0.87142857100000004</v>
      </c>
      <c r="M3909" s="18">
        <f t="shared" si="122"/>
        <v>0.19589041097508905</v>
      </c>
      <c r="N3909" s="18">
        <f t="shared" si="123"/>
        <v>1.5671232878007126E-2</v>
      </c>
    </row>
    <row r="3910" spans="1:14" ht="18" customHeight="1" x14ac:dyDescent="0.2">
      <c r="A3910" s="16" t="str">
        <f>'Fish Use'!A262</f>
        <v>UGR18</v>
      </c>
      <c r="B3910" s="16" t="str">
        <f>'Fish Use'!B262</f>
        <v>Upper Grande Ronde</v>
      </c>
      <c r="C3910" s="16" t="str">
        <f>'Fish Use'!D262</f>
        <v>Chinook</v>
      </c>
      <c r="D3910" s="16" t="str">
        <f>'Fish Use'!E262</f>
        <v>Spawning</v>
      </c>
      <c r="E3910" s="16" t="str">
        <f>'Vulnerability Mapped'!C54</f>
        <v>Increased Sediment Quantity</v>
      </c>
      <c r="F3910" s="18">
        <f>'Fish Use'!F262</f>
        <v>0.65110000000000001</v>
      </c>
      <c r="G3910" s="18">
        <f>Population!D10</f>
        <v>0.08</v>
      </c>
      <c r="H3910" s="19">
        <f>'Limiting Factors'!C277</f>
        <v>2.4900000000000002</v>
      </c>
      <c r="I3910" s="18">
        <f>'Limiting Factors'!D277</f>
        <v>0.43525000000000003</v>
      </c>
      <c r="J3910" s="17">
        <f>'Vulnerability Mapped'!D54</f>
        <v>11</v>
      </c>
      <c r="K3910" s="17">
        <f>'Vulnerability Mapped'!E54</f>
        <v>11</v>
      </c>
      <c r="L3910" s="18">
        <f>'Vulnerability Mapped'!H54</f>
        <v>0.35714285699999998</v>
      </c>
      <c r="M3910" s="18">
        <f t="shared" si="122"/>
        <v>0.10121116960237267</v>
      </c>
      <c r="N3910" s="18">
        <f t="shared" si="123"/>
        <v>8.0968935681898137E-3</v>
      </c>
    </row>
    <row r="3911" spans="1:14" ht="18" customHeight="1" x14ac:dyDescent="0.2">
      <c r="A3911" s="16" t="str">
        <f>'Fish Use'!A262</f>
        <v>UGR18</v>
      </c>
      <c r="B3911" s="16" t="str">
        <f>'Fish Use'!B262</f>
        <v>Upper Grande Ronde</v>
      </c>
      <c r="C3911" s="16" t="str">
        <f>'Fish Use'!D262</f>
        <v>Chinook</v>
      </c>
      <c r="D3911" s="16" t="str">
        <f>'Fish Use'!E262</f>
        <v>Spawning</v>
      </c>
      <c r="E3911" s="16" t="str">
        <f>'Vulnerability Mapped'!C59</f>
        <v>Summer Water Temperature</v>
      </c>
      <c r="F3911" s="18">
        <f>'Fish Use'!F262</f>
        <v>0.65110000000000001</v>
      </c>
      <c r="G3911" s="18">
        <f>Population!D10</f>
        <v>0.08</v>
      </c>
      <c r="H3911" s="19">
        <f>'Limiting Factors'!C284</f>
        <v>1.82</v>
      </c>
      <c r="I3911" s="18">
        <f>'Limiting Factors'!D284</f>
        <v>0.28449999999999998</v>
      </c>
      <c r="J3911" s="17">
        <f>'Vulnerability Mapped'!D59</f>
        <v>1</v>
      </c>
      <c r="K3911" s="17">
        <f>'Vulnerability Mapped'!E59</f>
        <v>1</v>
      </c>
      <c r="L3911" s="18">
        <f>'Vulnerability Mapped'!H59</f>
        <v>1</v>
      </c>
      <c r="M3911" s="18">
        <f t="shared" si="122"/>
        <v>0.18523794999999998</v>
      </c>
      <c r="N3911" s="18">
        <f t="shared" si="123"/>
        <v>1.4819035999999999E-2</v>
      </c>
    </row>
    <row r="3912" spans="1:14" ht="18" customHeight="1" x14ac:dyDescent="0.2">
      <c r="A3912" s="16" t="str">
        <f>'Fish Use'!A262</f>
        <v>UGR18</v>
      </c>
      <c r="B3912" s="16" t="str">
        <f>'Fish Use'!B262</f>
        <v>Upper Grande Ronde</v>
      </c>
      <c r="C3912" s="16" t="str">
        <f>'Fish Use'!D262</f>
        <v>Chinook</v>
      </c>
      <c r="D3912" s="16" t="str">
        <f>'Fish Use'!E262</f>
        <v>Spawning</v>
      </c>
      <c r="E3912" s="16" t="str">
        <f>'Vulnerability Mapped'!C61</f>
        <v>Winter Water Temperature</v>
      </c>
      <c r="F3912" s="18">
        <f>'Fish Use'!F262</f>
        <v>0.65110000000000001</v>
      </c>
      <c r="G3912" s="18">
        <f>Population!D10</f>
        <v>0.08</v>
      </c>
      <c r="H3912" s="19">
        <f>'Limiting Factors'!C285</f>
        <v>1.26</v>
      </c>
      <c r="I3912" s="18">
        <f>'Limiting Factors'!D285</f>
        <v>0.1585</v>
      </c>
      <c r="J3912" s="17">
        <f>'Vulnerability Mapped'!D61</f>
        <v>4</v>
      </c>
      <c r="K3912" s="17">
        <f>'Vulnerability Mapped'!E61</f>
        <v>4</v>
      </c>
      <c r="L3912" s="18">
        <f>'Vulnerability Mapped'!H61</f>
        <v>0.80714285699999999</v>
      </c>
      <c r="M3912" s="18">
        <f t="shared" si="122"/>
        <v>8.3296618199542954E-2</v>
      </c>
      <c r="N3912" s="18">
        <f t="shared" si="123"/>
        <v>6.6637294559634365E-3</v>
      </c>
    </row>
    <row r="3913" spans="1:14" ht="18" customHeight="1" x14ac:dyDescent="0.2">
      <c r="A3913" s="16" t="str">
        <f>'Fish Use'!A262</f>
        <v>UGR18</v>
      </c>
      <c r="B3913" s="16" t="str">
        <f>'Fish Use'!B262</f>
        <v>Upper Grande Ronde</v>
      </c>
      <c r="C3913" s="16" t="str">
        <f>'Fish Use'!D262</f>
        <v>Chinook</v>
      </c>
      <c r="D3913" s="16" t="str">
        <f>'Fish Use'!E262</f>
        <v>Spawning</v>
      </c>
      <c r="E3913" s="16" t="str">
        <f>'Vulnerability Mapped'!C60</f>
        <v>Water Quality</v>
      </c>
      <c r="F3913" s="18">
        <f>'Fish Use'!F262</f>
        <v>0.65110000000000001</v>
      </c>
      <c r="G3913" s="18">
        <f>Population!D10</f>
        <v>0.08</v>
      </c>
      <c r="H3913" s="19">
        <f>'Limiting Factors'!C286</f>
        <v>1.26</v>
      </c>
      <c r="I3913" s="18">
        <f>'Limiting Factors'!D286</f>
        <v>0.1585</v>
      </c>
      <c r="J3913" s="17">
        <f>'Vulnerability Mapped'!D60</f>
        <v>8</v>
      </c>
      <c r="K3913" s="17">
        <f>'Vulnerability Mapped'!E60</f>
        <v>8</v>
      </c>
      <c r="L3913" s="18">
        <f>'Vulnerability Mapped'!H60</f>
        <v>0.55000000000000004</v>
      </c>
      <c r="M3913" s="18">
        <f t="shared" si="122"/>
        <v>5.6759642500000013E-2</v>
      </c>
      <c r="N3913" s="18">
        <f t="shared" si="123"/>
        <v>4.5407714000000009E-3</v>
      </c>
    </row>
    <row r="3914" spans="1:14" ht="18" customHeight="1" x14ac:dyDescent="0.2">
      <c r="A3914" s="16" t="str">
        <f>'Fish Use'!A262</f>
        <v>UGR18</v>
      </c>
      <c r="B3914" s="16" t="str">
        <f>'Fish Use'!B262</f>
        <v>Upper Grande Ronde</v>
      </c>
      <c r="C3914" s="16" t="str">
        <f>'Fish Use'!D262</f>
        <v>Chinook</v>
      </c>
      <c r="D3914" s="16" t="str">
        <f>'Fish Use'!E262</f>
        <v>Spawning</v>
      </c>
      <c r="E3914" s="16" t="str">
        <f>'Vulnerability Mapped'!C56</f>
        <v>Predation</v>
      </c>
      <c r="F3914" s="18">
        <f>'Fish Use'!F262</f>
        <v>0.65110000000000001</v>
      </c>
      <c r="G3914" s="18">
        <f>Population!D10</f>
        <v>0.08</v>
      </c>
      <c r="H3914" s="19">
        <f>'Limiting Factors'!C279</f>
        <v>1</v>
      </c>
      <c r="I3914" s="18">
        <f>'Limiting Factors'!D279</f>
        <v>0.1</v>
      </c>
      <c r="J3914" s="17">
        <f>'Vulnerability Mapped'!D56</f>
        <v>9</v>
      </c>
      <c r="K3914" s="17">
        <f>'Vulnerability Mapped'!E56</f>
        <v>9</v>
      </c>
      <c r="L3914" s="18">
        <f>'Vulnerability Mapped'!H56</f>
        <v>0.485714286</v>
      </c>
      <c r="M3914" s="18">
        <f t="shared" si="122"/>
        <v>3.1624857161459997E-2</v>
      </c>
      <c r="N3914" s="18">
        <f t="shared" si="123"/>
        <v>2.5299885729167999E-3</v>
      </c>
    </row>
    <row r="3915" spans="1:14" ht="18" customHeight="1" x14ac:dyDescent="0.2">
      <c r="A3915" s="16" t="str">
        <f>'Fish Use'!A262</f>
        <v>UGR18</v>
      </c>
      <c r="B3915" s="16" t="str">
        <f>'Fish Use'!B262</f>
        <v>Upper Grande Ronde</v>
      </c>
      <c r="C3915" s="16" t="str">
        <f>'Fish Use'!D262</f>
        <v>Chinook</v>
      </c>
      <c r="D3915" s="16" t="str">
        <f>'Fish Use'!E262</f>
        <v>Spawning</v>
      </c>
      <c r="E3915" s="16" t="str">
        <f>'Vulnerability Mapped'!C48</f>
        <v>Altered Primary Productivity</v>
      </c>
      <c r="F3915" s="18">
        <f>'Fish Use'!F262</f>
        <v>0.65110000000000001</v>
      </c>
      <c r="G3915" s="18">
        <f>Population!D10</f>
        <v>0.08</v>
      </c>
      <c r="H3915" s="19">
        <f>'Limiting Factors'!C280</f>
        <v>1.59</v>
      </c>
      <c r="I3915" s="18">
        <f>'Limiting Factors'!D280</f>
        <v>0.23275000000000001</v>
      </c>
      <c r="J3915" s="17">
        <f>'Vulnerability Mapped'!D48</f>
        <v>14</v>
      </c>
      <c r="K3915" s="17">
        <f>'Vulnerability Mapped'!E48</f>
        <v>14</v>
      </c>
      <c r="L3915" s="18">
        <f>'Vulnerability Mapped'!H48</f>
        <v>0.164285714</v>
      </c>
      <c r="M3915" s="18">
        <f t="shared" si="122"/>
        <v>2.4896436206701851E-2</v>
      </c>
      <c r="N3915" s="18">
        <f t="shared" si="123"/>
        <v>1.9917148965361482E-3</v>
      </c>
    </row>
    <row r="3916" spans="1:14" ht="18" customHeight="1" x14ac:dyDescent="0.2">
      <c r="A3916" s="16" t="str">
        <f>'Fish Use'!A262</f>
        <v>UGR18</v>
      </c>
      <c r="B3916" s="16" t="str">
        <f>'Fish Use'!B262</f>
        <v>Upper Grande Ronde</v>
      </c>
      <c r="C3916" s="16" t="str">
        <f>'Fish Use'!D262</f>
        <v>Chinook</v>
      </c>
      <c r="D3916" s="16" t="str">
        <f>'Fish Use'!E262</f>
        <v>Spawning</v>
      </c>
      <c r="E3916" s="16" t="str">
        <f>'Vulnerability Mapped'!C55</f>
        <v>Non-Native Species Interactions and Competition</v>
      </c>
      <c r="F3916" s="18">
        <f>'Fish Use'!F262</f>
        <v>0.65110000000000001</v>
      </c>
      <c r="G3916" s="18">
        <f>Population!D10</f>
        <v>0.08</v>
      </c>
      <c r="H3916" s="19">
        <f>'Limiting Factors'!C281</f>
        <v>1.26</v>
      </c>
      <c r="I3916" s="18">
        <f>'Limiting Factors'!D281</f>
        <v>0.1585</v>
      </c>
      <c r="J3916" s="17">
        <f>'Vulnerability Mapped'!D55</f>
        <v>12</v>
      </c>
      <c r="K3916" s="17">
        <f>'Vulnerability Mapped'!E55</f>
        <v>12</v>
      </c>
      <c r="L3916" s="18">
        <f>'Vulnerability Mapped'!H55</f>
        <v>0.29285714299999999</v>
      </c>
      <c r="M3916" s="18">
        <f t="shared" si="122"/>
        <v>3.022266680045705E-2</v>
      </c>
      <c r="N3916" s="18">
        <f t="shared" si="123"/>
        <v>2.417813344036564E-3</v>
      </c>
    </row>
    <row r="3917" spans="1:14" ht="18" customHeight="1" x14ac:dyDescent="0.2">
      <c r="A3917" s="16" t="str">
        <f>'Fish Use'!A263</f>
        <v>UGR18</v>
      </c>
      <c r="B3917" s="16" t="str">
        <f>'Fish Use'!B263</f>
        <v>Upper Grande Ronde</v>
      </c>
      <c r="C3917" s="16" t="str">
        <f>'Fish Use'!D263</f>
        <v>Chinook</v>
      </c>
      <c r="D3917" s="16" t="str">
        <f>'Fish Use'!E263</f>
        <v>Winter Rearing</v>
      </c>
      <c r="E3917" s="16" t="str">
        <f>'Vulnerability Mapped'!C79</f>
        <v>Anthropogenic Barriers</v>
      </c>
      <c r="F3917" s="18">
        <f>'Fish Use'!F263</f>
        <v>0.65110000000000001</v>
      </c>
      <c r="G3917" s="18">
        <f>Population!D14</f>
        <v>0.34</v>
      </c>
      <c r="H3917" s="19">
        <f>'Limiting Factors'!C278</f>
        <v>1.59</v>
      </c>
      <c r="I3917" s="18">
        <f>'Limiting Factors'!D278</f>
        <v>0.23275000000000001</v>
      </c>
      <c r="J3917" s="17">
        <f>'Vulnerability Mapped'!D79</f>
        <v>14</v>
      </c>
      <c r="K3917" s="17">
        <f>'Vulnerability Mapped'!E79</f>
        <v>14</v>
      </c>
      <c r="L3917" s="18">
        <f>'Vulnerability Mapped'!H79</f>
        <v>0.164285714</v>
      </c>
      <c r="M3917" s="18">
        <f t="shared" si="122"/>
        <v>2.4896436206701851E-2</v>
      </c>
      <c r="N3917" s="18">
        <f t="shared" si="123"/>
        <v>8.46478831027863E-3</v>
      </c>
    </row>
    <row r="3918" spans="1:14" ht="18" customHeight="1" x14ac:dyDescent="0.2">
      <c r="A3918" s="16" t="str">
        <f>'Fish Use'!A263</f>
        <v>UGR18</v>
      </c>
      <c r="B3918" s="16" t="str">
        <f>'Fish Use'!B263</f>
        <v>Upper Grande Ronde</v>
      </c>
      <c r="C3918" s="16" t="str">
        <f>'Fish Use'!D263</f>
        <v>Chinook</v>
      </c>
      <c r="D3918" s="16" t="str">
        <f>'Fish Use'!E263</f>
        <v>Winter Rearing</v>
      </c>
      <c r="E3918" s="16" t="str">
        <f>'Vulnerability Mapped'!C87</f>
        <v>Riparian Condition</v>
      </c>
      <c r="F3918" s="18">
        <f>'Fish Use'!F263</f>
        <v>0.65110000000000001</v>
      </c>
      <c r="G3918" s="18">
        <f>Population!D14</f>
        <v>0.34</v>
      </c>
      <c r="H3918" s="19">
        <f>'Limiting Factors'!C272</f>
        <v>2.5499999999999998</v>
      </c>
      <c r="I3918" s="18">
        <f>'Limiting Factors'!D272</f>
        <v>0.44874999999999998</v>
      </c>
      <c r="J3918" s="17">
        <f>'Vulnerability Mapped'!D87</f>
        <v>6</v>
      </c>
      <c r="K3918" s="17">
        <f>'Vulnerability Mapped'!E87</f>
        <v>6</v>
      </c>
      <c r="L3918" s="18">
        <f>'Vulnerability Mapped'!H87</f>
        <v>0.678571429</v>
      </c>
      <c r="M3918" s="18">
        <f t="shared" si="122"/>
        <v>0.19826576351807762</v>
      </c>
      <c r="N3918" s="18">
        <f t="shared" si="123"/>
        <v>6.7410359596146399E-2</v>
      </c>
    </row>
    <row r="3919" spans="1:14" ht="18" customHeight="1" x14ac:dyDescent="0.2">
      <c r="A3919" s="16" t="str">
        <f>'Fish Use'!A263</f>
        <v>UGR18</v>
      </c>
      <c r="B3919" s="16" t="str">
        <f>'Fish Use'!B263</f>
        <v>Upper Grande Ronde</v>
      </c>
      <c r="C3919" s="16" t="str">
        <f>'Fish Use'!D263</f>
        <v>Chinook</v>
      </c>
      <c r="D3919" s="16" t="str">
        <f>'Fish Use'!E263</f>
        <v>Winter Rearing</v>
      </c>
      <c r="E3919" s="16" t="str">
        <f>'Vulnerability Mapped'!C83</f>
        <v>Floodplain Condition</v>
      </c>
      <c r="F3919" s="18">
        <f>'Fish Use'!F263</f>
        <v>0.65110000000000001</v>
      </c>
      <c r="G3919" s="18">
        <f>Population!D14</f>
        <v>0.34</v>
      </c>
      <c r="H3919" s="19">
        <f>'Limiting Factors'!C273</f>
        <v>1.74</v>
      </c>
      <c r="I3919" s="18">
        <f>'Limiting Factors'!D273</f>
        <v>0.26650000000000001</v>
      </c>
      <c r="J3919" s="17">
        <f>'Vulnerability Mapped'!D83</f>
        <v>5</v>
      </c>
      <c r="K3919" s="17">
        <f>'Vulnerability Mapped'!E83</f>
        <v>5</v>
      </c>
      <c r="L3919" s="18">
        <f>'Vulnerability Mapped'!H83</f>
        <v>0.74285714300000005</v>
      </c>
      <c r="M3919" s="18">
        <f t="shared" si="122"/>
        <v>0.12889919716764547</v>
      </c>
      <c r="N3919" s="18">
        <f t="shared" si="123"/>
        <v>4.3825727036999461E-2</v>
      </c>
    </row>
    <row r="3920" spans="1:14" ht="18" customHeight="1" x14ac:dyDescent="0.2">
      <c r="A3920" s="16" t="str">
        <f>'Fish Use'!A263</f>
        <v>UGR18</v>
      </c>
      <c r="B3920" s="16" t="str">
        <f>'Fish Use'!B263</f>
        <v>Upper Grande Ronde</v>
      </c>
      <c r="C3920" s="16" t="str">
        <f>'Fish Use'!D263</f>
        <v>Chinook</v>
      </c>
      <c r="D3920" s="16" t="str">
        <f>'Fish Use'!E263</f>
        <v>Winter Rearing</v>
      </c>
      <c r="E3920" s="16" t="str">
        <f>'Vulnerability Mapped'!C88</f>
        <v>Side Channel and Wetland Habitat</v>
      </c>
      <c r="F3920" s="18">
        <f>'Fish Use'!F263</f>
        <v>0.65110000000000001</v>
      </c>
      <c r="G3920" s="18">
        <f>Population!D14</f>
        <v>0.34</v>
      </c>
      <c r="H3920" s="19">
        <f>'Limiting Factors'!C274</f>
        <v>2.17</v>
      </c>
      <c r="I3920" s="18">
        <f>'Limiting Factors'!D274</f>
        <v>0.36325000000000002</v>
      </c>
      <c r="J3920" s="17">
        <f>'Vulnerability Mapped'!D88</f>
        <v>3</v>
      </c>
      <c r="K3920" s="17">
        <f>'Vulnerability Mapped'!E88</f>
        <v>3</v>
      </c>
      <c r="L3920" s="18">
        <f>'Vulnerability Mapped'!H88</f>
        <v>0.87142857100000004</v>
      </c>
      <c r="M3920" s="18">
        <f t="shared" si="122"/>
        <v>0.20610337954149485</v>
      </c>
      <c r="N3920" s="18">
        <f t="shared" si="123"/>
        <v>7.0075149044108248E-2</v>
      </c>
    </row>
    <row r="3921" spans="1:14" ht="18" customHeight="1" x14ac:dyDescent="0.2">
      <c r="A3921" s="16" t="str">
        <f>'Fish Use'!A263</f>
        <v>UGR18</v>
      </c>
      <c r="B3921" s="16" t="str">
        <f>'Fish Use'!B263</f>
        <v>Upper Grande Ronde</v>
      </c>
      <c r="C3921" s="16" t="str">
        <f>'Fish Use'!D263</f>
        <v>Chinook</v>
      </c>
      <c r="D3921" s="16" t="str">
        <f>'Fish Use'!E263</f>
        <v>Winter Rearing</v>
      </c>
      <c r="E3921" s="16" t="str">
        <f>'Vulnerability Mapped'!C80</f>
        <v>Channel and Habitat Structure</v>
      </c>
      <c r="F3921" s="18">
        <f>'Fish Use'!F263</f>
        <v>0.65110000000000001</v>
      </c>
      <c r="G3921" s="18">
        <f>Population!D14</f>
        <v>0.34</v>
      </c>
      <c r="H3921" s="19">
        <f>'Limiting Factors'!C275</f>
        <v>2.35</v>
      </c>
      <c r="I3921" s="18">
        <f>'Limiting Factors'!D275</f>
        <v>0.40375</v>
      </c>
      <c r="J3921" s="17">
        <f>'Vulnerability Mapped'!D80</f>
        <v>1</v>
      </c>
      <c r="K3921" s="17">
        <f>'Vulnerability Mapped'!E80</f>
        <v>1</v>
      </c>
      <c r="L3921" s="18">
        <f>'Vulnerability Mapped'!H80</f>
        <v>1</v>
      </c>
      <c r="M3921" s="18">
        <f t="shared" si="122"/>
        <v>0.26288162500000001</v>
      </c>
      <c r="N3921" s="18">
        <f t="shared" si="123"/>
        <v>8.9379752500000006E-2</v>
      </c>
    </row>
    <row r="3922" spans="1:14" ht="18" customHeight="1" x14ac:dyDescent="0.2">
      <c r="A3922" s="16" t="str">
        <f>'Fish Use'!A263</f>
        <v>UGR18</v>
      </c>
      <c r="B3922" s="16" t="str">
        <f>'Fish Use'!B263</f>
        <v>Upper Grande Ronde</v>
      </c>
      <c r="C3922" s="16" t="str">
        <f>'Fish Use'!D263</f>
        <v>Chinook</v>
      </c>
      <c r="D3922" s="16" t="str">
        <f>'Fish Use'!E263</f>
        <v>Winter Rearing</v>
      </c>
      <c r="E3922" s="16" t="str">
        <f>'Vulnerability Mapped'!C82</f>
        <v>Decreased Water Quantity</v>
      </c>
      <c r="F3922" s="18">
        <f>'Fish Use'!F263</f>
        <v>0.65110000000000001</v>
      </c>
      <c r="G3922" s="18">
        <f>Population!D14</f>
        <v>0.34</v>
      </c>
      <c r="H3922" s="19">
        <f>'Limiting Factors'!C282</f>
        <v>1.59</v>
      </c>
      <c r="I3922" s="18">
        <f>'Limiting Factors'!D282</f>
        <v>0.23275000000000001</v>
      </c>
      <c r="J3922" s="17">
        <f>'Vulnerability Mapped'!D82</f>
        <v>9</v>
      </c>
      <c r="K3922" s="17">
        <f>'Vulnerability Mapped'!E82</f>
        <v>9</v>
      </c>
      <c r="L3922" s="18">
        <f>'Vulnerability Mapped'!H82</f>
        <v>0.485714286</v>
      </c>
      <c r="M3922" s="18">
        <f t="shared" si="122"/>
        <v>7.3606855043298156E-2</v>
      </c>
      <c r="N3922" s="18">
        <f t="shared" si="123"/>
        <v>2.5026330714721375E-2</v>
      </c>
    </row>
    <row r="3923" spans="1:14" ht="18" customHeight="1" x14ac:dyDescent="0.2">
      <c r="A3923" s="16" t="str">
        <f>'Fish Use'!A263</f>
        <v>UGR18</v>
      </c>
      <c r="B3923" s="16" t="str">
        <f>'Fish Use'!B263</f>
        <v>Upper Grande Ronde</v>
      </c>
      <c r="C3923" s="16" t="str">
        <f>'Fish Use'!D263</f>
        <v>Chinook</v>
      </c>
      <c r="D3923" s="16" t="str">
        <f>'Fish Use'!E263</f>
        <v>Winter Rearing</v>
      </c>
      <c r="E3923" s="16" t="str">
        <f>'Vulnerability Mapped'!C77</f>
        <v>Altered Flow Timing</v>
      </c>
      <c r="F3923" s="18">
        <f>'Fish Use'!F263</f>
        <v>0.65110000000000001</v>
      </c>
      <c r="G3923" s="18">
        <f>Population!D14</f>
        <v>0.34</v>
      </c>
      <c r="H3923" s="19">
        <f>'Limiting Factors'!C283</f>
        <v>1.44</v>
      </c>
      <c r="I3923" s="18">
        <f>'Limiting Factors'!D283</f>
        <v>0.19900000000000001</v>
      </c>
      <c r="J3923" s="17">
        <f>'Vulnerability Mapped'!D77</f>
        <v>13</v>
      </c>
      <c r="K3923" s="17">
        <f>'Vulnerability Mapped'!E77</f>
        <v>13</v>
      </c>
      <c r="L3923" s="18">
        <f>'Vulnerability Mapped'!H77</f>
        <v>0.22857142899999999</v>
      </c>
      <c r="M3923" s="18">
        <f t="shared" si="122"/>
        <v>2.9615748626958101E-2</v>
      </c>
      <c r="N3923" s="18">
        <f t="shared" si="123"/>
        <v>1.0069354533165755E-2</v>
      </c>
    </row>
    <row r="3924" spans="1:14" ht="18" customHeight="1" x14ac:dyDescent="0.2">
      <c r="A3924" s="16" t="str">
        <f>'Fish Use'!A263</f>
        <v>UGR18</v>
      </c>
      <c r="B3924" s="16" t="str">
        <f>'Fish Use'!B263</f>
        <v>Upper Grande Ronde</v>
      </c>
      <c r="C3924" s="16" t="str">
        <f>'Fish Use'!D263</f>
        <v>Chinook</v>
      </c>
      <c r="D3924" s="16" t="str">
        <f>'Fish Use'!E263</f>
        <v>Winter Rearing</v>
      </c>
      <c r="E3924" s="16" t="str">
        <f>'Vulnerability Mapped'!C81</f>
        <v>Decreased Sediment Quantity</v>
      </c>
      <c r="F3924" s="18">
        <f>'Fish Use'!F263</f>
        <v>0.65110000000000001</v>
      </c>
      <c r="G3924" s="18">
        <f>Population!D14</f>
        <v>0.34</v>
      </c>
      <c r="H3924" s="19">
        <f>'Limiting Factors'!C276</f>
        <v>2.09</v>
      </c>
      <c r="I3924" s="18">
        <f>'Limiting Factors'!D276</f>
        <v>0.34525</v>
      </c>
      <c r="J3924" s="17">
        <f>'Vulnerability Mapped'!D81</f>
        <v>4</v>
      </c>
      <c r="K3924" s="17">
        <f>'Vulnerability Mapped'!E81</f>
        <v>4</v>
      </c>
      <c r="L3924" s="18">
        <f>'Vulnerability Mapped'!H81</f>
        <v>0.80714285699999999</v>
      </c>
      <c r="M3924" s="18">
        <f t="shared" si="122"/>
        <v>0.18143947907502969</v>
      </c>
      <c r="N3924" s="18">
        <f t="shared" si="123"/>
        <v>6.1689422885510097E-2</v>
      </c>
    </row>
    <row r="3925" spans="1:14" ht="18" customHeight="1" x14ac:dyDescent="0.2">
      <c r="A3925" s="16" t="str">
        <f>'Fish Use'!A263</f>
        <v>UGR18</v>
      </c>
      <c r="B3925" s="16" t="str">
        <f>'Fish Use'!B263</f>
        <v>Upper Grande Ronde</v>
      </c>
      <c r="C3925" s="16" t="str">
        <f>'Fish Use'!D263</f>
        <v>Chinook</v>
      </c>
      <c r="D3925" s="16" t="str">
        <f>'Fish Use'!E263</f>
        <v>Winter Rearing</v>
      </c>
      <c r="E3925" s="16" t="str">
        <f>'Vulnerability Mapped'!C84</f>
        <v>Increased Sediment Quantity</v>
      </c>
      <c r="F3925" s="18">
        <f>'Fish Use'!F263</f>
        <v>0.65110000000000001</v>
      </c>
      <c r="G3925" s="18">
        <f>Population!D14</f>
        <v>0.34</v>
      </c>
      <c r="H3925" s="19">
        <f>'Limiting Factors'!C277</f>
        <v>2.4900000000000002</v>
      </c>
      <c r="I3925" s="18">
        <f>'Limiting Factors'!D277</f>
        <v>0.43525000000000003</v>
      </c>
      <c r="J3925" s="17">
        <f>'Vulnerability Mapped'!D84</f>
        <v>8</v>
      </c>
      <c r="K3925" s="17">
        <f>'Vulnerability Mapped'!E84</f>
        <v>8</v>
      </c>
      <c r="L3925" s="18">
        <f>'Vulnerability Mapped'!H84</f>
        <v>0.55000000000000004</v>
      </c>
      <c r="M3925" s="18">
        <f t="shared" si="122"/>
        <v>0.15586520125</v>
      </c>
      <c r="N3925" s="18">
        <f t="shared" si="123"/>
        <v>5.2994168425000002E-2</v>
      </c>
    </row>
    <row r="3926" spans="1:14" ht="18" customHeight="1" x14ac:dyDescent="0.2">
      <c r="A3926" s="16" t="str">
        <f>'Fish Use'!A263</f>
        <v>UGR18</v>
      </c>
      <c r="B3926" s="16" t="str">
        <f>'Fish Use'!B263</f>
        <v>Upper Grande Ronde</v>
      </c>
      <c r="C3926" s="16" t="str">
        <f>'Fish Use'!D263</f>
        <v>Chinook</v>
      </c>
      <c r="D3926" s="16" t="str">
        <f>'Fish Use'!E263</f>
        <v>Winter Rearing</v>
      </c>
      <c r="E3926" s="16" t="str">
        <f>'Vulnerability Mapped'!C89</f>
        <v>Summer Water Temperature</v>
      </c>
      <c r="F3926" s="18">
        <f>'Fish Use'!F263</f>
        <v>0.65110000000000001</v>
      </c>
      <c r="G3926" s="18">
        <f>Population!D14</f>
        <v>0.34</v>
      </c>
      <c r="H3926" s="19">
        <f>'Limiting Factors'!C284</f>
        <v>1.82</v>
      </c>
      <c r="I3926" s="18">
        <f>'Limiting Factors'!D284</f>
        <v>0.28449999999999998</v>
      </c>
      <c r="J3926" s="17">
        <f>'Vulnerability Mapped'!D89</f>
        <v>15</v>
      </c>
      <c r="K3926" s="17">
        <f>'Vulnerability Mapped'!E89</f>
        <v>15</v>
      </c>
      <c r="L3926" s="18">
        <f>'Vulnerability Mapped'!H89</f>
        <v>0.1</v>
      </c>
      <c r="M3926" s="18">
        <f t="shared" si="122"/>
        <v>1.8523794999999999E-2</v>
      </c>
      <c r="N3926" s="18">
        <f t="shared" si="123"/>
        <v>6.2980902999999998E-3</v>
      </c>
    </row>
    <row r="3927" spans="1:14" ht="18" customHeight="1" x14ac:dyDescent="0.2">
      <c r="A3927" s="16" t="str">
        <f>'Fish Use'!A263</f>
        <v>UGR18</v>
      </c>
      <c r="B3927" s="16" t="str">
        <f>'Fish Use'!B263</f>
        <v>Upper Grande Ronde</v>
      </c>
      <c r="C3927" s="16" t="str">
        <f>'Fish Use'!D263</f>
        <v>Chinook</v>
      </c>
      <c r="D3927" s="16" t="str">
        <f>'Fish Use'!E263</f>
        <v>Winter Rearing</v>
      </c>
      <c r="E3927" s="16" t="str">
        <f>'Vulnerability Mapped'!C91</f>
        <v>Winter Water Temperature</v>
      </c>
      <c r="F3927" s="18">
        <f>'Fish Use'!F263</f>
        <v>0.65110000000000001</v>
      </c>
      <c r="G3927" s="18">
        <f>Population!D14</f>
        <v>0.34</v>
      </c>
      <c r="H3927" s="19">
        <f>'Limiting Factors'!C285</f>
        <v>1.26</v>
      </c>
      <c r="I3927" s="18">
        <f>'Limiting Factors'!D285</f>
        <v>0.1585</v>
      </c>
      <c r="J3927" s="17">
        <f>'Vulnerability Mapped'!D91</f>
        <v>2</v>
      </c>
      <c r="K3927" s="17">
        <f>'Vulnerability Mapped'!E91</f>
        <v>2</v>
      </c>
      <c r="L3927" s="18">
        <f>'Vulnerability Mapped'!H91</f>
        <v>0.93571428599999995</v>
      </c>
      <c r="M3927" s="18">
        <f t="shared" si="122"/>
        <v>9.6565106100914108E-2</v>
      </c>
      <c r="N3927" s="18">
        <f t="shared" si="123"/>
        <v>3.2832136074310798E-2</v>
      </c>
    </row>
    <row r="3928" spans="1:14" ht="18" customHeight="1" x14ac:dyDescent="0.2">
      <c r="A3928" s="16" t="str">
        <f>'Fish Use'!A263</f>
        <v>UGR18</v>
      </c>
      <c r="B3928" s="16" t="str">
        <f>'Fish Use'!B263</f>
        <v>Upper Grande Ronde</v>
      </c>
      <c r="C3928" s="16" t="str">
        <f>'Fish Use'!D263</f>
        <v>Chinook</v>
      </c>
      <c r="D3928" s="16" t="str">
        <f>'Fish Use'!E263</f>
        <v>Winter Rearing</v>
      </c>
      <c r="E3928" s="16" t="str">
        <f>'Vulnerability Mapped'!C90</f>
        <v>Water Quality</v>
      </c>
      <c r="F3928" s="18">
        <f>'Fish Use'!F263</f>
        <v>0.65110000000000001</v>
      </c>
      <c r="G3928" s="18">
        <f>Population!D14</f>
        <v>0.34</v>
      </c>
      <c r="H3928" s="19">
        <f>'Limiting Factors'!C286</f>
        <v>1.26</v>
      </c>
      <c r="I3928" s="18">
        <f>'Limiting Factors'!D286</f>
        <v>0.1585</v>
      </c>
      <c r="J3928" s="17">
        <f>'Vulnerability Mapped'!D90</f>
        <v>7</v>
      </c>
      <c r="K3928" s="17">
        <f>'Vulnerability Mapped'!E90</f>
        <v>7</v>
      </c>
      <c r="L3928" s="18">
        <f>'Vulnerability Mapped'!H90</f>
        <v>0.61428571399999998</v>
      </c>
      <c r="M3928" s="18">
        <f t="shared" si="122"/>
        <v>6.33938863990859E-2</v>
      </c>
      <c r="N3928" s="18">
        <f t="shared" si="123"/>
        <v>2.1553921375689209E-2</v>
      </c>
    </row>
    <row r="3929" spans="1:14" ht="18" customHeight="1" x14ac:dyDescent="0.2">
      <c r="A3929" s="16" t="str">
        <f>'Fish Use'!A263</f>
        <v>UGR18</v>
      </c>
      <c r="B3929" s="16" t="str">
        <f>'Fish Use'!B263</f>
        <v>Upper Grande Ronde</v>
      </c>
      <c r="C3929" s="16" t="str">
        <f>'Fish Use'!D263</f>
        <v>Chinook</v>
      </c>
      <c r="D3929" s="16" t="str">
        <f>'Fish Use'!E263</f>
        <v>Winter Rearing</v>
      </c>
      <c r="E3929" s="16" t="str">
        <f>'Vulnerability Mapped'!C86</f>
        <v>Predation</v>
      </c>
      <c r="F3929" s="18">
        <f>'Fish Use'!F263</f>
        <v>0.65110000000000001</v>
      </c>
      <c r="G3929" s="18">
        <f>Population!D14</f>
        <v>0.34</v>
      </c>
      <c r="H3929" s="19">
        <f>'Limiting Factors'!C279</f>
        <v>1</v>
      </c>
      <c r="I3929" s="18">
        <f>'Limiting Factors'!D279</f>
        <v>0.1</v>
      </c>
      <c r="J3929" s="17">
        <f>'Vulnerability Mapped'!D86</f>
        <v>11</v>
      </c>
      <c r="K3929" s="17">
        <f>'Vulnerability Mapped'!E86</f>
        <v>11</v>
      </c>
      <c r="L3929" s="18">
        <f>'Vulnerability Mapped'!H86</f>
        <v>0.35714285699999998</v>
      </c>
      <c r="M3929" s="18">
        <f t="shared" si="122"/>
        <v>2.3253571419269998E-2</v>
      </c>
      <c r="N3929" s="18">
        <f t="shared" si="123"/>
        <v>7.9062142825517996E-3</v>
      </c>
    </row>
    <row r="3930" spans="1:14" ht="18" customHeight="1" x14ac:dyDescent="0.2">
      <c r="A3930" s="16" t="str">
        <f>'Fish Use'!A263</f>
        <v>UGR18</v>
      </c>
      <c r="B3930" s="16" t="str">
        <f>'Fish Use'!B263</f>
        <v>Upper Grande Ronde</v>
      </c>
      <c r="C3930" s="16" t="str">
        <f>'Fish Use'!D263</f>
        <v>Chinook</v>
      </c>
      <c r="D3930" s="16" t="str">
        <f>'Fish Use'!E263</f>
        <v>Winter Rearing</v>
      </c>
      <c r="E3930" s="16" t="str">
        <f>'Vulnerability Mapped'!C78</f>
        <v>Altered Primary Productivity</v>
      </c>
      <c r="F3930" s="18">
        <f>'Fish Use'!F263</f>
        <v>0.65110000000000001</v>
      </c>
      <c r="G3930" s="18">
        <f>Population!D14</f>
        <v>0.34</v>
      </c>
      <c r="H3930" s="19">
        <f>'Limiting Factors'!C280</f>
        <v>1.59</v>
      </c>
      <c r="I3930" s="18">
        <f>'Limiting Factors'!D280</f>
        <v>0.23275000000000001</v>
      </c>
      <c r="J3930" s="17">
        <f>'Vulnerability Mapped'!D78</f>
        <v>12</v>
      </c>
      <c r="K3930" s="17">
        <f>'Vulnerability Mapped'!E78</f>
        <v>12</v>
      </c>
      <c r="L3930" s="18">
        <f>'Vulnerability Mapped'!H78</f>
        <v>0.29285714299999999</v>
      </c>
      <c r="M3930" s="18">
        <f t="shared" si="122"/>
        <v>4.4380603771649076E-2</v>
      </c>
      <c r="N3930" s="18">
        <f t="shared" si="123"/>
        <v>1.5089405282360687E-2</v>
      </c>
    </row>
    <row r="3931" spans="1:14" ht="18" customHeight="1" x14ac:dyDescent="0.2">
      <c r="A3931" s="16" t="str">
        <f>'Fish Use'!A263</f>
        <v>UGR18</v>
      </c>
      <c r="B3931" s="16" t="str">
        <f>'Fish Use'!B263</f>
        <v>Upper Grande Ronde</v>
      </c>
      <c r="C3931" s="16" t="str">
        <f>'Fish Use'!D263</f>
        <v>Chinook</v>
      </c>
      <c r="D3931" s="16" t="str">
        <f>'Fish Use'!E263</f>
        <v>Winter Rearing</v>
      </c>
      <c r="E3931" s="16" t="str">
        <f>'Vulnerability Mapped'!C85</f>
        <v>Non-Native Species Interactions and Competition</v>
      </c>
      <c r="F3931" s="18">
        <f>'Fish Use'!F263</f>
        <v>0.65110000000000001</v>
      </c>
      <c r="G3931" s="18">
        <f>Population!D14</f>
        <v>0.34</v>
      </c>
      <c r="H3931" s="19">
        <f>'Limiting Factors'!C281</f>
        <v>1.26</v>
      </c>
      <c r="I3931" s="18">
        <f>'Limiting Factors'!D281</f>
        <v>0.1585</v>
      </c>
      <c r="J3931" s="17">
        <f>'Vulnerability Mapped'!D85</f>
        <v>12</v>
      </c>
      <c r="K3931" s="17">
        <f>'Vulnerability Mapped'!E85</f>
        <v>12</v>
      </c>
      <c r="L3931" s="18">
        <f>'Vulnerability Mapped'!H85</f>
        <v>0.29285714299999999</v>
      </c>
      <c r="M3931" s="18">
        <f t="shared" si="122"/>
        <v>3.022266680045705E-2</v>
      </c>
      <c r="N3931" s="18">
        <f t="shared" si="123"/>
        <v>1.0275706712155398E-2</v>
      </c>
    </row>
    <row r="3932" spans="1:14" ht="18" customHeight="1" x14ac:dyDescent="0.2">
      <c r="A3932" s="16" t="str">
        <f>'Fish Use'!A264</f>
        <v>UGR18</v>
      </c>
      <c r="B3932" s="16" t="str">
        <f>'Fish Use'!B264</f>
        <v>Upper Grande Ronde</v>
      </c>
      <c r="C3932" s="16" t="str">
        <f>'Fish Use'!D264</f>
        <v>Chinook</v>
      </c>
      <c r="D3932" s="16" t="str">
        <f>'Fish Use'!E264</f>
        <v>Summer Rearing</v>
      </c>
      <c r="E3932" s="16" t="str">
        <f>'Vulnerability Mapped'!C64</f>
        <v>Anthropogenic Barriers</v>
      </c>
      <c r="F3932" s="18">
        <f>'Fish Use'!F264</f>
        <v>0.65110000000000001</v>
      </c>
      <c r="G3932" s="18">
        <f>Population!D12</f>
        <v>0.24</v>
      </c>
      <c r="H3932" s="19">
        <f>'Limiting Factors'!C278</f>
        <v>1.59</v>
      </c>
      <c r="I3932" s="18">
        <f>'Limiting Factors'!D278</f>
        <v>0.23275000000000001</v>
      </c>
      <c r="J3932" s="17">
        <f>'Vulnerability Mapped'!D64</f>
        <v>7</v>
      </c>
      <c r="K3932" s="17">
        <f>'Vulnerability Mapped'!E64</f>
        <v>7</v>
      </c>
      <c r="L3932" s="18">
        <f>'Vulnerability Mapped'!H64</f>
        <v>0.61428571399999998</v>
      </c>
      <c r="M3932" s="18">
        <f t="shared" si="122"/>
        <v>9.3091022456701852E-2</v>
      </c>
      <c r="N3932" s="18">
        <f t="shared" si="123"/>
        <v>2.2341845389608445E-2</v>
      </c>
    </row>
    <row r="3933" spans="1:14" ht="18" customHeight="1" x14ac:dyDescent="0.2">
      <c r="A3933" s="16" t="str">
        <f>'Fish Use'!A264</f>
        <v>UGR18</v>
      </c>
      <c r="B3933" s="16" t="str">
        <f>'Fish Use'!B264</f>
        <v>Upper Grande Ronde</v>
      </c>
      <c r="C3933" s="16" t="str">
        <f>'Fish Use'!D264</f>
        <v>Chinook</v>
      </c>
      <c r="D3933" s="16" t="str">
        <f>'Fish Use'!E264</f>
        <v>Summer Rearing</v>
      </c>
      <c r="E3933" s="16" t="str">
        <f>'Vulnerability Mapped'!C72</f>
        <v>Riparian Condition</v>
      </c>
      <c r="F3933" s="18">
        <f>'Fish Use'!F264</f>
        <v>0.65110000000000001</v>
      </c>
      <c r="G3933" s="18">
        <f>Population!D12</f>
        <v>0.24</v>
      </c>
      <c r="H3933" s="19">
        <f>'Limiting Factors'!C272</f>
        <v>2.5499999999999998</v>
      </c>
      <c r="I3933" s="18">
        <f>'Limiting Factors'!D272</f>
        <v>0.44874999999999998</v>
      </c>
      <c r="J3933" s="17">
        <f>'Vulnerability Mapped'!D72</f>
        <v>5</v>
      </c>
      <c r="K3933" s="17">
        <f>'Vulnerability Mapped'!E72</f>
        <v>5</v>
      </c>
      <c r="L3933" s="18">
        <f>'Vulnerability Mapped'!H72</f>
        <v>0.74285714300000005</v>
      </c>
      <c r="M3933" s="18">
        <f t="shared" si="122"/>
        <v>0.21704883575602588</v>
      </c>
      <c r="N3933" s="18">
        <f t="shared" si="123"/>
        <v>5.2091720581446212E-2</v>
      </c>
    </row>
    <row r="3934" spans="1:14" ht="18" customHeight="1" x14ac:dyDescent="0.2">
      <c r="A3934" s="16" t="str">
        <f>'Fish Use'!A264</f>
        <v>UGR18</v>
      </c>
      <c r="B3934" s="16" t="str">
        <f>'Fish Use'!B264</f>
        <v>Upper Grande Ronde</v>
      </c>
      <c r="C3934" s="16" t="str">
        <f>'Fish Use'!D264</f>
        <v>Chinook</v>
      </c>
      <c r="D3934" s="16" t="str">
        <f>'Fish Use'!E264</f>
        <v>Summer Rearing</v>
      </c>
      <c r="E3934" s="16" t="str">
        <f>'Vulnerability Mapped'!C68</f>
        <v>Floodplain Condition</v>
      </c>
      <c r="F3934" s="18">
        <f>'Fish Use'!F264</f>
        <v>0.65110000000000001</v>
      </c>
      <c r="G3934" s="18">
        <f>Population!D12</f>
        <v>0.24</v>
      </c>
      <c r="H3934" s="19">
        <f>'Limiting Factors'!C273</f>
        <v>1.74</v>
      </c>
      <c r="I3934" s="18">
        <f>'Limiting Factors'!D273</f>
        <v>0.26650000000000001</v>
      </c>
      <c r="J3934" s="17">
        <f>'Vulnerability Mapped'!D68</f>
        <v>10</v>
      </c>
      <c r="K3934" s="17">
        <f>'Vulnerability Mapped'!E68</f>
        <v>10</v>
      </c>
      <c r="L3934" s="18">
        <f>'Vulnerability Mapped'!H68</f>
        <v>0.42142857099999997</v>
      </c>
      <c r="M3934" s="18">
        <f t="shared" si="122"/>
        <v>7.3125505997063647E-2</v>
      </c>
      <c r="N3934" s="18">
        <f t="shared" si="123"/>
        <v>1.7550121439295276E-2</v>
      </c>
    </row>
    <row r="3935" spans="1:14" ht="18" customHeight="1" x14ac:dyDescent="0.2">
      <c r="A3935" s="16" t="str">
        <f>'Fish Use'!A264</f>
        <v>UGR18</v>
      </c>
      <c r="B3935" s="16" t="str">
        <f>'Fish Use'!B264</f>
        <v>Upper Grande Ronde</v>
      </c>
      <c r="C3935" s="16" t="str">
        <f>'Fish Use'!D264</f>
        <v>Chinook</v>
      </c>
      <c r="D3935" s="16" t="str">
        <f>'Fish Use'!E264</f>
        <v>Summer Rearing</v>
      </c>
      <c r="E3935" s="16" t="str">
        <f>'Vulnerability Mapped'!C73</f>
        <v>Side Channel and Wetland Habitat</v>
      </c>
      <c r="F3935" s="18">
        <f>'Fish Use'!F264</f>
        <v>0.65110000000000001</v>
      </c>
      <c r="G3935" s="18">
        <f>Population!D12</f>
        <v>0.24</v>
      </c>
      <c r="H3935" s="19">
        <f>'Limiting Factors'!C274</f>
        <v>2.17</v>
      </c>
      <c r="I3935" s="18">
        <f>'Limiting Factors'!D274</f>
        <v>0.36325000000000002</v>
      </c>
      <c r="J3935" s="17">
        <f>'Vulnerability Mapped'!D73</f>
        <v>4</v>
      </c>
      <c r="K3935" s="17">
        <f>'Vulnerability Mapped'!E73</f>
        <v>4</v>
      </c>
      <c r="L3935" s="18">
        <f>'Vulnerability Mapped'!H73</f>
        <v>0.80714285699999999</v>
      </c>
      <c r="M3935" s="18">
        <f t="shared" si="122"/>
        <v>0.19089903193049829</v>
      </c>
      <c r="N3935" s="18">
        <f t="shared" si="123"/>
        <v>4.5815767663319587E-2</v>
      </c>
    </row>
    <row r="3936" spans="1:14" ht="18" customHeight="1" x14ac:dyDescent="0.2">
      <c r="A3936" s="16" t="str">
        <f>'Fish Use'!A264</f>
        <v>UGR18</v>
      </c>
      <c r="B3936" s="16" t="str">
        <f>'Fish Use'!B264</f>
        <v>Upper Grande Ronde</v>
      </c>
      <c r="C3936" s="16" t="str">
        <f>'Fish Use'!D264</f>
        <v>Chinook</v>
      </c>
      <c r="D3936" s="16" t="str">
        <f>'Fish Use'!E264</f>
        <v>Summer Rearing</v>
      </c>
      <c r="E3936" s="16" t="str">
        <f>'Vulnerability Mapped'!C65</f>
        <v>Channel and Habitat Structure</v>
      </c>
      <c r="F3936" s="18">
        <f>'Fish Use'!F264</f>
        <v>0.65110000000000001</v>
      </c>
      <c r="G3936" s="18">
        <f>Population!D12</f>
        <v>0.24</v>
      </c>
      <c r="H3936" s="19">
        <f>'Limiting Factors'!C275</f>
        <v>2.35</v>
      </c>
      <c r="I3936" s="18">
        <f>'Limiting Factors'!D275</f>
        <v>0.40375</v>
      </c>
      <c r="J3936" s="17">
        <f>'Vulnerability Mapped'!D65</f>
        <v>3</v>
      </c>
      <c r="K3936" s="17">
        <f>'Vulnerability Mapped'!E65</f>
        <v>3</v>
      </c>
      <c r="L3936" s="18">
        <f>'Vulnerability Mapped'!H65</f>
        <v>0.87142857100000004</v>
      </c>
      <c r="M3936" s="18">
        <f t="shared" si="122"/>
        <v>0.22908255881590789</v>
      </c>
      <c r="N3936" s="18">
        <f t="shared" si="123"/>
        <v>5.4979814115817892E-2</v>
      </c>
    </row>
    <row r="3937" spans="1:14" ht="18" customHeight="1" x14ac:dyDescent="0.2">
      <c r="A3937" s="16" t="str">
        <f>'Fish Use'!A264</f>
        <v>UGR18</v>
      </c>
      <c r="B3937" s="16" t="str">
        <f>'Fish Use'!B264</f>
        <v>Upper Grande Ronde</v>
      </c>
      <c r="C3937" s="16" t="str">
        <f>'Fish Use'!D264</f>
        <v>Chinook</v>
      </c>
      <c r="D3937" s="16" t="str">
        <f>'Fish Use'!E264</f>
        <v>Summer Rearing</v>
      </c>
      <c r="E3937" s="16" t="str">
        <f>'Vulnerability Mapped'!C67</f>
        <v>Decreased Water Quantity</v>
      </c>
      <c r="F3937" s="18">
        <f>'Fish Use'!F264</f>
        <v>0.65110000000000001</v>
      </c>
      <c r="G3937" s="18">
        <f>Population!D12</f>
        <v>0.24</v>
      </c>
      <c r="H3937" s="19">
        <f>'Limiting Factors'!C282</f>
        <v>1.59</v>
      </c>
      <c r="I3937" s="18">
        <f>'Limiting Factors'!D282</f>
        <v>0.23275000000000001</v>
      </c>
      <c r="J3937" s="17">
        <f>'Vulnerability Mapped'!D67</f>
        <v>2</v>
      </c>
      <c r="K3937" s="17">
        <f>'Vulnerability Mapped'!E67</f>
        <v>2</v>
      </c>
      <c r="L3937" s="18">
        <f>'Vulnerability Mapped'!H67</f>
        <v>0.93571428599999995</v>
      </c>
      <c r="M3937" s="18">
        <f t="shared" si="122"/>
        <v>0.14180144129329816</v>
      </c>
      <c r="N3937" s="18">
        <f t="shared" si="123"/>
        <v>3.4032345910391559E-2</v>
      </c>
    </row>
    <row r="3938" spans="1:14" ht="18" customHeight="1" x14ac:dyDescent="0.2">
      <c r="A3938" s="16" t="str">
        <f>'Fish Use'!A264</f>
        <v>UGR18</v>
      </c>
      <c r="B3938" s="16" t="str">
        <f>'Fish Use'!B264</f>
        <v>Upper Grande Ronde</v>
      </c>
      <c r="C3938" s="16" t="str">
        <f>'Fish Use'!D264</f>
        <v>Chinook</v>
      </c>
      <c r="D3938" s="16" t="str">
        <f>'Fish Use'!E264</f>
        <v>Summer Rearing</v>
      </c>
      <c r="E3938" s="16" t="str">
        <f>'Vulnerability Mapped'!C62</f>
        <v>Altered Flow Timing</v>
      </c>
      <c r="F3938" s="18">
        <f>'Fish Use'!F264</f>
        <v>0.65110000000000001</v>
      </c>
      <c r="G3938" s="18">
        <f>Population!D12</f>
        <v>0.24</v>
      </c>
      <c r="H3938" s="19">
        <f>'Limiting Factors'!C283</f>
        <v>1.44</v>
      </c>
      <c r="I3938" s="18">
        <f>'Limiting Factors'!D283</f>
        <v>0.19900000000000001</v>
      </c>
      <c r="J3938" s="17">
        <f>'Vulnerability Mapped'!D62</f>
        <v>6</v>
      </c>
      <c r="K3938" s="17">
        <f>'Vulnerability Mapped'!E62</f>
        <v>6</v>
      </c>
      <c r="L3938" s="18">
        <f>'Vulnerability Mapped'!H62</f>
        <v>0.678571429</v>
      </c>
      <c r="M3938" s="18">
        <f t="shared" si="122"/>
        <v>8.7921753626958116E-2</v>
      </c>
      <c r="N3938" s="18">
        <f t="shared" si="123"/>
        <v>2.1101220870469947E-2</v>
      </c>
    </row>
    <row r="3939" spans="1:14" ht="18" customHeight="1" x14ac:dyDescent="0.2">
      <c r="A3939" s="16" t="str">
        <f>'Fish Use'!A264</f>
        <v>UGR18</v>
      </c>
      <c r="B3939" s="16" t="str">
        <f>'Fish Use'!B264</f>
        <v>Upper Grande Ronde</v>
      </c>
      <c r="C3939" s="16" t="str">
        <f>'Fish Use'!D264</f>
        <v>Chinook</v>
      </c>
      <c r="D3939" s="16" t="str">
        <f>'Fish Use'!E264</f>
        <v>Summer Rearing</v>
      </c>
      <c r="E3939" s="16" t="str">
        <f>'Vulnerability Mapped'!C66</f>
        <v>Decreased Sediment Quantity</v>
      </c>
      <c r="F3939" s="18">
        <f>'Fish Use'!F264</f>
        <v>0.65110000000000001</v>
      </c>
      <c r="G3939" s="18">
        <f>Population!D12</f>
        <v>0.24</v>
      </c>
      <c r="H3939" s="19">
        <f>'Limiting Factors'!C276</f>
        <v>2.09</v>
      </c>
      <c r="I3939" s="18">
        <f>'Limiting Factors'!D276</f>
        <v>0.34525</v>
      </c>
      <c r="J3939" s="17">
        <f>'Vulnerability Mapped'!D66</f>
        <v>12</v>
      </c>
      <c r="K3939" s="17">
        <f>'Vulnerability Mapped'!E66</f>
        <v>12</v>
      </c>
      <c r="L3939" s="18">
        <f>'Vulnerability Mapped'!H66</f>
        <v>0.29285714299999999</v>
      </c>
      <c r="M3939" s="18">
        <f t="shared" si="122"/>
        <v>6.5832023424970326E-2</v>
      </c>
      <c r="N3939" s="18">
        <f t="shared" si="123"/>
        <v>1.5799685621992878E-2</v>
      </c>
    </row>
    <row r="3940" spans="1:14" ht="18" customHeight="1" x14ac:dyDescent="0.2">
      <c r="A3940" s="16" t="str">
        <f>'Fish Use'!A264</f>
        <v>UGR18</v>
      </c>
      <c r="B3940" s="16" t="str">
        <f>'Fish Use'!B264</f>
        <v>Upper Grande Ronde</v>
      </c>
      <c r="C3940" s="16" t="str">
        <f>'Fish Use'!D264</f>
        <v>Chinook</v>
      </c>
      <c r="D3940" s="16" t="str">
        <f>'Fish Use'!E264</f>
        <v>Summer Rearing</v>
      </c>
      <c r="E3940" s="16" t="str">
        <f>'Vulnerability Mapped'!C69</f>
        <v>Increased Sediment Quantity</v>
      </c>
      <c r="F3940" s="18">
        <f>'Fish Use'!F264</f>
        <v>0.65110000000000001</v>
      </c>
      <c r="G3940" s="18">
        <f>Population!D12</f>
        <v>0.24</v>
      </c>
      <c r="H3940" s="19">
        <f>'Limiting Factors'!C277</f>
        <v>2.4900000000000002</v>
      </c>
      <c r="I3940" s="18">
        <f>'Limiting Factors'!D277</f>
        <v>0.43525000000000003</v>
      </c>
      <c r="J3940" s="17">
        <f>'Vulnerability Mapped'!D69</f>
        <v>14</v>
      </c>
      <c r="K3940" s="17">
        <f>'Vulnerability Mapped'!E69</f>
        <v>14</v>
      </c>
      <c r="L3940" s="18">
        <f>'Vulnerability Mapped'!H69</f>
        <v>0.164285714</v>
      </c>
      <c r="M3940" s="18">
        <f t="shared" si="122"/>
        <v>4.6557137954745351E-2</v>
      </c>
      <c r="N3940" s="18">
        <f t="shared" si="123"/>
        <v>1.1173713109138884E-2</v>
      </c>
    </row>
    <row r="3941" spans="1:14" ht="18" customHeight="1" x14ac:dyDescent="0.2">
      <c r="A3941" s="16" t="str">
        <f>'Fish Use'!A264</f>
        <v>UGR18</v>
      </c>
      <c r="B3941" s="16" t="str">
        <f>'Fish Use'!B264</f>
        <v>Upper Grande Ronde</v>
      </c>
      <c r="C3941" s="16" t="str">
        <f>'Fish Use'!D264</f>
        <v>Chinook</v>
      </c>
      <c r="D3941" s="16" t="str">
        <f>'Fish Use'!E264</f>
        <v>Summer Rearing</v>
      </c>
      <c r="E3941" s="16" t="str">
        <f>'Vulnerability Mapped'!C74</f>
        <v>Summer Water Temperature</v>
      </c>
      <c r="F3941" s="18">
        <f>'Fish Use'!F264</f>
        <v>0.65110000000000001</v>
      </c>
      <c r="G3941" s="18">
        <f>Population!D12</f>
        <v>0.24</v>
      </c>
      <c r="H3941" s="19">
        <f>'Limiting Factors'!C284</f>
        <v>1.82</v>
      </c>
      <c r="I3941" s="18">
        <f>'Limiting Factors'!D284</f>
        <v>0.28449999999999998</v>
      </c>
      <c r="J3941" s="17">
        <f>'Vulnerability Mapped'!D74</f>
        <v>1</v>
      </c>
      <c r="K3941" s="17">
        <f>'Vulnerability Mapped'!E74</f>
        <v>1</v>
      </c>
      <c r="L3941" s="18">
        <f>'Vulnerability Mapped'!H74</f>
        <v>1</v>
      </c>
      <c r="M3941" s="18">
        <f t="shared" si="122"/>
        <v>0.18523794999999998</v>
      </c>
      <c r="N3941" s="18">
        <f t="shared" si="123"/>
        <v>4.4457107999999995E-2</v>
      </c>
    </row>
    <row r="3942" spans="1:14" ht="18" customHeight="1" x14ac:dyDescent="0.2">
      <c r="A3942" s="16" t="str">
        <f>'Fish Use'!A264</f>
        <v>UGR18</v>
      </c>
      <c r="B3942" s="16" t="str">
        <f>'Fish Use'!B264</f>
        <v>Upper Grande Ronde</v>
      </c>
      <c r="C3942" s="16" t="str">
        <f>'Fish Use'!D264</f>
        <v>Chinook</v>
      </c>
      <c r="D3942" s="16" t="str">
        <f>'Fish Use'!E264</f>
        <v>Summer Rearing</v>
      </c>
      <c r="E3942" s="16" t="str">
        <f>'Vulnerability Mapped'!C76</f>
        <v>Winter Water Temperature</v>
      </c>
      <c r="F3942" s="18">
        <f>'Fish Use'!F264</f>
        <v>0.65110000000000001</v>
      </c>
      <c r="G3942" s="18">
        <f>Population!D12</f>
        <v>0.24</v>
      </c>
      <c r="H3942" s="19">
        <f>'Limiting Factors'!C285</f>
        <v>1.26</v>
      </c>
      <c r="I3942" s="18">
        <f>'Limiting Factors'!D285</f>
        <v>0.1585</v>
      </c>
      <c r="J3942" s="17">
        <f>'Vulnerability Mapped'!D76</f>
        <v>15</v>
      </c>
      <c r="K3942" s="17">
        <f>'Vulnerability Mapped'!E76</f>
        <v>15</v>
      </c>
      <c r="L3942" s="18">
        <f>'Vulnerability Mapped'!H76</f>
        <v>0.1</v>
      </c>
      <c r="M3942" s="18">
        <f t="shared" si="122"/>
        <v>1.0319935000000002E-2</v>
      </c>
      <c r="N3942" s="18">
        <f t="shared" si="123"/>
        <v>2.4767844000000007E-3</v>
      </c>
    </row>
    <row r="3943" spans="1:14" ht="18" customHeight="1" x14ac:dyDescent="0.2">
      <c r="A3943" s="16" t="str">
        <f>'Fish Use'!A264</f>
        <v>UGR18</v>
      </c>
      <c r="B3943" s="16" t="str">
        <f>'Fish Use'!B264</f>
        <v>Upper Grande Ronde</v>
      </c>
      <c r="C3943" s="16" t="str">
        <f>'Fish Use'!D264</f>
        <v>Chinook</v>
      </c>
      <c r="D3943" s="16" t="str">
        <f>'Fish Use'!E264</f>
        <v>Summer Rearing</v>
      </c>
      <c r="E3943" s="16" t="str">
        <f>'Vulnerability Mapped'!C75</f>
        <v>Water Quality</v>
      </c>
      <c r="F3943" s="18">
        <f>'Fish Use'!F264</f>
        <v>0.65110000000000001</v>
      </c>
      <c r="G3943" s="18">
        <f>Population!D12</f>
        <v>0.24</v>
      </c>
      <c r="H3943" s="19">
        <f>'Limiting Factors'!C286</f>
        <v>1.26</v>
      </c>
      <c r="I3943" s="18">
        <f>'Limiting Factors'!D286</f>
        <v>0.1585</v>
      </c>
      <c r="J3943" s="17">
        <f>'Vulnerability Mapped'!D75</f>
        <v>9</v>
      </c>
      <c r="K3943" s="17">
        <f>'Vulnerability Mapped'!E75</f>
        <v>9</v>
      </c>
      <c r="L3943" s="18">
        <f>'Vulnerability Mapped'!H75</f>
        <v>0.485714286</v>
      </c>
      <c r="M3943" s="18">
        <f t="shared" si="122"/>
        <v>5.0125398600914105E-2</v>
      </c>
      <c r="N3943" s="18">
        <f t="shared" si="123"/>
        <v>1.2030095664219385E-2</v>
      </c>
    </row>
    <row r="3944" spans="1:14" ht="18" customHeight="1" x14ac:dyDescent="0.2">
      <c r="A3944" s="16" t="str">
        <f>'Fish Use'!A264</f>
        <v>UGR18</v>
      </c>
      <c r="B3944" s="16" t="str">
        <f>'Fish Use'!B264</f>
        <v>Upper Grande Ronde</v>
      </c>
      <c r="C3944" s="16" t="str">
        <f>'Fish Use'!D264</f>
        <v>Chinook</v>
      </c>
      <c r="D3944" s="16" t="str">
        <f>'Fish Use'!E264</f>
        <v>Summer Rearing</v>
      </c>
      <c r="E3944" s="16" t="str">
        <f>'Vulnerability Mapped'!C71</f>
        <v>Predation</v>
      </c>
      <c r="F3944" s="18">
        <f>'Fish Use'!F264</f>
        <v>0.65110000000000001</v>
      </c>
      <c r="G3944" s="18">
        <f>Population!D12</f>
        <v>0.24</v>
      </c>
      <c r="H3944" s="19">
        <f>'Limiting Factors'!C279</f>
        <v>1</v>
      </c>
      <c r="I3944" s="18">
        <f>'Limiting Factors'!D279</f>
        <v>0.1</v>
      </c>
      <c r="J3944" s="17">
        <f>'Vulnerability Mapped'!D71</f>
        <v>13</v>
      </c>
      <c r="K3944" s="17">
        <f>'Vulnerability Mapped'!E71</f>
        <v>13</v>
      </c>
      <c r="L3944" s="18">
        <f>'Vulnerability Mapped'!H71</f>
        <v>0.22857142899999999</v>
      </c>
      <c r="M3944" s="18">
        <f t="shared" si="122"/>
        <v>1.4882285742189999E-2</v>
      </c>
      <c r="N3944" s="18">
        <f t="shared" si="123"/>
        <v>3.5717485781255995E-3</v>
      </c>
    </row>
    <row r="3945" spans="1:14" ht="18" customHeight="1" x14ac:dyDescent="0.2">
      <c r="A3945" s="16" t="str">
        <f>'Fish Use'!A264</f>
        <v>UGR18</v>
      </c>
      <c r="B3945" s="16" t="str">
        <f>'Fish Use'!B264</f>
        <v>Upper Grande Ronde</v>
      </c>
      <c r="C3945" s="16" t="str">
        <f>'Fish Use'!D264</f>
        <v>Chinook</v>
      </c>
      <c r="D3945" s="16" t="str">
        <f>'Fish Use'!E264</f>
        <v>Summer Rearing</v>
      </c>
      <c r="E3945" s="16" t="str">
        <f>'Vulnerability Mapped'!C63</f>
        <v>Altered Primary Productivity</v>
      </c>
      <c r="F3945" s="18">
        <f>'Fish Use'!F264</f>
        <v>0.65110000000000001</v>
      </c>
      <c r="G3945" s="18">
        <f>Population!D12</f>
        <v>0.24</v>
      </c>
      <c r="H3945" s="19">
        <f>'Limiting Factors'!C280</f>
        <v>1.59</v>
      </c>
      <c r="I3945" s="18">
        <f>'Limiting Factors'!D280</f>
        <v>0.23275000000000001</v>
      </c>
      <c r="J3945" s="17">
        <f>'Vulnerability Mapped'!D63</f>
        <v>8</v>
      </c>
      <c r="K3945" s="17">
        <f>'Vulnerability Mapped'!E63</f>
        <v>8</v>
      </c>
      <c r="L3945" s="18">
        <f>'Vulnerability Mapped'!H63</f>
        <v>0.55000000000000004</v>
      </c>
      <c r="M3945" s="18">
        <f t="shared" si="122"/>
        <v>8.3348938750000018E-2</v>
      </c>
      <c r="N3945" s="18">
        <f t="shared" si="123"/>
        <v>2.0003745300000004E-2</v>
      </c>
    </row>
    <row r="3946" spans="1:14" ht="18" customHeight="1" x14ac:dyDescent="0.2">
      <c r="A3946" s="16" t="str">
        <f>'Fish Use'!A264</f>
        <v>UGR18</v>
      </c>
      <c r="B3946" s="16" t="str">
        <f>'Fish Use'!B264</f>
        <v>Upper Grande Ronde</v>
      </c>
      <c r="C3946" s="16" t="str">
        <f>'Fish Use'!D264</f>
        <v>Chinook</v>
      </c>
      <c r="D3946" s="16" t="str">
        <f>'Fish Use'!E264</f>
        <v>Summer Rearing</v>
      </c>
      <c r="E3946" s="16" t="str">
        <f>'Vulnerability Mapped'!C70</f>
        <v>Non-Native Species Interactions and Competition</v>
      </c>
      <c r="F3946" s="18">
        <f>'Fish Use'!F264</f>
        <v>0.65110000000000001</v>
      </c>
      <c r="G3946" s="18">
        <f>Population!D12</f>
        <v>0.24</v>
      </c>
      <c r="H3946" s="19">
        <f>'Limiting Factors'!C281</f>
        <v>1.26</v>
      </c>
      <c r="I3946" s="18">
        <f>'Limiting Factors'!D281</f>
        <v>0.1585</v>
      </c>
      <c r="J3946" s="17">
        <f>'Vulnerability Mapped'!D70</f>
        <v>11</v>
      </c>
      <c r="K3946" s="17">
        <f>'Vulnerability Mapped'!E70</f>
        <v>11</v>
      </c>
      <c r="L3946" s="18">
        <f>'Vulnerability Mapped'!H70</f>
        <v>0.35714285699999998</v>
      </c>
      <c r="M3946" s="18">
        <f t="shared" si="122"/>
        <v>3.6856910699542951E-2</v>
      </c>
      <c r="N3946" s="18">
        <f t="shared" si="123"/>
        <v>8.8456585678903087E-3</v>
      </c>
    </row>
    <row r="3947" spans="1:14" ht="18" customHeight="1" x14ac:dyDescent="0.2">
      <c r="A3947" s="16" t="str">
        <f>'Fish Use'!A265</f>
        <v>UGR18</v>
      </c>
      <c r="B3947" s="16" t="str">
        <f>'Fish Use'!B265</f>
        <v>Upper Grande Ronde</v>
      </c>
      <c r="C3947" s="16" t="str">
        <f>'Fish Use'!D265</f>
        <v>Chinook</v>
      </c>
      <c r="D3947" s="16" t="str">
        <f>'Fish Use'!E265</f>
        <v>Migration</v>
      </c>
      <c r="E3947" s="16" t="str">
        <f>'Vulnerability Mapped'!C34</f>
        <v>Anthropogenic Barriers</v>
      </c>
      <c r="F3947" s="18">
        <f>'Fish Use'!F265</f>
        <v>0.65110000000000001</v>
      </c>
      <c r="G3947" s="18">
        <f>Population!D16</f>
        <v>0.34</v>
      </c>
      <c r="H3947" s="19">
        <f>'Limiting Factors'!C278</f>
        <v>1.59</v>
      </c>
      <c r="I3947" s="18">
        <f>'Limiting Factors'!D278</f>
        <v>0.23275000000000001</v>
      </c>
      <c r="J3947" s="17">
        <f>'Vulnerability Mapped'!D34</f>
        <v>2</v>
      </c>
      <c r="K3947" s="17">
        <f>'Vulnerability Mapped'!E34</f>
        <v>13</v>
      </c>
      <c r="L3947" s="18">
        <f>'Vulnerability Mapped'!H34</f>
        <v>0.93571428599999995</v>
      </c>
      <c r="M3947" s="18">
        <f t="shared" si="122"/>
        <v>0.14180144129329816</v>
      </c>
      <c r="N3947" s="18">
        <f t="shared" si="123"/>
        <v>4.8212490039721376E-2</v>
      </c>
    </row>
    <row r="3948" spans="1:14" ht="18" customHeight="1" x14ac:dyDescent="0.2">
      <c r="A3948" s="16" t="str">
        <f>'Fish Use'!A265</f>
        <v>UGR18</v>
      </c>
      <c r="B3948" s="16" t="str">
        <f>'Fish Use'!B265</f>
        <v>Upper Grande Ronde</v>
      </c>
      <c r="C3948" s="16" t="str">
        <f>'Fish Use'!D265</f>
        <v>Chinook</v>
      </c>
      <c r="D3948" s="16" t="str">
        <f>'Fish Use'!E265</f>
        <v>Migration</v>
      </c>
      <c r="E3948" s="16" t="str">
        <f>'Vulnerability Mapped'!C42</f>
        <v>Riparian Condition</v>
      </c>
      <c r="F3948" s="18">
        <f>'Fish Use'!F265</f>
        <v>0.65110000000000001</v>
      </c>
      <c r="G3948" s="18">
        <f>Population!D16</f>
        <v>0.34</v>
      </c>
      <c r="H3948" s="19">
        <f>'Limiting Factors'!C272</f>
        <v>2.5499999999999998</v>
      </c>
      <c r="I3948" s="18">
        <f>'Limiting Factors'!D272</f>
        <v>0.44874999999999998</v>
      </c>
      <c r="J3948" s="17">
        <f>'Vulnerability Mapped'!D42</f>
        <v>9</v>
      </c>
      <c r="K3948" s="17">
        <f>'Vulnerability Mapped'!E42</f>
        <v>14</v>
      </c>
      <c r="L3948" s="18">
        <f>'Vulnerability Mapped'!H42</f>
        <v>0.485714286</v>
      </c>
      <c r="M3948" s="18">
        <f t="shared" si="122"/>
        <v>0.14191654651205174</v>
      </c>
      <c r="N3948" s="18">
        <f t="shared" si="123"/>
        <v>4.8251625814097594E-2</v>
      </c>
    </row>
    <row r="3949" spans="1:14" ht="18" customHeight="1" x14ac:dyDescent="0.2">
      <c r="A3949" s="16" t="str">
        <f>'Fish Use'!A265</f>
        <v>UGR18</v>
      </c>
      <c r="B3949" s="16" t="str">
        <f>'Fish Use'!B265</f>
        <v>Upper Grande Ronde</v>
      </c>
      <c r="C3949" s="16" t="str">
        <f>'Fish Use'!D265</f>
        <v>Chinook</v>
      </c>
      <c r="D3949" s="16" t="str">
        <f>'Fish Use'!E265</f>
        <v>Migration</v>
      </c>
      <c r="E3949" s="16" t="str">
        <f>'Vulnerability Mapped'!C38</f>
        <v>Floodplain Condition</v>
      </c>
      <c r="F3949" s="18">
        <f>'Fish Use'!F265</f>
        <v>0.65110000000000001</v>
      </c>
      <c r="G3949" s="18">
        <f>Population!D16</f>
        <v>0.34</v>
      </c>
      <c r="H3949" s="19">
        <f>'Limiting Factors'!C273</f>
        <v>1.74</v>
      </c>
      <c r="I3949" s="18">
        <f>'Limiting Factors'!D273</f>
        <v>0.26650000000000001</v>
      </c>
      <c r="J3949" s="17">
        <f>'Vulnerability Mapped'!D38</f>
        <v>6</v>
      </c>
      <c r="K3949" s="17">
        <f>'Vulnerability Mapped'!E38</f>
        <v>8</v>
      </c>
      <c r="L3949" s="18">
        <f>'Vulnerability Mapped'!H38</f>
        <v>0.678571429</v>
      </c>
      <c r="M3949" s="18">
        <f t="shared" si="122"/>
        <v>0.11774445900293636</v>
      </c>
      <c r="N3949" s="18">
        <f t="shared" si="123"/>
        <v>4.0033116060998367E-2</v>
      </c>
    </row>
    <row r="3950" spans="1:14" ht="18" customHeight="1" x14ac:dyDescent="0.2">
      <c r="A3950" s="16" t="str">
        <f>'Fish Use'!A265</f>
        <v>UGR18</v>
      </c>
      <c r="B3950" s="16" t="str">
        <f>'Fish Use'!B265</f>
        <v>Upper Grande Ronde</v>
      </c>
      <c r="C3950" s="16" t="str">
        <f>'Fish Use'!D265</f>
        <v>Chinook</v>
      </c>
      <c r="D3950" s="16" t="str">
        <f>'Fish Use'!E265</f>
        <v>Migration</v>
      </c>
      <c r="E3950" s="16" t="str">
        <f>'Vulnerability Mapped'!C43</f>
        <v>Side Channel and Wetland Habitat</v>
      </c>
      <c r="F3950" s="18">
        <f>'Fish Use'!F265</f>
        <v>0.65110000000000001</v>
      </c>
      <c r="G3950" s="18">
        <f>Population!D16</f>
        <v>0.34</v>
      </c>
      <c r="H3950" s="19">
        <f>'Limiting Factors'!C274</f>
        <v>2.17</v>
      </c>
      <c r="I3950" s="18">
        <f>'Limiting Factors'!D274</f>
        <v>0.36325000000000002</v>
      </c>
      <c r="J3950" s="17">
        <f>'Vulnerability Mapped'!D43</f>
        <v>7</v>
      </c>
      <c r="K3950" s="17">
        <f>'Vulnerability Mapped'!E43</f>
        <v>7</v>
      </c>
      <c r="L3950" s="18">
        <f>'Vulnerability Mapped'!H43</f>
        <v>0.61428571399999998</v>
      </c>
      <c r="M3950" s="18">
        <f t="shared" si="122"/>
        <v>0.14528598886099656</v>
      </c>
      <c r="N3950" s="18">
        <f t="shared" si="123"/>
        <v>4.9397236212738831E-2</v>
      </c>
    </row>
    <row r="3951" spans="1:14" ht="18" customHeight="1" x14ac:dyDescent="0.2">
      <c r="A3951" s="16" t="str">
        <f>'Fish Use'!A265</f>
        <v>UGR18</v>
      </c>
      <c r="B3951" s="16" t="str">
        <f>'Fish Use'!B265</f>
        <v>Upper Grande Ronde</v>
      </c>
      <c r="C3951" s="16" t="str">
        <f>'Fish Use'!D265</f>
        <v>Chinook</v>
      </c>
      <c r="D3951" s="16" t="str">
        <f>'Fish Use'!E265</f>
        <v>Migration</v>
      </c>
      <c r="E3951" s="16" t="str">
        <f>'Vulnerability Mapped'!C35</f>
        <v>Channel and Habitat Structure</v>
      </c>
      <c r="F3951" s="18">
        <f>'Fish Use'!F265</f>
        <v>0.65110000000000001</v>
      </c>
      <c r="G3951" s="18">
        <f>Population!D16</f>
        <v>0.34</v>
      </c>
      <c r="H3951" s="19">
        <f>'Limiting Factors'!C275</f>
        <v>2.35</v>
      </c>
      <c r="I3951" s="18">
        <f>'Limiting Factors'!D275</f>
        <v>0.40375</v>
      </c>
      <c r="J3951" s="17">
        <f>'Vulnerability Mapped'!D35</f>
        <v>3</v>
      </c>
      <c r="K3951" s="17">
        <f>'Vulnerability Mapped'!E35</f>
        <v>5</v>
      </c>
      <c r="L3951" s="18">
        <f>'Vulnerability Mapped'!H35</f>
        <v>0.87142857100000004</v>
      </c>
      <c r="M3951" s="18">
        <f t="shared" si="122"/>
        <v>0.22908255881590789</v>
      </c>
      <c r="N3951" s="18">
        <f t="shared" si="123"/>
        <v>7.7888069997408688E-2</v>
      </c>
    </row>
    <row r="3952" spans="1:14" ht="18" customHeight="1" x14ac:dyDescent="0.2">
      <c r="A3952" s="16" t="str">
        <f>'Fish Use'!A265</f>
        <v>UGR18</v>
      </c>
      <c r="B3952" s="16" t="str">
        <f>'Fish Use'!B265</f>
        <v>Upper Grande Ronde</v>
      </c>
      <c r="C3952" s="16" t="str">
        <f>'Fish Use'!D265</f>
        <v>Chinook</v>
      </c>
      <c r="D3952" s="16" t="str">
        <f>'Fish Use'!E265</f>
        <v>Migration</v>
      </c>
      <c r="E3952" s="16" t="str">
        <f>'Vulnerability Mapped'!C37</f>
        <v>Decreased Water Quantity</v>
      </c>
      <c r="F3952" s="18">
        <f>'Fish Use'!F265</f>
        <v>0.65110000000000001</v>
      </c>
      <c r="G3952" s="18">
        <f>Population!D16</f>
        <v>0.34</v>
      </c>
      <c r="H3952" s="19">
        <f>'Limiting Factors'!C282</f>
        <v>1.59</v>
      </c>
      <c r="I3952" s="18">
        <f>'Limiting Factors'!D282</f>
        <v>0.23275000000000001</v>
      </c>
      <c r="J3952" s="17">
        <f>'Vulnerability Mapped'!D37</f>
        <v>2</v>
      </c>
      <c r="K3952" s="17">
        <f>'Vulnerability Mapped'!E37</f>
        <v>3</v>
      </c>
      <c r="L3952" s="18">
        <f>'Vulnerability Mapped'!H37</f>
        <v>0.93571428599999995</v>
      </c>
      <c r="M3952" s="18">
        <f t="shared" si="122"/>
        <v>0.14180144129329816</v>
      </c>
      <c r="N3952" s="18">
        <f t="shared" si="123"/>
        <v>4.8212490039721376E-2</v>
      </c>
    </row>
    <row r="3953" spans="1:14" ht="18" customHeight="1" x14ac:dyDescent="0.2">
      <c r="A3953" s="16" t="str">
        <f>'Fish Use'!A265</f>
        <v>UGR18</v>
      </c>
      <c r="B3953" s="16" t="str">
        <f>'Fish Use'!B265</f>
        <v>Upper Grande Ronde</v>
      </c>
      <c r="C3953" s="16" t="str">
        <f>'Fish Use'!D265</f>
        <v>Chinook</v>
      </c>
      <c r="D3953" s="16" t="str">
        <f>'Fish Use'!E265</f>
        <v>Migration</v>
      </c>
      <c r="E3953" s="16" t="str">
        <f>'Vulnerability Mapped'!C32</f>
        <v>Altered Flow Timing</v>
      </c>
      <c r="F3953" s="18">
        <f>'Fish Use'!F265</f>
        <v>0.65110000000000001</v>
      </c>
      <c r="G3953" s="18">
        <f>Population!D16</f>
        <v>0.34</v>
      </c>
      <c r="H3953" s="19">
        <f>'Limiting Factors'!C283</f>
        <v>1.44</v>
      </c>
      <c r="I3953" s="18">
        <f>'Limiting Factors'!D283</f>
        <v>0.19900000000000001</v>
      </c>
      <c r="J3953" s="17">
        <f>'Vulnerability Mapped'!D32</f>
        <v>4</v>
      </c>
      <c r="K3953" s="17">
        <f>'Vulnerability Mapped'!E32</f>
        <v>4</v>
      </c>
      <c r="L3953" s="18">
        <f>'Vulnerability Mapped'!H32</f>
        <v>0.80714285699999999</v>
      </c>
      <c r="M3953" s="18">
        <f t="shared" si="122"/>
        <v>0.10458061212434731</v>
      </c>
      <c r="N3953" s="18">
        <f t="shared" si="123"/>
        <v>3.5557408122278089E-2</v>
      </c>
    </row>
    <row r="3954" spans="1:14" ht="18" customHeight="1" x14ac:dyDescent="0.2">
      <c r="A3954" s="16" t="str">
        <f>'Fish Use'!A265</f>
        <v>UGR18</v>
      </c>
      <c r="B3954" s="16" t="str">
        <f>'Fish Use'!B265</f>
        <v>Upper Grande Ronde</v>
      </c>
      <c r="C3954" s="16" t="str">
        <f>'Fish Use'!D265</f>
        <v>Chinook</v>
      </c>
      <c r="D3954" s="16" t="str">
        <f>'Fish Use'!E265</f>
        <v>Migration</v>
      </c>
      <c r="E3954" s="16" t="str">
        <f>'Vulnerability Mapped'!C36</f>
        <v>Decreased Sediment Quantity</v>
      </c>
      <c r="F3954" s="18">
        <f>'Fish Use'!F265</f>
        <v>0.65110000000000001</v>
      </c>
      <c r="G3954" s="18">
        <f>Population!D16</f>
        <v>0.34</v>
      </c>
      <c r="H3954" s="19">
        <f>'Limiting Factors'!C276</f>
        <v>2.09</v>
      </c>
      <c r="I3954" s="18">
        <f>'Limiting Factors'!D276</f>
        <v>0.34525</v>
      </c>
      <c r="J3954" s="17">
        <f>'Vulnerability Mapped'!D36</f>
        <v>11</v>
      </c>
      <c r="K3954" s="17">
        <f>'Vulnerability Mapped'!E36</f>
        <v>12</v>
      </c>
      <c r="L3954" s="18">
        <f>'Vulnerability Mapped'!H36</f>
        <v>0.35714285699999998</v>
      </c>
      <c r="M3954" s="18">
        <f t="shared" si="122"/>
        <v>8.0282955325029673E-2</v>
      </c>
      <c r="N3954" s="18">
        <f t="shared" si="123"/>
        <v>2.7296204810510091E-2</v>
      </c>
    </row>
    <row r="3955" spans="1:14" ht="18" customHeight="1" x14ac:dyDescent="0.2">
      <c r="A3955" s="16" t="str">
        <f>'Fish Use'!A265</f>
        <v>UGR18</v>
      </c>
      <c r="B3955" s="16" t="str">
        <f>'Fish Use'!B265</f>
        <v>Upper Grande Ronde</v>
      </c>
      <c r="C3955" s="16" t="str">
        <f>'Fish Use'!D265</f>
        <v>Chinook</v>
      </c>
      <c r="D3955" s="16" t="str">
        <f>'Fish Use'!E265</f>
        <v>Migration</v>
      </c>
      <c r="E3955" s="16" t="str">
        <f>'Vulnerability Mapped'!C39</f>
        <v>Increased Sediment Quantity</v>
      </c>
      <c r="F3955" s="18">
        <f>'Fish Use'!F265</f>
        <v>0.65110000000000001</v>
      </c>
      <c r="G3955" s="18">
        <f>Population!D16</f>
        <v>0.34</v>
      </c>
      <c r="H3955" s="19">
        <f>'Limiting Factors'!C277</f>
        <v>2.4900000000000002</v>
      </c>
      <c r="I3955" s="18">
        <f>'Limiting Factors'!D277</f>
        <v>0.43525000000000003</v>
      </c>
      <c r="J3955" s="17">
        <f>'Vulnerability Mapped'!D39</f>
        <v>10</v>
      </c>
      <c r="K3955" s="17">
        <f>'Vulnerability Mapped'!E39</f>
        <v>11</v>
      </c>
      <c r="L3955" s="18">
        <f>'Vulnerability Mapped'!H39</f>
        <v>0.42142857099999997</v>
      </c>
      <c r="M3955" s="18">
        <f t="shared" si="122"/>
        <v>0.11942918005711801</v>
      </c>
      <c r="N3955" s="18">
        <f t="shared" si="123"/>
        <v>4.0605921219420131E-2</v>
      </c>
    </row>
    <row r="3956" spans="1:14" ht="18" customHeight="1" x14ac:dyDescent="0.2">
      <c r="A3956" s="16" t="str">
        <f>'Fish Use'!A265</f>
        <v>UGR18</v>
      </c>
      <c r="B3956" s="16" t="str">
        <f>'Fish Use'!B265</f>
        <v>Upper Grande Ronde</v>
      </c>
      <c r="C3956" s="16" t="str">
        <f>'Fish Use'!D265</f>
        <v>Chinook</v>
      </c>
      <c r="D3956" s="16" t="str">
        <f>'Fish Use'!E265</f>
        <v>Migration</v>
      </c>
      <c r="E3956" s="16" t="str">
        <f>'Vulnerability Mapped'!C44</f>
        <v>Summer Water Temperature</v>
      </c>
      <c r="F3956" s="18">
        <f>'Fish Use'!F265</f>
        <v>0.65110000000000001</v>
      </c>
      <c r="G3956" s="18">
        <f>Population!D16</f>
        <v>0.34</v>
      </c>
      <c r="H3956" s="19">
        <f>'Limiting Factors'!C284</f>
        <v>1.82</v>
      </c>
      <c r="I3956" s="18">
        <f>'Limiting Factors'!D284</f>
        <v>0.28449999999999998</v>
      </c>
      <c r="J3956" s="17">
        <f>'Vulnerability Mapped'!D44</f>
        <v>1</v>
      </c>
      <c r="K3956" s="17">
        <f>'Vulnerability Mapped'!E44</f>
        <v>15</v>
      </c>
      <c r="L3956" s="18">
        <f>'Vulnerability Mapped'!H44</f>
        <v>1</v>
      </c>
      <c r="M3956" s="18">
        <f t="shared" si="122"/>
        <v>0.18523794999999998</v>
      </c>
      <c r="N3956" s="18">
        <f t="shared" si="123"/>
        <v>6.2980903000000005E-2</v>
      </c>
    </row>
    <row r="3957" spans="1:14" ht="18" customHeight="1" x14ac:dyDescent="0.2">
      <c r="A3957" s="16" t="str">
        <f>'Fish Use'!A265</f>
        <v>UGR18</v>
      </c>
      <c r="B3957" s="16" t="str">
        <f>'Fish Use'!B265</f>
        <v>Upper Grande Ronde</v>
      </c>
      <c r="C3957" s="16" t="str">
        <f>'Fish Use'!D265</f>
        <v>Chinook</v>
      </c>
      <c r="D3957" s="16" t="str">
        <f>'Fish Use'!E265</f>
        <v>Migration</v>
      </c>
      <c r="E3957" s="16" t="str">
        <f>'Vulnerability Mapped'!C46</f>
        <v>Winter Water Temperature</v>
      </c>
      <c r="F3957" s="18">
        <f>'Fish Use'!F265</f>
        <v>0.65110000000000001</v>
      </c>
      <c r="G3957" s="18">
        <f>Population!D16</f>
        <v>0.34</v>
      </c>
      <c r="H3957" s="19">
        <f>'Limiting Factors'!C285</f>
        <v>1.26</v>
      </c>
      <c r="I3957" s="18">
        <f>'Limiting Factors'!D285</f>
        <v>0.1585</v>
      </c>
      <c r="J3957" s="17">
        <f>'Vulnerability Mapped'!D46</f>
        <v>9</v>
      </c>
      <c r="K3957" s="17">
        <f>'Vulnerability Mapped'!E46</f>
        <v>15</v>
      </c>
      <c r="L3957" s="18">
        <f>'Vulnerability Mapped'!H46</f>
        <v>0.485714286</v>
      </c>
      <c r="M3957" s="18">
        <f t="shared" si="122"/>
        <v>5.0125398600914105E-2</v>
      </c>
      <c r="N3957" s="18">
        <f t="shared" si="123"/>
        <v>1.7042635524310797E-2</v>
      </c>
    </row>
    <row r="3958" spans="1:14" ht="18" customHeight="1" x14ac:dyDescent="0.2">
      <c r="A3958" s="16" t="str">
        <f>'Fish Use'!A265</f>
        <v>UGR18</v>
      </c>
      <c r="B3958" s="16" t="str">
        <f>'Fish Use'!B265</f>
        <v>Upper Grande Ronde</v>
      </c>
      <c r="C3958" s="16" t="str">
        <f>'Fish Use'!D265</f>
        <v>Chinook</v>
      </c>
      <c r="D3958" s="16" t="str">
        <f>'Fish Use'!E265</f>
        <v>Migration</v>
      </c>
      <c r="E3958" s="16" t="str">
        <f>'Vulnerability Mapped'!C45</f>
        <v>Water Quality</v>
      </c>
      <c r="F3958" s="18">
        <f>'Fish Use'!F265</f>
        <v>0.65110000000000001</v>
      </c>
      <c r="G3958" s="18">
        <f>Population!D16</f>
        <v>0.34</v>
      </c>
      <c r="H3958" s="19">
        <f>'Limiting Factors'!C286</f>
        <v>1.26</v>
      </c>
      <c r="I3958" s="18">
        <f>'Limiting Factors'!D286</f>
        <v>0.1585</v>
      </c>
      <c r="J3958" s="17">
        <f>'Vulnerability Mapped'!D45</f>
        <v>5</v>
      </c>
      <c r="K3958" s="17">
        <f>'Vulnerability Mapped'!E45</f>
        <v>6</v>
      </c>
      <c r="L3958" s="18">
        <f>'Vulnerability Mapped'!H45</f>
        <v>0.74285714300000005</v>
      </c>
      <c r="M3958" s="18">
        <f t="shared" si="122"/>
        <v>7.6662374300457067E-2</v>
      </c>
      <c r="N3958" s="18">
        <f t="shared" si="123"/>
        <v>2.6065207262155405E-2</v>
      </c>
    </row>
    <row r="3959" spans="1:14" ht="18" customHeight="1" x14ac:dyDescent="0.2">
      <c r="A3959" s="16" t="str">
        <f>'Fish Use'!A265</f>
        <v>UGR18</v>
      </c>
      <c r="B3959" s="16" t="str">
        <f>'Fish Use'!B265</f>
        <v>Upper Grande Ronde</v>
      </c>
      <c r="C3959" s="16" t="str">
        <f>'Fish Use'!D265</f>
        <v>Chinook</v>
      </c>
      <c r="D3959" s="16" t="str">
        <f>'Fish Use'!E265</f>
        <v>Migration</v>
      </c>
      <c r="E3959" s="16" t="str">
        <f>'Vulnerability Mapped'!C41</f>
        <v>Predation</v>
      </c>
      <c r="F3959" s="18">
        <f>'Fish Use'!F265</f>
        <v>0.65110000000000001</v>
      </c>
      <c r="G3959" s="18">
        <f>Population!D16</f>
        <v>0.34</v>
      </c>
      <c r="H3959" s="19">
        <f>'Limiting Factors'!C279</f>
        <v>1</v>
      </c>
      <c r="I3959" s="18">
        <f>'Limiting Factors'!D279</f>
        <v>0.1</v>
      </c>
      <c r="J3959" s="17">
        <f>'Vulnerability Mapped'!D41</f>
        <v>1</v>
      </c>
      <c r="K3959" s="17">
        <f>'Vulnerability Mapped'!E41</f>
        <v>14</v>
      </c>
      <c r="L3959" s="18">
        <f>'Vulnerability Mapped'!H41</f>
        <v>1</v>
      </c>
      <c r="M3959" s="18">
        <f t="shared" si="122"/>
        <v>6.5110000000000001E-2</v>
      </c>
      <c r="N3959" s="18">
        <f t="shared" si="123"/>
        <v>2.2137400000000002E-2</v>
      </c>
    </row>
    <row r="3960" spans="1:14" ht="18" customHeight="1" x14ac:dyDescent="0.2">
      <c r="A3960" s="16" t="str">
        <f>'Fish Use'!A265</f>
        <v>UGR18</v>
      </c>
      <c r="B3960" s="16" t="str">
        <f>'Fish Use'!B265</f>
        <v>Upper Grande Ronde</v>
      </c>
      <c r="C3960" s="16" t="str">
        <f>'Fish Use'!D265</f>
        <v>Chinook</v>
      </c>
      <c r="D3960" s="16" t="str">
        <f>'Fish Use'!E265</f>
        <v>Migration</v>
      </c>
      <c r="E3960" s="16" t="str">
        <f>'Vulnerability Mapped'!C33</f>
        <v>Altered Primary Productivity</v>
      </c>
      <c r="F3960" s="18">
        <f>'Fish Use'!F265</f>
        <v>0.65110000000000001</v>
      </c>
      <c r="G3960" s="18">
        <f>Population!D16</f>
        <v>0.34</v>
      </c>
      <c r="H3960" s="19">
        <f>'Limiting Factors'!C280</f>
        <v>1.59</v>
      </c>
      <c r="I3960" s="18">
        <f>'Limiting Factors'!D280</f>
        <v>0.23275000000000001</v>
      </c>
      <c r="J3960" s="17">
        <f>'Vulnerability Mapped'!D33</f>
        <v>10</v>
      </c>
      <c r="K3960" s="17">
        <f>'Vulnerability Mapped'!E33</f>
        <v>13</v>
      </c>
      <c r="L3960" s="18">
        <f>'Vulnerability Mapped'!H33</f>
        <v>0.42142857099999997</v>
      </c>
      <c r="M3960" s="18">
        <f t="shared" si="122"/>
        <v>6.3864771185052779E-2</v>
      </c>
      <c r="N3960" s="18">
        <f t="shared" si="123"/>
        <v>2.1714022202917946E-2</v>
      </c>
    </row>
    <row r="3961" spans="1:14" ht="18" customHeight="1" x14ac:dyDescent="0.2">
      <c r="A3961" s="16" t="str">
        <f>'Fish Use'!A265</f>
        <v>UGR18</v>
      </c>
      <c r="B3961" s="16" t="str">
        <f>'Fish Use'!B265</f>
        <v>Upper Grande Ronde</v>
      </c>
      <c r="C3961" s="16" t="str">
        <f>'Fish Use'!D265</f>
        <v>Chinook</v>
      </c>
      <c r="D3961" s="16" t="str">
        <f>'Fish Use'!E265</f>
        <v>Migration</v>
      </c>
      <c r="E3961" s="16" t="str">
        <f>'Vulnerability Mapped'!C40</f>
        <v>Non-Native Species Interactions and Competition</v>
      </c>
      <c r="F3961" s="18">
        <f>'Fish Use'!F265</f>
        <v>0.65110000000000001</v>
      </c>
      <c r="G3961" s="18">
        <f>Population!D16</f>
        <v>0.34</v>
      </c>
      <c r="H3961" s="19">
        <f>'Limiting Factors'!C281</f>
        <v>1.26</v>
      </c>
      <c r="I3961" s="18">
        <f>'Limiting Factors'!D281</f>
        <v>0.1585</v>
      </c>
      <c r="J3961" s="17">
        <f>'Vulnerability Mapped'!D40</f>
        <v>8</v>
      </c>
      <c r="K3961" s="17">
        <f>'Vulnerability Mapped'!E40</f>
        <v>12</v>
      </c>
      <c r="L3961" s="18">
        <f>'Vulnerability Mapped'!H40</f>
        <v>0.55000000000000004</v>
      </c>
      <c r="M3961" s="18">
        <f t="shared" si="122"/>
        <v>5.6759642500000013E-2</v>
      </c>
      <c r="N3961" s="18">
        <f t="shared" si="123"/>
        <v>1.9298278450000005E-2</v>
      </c>
    </row>
    <row r="3962" spans="1:14" ht="18" customHeight="1" x14ac:dyDescent="0.2">
      <c r="A3962" s="16" t="str">
        <f>'Fish Use'!A266</f>
        <v>UGR18</v>
      </c>
      <c r="B3962" s="16" t="str">
        <f>'Fish Use'!B266</f>
        <v>Upper Grande Ronde</v>
      </c>
      <c r="C3962" s="16" t="str">
        <f>'Fish Use'!D266</f>
        <v>Steelhead</v>
      </c>
      <c r="D3962" s="16" t="str">
        <f>'Fish Use'!E266</f>
        <v>Spawning</v>
      </c>
      <c r="E3962" s="16" t="str">
        <f>'Vulnerability Mapped'!C109</f>
        <v>Anthropogenic Barriers</v>
      </c>
      <c r="F3962" s="18">
        <f>'Fish Use'!F266</f>
        <v>0.65110000000000001</v>
      </c>
      <c r="G3962" s="18">
        <f>Population!D11</f>
        <v>0.25</v>
      </c>
      <c r="H3962" s="19">
        <f>'Limiting Factors'!C278</f>
        <v>1.59</v>
      </c>
      <c r="I3962" s="18">
        <f>'Limiting Factors'!D278</f>
        <v>0.23275000000000001</v>
      </c>
      <c r="J3962" s="17">
        <f>'Vulnerability Mapped'!D109</f>
        <v>15</v>
      </c>
      <c r="K3962" s="17">
        <f>'Vulnerability Mapped'!E109</f>
        <v>15</v>
      </c>
      <c r="L3962" s="18">
        <f>'Vulnerability Mapped'!H109</f>
        <v>0.1</v>
      </c>
      <c r="M3962" s="18">
        <f t="shared" si="122"/>
        <v>1.5154352500000003E-2</v>
      </c>
      <c r="N3962" s="18">
        <f t="shared" si="123"/>
        <v>3.7885881250000007E-3</v>
      </c>
    </row>
    <row r="3963" spans="1:14" ht="18" customHeight="1" x14ac:dyDescent="0.2">
      <c r="A3963" s="16" t="str">
        <f>'Fish Use'!A266</f>
        <v>UGR18</v>
      </c>
      <c r="B3963" s="16" t="str">
        <f>'Fish Use'!B266</f>
        <v>Upper Grande Ronde</v>
      </c>
      <c r="C3963" s="16" t="str">
        <f>'Fish Use'!D266</f>
        <v>Steelhead</v>
      </c>
      <c r="D3963" s="16" t="str">
        <f>'Fish Use'!E266</f>
        <v>Spawning</v>
      </c>
      <c r="E3963" s="16" t="str">
        <f>'Vulnerability Mapped'!C117</f>
        <v>Riparian Condition</v>
      </c>
      <c r="F3963" s="18">
        <f>'Fish Use'!F266</f>
        <v>0.65110000000000001</v>
      </c>
      <c r="G3963" s="18">
        <f>Population!D11</f>
        <v>0.25</v>
      </c>
      <c r="H3963" s="19">
        <f>'Limiting Factors'!C272</f>
        <v>2.5499999999999998</v>
      </c>
      <c r="I3963" s="18">
        <f>'Limiting Factors'!D272</f>
        <v>0.44874999999999998</v>
      </c>
      <c r="J3963" s="17">
        <f>'Vulnerability Mapped'!D117</f>
        <v>5</v>
      </c>
      <c r="K3963" s="17">
        <f>'Vulnerability Mapped'!E117</f>
        <v>5</v>
      </c>
      <c r="L3963" s="18">
        <f>'Vulnerability Mapped'!H117</f>
        <v>0.74285714300000005</v>
      </c>
      <c r="M3963" s="18">
        <f t="shared" si="122"/>
        <v>0.21704883575602588</v>
      </c>
      <c r="N3963" s="18">
        <f t="shared" si="123"/>
        <v>5.4262208939006469E-2</v>
      </c>
    </row>
    <row r="3964" spans="1:14" ht="18" customHeight="1" x14ac:dyDescent="0.2">
      <c r="A3964" s="16" t="str">
        <f>'Fish Use'!A266</f>
        <v>UGR18</v>
      </c>
      <c r="B3964" s="16" t="str">
        <f>'Fish Use'!B266</f>
        <v>Upper Grande Ronde</v>
      </c>
      <c r="C3964" s="16" t="str">
        <f>'Fish Use'!D266</f>
        <v>Steelhead</v>
      </c>
      <c r="D3964" s="16" t="str">
        <f>'Fish Use'!E266</f>
        <v>Spawning</v>
      </c>
      <c r="E3964" s="16" t="str">
        <f>'Vulnerability Mapped'!C113</f>
        <v>Floodplain Condition</v>
      </c>
      <c r="F3964" s="18">
        <f>'Fish Use'!F266</f>
        <v>0.65110000000000001</v>
      </c>
      <c r="G3964" s="18">
        <f>Population!D11</f>
        <v>0.25</v>
      </c>
      <c r="H3964" s="19">
        <f>'Limiting Factors'!C273</f>
        <v>1.74</v>
      </c>
      <c r="I3964" s="18">
        <f>'Limiting Factors'!D273</f>
        <v>0.26650000000000001</v>
      </c>
      <c r="J3964" s="17">
        <f>'Vulnerability Mapped'!D113</f>
        <v>3</v>
      </c>
      <c r="K3964" s="17">
        <f>'Vulnerability Mapped'!E113</f>
        <v>3</v>
      </c>
      <c r="L3964" s="18">
        <f>'Vulnerability Mapped'!H113</f>
        <v>0.87142857100000004</v>
      </c>
      <c r="M3964" s="18">
        <f t="shared" si="122"/>
        <v>0.15120867349706366</v>
      </c>
      <c r="N3964" s="18">
        <f t="shared" si="123"/>
        <v>3.7802168374265914E-2</v>
      </c>
    </row>
    <row r="3965" spans="1:14" ht="18" customHeight="1" x14ac:dyDescent="0.2">
      <c r="A3965" s="16" t="str">
        <f>'Fish Use'!A266</f>
        <v>UGR18</v>
      </c>
      <c r="B3965" s="16" t="str">
        <f>'Fish Use'!B266</f>
        <v>Upper Grande Ronde</v>
      </c>
      <c r="C3965" s="16" t="str">
        <f>'Fish Use'!D266</f>
        <v>Steelhead</v>
      </c>
      <c r="D3965" s="16" t="str">
        <f>'Fish Use'!E266</f>
        <v>Spawning</v>
      </c>
      <c r="E3965" s="16" t="str">
        <f>'Vulnerability Mapped'!C118</f>
        <v>Side Channel and Wetland Habitat</v>
      </c>
      <c r="F3965" s="18">
        <f>'Fish Use'!F266</f>
        <v>0.65110000000000001</v>
      </c>
      <c r="G3965" s="18">
        <f>Population!D11</f>
        <v>0.25</v>
      </c>
      <c r="H3965" s="19">
        <f>'Limiting Factors'!C274</f>
        <v>2.17</v>
      </c>
      <c r="I3965" s="18">
        <f>'Limiting Factors'!D274</f>
        <v>0.36325000000000002</v>
      </c>
      <c r="J3965" s="17">
        <f>'Vulnerability Mapped'!D118</f>
        <v>2</v>
      </c>
      <c r="K3965" s="17">
        <f>'Vulnerability Mapped'!E118</f>
        <v>2</v>
      </c>
      <c r="L3965" s="18">
        <f>'Vulnerability Mapped'!H118</f>
        <v>0.93571428599999995</v>
      </c>
      <c r="M3965" s="18">
        <f t="shared" si="122"/>
        <v>0.22130772738900345</v>
      </c>
      <c r="N3965" s="18">
        <f t="shared" si="123"/>
        <v>5.5326931847250863E-2</v>
      </c>
    </row>
    <row r="3966" spans="1:14" ht="18" customHeight="1" x14ac:dyDescent="0.2">
      <c r="A3966" s="16" t="str">
        <f>'Fish Use'!A266</f>
        <v>UGR18</v>
      </c>
      <c r="B3966" s="16" t="str">
        <f>'Fish Use'!B266</f>
        <v>Upper Grande Ronde</v>
      </c>
      <c r="C3966" s="16" t="str">
        <f>'Fish Use'!D266</f>
        <v>Steelhead</v>
      </c>
      <c r="D3966" s="16" t="str">
        <f>'Fish Use'!E266</f>
        <v>Spawning</v>
      </c>
      <c r="E3966" s="16" t="str">
        <f>'Vulnerability Mapped'!C110</f>
        <v>Channel and Habitat Structure</v>
      </c>
      <c r="F3966" s="18">
        <f>'Fish Use'!F266</f>
        <v>0.65110000000000001</v>
      </c>
      <c r="G3966" s="18">
        <f>Population!D11</f>
        <v>0.25</v>
      </c>
      <c r="H3966" s="19">
        <f>'Limiting Factors'!C275</f>
        <v>2.35</v>
      </c>
      <c r="I3966" s="18">
        <f>'Limiting Factors'!D275</f>
        <v>0.40375</v>
      </c>
      <c r="J3966" s="17">
        <f>'Vulnerability Mapped'!D110</f>
        <v>1</v>
      </c>
      <c r="K3966" s="17">
        <f>'Vulnerability Mapped'!E110</f>
        <v>1</v>
      </c>
      <c r="L3966" s="18">
        <f>'Vulnerability Mapped'!H110</f>
        <v>1</v>
      </c>
      <c r="M3966" s="18">
        <f t="shared" si="122"/>
        <v>0.26288162500000001</v>
      </c>
      <c r="N3966" s="18">
        <f t="shared" si="123"/>
        <v>6.5720406250000002E-2</v>
      </c>
    </row>
    <row r="3967" spans="1:14" ht="18" customHeight="1" x14ac:dyDescent="0.2">
      <c r="A3967" s="16" t="str">
        <f>'Fish Use'!A266</f>
        <v>UGR18</v>
      </c>
      <c r="B3967" s="16" t="str">
        <f>'Fish Use'!B266</f>
        <v>Upper Grande Ronde</v>
      </c>
      <c r="C3967" s="16" t="str">
        <f>'Fish Use'!D266</f>
        <v>Steelhead</v>
      </c>
      <c r="D3967" s="16" t="str">
        <f>'Fish Use'!E266</f>
        <v>Spawning</v>
      </c>
      <c r="E3967" s="16" t="str">
        <f>'Vulnerability Mapped'!C112</f>
        <v>Decreased Water Quantity</v>
      </c>
      <c r="F3967" s="18">
        <f>'Fish Use'!F266</f>
        <v>0.65110000000000001</v>
      </c>
      <c r="G3967" s="18">
        <f>Population!D11</f>
        <v>0.25</v>
      </c>
      <c r="H3967" s="19">
        <f>'Limiting Factors'!C282</f>
        <v>1.59</v>
      </c>
      <c r="I3967" s="18">
        <f>'Limiting Factors'!D282</f>
        <v>0.23275000000000001</v>
      </c>
      <c r="J3967" s="17">
        <f>'Vulnerability Mapped'!D112</f>
        <v>9</v>
      </c>
      <c r="K3967" s="17">
        <f>'Vulnerability Mapped'!E112</f>
        <v>9</v>
      </c>
      <c r="L3967" s="18">
        <f>'Vulnerability Mapped'!H112</f>
        <v>0.485714286</v>
      </c>
      <c r="M3967" s="18">
        <f t="shared" si="122"/>
        <v>7.3606855043298156E-2</v>
      </c>
      <c r="N3967" s="18">
        <f t="shared" si="123"/>
        <v>1.8401713760824539E-2</v>
      </c>
    </row>
    <row r="3968" spans="1:14" ht="18" customHeight="1" x14ac:dyDescent="0.2">
      <c r="A3968" s="16" t="str">
        <f>'Fish Use'!A266</f>
        <v>UGR18</v>
      </c>
      <c r="B3968" s="16" t="str">
        <f>'Fish Use'!B266</f>
        <v>Upper Grande Ronde</v>
      </c>
      <c r="C3968" s="16" t="str">
        <f>'Fish Use'!D266</f>
        <v>Steelhead</v>
      </c>
      <c r="D3968" s="16" t="str">
        <f>'Fish Use'!E266</f>
        <v>Spawning</v>
      </c>
      <c r="E3968" s="16" t="str">
        <f>'Vulnerability Mapped'!C107</f>
        <v>Altered Flow Timing</v>
      </c>
      <c r="F3968" s="18">
        <f>'Fish Use'!F266</f>
        <v>0.65110000000000001</v>
      </c>
      <c r="G3968" s="18">
        <f>Population!D11</f>
        <v>0.25</v>
      </c>
      <c r="H3968" s="19">
        <f>'Limiting Factors'!C283</f>
        <v>1.44</v>
      </c>
      <c r="I3968" s="18">
        <f>'Limiting Factors'!D283</f>
        <v>0.19900000000000001</v>
      </c>
      <c r="J3968" s="17">
        <f>'Vulnerability Mapped'!D107</f>
        <v>6</v>
      </c>
      <c r="K3968" s="17">
        <f>'Vulnerability Mapped'!E107</f>
        <v>6</v>
      </c>
      <c r="L3968" s="18">
        <f>'Vulnerability Mapped'!H107</f>
        <v>0.678571429</v>
      </c>
      <c r="M3968" s="18">
        <f t="shared" si="122"/>
        <v>8.7921753626958116E-2</v>
      </c>
      <c r="N3968" s="18">
        <f t="shared" si="123"/>
        <v>2.1980438406739529E-2</v>
      </c>
    </row>
    <row r="3969" spans="1:14" ht="18" customHeight="1" x14ac:dyDescent="0.2">
      <c r="A3969" s="16" t="str">
        <f>'Fish Use'!A266</f>
        <v>UGR18</v>
      </c>
      <c r="B3969" s="16" t="str">
        <f>'Fish Use'!B266</f>
        <v>Upper Grande Ronde</v>
      </c>
      <c r="C3969" s="16" t="str">
        <f>'Fish Use'!D266</f>
        <v>Steelhead</v>
      </c>
      <c r="D3969" s="16" t="str">
        <f>'Fish Use'!E266</f>
        <v>Spawning</v>
      </c>
      <c r="E3969" s="16" t="str">
        <f>'Vulnerability Mapped'!C111</f>
        <v>Decreased Sediment Quantity</v>
      </c>
      <c r="F3969" s="18">
        <f>'Fish Use'!F266</f>
        <v>0.65110000000000001</v>
      </c>
      <c r="G3969" s="18">
        <f>Population!D11</f>
        <v>0.25</v>
      </c>
      <c r="H3969" s="19">
        <f>'Limiting Factors'!C276</f>
        <v>2.09</v>
      </c>
      <c r="I3969" s="18">
        <f>'Limiting Factors'!D276</f>
        <v>0.34525</v>
      </c>
      <c r="J3969" s="17">
        <f>'Vulnerability Mapped'!D111</f>
        <v>4</v>
      </c>
      <c r="K3969" s="17">
        <f>'Vulnerability Mapped'!E111</f>
        <v>4</v>
      </c>
      <c r="L3969" s="18">
        <f>'Vulnerability Mapped'!H111</f>
        <v>0.80714285699999999</v>
      </c>
      <c r="M3969" s="18">
        <f t="shared" si="122"/>
        <v>0.18143947907502969</v>
      </c>
      <c r="N3969" s="18">
        <f t="shared" si="123"/>
        <v>4.5359869768757423E-2</v>
      </c>
    </row>
    <row r="3970" spans="1:14" ht="18" customHeight="1" x14ac:dyDescent="0.2">
      <c r="A3970" s="16" t="str">
        <f>'Fish Use'!A266</f>
        <v>UGR18</v>
      </c>
      <c r="B3970" s="16" t="str">
        <f>'Fish Use'!B266</f>
        <v>Upper Grande Ronde</v>
      </c>
      <c r="C3970" s="16" t="str">
        <f>'Fish Use'!D266</f>
        <v>Steelhead</v>
      </c>
      <c r="D3970" s="16" t="str">
        <f>'Fish Use'!E266</f>
        <v>Spawning</v>
      </c>
      <c r="E3970" s="16" t="str">
        <f>'Vulnerability Mapped'!C114</f>
        <v>Increased Sediment Quantity</v>
      </c>
      <c r="F3970" s="18">
        <f>'Fish Use'!F266</f>
        <v>0.65110000000000001</v>
      </c>
      <c r="G3970" s="18">
        <f>Population!D11</f>
        <v>0.25</v>
      </c>
      <c r="H3970" s="19">
        <f>'Limiting Factors'!C277</f>
        <v>2.4900000000000002</v>
      </c>
      <c r="I3970" s="18">
        <f>'Limiting Factors'!D277</f>
        <v>0.43525000000000003</v>
      </c>
      <c r="J3970" s="17">
        <f>'Vulnerability Mapped'!D114</f>
        <v>10</v>
      </c>
      <c r="K3970" s="17">
        <f>'Vulnerability Mapped'!E114</f>
        <v>10</v>
      </c>
      <c r="L3970" s="18">
        <f>'Vulnerability Mapped'!H114</f>
        <v>0.42142857099999997</v>
      </c>
      <c r="M3970" s="18">
        <f t="shared" ref="M3970:M4033" si="124">F3970*I3970*L3970</f>
        <v>0.11942918005711801</v>
      </c>
      <c r="N3970" s="18">
        <f t="shared" ref="N3970:N4033" si="125">M3970*G3970</f>
        <v>2.9857295014279504E-2</v>
      </c>
    </row>
    <row r="3971" spans="1:14" ht="18" customHeight="1" x14ac:dyDescent="0.2">
      <c r="A3971" s="16" t="str">
        <f>'Fish Use'!A266</f>
        <v>UGR18</v>
      </c>
      <c r="B3971" s="16" t="str">
        <f>'Fish Use'!B266</f>
        <v>Upper Grande Ronde</v>
      </c>
      <c r="C3971" s="16" t="str">
        <f>'Fish Use'!D266</f>
        <v>Steelhead</v>
      </c>
      <c r="D3971" s="16" t="str">
        <f>'Fish Use'!E266</f>
        <v>Spawning</v>
      </c>
      <c r="E3971" s="16" t="str">
        <f>'Vulnerability Mapped'!C119</f>
        <v>Summer Water Temperature</v>
      </c>
      <c r="F3971" s="18">
        <f>'Fish Use'!F266</f>
        <v>0.65110000000000001</v>
      </c>
      <c r="G3971" s="18">
        <f>Population!D11</f>
        <v>0.25</v>
      </c>
      <c r="H3971" s="19">
        <f>'Limiting Factors'!C284</f>
        <v>1.82</v>
      </c>
      <c r="I3971" s="18">
        <f>'Limiting Factors'!D284</f>
        <v>0.28449999999999998</v>
      </c>
      <c r="J3971" s="17">
        <f>'Vulnerability Mapped'!D119</f>
        <v>11</v>
      </c>
      <c r="K3971" s="17">
        <f>'Vulnerability Mapped'!E119</f>
        <v>11</v>
      </c>
      <c r="L3971" s="18">
        <f>'Vulnerability Mapped'!H119</f>
        <v>0.35714285699999998</v>
      </c>
      <c r="M3971" s="18">
        <f t="shared" si="124"/>
        <v>6.6156410687823144E-2</v>
      </c>
      <c r="N3971" s="18">
        <f t="shared" si="125"/>
        <v>1.6539102671955786E-2</v>
      </c>
    </row>
    <row r="3972" spans="1:14" ht="18" customHeight="1" x14ac:dyDescent="0.2">
      <c r="A3972" s="16" t="str">
        <f>'Fish Use'!A266</f>
        <v>UGR18</v>
      </c>
      <c r="B3972" s="16" t="str">
        <f>'Fish Use'!B266</f>
        <v>Upper Grande Ronde</v>
      </c>
      <c r="C3972" s="16" t="str">
        <f>'Fish Use'!D266</f>
        <v>Steelhead</v>
      </c>
      <c r="D3972" s="16" t="str">
        <f>'Fish Use'!E266</f>
        <v>Spawning</v>
      </c>
      <c r="E3972" s="16" t="str">
        <f>'Vulnerability Mapped'!C121</f>
        <v>Winter Water Temperature</v>
      </c>
      <c r="F3972" s="18">
        <f>'Fish Use'!F266</f>
        <v>0.65110000000000001</v>
      </c>
      <c r="G3972" s="18">
        <f>Population!D11</f>
        <v>0.25</v>
      </c>
      <c r="H3972" s="19">
        <f>'Limiting Factors'!C285</f>
        <v>1.26</v>
      </c>
      <c r="I3972" s="18">
        <f>'Limiting Factors'!D285</f>
        <v>0.1585</v>
      </c>
      <c r="J3972" s="17">
        <f>'Vulnerability Mapped'!D121</f>
        <v>7</v>
      </c>
      <c r="K3972" s="17">
        <f>'Vulnerability Mapped'!E121</f>
        <v>7</v>
      </c>
      <c r="L3972" s="18">
        <f>'Vulnerability Mapped'!H121</f>
        <v>0.61428571399999998</v>
      </c>
      <c r="M3972" s="18">
        <f t="shared" si="124"/>
        <v>6.33938863990859E-2</v>
      </c>
      <c r="N3972" s="18">
        <f t="shared" si="125"/>
        <v>1.5848471599771475E-2</v>
      </c>
    </row>
    <row r="3973" spans="1:14" ht="18" customHeight="1" x14ac:dyDescent="0.2">
      <c r="A3973" s="16" t="str">
        <f>'Fish Use'!A266</f>
        <v>UGR18</v>
      </c>
      <c r="B3973" s="16" t="str">
        <f>'Fish Use'!B266</f>
        <v>Upper Grande Ronde</v>
      </c>
      <c r="C3973" s="16" t="str">
        <f>'Fish Use'!D266</f>
        <v>Steelhead</v>
      </c>
      <c r="D3973" s="16" t="str">
        <f>'Fish Use'!E266</f>
        <v>Spawning</v>
      </c>
      <c r="E3973" s="16" t="str">
        <f>'Vulnerability Mapped'!C120</f>
        <v>Water Quality</v>
      </c>
      <c r="F3973" s="18">
        <f>'Fish Use'!F266</f>
        <v>0.65110000000000001</v>
      </c>
      <c r="G3973" s="18">
        <f>Population!D11</f>
        <v>0.25</v>
      </c>
      <c r="H3973" s="19">
        <f>'Limiting Factors'!C286</f>
        <v>1.26</v>
      </c>
      <c r="I3973" s="18">
        <f>'Limiting Factors'!D286</f>
        <v>0.1585</v>
      </c>
      <c r="J3973" s="17">
        <f>'Vulnerability Mapped'!D120</f>
        <v>8</v>
      </c>
      <c r="K3973" s="17">
        <f>'Vulnerability Mapped'!E120</f>
        <v>8</v>
      </c>
      <c r="L3973" s="18">
        <f>'Vulnerability Mapped'!H120</f>
        <v>0.55000000000000004</v>
      </c>
      <c r="M3973" s="18">
        <f t="shared" si="124"/>
        <v>5.6759642500000013E-2</v>
      </c>
      <c r="N3973" s="18">
        <f t="shared" si="125"/>
        <v>1.4189910625000003E-2</v>
      </c>
    </row>
    <row r="3974" spans="1:14" ht="18" customHeight="1" x14ac:dyDescent="0.2">
      <c r="A3974" s="16" t="str">
        <f>'Fish Use'!A266</f>
        <v>UGR18</v>
      </c>
      <c r="B3974" s="16" t="str">
        <f>'Fish Use'!B266</f>
        <v>Upper Grande Ronde</v>
      </c>
      <c r="C3974" s="16" t="str">
        <f>'Fish Use'!D266</f>
        <v>Steelhead</v>
      </c>
      <c r="D3974" s="16" t="str">
        <f>'Fish Use'!E266</f>
        <v>Spawning</v>
      </c>
      <c r="E3974" s="16" t="str">
        <f>'Vulnerability Mapped'!C116</f>
        <v>Predation</v>
      </c>
      <c r="F3974" s="18">
        <f>'Fish Use'!F266</f>
        <v>0.65110000000000001</v>
      </c>
      <c r="G3974" s="18">
        <f>Population!D11</f>
        <v>0.25</v>
      </c>
      <c r="H3974" s="19">
        <f>'Limiting Factors'!C279</f>
        <v>1</v>
      </c>
      <c r="I3974" s="18">
        <f>'Limiting Factors'!D279</f>
        <v>0.1</v>
      </c>
      <c r="J3974" s="17">
        <f>'Vulnerability Mapped'!D116</f>
        <v>12</v>
      </c>
      <c r="K3974" s="17">
        <f>'Vulnerability Mapped'!E116</f>
        <v>12</v>
      </c>
      <c r="L3974" s="18">
        <f>'Vulnerability Mapped'!H116</f>
        <v>0.29285714299999999</v>
      </c>
      <c r="M3974" s="18">
        <f t="shared" si="124"/>
        <v>1.906792858073E-2</v>
      </c>
      <c r="N3974" s="18">
        <f t="shared" si="125"/>
        <v>4.7669821451825E-3</v>
      </c>
    </row>
    <row r="3975" spans="1:14" ht="18" customHeight="1" x14ac:dyDescent="0.2">
      <c r="A3975" s="16" t="str">
        <f>'Fish Use'!A266</f>
        <v>UGR18</v>
      </c>
      <c r="B3975" s="16" t="str">
        <f>'Fish Use'!B266</f>
        <v>Upper Grande Ronde</v>
      </c>
      <c r="C3975" s="16" t="str">
        <f>'Fish Use'!D266</f>
        <v>Steelhead</v>
      </c>
      <c r="D3975" s="16" t="str">
        <f>'Fish Use'!E266</f>
        <v>Spawning</v>
      </c>
      <c r="E3975" s="16" t="str">
        <f>'Vulnerability Mapped'!C108</f>
        <v>Altered Primary Productivity</v>
      </c>
      <c r="F3975" s="18">
        <f>'Fish Use'!F266</f>
        <v>0.65110000000000001</v>
      </c>
      <c r="G3975" s="18">
        <f>Population!D11</f>
        <v>0.25</v>
      </c>
      <c r="H3975" s="19">
        <f>'Limiting Factors'!C280</f>
        <v>1.59</v>
      </c>
      <c r="I3975" s="18">
        <f>'Limiting Factors'!D280</f>
        <v>0.23275000000000001</v>
      </c>
      <c r="J3975" s="17">
        <f>'Vulnerability Mapped'!D108</f>
        <v>13</v>
      </c>
      <c r="K3975" s="17">
        <f>'Vulnerability Mapped'!E108</f>
        <v>13</v>
      </c>
      <c r="L3975" s="18">
        <f>'Vulnerability Mapped'!H108</f>
        <v>0.22857142899999999</v>
      </c>
      <c r="M3975" s="18">
        <f t="shared" si="124"/>
        <v>3.4638520064947227E-2</v>
      </c>
      <c r="N3975" s="18">
        <f t="shared" si="125"/>
        <v>8.6596300162368068E-3</v>
      </c>
    </row>
    <row r="3976" spans="1:14" ht="18" customHeight="1" x14ac:dyDescent="0.2">
      <c r="A3976" s="16" t="str">
        <f>'Fish Use'!A266</f>
        <v>UGR18</v>
      </c>
      <c r="B3976" s="16" t="str">
        <f>'Fish Use'!B266</f>
        <v>Upper Grande Ronde</v>
      </c>
      <c r="C3976" s="16" t="str">
        <f>'Fish Use'!D266</f>
        <v>Steelhead</v>
      </c>
      <c r="D3976" s="16" t="str">
        <f>'Fish Use'!E266</f>
        <v>Spawning</v>
      </c>
      <c r="E3976" s="16" t="str">
        <f>'Vulnerability Mapped'!C115</f>
        <v>Non-Native Species Interactions and Competition</v>
      </c>
      <c r="F3976" s="18">
        <f>'Fish Use'!F266</f>
        <v>0.65110000000000001</v>
      </c>
      <c r="G3976" s="18">
        <f>Population!D11</f>
        <v>0.25</v>
      </c>
      <c r="H3976" s="19">
        <f>'Limiting Factors'!C281</f>
        <v>1.26</v>
      </c>
      <c r="I3976" s="18">
        <f>'Limiting Factors'!D281</f>
        <v>0.1585</v>
      </c>
      <c r="J3976" s="17">
        <f>'Vulnerability Mapped'!D115</f>
        <v>14</v>
      </c>
      <c r="K3976" s="17">
        <f>'Vulnerability Mapped'!E115</f>
        <v>14</v>
      </c>
      <c r="L3976" s="18">
        <f>'Vulnerability Mapped'!H115</f>
        <v>0.164285714</v>
      </c>
      <c r="M3976" s="18">
        <f t="shared" si="124"/>
        <v>1.69541788990859E-2</v>
      </c>
      <c r="N3976" s="18">
        <f t="shared" si="125"/>
        <v>4.2385447247714749E-3</v>
      </c>
    </row>
    <row r="3977" spans="1:14" ht="18" customHeight="1" x14ac:dyDescent="0.2">
      <c r="A3977" s="16" t="str">
        <f>'Fish Use'!A267</f>
        <v>UGR18</v>
      </c>
      <c r="B3977" s="16" t="str">
        <f>'Fish Use'!B267</f>
        <v>Upper Grande Ronde</v>
      </c>
      <c r="C3977" s="16" t="str">
        <f>'Fish Use'!D267</f>
        <v>Steelhead</v>
      </c>
      <c r="D3977" s="16" t="str">
        <f>'Fish Use'!E267</f>
        <v>Winter Rearing</v>
      </c>
      <c r="E3977" s="16" t="str">
        <f>'Vulnerability Mapped'!C139</f>
        <v>Anthropogenic Barriers</v>
      </c>
      <c r="F3977" s="18">
        <f>'Fish Use'!F267</f>
        <v>0.65110000000000001</v>
      </c>
      <c r="G3977" s="18">
        <f>Population!D15</f>
        <v>0.25</v>
      </c>
      <c r="H3977" s="19">
        <f>'Limiting Factors'!C278</f>
        <v>1.59</v>
      </c>
      <c r="I3977" s="18">
        <f>'Limiting Factors'!D278</f>
        <v>0.23275000000000001</v>
      </c>
      <c r="J3977" s="17">
        <f>'Vulnerability Mapped'!D139</f>
        <v>14</v>
      </c>
      <c r="K3977" s="17">
        <f>'Vulnerability Mapped'!E139</f>
        <v>14</v>
      </c>
      <c r="L3977" s="18">
        <f>'Vulnerability Mapped'!H139</f>
        <v>0.164285714</v>
      </c>
      <c r="M3977" s="18">
        <f t="shared" si="124"/>
        <v>2.4896436206701851E-2</v>
      </c>
      <c r="N3977" s="18">
        <f t="shared" si="125"/>
        <v>6.2241090516754628E-3</v>
      </c>
    </row>
    <row r="3978" spans="1:14" ht="18" customHeight="1" x14ac:dyDescent="0.2">
      <c r="A3978" s="16" t="str">
        <f>'Fish Use'!A267</f>
        <v>UGR18</v>
      </c>
      <c r="B3978" s="16" t="str">
        <f>'Fish Use'!B267</f>
        <v>Upper Grande Ronde</v>
      </c>
      <c r="C3978" s="16" t="str">
        <f>'Fish Use'!D267</f>
        <v>Steelhead</v>
      </c>
      <c r="D3978" s="16" t="str">
        <f>'Fish Use'!E267</f>
        <v>Winter Rearing</v>
      </c>
      <c r="E3978" s="16" t="str">
        <f>'Vulnerability Mapped'!C147</f>
        <v>Riparian Condition</v>
      </c>
      <c r="F3978" s="18">
        <f>'Fish Use'!F267</f>
        <v>0.65110000000000001</v>
      </c>
      <c r="G3978" s="18">
        <f>Population!D15</f>
        <v>0.25</v>
      </c>
      <c r="H3978" s="19">
        <f>'Limiting Factors'!C272</f>
        <v>2.5499999999999998</v>
      </c>
      <c r="I3978" s="18">
        <f>'Limiting Factors'!D272</f>
        <v>0.44874999999999998</v>
      </c>
      <c r="J3978" s="17">
        <f>'Vulnerability Mapped'!D147</f>
        <v>5</v>
      </c>
      <c r="K3978" s="17">
        <f>'Vulnerability Mapped'!E147</f>
        <v>5</v>
      </c>
      <c r="L3978" s="18">
        <f>'Vulnerability Mapped'!H147</f>
        <v>0.74285714300000005</v>
      </c>
      <c r="M3978" s="18">
        <f t="shared" si="124"/>
        <v>0.21704883575602588</v>
      </c>
      <c r="N3978" s="18">
        <f t="shared" si="125"/>
        <v>5.4262208939006469E-2</v>
      </c>
    </row>
    <row r="3979" spans="1:14" ht="18" customHeight="1" x14ac:dyDescent="0.2">
      <c r="A3979" s="16" t="str">
        <f>'Fish Use'!A267</f>
        <v>UGR18</v>
      </c>
      <c r="B3979" s="16" t="str">
        <f>'Fish Use'!B267</f>
        <v>Upper Grande Ronde</v>
      </c>
      <c r="C3979" s="16" t="str">
        <f>'Fish Use'!D267</f>
        <v>Steelhead</v>
      </c>
      <c r="D3979" s="16" t="str">
        <f>'Fish Use'!E267</f>
        <v>Winter Rearing</v>
      </c>
      <c r="E3979" s="16" t="str">
        <f>'Vulnerability Mapped'!C143</f>
        <v>Floodplain Condition</v>
      </c>
      <c r="F3979" s="18">
        <f>'Fish Use'!F267</f>
        <v>0.65110000000000001</v>
      </c>
      <c r="G3979" s="18">
        <f>Population!D15</f>
        <v>0.25</v>
      </c>
      <c r="H3979" s="19">
        <f>'Limiting Factors'!C273</f>
        <v>1.74</v>
      </c>
      <c r="I3979" s="18">
        <f>'Limiting Factors'!D273</f>
        <v>0.26650000000000001</v>
      </c>
      <c r="J3979" s="17">
        <f>'Vulnerability Mapped'!D143</f>
        <v>4</v>
      </c>
      <c r="K3979" s="17">
        <f>'Vulnerability Mapped'!E143</f>
        <v>4</v>
      </c>
      <c r="L3979" s="18">
        <f>'Vulnerability Mapped'!H143</f>
        <v>0.80714285699999999</v>
      </c>
      <c r="M3979" s="18">
        <f t="shared" si="124"/>
        <v>0.14005393533235455</v>
      </c>
      <c r="N3979" s="18">
        <f t="shared" si="125"/>
        <v>3.5013483833088638E-2</v>
      </c>
    </row>
    <row r="3980" spans="1:14" ht="18" customHeight="1" x14ac:dyDescent="0.2">
      <c r="A3980" s="16" t="str">
        <f>'Fish Use'!A267</f>
        <v>UGR18</v>
      </c>
      <c r="B3980" s="16" t="str">
        <f>'Fish Use'!B267</f>
        <v>Upper Grande Ronde</v>
      </c>
      <c r="C3980" s="16" t="str">
        <f>'Fish Use'!D267</f>
        <v>Steelhead</v>
      </c>
      <c r="D3980" s="16" t="str">
        <f>'Fish Use'!E267</f>
        <v>Winter Rearing</v>
      </c>
      <c r="E3980" s="16" t="str">
        <f>'Vulnerability Mapped'!C148</f>
        <v>Side Channel and Wetland Habitat</v>
      </c>
      <c r="F3980" s="18">
        <f>'Fish Use'!F267</f>
        <v>0.65110000000000001</v>
      </c>
      <c r="G3980" s="18">
        <f>Population!D15</f>
        <v>0.25</v>
      </c>
      <c r="H3980" s="19">
        <f>'Limiting Factors'!C274</f>
        <v>2.17</v>
      </c>
      <c r="I3980" s="18">
        <f>'Limiting Factors'!D274</f>
        <v>0.36325000000000002</v>
      </c>
      <c r="J3980" s="17">
        <f>'Vulnerability Mapped'!D148</f>
        <v>3</v>
      </c>
      <c r="K3980" s="17">
        <f>'Vulnerability Mapped'!E148</f>
        <v>3</v>
      </c>
      <c r="L3980" s="18">
        <f>'Vulnerability Mapped'!H148</f>
        <v>0.87142857100000004</v>
      </c>
      <c r="M3980" s="18">
        <f t="shared" si="124"/>
        <v>0.20610337954149485</v>
      </c>
      <c r="N3980" s="18">
        <f t="shared" si="125"/>
        <v>5.1525844885373713E-2</v>
      </c>
    </row>
    <row r="3981" spans="1:14" ht="18" customHeight="1" x14ac:dyDescent="0.2">
      <c r="A3981" s="16" t="str">
        <f>'Fish Use'!A267</f>
        <v>UGR18</v>
      </c>
      <c r="B3981" s="16" t="str">
        <f>'Fish Use'!B267</f>
        <v>Upper Grande Ronde</v>
      </c>
      <c r="C3981" s="16" t="str">
        <f>'Fish Use'!D267</f>
        <v>Steelhead</v>
      </c>
      <c r="D3981" s="16" t="str">
        <f>'Fish Use'!E267</f>
        <v>Winter Rearing</v>
      </c>
      <c r="E3981" s="16" t="str">
        <f>'Vulnerability Mapped'!C140</f>
        <v>Channel and Habitat Structure</v>
      </c>
      <c r="F3981" s="18">
        <f>'Fish Use'!F267</f>
        <v>0.65110000000000001</v>
      </c>
      <c r="G3981" s="18">
        <f>Population!D15</f>
        <v>0.25</v>
      </c>
      <c r="H3981" s="19">
        <f>'Limiting Factors'!C275</f>
        <v>2.35</v>
      </c>
      <c r="I3981" s="18">
        <f>'Limiting Factors'!D275</f>
        <v>0.40375</v>
      </c>
      <c r="J3981" s="17">
        <f>'Vulnerability Mapped'!D140</f>
        <v>2</v>
      </c>
      <c r="K3981" s="17">
        <f>'Vulnerability Mapped'!E140</f>
        <v>2</v>
      </c>
      <c r="L3981" s="18">
        <f>'Vulnerability Mapped'!H140</f>
        <v>0.93571428599999995</v>
      </c>
      <c r="M3981" s="18">
        <f t="shared" si="124"/>
        <v>0.24598209203939475</v>
      </c>
      <c r="N3981" s="18">
        <f t="shared" si="125"/>
        <v>6.1495523009848688E-2</v>
      </c>
    </row>
    <row r="3982" spans="1:14" ht="18" customHeight="1" x14ac:dyDescent="0.2">
      <c r="A3982" s="16" t="str">
        <f>'Fish Use'!A267</f>
        <v>UGR18</v>
      </c>
      <c r="B3982" s="16" t="str">
        <f>'Fish Use'!B267</f>
        <v>Upper Grande Ronde</v>
      </c>
      <c r="C3982" s="16" t="str">
        <f>'Fish Use'!D267</f>
        <v>Steelhead</v>
      </c>
      <c r="D3982" s="16" t="str">
        <f>'Fish Use'!E267</f>
        <v>Winter Rearing</v>
      </c>
      <c r="E3982" s="16" t="str">
        <f>'Vulnerability Mapped'!C142</f>
        <v>Decreased Water Quantity</v>
      </c>
      <c r="F3982" s="18">
        <f>'Fish Use'!F267</f>
        <v>0.65110000000000001</v>
      </c>
      <c r="G3982" s="18">
        <f>Population!D15</f>
        <v>0.25</v>
      </c>
      <c r="H3982" s="19">
        <f>'Limiting Factors'!C282</f>
        <v>1.59</v>
      </c>
      <c r="I3982" s="18">
        <f>'Limiting Factors'!D282</f>
        <v>0.23275000000000001</v>
      </c>
      <c r="J3982" s="17">
        <f>'Vulnerability Mapped'!D142</f>
        <v>7</v>
      </c>
      <c r="K3982" s="17">
        <f>'Vulnerability Mapped'!E142</f>
        <v>7</v>
      </c>
      <c r="L3982" s="18">
        <f>'Vulnerability Mapped'!H142</f>
        <v>0.61428571399999998</v>
      </c>
      <c r="M3982" s="18">
        <f t="shared" si="124"/>
        <v>9.3091022456701852E-2</v>
      </c>
      <c r="N3982" s="18">
        <f t="shared" si="125"/>
        <v>2.3272755614175463E-2</v>
      </c>
    </row>
    <row r="3983" spans="1:14" ht="18" customHeight="1" x14ac:dyDescent="0.2">
      <c r="A3983" s="16" t="str">
        <f>'Fish Use'!A267</f>
        <v>UGR18</v>
      </c>
      <c r="B3983" s="16" t="str">
        <f>'Fish Use'!B267</f>
        <v>Upper Grande Ronde</v>
      </c>
      <c r="C3983" s="16" t="str">
        <f>'Fish Use'!D267</f>
        <v>Steelhead</v>
      </c>
      <c r="D3983" s="16" t="str">
        <f>'Fish Use'!E267</f>
        <v>Winter Rearing</v>
      </c>
      <c r="E3983" s="16" t="str">
        <f>'Vulnerability Mapped'!C137</f>
        <v>Altered Flow Timing</v>
      </c>
      <c r="F3983" s="18">
        <f>'Fish Use'!F267</f>
        <v>0.65110000000000001</v>
      </c>
      <c r="G3983" s="18">
        <f>Population!D15</f>
        <v>0.25</v>
      </c>
      <c r="H3983" s="19">
        <f>'Limiting Factors'!C283</f>
        <v>1.44</v>
      </c>
      <c r="I3983" s="18">
        <f>'Limiting Factors'!D283</f>
        <v>0.19900000000000001</v>
      </c>
      <c r="J3983" s="17">
        <f>'Vulnerability Mapped'!D137</f>
        <v>10</v>
      </c>
      <c r="K3983" s="17">
        <f>'Vulnerability Mapped'!E137</f>
        <v>10</v>
      </c>
      <c r="L3983" s="18">
        <f>'Vulnerability Mapped'!H137</f>
        <v>0.42142857099999997</v>
      </c>
      <c r="M3983" s="18">
        <f t="shared" si="124"/>
        <v>5.4604036373041905E-2</v>
      </c>
      <c r="N3983" s="18">
        <f t="shared" si="125"/>
        <v>1.3651009093260476E-2</v>
      </c>
    </row>
    <row r="3984" spans="1:14" ht="18" customHeight="1" x14ac:dyDescent="0.2">
      <c r="A3984" s="16" t="str">
        <f>'Fish Use'!A267</f>
        <v>UGR18</v>
      </c>
      <c r="B3984" s="16" t="str">
        <f>'Fish Use'!B267</f>
        <v>Upper Grande Ronde</v>
      </c>
      <c r="C3984" s="16" t="str">
        <f>'Fish Use'!D267</f>
        <v>Steelhead</v>
      </c>
      <c r="D3984" s="16" t="str">
        <f>'Fish Use'!E267</f>
        <v>Winter Rearing</v>
      </c>
      <c r="E3984" s="16" t="str">
        <f>'Vulnerability Mapped'!C141</f>
        <v>Decreased Sediment Quantity</v>
      </c>
      <c r="F3984" s="18">
        <f>'Fish Use'!F267</f>
        <v>0.65110000000000001</v>
      </c>
      <c r="G3984" s="18">
        <f>Population!D15</f>
        <v>0.25</v>
      </c>
      <c r="H3984" s="19">
        <f>'Limiting Factors'!C276</f>
        <v>2.09</v>
      </c>
      <c r="I3984" s="18">
        <f>'Limiting Factors'!D276</f>
        <v>0.34525</v>
      </c>
      <c r="J3984" s="17">
        <f>'Vulnerability Mapped'!D141</f>
        <v>12</v>
      </c>
      <c r="K3984" s="17">
        <f>'Vulnerability Mapped'!E141</f>
        <v>12</v>
      </c>
      <c r="L3984" s="18">
        <f>'Vulnerability Mapped'!H141</f>
        <v>0.29285714299999999</v>
      </c>
      <c r="M3984" s="18">
        <f t="shared" si="124"/>
        <v>6.5832023424970326E-2</v>
      </c>
      <c r="N3984" s="18">
        <f t="shared" si="125"/>
        <v>1.6458005856242582E-2</v>
      </c>
    </row>
    <row r="3985" spans="1:14" ht="18" customHeight="1" x14ac:dyDescent="0.2">
      <c r="A3985" s="16" t="str">
        <f>'Fish Use'!A267</f>
        <v>UGR18</v>
      </c>
      <c r="B3985" s="16" t="str">
        <f>'Fish Use'!B267</f>
        <v>Upper Grande Ronde</v>
      </c>
      <c r="C3985" s="16" t="str">
        <f>'Fish Use'!D267</f>
        <v>Steelhead</v>
      </c>
      <c r="D3985" s="16" t="str">
        <f>'Fish Use'!E267</f>
        <v>Winter Rearing</v>
      </c>
      <c r="E3985" s="16" t="str">
        <f>'Vulnerability Mapped'!C144</f>
        <v>Increased Sediment Quantity</v>
      </c>
      <c r="F3985" s="18">
        <f>'Fish Use'!F267</f>
        <v>0.65110000000000001</v>
      </c>
      <c r="G3985" s="18">
        <f>Population!D15</f>
        <v>0.25</v>
      </c>
      <c r="H3985" s="19">
        <f>'Limiting Factors'!C277</f>
        <v>2.4900000000000002</v>
      </c>
      <c r="I3985" s="18">
        <f>'Limiting Factors'!D277</f>
        <v>0.43525000000000003</v>
      </c>
      <c r="J3985" s="17">
        <f>'Vulnerability Mapped'!D144</f>
        <v>13</v>
      </c>
      <c r="K3985" s="17">
        <f>'Vulnerability Mapped'!E144</f>
        <v>13</v>
      </c>
      <c r="L3985" s="18">
        <f>'Vulnerability Mapped'!H144</f>
        <v>0.22857142899999999</v>
      </c>
      <c r="M3985" s="18">
        <f t="shared" si="124"/>
        <v>6.4775148692881979E-2</v>
      </c>
      <c r="N3985" s="18">
        <f t="shared" si="125"/>
        <v>1.6193787173220495E-2</v>
      </c>
    </row>
    <row r="3986" spans="1:14" ht="18" customHeight="1" x14ac:dyDescent="0.2">
      <c r="A3986" s="16" t="str">
        <f>'Fish Use'!A267</f>
        <v>UGR18</v>
      </c>
      <c r="B3986" s="16" t="str">
        <f>'Fish Use'!B267</f>
        <v>Upper Grande Ronde</v>
      </c>
      <c r="C3986" s="16" t="str">
        <f>'Fish Use'!D267</f>
        <v>Steelhead</v>
      </c>
      <c r="D3986" s="16" t="str">
        <f>'Fish Use'!E267</f>
        <v>Winter Rearing</v>
      </c>
      <c r="E3986" s="16" t="str">
        <f>'Vulnerability Mapped'!C149</f>
        <v>Summer Water Temperature</v>
      </c>
      <c r="F3986" s="18">
        <f>'Fish Use'!F267</f>
        <v>0.65110000000000001</v>
      </c>
      <c r="G3986" s="18">
        <f>Population!D15</f>
        <v>0.25</v>
      </c>
      <c r="H3986" s="19">
        <f>'Limiting Factors'!C284</f>
        <v>1.82</v>
      </c>
      <c r="I3986" s="18">
        <f>'Limiting Factors'!D284</f>
        <v>0.28449999999999998</v>
      </c>
      <c r="J3986" s="17">
        <f>'Vulnerability Mapped'!D149</f>
        <v>15</v>
      </c>
      <c r="K3986" s="17">
        <f>'Vulnerability Mapped'!E149</f>
        <v>15</v>
      </c>
      <c r="L3986" s="18">
        <f>'Vulnerability Mapped'!H149</f>
        <v>0.1</v>
      </c>
      <c r="M3986" s="18">
        <f t="shared" si="124"/>
        <v>1.8523794999999999E-2</v>
      </c>
      <c r="N3986" s="18">
        <f t="shared" si="125"/>
        <v>4.6309487499999998E-3</v>
      </c>
    </row>
    <row r="3987" spans="1:14" ht="18" customHeight="1" x14ac:dyDescent="0.2">
      <c r="A3987" s="16" t="str">
        <f>'Fish Use'!A267</f>
        <v>UGR18</v>
      </c>
      <c r="B3987" s="16" t="str">
        <f>'Fish Use'!B267</f>
        <v>Upper Grande Ronde</v>
      </c>
      <c r="C3987" s="16" t="str">
        <f>'Fish Use'!D267</f>
        <v>Steelhead</v>
      </c>
      <c r="D3987" s="16" t="str">
        <f>'Fish Use'!E267</f>
        <v>Winter Rearing</v>
      </c>
      <c r="E3987" s="16" t="str">
        <f>'Vulnerability Mapped'!C151</f>
        <v>Winter Water Temperature</v>
      </c>
      <c r="F3987" s="18">
        <f>'Fish Use'!F267</f>
        <v>0.65110000000000001</v>
      </c>
      <c r="G3987" s="18">
        <f>Population!D15</f>
        <v>0.25</v>
      </c>
      <c r="H3987" s="19">
        <f>'Limiting Factors'!C285</f>
        <v>1.26</v>
      </c>
      <c r="I3987" s="18">
        <f>'Limiting Factors'!D285</f>
        <v>0.1585</v>
      </c>
      <c r="J3987" s="17">
        <f>'Vulnerability Mapped'!D151</f>
        <v>1</v>
      </c>
      <c r="K3987" s="17">
        <f>'Vulnerability Mapped'!E151</f>
        <v>1</v>
      </c>
      <c r="L3987" s="18">
        <f>'Vulnerability Mapped'!H151</f>
        <v>1</v>
      </c>
      <c r="M3987" s="18">
        <f t="shared" si="124"/>
        <v>0.10319935000000001</v>
      </c>
      <c r="N3987" s="18">
        <f t="shared" si="125"/>
        <v>2.5799837500000002E-2</v>
      </c>
    </row>
    <row r="3988" spans="1:14" ht="18" customHeight="1" x14ac:dyDescent="0.2">
      <c r="A3988" s="16" t="str">
        <f>'Fish Use'!A267</f>
        <v>UGR18</v>
      </c>
      <c r="B3988" s="16" t="str">
        <f>'Fish Use'!B267</f>
        <v>Upper Grande Ronde</v>
      </c>
      <c r="C3988" s="16" t="str">
        <f>'Fish Use'!D267</f>
        <v>Steelhead</v>
      </c>
      <c r="D3988" s="16" t="str">
        <f>'Fish Use'!E267</f>
        <v>Winter Rearing</v>
      </c>
      <c r="E3988" s="16" t="str">
        <f>'Vulnerability Mapped'!C150</f>
        <v>Water Quality</v>
      </c>
      <c r="F3988" s="18">
        <f>'Fish Use'!F267</f>
        <v>0.65110000000000001</v>
      </c>
      <c r="G3988" s="18">
        <f>Population!D15</f>
        <v>0.25</v>
      </c>
      <c r="H3988" s="19">
        <f>'Limiting Factors'!C286</f>
        <v>1.26</v>
      </c>
      <c r="I3988" s="18">
        <f>'Limiting Factors'!D286</f>
        <v>0.1585</v>
      </c>
      <c r="J3988" s="17">
        <f>'Vulnerability Mapped'!D150</f>
        <v>6</v>
      </c>
      <c r="K3988" s="17">
        <f>'Vulnerability Mapped'!E150</f>
        <v>6</v>
      </c>
      <c r="L3988" s="18">
        <f>'Vulnerability Mapped'!H150</f>
        <v>0.678571429</v>
      </c>
      <c r="M3988" s="18">
        <f t="shared" si="124"/>
        <v>7.0028130401371153E-2</v>
      </c>
      <c r="N3988" s="18">
        <f t="shared" si="125"/>
        <v>1.7507032600342788E-2</v>
      </c>
    </row>
    <row r="3989" spans="1:14" ht="18" customHeight="1" x14ac:dyDescent="0.2">
      <c r="A3989" s="16" t="str">
        <f>'Fish Use'!A267</f>
        <v>UGR18</v>
      </c>
      <c r="B3989" s="16" t="str">
        <f>'Fish Use'!B267</f>
        <v>Upper Grande Ronde</v>
      </c>
      <c r="C3989" s="16" t="str">
        <f>'Fish Use'!D267</f>
        <v>Steelhead</v>
      </c>
      <c r="D3989" s="16" t="str">
        <f>'Fish Use'!E267</f>
        <v>Winter Rearing</v>
      </c>
      <c r="E3989" s="16" t="str">
        <f>'Vulnerability Mapped'!C146</f>
        <v>Predation</v>
      </c>
      <c r="F3989" s="18">
        <f>'Fish Use'!F267</f>
        <v>0.65110000000000001</v>
      </c>
      <c r="G3989" s="18">
        <f>Population!D15</f>
        <v>0.25</v>
      </c>
      <c r="H3989" s="19">
        <f>'Limiting Factors'!C279</f>
        <v>1</v>
      </c>
      <c r="I3989" s="18">
        <f>'Limiting Factors'!D279</f>
        <v>0.1</v>
      </c>
      <c r="J3989" s="17">
        <f>'Vulnerability Mapped'!D146</f>
        <v>9</v>
      </c>
      <c r="K3989" s="17">
        <f>'Vulnerability Mapped'!E146</f>
        <v>9</v>
      </c>
      <c r="L3989" s="18">
        <f>'Vulnerability Mapped'!H146</f>
        <v>0.485714286</v>
      </c>
      <c r="M3989" s="18">
        <f t="shared" si="124"/>
        <v>3.1624857161459997E-2</v>
      </c>
      <c r="N3989" s="18">
        <f t="shared" si="125"/>
        <v>7.9062142903649994E-3</v>
      </c>
    </row>
    <row r="3990" spans="1:14" ht="18" customHeight="1" x14ac:dyDescent="0.2">
      <c r="A3990" s="16" t="str">
        <f>'Fish Use'!A267</f>
        <v>UGR18</v>
      </c>
      <c r="B3990" s="16" t="str">
        <f>'Fish Use'!B267</f>
        <v>Upper Grande Ronde</v>
      </c>
      <c r="C3990" s="16" t="str">
        <f>'Fish Use'!D267</f>
        <v>Steelhead</v>
      </c>
      <c r="D3990" s="16" t="str">
        <f>'Fish Use'!E267</f>
        <v>Winter Rearing</v>
      </c>
      <c r="E3990" s="16" t="str">
        <f>'Vulnerability Mapped'!C138</f>
        <v>Altered Primary Productivity</v>
      </c>
      <c r="F3990" s="18">
        <f>'Fish Use'!F267</f>
        <v>0.65110000000000001</v>
      </c>
      <c r="G3990" s="18">
        <f>Population!D15</f>
        <v>0.25</v>
      </c>
      <c r="H3990" s="19">
        <f>'Limiting Factors'!C280</f>
        <v>1.59</v>
      </c>
      <c r="I3990" s="18">
        <f>'Limiting Factors'!D280</f>
        <v>0.23275000000000001</v>
      </c>
      <c r="J3990" s="17">
        <f>'Vulnerability Mapped'!D138</f>
        <v>8</v>
      </c>
      <c r="K3990" s="17">
        <f>'Vulnerability Mapped'!E138</f>
        <v>8</v>
      </c>
      <c r="L3990" s="18">
        <f>'Vulnerability Mapped'!H138</f>
        <v>0.55000000000000004</v>
      </c>
      <c r="M3990" s="18">
        <f t="shared" si="124"/>
        <v>8.3348938750000018E-2</v>
      </c>
      <c r="N3990" s="18">
        <f t="shared" si="125"/>
        <v>2.0837234687500004E-2</v>
      </c>
    </row>
    <row r="3991" spans="1:14" ht="18" customHeight="1" x14ac:dyDescent="0.2">
      <c r="A3991" s="16" t="str">
        <f>'Fish Use'!A267</f>
        <v>UGR18</v>
      </c>
      <c r="B3991" s="16" t="str">
        <f>'Fish Use'!B267</f>
        <v>Upper Grande Ronde</v>
      </c>
      <c r="C3991" s="16" t="str">
        <f>'Fish Use'!D267</f>
        <v>Steelhead</v>
      </c>
      <c r="D3991" s="16" t="str">
        <f>'Fish Use'!E267</f>
        <v>Winter Rearing</v>
      </c>
      <c r="E3991" s="16" t="str">
        <f>'Vulnerability Mapped'!C145</f>
        <v>Non-Native Species Interactions and Competition</v>
      </c>
      <c r="F3991" s="18">
        <f>'Fish Use'!F267</f>
        <v>0.65110000000000001</v>
      </c>
      <c r="G3991" s="18">
        <f>Population!D15</f>
        <v>0.25</v>
      </c>
      <c r="H3991" s="19">
        <f>'Limiting Factors'!C281</f>
        <v>1.26</v>
      </c>
      <c r="I3991" s="18">
        <f>'Limiting Factors'!D281</f>
        <v>0.1585</v>
      </c>
      <c r="J3991" s="17">
        <f>'Vulnerability Mapped'!D145</f>
        <v>11</v>
      </c>
      <c r="K3991" s="17">
        <f>'Vulnerability Mapped'!E145</f>
        <v>11</v>
      </c>
      <c r="L3991" s="18">
        <f>'Vulnerability Mapped'!H145</f>
        <v>0.35714285699999998</v>
      </c>
      <c r="M3991" s="18">
        <f t="shared" si="124"/>
        <v>3.6856910699542951E-2</v>
      </c>
      <c r="N3991" s="18">
        <f t="shared" si="125"/>
        <v>9.2142276748857378E-3</v>
      </c>
    </row>
    <row r="3992" spans="1:14" ht="18" customHeight="1" x14ac:dyDescent="0.2">
      <c r="A3992" s="16" t="str">
        <f>'Fish Use'!A268</f>
        <v>UGR18</v>
      </c>
      <c r="B3992" s="16" t="str">
        <f>'Fish Use'!B268</f>
        <v>Upper Grande Ronde</v>
      </c>
      <c r="C3992" s="16" t="str">
        <f>'Fish Use'!D268</f>
        <v>Steelhead</v>
      </c>
      <c r="D3992" s="16" t="str">
        <f>'Fish Use'!E268</f>
        <v>Summer Rearing</v>
      </c>
      <c r="E3992" s="16" t="str">
        <f>'Vulnerability Mapped'!C124</f>
        <v>Anthropogenic Barriers</v>
      </c>
      <c r="F3992" s="18">
        <f>'Fish Use'!F268</f>
        <v>0.65110000000000001</v>
      </c>
      <c r="G3992" s="18">
        <f>Population!D13</f>
        <v>0.25</v>
      </c>
      <c r="H3992" s="19">
        <f>'Limiting Factors'!C278</f>
        <v>1.59</v>
      </c>
      <c r="I3992" s="18">
        <f>'Limiting Factors'!D278</f>
        <v>0.23275000000000001</v>
      </c>
      <c r="J3992" s="17">
        <f>'Vulnerability Mapped'!D124</f>
        <v>2</v>
      </c>
      <c r="K3992" s="17">
        <f>'Vulnerability Mapped'!E124</f>
        <v>2</v>
      </c>
      <c r="L3992" s="18">
        <f>'Vulnerability Mapped'!H124</f>
        <v>0.93571428599999995</v>
      </c>
      <c r="M3992" s="18">
        <f t="shared" si="124"/>
        <v>0.14180144129329816</v>
      </c>
      <c r="N3992" s="18">
        <f t="shared" si="125"/>
        <v>3.5450360323324541E-2</v>
      </c>
    </row>
    <row r="3993" spans="1:14" ht="18" customHeight="1" x14ac:dyDescent="0.2">
      <c r="A3993" s="16" t="str">
        <f>'Fish Use'!A268</f>
        <v>UGR18</v>
      </c>
      <c r="B3993" s="16" t="str">
        <f>'Fish Use'!B268</f>
        <v>Upper Grande Ronde</v>
      </c>
      <c r="C3993" s="16" t="str">
        <f>'Fish Use'!D268</f>
        <v>Steelhead</v>
      </c>
      <c r="D3993" s="16" t="str">
        <f>'Fish Use'!E268</f>
        <v>Summer Rearing</v>
      </c>
      <c r="E3993" s="16" t="str">
        <f>'Vulnerability Mapped'!C132</f>
        <v>Riparian Condition</v>
      </c>
      <c r="F3993" s="18">
        <f>'Fish Use'!F268</f>
        <v>0.65110000000000001</v>
      </c>
      <c r="G3993" s="18">
        <f>Population!D13</f>
        <v>0.25</v>
      </c>
      <c r="H3993" s="19">
        <f>'Limiting Factors'!C272</f>
        <v>2.5499999999999998</v>
      </c>
      <c r="I3993" s="18">
        <f>'Limiting Factors'!D272</f>
        <v>0.44874999999999998</v>
      </c>
      <c r="J3993" s="17">
        <f>'Vulnerability Mapped'!D132</f>
        <v>10</v>
      </c>
      <c r="K3993" s="17">
        <f>'Vulnerability Mapped'!E132</f>
        <v>10</v>
      </c>
      <c r="L3993" s="18">
        <f>'Vulnerability Mapped'!H132</f>
        <v>0.42142857099999997</v>
      </c>
      <c r="M3993" s="18">
        <f t="shared" si="124"/>
        <v>0.12313347398192236</v>
      </c>
      <c r="N3993" s="18">
        <f t="shared" si="125"/>
        <v>3.0783368495480589E-2</v>
      </c>
    </row>
    <row r="3994" spans="1:14" ht="18" customHeight="1" x14ac:dyDescent="0.2">
      <c r="A3994" s="16" t="str">
        <f>'Fish Use'!A268</f>
        <v>UGR18</v>
      </c>
      <c r="B3994" s="16" t="str">
        <f>'Fish Use'!B268</f>
        <v>Upper Grande Ronde</v>
      </c>
      <c r="C3994" s="16" t="str">
        <f>'Fish Use'!D268</f>
        <v>Steelhead</v>
      </c>
      <c r="D3994" s="16" t="str">
        <f>'Fish Use'!E268</f>
        <v>Summer Rearing</v>
      </c>
      <c r="E3994" s="16" t="str">
        <f>'Vulnerability Mapped'!C128</f>
        <v>Floodplain Condition</v>
      </c>
      <c r="F3994" s="18">
        <f>'Fish Use'!F268</f>
        <v>0.65110000000000001</v>
      </c>
      <c r="G3994" s="18">
        <f>Population!D13</f>
        <v>0.25</v>
      </c>
      <c r="H3994" s="19">
        <f>'Limiting Factors'!C273</f>
        <v>1.74</v>
      </c>
      <c r="I3994" s="18">
        <f>'Limiting Factors'!D273</f>
        <v>0.26650000000000001</v>
      </c>
      <c r="J3994" s="17">
        <f>'Vulnerability Mapped'!D128</f>
        <v>11</v>
      </c>
      <c r="K3994" s="17">
        <f>'Vulnerability Mapped'!E128</f>
        <v>11</v>
      </c>
      <c r="L3994" s="18">
        <f>'Vulnerability Mapped'!H128</f>
        <v>0.35714285699999998</v>
      </c>
      <c r="M3994" s="18">
        <f t="shared" si="124"/>
        <v>6.1970767832354549E-2</v>
      </c>
      <c r="N3994" s="18">
        <f t="shared" si="125"/>
        <v>1.5492691958088637E-2</v>
      </c>
    </row>
    <row r="3995" spans="1:14" ht="18" customHeight="1" x14ac:dyDescent="0.2">
      <c r="A3995" s="16" t="str">
        <f>'Fish Use'!A268</f>
        <v>UGR18</v>
      </c>
      <c r="B3995" s="16" t="str">
        <f>'Fish Use'!B268</f>
        <v>Upper Grande Ronde</v>
      </c>
      <c r="C3995" s="16" t="str">
        <f>'Fish Use'!D268</f>
        <v>Steelhead</v>
      </c>
      <c r="D3995" s="16" t="str">
        <f>'Fish Use'!E268</f>
        <v>Summer Rearing</v>
      </c>
      <c r="E3995" s="16" t="str">
        <f>'Vulnerability Mapped'!C133</f>
        <v>Side Channel and Wetland Habitat</v>
      </c>
      <c r="F3995" s="18">
        <f>'Fish Use'!F268</f>
        <v>0.65110000000000001</v>
      </c>
      <c r="G3995" s="18">
        <f>Population!D13</f>
        <v>0.25</v>
      </c>
      <c r="H3995" s="19">
        <f>'Limiting Factors'!C274</f>
        <v>2.17</v>
      </c>
      <c r="I3995" s="18">
        <f>'Limiting Factors'!D274</f>
        <v>0.36325000000000002</v>
      </c>
      <c r="J3995" s="17">
        <f>'Vulnerability Mapped'!D133</f>
        <v>4</v>
      </c>
      <c r="K3995" s="17">
        <f>'Vulnerability Mapped'!E133</f>
        <v>4</v>
      </c>
      <c r="L3995" s="18">
        <f>'Vulnerability Mapped'!H133</f>
        <v>0.80714285699999999</v>
      </c>
      <c r="M3995" s="18">
        <f t="shared" si="124"/>
        <v>0.19089903193049829</v>
      </c>
      <c r="N3995" s="18">
        <f t="shared" si="125"/>
        <v>4.7724757982624572E-2</v>
      </c>
    </row>
    <row r="3996" spans="1:14" ht="18" customHeight="1" x14ac:dyDescent="0.2">
      <c r="A3996" s="16" t="str">
        <f>'Fish Use'!A268</f>
        <v>UGR18</v>
      </c>
      <c r="B3996" s="16" t="str">
        <f>'Fish Use'!B268</f>
        <v>Upper Grande Ronde</v>
      </c>
      <c r="C3996" s="16" t="str">
        <f>'Fish Use'!D268</f>
        <v>Steelhead</v>
      </c>
      <c r="D3996" s="16" t="str">
        <f>'Fish Use'!E268</f>
        <v>Summer Rearing</v>
      </c>
      <c r="E3996" s="16" t="str">
        <f>'Vulnerability Mapped'!C125</f>
        <v>Channel and Habitat Structure</v>
      </c>
      <c r="F3996" s="18">
        <f>'Fish Use'!F268</f>
        <v>0.65110000000000001</v>
      </c>
      <c r="G3996" s="18">
        <f>Population!D13</f>
        <v>0.25</v>
      </c>
      <c r="H3996" s="19">
        <f>'Limiting Factors'!C275</f>
        <v>2.35</v>
      </c>
      <c r="I3996" s="18">
        <f>'Limiting Factors'!D275</f>
        <v>0.40375</v>
      </c>
      <c r="J3996" s="17">
        <f>'Vulnerability Mapped'!D125</f>
        <v>3</v>
      </c>
      <c r="K3996" s="17">
        <f>'Vulnerability Mapped'!E125</f>
        <v>3</v>
      </c>
      <c r="L3996" s="18">
        <f>'Vulnerability Mapped'!H125</f>
        <v>0.87142857100000004</v>
      </c>
      <c r="M3996" s="18">
        <f t="shared" si="124"/>
        <v>0.22908255881590789</v>
      </c>
      <c r="N3996" s="18">
        <f t="shared" si="125"/>
        <v>5.7270639703976972E-2</v>
      </c>
    </row>
    <row r="3997" spans="1:14" ht="18" customHeight="1" x14ac:dyDescent="0.2">
      <c r="A3997" s="16" t="str">
        <f>'Fish Use'!A268</f>
        <v>UGR18</v>
      </c>
      <c r="B3997" s="16" t="str">
        <f>'Fish Use'!B268</f>
        <v>Upper Grande Ronde</v>
      </c>
      <c r="C3997" s="16" t="str">
        <f>'Fish Use'!D268</f>
        <v>Steelhead</v>
      </c>
      <c r="D3997" s="16" t="str">
        <f>'Fish Use'!E268</f>
        <v>Summer Rearing</v>
      </c>
      <c r="E3997" s="16" t="str">
        <f>'Vulnerability Mapped'!C127</f>
        <v>Decreased Water Quantity</v>
      </c>
      <c r="F3997" s="18">
        <f>'Fish Use'!F268</f>
        <v>0.65110000000000001</v>
      </c>
      <c r="G3997" s="18">
        <f>Population!D13</f>
        <v>0.25</v>
      </c>
      <c r="H3997" s="19">
        <f>'Limiting Factors'!C282</f>
        <v>1.59</v>
      </c>
      <c r="I3997" s="18">
        <f>'Limiting Factors'!D282</f>
        <v>0.23275000000000001</v>
      </c>
      <c r="J3997" s="17">
        <f>'Vulnerability Mapped'!D127</f>
        <v>5</v>
      </c>
      <c r="K3997" s="17">
        <f>'Vulnerability Mapped'!E127</f>
        <v>5</v>
      </c>
      <c r="L3997" s="18">
        <f>'Vulnerability Mapped'!H127</f>
        <v>0.74285714300000005</v>
      </c>
      <c r="M3997" s="18">
        <f t="shared" si="124"/>
        <v>0.11257519002164909</v>
      </c>
      <c r="N3997" s="18">
        <f t="shared" si="125"/>
        <v>2.8143797505412273E-2</v>
      </c>
    </row>
    <row r="3998" spans="1:14" ht="18" customHeight="1" x14ac:dyDescent="0.2">
      <c r="A3998" s="16" t="str">
        <f>'Fish Use'!A268</f>
        <v>UGR18</v>
      </c>
      <c r="B3998" s="16" t="str">
        <f>'Fish Use'!B268</f>
        <v>Upper Grande Ronde</v>
      </c>
      <c r="C3998" s="16" t="str">
        <f>'Fish Use'!D268</f>
        <v>Steelhead</v>
      </c>
      <c r="D3998" s="16" t="str">
        <f>'Fish Use'!E268</f>
        <v>Summer Rearing</v>
      </c>
      <c r="E3998" s="16" t="str">
        <f>'Vulnerability Mapped'!C122</f>
        <v>Altered Flow Timing</v>
      </c>
      <c r="F3998" s="18">
        <f>'Fish Use'!F268</f>
        <v>0.65110000000000001</v>
      </c>
      <c r="G3998" s="18">
        <f>Population!D13</f>
        <v>0.25</v>
      </c>
      <c r="H3998" s="19">
        <f>'Limiting Factors'!C283</f>
        <v>1.44</v>
      </c>
      <c r="I3998" s="18">
        <f>'Limiting Factors'!D283</f>
        <v>0.19900000000000001</v>
      </c>
      <c r="J3998" s="17">
        <f>'Vulnerability Mapped'!D122</f>
        <v>7</v>
      </c>
      <c r="K3998" s="17">
        <f>'Vulnerability Mapped'!E122</f>
        <v>7</v>
      </c>
      <c r="L3998" s="18">
        <f>'Vulnerability Mapped'!H122</f>
        <v>0.61428571399999998</v>
      </c>
      <c r="M3998" s="18">
        <f t="shared" si="124"/>
        <v>7.9592324248694613E-2</v>
      </c>
      <c r="N3998" s="18">
        <f t="shared" si="125"/>
        <v>1.9898081062173653E-2</v>
      </c>
    </row>
    <row r="3999" spans="1:14" ht="18" customHeight="1" x14ac:dyDescent="0.2">
      <c r="A3999" s="16" t="str">
        <f>'Fish Use'!A268</f>
        <v>UGR18</v>
      </c>
      <c r="B3999" s="16" t="str">
        <f>'Fish Use'!B268</f>
        <v>Upper Grande Ronde</v>
      </c>
      <c r="C3999" s="16" t="str">
        <f>'Fish Use'!D268</f>
        <v>Steelhead</v>
      </c>
      <c r="D3999" s="16" t="str">
        <f>'Fish Use'!E268</f>
        <v>Summer Rearing</v>
      </c>
      <c r="E3999" s="16" t="str">
        <f>'Vulnerability Mapped'!C126</f>
        <v>Decreased Sediment Quantity</v>
      </c>
      <c r="F3999" s="18">
        <f>'Fish Use'!F268</f>
        <v>0.65110000000000001</v>
      </c>
      <c r="G3999" s="18">
        <f>Population!D13</f>
        <v>0.25</v>
      </c>
      <c r="H3999" s="19">
        <f>'Limiting Factors'!C276</f>
        <v>2.09</v>
      </c>
      <c r="I3999" s="18">
        <f>'Limiting Factors'!D276</f>
        <v>0.34525</v>
      </c>
      <c r="J3999" s="17">
        <f>'Vulnerability Mapped'!D126</f>
        <v>13</v>
      </c>
      <c r="K3999" s="17">
        <f>'Vulnerability Mapped'!E126</f>
        <v>13</v>
      </c>
      <c r="L3999" s="18">
        <f>'Vulnerability Mapped'!H126</f>
        <v>0.22857142899999999</v>
      </c>
      <c r="M3999" s="18">
        <f t="shared" si="124"/>
        <v>5.138109152491098E-2</v>
      </c>
      <c r="N3999" s="18">
        <f t="shared" si="125"/>
        <v>1.2845272881227745E-2</v>
      </c>
    </row>
    <row r="4000" spans="1:14" ht="18" customHeight="1" x14ac:dyDescent="0.2">
      <c r="A4000" s="16" t="str">
        <f>'Fish Use'!A268</f>
        <v>UGR18</v>
      </c>
      <c r="B4000" s="16" t="str">
        <f>'Fish Use'!B268</f>
        <v>Upper Grande Ronde</v>
      </c>
      <c r="C4000" s="16" t="str">
        <f>'Fish Use'!D268</f>
        <v>Steelhead</v>
      </c>
      <c r="D4000" s="16" t="str">
        <f>'Fish Use'!E268</f>
        <v>Summer Rearing</v>
      </c>
      <c r="E4000" s="16" t="str">
        <f>'Vulnerability Mapped'!C129</f>
        <v>Increased Sediment Quantity</v>
      </c>
      <c r="F4000" s="18">
        <f>'Fish Use'!F268</f>
        <v>0.65110000000000001</v>
      </c>
      <c r="G4000" s="18">
        <f>Population!D13</f>
        <v>0.25</v>
      </c>
      <c r="H4000" s="19">
        <f>'Limiting Factors'!C277</f>
        <v>2.4900000000000002</v>
      </c>
      <c r="I4000" s="18">
        <f>'Limiting Factors'!D277</f>
        <v>0.43525000000000003</v>
      </c>
      <c r="J4000" s="17">
        <f>'Vulnerability Mapped'!D129</f>
        <v>14</v>
      </c>
      <c r="K4000" s="17">
        <f>'Vulnerability Mapped'!E129</f>
        <v>14</v>
      </c>
      <c r="L4000" s="18">
        <f>'Vulnerability Mapped'!H129</f>
        <v>0.164285714</v>
      </c>
      <c r="M4000" s="18">
        <f t="shared" si="124"/>
        <v>4.6557137954745351E-2</v>
      </c>
      <c r="N4000" s="18">
        <f t="shared" si="125"/>
        <v>1.1639284488686338E-2</v>
      </c>
    </row>
    <row r="4001" spans="1:14" ht="18" customHeight="1" x14ac:dyDescent="0.2">
      <c r="A4001" s="16" t="str">
        <f>'Fish Use'!A268</f>
        <v>UGR18</v>
      </c>
      <c r="B4001" s="16" t="str">
        <f>'Fish Use'!B268</f>
        <v>Upper Grande Ronde</v>
      </c>
      <c r="C4001" s="16" t="str">
        <f>'Fish Use'!D268</f>
        <v>Steelhead</v>
      </c>
      <c r="D4001" s="16" t="str">
        <f>'Fish Use'!E268</f>
        <v>Summer Rearing</v>
      </c>
      <c r="E4001" s="16" t="str">
        <f>'Vulnerability Mapped'!C134</f>
        <v>Summer Water Temperature</v>
      </c>
      <c r="F4001" s="18">
        <f>'Fish Use'!F268</f>
        <v>0.65110000000000001</v>
      </c>
      <c r="G4001" s="18">
        <f>Population!D13</f>
        <v>0.25</v>
      </c>
      <c r="H4001" s="19">
        <f>'Limiting Factors'!C284</f>
        <v>1.82</v>
      </c>
      <c r="I4001" s="18">
        <f>'Limiting Factors'!D284</f>
        <v>0.28449999999999998</v>
      </c>
      <c r="J4001" s="17">
        <f>'Vulnerability Mapped'!D134</f>
        <v>1</v>
      </c>
      <c r="K4001" s="17">
        <f>'Vulnerability Mapped'!E134</f>
        <v>1</v>
      </c>
      <c r="L4001" s="18">
        <f>'Vulnerability Mapped'!H134</f>
        <v>1</v>
      </c>
      <c r="M4001" s="18">
        <f t="shared" si="124"/>
        <v>0.18523794999999998</v>
      </c>
      <c r="N4001" s="18">
        <f t="shared" si="125"/>
        <v>4.6309487499999996E-2</v>
      </c>
    </row>
    <row r="4002" spans="1:14" ht="18" customHeight="1" x14ac:dyDescent="0.2">
      <c r="A4002" s="16" t="str">
        <f>'Fish Use'!A268</f>
        <v>UGR18</v>
      </c>
      <c r="B4002" s="16" t="str">
        <f>'Fish Use'!B268</f>
        <v>Upper Grande Ronde</v>
      </c>
      <c r="C4002" s="16" t="str">
        <f>'Fish Use'!D268</f>
        <v>Steelhead</v>
      </c>
      <c r="D4002" s="16" t="str">
        <f>'Fish Use'!E268</f>
        <v>Summer Rearing</v>
      </c>
      <c r="E4002" s="16" t="str">
        <f>'Vulnerability Mapped'!C136</f>
        <v>Winter Water Temperature</v>
      </c>
      <c r="F4002" s="18">
        <f>'Fish Use'!F268</f>
        <v>0.65110000000000001</v>
      </c>
      <c r="G4002" s="18">
        <f>Population!D13</f>
        <v>0.25</v>
      </c>
      <c r="H4002" s="19">
        <f>'Limiting Factors'!C285</f>
        <v>1.26</v>
      </c>
      <c r="I4002" s="18">
        <f>'Limiting Factors'!D285</f>
        <v>0.1585</v>
      </c>
      <c r="J4002" s="17">
        <f>'Vulnerability Mapped'!D136</f>
        <v>15</v>
      </c>
      <c r="K4002" s="17">
        <f>'Vulnerability Mapped'!E136</f>
        <v>15</v>
      </c>
      <c r="L4002" s="18">
        <f>'Vulnerability Mapped'!H136</f>
        <v>0.1</v>
      </c>
      <c r="M4002" s="18">
        <f t="shared" si="124"/>
        <v>1.0319935000000002E-2</v>
      </c>
      <c r="N4002" s="18">
        <f t="shared" si="125"/>
        <v>2.5799837500000006E-3</v>
      </c>
    </row>
    <row r="4003" spans="1:14" ht="18" customHeight="1" x14ac:dyDescent="0.2">
      <c r="A4003" s="16" t="str">
        <f>'Fish Use'!A268</f>
        <v>UGR18</v>
      </c>
      <c r="B4003" s="16" t="str">
        <f>'Fish Use'!B268</f>
        <v>Upper Grande Ronde</v>
      </c>
      <c r="C4003" s="16" t="str">
        <f>'Fish Use'!D268</f>
        <v>Steelhead</v>
      </c>
      <c r="D4003" s="16" t="str">
        <f>'Fish Use'!E268</f>
        <v>Summer Rearing</v>
      </c>
      <c r="E4003" s="16" t="str">
        <f>'Vulnerability Mapped'!C135</f>
        <v>Water Quality</v>
      </c>
      <c r="F4003" s="18">
        <f>'Fish Use'!F268</f>
        <v>0.65110000000000001</v>
      </c>
      <c r="G4003" s="18">
        <f>Population!D13</f>
        <v>0.25</v>
      </c>
      <c r="H4003" s="19">
        <f>'Limiting Factors'!C286</f>
        <v>1.26</v>
      </c>
      <c r="I4003" s="18">
        <f>'Limiting Factors'!D286</f>
        <v>0.1585</v>
      </c>
      <c r="J4003" s="17">
        <f>'Vulnerability Mapped'!D135</f>
        <v>6</v>
      </c>
      <c r="K4003" s="17">
        <f>'Vulnerability Mapped'!E135</f>
        <v>6</v>
      </c>
      <c r="L4003" s="18">
        <f>'Vulnerability Mapped'!H135</f>
        <v>0.678571429</v>
      </c>
      <c r="M4003" s="18">
        <f t="shared" si="124"/>
        <v>7.0028130401371153E-2</v>
      </c>
      <c r="N4003" s="18">
        <f t="shared" si="125"/>
        <v>1.7507032600342788E-2</v>
      </c>
    </row>
    <row r="4004" spans="1:14" ht="18" customHeight="1" x14ac:dyDescent="0.2">
      <c r="A4004" s="16" t="str">
        <f>'Fish Use'!A268</f>
        <v>UGR18</v>
      </c>
      <c r="B4004" s="16" t="str">
        <f>'Fish Use'!B268</f>
        <v>Upper Grande Ronde</v>
      </c>
      <c r="C4004" s="16" t="str">
        <f>'Fish Use'!D268</f>
        <v>Steelhead</v>
      </c>
      <c r="D4004" s="16" t="str">
        <f>'Fish Use'!E268</f>
        <v>Summer Rearing</v>
      </c>
      <c r="E4004" s="16" t="str">
        <f>'Vulnerability Mapped'!C131</f>
        <v>Predation</v>
      </c>
      <c r="F4004" s="18">
        <f>'Fish Use'!F268</f>
        <v>0.65110000000000001</v>
      </c>
      <c r="G4004" s="18">
        <f>Population!D13</f>
        <v>0.25</v>
      </c>
      <c r="H4004" s="19">
        <f>'Limiting Factors'!C279</f>
        <v>1</v>
      </c>
      <c r="I4004" s="18">
        <f>'Limiting Factors'!D279</f>
        <v>0.1</v>
      </c>
      <c r="J4004" s="17">
        <f>'Vulnerability Mapped'!D131</f>
        <v>9</v>
      </c>
      <c r="K4004" s="17">
        <f>'Vulnerability Mapped'!E131</f>
        <v>9</v>
      </c>
      <c r="L4004" s="18">
        <f>'Vulnerability Mapped'!H131</f>
        <v>0.485714286</v>
      </c>
      <c r="M4004" s="18">
        <f t="shared" si="124"/>
        <v>3.1624857161459997E-2</v>
      </c>
      <c r="N4004" s="18">
        <f t="shared" si="125"/>
        <v>7.9062142903649994E-3</v>
      </c>
    </row>
    <row r="4005" spans="1:14" ht="18" customHeight="1" x14ac:dyDescent="0.2">
      <c r="A4005" s="16" t="str">
        <f>'Fish Use'!A268</f>
        <v>UGR18</v>
      </c>
      <c r="B4005" s="16" t="str">
        <f>'Fish Use'!B268</f>
        <v>Upper Grande Ronde</v>
      </c>
      <c r="C4005" s="16" t="str">
        <f>'Fish Use'!D268</f>
        <v>Steelhead</v>
      </c>
      <c r="D4005" s="16" t="str">
        <f>'Fish Use'!E268</f>
        <v>Summer Rearing</v>
      </c>
      <c r="E4005" s="16" t="str">
        <f>'Vulnerability Mapped'!C123</f>
        <v>Altered Primary Productivity</v>
      </c>
      <c r="F4005" s="18">
        <f>'Fish Use'!F268</f>
        <v>0.65110000000000001</v>
      </c>
      <c r="G4005" s="18">
        <f>Population!D13</f>
        <v>0.25</v>
      </c>
      <c r="H4005" s="19">
        <f>'Limiting Factors'!C280</f>
        <v>1.59</v>
      </c>
      <c r="I4005" s="18">
        <f>'Limiting Factors'!D280</f>
        <v>0.23275000000000001</v>
      </c>
      <c r="J4005" s="17">
        <f>'Vulnerability Mapped'!D123</f>
        <v>8</v>
      </c>
      <c r="K4005" s="17">
        <f>'Vulnerability Mapped'!E123</f>
        <v>8</v>
      </c>
      <c r="L4005" s="18">
        <f>'Vulnerability Mapped'!H123</f>
        <v>0.55000000000000004</v>
      </c>
      <c r="M4005" s="18">
        <f t="shared" si="124"/>
        <v>8.3348938750000018E-2</v>
      </c>
      <c r="N4005" s="18">
        <f t="shared" si="125"/>
        <v>2.0837234687500004E-2</v>
      </c>
    </row>
    <row r="4006" spans="1:14" ht="18" customHeight="1" x14ac:dyDescent="0.2">
      <c r="A4006" s="16" t="str">
        <f>'Fish Use'!A268</f>
        <v>UGR18</v>
      </c>
      <c r="B4006" s="16" t="str">
        <f>'Fish Use'!B268</f>
        <v>Upper Grande Ronde</v>
      </c>
      <c r="C4006" s="16" t="str">
        <f>'Fish Use'!D268</f>
        <v>Steelhead</v>
      </c>
      <c r="D4006" s="16" t="str">
        <f>'Fish Use'!E268</f>
        <v>Summer Rearing</v>
      </c>
      <c r="E4006" s="16" t="str">
        <f>'Vulnerability Mapped'!C130</f>
        <v>Non-Native Species Interactions and Competition</v>
      </c>
      <c r="F4006" s="18">
        <f>'Fish Use'!F268</f>
        <v>0.65110000000000001</v>
      </c>
      <c r="G4006" s="18">
        <f>Population!D13</f>
        <v>0.25</v>
      </c>
      <c r="H4006" s="19">
        <f>'Limiting Factors'!C281</f>
        <v>1.26</v>
      </c>
      <c r="I4006" s="18">
        <f>'Limiting Factors'!D281</f>
        <v>0.1585</v>
      </c>
      <c r="J4006" s="17">
        <f>'Vulnerability Mapped'!D130</f>
        <v>12</v>
      </c>
      <c r="K4006" s="17">
        <f>'Vulnerability Mapped'!E130</f>
        <v>12</v>
      </c>
      <c r="L4006" s="18">
        <f>'Vulnerability Mapped'!H130</f>
        <v>0.29285714299999999</v>
      </c>
      <c r="M4006" s="18">
        <f t="shared" si="124"/>
        <v>3.022266680045705E-2</v>
      </c>
      <c r="N4006" s="18">
        <f t="shared" si="125"/>
        <v>7.5556667001142625E-3</v>
      </c>
    </row>
    <row r="4007" spans="1:14" ht="18" customHeight="1" x14ac:dyDescent="0.2">
      <c r="A4007" s="16" t="str">
        <f>'Fish Use'!A269</f>
        <v>UGR18</v>
      </c>
      <c r="B4007" s="16" t="str">
        <f>'Fish Use'!B269</f>
        <v>Upper Grande Ronde</v>
      </c>
      <c r="C4007" s="16" t="str">
        <f>'Fish Use'!D269</f>
        <v>Steelhead</v>
      </c>
      <c r="D4007" s="16" t="str">
        <f>'Fish Use'!E269</f>
        <v>Migration</v>
      </c>
      <c r="E4007" s="16" t="str">
        <f>'Vulnerability Mapped'!C94</f>
        <v>Anthropogenic Barriers</v>
      </c>
      <c r="F4007" s="18">
        <f>'Fish Use'!F269</f>
        <v>0.65110000000000001</v>
      </c>
      <c r="G4007" s="18">
        <f>Population!D17</f>
        <v>0.25</v>
      </c>
      <c r="H4007" s="19">
        <f>'Limiting Factors'!C278</f>
        <v>1.59</v>
      </c>
      <c r="I4007" s="18">
        <f>'Limiting Factors'!D278</f>
        <v>0.23275000000000001</v>
      </c>
      <c r="J4007" s="17">
        <f>'Vulnerability Mapped'!D94</f>
        <v>1</v>
      </c>
      <c r="K4007" s="17">
        <f>'Vulnerability Mapped'!E94</f>
        <v>2</v>
      </c>
      <c r="L4007" s="18">
        <f>'Vulnerability Mapped'!H94</f>
        <v>1</v>
      </c>
      <c r="M4007" s="18">
        <f t="shared" si="124"/>
        <v>0.15154352500000001</v>
      </c>
      <c r="N4007" s="18">
        <f t="shared" si="125"/>
        <v>3.7885881250000003E-2</v>
      </c>
    </row>
    <row r="4008" spans="1:14" ht="18" customHeight="1" x14ac:dyDescent="0.2">
      <c r="A4008" s="16" t="str">
        <f>'Fish Use'!A269</f>
        <v>UGR18</v>
      </c>
      <c r="B4008" s="16" t="str">
        <f>'Fish Use'!B269</f>
        <v>Upper Grande Ronde</v>
      </c>
      <c r="C4008" s="16" t="str">
        <f>'Fish Use'!D269</f>
        <v>Steelhead</v>
      </c>
      <c r="D4008" s="16" t="str">
        <f>'Fish Use'!E269</f>
        <v>Migration</v>
      </c>
      <c r="E4008" s="16" t="str">
        <f>'Vulnerability Mapped'!C102</f>
        <v>Riparian Condition</v>
      </c>
      <c r="F4008" s="18">
        <f>'Fish Use'!F269</f>
        <v>0.65110000000000001</v>
      </c>
      <c r="G4008" s="18">
        <f>Population!D17</f>
        <v>0.25</v>
      </c>
      <c r="H4008" s="19">
        <f>'Limiting Factors'!C272</f>
        <v>2.5499999999999998</v>
      </c>
      <c r="I4008" s="18">
        <f>'Limiting Factors'!D272</f>
        <v>0.44874999999999998</v>
      </c>
      <c r="J4008" s="17">
        <f>'Vulnerability Mapped'!D102</f>
        <v>7</v>
      </c>
      <c r="K4008" s="17">
        <f>'Vulnerability Mapped'!E102</f>
        <v>9</v>
      </c>
      <c r="L4008" s="18">
        <f>'Vulnerability Mapped'!H102</f>
        <v>0.61428571399999998</v>
      </c>
      <c r="M4008" s="18">
        <f t="shared" si="124"/>
        <v>0.17948269098794822</v>
      </c>
      <c r="N4008" s="18">
        <f t="shared" si="125"/>
        <v>4.4870672746987056E-2</v>
      </c>
    </row>
    <row r="4009" spans="1:14" ht="18" customHeight="1" x14ac:dyDescent="0.2">
      <c r="A4009" s="16" t="str">
        <f>'Fish Use'!A269</f>
        <v>UGR18</v>
      </c>
      <c r="B4009" s="16" t="str">
        <f>'Fish Use'!B269</f>
        <v>Upper Grande Ronde</v>
      </c>
      <c r="C4009" s="16" t="str">
        <f>'Fish Use'!D269</f>
        <v>Steelhead</v>
      </c>
      <c r="D4009" s="16" t="str">
        <f>'Fish Use'!E269</f>
        <v>Migration</v>
      </c>
      <c r="E4009" s="16" t="str">
        <f>'Vulnerability Mapped'!C98</f>
        <v>Floodplain Condition</v>
      </c>
      <c r="F4009" s="18">
        <f>'Fish Use'!F269</f>
        <v>0.65110000000000001</v>
      </c>
      <c r="G4009" s="18">
        <f>Population!D17</f>
        <v>0.25</v>
      </c>
      <c r="H4009" s="19">
        <f>'Limiting Factors'!C273</f>
        <v>1.74</v>
      </c>
      <c r="I4009" s="18">
        <f>'Limiting Factors'!D273</f>
        <v>0.26650000000000001</v>
      </c>
      <c r="J4009" s="17">
        <f>'Vulnerability Mapped'!D98</f>
        <v>6</v>
      </c>
      <c r="K4009" s="17">
        <f>'Vulnerability Mapped'!E98</f>
        <v>7</v>
      </c>
      <c r="L4009" s="18">
        <f>'Vulnerability Mapped'!H98</f>
        <v>0.678571429</v>
      </c>
      <c r="M4009" s="18">
        <f t="shared" si="124"/>
        <v>0.11774445900293636</v>
      </c>
      <c r="N4009" s="18">
        <f t="shared" si="125"/>
        <v>2.9436114750734089E-2</v>
      </c>
    </row>
    <row r="4010" spans="1:14" ht="18" customHeight="1" x14ac:dyDescent="0.2">
      <c r="A4010" s="16" t="str">
        <f>'Fish Use'!A269</f>
        <v>UGR18</v>
      </c>
      <c r="B4010" s="16" t="str">
        <f>'Fish Use'!B269</f>
        <v>Upper Grande Ronde</v>
      </c>
      <c r="C4010" s="16" t="str">
        <f>'Fish Use'!D269</f>
        <v>Steelhead</v>
      </c>
      <c r="D4010" s="16" t="str">
        <f>'Fish Use'!E269</f>
        <v>Migration</v>
      </c>
      <c r="E4010" s="16" t="str">
        <f>'Vulnerability Mapped'!C103</f>
        <v>Side Channel and Wetland Habitat</v>
      </c>
      <c r="F4010" s="18">
        <f>'Fish Use'!F269</f>
        <v>0.65110000000000001</v>
      </c>
      <c r="G4010" s="18">
        <f>Population!D17</f>
        <v>0.25</v>
      </c>
      <c r="H4010" s="19">
        <f>'Limiting Factors'!C274</f>
        <v>2.17</v>
      </c>
      <c r="I4010" s="18">
        <f>'Limiting Factors'!D274</f>
        <v>0.36325000000000002</v>
      </c>
      <c r="J4010" s="17">
        <f>'Vulnerability Mapped'!D103</f>
        <v>1</v>
      </c>
      <c r="K4010" s="17">
        <f>'Vulnerability Mapped'!E103</f>
        <v>6</v>
      </c>
      <c r="L4010" s="18">
        <f>'Vulnerability Mapped'!H103</f>
        <v>1</v>
      </c>
      <c r="M4010" s="18">
        <f t="shared" si="124"/>
        <v>0.23651207500000002</v>
      </c>
      <c r="N4010" s="18">
        <f t="shared" si="125"/>
        <v>5.9128018750000004E-2</v>
      </c>
    </row>
    <row r="4011" spans="1:14" ht="18" customHeight="1" x14ac:dyDescent="0.2">
      <c r="A4011" s="16" t="str">
        <f>'Fish Use'!A269</f>
        <v>UGR18</v>
      </c>
      <c r="B4011" s="16" t="str">
        <f>'Fish Use'!B269</f>
        <v>Upper Grande Ronde</v>
      </c>
      <c r="C4011" s="16" t="str">
        <f>'Fish Use'!D269</f>
        <v>Steelhead</v>
      </c>
      <c r="D4011" s="16" t="str">
        <f>'Fish Use'!E269</f>
        <v>Migration</v>
      </c>
      <c r="E4011" s="16" t="str">
        <f>'Vulnerability Mapped'!C95</f>
        <v>Channel and Habitat Structure</v>
      </c>
      <c r="F4011" s="18">
        <f>'Fish Use'!F269</f>
        <v>0.65110000000000001</v>
      </c>
      <c r="G4011" s="18">
        <f>Population!D17</f>
        <v>0.25</v>
      </c>
      <c r="H4011" s="19">
        <f>'Limiting Factors'!C275</f>
        <v>2.35</v>
      </c>
      <c r="I4011" s="18">
        <f>'Limiting Factors'!D275</f>
        <v>0.40375</v>
      </c>
      <c r="J4011" s="17">
        <f>'Vulnerability Mapped'!D95</f>
        <v>5</v>
      </c>
      <c r="K4011" s="17">
        <f>'Vulnerability Mapped'!E95</f>
        <v>8</v>
      </c>
      <c r="L4011" s="18">
        <f>'Vulnerability Mapped'!H95</f>
        <v>0.74285714300000005</v>
      </c>
      <c r="M4011" s="18">
        <f t="shared" si="124"/>
        <v>0.1952834928946974</v>
      </c>
      <c r="N4011" s="18">
        <f t="shared" si="125"/>
        <v>4.8820873223674351E-2</v>
      </c>
    </row>
    <row r="4012" spans="1:14" ht="18" customHeight="1" x14ac:dyDescent="0.2">
      <c r="A4012" s="16" t="str">
        <f>'Fish Use'!A269</f>
        <v>UGR18</v>
      </c>
      <c r="B4012" s="16" t="str">
        <f>'Fish Use'!B269</f>
        <v>Upper Grande Ronde</v>
      </c>
      <c r="C4012" s="16" t="str">
        <f>'Fish Use'!D269</f>
        <v>Steelhead</v>
      </c>
      <c r="D4012" s="16" t="str">
        <f>'Fish Use'!E269</f>
        <v>Migration</v>
      </c>
      <c r="E4012" s="16" t="str">
        <f>'Vulnerability Mapped'!C97</f>
        <v>Decreased Water Quantity</v>
      </c>
      <c r="F4012" s="18">
        <f>'Fish Use'!F269</f>
        <v>0.65110000000000001</v>
      </c>
      <c r="G4012" s="18">
        <f>Population!D17</f>
        <v>0.25</v>
      </c>
      <c r="H4012" s="19">
        <f>'Limiting Factors'!C282</f>
        <v>1.59</v>
      </c>
      <c r="I4012" s="18">
        <f>'Limiting Factors'!D282</f>
        <v>0.23275000000000001</v>
      </c>
      <c r="J4012" s="17">
        <f>'Vulnerability Mapped'!D97</f>
        <v>3</v>
      </c>
      <c r="K4012" s="17">
        <f>'Vulnerability Mapped'!E97</f>
        <v>3</v>
      </c>
      <c r="L4012" s="18">
        <f>'Vulnerability Mapped'!H97</f>
        <v>0.87142857100000004</v>
      </c>
      <c r="M4012" s="18">
        <f t="shared" si="124"/>
        <v>0.13205935743505279</v>
      </c>
      <c r="N4012" s="18">
        <f t="shared" si="125"/>
        <v>3.3014839358763197E-2</v>
      </c>
    </row>
    <row r="4013" spans="1:14" ht="18" customHeight="1" x14ac:dyDescent="0.2">
      <c r="A4013" s="16" t="str">
        <f>'Fish Use'!A269</f>
        <v>UGR18</v>
      </c>
      <c r="B4013" s="16" t="str">
        <f>'Fish Use'!B269</f>
        <v>Upper Grande Ronde</v>
      </c>
      <c r="C4013" s="16" t="str">
        <f>'Fish Use'!D269</f>
        <v>Steelhead</v>
      </c>
      <c r="D4013" s="16" t="str">
        <f>'Fish Use'!E269</f>
        <v>Migration</v>
      </c>
      <c r="E4013" s="16" t="str">
        <f>'Vulnerability Mapped'!C92</f>
        <v>Altered Flow Timing</v>
      </c>
      <c r="F4013" s="18">
        <f>'Fish Use'!F269</f>
        <v>0.65110000000000001</v>
      </c>
      <c r="G4013" s="18">
        <f>Population!D17</f>
        <v>0.25</v>
      </c>
      <c r="H4013" s="19">
        <f>'Limiting Factors'!C283</f>
        <v>1.44</v>
      </c>
      <c r="I4013" s="18">
        <f>'Limiting Factors'!D283</f>
        <v>0.19900000000000001</v>
      </c>
      <c r="J4013" s="17">
        <f>'Vulnerability Mapped'!D92</f>
        <v>4</v>
      </c>
      <c r="K4013" s="17">
        <f>'Vulnerability Mapped'!E92</f>
        <v>4</v>
      </c>
      <c r="L4013" s="18">
        <f>'Vulnerability Mapped'!H92</f>
        <v>0.80714285699999999</v>
      </c>
      <c r="M4013" s="18">
        <f t="shared" si="124"/>
        <v>0.10458061212434731</v>
      </c>
      <c r="N4013" s="18">
        <f t="shared" si="125"/>
        <v>2.6145153031086828E-2</v>
      </c>
    </row>
    <row r="4014" spans="1:14" ht="18" customHeight="1" x14ac:dyDescent="0.2">
      <c r="A4014" s="16" t="str">
        <f>'Fish Use'!A269</f>
        <v>UGR18</v>
      </c>
      <c r="B4014" s="16" t="str">
        <f>'Fish Use'!B269</f>
        <v>Upper Grande Ronde</v>
      </c>
      <c r="C4014" s="16" t="str">
        <f>'Fish Use'!D269</f>
        <v>Steelhead</v>
      </c>
      <c r="D4014" s="16" t="str">
        <f>'Fish Use'!E269</f>
        <v>Migration</v>
      </c>
      <c r="E4014" s="16" t="str">
        <f>'Vulnerability Mapped'!C96</f>
        <v>Decreased Sediment Quantity</v>
      </c>
      <c r="F4014" s="18">
        <f>'Fish Use'!F269</f>
        <v>0.65110000000000001</v>
      </c>
      <c r="G4014" s="18">
        <f>Population!D17</f>
        <v>0.25</v>
      </c>
      <c r="H4014" s="19">
        <f>'Limiting Factors'!C276</f>
        <v>2.09</v>
      </c>
      <c r="I4014" s="18">
        <f>'Limiting Factors'!D276</f>
        <v>0.34525</v>
      </c>
      <c r="J4014" s="17">
        <f>'Vulnerability Mapped'!D96</f>
        <v>8</v>
      </c>
      <c r="K4014" s="17">
        <f>'Vulnerability Mapped'!E96</f>
        <v>13</v>
      </c>
      <c r="L4014" s="18">
        <f>'Vulnerability Mapped'!H96</f>
        <v>0.55000000000000004</v>
      </c>
      <c r="M4014" s="18">
        <f t="shared" si="124"/>
        <v>0.12363575125000002</v>
      </c>
      <c r="N4014" s="18">
        <f t="shared" si="125"/>
        <v>3.0908937812500006E-2</v>
      </c>
    </row>
    <row r="4015" spans="1:14" ht="18" customHeight="1" x14ac:dyDescent="0.2">
      <c r="A4015" s="16" t="str">
        <f>'Fish Use'!A269</f>
        <v>UGR18</v>
      </c>
      <c r="B4015" s="16" t="str">
        <f>'Fish Use'!B269</f>
        <v>Upper Grande Ronde</v>
      </c>
      <c r="C4015" s="16" t="str">
        <f>'Fish Use'!D269</f>
        <v>Steelhead</v>
      </c>
      <c r="D4015" s="16" t="str">
        <f>'Fish Use'!E269</f>
        <v>Migration</v>
      </c>
      <c r="E4015" s="16" t="str">
        <f>'Vulnerability Mapped'!C99</f>
        <v>Increased Sediment Quantity</v>
      </c>
      <c r="F4015" s="18">
        <f>'Fish Use'!F269</f>
        <v>0.65110000000000001</v>
      </c>
      <c r="G4015" s="18">
        <f>Population!D17</f>
        <v>0.25</v>
      </c>
      <c r="H4015" s="19">
        <f>'Limiting Factors'!C277</f>
        <v>2.4900000000000002</v>
      </c>
      <c r="I4015" s="18">
        <f>'Limiting Factors'!D277</f>
        <v>0.43525000000000003</v>
      </c>
      <c r="J4015" s="17">
        <f>'Vulnerability Mapped'!D99</f>
        <v>9</v>
      </c>
      <c r="K4015" s="17">
        <f>'Vulnerability Mapped'!E99</f>
        <v>14</v>
      </c>
      <c r="L4015" s="18">
        <f>'Vulnerability Mapped'!H99</f>
        <v>0.485714286</v>
      </c>
      <c r="M4015" s="18">
        <f t="shared" si="124"/>
        <v>0.13764719079525464</v>
      </c>
      <c r="N4015" s="18">
        <f t="shared" si="125"/>
        <v>3.4411797698813661E-2</v>
      </c>
    </row>
    <row r="4016" spans="1:14" ht="18" customHeight="1" x14ac:dyDescent="0.2">
      <c r="A4016" s="16" t="str">
        <f>'Fish Use'!A269</f>
        <v>UGR18</v>
      </c>
      <c r="B4016" s="16" t="str">
        <f>'Fish Use'!B269</f>
        <v>Upper Grande Ronde</v>
      </c>
      <c r="C4016" s="16" t="str">
        <f>'Fish Use'!D269</f>
        <v>Steelhead</v>
      </c>
      <c r="D4016" s="16" t="str">
        <f>'Fish Use'!E269</f>
        <v>Migration</v>
      </c>
      <c r="E4016" s="16" t="str">
        <f>'Vulnerability Mapped'!C104</f>
        <v>Summer Water Temperature</v>
      </c>
      <c r="F4016" s="18">
        <f>'Fish Use'!F269</f>
        <v>0.65110000000000001</v>
      </c>
      <c r="G4016" s="18">
        <f>Population!D17</f>
        <v>0.25</v>
      </c>
      <c r="H4016" s="19">
        <f>'Limiting Factors'!C284</f>
        <v>1.82</v>
      </c>
      <c r="I4016" s="18">
        <f>'Limiting Factors'!D284</f>
        <v>0.28449999999999998</v>
      </c>
      <c r="J4016" s="17">
        <f>'Vulnerability Mapped'!D104</f>
        <v>15</v>
      </c>
      <c r="K4016" s="17">
        <f>'Vulnerability Mapped'!E104</f>
        <v>15</v>
      </c>
      <c r="L4016" s="18">
        <f>'Vulnerability Mapped'!H104</f>
        <v>0.1</v>
      </c>
      <c r="M4016" s="18">
        <f t="shared" si="124"/>
        <v>1.8523794999999999E-2</v>
      </c>
      <c r="N4016" s="18">
        <f t="shared" si="125"/>
        <v>4.6309487499999998E-3</v>
      </c>
    </row>
    <row r="4017" spans="1:14" ht="18" customHeight="1" x14ac:dyDescent="0.2">
      <c r="A4017" s="16" t="str">
        <f>'Fish Use'!A269</f>
        <v>UGR18</v>
      </c>
      <c r="B4017" s="16" t="str">
        <f>'Fish Use'!B269</f>
        <v>Upper Grande Ronde</v>
      </c>
      <c r="C4017" s="16" t="str">
        <f>'Fish Use'!D269</f>
        <v>Steelhead</v>
      </c>
      <c r="D4017" s="16" t="str">
        <f>'Fish Use'!E269</f>
        <v>Migration</v>
      </c>
      <c r="E4017" s="16" t="str">
        <f>'Vulnerability Mapped'!C106</f>
        <v>Winter Water Temperature</v>
      </c>
      <c r="F4017" s="18">
        <f>'Fish Use'!F269</f>
        <v>0.65110000000000001</v>
      </c>
      <c r="G4017" s="18">
        <f>Population!D17</f>
        <v>0.25</v>
      </c>
      <c r="H4017" s="19">
        <f>'Limiting Factors'!C285</f>
        <v>1.26</v>
      </c>
      <c r="I4017" s="18">
        <f>'Limiting Factors'!D285</f>
        <v>0.1585</v>
      </c>
      <c r="J4017" s="17">
        <f>'Vulnerability Mapped'!D106</f>
        <v>11</v>
      </c>
      <c r="K4017" s="17">
        <f>'Vulnerability Mapped'!E106</f>
        <v>14</v>
      </c>
      <c r="L4017" s="18">
        <f>'Vulnerability Mapped'!H106</f>
        <v>0.35714285699999998</v>
      </c>
      <c r="M4017" s="18">
        <f t="shared" si="124"/>
        <v>3.6856910699542951E-2</v>
      </c>
      <c r="N4017" s="18">
        <f t="shared" si="125"/>
        <v>9.2142276748857378E-3</v>
      </c>
    </row>
    <row r="4018" spans="1:14" ht="18" customHeight="1" x14ac:dyDescent="0.2">
      <c r="A4018" s="16" t="str">
        <f>'Fish Use'!A269</f>
        <v>UGR18</v>
      </c>
      <c r="B4018" s="16" t="str">
        <f>'Fish Use'!B269</f>
        <v>Upper Grande Ronde</v>
      </c>
      <c r="C4018" s="16" t="str">
        <f>'Fish Use'!D269</f>
        <v>Steelhead</v>
      </c>
      <c r="D4018" s="16" t="str">
        <f>'Fish Use'!E269</f>
        <v>Migration</v>
      </c>
      <c r="E4018" s="16" t="str">
        <f>'Vulnerability Mapped'!C105</f>
        <v>Water Quality</v>
      </c>
      <c r="F4018" s="18">
        <f>'Fish Use'!F269</f>
        <v>0.65110000000000001</v>
      </c>
      <c r="G4018" s="18">
        <f>Population!D17</f>
        <v>0.25</v>
      </c>
      <c r="H4018" s="19">
        <f>'Limiting Factors'!C286</f>
        <v>1.26</v>
      </c>
      <c r="I4018" s="18">
        <f>'Limiting Factors'!D286</f>
        <v>0.1585</v>
      </c>
      <c r="J4018" s="17">
        <f>'Vulnerability Mapped'!D105</f>
        <v>5</v>
      </c>
      <c r="K4018" s="17">
        <f>'Vulnerability Mapped'!E105</f>
        <v>12</v>
      </c>
      <c r="L4018" s="18">
        <f>'Vulnerability Mapped'!H105</f>
        <v>0.74285714300000005</v>
      </c>
      <c r="M4018" s="18">
        <f t="shared" si="124"/>
        <v>7.6662374300457067E-2</v>
      </c>
      <c r="N4018" s="18">
        <f t="shared" si="125"/>
        <v>1.9165593575114267E-2</v>
      </c>
    </row>
    <row r="4019" spans="1:14" ht="18" customHeight="1" x14ac:dyDescent="0.2">
      <c r="A4019" s="16" t="str">
        <f>'Fish Use'!A269</f>
        <v>UGR18</v>
      </c>
      <c r="B4019" s="16" t="str">
        <f>'Fish Use'!B269</f>
        <v>Upper Grande Ronde</v>
      </c>
      <c r="C4019" s="16" t="str">
        <f>'Fish Use'!D269</f>
        <v>Steelhead</v>
      </c>
      <c r="D4019" s="16" t="str">
        <f>'Fish Use'!E269</f>
        <v>Migration</v>
      </c>
      <c r="E4019" s="16" t="str">
        <f>'Vulnerability Mapped'!C101</f>
        <v>Predation</v>
      </c>
      <c r="F4019" s="18">
        <f>'Fish Use'!F269</f>
        <v>0.65110000000000001</v>
      </c>
      <c r="G4019" s="18">
        <f>Population!D17</f>
        <v>0.25</v>
      </c>
      <c r="H4019" s="19">
        <f>'Limiting Factors'!C279</f>
        <v>1</v>
      </c>
      <c r="I4019" s="18">
        <f>'Limiting Factors'!D279</f>
        <v>0.1</v>
      </c>
      <c r="J4019" s="17">
        <f>'Vulnerability Mapped'!D101</f>
        <v>2</v>
      </c>
      <c r="K4019" s="17">
        <f>'Vulnerability Mapped'!E101</f>
        <v>13</v>
      </c>
      <c r="L4019" s="18">
        <f>'Vulnerability Mapped'!H101</f>
        <v>0.93571428599999995</v>
      </c>
      <c r="M4019" s="18">
        <f t="shared" si="124"/>
        <v>6.0924357161459997E-2</v>
      </c>
      <c r="N4019" s="18">
        <f t="shared" si="125"/>
        <v>1.5231089290364999E-2</v>
      </c>
    </row>
    <row r="4020" spans="1:14" ht="18" customHeight="1" x14ac:dyDescent="0.2">
      <c r="A4020" s="16" t="str">
        <f>'Fish Use'!A269</f>
        <v>UGR18</v>
      </c>
      <c r="B4020" s="16" t="str">
        <f>'Fish Use'!B269</f>
        <v>Upper Grande Ronde</v>
      </c>
      <c r="C4020" s="16" t="str">
        <f>'Fish Use'!D269</f>
        <v>Steelhead</v>
      </c>
      <c r="D4020" s="16" t="str">
        <f>'Fish Use'!E269</f>
        <v>Migration</v>
      </c>
      <c r="E4020" s="16" t="str">
        <f>'Vulnerability Mapped'!C93</f>
        <v>Altered Primary Productivity</v>
      </c>
      <c r="F4020" s="18">
        <f>'Fish Use'!F269</f>
        <v>0.65110000000000001</v>
      </c>
      <c r="G4020" s="18">
        <f>Population!D17</f>
        <v>0.25</v>
      </c>
      <c r="H4020" s="19">
        <f>'Limiting Factors'!C280</f>
        <v>1.59</v>
      </c>
      <c r="I4020" s="18">
        <f>'Limiting Factors'!D280</f>
        <v>0.23275000000000001</v>
      </c>
      <c r="J4020" s="17">
        <f>'Vulnerability Mapped'!D93</f>
        <v>10</v>
      </c>
      <c r="K4020" s="17">
        <f>'Vulnerability Mapped'!E93</f>
        <v>10</v>
      </c>
      <c r="L4020" s="18">
        <f>'Vulnerability Mapped'!H93</f>
        <v>0.42142857099999997</v>
      </c>
      <c r="M4020" s="18">
        <f t="shared" si="124"/>
        <v>6.3864771185052779E-2</v>
      </c>
      <c r="N4020" s="18">
        <f t="shared" si="125"/>
        <v>1.5966192796263195E-2</v>
      </c>
    </row>
    <row r="4021" spans="1:14" ht="18" customHeight="1" x14ac:dyDescent="0.2">
      <c r="A4021" s="16" t="str">
        <f>'Fish Use'!A269</f>
        <v>UGR18</v>
      </c>
      <c r="B4021" s="16" t="str">
        <f>'Fish Use'!B269</f>
        <v>Upper Grande Ronde</v>
      </c>
      <c r="C4021" s="16" t="str">
        <f>'Fish Use'!D269</f>
        <v>Steelhead</v>
      </c>
      <c r="D4021" s="16" t="str">
        <f>'Fish Use'!E269</f>
        <v>Migration</v>
      </c>
      <c r="E4021" s="16" t="str">
        <f>'Vulnerability Mapped'!C100</f>
        <v>Non-Native Species Interactions and Competition</v>
      </c>
      <c r="F4021" s="18">
        <f>'Fish Use'!F269</f>
        <v>0.65110000000000001</v>
      </c>
      <c r="G4021" s="18">
        <f>Population!D17</f>
        <v>0.25</v>
      </c>
      <c r="H4021" s="19">
        <f>'Limiting Factors'!C281</f>
        <v>1.26</v>
      </c>
      <c r="I4021" s="18">
        <f>'Limiting Factors'!D281</f>
        <v>0.1585</v>
      </c>
      <c r="J4021" s="17">
        <f>'Vulnerability Mapped'!D100</f>
        <v>11</v>
      </c>
      <c r="K4021" s="17">
        <f>'Vulnerability Mapped'!E100</f>
        <v>12</v>
      </c>
      <c r="L4021" s="18">
        <f>'Vulnerability Mapped'!H100</f>
        <v>0.35714285699999998</v>
      </c>
      <c r="M4021" s="18">
        <f t="shared" si="124"/>
        <v>3.6856910699542951E-2</v>
      </c>
      <c r="N4021" s="18">
        <f t="shared" si="125"/>
        <v>9.2142276748857378E-3</v>
      </c>
    </row>
    <row r="4022" spans="1:14" ht="18" customHeight="1" x14ac:dyDescent="0.2">
      <c r="A4022" s="16" t="str">
        <f>'Fish Use'!A270</f>
        <v>UGR18</v>
      </c>
      <c r="B4022" s="16" t="str">
        <f>'Fish Use'!B270</f>
        <v>Upper Grande Ronde</v>
      </c>
      <c r="C4022" s="16" t="str">
        <f>'Fish Use'!D270</f>
        <v>Bull Trout</v>
      </c>
      <c r="D4022" s="16" t="str">
        <f>'Fish Use'!E270</f>
        <v>Spawning &amp; Resident</v>
      </c>
      <c r="E4022" s="16" t="str">
        <f>'Vulnerability Mapped'!C19</f>
        <v>Anthropogenic Barriers</v>
      </c>
      <c r="F4022" s="18">
        <f>'Fish Use'!F270</f>
        <v>0.65110000000000001</v>
      </c>
      <c r="G4022" s="18">
        <f>Population!D20</f>
        <v>0.6</v>
      </c>
      <c r="H4022" s="19">
        <f>'Limiting Factors'!C278</f>
        <v>1.59</v>
      </c>
      <c r="I4022" s="18">
        <f>'Limiting Factors'!D278</f>
        <v>0.23275000000000001</v>
      </c>
      <c r="J4022" s="17">
        <f>'Vulnerability Mapped'!D19</f>
        <v>10</v>
      </c>
      <c r="K4022" s="17">
        <f>'Vulnerability Mapped'!E19</f>
        <v>10</v>
      </c>
      <c r="L4022" s="18">
        <f>'Vulnerability Mapped'!H19</f>
        <v>0.42142857099999997</v>
      </c>
      <c r="M4022" s="18">
        <f t="shared" si="124"/>
        <v>6.3864771185052779E-2</v>
      </c>
      <c r="N4022" s="18">
        <f t="shared" si="125"/>
        <v>3.8318862711031666E-2</v>
      </c>
    </row>
    <row r="4023" spans="1:14" ht="18" customHeight="1" x14ac:dyDescent="0.2">
      <c r="A4023" s="16" t="str">
        <f>'Fish Use'!A270</f>
        <v>UGR18</v>
      </c>
      <c r="B4023" s="16" t="str">
        <f>'Fish Use'!B270</f>
        <v>Upper Grande Ronde</v>
      </c>
      <c r="C4023" s="16" t="str">
        <f>'Fish Use'!D270</f>
        <v>Bull Trout</v>
      </c>
      <c r="D4023" s="16" t="str">
        <f>'Fish Use'!E270</f>
        <v>Spawning &amp; Resident</v>
      </c>
      <c r="E4023" s="16" t="str">
        <f>'Vulnerability Mapped'!C27</f>
        <v>Riparian Condition</v>
      </c>
      <c r="F4023" s="18">
        <f>'Fish Use'!F270</f>
        <v>0.65110000000000001</v>
      </c>
      <c r="G4023" s="18">
        <f>Population!D20</f>
        <v>0.6</v>
      </c>
      <c r="H4023" s="19">
        <f>'Limiting Factors'!C272</f>
        <v>2.5499999999999998</v>
      </c>
      <c r="I4023" s="18">
        <f>'Limiting Factors'!D272</f>
        <v>0.44874999999999998</v>
      </c>
      <c r="J4023" s="17">
        <f>'Vulnerability Mapped'!D27</f>
        <v>4</v>
      </c>
      <c r="K4023" s="17">
        <f>'Vulnerability Mapped'!E27</f>
        <v>4</v>
      </c>
      <c r="L4023" s="18">
        <f>'Vulnerability Mapped'!H27</f>
        <v>0.80714285699999999</v>
      </c>
      <c r="M4023" s="18">
        <f t="shared" si="124"/>
        <v>0.2358319079939741</v>
      </c>
      <c r="N4023" s="18">
        <f t="shared" si="125"/>
        <v>0.14149914479638445</v>
      </c>
    </row>
    <row r="4024" spans="1:14" ht="18" customHeight="1" x14ac:dyDescent="0.2">
      <c r="A4024" s="16" t="str">
        <f>'Fish Use'!A270</f>
        <v>UGR18</v>
      </c>
      <c r="B4024" s="16" t="str">
        <f>'Fish Use'!B270</f>
        <v>Upper Grande Ronde</v>
      </c>
      <c r="C4024" s="16" t="str">
        <f>'Fish Use'!D270</f>
        <v>Bull Trout</v>
      </c>
      <c r="D4024" s="16" t="str">
        <f>'Fish Use'!E270</f>
        <v>Spawning &amp; Resident</v>
      </c>
      <c r="E4024" s="16" t="str">
        <f>'Vulnerability Mapped'!C23</f>
        <v>Floodplain Condition</v>
      </c>
      <c r="F4024" s="18">
        <f>'Fish Use'!F270</f>
        <v>0.65110000000000001</v>
      </c>
      <c r="G4024" s="18">
        <f>Population!D20</f>
        <v>0.6</v>
      </c>
      <c r="H4024" s="19">
        <f>'Limiting Factors'!C273</f>
        <v>1.74</v>
      </c>
      <c r="I4024" s="18">
        <f>'Limiting Factors'!D273</f>
        <v>0.26650000000000001</v>
      </c>
      <c r="J4024" s="17">
        <f>'Vulnerability Mapped'!D23</f>
        <v>11</v>
      </c>
      <c r="K4024" s="17">
        <f>'Vulnerability Mapped'!E23</f>
        <v>11</v>
      </c>
      <c r="L4024" s="18">
        <f>'Vulnerability Mapped'!H23</f>
        <v>0.35714285699999998</v>
      </c>
      <c r="M4024" s="18">
        <f t="shared" si="124"/>
        <v>6.1970767832354549E-2</v>
      </c>
      <c r="N4024" s="18">
        <f t="shared" si="125"/>
        <v>3.718246069941273E-2</v>
      </c>
    </row>
    <row r="4025" spans="1:14" ht="18" customHeight="1" x14ac:dyDescent="0.2">
      <c r="A4025" s="16" t="str">
        <f>'Fish Use'!A270</f>
        <v>UGR18</v>
      </c>
      <c r="B4025" s="16" t="str">
        <f>'Fish Use'!B270</f>
        <v>Upper Grande Ronde</v>
      </c>
      <c r="C4025" s="16" t="str">
        <f>'Fish Use'!D270</f>
        <v>Bull Trout</v>
      </c>
      <c r="D4025" s="16" t="str">
        <f>'Fish Use'!E270</f>
        <v>Spawning &amp; Resident</v>
      </c>
      <c r="E4025" s="16" t="str">
        <f>'Vulnerability Mapped'!C28</f>
        <v>Side Channel and Wetland Habitat</v>
      </c>
      <c r="F4025" s="18">
        <f>'Fish Use'!F270</f>
        <v>0.65110000000000001</v>
      </c>
      <c r="G4025" s="18">
        <f>Population!D20</f>
        <v>0.6</v>
      </c>
      <c r="H4025" s="19">
        <f>'Limiting Factors'!C274</f>
        <v>2.17</v>
      </c>
      <c r="I4025" s="18">
        <f>'Limiting Factors'!D274</f>
        <v>0.36325000000000002</v>
      </c>
      <c r="J4025" s="17">
        <f>'Vulnerability Mapped'!D28</f>
        <v>7</v>
      </c>
      <c r="K4025" s="17">
        <f>'Vulnerability Mapped'!E28</f>
        <v>7</v>
      </c>
      <c r="L4025" s="18">
        <f>'Vulnerability Mapped'!H28</f>
        <v>0.61428571399999998</v>
      </c>
      <c r="M4025" s="18">
        <f t="shared" si="124"/>
        <v>0.14528598886099656</v>
      </c>
      <c r="N4025" s="18">
        <f t="shared" si="125"/>
        <v>8.7171593316597934E-2</v>
      </c>
    </row>
    <row r="4026" spans="1:14" ht="18" customHeight="1" x14ac:dyDescent="0.2">
      <c r="A4026" s="16" t="str">
        <f>'Fish Use'!A270</f>
        <v>UGR18</v>
      </c>
      <c r="B4026" s="16" t="str">
        <f>'Fish Use'!B270</f>
        <v>Upper Grande Ronde</v>
      </c>
      <c r="C4026" s="16" t="str">
        <f>'Fish Use'!D270</f>
        <v>Bull Trout</v>
      </c>
      <c r="D4026" s="16" t="str">
        <f>'Fish Use'!E270</f>
        <v>Spawning &amp; Resident</v>
      </c>
      <c r="E4026" s="16" t="str">
        <f>'Vulnerability Mapped'!C20</f>
        <v>Channel and Habitat Structure</v>
      </c>
      <c r="F4026" s="18">
        <f>'Fish Use'!F270</f>
        <v>0.65110000000000001</v>
      </c>
      <c r="G4026" s="18">
        <f>Population!D20</f>
        <v>0.6</v>
      </c>
      <c r="H4026" s="19">
        <f>'Limiting Factors'!C275</f>
        <v>2.35</v>
      </c>
      <c r="I4026" s="18">
        <f>'Limiting Factors'!D275</f>
        <v>0.40375</v>
      </c>
      <c r="J4026" s="17">
        <f>'Vulnerability Mapped'!D20</f>
        <v>3</v>
      </c>
      <c r="K4026" s="17">
        <f>'Vulnerability Mapped'!E20</f>
        <v>3</v>
      </c>
      <c r="L4026" s="18">
        <f>'Vulnerability Mapped'!H20</f>
        <v>0.87142857100000004</v>
      </c>
      <c r="M4026" s="18">
        <f t="shared" si="124"/>
        <v>0.22908255881590789</v>
      </c>
      <c r="N4026" s="18">
        <f t="shared" si="125"/>
        <v>0.13744953528954473</v>
      </c>
    </row>
    <row r="4027" spans="1:14" ht="18" customHeight="1" x14ac:dyDescent="0.2">
      <c r="A4027" s="16" t="str">
        <f>'Fish Use'!A270</f>
        <v>UGR18</v>
      </c>
      <c r="B4027" s="16" t="str">
        <f>'Fish Use'!B270</f>
        <v>Upper Grande Ronde</v>
      </c>
      <c r="C4027" s="16" t="str">
        <f>'Fish Use'!D270</f>
        <v>Bull Trout</v>
      </c>
      <c r="D4027" s="16" t="str">
        <f>'Fish Use'!E270</f>
        <v>Spawning &amp; Resident</v>
      </c>
      <c r="E4027" s="16" t="str">
        <f>'Vulnerability Mapped'!C22</f>
        <v>Decreased Water Quantity</v>
      </c>
      <c r="F4027" s="18">
        <f>'Fish Use'!F270</f>
        <v>0.65110000000000001</v>
      </c>
      <c r="G4027" s="18">
        <f>Population!D20</f>
        <v>0.6</v>
      </c>
      <c r="H4027" s="19">
        <f>'Limiting Factors'!C282</f>
        <v>1.59</v>
      </c>
      <c r="I4027" s="18">
        <f>'Limiting Factors'!D282</f>
        <v>0.23275000000000001</v>
      </c>
      <c r="J4027" s="17">
        <f>'Vulnerability Mapped'!D22</f>
        <v>8</v>
      </c>
      <c r="K4027" s="17">
        <f>'Vulnerability Mapped'!E22</f>
        <v>8</v>
      </c>
      <c r="L4027" s="18">
        <f>'Vulnerability Mapped'!H22</f>
        <v>0.55000000000000004</v>
      </c>
      <c r="M4027" s="18">
        <f t="shared" si="124"/>
        <v>8.3348938750000018E-2</v>
      </c>
      <c r="N4027" s="18">
        <f t="shared" si="125"/>
        <v>5.0009363250000008E-2</v>
      </c>
    </row>
    <row r="4028" spans="1:14" ht="18" customHeight="1" x14ac:dyDescent="0.2">
      <c r="A4028" s="16" t="str">
        <f>'Fish Use'!A270</f>
        <v>UGR18</v>
      </c>
      <c r="B4028" s="16" t="str">
        <f>'Fish Use'!B270</f>
        <v>Upper Grande Ronde</v>
      </c>
      <c r="C4028" s="16" t="str">
        <f>'Fish Use'!D270</f>
        <v>Bull Trout</v>
      </c>
      <c r="D4028" s="16" t="str">
        <f>'Fish Use'!E270</f>
        <v>Spawning &amp; Resident</v>
      </c>
      <c r="E4028" s="16" t="str">
        <f>'Vulnerability Mapped'!C17</f>
        <v>Altered Flow Timing</v>
      </c>
      <c r="F4028" s="18">
        <f>'Fish Use'!F270</f>
        <v>0.65110000000000001</v>
      </c>
      <c r="G4028" s="18">
        <f>Population!D20</f>
        <v>0.6</v>
      </c>
      <c r="H4028" s="19">
        <f>'Limiting Factors'!C283</f>
        <v>1.44</v>
      </c>
      <c r="I4028" s="18">
        <f>'Limiting Factors'!D283</f>
        <v>0.19900000000000001</v>
      </c>
      <c r="J4028" s="17">
        <f>'Vulnerability Mapped'!D17</f>
        <v>13</v>
      </c>
      <c r="K4028" s="17">
        <f>'Vulnerability Mapped'!E17</f>
        <v>13</v>
      </c>
      <c r="L4028" s="18">
        <f>'Vulnerability Mapped'!H17</f>
        <v>0.22857142899999999</v>
      </c>
      <c r="M4028" s="18">
        <f t="shared" si="124"/>
        <v>2.9615748626958101E-2</v>
      </c>
      <c r="N4028" s="18">
        <f t="shared" si="125"/>
        <v>1.7769449176174859E-2</v>
      </c>
    </row>
    <row r="4029" spans="1:14" ht="18" customHeight="1" x14ac:dyDescent="0.2">
      <c r="A4029" s="16" t="str">
        <f>'Fish Use'!A270</f>
        <v>UGR18</v>
      </c>
      <c r="B4029" s="16" t="str">
        <f>'Fish Use'!B270</f>
        <v>Upper Grande Ronde</v>
      </c>
      <c r="C4029" s="16" t="str">
        <f>'Fish Use'!D270</f>
        <v>Bull Trout</v>
      </c>
      <c r="D4029" s="16" t="str">
        <f>'Fish Use'!E270</f>
        <v>Spawning &amp; Resident</v>
      </c>
      <c r="E4029" s="16" t="str">
        <f>'Vulnerability Mapped'!C21</f>
        <v>Decreased Sediment Quantity</v>
      </c>
      <c r="F4029" s="18">
        <f>'Fish Use'!F270</f>
        <v>0.65110000000000001</v>
      </c>
      <c r="G4029" s="18">
        <f>Population!D20</f>
        <v>0.6</v>
      </c>
      <c r="H4029" s="19">
        <f>'Limiting Factors'!C276</f>
        <v>2.09</v>
      </c>
      <c r="I4029" s="18">
        <f>'Limiting Factors'!D276</f>
        <v>0.34525</v>
      </c>
      <c r="J4029" s="17">
        <f>'Vulnerability Mapped'!D21</f>
        <v>5</v>
      </c>
      <c r="K4029" s="17">
        <f>'Vulnerability Mapped'!E21</f>
        <v>5</v>
      </c>
      <c r="L4029" s="18">
        <f>'Vulnerability Mapped'!H21</f>
        <v>0.74285714300000005</v>
      </c>
      <c r="M4029" s="18">
        <f t="shared" si="124"/>
        <v>0.16698854717497036</v>
      </c>
      <c r="N4029" s="18">
        <f t="shared" si="125"/>
        <v>0.10019312830498221</v>
      </c>
    </row>
    <row r="4030" spans="1:14" ht="18" customHeight="1" x14ac:dyDescent="0.2">
      <c r="A4030" s="16" t="str">
        <f>'Fish Use'!A270</f>
        <v>UGR18</v>
      </c>
      <c r="B4030" s="16" t="str">
        <f>'Fish Use'!B270</f>
        <v>Upper Grande Ronde</v>
      </c>
      <c r="C4030" s="16" t="str">
        <f>'Fish Use'!D270</f>
        <v>Bull Trout</v>
      </c>
      <c r="D4030" s="16" t="str">
        <f>'Fish Use'!E270</f>
        <v>Spawning &amp; Resident</v>
      </c>
      <c r="E4030" s="16" t="str">
        <f>'Vulnerability Mapped'!C24</f>
        <v>Increased Sediment Quantity</v>
      </c>
      <c r="F4030" s="18">
        <f>'Fish Use'!F270</f>
        <v>0.65110000000000001</v>
      </c>
      <c r="G4030" s="18">
        <f>Population!D20</f>
        <v>0.6</v>
      </c>
      <c r="H4030" s="19">
        <f>'Limiting Factors'!C277</f>
        <v>2.4900000000000002</v>
      </c>
      <c r="I4030" s="18">
        <f>'Limiting Factors'!D277</f>
        <v>0.43525000000000003</v>
      </c>
      <c r="J4030" s="17">
        <f>'Vulnerability Mapped'!D24</f>
        <v>6</v>
      </c>
      <c r="K4030" s="17">
        <f>'Vulnerability Mapped'!E24</f>
        <v>6</v>
      </c>
      <c r="L4030" s="18">
        <f>'Vulnerability Mapped'!H24</f>
        <v>0.678571429</v>
      </c>
      <c r="M4030" s="18">
        <f t="shared" si="124"/>
        <v>0.19230122244288197</v>
      </c>
      <c r="N4030" s="18">
        <f t="shared" si="125"/>
        <v>0.11538073346572918</v>
      </c>
    </row>
    <row r="4031" spans="1:14" ht="18" customHeight="1" x14ac:dyDescent="0.2">
      <c r="A4031" s="16" t="str">
        <f>'Fish Use'!A270</f>
        <v>UGR18</v>
      </c>
      <c r="B4031" s="16" t="str">
        <f>'Fish Use'!B270</f>
        <v>Upper Grande Ronde</v>
      </c>
      <c r="C4031" s="16" t="str">
        <f>'Fish Use'!D270</f>
        <v>Bull Trout</v>
      </c>
      <c r="D4031" s="16" t="str">
        <f>'Fish Use'!E270</f>
        <v>Spawning &amp; Resident</v>
      </c>
      <c r="E4031" s="16" t="str">
        <f>'Vulnerability Mapped'!C29</f>
        <v>Summer Water Temperature</v>
      </c>
      <c r="F4031" s="18">
        <f>'Fish Use'!F270</f>
        <v>0.65110000000000001</v>
      </c>
      <c r="G4031" s="18">
        <f>Population!D20</f>
        <v>0.6</v>
      </c>
      <c r="H4031" s="19">
        <f>'Limiting Factors'!C284</f>
        <v>1.82</v>
      </c>
      <c r="I4031" s="18">
        <f>'Limiting Factors'!D284</f>
        <v>0.28449999999999998</v>
      </c>
      <c r="J4031" s="17">
        <f>'Vulnerability Mapped'!D29</f>
        <v>1</v>
      </c>
      <c r="K4031" s="17">
        <f>'Vulnerability Mapped'!E29</f>
        <v>1</v>
      </c>
      <c r="L4031" s="18">
        <f>'Vulnerability Mapped'!H29</f>
        <v>1</v>
      </c>
      <c r="M4031" s="18">
        <f t="shared" si="124"/>
        <v>0.18523794999999998</v>
      </c>
      <c r="N4031" s="18">
        <f t="shared" si="125"/>
        <v>0.11114276999999999</v>
      </c>
    </row>
    <row r="4032" spans="1:14" ht="18" customHeight="1" x14ac:dyDescent="0.2">
      <c r="A4032" s="16" t="str">
        <f>'Fish Use'!A270</f>
        <v>UGR18</v>
      </c>
      <c r="B4032" s="16" t="str">
        <f>'Fish Use'!B270</f>
        <v>Upper Grande Ronde</v>
      </c>
      <c r="C4032" s="16" t="str">
        <f>'Fish Use'!D270</f>
        <v>Bull Trout</v>
      </c>
      <c r="D4032" s="16" t="str">
        <f>'Fish Use'!E270</f>
        <v>Spawning &amp; Resident</v>
      </c>
      <c r="E4032" s="16" t="str">
        <f>'Vulnerability Mapped'!C31</f>
        <v>Winter Water Temperature</v>
      </c>
      <c r="F4032" s="18">
        <f>'Fish Use'!F270</f>
        <v>0.65110000000000001</v>
      </c>
      <c r="G4032" s="18">
        <f>Population!D20</f>
        <v>0.6</v>
      </c>
      <c r="H4032" s="19">
        <f>'Limiting Factors'!C285</f>
        <v>1.26</v>
      </c>
      <c r="I4032" s="18">
        <f>'Limiting Factors'!D285</f>
        <v>0.1585</v>
      </c>
      <c r="J4032" s="17">
        <f>'Vulnerability Mapped'!D31</f>
        <v>12</v>
      </c>
      <c r="K4032" s="17">
        <f>'Vulnerability Mapped'!E31</f>
        <v>12</v>
      </c>
      <c r="L4032" s="18">
        <f>'Vulnerability Mapped'!H31</f>
        <v>0.29285714299999999</v>
      </c>
      <c r="M4032" s="18">
        <f t="shared" si="124"/>
        <v>3.022266680045705E-2</v>
      </c>
      <c r="N4032" s="18">
        <f t="shared" si="125"/>
        <v>1.8133600080274228E-2</v>
      </c>
    </row>
    <row r="4033" spans="1:14" ht="18" customHeight="1" x14ac:dyDescent="0.2">
      <c r="A4033" s="16" t="str">
        <f>'Fish Use'!A270</f>
        <v>UGR18</v>
      </c>
      <c r="B4033" s="16" t="str">
        <f>'Fish Use'!B270</f>
        <v>Upper Grande Ronde</v>
      </c>
      <c r="C4033" s="16" t="str">
        <f>'Fish Use'!D270</f>
        <v>Bull Trout</v>
      </c>
      <c r="D4033" s="16" t="str">
        <f>'Fish Use'!E270</f>
        <v>Spawning &amp; Resident</v>
      </c>
      <c r="E4033" s="16" t="str">
        <f>'Vulnerability Mapped'!C30</f>
        <v>Water Quality</v>
      </c>
      <c r="F4033" s="18">
        <f>'Fish Use'!F270</f>
        <v>0.65110000000000001</v>
      </c>
      <c r="G4033" s="18">
        <f>Population!D20</f>
        <v>0.6</v>
      </c>
      <c r="H4033" s="19">
        <f>'Limiting Factors'!C286</f>
        <v>1.26</v>
      </c>
      <c r="I4033" s="18">
        <f>'Limiting Factors'!D286</f>
        <v>0.1585</v>
      </c>
      <c r="J4033" s="17">
        <f>'Vulnerability Mapped'!D30</f>
        <v>15</v>
      </c>
      <c r="K4033" s="17">
        <f>'Vulnerability Mapped'!E30</f>
        <v>15</v>
      </c>
      <c r="L4033" s="18">
        <f>'Vulnerability Mapped'!H30</f>
        <v>0.1</v>
      </c>
      <c r="M4033" s="18">
        <f t="shared" si="124"/>
        <v>1.0319935000000002E-2</v>
      </c>
      <c r="N4033" s="18">
        <f t="shared" si="125"/>
        <v>6.191961000000001E-3</v>
      </c>
    </row>
    <row r="4034" spans="1:14" ht="18" customHeight="1" x14ac:dyDescent="0.2">
      <c r="A4034" s="16" t="str">
        <f>'Fish Use'!A270</f>
        <v>UGR18</v>
      </c>
      <c r="B4034" s="16" t="str">
        <f>'Fish Use'!B270</f>
        <v>Upper Grande Ronde</v>
      </c>
      <c r="C4034" s="16" t="str">
        <f>'Fish Use'!D270</f>
        <v>Bull Trout</v>
      </c>
      <c r="D4034" s="16" t="str">
        <f>'Fish Use'!E270</f>
        <v>Spawning &amp; Resident</v>
      </c>
      <c r="E4034" s="16" t="str">
        <f>'Vulnerability Mapped'!C26</f>
        <v>Predation</v>
      </c>
      <c r="F4034" s="18">
        <f>'Fish Use'!F270</f>
        <v>0.65110000000000001</v>
      </c>
      <c r="G4034" s="18">
        <f>Population!D20</f>
        <v>0.6</v>
      </c>
      <c r="H4034" s="19">
        <f>'Limiting Factors'!C279</f>
        <v>1</v>
      </c>
      <c r="I4034" s="18">
        <f>'Limiting Factors'!D279</f>
        <v>0.1</v>
      </c>
      <c r="J4034" s="17">
        <f>'Vulnerability Mapped'!D26</f>
        <v>9</v>
      </c>
      <c r="K4034" s="17">
        <f>'Vulnerability Mapped'!E26</f>
        <v>9</v>
      </c>
      <c r="L4034" s="18">
        <f>'Vulnerability Mapped'!H26</f>
        <v>0.485714286</v>
      </c>
      <c r="M4034" s="18">
        <f t="shared" ref="M4034:M4097" si="126">F4034*I4034*L4034</f>
        <v>3.1624857161459997E-2</v>
      </c>
      <c r="N4034" s="18">
        <f t="shared" ref="N4034:N4097" si="127">M4034*G4034</f>
        <v>1.8974914296875998E-2</v>
      </c>
    </row>
    <row r="4035" spans="1:14" ht="18" customHeight="1" x14ac:dyDescent="0.2">
      <c r="A4035" s="16" t="str">
        <f>'Fish Use'!A270</f>
        <v>UGR18</v>
      </c>
      <c r="B4035" s="16" t="str">
        <f>'Fish Use'!B270</f>
        <v>Upper Grande Ronde</v>
      </c>
      <c r="C4035" s="16" t="str">
        <f>'Fish Use'!D270</f>
        <v>Bull Trout</v>
      </c>
      <c r="D4035" s="16" t="str">
        <f>'Fish Use'!E270</f>
        <v>Spawning &amp; Resident</v>
      </c>
      <c r="E4035" s="16" t="str">
        <f>'Vulnerability Mapped'!C18</f>
        <v>Altered Primary Productivity</v>
      </c>
      <c r="F4035" s="18">
        <f>'Fish Use'!F270</f>
        <v>0.65110000000000001</v>
      </c>
      <c r="G4035" s="18">
        <f>Population!D20</f>
        <v>0.6</v>
      </c>
      <c r="H4035" s="19">
        <f>'Limiting Factors'!C280</f>
        <v>1.59</v>
      </c>
      <c r="I4035" s="18">
        <f>'Limiting Factors'!D280</f>
        <v>0.23275000000000001</v>
      </c>
      <c r="J4035" s="17">
        <f>'Vulnerability Mapped'!D18</f>
        <v>14</v>
      </c>
      <c r="K4035" s="17">
        <f>'Vulnerability Mapped'!E18</f>
        <v>14</v>
      </c>
      <c r="L4035" s="18">
        <f>'Vulnerability Mapped'!H18</f>
        <v>0.164285714</v>
      </c>
      <c r="M4035" s="18">
        <f t="shared" si="126"/>
        <v>2.4896436206701851E-2</v>
      </c>
      <c r="N4035" s="18">
        <f t="shared" si="127"/>
        <v>1.4937861724021111E-2</v>
      </c>
    </row>
    <row r="4036" spans="1:14" ht="18" customHeight="1" x14ac:dyDescent="0.2">
      <c r="A4036" s="16" t="str">
        <f>'Fish Use'!A270</f>
        <v>UGR18</v>
      </c>
      <c r="B4036" s="16" t="str">
        <f>'Fish Use'!B270</f>
        <v>Upper Grande Ronde</v>
      </c>
      <c r="C4036" s="16" t="str">
        <f>'Fish Use'!D270</f>
        <v>Bull Trout</v>
      </c>
      <c r="D4036" s="16" t="str">
        <f>'Fish Use'!E270</f>
        <v>Spawning &amp; Resident</v>
      </c>
      <c r="E4036" s="16" t="str">
        <f>'Vulnerability Mapped'!C25</f>
        <v>Non-Native Species Interactions and Competition</v>
      </c>
      <c r="F4036" s="18">
        <f>'Fish Use'!F270</f>
        <v>0.65110000000000001</v>
      </c>
      <c r="G4036" s="18">
        <f>Population!D20</f>
        <v>0.6</v>
      </c>
      <c r="H4036" s="19">
        <f>'Limiting Factors'!C281</f>
        <v>1.26</v>
      </c>
      <c r="I4036" s="18">
        <f>'Limiting Factors'!D281</f>
        <v>0.1585</v>
      </c>
      <c r="J4036" s="17">
        <f>'Vulnerability Mapped'!D25</f>
        <v>2</v>
      </c>
      <c r="K4036" s="17">
        <f>'Vulnerability Mapped'!E25</f>
        <v>2</v>
      </c>
      <c r="L4036" s="18">
        <f>'Vulnerability Mapped'!H25</f>
        <v>0.93571428599999995</v>
      </c>
      <c r="M4036" s="18">
        <f t="shared" si="126"/>
        <v>9.6565106100914108E-2</v>
      </c>
      <c r="N4036" s="18">
        <f t="shared" si="127"/>
        <v>5.7939063660548462E-2</v>
      </c>
    </row>
    <row r="4037" spans="1:14" ht="18" customHeight="1" x14ac:dyDescent="0.2">
      <c r="A4037" s="16" t="str">
        <f>'Fish Use'!A271</f>
        <v>UGR18</v>
      </c>
      <c r="B4037" s="16" t="str">
        <f>'Fish Use'!B271</f>
        <v>Upper Grande Ronde</v>
      </c>
      <c r="C4037" s="16" t="str">
        <f>'Fish Use'!D271</f>
        <v>Bull Trout</v>
      </c>
      <c r="D4037" s="16" t="str">
        <f>'Fish Use'!E271</f>
        <v>FMO</v>
      </c>
      <c r="E4037" s="16" t="str">
        <f>'Vulnerability Mapped'!C4</f>
        <v>Anthropogenic Barriers</v>
      </c>
      <c r="F4037" s="18">
        <f>'Fish Use'!F271</f>
        <v>0.65110000000000001</v>
      </c>
      <c r="G4037" s="18">
        <f>Population!D21</f>
        <v>0.4</v>
      </c>
      <c r="H4037" s="19">
        <f>'Limiting Factors'!C278</f>
        <v>1.59</v>
      </c>
      <c r="I4037" s="18">
        <f>'Limiting Factors'!D278</f>
        <v>0.23275000000000001</v>
      </c>
      <c r="J4037" s="17">
        <f>'Vulnerability Mapped'!D4</f>
        <v>3</v>
      </c>
      <c r="K4037" s="17">
        <f>'Vulnerability Mapped'!E4</f>
        <v>3</v>
      </c>
      <c r="L4037" s="18">
        <f>'Vulnerability Mapped'!H4</f>
        <v>0.87142857100000004</v>
      </c>
      <c r="M4037" s="18">
        <f t="shared" si="126"/>
        <v>0.13205935743505279</v>
      </c>
      <c r="N4037" s="18">
        <f t="shared" si="127"/>
        <v>5.2823742974021121E-2</v>
      </c>
    </row>
    <row r="4038" spans="1:14" ht="18" customHeight="1" x14ac:dyDescent="0.2">
      <c r="A4038" s="16" t="str">
        <f>'Fish Use'!A271</f>
        <v>UGR18</v>
      </c>
      <c r="B4038" s="16" t="str">
        <f>'Fish Use'!B271</f>
        <v>Upper Grande Ronde</v>
      </c>
      <c r="C4038" s="16" t="str">
        <f>'Fish Use'!D271</f>
        <v>Bull Trout</v>
      </c>
      <c r="D4038" s="16" t="str">
        <f>'Fish Use'!E271</f>
        <v>FMO</v>
      </c>
      <c r="E4038" s="16" t="str">
        <f>'Vulnerability Mapped'!C12</f>
        <v>Riparian Condition</v>
      </c>
      <c r="F4038" s="18">
        <f>'Fish Use'!F271</f>
        <v>0.65110000000000001</v>
      </c>
      <c r="G4038" s="18">
        <f>Population!D21</f>
        <v>0.4</v>
      </c>
      <c r="H4038" s="19">
        <f>'Limiting Factors'!C272</f>
        <v>2.5499999999999998</v>
      </c>
      <c r="I4038" s="18">
        <f>'Limiting Factors'!D272</f>
        <v>0.44874999999999998</v>
      </c>
      <c r="J4038" s="17">
        <f>'Vulnerability Mapped'!D12</f>
        <v>5</v>
      </c>
      <c r="K4038" s="17">
        <f>'Vulnerability Mapped'!E12</f>
        <v>5</v>
      </c>
      <c r="L4038" s="18">
        <f>'Vulnerability Mapped'!H12</f>
        <v>0.74285714300000005</v>
      </c>
      <c r="M4038" s="18">
        <f t="shared" si="126"/>
        <v>0.21704883575602588</v>
      </c>
      <c r="N4038" s="18">
        <f t="shared" si="127"/>
        <v>8.6819534302410351E-2</v>
      </c>
    </row>
    <row r="4039" spans="1:14" ht="18" customHeight="1" x14ac:dyDescent="0.2">
      <c r="A4039" s="16" t="str">
        <f>'Fish Use'!A271</f>
        <v>UGR18</v>
      </c>
      <c r="B4039" s="16" t="str">
        <f>'Fish Use'!B271</f>
        <v>Upper Grande Ronde</v>
      </c>
      <c r="C4039" s="16" t="str">
        <f>'Fish Use'!D271</f>
        <v>Bull Trout</v>
      </c>
      <c r="D4039" s="16" t="str">
        <f>'Fish Use'!E271</f>
        <v>FMO</v>
      </c>
      <c r="E4039" s="16" t="str">
        <f>'Vulnerability Mapped'!C8</f>
        <v>Floodplain Condition</v>
      </c>
      <c r="F4039" s="18">
        <f>'Fish Use'!F271</f>
        <v>0.65110000000000001</v>
      </c>
      <c r="G4039" s="18">
        <f>Population!D21</f>
        <v>0.4</v>
      </c>
      <c r="H4039" s="19">
        <f>'Limiting Factors'!C273</f>
        <v>1.74</v>
      </c>
      <c r="I4039" s="18">
        <f>'Limiting Factors'!D273</f>
        <v>0.26650000000000001</v>
      </c>
      <c r="J4039" s="17">
        <f>'Vulnerability Mapped'!D8</f>
        <v>9</v>
      </c>
      <c r="K4039" s="17">
        <f>'Vulnerability Mapped'!E8</f>
        <v>9</v>
      </c>
      <c r="L4039" s="18">
        <f>'Vulnerability Mapped'!H8</f>
        <v>0.485714286</v>
      </c>
      <c r="M4039" s="18">
        <f t="shared" si="126"/>
        <v>8.428024433529091E-2</v>
      </c>
      <c r="N4039" s="18">
        <f t="shared" si="127"/>
        <v>3.3712097734116368E-2</v>
      </c>
    </row>
    <row r="4040" spans="1:14" ht="18" customHeight="1" x14ac:dyDescent="0.2">
      <c r="A4040" s="16" t="str">
        <f>'Fish Use'!A271</f>
        <v>UGR18</v>
      </c>
      <c r="B4040" s="16" t="str">
        <f>'Fish Use'!B271</f>
        <v>Upper Grande Ronde</v>
      </c>
      <c r="C4040" s="16" t="str">
        <f>'Fish Use'!D271</f>
        <v>Bull Trout</v>
      </c>
      <c r="D4040" s="16" t="str">
        <f>'Fish Use'!E271</f>
        <v>FMO</v>
      </c>
      <c r="E4040" s="16" t="str">
        <f>'Vulnerability Mapped'!C13</f>
        <v>Side Channel and Wetland Habitat</v>
      </c>
      <c r="F4040" s="18">
        <f>'Fish Use'!F271</f>
        <v>0.65110000000000001</v>
      </c>
      <c r="G4040" s="18">
        <f>Population!D21</f>
        <v>0.4</v>
      </c>
      <c r="H4040" s="19">
        <f>'Limiting Factors'!C274</f>
        <v>2.17</v>
      </c>
      <c r="I4040" s="18">
        <f>'Limiting Factors'!D274</f>
        <v>0.36325000000000002</v>
      </c>
      <c r="J4040" s="17">
        <f>'Vulnerability Mapped'!D13</f>
        <v>8</v>
      </c>
      <c r="K4040" s="17">
        <f>'Vulnerability Mapped'!E13</f>
        <v>8</v>
      </c>
      <c r="L4040" s="18">
        <f>'Vulnerability Mapped'!H13</f>
        <v>0.55000000000000004</v>
      </c>
      <c r="M4040" s="18">
        <f t="shared" si="126"/>
        <v>0.13008164125000002</v>
      </c>
      <c r="N4040" s="18">
        <f t="shared" si="127"/>
        <v>5.203265650000001E-2</v>
      </c>
    </row>
    <row r="4041" spans="1:14" ht="18" customHeight="1" x14ac:dyDescent="0.2">
      <c r="A4041" s="16" t="str">
        <f>'Fish Use'!A271</f>
        <v>UGR18</v>
      </c>
      <c r="B4041" s="16" t="str">
        <f>'Fish Use'!B271</f>
        <v>Upper Grande Ronde</v>
      </c>
      <c r="C4041" s="16" t="str">
        <f>'Fish Use'!D271</f>
        <v>Bull Trout</v>
      </c>
      <c r="D4041" s="16" t="str">
        <f>'Fish Use'!E271</f>
        <v>FMO</v>
      </c>
      <c r="E4041" s="16" t="str">
        <f>'Vulnerability Mapped'!C5</f>
        <v>Channel and Habitat Structure</v>
      </c>
      <c r="F4041" s="18">
        <f>'Fish Use'!F271</f>
        <v>0.65110000000000001</v>
      </c>
      <c r="G4041" s="18">
        <f>Population!D21</f>
        <v>0.4</v>
      </c>
      <c r="H4041" s="19">
        <f>'Limiting Factors'!C275</f>
        <v>2.35</v>
      </c>
      <c r="I4041" s="18">
        <f>'Limiting Factors'!D275</f>
        <v>0.40375</v>
      </c>
      <c r="J4041" s="17">
        <f>'Vulnerability Mapped'!D5</f>
        <v>4</v>
      </c>
      <c r="K4041" s="17">
        <f>'Vulnerability Mapped'!E5</f>
        <v>4</v>
      </c>
      <c r="L4041" s="18">
        <f>'Vulnerability Mapped'!H5</f>
        <v>0.80714285699999999</v>
      </c>
      <c r="M4041" s="18">
        <f t="shared" si="126"/>
        <v>0.21218302585530263</v>
      </c>
      <c r="N4041" s="18">
        <f t="shared" si="127"/>
        <v>8.4873210342121058E-2</v>
      </c>
    </row>
    <row r="4042" spans="1:14" ht="18" customHeight="1" x14ac:dyDescent="0.2">
      <c r="A4042" s="16" t="str">
        <f>'Fish Use'!A271</f>
        <v>UGR18</v>
      </c>
      <c r="B4042" s="16" t="str">
        <f>'Fish Use'!B271</f>
        <v>Upper Grande Ronde</v>
      </c>
      <c r="C4042" s="16" t="str">
        <f>'Fish Use'!D271</f>
        <v>Bull Trout</v>
      </c>
      <c r="D4042" s="16" t="str">
        <f>'Fish Use'!E271</f>
        <v>FMO</v>
      </c>
      <c r="E4042" s="16" t="str">
        <f>'Vulnerability Mapped'!C7</f>
        <v>Decreased Water Quantity</v>
      </c>
      <c r="F4042" s="18">
        <f>'Fish Use'!F271</f>
        <v>0.65110000000000001</v>
      </c>
      <c r="G4042" s="18">
        <f>Population!D21</f>
        <v>0.4</v>
      </c>
      <c r="H4042" s="19">
        <f>'Limiting Factors'!C282</f>
        <v>1.59</v>
      </c>
      <c r="I4042" s="18">
        <f>'Limiting Factors'!D282</f>
        <v>0.23275000000000001</v>
      </c>
      <c r="J4042" s="17">
        <f>'Vulnerability Mapped'!D7</f>
        <v>2</v>
      </c>
      <c r="K4042" s="17">
        <f>'Vulnerability Mapped'!E7</f>
        <v>2</v>
      </c>
      <c r="L4042" s="18">
        <f>'Vulnerability Mapped'!H7</f>
        <v>0.93571428599999995</v>
      </c>
      <c r="M4042" s="18">
        <f t="shared" si="126"/>
        <v>0.14180144129329816</v>
      </c>
      <c r="N4042" s="18">
        <f t="shared" si="127"/>
        <v>5.6720576517319266E-2</v>
      </c>
    </row>
    <row r="4043" spans="1:14" ht="18" customHeight="1" x14ac:dyDescent="0.2">
      <c r="A4043" s="16" t="str">
        <f>'Fish Use'!A271</f>
        <v>UGR18</v>
      </c>
      <c r="B4043" s="16" t="str">
        <f>'Fish Use'!B271</f>
        <v>Upper Grande Ronde</v>
      </c>
      <c r="C4043" s="16" t="str">
        <f>'Fish Use'!D271</f>
        <v>Bull Trout</v>
      </c>
      <c r="D4043" s="16" t="str">
        <f>'Fish Use'!E271</f>
        <v>FMO</v>
      </c>
      <c r="E4043" s="16" t="str">
        <f>'Vulnerability Mapped'!C2</f>
        <v>Altered Flow Timing</v>
      </c>
      <c r="F4043" s="18">
        <f>'Fish Use'!F271</f>
        <v>0.65110000000000001</v>
      </c>
      <c r="G4043" s="18">
        <f>Population!D21</f>
        <v>0.4</v>
      </c>
      <c r="H4043" s="19">
        <f>'Limiting Factors'!C283</f>
        <v>1.44</v>
      </c>
      <c r="I4043" s="18">
        <f>'Limiting Factors'!D283</f>
        <v>0.19900000000000001</v>
      </c>
      <c r="J4043" s="17">
        <f>'Vulnerability Mapped'!D2</f>
        <v>11</v>
      </c>
      <c r="K4043" s="17">
        <f>'Vulnerability Mapped'!E2</f>
        <v>11</v>
      </c>
      <c r="L4043" s="18">
        <f>'Vulnerability Mapped'!H2</f>
        <v>0.35714285699999998</v>
      </c>
      <c r="M4043" s="18">
        <f t="shared" si="126"/>
        <v>4.6274607124347306E-2</v>
      </c>
      <c r="N4043" s="18">
        <f t="shared" si="127"/>
        <v>1.8509842849738924E-2</v>
      </c>
    </row>
    <row r="4044" spans="1:14" ht="18" customHeight="1" x14ac:dyDescent="0.2">
      <c r="A4044" s="16" t="str">
        <f>'Fish Use'!A271</f>
        <v>UGR18</v>
      </c>
      <c r="B4044" s="16" t="str">
        <f>'Fish Use'!B271</f>
        <v>Upper Grande Ronde</v>
      </c>
      <c r="C4044" s="16" t="str">
        <f>'Fish Use'!D271</f>
        <v>Bull Trout</v>
      </c>
      <c r="D4044" s="16" t="str">
        <f>'Fish Use'!E271</f>
        <v>FMO</v>
      </c>
      <c r="E4044" s="16" t="str">
        <f>'Vulnerability Mapped'!C6</f>
        <v>Decreased Sediment Quantity</v>
      </c>
      <c r="F4044" s="18">
        <f>'Fish Use'!F271</f>
        <v>0.65110000000000001</v>
      </c>
      <c r="G4044" s="18">
        <f>Population!D21</f>
        <v>0.4</v>
      </c>
      <c r="H4044" s="19">
        <f>'Limiting Factors'!C276</f>
        <v>2.09</v>
      </c>
      <c r="I4044" s="18">
        <f>'Limiting Factors'!D276</f>
        <v>0.34525</v>
      </c>
      <c r="J4044" s="17">
        <f>'Vulnerability Mapped'!D6</f>
        <v>13</v>
      </c>
      <c r="K4044" s="17">
        <f>'Vulnerability Mapped'!E6</f>
        <v>13</v>
      </c>
      <c r="L4044" s="18">
        <f>'Vulnerability Mapped'!H6</f>
        <v>0.22857142899999999</v>
      </c>
      <c r="M4044" s="18">
        <f t="shared" si="126"/>
        <v>5.138109152491098E-2</v>
      </c>
      <c r="N4044" s="18">
        <f t="shared" si="127"/>
        <v>2.0552436609964392E-2</v>
      </c>
    </row>
    <row r="4045" spans="1:14" ht="18" customHeight="1" x14ac:dyDescent="0.2">
      <c r="A4045" s="16" t="str">
        <f>'Fish Use'!A271</f>
        <v>UGR18</v>
      </c>
      <c r="B4045" s="16" t="str">
        <f>'Fish Use'!B271</f>
        <v>Upper Grande Ronde</v>
      </c>
      <c r="C4045" s="16" t="str">
        <f>'Fish Use'!D271</f>
        <v>Bull Trout</v>
      </c>
      <c r="D4045" s="16" t="str">
        <f>'Fish Use'!E271</f>
        <v>FMO</v>
      </c>
      <c r="E4045" s="16" t="str">
        <f>'Vulnerability Mapped'!C9</f>
        <v>Increased Sediment Quantity</v>
      </c>
      <c r="F4045" s="18">
        <f>'Fish Use'!F271</f>
        <v>0.65110000000000001</v>
      </c>
      <c r="G4045" s="18">
        <f>Population!D21</f>
        <v>0.4</v>
      </c>
      <c r="H4045" s="19">
        <f>'Limiting Factors'!C277</f>
        <v>2.4900000000000002</v>
      </c>
      <c r="I4045" s="18">
        <f>'Limiting Factors'!D277</f>
        <v>0.43525000000000003</v>
      </c>
      <c r="J4045" s="17">
        <f>'Vulnerability Mapped'!D9</f>
        <v>14</v>
      </c>
      <c r="K4045" s="17">
        <f>'Vulnerability Mapped'!E9</f>
        <v>14</v>
      </c>
      <c r="L4045" s="18">
        <f>'Vulnerability Mapped'!H9</f>
        <v>0.164285714</v>
      </c>
      <c r="M4045" s="18">
        <f t="shared" si="126"/>
        <v>4.6557137954745351E-2</v>
      </c>
      <c r="N4045" s="18">
        <f t="shared" si="127"/>
        <v>1.862285518189814E-2</v>
      </c>
    </row>
    <row r="4046" spans="1:14" ht="18" customHeight="1" x14ac:dyDescent="0.2">
      <c r="A4046" s="16" t="str">
        <f>'Fish Use'!A271</f>
        <v>UGR18</v>
      </c>
      <c r="B4046" s="16" t="str">
        <f>'Fish Use'!B271</f>
        <v>Upper Grande Ronde</v>
      </c>
      <c r="C4046" s="16" t="str">
        <f>'Fish Use'!D271</f>
        <v>Bull Trout</v>
      </c>
      <c r="D4046" s="16" t="str">
        <f>'Fish Use'!E271</f>
        <v>FMO</v>
      </c>
      <c r="E4046" s="16" t="str">
        <f>'Vulnerability Mapped'!C14</f>
        <v>Summer Water Temperature</v>
      </c>
      <c r="F4046" s="18">
        <f>'Fish Use'!F271</f>
        <v>0.65110000000000001</v>
      </c>
      <c r="G4046" s="18">
        <f>Population!D21</f>
        <v>0.4</v>
      </c>
      <c r="H4046" s="19">
        <f>'Limiting Factors'!C284</f>
        <v>1.82</v>
      </c>
      <c r="I4046" s="18">
        <f>'Limiting Factors'!D284</f>
        <v>0.28449999999999998</v>
      </c>
      <c r="J4046" s="17">
        <f>'Vulnerability Mapped'!D14</f>
        <v>1</v>
      </c>
      <c r="K4046" s="17">
        <f>'Vulnerability Mapped'!E14</f>
        <v>1</v>
      </c>
      <c r="L4046" s="18">
        <f>'Vulnerability Mapped'!H14</f>
        <v>1</v>
      </c>
      <c r="M4046" s="18">
        <f t="shared" si="126"/>
        <v>0.18523794999999998</v>
      </c>
      <c r="N4046" s="18">
        <f t="shared" si="127"/>
        <v>7.4095179999999997E-2</v>
      </c>
    </row>
    <row r="4047" spans="1:14" ht="18" customHeight="1" x14ac:dyDescent="0.2">
      <c r="A4047" s="16" t="str">
        <f>'Fish Use'!A271</f>
        <v>UGR18</v>
      </c>
      <c r="B4047" s="16" t="str">
        <f>'Fish Use'!B271</f>
        <v>Upper Grande Ronde</v>
      </c>
      <c r="C4047" s="16" t="str">
        <f>'Fish Use'!D271</f>
        <v>Bull Trout</v>
      </c>
      <c r="D4047" s="16" t="str">
        <f>'Fish Use'!E271</f>
        <v>FMO</v>
      </c>
      <c r="E4047" s="16" t="str">
        <f>'Vulnerability Mapped'!C16</f>
        <v>Winter Water Temperature</v>
      </c>
      <c r="F4047" s="18">
        <f>'Fish Use'!F271</f>
        <v>0.65110000000000001</v>
      </c>
      <c r="G4047" s="18">
        <f>Population!D21</f>
        <v>0.4</v>
      </c>
      <c r="H4047" s="19">
        <f>'Limiting Factors'!C285</f>
        <v>1.26</v>
      </c>
      <c r="I4047" s="18">
        <f>'Limiting Factors'!D285</f>
        <v>0.1585</v>
      </c>
      <c r="J4047" s="17">
        <f>'Vulnerability Mapped'!D16</f>
        <v>15</v>
      </c>
      <c r="K4047" s="17">
        <f>'Vulnerability Mapped'!E16</f>
        <v>15</v>
      </c>
      <c r="L4047" s="18">
        <f>'Vulnerability Mapped'!H16</f>
        <v>0.1</v>
      </c>
      <c r="M4047" s="18">
        <f t="shared" si="126"/>
        <v>1.0319935000000002E-2</v>
      </c>
      <c r="N4047" s="18">
        <f t="shared" si="127"/>
        <v>4.1279740000000013E-3</v>
      </c>
    </row>
    <row r="4048" spans="1:14" ht="18" customHeight="1" x14ac:dyDescent="0.2">
      <c r="A4048" s="16" t="str">
        <f>'Fish Use'!A271</f>
        <v>UGR18</v>
      </c>
      <c r="B4048" s="16" t="str">
        <f>'Fish Use'!B271</f>
        <v>Upper Grande Ronde</v>
      </c>
      <c r="C4048" s="16" t="str">
        <f>'Fish Use'!D271</f>
        <v>Bull Trout</v>
      </c>
      <c r="D4048" s="16" t="str">
        <f>'Fish Use'!E271</f>
        <v>FMO</v>
      </c>
      <c r="E4048" s="16" t="str">
        <f>'Vulnerability Mapped'!C15</f>
        <v>Water Quality</v>
      </c>
      <c r="F4048" s="18">
        <f>'Fish Use'!F271</f>
        <v>0.65110000000000001</v>
      </c>
      <c r="G4048" s="18">
        <f>Population!D21</f>
        <v>0.4</v>
      </c>
      <c r="H4048" s="19">
        <f>'Limiting Factors'!C286</f>
        <v>1.26</v>
      </c>
      <c r="I4048" s="18">
        <f>'Limiting Factors'!D286</f>
        <v>0.1585</v>
      </c>
      <c r="J4048" s="17">
        <f>'Vulnerability Mapped'!D15</f>
        <v>6</v>
      </c>
      <c r="K4048" s="17">
        <f>'Vulnerability Mapped'!E15</f>
        <v>6</v>
      </c>
      <c r="L4048" s="18">
        <f>'Vulnerability Mapped'!H15</f>
        <v>0.678571429</v>
      </c>
      <c r="M4048" s="18">
        <f t="shared" si="126"/>
        <v>7.0028130401371153E-2</v>
      </c>
      <c r="N4048" s="18">
        <f t="shared" si="127"/>
        <v>2.8011252160548464E-2</v>
      </c>
    </row>
    <row r="4049" spans="1:14" ht="18" customHeight="1" x14ac:dyDescent="0.2">
      <c r="A4049" s="16" t="str">
        <f>'Fish Use'!A271</f>
        <v>UGR18</v>
      </c>
      <c r="B4049" s="16" t="str">
        <f>'Fish Use'!B271</f>
        <v>Upper Grande Ronde</v>
      </c>
      <c r="C4049" s="16" t="str">
        <f>'Fish Use'!D271</f>
        <v>Bull Trout</v>
      </c>
      <c r="D4049" s="16" t="str">
        <f>'Fish Use'!E271</f>
        <v>FMO</v>
      </c>
      <c r="E4049" s="16" t="str">
        <f>'Vulnerability Mapped'!C11</f>
        <v>Predation</v>
      </c>
      <c r="F4049" s="18">
        <f>'Fish Use'!F271</f>
        <v>0.65110000000000001</v>
      </c>
      <c r="G4049" s="18">
        <f>Population!D21</f>
        <v>0.4</v>
      </c>
      <c r="H4049" s="19">
        <f>'Limiting Factors'!C279</f>
        <v>1</v>
      </c>
      <c r="I4049" s="18">
        <f>'Limiting Factors'!D279</f>
        <v>0.1</v>
      </c>
      <c r="J4049" s="17">
        <f>'Vulnerability Mapped'!D11</f>
        <v>7</v>
      </c>
      <c r="K4049" s="17">
        <f>'Vulnerability Mapped'!E11</f>
        <v>7</v>
      </c>
      <c r="L4049" s="18">
        <f>'Vulnerability Mapped'!H11</f>
        <v>0.61428571399999998</v>
      </c>
      <c r="M4049" s="18">
        <f t="shared" si="126"/>
        <v>3.999614283854E-2</v>
      </c>
      <c r="N4049" s="18">
        <f t="shared" si="127"/>
        <v>1.5998457135416002E-2</v>
      </c>
    </row>
    <row r="4050" spans="1:14" ht="18" customHeight="1" x14ac:dyDescent="0.2">
      <c r="A4050" s="16" t="str">
        <f>'Fish Use'!A271</f>
        <v>UGR18</v>
      </c>
      <c r="B4050" s="16" t="str">
        <f>'Fish Use'!B271</f>
        <v>Upper Grande Ronde</v>
      </c>
      <c r="C4050" s="16" t="str">
        <f>'Fish Use'!D271</f>
        <v>Bull Trout</v>
      </c>
      <c r="D4050" s="16" t="str">
        <f>'Fish Use'!E271</f>
        <v>FMO</v>
      </c>
      <c r="E4050" s="16" t="str">
        <f>'Vulnerability Mapped'!C3</f>
        <v>Altered Primary Productivity</v>
      </c>
      <c r="F4050" s="18">
        <f>'Fish Use'!F271</f>
        <v>0.65110000000000001</v>
      </c>
      <c r="G4050" s="18">
        <f>Population!D21</f>
        <v>0.4</v>
      </c>
      <c r="H4050" s="19">
        <f>'Limiting Factors'!C280</f>
        <v>1.59</v>
      </c>
      <c r="I4050" s="18">
        <f>'Limiting Factors'!D280</f>
        <v>0.23275000000000001</v>
      </c>
      <c r="J4050" s="17">
        <f>'Vulnerability Mapped'!D3</f>
        <v>12</v>
      </c>
      <c r="K4050" s="17">
        <f>'Vulnerability Mapped'!E3</f>
        <v>12</v>
      </c>
      <c r="L4050" s="18">
        <f>'Vulnerability Mapped'!H3</f>
        <v>0.29285714299999999</v>
      </c>
      <c r="M4050" s="18">
        <f t="shared" si="126"/>
        <v>4.4380603771649076E-2</v>
      </c>
      <c r="N4050" s="18">
        <f t="shared" si="127"/>
        <v>1.775224150865963E-2</v>
      </c>
    </row>
    <row r="4051" spans="1:14" ht="18" customHeight="1" x14ac:dyDescent="0.2">
      <c r="A4051" s="16" t="str">
        <f>'Fish Use'!A271</f>
        <v>UGR18</v>
      </c>
      <c r="B4051" s="16" t="str">
        <f>'Fish Use'!B271</f>
        <v>Upper Grande Ronde</v>
      </c>
      <c r="C4051" s="16" t="str">
        <f>'Fish Use'!D271</f>
        <v>Bull Trout</v>
      </c>
      <c r="D4051" s="16" t="str">
        <f>'Fish Use'!E271</f>
        <v>FMO</v>
      </c>
      <c r="E4051" s="16" t="str">
        <f>'Vulnerability Mapped'!C10</f>
        <v>Non-Native Species Interactions and Competition</v>
      </c>
      <c r="F4051" s="18">
        <f>'Fish Use'!F271</f>
        <v>0.65110000000000001</v>
      </c>
      <c r="G4051" s="18">
        <f>Population!D21</f>
        <v>0.4</v>
      </c>
      <c r="H4051" s="19">
        <f>'Limiting Factors'!C281</f>
        <v>1.26</v>
      </c>
      <c r="I4051" s="18">
        <f>'Limiting Factors'!D281</f>
        <v>0.1585</v>
      </c>
      <c r="J4051" s="17">
        <f>'Vulnerability Mapped'!D10</f>
        <v>10</v>
      </c>
      <c r="K4051" s="17">
        <f>'Vulnerability Mapped'!E10</f>
        <v>10</v>
      </c>
      <c r="L4051" s="18">
        <f>'Vulnerability Mapped'!H10</f>
        <v>0.42142857099999997</v>
      </c>
      <c r="M4051" s="18">
        <f t="shared" si="126"/>
        <v>4.3491154598628852E-2</v>
      </c>
      <c r="N4051" s="18">
        <f t="shared" si="127"/>
        <v>1.7396461839451541E-2</v>
      </c>
    </row>
    <row r="4052" spans="1:14" ht="18" customHeight="1" x14ac:dyDescent="0.2">
      <c r="A4052" s="16" t="str">
        <f>'Fish Use'!A272</f>
        <v>UGR19</v>
      </c>
      <c r="B4052" s="16" t="str">
        <f>'Fish Use'!B272</f>
        <v>Upper Grande Ronde</v>
      </c>
      <c r="C4052" s="16" t="str">
        <f>'Fish Use'!D272</f>
        <v>Chinook</v>
      </c>
      <c r="D4052" s="16" t="str">
        <f>'Fish Use'!E272</f>
        <v>Spawning</v>
      </c>
      <c r="E4052" s="16" t="str">
        <f>'Vulnerability Mapped'!C49</f>
        <v>Anthropogenic Barriers</v>
      </c>
      <c r="F4052" s="18">
        <f>'Fish Use'!F272</f>
        <v>0.77780000000000005</v>
      </c>
      <c r="G4052" s="18">
        <f>Population!D10</f>
        <v>0.08</v>
      </c>
      <c r="H4052" s="19">
        <f>'Limiting Factors'!C293</f>
        <v>3.63</v>
      </c>
      <c r="I4052" s="18">
        <f>'Limiting Factors'!D293</f>
        <v>0.69174999999999998</v>
      </c>
      <c r="J4052" s="17">
        <f>'Vulnerability Mapped'!D49</f>
        <v>15</v>
      </c>
      <c r="K4052" s="17">
        <f>'Vulnerability Mapped'!E49</f>
        <v>15</v>
      </c>
      <c r="L4052" s="18">
        <f>'Vulnerability Mapped'!H49</f>
        <v>0.1</v>
      </c>
      <c r="M4052" s="18">
        <f t="shared" si="126"/>
        <v>5.3804315000000005E-2</v>
      </c>
      <c r="N4052" s="18">
        <f t="shared" si="127"/>
        <v>4.3043452000000003E-3</v>
      </c>
    </row>
    <row r="4053" spans="1:14" ht="18" customHeight="1" x14ac:dyDescent="0.2">
      <c r="A4053" s="16" t="str">
        <f>'Fish Use'!A272</f>
        <v>UGR19</v>
      </c>
      <c r="B4053" s="16" t="str">
        <f>'Fish Use'!B272</f>
        <v>Upper Grande Ronde</v>
      </c>
      <c r="C4053" s="16" t="str">
        <f>'Fish Use'!D272</f>
        <v>Chinook</v>
      </c>
      <c r="D4053" s="16" t="str">
        <f>'Fish Use'!E272</f>
        <v>Spawning</v>
      </c>
      <c r="E4053" s="16" t="str">
        <f>'Vulnerability Mapped'!C57</f>
        <v>Riparian Condition</v>
      </c>
      <c r="F4053" s="18">
        <f>'Fish Use'!F272</f>
        <v>0.77780000000000005</v>
      </c>
      <c r="G4053" s="18">
        <f>Population!D10</f>
        <v>0.08</v>
      </c>
      <c r="H4053" s="19">
        <f>'Limiting Factors'!C287</f>
        <v>2.86</v>
      </c>
      <c r="I4053" s="18">
        <f>'Limiting Factors'!D287</f>
        <v>0.51849999999999996</v>
      </c>
      <c r="J4053" s="17">
        <f>'Vulnerability Mapped'!D57</f>
        <v>13</v>
      </c>
      <c r="K4053" s="17">
        <f>'Vulnerability Mapped'!E57</f>
        <v>13</v>
      </c>
      <c r="L4053" s="18">
        <f>'Vulnerability Mapped'!H57</f>
        <v>0.22857142899999999</v>
      </c>
      <c r="M4053" s="18">
        <f t="shared" si="126"/>
        <v>9.2180411601409704E-2</v>
      </c>
      <c r="N4053" s="18">
        <f t="shared" si="127"/>
        <v>7.3744329281127761E-3</v>
      </c>
    </row>
    <row r="4054" spans="1:14" ht="18" customHeight="1" x14ac:dyDescent="0.2">
      <c r="A4054" s="16" t="str">
        <f>'Fish Use'!A272</f>
        <v>UGR19</v>
      </c>
      <c r="B4054" s="16" t="str">
        <f>'Fish Use'!B272</f>
        <v>Upper Grande Ronde</v>
      </c>
      <c r="C4054" s="16" t="str">
        <f>'Fish Use'!D272</f>
        <v>Chinook</v>
      </c>
      <c r="D4054" s="16" t="str">
        <f>'Fish Use'!E272</f>
        <v>Spawning</v>
      </c>
      <c r="E4054" s="16" t="str">
        <f>'Vulnerability Mapped'!C53</f>
        <v>Floodplain Condition</v>
      </c>
      <c r="F4054" s="18">
        <f>'Fish Use'!F272</f>
        <v>0.77780000000000005</v>
      </c>
      <c r="G4054" s="18">
        <f>Population!D10</f>
        <v>0.08</v>
      </c>
      <c r="H4054" s="19">
        <f>'Limiting Factors'!C288</f>
        <v>2</v>
      </c>
      <c r="I4054" s="18">
        <f>'Limiting Factors'!D288</f>
        <v>0.32500000000000001</v>
      </c>
      <c r="J4054" s="17">
        <f>'Vulnerability Mapped'!D53</f>
        <v>6</v>
      </c>
      <c r="K4054" s="17">
        <f>'Vulnerability Mapped'!E53</f>
        <v>6</v>
      </c>
      <c r="L4054" s="18">
        <f>'Vulnerability Mapped'!H53</f>
        <v>0.678571429</v>
      </c>
      <c r="M4054" s="18">
        <f t="shared" si="126"/>
        <v>0.17153267867976502</v>
      </c>
      <c r="N4054" s="18">
        <f t="shared" si="127"/>
        <v>1.3722614294381201E-2</v>
      </c>
    </row>
    <row r="4055" spans="1:14" ht="18" customHeight="1" x14ac:dyDescent="0.2">
      <c r="A4055" s="16" t="str">
        <f>'Fish Use'!A272</f>
        <v>UGR19</v>
      </c>
      <c r="B4055" s="16" t="str">
        <f>'Fish Use'!B272</f>
        <v>Upper Grande Ronde</v>
      </c>
      <c r="C4055" s="16" t="str">
        <f>'Fish Use'!D272</f>
        <v>Chinook</v>
      </c>
      <c r="D4055" s="16" t="str">
        <f>'Fish Use'!E272</f>
        <v>Spawning</v>
      </c>
      <c r="E4055" s="16" t="str">
        <f>'Vulnerability Mapped'!C58</f>
        <v>Side Channel and Wetland Habitat</v>
      </c>
      <c r="F4055" s="18">
        <f>'Fish Use'!F272</f>
        <v>0.77780000000000005</v>
      </c>
      <c r="G4055" s="18">
        <f>Population!D10</f>
        <v>0.08</v>
      </c>
      <c r="H4055" s="19">
        <f>'Limiting Factors'!C289</f>
        <v>2.2999999999999998</v>
      </c>
      <c r="I4055" s="18">
        <f>'Limiting Factors'!D289</f>
        <v>0.39250000000000002</v>
      </c>
      <c r="J4055" s="17">
        <f>'Vulnerability Mapped'!D58</f>
        <v>7</v>
      </c>
      <c r="K4055" s="17">
        <f>'Vulnerability Mapped'!E58</f>
        <v>7</v>
      </c>
      <c r="L4055" s="18">
        <f>'Vulnerability Mapped'!H58</f>
        <v>0.61428571399999998</v>
      </c>
      <c r="M4055" s="18">
        <f t="shared" si="126"/>
        <v>0.187533135627061</v>
      </c>
      <c r="N4055" s="18">
        <f t="shared" si="127"/>
        <v>1.5002650850164881E-2</v>
      </c>
    </row>
    <row r="4056" spans="1:14" ht="18" customHeight="1" x14ac:dyDescent="0.2">
      <c r="A4056" s="16" t="str">
        <f>'Fish Use'!A272</f>
        <v>UGR19</v>
      </c>
      <c r="B4056" s="16" t="str">
        <f>'Fish Use'!B272</f>
        <v>Upper Grande Ronde</v>
      </c>
      <c r="C4056" s="16" t="str">
        <f>'Fish Use'!D272</f>
        <v>Chinook</v>
      </c>
      <c r="D4056" s="16" t="str">
        <f>'Fish Use'!E272</f>
        <v>Spawning</v>
      </c>
      <c r="E4056" s="16" t="str">
        <f>'Vulnerability Mapped'!C50</f>
        <v>Channel and Habitat Structure</v>
      </c>
      <c r="F4056" s="18">
        <f>'Fish Use'!F272</f>
        <v>0.77780000000000005</v>
      </c>
      <c r="G4056" s="18">
        <f>Population!D10</f>
        <v>0.08</v>
      </c>
      <c r="H4056" s="19">
        <f>'Limiting Factors'!C290</f>
        <v>2.35</v>
      </c>
      <c r="I4056" s="18">
        <f>'Limiting Factors'!D290</f>
        <v>0.40375</v>
      </c>
      <c r="J4056" s="17">
        <f>'Vulnerability Mapped'!D50</f>
        <v>5</v>
      </c>
      <c r="K4056" s="17">
        <f>'Vulnerability Mapped'!E50</f>
        <v>5</v>
      </c>
      <c r="L4056" s="18">
        <f>'Vulnerability Mapped'!H50</f>
        <v>0.74285714300000005</v>
      </c>
      <c r="M4056" s="18">
        <f t="shared" si="126"/>
        <v>0.23328444290200528</v>
      </c>
      <c r="N4056" s="18">
        <f t="shared" si="127"/>
        <v>1.8662755432160422E-2</v>
      </c>
    </row>
    <row r="4057" spans="1:14" ht="18" customHeight="1" x14ac:dyDescent="0.2">
      <c r="A4057" s="16" t="str">
        <f>'Fish Use'!A272</f>
        <v>UGR19</v>
      </c>
      <c r="B4057" s="16" t="str">
        <f>'Fish Use'!B272</f>
        <v>Upper Grande Ronde</v>
      </c>
      <c r="C4057" s="16" t="str">
        <f>'Fish Use'!D272</f>
        <v>Chinook</v>
      </c>
      <c r="D4057" s="16" t="str">
        <f>'Fish Use'!E272</f>
        <v>Spawning</v>
      </c>
      <c r="E4057" s="16" t="str">
        <f>'Vulnerability Mapped'!C52</f>
        <v>Decreased Water Quantity</v>
      </c>
      <c r="F4057" s="18">
        <f>'Fish Use'!F272</f>
        <v>0.77780000000000005</v>
      </c>
      <c r="G4057" s="18">
        <f>Population!D10</f>
        <v>0.08</v>
      </c>
      <c r="H4057" s="19">
        <f>'Limiting Factors'!C297</f>
        <v>1.82</v>
      </c>
      <c r="I4057" s="18">
        <f>'Limiting Factors'!D297</f>
        <v>0.28449999999999998</v>
      </c>
      <c r="J4057" s="17">
        <f>'Vulnerability Mapped'!D52</f>
        <v>2</v>
      </c>
      <c r="K4057" s="17">
        <f>'Vulnerability Mapped'!E52</f>
        <v>2</v>
      </c>
      <c r="L4057" s="18">
        <f>'Vulnerability Mapped'!H52</f>
        <v>0.93571428599999995</v>
      </c>
      <c r="M4057" s="18">
        <f t="shared" si="126"/>
        <v>0.20705869363465257</v>
      </c>
      <c r="N4057" s="18">
        <f t="shared" si="127"/>
        <v>1.6564695490772205E-2</v>
      </c>
    </row>
    <row r="4058" spans="1:14" ht="18" customHeight="1" x14ac:dyDescent="0.2">
      <c r="A4058" s="16" t="str">
        <f>'Fish Use'!A272</f>
        <v>UGR19</v>
      </c>
      <c r="B4058" s="16" t="str">
        <f>'Fish Use'!B272</f>
        <v>Upper Grande Ronde</v>
      </c>
      <c r="C4058" s="16" t="str">
        <f>'Fish Use'!D272</f>
        <v>Chinook</v>
      </c>
      <c r="D4058" s="16" t="str">
        <f>'Fish Use'!E272</f>
        <v>Spawning</v>
      </c>
      <c r="E4058" s="16" t="str">
        <f>'Vulnerability Mapped'!C47</f>
        <v>Altered Flow Timing</v>
      </c>
      <c r="F4058" s="18">
        <f>'Fish Use'!F272</f>
        <v>0.77780000000000005</v>
      </c>
      <c r="G4058" s="18">
        <f>Population!D10</f>
        <v>0.08</v>
      </c>
      <c r="H4058" s="19">
        <f>'Limiting Factors'!C298</f>
        <v>1.44</v>
      </c>
      <c r="I4058" s="18">
        <f>'Limiting Factors'!D298</f>
        <v>0.19900000000000001</v>
      </c>
      <c r="J4058" s="17">
        <f>'Vulnerability Mapped'!D47</f>
        <v>10</v>
      </c>
      <c r="K4058" s="17">
        <f>'Vulnerability Mapped'!E47</f>
        <v>10</v>
      </c>
      <c r="L4058" s="18">
        <f>'Vulnerability Mapped'!H47</f>
        <v>0.42142857099999997</v>
      </c>
      <c r="M4058" s="18">
        <f t="shared" si="126"/>
        <v>6.5229641362236204E-2</v>
      </c>
      <c r="N4058" s="18">
        <f t="shared" si="127"/>
        <v>5.2183713089788966E-3</v>
      </c>
    </row>
    <row r="4059" spans="1:14" ht="18" customHeight="1" x14ac:dyDescent="0.2">
      <c r="A4059" s="16" t="str">
        <f>'Fish Use'!A272</f>
        <v>UGR19</v>
      </c>
      <c r="B4059" s="16" t="str">
        <f>'Fish Use'!B272</f>
        <v>Upper Grande Ronde</v>
      </c>
      <c r="C4059" s="16" t="str">
        <f>'Fish Use'!D272</f>
        <v>Chinook</v>
      </c>
      <c r="D4059" s="16" t="str">
        <f>'Fish Use'!E272</f>
        <v>Spawning</v>
      </c>
      <c r="E4059" s="16" t="str">
        <f>'Vulnerability Mapped'!C51</f>
        <v>Decreased Sediment Quantity</v>
      </c>
      <c r="F4059" s="18">
        <f>'Fish Use'!F272</f>
        <v>0.77780000000000005</v>
      </c>
      <c r="G4059" s="18">
        <f>Population!D10</f>
        <v>0.08</v>
      </c>
      <c r="H4059" s="19">
        <f>'Limiting Factors'!C291</f>
        <v>2.99</v>
      </c>
      <c r="I4059" s="18">
        <f>'Limiting Factors'!D291</f>
        <v>0.54774999999999996</v>
      </c>
      <c r="J4059" s="17">
        <f>'Vulnerability Mapped'!D51</f>
        <v>3</v>
      </c>
      <c r="K4059" s="17">
        <f>'Vulnerability Mapped'!E51</f>
        <v>3</v>
      </c>
      <c r="L4059" s="18">
        <f>'Vulnerability Mapped'!H51</f>
        <v>0.87142857100000004</v>
      </c>
      <c r="M4059" s="18">
        <f t="shared" si="126"/>
        <v>0.37126338481741145</v>
      </c>
      <c r="N4059" s="18">
        <f t="shared" si="127"/>
        <v>2.9701070785392917E-2</v>
      </c>
    </row>
    <row r="4060" spans="1:14" ht="18" customHeight="1" x14ac:dyDescent="0.2">
      <c r="A4060" s="16" t="str">
        <f>'Fish Use'!A272</f>
        <v>UGR19</v>
      </c>
      <c r="B4060" s="16" t="str">
        <f>'Fish Use'!B272</f>
        <v>Upper Grande Ronde</v>
      </c>
      <c r="C4060" s="16" t="str">
        <f>'Fish Use'!D272</f>
        <v>Chinook</v>
      </c>
      <c r="D4060" s="16" t="str">
        <f>'Fish Use'!E272</f>
        <v>Spawning</v>
      </c>
      <c r="E4060" s="16" t="str">
        <f>'Vulnerability Mapped'!C54</f>
        <v>Increased Sediment Quantity</v>
      </c>
      <c r="F4060" s="18">
        <f>'Fish Use'!F272</f>
        <v>0.77780000000000005</v>
      </c>
      <c r="G4060" s="18">
        <f>Population!D10</f>
        <v>0.08</v>
      </c>
      <c r="H4060" s="19">
        <f>'Limiting Factors'!C292</f>
        <v>2.86</v>
      </c>
      <c r="I4060" s="18">
        <f>'Limiting Factors'!D292</f>
        <v>0.51849999999999996</v>
      </c>
      <c r="J4060" s="17">
        <f>'Vulnerability Mapped'!D54</f>
        <v>11</v>
      </c>
      <c r="K4060" s="17">
        <f>'Vulnerability Mapped'!E54</f>
        <v>11</v>
      </c>
      <c r="L4060" s="18">
        <f>'Vulnerability Mapped'!H54</f>
        <v>0.35714285699999998</v>
      </c>
      <c r="M4060" s="18">
        <f t="shared" si="126"/>
        <v>0.1440318927995301</v>
      </c>
      <c r="N4060" s="18">
        <f t="shared" si="127"/>
        <v>1.1522551423962409E-2</v>
      </c>
    </row>
    <row r="4061" spans="1:14" ht="18" customHeight="1" x14ac:dyDescent="0.2">
      <c r="A4061" s="16" t="str">
        <f>'Fish Use'!A272</f>
        <v>UGR19</v>
      </c>
      <c r="B4061" s="16" t="str">
        <f>'Fish Use'!B272</f>
        <v>Upper Grande Ronde</v>
      </c>
      <c r="C4061" s="16" t="str">
        <f>'Fish Use'!D272</f>
        <v>Chinook</v>
      </c>
      <c r="D4061" s="16" t="str">
        <f>'Fish Use'!E272</f>
        <v>Spawning</v>
      </c>
      <c r="E4061" s="16" t="str">
        <f>'Vulnerability Mapped'!C59</f>
        <v>Summer Water Temperature</v>
      </c>
      <c r="F4061" s="18">
        <f>'Fish Use'!F272</f>
        <v>0.77780000000000005</v>
      </c>
      <c r="G4061" s="18">
        <f>Population!D10</f>
        <v>0.08</v>
      </c>
      <c r="H4061" s="19">
        <f>'Limiting Factors'!C299</f>
        <v>2.62</v>
      </c>
      <c r="I4061" s="18">
        <f>'Limiting Factors'!D299</f>
        <v>0.46450000000000002</v>
      </c>
      <c r="J4061" s="17">
        <f>'Vulnerability Mapped'!D59</f>
        <v>1</v>
      </c>
      <c r="K4061" s="17">
        <f>'Vulnerability Mapped'!E59</f>
        <v>1</v>
      </c>
      <c r="L4061" s="18">
        <f>'Vulnerability Mapped'!H59</f>
        <v>1</v>
      </c>
      <c r="M4061" s="18">
        <f t="shared" si="126"/>
        <v>0.36128810000000006</v>
      </c>
      <c r="N4061" s="18">
        <f t="shared" si="127"/>
        <v>2.8903048000000004E-2</v>
      </c>
    </row>
    <row r="4062" spans="1:14" ht="18" customHeight="1" x14ac:dyDescent="0.2">
      <c r="A4062" s="16" t="str">
        <f>'Fish Use'!A272</f>
        <v>UGR19</v>
      </c>
      <c r="B4062" s="16" t="str">
        <f>'Fish Use'!B272</f>
        <v>Upper Grande Ronde</v>
      </c>
      <c r="C4062" s="16" t="str">
        <f>'Fish Use'!D272</f>
        <v>Chinook</v>
      </c>
      <c r="D4062" s="16" t="str">
        <f>'Fish Use'!E272</f>
        <v>Spawning</v>
      </c>
      <c r="E4062" s="16" t="str">
        <f>'Vulnerability Mapped'!C61</f>
        <v>Winter Water Temperature</v>
      </c>
      <c r="F4062" s="18">
        <f>'Fish Use'!F272</f>
        <v>0.77780000000000005</v>
      </c>
      <c r="G4062" s="18">
        <f>Population!D10</f>
        <v>0.08</v>
      </c>
      <c r="H4062" s="19">
        <f>'Limiting Factors'!C300</f>
        <v>1.59</v>
      </c>
      <c r="I4062" s="18">
        <f>'Limiting Factors'!D300</f>
        <v>0.23275000000000001</v>
      </c>
      <c r="J4062" s="17">
        <f>'Vulnerability Mapped'!D61</f>
        <v>4</v>
      </c>
      <c r="K4062" s="17">
        <f>'Vulnerability Mapped'!E61</f>
        <v>4</v>
      </c>
      <c r="L4062" s="18">
        <f>'Vulnerability Mapped'!H61</f>
        <v>0.80714285699999999</v>
      </c>
      <c r="M4062" s="18">
        <f t="shared" si="126"/>
        <v>0.14611945247413816</v>
      </c>
      <c r="N4062" s="18">
        <f t="shared" si="127"/>
        <v>1.1689556197931052E-2</v>
      </c>
    </row>
    <row r="4063" spans="1:14" ht="18" customHeight="1" x14ac:dyDescent="0.2">
      <c r="A4063" s="16" t="str">
        <f>'Fish Use'!A272</f>
        <v>UGR19</v>
      </c>
      <c r="B4063" s="16" t="str">
        <f>'Fish Use'!B272</f>
        <v>Upper Grande Ronde</v>
      </c>
      <c r="C4063" s="16" t="str">
        <f>'Fish Use'!D272</f>
        <v>Chinook</v>
      </c>
      <c r="D4063" s="16" t="str">
        <f>'Fish Use'!E272</f>
        <v>Spawning</v>
      </c>
      <c r="E4063" s="16" t="str">
        <f>'Vulnerability Mapped'!C60</f>
        <v>Water Quality</v>
      </c>
      <c r="F4063" s="18">
        <f>'Fish Use'!F272</f>
        <v>0.77780000000000005</v>
      </c>
      <c r="G4063" s="18">
        <f>Population!D10</f>
        <v>0.08</v>
      </c>
      <c r="H4063" s="19">
        <f>'Limiting Factors'!C301</f>
        <v>1.59</v>
      </c>
      <c r="I4063" s="18">
        <f>'Limiting Factors'!D301</f>
        <v>0.23275000000000001</v>
      </c>
      <c r="J4063" s="17">
        <f>'Vulnerability Mapped'!D60</f>
        <v>8</v>
      </c>
      <c r="K4063" s="17">
        <f>'Vulnerability Mapped'!E60</f>
        <v>8</v>
      </c>
      <c r="L4063" s="18">
        <f>'Vulnerability Mapped'!H60</f>
        <v>0.55000000000000004</v>
      </c>
      <c r="M4063" s="18">
        <f t="shared" si="126"/>
        <v>9.9568122500000023E-2</v>
      </c>
      <c r="N4063" s="18">
        <f t="shared" si="127"/>
        <v>7.9654498000000015E-3</v>
      </c>
    </row>
    <row r="4064" spans="1:14" ht="18" customHeight="1" x14ac:dyDescent="0.2">
      <c r="A4064" s="16" t="str">
        <f>'Fish Use'!A272</f>
        <v>UGR19</v>
      </c>
      <c r="B4064" s="16" t="str">
        <f>'Fish Use'!B272</f>
        <v>Upper Grande Ronde</v>
      </c>
      <c r="C4064" s="16" t="str">
        <f>'Fish Use'!D272</f>
        <v>Chinook</v>
      </c>
      <c r="D4064" s="16" t="str">
        <f>'Fish Use'!E272</f>
        <v>Spawning</v>
      </c>
      <c r="E4064" s="16" t="str">
        <f>'Vulnerability Mapped'!C56</f>
        <v>Predation</v>
      </c>
      <c r="F4064" s="18">
        <f>'Fish Use'!F272</f>
        <v>0.77780000000000005</v>
      </c>
      <c r="G4064" s="18">
        <f>Population!D10</f>
        <v>0.08</v>
      </c>
      <c r="H4064" s="19">
        <f>'Limiting Factors'!C294</f>
        <v>1.26</v>
      </c>
      <c r="I4064" s="18">
        <f>'Limiting Factors'!D294</f>
        <v>0.1585</v>
      </c>
      <c r="J4064" s="17">
        <f>'Vulnerability Mapped'!D56</f>
        <v>9</v>
      </c>
      <c r="K4064" s="17">
        <f>'Vulnerability Mapped'!E56</f>
        <v>9</v>
      </c>
      <c r="L4064" s="18">
        <f>'Vulnerability Mapped'!H56</f>
        <v>0.485714286</v>
      </c>
      <c r="M4064" s="18">
        <f t="shared" si="126"/>
        <v>5.9879488606651807E-2</v>
      </c>
      <c r="N4064" s="18">
        <f t="shared" si="127"/>
        <v>4.7903590885321444E-3</v>
      </c>
    </row>
    <row r="4065" spans="1:14" ht="18" customHeight="1" x14ac:dyDescent="0.2">
      <c r="A4065" s="16" t="str">
        <f>'Fish Use'!A272</f>
        <v>UGR19</v>
      </c>
      <c r="B4065" s="16" t="str">
        <f>'Fish Use'!B272</f>
        <v>Upper Grande Ronde</v>
      </c>
      <c r="C4065" s="16" t="str">
        <f>'Fish Use'!D272</f>
        <v>Chinook</v>
      </c>
      <c r="D4065" s="16" t="str">
        <f>'Fish Use'!E272</f>
        <v>Spawning</v>
      </c>
      <c r="E4065" s="16" t="str">
        <f>'Vulnerability Mapped'!C48</f>
        <v>Altered Primary Productivity</v>
      </c>
      <c r="F4065" s="18">
        <f>'Fish Use'!F272</f>
        <v>0.77780000000000005</v>
      </c>
      <c r="G4065" s="18">
        <f>Population!D10</f>
        <v>0.08</v>
      </c>
      <c r="H4065" s="19">
        <f>'Limiting Factors'!C295</f>
        <v>3.42</v>
      </c>
      <c r="I4065" s="18">
        <f>'Limiting Factors'!D295</f>
        <v>0.64449999999999996</v>
      </c>
      <c r="J4065" s="17">
        <f>'Vulnerability Mapped'!D48</f>
        <v>14</v>
      </c>
      <c r="K4065" s="17">
        <f>'Vulnerability Mapped'!E48</f>
        <v>14</v>
      </c>
      <c r="L4065" s="18">
        <f>'Vulnerability Mapped'!H48</f>
        <v>0.164285714</v>
      </c>
      <c r="M4065" s="18">
        <f t="shared" si="126"/>
        <v>8.2355130571059407E-2</v>
      </c>
      <c r="N4065" s="18">
        <f t="shared" si="127"/>
        <v>6.5884104456847524E-3</v>
      </c>
    </row>
    <row r="4066" spans="1:14" ht="18" customHeight="1" x14ac:dyDescent="0.2">
      <c r="A4066" s="16" t="str">
        <f>'Fish Use'!A272</f>
        <v>UGR19</v>
      </c>
      <c r="B4066" s="16" t="str">
        <f>'Fish Use'!B272</f>
        <v>Upper Grande Ronde</v>
      </c>
      <c r="C4066" s="16" t="str">
        <f>'Fish Use'!D272</f>
        <v>Chinook</v>
      </c>
      <c r="D4066" s="16" t="str">
        <f>'Fish Use'!E272</f>
        <v>Spawning</v>
      </c>
      <c r="E4066" s="16" t="str">
        <f>'Vulnerability Mapped'!C55</f>
        <v>Non-Native Species Interactions and Competition</v>
      </c>
      <c r="F4066" s="18">
        <f>'Fish Use'!F272</f>
        <v>0.77780000000000005</v>
      </c>
      <c r="G4066" s="18">
        <f>Population!D10</f>
        <v>0.08</v>
      </c>
      <c r="H4066" s="19">
        <f>'Limiting Factors'!C296</f>
        <v>1</v>
      </c>
      <c r="I4066" s="18">
        <f>'Limiting Factors'!D296</f>
        <v>0.1</v>
      </c>
      <c r="J4066" s="17">
        <f>'Vulnerability Mapped'!D55</f>
        <v>12</v>
      </c>
      <c r="K4066" s="17">
        <f>'Vulnerability Mapped'!E55</f>
        <v>12</v>
      </c>
      <c r="L4066" s="18">
        <f>'Vulnerability Mapped'!H55</f>
        <v>0.29285714299999999</v>
      </c>
      <c r="M4066" s="18">
        <f t="shared" si="126"/>
        <v>2.2778428582540002E-2</v>
      </c>
      <c r="N4066" s="18">
        <f t="shared" si="127"/>
        <v>1.8222742866032002E-3</v>
      </c>
    </row>
    <row r="4067" spans="1:14" ht="18" customHeight="1" x14ac:dyDescent="0.2">
      <c r="A4067" s="16" t="str">
        <f>'Fish Use'!A273</f>
        <v>UGR19</v>
      </c>
      <c r="B4067" s="16" t="str">
        <f>'Fish Use'!B273</f>
        <v>Upper Grande Ronde</v>
      </c>
      <c r="C4067" s="16" t="str">
        <f>'Fish Use'!D273</f>
        <v>Chinook</v>
      </c>
      <c r="D4067" s="16" t="str">
        <f>'Fish Use'!E273</f>
        <v>Winter Rearing</v>
      </c>
      <c r="E4067" s="16" t="str">
        <f>'Vulnerability Mapped'!C79</f>
        <v>Anthropogenic Barriers</v>
      </c>
      <c r="F4067" s="18">
        <f>'Fish Use'!F273</f>
        <v>0.77780000000000005</v>
      </c>
      <c r="G4067" s="18">
        <f>Population!D14</f>
        <v>0.34</v>
      </c>
      <c r="H4067" s="19">
        <f>'Limiting Factors'!C293</f>
        <v>3.63</v>
      </c>
      <c r="I4067" s="18">
        <f>'Limiting Factors'!D293</f>
        <v>0.69174999999999998</v>
      </c>
      <c r="J4067" s="17">
        <f>'Vulnerability Mapped'!D79</f>
        <v>14</v>
      </c>
      <c r="K4067" s="17">
        <f>'Vulnerability Mapped'!E79</f>
        <v>14</v>
      </c>
      <c r="L4067" s="18">
        <f>'Vulnerability Mapped'!H79</f>
        <v>0.164285714</v>
      </c>
      <c r="M4067" s="18">
        <f t="shared" si="126"/>
        <v>8.8392803060559105E-2</v>
      </c>
      <c r="N4067" s="18">
        <f t="shared" si="127"/>
        <v>3.0053553040590097E-2</v>
      </c>
    </row>
    <row r="4068" spans="1:14" ht="18" customHeight="1" x14ac:dyDescent="0.2">
      <c r="A4068" s="16" t="str">
        <f>'Fish Use'!A273</f>
        <v>UGR19</v>
      </c>
      <c r="B4068" s="16" t="str">
        <f>'Fish Use'!B273</f>
        <v>Upper Grande Ronde</v>
      </c>
      <c r="C4068" s="16" t="str">
        <f>'Fish Use'!D273</f>
        <v>Chinook</v>
      </c>
      <c r="D4068" s="16" t="str">
        <f>'Fish Use'!E273</f>
        <v>Winter Rearing</v>
      </c>
      <c r="E4068" s="16" t="str">
        <f>'Vulnerability Mapped'!C87</f>
        <v>Riparian Condition</v>
      </c>
      <c r="F4068" s="18">
        <f>'Fish Use'!F273</f>
        <v>0.77780000000000005</v>
      </c>
      <c r="G4068" s="18">
        <f>Population!D14</f>
        <v>0.34</v>
      </c>
      <c r="H4068" s="19">
        <f>'Limiting Factors'!C287</f>
        <v>2.86</v>
      </c>
      <c r="I4068" s="18">
        <f>'Limiting Factors'!D287</f>
        <v>0.51849999999999996</v>
      </c>
      <c r="J4068" s="17">
        <f>'Vulnerability Mapped'!D87</f>
        <v>6</v>
      </c>
      <c r="K4068" s="17">
        <f>'Vulnerability Mapped'!E87</f>
        <v>6</v>
      </c>
      <c r="L4068" s="18">
        <f>'Vulnerability Mapped'!H87</f>
        <v>0.678571429</v>
      </c>
      <c r="M4068" s="18">
        <f t="shared" si="126"/>
        <v>0.27366059660140973</v>
      </c>
      <c r="N4068" s="18">
        <f t="shared" si="127"/>
        <v>9.304460284447931E-2</v>
      </c>
    </row>
    <row r="4069" spans="1:14" ht="18" customHeight="1" x14ac:dyDescent="0.2">
      <c r="A4069" s="16" t="str">
        <f>'Fish Use'!A273</f>
        <v>UGR19</v>
      </c>
      <c r="B4069" s="16" t="str">
        <f>'Fish Use'!B273</f>
        <v>Upper Grande Ronde</v>
      </c>
      <c r="C4069" s="16" t="str">
        <f>'Fish Use'!D273</f>
        <v>Chinook</v>
      </c>
      <c r="D4069" s="16" t="str">
        <f>'Fish Use'!E273</f>
        <v>Winter Rearing</v>
      </c>
      <c r="E4069" s="16" t="str">
        <f>'Vulnerability Mapped'!C83</f>
        <v>Floodplain Condition</v>
      </c>
      <c r="F4069" s="18">
        <f>'Fish Use'!F273</f>
        <v>0.77780000000000005</v>
      </c>
      <c r="G4069" s="18">
        <f>Population!D14</f>
        <v>0.34</v>
      </c>
      <c r="H4069" s="19">
        <f>'Limiting Factors'!C288</f>
        <v>2</v>
      </c>
      <c r="I4069" s="18">
        <f>'Limiting Factors'!D288</f>
        <v>0.32500000000000001</v>
      </c>
      <c r="J4069" s="17">
        <f>'Vulnerability Mapped'!D83</f>
        <v>5</v>
      </c>
      <c r="K4069" s="17">
        <f>'Vulnerability Mapped'!E83</f>
        <v>5</v>
      </c>
      <c r="L4069" s="18">
        <f>'Vulnerability Mapped'!H83</f>
        <v>0.74285714300000005</v>
      </c>
      <c r="M4069" s="18">
        <f t="shared" si="126"/>
        <v>0.18778314289325504</v>
      </c>
      <c r="N4069" s="18">
        <f t="shared" si="127"/>
        <v>6.384626858370672E-2</v>
      </c>
    </row>
    <row r="4070" spans="1:14" ht="18" customHeight="1" x14ac:dyDescent="0.2">
      <c r="A4070" s="16" t="str">
        <f>'Fish Use'!A273</f>
        <v>UGR19</v>
      </c>
      <c r="B4070" s="16" t="str">
        <f>'Fish Use'!B273</f>
        <v>Upper Grande Ronde</v>
      </c>
      <c r="C4070" s="16" t="str">
        <f>'Fish Use'!D273</f>
        <v>Chinook</v>
      </c>
      <c r="D4070" s="16" t="str">
        <f>'Fish Use'!E273</f>
        <v>Winter Rearing</v>
      </c>
      <c r="E4070" s="16" t="str">
        <f>'Vulnerability Mapped'!C88</f>
        <v>Side Channel and Wetland Habitat</v>
      </c>
      <c r="F4070" s="18">
        <f>'Fish Use'!F273</f>
        <v>0.77780000000000005</v>
      </c>
      <c r="G4070" s="18">
        <f>Population!D14</f>
        <v>0.34</v>
      </c>
      <c r="H4070" s="19">
        <f>'Limiting Factors'!C289</f>
        <v>2.2999999999999998</v>
      </c>
      <c r="I4070" s="18">
        <f>'Limiting Factors'!D289</f>
        <v>0.39250000000000002</v>
      </c>
      <c r="J4070" s="17">
        <f>'Vulnerability Mapped'!D88</f>
        <v>3</v>
      </c>
      <c r="K4070" s="17">
        <f>'Vulnerability Mapped'!E88</f>
        <v>3</v>
      </c>
      <c r="L4070" s="18">
        <f>'Vulnerability Mapped'!H88</f>
        <v>0.87142857100000004</v>
      </c>
      <c r="M4070" s="18">
        <f t="shared" si="126"/>
        <v>0.26603537844059155</v>
      </c>
      <c r="N4070" s="18">
        <f t="shared" si="127"/>
        <v>9.0452028669801135E-2</v>
      </c>
    </row>
    <row r="4071" spans="1:14" ht="18" customHeight="1" x14ac:dyDescent="0.2">
      <c r="A4071" s="16" t="str">
        <f>'Fish Use'!A273</f>
        <v>UGR19</v>
      </c>
      <c r="B4071" s="16" t="str">
        <f>'Fish Use'!B273</f>
        <v>Upper Grande Ronde</v>
      </c>
      <c r="C4071" s="16" t="str">
        <f>'Fish Use'!D273</f>
        <v>Chinook</v>
      </c>
      <c r="D4071" s="16" t="str">
        <f>'Fish Use'!E273</f>
        <v>Winter Rearing</v>
      </c>
      <c r="E4071" s="16" t="str">
        <f>'Vulnerability Mapped'!C80</f>
        <v>Channel and Habitat Structure</v>
      </c>
      <c r="F4071" s="18">
        <f>'Fish Use'!F273</f>
        <v>0.77780000000000005</v>
      </c>
      <c r="G4071" s="18">
        <f>Population!D14</f>
        <v>0.34</v>
      </c>
      <c r="H4071" s="19">
        <f>'Limiting Factors'!C290</f>
        <v>2.35</v>
      </c>
      <c r="I4071" s="18">
        <f>'Limiting Factors'!D290</f>
        <v>0.40375</v>
      </c>
      <c r="J4071" s="17">
        <f>'Vulnerability Mapped'!D80</f>
        <v>1</v>
      </c>
      <c r="K4071" s="17">
        <f>'Vulnerability Mapped'!E80</f>
        <v>1</v>
      </c>
      <c r="L4071" s="18">
        <f>'Vulnerability Mapped'!H80</f>
        <v>1</v>
      </c>
      <c r="M4071" s="18">
        <f t="shared" si="126"/>
        <v>0.31403675000000003</v>
      </c>
      <c r="N4071" s="18">
        <f t="shared" si="127"/>
        <v>0.10677249500000002</v>
      </c>
    </row>
    <row r="4072" spans="1:14" ht="18" customHeight="1" x14ac:dyDescent="0.2">
      <c r="A4072" s="16" t="str">
        <f>'Fish Use'!A273</f>
        <v>UGR19</v>
      </c>
      <c r="B4072" s="16" t="str">
        <f>'Fish Use'!B273</f>
        <v>Upper Grande Ronde</v>
      </c>
      <c r="C4072" s="16" t="str">
        <f>'Fish Use'!D273</f>
        <v>Chinook</v>
      </c>
      <c r="D4072" s="16" t="str">
        <f>'Fish Use'!E273</f>
        <v>Winter Rearing</v>
      </c>
      <c r="E4072" s="16" t="str">
        <f>'Vulnerability Mapped'!C82</f>
        <v>Decreased Water Quantity</v>
      </c>
      <c r="F4072" s="18">
        <f>'Fish Use'!F273</f>
        <v>0.77780000000000005</v>
      </c>
      <c r="G4072" s="18">
        <f>Population!D14</f>
        <v>0.34</v>
      </c>
      <c r="H4072" s="19">
        <f>'Limiting Factors'!C297</f>
        <v>1.82</v>
      </c>
      <c r="I4072" s="18">
        <f>'Limiting Factors'!D297</f>
        <v>0.28449999999999998</v>
      </c>
      <c r="J4072" s="17">
        <f>'Vulnerability Mapped'!D82</f>
        <v>9</v>
      </c>
      <c r="K4072" s="17">
        <f>'Vulnerability Mapped'!E82</f>
        <v>9</v>
      </c>
      <c r="L4072" s="18">
        <f>'Vulnerability Mapped'!H82</f>
        <v>0.485714286</v>
      </c>
      <c r="M4072" s="18">
        <f t="shared" si="126"/>
        <v>0.10748084863465258</v>
      </c>
      <c r="N4072" s="18">
        <f t="shared" si="127"/>
        <v>3.6543488535781883E-2</v>
      </c>
    </row>
    <row r="4073" spans="1:14" ht="18" customHeight="1" x14ac:dyDescent="0.2">
      <c r="A4073" s="16" t="str">
        <f>'Fish Use'!A273</f>
        <v>UGR19</v>
      </c>
      <c r="B4073" s="16" t="str">
        <f>'Fish Use'!B273</f>
        <v>Upper Grande Ronde</v>
      </c>
      <c r="C4073" s="16" t="str">
        <f>'Fish Use'!D273</f>
        <v>Chinook</v>
      </c>
      <c r="D4073" s="16" t="str">
        <f>'Fish Use'!E273</f>
        <v>Winter Rearing</v>
      </c>
      <c r="E4073" s="16" t="str">
        <f>'Vulnerability Mapped'!C77</f>
        <v>Altered Flow Timing</v>
      </c>
      <c r="F4073" s="18">
        <f>'Fish Use'!F273</f>
        <v>0.77780000000000005</v>
      </c>
      <c r="G4073" s="18">
        <f>Population!D14</f>
        <v>0.34</v>
      </c>
      <c r="H4073" s="19">
        <f>'Limiting Factors'!C298</f>
        <v>1.44</v>
      </c>
      <c r="I4073" s="18">
        <f>'Limiting Factors'!D298</f>
        <v>0.19900000000000001</v>
      </c>
      <c r="J4073" s="17">
        <f>'Vulnerability Mapped'!D77</f>
        <v>13</v>
      </c>
      <c r="K4073" s="17">
        <f>'Vulnerability Mapped'!E77</f>
        <v>13</v>
      </c>
      <c r="L4073" s="18">
        <f>'Vulnerability Mapped'!H77</f>
        <v>0.22857142899999999</v>
      </c>
      <c r="M4073" s="18">
        <f t="shared" si="126"/>
        <v>3.5378788637763801E-2</v>
      </c>
      <c r="N4073" s="18">
        <f t="shared" si="127"/>
        <v>1.2028788136839693E-2</v>
      </c>
    </row>
    <row r="4074" spans="1:14" ht="18" customHeight="1" x14ac:dyDescent="0.2">
      <c r="A4074" s="16" t="str">
        <f>'Fish Use'!A273</f>
        <v>UGR19</v>
      </c>
      <c r="B4074" s="16" t="str">
        <f>'Fish Use'!B273</f>
        <v>Upper Grande Ronde</v>
      </c>
      <c r="C4074" s="16" t="str">
        <f>'Fish Use'!D273</f>
        <v>Chinook</v>
      </c>
      <c r="D4074" s="16" t="str">
        <f>'Fish Use'!E273</f>
        <v>Winter Rearing</v>
      </c>
      <c r="E4074" s="16" t="str">
        <f>'Vulnerability Mapped'!C81</f>
        <v>Decreased Sediment Quantity</v>
      </c>
      <c r="F4074" s="18">
        <f>'Fish Use'!F273</f>
        <v>0.77780000000000005</v>
      </c>
      <c r="G4074" s="18">
        <f>Population!D14</f>
        <v>0.34</v>
      </c>
      <c r="H4074" s="19">
        <f>'Limiting Factors'!C291</f>
        <v>2.99</v>
      </c>
      <c r="I4074" s="18">
        <f>'Limiting Factors'!D291</f>
        <v>0.54774999999999996</v>
      </c>
      <c r="J4074" s="17">
        <f>'Vulnerability Mapped'!D81</f>
        <v>4</v>
      </c>
      <c r="K4074" s="17">
        <f>'Vulnerability Mapped'!E81</f>
        <v>4</v>
      </c>
      <c r="L4074" s="18">
        <f>'Vulnerability Mapped'!H81</f>
        <v>0.80714285699999999</v>
      </c>
      <c r="M4074" s="18">
        <f t="shared" si="126"/>
        <v>0.34387510243913716</v>
      </c>
      <c r="N4074" s="18">
        <f t="shared" si="127"/>
        <v>0.11691753482930664</v>
      </c>
    </row>
    <row r="4075" spans="1:14" ht="18" customHeight="1" x14ac:dyDescent="0.2">
      <c r="A4075" s="16" t="str">
        <f>'Fish Use'!A273</f>
        <v>UGR19</v>
      </c>
      <c r="B4075" s="16" t="str">
        <f>'Fish Use'!B273</f>
        <v>Upper Grande Ronde</v>
      </c>
      <c r="C4075" s="16" t="str">
        <f>'Fish Use'!D273</f>
        <v>Chinook</v>
      </c>
      <c r="D4075" s="16" t="str">
        <f>'Fish Use'!E273</f>
        <v>Winter Rearing</v>
      </c>
      <c r="E4075" s="16" t="str">
        <f>'Vulnerability Mapped'!C84</f>
        <v>Increased Sediment Quantity</v>
      </c>
      <c r="F4075" s="18">
        <f>'Fish Use'!F273</f>
        <v>0.77780000000000005</v>
      </c>
      <c r="G4075" s="18">
        <f>Population!D14</f>
        <v>0.34</v>
      </c>
      <c r="H4075" s="19">
        <f>'Limiting Factors'!C292</f>
        <v>2.86</v>
      </c>
      <c r="I4075" s="18">
        <f>'Limiting Factors'!D292</f>
        <v>0.51849999999999996</v>
      </c>
      <c r="J4075" s="17">
        <f>'Vulnerability Mapped'!D84</f>
        <v>8</v>
      </c>
      <c r="K4075" s="17">
        <f>'Vulnerability Mapped'!E84</f>
        <v>8</v>
      </c>
      <c r="L4075" s="18">
        <f>'Vulnerability Mapped'!H84</f>
        <v>0.55000000000000004</v>
      </c>
      <c r="M4075" s="18">
        <f t="shared" si="126"/>
        <v>0.22180911500000003</v>
      </c>
      <c r="N4075" s="18">
        <f t="shared" si="127"/>
        <v>7.5415099100000021E-2</v>
      </c>
    </row>
    <row r="4076" spans="1:14" ht="18" customHeight="1" x14ac:dyDescent="0.2">
      <c r="A4076" s="16" t="str">
        <f>'Fish Use'!A273</f>
        <v>UGR19</v>
      </c>
      <c r="B4076" s="16" t="str">
        <f>'Fish Use'!B273</f>
        <v>Upper Grande Ronde</v>
      </c>
      <c r="C4076" s="16" t="str">
        <f>'Fish Use'!D273</f>
        <v>Chinook</v>
      </c>
      <c r="D4076" s="16" t="str">
        <f>'Fish Use'!E273</f>
        <v>Winter Rearing</v>
      </c>
      <c r="E4076" s="16" t="str">
        <f>'Vulnerability Mapped'!C89</f>
        <v>Summer Water Temperature</v>
      </c>
      <c r="F4076" s="18">
        <f>'Fish Use'!F273</f>
        <v>0.77780000000000005</v>
      </c>
      <c r="G4076" s="18">
        <f>Population!D14</f>
        <v>0.34</v>
      </c>
      <c r="H4076" s="19">
        <f>'Limiting Factors'!C299</f>
        <v>2.62</v>
      </c>
      <c r="I4076" s="18">
        <f>'Limiting Factors'!D299</f>
        <v>0.46450000000000002</v>
      </c>
      <c r="J4076" s="17">
        <f>'Vulnerability Mapped'!D89</f>
        <v>15</v>
      </c>
      <c r="K4076" s="17">
        <f>'Vulnerability Mapped'!E89</f>
        <v>15</v>
      </c>
      <c r="L4076" s="18">
        <f>'Vulnerability Mapped'!H89</f>
        <v>0.1</v>
      </c>
      <c r="M4076" s="18">
        <f t="shared" si="126"/>
        <v>3.6128810000000004E-2</v>
      </c>
      <c r="N4076" s="18">
        <f t="shared" si="127"/>
        <v>1.2283795400000002E-2</v>
      </c>
    </row>
    <row r="4077" spans="1:14" ht="18" customHeight="1" x14ac:dyDescent="0.2">
      <c r="A4077" s="16" t="str">
        <f>'Fish Use'!A273</f>
        <v>UGR19</v>
      </c>
      <c r="B4077" s="16" t="str">
        <f>'Fish Use'!B273</f>
        <v>Upper Grande Ronde</v>
      </c>
      <c r="C4077" s="16" t="str">
        <f>'Fish Use'!D273</f>
        <v>Chinook</v>
      </c>
      <c r="D4077" s="16" t="str">
        <f>'Fish Use'!E273</f>
        <v>Winter Rearing</v>
      </c>
      <c r="E4077" s="16" t="str">
        <f>'Vulnerability Mapped'!C91</f>
        <v>Winter Water Temperature</v>
      </c>
      <c r="F4077" s="18">
        <f>'Fish Use'!F273</f>
        <v>0.77780000000000005</v>
      </c>
      <c r="G4077" s="18">
        <f>Population!D14</f>
        <v>0.34</v>
      </c>
      <c r="H4077" s="19">
        <f>'Limiting Factors'!C300</f>
        <v>1.59</v>
      </c>
      <c r="I4077" s="18">
        <f>'Limiting Factors'!D300</f>
        <v>0.23275000000000001</v>
      </c>
      <c r="J4077" s="17">
        <f>'Vulnerability Mapped'!D91</f>
        <v>2</v>
      </c>
      <c r="K4077" s="17">
        <f>'Vulnerability Mapped'!E91</f>
        <v>2</v>
      </c>
      <c r="L4077" s="18">
        <f>'Vulnerability Mapped'!H91</f>
        <v>0.93571428599999995</v>
      </c>
      <c r="M4077" s="18">
        <f t="shared" si="126"/>
        <v>0.16939511755172371</v>
      </c>
      <c r="N4077" s="18">
        <f t="shared" si="127"/>
        <v>5.7594339967586061E-2</v>
      </c>
    </row>
    <row r="4078" spans="1:14" ht="18" customHeight="1" x14ac:dyDescent="0.2">
      <c r="A4078" s="16" t="str">
        <f>'Fish Use'!A273</f>
        <v>UGR19</v>
      </c>
      <c r="B4078" s="16" t="str">
        <f>'Fish Use'!B273</f>
        <v>Upper Grande Ronde</v>
      </c>
      <c r="C4078" s="16" t="str">
        <f>'Fish Use'!D273</f>
        <v>Chinook</v>
      </c>
      <c r="D4078" s="16" t="str">
        <f>'Fish Use'!E273</f>
        <v>Winter Rearing</v>
      </c>
      <c r="E4078" s="16" t="str">
        <f>'Vulnerability Mapped'!C90</f>
        <v>Water Quality</v>
      </c>
      <c r="F4078" s="18">
        <f>'Fish Use'!F273</f>
        <v>0.77780000000000005</v>
      </c>
      <c r="G4078" s="18">
        <f>Population!D14</f>
        <v>0.34</v>
      </c>
      <c r="H4078" s="19">
        <f>'Limiting Factors'!C301</f>
        <v>1.59</v>
      </c>
      <c r="I4078" s="18">
        <f>'Limiting Factors'!D301</f>
        <v>0.23275000000000001</v>
      </c>
      <c r="J4078" s="17">
        <f>'Vulnerability Mapped'!D90</f>
        <v>7</v>
      </c>
      <c r="K4078" s="17">
        <f>'Vulnerability Mapped'!E90</f>
        <v>7</v>
      </c>
      <c r="L4078" s="18">
        <f>'Vulnerability Mapped'!H90</f>
        <v>0.61428571399999998</v>
      </c>
      <c r="M4078" s="18">
        <f t="shared" si="126"/>
        <v>0.11120595494827631</v>
      </c>
      <c r="N4078" s="18">
        <f t="shared" si="127"/>
        <v>3.7810024682413949E-2</v>
      </c>
    </row>
    <row r="4079" spans="1:14" ht="18" customHeight="1" x14ac:dyDescent="0.2">
      <c r="A4079" s="16" t="str">
        <f>'Fish Use'!A273</f>
        <v>UGR19</v>
      </c>
      <c r="B4079" s="16" t="str">
        <f>'Fish Use'!B273</f>
        <v>Upper Grande Ronde</v>
      </c>
      <c r="C4079" s="16" t="str">
        <f>'Fish Use'!D273</f>
        <v>Chinook</v>
      </c>
      <c r="D4079" s="16" t="str">
        <f>'Fish Use'!E273</f>
        <v>Winter Rearing</v>
      </c>
      <c r="E4079" s="16" t="str">
        <f>'Vulnerability Mapped'!C86</f>
        <v>Predation</v>
      </c>
      <c r="F4079" s="18">
        <f>'Fish Use'!F273</f>
        <v>0.77780000000000005</v>
      </c>
      <c r="G4079" s="18">
        <f>Population!D14</f>
        <v>0.34</v>
      </c>
      <c r="H4079" s="19">
        <f>'Limiting Factors'!C294</f>
        <v>1.26</v>
      </c>
      <c r="I4079" s="18">
        <f>'Limiting Factors'!D294</f>
        <v>0.1585</v>
      </c>
      <c r="J4079" s="17">
        <f>'Vulnerability Mapped'!D86</f>
        <v>11</v>
      </c>
      <c r="K4079" s="17">
        <f>'Vulnerability Mapped'!E86</f>
        <v>11</v>
      </c>
      <c r="L4079" s="18">
        <f>'Vulnerability Mapped'!H86</f>
        <v>0.35714285699999998</v>
      </c>
      <c r="M4079" s="18">
        <f t="shared" si="126"/>
        <v>4.4029035696674101E-2</v>
      </c>
      <c r="N4079" s="18">
        <f t="shared" si="127"/>
        <v>1.4969872136869195E-2</v>
      </c>
    </row>
    <row r="4080" spans="1:14" ht="18" customHeight="1" x14ac:dyDescent="0.2">
      <c r="A4080" s="16" t="str">
        <f>'Fish Use'!A273</f>
        <v>UGR19</v>
      </c>
      <c r="B4080" s="16" t="str">
        <f>'Fish Use'!B273</f>
        <v>Upper Grande Ronde</v>
      </c>
      <c r="C4080" s="16" t="str">
        <f>'Fish Use'!D273</f>
        <v>Chinook</v>
      </c>
      <c r="D4080" s="16" t="str">
        <f>'Fish Use'!E273</f>
        <v>Winter Rearing</v>
      </c>
      <c r="E4080" s="16" t="str">
        <f>'Vulnerability Mapped'!C78</f>
        <v>Altered Primary Productivity</v>
      </c>
      <c r="F4080" s="18">
        <f>'Fish Use'!F273</f>
        <v>0.77780000000000005</v>
      </c>
      <c r="G4080" s="18">
        <f>Population!D14</f>
        <v>0.34</v>
      </c>
      <c r="H4080" s="19">
        <f>'Limiting Factors'!C295</f>
        <v>3.42</v>
      </c>
      <c r="I4080" s="18">
        <f>'Limiting Factors'!D295</f>
        <v>0.64449999999999996</v>
      </c>
      <c r="J4080" s="17">
        <f>'Vulnerability Mapped'!D78</f>
        <v>12</v>
      </c>
      <c r="K4080" s="17">
        <f>'Vulnerability Mapped'!E78</f>
        <v>12</v>
      </c>
      <c r="L4080" s="18">
        <f>'Vulnerability Mapped'!H78</f>
        <v>0.29285714299999999</v>
      </c>
      <c r="M4080" s="18">
        <f t="shared" si="126"/>
        <v>0.14680697221447031</v>
      </c>
      <c r="N4080" s="18">
        <f t="shared" si="127"/>
        <v>4.9914370552919911E-2</v>
      </c>
    </row>
    <row r="4081" spans="1:14" ht="18" customHeight="1" x14ac:dyDescent="0.2">
      <c r="A4081" s="16" t="str">
        <f>'Fish Use'!A273</f>
        <v>UGR19</v>
      </c>
      <c r="B4081" s="16" t="str">
        <f>'Fish Use'!B273</f>
        <v>Upper Grande Ronde</v>
      </c>
      <c r="C4081" s="16" t="str">
        <f>'Fish Use'!D273</f>
        <v>Chinook</v>
      </c>
      <c r="D4081" s="16" t="str">
        <f>'Fish Use'!E273</f>
        <v>Winter Rearing</v>
      </c>
      <c r="E4081" s="16" t="str">
        <f>'Vulnerability Mapped'!C85</f>
        <v>Non-Native Species Interactions and Competition</v>
      </c>
      <c r="F4081" s="18">
        <f>'Fish Use'!F273</f>
        <v>0.77780000000000005</v>
      </c>
      <c r="G4081" s="18">
        <f>Population!D14</f>
        <v>0.34</v>
      </c>
      <c r="H4081" s="19">
        <f>'Limiting Factors'!C296</f>
        <v>1</v>
      </c>
      <c r="I4081" s="18">
        <f>'Limiting Factors'!D296</f>
        <v>0.1</v>
      </c>
      <c r="J4081" s="17">
        <f>'Vulnerability Mapped'!D85</f>
        <v>12</v>
      </c>
      <c r="K4081" s="17">
        <f>'Vulnerability Mapped'!E85</f>
        <v>12</v>
      </c>
      <c r="L4081" s="18">
        <f>'Vulnerability Mapped'!H85</f>
        <v>0.29285714299999999</v>
      </c>
      <c r="M4081" s="18">
        <f t="shared" si="126"/>
        <v>2.2778428582540002E-2</v>
      </c>
      <c r="N4081" s="18">
        <f t="shared" si="127"/>
        <v>7.7446657180636012E-3</v>
      </c>
    </row>
    <row r="4082" spans="1:14" ht="18" customHeight="1" x14ac:dyDescent="0.2">
      <c r="A4082" s="16" t="str">
        <f>'Fish Use'!A274</f>
        <v>UGR19</v>
      </c>
      <c r="B4082" s="16" t="str">
        <f>'Fish Use'!B274</f>
        <v>Upper Grande Ronde</v>
      </c>
      <c r="C4082" s="16" t="str">
        <f>'Fish Use'!D274</f>
        <v>Chinook</v>
      </c>
      <c r="D4082" s="16" t="str">
        <f>'Fish Use'!E274</f>
        <v>Summer Rearing</v>
      </c>
      <c r="E4082" s="16" t="str">
        <f>'Vulnerability Mapped'!C64</f>
        <v>Anthropogenic Barriers</v>
      </c>
      <c r="F4082" s="18">
        <f>'Fish Use'!F274</f>
        <v>0.77780000000000005</v>
      </c>
      <c r="G4082" s="18">
        <f>Population!D12</f>
        <v>0.24</v>
      </c>
      <c r="H4082" s="19">
        <f>'Limiting Factors'!C293</f>
        <v>3.63</v>
      </c>
      <c r="I4082" s="18">
        <f>'Limiting Factors'!D293</f>
        <v>0.69174999999999998</v>
      </c>
      <c r="J4082" s="17">
        <f>'Vulnerability Mapped'!D64</f>
        <v>7</v>
      </c>
      <c r="K4082" s="17">
        <f>'Vulnerability Mapped'!E64</f>
        <v>7</v>
      </c>
      <c r="L4082" s="18">
        <f>'Vulnerability Mapped'!H64</f>
        <v>0.61428571399999998</v>
      </c>
      <c r="M4082" s="18">
        <f t="shared" si="126"/>
        <v>0.33051222056055912</v>
      </c>
      <c r="N4082" s="18">
        <f t="shared" si="127"/>
        <v>7.9322932934534185E-2</v>
      </c>
    </row>
    <row r="4083" spans="1:14" ht="18" customHeight="1" x14ac:dyDescent="0.2">
      <c r="A4083" s="16" t="str">
        <f>'Fish Use'!A274</f>
        <v>UGR19</v>
      </c>
      <c r="B4083" s="16" t="str">
        <f>'Fish Use'!B274</f>
        <v>Upper Grande Ronde</v>
      </c>
      <c r="C4083" s="16" t="str">
        <f>'Fish Use'!D274</f>
        <v>Chinook</v>
      </c>
      <c r="D4083" s="16" t="str">
        <f>'Fish Use'!E274</f>
        <v>Summer Rearing</v>
      </c>
      <c r="E4083" s="16" t="str">
        <f>'Vulnerability Mapped'!C72</f>
        <v>Riparian Condition</v>
      </c>
      <c r="F4083" s="18">
        <f>'Fish Use'!F274</f>
        <v>0.77780000000000005</v>
      </c>
      <c r="G4083" s="18">
        <f>Population!D12</f>
        <v>0.24</v>
      </c>
      <c r="H4083" s="19">
        <f>'Limiting Factors'!C287</f>
        <v>2.86</v>
      </c>
      <c r="I4083" s="18">
        <f>'Limiting Factors'!D287</f>
        <v>0.51849999999999996</v>
      </c>
      <c r="J4083" s="17">
        <f>'Vulnerability Mapped'!D72</f>
        <v>5</v>
      </c>
      <c r="K4083" s="17">
        <f>'Vulnerability Mapped'!E72</f>
        <v>5</v>
      </c>
      <c r="L4083" s="18">
        <f>'Vulnerability Mapped'!H72</f>
        <v>0.74285714300000005</v>
      </c>
      <c r="M4083" s="18">
        <f t="shared" si="126"/>
        <v>0.29958633720046995</v>
      </c>
      <c r="N4083" s="18">
        <f t="shared" si="127"/>
        <v>7.1900720928112782E-2</v>
      </c>
    </row>
    <row r="4084" spans="1:14" ht="18" customHeight="1" x14ac:dyDescent="0.2">
      <c r="A4084" s="16" t="str">
        <f>'Fish Use'!A274</f>
        <v>UGR19</v>
      </c>
      <c r="B4084" s="16" t="str">
        <f>'Fish Use'!B274</f>
        <v>Upper Grande Ronde</v>
      </c>
      <c r="C4084" s="16" t="str">
        <f>'Fish Use'!D274</f>
        <v>Chinook</v>
      </c>
      <c r="D4084" s="16" t="str">
        <f>'Fish Use'!E274</f>
        <v>Summer Rearing</v>
      </c>
      <c r="E4084" s="16" t="str">
        <f>'Vulnerability Mapped'!C68</f>
        <v>Floodplain Condition</v>
      </c>
      <c r="F4084" s="18">
        <f>'Fish Use'!F274</f>
        <v>0.77780000000000005</v>
      </c>
      <c r="G4084" s="18">
        <f>Population!D12</f>
        <v>0.24</v>
      </c>
      <c r="H4084" s="19">
        <f>'Limiting Factors'!C288</f>
        <v>2</v>
      </c>
      <c r="I4084" s="18">
        <f>'Limiting Factors'!D288</f>
        <v>0.32500000000000001</v>
      </c>
      <c r="J4084" s="17">
        <f>'Vulnerability Mapped'!D68</f>
        <v>10</v>
      </c>
      <c r="K4084" s="17">
        <f>'Vulnerability Mapped'!E68</f>
        <v>10</v>
      </c>
      <c r="L4084" s="18">
        <f>'Vulnerability Mapped'!H68</f>
        <v>0.42142857099999997</v>
      </c>
      <c r="M4084" s="18">
        <f t="shared" si="126"/>
        <v>0.106530821320235</v>
      </c>
      <c r="N4084" s="18">
        <f t="shared" si="127"/>
        <v>2.5567397116856398E-2</v>
      </c>
    </row>
    <row r="4085" spans="1:14" ht="18" customHeight="1" x14ac:dyDescent="0.2">
      <c r="A4085" s="16" t="str">
        <f>'Fish Use'!A274</f>
        <v>UGR19</v>
      </c>
      <c r="B4085" s="16" t="str">
        <f>'Fish Use'!B274</f>
        <v>Upper Grande Ronde</v>
      </c>
      <c r="C4085" s="16" t="str">
        <f>'Fish Use'!D274</f>
        <v>Chinook</v>
      </c>
      <c r="D4085" s="16" t="str">
        <f>'Fish Use'!E274</f>
        <v>Summer Rearing</v>
      </c>
      <c r="E4085" s="16" t="str">
        <f>'Vulnerability Mapped'!C73</f>
        <v>Side Channel and Wetland Habitat</v>
      </c>
      <c r="F4085" s="18">
        <f>'Fish Use'!F274</f>
        <v>0.77780000000000005</v>
      </c>
      <c r="G4085" s="18">
        <f>Population!D12</f>
        <v>0.24</v>
      </c>
      <c r="H4085" s="19">
        <f>'Limiting Factors'!C289</f>
        <v>2.2999999999999998</v>
      </c>
      <c r="I4085" s="18">
        <f>'Limiting Factors'!D289</f>
        <v>0.39250000000000002</v>
      </c>
      <c r="J4085" s="17">
        <f>'Vulnerability Mapped'!D73</f>
        <v>4</v>
      </c>
      <c r="K4085" s="17">
        <f>'Vulnerability Mapped'!E73</f>
        <v>4</v>
      </c>
      <c r="L4085" s="18">
        <f>'Vulnerability Mapped'!H73</f>
        <v>0.80714285699999999</v>
      </c>
      <c r="M4085" s="18">
        <f t="shared" si="126"/>
        <v>0.24640981781353052</v>
      </c>
      <c r="N4085" s="18">
        <f t="shared" si="127"/>
        <v>5.9138356275247321E-2</v>
      </c>
    </row>
    <row r="4086" spans="1:14" ht="18" customHeight="1" x14ac:dyDescent="0.2">
      <c r="A4086" s="16" t="str">
        <f>'Fish Use'!A274</f>
        <v>UGR19</v>
      </c>
      <c r="B4086" s="16" t="str">
        <f>'Fish Use'!B274</f>
        <v>Upper Grande Ronde</v>
      </c>
      <c r="C4086" s="16" t="str">
        <f>'Fish Use'!D274</f>
        <v>Chinook</v>
      </c>
      <c r="D4086" s="16" t="str">
        <f>'Fish Use'!E274</f>
        <v>Summer Rearing</v>
      </c>
      <c r="E4086" s="16" t="str">
        <f>'Vulnerability Mapped'!C65</f>
        <v>Channel and Habitat Structure</v>
      </c>
      <c r="F4086" s="18">
        <f>'Fish Use'!F274</f>
        <v>0.77780000000000005</v>
      </c>
      <c r="G4086" s="18">
        <f>Population!D12</f>
        <v>0.24</v>
      </c>
      <c r="H4086" s="19">
        <f>'Limiting Factors'!C290</f>
        <v>2.35</v>
      </c>
      <c r="I4086" s="18">
        <f>'Limiting Factors'!D290</f>
        <v>0.40375</v>
      </c>
      <c r="J4086" s="17">
        <f>'Vulnerability Mapped'!D65</f>
        <v>3</v>
      </c>
      <c r="K4086" s="17">
        <f>'Vulnerability Mapped'!E65</f>
        <v>3</v>
      </c>
      <c r="L4086" s="18">
        <f>'Vulnerability Mapped'!H65</f>
        <v>0.87142857100000004</v>
      </c>
      <c r="M4086" s="18">
        <f t="shared" si="126"/>
        <v>0.27366059629398432</v>
      </c>
      <c r="N4086" s="18">
        <f t="shared" si="127"/>
        <v>6.5678543110556237E-2</v>
      </c>
    </row>
    <row r="4087" spans="1:14" ht="18" customHeight="1" x14ac:dyDescent="0.2">
      <c r="A4087" s="16" t="str">
        <f>'Fish Use'!A274</f>
        <v>UGR19</v>
      </c>
      <c r="B4087" s="16" t="str">
        <f>'Fish Use'!B274</f>
        <v>Upper Grande Ronde</v>
      </c>
      <c r="C4087" s="16" t="str">
        <f>'Fish Use'!D274</f>
        <v>Chinook</v>
      </c>
      <c r="D4087" s="16" t="str">
        <f>'Fish Use'!E274</f>
        <v>Summer Rearing</v>
      </c>
      <c r="E4087" s="16" t="str">
        <f>'Vulnerability Mapped'!C67</f>
        <v>Decreased Water Quantity</v>
      </c>
      <c r="F4087" s="18">
        <f>'Fish Use'!F274</f>
        <v>0.77780000000000005</v>
      </c>
      <c r="G4087" s="18">
        <f>Population!D12</f>
        <v>0.24</v>
      </c>
      <c r="H4087" s="19">
        <f>'Limiting Factors'!C297</f>
        <v>1.82</v>
      </c>
      <c r="I4087" s="18">
        <f>'Limiting Factors'!D297</f>
        <v>0.28449999999999998</v>
      </c>
      <c r="J4087" s="17">
        <f>'Vulnerability Mapped'!D67</f>
        <v>2</v>
      </c>
      <c r="K4087" s="17">
        <f>'Vulnerability Mapped'!E67</f>
        <v>2</v>
      </c>
      <c r="L4087" s="18">
        <f>'Vulnerability Mapped'!H67</f>
        <v>0.93571428599999995</v>
      </c>
      <c r="M4087" s="18">
        <f t="shared" si="126"/>
        <v>0.20705869363465257</v>
      </c>
      <c r="N4087" s="18">
        <f t="shared" si="127"/>
        <v>4.9694086472316615E-2</v>
      </c>
    </row>
    <row r="4088" spans="1:14" ht="18" customHeight="1" x14ac:dyDescent="0.2">
      <c r="A4088" s="16" t="str">
        <f>'Fish Use'!A274</f>
        <v>UGR19</v>
      </c>
      <c r="B4088" s="16" t="str">
        <f>'Fish Use'!B274</f>
        <v>Upper Grande Ronde</v>
      </c>
      <c r="C4088" s="16" t="str">
        <f>'Fish Use'!D274</f>
        <v>Chinook</v>
      </c>
      <c r="D4088" s="16" t="str">
        <f>'Fish Use'!E274</f>
        <v>Summer Rearing</v>
      </c>
      <c r="E4088" s="16" t="str">
        <f>'Vulnerability Mapped'!C62</f>
        <v>Altered Flow Timing</v>
      </c>
      <c r="F4088" s="18">
        <f>'Fish Use'!F274</f>
        <v>0.77780000000000005</v>
      </c>
      <c r="G4088" s="18">
        <f>Population!D12</f>
        <v>0.24</v>
      </c>
      <c r="H4088" s="19">
        <f>'Limiting Factors'!C298</f>
        <v>1.44</v>
      </c>
      <c r="I4088" s="18">
        <f>'Limiting Factors'!D298</f>
        <v>0.19900000000000001</v>
      </c>
      <c r="J4088" s="17">
        <f>'Vulnerability Mapped'!D62</f>
        <v>6</v>
      </c>
      <c r="K4088" s="17">
        <f>'Vulnerability Mapped'!E62</f>
        <v>6</v>
      </c>
      <c r="L4088" s="18">
        <f>'Vulnerability Mapped'!H62</f>
        <v>0.678571429</v>
      </c>
      <c r="M4088" s="18">
        <f t="shared" si="126"/>
        <v>0.10503077863776381</v>
      </c>
      <c r="N4088" s="18">
        <f t="shared" si="127"/>
        <v>2.5207386873063311E-2</v>
      </c>
    </row>
    <row r="4089" spans="1:14" ht="18" customHeight="1" x14ac:dyDescent="0.2">
      <c r="A4089" s="16" t="str">
        <f>'Fish Use'!A274</f>
        <v>UGR19</v>
      </c>
      <c r="B4089" s="16" t="str">
        <f>'Fish Use'!B274</f>
        <v>Upper Grande Ronde</v>
      </c>
      <c r="C4089" s="16" t="str">
        <f>'Fish Use'!D274</f>
        <v>Chinook</v>
      </c>
      <c r="D4089" s="16" t="str">
        <f>'Fish Use'!E274</f>
        <v>Summer Rearing</v>
      </c>
      <c r="E4089" s="16" t="str">
        <f>'Vulnerability Mapped'!C66</f>
        <v>Decreased Sediment Quantity</v>
      </c>
      <c r="F4089" s="18">
        <f>'Fish Use'!F274</f>
        <v>0.77780000000000005</v>
      </c>
      <c r="G4089" s="18">
        <f>Population!D12</f>
        <v>0.24</v>
      </c>
      <c r="H4089" s="19">
        <f>'Limiting Factors'!C291</f>
        <v>2.99</v>
      </c>
      <c r="I4089" s="18">
        <f>'Limiting Factors'!D291</f>
        <v>0.54774999999999996</v>
      </c>
      <c r="J4089" s="17">
        <f>'Vulnerability Mapped'!D66</f>
        <v>12</v>
      </c>
      <c r="K4089" s="17">
        <f>'Vulnerability Mapped'!E66</f>
        <v>12</v>
      </c>
      <c r="L4089" s="18">
        <f>'Vulnerability Mapped'!H66</f>
        <v>0.29285714299999999</v>
      </c>
      <c r="M4089" s="18">
        <f t="shared" si="126"/>
        <v>0.12476884256086285</v>
      </c>
      <c r="N4089" s="18">
        <f t="shared" si="127"/>
        <v>2.9944522214607083E-2</v>
      </c>
    </row>
    <row r="4090" spans="1:14" ht="18" customHeight="1" x14ac:dyDescent="0.2">
      <c r="A4090" s="16" t="str">
        <f>'Fish Use'!A274</f>
        <v>UGR19</v>
      </c>
      <c r="B4090" s="16" t="str">
        <f>'Fish Use'!B274</f>
        <v>Upper Grande Ronde</v>
      </c>
      <c r="C4090" s="16" t="str">
        <f>'Fish Use'!D274</f>
        <v>Chinook</v>
      </c>
      <c r="D4090" s="16" t="str">
        <f>'Fish Use'!E274</f>
        <v>Summer Rearing</v>
      </c>
      <c r="E4090" s="16" t="str">
        <f>'Vulnerability Mapped'!C69</f>
        <v>Increased Sediment Quantity</v>
      </c>
      <c r="F4090" s="18">
        <f>'Fish Use'!F274</f>
        <v>0.77780000000000005</v>
      </c>
      <c r="G4090" s="18">
        <f>Population!D12</f>
        <v>0.24</v>
      </c>
      <c r="H4090" s="19">
        <f>'Limiting Factors'!C292</f>
        <v>2.86</v>
      </c>
      <c r="I4090" s="18">
        <f>'Limiting Factors'!D292</f>
        <v>0.51849999999999996</v>
      </c>
      <c r="J4090" s="17">
        <f>'Vulnerability Mapped'!D69</f>
        <v>14</v>
      </c>
      <c r="K4090" s="17">
        <f>'Vulnerability Mapped'!E69</f>
        <v>14</v>
      </c>
      <c r="L4090" s="18">
        <f>'Vulnerability Mapped'!H69</f>
        <v>0.164285714</v>
      </c>
      <c r="M4090" s="18">
        <f t="shared" si="126"/>
        <v>6.6254670599060206E-2</v>
      </c>
      <c r="N4090" s="18">
        <f t="shared" si="127"/>
        <v>1.5901120943774449E-2</v>
      </c>
    </row>
    <row r="4091" spans="1:14" ht="18" customHeight="1" x14ac:dyDescent="0.2">
      <c r="A4091" s="16" t="str">
        <f>'Fish Use'!A274</f>
        <v>UGR19</v>
      </c>
      <c r="B4091" s="16" t="str">
        <f>'Fish Use'!B274</f>
        <v>Upper Grande Ronde</v>
      </c>
      <c r="C4091" s="16" t="str">
        <f>'Fish Use'!D274</f>
        <v>Chinook</v>
      </c>
      <c r="D4091" s="16" t="str">
        <f>'Fish Use'!E274</f>
        <v>Summer Rearing</v>
      </c>
      <c r="E4091" s="16" t="str">
        <f>'Vulnerability Mapped'!C74</f>
        <v>Summer Water Temperature</v>
      </c>
      <c r="F4091" s="18">
        <f>'Fish Use'!F274</f>
        <v>0.77780000000000005</v>
      </c>
      <c r="G4091" s="18">
        <f>Population!D12</f>
        <v>0.24</v>
      </c>
      <c r="H4091" s="19">
        <f>'Limiting Factors'!C299</f>
        <v>2.62</v>
      </c>
      <c r="I4091" s="18">
        <f>'Limiting Factors'!D299</f>
        <v>0.46450000000000002</v>
      </c>
      <c r="J4091" s="17">
        <f>'Vulnerability Mapped'!D74</f>
        <v>1</v>
      </c>
      <c r="K4091" s="17">
        <f>'Vulnerability Mapped'!E74</f>
        <v>1</v>
      </c>
      <c r="L4091" s="18">
        <f>'Vulnerability Mapped'!H74</f>
        <v>1</v>
      </c>
      <c r="M4091" s="18">
        <f t="shared" si="126"/>
        <v>0.36128810000000006</v>
      </c>
      <c r="N4091" s="18">
        <f t="shared" si="127"/>
        <v>8.6709144000000016E-2</v>
      </c>
    </row>
    <row r="4092" spans="1:14" ht="18" customHeight="1" x14ac:dyDescent="0.2">
      <c r="A4092" s="16" t="str">
        <f>'Fish Use'!A274</f>
        <v>UGR19</v>
      </c>
      <c r="B4092" s="16" t="str">
        <f>'Fish Use'!B274</f>
        <v>Upper Grande Ronde</v>
      </c>
      <c r="C4092" s="16" t="str">
        <f>'Fish Use'!D274</f>
        <v>Chinook</v>
      </c>
      <c r="D4092" s="16" t="str">
        <f>'Fish Use'!E274</f>
        <v>Summer Rearing</v>
      </c>
      <c r="E4092" s="16" t="str">
        <f>'Vulnerability Mapped'!C76</f>
        <v>Winter Water Temperature</v>
      </c>
      <c r="F4092" s="18">
        <f>'Fish Use'!F274</f>
        <v>0.77780000000000005</v>
      </c>
      <c r="G4092" s="18">
        <f>Population!D12</f>
        <v>0.24</v>
      </c>
      <c r="H4092" s="19">
        <f>'Limiting Factors'!C300</f>
        <v>1.59</v>
      </c>
      <c r="I4092" s="18">
        <f>'Limiting Factors'!D300</f>
        <v>0.23275000000000001</v>
      </c>
      <c r="J4092" s="17">
        <f>'Vulnerability Mapped'!D76</f>
        <v>15</v>
      </c>
      <c r="K4092" s="17">
        <f>'Vulnerability Mapped'!E76</f>
        <v>15</v>
      </c>
      <c r="L4092" s="18">
        <f>'Vulnerability Mapped'!H76</f>
        <v>0.1</v>
      </c>
      <c r="M4092" s="18">
        <f t="shared" si="126"/>
        <v>1.8103295000000002E-2</v>
      </c>
      <c r="N4092" s="18">
        <f t="shared" si="127"/>
        <v>4.3447908000000006E-3</v>
      </c>
    </row>
    <row r="4093" spans="1:14" ht="18" customHeight="1" x14ac:dyDescent="0.2">
      <c r="A4093" s="16" t="str">
        <f>'Fish Use'!A274</f>
        <v>UGR19</v>
      </c>
      <c r="B4093" s="16" t="str">
        <f>'Fish Use'!B274</f>
        <v>Upper Grande Ronde</v>
      </c>
      <c r="C4093" s="16" t="str">
        <f>'Fish Use'!D274</f>
        <v>Chinook</v>
      </c>
      <c r="D4093" s="16" t="str">
        <f>'Fish Use'!E274</f>
        <v>Summer Rearing</v>
      </c>
      <c r="E4093" s="16" t="str">
        <f>'Vulnerability Mapped'!C75</f>
        <v>Water Quality</v>
      </c>
      <c r="F4093" s="18">
        <f>'Fish Use'!F274</f>
        <v>0.77780000000000005</v>
      </c>
      <c r="G4093" s="18">
        <f>Population!D12</f>
        <v>0.24</v>
      </c>
      <c r="H4093" s="19">
        <f>'Limiting Factors'!C301</f>
        <v>1.59</v>
      </c>
      <c r="I4093" s="18">
        <f>'Limiting Factors'!D301</f>
        <v>0.23275000000000001</v>
      </c>
      <c r="J4093" s="17">
        <f>'Vulnerability Mapped'!D75</f>
        <v>9</v>
      </c>
      <c r="K4093" s="17">
        <f>'Vulnerability Mapped'!E75</f>
        <v>9</v>
      </c>
      <c r="L4093" s="18">
        <f>'Vulnerability Mapped'!H75</f>
        <v>0.485714286</v>
      </c>
      <c r="M4093" s="18">
        <f t="shared" si="126"/>
        <v>8.7930290051723717E-2</v>
      </c>
      <c r="N4093" s="18">
        <f t="shared" si="127"/>
        <v>2.110326961241369E-2</v>
      </c>
    </row>
    <row r="4094" spans="1:14" ht="18" customHeight="1" x14ac:dyDescent="0.2">
      <c r="A4094" s="16" t="str">
        <f>'Fish Use'!A274</f>
        <v>UGR19</v>
      </c>
      <c r="B4094" s="16" t="str">
        <f>'Fish Use'!B274</f>
        <v>Upper Grande Ronde</v>
      </c>
      <c r="C4094" s="16" t="str">
        <f>'Fish Use'!D274</f>
        <v>Chinook</v>
      </c>
      <c r="D4094" s="16" t="str">
        <f>'Fish Use'!E274</f>
        <v>Summer Rearing</v>
      </c>
      <c r="E4094" s="16" t="str">
        <f>'Vulnerability Mapped'!C71</f>
        <v>Predation</v>
      </c>
      <c r="F4094" s="18">
        <f>'Fish Use'!F274</f>
        <v>0.77780000000000005</v>
      </c>
      <c r="G4094" s="18">
        <f>Population!D12</f>
        <v>0.24</v>
      </c>
      <c r="H4094" s="19">
        <f>'Limiting Factors'!C294</f>
        <v>1.26</v>
      </c>
      <c r="I4094" s="18">
        <f>'Limiting Factors'!D294</f>
        <v>0.1585</v>
      </c>
      <c r="J4094" s="17">
        <f>'Vulnerability Mapped'!D71</f>
        <v>13</v>
      </c>
      <c r="K4094" s="17">
        <f>'Vulnerability Mapped'!E71</f>
        <v>13</v>
      </c>
      <c r="L4094" s="18">
        <f>'Vulnerability Mapped'!H71</f>
        <v>0.22857142899999999</v>
      </c>
      <c r="M4094" s="18">
        <f t="shared" si="126"/>
        <v>2.8178582909977701E-2</v>
      </c>
      <c r="N4094" s="18">
        <f t="shared" si="127"/>
        <v>6.7628598983946481E-3</v>
      </c>
    </row>
    <row r="4095" spans="1:14" ht="18" customHeight="1" x14ac:dyDescent="0.2">
      <c r="A4095" s="16" t="str">
        <f>'Fish Use'!A274</f>
        <v>UGR19</v>
      </c>
      <c r="B4095" s="16" t="str">
        <f>'Fish Use'!B274</f>
        <v>Upper Grande Ronde</v>
      </c>
      <c r="C4095" s="16" t="str">
        <f>'Fish Use'!D274</f>
        <v>Chinook</v>
      </c>
      <c r="D4095" s="16" t="str">
        <f>'Fish Use'!E274</f>
        <v>Summer Rearing</v>
      </c>
      <c r="E4095" s="16" t="str">
        <f>'Vulnerability Mapped'!C63</f>
        <v>Altered Primary Productivity</v>
      </c>
      <c r="F4095" s="18">
        <f>'Fish Use'!F274</f>
        <v>0.77780000000000005</v>
      </c>
      <c r="G4095" s="18">
        <f>Population!D12</f>
        <v>0.24</v>
      </c>
      <c r="H4095" s="19">
        <f>'Limiting Factors'!C295</f>
        <v>3.42</v>
      </c>
      <c r="I4095" s="18">
        <f>'Limiting Factors'!D295</f>
        <v>0.64449999999999996</v>
      </c>
      <c r="J4095" s="17">
        <f>'Vulnerability Mapped'!D63</f>
        <v>8</v>
      </c>
      <c r="K4095" s="17">
        <f>'Vulnerability Mapped'!E63</f>
        <v>8</v>
      </c>
      <c r="L4095" s="18">
        <f>'Vulnerability Mapped'!H63</f>
        <v>0.55000000000000004</v>
      </c>
      <c r="M4095" s="18">
        <f t="shared" si="126"/>
        <v>0.27571065500000003</v>
      </c>
      <c r="N4095" s="18">
        <f t="shared" si="127"/>
        <v>6.6170557200000008E-2</v>
      </c>
    </row>
    <row r="4096" spans="1:14" ht="18" customHeight="1" x14ac:dyDescent="0.2">
      <c r="A4096" s="16" t="str">
        <f>'Fish Use'!A274</f>
        <v>UGR19</v>
      </c>
      <c r="B4096" s="16" t="str">
        <f>'Fish Use'!B274</f>
        <v>Upper Grande Ronde</v>
      </c>
      <c r="C4096" s="16" t="str">
        <f>'Fish Use'!D274</f>
        <v>Chinook</v>
      </c>
      <c r="D4096" s="16" t="str">
        <f>'Fish Use'!E274</f>
        <v>Summer Rearing</v>
      </c>
      <c r="E4096" s="16" t="str">
        <f>'Vulnerability Mapped'!C70</f>
        <v>Non-Native Species Interactions and Competition</v>
      </c>
      <c r="F4096" s="18">
        <f>'Fish Use'!F274</f>
        <v>0.77780000000000005</v>
      </c>
      <c r="G4096" s="18">
        <f>Population!D12</f>
        <v>0.24</v>
      </c>
      <c r="H4096" s="19">
        <f>'Limiting Factors'!C296</f>
        <v>1</v>
      </c>
      <c r="I4096" s="18">
        <f>'Limiting Factors'!D296</f>
        <v>0.1</v>
      </c>
      <c r="J4096" s="17">
        <f>'Vulnerability Mapped'!D70</f>
        <v>11</v>
      </c>
      <c r="K4096" s="17">
        <f>'Vulnerability Mapped'!E70</f>
        <v>11</v>
      </c>
      <c r="L4096" s="18">
        <f>'Vulnerability Mapped'!H70</f>
        <v>0.35714285699999998</v>
      </c>
      <c r="M4096" s="18">
        <f t="shared" si="126"/>
        <v>2.7778571417460002E-2</v>
      </c>
      <c r="N4096" s="18">
        <f t="shared" si="127"/>
        <v>6.6668571401904001E-3</v>
      </c>
    </row>
    <row r="4097" spans="1:14" ht="18" customHeight="1" x14ac:dyDescent="0.2">
      <c r="A4097" s="16" t="str">
        <f>'Fish Use'!A275</f>
        <v>UGR19</v>
      </c>
      <c r="B4097" s="16" t="str">
        <f>'Fish Use'!B275</f>
        <v>Upper Grande Ronde</v>
      </c>
      <c r="C4097" s="16" t="str">
        <f>'Fish Use'!D275</f>
        <v>Chinook</v>
      </c>
      <c r="D4097" s="16" t="str">
        <f>'Fish Use'!E275</f>
        <v>Migration</v>
      </c>
      <c r="E4097" s="16" t="str">
        <f>'Vulnerability Mapped'!C34</f>
        <v>Anthropogenic Barriers</v>
      </c>
      <c r="F4097" s="18">
        <f>'Fish Use'!F275</f>
        <v>0.77780000000000005</v>
      </c>
      <c r="G4097" s="18">
        <f>Population!D16</f>
        <v>0.34</v>
      </c>
      <c r="H4097" s="19">
        <f>'Limiting Factors'!C293</f>
        <v>3.63</v>
      </c>
      <c r="I4097" s="18">
        <f>'Limiting Factors'!D293</f>
        <v>0.69174999999999998</v>
      </c>
      <c r="J4097" s="17">
        <f>'Vulnerability Mapped'!D34</f>
        <v>2</v>
      </c>
      <c r="K4097" s="17">
        <f>'Vulnerability Mapped'!E34</f>
        <v>13</v>
      </c>
      <c r="L4097" s="18">
        <f>'Vulnerability Mapped'!H34</f>
        <v>0.93571428599999995</v>
      </c>
      <c r="M4097" s="18">
        <f t="shared" si="126"/>
        <v>0.50345466193944088</v>
      </c>
      <c r="N4097" s="18">
        <f t="shared" si="127"/>
        <v>0.17117458505940991</v>
      </c>
    </row>
    <row r="4098" spans="1:14" ht="18" customHeight="1" x14ac:dyDescent="0.2">
      <c r="A4098" s="16" t="str">
        <f>'Fish Use'!A275</f>
        <v>UGR19</v>
      </c>
      <c r="B4098" s="16" t="str">
        <f>'Fish Use'!B275</f>
        <v>Upper Grande Ronde</v>
      </c>
      <c r="C4098" s="16" t="str">
        <f>'Fish Use'!D275</f>
        <v>Chinook</v>
      </c>
      <c r="D4098" s="16" t="str">
        <f>'Fish Use'!E275</f>
        <v>Migration</v>
      </c>
      <c r="E4098" s="16" t="str">
        <f>'Vulnerability Mapped'!C42</f>
        <v>Riparian Condition</v>
      </c>
      <c r="F4098" s="18">
        <f>'Fish Use'!F275</f>
        <v>0.77780000000000005</v>
      </c>
      <c r="G4098" s="18">
        <f>Population!D16</f>
        <v>0.34</v>
      </c>
      <c r="H4098" s="19">
        <f>'Limiting Factors'!C287</f>
        <v>2.86</v>
      </c>
      <c r="I4098" s="18">
        <f>'Limiting Factors'!D287</f>
        <v>0.51849999999999996</v>
      </c>
      <c r="J4098" s="17">
        <f>'Vulnerability Mapped'!D42</f>
        <v>9</v>
      </c>
      <c r="K4098" s="17">
        <f>'Vulnerability Mapped'!E42</f>
        <v>14</v>
      </c>
      <c r="L4098" s="18">
        <f>'Vulnerability Mapped'!H42</f>
        <v>0.485714286</v>
      </c>
      <c r="M4098" s="18">
        <f t="shared" ref="M4098:M4161" si="128">F4098*I4098*L4098</f>
        <v>0.19588337440093981</v>
      </c>
      <c r="N4098" s="18">
        <f t="shared" ref="N4098:N4161" si="129">M4098*G4098</f>
        <v>6.6600347296319543E-2</v>
      </c>
    </row>
    <row r="4099" spans="1:14" ht="18" customHeight="1" x14ac:dyDescent="0.2">
      <c r="A4099" s="16" t="str">
        <f>'Fish Use'!A275</f>
        <v>UGR19</v>
      </c>
      <c r="B4099" s="16" t="str">
        <f>'Fish Use'!B275</f>
        <v>Upper Grande Ronde</v>
      </c>
      <c r="C4099" s="16" t="str">
        <f>'Fish Use'!D275</f>
        <v>Chinook</v>
      </c>
      <c r="D4099" s="16" t="str">
        <f>'Fish Use'!E275</f>
        <v>Migration</v>
      </c>
      <c r="E4099" s="16" t="str">
        <f>'Vulnerability Mapped'!C38</f>
        <v>Floodplain Condition</v>
      </c>
      <c r="F4099" s="18">
        <f>'Fish Use'!F275</f>
        <v>0.77780000000000005</v>
      </c>
      <c r="G4099" s="18">
        <f>Population!D16</f>
        <v>0.34</v>
      </c>
      <c r="H4099" s="19">
        <f>'Limiting Factors'!C288</f>
        <v>2</v>
      </c>
      <c r="I4099" s="18">
        <f>'Limiting Factors'!D288</f>
        <v>0.32500000000000001</v>
      </c>
      <c r="J4099" s="17">
        <f>'Vulnerability Mapped'!D38</f>
        <v>6</v>
      </c>
      <c r="K4099" s="17">
        <f>'Vulnerability Mapped'!E38</f>
        <v>8</v>
      </c>
      <c r="L4099" s="18">
        <f>'Vulnerability Mapped'!H38</f>
        <v>0.678571429</v>
      </c>
      <c r="M4099" s="18">
        <f t="shared" si="128"/>
        <v>0.17153267867976502</v>
      </c>
      <c r="N4099" s="18">
        <f t="shared" si="129"/>
        <v>5.8321110751120113E-2</v>
      </c>
    </row>
    <row r="4100" spans="1:14" ht="18" customHeight="1" x14ac:dyDescent="0.2">
      <c r="A4100" s="16" t="str">
        <f>'Fish Use'!A275</f>
        <v>UGR19</v>
      </c>
      <c r="B4100" s="16" t="str">
        <f>'Fish Use'!B275</f>
        <v>Upper Grande Ronde</v>
      </c>
      <c r="C4100" s="16" t="str">
        <f>'Fish Use'!D275</f>
        <v>Chinook</v>
      </c>
      <c r="D4100" s="16" t="str">
        <f>'Fish Use'!E275</f>
        <v>Migration</v>
      </c>
      <c r="E4100" s="16" t="str">
        <f>'Vulnerability Mapped'!C43</f>
        <v>Side Channel and Wetland Habitat</v>
      </c>
      <c r="F4100" s="18">
        <f>'Fish Use'!F275</f>
        <v>0.77780000000000005</v>
      </c>
      <c r="G4100" s="18">
        <f>Population!D16</f>
        <v>0.34</v>
      </c>
      <c r="H4100" s="19">
        <f>'Limiting Factors'!C289</f>
        <v>2.2999999999999998</v>
      </c>
      <c r="I4100" s="18">
        <f>'Limiting Factors'!D289</f>
        <v>0.39250000000000002</v>
      </c>
      <c r="J4100" s="17">
        <f>'Vulnerability Mapped'!D43</f>
        <v>7</v>
      </c>
      <c r="K4100" s="17">
        <f>'Vulnerability Mapped'!E43</f>
        <v>7</v>
      </c>
      <c r="L4100" s="18">
        <f>'Vulnerability Mapped'!H43</f>
        <v>0.61428571399999998</v>
      </c>
      <c r="M4100" s="18">
        <f t="shared" si="128"/>
        <v>0.187533135627061</v>
      </c>
      <c r="N4100" s="18">
        <f t="shared" si="129"/>
        <v>6.3761266113200751E-2</v>
      </c>
    </row>
    <row r="4101" spans="1:14" ht="18" customHeight="1" x14ac:dyDescent="0.2">
      <c r="A4101" s="16" t="str">
        <f>'Fish Use'!A275</f>
        <v>UGR19</v>
      </c>
      <c r="B4101" s="16" t="str">
        <f>'Fish Use'!B275</f>
        <v>Upper Grande Ronde</v>
      </c>
      <c r="C4101" s="16" t="str">
        <f>'Fish Use'!D275</f>
        <v>Chinook</v>
      </c>
      <c r="D4101" s="16" t="str">
        <f>'Fish Use'!E275</f>
        <v>Migration</v>
      </c>
      <c r="E4101" s="16" t="str">
        <f>'Vulnerability Mapped'!C35</f>
        <v>Channel and Habitat Structure</v>
      </c>
      <c r="F4101" s="18">
        <f>'Fish Use'!F275</f>
        <v>0.77780000000000005</v>
      </c>
      <c r="G4101" s="18">
        <f>Population!D16</f>
        <v>0.34</v>
      </c>
      <c r="H4101" s="19">
        <f>'Limiting Factors'!C290</f>
        <v>2.35</v>
      </c>
      <c r="I4101" s="18">
        <f>'Limiting Factors'!D290</f>
        <v>0.40375</v>
      </c>
      <c r="J4101" s="17">
        <f>'Vulnerability Mapped'!D35</f>
        <v>3</v>
      </c>
      <c r="K4101" s="17">
        <f>'Vulnerability Mapped'!E35</f>
        <v>5</v>
      </c>
      <c r="L4101" s="18">
        <f>'Vulnerability Mapped'!H35</f>
        <v>0.87142857100000004</v>
      </c>
      <c r="M4101" s="18">
        <f t="shared" si="128"/>
        <v>0.27366059629398432</v>
      </c>
      <c r="N4101" s="18">
        <f t="shared" si="129"/>
        <v>9.3044602739954671E-2</v>
      </c>
    </row>
    <row r="4102" spans="1:14" ht="18" customHeight="1" x14ac:dyDescent="0.2">
      <c r="A4102" s="16" t="str">
        <f>'Fish Use'!A275</f>
        <v>UGR19</v>
      </c>
      <c r="B4102" s="16" t="str">
        <f>'Fish Use'!B275</f>
        <v>Upper Grande Ronde</v>
      </c>
      <c r="C4102" s="16" t="str">
        <f>'Fish Use'!D275</f>
        <v>Chinook</v>
      </c>
      <c r="D4102" s="16" t="str">
        <f>'Fish Use'!E275</f>
        <v>Migration</v>
      </c>
      <c r="E4102" s="16" t="str">
        <f>'Vulnerability Mapped'!C37</f>
        <v>Decreased Water Quantity</v>
      </c>
      <c r="F4102" s="18">
        <f>'Fish Use'!F275</f>
        <v>0.77780000000000005</v>
      </c>
      <c r="G4102" s="18">
        <f>Population!D16</f>
        <v>0.34</v>
      </c>
      <c r="H4102" s="19">
        <f>'Limiting Factors'!C297</f>
        <v>1.82</v>
      </c>
      <c r="I4102" s="18">
        <f>'Limiting Factors'!D297</f>
        <v>0.28449999999999998</v>
      </c>
      <c r="J4102" s="17">
        <f>'Vulnerability Mapped'!D37</f>
        <v>2</v>
      </c>
      <c r="K4102" s="17">
        <f>'Vulnerability Mapped'!E37</f>
        <v>3</v>
      </c>
      <c r="L4102" s="18">
        <f>'Vulnerability Mapped'!H37</f>
        <v>0.93571428599999995</v>
      </c>
      <c r="M4102" s="18">
        <f t="shared" si="128"/>
        <v>0.20705869363465257</v>
      </c>
      <c r="N4102" s="18">
        <f t="shared" si="129"/>
        <v>7.0399955835781874E-2</v>
      </c>
    </row>
    <row r="4103" spans="1:14" ht="18" customHeight="1" x14ac:dyDescent="0.2">
      <c r="A4103" s="16" t="str">
        <f>'Fish Use'!A275</f>
        <v>UGR19</v>
      </c>
      <c r="B4103" s="16" t="str">
        <f>'Fish Use'!B275</f>
        <v>Upper Grande Ronde</v>
      </c>
      <c r="C4103" s="16" t="str">
        <f>'Fish Use'!D275</f>
        <v>Chinook</v>
      </c>
      <c r="D4103" s="16" t="str">
        <f>'Fish Use'!E275</f>
        <v>Migration</v>
      </c>
      <c r="E4103" s="16" t="str">
        <f>'Vulnerability Mapped'!C32</f>
        <v>Altered Flow Timing</v>
      </c>
      <c r="F4103" s="18">
        <f>'Fish Use'!F275</f>
        <v>0.77780000000000005</v>
      </c>
      <c r="G4103" s="18">
        <f>Population!D16</f>
        <v>0.34</v>
      </c>
      <c r="H4103" s="19">
        <f>'Limiting Factors'!C298</f>
        <v>1.44</v>
      </c>
      <c r="I4103" s="18">
        <f>'Limiting Factors'!D298</f>
        <v>0.19900000000000001</v>
      </c>
      <c r="J4103" s="17">
        <f>'Vulnerability Mapped'!D32</f>
        <v>4</v>
      </c>
      <c r="K4103" s="17">
        <f>'Vulnerability Mapped'!E32</f>
        <v>4</v>
      </c>
      <c r="L4103" s="18">
        <f>'Vulnerability Mapped'!H32</f>
        <v>0.80714285699999999</v>
      </c>
      <c r="M4103" s="18">
        <f t="shared" si="128"/>
        <v>0.12493134712074541</v>
      </c>
      <c r="N4103" s="18">
        <f t="shared" si="129"/>
        <v>4.2476658021053444E-2</v>
      </c>
    </row>
    <row r="4104" spans="1:14" ht="18" customHeight="1" x14ac:dyDescent="0.2">
      <c r="A4104" s="16" t="str">
        <f>'Fish Use'!A275</f>
        <v>UGR19</v>
      </c>
      <c r="B4104" s="16" t="str">
        <f>'Fish Use'!B275</f>
        <v>Upper Grande Ronde</v>
      </c>
      <c r="C4104" s="16" t="str">
        <f>'Fish Use'!D275</f>
        <v>Chinook</v>
      </c>
      <c r="D4104" s="16" t="str">
        <f>'Fish Use'!E275</f>
        <v>Migration</v>
      </c>
      <c r="E4104" s="16" t="str">
        <f>'Vulnerability Mapped'!C36</f>
        <v>Decreased Sediment Quantity</v>
      </c>
      <c r="F4104" s="18">
        <f>'Fish Use'!F275</f>
        <v>0.77780000000000005</v>
      </c>
      <c r="G4104" s="18">
        <f>Population!D16</f>
        <v>0.34</v>
      </c>
      <c r="H4104" s="19">
        <f>'Limiting Factors'!C291</f>
        <v>2.99</v>
      </c>
      <c r="I4104" s="18">
        <f>'Limiting Factors'!D291</f>
        <v>0.54774999999999996</v>
      </c>
      <c r="J4104" s="17">
        <f>'Vulnerability Mapped'!D36</f>
        <v>11</v>
      </c>
      <c r="K4104" s="17">
        <f>'Vulnerability Mapped'!E36</f>
        <v>12</v>
      </c>
      <c r="L4104" s="18">
        <f>'Vulnerability Mapped'!H36</f>
        <v>0.35714285699999998</v>
      </c>
      <c r="M4104" s="18">
        <f t="shared" si="128"/>
        <v>0.15215712493913713</v>
      </c>
      <c r="N4104" s="18">
        <f t="shared" si="129"/>
        <v>5.173342247930663E-2</v>
      </c>
    </row>
    <row r="4105" spans="1:14" ht="18" customHeight="1" x14ac:dyDescent="0.2">
      <c r="A4105" s="16" t="str">
        <f>'Fish Use'!A275</f>
        <v>UGR19</v>
      </c>
      <c r="B4105" s="16" t="str">
        <f>'Fish Use'!B275</f>
        <v>Upper Grande Ronde</v>
      </c>
      <c r="C4105" s="16" t="str">
        <f>'Fish Use'!D275</f>
        <v>Chinook</v>
      </c>
      <c r="D4105" s="16" t="str">
        <f>'Fish Use'!E275</f>
        <v>Migration</v>
      </c>
      <c r="E4105" s="16" t="str">
        <f>'Vulnerability Mapped'!C39</f>
        <v>Increased Sediment Quantity</v>
      </c>
      <c r="F4105" s="18">
        <f>'Fish Use'!F275</f>
        <v>0.77780000000000005</v>
      </c>
      <c r="G4105" s="18">
        <f>Population!D16</f>
        <v>0.34</v>
      </c>
      <c r="H4105" s="19">
        <f>'Limiting Factors'!C292</f>
        <v>2.86</v>
      </c>
      <c r="I4105" s="18">
        <f>'Limiting Factors'!D292</f>
        <v>0.51849999999999996</v>
      </c>
      <c r="J4105" s="17">
        <f>'Vulnerability Mapped'!D39</f>
        <v>10</v>
      </c>
      <c r="K4105" s="17">
        <f>'Vulnerability Mapped'!E39</f>
        <v>11</v>
      </c>
      <c r="L4105" s="18">
        <f>'Vulnerability Mapped'!H39</f>
        <v>0.42142857099999997</v>
      </c>
      <c r="M4105" s="18">
        <f t="shared" si="128"/>
        <v>0.1699576333985903</v>
      </c>
      <c r="N4105" s="18">
        <f t="shared" si="129"/>
        <v>5.7785595355520705E-2</v>
      </c>
    </row>
    <row r="4106" spans="1:14" ht="18" customHeight="1" x14ac:dyDescent="0.2">
      <c r="A4106" s="16" t="str">
        <f>'Fish Use'!A275</f>
        <v>UGR19</v>
      </c>
      <c r="B4106" s="16" t="str">
        <f>'Fish Use'!B275</f>
        <v>Upper Grande Ronde</v>
      </c>
      <c r="C4106" s="16" t="str">
        <f>'Fish Use'!D275</f>
        <v>Chinook</v>
      </c>
      <c r="D4106" s="16" t="str">
        <f>'Fish Use'!E275</f>
        <v>Migration</v>
      </c>
      <c r="E4106" s="16" t="str">
        <f>'Vulnerability Mapped'!C44</f>
        <v>Summer Water Temperature</v>
      </c>
      <c r="F4106" s="18">
        <f>'Fish Use'!F275</f>
        <v>0.77780000000000005</v>
      </c>
      <c r="G4106" s="18">
        <f>Population!D16</f>
        <v>0.34</v>
      </c>
      <c r="H4106" s="19">
        <f>'Limiting Factors'!C299</f>
        <v>2.62</v>
      </c>
      <c r="I4106" s="18">
        <f>'Limiting Factors'!D299</f>
        <v>0.46450000000000002</v>
      </c>
      <c r="J4106" s="17">
        <f>'Vulnerability Mapped'!D44</f>
        <v>1</v>
      </c>
      <c r="K4106" s="17">
        <f>'Vulnerability Mapped'!E44</f>
        <v>15</v>
      </c>
      <c r="L4106" s="18">
        <f>'Vulnerability Mapped'!H44</f>
        <v>1</v>
      </c>
      <c r="M4106" s="18">
        <f t="shared" si="128"/>
        <v>0.36128810000000006</v>
      </c>
      <c r="N4106" s="18">
        <f t="shared" si="129"/>
        <v>0.12283795400000003</v>
      </c>
    </row>
    <row r="4107" spans="1:14" ht="18" customHeight="1" x14ac:dyDescent="0.2">
      <c r="A4107" s="16" t="str">
        <f>'Fish Use'!A275</f>
        <v>UGR19</v>
      </c>
      <c r="B4107" s="16" t="str">
        <f>'Fish Use'!B275</f>
        <v>Upper Grande Ronde</v>
      </c>
      <c r="C4107" s="16" t="str">
        <f>'Fish Use'!D275</f>
        <v>Chinook</v>
      </c>
      <c r="D4107" s="16" t="str">
        <f>'Fish Use'!E275</f>
        <v>Migration</v>
      </c>
      <c r="E4107" s="16" t="str">
        <f>'Vulnerability Mapped'!C46</f>
        <v>Winter Water Temperature</v>
      </c>
      <c r="F4107" s="18">
        <f>'Fish Use'!F275</f>
        <v>0.77780000000000005</v>
      </c>
      <c r="G4107" s="18">
        <f>Population!D16</f>
        <v>0.34</v>
      </c>
      <c r="H4107" s="19">
        <f>'Limiting Factors'!C300</f>
        <v>1.59</v>
      </c>
      <c r="I4107" s="18">
        <f>'Limiting Factors'!D300</f>
        <v>0.23275000000000001</v>
      </c>
      <c r="J4107" s="17">
        <f>'Vulnerability Mapped'!D46</f>
        <v>9</v>
      </c>
      <c r="K4107" s="17">
        <f>'Vulnerability Mapped'!E46</f>
        <v>15</v>
      </c>
      <c r="L4107" s="18">
        <f>'Vulnerability Mapped'!H46</f>
        <v>0.485714286</v>
      </c>
      <c r="M4107" s="18">
        <f t="shared" si="128"/>
        <v>8.7930290051723717E-2</v>
      </c>
      <c r="N4107" s="18">
        <f t="shared" si="129"/>
        <v>2.9896298617586067E-2</v>
      </c>
    </row>
    <row r="4108" spans="1:14" ht="18" customHeight="1" x14ac:dyDescent="0.2">
      <c r="A4108" s="16" t="str">
        <f>'Fish Use'!A275</f>
        <v>UGR19</v>
      </c>
      <c r="B4108" s="16" t="str">
        <f>'Fish Use'!B275</f>
        <v>Upper Grande Ronde</v>
      </c>
      <c r="C4108" s="16" t="str">
        <f>'Fish Use'!D275</f>
        <v>Chinook</v>
      </c>
      <c r="D4108" s="16" t="str">
        <f>'Fish Use'!E275</f>
        <v>Migration</v>
      </c>
      <c r="E4108" s="16" t="str">
        <f>'Vulnerability Mapped'!C45</f>
        <v>Water Quality</v>
      </c>
      <c r="F4108" s="18">
        <f>'Fish Use'!F275</f>
        <v>0.77780000000000005</v>
      </c>
      <c r="G4108" s="18">
        <f>Population!D16</f>
        <v>0.34</v>
      </c>
      <c r="H4108" s="19">
        <f>'Limiting Factors'!C301</f>
        <v>1.59</v>
      </c>
      <c r="I4108" s="18">
        <f>'Limiting Factors'!D301</f>
        <v>0.23275000000000001</v>
      </c>
      <c r="J4108" s="17">
        <f>'Vulnerability Mapped'!D45</f>
        <v>5</v>
      </c>
      <c r="K4108" s="17">
        <f>'Vulnerability Mapped'!E45</f>
        <v>6</v>
      </c>
      <c r="L4108" s="18">
        <f>'Vulnerability Mapped'!H45</f>
        <v>0.74285714300000005</v>
      </c>
      <c r="M4108" s="18">
        <f t="shared" si="128"/>
        <v>0.13448162002586189</v>
      </c>
      <c r="N4108" s="18">
        <f t="shared" si="129"/>
        <v>4.5723750808793047E-2</v>
      </c>
    </row>
    <row r="4109" spans="1:14" ht="18" customHeight="1" x14ac:dyDescent="0.2">
      <c r="A4109" s="16" t="str">
        <f>'Fish Use'!A275</f>
        <v>UGR19</v>
      </c>
      <c r="B4109" s="16" t="str">
        <f>'Fish Use'!B275</f>
        <v>Upper Grande Ronde</v>
      </c>
      <c r="C4109" s="16" t="str">
        <f>'Fish Use'!D275</f>
        <v>Chinook</v>
      </c>
      <c r="D4109" s="16" t="str">
        <f>'Fish Use'!E275</f>
        <v>Migration</v>
      </c>
      <c r="E4109" s="16" t="str">
        <f>'Vulnerability Mapped'!C41</f>
        <v>Predation</v>
      </c>
      <c r="F4109" s="18">
        <f>'Fish Use'!F275</f>
        <v>0.77780000000000005</v>
      </c>
      <c r="G4109" s="18">
        <f>Population!D16</f>
        <v>0.34</v>
      </c>
      <c r="H4109" s="19">
        <f>'Limiting Factors'!C294</f>
        <v>1.26</v>
      </c>
      <c r="I4109" s="18">
        <f>'Limiting Factors'!D294</f>
        <v>0.1585</v>
      </c>
      <c r="J4109" s="17">
        <f>'Vulnerability Mapped'!D41</f>
        <v>1</v>
      </c>
      <c r="K4109" s="17">
        <f>'Vulnerability Mapped'!E41</f>
        <v>14</v>
      </c>
      <c r="L4109" s="18">
        <f>'Vulnerability Mapped'!H41</f>
        <v>1</v>
      </c>
      <c r="M4109" s="18">
        <f t="shared" si="128"/>
        <v>0.12328130000000001</v>
      </c>
      <c r="N4109" s="18">
        <f t="shared" si="129"/>
        <v>4.191564200000001E-2</v>
      </c>
    </row>
    <row r="4110" spans="1:14" ht="18" customHeight="1" x14ac:dyDescent="0.2">
      <c r="A4110" s="16" t="str">
        <f>'Fish Use'!A275</f>
        <v>UGR19</v>
      </c>
      <c r="B4110" s="16" t="str">
        <f>'Fish Use'!B275</f>
        <v>Upper Grande Ronde</v>
      </c>
      <c r="C4110" s="16" t="str">
        <f>'Fish Use'!D275</f>
        <v>Chinook</v>
      </c>
      <c r="D4110" s="16" t="str">
        <f>'Fish Use'!E275</f>
        <v>Migration</v>
      </c>
      <c r="E4110" s="16" t="str">
        <f>'Vulnerability Mapped'!C33</f>
        <v>Altered Primary Productivity</v>
      </c>
      <c r="F4110" s="18">
        <f>'Fish Use'!F275</f>
        <v>0.77780000000000005</v>
      </c>
      <c r="G4110" s="18">
        <f>Population!D16</f>
        <v>0.34</v>
      </c>
      <c r="H4110" s="19">
        <f>'Limiting Factors'!C295</f>
        <v>3.42</v>
      </c>
      <c r="I4110" s="18">
        <f>'Limiting Factors'!D295</f>
        <v>0.64449999999999996</v>
      </c>
      <c r="J4110" s="17">
        <f>'Vulnerability Mapped'!D33</f>
        <v>10</v>
      </c>
      <c r="K4110" s="17">
        <f>'Vulnerability Mapped'!E33</f>
        <v>13</v>
      </c>
      <c r="L4110" s="18">
        <f>'Vulnerability Mapped'!H33</f>
        <v>0.42142857099999997</v>
      </c>
      <c r="M4110" s="18">
        <f t="shared" si="128"/>
        <v>0.21125881335658908</v>
      </c>
      <c r="N4110" s="18">
        <f t="shared" si="129"/>
        <v>7.1827996541240294E-2</v>
      </c>
    </row>
    <row r="4111" spans="1:14" ht="18" customHeight="1" x14ac:dyDescent="0.2">
      <c r="A4111" s="16" t="str">
        <f>'Fish Use'!A275</f>
        <v>UGR19</v>
      </c>
      <c r="B4111" s="16" t="str">
        <f>'Fish Use'!B275</f>
        <v>Upper Grande Ronde</v>
      </c>
      <c r="C4111" s="16" t="str">
        <f>'Fish Use'!D275</f>
        <v>Chinook</v>
      </c>
      <c r="D4111" s="16" t="str">
        <f>'Fish Use'!E275</f>
        <v>Migration</v>
      </c>
      <c r="E4111" s="16" t="str">
        <f>'Vulnerability Mapped'!C40</f>
        <v>Non-Native Species Interactions and Competition</v>
      </c>
      <c r="F4111" s="18">
        <f>'Fish Use'!F275</f>
        <v>0.77780000000000005</v>
      </c>
      <c r="G4111" s="18">
        <f>Population!D16</f>
        <v>0.34</v>
      </c>
      <c r="H4111" s="19">
        <f>'Limiting Factors'!C296</f>
        <v>1</v>
      </c>
      <c r="I4111" s="18">
        <f>'Limiting Factors'!D296</f>
        <v>0.1</v>
      </c>
      <c r="J4111" s="17">
        <f>'Vulnerability Mapped'!D40</f>
        <v>8</v>
      </c>
      <c r="K4111" s="17">
        <f>'Vulnerability Mapped'!E40</f>
        <v>12</v>
      </c>
      <c r="L4111" s="18">
        <f>'Vulnerability Mapped'!H40</f>
        <v>0.55000000000000004</v>
      </c>
      <c r="M4111" s="18">
        <f t="shared" si="128"/>
        <v>4.2779000000000011E-2</v>
      </c>
      <c r="N4111" s="18">
        <f t="shared" si="129"/>
        <v>1.4544860000000005E-2</v>
      </c>
    </row>
    <row r="4112" spans="1:14" ht="18" customHeight="1" x14ac:dyDescent="0.2">
      <c r="A4112" s="16" t="str">
        <f>'Fish Use'!A276</f>
        <v>UGR19</v>
      </c>
      <c r="B4112" s="16" t="str">
        <f>'Fish Use'!B276</f>
        <v>Upper Grande Ronde</v>
      </c>
      <c r="C4112" s="16" t="str">
        <f>'Fish Use'!D276</f>
        <v>Steelhead</v>
      </c>
      <c r="D4112" s="16" t="str">
        <f>'Fish Use'!E276</f>
        <v>Spawning</v>
      </c>
      <c r="E4112" s="16" t="str">
        <f>'Vulnerability Mapped'!C109</f>
        <v>Anthropogenic Barriers</v>
      </c>
      <c r="F4112" s="18">
        <f>'Fish Use'!F276</f>
        <v>0.77780000000000005</v>
      </c>
      <c r="G4112" s="18">
        <f>Population!D11</f>
        <v>0.25</v>
      </c>
      <c r="H4112" s="19">
        <f>'Limiting Factors'!C293</f>
        <v>3.63</v>
      </c>
      <c r="I4112" s="18">
        <f>'Limiting Factors'!D293</f>
        <v>0.69174999999999998</v>
      </c>
      <c r="J4112" s="17">
        <f>'Vulnerability Mapped'!D109</f>
        <v>15</v>
      </c>
      <c r="K4112" s="17">
        <f>'Vulnerability Mapped'!E109</f>
        <v>15</v>
      </c>
      <c r="L4112" s="18">
        <f>'Vulnerability Mapped'!H109</f>
        <v>0.1</v>
      </c>
      <c r="M4112" s="18">
        <f t="shared" si="128"/>
        <v>5.3804315000000005E-2</v>
      </c>
      <c r="N4112" s="18">
        <f t="shared" si="129"/>
        <v>1.3451078750000001E-2</v>
      </c>
    </row>
    <row r="4113" spans="1:14" ht="18" customHeight="1" x14ac:dyDescent="0.2">
      <c r="A4113" s="16" t="str">
        <f>'Fish Use'!A276</f>
        <v>UGR19</v>
      </c>
      <c r="B4113" s="16" t="str">
        <f>'Fish Use'!B276</f>
        <v>Upper Grande Ronde</v>
      </c>
      <c r="C4113" s="16" t="str">
        <f>'Fish Use'!D276</f>
        <v>Steelhead</v>
      </c>
      <c r="D4113" s="16" t="str">
        <f>'Fish Use'!E276</f>
        <v>Spawning</v>
      </c>
      <c r="E4113" s="16" t="str">
        <f>'Vulnerability Mapped'!C117</f>
        <v>Riparian Condition</v>
      </c>
      <c r="F4113" s="18">
        <f>'Fish Use'!F276</f>
        <v>0.77780000000000005</v>
      </c>
      <c r="G4113" s="18">
        <f>Population!D11</f>
        <v>0.25</v>
      </c>
      <c r="H4113" s="19">
        <f>'Limiting Factors'!C287</f>
        <v>2.86</v>
      </c>
      <c r="I4113" s="18">
        <f>'Limiting Factors'!D287</f>
        <v>0.51849999999999996</v>
      </c>
      <c r="J4113" s="17">
        <f>'Vulnerability Mapped'!D117</f>
        <v>5</v>
      </c>
      <c r="K4113" s="17">
        <f>'Vulnerability Mapped'!E117</f>
        <v>5</v>
      </c>
      <c r="L4113" s="18">
        <f>'Vulnerability Mapped'!H117</f>
        <v>0.74285714300000005</v>
      </c>
      <c r="M4113" s="18">
        <f t="shared" si="128"/>
        <v>0.29958633720046995</v>
      </c>
      <c r="N4113" s="18">
        <f t="shared" si="129"/>
        <v>7.4896584300117489E-2</v>
      </c>
    </row>
    <row r="4114" spans="1:14" ht="18" customHeight="1" x14ac:dyDescent="0.2">
      <c r="A4114" s="16" t="str">
        <f>'Fish Use'!A276</f>
        <v>UGR19</v>
      </c>
      <c r="B4114" s="16" t="str">
        <f>'Fish Use'!B276</f>
        <v>Upper Grande Ronde</v>
      </c>
      <c r="C4114" s="16" t="str">
        <f>'Fish Use'!D276</f>
        <v>Steelhead</v>
      </c>
      <c r="D4114" s="16" t="str">
        <f>'Fish Use'!E276</f>
        <v>Spawning</v>
      </c>
      <c r="E4114" s="16" t="str">
        <f>'Vulnerability Mapped'!C113</f>
        <v>Floodplain Condition</v>
      </c>
      <c r="F4114" s="18">
        <f>'Fish Use'!F276</f>
        <v>0.77780000000000005</v>
      </c>
      <c r="G4114" s="18">
        <f>Population!D11</f>
        <v>0.25</v>
      </c>
      <c r="H4114" s="19">
        <f>'Limiting Factors'!C288</f>
        <v>2</v>
      </c>
      <c r="I4114" s="18">
        <f>'Limiting Factors'!D288</f>
        <v>0.32500000000000001</v>
      </c>
      <c r="J4114" s="17">
        <f>'Vulnerability Mapped'!D113</f>
        <v>3</v>
      </c>
      <c r="K4114" s="17">
        <f>'Vulnerability Mapped'!E113</f>
        <v>3</v>
      </c>
      <c r="L4114" s="18">
        <f>'Vulnerability Mapped'!H113</f>
        <v>0.87142857100000004</v>
      </c>
      <c r="M4114" s="18">
        <f t="shared" si="128"/>
        <v>0.22028407132023503</v>
      </c>
      <c r="N4114" s="18">
        <f t="shared" si="129"/>
        <v>5.5071017830058758E-2</v>
      </c>
    </row>
    <row r="4115" spans="1:14" ht="18" customHeight="1" x14ac:dyDescent="0.2">
      <c r="A4115" s="16" t="str">
        <f>'Fish Use'!A276</f>
        <v>UGR19</v>
      </c>
      <c r="B4115" s="16" t="str">
        <f>'Fish Use'!B276</f>
        <v>Upper Grande Ronde</v>
      </c>
      <c r="C4115" s="16" t="str">
        <f>'Fish Use'!D276</f>
        <v>Steelhead</v>
      </c>
      <c r="D4115" s="16" t="str">
        <f>'Fish Use'!E276</f>
        <v>Spawning</v>
      </c>
      <c r="E4115" s="16" t="str">
        <f>'Vulnerability Mapped'!C118</f>
        <v>Side Channel and Wetland Habitat</v>
      </c>
      <c r="F4115" s="18">
        <f>'Fish Use'!F276</f>
        <v>0.77780000000000005</v>
      </c>
      <c r="G4115" s="18">
        <f>Population!D11</f>
        <v>0.25</v>
      </c>
      <c r="H4115" s="19">
        <f>'Limiting Factors'!C289</f>
        <v>2.2999999999999998</v>
      </c>
      <c r="I4115" s="18">
        <f>'Limiting Factors'!D289</f>
        <v>0.39250000000000002</v>
      </c>
      <c r="J4115" s="17">
        <f>'Vulnerability Mapped'!D118</f>
        <v>2</v>
      </c>
      <c r="K4115" s="17">
        <f>'Vulnerability Mapped'!E118</f>
        <v>2</v>
      </c>
      <c r="L4115" s="18">
        <f>'Vulnerability Mapped'!H118</f>
        <v>0.93571428599999995</v>
      </c>
      <c r="M4115" s="18">
        <f t="shared" si="128"/>
        <v>0.28566093937293902</v>
      </c>
      <c r="N4115" s="18">
        <f t="shared" si="129"/>
        <v>7.1415234843234754E-2</v>
      </c>
    </row>
    <row r="4116" spans="1:14" ht="18" customHeight="1" x14ac:dyDescent="0.2">
      <c r="A4116" s="16" t="str">
        <f>'Fish Use'!A276</f>
        <v>UGR19</v>
      </c>
      <c r="B4116" s="16" t="str">
        <f>'Fish Use'!B276</f>
        <v>Upper Grande Ronde</v>
      </c>
      <c r="C4116" s="16" t="str">
        <f>'Fish Use'!D276</f>
        <v>Steelhead</v>
      </c>
      <c r="D4116" s="16" t="str">
        <f>'Fish Use'!E276</f>
        <v>Spawning</v>
      </c>
      <c r="E4116" s="16" t="str">
        <f>'Vulnerability Mapped'!C110</f>
        <v>Channel and Habitat Structure</v>
      </c>
      <c r="F4116" s="18">
        <f>'Fish Use'!F276</f>
        <v>0.77780000000000005</v>
      </c>
      <c r="G4116" s="18">
        <f>Population!D11</f>
        <v>0.25</v>
      </c>
      <c r="H4116" s="19">
        <f>'Limiting Factors'!C290</f>
        <v>2.35</v>
      </c>
      <c r="I4116" s="18">
        <f>'Limiting Factors'!D290</f>
        <v>0.40375</v>
      </c>
      <c r="J4116" s="17">
        <f>'Vulnerability Mapped'!D110</f>
        <v>1</v>
      </c>
      <c r="K4116" s="17">
        <f>'Vulnerability Mapped'!E110</f>
        <v>1</v>
      </c>
      <c r="L4116" s="18">
        <f>'Vulnerability Mapped'!H110</f>
        <v>1</v>
      </c>
      <c r="M4116" s="18">
        <f t="shared" si="128"/>
        <v>0.31403675000000003</v>
      </c>
      <c r="N4116" s="18">
        <f t="shared" si="129"/>
        <v>7.8509187500000008E-2</v>
      </c>
    </row>
    <row r="4117" spans="1:14" ht="18" customHeight="1" x14ac:dyDescent="0.2">
      <c r="A4117" s="16" t="str">
        <f>'Fish Use'!A276</f>
        <v>UGR19</v>
      </c>
      <c r="B4117" s="16" t="str">
        <f>'Fish Use'!B276</f>
        <v>Upper Grande Ronde</v>
      </c>
      <c r="C4117" s="16" t="str">
        <f>'Fish Use'!D276</f>
        <v>Steelhead</v>
      </c>
      <c r="D4117" s="16" t="str">
        <f>'Fish Use'!E276</f>
        <v>Spawning</v>
      </c>
      <c r="E4117" s="16" t="str">
        <f>'Vulnerability Mapped'!C112</f>
        <v>Decreased Water Quantity</v>
      </c>
      <c r="F4117" s="18">
        <f>'Fish Use'!F276</f>
        <v>0.77780000000000005</v>
      </c>
      <c r="G4117" s="18">
        <f>Population!D11</f>
        <v>0.25</v>
      </c>
      <c r="H4117" s="19">
        <f>'Limiting Factors'!C297</f>
        <v>1.82</v>
      </c>
      <c r="I4117" s="18">
        <f>'Limiting Factors'!D297</f>
        <v>0.28449999999999998</v>
      </c>
      <c r="J4117" s="17">
        <f>'Vulnerability Mapped'!D112</f>
        <v>9</v>
      </c>
      <c r="K4117" s="17">
        <f>'Vulnerability Mapped'!E112</f>
        <v>9</v>
      </c>
      <c r="L4117" s="18">
        <f>'Vulnerability Mapped'!H112</f>
        <v>0.485714286</v>
      </c>
      <c r="M4117" s="18">
        <f t="shared" si="128"/>
        <v>0.10748084863465258</v>
      </c>
      <c r="N4117" s="18">
        <f t="shared" si="129"/>
        <v>2.6870212158663146E-2</v>
      </c>
    </row>
    <row r="4118" spans="1:14" ht="18" customHeight="1" x14ac:dyDescent="0.2">
      <c r="A4118" s="16" t="str">
        <f>'Fish Use'!A276</f>
        <v>UGR19</v>
      </c>
      <c r="B4118" s="16" t="str">
        <f>'Fish Use'!B276</f>
        <v>Upper Grande Ronde</v>
      </c>
      <c r="C4118" s="16" t="str">
        <f>'Fish Use'!D276</f>
        <v>Steelhead</v>
      </c>
      <c r="D4118" s="16" t="str">
        <f>'Fish Use'!E276</f>
        <v>Spawning</v>
      </c>
      <c r="E4118" s="16" t="str">
        <f>'Vulnerability Mapped'!C107</f>
        <v>Altered Flow Timing</v>
      </c>
      <c r="F4118" s="18">
        <f>'Fish Use'!F276</f>
        <v>0.77780000000000005</v>
      </c>
      <c r="G4118" s="18">
        <f>Population!D11</f>
        <v>0.25</v>
      </c>
      <c r="H4118" s="19">
        <f>'Limiting Factors'!C298</f>
        <v>1.44</v>
      </c>
      <c r="I4118" s="18">
        <f>'Limiting Factors'!D298</f>
        <v>0.19900000000000001</v>
      </c>
      <c r="J4118" s="17">
        <f>'Vulnerability Mapped'!D107</f>
        <v>6</v>
      </c>
      <c r="K4118" s="17">
        <f>'Vulnerability Mapped'!E107</f>
        <v>6</v>
      </c>
      <c r="L4118" s="18">
        <f>'Vulnerability Mapped'!H107</f>
        <v>0.678571429</v>
      </c>
      <c r="M4118" s="18">
        <f t="shared" si="128"/>
        <v>0.10503077863776381</v>
      </c>
      <c r="N4118" s="18">
        <f t="shared" si="129"/>
        <v>2.6257694659440951E-2</v>
      </c>
    </row>
    <row r="4119" spans="1:14" ht="18" customHeight="1" x14ac:dyDescent="0.2">
      <c r="A4119" s="16" t="str">
        <f>'Fish Use'!A276</f>
        <v>UGR19</v>
      </c>
      <c r="B4119" s="16" t="str">
        <f>'Fish Use'!B276</f>
        <v>Upper Grande Ronde</v>
      </c>
      <c r="C4119" s="16" t="str">
        <f>'Fish Use'!D276</f>
        <v>Steelhead</v>
      </c>
      <c r="D4119" s="16" t="str">
        <f>'Fish Use'!E276</f>
        <v>Spawning</v>
      </c>
      <c r="E4119" s="16" t="str">
        <f>'Vulnerability Mapped'!C111</f>
        <v>Decreased Sediment Quantity</v>
      </c>
      <c r="F4119" s="18">
        <f>'Fish Use'!F276</f>
        <v>0.77780000000000005</v>
      </c>
      <c r="G4119" s="18">
        <f>Population!D11</f>
        <v>0.25</v>
      </c>
      <c r="H4119" s="19">
        <f>'Limiting Factors'!C291</f>
        <v>2.99</v>
      </c>
      <c r="I4119" s="18">
        <f>'Limiting Factors'!D291</f>
        <v>0.54774999999999996</v>
      </c>
      <c r="J4119" s="17">
        <f>'Vulnerability Mapped'!D111</f>
        <v>4</v>
      </c>
      <c r="K4119" s="17">
        <f>'Vulnerability Mapped'!E111</f>
        <v>4</v>
      </c>
      <c r="L4119" s="18">
        <f>'Vulnerability Mapped'!H111</f>
        <v>0.80714285699999999</v>
      </c>
      <c r="M4119" s="18">
        <f t="shared" si="128"/>
        <v>0.34387510243913716</v>
      </c>
      <c r="N4119" s="18">
        <f t="shared" si="129"/>
        <v>8.596877560978429E-2</v>
      </c>
    </row>
    <row r="4120" spans="1:14" ht="18" customHeight="1" x14ac:dyDescent="0.2">
      <c r="A4120" s="16" t="str">
        <f>'Fish Use'!A276</f>
        <v>UGR19</v>
      </c>
      <c r="B4120" s="16" t="str">
        <f>'Fish Use'!B276</f>
        <v>Upper Grande Ronde</v>
      </c>
      <c r="C4120" s="16" t="str">
        <f>'Fish Use'!D276</f>
        <v>Steelhead</v>
      </c>
      <c r="D4120" s="16" t="str">
        <f>'Fish Use'!E276</f>
        <v>Spawning</v>
      </c>
      <c r="E4120" s="16" t="str">
        <f>'Vulnerability Mapped'!C114</f>
        <v>Increased Sediment Quantity</v>
      </c>
      <c r="F4120" s="18">
        <f>'Fish Use'!F276</f>
        <v>0.77780000000000005</v>
      </c>
      <c r="G4120" s="18">
        <f>Population!D11</f>
        <v>0.25</v>
      </c>
      <c r="H4120" s="19">
        <f>'Limiting Factors'!C292</f>
        <v>2.86</v>
      </c>
      <c r="I4120" s="18">
        <f>'Limiting Factors'!D292</f>
        <v>0.51849999999999996</v>
      </c>
      <c r="J4120" s="17">
        <f>'Vulnerability Mapped'!D114</f>
        <v>10</v>
      </c>
      <c r="K4120" s="17">
        <f>'Vulnerability Mapped'!E114</f>
        <v>10</v>
      </c>
      <c r="L4120" s="18">
        <f>'Vulnerability Mapped'!H114</f>
        <v>0.42142857099999997</v>
      </c>
      <c r="M4120" s="18">
        <f t="shared" si="128"/>
        <v>0.1699576333985903</v>
      </c>
      <c r="N4120" s="18">
        <f t="shared" si="129"/>
        <v>4.2489408349647574E-2</v>
      </c>
    </row>
    <row r="4121" spans="1:14" ht="18" customHeight="1" x14ac:dyDescent="0.2">
      <c r="A4121" s="16" t="str">
        <f>'Fish Use'!A276</f>
        <v>UGR19</v>
      </c>
      <c r="B4121" s="16" t="str">
        <f>'Fish Use'!B276</f>
        <v>Upper Grande Ronde</v>
      </c>
      <c r="C4121" s="16" t="str">
        <f>'Fish Use'!D276</f>
        <v>Steelhead</v>
      </c>
      <c r="D4121" s="16" t="str">
        <f>'Fish Use'!E276</f>
        <v>Spawning</v>
      </c>
      <c r="E4121" s="16" t="str">
        <f>'Vulnerability Mapped'!C119</f>
        <v>Summer Water Temperature</v>
      </c>
      <c r="F4121" s="18">
        <f>'Fish Use'!F276</f>
        <v>0.77780000000000005</v>
      </c>
      <c r="G4121" s="18">
        <f>Population!D11</f>
        <v>0.25</v>
      </c>
      <c r="H4121" s="19">
        <f>'Limiting Factors'!C299</f>
        <v>2.62</v>
      </c>
      <c r="I4121" s="18">
        <f>'Limiting Factors'!D299</f>
        <v>0.46450000000000002</v>
      </c>
      <c r="J4121" s="17">
        <f>'Vulnerability Mapped'!D119</f>
        <v>11</v>
      </c>
      <c r="K4121" s="17">
        <f>'Vulnerability Mapped'!E119</f>
        <v>11</v>
      </c>
      <c r="L4121" s="18">
        <f>'Vulnerability Mapped'!H119</f>
        <v>0.35714285699999998</v>
      </c>
      <c r="M4121" s="18">
        <f t="shared" si="128"/>
        <v>0.12903146423410172</v>
      </c>
      <c r="N4121" s="18">
        <f t="shared" si="129"/>
        <v>3.2257866058525431E-2</v>
      </c>
    </row>
    <row r="4122" spans="1:14" ht="18" customHeight="1" x14ac:dyDescent="0.2">
      <c r="A4122" s="16" t="str">
        <f>'Fish Use'!A276</f>
        <v>UGR19</v>
      </c>
      <c r="B4122" s="16" t="str">
        <f>'Fish Use'!B276</f>
        <v>Upper Grande Ronde</v>
      </c>
      <c r="C4122" s="16" t="str">
        <f>'Fish Use'!D276</f>
        <v>Steelhead</v>
      </c>
      <c r="D4122" s="16" t="str">
        <f>'Fish Use'!E276</f>
        <v>Spawning</v>
      </c>
      <c r="E4122" s="16" t="str">
        <f>'Vulnerability Mapped'!C121</f>
        <v>Winter Water Temperature</v>
      </c>
      <c r="F4122" s="18">
        <f>'Fish Use'!F276</f>
        <v>0.77780000000000005</v>
      </c>
      <c r="G4122" s="18">
        <f>Population!D11</f>
        <v>0.25</v>
      </c>
      <c r="H4122" s="19">
        <f>'Limiting Factors'!C300</f>
        <v>1.59</v>
      </c>
      <c r="I4122" s="18">
        <f>'Limiting Factors'!D300</f>
        <v>0.23275000000000001</v>
      </c>
      <c r="J4122" s="17">
        <f>'Vulnerability Mapped'!D121</f>
        <v>7</v>
      </c>
      <c r="K4122" s="17">
        <f>'Vulnerability Mapped'!E121</f>
        <v>7</v>
      </c>
      <c r="L4122" s="18">
        <f>'Vulnerability Mapped'!H121</f>
        <v>0.61428571399999998</v>
      </c>
      <c r="M4122" s="18">
        <f t="shared" si="128"/>
        <v>0.11120595494827631</v>
      </c>
      <c r="N4122" s="18">
        <f t="shared" si="129"/>
        <v>2.7801488737069079E-2</v>
      </c>
    </row>
    <row r="4123" spans="1:14" ht="18" customHeight="1" x14ac:dyDescent="0.2">
      <c r="A4123" s="16" t="str">
        <f>'Fish Use'!A276</f>
        <v>UGR19</v>
      </c>
      <c r="B4123" s="16" t="str">
        <f>'Fish Use'!B276</f>
        <v>Upper Grande Ronde</v>
      </c>
      <c r="C4123" s="16" t="str">
        <f>'Fish Use'!D276</f>
        <v>Steelhead</v>
      </c>
      <c r="D4123" s="16" t="str">
        <f>'Fish Use'!E276</f>
        <v>Spawning</v>
      </c>
      <c r="E4123" s="16" t="str">
        <f>'Vulnerability Mapped'!C120</f>
        <v>Water Quality</v>
      </c>
      <c r="F4123" s="18">
        <f>'Fish Use'!F276</f>
        <v>0.77780000000000005</v>
      </c>
      <c r="G4123" s="18">
        <f>Population!D11</f>
        <v>0.25</v>
      </c>
      <c r="H4123" s="19">
        <f>'Limiting Factors'!C301</f>
        <v>1.59</v>
      </c>
      <c r="I4123" s="18">
        <f>'Limiting Factors'!D301</f>
        <v>0.23275000000000001</v>
      </c>
      <c r="J4123" s="17">
        <f>'Vulnerability Mapped'!D120</f>
        <v>8</v>
      </c>
      <c r="K4123" s="17">
        <f>'Vulnerability Mapped'!E120</f>
        <v>8</v>
      </c>
      <c r="L4123" s="18">
        <f>'Vulnerability Mapped'!H120</f>
        <v>0.55000000000000004</v>
      </c>
      <c r="M4123" s="18">
        <f t="shared" si="128"/>
        <v>9.9568122500000023E-2</v>
      </c>
      <c r="N4123" s="18">
        <f t="shared" si="129"/>
        <v>2.4892030625000006E-2</v>
      </c>
    </row>
    <row r="4124" spans="1:14" ht="18" customHeight="1" x14ac:dyDescent="0.2">
      <c r="A4124" s="16" t="str">
        <f>'Fish Use'!A276</f>
        <v>UGR19</v>
      </c>
      <c r="B4124" s="16" t="str">
        <f>'Fish Use'!B276</f>
        <v>Upper Grande Ronde</v>
      </c>
      <c r="C4124" s="16" t="str">
        <f>'Fish Use'!D276</f>
        <v>Steelhead</v>
      </c>
      <c r="D4124" s="16" t="str">
        <f>'Fish Use'!E276</f>
        <v>Spawning</v>
      </c>
      <c r="E4124" s="16" t="str">
        <f>'Vulnerability Mapped'!C116</f>
        <v>Predation</v>
      </c>
      <c r="F4124" s="18">
        <f>'Fish Use'!F276</f>
        <v>0.77780000000000005</v>
      </c>
      <c r="G4124" s="18">
        <f>Population!D11</f>
        <v>0.25</v>
      </c>
      <c r="H4124" s="19">
        <f>'Limiting Factors'!C294</f>
        <v>1.26</v>
      </c>
      <c r="I4124" s="18">
        <f>'Limiting Factors'!D294</f>
        <v>0.1585</v>
      </c>
      <c r="J4124" s="17">
        <f>'Vulnerability Mapped'!D116</f>
        <v>12</v>
      </c>
      <c r="K4124" s="17">
        <f>'Vulnerability Mapped'!E116</f>
        <v>12</v>
      </c>
      <c r="L4124" s="18">
        <f>'Vulnerability Mapped'!H116</f>
        <v>0.29285714299999999</v>
      </c>
      <c r="M4124" s="18">
        <f t="shared" si="128"/>
        <v>3.61038093033259E-2</v>
      </c>
      <c r="N4124" s="18">
        <f t="shared" si="129"/>
        <v>9.0259523258314749E-3</v>
      </c>
    </row>
    <row r="4125" spans="1:14" ht="18" customHeight="1" x14ac:dyDescent="0.2">
      <c r="A4125" s="16" t="str">
        <f>'Fish Use'!A276</f>
        <v>UGR19</v>
      </c>
      <c r="B4125" s="16" t="str">
        <f>'Fish Use'!B276</f>
        <v>Upper Grande Ronde</v>
      </c>
      <c r="C4125" s="16" t="str">
        <f>'Fish Use'!D276</f>
        <v>Steelhead</v>
      </c>
      <c r="D4125" s="16" t="str">
        <f>'Fish Use'!E276</f>
        <v>Spawning</v>
      </c>
      <c r="E4125" s="16" t="str">
        <f>'Vulnerability Mapped'!C108</f>
        <v>Altered Primary Productivity</v>
      </c>
      <c r="F4125" s="18">
        <f>'Fish Use'!F276</f>
        <v>0.77780000000000005</v>
      </c>
      <c r="G4125" s="18">
        <f>Population!D11</f>
        <v>0.25</v>
      </c>
      <c r="H4125" s="19">
        <f>'Limiting Factors'!C295</f>
        <v>3.42</v>
      </c>
      <c r="I4125" s="18">
        <f>'Limiting Factors'!D295</f>
        <v>0.64449999999999996</v>
      </c>
      <c r="J4125" s="17">
        <f>'Vulnerability Mapped'!D108</f>
        <v>13</v>
      </c>
      <c r="K4125" s="17">
        <f>'Vulnerability Mapped'!E108</f>
        <v>13</v>
      </c>
      <c r="L4125" s="18">
        <f>'Vulnerability Mapped'!H108</f>
        <v>0.22857142899999999</v>
      </c>
      <c r="M4125" s="18">
        <f t="shared" si="128"/>
        <v>0.1145810516434109</v>
      </c>
      <c r="N4125" s="18">
        <f t="shared" si="129"/>
        <v>2.8645262910852724E-2</v>
      </c>
    </row>
    <row r="4126" spans="1:14" ht="18" customHeight="1" x14ac:dyDescent="0.2">
      <c r="A4126" s="16" t="str">
        <f>'Fish Use'!A276</f>
        <v>UGR19</v>
      </c>
      <c r="B4126" s="16" t="str">
        <f>'Fish Use'!B276</f>
        <v>Upper Grande Ronde</v>
      </c>
      <c r="C4126" s="16" t="str">
        <f>'Fish Use'!D276</f>
        <v>Steelhead</v>
      </c>
      <c r="D4126" s="16" t="str">
        <f>'Fish Use'!E276</f>
        <v>Spawning</v>
      </c>
      <c r="E4126" s="16" t="str">
        <f>'Vulnerability Mapped'!C115</f>
        <v>Non-Native Species Interactions and Competition</v>
      </c>
      <c r="F4126" s="18">
        <f>'Fish Use'!F276</f>
        <v>0.77780000000000005</v>
      </c>
      <c r="G4126" s="18">
        <f>Population!D11</f>
        <v>0.25</v>
      </c>
      <c r="H4126" s="19">
        <f>'Limiting Factors'!C296</f>
        <v>1</v>
      </c>
      <c r="I4126" s="18">
        <f>'Limiting Factors'!D296</f>
        <v>0.1</v>
      </c>
      <c r="J4126" s="17">
        <f>'Vulnerability Mapped'!D115</f>
        <v>14</v>
      </c>
      <c r="K4126" s="17">
        <f>'Vulnerability Mapped'!E115</f>
        <v>14</v>
      </c>
      <c r="L4126" s="18">
        <f>'Vulnerability Mapped'!H115</f>
        <v>0.164285714</v>
      </c>
      <c r="M4126" s="18">
        <f t="shared" si="128"/>
        <v>1.2778142834920002E-2</v>
      </c>
      <c r="N4126" s="18">
        <f t="shared" si="129"/>
        <v>3.1945357087300006E-3</v>
      </c>
    </row>
    <row r="4127" spans="1:14" ht="18" customHeight="1" x14ac:dyDescent="0.2">
      <c r="A4127" s="16" t="str">
        <f>'Fish Use'!A277</f>
        <v>UGR19</v>
      </c>
      <c r="B4127" s="16" t="str">
        <f>'Fish Use'!B277</f>
        <v>Upper Grande Ronde</v>
      </c>
      <c r="C4127" s="16" t="str">
        <f>'Fish Use'!D277</f>
        <v>Steelhead</v>
      </c>
      <c r="D4127" s="16" t="str">
        <f>'Fish Use'!E277</f>
        <v>Winter Rearing</v>
      </c>
      <c r="E4127" s="16" t="str">
        <f>'Vulnerability Mapped'!C139</f>
        <v>Anthropogenic Barriers</v>
      </c>
      <c r="F4127" s="18">
        <f>'Fish Use'!F277</f>
        <v>0.77780000000000005</v>
      </c>
      <c r="G4127" s="18">
        <f>Population!D15</f>
        <v>0.25</v>
      </c>
      <c r="H4127" s="19">
        <f>'Limiting Factors'!C293</f>
        <v>3.63</v>
      </c>
      <c r="I4127" s="18">
        <f>'Limiting Factors'!D293</f>
        <v>0.69174999999999998</v>
      </c>
      <c r="J4127" s="17">
        <f>'Vulnerability Mapped'!D139</f>
        <v>14</v>
      </c>
      <c r="K4127" s="17">
        <f>'Vulnerability Mapped'!E139</f>
        <v>14</v>
      </c>
      <c r="L4127" s="18">
        <f>'Vulnerability Mapped'!H139</f>
        <v>0.164285714</v>
      </c>
      <c r="M4127" s="18">
        <f t="shared" si="128"/>
        <v>8.8392803060559105E-2</v>
      </c>
      <c r="N4127" s="18">
        <f t="shared" si="129"/>
        <v>2.2098200765139776E-2</v>
      </c>
    </row>
    <row r="4128" spans="1:14" ht="18" customHeight="1" x14ac:dyDescent="0.2">
      <c r="A4128" s="16" t="str">
        <f>'Fish Use'!A277</f>
        <v>UGR19</v>
      </c>
      <c r="B4128" s="16" t="str">
        <f>'Fish Use'!B277</f>
        <v>Upper Grande Ronde</v>
      </c>
      <c r="C4128" s="16" t="str">
        <f>'Fish Use'!D277</f>
        <v>Steelhead</v>
      </c>
      <c r="D4128" s="16" t="str">
        <f>'Fish Use'!E277</f>
        <v>Winter Rearing</v>
      </c>
      <c r="E4128" s="16" t="str">
        <f>'Vulnerability Mapped'!C147</f>
        <v>Riparian Condition</v>
      </c>
      <c r="F4128" s="18">
        <f>'Fish Use'!F277</f>
        <v>0.77780000000000005</v>
      </c>
      <c r="G4128" s="18">
        <f>Population!D15</f>
        <v>0.25</v>
      </c>
      <c r="H4128" s="19">
        <f>'Limiting Factors'!C287</f>
        <v>2.86</v>
      </c>
      <c r="I4128" s="18">
        <f>'Limiting Factors'!D287</f>
        <v>0.51849999999999996</v>
      </c>
      <c r="J4128" s="17">
        <f>'Vulnerability Mapped'!D147</f>
        <v>5</v>
      </c>
      <c r="K4128" s="17">
        <f>'Vulnerability Mapped'!E147</f>
        <v>5</v>
      </c>
      <c r="L4128" s="18">
        <f>'Vulnerability Mapped'!H147</f>
        <v>0.74285714300000005</v>
      </c>
      <c r="M4128" s="18">
        <f t="shared" si="128"/>
        <v>0.29958633720046995</v>
      </c>
      <c r="N4128" s="18">
        <f t="shared" si="129"/>
        <v>7.4896584300117489E-2</v>
      </c>
    </row>
    <row r="4129" spans="1:14" ht="18" customHeight="1" x14ac:dyDescent="0.2">
      <c r="A4129" s="16" t="str">
        <f>'Fish Use'!A277</f>
        <v>UGR19</v>
      </c>
      <c r="B4129" s="16" t="str">
        <f>'Fish Use'!B277</f>
        <v>Upper Grande Ronde</v>
      </c>
      <c r="C4129" s="16" t="str">
        <f>'Fish Use'!D277</f>
        <v>Steelhead</v>
      </c>
      <c r="D4129" s="16" t="str">
        <f>'Fish Use'!E277</f>
        <v>Winter Rearing</v>
      </c>
      <c r="E4129" s="16" t="str">
        <f>'Vulnerability Mapped'!C143</f>
        <v>Floodplain Condition</v>
      </c>
      <c r="F4129" s="18">
        <f>'Fish Use'!F277</f>
        <v>0.77780000000000005</v>
      </c>
      <c r="G4129" s="18">
        <f>Population!D15</f>
        <v>0.25</v>
      </c>
      <c r="H4129" s="19">
        <f>'Limiting Factors'!C288</f>
        <v>2</v>
      </c>
      <c r="I4129" s="18">
        <f>'Limiting Factors'!D288</f>
        <v>0.32500000000000001</v>
      </c>
      <c r="J4129" s="17">
        <f>'Vulnerability Mapped'!D143</f>
        <v>4</v>
      </c>
      <c r="K4129" s="17">
        <f>'Vulnerability Mapped'!E143</f>
        <v>4</v>
      </c>
      <c r="L4129" s="18">
        <f>'Vulnerability Mapped'!H143</f>
        <v>0.80714285699999999</v>
      </c>
      <c r="M4129" s="18">
        <f t="shared" si="128"/>
        <v>0.20403360710674504</v>
      </c>
      <c r="N4129" s="18">
        <f t="shared" si="129"/>
        <v>5.1008401776686259E-2</v>
      </c>
    </row>
    <row r="4130" spans="1:14" ht="18" customHeight="1" x14ac:dyDescent="0.2">
      <c r="A4130" s="16" t="str">
        <f>'Fish Use'!A277</f>
        <v>UGR19</v>
      </c>
      <c r="B4130" s="16" t="str">
        <f>'Fish Use'!B277</f>
        <v>Upper Grande Ronde</v>
      </c>
      <c r="C4130" s="16" t="str">
        <f>'Fish Use'!D277</f>
        <v>Steelhead</v>
      </c>
      <c r="D4130" s="16" t="str">
        <f>'Fish Use'!E277</f>
        <v>Winter Rearing</v>
      </c>
      <c r="E4130" s="16" t="str">
        <f>'Vulnerability Mapped'!C148</f>
        <v>Side Channel and Wetland Habitat</v>
      </c>
      <c r="F4130" s="18">
        <f>'Fish Use'!F277</f>
        <v>0.77780000000000005</v>
      </c>
      <c r="G4130" s="18">
        <f>Population!D15</f>
        <v>0.25</v>
      </c>
      <c r="H4130" s="19">
        <f>'Limiting Factors'!C289</f>
        <v>2.2999999999999998</v>
      </c>
      <c r="I4130" s="18">
        <f>'Limiting Factors'!D289</f>
        <v>0.39250000000000002</v>
      </c>
      <c r="J4130" s="17">
        <f>'Vulnerability Mapped'!D148</f>
        <v>3</v>
      </c>
      <c r="K4130" s="17">
        <f>'Vulnerability Mapped'!E148</f>
        <v>3</v>
      </c>
      <c r="L4130" s="18">
        <f>'Vulnerability Mapped'!H148</f>
        <v>0.87142857100000004</v>
      </c>
      <c r="M4130" s="18">
        <f t="shared" si="128"/>
        <v>0.26603537844059155</v>
      </c>
      <c r="N4130" s="18">
        <f t="shared" si="129"/>
        <v>6.6508844610147888E-2</v>
      </c>
    </row>
    <row r="4131" spans="1:14" ht="18" customHeight="1" x14ac:dyDescent="0.2">
      <c r="A4131" s="16" t="str">
        <f>'Fish Use'!A277</f>
        <v>UGR19</v>
      </c>
      <c r="B4131" s="16" t="str">
        <f>'Fish Use'!B277</f>
        <v>Upper Grande Ronde</v>
      </c>
      <c r="C4131" s="16" t="str">
        <f>'Fish Use'!D277</f>
        <v>Steelhead</v>
      </c>
      <c r="D4131" s="16" t="str">
        <f>'Fish Use'!E277</f>
        <v>Winter Rearing</v>
      </c>
      <c r="E4131" s="16" t="str">
        <f>'Vulnerability Mapped'!C140</f>
        <v>Channel and Habitat Structure</v>
      </c>
      <c r="F4131" s="18">
        <f>'Fish Use'!F277</f>
        <v>0.77780000000000005</v>
      </c>
      <c r="G4131" s="18">
        <f>Population!D15</f>
        <v>0.25</v>
      </c>
      <c r="H4131" s="19">
        <f>'Limiting Factors'!C290</f>
        <v>2.35</v>
      </c>
      <c r="I4131" s="18">
        <f>'Limiting Factors'!D290</f>
        <v>0.40375</v>
      </c>
      <c r="J4131" s="17">
        <f>'Vulnerability Mapped'!D140</f>
        <v>2</v>
      </c>
      <c r="K4131" s="17">
        <f>'Vulnerability Mapped'!E140</f>
        <v>2</v>
      </c>
      <c r="L4131" s="18">
        <f>'Vulnerability Mapped'!H140</f>
        <v>0.93571428599999995</v>
      </c>
      <c r="M4131" s="18">
        <f t="shared" si="128"/>
        <v>0.29384867330401049</v>
      </c>
      <c r="N4131" s="18">
        <f t="shared" si="129"/>
        <v>7.3462168326002622E-2</v>
      </c>
    </row>
    <row r="4132" spans="1:14" ht="18" customHeight="1" x14ac:dyDescent="0.2">
      <c r="A4132" s="16" t="str">
        <f>'Fish Use'!A277</f>
        <v>UGR19</v>
      </c>
      <c r="B4132" s="16" t="str">
        <f>'Fish Use'!B277</f>
        <v>Upper Grande Ronde</v>
      </c>
      <c r="C4132" s="16" t="str">
        <f>'Fish Use'!D277</f>
        <v>Steelhead</v>
      </c>
      <c r="D4132" s="16" t="str">
        <f>'Fish Use'!E277</f>
        <v>Winter Rearing</v>
      </c>
      <c r="E4132" s="16" t="str">
        <f>'Vulnerability Mapped'!C142</f>
        <v>Decreased Water Quantity</v>
      </c>
      <c r="F4132" s="18">
        <f>'Fish Use'!F277</f>
        <v>0.77780000000000005</v>
      </c>
      <c r="G4132" s="18">
        <f>Population!D15</f>
        <v>0.25</v>
      </c>
      <c r="H4132" s="19">
        <f>'Limiting Factors'!C297</f>
        <v>1.82</v>
      </c>
      <c r="I4132" s="18">
        <f>'Limiting Factors'!D297</f>
        <v>0.28449999999999998</v>
      </c>
      <c r="J4132" s="17">
        <f>'Vulnerability Mapped'!D142</f>
        <v>7</v>
      </c>
      <c r="K4132" s="17">
        <f>'Vulnerability Mapped'!E142</f>
        <v>7</v>
      </c>
      <c r="L4132" s="18">
        <f>'Vulnerability Mapped'!H142</f>
        <v>0.61428571399999998</v>
      </c>
      <c r="M4132" s="18">
        <f t="shared" si="128"/>
        <v>0.13593166136534737</v>
      </c>
      <c r="N4132" s="18">
        <f t="shared" si="129"/>
        <v>3.3982915341336843E-2</v>
      </c>
    </row>
    <row r="4133" spans="1:14" ht="18" customHeight="1" x14ac:dyDescent="0.2">
      <c r="A4133" s="16" t="str">
        <f>'Fish Use'!A277</f>
        <v>UGR19</v>
      </c>
      <c r="B4133" s="16" t="str">
        <f>'Fish Use'!B277</f>
        <v>Upper Grande Ronde</v>
      </c>
      <c r="C4133" s="16" t="str">
        <f>'Fish Use'!D277</f>
        <v>Steelhead</v>
      </c>
      <c r="D4133" s="16" t="str">
        <f>'Fish Use'!E277</f>
        <v>Winter Rearing</v>
      </c>
      <c r="E4133" s="16" t="str">
        <f>'Vulnerability Mapped'!C137</f>
        <v>Altered Flow Timing</v>
      </c>
      <c r="F4133" s="18">
        <f>'Fish Use'!F277</f>
        <v>0.77780000000000005</v>
      </c>
      <c r="G4133" s="18">
        <f>Population!D15</f>
        <v>0.25</v>
      </c>
      <c r="H4133" s="19">
        <f>'Limiting Factors'!C298</f>
        <v>1.44</v>
      </c>
      <c r="I4133" s="18">
        <f>'Limiting Factors'!D298</f>
        <v>0.19900000000000001</v>
      </c>
      <c r="J4133" s="17">
        <f>'Vulnerability Mapped'!D137</f>
        <v>10</v>
      </c>
      <c r="K4133" s="17">
        <f>'Vulnerability Mapped'!E137</f>
        <v>10</v>
      </c>
      <c r="L4133" s="18">
        <f>'Vulnerability Mapped'!H137</f>
        <v>0.42142857099999997</v>
      </c>
      <c r="M4133" s="18">
        <f t="shared" si="128"/>
        <v>6.5229641362236204E-2</v>
      </c>
      <c r="N4133" s="18">
        <f t="shared" si="129"/>
        <v>1.6307410340559051E-2</v>
      </c>
    </row>
    <row r="4134" spans="1:14" ht="18" customHeight="1" x14ac:dyDescent="0.2">
      <c r="A4134" s="16" t="str">
        <f>'Fish Use'!A277</f>
        <v>UGR19</v>
      </c>
      <c r="B4134" s="16" t="str">
        <f>'Fish Use'!B277</f>
        <v>Upper Grande Ronde</v>
      </c>
      <c r="C4134" s="16" t="str">
        <f>'Fish Use'!D277</f>
        <v>Steelhead</v>
      </c>
      <c r="D4134" s="16" t="str">
        <f>'Fish Use'!E277</f>
        <v>Winter Rearing</v>
      </c>
      <c r="E4134" s="16" t="str">
        <f>'Vulnerability Mapped'!C141</f>
        <v>Decreased Sediment Quantity</v>
      </c>
      <c r="F4134" s="18">
        <f>'Fish Use'!F277</f>
        <v>0.77780000000000005</v>
      </c>
      <c r="G4134" s="18">
        <f>Population!D15</f>
        <v>0.25</v>
      </c>
      <c r="H4134" s="19">
        <f>'Limiting Factors'!C291</f>
        <v>2.99</v>
      </c>
      <c r="I4134" s="18">
        <f>'Limiting Factors'!D291</f>
        <v>0.54774999999999996</v>
      </c>
      <c r="J4134" s="17">
        <f>'Vulnerability Mapped'!D141</f>
        <v>12</v>
      </c>
      <c r="K4134" s="17">
        <f>'Vulnerability Mapped'!E141</f>
        <v>12</v>
      </c>
      <c r="L4134" s="18">
        <f>'Vulnerability Mapped'!H141</f>
        <v>0.29285714299999999</v>
      </c>
      <c r="M4134" s="18">
        <f t="shared" si="128"/>
        <v>0.12476884256086285</v>
      </c>
      <c r="N4134" s="18">
        <f t="shared" si="129"/>
        <v>3.1192210640215712E-2</v>
      </c>
    </row>
    <row r="4135" spans="1:14" ht="18" customHeight="1" x14ac:dyDescent="0.2">
      <c r="A4135" s="16" t="str">
        <f>'Fish Use'!A277</f>
        <v>UGR19</v>
      </c>
      <c r="B4135" s="16" t="str">
        <f>'Fish Use'!B277</f>
        <v>Upper Grande Ronde</v>
      </c>
      <c r="C4135" s="16" t="str">
        <f>'Fish Use'!D277</f>
        <v>Steelhead</v>
      </c>
      <c r="D4135" s="16" t="str">
        <f>'Fish Use'!E277</f>
        <v>Winter Rearing</v>
      </c>
      <c r="E4135" s="16" t="str">
        <f>'Vulnerability Mapped'!C144</f>
        <v>Increased Sediment Quantity</v>
      </c>
      <c r="F4135" s="18">
        <f>'Fish Use'!F277</f>
        <v>0.77780000000000005</v>
      </c>
      <c r="G4135" s="18">
        <f>Population!D15</f>
        <v>0.25</v>
      </c>
      <c r="H4135" s="19">
        <f>'Limiting Factors'!C292</f>
        <v>2.86</v>
      </c>
      <c r="I4135" s="18">
        <f>'Limiting Factors'!D292</f>
        <v>0.51849999999999996</v>
      </c>
      <c r="J4135" s="17">
        <f>'Vulnerability Mapped'!D144</f>
        <v>13</v>
      </c>
      <c r="K4135" s="17">
        <f>'Vulnerability Mapped'!E144</f>
        <v>13</v>
      </c>
      <c r="L4135" s="18">
        <f>'Vulnerability Mapped'!H144</f>
        <v>0.22857142899999999</v>
      </c>
      <c r="M4135" s="18">
        <f t="shared" si="128"/>
        <v>9.2180411601409704E-2</v>
      </c>
      <c r="N4135" s="18">
        <f t="shared" si="129"/>
        <v>2.3045102900352426E-2</v>
      </c>
    </row>
    <row r="4136" spans="1:14" ht="18" customHeight="1" x14ac:dyDescent="0.2">
      <c r="A4136" s="16" t="str">
        <f>'Fish Use'!A277</f>
        <v>UGR19</v>
      </c>
      <c r="B4136" s="16" t="str">
        <f>'Fish Use'!B277</f>
        <v>Upper Grande Ronde</v>
      </c>
      <c r="C4136" s="16" t="str">
        <f>'Fish Use'!D277</f>
        <v>Steelhead</v>
      </c>
      <c r="D4136" s="16" t="str">
        <f>'Fish Use'!E277</f>
        <v>Winter Rearing</v>
      </c>
      <c r="E4136" s="16" t="str">
        <f>'Vulnerability Mapped'!C149</f>
        <v>Summer Water Temperature</v>
      </c>
      <c r="F4136" s="18">
        <f>'Fish Use'!F277</f>
        <v>0.77780000000000005</v>
      </c>
      <c r="G4136" s="18">
        <f>Population!D15</f>
        <v>0.25</v>
      </c>
      <c r="H4136" s="19">
        <f>'Limiting Factors'!C299</f>
        <v>2.62</v>
      </c>
      <c r="I4136" s="18">
        <f>'Limiting Factors'!D299</f>
        <v>0.46450000000000002</v>
      </c>
      <c r="J4136" s="17">
        <f>'Vulnerability Mapped'!D149</f>
        <v>15</v>
      </c>
      <c r="K4136" s="17">
        <f>'Vulnerability Mapped'!E149</f>
        <v>15</v>
      </c>
      <c r="L4136" s="18">
        <f>'Vulnerability Mapped'!H149</f>
        <v>0.1</v>
      </c>
      <c r="M4136" s="18">
        <f t="shared" si="128"/>
        <v>3.6128810000000004E-2</v>
      </c>
      <c r="N4136" s="18">
        <f t="shared" si="129"/>
        <v>9.0322025000000011E-3</v>
      </c>
    </row>
    <row r="4137" spans="1:14" ht="18" customHeight="1" x14ac:dyDescent="0.2">
      <c r="A4137" s="16" t="str">
        <f>'Fish Use'!A277</f>
        <v>UGR19</v>
      </c>
      <c r="B4137" s="16" t="str">
        <f>'Fish Use'!B277</f>
        <v>Upper Grande Ronde</v>
      </c>
      <c r="C4137" s="16" t="str">
        <f>'Fish Use'!D277</f>
        <v>Steelhead</v>
      </c>
      <c r="D4137" s="16" t="str">
        <f>'Fish Use'!E277</f>
        <v>Winter Rearing</v>
      </c>
      <c r="E4137" s="16" t="str">
        <f>'Vulnerability Mapped'!C151</f>
        <v>Winter Water Temperature</v>
      </c>
      <c r="F4137" s="18">
        <f>'Fish Use'!F277</f>
        <v>0.77780000000000005</v>
      </c>
      <c r="G4137" s="18">
        <f>Population!D15</f>
        <v>0.25</v>
      </c>
      <c r="H4137" s="19">
        <f>'Limiting Factors'!C300</f>
        <v>1.59</v>
      </c>
      <c r="I4137" s="18">
        <f>'Limiting Factors'!D300</f>
        <v>0.23275000000000001</v>
      </c>
      <c r="J4137" s="17">
        <f>'Vulnerability Mapped'!D151</f>
        <v>1</v>
      </c>
      <c r="K4137" s="17">
        <f>'Vulnerability Mapped'!E151</f>
        <v>1</v>
      </c>
      <c r="L4137" s="18">
        <f>'Vulnerability Mapped'!H151</f>
        <v>1</v>
      </c>
      <c r="M4137" s="18">
        <f t="shared" si="128"/>
        <v>0.18103295000000003</v>
      </c>
      <c r="N4137" s="18">
        <f t="shared" si="129"/>
        <v>4.5258237500000006E-2</v>
      </c>
    </row>
    <row r="4138" spans="1:14" ht="18" customHeight="1" x14ac:dyDescent="0.2">
      <c r="A4138" s="16" t="str">
        <f>'Fish Use'!A277</f>
        <v>UGR19</v>
      </c>
      <c r="B4138" s="16" t="str">
        <f>'Fish Use'!B277</f>
        <v>Upper Grande Ronde</v>
      </c>
      <c r="C4138" s="16" t="str">
        <f>'Fish Use'!D277</f>
        <v>Steelhead</v>
      </c>
      <c r="D4138" s="16" t="str">
        <f>'Fish Use'!E277</f>
        <v>Winter Rearing</v>
      </c>
      <c r="E4138" s="16" t="str">
        <f>'Vulnerability Mapped'!C150</f>
        <v>Water Quality</v>
      </c>
      <c r="F4138" s="18">
        <f>'Fish Use'!F277</f>
        <v>0.77780000000000005</v>
      </c>
      <c r="G4138" s="18">
        <f>Population!D15</f>
        <v>0.25</v>
      </c>
      <c r="H4138" s="19">
        <f>'Limiting Factors'!C301</f>
        <v>1.59</v>
      </c>
      <c r="I4138" s="18">
        <f>'Limiting Factors'!D301</f>
        <v>0.23275000000000001</v>
      </c>
      <c r="J4138" s="17">
        <f>'Vulnerability Mapped'!D150</f>
        <v>6</v>
      </c>
      <c r="K4138" s="17">
        <f>'Vulnerability Mapped'!E150</f>
        <v>6</v>
      </c>
      <c r="L4138" s="18">
        <f>'Vulnerability Mapped'!H150</f>
        <v>0.678571429</v>
      </c>
      <c r="M4138" s="18">
        <f t="shared" si="128"/>
        <v>0.12284378757758557</v>
      </c>
      <c r="N4138" s="18">
        <f t="shared" si="129"/>
        <v>3.0710946894396393E-2</v>
      </c>
    </row>
    <row r="4139" spans="1:14" ht="18" customHeight="1" x14ac:dyDescent="0.2">
      <c r="A4139" s="16" t="str">
        <f>'Fish Use'!A277</f>
        <v>UGR19</v>
      </c>
      <c r="B4139" s="16" t="str">
        <f>'Fish Use'!B277</f>
        <v>Upper Grande Ronde</v>
      </c>
      <c r="C4139" s="16" t="str">
        <f>'Fish Use'!D277</f>
        <v>Steelhead</v>
      </c>
      <c r="D4139" s="16" t="str">
        <f>'Fish Use'!E277</f>
        <v>Winter Rearing</v>
      </c>
      <c r="E4139" s="16" t="str">
        <f>'Vulnerability Mapped'!C146</f>
        <v>Predation</v>
      </c>
      <c r="F4139" s="18">
        <f>'Fish Use'!F277</f>
        <v>0.77780000000000005</v>
      </c>
      <c r="G4139" s="18">
        <f>Population!D15</f>
        <v>0.25</v>
      </c>
      <c r="H4139" s="19">
        <f>'Limiting Factors'!C294</f>
        <v>1.26</v>
      </c>
      <c r="I4139" s="18">
        <f>'Limiting Factors'!D294</f>
        <v>0.1585</v>
      </c>
      <c r="J4139" s="17">
        <f>'Vulnerability Mapped'!D146</f>
        <v>9</v>
      </c>
      <c r="K4139" s="17">
        <f>'Vulnerability Mapped'!E146</f>
        <v>9</v>
      </c>
      <c r="L4139" s="18">
        <f>'Vulnerability Mapped'!H146</f>
        <v>0.485714286</v>
      </c>
      <c r="M4139" s="18">
        <f t="shared" si="128"/>
        <v>5.9879488606651807E-2</v>
      </c>
      <c r="N4139" s="18">
        <f t="shared" si="129"/>
        <v>1.4969872151662952E-2</v>
      </c>
    </row>
    <row r="4140" spans="1:14" ht="18" customHeight="1" x14ac:dyDescent="0.2">
      <c r="A4140" s="16" t="str">
        <f>'Fish Use'!A277</f>
        <v>UGR19</v>
      </c>
      <c r="B4140" s="16" t="str">
        <f>'Fish Use'!B277</f>
        <v>Upper Grande Ronde</v>
      </c>
      <c r="C4140" s="16" t="str">
        <f>'Fish Use'!D277</f>
        <v>Steelhead</v>
      </c>
      <c r="D4140" s="16" t="str">
        <f>'Fish Use'!E277</f>
        <v>Winter Rearing</v>
      </c>
      <c r="E4140" s="16" t="str">
        <f>'Vulnerability Mapped'!C138</f>
        <v>Altered Primary Productivity</v>
      </c>
      <c r="F4140" s="18">
        <f>'Fish Use'!F277</f>
        <v>0.77780000000000005</v>
      </c>
      <c r="G4140" s="18">
        <f>Population!D15</f>
        <v>0.25</v>
      </c>
      <c r="H4140" s="19">
        <f>'Limiting Factors'!C295</f>
        <v>3.42</v>
      </c>
      <c r="I4140" s="18">
        <f>'Limiting Factors'!D295</f>
        <v>0.64449999999999996</v>
      </c>
      <c r="J4140" s="17">
        <f>'Vulnerability Mapped'!D138</f>
        <v>8</v>
      </c>
      <c r="K4140" s="17">
        <f>'Vulnerability Mapped'!E138</f>
        <v>8</v>
      </c>
      <c r="L4140" s="18">
        <f>'Vulnerability Mapped'!H138</f>
        <v>0.55000000000000004</v>
      </c>
      <c r="M4140" s="18">
        <f t="shared" si="128"/>
        <v>0.27571065500000003</v>
      </c>
      <c r="N4140" s="18">
        <f t="shared" si="129"/>
        <v>6.8927663750000007E-2</v>
      </c>
    </row>
    <row r="4141" spans="1:14" ht="18" customHeight="1" x14ac:dyDescent="0.2">
      <c r="A4141" s="16" t="str">
        <f>'Fish Use'!A277</f>
        <v>UGR19</v>
      </c>
      <c r="B4141" s="16" t="str">
        <f>'Fish Use'!B277</f>
        <v>Upper Grande Ronde</v>
      </c>
      <c r="C4141" s="16" t="str">
        <f>'Fish Use'!D277</f>
        <v>Steelhead</v>
      </c>
      <c r="D4141" s="16" t="str">
        <f>'Fish Use'!E277</f>
        <v>Winter Rearing</v>
      </c>
      <c r="E4141" s="16" t="str">
        <f>'Vulnerability Mapped'!C145</f>
        <v>Non-Native Species Interactions and Competition</v>
      </c>
      <c r="F4141" s="18">
        <f>'Fish Use'!F277</f>
        <v>0.77780000000000005</v>
      </c>
      <c r="G4141" s="18">
        <f>Population!D15</f>
        <v>0.25</v>
      </c>
      <c r="H4141" s="19">
        <f>'Limiting Factors'!C296</f>
        <v>1</v>
      </c>
      <c r="I4141" s="18">
        <f>'Limiting Factors'!D296</f>
        <v>0.1</v>
      </c>
      <c r="J4141" s="17">
        <f>'Vulnerability Mapped'!D145</f>
        <v>11</v>
      </c>
      <c r="K4141" s="17">
        <f>'Vulnerability Mapped'!E145</f>
        <v>11</v>
      </c>
      <c r="L4141" s="18">
        <f>'Vulnerability Mapped'!H145</f>
        <v>0.35714285699999998</v>
      </c>
      <c r="M4141" s="18">
        <f t="shared" si="128"/>
        <v>2.7778571417460002E-2</v>
      </c>
      <c r="N4141" s="18">
        <f t="shared" si="129"/>
        <v>6.9446428543650006E-3</v>
      </c>
    </row>
    <row r="4142" spans="1:14" ht="18" customHeight="1" x14ac:dyDescent="0.2">
      <c r="A4142" s="16" t="str">
        <f>'Fish Use'!A278</f>
        <v>UGR19</v>
      </c>
      <c r="B4142" s="16" t="str">
        <f>'Fish Use'!B278</f>
        <v>Upper Grande Ronde</v>
      </c>
      <c r="C4142" s="16" t="str">
        <f>'Fish Use'!D278</f>
        <v>Steelhead</v>
      </c>
      <c r="D4142" s="16" t="str">
        <f>'Fish Use'!E278</f>
        <v>Summer Rearing</v>
      </c>
      <c r="E4142" s="16" t="str">
        <f>'Vulnerability Mapped'!C124</f>
        <v>Anthropogenic Barriers</v>
      </c>
      <c r="F4142" s="18">
        <f>'Fish Use'!F278</f>
        <v>0.77780000000000005</v>
      </c>
      <c r="G4142" s="18">
        <f>Population!D13</f>
        <v>0.25</v>
      </c>
      <c r="H4142" s="19">
        <f>'Limiting Factors'!C293</f>
        <v>3.63</v>
      </c>
      <c r="I4142" s="18">
        <f>'Limiting Factors'!D293</f>
        <v>0.69174999999999998</v>
      </c>
      <c r="J4142" s="17">
        <f>'Vulnerability Mapped'!D124</f>
        <v>2</v>
      </c>
      <c r="K4142" s="17">
        <f>'Vulnerability Mapped'!E124</f>
        <v>2</v>
      </c>
      <c r="L4142" s="18">
        <f>'Vulnerability Mapped'!H124</f>
        <v>0.93571428599999995</v>
      </c>
      <c r="M4142" s="18">
        <f t="shared" si="128"/>
        <v>0.50345466193944088</v>
      </c>
      <c r="N4142" s="18">
        <f t="shared" si="129"/>
        <v>0.12586366548486022</v>
      </c>
    </row>
    <row r="4143" spans="1:14" ht="18" customHeight="1" x14ac:dyDescent="0.2">
      <c r="A4143" s="16" t="str">
        <f>'Fish Use'!A278</f>
        <v>UGR19</v>
      </c>
      <c r="B4143" s="16" t="str">
        <f>'Fish Use'!B278</f>
        <v>Upper Grande Ronde</v>
      </c>
      <c r="C4143" s="16" t="str">
        <f>'Fish Use'!D278</f>
        <v>Steelhead</v>
      </c>
      <c r="D4143" s="16" t="str">
        <f>'Fish Use'!E278</f>
        <v>Summer Rearing</v>
      </c>
      <c r="E4143" s="16" t="str">
        <f>'Vulnerability Mapped'!C132</f>
        <v>Riparian Condition</v>
      </c>
      <c r="F4143" s="18">
        <f>'Fish Use'!F278</f>
        <v>0.77780000000000005</v>
      </c>
      <c r="G4143" s="18">
        <f>Population!D13</f>
        <v>0.25</v>
      </c>
      <c r="H4143" s="19">
        <f>'Limiting Factors'!C287</f>
        <v>2.86</v>
      </c>
      <c r="I4143" s="18">
        <f>'Limiting Factors'!D287</f>
        <v>0.51849999999999996</v>
      </c>
      <c r="J4143" s="17">
        <f>'Vulnerability Mapped'!D132</f>
        <v>10</v>
      </c>
      <c r="K4143" s="17">
        <f>'Vulnerability Mapped'!E132</f>
        <v>10</v>
      </c>
      <c r="L4143" s="18">
        <f>'Vulnerability Mapped'!H132</f>
        <v>0.42142857099999997</v>
      </c>
      <c r="M4143" s="18">
        <f t="shared" si="128"/>
        <v>0.1699576333985903</v>
      </c>
      <c r="N4143" s="18">
        <f t="shared" si="129"/>
        <v>4.2489408349647574E-2</v>
      </c>
    </row>
    <row r="4144" spans="1:14" ht="18" customHeight="1" x14ac:dyDescent="0.2">
      <c r="A4144" s="16" t="str">
        <f>'Fish Use'!A278</f>
        <v>UGR19</v>
      </c>
      <c r="B4144" s="16" t="str">
        <f>'Fish Use'!B278</f>
        <v>Upper Grande Ronde</v>
      </c>
      <c r="C4144" s="16" t="str">
        <f>'Fish Use'!D278</f>
        <v>Steelhead</v>
      </c>
      <c r="D4144" s="16" t="str">
        <f>'Fish Use'!E278</f>
        <v>Summer Rearing</v>
      </c>
      <c r="E4144" s="16" t="str">
        <f>'Vulnerability Mapped'!C128</f>
        <v>Floodplain Condition</v>
      </c>
      <c r="F4144" s="18">
        <f>'Fish Use'!F278</f>
        <v>0.77780000000000005</v>
      </c>
      <c r="G4144" s="18">
        <f>Population!D13</f>
        <v>0.25</v>
      </c>
      <c r="H4144" s="19">
        <f>'Limiting Factors'!C288</f>
        <v>2</v>
      </c>
      <c r="I4144" s="18">
        <f>'Limiting Factors'!D288</f>
        <v>0.32500000000000001</v>
      </c>
      <c r="J4144" s="17">
        <f>'Vulnerability Mapped'!D128</f>
        <v>11</v>
      </c>
      <c r="K4144" s="17">
        <f>'Vulnerability Mapped'!E128</f>
        <v>11</v>
      </c>
      <c r="L4144" s="18">
        <f>'Vulnerability Mapped'!H128</f>
        <v>0.35714285699999998</v>
      </c>
      <c r="M4144" s="18">
        <f t="shared" si="128"/>
        <v>9.0280357106745007E-2</v>
      </c>
      <c r="N4144" s="18">
        <f t="shared" si="129"/>
        <v>2.2570089276686252E-2</v>
      </c>
    </row>
    <row r="4145" spans="1:14" ht="18" customHeight="1" x14ac:dyDescent="0.2">
      <c r="A4145" s="16" t="str">
        <f>'Fish Use'!A278</f>
        <v>UGR19</v>
      </c>
      <c r="B4145" s="16" t="str">
        <f>'Fish Use'!B278</f>
        <v>Upper Grande Ronde</v>
      </c>
      <c r="C4145" s="16" t="str">
        <f>'Fish Use'!D278</f>
        <v>Steelhead</v>
      </c>
      <c r="D4145" s="16" t="str">
        <f>'Fish Use'!E278</f>
        <v>Summer Rearing</v>
      </c>
      <c r="E4145" s="16" t="str">
        <f>'Vulnerability Mapped'!C133</f>
        <v>Side Channel and Wetland Habitat</v>
      </c>
      <c r="F4145" s="18">
        <f>'Fish Use'!F278</f>
        <v>0.77780000000000005</v>
      </c>
      <c r="G4145" s="18">
        <f>Population!D13</f>
        <v>0.25</v>
      </c>
      <c r="H4145" s="19">
        <f>'Limiting Factors'!C289</f>
        <v>2.2999999999999998</v>
      </c>
      <c r="I4145" s="18">
        <f>'Limiting Factors'!D289</f>
        <v>0.39250000000000002</v>
      </c>
      <c r="J4145" s="17">
        <f>'Vulnerability Mapped'!D133</f>
        <v>4</v>
      </c>
      <c r="K4145" s="17">
        <f>'Vulnerability Mapped'!E133</f>
        <v>4</v>
      </c>
      <c r="L4145" s="18">
        <f>'Vulnerability Mapped'!H133</f>
        <v>0.80714285699999999</v>
      </c>
      <c r="M4145" s="18">
        <f t="shared" si="128"/>
        <v>0.24640981781353052</v>
      </c>
      <c r="N4145" s="18">
        <f t="shared" si="129"/>
        <v>6.1602454453382631E-2</v>
      </c>
    </row>
    <row r="4146" spans="1:14" ht="18" customHeight="1" x14ac:dyDescent="0.2">
      <c r="A4146" s="16" t="str">
        <f>'Fish Use'!A278</f>
        <v>UGR19</v>
      </c>
      <c r="B4146" s="16" t="str">
        <f>'Fish Use'!B278</f>
        <v>Upper Grande Ronde</v>
      </c>
      <c r="C4146" s="16" t="str">
        <f>'Fish Use'!D278</f>
        <v>Steelhead</v>
      </c>
      <c r="D4146" s="16" t="str">
        <f>'Fish Use'!E278</f>
        <v>Summer Rearing</v>
      </c>
      <c r="E4146" s="16" t="str">
        <f>'Vulnerability Mapped'!C125</f>
        <v>Channel and Habitat Structure</v>
      </c>
      <c r="F4146" s="18">
        <f>'Fish Use'!F278</f>
        <v>0.77780000000000005</v>
      </c>
      <c r="G4146" s="18">
        <f>Population!D13</f>
        <v>0.25</v>
      </c>
      <c r="H4146" s="19">
        <f>'Limiting Factors'!C290</f>
        <v>2.35</v>
      </c>
      <c r="I4146" s="18">
        <f>'Limiting Factors'!D290</f>
        <v>0.40375</v>
      </c>
      <c r="J4146" s="17">
        <f>'Vulnerability Mapped'!D125</f>
        <v>3</v>
      </c>
      <c r="K4146" s="17">
        <f>'Vulnerability Mapped'!E125</f>
        <v>3</v>
      </c>
      <c r="L4146" s="18">
        <f>'Vulnerability Mapped'!H125</f>
        <v>0.87142857100000004</v>
      </c>
      <c r="M4146" s="18">
        <f t="shared" si="128"/>
        <v>0.27366059629398432</v>
      </c>
      <c r="N4146" s="18">
        <f t="shared" si="129"/>
        <v>6.8415149073496079E-2</v>
      </c>
    </row>
    <row r="4147" spans="1:14" ht="18" customHeight="1" x14ac:dyDescent="0.2">
      <c r="A4147" s="16" t="str">
        <f>'Fish Use'!A278</f>
        <v>UGR19</v>
      </c>
      <c r="B4147" s="16" t="str">
        <f>'Fish Use'!B278</f>
        <v>Upper Grande Ronde</v>
      </c>
      <c r="C4147" s="16" t="str">
        <f>'Fish Use'!D278</f>
        <v>Steelhead</v>
      </c>
      <c r="D4147" s="16" t="str">
        <f>'Fish Use'!E278</f>
        <v>Summer Rearing</v>
      </c>
      <c r="E4147" s="16" t="str">
        <f>'Vulnerability Mapped'!C127</f>
        <v>Decreased Water Quantity</v>
      </c>
      <c r="F4147" s="18">
        <f>'Fish Use'!F278</f>
        <v>0.77780000000000005</v>
      </c>
      <c r="G4147" s="18">
        <f>Population!D13</f>
        <v>0.25</v>
      </c>
      <c r="H4147" s="19">
        <f>'Limiting Factors'!C297</f>
        <v>1.82</v>
      </c>
      <c r="I4147" s="18">
        <f>'Limiting Factors'!D297</f>
        <v>0.28449999999999998</v>
      </c>
      <c r="J4147" s="17">
        <f>'Vulnerability Mapped'!D127</f>
        <v>5</v>
      </c>
      <c r="K4147" s="17">
        <f>'Vulnerability Mapped'!E127</f>
        <v>5</v>
      </c>
      <c r="L4147" s="18">
        <f>'Vulnerability Mapped'!H127</f>
        <v>0.74285714300000005</v>
      </c>
      <c r="M4147" s="18">
        <f t="shared" si="128"/>
        <v>0.1643824743173263</v>
      </c>
      <c r="N4147" s="18">
        <f t="shared" si="129"/>
        <v>4.1095618579331576E-2</v>
      </c>
    </row>
    <row r="4148" spans="1:14" ht="18" customHeight="1" x14ac:dyDescent="0.2">
      <c r="A4148" s="16" t="str">
        <f>'Fish Use'!A278</f>
        <v>UGR19</v>
      </c>
      <c r="B4148" s="16" t="str">
        <f>'Fish Use'!B278</f>
        <v>Upper Grande Ronde</v>
      </c>
      <c r="C4148" s="16" t="str">
        <f>'Fish Use'!D278</f>
        <v>Steelhead</v>
      </c>
      <c r="D4148" s="16" t="str">
        <f>'Fish Use'!E278</f>
        <v>Summer Rearing</v>
      </c>
      <c r="E4148" s="16" t="str">
        <f>'Vulnerability Mapped'!C122</f>
        <v>Altered Flow Timing</v>
      </c>
      <c r="F4148" s="18">
        <f>'Fish Use'!F278</f>
        <v>0.77780000000000005</v>
      </c>
      <c r="G4148" s="18">
        <f>Population!D13</f>
        <v>0.25</v>
      </c>
      <c r="H4148" s="19">
        <f>'Limiting Factors'!C298</f>
        <v>1.44</v>
      </c>
      <c r="I4148" s="18">
        <f>'Limiting Factors'!D298</f>
        <v>0.19900000000000001</v>
      </c>
      <c r="J4148" s="17">
        <f>'Vulnerability Mapped'!D122</f>
        <v>7</v>
      </c>
      <c r="K4148" s="17">
        <f>'Vulnerability Mapped'!E122</f>
        <v>7</v>
      </c>
      <c r="L4148" s="18">
        <f>'Vulnerability Mapped'!H122</f>
        <v>0.61428571399999998</v>
      </c>
      <c r="M4148" s="18">
        <f t="shared" si="128"/>
        <v>9.5080494241490801E-2</v>
      </c>
      <c r="N4148" s="18">
        <f t="shared" si="129"/>
        <v>2.37701235603727E-2</v>
      </c>
    </row>
    <row r="4149" spans="1:14" ht="18" customHeight="1" x14ac:dyDescent="0.2">
      <c r="A4149" s="16" t="str">
        <f>'Fish Use'!A278</f>
        <v>UGR19</v>
      </c>
      <c r="B4149" s="16" t="str">
        <f>'Fish Use'!B278</f>
        <v>Upper Grande Ronde</v>
      </c>
      <c r="C4149" s="16" t="str">
        <f>'Fish Use'!D278</f>
        <v>Steelhead</v>
      </c>
      <c r="D4149" s="16" t="str">
        <f>'Fish Use'!E278</f>
        <v>Summer Rearing</v>
      </c>
      <c r="E4149" s="16" t="str">
        <f>'Vulnerability Mapped'!C126</f>
        <v>Decreased Sediment Quantity</v>
      </c>
      <c r="F4149" s="18">
        <f>'Fish Use'!F278</f>
        <v>0.77780000000000005</v>
      </c>
      <c r="G4149" s="18">
        <f>Population!D13</f>
        <v>0.25</v>
      </c>
      <c r="H4149" s="19">
        <f>'Limiting Factors'!C291</f>
        <v>2.99</v>
      </c>
      <c r="I4149" s="18">
        <f>'Limiting Factors'!D291</f>
        <v>0.54774999999999996</v>
      </c>
      <c r="J4149" s="17">
        <f>'Vulnerability Mapped'!D126</f>
        <v>13</v>
      </c>
      <c r="K4149" s="17">
        <f>'Vulnerability Mapped'!E126</f>
        <v>13</v>
      </c>
      <c r="L4149" s="18">
        <f>'Vulnerability Mapped'!H126</f>
        <v>0.22857142899999999</v>
      </c>
      <c r="M4149" s="18">
        <f t="shared" si="128"/>
        <v>9.7380560182588546E-2</v>
      </c>
      <c r="N4149" s="18">
        <f t="shared" si="129"/>
        <v>2.4345140045647137E-2</v>
      </c>
    </row>
    <row r="4150" spans="1:14" ht="18" customHeight="1" x14ac:dyDescent="0.2">
      <c r="A4150" s="16" t="str">
        <f>'Fish Use'!A278</f>
        <v>UGR19</v>
      </c>
      <c r="B4150" s="16" t="str">
        <f>'Fish Use'!B278</f>
        <v>Upper Grande Ronde</v>
      </c>
      <c r="C4150" s="16" t="str">
        <f>'Fish Use'!D278</f>
        <v>Steelhead</v>
      </c>
      <c r="D4150" s="16" t="str">
        <f>'Fish Use'!E278</f>
        <v>Summer Rearing</v>
      </c>
      <c r="E4150" s="16" t="str">
        <f>'Vulnerability Mapped'!C129</f>
        <v>Increased Sediment Quantity</v>
      </c>
      <c r="F4150" s="18">
        <f>'Fish Use'!F278</f>
        <v>0.77780000000000005</v>
      </c>
      <c r="G4150" s="18">
        <f>Population!D13</f>
        <v>0.25</v>
      </c>
      <c r="H4150" s="19">
        <f>'Limiting Factors'!C292</f>
        <v>2.86</v>
      </c>
      <c r="I4150" s="18">
        <f>'Limiting Factors'!D292</f>
        <v>0.51849999999999996</v>
      </c>
      <c r="J4150" s="17">
        <f>'Vulnerability Mapped'!D129</f>
        <v>14</v>
      </c>
      <c r="K4150" s="17">
        <f>'Vulnerability Mapped'!E129</f>
        <v>14</v>
      </c>
      <c r="L4150" s="18">
        <f>'Vulnerability Mapped'!H129</f>
        <v>0.164285714</v>
      </c>
      <c r="M4150" s="18">
        <f t="shared" si="128"/>
        <v>6.6254670599060206E-2</v>
      </c>
      <c r="N4150" s="18">
        <f t="shared" si="129"/>
        <v>1.6563667649765051E-2</v>
      </c>
    </row>
    <row r="4151" spans="1:14" ht="18" customHeight="1" x14ac:dyDescent="0.2">
      <c r="A4151" s="16" t="str">
        <f>'Fish Use'!A278</f>
        <v>UGR19</v>
      </c>
      <c r="B4151" s="16" t="str">
        <f>'Fish Use'!B278</f>
        <v>Upper Grande Ronde</v>
      </c>
      <c r="C4151" s="16" t="str">
        <f>'Fish Use'!D278</f>
        <v>Steelhead</v>
      </c>
      <c r="D4151" s="16" t="str">
        <f>'Fish Use'!E278</f>
        <v>Summer Rearing</v>
      </c>
      <c r="E4151" s="16" t="str">
        <f>'Vulnerability Mapped'!C134</f>
        <v>Summer Water Temperature</v>
      </c>
      <c r="F4151" s="18">
        <f>'Fish Use'!F278</f>
        <v>0.77780000000000005</v>
      </c>
      <c r="G4151" s="18">
        <f>Population!D13</f>
        <v>0.25</v>
      </c>
      <c r="H4151" s="19">
        <f>'Limiting Factors'!C299</f>
        <v>2.62</v>
      </c>
      <c r="I4151" s="18">
        <f>'Limiting Factors'!D299</f>
        <v>0.46450000000000002</v>
      </c>
      <c r="J4151" s="17">
        <f>'Vulnerability Mapped'!D134</f>
        <v>1</v>
      </c>
      <c r="K4151" s="17">
        <f>'Vulnerability Mapped'!E134</f>
        <v>1</v>
      </c>
      <c r="L4151" s="18">
        <f>'Vulnerability Mapped'!H134</f>
        <v>1</v>
      </c>
      <c r="M4151" s="18">
        <f t="shared" si="128"/>
        <v>0.36128810000000006</v>
      </c>
      <c r="N4151" s="18">
        <f t="shared" si="129"/>
        <v>9.0322025000000014E-2</v>
      </c>
    </row>
    <row r="4152" spans="1:14" ht="18" customHeight="1" x14ac:dyDescent="0.2">
      <c r="A4152" s="16" t="str">
        <f>'Fish Use'!A278</f>
        <v>UGR19</v>
      </c>
      <c r="B4152" s="16" t="str">
        <f>'Fish Use'!B278</f>
        <v>Upper Grande Ronde</v>
      </c>
      <c r="C4152" s="16" t="str">
        <f>'Fish Use'!D278</f>
        <v>Steelhead</v>
      </c>
      <c r="D4152" s="16" t="str">
        <f>'Fish Use'!E278</f>
        <v>Summer Rearing</v>
      </c>
      <c r="E4152" s="16" t="str">
        <f>'Vulnerability Mapped'!C136</f>
        <v>Winter Water Temperature</v>
      </c>
      <c r="F4152" s="18">
        <f>'Fish Use'!F278</f>
        <v>0.77780000000000005</v>
      </c>
      <c r="G4152" s="18">
        <f>Population!D13</f>
        <v>0.25</v>
      </c>
      <c r="H4152" s="19">
        <f>'Limiting Factors'!C300</f>
        <v>1.59</v>
      </c>
      <c r="I4152" s="18">
        <f>'Limiting Factors'!D300</f>
        <v>0.23275000000000001</v>
      </c>
      <c r="J4152" s="17">
        <f>'Vulnerability Mapped'!D136</f>
        <v>15</v>
      </c>
      <c r="K4152" s="17">
        <f>'Vulnerability Mapped'!E136</f>
        <v>15</v>
      </c>
      <c r="L4152" s="18">
        <f>'Vulnerability Mapped'!H136</f>
        <v>0.1</v>
      </c>
      <c r="M4152" s="18">
        <f t="shared" si="128"/>
        <v>1.8103295000000002E-2</v>
      </c>
      <c r="N4152" s="18">
        <f t="shared" si="129"/>
        <v>4.5258237500000005E-3</v>
      </c>
    </row>
    <row r="4153" spans="1:14" ht="18" customHeight="1" x14ac:dyDescent="0.2">
      <c r="A4153" s="16" t="str">
        <f>'Fish Use'!A278</f>
        <v>UGR19</v>
      </c>
      <c r="B4153" s="16" t="str">
        <f>'Fish Use'!B278</f>
        <v>Upper Grande Ronde</v>
      </c>
      <c r="C4153" s="16" t="str">
        <f>'Fish Use'!D278</f>
        <v>Steelhead</v>
      </c>
      <c r="D4153" s="16" t="str">
        <f>'Fish Use'!E278</f>
        <v>Summer Rearing</v>
      </c>
      <c r="E4153" s="16" t="str">
        <f>'Vulnerability Mapped'!C135</f>
        <v>Water Quality</v>
      </c>
      <c r="F4153" s="18">
        <f>'Fish Use'!F278</f>
        <v>0.77780000000000005</v>
      </c>
      <c r="G4153" s="18">
        <f>Population!D13</f>
        <v>0.25</v>
      </c>
      <c r="H4153" s="19">
        <f>'Limiting Factors'!C301</f>
        <v>1.59</v>
      </c>
      <c r="I4153" s="18">
        <f>'Limiting Factors'!D301</f>
        <v>0.23275000000000001</v>
      </c>
      <c r="J4153" s="17">
        <f>'Vulnerability Mapped'!D135</f>
        <v>6</v>
      </c>
      <c r="K4153" s="17">
        <f>'Vulnerability Mapped'!E135</f>
        <v>6</v>
      </c>
      <c r="L4153" s="18">
        <f>'Vulnerability Mapped'!H135</f>
        <v>0.678571429</v>
      </c>
      <c r="M4153" s="18">
        <f t="shared" si="128"/>
        <v>0.12284378757758557</v>
      </c>
      <c r="N4153" s="18">
        <f t="shared" si="129"/>
        <v>3.0710946894396393E-2</v>
      </c>
    </row>
    <row r="4154" spans="1:14" ht="18" customHeight="1" x14ac:dyDescent="0.2">
      <c r="A4154" s="16" t="str">
        <f>'Fish Use'!A278</f>
        <v>UGR19</v>
      </c>
      <c r="B4154" s="16" t="str">
        <f>'Fish Use'!B278</f>
        <v>Upper Grande Ronde</v>
      </c>
      <c r="C4154" s="16" t="str">
        <f>'Fish Use'!D278</f>
        <v>Steelhead</v>
      </c>
      <c r="D4154" s="16" t="str">
        <f>'Fish Use'!E278</f>
        <v>Summer Rearing</v>
      </c>
      <c r="E4154" s="16" t="str">
        <f>'Vulnerability Mapped'!C131</f>
        <v>Predation</v>
      </c>
      <c r="F4154" s="18">
        <f>'Fish Use'!F278</f>
        <v>0.77780000000000005</v>
      </c>
      <c r="G4154" s="18">
        <f>Population!D13</f>
        <v>0.25</v>
      </c>
      <c r="H4154" s="19">
        <f>'Limiting Factors'!C294</f>
        <v>1.26</v>
      </c>
      <c r="I4154" s="18">
        <f>'Limiting Factors'!D294</f>
        <v>0.1585</v>
      </c>
      <c r="J4154" s="17">
        <f>'Vulnerability Mapped'!D131</f>
        <v>9</v>
      </c>
      <c r="K4154" s="17">
        <f>'Vulnerability Mapped'!E131</f>
        <v>9</v>
      </c>
      <c r="L4154" s="18">
        <f>'Vulnerability Mapped'!H131</f>
        <v>0.485714286</v>
      </c>
      <c r="M4154" s="18">
        <f t="shared" si="128"/>
        <v>5.9879488606651807E-2</v>
      </c>
      <c r="N4154" s="18">
        <f t="shared" si="129"/>
        <v>1.4969872151662952E-2</v>
      </c>
    </row>
    <row r="4155" spans="1:14" ht="18" customHeight="1" x14ac:dyDescent="0.2">
      <c r="A4155" s="16" t="str">
        <f>'Fish Use'!A278</f>
        <v>UGR19</v>
      </c>
      <c r="B4155" s="16" t="str">
        <f>'Fish Use'!B278</f>
        <v>Upper Grande Ronde</v>
      </c>
      <c r="C4155" s="16" t="str">
        <f>'Fish Use'!D278</f>
        <v>Steelhead</v>
      </c>
      <c r="D4155" s="16" t="str">
        <f>'Fish Use'!E278</f>
        <v>Summer Rearing</v>
      </c>
      <c r="E4155" s="16" t="str">
        <f>'Vulnerability Mapped'!C123</f>
        <v>Altered Primary Productivity</v>
      </c>
      <c r="F4155" s="18">
        <f>'Fish Use'!F278</f>
        <v>0.77780000000000005</v>
      </c>
      <c r="G4155" s="18">
        <f>Population!D13</f>
        <v>0.25</v>
      </c>
      <c r="H4155" s="19">
        <f>'Limiting Factors'!C295</f>
        <v>3.42</v>
      </c>
      <c r="I4155" s="18">
        <f>'Limiting Factors'!D295</f>
        <v>0.64449999999999996</v>
      </c>
      <c r="J4155" s="17">
        <f>'Vulnerability Mapped'!D123</f>
        <v>8</v>
      </c>
      <c r="K4155" s="17">
        <f>'Vulnerability Mapped'!E123</f>
        <v>8</v>
      </c>
      <c r="L4155" s="18">
        <f>'Vulnerability Mapped'!H123</f>
        <v>0.55000000000000004</v>
      </c>
      <c r="M4155" s="18">
        <f t="shared" si="128"/>
        <v>0.27571065500000003</v>
      </c>
      <c r="N4155" s="18">
        <f t="shared" si="129"/>
        <v>6.8927663750000007E-2</v>
      </c>
    </row>
    <row r="4156" spans="1:14" ht="18" customHeight="1" x14ac:dyDescent="0.2">
      <c r="A4156" s="16" t="str">
        <f>'Fish Use'!A278</f>
        <v>UGR19</v>
      </c>
      <c r="B4156" s="16" t="str">
        <f>'Fish Use'!B278</f>
        <v>Upper Grande Ronde</v>
      </c>
      <c r="C4156" s="16" t="str">
        <f>'Fish Use'!D278</f>
        <v>Steelhead</v>
      </c>
      <c r="D4156" s="16" t="str">
        <f>'Fish Use'!E278</f>
        <v>Summer Rearing</v>
      </c>
      <c r="E4156" s="16" t="str">
        <f>'Vulnerability Mapped'!C130</f>
        <v>Non-Native Species Interactions and Competition</v>
      </c>
      <c r="F4156" s="18">
        <f>'Fish Use'!F278</f>
        <v>0.77780000000000005</v>
      </c>
      <c r="G4156" s="18">
        <f>Population!D13</f>
        <v>0.25</v>
      </c>
      <c r="H4156" s="19">
        <f>'Limiting Factors'!C296</f>
        <v>1</v>
      </c>
      <c r="I4156" s="18">
        <f>'Limiting Factors'!D296</f>
        <v>0.1</v>
      </c>
      <c r="J4156" s="17">
        <f>'Vulnerability Mapped'!D130</f>
        <v>12</v>
      </c>
      <c r="K4156" s="17">
        <f>'Vulnerability Mapped'!E130</f>
        <v>12</v>
      </c>
      <c r="L4156" s="18">
        <f>'Vulnerability Mapped'!H130</f>
        <v>0.29285714299999999</v>
      </c>
      <c r="M4156" s="18">
        <f t="shared" si="128"/>
        <v>2.2778428582540002E-2</v>
      </c>
      <c r="N4156" s="18">
        <f t="shared" si="129"/>
        <v>5.6946071456350006E-3</v>
      </c>
    </row>
    <row r="4157" spans="1:14" ht="18" customHeight="1" x14ac:dyDescent="0.2">
      <c r="A4157" s="16" t="str">
        <f>'Fish Use'!A279</f>
        <v>UGR19</v>
      </c>
      <c r="B4157" s="16" t="str">
        <f>'Fish Use'!B279</f>
        <v>Upper Grande Ronde</v>
      </c>
      <c r="C4157" s="16" t="str">
        <f>'Fish Use'!D279</f>
        <v>Steelhead</v>
      </c>
      <c r="D4157" s="16" t="str">
        <f>'Fish Use'!E279</f>
        <v>Migration</v>
      </c>
      <c r="E4157" s="16" t="str">
        <f>'Vulnerability Mapped'!C94</f>
        <v>Anthropogenic Barriers</v>
      </c>
      <c r="F4157" s="18">
        <f>'Fish Use'!F279</f>
        <v>0.77780000000000005</v>
      </c>
      <c r="G4157" s="18">
        <f>Population!D17</f>
        <v>0.25</v>
      </c>
      <c r="H4157" s="19">
        <f>'Limiting Factors'!C293</f>
        <v>3.63</v>
      </c>
      <c r="I4157" s="18">
        <f>'Limiting Factors'!D293</f>
        <v>0.69174999999999998</v>
      </c>
      <c r="J4157" s="17">
        <f>'Vulnerability Mapped'!D94</f>
        <v>1</v>
      </c>
      <c r="K4157" s="17">
        <f>'Vulnerability Mapped'!E94</f>
        <v>2</v>
      </c>
      <c r="L4157" s="18">
        <f>'Vulnerability Mapped'!H94</f>
        <v>1</v>
      </c>
      <c r="M4157" s="18">
        <f t="shared" si="128"/>
        <v>0.53804315000000003</v>
      </c>
      <c r="N4157" s="18">
        <f t="shared" si="129"/>
        <v>0.13451078750000001</v>
      </c>
    </row>
    <row r="4158" spans="1:14" ht="18" customHeight="1" x14ac:dyDescent="0.2">
      <c r="A4158" s="16" t="str">
        <f>'Fish Use'!A279</f>
        <v>UGR19</v>
      </c>
      <c r="B4158" s="16" t="str">
        <f>'Fish Use'!B279</f>
        <v>Upper Grande Ronde</v>
      </c>
      <c r="C4158" s="16" t="str">
        <f>'Fish Use'!D279</f>
        <v>Steelhead</v>
      </c>
      <c r="D4158" s="16" t="str">
        <f>'Fish Use'!E279</f>
        <v>Migration</v>
      </c>
      <c r="E4158" s="16" t="str">
        <f>'Vulnerability Mapped'!C102</f>
        <v>Riparian Condition</v>
      </c>
      <c r="F4158" s="18">
        <f>'Fish Use'!F279</f>
        <v>0.77780000000000005</v>
      </c>
      <c r="G4158" s="18">
        <f>Population!D17</f>
        <v>0.25</v>
      </c>
      <c r="H4158" s="19">
        <f>'Limiting Factors'!C287</f>
        <v>2.86</v>
      </c>
      <c r="I4158" s="18">
        <f>'Limiting Factors'!D287</f>
        <v>0.51849999999999996</v>
      </c>
      <c r="J4158" s="17">
        <f>'Vulnerability Mapped'!D102</f>
        <v>7</v>
      </c>
      <c r="K4158" s="17">
        <f>'Vulnerability Mapped'!E102</f>
        <v>9</v>
      </c>
      <c r="L4158" s="18">
        <f>'Vulnerability Mapped'!H102</f>
        <v>0.61428571399999998</v>
      </c>
      <c r="M4158" s="18">
        <f t="shared" si="128"/>
        <v>0.24773485559906019</v>
      </c>
      <c r="N4158" s="18">
        <f t="shared" si="129"/>
        <v>6.1933713899765049E-2</v>
      </c>
    </row>
    <row r="4159" spans="1:14" ht="18" customHeight="1" x14ac:dyDescent="0.2">
      <c r="A4159" s="16" t="str">
        <f>'Fish Use'!A279</f>
        <v>UGR19</v>
      </c>
      <c r="B4159" s="16" t="str">
        <f>'Fish Use'!B279</f>
        <v>Upper Grande Ronde</v>
      </c>
      <c r="C4159" s="16" t="str">
        <f>'Fish Use'!D279</f>
        <v>Steelhead</v>
      </c>
      <c r="D4159" s="16" t="str">
        <f>'Fish Use'!E279</f>
        <v>Migration</v>
      </c>
      <c r="E4159" s="16" t="str">
        <f>'Vulnerability Mapped'!C98</f>
        <v>Floodplain Condition</v>
      </c>
      <c r="F4159" s="18">
        <f>'Fish Use'!F279</f>
        <v>0.77780000000000005</v>
      </c>
      <c r="G4159" s="18">
        <f>Population!D17</f>
        <v>0.25</v>
      </c>
      <c r="H4159" s="19">
        <f>'Limiting Factors'!C288</f>
        <v>2</v>
      </c>
      <c r="I4159" s="18">
        <f>'Limiting Factors'!D288</f>
        <v>0.32500000000000001</v>
      </c>
      <c r="J4159" s="17">
        <f>'Vulnerability Mapped'!D98</f>
        <v>6</v>
      </c>
      <c r="K4159" s="17">
        <f>'Vulnerability Mapped'!E98</f>
        <v>7</v>
      </c>
      <c r="L4159" s="18">
        <f>'Vulnerability Mapped'!H98</f>
        <v>0.678571429</v>
      </c>
      <c r="M4159" s="18">
        <f t="shared" si="128"/>
        <v>0.17153267867976502</v>
      </c>
      <c r="N4159" s="18">
        <f t="shared" si="129"/>
        <v>4.2883169669941254E-2</v>
      </c>
    </row>
    <row r="4160" spans="1:14" ht="18" customHeight="1" x14ac:dyDescent="0.2">
      <c r="A4160" s="16" t="str">
        <f>'Fish Use'!A279</f>
        <v>UGR19</v>
      </c>
      <c r="B4160" s="16" t="str">
        <f>'Fish Use'!B279</f>
        <v>Upper Grande Ronde</v>
      </c>
      <c r="C4160" s="16" t="str">
        <f>'Fish Use'!D279</f>
        <v>Steelhead</v>
      </c>
      <c r="D4160" s="16" t="str">
        <f>'Fish Use'!E279</f>
        <v>Migration</v>
      </c>
      <c r="E4160" s="16" t="str">
        <f>'Vulnerability Mapped'!C103</f>
        <v>Side Channel and Wetland Habitat</v>
      </c>
      <c r="F4160" s="18">
        <f>'Fish Use'!F279</f>
        <v>0.77780000000000005</v>
      </c>
      <c r="G4160" s="18">
        <f>Population!D17</f>
        <v>0.25</v>
      </c>
      <c r="H4160" s="19">
        <f>'Limiting Factors'!C289</f>
        <v>2.2999999999999998</v>
      </c>
      <c r="I4160" s="18">
        <f>'Limiting Factors'!D289</f>
        <v>0.39250000000000002</v>
      </c>
      <c r="J4160" s="17">
        <f>'Vulnerability Mapped'!D103</f>
        <v>1</v>
      </c>
      <c r="K4160" s="17">
        <f>'Vulnerability Mapped'!E103</f>
        <v>6</v>
      </c>
      <c r="L4160" s="18">
        <f>'Vulnerability Mapped'!H103</f>
        <v>1</v>
      </c>
      <c r="M4160" s="18">
        <f t="shared" si="128"/>
        <v>0.30528650000000002</v>
      </c>
      <c r="N4160" s="18">
        <f t="shared" si="129"/>
        <v>7.6321625000000004E-2</v>
      </c>
    </row>
    <row r="4161" spans="1:14" ht="18" customHeight="1" x14ac:dyDescent="0.2">
      <c r="A4161" s="16" t="str">
        <f>'Fish Use'!A279</f>
        <v>UGR19</v>
      </c>
      <c r="B4161" s="16" t="str">
        <f>'Fish Use'!B279</f>
        <v>Upper Grande Ronde</v>
      </c>
      <c r="C4161" s="16" t="str">
        <f>'Fish Use'!D279</f>
        <v>Steelhead</v>
      </c>
      <c r="D4161" s="16" t="str">
        <f>'Fish Use'!E279</f>
        <v>Migration</v>
      </c>
      <c r="E4161" s="16" t="str">
        <f>'Vulnerability Mapped'!C95</f>
        <v>Channel and Habitat Structure</v>
      </c>
      <c r="F4161" s="18">
        <f>'Fish Use'!F279</f>
        <v>0.77780000000000005</v>
      </c>
      <c r="G4161" s="18">
        <f>Population!D17</f>
        <v>0.25</v>
      </c>
      <c r="H4161" s="19">
        <f>'Limiting Factors'!C290</f>
        <v>2.35</v>
      </c>
      <c r="I4161" s="18">
        <f>'Limiting Factors'!D290</f>
        <v>0.40375</v>
      </c>
      <c r="J4161" s="17">
        <f>'Vulnerability Mapped'!D95</f>
        <v>5</v>
      </c>
      <c r="K4161" s="17">
        <f>'Vulnerability Mapped'!E95</f>
        <v>8</v>
      </c>
      <c r="L4161" s="18">
        <f>'Vulnerability Mapped'!H95</f>
        <v>0.74285714300000005</v>
      </c>
      <c r="M4161" s="18">
        <f t="shared" si="128"/>
        <v>0.23328444290200528</v>
      </c>
      <c r="N4161" s="18">
        <f t="shared" si="129"/>
        <v>5.8321110725501321E-2</v>
      </c>
    </row>
    <row r="4162" spans="1:14" ht="18" customHeight="1" x14ac:dyDescent="0.2">
      <c r="A4162" s="16" t="str">
        <f>'Fish Use'!A279</f>
        <v>UGR19</v>
      </c>
      <c r="B4162" s="16" t="str">
        <f>'Fish Use'!B279</f>
        <v>Upper Grande Ronde</v>
      </c>
      <c r="C4162" s="16" t="str">
        <f>'Fish Use'!D279</f>
        <v>Steelhead</v>
      </c>
      <c r="D4162" s="16" t="str">
        <f>'Fish Use'!E279</f>
        <v>Migration</v>
      </c>
      <c r="E4162" s="16" t="str">
        <f>'Vulnerability Mapped'!C97</f>
        <v>Decreased Water Quantity</v>
      </c>
      <c r="F4162" s="18">
        <f>'Fish Use'!F279</f>
        <v>0.77780000000000005</v>
      </c>
      <c r="G4162" s="18">
        <f>Population!D17</f>
        <v>0.25</v>
      </c>
      <c r="H4162" s="19">
        <f>'Limiting Factors'!C297</f>
        <v>1.82</v>
      </c>
      <c r="I4162" s="18">
        <f>'Limiting Factors'!D297</f>
        <v>0.28449999999999998</v>
      </c>
      <c r="J4162" s="17">
        <f>'Vulnerability Mapped'!D97</f>
        <v>3</v>
      </c>
      <c r="K4162" s="17">
        <f>'Vulnerability Mapped'!E97</f>
        <v>3</v>
      </c>
      <c r="L4162" s="18">
        <f>'Vulnerability Mapped'!H97</f>
        <v>0.87142857100000004</v>
      </c>
      <c r="M4162" s="18">
        <f t="shared" ref="M4162:M4225" si="130">F4162*I4162*L4162</f>
        <v>0.19283328704802111</v>
      </c>
      <c r="N4162" s="18">
        <f t="shared" ref="N4162:N4225" si="131">M4162*G4162</f>
        <v>4.8208321762005277E-2</v>
      </c>
    </row>
    <row r="4163" spans="1:14" ht="18" customHeight="1" x14ac:dyDescent="0.2">
      <c r="A4163" s="16" t="str">
        <f>'Fish Use'!A279</f>
        <v>UGR19</v>
      </c>
      <c r="B4163" s="16" t="str">
        <f>'Fish Use'!B279</f>
        <v>Upper Grande Ronde</v>
      </c>
      <c r="C4163" s="16" t="str">
        <f>'Fish Use'!D279</f>
        <v>Steelhead</v>
      </c>
      <c r="D4163" s="16" t="str">
        <f>'Fish Use'!E279</f>
        <v>Migration</v>
      </c>
      <c r="E4163" s="16" t="str">
        <f>'Vulnerability Mapped'!C92</f>
        <v>Altered Flow Timing</v>
      </c>
      <c r="F4163" s="18">
        <f>'Fish Use'!F279</f>
        <v>0.77780000000000005</v>
      </c>
      <c r="G4163" s="18">
        <f>Population!D17</f>
        <v>0.25</v>
      </c>
      <c r="H4163" s="19">
        <f>'Limiting Factors'!C298</f>
        <v>1.44</v>
      </c>
      <c r="I4163" s="18">
        <f>'Limiting Factors'!D298</f>
        <v>0.19900000000000001</v>
      </c>
      <c r="J4163" s="17">
        <f>'Vulnerability Mapped'!D92</f>
        <v>4</v>
      </c>
      <c r="K4163" s="17">
        <f>'Vulnerability Mapped'!E92</f>
        <v>4</v>
      </c>
      <c r="L4163" s="18">
        <f>'Vulnerability Mapped'!H92</f>
        <v>0.80714285699999999</v>
      </c>
      <c r="M4163" s="18">
        <f t="shared" si="130"/>
        <v>0.12493134712074541</v>
      </c>
      <c r="N4163" s="18">
        <f t="shared" si="131"/>
        <v>3.1232836780186353E-2</v>
      </c>
    </row>
    <row r="4164" spans="1:14" ht="18" customHeight="1" x14ac:dyDescent="0.2">
      <c r="A4164" s="16" t="str">
        <f>'Fish Use'!A279</f>
        <v>UGR19</v>
      </c>
      <c r="B4164" s="16" t="str">
        <f>'Fish Use'!B279</f>
        <v>Upper Grande Ronde</v>
      </c>
      <c r="C4164" s="16" t="str">
        <f>'Fish Use'!D279</f>
        <v>Steelhead</v>
      </c>
      <c r="D4164" s="16" t="str">
        <f>'Fish Use'!E279</f>
        <v>Migration</v>
      </c>
      <c r="E4164" s="16" t="str">
        <f>'Vulnerability Mapped'!C96</f>
        <v>Decreased Sediment Quantity</v>
      </c>
      <c r="F4164" s="18">
        <f>'Fish Use'!F279</f>
        <v>0.77780000000000005</v>
      </c>
      <c r="G4164" s="18">
        <f>Population!D17</f>
        <v>0.25</v>
      </c>
      <c r="H4164" s="19">
        <f>'Limiting Factors'!C291</f>
        <v>2.99</v>
      </c>
      <c r="I4164" s="18">
        <f>'Limiting Factors'!D291</f>
        <v>0.54774999999999996</v>
      </c>
      <c r="J4164" s="17">
        <f>'Vulnerability Mapped'!D96</f>
        <v>8</v>
      </c>
      <c r="K4164" s="17">
        <f>'Vulnerability Mapped'!E96</f>
        <v>13</v>
      </c>
      <c r="L4164" s="18">
        <f>'Vulnerability Mapped'!H96</f>
        <v>0.55000000000000004</v>
      </c>
      <c r="M4164" s="18">
        <f t="shared" si="130"/>
        <v>0.23432197250000003</v>
      </c>
      <c r="N4164" s="18">
        <f t="shared" si="131"/>
        <v>5.8580493125000008E-2</v>
      </c>
    </row>
    <row r="4165" spans="1:14" ht="18" customHeight="1" x14ac:dyDescent="0.2">
      <c r="A4165" s="16" t="str">
        <f>'Fish Use'!A279</f>
        <v>UGR19</v>
      </c>
      <c r="B4165" s="16" t="str">
        <f>'Fish Use'!B279</f>
        <v>Upper Grande Ronde</v>
      </c>
      <c r="C4165" s="16" t="str">
        <f>'Fish Use'!D279</f>
        <v>Steelhead</v>
      </c>
      <c r="D4165" s="16" t="str">
        <f>'Fish Use'!E279</f>
        <v>Migration</v>
      </c>
      <c r="E4165" s="16" t="str">
        <f>'Vulnerability Mapped'!C99</f>
        <v>Increased Sediment Quantity</v>
      </c>
      <c r="F4165" s="18">
        <f>'Fish Use'!F279</f>
        <v>0.77780000000000005</v>
      </c>
      <c r="G4165" s="18">
        <f>Population!D17</f>
        <v>0.25</v>
      </c>
      <c r="H4165" s="19">
        <f>'Limiting Factors'!C292</f>
        <v>2.86</v>
      </c>
      <c r="I4165" s="18">
        <f>'Limiting Factors'!D292</f>
        <v>0.51849999999999996</v>
      </c>
      <c r="J4165" s="17">
        <f>'Vulnerability Mapped'!D99</f>
        <v>9</v>
      </c>
      <c r="K4165" s="17">
        <f>'Vulnerability Mapped'!E99</f>
        <v>14</v>
      </c>
      <c r="L4165" s="18">
        <f>'Vulnerability Mapped'!H99</f>
        <v>0.485714286</v>
      </c>
      <c r="M4165" s="18">
        <f t="shared" si="130"/>
        <v>0.19588337440093981</v>
      </c>
      <c r="N4165" s="18">
        <f t="shared" si="131"/>
        <v>4.8970843600234952E-2</v>
      </c>
    </row>
    <row r="4166" spans="1:14" ht="18" customHeight="1" x14ac:dyDescent="0.2">
      <c r="A4166" s="16" t="str">
        <f>'Fish Use'!A279</f>
        <v>UGR19</v>
      </c>
      <c r="B4166" s="16" t="str">
        <f>'Fish Use'!B279</f>
        <v>Upper Grande Ronde</v>
      </c>
      <c r="C4166" s="16" t="str">
        <f>'Fish Use'!D279</f>
        <v>Steelhead</v>
      </c>
      <c r="D4166" s="16" t="str">
        <f>'Fish Use'!E279</f>
        <v>Migration</v>
      </c>
      <c r="E4166" s="16" t="str">
        <f>'Vulnerability Mapped'!C104</f>
        <v>Summer Water Temperature</v>
      </c>
      <c r="F4166" s="18">
        <f>'Fish Use'!F279</f>
        <v>0.77780000000000005</v>
      </c>
      <c r="G4166" s="18">
        <f>Population!D17</f>
        <v>0.25</v>
      </c>
      <c r="H4166" s="19">
        <f>'Limiting Factors'!C299</f>
        <v>2.62</v>
      </c>
      <c r="I4166" s="18">
        <f>'Limiting Factors'!D299</f>
        <v>0.46450000000000002</v>
      </c>
      <c r="J4166" s="17">
        <f>'Vulnerability Mapped'!D104</f>
        <v>15</v>
      </c>
      <c r="K4166" s="17">
        <f>'Vulnerability Mapped'!E104</f>
        <v>15</v>
      </c>
      <c r="L4166" s="18">
        <f>'Vulnerability Mapped'!H104</f>
        <v>0.1</v>
      </c>
      <c r="M4166" s="18">
        <f t="shared" si="130"/>
        <v>3.6128810000000004E-2</v>
      </c>
      <c r="N4166" s="18">
        <f t="shared" si="131"/>
        <v>9.0322025000000011E-3</v>
      </c>
    </row>
    <row r="4167" spans="1:14" ht="18" customHeight="1" x14ac:dyDescent="0.2">
      <c r="A4167" s="16" t="str">
        <f>'Fish Use'!A279</f>
        <v>UGR19</v>
      </c>
      <c r="B4167" s="16" t="str">
        <f>'Fish Use'!B279</f>
        <v>Upper Grande Ronde</v>
      </c>
      <c r="C4167" s="16" t="str">
        <f>'Fish Use'!D279</f>
        <v>Steelhead</v>
      </c>
      <c r="D4167" s="16" t="str">
        <f>'Fish Use'!E279</f>
        <v>Migration</v>
      </c>
      <c r="E4167" s="16" t="str">
        <f>'Vulnerability Mapped'!C106</f>
        <v>Winter Water Temperature</v>
      </c>
      <c r="F4167" s="18">
        <f>'Fish Use'!F279</f>
        <v>0.77780000000000005</v>
      </c>
      <c r="G4167" s="18">
        <f>Population!D17</f>
        <v>0.25</v>
      </c>
      <c r="H4167" s="19">
        <f>'Limiting Factors'!C300</f>
        <v>1.59</v>
      </c>
      <c r="I4167" s="18">
        <f>'Limiting Factors'!D300</f>
        <v>0.23275000000000001</v>
      </c>
      <c r="J4167" s="17">
        <f>'Vulnerability Mapped'!D106</f>
        <v>11</v>
      </c>
      <c r="K4167" s="17">
        <f>'Vulnerability Mapped'!E106</f>
        <v>14</v>
      </c>
      <c r="L4167" s="18">
        <f>'Vulnerability Mapped'!H106</f>
        <v>0.35714285699999998</v>
      </c>
      <c r="M4167" s="18">
        <f t="shared" si="130"/>
        <v>6.4654624974138153E-2</v>
      </c>
      <c r="N4167" s="18">
        <f t="shared" si="131"/>
        <v>1.6163656243534538E-2</v>
      </c>
    </row>
    <row r="4168" spans="1:14" ht="18" customHeight="1" x14ac:dyDescent="0.2">
      <c r="A4168" s="16" t="str">
        <f>'Fish Use'!A279</f>
        <v>UGR19</v>
      </c>
      <c r="B4168" s="16" t="str">
        <f>'Fish Use'!B279</f>
        <v>Upper Grande Ronde</v>
      </c>
      <c r="C4168" s="16" t="str">
        <f>'Fish Use'!D279</f>
        <v>Steelhead</v>
      </c>
      <c r="D4168" s="16" t="str">
        <f>'Fish Use'!E279</f>
        <v>Migration</v>
      </c>
      <c r="E4168" s="16" t="str">
        <f>'Vulnerability Mapped'!C105</f>
        <v>Water Quality</v>
      </c>
      <c r="F4168" s="18">
        <f>'Fish Use'!F279</f>
        <v>0.77780000000000005</v>
      </c>
      <c r="G4168" s="18">
        <f>Population!D17</f>
        <v>0.25</v>
      </c>
      <c r="H4168" s="19">
        <f>'Limiting Factors'!C301</f>
        <v>1.59</v>
      </c>
      <c r="I4168" s="18">
        <f>'Limiting Factors'!D301</f>
        <v>0.23275000000000001</v>
      </c>
      <c r="J4168" s="17">
        <f>'Vulnerability Mapped'!D105</f>
        <v>5</v>
      </c>
      <c r="K4168" s="17">
        <f>'Vulnerability Mapped'!E105</f>
        <v>12</v>
      </c>
      <c r="L4168" s="18">
        <f>'Vulnerability Mapped'!H105</f>
        <v>0.74285714300000005</v>
      </c>
      <c r="M4168" s="18">
        <f t="shared" si="130"/>
        <v>0.13448162002586189</v>
      </c>
      <c r="N4168" s="18">
        <f t="shared" si="131"/>
        <v>3.3620405006465473E-2</v>
      </c>
    </row>
    <row r="4169" spans="1:14" ht="18" customHeight="1" x14ac:dyDescent="0.2">
      <c r="A4169" s="16" t="str">
        <f>'Fish Use'!A279</f>
        <v>UGR19</v>
      </c>
      <c r="B4169" s="16" t="str">
        <f>'Fish Use'!B279</f>
        <v>Upper Grande Ronde</v>
      </c>
      <c r="C4169" s="16" t="str">
        <f>'Fish Use'!D279</f>
        <v>Steelhead</v>
      </c>
      <c r="D4169" s="16" t="str">
        <f>'Fish Use'!E279</f>
        <v>Migration</v>
      </c>
      <c r="E4169" s="16" t="str">
        <f>'Vulnerability Mapped'!C101</f>
        <v>Predation</v>
      </c>
      <c r="F4169" s="18">
        <f>'Fish Use'!F279</f>
        <v>0.77780000000000005</v>
      </c>
      <c r="G4169" s="18">
        <f>Population!D17</f>
        <v>0.25</v>
      </c>
      <c r="H4169" s="19">
        <f>'Limiting Factors'!C294</f>
        <v>1.26</v>
      </c>
      <c r="I4169" s="18">
        <f>'Limiting Factors'!D294</f>
        <v>0.1585</v>
      </c>
      <c r="J4169" s="17">
        <f>'Vulnerability Mapped'!D101</f>
        <v>2</v>
      </c>
      <c r="K4169" s="17">
        <f>'Vulnerability Mapped'!E101</f>
        <v>13</v>
      </c>
      <c r="L4169" s="18">
        <f>'Vulnerability Mapped'!H101</f>
        <v>0.93571428599999995</v>
      </c>
      <c r="M4169" s="18">
        <f t="shared" si="130"/>
        <v>0.1153560736066518</v>
      </c>
      <c r="N4169" s="18">
        <f t="shared" si="131"/>
        <v>2.883901840166295E-2</v>
      </c>
    </row>
    <row r="4170" spans="1:14" ht="18" customHeight="1" x14ac:dyDescent="0.2">
      <c r="A4170" s="16" t="str">
        <f>'Fish Use'!A279</f>
        <v>UGR19</v>
      </c>
      <c r="B4170" s="16" t="str">
        <f>'Fish Use'!B279</f>
        <v>Upper Grande Ronde</v>
      </c>
      <c r="C4170" s="16" t="str">
        <f>'Fish Use'!D279</f>
        <v>Steelhead</v>
      </c>
      <c r="D4170" s="16" t="str">
        <f>'Fish Use'!E279</f>
        <v>Migration</v>
      </c>
      <c r="E4170" s="16" t="str">
        <f>'Vulnerability Mapped'!C93</f>
        <v>Altered Primary Productivity</v>
      </c>
      <c r="F4170" s="18">
        <f>'Fish Use'!F279</f>
        <v>0.77780000000000005</v>
      </c>
      <c r="G4170" s="18">
        <f>Population!D17</f>
        <v>0.25</v>
      </c>
      <c r="H4170" s="19">
        <f>'Limiting Factors'!C295</f>
        <v>3.42</v>
      </c>
      <c r="I4170" s="18">
        <f>'Limiting Factors'!D295</f>
        <v>0.64449999999999996</v>
      </c>
      <c r="J4170" s="17">
        <f>'Vulnerability Mapped'!D93</f>
        <v>10</v>
      </c>
      <c r="K4170" s="17">
        <f>'Vulnerability Mapped'!E93</f>
        <v>10</v>
      </c>
      <c r="L4170" s="18">
        <f>'Vulnerability Mapped'!H93</f>
        <v>0.42142857099999997</v>
      </c>
      <c r="M4170" s="18">
        <f t="shared" si="130"/>
        <v>0.21125881335658908</v>
      </c>
      <c r="N4170" s="18">
        <f t="shared" si="131"/>
        <v>5.281470333914727E-2</v>
      </c>
    </row>
    <row r="4171" spans="1:14" ht="18" customHeight="1" x14ac:dyDescent="0.2">
      <c r="A4171" s="16" t="str">
        <f>'Fish Use'!A279</f>
        <v>UGR19</v>
      </c>
      <c r="B4171" s="16" t="str">
        <f>'Fish Use'!B279</f>
        <v>Upper Grande Ronde</v>
      </c>
      <c r="C4171" s="16" t="str">
        <f>'Fish Use'!D279</f>
        <v>Steelhead</v>
      </c>
      <c r="D4171" s="16" t="str">
        <f>'Fish Use'!E279</f>
        <v>Migration</v>
      </c>
      <c r="E4171" s="16" t="str">
        <f>'Vulnerability Mapped'!C100</f>
        <v>Non-Native Species Interactions and Competition</v>
      </c>
      <c r="F4171" s="18">
        <f>'Fish Use'!F279</f>
        <v>0.77780000000000005</v>
      </c>
      <c r="G4171" s="18">
        <f>Population!D17</f>
        <v>0.25</v>
      </c>
      <c r="H4171" s="19">
        <f>'Limiting Factors'!C296</f>
        <v>1</v>
      </c>
      <c r="I4171" s="18">
        <f>'Limiting Factors'!D296</f>
        <v>0.1</v>
      </c>
      <c r="J4171" s="17">
        <f>'Vulnerability Mapped'!D100</f>
        <v>11</v>
      </c>
      <c r="K4171" s="17">
        <f>'Vulnerability Mapped'!E100</f>
        <v>12</v>
      </c>
      <c r="L4171" s="18">
        <f>'Vulnerability Mapped'!H100</f>
        <v>0.35714285699999998</v>
      </c>
      <c r="M4171" s="18">
        <f t="shared" si="130"/>
        <v>2.7778571417460002E-2</v>
      </c>
      <c r="N4171" s="18">
        <f t="shared" si="131"/>
        <v>6.9446428543650006E-3</v>
      </c>
    </row>
    <row r="4172" spans="1:14" ht="18" customHeight="1" x14ac:dyDescent="0.2">
      <c r="A4172" s="16" t="str">
        <f>'Fish Use'!A280</f>
        <v>UGR19</v>
      </c>
      <c r="B4172" s="16" t="str">
        <f>'Fish Use'!B280</f>
        <v>Upper Grande Ronde</v>
      </c>
      <c r="C4172" s="16" t="str">
        <f>'Fish Use'!D280</f>
        <v>Bull Trout</v>
      </c>
      <c r="D4172" s="16" t="str">
        <f>'Fish Use'!E280</f>
        <v>Spawning &amp; Resident</v>
      </c>
      <c r="E4172" s="16" t="str">
        <f>'Vulnerability Mapped'!C19</f>
        <v>Anthropogenic Barriers</v>
      </c>
      <c r="F4172" s="18">
        <f>'Fish Use'!F280</f>
        <v>0.77780000000000005</v>
      </c>
      <c r="G4172" s="18">
        <f>Population!D20</f>
        <v>0.6</v>
      </c>
      <c r="H4172" s="19">
        <f>'Limiting Factors'!C293</f>
        <v>3.63</v>
      </c>
      <c r="I4172" s="18">
        <f>'Limiting Factors'!D293</f>
        <v>0.69174999999999998</v>
      </c>
      <c r="J4172" s="17">
        <f>'Vulnerability Mapped'!D19</f>
        <v>10</v>
      </c>
      <c r="K4172" s="17">
        <f>'Vulnerability Mapped'!E19</f>
        <v>10</v>
      </c>
      <c r="L4172" s="18">
        <f>'Vulnerability Mapped'!H19</f>
        <v>0.42142857099999997</v>
      </c>
      <c r="M4172" s="18">
        <f t="shared" si="130"/>
        <v>0.22674675584083864</v>
      </c>
      <c r="N4172" s="18">
        <f t="shared" si="131"/>
        <v>0.13604805350450319</v>
      </c>
    </row>
    <row r="4173" spans="1:14" ht="18" customHeight="1" x14ac:dyDescent="0.2">
      <c r="A4173" s="16" t="str">
        <f>'Fish Use'!A280</f>
        <v>UGR19</v>
      </c>
      <c r="B4173" s="16" t="str">
        <f>'Fish Use'!B280</f>
        <v>Upper Grande Ronde</v>
      </c>
      <c r="C4173" s="16" t="str">
        <f>'Fish Use'!D280</f>
        <v>Bull Trout</v>
      </c>
      <c r="D4173" s="16" t="str">
        <f>'Fish Use'!E280</f>
        <v>Spawning &amp; Resident</v>
      </c>
      <c r="E4173" s="16" t="str">
        <f>'Vulnerability Mapped'!C27</f>
        <v>Riparian Condition</v>
      </c>
      <c r="F4173" s="18">
        <f>'Fish Use'!F280</f>
        <v>0.77780000000000005</v>
      </c>
      <c r="G4173" s="18">
        <f>Population!D20</f>
        <v>0.6</v>
      </c>
      <c r="H4173" s="19">
        <f>'Limiting Factors'!C287</f>
        <v>2.86</v>
      </c>
      <c r="I4173" s="18">
        <f>'Limiting Factors'!D287</f>
        <v>0.51849999999999996</v>
      </c>
      <c r="J4173" s="17">
        <f>'Vulnerability Mapped'!D27</f>
        <v>4</v>
      </c>
      <c r="K4173" s="17">
        <f>'Vulnerability Mapped'!E27</f>
        <v>4</v>
      </c>
      <c r="L4173" s="18">
        <f>'Vulnerability Mapped'!H27</f>
        <v>0.80714285699999999</v>
      </c>
      <c r="M4173" s="18">
        <f t="shared" si="130"/>
        <v>0.32551207779953012</v>
      </c>
      <c r="N4173" s="18">
        <f t="shared" si="131"/>
        <v>0.19530724667971808</v>
      </c>
    </row>
    <row r="4174" spans="1:14" ht="18" customHeight="1" x14ac:dyDescent="0.2">
      <c r="A4174" s="16" t="str">
        <f>'Fish Use'!A280</f>
        <v>UGR19</v>
      </c>
      <c r="B4174" s="16" t="str">
        <f>'Fish Use'!B280</f>
        <v>Upper Grande Ronde</v>
      </c>
      <c r="C4174" s="16" t="str">
        <f>'Fish Use'!D280</f>
        <v>Bull Trout</v>
      </c>
      <c r="D4174" s="16" t="str">
        <f>'Fish Use'!E280</f>
        <v>Spawning &amp; Resident</v>
      </c>
      <c r="E4174" s="16" t="str">
        <f>'Vulnerability Mapped'!C23</f>
        <v>Floodplain Condition</v>
      </c>
      <c r="F4174" s="18">
        <f>'Fish Use'!F280</f>
        <v>0.77780000000000005</v>
      </c>
      <c r="G4174" s="18">
        <f>Population!D20</f>
        <v>0.6</v>
      </c>
      <c r="H4174" s="19">
        <f>'Limiting Factors'!C288</f>
        <v>2</v>
      </c>
      <c r="I4174" s="18">
        <f>'Limiting Factors'!D288</f>
        <v>0.32500000000000001</v>
      </c>
      <c r="J4174" s="17">
        <f>'Vulnerability Mapped'!D23</f>
        <v>11</v>
      </c>
      <c r="K4174" s="17">
        <f>'Vulnerability Mapped'!E23</f>
        <v>11</v>
      </c>
      <c r="L4174" s="18">
        <f>'Vulnerability Mapped'!H23</f>
        <v>0.35714285699999998</v>
      </c>
      <c r="M4174" s="18">
        <f t="shared" si="130"/>
        <v>9.0280357106745007E-2</v>
      </c>
      <c r="N4174" s="18">
        <f t="shared" si="131"/>
        <v>5.4168214264047006E-2</v>
      </c>
    </row>
    <row r="4175" spans="1:14" ht="18" customHeight="1" x14ac:dyDescent="0.2">
      <c r="A4175" s="16" t="str">
        <f>'Fish Use'!A280</f>
        <v>UGR19</v>
      </c>
      <c r="B4175" s="16" t="str">
        <f>'Fish Use'!B280</f>
        <v>Upper Grande Ronde</v>
      </c>
      <c r="C4175" s="16" t="str">
        <f>'Fish Use'!D280</f>
        <v>Bull Trout</v>
      </c>
      <c r="D4175" s="16" t="str">
        <f>'Fish Use'!E280</f>
        <v>Spawning &amp; Resident</v>
      </c>
      <c r="E4175" s="16" t="str">
        <f>'Vulnerability Mapped'!C28</f>
        <v>Side Channel and Wetland Habitat</v>
      </c>
      <c r="F4175" s="18">
        <f>'Fish Use'!F280</f>
        <v>0.77780000000000005</v>
      </c>
      <c r="G4175" s="18">
        <f>Population!D20</f>
        <v>0.6</v>
      </c>
      <c r="H4175" s="19">
        <f>'Limiting Factors'!C289</f>
        <v>2.2999999999999998</v>
      </c>
      <c r="I4175" s="18">
        <f>'Limiting Factors'!D289</f>
        <v>0.39250000000000002</v>
      </c>
      <c r="J4175" s="17">
        <f>'Vulnerability Mapped'!D28</f>
        <v>7</v>
      </c>
      <c r="K4175" s="17">
        <f>'Vulnerability Mapped'!E28</f>
        <v>7</v>
      </c>
      <c r="L4175" s="18">
        <f>'Vulnerability Mapped'!H28</f>
        <v>0.61428571399999998</v>
      </c>
      <c r="M4175" s="18">
        <f t="shared" si="130"/>
        <v>0.187533135627061</v>
      </c>
      <c r="N4175" s="18">
        <f t="shared" si="131"/>
        <v>0.1125198813762366</v>
      </c>
    </row>
    <row r="4176" spans="1:14" ht="18" customHeight="1" x14ac:dyDescent="0.2">
      <c r="A4176" s="16" t="str">
        <f>'Fish Use'!A280</f>
        <v>UGR19</v>
      </c>
      <c r="B4176" s="16" t="str">
        <f>'Fish Use'!B280</f>
        <v>Upper Grande Ronde</v>
      </c>
      <c r="C4176" s="16" t="str">
        <f>'Fish Use'!D280</f>
        <v>Bull Trout</v>
      </c>
      <c r="D4176" s="16" t="str">
        <f>'Fish Use'!E280</f>
        <v>Spawning &amp; Resident</v>
      </c>
      <c r="E4176" s="16" t="str">
        <f>'Vulnerability Mapped'!C20</f>
        <v>Channel and Habitat Structure</v>
      </c>
      <c r="F4176" s="18">
        <f>'Fish Use'!F280</f>
        <v>0.77780000000000005</v>
      </c>
      <c r="G4176" s="18">
        <f>Population!D20</f>
        <v>0.6</v>
      </c>
      <c r="H4176" s="19">
        <f>'Limiting Factors'!C290</f>
        <v>2.35</v>
      </c>
      <c r="I4176" s="18">
        <f>'Limiting Factors'!D290</f>
        <v>0.40375</v>
      </c>
      <c r="J4176" s="17">
        <f>'Vulnerability Mapped'!D20</f>
        <v>3</v>
      </c>
      <c r="K4176" s="17">
        <f>'Vulnerability Mapped'!E20</f>
        <v>3</v>
      </c>
      <c r="L4176" s="18">
        <f>'Vulnerability Mapped'!H20</f>
        <v>0.87142857100000004</v>
      </c>
      <c r="M4176" s="18">
        <f t="shared" si="130"/>
        <v>0.27366059629398432</v>
      </c>
      <c r="N4176" s="18">
        <f t="shared" si="131"/>
        <v>0.16419635777639058</v>
      </c>
    </row>
    <row r="4177" spans="1:14" ht="18" customHeight="1" x14ac:dyDescent="0.2">
      <c r="A4177" s="16" t="str">
        <f>'Fish Use'!A280</f>
        <v>UGR19</v>
      </c>
      <c r="B4177" s="16" t="str">
        <f>'Fish Use'!B280</f>
        <v>Upper Grande Ronde</v>
      </c>
      <c r="C4177" s="16" t="str">
        <f>'Fish Use'!D280</f>
        <v>Bull Trout</v>
      </c>
      <c r="D4177" s="16" t="str">
        <f>'Fish Use'!E280</f>
        <v>Spawning &amp; Resident</v>
      </c>
      <c r="E4177" s="16" t="str">
        <f>'Vulnerability Mapped'!C22</f>
        <v>Decreased Water Quantity</v>
      </c>
      <c r="F4177" s="18">
        <f>'Fish Use'!F280</f>
        <v>0.77780000000000005</v>
      </c>
      <c r="G4177" s="18">
        <f>Population!D20</f>
        <v>0.6</v>
      </c>
      <c r="H4177" s="19">
        <f>'Limiting Factors'!C297</f>
        <v>1.82</v>
      </c>
      <c r="I4177" s="18">
        <f>'Limiting Factors'!D297</f>
        <v>0.28449999999999998</v>
      </c>
      <c r="J4177" s="17">
        <f>'Vulnerability Mapped'!D22</f>
        <v>8</v>
      </c>
      <c r="K4177" s="17">
        <f>'Vulnerability Mapped'!E22</f>
        <v>8</v>
      </c>
      <c r="L4177" s="18">
        <f>'Vulnerability Mapped'!H22</f>
        <v>0.55000000000000004</v>
      </c>
      <c r="M4177" s="18">
        <f t="shared" si="130"/>
        <v>0.121706255</v>
      </c>
      <c r="N4177" s="18">
        <f t="shared" si="131"/>
        <v>7.3023752999999997E-2</v>
      </c>
    </row>
    <row r="4178" spans="1:14" ht="18" customHeight="1" x14ac:dyDescent="0.2">
      <c r="A4178" s="16" t="str">
        <f>'Fish Use'!A280</f>
        <v>UGR19</v>
      </c>
      <c r="B4178" s="16" t="str">
        <f>'Fish Use'!B280</f>
        <v>Upper Grande Ronde</v>
      </c>
      <c r="C4178" s="16" t="str">
        <f>'Fish Use'!D280</f>
        <v>Bull Trout</v>
      </c>
      <c r="D4178" s="16" t="str">
        <f>'Fish Use'!E280</f>
        <v>Spawning &amp; Resident</v>
      </c>
      <c r="E4178" s="16" t="str">
        <f>'Vulnerability Mapped'!C17</f>
        <v>Altered Flow Timing</v>
      </c>
      <c r="F4178" s="18">
        <f>'Fish Use'!F280</f>
        <v>0.77780000000000005</v>
      </c>
      <c r="G4178" s="18">
        <f>Population!D20</f>
        <v>0.6</v>
      </c>
      <c r="H4178" s="19">
        <f>'Limiting Factors'!C298</f>
        <v>1.44</v>
      </c>
      <c r="I4178" s="18">
        <f>'Limiting Factors'!D298</f>
        <v>0.19900000000000001</v>
      </c>
      <c r="J4178" s="17">
        <f>'Vulnerability Mapped'!D17</f>
        <v>13</v>
      </c>
      <c r="K4178" s="17">
        <f>'Vulnerability Mapped'!E17</f>
        <v>13</v>
      </c>
      <c r="L4178" s="18">
        <f>'Vulnerability Mapped'!H17</f>
        <v>0.22857142899999999</v>
      </c>
      <c r="M4178" s="18">
        <f t="shared" si="130"/>
        <v>3.5378788637763801E-2</v>
      </c>
      <c r="N4178" s="18">
        <f t="shared" si="131"/>
        <v>2.1227273182658279E-2</v>
      </c>
    </row>
    <row r="4179" spans="1:14" ht="18" customHeight="1" x14ac:dyDescent="0.2">
      <c r="A4179" s="16" t="str">
        <f>'Fish Use'!A280</f>
        <v>UGR19</v>
      </c>
      <c r="B4179" s="16" t="str">
        <f>'Fish Use'!B280</f>
        <v>Upper Grande Ronde</v>
      </c>
      <c r="C4179" s="16" t="str">
        <f>'Fish Use'!D280</f>
        <v>Bull Trout</v>
      </c>
      <c r="D4179" s="16" t="str">
        <f>'Fish Use'!E280</f>
        <v>Spawning &amp; Resident</v>
      </c>
      <c r="E4179" s="16" t="str">
        <f>'Vulnerability Mapped'!C21</f>
        <v>Decreased Sediment Quantity</v>
      </c>
      <c r="F4179" s="18">
        <f>'Fish Use'!F280</f>
        <v>0.77780000000000005</v>
      </c>
      <c r="G4179" s="18">
        <f>Population!D20</f>
        <v>0.6</v>
      </c>
      <c r="H4179" s="19">
        <f>'Limiting Factors'!C291</f>
        <v>2.99</v>
      </c>
      <c r="I4179" s="18">
        <f>'Limiting Factors'!D291</f>
        <v>0.54774999999999996</v>
      </c>
      <c r="J4179" s="17">
        <f>'Vulnerability Mapped'!D21</f>
        <v>5</v>
      </c>
      <c r="K4179" s="17">
        <f>'Vulnerability Mapped'!E21</f>
        <v>5</v>
      </c>
      <c r="L4179" s="18">
        <f>'Vulnerability Mapped'!H21</f>
        <v>0.74285714300000005</v>
      </c>
      <c r="M4179" s="18">
        <f t="shared" si="130"/>
        <v>0.31648682006086287</v>
      </c>
      <c r="N4179" s="18">
        <f t="shared" si="131"/>
        <v>0.18989209203651772</v>
      </c>
    </row>
    <row r="4180" spans="1:14" ht="18" customHeight="1" x14ac:dyDescent="0.2">
      <c r="A4180" s="16" t="str">
        <f>'Fish Use'!A280</f>
        <v>UGR19</v>
      </c>
      <c r="B4180" s="16" t="str">
        <f>'Fish Use'!B280</f>
        <v>Upper Grande Ronde</v>
      </c>
      <c r="C4180" s="16" t="str">
        <f>'Fish Use'!D280</f>
        <v>Bull Trout</v>
      </c>
      <c r="D4180" s="16" t="str">
        <f>'Fish Use'!E280</f>
        <v>Spawning &amp; Resident</v>
      </c>
      <c r="E4180" s="16" t="str">
        <f>'Vulnerability Mapped'!C24</f>
        <v>Increased Sediment Quantity</v>
      </c>
      <c r="F4180" s="18">
        <f>'Fish Use'!F280</f>
        <v>0.77780000000000005</v>
      </c>
      <c r="G4180" s="18">
        <f>Population!D20</f>
        <v>0.6</v>
      </c>
      <c r="H4180" s="19">
        <f>'Limiting Factors'!C292</f>
        <v>2.86</v>
      </c>
      <c r="I4180" s="18">
        <f>'Limiting Factors'!D292</f>
        <v>0.51849999999999996</v>
      </c>
      <c r="J4180" s="17">
        <f>'Vulnerability Mapped'!D24</f>
        <v>6</v>
      </c>
      <c r="K4180" s="17">
        <f>'Vulnerability Mapped'!E24</f>
        <v>6</v>
      </c>
      <c r="L4180" s="18">
        <f>'Vulnerability Mapped'!H24</f>
        <v>0.678571429</v>
      </c>
      <c r="M4180" s="18">
        <f t="shared" si="130"/>
        <v>0.27366059660140973</v>
      </c>
      <c r="N4180" s="18">
        <f t="shared" si="131"/>
        <v>0.16419635796084583</v>
      </c>
    </row>
    <row r="4181" spans="1:14" ht="18" customHeight="1" x14ac:dyDescent="0.2">
      <c r="A4181" s="16" t="str">
        <f>'Fish Use'!A280</f>
        <v>UGR19</v>
      </c>
      <c r="B4181" s="16" t="str">
        <f>'Fish Use'!B280</f>
        <v>Upper Grande Ronde</v>
      </c>
      <c r="C4181" s="16" t="str">
        <f>'Fish Use'!D280</f>
        <v>Bull Trout</v>
      </c>
      <c r="D4181" s="16" t="str">
        <f>'Fish Use'!E280</f>
        <v>Spawning &amp; Resident</v>
      </c>
      <c r="E4181" s="16" t="str">
        <f>'Vulnerability Mapped'!C29</f>
        <v>Summer Water Temperature</v>
      </c>
      <c r="F4181" s="18">
        <f>'Fish Use'!F280</f>
        <v>0.77780000000000005</v>
      </c>
      <c r="G4181" s="18">
        <f>Population!D20</f>
        <v>0.6</v>
      </c>
      <c r="H4181" s="19">
        <f>'Limiting Factors'!C299</f>
        <v>2.62</v>
      </c>
      <c r="I4181" s="18">
        <f>'Limiting Factors'!D299</f>
        <v>0.46450000000000002</v>
      </c>
      <c r="J4181" s="17">
        <f>'Vulnerability Mapped'!D29</f>
        <v>1</v>
      </c>
      <c r="K4181" s="17">
        <f>'Vulnerability Mapped'!E29</f>
        <v>1</v>
      </c>
      <c r="L4181" s="18">
        <f>'Vulnerability Mapped'!H29</f>
        <v>1</v>
      </c>
      <c r="M4181" s="18">
        <f t="shared" si="130"/>
        <v>0.36128810000000006</v>
      </c>
      <c r="N4181" s="18">
        <f t="shared" si="131"/>
        <v>0.21677286000000004</v>
      </c>
    </row>
    <row r="4182" spans="1:14" ht="18" customHeight="1" x14ac:dyDescent="0.2">
      <c r="A4182" s="16" t="str">
        <f>'Fish Use'!A280</f>
        <v>UGR19</v>
      </c>
      <c r="B4182" s="16" t="str">
        <f>'Fish Use'!B280</f>
        <v>Upper Grande Ronde</v>
      </c>
      <c r="C4182" s="16" t="str">
        <f>'Fish Use'!D280</f>
        <v>Bull Trout</v>
      </c>
      <c r="D4182" s="16" t="str">
        <f>'Fish Use'!E280</f>
        <v>Spawning &amp; Resident</v>
      </c>
      <c r="E4182" s="16" t="str">
        <f>'Vulnerability Mapped'!C31</f>
        <v>Winter Water Temperature</v>
      </c>
      <c r="F4182" s="18">
        <f>'Fish Use'!F280</f>
        <v>0.77780000000000005</v>
      </c>
      <c r="G4182" s="18">
        <f>Population!D20</f>
        <v>0.6</v>
      </c>
      <c r="H4182" s="19">
        <f>'Limiting Factors'!C300</f>
        <v>1.59</v>
      </c>
      <c r="I4182" s="18">
        <f>'Limiting Factors'!D300</f>
        <v>0.23275000000000001</v>
      </c>
      <c r="J4182" s="17">
        <f>'Vulnerability Mapped'!D31</f>
        <v>12</v>
      </c>
      <c r="K4182" s="17">
        <f>'Vulnerability Mapped'!E31</f>
        <v>12</v>
      </c>
      <c r="L4182" s="18">
        <f>'Vulnerability Mapped'!H31</f>
        <v>0.29285714299999999</v>
      </c>
      <c r="M4182" s="18">
        <f t="shared" si="130"/>
        <v>5.3016792525861854E-2</v>
      </c>
      <c r="N4182" s="18">
        <f t="shared" si="131"/>
        <v>3.1810075515517108E-2</v>
      </c>
    </row>
    <row r="4183" spans="1:14" ht="18" customHeight="1" x14ac:dyDescent="0.2">
      <c r="A4183" s="16" t="str">
        <f>'Fish Use'!A280</f>
        <v>UGR19</v>
      </c>
      <c r="B4183" s="16" t="str">
        <f>'Fish Use'!B280</f>
        <v>Upper Grande Ronde</v>
      </c>
      <c r="C4183" s="16" t="str">
        <f>'Fish Use'!D280</f>
        <v>Bull Trout</v>
      </c>
      <c r="D4183" s="16" t="str">
        <f>'Fish Use'!E280</f>
        <v>Spawning &amp; Resident</v>
      </c>
      <c r="E4183" s="16" t="str">
        <f>'Vulnerability Mapped'!C30</f>
        <v>Water Quality</v>
      </c>
      <c r="F4183" s="18">
        <f>'Fish Use'!F280</f>
        <v>0.77780000000000005</v>
      </c>
      <c r="G4183" s="18">
        <f>Population!D20</f>
        <v>0.6</v>
      </c>
      <c r="H4183" s="19">
        <f>'Limiting Factors'!C301</f>
        <v>1.59</v>
      </c>
      <c r="I4183" s="18">
        <f>'Limiting Factors'!D301</f>
        <v>0.23275000000000001</v>
      </c>
      <c r="J4183" s="17">
        <f>'Vulnerability Mapped'!D30</f>
        <v>15</v>
      </c>
      <c r="K4183" s="17">
        <f>'Vulnerability Mapped'!E30</f>
        <v>15</v>
      </c>
      <c r="L4183" s="18">
        <f>'Vulnerability Mapped'!H30</f>
        <v>0.1</v>
      </c>
      <c r="M4183" s="18">
        <f t="shared" si="130"/>
        <v>1.8103295000000002E-2</v>
      </c>
      <c r="N4183" s="18">
        <f t="shared" si="131"/>
        <v>1.0861977E-2</v>
      </c>
    </row>
    <row r="4184" spans="1:14" ht="18" customHeight="1" x14ac:dyDescent="0.2">
      <c r="A4184" s="16" t="str">
        <f>'Fish Use'!A280</f>
        <v>UGR19</v>
      </c>
      <c r="B4184" s="16" t="str">
        <f>'Fish Use'!B280</f>
        <v>Upper Grande Ronde</v>
      </c>
      <c r="C4184" s="16" t="str">
        <f>'Fish Use'!D280</f>
        <v>Bull Trout</v>
      </c>
      <c r="D4184" s="16" t="str">
        <f>'Fish Use'!E280</f>
        <v>Spawning &amp; Resident</v>
      </c>
      <c r="E4184" s="16" t="str">
        <f>'Vulnerability Mapped'!C26</f>
        <v>Predation</v>
      </c>
      <c r="F4184" s="18">
        <f>'Fish Use'!F280</f>
        <v>0.77780000000000005</v>
      </c>
      <c r="G4184" s="18">
        <f>Population!D20</f>
        <v>0.6</v>
      </c>
      <c r="H4184" s="19">
        <f>'Limiting Factors'!C294</f>
        <v>1.26</v>
      </c>
      <c r="I4184" s="18">
        <f>'Limiting Factors'!D294</f>
        <v>0.1585</v>
      </c>
      <c r="J4184" s="17">
        <f>'Vulnerability Mapped'!D26</f>
        <v>9</v>
      </c>
      <c r="K4184" s="17">
        <f>'Vulnerability Mapped'!E26</f>
        <v>9</v>
      </c>
      <c r="L4184" s="18">
        <f>'Vulnerability Mapped'!H26</f>
        <v>0.485714286</v>
      </c>
      <c r="M4184" s="18">
        <f t="shared" si="130"/>
        <v>5.9879488606651807E-2</v>
      </c>
      <c r="N4184" s="18">
        <f t="shared" si="131"/>
        <v>3.5927693163991081E-2</v>
      </c>
    </row>
    <row r="4185" spans="1:14" ht="18" customHeight="1" x14ac:dyDescent="0.2">
      <c r="A4185" s="16" t="str">
        <f>'Fish Use'!A280</f>
        <v>UGR19</v>
      </c>
      <c r="B4185" s="16" t="str">
        <f>'Fish Use'!B280</f>
        <v>Upper Grande Ronde</v>
      </c>
      <c r="C4185" s="16" t="str">
        <f>'Fish Use'!D280</f>
        <v>Bull Trout</v>
      </c>
      <c r="D4185" s="16" t="str">
        <f>'Fish Use'!E280</f>
        <v>Spawning &amp; Resident</v>
      </c>
      <c r="E4185" s="16" t="str">
        <f>'Vulnerability Mapped'!C18</f>
        <v>Altered Primary Productivity</v>
      </c>
      <c r="F4185" s="18">
        <f>'Fish Use'!F280</f>
        <v>0.77780000000000005</v>
      </c>
      <c r="G4185" s="18">
        <f>Population!D20</f>
        <v>0.6</v>
      </c>
      <c r="H4185" s="19">
        <f>'Limiting Factors'!C295</f>
        <v>3.42</v>
      </c>
      <c r="I4185" s="18">
        <f>'Limiting Factors'!D295</f>
        <v>0.64449999999999996</v>
      </c>
      <c r="J4185" s="17">
        <f>'Vulnerability Mapped'!D18</f>
        <v>14</v>
      </c>
      <c r="K4185" s="17">
        <f>'Vulnerability Mapped'!E18</f>
        <v>14</v>
      </c>
      <c r="L4185" s="18">
        <f>'Vulnerability Mapped'!H18</f>
        <v>0.164285714</v>
      </c>
      <c r="M4185" s="18">
        <f t="shared" si="130"/>
        <v>8.2355130571059407E-2</v>
      </c>
      <c r="N4185" s="18">
        <f t="shared" si="131"/>
        <v>4.9413078342635641E-2</v>
      </c>
    </row>
    <row r="4186" spans="1:14" ht="18" customHeight="1" x14ac:dyDescent="0.2">
      <c r="A4186" s="16" t="str">
        <f>'Fish Use'!A280</f>
        <v>UGR19</v>
      </c>
      <c r="B4186" s="16" t="str">
        <f>'Fish Use'!B280</f>
        <v>Upper Grande Ronde</v>
      </c>
      <c r="C4186" s="16" t="str">
        <f>'Fish Use'!D280</f>
        <v>Bull Trout</v>
      </c>
      <c r="D4186" s="16" t="str">
        <f>'Fish Use'!E280</f>
        <v>Spawning &amp; Resident</v>
      </c>
      <c r="E4186" s="16" t="str">
        <f>'Vulnerability Mapped'!C25</f>
        <v>Non-Native Species Interactions and Competition</v>
      </c>
      <c r="F4186" s="18">
        <f>'Fish Use'!F280</f>
        <v>0.77780000000000005</v>
      </c>
      <c r="G4186" s="18">
        <f>Population!D20</f>
        <v>0.6</v>
      </c>
      <c r="H4186" s="19">
        <f>'Limiting Factors'!C296</f>
        <v>1</v>
      </c>
      <c r="I4186" s="18">
        <f>'Limiting Factors'!D296</f>
        <v>0.1</v>
      </c>
      <c r="J4186" s="17">
        <f>'Vulnerability Mapped'!D25</f>
        <v>2</v>
      </c>
      <c r="K4186" s="17">
        <f>'Vulnerability Mapped'!E25</f>
        <v>2</v>
      </c>
      <c r="L4186" s="18">
        <f>'Vulnerability Mapped'!H25</f>
        <v>0.93571428599999995</v>
      </c>
      <c r="M4186" s="18">
        <f t="shared" si="130"/>
        <v>7.2779857165080009E-2</v>
      </c>
      <c r="N4186" s="18">
        <f t="shared" si="131"/>
        <v>4.3667914299048004E-2</v>
      </c>
    </row>
    <row r="4187" spans="1:14" ht="18" customHeight="1" x14ac:dyDescent="0.2">
      <c r="A4187" s="16" t="str">
        <f>'Fish Use'!A281</f>
        <v>UGR19</v>
      </c>
      <c r="B4187" s="16" t="str">
        <f>'Fish Use'!B281</f>
        <v>Upper Grande Ronde</v>
      </c>
      <c r="C4187" s="16" t="str">
        <f>'Fish Use'!D281</f>
        <v>Bull Trout</v>
      </c>
      <c r="D4187" s="16" t="str">
        <f>'Fish Use'!E281</f>
        <v>FMO</v>
      </c>
      <c r="E4187" s="16" t="str">
        <f>'Vulnerability Mapped'!C4</f>
        <v>Anthropogenic Barriers</v>
      </c>
      <c r="F4187" s="18">
        <f>'Fish Use'!F281</f>
        <v>0.77780000000000005</v>
      </c>
      <c r="G4187" s="18">
        <f>Population!D21</f>
        <v>0.4</v>
      </c>
      <c r="H4187" s="19">
        <f>'Limiting Factors'!C293</f>
        <v>3.63</v>
      </c>
      <c r="I4187" s="18">
        <f>'Limiting Factors'!D293</f>
        <v>0.69174999999999998</v>
      </c>
      <c r="J4187" s="17">
        <f>'Vulnerability Mapped'!D4</f>
        <v>3</v>
      </c>
      <c r="K4187" s="17">
        <f>'Vulnerability Mapped'!E4</f>
        <v>3</v>
      </c>
      <c r="L4187" s="18">
        <f>'Vulnerability Mapped'!H4</f>
        <v>0.87142857100000004</v>
      </c>
      <c r="M4187" s="18">
        <f t="shared" si="130"/>
        <v>0.46886617334083869</v>
      </c>
      <c r="N4187" s="18">
        <f t="shared" si="131"/>
        <v>0.18754646933633548</v>
      </c>
    </row>
    <row r="4188" spans="1:14" ht="18" customHeight="1" x14ac:dyDescent="0.2">
      <c r="A4188" s="16" t="str">
        <f>'Fish Use'!A281</f>
        <v>UGR19</v>
      </c>
      <c r="B4188" s="16" t="str">
        <f>'Fish Use'!B281</f>
        <v>Upper Grande Ronde</v>
      </c>
      <c r="C4188" s="16" t="str">
        <f>'Fish Use'!D281</f>
        <v>Bull Trout</v>
      </c>
      <c r="D4188" s="16" t="str">
        <f>'Fish Use'!E281</f>
        <v>FMO</v>
      </c>
      <c r="E4188" s="16" t="str">
        <f>'Vulnerability Mapped'!C12</f>
        <v>Riparian Condition</v>
      </c>
      <c r="F4188" s="18">
        <f>'Fish Use'!F281</f>
        <v>0.77780000000000005</v>
      </c>
      <c r="G4188" s="18">
        <f>Population!D21</f>
        <v>0.4</v>
      </c>
      <c r="H4188" s="19">
        <f>'Limiting Factors'!C287</f>
        <v>2.86</v>
      </c>
      <c r="I4188" s="18">
        <f>'Limiting Factors'!D287</f>
        <v>0.51849999999999996</v>
      </c>
      <c r="J4188" s="17">
        <f>'Vulnerability Mapped'!D12</f>
        <v>5</v>
      </c>
      <c r="K4188" s="17">
        <f>'Vulnerability Mapped'!E12</f>
        <v>5</v>
      </c>
      <c r="L4188" s="18">
        <f>'Vulnerability Mapped'!H12</f>
        <v>0.74285714300000005</v>
      </c>
      <c r="M4188" s="18">
        <f t="shared" si="130"/>
        <v>0.29958633720046995</v>
      </c>
      <c r="N4188" s="18">
        <f t="shared" si="131"/>
        <v>0.11983453488018798</v>
      </c>
    </row>
    <row r="4189" spans="1:14" ht="18" customHeight="1" x14ac:dyDescent="0.2">
      <c r="A4189" s="16" t="str">
        <f>'Fish Use'!A281</f>
        <v>UGR19</v>
      </c>
      <c r="B4189" s="16" t="str">
        <f>'Fish Use'!B281</f>
        <v>Upper Grande Ronde</v>
      </c>
      <c r="C4189" s="16" t="str">
        <f>'Fish Use'!D281</f>
        <v>Bull Trout</v>
      </c>
      <c r="D4189" s="16" t="str">
        <f>'Fish Use'!E281</f>
        <v>FMO</v>
      </c>
      <c r="E4189" s="16" t="str">
        <f>'Vulnerability Mapped'!C8</f>
        <v>Floodplain Condition</v>
      </c>
      <c r="F4189" s="18">
        <f>'Fish Use'!F281</f>
        <v>0.77780000000000005</v>
      </c>
      <c r="G4189" s="18">
        <f>Population!D21</f>
        <v>0.4</v>
      </c>
      <c r="H4189" s="19">
        <f>'Limiting Factors'!C288</f>
        <v>2</v>
      </c>
      <c r="I4189" s="18">
        <f>'Limiting Factors'!D288</f>
        <v>0.32500000000000001</v>
      </c>
      <c r="J4189" s="17">
        <f>'Vulnerability Mapped'!D8</f>
        <v>9</v>
      </c>
      <c r="K4189" s="17">
        <f>'Vulnerability Mapped'!E8</f>
        <v>9</v>
      </c>
      <c r="L4189" s="18">
        <f>'Vulnerability Mapped'!H8</f>
        <v>0.485714286</v>
      </c>
      <c r="M4189" s="18">
        <f t="shared" si="130"/>
        <v>0.12278128578651001</v>
      </c>
      <c r="N4189" s="18">
        <f t="shared" si="131"/>
        <v>4.9112514314604006E-2</v>
      </c>
    </row>
    <row r="4190" spans="1:14" ht="18" customHeight="1" x14ac:dyDescent="0.2">
      <c r="A4190" s="16" t="str">
        <f>'Fish Use'!A281</f>
        <v>UGR19</v>
      </c>
      <c r="B4190" s="16" t="str">
        <f>'Fish Use'!B281</f>
        <v>Upper Grande Ronde</v>
      </c>
      <c r="C4190" s="16" t="str">
        <f>'Fish Use'!D281</f>
        <v>Bull Trout</v>
      </c>
      <c r="D4190" s="16" t="str">
        <f>'Fish Use'!E281</f>
        <v>FMO</v>
      </c>
      <c r="E4190" s="16" t="str">
        <f>'Vulnerability Mapped'!C13</f>
        <v>Side Channel and Wetland Habitat</v>
      </c>
      <c r="F4190" s="18">
        <f>'Fish Use'!F281</f>
        <v>0.77780000000000005</v>
      </c>
      <c r="G4190" s="18">
        <f>Population!D21</f>
        <v>0.4</v>
      </c>
      <c r="H4190" s="19">
        <f>'Limiting Factors'!C289</f>
        <v>2.2999999999999998</v>
      </c>
      <c r="I4190" s="18">
        <f>'Limiting Factors'!D289</f>
        <v>0.39250000000000002</v>
      </c>
      <c r="J4190" s="17">
        <f>'Vulnerability Mapped'!D13</f>
        <v>8</v>
      </c>
      <c r="K4190" s="17">
        <f>'Vulnerability Mapped'!E13</f>
        <v>8</v>
      </c>
      <c r="L4190" s="18">
        <f>'Vulnerability Mapped'!H13</f>
        <v>0.55000000000000004</v>
      </c>
      <c r="M4190" s="18">
        <f t="shared" si="130"/>
        <v>0.16790757500000003</v>
      </c>
      <c r="N4190" s="18">
        <f t="shared" si="131"/>
        <v>6.7163030000000012E-2</v>
      </c>
    </row>
    <row r="4191" spans="1:14" ht="18" customHeight="1" x14ac:dyDescent="0.2">
      <c r="A4191" s="16" t="str">
        <f>'Fish Use'!A281</f>
        <v>UGR19</v>
      </c>
      <c r="B4191" s="16" t="str">
        <f>'Fish Use'!B281</f>
        <v>Upper Grande Ronde</v>
      </c>
      <c r="C4191" s="16" t="str">
        <f>'Fish Use'!D281</f>
        <v>Bull Trout</v>
      </c>
      <c r="D4191" s="16" t="str">
        <f>'Fish Use'!E281</f>
        <v>FMO</v>
      </c>
      <c r="E4191" s="16" t="str">
        <f>'Vulnerability Mapped'!C5</f>
        <v>Channel and Habitat Structure</v>
      </c>
      <c r="F4191" s="18">
        <f>'Fish Use'!F281</f>
        <v>0.77780000000000005</v>
      </c>
      <c r="G4191" s="18">
        <f>Population!D21</f>
        <v>0.4</v>
      </c>
      <c r="H4191" s="19">
        <f>'Limiting Factors'!C290</f>
        <v>2.35</v>
      </c>
      <c r="I4191" s="18">
        <f>'Limiting Factors'!D290</f>
        <v>0.40375</v>
      </c>
      <c r="J4191" s="17">
        <f>'Vulnerability Mapped'!D5</f>
        <v>4</v>
      </c>
      <c r="K4191" s="17">
        <f>'Vulnerability Mapped'!E5</f>
        <v>4</v>
      </c>
      <c r="L4191" s="18">
        <f>'Vulnerability Mapped'!H5</f>
        <v>0.80714285699999999</v>
      </c>
      <c r="M4191" s="18">
        <f t="shared" si="130"/>
        <v>0.25347251959799477</v>
      </c>
      <c r="N4191" s="18">
        <f t="shared" si="131"/>
        <v>0.10138900783919791</v>
      </c>
    </row>
    <row r="4192" spans="1:14" ht="18" customHeight="1" x14ac:dyDescent="0.2">
      <c r="A4192" s="16" t="str">
        <f>'Fish Use'!A281</f>
        <v>UGR19</v>
      </c>
      <c r="B4192" s="16" t="str">
        <f>'Fish Use'!B281</f>
        <v>Upper Grande Ronde</v>
      </c>
      <c r="C4192" s="16" t="str">
        <f>'Fish Use'!D281</f>
        <v>Bull Trout</v>
      </c>
      <c r="D4192" s="16" t="str">
        <f>'Fish Use'!E281</f>
        <v>FMO</v>
      </c>
      <c r="E4192" s="16" t="str">
        <f>'Vulnerability Mapped'!C7</f>
        <v>Decreased Water Quantity</v>
      </c>
      <c r="F4192" s="18">
        <f>'Fish Use'!F281</f>
        <v>0.77780000000000005</v>
      </c>
      <c r="G4192" s="18">
        <f>Population!D21</f>
        <v>0.4</v>
      </c>
      <c r="H4192" s="19">
        <f>'Limiting Factors'!C297</f>
        <v>1.82</v>
      </c>
      <c r="I4192" s="18">
        <f>'Limiting Factors'!D297</f>
        <v>0.28449999999999998</v>
      </c>
      <c r="J4192" s="17">
        <f>'Vulnerability Mapped'!D7</f>
        <v>2</v>
      </c>
      <c r="K4192" s="17">
        <f>'Vulnerability Mapped'!E7</f>
        <v>2</v>
      </c>
      <c r="L4192" s="18">
        <f>'Vulnerability Mapped'!H7</f>
        <v>0.93571428599999995</v>
      </c>
      <c r="M4192" s="18">
        <f t="shared" si="130"/>
        <v>0.20705869363465257</v>
      </c>
      <c r="N4192" s="18">
        <f t="shared" si="131"/>
        <v>8.2823477453861039E-2</v>
      </c>
    </row>
    <row r="4193" spans="1:14" ht="18" customHeight="1" x14ac:dyDescent="0.2">
      <c r="A4193" s="16" t="str">
        <f>'Fish Use'!A281</f>
        <v>UGR19</v>
      </c>
      <c r="B4193" s="16" t="str">
        <f>'Fish Use'!B281</f>
        <v>Upper Grande Ronde</v>
      </c>
      <c r="C4193" s="16" t="str">
        <f>'Fish Use'!D281</f>
        <v>Bull Trout</v>
      </c>
      <c r="D4193" s="16" t="str">
        <f>'Fish Use'!E281</f>
        <v>FMO</v>
      </c>
      <c r="E4193" s="16" t="str">
        <f>'Vulnerability Mapped'!C2</f>
        <v>Altered Flow Timing</v>
      </c>
      <c r="F4193" s="18">
        <f>'Fish Use'!F281</f>
        <v>0.77780000000000005</v>
      </c>
      <c r="G4193" s="18">
        <f>Population!D21</f>
        <v>0.4</v>
      </c>
      <c r="H4193" s="19">
        <f>'Limiting Factors'!C298</f>
        <v>1.44</v>
      </c>
      <c r="I4193" s="18">
        <f>'Limiting Factors'!D298</f>
        <v>0.19900000000000001</v>
      </c>
      <c r="J4193" s="17">
        <f>'Vulnerability Mapped'!D2</f>
        <v>11</v>
      </c>
      <c r="K4193" s="17">
        <f>'Vulnerability Mapped'!E2</f>
        <v>11</v>
      </c>
      <c r="L4193" s="18">
        <f>'Vulnerability Mapped'!H2</f>
        <v>0.35714285699999998</v>
      </c>
      <c r="M4193" s="18">
        <f t="shared" si="130"/>
        <v>5.5279357120745401E-2</v>
      </c>
      <c r="N4193" s="18">
        <f t="shared" si="131"/>
        <v>2.2111742848298161E-2</v>
      </c>
    </row>
    <row r="4194" spans="1:14" ht="18" customHeight="1" x14ac:dyDescent="0.2">
      <c r="A4194" s="16" t="str">
        <f>'Fish Use'!A281</f>
        <v>UGR19</v>
      </c>
      <c r="B4194" s="16" t="str">
        <f>'Fish Use'!B281</f>
        <v>Upper Grande Ronde</v>
      </c>
      <c r="C4194" s="16" t="str">
        <f>'Fish Use'!D281</f>
        <v>Bull Trout</v>
      </c>
      <c r="D4194" s="16" t="str">
        <f>'Fish Use'!E281</f>
        <v>FMO</v>
      </c>
      <c r="E4194" s="16" t="str">
        <f>'Vulnerability Mapped'!C6</f>
        <v>Decreased Sediment Quantity</v>
      </c>
      <c r="F4194" s="18">
        <f>'Fish Use'!F281</f>
        <v>0.77780000000000005</v>
      </c>
      <c r="G4194" s="18">
        <f>Population!D21</f>
        <v>0.4</v>
      </c>
      <c r="H4194" s="19">
        <f>'Limiting Factors'!C291</f>
        <v>2.99</v>
      </c>
      <c r="I4194" s="18">
        <f>'Limiting Factors'!D291</f>
        <v>0.54774999999999996</v>
      </c>
      <c r="J4194" s="17">
        <f>'Vulnerability Mapped'!D6</f>
        <v>13</v>
      </c>
      <c r="K4194" s="17">
        <f>'Vulnerability Mapped'!E6</f>
        <v>13</v>
      </c>
      <c r="L4194" s="18">
        <f>'Vulnerability Mapped'!H6</f>
        <v>0.22857142899999999</v>
      </c>
      <c r="M4194" s="18">
        <f t="shared" si="130"/>
        <v>9.7380560182588546E-2</v>
      </c>
      <c r="N4194" s="18">
        <f t="shared" si="131"/>
        <v>3.8952224073035419E-2</v>
      </c>
    </row>
    <row r="4195" spans="1:14" ht="18" customHeight="1" x14ac:dyDescent="0.2">
      <c r="A4195" s="16" t="str">
        <f>'Fish Use'!A281</f>
        <v>UGR19</v>
      </c>
      <c r="B4195" s="16" t="str">
        <f>'Fish Use'!B281</f>
        <v>Upper Grande Ronde</v>
      </c>
      <c r="C4195" s="16" t="str">
        <f>'Fish Use'!D281</f>
        <v>Bull Trout</v>
      </c>
      <c r="D4195" s="16" t="str">
        <f>'Fish Use'!E281</f>
        <v>FMO</v>
      </c>
      <c r="E4195" s="16" t="str">
        <f>'Vulnerability Mapped'!C9</f>
        <v>Increased Sediment Quantity</v>
      </c>
      <c r="F4195" s="18">
        <f>'Fish Use'!F281</f>
        <v>0.77780000000000005</v>
      </c>
      <c r="G4195" s="18">
        <f>Population!D21</f>
        <v>0.4</v>
      </c>
      <c r="H4195" s="19">
        <f>'Limiting Factors'!C292</f>
        <v>2.86</v>
      </c>
      <c r="I4195" s="18">
        <f>'Limiting Factors'!D292</f>
        <v>0.51849999999999996</v>
      </c>
      <c r="J4195" s="17">
        <f>'Vulnerability Mapped'!D9</f>
        <v>14</v>
      </c>
      <c r="K4195" s="17">
        <f>'Vulnerability Mapped'!E9</f>
        <v>14</v>
      </c>
      <c r="L4195" s="18">
        <f>'Vulnerability Mapped'!H9</f>
        <v>0.164285714</v>
      </c>
      <c r="M4195" s="18">
        <f t="shared" si="130"/>
        <v>6.6254670599060206E-2</v>
      </c>
      <c r="N4195" s="18">
        <f t="shared" si="131"/>
        <v>2.6501868239624082E-2</v>
      </c>
    </row>
    <row r="4196" spans="1:14" ht="18" customHeight="1" x14ac:dyDescent="0.2">
      <c r="A4196" s="16" t="str">
        <f>'Fish Use'!A281</f>
        <v>UGR19</v>
      </c>
      <c r="B4196" s="16" t="str">
        <f>'Fish Use'!B281</f>
        <v>Upper Grande Ronde</v>
      </c>
      <c r="C4196" s="16" t="str">
        <f>'Fish Use'!D281</f>
        <v>Bull Trout</v>
      </c>
      <c r="D4196" s="16" t="str">
        <f>'Fish Use'!E281</f>
        <v>FMO</v>
      </c>
      <c r="E4196" s="16" t="str">
        <f>'Vulnerability Mapped'!C14</f>
        <v>Summer Water Temperature</v>
      </c>
      <c r="F4196" s="18">
        <f>'Fish Use'!F281</f>
        <v>0.77780000000000005</v>
      </c>
      <c r="G4196" s="18">
        <f>Population!D21</f>
        <v>0.4</v>
      </c>
      <c r="H4196" s="19">
        <f>'Limiting Factors'!C299</f>
        <v>2.62</v>
      </c>
      <c r="I4196" s="18">
        <f>'Limiting Factors'!D299</f>
        <v>0.46450000000000002</v>
      </c>
      <c r="J4196" s="17">
        <f>'Vulnerability Mapped'!D14</f>
        <v>1</v>
      </c>
      <c r="K4196" s="17">
        <f>'Vulnerability Mapped'!E14</f>
        <v>1</v>
      </c>
      <c r="L4196" s="18">
        <f>'Vulnerability Mapped'!H14</f>
        <v>1</v>
      </c>
      <c r="M4196" s="18">
        <f t="shared" si="130"/>
        <v>0.36128810000000006</v>
      </c>
      <c r="N4196" s="18">
        <f t="shared" si="131"/>
        <v>0.14451524000000002</v>
      </c>
    </row>
    <row r="4197" spans="1:14" ht="18" customHeight="1" x14ac:dyDescent="0.2">
      <c r="A4197" s="16" t="str">
        <f>'Fish Use'!A281</f>
        <v>UGR19</v>
      </c>
      <c r="B4197" s="16" t="str">
        <f>'Fish Use'!B281</f>
        <v>Upper Grande Ronde</v>
      </c>
      <c r="C4197" s="16" t="str">
        <f>'Fish Use'!D281</f>
        <v>Bull Trout</v>
      </c>
      <c r="D4197" s="16" t="str">
        <f>'Fish Use'!E281</f>
        <v>FMO</v>
      </c>
      <c r="E4197" s="16" t="str">
        <f>'Vulnerability Mapped'!C16</f>
        <v>Winter Water Temperature</v>
      </c>
      <c r="F4197" s="18">
        <f>'Fish Use'!F281</f>
        <v>0.77780000000000005</v>
      </c>
      <c r="G4197" s="18">
        <f>Population!D21</f>
        <v>0.4</v>
      </c>
      <c r="H4197" s="19">
        <f>'Limiting Factors'!C300</f>
        <v>1.59</v>
      </c>
      <c r="I4197" s="18">
        <f>'Limiting Factors'!D300</f>
        <v>0.23275000000000001</v>
      </c>
      <c r="J4197" s="17">
        <f>'Vulnerability Mapped'!D16</f>
        <v>15</v>
      </c>
      <c r="K4197" s="17">
        <f>'Vulnerability Mapped'!E16</f>
        <v>15</v>
      </c>
      <c r="L4197" s="18">
        <f>'Vulnerability Mapped'!H16</f>
        <v>0.1</v>
      </c>
      <c r="M4197" s="18">
        <f t="shared" si="130"/>
        <v>1.8103295000000002E-2</v>
      </c>
      <c r="N4197" s="18">
        <f t="shared" si="131"/>
        <v>7.2413180000000009E-3</v>
      </c>
    </row>
    <row r="4198" spans="1:14" ht="18" customHeight="1" x14ac:dyDescent="0.2">
      <c r="A4198" s="16" t="str">
        <f>'Fish Use'!A281</f>
        <v>UGR19</v>
      </c>
      <c r="B4198" s="16" t="str">
        <f>'Fish Use'!B281</f>
        <v>Upper Grande Ronde</v>
      </c>
      <c r="C4198" s="16" t="str">
        <f>'Fish Use'!D281</f>
        <v>Bull Trout</v>
      </c>
      <c r="D4198" s="16" t="str">
        <f>'Fish Use'!E281</f>
        <v>FMO</v>
      </c>
      <c r="E4198" s="16" t="str">
        <f>'Vulnerability Mapped'!C15</f>
        <v>Water Quality</v>
      </c>
      <c r="F4198" s="18">
        <f>'Fish Use'!F281</f>
        <v>0.77780000000000005</v>
      </c>
      <c r="G4198" s="18">
        <f>Population!D21</f>
        <v>0.4</v>
      </c>
      <c r="H4198" s="19">
        <f>'Limiting Factors'!C301</f>
        <v>1.59</v>
      </c>
      <c r="I4198" s="18">
        <f>'Limiting Factors'!D301</f>
        <v>0.23275000000000001</v>
      </c>
      <c r="J4198" s="17">
        <f>'Vulnerability Mapped'!D15</f>
        <v>6</v>
      </c>
      <c r="K4198" s="17">
        <f>'Vulnerability Mapped'!E15</f>
        <v>6</v>
      </c>
      <c r="L4198" s="18">
        <f>'Vulnerability Mapped'!H15</f>
        <v>0.678571429</v>
      </c>
      <c r="M4198" s="18">
        <f t="shared" si="130"/>
        <v>0.12284378757758557</v>
      </c>
      <c r="N4198" s="18">
        <f t="shared" si="131"/>
        <v>4.913751503103423E-2</v>
      </c>
    </row>
    <row r="4199" spans="1:14" ht="18" customHeight="1" x14ac:dyDescent="0.2">
      <c r="A4199" s="16" t="str">
        <f>'Fish Use'!A281</f>
        <v>UGR19</v>
      </c>
      <c r="B4199" s="16" t="str">
        <f>'Fish Use'!B281</f>
        <v>Upper Grande Ronde</v>
      </c>
      <c r="C4199" s="16" t="str">
        <f>'Fish Use'!D281</f>
        <v>Bull Trout</v>
      </c>
      <c r="D4199" s="16" t="str">
        <f>'Fish Use'!E281</f>
        <v>FMO</v>
      </c>
      <c r="E4199" s="16" t="str">
        <f>'Vulnerability Mapped'!C11</f>
        <v>Predation</v>
      </c>
      <c r="F4199" s="18">
        <f>'Fish Use'!F281</f>
        <v>0.77780000000000005</v>
      </c>
      <c r="G4199" s="18">
        <f>Population!D21</f>
        <v>0.4</v>
      </c>
      <c r="H4199" s="19">
        <f>'Limiting Factors'!C294</f>
        <v>1.26</v>
      </c>
      <c r="I4199" s="18">
        <f>'Limiting Factors'!D294</f>
        <v>0.1585</v>
      </c>
      <c r="J4199" s="17">
        <f>'Vulnerability Mapped'!D11</f>
        <v>7</v>
      </c>
      <c r="K4199" s="17">
        <f>'Vulnerability Mapped'!E11</f>
        <v>7</v>
      </c>
      <c r="L4199" s="18">
        <f>'Vulnerability Mapped'!H11</f>
        <v>0.61428571399999998</v>
      </c>
      <c r="M4199" s="18">
        <f t="shared" si="130"/>
        <v>7.572994139334821E-2</v>
      </c>
      <c r="N4199" s="18">
        <f t="shared" si="131"/>
        <v>3.0291976557339284E-2</v>
      </c>
    </row>
    <row r="4200" spans="1:14" ht="18" customHeight="1" x14ac:dyDescent="0.2">
      <c r="A4200" s="16" t="str">
        <f>'Fish Use'!A281</f>
        <v>UGR19</v>
      </c>
      <c r="B4200" s="16" t="str">
        <f>'Fish Use'!B281</f>
        <v>Upper Grande Ronde</v>
      </c>
      <c r="C4200" s="16" t="str">
        <f>'Fish Use'!D281</f>
        <v>Bull Trout</v>
      </c>
      <c r="D4200" s="16" t="str">
        <f>'Fish Use'!E281</f>
        <v>FMO</v>
      </c>
      <c r="E4200" s="16" t="str">
        <f>'Vulnerability Mapped'!C3</f>
        <v>Altered Primary Productivity</v>
      </c>
      <c r="F4200" s="18">
        <f>'Fish Use'!F281</f>
        <v>0.77780000000000005</v>
      </c>
      <c r="G4200" s="18">
        <f>Population!D21</f>
        <v>0.4</v>
      </c>
      <c r="H4200" s="19">
        <f>'Limiting Factors'!C295</f>
        <v>3.42</v>
      </c>
      <c r="I4200" s="18">
        <f>'Limiting Factors'!D295</f>
        <v>0.64449999999999996</v>
      </c>
      <c r="J4200" s="17">
        <f>'Vulnerability Mapped'!D3</f>
        <v>12</v>
      </c>
      <c r="K4200" s="17">
        <f>'Vulnerability Mapped'!E3</f>
        <v>12</v>
      </c>
      <c r="L4200" s="18">
        <f>'Vulnerability Mapped'!H3</f>
        <v>0.29285714299999999</v>
      </c>
      <c r="M4200" s="18">
        <f t="shared" si="130"/>
        <v>0.14680697221447031</v>
      </c>
      <c r="N4200" s="18">
        <f t="shared" si="131"/>
        <v>5.8722788885788128E-2</v>
      </c>
    </row>
    <row r="4201" spans="1:14" ht="18" customHeight="1" x14ac:dyDescent="0.2">
      <c r="A4201" s="16" t="str">
        <f>'Fish Use'!A281</f>
        <v>UGR19</v>
      </c>
      <c r="B4201" s="16" t="str">
        <f>'Fish Use'!B281</f>
        <v>Upper Grande Ronde</v>
      </c>
      <c r="C4201" s="16" t="str">
        <f>'Fish Use'!D281</f>
        <v>Bull Trout</v>
      </c>
      <c r="D4201" s="16" t="str">
        <f>'Fish Use'!E281</f>
        <v>FMO</v>
      </c>
      <c r="E4201" s="16" t="str">
        <f>'Vulnerability Mapped'!C10</f>
        <v>Non-Native Species Interactions and Competition</v>
      </c>
      <c r="F4201" s="18">
        <f>'Fish Use'!F281</f>
        <v>0.77780000000000005</v>
      </c>
      <c r="G4201" s="18">
        <f>Population!D21</f>
        <v>0.4</v>
      </c>
      <c r="H4201" s="19">
        <f>'Limiting Factors'!C296</f>
        <v>1</v>
      </c>
      <c r="I4201" s="18">
        <f>'Limiting Factors'!D296</f>
        <v>0.1</v>
      </c>
      <c r="J4201" s="17">
        <f>'Vulnerability Mapped'!D10</f>
        <v>10</v>
      </c>
      <c r="K4201" s="17">
        <f>'Vulnerability Mapped'!E10</f>
        <v>10</v>
      </c>
      <c r="L4201" s="18">
        <f>'Vulnerability Mapped'!H10</f>
        <v>0.42142857099999997</v>
      </c>
      <c r="M4201" s="18">
        <f t="shared" si="130"/>
        <v>3.2778714252380006E-2</v>
      </c>
      <c r="N4201" s="18">
        <f t="shared" si="131"/>
        <v>1.3111485700952004E-2</v>
      </c>
    </row>
    <row r="4202" spans="1:14" ht="18" customHeight="1" x14ac:dyDescent="0.2">
      <c r="A4202" s="16" t="str">
        <f>'Fish Use'!A282</f>
        <v>UGR20</v>
      </c>
      <c r="B4202" s="16" t="str">
        <f>'Fish Use'!B282</f>
        <v>Upper Grande Ronde</v>
      </c>
      <c r="C4202" s="16" t="str">
        <f>'Fish Use'!D282</f>
        <v>Chinook</v>
      </c>
      <c r="D4202" s="16" t="str">
        <f>'Fish Use'!E282</f>
        <v>Spawning</v>
      </c>
      <c r="E4202" s="16" t="str">
        <f>'Vulnerability Mapped'!C49</f>
        <v>Anthropogenic Barriers</v>
      </c>
      <c r="F4202" s="18">
        <f>'Fish Use'!F282</f>
        <v>0.86970000000000003</v>
      </c>
      <c r="G4202" s="18">
        <f>Population!D10</f>
        <v>0.08</v>
      </c>
      <c r="H4202" s="19">
        <f>'Limiting Factors'!C323</f>
        <v>2.29</v>
      </c>
      <c r="I4202" s="18">
        <f>'Limiting Factors'!D323</f>
        <v>0.39024999999999999</v>
      </c>
      <c r="J4202" s="17">
        <f>'Vulnerability Mapped'!D49</f>
        <v>15</v>
      </c>
      <c r="K4202" s="17">
        <f>'Vulnerability Mapped'!E49</f>
        <v>15</v>
      </c>
      <c r="L4202" s="18">
        <f>'Vulnerability Mapped'!H49</f>
        <v>0.1</v>
      </c>
      <c r="M4202" s="18">
        <f t="shared" si="130"/>
        <v>3.3940042500000003E-2</v>
      </c>
      <c r="N4202" s="18">
        <f t="shared" si="131"/>
        <v>2.7152034000000004E-3</v>
      </c>
    </row>
    <row r="4203" spans="1:14" ht="18" customHeight="1" x14ac:dyDescent="0.2">
      <c r="A4203" s="16" t="str">
        <f>'Fish Use'!A282</f>
        <v>UGR20</v>
      </c>
      <c r="B4203" s="16" t="str">
        <f>'Fish Use'!B282</f>
        <v>Upper Grande Ronde</v>
      </c>
      <c r="C4203" s="16" t="str">
        <f>'Fish Use'!D282</f>
        <v>Chinook</v>
      </c>
      <c r="D4203" s="16" t="str">
        <f>'Fish Use'!E282</f>
        <v>Spawning</v>
      </c>
      <c r="E4203" s="16" t="str">
        <f>'Vulnerability Mapped'!C57</f>
        <v>Riparian Condition</v>
      </c>
      <c r="F4203" s="18">
        <f>'Fish Use'!F282</f>
        <v>0.86970000000000003</v>
      </c>
      <c r="G4203" s="18">
        <f>Population!D10</f>
        <v>0.08</v>
      </c>
      <c r="H4203" s="19">
        <f>'Limiting Factors'!C317</f>
        <v>1.64</v>
      </c>
      <c r="I4203" s="18">
        <f>'Limiting Factors'!D317</f>
        <v>0.24399999999999999</v>
      </c>
      <c r="J4203" s="17">
        <f>'Vulnerability Mapped'!D57</f>
        <v>13</v>
      </c>
      <c r="K4203" s="17">
        <f>'Vulnerability Mapped'!E57</f>
        <v>13</v>
      </c>
      <c r="L4203" s="18">
        <f>'Vulnerability Mapped'!H57</f>
        <v>0.22857142899999999</v>
      </c>
      <c r="M4203" s="18">
        <f t="shared" si="130"/>
        <v>4.8504411519517197E-2</v>
      </c>
      <c r="N4203" s="18">
        <f t="shared" si="131"/>
        <v>3.8803529215613759E-3</v>
      </c>
    </row>
    <row r="4204" spans="1:14" ht="18" customHeight="1" x14ac:dyDescent="0.2">
      <c r="A4204" s="16" t="str">
        <f>'Fish Use'!A282</f>
        <v>UGR20</v>
      </c>
      <c r="B4204" s="16" t="str">
        <f>'Fish Use'!B282</f>
        <v>Upper Grande Ronde</v>
      </c>
      <c r="C4204" s="16" t="str">
        <f>'Fish Use'!D282</f>
        <v>Chinook</v>
      </c>
      <c r="D4204" s="16" t="str">
        <f>'Fish Use'!E282</f>
        <v>Spawning</v>
      </c>
      <c r="E4204" s="16" t="str">
        <f>'Vulnerability Mapped'!C53</f>
        <v>Floodplain Condition</v>
      </c>
      <c r="F4204" s="18">
        <f>'Fish Use'!F282</f>
        <v>0.86970000000000003</v>
      </c>
      <c r="G4204" s="18">
        <f>Population!D10</f>
        <v>0.08</v>
      </c>
      <c r="H4204" s="19">
        <f>'Limiting Factors'!C318</f>
        <v>2.0499999999999998</v>
      </c>
      <c r="I4204" s="18">
        <f>'Limiting Factors'!D318</f>
        <v>0.33624999999999999</v>
      </c>
      <c r="J4204" s="17">
        <f>'Vulnerability Mapped'!D53</f>
        <v>6</v>
      </c>
      <c r="K4204" s="17">
        <f>'Vulnerability Mapped'!E53</f>
        <v>6</v>
      </c>
      <c r="L4204" s="18">
        <f>'Vulnerability Mapped'!H53</f>
        <v>0.678571429</v>
      </c>
      <c r="M4204" s="18">
        <f t="shared" si="130"/>
        <v>0.19843913851818712</v>
      </c>
      <c r="N4204" s="18">
        <f t="shared" si="131"/>
        <v>1.5875131081454968E-2</v>
      </c>
    </row>
    <row r="4205" spans="1:14" ht="18" customHeight="1" x14ac:dyDescent="0.2">
      <c r="A4205" s="16" t="str">
        <f>'Fish Use'!A282</f>
        <v>UGR20</v>
      </c>
      <c r="B4205" s="16" t="str">
        <f>'Fish Use'!B282</f>
        <v>Upper Grande Ronde</v>
      </c>
      <c r="C4205" s="16" t="str">
        <f>'Fish Use'!D282</f>
        <v>Chinook</v>
      </c>
      <c r="D4205" s="16" t="str">
        <f>'Fish Use'!E282</f>
        <v>Spawning</v>
      </c>
      <c r="E4205" s="16" t="str">
        <f>'Vulnerability Mapped'!C58</f>
        <v>Side Channel and Wetland Habitat</v>
      </c>
      <c r="F4205" s="18">
        <f>'Fish Use'!F282</f>
        <v>0.86970000000000003</v>
      </c>
      <c r="G4205" s="18">
        <f>Population!D10</f>
        <v>0.08</v>
      </c>
      <c r="H4205" s="19">
        <f>'Limiting Factors'!C319</f>
        <v>2.0499999999999998</v>
      </c>
      <c r="I4205" s="18">
        <f>'Limiting Factors'!D319</f>
        <v>0.33624999999999999</v>
      </c>
      <c r="J4205" s="17">
        <f>'Vulnerability Mapped'!D58</f>
        <v>7</v>
      </c>
      <c r="K4205" s="17">
        <f>'Vulnerability Mapped'!E58</f>
        <v>7</v>
      </c>
      <c r="L4205" s="18">
        <f>'Vulnerability Mapped'!H58</f>
        <v>0.61428571399999998</v>
      </c>
      <c r="M4205" s="18">
        <f t="shared" si="130"/>
        <v>0.17963964098787524</v>
      </c>
      <c r="N4205" s="18">
        <f t="shared" si="131"/>
        <v>1.437117127903002E-2</v>
      </c>
    </row>
    <row r="4206" spans="1:14" ht="18" customHeight="1" x14ac:dyDescent="0.2">
      <c r="A4206" s="16" t="str">
        <f>'Fish Use'!A282</f>
        <v>UGR20</v>
      </c>
      <c r="B4206" s="16" t="str">
        <f>'Fish Use'!B282</f>
        <v>Upper Grande Ronde</v>
      </c>
      <c r="C4206" s="16" t="str">
        <f>'Fish Use'!D282</f>
        <v>Chinook</v>
      </c>
      <c r="D4206" s="16" t="str">
        <f>'Fish Use'!E282</f>
        <v>Spawning</v>
      </c>
      <c r="E4206" s="16" t="str">
        <f>'Vulnerability Mapped'!C50</f>
        <v>Channel and Habitat Structure</v>
      </c>
      <c r="F4206" s="18">
        <f>'Fish Use'!F282</f>
        <v>0.86970000000000003</v>
      </c>
      <c r="G4206" s="18">
        <f>Population!D10</f>
        <v>0.08</v>
      </c>
      <c r="H4206" s="19">
        <f>'Limiting Factors'!C320</f>
        <v>2.0499999999999998</v>
      </c>
      <c r="I4206" s="18">
        <f>'Limiting Factors'!D320</f>
        <v>0.33624999999999999</v>
      </c>
      <c r="J4206" s="17">
        <f>'Vulnerability Mapped'!D50</f>
        <v>5</v>
      </c>
      <c r="K4206" s="17">
        <f>'Vulnerability Mapped'!E50</f>
        <v>5</v>
      </c>
      <c r="L4206" s="18">
        <f>'Vulnerability Mapped'!H50</f>
        <v>0.74285714300000005</v>
      </c>
      <c r="M4206" s="18">
        <f t="shared" si="130"/>
        <v>0.21723863575606239</v>
      </c>
      <c r="N4206" s="18">
        <f t="shared" si="131"/>
        <v>1.7379090860484992E-2</v>
      </c>
    </row>
    <row r="4207" spans="1:14" ht="18" customHeight="1" x14ac:dyDescent="0.2">
      <c r="A4207" s="16" t="str">
        <f>'Fish Use'!A282</f>
        <v>UGR20</v>
      </c>
      <c r="B4207" s="16" t="str">
        <f>'Fish Use'!B282</f>
        <v>Upper Grande Ronde</v>
      </c>
      <c r="C4207" s="16" t="str">
        <f>'Fish Use'!D282</f>
        <v>Chinook</v>
      </c>
      <c r="D4207" s="16" t="str">
        <f>'Fish Use'!E282</f>
        <v>Spawning</v>
      </c>
      <c r="E4207" s="16" t="str">
        <f>'Vulnerability Mapped'!C52</f>
        <v>Decreased Water Quantity</v>
      </c>
      <c r="F4207" s="18">
        <f>'Fish Use'!F282</f>
        <v>0.86970000000000003</v>
      </c>
      <c r="G4207" s="18">
        <f>Population!D10</f>
        <v>0.08</v>
      </c>
      <c r="H4207" s="19">
        <f>'Limiting Factors'!C327</f>
        <v>1.26</v>
      </c>
      <c r="I4207" s="18">
        <f>'Limiting Factors'!D327</f>
        <v>0.1585</v>
      </c>
      <c r="J4207" s="17">
        <f>'Vulnerability Mapped'!D52</f>
        <v>2</v>
      </c>
      <c r="K4207" s="17">
        <f>'Vulnerability Mapped'!E52</f>
        <v>2</v>
      </c>
      <c r="L4207" s="18">
        <f>'Vulnerability Mapped'!H52</f>
        <v>0.93571428599999995</v>
      </c>
      <c r="M4207" s="18">
        <f t="shared" si="130"/>
        <v>0.12898582825367069</v>
      </c>
      <c r="N4207" s="18">
        <f t="shared" si="131"/>
        <v>1.0318866260293656E-2</v>
      </c>
    </row>
    <row r="4208" spans="1:14" ht="18" customHeight="1" x14ac:dyDescent="0.2">
      <c r="A4208" s="16" t="str">
        <f>'Fish Use'!A282</f>
        <v>UGR20</v>
      </c>
      <c r="B4208" s="16" t="str">
        <f>'Fish Use'!B282</f>
        <v>Upper Grande Ronde</v>
      </c>
      <c r="C4208" s="16" t="str">
        <f>'Fish Use'!D282</f>
        <v>Chinook</v>
      </c>
      <c r="D4208" s="16" t="str">
        <f>'Fish Use'!E282</f>
        <v>Spawning</v>
      </c>
      <c r="E4208" s="16" t="str">
        <f>'Vulnerability Mapped'!C47</f>
        <v>Altered Flow Timing</v>
      </c>
      <c r="F4208" s="18">
        <f>'Fish Use'!F282</f>
        <v>0.86970000000000003</v>
      </c>
      <c r="G4208" s="18">
        <f>Population!D10</f>
        <v>0.08</v>
      </c>
      <c r="H4208" s="19">
        <f>'Limiting Factors'!C328</f>
        <v>1.82</v>
      </c>
      <c r="I4208" s="18">
        <f>'Limiting Factors'!D328</f>
        <v>0.28449999999999998</v>
      </c>
      <c r="J4208" s="17">
        <f>'Vulnerability Mapped'!D47</f>
        <v>10</v>
      </c>
      <c r="K4208" s="17">
        <f>'Vulnerability Mapped'!E47</f>
        <v>10</v>
      </c>
      <c r="L4208" s="18">
        <f>'Vulnerability Mapped'!H47</f>
        <v>0.42142857099999997</v>
      </c>
      <c r="M4208" s="18">
        <f t="shared" si="130"/>
        <v>0.10427392382253013</v>
      </c>
      <c r="N4208" s="18">
        <f t="shared" si="131"/>
        <v>8.3419139058024099E-3</v>
      </c>
    </row>
    <row r="4209" spans="1:14" ht="18" customHeight="1" x14ac:dyDescent="0.2">
      <c r="A4209" s="16" t="str">
        <f>'Fish Use'!A282</f>
        <v>UGR20</v>
      </c>
      <c r="B4209" s="16" t="str">
        <f>'Fish Use'!B282</f>
        <v>Upper Grande Ronde</v>
      </c>
      <c r="C4209" s="16" t="str">
        <f>'Fish Use'!D282</f>
        <v>Chinook</v>
      </c>
      <c r="D4209" s="16" t="str">
        <f>'Fish Use'!E282</f>
        <v>Spawning</v>
      </c>
      <c r="E4209" s="16" t="str">
        <f>'Vulnerability Mapped'!C51</f>
        <v>Decreased Sediment Quantity</v>
      </c>
      <c r="F4209" s="18">
        <f>'Fish Use'!F282</f>
        <v>0.86970000000000003</v>
      </c>
      <c r="G4209" s="18">
        <f>Population!D10</f>
        <v>0.08</v>
      </c>
      <c r="H4209" s="19">
        <f>'Limiting Factors'!C321</f>
        <v>3.81</v>
      </c>
      <c r="I4209" s="18">
        <f>'Limiting Factors'!D321</f>
        <v>0.73224999999999996</v>
      </c>
      <c r="J4209" s="17">
        <f>'Vulnerability Mapped'!D51</f>
        <v>3</v>
      </c>
      <c r="K4209" s="17">
        <f>'Vulnerability Mapped'!E51</f>
        <v>3</v>
      </c>
      <c r="L4209" s="18">
        <f>'Vulnerability Mapped'!H51</f>
        <v>0.87142857100000004</v>
      </c>
      <c r="M4209" s="18">
        <f t="shared" si="130"/>
        <v>0.55495867579849811</v>
      </c>
      <c r="N4209" s="18">
        <f t="shared" si="131"/>
        <v>4.4396694063879853E-2</v>
      </c>
    </row>
    <row r="4210" spans="1:14" ht="18" customHeight="1" x14ac:dyDescent="0.2">
      <c r="A4210" s="16" t="str">
        <f>'Fish Use'!A282</f>
        <v>UGR20</v>
      </c>
      <c r="B4210" s="16" t="str">
        <f>'Fish Use'!B282</f>
        <v>Upper Grande Ronde</v>
      </c>
      <c r="C4210" s="16" t="str">
        <f>'Fish Use'!D282</f>
        <v>Chinook</v>
      </c>
      <c r="D4210" s="16" t="str">
        <f>'Fish Use'!E282</f>
        <v>Spawning</v>
      </c>
      <c r="E4210" s="16" t="str">
        <f>'Vulnerability Mapped'!C54</f>
        <v>Increased Sediment Quantity</v>
      </c>
      <c r="F4210" s="18">
        <f>'Fish Use'!F282</f>
        <v>0.86970000000000003</v>
      </c>
      <c r="G4210" s="18">
        <f>Population!D10</f>
        <v>0.08</v>
      </c>
      <c r="H4210" s="19">
        <f>'Limiting Factors'!C322</f>
        <v>1.58</v>
      </c>
      <c r="I4210" s="18">
        <f>'Limiting Factors'!D322</f>
        <v>0.23050000000000001</v>
      </c>
      <c r="J4210" s="17">
        <f>'Vulnerability Mapped'!D54</f>
        <v>11</v>
      </c>
      <c r="K4210" s="17">
        <f>'Vulnerability Mapped'!E54</f>
        <v>11</v>
      </c>
      <c r="L4210" s="18">
        <f>'Vulnerability Mapped'!H54</f>
        <v>0.35714285699999998</v>
      </c>
      <c r="M4210" s="18">
        <f t="shared" si="130"/>
        <v>7.1594946399933454E-2</v>
      </c>
      <c r="N4210" s="18">
        <f t="shared" si="131"/>
        <v>5.7275957119946761E-3</v>
      </c>
    </row>
    <row r="4211" spans="1:14" ht="18" customHeight="1" x14ac:dyDescent="0.2">
      <c r="A4211" s="16" t="str">
        <f>'Fish Use'!A282</f>
        <v>UGR20</v>
      </c>
      <c r="B4211" s="16" t="str">
        <f>'Fish Use'!B282</f>
        <v>Upper Grande Ronde</v>
      </c>
      <c r="C4211" s="16" t="str">
        <f>'Fish Use'!D282</f>
        <v>Chinook</v>
      </c>
      <c r="D4211" s="16" t="str">
        <f>'Fish Use'!E282</f>
        <v>Spawning</v>
      </c>
      <c r="E4211" s="16" t="str">
        <f>'Vulnerability Mapped'!C59</f>
        <v>Summer Water Temperature</v>
      </c>
      <c r="F4211" s="18">
        <f>'Fish Use'!F282</f>
        <v>0.86970000000000003</v>
      </c>
      <c r="G4211" s="18">
        <f>Population!D10</f>
        <v>0.08</v>
      </c>
      <c r="H4211" s="19">
        <f>'Limiting Factors'!C329</f>
        <v>2.4700000000000002</v>
      </c>
      <c r="I4211" s="18">
        <f>'Limiting Factors'!D329</f>
        <v>0.43075000000000002</v>
      </c>
      <c r="J4211" s="17">
        <f>'Vulnerability Mapped'!D59</f>
        <v>1</v>
      </c>
      <c r="K4211" s="17">
        <f>'Vulnerability Mapped'!E59</f>
        <v>1</v>
      </c>
      <c r="L4211" s="18">
        <f>'Vulnerability Mapped'!H59</f>
        <v>1</v>
      </c>
      <c r="M4211" s="18">
        <f t="shared" si="130"/>
        <v>0.37462327500000003</v>
      </c>
      <c r="N4211" s="18">
        <f t="shared" si="131"/>
        <v>2.9969862000000003E-2</v>
      </c>
    </row>
    <row r="4212" spans="1:14" ht="18" customHeight="1" x14ac:dyDescent="0.2">
      <c r="A4212" s="16" t="str">
        <f>'Fish Use'!A282</f>
        <v>UGR20</v>
      </c>
      <c r="B4212" s="16" t="str">
        <f>'Fish Use'!B282</f>
        <v>Upper Grande Ronde</v>
      </c>
      <c r="C4212" s="16" t="str">
        <f>'Fish Use'!D282</f>
        <v>Chinook</v>
      </c>
      <c r="D4212" s="16" t="str">
        <f>'Fish Use'!E282</f>
        <v>Spawning</v>
      </c>
      <c r="E4212" s="16" t="str">
        <f>'Vulnerability Mapped'!C61</f>
        <v>Winter Water Temperature</v>
      </c>
      <c r="F4212" s="18">
        <f>'Fish Use'!F282</f>
        <v>0.86970000000000003</v>
      </c>
      <c r="G4212" s="18">
        <f>Population!D10</f>
        <v>0.08</v>
      </c>
      <c r="H4212" s="19">
        <f>'Limiting Factors'!C330</f>
        <v>1.59</v>
      </c>
      <c r="I4212" s="18">
        <f>'Limiting Factors'!D330</f>
        <v>0.23275000000000001</v>
      </c>
      <c r="J4212" s="17">
        <f>'Vulnerability Mapped'!D61</f>
        <v>4</v>
      </c>
      <c r="K4212" s="17">
        <f>'Vulnerability Mapped'!E61</f>
        <v>4</v>
      </c>
      <c r="L4212" s="18">
        <f>'Vulnerability Mapped'!H61</f>
        <v>0.80714285699999999</v>
      </c>
      <c r="M4212" s="18">
        <f t="shared" si="130"/>
        <v>0.16338401622108251</v>
      </c>
      <c r="N4212" s="18">
        <f t="shared" si="131"/>
        <v>1.3070721297686601E-2</v>
      </c>
    </row>
    <row r="4213" spans="1:14" ht="18" customHeight="1" x14ac:dyDescent="0.2">
      <c r="A4213" s="16" t="str">
        <f>'Fish Use'!A282</f>
        <v>UGR20</v>
      </c>
      <c r="B4213" s="16" t="str">
        <f>'Fish Use'!B282</f>
        <v>Upper Grande Ronde</v>
      </c>
      <c r="C4213" s="16" t="str">
        <f>'Fish Use'!D282</f>
        <v>Chinook</v>
      </c>
      <c r="D4213" s="16" t="str">
        <f>'Fish Use'!E282</f>
        <v>Spawning</v>
      </c>
      <c r="E4213" s="16" t="str">
        <f>'Vulnerability Mapped'!C60</f>
        <v>Water Quality</v>
      </c>
      <c r="F4213" s="18">
        <f>'Fish Use'!F282</f>
        <v>0.86970000000000003</v>
      </c>
      <c r="G4213" s="18">
        <f>Population!D10</f>
        <v>0.08</v>
      </c>
      <c r="H4213" s="19">
        <f>'Limiting Factors'!C331</f>
        <v>1.71</v>
      </c>
      <c r="I4213" s="18">
        <f>'Limiting Factors'!D331</f>
        <v>0.25974999999999998</v>
      </c>
      <c r="J4213" s="17">
        <f>'Vulnerability Mapped'!D60</f>
        <v>8</v>
      </c>
      <c r="K4213" s="17">
        <f>'Vulnerability Mapped'!E60</f>
        <v>8</v>
      </c>
      <c r="L4213" s="18">
        <f>'Vulnerability Mapped'!H60</f>
        <v>0.55000000000000004</v>
      </c>
      <c r="M4213" s="18">
        <f t="shared" si="130"/>
        <v>0.12424751625000001</v>
      </c>
      <c r="N4213" s="18">
        <f t="shared" si="131"/>
        <v>9.9398013000000004E-3</v>
      </c>
    </row>
    <row r="4214" spans="1:14" ht="18" customHeight="1" x14ac:dyDescent="0.2">
      <c r="A4214" s="16" t="str">
        <f>'Fish Use'!A282</f>
        <v>UGR20</v>
      </c>
      <c r="B4214" s="16" t="str">
        <f>'Fish Use'!B282</f>
        <v>Upper Grande Ronde</v>
      </c>
      <c r="C4214" s="16" t="str">
        <f>'Fish Use'!D282</f>
        <v>Chinook</v>
      </c>
      <c r="D4214" s="16" t="str">
        <f>'Fish Use'!E282</f>
        <v>Spawning</v>
      </c>
      <c r="E4214" s="16" t="str">
        <f>'Vulnerability Mapped'!C56</f>
        <v>Predation</v>
      </c>
      <c r="F4214" s="18">
        <f>'Fish Use'!F282</f>
        <v>0.86970000000000003</v>
      </c>
      <c r="G4214" s="18">
        <f>Population!D10</f>
        <v>0.08</v>
      </c>
      <c r="H4214" s="19">
        <f>'Limiting Factors'!C324</f>
        <v>2.88</v>
      </c>
      <c r="I4214" s="18">
        <f>'Limiting Factors'!D324</f>
        <v>0.52300000000000002</v>
      </c>
      <c r="J4214" s="17">
        <f>'Vulnerability Mapped'!D56</f>
        <v>9</v>
      </c>
      <c r="K4214" s="17">
        <f>'Vulnerability Mapped'!E56</f>
        <v>9</v>
      </c>
      <c r="L4214" s="18">
        <f>'Vulnerability Mapped'!H56</f>
        <v>0.485714286</v>
      </c>
      <c r="M4214" s="18">
        <f t="shared" si="130"/>
        <v>0.22092864870138659</v>
      </c>
      <c r="N4214" s="18">
        <f t="shared" si="131"/>
        <v>1.7674291896110927E-2</v>
      </c>
    </row>
    <row r="4215" spans="1:14" ht="18" customHeight="1" x14ac:dyDescent="0.2">
      <c r="A4215" s="16" t="str">
        <f>'Fish Use'!A282</f>
        <v>UGR20</v>
      </c>
      <c r="B4215" s="16" t="str">
        <f>'Fish Use'!B282</f>
        <v>Upper Grande Ronde</v>
      </c>
      <c r="C4215" s="16" t="str">
        <f>'Fish Use'!D282</f>
        <v>Chinook</v>
      </c>
      <c r="D4215" s="16" t="str">
        <f>'Fish Use'!E282</f>
        <v>Spawning</v>
      </c>
      <c r="E4215" s="16" t="str">
        <f>'Vulnerability Mapped'!C48</f>
        <v>Altered Primary Productivity</v>
      </c>
      <c r="F4215" s="18">
        <f>'Fish Use'!F282</f>
        <v>0.86970000000000003</v>
      </c>
      <c r="G4215" s="18">
        <f>Population!D10</f>
        <v>0.08</v>
      </c>
      <c r="H4215" s="19">
        <f>'Limiting Factors'!C325</f>
        <v>2.88</v>
      </c>
      <c r="I4215" s="18">
        <f>'Limiting Factors'!D325</f>
        <v>0.52300000000000002</v>
      </c>
      <c r="J4215" s="17">
        <f>'Vulnerability Mapped'!D48</f>
        <v>14</v>
      </c>
      <c r="K4215" s="17">
        <f>'Vulnerability Mapped'!E48</f>
        <v>14</v>
      </c>
      <c r="L4215" s="18">
        <f>'Vulnerability Mapped'!H48</f>
        <v>0.164285714</v>
      </c>
      <c r="M4215" s="18">
        <f t="shared" si="130"/>
        <v>7.47258662986134E-2</v>
      </c>
      <c r="N4215" s="18">
        <f t="shared" si="131"/>
        <v>5.9780693038890718E-3</v>
      </c>
    </row>
    <row r="4216" spans="1:14" ht="18" customHeight="1" x14ac:dyDescent="0.2">
      <c r="A4216" s="16" t="str">
        <f>'Fish Use'!A282</f>
        <v>UGR20</v>
      </c>
      <c r="B4216" s="16" t="str">
        <f>'Fish Use'!B282</f>
        <v>Upper Grande Ronde</v>
      </c>
      <c r="C4216" s="16" t="str">
        <f>'Fish Use'!D282</f>
        <v>Chinook</v>
      </c>
      <c r="D4216" s="16" t="str">
        <f>'Fish Use'!E282</f>
        <v>Spawning</v>
      </c>
      <c r="E4216" s="16" t="str">
        <f>'Vulnerability Mapped'!C55</f>
        <v>Non-Native Species Interactions and Competition</v>
      </c>
      <c r="F4216" s="18">
        <f>'Fish Use'!F282</f>
        <v>0.86970000000000003</v>
      </c>
      <c r="G4216" s="18">
        <f>Population!D10</f>
        <v>0.08</v>
      </c>
      <c r="H4216" s="19">
        <f>'Limiting Factors'!C326</f>
        <v>4.6399999999999997</v>
      </c>
      <c r="I4216" s="18">
        <f>'Limiting Factors'!D326</f>
        <v>0.91900000000000004</v>
      </c>
      <c r="J4216" s="17">
        <f>'Vulnerability Mapped'!D55</f>
        <v>12</v>
      </c>
      <c r="K4216" s="17">
        <f>'Vulnerability Mapped'!E55</f>
        <v>12</v>
      </c>
      <c r="L4216" s="18">
        <f>'Vulnerability Mapped'!H55</f>
        <v>0.29285714299999999</v>
      </c>
      <c r="M4216" s="18">
        <f t="shared" si="130"/>
        <v>0.23406733082846493</v>
      </c>
      <c r="N4216" s="18">
        <f t="shared" si="131"/>
        <v>1.8725386466277194E-2</v>
      </c>
    </row>
    <row r="4217" spans="1:14" ht="18" customHeight="1" x14ac:dyDescent="0.2">
      <c r="A4217" s="16" t="str">
        <f>'Fish Use'!A283</f>
        <v>UGR20</v>
      </c>
      <c r="B4217" s="16" t="str">
        <f>'Fish Use'!B283</f>
        <v>Upper Grande Ronde</v>
      </c>
      <c r="C4217" s="16" t="str">
        <f>'Fish Use'!D283</f>
        <v>Chinook</v>
      </c>
      <c r="D4217" s="16" t="str">
        <f>'Fish Use'!E283</f>
        <v>Winter Rearing</v>
      </c>
      <c r="E4217" s="16" t="str">
        <f>'Vulnerability Mapped'!C79</f>
        <v>Anthropogenic Barriers</v>
      </c>
      <c r="F4217" s="18">
        <f>'Fish Use'!F283</f>
        <v>0.86970000000000003</v>
      </c>
      <c r="G4217" s="18">
        <f>Population!D14</f>
        <v>0.34</v>
      </c>
      <c r="H4217" s="19">
        <f>'Limiting Factors'!C323</f>
        <v>2.29</v>
      </c>
      <c r="I4217" s="18">
        <f>'Limiting Factors'!D323</f>
        <v>0.39024999999999999</v>
      </c>
      <c r="J4217" s="17">
        <f>'Vulnerability Mapped'!D79</f>
        <v>14</v>
      </c>
      <c r="K4217" s="17">
        <f>'Vulnerability Mapped'!E79</f>
        <v>14</v>
      </c>
      <c r="L4217" s="18">
        <f>'Vulnerability Mapped'!H79</f>
        <v>0.164285714</v>
      </c>
      <c r="M4217" s="18">
        <f t="shared" si="130"/>
        <v>5.5758641153028449E-2</v>
      </c>
      <c r="N4217" s="18">
        <f t="shared" si="131"/>
        <v>1.8957937992029675E-2</v>
      </c>
    </row>
    <row r="4218" spans="1:14" ht="18" customHeight="1" x14ac:dyDescent="0.2">
      <c r="A4218" s="16" t="str">
        <f>'Fish Use'!A283</f>
        <v>UGR20</v>
      </c>
      <c r="B4218" s="16" t="str">
        <f>'Fish Use'!B283</f>
        <v>Upper Grande Ronde</v>
      </c>
      <c r="C4218" s="16" t="str">
        <f>'Fish Use'!D283</f>
        <v>Chinook</v>
      </c>
      <c r="D4218" s="16" t="str">
        <f>'Fish Use'!E283</f>
        <v>Winter Rearing</v>
      </c>
      <c r="E4218" s="16" t="str">
        <f>'Vulnerability Mapped'!C87</f>
        <v>Riparian Condition</v>
      </c>
      <c r="F4218" s="18">
        <f>'Fish Use'!F283</f>
        <v>0.86970000000000003</v>
      </c>
      <c r="G4218" s="18">
        <f>Population!D14</f>
        <v>0.34</v>
      </c>
      <c r="H4218" s="19">
        <f>'Limiting Factors'!C317</f>
        <v>1.64</v>
      </c>
      <c r="I4218" s="18">
        <f>'Limiting Factors'!D317</f>
        <v>0.24399999999999999</v>
      </c>
      <c r="J4218" s="17">
        <f>'Vulnerability Mapped'!D87</f>
        <v>6</v>
      </c>
      <c r="K4218" s="17">
        <f>'Vulnerability Mapped'!E87</f>
        <v>6</v>
      </c>
      <c r="L4218" s="18">
        <f>'Vulnerability Mapped'!H87</f>
        <v>0.678571429</v>
      </c>
      <c r="M4218" s="18">
        <f t="shared" si="130"/>
        <v>0.1439974715195172</v>
      </c>
      <c r="N4218" s="18">
        <f t="shared" si="131"/>
        <v>4.8959140316635848E-2</v>
      </c>
    </row>
    <row r="4219" spans="1:14" ht="18" customHeight="1" x14ac:dyDescent="0.2">
      <c r="A4219" s="16" t="str">
        <f>'Fish Use'!A283</f>
        <v>UGR20</v>
      </c>
      <c r="B4219" s="16" t="str">
        <f>'Fish Use'!B283</f>
        <v>Upper Grande Ronde</v>
      </c>
      <c r="C4219" s="16" t="str">
        <f>'Fish Use'!D283</f>
        <v>Chinook</v>
      </c>
      <c r="D4219" s="16" t="str">
        <f>'Fish Use'!E283</f>
        <v>Winter Rearing</v>
      </c>
      <c r="E4219" s="16" t="str">
        <f>'Vulnerability Mapped'!C83</f>
        <v>Floodplain Condition</v>
      </c>
      <c r="F4219" s="18">
        <f>'Fish Use'!F283</f>
        <v>0.86970000000000003</v>
      </c>
      <c r="G4219" s="18">
        <f>Population!D14</f>
        <v>0.34</v>
      </c>
      <c r="H4219" s="19">
        <f>'Limiting Factors'!C318</f>
        <v>2.0499999999999998</v>
      </c>
      <c r="I4219" s="18">
        <f>'Limiting Factors'!D318</f>
        <v>0.33624999999999999</v>
      </c>
      <c r="J4219" s="17">
        <f>'Vulnerability Mapped'!D83</f>
        <v>5</v>
      </c>
      <c r="K4219" s="17">
        <f>'Vulnerability Mapped'!E83</f>
        <v>5</v>
      </c>
      <c r="L4219" s="18">
        <f>'Vulnerability Mapped'!H83</f>
        <v>0.74285714300000005</v>
      </c>
      <c r="M4219" s="18">
        <f t="shared" si="130"/>
        <v>0.21723863575606239</v>
      </c>
      <c r="N4219" s="18">
        <f t="shared" si="131"/>
        <v>7.3861136157061219E-2</v>
      </c>
    </row>
    <row r="4220" spans="1:14" ht="18" customHeight="1" x14ac:dyDescent="0.2">
      <c r="A4220" s="16" t="str">
        <f>'Fish Use'!A283</f>
        <v>UGR20</v>
      </c>
      <c r="B4220" s="16" t="str">
        <f>'Fish Use'!B283</f>
        <v>Upper Grande Ronde</v>
      </c>
      <c r="C4220" s="16" t="str">
        <f>'Fish Use'!D283</f>
        <v>Chinook</v>
      </c>
      <c r="D4220" s="16" t="str">
        <f>'Fish Use'!E283</f>
        <v>Winter Rearing</v>
      </c>
      <c r="E4220" s="16" t="str">
        <f>'Vulnerability Mapped'!C88</f>
        <v>Side Channel and Wetland Habitat</v>
      </c>
      <c r="F4220" s="18">
        <f>'Fish Use'!F283</f>
        <v>0.86970000000000003</v>
      </c>
      <c r="G4220" s="18">
        <f>Population!D14</f>
        <v>0.34</v>
      </c>
      <c r="H4220" s="19">
        <f>'Limiting Factors'!C319</f>
        <v>2.0499999999999998</v>
      </c>
      <c r="I4220" s="18">
        <f>'Limiting Factors'!D319</f>
        <v>0.33624999999999999</v>
      </c>
      <c r="J4220" s="17">
        <f>'Vulnerability Mapped'!D88</f>
        <v>3</v>
      </c>
      <c r="K4220" s="17">
        <f>'Vulnerability Mapped'!E88</f>
        <v>3</v>
      </c>
      <c r="L4220" s="18">
        <f>'Vulnerability Mapped'!H88</f>
        <v>0.87142857100000004</v>
      </c>
      <c r="M4220" s="18">
        <f t="shared" si="130"/>
        <v>0.25483763023181288</v>
      </c>
      <c r="N4220" s="18">
        <f t="shared" si="131"/>
        <v>8.6644794278816384E-2</v>
      </c>
    </row>
    <row r="4221" spans="1:14" ht="18" customHeight="1" x14ac:dyDescent="0.2">
      <c r="A4221" s="16" t="str">
        <f>'Fish Use'!A283</f>
        <v>UGR20</v>
      </c>
      <c r="B4221" s="16" t="str">
        <f>'Fish Use'!B283</f>
        <v>Upper Grande Ronde</v>
      </c>
      <c r="C4221" s="16" t="str">
        <f>'Fish Use'!D283</f>
        <v>Chinook</v>
      </c>
      <c r="D4221" s="16" t="str">
        <f>'Fish Use'!E283</f>
        <v>Winter Rearing</v>
      </c>
      <c r="E4221" s="16" t="str">
        <f>'Vulnerability Mapped'!C80</f>
        <v>Channel and Habitat Structure</v>
      </c>
      <c r="F4221" s="18">
        <f>'Fish Use'!F283</f>
        <v>0.86970000000000003</v>
      </c>
      <c r="G4221" s="18">
        <f>Population!D14</f>
        <v>0.34</v>
      </c>
      <c r="H4221" s="19">
        <f>'Limiting Factors'!C320</f>
        <v>2.0499999999999998</v>
      </c>
      <c r="I4221" s="18">
        <f>'Limiting Factors'!D320</f>
        <v>0.33624999999999999</v>
      </c>
      <c r="J4221" s="17">
        <f>'Vulnerability Mapped'!D80</f>
        <v>1</v>
      </c>
      <c r="K4221" s="17">
        <f>'Vulnerability Mapped'!E80</f>
        <v>1</v>
      </c>
      <c r="L4221" s="18">
        <f>'Vulnerability Mapped'!H80</f>
        <v>1</v>
      </c>
      <c r="M4221" s="18">
        <f t="shared" si="130"/>
        <v>0.29243662500000001</v>
      </c>
      <c r="N4221" s="18">
        <f t="shared" si="131"/>
        <v>9.9428452500000014E-2</v>
      </c>
    </row>
    <row r="4222" spans="1:14" ht="18" customHeight="1" x14ac:dyDescent="0.2">
      <c r="A4222" s="16" t="str">
        <f>'Fish Use'!A283</f>
        <v>UGR20</v>
      </c>
      <c r="B4222" s="16" t="str">
        <f>'Fish Use'!B283</f>
        <v>Upper Grande Ronde</v>
      </c>
      <c r="C4222" s="16" t="str">
        <f>'Fish Use'!D283</f>
        <v>Chinook</v>
      </c>
      <c r="D4222" s="16" t="str">
        <f>'Fish Use'!E283</f>
        <v>Winter Rearing</v>
      </c>
      <c r="E4222" s="16" t="str">
        <f>'Vulnerability Mapped'!C82</f>
        <v>Decreased Water Quantity</v>
      </c>
      <c r="F4222" s="18">
        <f>'Fish Use'!F283</f>
        <v>0.86970000000000003</v>
      </c>
      <c r="G4222" s="18">
        <f>Population!D14</f>
        <v>0.34</v>
      </c>
      <c r="H4222" s="19">
        <f>'Limiting Factors'!C327</f>
        <v>1.26</v>
      </c>
      <c r="I4222" s="18">
        <f>'Limiting Factors'!D327</f>
        <v>0.1585</v>
      </c>
      <c r="J4222" s="17">
        <f>'Vulnerability Mapped'!D82</f>
        <v>9</v>
      </c>
      <c r="K4222" s="17">
        <f>'Vulnerability Mapped'!E82</f>
        <v>9</v>
      </c>
      <c r="L4222" s="18">
        <f>'Vulnerability Mapped'!H82</f>
        <v>0.485714286</v>
      </c>
      <c r="M4222" s="18">
        <f t="shared" si="130"/>
        <v>6.6954475753670709E-2</v>
      </c>
      <c r="N4222" s="18">
        <f t="shared" si="131"/>
        <v>2.2764521756248043E-2</v>
      </c>
    </row>
    <row r="4223" spans="1:14" ht="18" customHeight="1" x14ac:dyDescent="0.2">
      <c r="A4223" s="16" t="str">
        <f>'Fish Use'!A283</f>
        <v>UGR20</v>
      </c>
      <c r="B4223" s="16" t="str">
        <f>'Fish Use'!B283</f>
        <v>Upper Grande Ronde</v>
      </c>
      <c r="C4223" s="16" t="str">
        <f>'Fish Use'!D283</f>
        <v>Chinook</v>
      </c>
      <c r="D4223" s="16" t="str">
        <f>'Fish Use'!E283</f>
        <v>Winter Rearing</v>
      </c>
      <c r="E4223" s="16" t="str">
        <f>'Vulnerability Mapped'!C77</f>
        <v>Altered Flow Timing</v>
      </c>
      <c r="F4223" s="18">
        <f>'Fish Use'!F283</f>
        <v>0.86970000000000003</v>
      </c>
      <c r="G4223" s="18">
        <f>Population!D14</f>
        <v>0.34</v>
      </c>
      <c r="H4223" s="19">
        <f>'Limiting Factors'!C328</f>
        <v>1.82</v>
      </c>
      <c r="I4223" s="18">
        <f>'Limiting Factors'!D328</f>
        <v>0.28449999999999998</v>
      </c>
      <c r="J4223" s="17">
        <f>'Vulnerability Mapped'!D77</f>
        <v>13</v>
      </c>
      <c r="K4223" s="17">
        <f>'Vulnerability Mapped'!E77</f>
        <v>13</v>
      </c>
      <c r="L4223" s="18">
        <f>'Vulnerability Mapped'!H77</f>
        <v>0.22857142899999999</v>
      </c>
      <c r="M4223" s="18">
        <f t="shared" si="130"/>
        <v>5.6555348677469842E-2</v>
      </c>
      <c r="N4223" s="18">
        <f t="shared" si="131"/>
        <v>1.9228818550339748E-2</v>
      </c>
    </row>
    <row r="4224" spans="1:14" ht="18" customHeight="1" x14ac:dyDescent="0.2">
      <c r="A4224" s="16" t="str">
        <f>'Fish Use'!A283</f>
        <v>UGR20</v>
      </c>
      <c r="B4224" s="16" t="str">
        <f>'Fish Use'!B283</f>
        <v>Upper Grande Ronde</v>
      </c>
      <c r="C4224" s="16" t="str">
        <f>'Fish Use'!D283</f>
        <v>Chinook</v>
      </c>
      <c r="D4224" s="16" t="str">
        <f>'Fish Use'!E283</f>
        <v>Winter Rearing</v>
      </c>
      <c r="E4224" s="16" t="str">
        <f>'Vulnerability Mapped'!C81</f>
        <v>Decreased Sediment Quantity</v>
      </c>
      <c r="F4224" s="18">
        <f>'Fish Use'!F283</f>
        <v>0.86970000000000003</v>
      </c>
      <c r="G4224" s="18">
        <f>Population!D14</f>
        <v>0.34</v>
      </c>
      <c r="H4224" s="19">
        <f>'Limiting Factors'!C321</f>
        <v>3.81</v>
      </c>
      <c r="I4224" s="18">
        <f>'Limiting Factors'!D321</f>
        <v>0.73224999999999996</v>
      </c>
      <c r="J4224" s="17">
        <f>'Vulnerability Mapped'!D81</f>
        <v>4</v>
      </c>
      <c r="K4224" s="17">
        <f>'Vulnerability Mapped'!E81</f>
        <v>4</v>
      </c>
      <c r="L4224" s="18">
        <f>'Vulnerability Mapped'!H81</f>
        <v>0.80714285699999999</v>
      </c>
      <c r="M4224" s="18">
        <f t="shared" si="130"/>
        <v>0.51401910151616603</v>
      </c>
      <c r="N4224" s="18">
        <f t="shared" si="131"/>
        <v>0.17476649451549647</v>
      </c>
    </row>
    <row r="4225" spans="1:14" ht="18" customHeight="1" x14ac:dyDescent="0.2">
      <c r="A4225" s="16" t="str">
        <f>'Fish Use'!A283</f>
        <v>UGR20</v>
      </c>
      <c r="B4225" s="16" t="str">
        <f>'Fish Use'!B283</f>
        <v>Upper Grande Ronde</v>
      </c>
      <c r="C4225" s="16" t="str">
        <f>'Fish Use'!D283</f>
        <v>Chinook</v>
      </c>
      <c r="D4225" s="16" t="str">
        <f>'Fish Use'!E283</f>
        <v>Winter Rearing</v>
      </c>
      <c r="E4225" s="16" t="str">
        <f>'Vulnerability Mapped'!C84</f>
        <v>Increased Sediment Quantity</v>
      </c>
      <c r="F4225" s="18">
        <f>'Fish Use'!F283</f>
        <v>0.86970000000000003</v>
      </c>
      <c r="G4225" s="18">
        <f>Population!D14</f>
        <v>0.34</v>
      </c>
      <c r="H4225" s="19">
        <f>'Limiting Factors'!C322</f>
        <v>1.58</v>
      </c>
      <c r="I4225" s="18">
        <f>'Limiting Factors'!D322</f>
        <v>0.23050000000000001</v>
      </c>
      <c r="J4225" s="17">
        <f>'Vulnerability Mapped'!D84</f>
        <v>8</v>
      </c>
      <c r="K4225" s="17">
        <f>'Vulnerability Mapped'!E84</f>
        <v>8</v>
      </c>
      <c r="L4225" s="18">
        <f>'Vulnerability Mapped'!H84</f>
        <v>0.55000000000000004</v>
      </c>
      <c r="M4225" s="18">
        <f t="shared" si="130"/>
        <v>0.11025621750000003</v>
      </c>
      <c r="N4225" s="18">
        <f t="shared" si="131"/>
        <v>3.7487113950000012E-2</v>
      </c>
    </row>
    <row r="4226" spans="1:14" ht="18" customHeight="1" x14ac:dyDescent="0.2">
      <c r="A4226" s="16" t="str">
        <f>'Fish Use'!A283</f>
        <v>UGR20</v>
      </c>
      <c r="B4226" s="16" t="str">
        <f>'Fish Use'!B283</f>
        <v>Upper Grande Ronde</v>
      </c>
      <c r="C4226" s="16" t="str">
        <f>'Fish Use'!D283</f>
        <v>Chinook</v>
      </c>
      <c r="D4226" s="16" t="str">
        <f>'Fish Use'!E283</f>
        <v>Winter Rearing</v>
      </c>
      <c r="E4226" s="16" t="str">
        <f>'Vulnerability Mapped'!C89</f>
        <v>Summer Water Temperature</v>
      </c>
      <c r="F4226" s="18">
        <f>'Fish Use'!F283</f>
        <v>0.86970000000000003</v>
      </c>
      <c r="G4226" s="18">
        <f>Population!D14</f>
        <v>0.34</v>
      </c>
      <c r="H4226" s="19">
        <f>'Limiting Factors'!C329</f>
        <v>2.4700000000000002</v>
      </c>
      <c r="I4226" s="18">
        <f>'Limiting Factors'!D329</f>
        <v>0.43075000000000002</v>
      </c>
      <c r="J4226" s="17">
        <f>'Vulnerability Mapped'!D89</f>
        <v>15</v>
      </c>
      <c r="K4226" s="17">
        <f>'Vulnerability Mapped'!E89</f>
        <v>15</v>
      </c>
      <c r="L4226" s="18">
        <f>'Vulnerability Mapped'!H89</f>
        <v>0.1</v>
      </c>
      <c r="M4226" s="18">
        <f t="shared" ref="M4226:M4289" si="132">F4226*I4226*L4226</f>
        <v>3.7462327500000003E-2</v>
      </c>
      <c r="N4226" s="18">
        <f t="shared" ref="N4226:N4289" si="133">M4226*G4226</f>
        <v>1.2737191350000001E-2</v>
      </c>
    </row>
    <row r="4227" spans="1:14" ht="18" customHeight="1" x14ac:dyDescent="0.2">
      <c r="A4227" s="16" t="str">
        <f>'Fish Use'!A283</f>
        <v>UGR20</v>
      </c>
      <c r="B4227" s="16" t="str">
        <f>'Fish Use'!B283</f>
        <v>Upper Grande Ronde</v>
      </c>
      <c r="C4227" s="16" t="str">
        <f>'Fish Use'!D283</f>
        <v>Chinook</v>
      </c>
      <c r="D4227" s="16" t="str">
        <f>'Fish Use'!E283</f>
        <v>Winter Rearing</v>
      </c>
      <c r="E4227" s="16" t="str">
        <f>'Vulnerability Mapped'!C91</f>
        <v>Winter Water Temperature</v>
      </c>
      <c r="F4227" s="18">
        <f>'Fish Use'!F283</f>
        <v>0.86970000000000003</v>
      </c>
      <c r="G4227" s="18">
        <f>Population!D14</f>
        <v>0.34</v>
      </c>
      <c r="H4227" s="19">
        <f>'Limiting Factors'!C330</f>
        <v>1.59</v>
      </c>
      <c r="I4227" s="18">
        <f>'Limiting Factors'!D330</f>
        <v>0.23275000000000001</v>
      </c>
      <c r="J4227" s="17">
        <f>'Vulnerability Mapped'!D91</f>
        <v>2</v>
      </c>
      <c r="K4227" s="17">
        <f>'Vulnerability Mapped'!E91</f>
        <v>2</v>
      </c>
      <c r="L4227" s="18">
        <f>'Vulnerability Mapped'!H91</f>
        <v>0.93571428599999995</v>
      </c>
      <c r="M4227" s="18">
        <f t="shared" si="132"/>
        <v>0.18940978880783507</v>
      </c>
      <c r="N4227" s="18">
        <f t="shared" si="133"/>
        <v>6.439932819466393E-2</v>
      </c>
    </row>
    <row r="4228" spans="1:14" ht="18" customHeight="1" x14ac:dyDescent="0.2">
      <c r="A4228" s="16" t="str">
        <f>'Fish Use'!A283</f>
        <v>UGR20</v>
      </c>
      <c r="B4228" s="16" t="str">
        <f>'Fish Use'!B283</f>
        <v>Upper Grande Ronde</v>
      </c>
      <c r="C4228" s="16" t="str">
        <f>'Fish Use'!D283</f>
        <v>Chinook</v>
      </c>
      <c r="D4228" s="16" t="str">
        <f>'Fish Use'!E283</f>
        <v>Winter Rearing</v>
      </c>
      <c r="E4228" s="16" t="str">
        <f>'Vulnerability Mapped'!C90</f>
        <v>Water Quality</v>
      </c>
      <c r="F4228" s="18">
        <f>'Fish Use'!F283</f>
        <v>0.86970000000000003</v>
      </c>
      <c r="G4228" s="18">
        <f>Population!D14</f>
        <v>0.34</v>
      </c>
      <c r="H4228" s="19">
        <f>'Limiting Factors'!C331</f>
        <v>1.71</v>
      </c>
      <c r="I4228" s="18">
        <f>'Limiting Factors'!D331</f>
        <v>0.25974999999999998</v>
      </c>
      <c r="J4228" s="17">
        <f>'Vulnerability Mapped'!D90</f>
        <v>7</v>
      </c>
      <c r="K4228" s="17">
        <f>'Vulnerability Mapped'!E90</f>
        <v>7</v>
      </c>
      <c r="L4228" s="18">
        <f>'Vulnerability Mapped'!H90</f>
        <v>0.61428571399999998</v>
      </c>
      <c r="M4228" s="18">
        <f t="shared" si="132"/>
        <v>0.13876995314974155</v>
      </c>
      <c r="N4228" s="18">
        <f t="shared" si="133"/>
        <v>4.7181784070912135E-2</v>
      </c>
    </row>
    <row r="4229" spans="1:14" ht="18" customHeight="1" x14ac:dyDescent="0.2">
      <c r="A4229" s="16" t="str">
        <f>'Fish Use'!A283</f>
        <v>UGR20</v>
      </c>
      <c r="B4229" s="16" t="str">
        <f>'Fish Use'!B283</f>
        <v>Upper Grande Ronde</v>
      </c>
      <c r="C4229" s="16" t="str">
        <f>'Fish Use'!D283</f>
        <v>Chinook</v>
      </c>
      <c r="D4229" s="16" t="str">
        <f>'Fish Use'!E283</f>
        <v>Winter Rearing</v>
      </c>
      <c r="E4229" s="16" t="str">
        <f>'Vulnerability Mapped'!C86</f>
        <v>Predation</v>
      </c>
      <c r="F4229" s="18">
        <f>'Fish Use'!F283</f>
        <v>0.86970000000000003</v>
      </c>
      <c r="G4229" s="18">
        <f>Population!D14</f>
        <v>0.34</v>
      </c>
      <c r="H4229" s="19">
        <f>'Limiting Factors'!C324</f>
        <v>2.88</v>
      </c>
      <c r="I4229" s="18">
        <f>'Limiting Factors'!D324</f>
        <v>0.52300000000000002</v>
      </c>
      <c r="J4229" s="17">
        <f>'Vulnerability Mapped'!D86</f>
        <v>11</v>
      </c>
      <c r="K4229" s="17">
        <f>'Vulnerability Mapped'!E86</f>
        <v>11</v>
      </c>
      <c r="L4229" s="18">
        <f>'Vulnerability Mapped'!H86</f>
        <v>0.35714285699999998</v>
      </c>
      <c r="M4229" s="18">
        <f t="shared" si="132"/>
        <v>0.1624475356493067</v>
      </c>
      <c r="N4229" s="18">
        <f t="shared" si="133"/>
        <v>5.5232162120764282E-2</v>
      </c>
    </row>
    <row r="4230" spans="1:14" ht="18" customHeight="1" x14ac:dyDescent="0.2">
      <c r="A4230" s="16" t="str">
        <f>'Fish Use'!A283</f>
        <v>UGR20</v>
      </c>
      <c r="B4230" s="16" t="str">
        <f>'Fish Use'!B283</f>
        <v>Upper Grande Ronde</v>
      </c>
      <c r="C4230" s="16" t="str">
        <f>'Fish Use'!D283</f>
        <v>Chinook</v>
      </c>
      <c r="D4230" s="16" t="str">
        <f>'Fish Use'!E283</f>
        <v>Winter Rearing</v>
      </c>
      <c r="E4230" s="16" t="str">
        <f>'Vulnerability Mapped'!C78</f>
        <v>Altered Primary Productivity</v>
      </c>
      <c r="F4230" s="18">
        <f>'Fish Use'!F283</f>
        <v>0.86970000000000003</v>
      </c>
      <c r="G4230" s="18">
        <f>Population!D14</f>
        <v>0.34</v>
      </c>
      <c r="H4230" s="19">
        <f>'Limiting Factors'!C325</f>
        <v>2.88</v>
      </c>
      <c r="I4230" s="18">
        <f>'Limiting Factors'!D325</f>
        <v>0.52300000000000002</v>
      </c>
      <c r="J4230" s="17">
        <f>'Vulnerability Mapped'!D78</f>
        <v>12</v>
      </c>
      <c r="K4230" s="17">
        <f>'Vulnerability Mapped'!E78</f>
        <v>12</v>
      </c>
      <c r="L4230" s="18">
        <f>'Vulnerability Mapped'!H78</f>
        <v>0.29285714299999999</v>
      </c>
      <c r="M4230" s="18">
        <f t="shared" si="132"/>
        <v>0.13320697935069328</v>
      </c>
      <c r="N4230" s="18">
        <f t="shared" si="133"/>
        <v>4.5290372979235723E-2</v>
      </c>
    </row>
    <row r="4231" spans="1:14" ht="18" customHeight="1" x14ac:dyDescent="0.2">
      <c r="A4231" s="16" t="str">
        <f>'Fish Use'!A283</f>
        <v>UGR20</v>
      </c>
      <c r="B4231" s="16" t="str">
        <f>'Fish Use'!B283</f>
        <v>Upper Grande Ronde</v>
      </c>
      <c r="C4231" s="16" t="str">
        <f>'Fish Use'!D283</f>
        <v>Chinook</v>
      </c>
      <c r="D4231" s="16" t="str">
        <f>'Fish Use'!E283</f>
        <v>Winter Rearing</v>
      </c>
      <c r="E4231" s="16" t="str">
        <f>'Vulnerability Mapped'!C85</f>
        <v>Non-Native Species Interactions and Competition</v>
      </c>
      <c r="F4231" s="18">
        <f>'Fish Use'!F283</f>
        <v>0.86970000000000003</v>
      </c>
      <c r="G4231" s="18">
        <f>Population!D14</f>
        <v>0.34</v>
      </c>
      <c r="H4231" s="19">
        <f>'Limiting Factors'!C326</f>
        <v>4.6399999999999997</v>
      </c>
      <c r="I4231" s="18">
        <f>'Limiting Factors'!D326</f>
        <v>0.91900000000000004</v>
      </c>
      <c r="J4231" s="17">
        <f>'Vulnerability Mapped'!D85</f>
        <v>12</v>
      </c>
      <c r="K4231" s="17">
        <f>'Vulnerability Mapped'!E85</f>
        <v>12</v>
      </c>
      <c r="L4231" s="18">
        <f>'Vulnerability Mapped'!H85</f>
        <v>0.29285714299999999</v>
      </c>
      <c r="M4231" s="18">
        <f t="shared" si="132"/>
        <v>0.23406733082846493</v>
      </c>
      <c r="N4231" s="18">
        <f t="shared" si="133"/>
        <v>7.9582892481678075E-2</v>
      </c>
    </row>
    <row r="4232" spans="1:14" ht="18" customHeight="1" x14ac:dyDescent="0.2">
      <c r="A4232" s="16" t="str">
        <f>'Fish Use'!A284</f>
        <v>UGR20</v>
      </c>
      <c r="B4232" s="16" t="str">
        <f>'Fish Use'!B284</f>
        <v>Upper Grande Ronde</v>
      </c>
      <c r="C4232" s="16" t="str">
        <f>'Fish Use'!D284</f>
        <v>Chinook</v>
      </c>
      <c r="D4232" s="16" t="str">
        <f>'Fish Use'!E284</f>
        <v>Summer Rearing</v>
      </c>
      <c r="E4232" s="16" t="str">
        <f>'Vulnerability Mapped'!C64</f>
        <v>Anthropogenic Barriers</v>
      </c>
      <c r="F4232" s="18">
        <f>'Fish Use'!F284</f>
        <v>0.86970000000000003</v>
      </c>
      <c r="G4232" s="18">
        <f>Population!D12</f>
        <v>0.24</v>
      </c>
      <c r="H4232" s="19">
        <f>'Limiting Factors'!C323</f>
        <v>2.29</v>
      </c>
      <c r="I4232" s="18">
        <f>'Limiting Factors'!D323</f>
        <v>0.39024999999999999</v>
      </c>
      <c r="J4232" s="17">
        <f>'Vulnerability Mapped'!D64</f>
        <v>7</v>
      </c>
      <c r="K4232" s="17">
        <f>'Vulnerability Mapped'!E64</f>
        <v>7</v>
      </c>
      <c r="L4232" s="18">
        <f>'Vulnerability Mapped'!H64</f>
        <v>0.61428571399999998</v>
      </c>
      <c r="M4232" s="18">
        <f t="shared" si="132"/>
        <v>0.20848883240302846</v>
      </c>
      <c r="N4232" s="18">
        <f t="shared" si="133"/>
        <v>5.0037319776726825E-2</v>
      </c>
    </row>
    <row r="4233" spans="1:14" ht="18" customHeight="1" x14ac:dyDescent="0.2">
      <c r="A4233" s="16" t="str">
        <f>'Fish Use'!A284</f>
        <v>UGR20</v>
      </c>
      <c r="B4233" s="16" t="str">
        <f>'Fish Use'!B284</f>
        <v>Upper Grande Ronde</v>
      </c>
      <c r="C4233" s="16" t="str">
        <f>'Fish Use'!D284</f>
        <v>Chinook</v>
      </c>
      <c r="D4233" s="16" t="str">
        <f>'Fish Use'!E284</f>
        <v>Summer Rearing</v>
      </c>
      <c r="E4233" s="16" t="str">
        <f>'Vulnerability Mapped'!C72</f>
        <v>Riparian Condition</v>
      </c>
      <c r="F4233" s="18">
        <f>'Fish Use'!F284</f>
        <v>0.86970000000000003</v>
      </c>
      <c r="G4233" s="18">
        <f>Population!D12</f>
        <v>0.24</v>
      </c>
      <c r="H4233" s="19">
        <f>'Limiting Factors'!C317</f>
        <v>1.64</v>
      </c>
      <c r="I4233" s="18">
        <f>'Limiting Factors'!D317</f>
        <v>0.24399999999999999</v>
      </c>
      <c r="J4233" s="17">
        <f>'Vulnerability Mapped'!D72</f>
        <v>5</v>
      </c>
      <c r="K4233" s="17">
        <f>'Vulnerability Mapped'!E72</f>
        <v>5</v>
      </c>
      <c r="L4233" s="18">
        <f>'Vulnerability Mapped'!H72</f>
        <v>0.74285714300000005</v>
      </c>
      <c r="M4233" s="18">
        <f t="shared" si="132"/>
        <v>0.15763933717317241</v>
      </c>
      <c r="N4233" s="18">
        <f t="shared" si="133"/>
        <v>3.7833440921561379E-2</v>
      </c>
    </row>
    <row r="4234" spans="1:14" ht="18" customHeight="1" x14ac:dyDescent="0.2">
      <c r="A4234" s="16" t="str">
        <f>'Fish Use'!A284</f>
        <v>UGR20</v>
      </c>
      <c r="B4234" s="16" t="str">
        <f>'Fish Use'!B284</f>
        <v>Upper Grande Ronde</v>
      </c>
      <c r="C4234" s="16" t="str">
        <f>'Fish Use'!D284</f>
        <v>Chinook</v>
      </c>
      <c r="D4234" s="16" t="str">
        <f>'Fish Use'!E284</f>
        <v>Summer Rearing</v>
      </c>
      <c r="E4234" s="16" t="str">
        <f>'Vulnerability Mapped'!C68</f>
        <v>Floodplain Condition</v>
      </c>
      <c r="F4234" s="18">
        <f>'Fish Use'!F284</f>
        <v>0.86970000000000003</v>
      </c>
      <c r="G4234" s="18">
        <f>Population!D12</f>
        <v>0.24</v>
      </c>
      <c r="H4234" s="19">
        <f>'Limiting Factors'!C318</f>
        <v>2.0499999999999998</v>
      </c>
      <c r="I4234" s="18">
        <f>'Limiting Factors'!D318</f>
        <v>0.33624999999999999</v>
      </c>
      <c r="J4234" s="17">
        <f>'Vulnerability Mapped'!D68</f>
        <v>10</v>
      </c>
      <c r="K4234" s="17">
        <f>'Vulnerability Mapped'!E68</f>
        <v>10</v>
      </c>
      <c r="L4234" s="18">
        <f>'Vulnerability Mapped'!H68</f>
        <v>0.42142857099999997</v>
      </c>
      <c r="M4234" s="18">
        <f t="shared" si="132"/>
        <v>0.12324114898181288</v>
      </c>
      <c r="N4234" s="18">
        <f t="shared" si="133"/>
        <v>2.9577875755635089E-2</v>
      </c>
    </row>
    <row r="4235" spans="1:14" ht="18" customHeight="1" x14ac:dyDescent="0.2">
      <c r="A4235" s="16" t="str">
        <f>'Fish Use'!A284</f>
        <v>UGR20</v>
      </c>
      <c r="B4235" s="16" t="str">
        <f>'Fish Use'!B284</f>
        <v>Upper Grande Ronde</v>
      </c>
      <c r="C4235" s="16" t="str">
        <f>'Fish Use'!D284</f>
        <v>Chinook</v>
      </c>
      <c r="D4235" s="16" t="str">
        <f>'Fish Use'!E284</f>
        <v>Summer Rearing</v>
      </c>
      <c r="E4235" s="16" t="str">
        <f>'Vulnerability Mapped'!C73</f>
        <v>Side Channel and Wetland Habitat</v>
      </c>
      <c r="F4235" s="18">
        <f>'Fish Use'!F284</f>
        <v>0.86970000000000003</v>
      </c>
      <c r="G4235" s="18">
        <f>Population!D12</f>
        <v>0.24</v>
      </c>
      <c r="H4235" s="19">
        <f>'Limiting Factors'!C319</f>
        <v>2.0499999999999998</v>
      </c>
      <c r="I4235" s="18">
        <f>'Limiting Factors'!D319</f>
        <v>0.33624999999999999</v>
      </c>
      <c r="J4235" s="17">
        <f>'Vulnerability Mapped'!D73</f>
        <v>4</v>
      </c>
      <c r="K4235" s="17">
        <f>'Vulnerability Mapped'!E73</f>
        <v>4</v>
      </c>
      <c r="L4235" s="18">
        <f>'Vulnerability Mapped'!H73</f>
        <v>0.80714285699999999</v>
      </c>
      <c r="M4235" s="18">
        <f t="shared" si="132"/>
        <v>0.23603813299393764</v>
      </c>
      <c r="N4235" s="18">
        <f t="shared" si="133"/>
        <v>5.6649151918545033E-2</v>
      </c>
    </row>
    <row r="4236" spans="1:14" ht="18" customHeight="1" x14ac:dyDescent="0.2">
      <c r="A4236" s="16" t="str">
        <f>'Fish Use'!A284</f>
        <v>UGR20</v>
      </c>
      <c r="B4236" s="16" t="str">
        <f>'Fish Use'!B284</f>
        <v>Upper Grande Ronde</v>
      </c>
      <c r="C4236" s="16" t="str">
        <f>'Fish Use'!D284</f>
        <v>Chinook</v>
      </c>
      <c r="D4236" s="16" t="str">
        <f>'Fish Use'!E284</f>
        <v>Summer Rearing</v>
      </c>
      <c r="E4236" s="16" t="str">
        <f>'Vulnerability Mapped'!C65</f>
        <v>Channel and Habitat Structure</v>
      </c>
      <c r="F4236" s="18">
        <f>'Fish Use'!F284</f>
        <v>0.86970000000000003</v>
      </c>
      <c r="G4236" s="18">
        <f>Population!D12</f>
        <v>0.24</v>
      </c>
      <c r="H4236" s="19">
        <f>'Limiting Factors'!C320</f>
        <v>2.0499999999999998</v>
      </c>
      <c r="I4236" s="18">
        <f>'Limiting Factors'!D320</f>
        <v>0.33624999999999999</v>
      </c>
      <c r="J4236" s="17">
        <f>'Vulnerability Mapped'!D65</f>
        <v>3</v>
      </c>
      <c r="K4236" s="17">
        <f>'Vulnerability Mapped'!E65</f>
        <v>3</v>
      </c>
      <c r="L4236" s="18">
        <f>'Vulnerability Mapped'!H65</f>
        <v>0.87142857100000004</v>
      </c>
      <c r="M4236" s="18">
        <f t="shared" si="132"/>
        <v>0.25483763023181288</v>
      </c>
      <c r="N4236" s="18">
        <f t="shared" si="133"/>
        <v>6.1161031255635087E-2</v>
      </c>
    </row>
    <row r="4237" spans="1:14" ht="18" customHeight="1" x14ac:dyDescent="0.2">
      <c r="A4237" s="16" t="str">
        <f>'Fish Use'!A284</f>
        <v>UGR20</v>
      </c>
      <c r="B4237" s="16" t="str">
        <f>'Fish Use'!B284</f>
        <v>Upper Grande Ronde</v>
      </c>
      <c r="C4237" s="16" t="str">
        <f>'Fish Use'!D284</f>
        <v>Chinook</v>
      </c>
      <c r="D4237" s="16" t="str">
        <f>'Fish Use'!E284</f>
        <v>Summer Rearing</v>
      </c>
      <c r="E4237" s="16" t="str">
        <f>'Vulnerability Mapped'!C67</f>
        <v>Decreased Water Quantity</v>
      </c>
      <c r="F4237" s="18">
        <f>'Fish Use'!F284</f>
        <v>0.86970000000000003</v>
      </c>
      <c r="G4237" s="18">
        <f>Population!D12</f>
        <v>0.24</v>
      </c>
      <c r="H4237" s="19">
        <f>'Limiting Factors'!C327</f>
        <v>1.26</v>
      </c>
      <c r="I4237" s="18">
        <f>'Limiting Factors'!D327</f>
        <v>0.1585</v>
      </c>
      <c r="J4237" s="17">
        <f>'Vulnerability Mapped'!D67</f>
        <v>2</v>
      </c>
      <c r="K4237" s="17">
        <f>'Vulnerability Mapped'!E67</f>
        <v>2</v>
      </c>
      <c r="L4237" s="18">
        <f>'Vulnerability Mapped'!H67</f>
        <v>0.93571428599999995</v>
      </c>
      <c r="M4237" s="18">
        <f t="shared" si="132"/>
        <v>0.12898582825367069</v>
      </c>
      <c r="N4237" s="18">
        <f t="shared" si="133"/>
        <v>3.0956598780880966E-2</v>
      </c>
    </row>
    <row r="4238" spans="1:14" ht="18" customHeight="1" x14ac:dyDescent="0.2">
      <c r="A4238" s="16" t="str">
        <f>'Fish Use'!A284</f>
        <v>UGR20</v>
      </c>
      <c r="B4238" s="16" t="str">
        <f>'Fish Use'!B284</f>
        <v>Upper Grande Ronde</v>
      </c>
      <c r="C4238" s="16" t="str">
        <f>'Fish Use'!D284</f>
        <v>Chinook</v>
      </c>
      <c r="D4238" s="16" t="str">
        <f>'Fish Use'!E284</f>
        <v>Summer Rearing</v>
      </c>
      <c r="E4238" s="16" t="str">
        <f>'Vulnerability Mapped'!C62</f>
        <v>Altered Flow Timing</v>
      </c>
      <c r="F4238" s="18">
        <f>'Fish Use'!F284</f>
        <v>0.86970000000000003</v>
      </c>
      <c r="G4238" s="18">
        <f>Population!D12</f>
        <v>0.24</v>
      </c>
      <c r="H4238" s="19">
        <f>'Limiting Factors'!C328</f>
        <v>1.82</v>
      </c>
      <c r="I4238" s="18">
        <f>'Limiting Factors'!D328</f>
        <v>0.28449999999999998</v>
      </c>
      <c r="J4238" s="17">
        <f>'Vulnerability Mapped'!D62</f>
        <v>6</v>
      </c>
      <c r="K4238" s="17">
        <f>'Vulnerability Mapped'!E62</f>
        <v>6</v>
      </c>
      <c r="L4238" s="18">
        <f>'Vulnerability Mapped'!H62</f>
        <v>0.678571429</v>
      </c>
      <c r="M4238" s="18">
        <f t="shared" si="132"/>
        <v>0.16789869117746983</v>
      </c>
      <c r="N4238" s="18">
        <f t="shared" si="133"/>
        <v>4.0295685882592761E-2</v>
      </c>
    </row>
    <row r="4239" spans="1:14" ht="18" customHeight="1" x14ac:dyDescent="0.2">
      <c r="A4239" s="16" t="str">
        <f>'Fish Use'!A284</f>
        <v>UGR20</v>
      </c>
      <c r="B4239" s="16" t="str">
        <f>'Fish Use'!B284</f>
        <v>Upper Grande Ronde</v>
      </c>
      <c r="C4239" s="16" t="str">
        <f>'Fish Use'!D284</f>
        <v>Chinook</v>
      </c>
      <c r="D4239" s="16" t="str">
        <f>'Fish Use'!E284</f>
        <v>Summer Rearing</v>
      </c>
      <c r="E4239" s="16" t="str">
        <f>'Vulnerability Mapped'!C66</f>
        <v>Decreased Sediment Quantity</v>
      </c>
      <c r="F4239" s="18">
        <f>'Fish Use'!F284</f>
        <v>0.86970000000000003</v>
      </c>
      <c r="G4239" s="18">
        <f>Population!D12</f>
        <v>0.24</v>
      </c>
      <c r="H4239" s="19">
        <f>'Limiting Factors'!C321</f>
        <v>3.81</v>
      </c>
      <c r="I4239" s="18">
        <f>'Limiting Factors'!D321</f>
        <v>0.73224999999999996</v>
      </c>
      <c r="J4239" s="17">
        <f>'Vulnerability Mapped'!D66</f>
        <v>12</v>
      </c>
      <c r="K4239" s="17">
        <f>'Vulnerability Mapped'!E66</f>
        <v>12</v>
      </c>
      <c r="L4239" s="18">
        <f>'Vulnerability Mapped'!H66</f>
        <v>0.29285714299999999</v>
      </c>
      <c r="M4239" s="18">
        <f t="shared" si="132"/>
        <v>0.18650250598383394</v>
      </c>
      <c r="N4239" s="18">
        <f t="shared" si="133"/>
        <v>4.4760601436120144E-2</v>
      </c>
    </row>
    <row r="4240" spans="1:14" ht="18" customHeight="1" x14ac:dyDescent="0.2">
      <c r="A4240" s="16" t="str">
        <f>'Fish Use'!A284</f>
        <v>UGR20</v>
      </c>
      <c r="B4240" s="16" t="str">
        <f>'Fish Use'!B284</f>
        <v>Upper Grande Ronde</v>
      </c>
      <c r="C4240" s="16" t="str">
        <f>'Fish Use'!D284</f>
        <v>Chinook</v>
      </c>
      <c r="D4240" s="16" t="str">
        <f>'Fish Use'!E284</f>
        <v>Summer Rearing</v>
      </c>
      <c r="E4240" s="16" t="str">
        <f>'Vulnerability Mapped'!C69</f>
        <v>Increased Sediment Quantity</v>
      </c>
      <c r="F4240" s="18">
        <f>'Fish Use'!F284</f>
        <v>0.86970000000000003</v>
      </c>
      <c r="G4240" s="18">
        <f>Population!D12</f>
        <v>0.24</v>
      </c>
      <c r="H4240" s="19">
        <f>'Limiting Factors'!C322</f>
        <v>1.58</v>
      </c>
      <c r="I4240" s="18">
        <f>'Limiting Factors'!D322</f>
        <v>0.23050000000000001</v>
      </c>
      <c r="J4240" s="17">
        <f>'Vulnerability Mapped'!D69</f>
        <v>14</v>
      </c>
      <c r="K4240" s="17">
        <f>'Vulnerability Mapped'!E69</f>
        <v>14</v>
      </c>
      <c r="L4240" s="18">
        <f>'Vulnerability Mapped'!H69</f>
        <v>0.164285714</v>
      </c>
      <c r="M4240" s="18">
        <f t="shared" si="132"/>
        <v>3.2933675299866905E-2</v>
      </c>
      <c r="N4240" s="18">
        <f t="shared" si="133"/>
        <v>7.9040820719680563E-3</v>
      </c>
    </row>
    <row r="4241" spans="1:14" ht="18" customHeight="1" x14ac:dyDescent="0.2">
      <c r="A4241" s="16" t="str">
        <f>'Fish Use'!A284</f>
        <v>UGR20</v>
      </c>
      <c r="B4241" s="16" t="str">
        <f>'Fish Use'!B284</f>
        <v>Upper Grande Ronde</v>
      </c>
      <c r="C4241" s="16" t="str">
        <f>'Fish Use'!D284</f>
        <v>Chinook</v>
      </c>
      <c r="D4241" s="16" t="str">
        <f>'Fish Use'!E284</f>
        <v>Summer Rearing</v>
      </c>
      <c r="E4241" s="16" t="str">
        <f>'Vulnerability Mapped'!C74</f>
        <v>Summer Water Temperature</v>
      </c>
      <c r="F4241" s="18">
        <f>'Fish Use'!F284</f>
        <v>0.86970000000000003</v>
      </c>
      <c r="G4241" s="18">
        <f>Population!D12</f>
        <v>0.24</v>
      </c>
      <c r="H4241" s="19">
        <f>'Limiting Factors'!C329</f>
        <v>2.4700000000000002</v>
      </c>
      <c r="I4241" s="18">
        <f>'Limiting Factors'!D329</f>
        <v>0.43075000000000002</v>
      </c>
      <c r="J4241" s="17">
        <f>'Vulnerability Mapped'!D74</f>
        <v>1</v>
      </c>
      <c r="K4241" s="17">
        <f>'Vulnerability Mapped'!E74</f>
        <v>1</v>
      </c>
      <c r="L4241" s="18">
        <f>'Vulnerability Mapped'!H74</f>
        <v>1</v>
      </c>
      <c r="M4241" s="18">
        <f t="shared" si="132"/>
        <v>0.37462327500000003</v>
      </c>
      <c r="N4241" s="18">
        <f t="shared" si="133"/>
        <v>8.9909586E-2</v>
      </c>
    </row>
    <row r="4242" spans="1:14" ht="18" customHeight="1" x14ac:dyDescent="0.2">
      <c r="A4242" s="16" t="str">
        <f>'Fish Use'!A284</f>
        <v>UGR20</v>
      </c>
      <c r="B4242" s="16" t="str">
        <f>'Fish Use'!B284</f>
        <v>Upper Grande Ronde</v>
      </c>
      <c r="C4242" s="16" t="str">
        <f>'Fish Use'!D284</f>
        <v>Chinook</v>
      </c>
      <c r="D4242" s="16" t="str">
        <f>'Fish Use'!E284</f>
        <v>Summer Rearing</v>
      </c>
      <c r="E4242" s="16" t="str">
        <f>'Vulnerability Mapped'!C76</f>
        <v>Winter Water Temperature</v>
      </c>
      <c r="F4242" s="18">
        <f>'Fish Use'!F284</f>
        <v>0.86970000000000003</v>
      </c>
      <c r="G4242" s="18">
        <f>Population!D12</f>
        <v>0.24</v>
      </c>
      <c r="H4242" s="19">
        <f>'Limiting Factors'!C330</f>
        <v>1.59</v>
      </c>
      <c r="I4242" s="18">
        <f>'Limiting Factors'!D330</f>
        <v>0.23275000000000001</v>
      </c>
      <c r="J4242" s="17">
        <f>'Vulnerability Mapped'!D76</f>
        <v>15</v>
      </c>
      <c r="K4242" s="17">
        <f>'Vulnerability Mapped'!E76</f>
        <v>15</v>
      </c>
      <c r="L4242" s="18">
        <f>'Vulnerability Mapped'!H76</f>
        <v>0.1</v>
      </c>
      <c r="M4242" s="18">
        <f t="shared" si="132"/>
        <v>2.0242267500000004E-2</v>
      </c>
      <c r="N4242" s="18">
        <f t="shared" si="133"/>
        <v>4.8581442000000009E-3</v>
      </c>
    </row>
    <row r="4243" spans="1:14" ht="18" customHeight="1" x14ac:dyDescent="0.2">
      <c r="A4243" s="16" t="str">
        <f>'Fish Use'!A284</f>
        <v>UGR20</v>
      </c>
      <c r="B4243" s="16" t="str">
        <f>'Fish Use'!B284</f>
        <v>Upper Grande Ronde</v>
      </c>
      <c r="C4243" s="16" t="str">
        <f>'Fish Use'!D284</f>
        <v>Chinook</v>
      </c>
      <c r="D4243" s="16" t="str">
        <f>'Fish Use'!E284</f>
        <v>Summer Rearing</v>
      </c>
      <c r="E4243" s="16" t="str">
        <f>'Vulnerability Mapped'!C75</f>
        <v>Water Quality</v>
      </c>
      <c r="F4243" s="18">
        <f>'Fish Use'!F284</f>
        <v>0.86970000000000003</v>
      </c>
      <c r="G4243" s="18">
        <f>Population!D12</f>
        <v>0.24</v>
      </c>
      <c r="H4243" s="19">
        <f>'Limiting Factors'!C331</f>
        <v>1.71</v>
      </c>
      <c r="I4243" s="18">
        <f>'Limiting Factors'!D331</f>
        <v>0.25974999999999998</v>
      </c>
      <c r="J4243" s="17">
        <f>'Vulnerability Mapped'!D75</f>
        <v>9</v>
      </c>
      <c r="K4243" s="17">
        <f>'Vulnerability Mapped'!E75</f>
        <v>9</v>
      </c>
      <c r="L4243" s="18">
        <f>'Vulnerability Mapped'!H75</f>
        <v>0.485714286</v>
      </c>
      <c r="M4243" s="18">
        <f t="shared" si="132"/>
        <v>0.10972507935025845</v>
      </c>
      <c r="N4243" s="18">
        <f t="shared" si="133"/>
        <v>2.6334019044062029E-2</v>
      </c>
    </row>
    <row r="4244" spans="1:14" ht="18" customHeight="1" x14ac:dyDescent="0.2">
      <c r="A4244" s="16" t="str">
        <f>'Fish Use'!A284</f>
        <v>UGR20</v>
      </c>
      <c r="B4244" s="16" t="str">
        <f>'Fish Use'!B284</f>
        <v>Upper Grande Ronde</v>
      </c>
      <c r="C4244" s="16" t="str">
        <f>'Fish Use'!D284</f>
        <v>Chinook</v>
      </c>
      <c r="D4244" s="16" t="str">
        <f>'Fish Use'!E284</f>
        <v>Summer Rearing</v>
      </c>
      <c r="E4244" s="16" t="str">
        <f>'Vulnerability Mapped'!C71</f>
        <v>Predation</v>
      </c>
      <c r="F4244" s="18">
        <f>'Fish Use'!F284</f>
        <v>0.86970000000000003</v>
      </c>
      <c r="G4244" s="18">
        <f>Population!D12</f>
        <v>0.24</v>
      </c>
      <c r="H4244" s="19">
        <f>'Limiting Factors'!C324</f>
        <v>2.88</v>
      </c>
      <c r="I4244" s="18">
        <f>'Limiting Factors'!D324</f>
        <v>0.52300000000000002</v>
      </c>
      <c r="J4244" s="17">
        <f>'Vulnerability Mapped'!D71</f>
        <v>13</v>
      </c>
      <c r="K4244" s="17">
        <f>'Vulnerability Mapped'!E71</f>
        <v>13</v>
      </c>
      <c r="L4244" s="18">
        <f>'Vulnerability Mapped'!H71</f>
        <v>0.22857142899999999</v>
      </c>
      <c r="M4244" s="18">
        <f t="shared" si="132"/>
        <v>0.1039664230520799</v>
      </c>
      <c r="N4244" s="18">
        <f t="shared" si="133"/>
        <v>2.4951941532499175E-2</v>
      </c>
    </row>
    <row r="4245" spans="1:14" ht="18" customHeight="1" x14ac:dyDescent="0.2">
      <c r="A4245" s="16" t="str">
        <f>'Fish Use'!A284</f>
        <v>UGR20</v>
      </c>
      <c r="B4245" s="16" t="str">
        <f>'Fish Use'!B284</f>
        <v>Upper Grande Ronde</v>
      </c>
      <c r="C4245" s="16" t="str">
        <f>'Fish Use'!D284</f>
        <v>Chinook</v>
      </c>
      <c r="D4245" s="16" t="str">
        <f>'Fish Use'!E284</f>
        <v>Summer Rearing</v>
      </c>
      <c r="E4245" s="16" t="str">
        <f>'Vulnerability Mapped'!C63</f>
        <v>Altered Primary Productivity</v>
      </c>
      <c r="F4245" s="18">
        <f>'Fish Use'!F284</f>
        <v>0.86970000000000003</v>
      </c>
      <c r="G4245" s="18">
        <f>Population!D12</f>
        <v>0.24</v>
      </c>
      <c r="H4245" s="19">
        <f>'Limiting Factors'!C325</f>
        <v>2.88</v>
      </c>
      <c r="I4245" s="18">
        <f>'Limiting Factors'!D325</f>
        <v>0.52300000000000002</v>
      </c>
      <c r="J4245" s="17">
        <f>'Vulnerability Mapped'!D63</f>
        <v>8</v>
      </c>
      <c r="K4245" s="17">
        <f>'Vulnerability Mapped'!E63</f>
        <v>8</v>
      </c>
      <c r="L4245" s="18">
        <f>'Vulnerability Mapped'!H63</f>
        <v>0.55000000000000004</v>
      </c>
      <c r="M4245" s="18">
        <f t="shared" si="132"/>
        <v>0.25016920500000001</v>
      </c>
      <c r="N4245" s="18">
        <f t="shared" si="133"/>
        <v>6.0040609199999997E-2</v>
      </c>
    </row>
    <row r="4246" spans="1:14" ht="18" customHeight="1" x14ac:dyDescent="0.2">
      <c r="A4246" s="16" t="str">
        <f>'Fish Use'!A284</f>
        <v>UGR20</v>
      </c>
      <c r="B4246" s="16" t="str">
        <f>'Fish Use'!B284</f>
        <v>Upper Grande Ronde</v>
      </c>
      <c r="C4246" s="16" t="str">
        <f>'Fish Use'!D284</f>
        <v>Chinook</v>
      </c>
      <c r="D4246" s="16" t="str">
        <f>'Fish Use'!E284</f>
        <v>Summer Rearing</v>
      </c>
      <c r="E4246" s="16" t="str">
        <f>'Vulnerability Mapped'!C70</f>
        <v>Non-Native Species Interactions and Competition</v>
      </c>
      <c r="F4246" s="18">
        <f>'Fish Use'!F284</f>
        <v>0.86970000000000003</v>
      </c>
      <c r="G4246" s="18">
        <f>Population!D12</f>
        <v>0.24</v>
      </c>
      <c r="H4246" s="19">
        <f>'Limiting Factors'!C326</f>
        <v>4.6399999999999997</v>
      </c>
      <c r="I4246" s="18">
        <f>'Limiting Factors'!D326</f>
        <v>0.91900000000000004</v>
      </c>
      <c r="J4246" s="17">
        <f>'Vulnerability Mapped'!D70</f>
        <v>11</v>
      </c>
      <c r="K4246" s="17">
        <f>'Vulnerability Mapped'!E70</f>
        <v>11</v>
      </c>
      <c r="L4246" s="18">
        <f>'Vulnerability Mapped'!H70</f>
        <v>0.35714285699999998</v>
      </c>
      <c r="M4246" s="18">
        <f t="shared" si="132"/>
        <v>0.28544796417153512</v>
      </c>
      <c r="N4246" s="18">
        <f t="shared" si="133"/>
        <v>6.8507511401168425E-2</v>
      </c>
    </row>
    <row r="4247" spans="1:14" ht="18" customHeight="1" x14ac:dyDescent="0.2">
      <c r="A4247" s="16" t="str">
        <f>'Fish Use'!A285</f>
        <v>UGR20</v>
      </c>
      <c r="B4247" s="16" t="str">
        <f>'Fish Use'!B285</f>
        <v>Upper Grande Ronde</v>
      </c>
      <c r="C4247" s="16" t="str">
        <f>'Fish Use'!D285</f>
        <v>Chinook</v>
      </c>
      <c r="D4247" s="16" t="str">
        <f>'Fish Use'!E285</f>
        <v>Migration</v>
      </c>
      <c r="E4247" s="16" t="str">
        <f>'Vulnerability Mapped'!C34</f>
        <v>Anthropogenic Barriers</v>
      </c>
      <c r="F4247" s="18">
        <f>'Fish Use'!F285</f>
        <v>0.86970000000000003</v>
      </c>
      <c r="G4247" s="18">
        <f>Population!D16</f>
        <v>0.34</v>
      </c>
      <c r="H4247" s="19">
        <f>'Limiting Factors'!C323</f>
        <v>2.29</v>
      </c>
      <c r="I4247" s="18">
        <f>'Limiting Factors'!D323</f>
        <v>0.39024999999999999</v>
      </c>
      <c r="J4247" s="17">
        <f>'Vulnerability Mapped'!D34</f>
        <v>2</v>
      </c>
      <c r="K4247" s="17">
        <f>'Vulnerability Mapped'!E34</f>
        <v>13</v>
      </c>
      <c r="L4247" s="18">
        <f>'Vulnerability Mapped'!H34</f>
        <v>0.93571428599999995</v>
      </c>
      <c r="M4247" s="18">
        <f t="shared" si="132"/>
        <v>0.31758182634697152</v>
      </c>
      <c r="N4247" s="18">
        <f t="shared" si="133"/>
        <v>0.10797782095797033</v>
      </c>
    </row>
    <row r="4248" spans="1:14" ht="18" customHeight="1" x14ac:dyDescent="0.2">
      <c r="A4248" s="16" t="str">
        <f>'Fish Use'!A285</f>
        <v>UGR20</v>
      </c>
      <c r="B4248" s="16" t="str">
        <f>'Fish Use'!B285</f>
        <v>Upper Grande Ronde</v>
      </c>
      <c r="C4248" s="16" t="str">
        <f>'Fish Use'!D285</f>
        <v>Chinook</v>
      </c>
      <c r="D4248" s="16" t="str">
        <f>'Fish Use'!E285</f>
        <v>Migration</v>
      </c>
      <c r="E4248" s="16" t="str">
        <f>'Vulnerability Mapped'!C42</f>
        <v>Riparian Condition</v>
      </c>
      <c r="F4248" s="18">
        <f>'Fish Use'!F285</f>
        <v>0.86970000000000003</v>
      </c>
      <c r="G4248" s="18">
        <f>Population!D16</f>
        <v>0.34</v>
      </c>
      <c r="H4248" s="19">
        <f>'Limiting Factors'!C317</f>
        <v>1.64</v>
      </c>
      <c r="I4248" s="18">
        <f>'Limiting Factors'!D317</f>
        <v>0.24399999999999999</v>
      </c>
      <c r="J4248" s="17">
        <f>'Vulnerability Mapped'!D42</f>
        <v>9</v>
      </c>
      <c r="K4248" s="17">
        <f>'Vulnerability Mapped'!E42</f>
        <v>14</v>
      </c>
      <c r="L4248" s="18">
        <f>'Vulnerability Mapped'!H42</f>
        <v>0.485714286</v>
      </c>
      <c r="M4248" s="18">
        <f t="shared" si="132"/>
        <v>0.10307187434634479</v>
      </c>
      <c r="N4248" s="18">
        <f t="shared" si="133"/>
        <v>3.5044437277757232E-2</v>
      </c>
    </row>
    <row r="4249" spans="1:14" ht="18" customHeight="1" x14ac:dyDescent="0.2">
      <c r="A4249" s="16" t="str">
        <f>'Fish Use'!A285</f>
        <v>UGR20</v>
      </c>
      <c r="B4249" s="16" t="str">
        <f>'Fish Use'!B285</f>
        <v>Upper Grande Ronde</v>
      </c>
      <c r="C4249" s="16" t="str">
        <f>'Fish Use'!D285</f>
        <v>Chinook</v>
      </c>
      <c r="D4249" s="16" t="str">
        <f>'Fish Use'!E285</f>
        <v>Migration</v>
      </c>
      <c r="E4249" s="16" t="str">
        <f>'Vulnerability Mapped'!C38</f>
        <v>Floodplain Condition</v>
      </c>
      <c r="F4249" s="18">
        <f>'Fish Use'!F285</f>
        <v>0.86970000000000003</v>
      </c>
      <c r="G4249" s="18">
        <f>Population!D16</f>
        <v>0.34</v>
      </c>
      <c r="H4249" s="19">
        <f>'Limiting Factors'!C318</f>
        <v>2.0499999999999998</v>
      </c>
      <c r="I4249" s="18">
        <f>'Limiting Factors'!D318</f>
        <v>0.33624999999999999</v>
      </c>
      <c r="J4249" s="17">
        <f>'Vulnerability Mapped'!D38</f>
        <v>6</v>
      </c>
      <c r="K4249" s="17">
        <f>'Vulnerability Mapped'!E38</f>
        <v>8</v>
      </c>
      <c r="L4249" s="18">
        <f>'Vulnerability Mapped'!H38</f>
        <v>0.678571429</v>
      </c>
      <c r="M4249" s="18">
        <f t="shared" si="132"/>
        <v>0.19843913851818712</v>
      </c>
      <c r="N4249" s="18">
        <f t="shared" si="133"/>
        <v>6.7469307096183623E-2</v>
      </c>
    </row>
    <row r="4250" spans="1:14" ht="18" customHeight="1" x14ac:dyDescent="0.2">
      <c r="A4250" s="16" t="str">
        <f>'Fish Use'!A285</f>
        <v>UGR20</v>
      </c>
      <c r="B4250" s="16" t="str">
        <f>'Fish Use'!B285</f>
        <v>Upper Grande Ronde</v>
      </c>
      <c r="C4250" s="16" t="str">
        <f>'Fish Use'!D285</f>
        <v>Chinook</v>
      </c>
      <c r="D4250" s="16" t="str">
        <f>'Fish Use'!E285</f>
        <v>Migration</v>
      </c>
      <c r="E4250" s="16" t="str">
        <f>'Vulnerability Mapped'!C43</f>
        <v>Side Channel and Wetland Habitat</v>
      </c>
      <c r="F4250" s="18">
        <f>'Fish Use'!F285</f>
        <v>0.86970000000000003</v>
      </c>
      <c r="G4250" s="18">
        <f>Population!D16</f>
        <v>0.34</v>
      </c>
      <c r="H4250" s="19">
        <f>'Limiting Factors'!C319</f>
        <v>2.0499999999999998</v>
      </c>
      <c r="I4250" s="18">
        <f>'Limiting Factors'!D319</f>
        <v>0.33624999999999999</v>
      </c>
      <c r="J4250" s="17">
        <f>'Vulnerability Mapped'!D43</f>
        <v>7</v>
      </c>
      <c r="K4250" s="17">
        <f>'Vulnerability Mapped'!E43</f>
        <v>7</v>
      </c>
      <c r="L4250" s="18">
        <f>'Vulnerability Mapped'!H43</f>
        <v>0.61428571399999998</v>
      </c>
      <c r="M4250" s="18">
        <f t="shared" si="132"/>
        <v>0.17963964098787524</v>
      </c>
      <c r="N4250" s="18">
        <f t="shared" si="133"/>
        <v>6.1077477935877589E-2</v>
      </c>
    </row>
    <row r="4251" spans="1:14" ht="18" customHeight="1" x14ac:dyDescent="0.2">
      <c r="A4251" s="16" t="str">
        <f>'Fish Use'!A285</f>
        <v>UGR20</v>
      </c>
      <c r="B4251" s="16" t="str">
        <f>'Fish Use'!B285</f>
        <v>Upper Grande Ronde</v>
      </c>
      <c r="C4251" s="16" t="str">
        <f>'Fish Use'!D285</f>
        <v>Chinook</v>
      </c>
      <c r="D4251" s="16" t="str">
        <f>'Fish Use'!E285</f>
        <v>Migration</v>
      </c>
      <c r="E4251" s="16" t="str">
        <f>'Vulnerability Mapped'!C35</f>
        <v>Channel and Habitat Structure</v>
      </c>
      <c r="F4251" s="18">
        <f>'Fish Use'!F285</f>
        <v>0.86970000000000003</v>
      </c>
      <c r="G4251" s="18">
        <f>Population!D16</f>
        <v>0.34</v>
      </c>
      <c r="H4251" s="19">
        <f>'Limiting Factors'!C320</f>
        <v>2.0499999999999998</v>
      </c>
      <c r="I4251" s="18">
        <f>'Limiting Factors'!D320</f>
        <v>0.33624999999999999</v>
      </c>
      <c r="J4251" s="17">
        <f>'Vulnerability Mapped'!D35</f>
        <v>3</v>
      </c>
      <c r="K4251" s="17">
        <f>'Vulnerability Mapped'!E35</f>
        <v>5</v>
      </c>
      <c r="L4251" s="18">
        <f>'Vulnerability Mapped'!H35</f>
        <v>0.87142857100000004</v>
      </c>
      <c r="M4251" s="18">
        <f t="shared" si="132"/>
        <v>0.25483763023181288</v>
      </c>
      <c r="N4251" s="18">
        <f t="shared" si="133"/>
        <v>8.6644794278816384E-2</v>
      </c>
    </row>
    <row r="4252" spans="1:14" ht="18" customHeight="1" x14ac:dyDescent="0.2">
      <c r="A4252" s="16" t="str">
        <f>'Fish Use'!A285</f>
        <v>UGR20</v>
      </c>
      <c r="B4252" s="16" t="str">
        <f>'Fish Use'!B285</f>
        <v>Upper Grande Ronde</v>
      </c>
      <c r="C4252" s="16" t="str">
        <f>'Fish Use'!D285</f>
        <v>Chinook</v>
      </c>
      <c r="D4252" s="16" t="str">
        <f>'Fish Use'!E285</f>
        <v>Migration</v>
      </c>
      <c r="E4252" s="16" t="str">
        <f>'Vulnerability Mapped'!C37</f>
        <v>Decreased Water Quantity</v>
      </c>
      <c r="F4252" s="18">
        <f>'Fish Use'!F285</f>
        <v>0.86970000000000003</v>
      </c>
      <c r="G4252" s="18">
        <f>Population!D16</f>
        <v>0.34</v>
      </c>
      <c r="H4252" s="19">
        <f>'Limiting Factors'!C327</f>
        <v>1.26</v>
      </c>
      <c r="I4252" s="18">
        <f>'Limiting Factors'!D327</f>
        <v>0.1585</v>
      </c>
      <c r="J4252" s="17">
        <f>'Vulnerability Mapped'!D37</f>
        <v>2</v>
      </c>
      <c r="K4252" s="17">
        <f>'Vulnerability Mapped'!E37</f>
        <v>3</v>
      </c>
      <c r="L4252" s="18">
        <f>'Vulnerability Mapped'!H37</f>
        <v>0.93571428599999995</v>
      </c>
      <c r="M4252" s="18">
        <f t="shared" si="132"/>
        <v>0.12898582825367069</v>
      </c>
      <c r="N4252" s="18">
        <f t="shared" si="133"/>
        <v>4.3855181606248038E-2</v>
      </c>
    </row>
    <row r="4253" spans="1:14" ht="18" customHeight="1" x14ac:dyDescent="0.2">
      <c r="A4253" s="16" t="str">
        <f>'Fish Use'!A285</f>
        <v>UGR20</v>
      </c>
      <c r="B4253" s="16" t="str">
        <f>'Fish Use'!B285</f>
        <v>Upper Grande Ronde</v>
      </c>
      <c r="C4253" s="16" t="str">
        <f>'Fish Use'!D285</f>
        <v>Chinook</v>
      </c>
      <c r="D4253" s="16" t="str">
        <f>'Fish Use'!E285</f>
        <v>Migration</v>
      </c>
      <c r="E4253" s="16" t="str">
        <f>'Vulnerability Mapped'!C32</f>
        <v>Altered Flow Timing</v>
      </c>
      <c r="F4253" s="18">
        <f>'Fish Use'!F285</f>
        <v>0.86970000000000003</v>
      </c>
      <c r="G4253" s="18">
        <f>Population!D16</f>
        <v>0.34</v>
      </c>
      <c r="H4253" s="19">
        <f>'Limiting Factors'!C328</f>
        <v>1.82</v>
      </c>
      <c r="I4253" s="18">
        <f>'Limiting Factors'!D328</f>
        <v>0.28449999999999998</v>
      </c>
      <c r="J4253" s="17">
        <f>'Vulnerability Mapped'!D32</f>
        <v>4</v>
      </c>
      <c r="K4253" s="17">
        <f>'Vulnerability Mapped'!E32</f>
        <v>4</v>
      </c>
      <c r="L4253" s="18">
        <f>'Vulnerability Mapped'!H32</f>
        <v>0.80714285699999999</v>
      </c>
      <c r="M4253" s="18">
        <f t="shared" si="132"/>
        <v>0.19971107460751003</v>
      </c>
      <c r="N4253" s="18">
        <f t="shared" si="133"/>
        <v>6.7901765366553415E-2</v>
      </c>
    </row>
    <row r="4254" spans="1:14" ht="18" customHeight="1" x14ac:dyDescent="0.2">
      <c r="A4254" s="16" t="str">
        <f>'Fish Use'!A285</f>
        <v>UGR20</v>
      </c>
      <c r="B4254" s="16" t="str">
        <f>'Fish Use'!B285</f>
        <v>Upper Grande Ronde</v>
      </c>
      <c r="C4254" s="16" t="str">
        <f>'Fish Use'!D285</f>
        <v>Chinook</v>
      </c>
      <c r="D4254" s="16" t="str">
        <f>'Fish Use'!E285</f>
        <v>Migration</v>
      </c>
      <c r="E4254" s="16" t="str">
        <f>'Vulnerability Mapped'!C36</f>
        <v>Decreased Sediment Quantity</v>
      </c>
      <c r="F4254" s="18">
        <f>'Fish Use'!F285</f>
        <v>0.86970000000000003</v>
      </c>
      <c r="G4254" s="18">
        <f>Population!D16</f>
        <v>0.34</v>
      </c>
      <c r="H4254" s="19">
        <f>'Limiting Factors'!C321</f>
        <v>3.81</v>
      </c>
      <c r="I4254" s="18">
        <f>'Limiting Factors'!D321</f>
        <v>0.73224999999999996</v>
      </c>
      <c r="J4254" s="17">
        <f>'Vulnerability Mapped'!D36</f>
        <v>11</v>
      </c>
      <c r="K4254" s="17">
        <f>'Vulnerability Mapped'!E36</f>
        <v>12</v>
      </c>
      <c r="L4254" s="18">
        <f>'Vulnerability Mapped'!H36</f>
        <v>0.35714285699999998</v>
      </c>
      <c r="M4254" s="18">
        <f t="shared" si="132"/>
        <v>0.227442080266166</v>
      </c>
      <c r="N4254" s="18">
        <f t="shared" si="133"/>
        <v>7.7330307290496447E-2</v>
      </c>
    </row>
    <row r="4255" spans="1:14" ht="18" customHeight="1" x14ac:dyDescent="0.2">
      <c r="A4255" s="16" t="str">
        <f>'Fish Use'!A285</f>
        <v>UGR20</v>
      </c>
      <c r="B4255" s="16" t="str">
        <f>'Fish Use'!B285</f>
        <v>Upper Grande Ronde</v>
      </c>
      <c r="C4255" s="16" t="str">
        <f>'Fish Use'!D285</f>
        <v>Chinook</v>
      </c>
      <c r="D4255" s="16" t="str">
        <f>'Fish Use'!E285</f>
        <v>Migration</v>
      </c>
      <c r="E4255" s="16" t="str">
        <f>'Vulnerability Mapped'!C39</f>
        <v>Increased Sediment Quantity</v>
      </c>
      <c r="F4255" s="18">
        <f>'Fish Use'!F285</f>
        <v>0.86970000000000003</v>
      </c>
      <c r="G4255" s="18">
        <f>Population!D16</f>
        <v>0.34</v>
      </c>
      <c r="H4255" s="19">
        <f>'Limiting Factors'!C322</f>
        <v>1.58</v>
      </c>
      <c r="I4255" s="18">
        <f>'Limiting Factors'!D322</f>
        <v>0.23050000000000001</v>
      </c>
      <c r="J4255" s="17">
        <f>'Vulnerability Mapped'!D39</f>
        <v>10</v>
      </c>
      <c r="K4255" s="17">
        <f>'Vulnerability Mapped'!E39</f>
        <v>11</v>
      </c>
      <c r="L4255" s="18">
        <f>'Vulnerability Mapped'!H39</f>
        <v>0.42142857099999997</v>
      </c>
      <c r="M4255" s="18">
        <f t="shared" si="132"/>
        <v>8.4482036699800353E-2</v>
      </c>
      <c r="N4255" s="18">
        <f t="shared" si="133"/>
        <v>2.8723892477932122E-2</v>
      </c>
    </row>
    <row r="4256" spans="1:14" ht="18" customHeight="1" x14ac:dyDescent="0.2">
      <c r="A4256" s="16" t="str">
        <f>'Fish Use'!A285</f>
        <v>UGR20</v>
      </c>
      <c r="B4256" s="16" t="str">
        <f>'Fish Use'!B285</f>
        <v>Upper Grande Ronde</v>
      </c>
      <c r="C4256" s="16" t="str">
        <f>'Fish Use'!D285</f>
        <v>Chinook</v>
      </c>
      <c r="D4256" s="16" t="str">
        <f>'Fish Use'!E285</f>
        <v>Migration</v>
      </c>
      <c r="E4256" s="16" t="str">
        <f>'Vulnerability Mapped'!C44</f>
        <v>Summer Water Temperature</v>
      </c>
      <c r="F4256" s="18">
        <f>'Fish Use'!F285</f>
        <v>0.86970000000000003</v>
      </c>
      <c r="G4256" s="18">
        <f>Population!D16</f>
        <v>0.34</v>
      </c>
      <c r="H4256" s="19">
        <f>'Limiting Factors'!C329</f>
        <v>2.4700000000000002</v>
      </c>
      <c r="I4256" s="18">
        <f>'Limiting Factors'!D329</f>
        <v>0.43075000000000002</v>
      </c>
      <c r="J4256" s="17">
        <f>'Vulnerability Mapped'!D44</f>
        <v>1</v>
      </c>
      <c r="K4256" s="17">
        <f>'Vulnerability Mapped'!E44</f>
        <v>15</v>
      </c>
      <c r="L4256" s="18">
        <f>'Vulnerability Mapped'!H44</f>
        <v>1</v>
      </c>
      <c r="M4256" s="18">
        <f t="shared" si="132"/>
        <v>0.37462327500000003</v>
      </c>
      <c r="N4256" s="18">
        <f t="shared" si="133"/>
        <v>0.12737191350000002</v>
      </c>
    </row>
    <row r="4257" spans="1:14" ht="18" customHeight="1" x14ac:dyDescent="0.2">
      <c r="A4257" s="16" t="str">
        <f>'Fish Use'!A285</f>
        <v>UGR20</v>
      </c>
      <c r="B4257" s="16" t="str">
        <f>'Fish Use'!B285</f>
        <v>Upper Grande Ronde</v>
      </c>
      <c r="C4257" s="16" t="str">
        <f>'Fish Use'!D285</f>
        <v>Chinook</v>
      </c>
      <c r="D4257" s="16" t="str">
        <f>'Fish Use'!E285</f>
        <v>Migration</v>
      </c>
      <c r="E4257" s="16" t="str">
        <f>'Vulnerability Mapped'!C46</f>
        <v>Winter Water Temperature</v>
      </c>
      <c r="F4257" s="18">
        <f>'Fish Use'!F285</f>
        <v>0.86970000000000003</v>
      </c>
      <c r="G4257" s="18">
        <f>Population!D16</f>
        <v>0.34</v>
      </c>
      <c r="H4257" s="19">
        <f>'Limiting Factors'!C330</f>
        <v>1.59</v>
      </c>
      <c r="I4257" s="18">
        <f>'Limiting Factors'!D330</f>
        <v>0.23275000000000001</v>
      </c>
      <c r="J4257" s="17">
        <f>'Vulnerability Mapped'!D46</f>
        <v>9</v>
      </c>
      <c r="K4257" s="17">
        <f>'Vulnerability Mapped'!E46</f>
        <v>15</v>
      </c>
      <c r="L4257" s="18">
        <f>'Vulnerability Mapped'!H46</f>
        <v>0.485714286</v>
      </c>
      <c r="M4257" s="18">
        <f t="shared" si="132"/>
        <v>9.8319585057835057E-2</v>
      </c>
      <c r="N4257" s="18">
        <f t="shared" si="133"/>
        <v>3.3428658919663921E-2</v>
      </c>
    </row>
    <row r="4258" spans="1:14" ht="18" customHeight="1" x14ac:dyDescent="0.2">
      <c r="A4258" s="16" t="str">
        <f>'Fish Use'!A285</f>
        <v>UGR20</v>
      </c>
      <c r="B4258" s="16" t="str">
        <f>'Fish Use'!B285</f>
        <v>Upper Grande Ronde</v>
      </c>
      <c r="C4258" s="16" t="str">
        <f>'Fish Use'!D285</f>
        <v>Chinook</v>
      </c>
      <c r="D4258" s="16" t="str">
        <f>'Fish Use'!E285</f>
        <v>Migration</v>
      </c>
      <c r="E4258" s="16" t="str">
        <f>'Vulnerability Mapped'!C45</f>
        <v>Water Quality</v>
      </c>
      <c r="F4258" s="18">
        <f>'Fish Use'!F285</f>
        <v>0.86970000000000003</v>
      </c>
      <c r="G4258" s="18">
        <f>Population!D16</f>
        <v>0.34</v>
      </c>
      <c r="H4258" s="19">
        <f>'Limiting Factors'!C331</f>
        <v>1.71</v>
      </c>
      <c r="I4258" s="18">
        <f>'Limiting Factors'!D331</f>
        <v>0.25974999999999998</v>
      </c>
      <c r="J4258" s="17">
        <f>'Vulnerability Mapped'!D45</f>
        <v>5</v>
      </c>
      <c r="K4258" s="17">
        <f>'Vulnerability Mapped'!E45</f>
        <v>6</v>
      </c>
      <c r="L4258" s="18">
        <f>'Vulnerability Mapped'!H45</f>
        <v>0.74285714300000005</v>
      </c>
      <c r="M4258" s="18">
        <f t="shared" si="132"/>
        <v>0.16781482717512924</v>
      </c>
      <c r="N4258" s="18">
        <f t="shared" si="133"/>
        <v>5.705704123954395E-2</v>
      </c>
    </row>
    <row r="4259" spans="1:14" ht="18" customHeight="1" x14ac:dyDescent="0.2">
      <c r="A4259" s="16" t="str">
        <f>'Fish Use'!A285</f>
        <v>UGR20</v>
      </c>
      <c r="B4259" s="16" t="str">
        <f>'Fish Use'!B285</f>
        <v>Upper Grande Ronde</v>
      </c>
      <c r="C4259" s="16" t="str">
        <f>'Fish Use'!D285</f>
        <v>Chinook</v>
      </c>
      <c r="D4259" s="16" t="str">
        <f>'Fish Use'!E285</f>
        <v>Migration</v>
      </c>
      <c r="E4259" s="16" t="str">
        <f>'Vulnerability Mapped'!C41</f>
        <v>Predation</v>
      </c>
      <c r="F4259" s="18">
        <f>'Fish Use'!F285</f>
        <v>0.86970000000000003</v>
      </c>
      <c r="G4259" s="18">
        <f>Population!D16</f>
        <v>0.34</v>
      </c>
      <c r="H4259" s="19">
        <f>'Limiting Factors'!C324</f>
        <v>2.88</v>
      </c>
      <c r="I4259" s="18">
        <f>'Limiting Factors'!D324</f>
        <v>0.52300000000000002</v>
      </c>
      <c r="J4259" s="17">
        <f>'Vulnerability Mapped'!D41</f>
        <v>1</v>
      </c>
      <c r="K4259" s="17">
        <f>'Vulnerability Mapped'!E41</f>
        <v>14</v>
      </c>
      <c r="L4259" s="18">
        <f>'Vulnerability Mapped'!H41</f>
        <v>1</v>
      </c>
      <c r="M4259" s="18">
        <f t="shared" si="132"/>
        <v>0.45485310000000001</v>
      </c>
      <c r="N4259" s="18">
        <f t="shared" si="133"/>
        <v>0.15465005400000001</v>
      </c>
    </row>
    <row r="4260" spans="1:14" ht="18" customHeight="1" x14ac:dyDescent="0.2">
      <c r="A4260" s="16" t="str">
        <f>'Fish Use'!A285</f>
        <v>UGR20</v>
      </c>
      <c r="B4260" s="16" t="str">
        <f>'Fish Use'!B285</f>
        <v>Upper Grande Ronde</v>
      </c>
      <c r="C4260" s="16" t="str">
        <f>'Fish Use'!D285</f>
        <v>Chinook</v>
      </c>
      <c r="D4260" s="16" t="str">
        <f>'Fish Use'!E285</f>
        <v>Migration</v>
      </c>
      <c r="E4260" s="16" t="str">
        <f>'Vulnerability Mapped'!C33</f>
        <v>Altered Primary Productivity</v>
      </c>
      <c r="F4260" s="18">
        <f>'Fish Use'!F285</f>
        <v>0.86970000000000003</v>
      </c>
      <c r="G4260" s="18">
        <f>Population!D16</f>
        <v>0.34</v>
      </c>
      <c r="H4260" s="19">
        <f>'Limiting Factors'!C325</f>
        <v>2.88</v>
      </c>
      <c r="I4260" s="18">
        <f>'Limiting Factors'!D325</f>
        <v>0.52300000000000002</v>
      </c>
      <c r="J4260" s="17">
        <f>'Vulnerability Mapped'!D33</f>
        <v>10</v>
      </c>
      <c r="K4260" s="17">
        <f>'Vulnerability Mapped'!E33</f>
        <v>13</v>
      </c>
      <c r="L4260" s="18">
        <f>'Vulnerability Mapped'!H33</f>
        <v>0.42142857099999997</v>
      </c>
      <c r="M4260" s="18">
        <f t="shared" si="132"/>
        <v>0.19168809194792008</v>
      </c>
      <c r="N4260" s="18">
        <f t="shared" si="133"/>
        <v>6.5173951262292834E-2</v>
      </c>
    </row>
    <row r="4261" spans="1:14" ht="18" customHeight="1" x14ac:dyDescent="0.2">
      <c r="A4261" s="16" t="str">
        <f>'Fish Use'!A285</f>
        <v>UGR20</v>
      </c>
      <c r="B4261" s="16" t="str">
        <f>'Fish Use'!B285</f>
        <v>Upper Grande Ronde</v>
      </c>
      <c r="C4261" s="16" t="str">
        <f>'Fish Use'!D285</f>
        <v>Chinook</v>
      </c>
      <c r="D4261" s="16" t="str">
        <f>'Fish Use'!E285</f>
        <v>Migration</v>
      </c>
      <c r="E4261" s="16" t="str">
        <f>'Vulnerability Mapped'!C40</f>
        <v>Non-Native Species Interactions and Competition</v>
      </c>
      <c r="F4261" s="18">
        <f>'Fish Use'!F285</f>
        <v>0.86970000000000003</v>
      </c>
      <c r="G4261" s="18">
        <f>Population!D16</f>
        <v>0.34</v>
      </c>
      <c r="H4261" s="19">
        <f>'Limiting Factors'!C326</f>
        <v>4.6399999999999997</v>
      </c>
      <c r="I4261" s="18">
        <f>'Limiting Factors'!D326</f>
        <v>0.91900000000000004</v>
      </c>
      <c r="J4261" s="17">
        <f>'Vulnerability Mapped'!D40</f>
        <v>8</v>
      </c>
      <c r="K4261" s="17">
        <f>'Vulnerability Mapped'!E40</f>
        <v>12</v>
      </c>
      <c r="L4261" s="18">
        <f>'Vulnerability Mapped'!H40</f>
        <v>0.55000000000000004</v>
      </c>
      <c r="M4261" s="18">
        <f t="shared" si="132"/>
        <v>0.43958986500000008</v>
      </c>
      <c r="N4261" s="18">
        <f t="shared" si="133"/>
        <v>0.14946055410000003</v>
      </c>
    </row>
    <row r="4262" spans="1:14" ht="18" customHeight="1" x14ac:dyDescent="0.2">
      <c r="A4262" s="16" t="str">
        <f>'Fish Use'!A286</f>
        <v>UGR20</v>
      </c>
      <c r="B4262" s="16" t="str">
        <f>'Fish Use'!B286</f>
        <v>Upper Grande Ronde</v>
      </c>
      <c r="C4262" s="16" t="str">
        <f>'Fish Use'!D286</f>
        <v>Steelhead</v>
      </c>
      <c r="D4262" s="16" t="str">
        <f>'Fish Use'!E286</f>
        <v>Spawning</v>
      </c>
      <c r="E4262" s="16" t="str">
        <f>'Vulnerability Mapped'!C109</f>
        <v>Anthropogenic Barriers</v>
      </c>
      <c r="F4262" s="18">
        <f>'Fish Use'!F286</f>
        <v>0.86970000000000003</v>
      </c>
      <c r="G4262" s="18">
        <f>Population!D11</f>
        <v>0.25</v>
      </c>
      <c r="H4262" s="19">
        <f>'Limiting Factors'!C323</f>
        <v>2.29</v>
      </c>
      <c r="I4262" s="18">
        <f>'Limiting Factors'!D323</f>
        <v>0.39024999999999999</v>
      </c>
      <c r="J4262" s="17">
        <f>'Vulnerability Mapped'!D109</f>
        <v>15</v>
      </c>
      <c r="K4262" s="17">
        <f>'Vulnerability Mapped'!E109</f>
        <v>15</v>
      </c>
      <c r="L4262" s="18">
        <f>'Vulnerability Mapped'!H109</f>
        <v>0.1</v>
      </c>
      <c r="M4262" s="18">
        <f t="shared" si="132"/>
        <v>3.3940042500000003E-2</v>
      </c>
      <c r="N4262" s="18">
        <f t="shared" si="133"/>
        <v>8.4850106250000008E-3</v>
      </c>
    </row>
    <row r="4263" spans="1:14" ht="18" customHeight="1" x14ac:dyDescent="0.2">
      <c r="A4263" s="16" t="str">
        <f>'Fish Use'!A286</f>
        <v>UGR20</v>
      </c>
      <c r="B4263" s="16" t="str">
        <f>'Fish Use'!B286</f>
        <v>Upper Grande Ronde</v>
      </c>
      <c r="C4263" s="16" t="str">
        <f>'Fish Use'!D286</f>
        <v>Steelhead</v>
      </c>
      <c r="D4263" s="16" t="str">
        <f>'Fish Use'!E286</f>
        <v>Spawning</v>
      </c>
      <c r="E4263" s="16" t="str">
        <f>'Vulnerability Mapped'!C117</f>
        <v>Riparian Condition</v>
      </c>
      <c r="F4263" s="18">
        <f>'Fish Use'!F286</f>
        <v>0.86970000000000003</v>
      </c>
      <c r="G4263" s="18">
        <f>Population!D11</f>
        <v>0.25</v>
      </c>
      <c r="H4263" s="19">
        <f>'Limiting Factors'!C317</f>
        <v>1.64</v>
      </c>
      <c r="I4263" s="18">
        <f>'Limiting Factors'!D317</f>
        <v>0.24399999999999999</v>
      </c>
      <c r="J4263" s="17">
        <f>'Vulnerability Mapped'!D117</f>
        <v>5</v>
      </c>
      <c r="K4263" s="17">
        <f>'Vulnerability Mapped'!E117</f>
        <v>5</v>
      </c>
      <c r="L4263" s="18">
        <f>'Vulnerability Mapped'!H117</f>
        <v>0.74285714300000005</v>
      </c>
      <c r="M4263" s="18">
        <f t="shared" si="132"/>
        <v>0.15763933717317241</v>
      </c>
      <c r="N4263" s="18">
        <f t="shared" si="133"/>
        <v>3.9409834293293103E-2</v>
      </c>
    </row>
    <row r="4264" spans="1:14" ht="18" customHeight="1" x14ac:dyDescent="0.2">
      <c r="A4264" s="16" t="str">
        <f>'Fish Use'!A286</f>
        <v>UGR20</v>
      </c>
      <c r="B4264" s="16" t="str">
        <f>'Fish Use'!B286</f>
        <v>Upper Grande Ronde</v>
      </c>
      <c r="C4264" s="16" t="str">
        <f>'Fish Use'!D286</f>
        <v>Steelhead</v>
      </c>
      <c r="D4264" s="16" t="str">
        <f>'Fish Use'!E286</f>
        <v>Spawning</v>
      </c>
      <c r="E4264" s="16" t="str">
        <f>'Vulnerability Mapped'!C113</f>
        <v>Floodplain Condition</v>
      </c>
      <c r="F4264" s="18">
        <f>'Fish Use'!F286</f>
        <v>0.86970000000000003</v>
      </c>
      <c r="G4264" s="18">
        <f>Population!D11</f>
        <v>0.25</v>
      </c>
      <c r="H4264" s="19">
        <f>'Limiting Factors'!C318</f>
        <v>2.0499999999999998</v>
      </c>
      <c r="I4264" s="18">
        <f>'Limiting Factors'!D318</f>
        <v>0.33624999999999999</v>
      </c>
      <c r="J4264" s="17">
        <f>'Vulnerability Mapped'!D113</f>
        <v>3</v>
      </c>
      <c r="K4264" s="17">
        <f>'Vulnerability Mapped'!E113</f>
        <v>3</v>
      </c>
      <c r="L4264" s="18">
        <f>'Vulnerability Mapped'!H113</f>
        <v>0.87142857100000004</v>
      </c>
      <c r="M4264" s="18">
        <f t="shared" si="132"/>
        <v>0.25483763023181288</v>
      </c>
      <c r="N4264" s="18">
        <f t="shared" si="133"/>
        <v>6.3709407557953221E-2</v>
      </c>
    </row>
    <row r="4265" spans="1:14" ht="18" customHeight="1" x14ac:dyDescent="0.2">
      <c r="A4265" s="16" t="str">
        <f>'Fish Use'!A286</f>
        <v>UGR20</v>
      </c>
      <c r="B4265" s="16" t="str">
        <f>'Fish Use'!B286</f>
        <v>Upper Grande Ronde</v>
      </c>
      <c r="C4265" s="16" t="str">
        <f>'Fish Use'!D286</f>
        <v>Steelhead</v>
      </c>
      <c r="D4265" s="16" t="str">
        <f>'Fish Use'!E286</f>
        <v>Spawning</v>
      </c>
      <c r="E4265" s="16" t="str">
        <f>'Vulnerability Mapped'!C118</f>
        <v>Side Channel and Wetland Habitat</v>
      </c>
      <c r="F4265" s="18">
        <f>'Fish Use'!F286</f>
        <v>0.86970000000000003</v>
      </c>
      <c r="G4265" s="18">
        <f>Population!D11</f>
        <v>0.25</v>
      </c>
      <c r="H4265" s="19">
        <f>'Limiting Factors'!C319</f>
        <v>2.0499999999999998</v>
      </c>
      <c r="I4265" s="18">
        <f>'Limiting Factors'!D319</f>
        <v>0.33624999999999999</v>
      </c>
      <c r="J4265" s="17">
        <f>'Vulnerability Mapped'!D118</f>
        <v>2</v>
      </c>
      <c r="K4265" s="17">
        <f>'Vulnerability Mapped'!E118</f>
        <v>2</v>
      </c>
      <c r="L4265" s="18">
        <f>'Vulnerability Mapped'!H118</f>
        <v>0.93571428599999995</v>
      </c>
      <c r="M4265" s="18">
        <f t="shared" si="132"/>
        <v>0.27363712776212473</v>
      </c>
      <c r="N4265" s="18">
        <f t="shared" si="133"/>
        <v>6.8409281940531183E-2</v>
      </c>
    </row>
    <row r="4266" spans="1:14" ht="18" customHeight="1" x14ac:dyDescent="0.2">
      <c r="A4266" s="16" t="str">
        <f>'Fish Use'!A286</f>
        <v>UGR20</v>
      </c>
      <c r="B4266" s="16" t="str">
        <f>'Fish Use'!B286</f>
        <v>Upper Grande Ronde</v>
      </c>
      <c r="C4266" s="16" t="str">
        <f>'Fish Use'!D286</f>
        <v>Steelhead</v>
      </c>
      <c r="D4266" s="16" t="str">
        <f>'Fish Use'!E286</f>
        <v>Spawning</v>
      </c>
      <c r="E4266" s="16" t="str">
        <f>'Vulnerability Mapped'!C110</f>
        <v>Channel and Habitat Structure</v>
      </c>
      <c r="F4266" s="18">
        <f>'Fish Use'!F286</f>
        <v>0.86970000000000003</v>
      </c>
      <c r="G4266" s="18">
        <f>Population!D11</f>
        <v>0.25</v>
      </c>
      <c r="H4266" s="19">
        <f>'Limiting Factors'!C320</f>
        <v>2.0499999999999998</v>
      </c>
      <c r="I4266" s="18">
        <f>'Limiting Factors'!D320</f>
        <v>0.33624999999999999</v>
      </c>
      <c r="J4266" s="17">
        <f>'Vulnerability Mapped'!D110</f>
        <v>1</v>
      </c>
      <c r="K4266" s="17">
        <f>'Vulnerability Mapped'!E110</f>
        <v>1</v>
      </c>
      <c r="L4266" s="18">
        <f>'Vulnerability Mapped'!H110</f>
        <v>1</v>
      </c>
      <c r="M4266" s="18">
        <f t="shared" si="132"/>
        <v>0.29243662500000001</v>
      </c>
      <c r="N4266" s="18">
        <f t="shared" si="133"/>
        <v>7.3109156250000001E-2</v>
      </c>
    </row>
    <row r="4267" spans="1:14" ht="18" customHeight="1" x14ac:dyDescent="0.2">
      <c r="A4267" s="16" t="str">
        <f>'Fish Use'!A286</f>
        <v>UGR20</v>
      </c>
      <c r="B4267" s="16" t="str">
        <f>'Fish Use'!B286</f>
        <v>Upper Grande Ronde</v>
      </c>
      <c r="C4267" s="16" t="str">
        <f>'Fish Use'!D286</f>
        <v>Steelhead</v>
      </c>
      <c r="D4267" s="16" t="str">
        <f>'Fish Use'!E286</f>
        <v>Spawning</v>
      </c>
      <c r="E4267" s="16" t="str">
        <f>'Vulnerability Mapped'!C112</f>
        <v>Decreased Water Quantity</v>
      </c>
      <c r="F4267" s="18">
        <f>'Fish Use'!F286</f>
        <v>0.86970000000000003</v>
      </c>
      <c r="G4267" s="18">
        <f>Population!D11</f>
        <v>0.25</v>
      </c>
      <c r="H4267" s="19">
        <f>'Limiting Factors'!C327</f>
        <v>1.26</v>
      </c>
      <c r="I4267" s="18">
        <f>'Limiting Factors'!D327</f>
        <v>0.1585</v>
      </c>
      <c r="J4267" s="17">
        <f>'Vulnerability Mapped'!D112</f>
        <v>9</v>
      </c>
      <c r="K4267" s="17">
        <f>'Vulnerability Mapped'!E112</f>
        <v>9</v>
      </c>
      <c r="L4267" s="18">
        <f>'Vulnerability Mapped'!H112</f>
        <v>0.485714286</v>
      </c>
      <c r="M4267" s="18">
        <f t="shared" si="132"/>
        <v>6.6954475753670709E-2</v>
      </c>
      <c r="N4267" s="18">
        <f t="shared" si="133"/>
        <v>1.6738618938417677E-2</v>
      </c>
    </row>
    <row r="4268" spans="1:14" ht="18" customHeight="1" x14ac:dyDescent="0.2">
      <c r="A4268" s="16" t="str">
        <f>'Fish Use'!A286</f>
        <v>UGR20</v>
      </c>
      <c r="B4268" s="16" t="str">
        <f>'Fish Use'!B286</f>
        <v>Upper Grande Ronde</v>
      </c>
      <c r="C4268" s="16" t="str">
        <f>'Fish Use'!D286</f>
        <v>Steelhead</v>
      </c>
      <c r="D4268" s="16" t="str">
        <f>'Fish Use'!E286</f>
        <v>Spawning</v>
      </c>
      <c r="E4268" s="16" t="str">
        <f>'Vulnerability Mapped'!C107</f>
        <v>Altered Flow Timing</v>
      </c>
      <c r="F4268" s="18">
        <f>'Fish Use'!F286</f>
        <v>0.86970000000000003</v>
      </c>
      <c r="G4268" s="18">
        <f>Population!D11</f>
        <v>0.25</v>
      </c>
      <c r="H4268" s="19">
        <f>'Limiting Factors'!C328</f>
        <v>1.82</v>
      </c>
      <c r="I4268" s="18">
        <f>'Limiting Factors'!D328</f>
        <v>0.28449999999999998</v>
      </c>
      <c r="J4268" s="17">
        <f>'Vulnerability Mapped'!D107</f>
        <v>6</v>
      </c>
      <c r="K4268" s="17">
        <f>'Vulnerability Mapped'!E107</f>
        <v>6</v>
      </c>
      <c r="L4268" s="18">
        <f>'Vulnerability Mapped'!H107</f>
        <v>0.678571429</v>
      </c>
      <c r="M4268" s="18">
        <f t="shared" si="132"/>
        <v>0.16789869117746983</v>
      </c>
      <c r="N4268" s="18">
        <f t="shared" si="133"/>
        <v>4.1974672794367458E-2</v>
      </c>
    </row>
    <row r="4269" spans="1:14" ht="18" customHeight="1" x14ac:dyDescent="0.2">
      <c r="A4269" s="16" t="str">
        <f>'Fish Use'!A286</f>
        <v>UGR20</v>
      </c>
      <c r="B4269" s="16" t="str">
        <f>'Fish Use'!B286</f>
        <v>Upper Grande Ronde</v>
      </c>
      <c r="C4269" s="16" t="str">
        <f>'Fish Use'!D286</f>
        <v>Steelhead</v>
      </c>
      <c r="D4269" s="16" t="str">
        <f>'Fish Use'!E286</f>
        <v>Spawning</v>
      </c>
      <c r="E4269" s="16" t="str">
        <f>'Vulnerability Mapped'!C111</f>
        <v>Decreased Sediment Quantity</v>
      </c>
      <c r="F4269" s="18">
        <f>'Fish Use'!F286</f>
        <v>0.86970000000000003</v>
      </c>
      <c r="G4269" s="18">
        <f>Population!D11</f>
        <v>0.25</v>
      </c>
      <c r="H4269" s="19">
        <f>'Limiting Factors'!C321</f>
        <v>3.81</v>
      </c>
      <c r="I4269" s="18">
        <f>'Limiting Factors'!D321</f>
        <v>0.73224999999999996</v>
      </c>
      <c r="J4269" s="17">
        <f>'Vulnerability Mapped'!D111</f>
        <v>4</v>
      </c>
      <c r="K4269" s="17">
        <f>'Vulnerability Mapped'!E111</f>
        <v>4</v>
      </c>
      <c r="L4269" s="18">
        <f>'Vulnerability Mapped'!H111</f>
        <v>0.80714285699999999</v>
      </c>
      <c r="M4269" s="18">
        <f t="shared" si="132"/>
        <v>0.51401910151616603</v>
      </c>
      <c r="N4269" s="18">
        <f t="shared" si="133"/>
        <v>0.12850477537904151</v>
      </c>
    </row>
    <row r="4270" spans="1:14" ht="18" customHeight="1" x14ac:dyDescent="0.2">
      <c r="A4270" s="16" t="str">
        <f>'Fish Use'!A286</f>
        <v>UGR20</v>
      </c>
      <c r="B4270" s="16" t="str">
        <f>'Fish Use'!B286</f>
        <v>Upper Grande Ronde</v>
      </c>
      <c r="C4270" s="16" t="str">
        <f>'Fish Use'!D286</f>
        <v>Steelhead</v>
      </c>
      <c r="D4270" s="16" t="str">
        <f>'Fish Use'!E286</f>
        <v>Spawning</v>
      </c>
      <c r="E4270" s="16" t="str">
        <f>'Vulnerability Mapped'!C114</f>
        <v>Increased Sediment Quantity</v>
      </c>
      <c r="F4270" s="18">
        <f>'Fish Use'!F286</f>
        <v>0.86970000000000003</v>
      </c>
      <c r="G4270" s="18">
        <f>Population!D11</f>
        <v>0.25</v>
      </c>
      <c r="H4270" s="19">
        <f>'Limiting Factors'!C322</f>
        <v>1.58</v>
      </c>
      <c r="I4270" s="18">
        <f>'Limiting Factors'!D322</f>
        <v>0.23050000000000001</v>
      </c>
      <c r="J4270" s="17">
        <f>'Vulnerability Mapped'!D114</f>
        <v>10</v>
      </c>
      <c r="K4270" s="17">
        <f>'Vulnerability Mapped'!E114</f>
        <v>10</v>
      </c>
      <c r="L4270" s="18">
        <f>'Vulnerability Mapped'!H114</f>
        <v>0.42142857099999997</v>
      </c>
      <c r="M4270" s="18">
        <f t="shared" si="132"/>
        <v>8.4482036699800353E-2</v>
      </c>
      <c r="N4270" s="18">
        <f t="shared" si="133"/>
        <v>2.1120509174950088E-2</v>
      </c>
    </row>
    <row r="4271" spans="1:14" ht="18" customHeight="1" x14ac:dyDescent="0.2">
      <c r="A4271" s="16" t="str">
        <f>'Fish Use'!A286</f>
        <v>UGR20</v>
      </c>
      <c r="B4271" s="16" t="str">
        <f>'Fish Use'!B286</f>
        <v>Upper Grande Ronde</v>
      </c>
      <c r="C4271" s="16" t="str">
        <f>'Fish Use'!D286</f>
        <v>Steelhead</v>
      </c>
      <c r="D4271" s="16" t="str">
        <f>'Fish Use'!E286</f>
        <v>Spawning</v>
      </c>
      <c r="E4271" s="16" t="str">
        <f>'Vulnerability Mapped'!C119</f>
        <v>Summer Water Temperature</v>
      </c>
      <c r="F4271" s="18">
        <f>'Fish Use'!F286</f>
        <v>0.86970000000000003</v>
      </c>
      <c r="G4271" s="18">
        <f>Population!D11</f>
        <v>0.25</v>
      </c>
      <c r="H4271" s="19">
        <f>'Limiting Factors'!C329</f>
        <v>2.4700000000000002</v>
      </c>
      <c r="I4271" s="18">
        <f>'Limiting Factors'!D329</f>
        <v>0.43075000000000002</v>
      </c>
      <c r="J4271" s="17">
        <f>'Vulnerability Mapped'!D119</f>
        <v>11</v>
      </c>
      <c r="K4271" s="17">
        <f>'Vulnerability Mapped'!E119</f>
        <v>11</v>
      </c>
      <c r="L4271" s="18">
        <f>'Vulnerability Mapped'!H119</f>
        <v>0.35714285699999998</v>
      </c>
      <c r="M4271" s="18">
        <f t="shared" si="132"/>
        <v>0.13379402673219667</v>
      </c>
      <c r="N4271" s="18">
        <f t="shared" si="133"/>
        <v>3.3448506683049169E-2</v>
      </c>
    </row>
    <row r="4272" spans="1:14" ht="18" customHeight="1" x14ac:dyDescent="0.2">
      <c r="A4272" s="16" t="str">
        <f>'Fish Use'!A286</f>
        <v>UGR20</v>
      </c>
      <c r="B4272" s="16" t="str">
        <f>'Fish Use'!B286</f>
        <v>Upper Grande Ronde</v>
      </c>
      <c r="C4272" s="16" t="str">
        <f>'Fish Use'!D286</f>
        <v>Steelhead</v>
      </c>
      <c r="D4272" s="16" t="str">
        <f>'Fish Use'!E286</f>
        <v>Spawning</v>
      </c>
      <c r="E4272" s="16" t="str">
        <f>'Vulnerability Mapped'!C121</f>
        <v>Winter Water Temperature</v>
      </c>
      <c r="F4272" s="18">
        <f>'Fish Use'!F286</f>
        <v>0.86970000000000003</v>
      </c>
      <c r="G4272" s="18">
        <f>Population!D11</f>
        <v>0.25</v>
      </c>
      <c r="H4272" s="19">
        <f>'Limiting Factors'!C330</f>
        <v>1.59</v>
      </c>
      <c r="I4272" s="18">
        <f>'Limiting Factors'!D330</f>
        <v>0.23275000000000001</v>
      </c>
      <c r="J4272" s="17">
        <f>'Vulnerability Mapped'!D121</f>
        <v>7</v>
      </c>
      <c r="K4272" s="17">
        <f>'Vulnerability Mapped'!E121</f>
        <v>7</v>
      </c>
      <c r="L4272" s="18">
        <f>'Vulnerability Mapped'!H121</f>
        <v>0.61428571399999998</v>
      </c>
      <c r="M4272" s="18">
        <f t="shared" si="132"/>
        <v>0.12434535744216496</v>
      </c>
      <c r="N4272" s="18">
        <f t="shared" si="133"/>
        <v>3.108633936054124E-2</v>
      </c>
    </row>
    <row r="4273" spans="1:14" ht="18" customHeight="1" x14ac:dyDescent="0.2">
      <c r="A4273" s="16" t="str">
        <f>'Fish Use'!A286</f>
        <v>UGR20</v>
      </c>
      <c r="B4273" s="16" t="str">
        <f>'Fish Use'!B286</f>
        <v>Upper Grande Ronde</v>
      </c>
      <c r="C4273" s="16" t="str">
        <f>'Fish Use'!D286</f>
        <v>Steelhead</v>
      </c>
      <c r="D4273" s="16" t="str">
        <f>'Fish Use'!E286</f>
        <v>Spawning</v>
      </c>
      <c r="E4273" s="16" t="str">
        <f>'Vulnerability Mapped'!C120</f>
        <v>Water Quality</v>
      </c>
      <c r="F4273" s="18">
        <f>'Fish Use'!F286</f>
        <v>0.86970000000000003</v>
      </c>
      <c r="G4273" s="18">
        <f>Population!D11</f>
        <v>0.25</v>
      </c>
      <c r="H4273" s="19">
        <f>'Limiting Factors'!C331</f>
        <v>1.71</v>
      </c>
      <c r="I4273" s="18">
        <f>'Limiting Factors'!D331</f>
        <v>0.25974999999999998</v>
      </c>
      <c r="J4273" s="17">
        <f>'Vulnerability Mapped'!D120</f>
        <v>8</v>
      </c>
      <c r="K4273" s="17">
        <f>'Vulnerability Mapped'!E120</f>
        <v>8</v>
      </c>
      <c r="L4273" s="18">
        <f>'Vulnerability Mapped'!H120</f>
        <v>0.55000000000000004</v>
      </c>
      <c r="M4273" s="18">
        <f t="shared" si="132"/>
        <v>0.12424751625000001</v>
      </c>
      <c r="N4273" s="18">
        <f t="shared" si="133"/>
        <v>3.1061879062500002E-2</v>
      </c>
    </row>
    <row r="4274" spans="1:14" ht="18" customHeight="1" x14ac:dyDescent="0.2">
      <c r="A4274" s="16" t="str">
        <f>'Fish Use'!A286</f>
        <v>UGR20</v>
      </c>
      <c r="B4274" s="16" t="str">
        <f>'Fish Use'!B286</f>
        <v>Upper Grande Ronde</v>
      </c>
      <c r="C4274" s="16" t="str">
        <f>'Fish Use'!D286</f>
        <v>Steelhead</v>
      </c>
      <c r="D4274" s="16" t="str">
        <f>'Fish Use'!E286</f>
        <v>Spawning</v>
      </c>
      <c r="E4274" s="16" t="str">
        <f>'Vulnerability Mapped'!C116</f>
        <v>Predation</v>
      </c>
      <c r="F4274" s="18">
        <f>'Fish Use'!F286</f>
        <v>0.86970000000000003</v>
      </c>
      <c r="G4274" s="18">
        <f>Population!D11</f>
        <v>0.25</v>
      </c>
      <c r="H4274" s="19">
        <f>'Limiting Factors'!C324</f>
        <v>2.88</v>
      </c>
      <c r="I4274" s="18">
        <f>'Limiting Factors'!D324</f>
        <v>0.52300000000000002</v>
      </c>
      <c r="J4274" s="17">
        <f>'Vulnerability Mapped'!D116</f>
        <v>12</v>
      </c>
      <c r="K4274" s="17">
        <f>'Vulnerability Mapped'!E116</f>
        <v>12</v>
      </c>
      <c r="L4274" s="18">
        <f>'Vulnerability Mapped'!H116</f>
        <v>0.29285714299999999</v>
      </c>
      <c r="M4274" s="18">
        <f t="shared" si="132"/>
        <v>0.13320697935069328</v>
      </c>
      <c r="N4274" s="18">
        <f t="shared" si="133"/>
        <v>3.3301744837673321E-2</v>
      </c>
    </row>
    <row r="4275" spans="1:14" ht="18" customHeight="1" x14ac:dyDescent="0.2">
      <c r="A4275" s="16" t="str">
        <f>'Fish Use'!A286</f>
        <v>UGR20</v>
      </c>
      <c r="B4275" s="16" t="str">
        <f>'Fish Use'!B286</f>
        <v>Upper Grande Ronde</v>
      </c>
      <c r="C4275" s="16" t="str">
        <f>'Fish Use'!D286</f>
        <v>Steelhead</v>
      </c>
      <c r="D4275" s="16" t="str">
        <f>'Fish Use'!E286</f>
        <v>Spawning</v>
      </c>
      <c r="E4275" s="16" t="str">
        <f>'Vulnerability Mapped'!C108</f>
        <v>Altered Primary Productivity</v>
      </c>
      <c r="F4275" s="18">
        <f>'Fish Use'!F286</f>
        <v>0.86970000000000003</v>
      </c>
      <c r="G4275" s="18">
        <f>Population!D11</f>
        <v>0.25</v>
      </c>
      <c r="H4275" s="19">
        <f>'Limiting Factors'!C325</f>
        <v>2.88</v>
      </c>
      <c r="I4275" s="18">
        <f>'Limiting Factors'!D325</f>
        <v>0.52300000000000002</v>
      </c>
      <c r="J4275" s="17">
        <f>'Vulnerability Mapped'!D108</f>
        <v>13</v>
      </c>
      <c r="K4275" s="17">
        <f>'Vulnerability Mapped'!E108</f>
        <v>13</v>
      </c>
      <c r="L4275" s="18">
        <f>'Vulnerability Mapped'!H108</f>
        <v>0.22857142899999999</v>
      </c>
      <c r="M4275" s="18">
        <f t="shared" si="132"/>
        <v>0.1039664230520799</v>
      </c>
      <c r="N4275" s="18">
        <f t="shared" si="133"/>
        <v>2.5991605763019975E-2</v>
      </c>
    </row>
    <row r="4276" spans="1:14" ht="18" customHeight="1" x14ac:dyDescent="0.2">
      <c r="A4276" s="16" t="str">
        <f>'Fish Use'!A286</f>
        <v>UGR20</v>
      </c>
      <c r="B4276" s="16" t="str">
        <f>'Fish Use'!B286</f>
        <v>Upper Grande Ronde</v>
      </c>
      <c r="C4276" s="16" t="str">
        <f>'Fish Use'!D286</f>
        <v>Steelhead</v>
      </c>
      <c r="D4276" s="16" t="str">
        <f>'Fish Use'!E286</f>
        <v>Spawning</v>
      </c>
      <c r="E4276" s="16" t="str">
        <f>'Vulnerability Mapped'!C115</f>
        <v>Non-Native Species Interactions and Competition</v>
      </c>
      <c r="F4276" s="18">
        <f>'Fish Use'!F286</f>
        <v>0.86970000000000003</v>
      </c>
      <c r="G4276" s="18">
        <f>Population!D11</f>
        <v>0.25</v>
      </c>
      <c r="H4276" s="19">
        <f>'Limiting Factors'!C326</f>
        <v>4.6399999999999997</v>
      </c>
      <c r="I4276" s="18">
        <f>'Limiting Factors'!D326</f>
        <v>0.91900000000000004</v>
      </c>
      <c r="J4276" s="17">
        <f>'Vulnerability Mapped'!D115</f>
        <v>14</v>
      </c>
      <c r="K4276" s="17">
        <f>'Vulnerability Mapped'!E115</f>
        <v>14</v>
      </c>
      <c r="L4276" s="18">
        <f>'Vulnerability Mapped'!H115</f>
        <v>0.164285714</v>
      </c>
      <c r="M4276" s="18">
        <f t="shared" si="132"/>
        <v>0.13130606334307021</v>
      </c>
      <c r="N4276" s="18">
        <f t="shared" si="133"/>
        <v>3.2826515835767553E-2</v>
      </c>
    </row>
    <row r="4277" spans="1:14" ht="18" customHeight="1" x14ac:dyDescent="0.2">
      <c r="A4277" s="16" t="str">
        <f>'Fish Use'!A287</f>
        <v>UGR20</v>
      </c>
      <c r="B4277" s="16" t="str">
        <f>'Fish Use'!B287</f>
        <v>Upper Grande Ronde</v>
      </c>
      <c r="C4277" s="16" t="str">
        <f>'Fish Use'!D287</f>
        <v>Steelhead</v>
      </c>
      <c r="D4277" s="16" t="str">
        <f>'Fish Use'!E287</f>
        <v>Winter Rearing</v>
      </c>
      <c r="E4277" s="16" t="str">
        <f>'Vulnerability Mapped'!C139</f>
        <v>Anthropogenic Barriers</v>
      </c>
      <c r="F4277" s="18">
        <f>'Fish Use'!F287</f>
        <v>0.86970000000000003</v>
      </c>
      <c r="G4277" s="18">
        <f>Population!D15</f>
        <v>0.25</v>
      </c>
      <c r="H4277" s="19">
        <f>'Limiting Factors'!C323</f>
        <v>2.29</v>
      </c>
      <c r="I4277" s="18">
        <f>'Limiting Factors'!D323</f>
        <v>0.39024999999999999</v>
      </c>
      <c r="J4277" s="17">
        <f>'Vulnerability Mapped'!D139</f>
        <v>14</v>
      </c>
      <c r="K4277" s="17">
        <f>'Vulnerability Mapped'!E139</f>
        <v>14</v>
      </c>
      <c r="L4277" s="18">
        <f>'Vulnerability Mapped'!H139</f>
        <v>0.164285714</v>
      </c>
      <c r="M4277" s="18">
        <f t="shared" si="132"/>
        <v>5.5758641153028449E-2</v>
      </c>
      <c r="N4277" s="18">
        <f t="shared" si="133"/>
        <v>1.3939660288257112E-2</v>
      </c>
    </row>
    <row r="4278" spans="1:14" ht="18" customHeight="1" x14ac:dyDescent="0.2">
      <c r="A4278" s="16" t="str">
        <f>'Fish Use'!A287</f>
        <v>UGR20</v>
      </c>
      <c r="B4278" s="16" t="str">
        <f>'Fish Use'!B287</f>
        <v>Upper Grande Ronde</v>
      </c>
      <c r="C4278" s="16" t="str">
        <f>'Fish Use'!D287</f>
        <v>Steelhead</v>
      </c>
      <c r="D4278" s="16" t="str">
        <f>'Fish Use'!E287</f>
        <v>Winter Rearing</v>
      </c>
      <c r="E4278" s="16" t="str">
        <f>'Vulnerability Mapped'!C147</f>
        <v>Riparian Condition</v>
      </c>
      <c r="F4278" s="18">
        <f>'Fish Use'!F287</f>
        <v>0.86970000000000003</v>
      </c>
      <c r="G4278" s="18">
        <f>Population!D15</f>
        <v>0.25</v>
      </c>
      <c r="H4278" s="19">
        <f>'Limiting Factors'!C317</f>
        <v>1.64</v>
      </c>
      <c r="I4278" s="18">
        <f>'Limiting Factors'!D317</f>
        <v>0.24399999999999999</v>
      </c>
      <c r="J4278" s="17">
        <f>'Vulnerability Mapped'!D147</f>
        <v>5</v>
      </c>
      <c r="K4278" s="17">
        <f>'Vulnerability Mapped'!E147</f>
        <v>5</v>
      </c>
      <c r="L4278" s="18">
        <f>'Vulnerability Mapped'!H147</f>
        <v>0.74285714300000005</v>
      </c>
      <c r="M4278" s="18">
        <f t="shared" si="132"/>
        <v>0.15763933717317241</v>
      </c>
      <c r="N4278" s="18">
        <f t="shared" si="133"/>
        <v>3.9409834293293103E-2</v>
      </c>
    </row>
    <row r="4279" spans="1:14" ht="18" customHeight="1" x14ac:dyDescent="0.2">
      <c r="A4279" s="16" t="str">
        <f>'Fish Use'!A287</f>
        <v>UGR20</v>
      </c>
      <c r="B4279" s="16" t="str">
        <f>'Fish Use'!B287</f>
        <v>Upper Grande Ronde</v>
      </c>
      <c r="C4279" s="16" t="str">
        <f>'Fish Use'!D287</f>
        <v>Steelhead</v>
      </c>
      <c r="D4279" s="16" t="str">
        <f>'Fish Use'!E287</f>
        <v>Winter Rearing</v>
      </c>
      <c r="E4279" s="16" t="str">
        <f>'Vulnerability Mapped'!C143</f>
        <v>Floodplain Condition</v>
      </c>
      <c r="F4279" s="18">
        <f>'Fish Use'!F287</f>
        <v>0.86970000000000003</v>
      </c>
      <c r="G4279" s="18">
        <f>Population!D15</f>
        <v>0.25</v>
      </c>
      <c r="H4279" s="19">
        <f>'Limiting Factors'!C318</f>
        <v>2.0499999999999998</v>
      </c>
      <c r="I4279" s="18">
        <f>'Limiting Factors'!D318</f>
        <v>0.33624999999999999</v>
      </c>
      <c r="J4279" s="17">
        <f>'Vulnerability Mapped'!D143</f>
        <v>4</v>
      </c>
      <c r="K4279" s="17">
        <f>'Vulnerability Mapped'!E143</f>
        <v>4</v>
      </c>
      <c r="L4279" s="18">
        <f>'Vulnerability Mapped'!H143</f>
        <v>0.80714285699999999</v>
      </c>
      <c r="M4279" s="18">
        <f t="shared" si="132"/>
        <v>0.23603813299393764</v>
      </c>
      <c r="N4279" s="18">
        <f t="shared" si="133"/>
        <v>5.900953324848441E-2</v>
      </c>
    </row>
    <row r="4280" spans="1:14" ht="18" customHeight="1" x14ac:dyDescent="0.2">
      <c r="A4280" s="16" t="str">
        <f>'Fish Use'!A287</f>
        <v>UGR20</v>
      </c>
      <c r="B4280" s="16" t="str">
        <f>'Fish Use'!B287</f>
        <v>Upper Grande Ronde</v>
      </c>
      <c r="C4280" s="16" t="str">
        <f>'Fish Use'!D287</f>
        <v>Steelhead</v>
      </c>
      <c r="D4280" s="16" t="str">
        <f>'Fish Use'!E287</f>
        <v>Winter Rearing</v>
      </c>
      <c r="E4280" s="16" t="str">
        <f>'Vulnerability Mapped'!C148</f>
        <v>Side Channel and Wetland Habitat</v>
      </c>
      <c r="F4280" s="18">
        <f>'Fish Use'!F287</f>
        <v>0.86970000000000003</v>
      </c>
      <c r="G4280" s="18">
        <f>Population!D15</f>
        <v>0.25</v>
      </c>
      <c r="H4280" s="19">
        <f>'Limiting Factors'!C319</f>
        <v>2.0499999999999998</v>
      </c>
      <c r="I4280" s="18">
        <f>'Limiting Factors'!D319</f>
        <v>0.33624999999999999</v>
      </c>
      <c r="J4280" s="17">
        <f>'Vulnerability Mapped'!D148</f>
        <v>3</v>
      </c>
      <c r="K4280" s="17">
        <f>'Vulnerability Mapped'!E148</f>
        <v>3</v>
      </c>
      <c r="L4280" s="18">
        <f>'Vulnerability Mapped'!H148</f>
        <v>0.87142857100000004</v>
      </c>
      <c r="M4280" s="18">
        <f t="shared" si="132"/>
        <v>0.25483763023181288</v>
      </c>
      <c r="N4280" s="18">
        <f t="shared" si="133"/>
        <v>6.3709407557953221E-2</v>
      </c>
    </row>
    <row r="4281" spans="1:14" ht="18" customHeight="1" x14ac:dyDescent="0.2">
      <c r="A4281" s="16" t="str">
        <f>'Fish Use'!A287</f>
        <v>UGR20</v>
      </c>
      <c r="B4281" s="16" t="str">
        <f>'Fish Use'!B287</f>
        <v>Upper Grande Ronde</v>
      </c>
      <c r="C4281" s="16" t="str">
        <f>'Fish Use'!D287</f>
        <v>Steelhead</v>
      </c>
      <c r="D4281" s="16" t="str">
        <f>'Fish Use'!E287</f>
        <v>Winter Rearing</v>
      </c>
      <c r="E4281" s="16" t="str">
        <f>'Vulnerability Mapped'!C140</f>
        <v>Channel and Habitat Structure</v>
      </c>
      <c r="F4281" s="18">
        <f>'Fish Use'!F287</f>
        <v>0.86970000000000003</v>
      </c>
      <c r="G4281" s="18">
        <f>Population!D15</f>
        <v>0.25</v>
      </c>
      <c r="H4281" s="19">
        <f>'Limiting Factors'!C320</f>
        <v>2.0499999999999998</v>
      </c>
      <c r="I4281" s="18">
        <f>'Limiting Factors'!D320</f>
        <v>0.33624999999999999</v>
      </c>
      <c r="J4281" s="17">
        <f>'Vulnerability Mapped'!D140</f>
        <v>2</v>
      </c>
      <c r="K4281" s="17">
        <f>'Vulnerability Mapped'!E140</f>
        <v>2</v>
      </c>
      <c r="L4281" s="18">
        <f>'Vulnerability Mapped'!H140</f>
        <v>0.93571428599999995</v>
      </c>
      <c r="M4281" s="18">
        <f t="shared" si="132"/>
        <v>0.27363712776212473</v>
      </c>
      <c r="N4281" s="18">
        <f t="shared" si="133"/>
        <v>6.8409281940531183E-2</v>
      </c>
    </row>
    <row r="4282" spans="1:14" ht="18" customHeight="1" x14ac:dyDescent="0.2">
      <c r="A4282" s="16" t="str">
        <f>'Fish Use'!A287</f>
        <v>UGR20</v>
      </c>
      <c r="B4282" s="16" t="str">
        <f>'Fish Use'!B287</f>
        <v>Upper Grande Ronde</v>
      </c>
      <c r="C4282" s="16" t="str">
        <f>'Fish Use'!D287</f>
        <v>Steelhead</v>
      </c>
      <c r="D4282" s="16" t="str">
        <f>'Fish Use'!E287</f>
        <v>Winter Rearing</v>
      </c>
      <c r="E4282" s="16" t="str">
        <f>'Vulnerability Mapped'!C142</f>
        <v>Decreased Water Quantity</v>
      </c>
      <c r="F4282" s="18">
        <f>'Fish Use'!F287</f>
        <v>0.86970000000000003</v>
      </c>
      <c r="G4282" s="18">
        <f>Population!D15</f>
        <v>0.25</v>
      </c>
      <c r="H4282" s="19">
        <f>'Limiting Factors'!C327</f>
        <v>1.26</v>
      </c>
      <c r="I4282" s="18">
        <f>'Limiting Factors'!D327</f>
        <v>0.1585</v>
      </c>
      <c r="J4282" s="17">
        <f>'Vulnerability Mapped'!D142</f>
        <v>7</v>
      </c>
      <c r="K4282" s="17">
        <f>'Vulnerability Mapped'!E142</f>
        <v>7</v>
      </c>
      <c r="L4282" s="18">
        <f>'Vulnerability Mapped'!H142</f>
        <v>0.61428571399999998</v>
      </c>
      <c r="M4282" s="18">
        <f t="shared" si="132"/>
        <v>8.4677719246329303E-2</v>
      </c>
      <c r="N4282" s="18">
        <f t="shared" si="133"/>
        <v>2.1169429811582326E-2</v>
      </c>
    </row>
    <row r="4283" spans="1:14" ht="18" customHeight="1" x14ac:dyDescent="0.2">
      <c r="A4283" s="16" t="str">
        <f>'Fish Use'!A287</f>
        <v>UGR20</v>
      </c>
      <c r="B4283" s="16" t="str">
        <f>'Fish Use'!B287</f>
        <v>Upper Grande Ronde</v>
      </c>
      <c r="C4283" s="16" t="str">
        <f>'Fish Use'!D287</f>
        <v>Steelhead</v>
      </c>
      <c r="D4283" s="16" t="str">
        <f>'Fish Use'!E287</f>
        <v>Winter Rearing</v>
      </c>
      <c r="E4283" s="16" t="str">
        <f>'Vulnerability Mapped'!C137</f>
        <v>Altered Flow Timing</v>
      </c>
      <c r="F4283" s="18">
        <f>'Fish Use'!F287</f>
        <v>0.86970000000000003</v>
      </c>
      <c r="G4283" s="18">
        <f>Population!D15</f>
        <v>0.25</v>
      </c>
      <c r="H4283" s="19">
        <f>'Limiting Factors'!C328</f>
        <v>1.82</v>
      </c>
      <c r="I4283" s="18">
        <f>'Limiting Factors'!D328</f>
        <v>0.28449999999999998</v>
      </c>
      <c r="J4283" s="17">
        <f>'Vulnerability Mapped'!D137</f>
        <v>10</v>
      </c>
      <c r="K4283" s="17">
        <f>'Vulnerability Mapped'!E137</f>
        <v>10</v>
      </c>
      <c r="L4283" s="18">
        <f>'Vulnerability Mapped'!H137</f>
        <v>0.42142857099999997</v>
      </c>
      <c r="M4283" s="18">
        <f t="shared" si="132"/>
        <v>0.10427392382253013</v>
      </c>
      <c r="N4283" s="18">
        <f t="shared" si="133"/>
        <v>2.6068480955632533E-2</v>
      </c>
    </row>
    <row r="4284" spans="1:14" ht="18" customHeight="1" x14ac:dyDescent="0.2">
      <c r="A4284" s="16" t="str">
        <f>'Fish Use'!A287</f>
        <v>UGR20</v>
      </c>
      <c r="B4284" s="16" t="str">
        <f>'Fish Use'!B287</f>
        <v>Upper Grande Ronde</v>
      </c>
      <c r="C4284" s="16" t="str">
        <f>'Fish Use'!D287</f>
        <v>Steelhead</v>
      </c>
      <c r="D4284" s="16" t="str">
        <f>'Fish Use'!E287</f>
        <v>Winter Rearing</v>
      </c>
      <c r="E4284" s="16" t="str">
        <f>'Vulnerability Mapped'!C141</f>
        <v>Decreased Sediment Quantity</v>
      </c>
      <c r="F4284" s="18">
        <f>'Fish Use'!F287</f>
        <v>0.86970000000000003</v>
      </c>
      <c r="G4284" s="18">
        <f>Population!D15</f>
        <v>0.25</v>
      </c>
      <c r="H4284" s="19">
        <f>'Limiting Factors'!C321</f>
        <v>3.81</v>
      </c>
      <c r="I4284" s="18">
        <f>'Limiting Factors'!D321</f>
        <v>0.73224999999999996</v>
      </c>
      <c r="J4284" s="17">
        <f>'Vulnerability Mapped'!D141</f>
        <v>12</v>
      </c>
      <c r="K4284" s="17">
        <f>'Vulnerability Mapped'!E141</f>
        <v>12</v>
      </c>
      <c r="L4284" s="18">
        <f>'Vulnerability Mapped'!H141</f>
        <v>0.29285714299999999</v>
      </c>
      <c r="M4284" s="18">
        <f t="shared" si="132"/>
        <v>0.18650250598383394</v>
      </c>
      <c r="N4284" s="18">
        <f t="shared" si="133"/>
        <v>4.6625626495958486E-2</v>
      </c>
    </row>
    <row r="4285" spans="1:14" ht="18" customHeight="1" x14ac:dyDescent="0.2">
      <c r="A4285" s="16" t="str">
        <f>'Fish Use'!A287</f>
        <v>UGR20</v>
      </c>
      <c r="B4285" s="16" t="str">
        <f>'Fish Use'!B287</f>
        <v>Upper Grande Ronde</v>
      </c>
      <c r="C4285" s="16" t="str">
        <f>'Fish Use'!D287</f>
        <v>Steelhead</v>
      </c>
      <c r="D4285" s="16" t="str">
        <f>'Fish Use'!E287</f>
        <v>Winter Rearing</v>
      </c>
      <c r="E4285" s="16" t="str">
        <f>'Vulnerability Mapped'!C144</f>
        <v>Increased Sediment Quantity</v>
      </c>
      <c r="F4285" s="18">
        <f>'Fish Use'!F287</f>
        <v>0.86970000000000003</v>
      </c>
      <c r="G4285" s="18">
        <f>Population!D15</f>
        <v>0.25</v>
      </c>
      <c r="H4285" s="19">
        <f>'Limiting Factors'!C322</f>
        <v>1.58</v>
      </c>
      <c r="I4285" s="18">
        <f>'Limiting Factors'!D322</f>
        <v>0.23050000000000001</v>
      </c>
      <c r="J4285" s="17">
        <f>'Vulnerability Mapped'!D144</f>
        <v>13</v>
      </c>
      <c r="K4285" s="17">
        <f>'Vulnerability Mapped'!E144</f>
        <v>13</v>
      </c>
      <c r="L4285" s="18">
        <f>'Vulnerability Mapped'!H144</f>
        <v>0.22857142899999999</v>
      </c>
      <c r="M4285" s="18">
        <f t="shared" si="132"/>
        <v>4.5820765800199656E-2</v>
      </c>
      <c r="N4285" s="18">
        <f t="shared" si="133"/>
        <v>1.1455191450049914E-2</v>
      </c>
    </row>
    <row r="4286" spans="1:14" ht="18" customHeight="1" x14ac:dyDescent="0.2">
      <c r="A4286" s="16" t="str">
        <f>'Fish Use'!A287</f>
        <v>UGR20</v>
      </c>
      <c r="B4286" s="16" t="str">
        <f>'Fish Use'!B287</f>
        <v>Upper Grande Ronde</v>
      </c>
      <c r="C4286" s="16" t="str">
        <f>'Fish Use'!D287</f>
        <v>Steelhead</v>
      </c>
      <c r="D4286" s="16" t="str">
        <f>'Fish Use'!E287</f>
        <v>Winter Rearing</v>
      </c>
      <c r="E4286" s="16" t="str">
        <f>'Vulnerability Mapped'!C149</f>
        <v>Summer Water Temperature</v>
      </c>
      <c r="F4286" s="18">
        <f>'Fish Use'!F287</f>
        <v>0.86970000000000003</v>
      </c>
      <c r="G4286" s="18">
        <f>Population!D15</f>
        <v>0.25</v>
      </c>
      <c r="H4286" s="19">
        <f>'Limiting Factors'!C329</f>
        <v>2.4700000000000002</v>
      </c>
      <c r="I4286" s="18">
        <f>'Limiting Factors'!D329</f>
        <v>0.43075000000000002</v>
      </c>
      <c r="J4286" s="17">
        <f>'Vulnerability Mapped'!D149</f>
        <v>15</v>
      </c>
      <c r="K4286" s="17">
        <f>'Vulnerability Mapped'!E149</f>
        <v>15</v>
      </c>
      <c r="L4286" s="18">
        <f>'Vulnerability Mapped'!H149</f>
        <v>0.1</v>
      </c>
      <c r="M4286" s="18">
        <f t="shared" si="132"/>
        <v>3.7462327500000003E-2</v>
      </c>
      <c r="N4286" s="18">
        <f t="shared" si="133"/>
        <v>9.3655818750000008E-3</v>
      </c>
    </row>
    <row r="4287" spans="1:14" ht="18" customHeight="1" x14ac:dyDescent="0.2">
      <c r="A4287" s="16" t="str">
        <f>'Fish Use'!A287</f>
        <v>UGR20</v>
      </c>
      <c r="B4287" s="16" t="str">
        <f>'Fish Use'!B287</f>
        <v>Upper Grande Ronde</v>
      </c>
      <c r="C4287" s="16" t="str">
        <f>'Fish Use'!D287</f>
        <v>Steelhead</v>
      </c>
      <c r="D4287" s="16" t="str">
        <f>'Fish Use'!E287</f>
        <v>Winter Rearing</v>
      </c>
      <c r="E4287" s="16" t="str">
        <f>'Vulnerability Mapped'!C151</f>
        <v>Winter Water Temperature</v>
      </c>
      <c r="F4287" s="18">
        <f>'Fish Use'!F287</f>
        <v>0.86970000000000003</v>
      </c>
      <c r="G4287" s="18">
        <f>Population!D15</f>
        <v>0.25</v>
      </c>
      <c r="H4287" s="19">
        <f>'Limiting Factors'!C330</f>
        <v>1.59</v>
      </c>
      <c r="I4287" s="18">
        <f>'Limiting Factors'!D330</f>
        <v>0.23275000000000001</v>
      </c>
      <c r="J4287" s="17">
        <f>'Vulnerability Mapped'!D151</f>
        <v>1</v>
      </c>
      <c r="K4287" s="17">
        <f>'Vulnerability Mapped'!E151</f>
        <v>1</v>
      </c>
      <c r="L4287" s="18">
        <f>'Vulnerability Mapped'!H151</f>
        <v>1</v>
      </c>
      <c r="M4287" s="18">
        <f t="shared" si="132"/>
        <v>0.20242267500000002</v>
      </c>
      <c r="N4287" s="18">
        <f t="shared" si="133"/>
        <v>5.0605668750000006E-2</v>
      </c>
    </row>
    <row r="4288" spans="1:14" ht="18" customHeight="1" x14ac:dyDescent="0.2">
      <c r="A4288" s="16" t="str">
        <f>'Fish Use'!A287</f>
        <v>UGR20</v>
      </c>
      <c r="B4288" s="16" t="str">
        <f>'Fish Use'!B287</f>
        <v>Upper Grande Ronde</v>
      </c>
      <c r="C4288" s="16" t="str">
        <f>'Fish Use'!D287</f>
        <v>Steelhead</v>
      </c>
      <c r="D4288" s="16" t="str">
        <f>'Fish Use'!E287</f>
        <v>Winter Rearing</v>
      </c>
      <c r="E4288" s="16" t="str">
        <f>'Vulnerability Mapped'!C150</f>
        <v>Water Quality</v>
      </c>
      <c r="F4288" s="18">
        <f>'Fish Use'!F287</f>
        <v>0.86970000000000003</v>
      </c>
      <c r="G4288" s="18">
        <f>Population!D15</f>
        <v>0.25</v>
      </c>
      <c r="H4288" s="19">
        <f>'Limiting Factors'!C331</f>
        <v>1.71</v>
      </c>
      <c r="I4288" s="18">
        <f>'Limiting Factors'!D331</f>
        <v>0.25974999999999998</v>
      </c>
      <c r="J4288" s="17">
        <f>'Vulnerability Mapped'!D150</f>
        <v>6</v>
      </c>
      <c r="K4288" s="17">
        <f>'Vulnerability Mapped'!E150</f>
        <v>6</v>
      </c>
      <c r="L4288" s="18">
        <f>'Vulnerability Mapped'!H150</f>
        <v>0.678571429</v>
      </c>
      <c r="M4288" s="18">
        <f t="shared" si="132"/>
        <v>0.15329239027538769</v>
      </c>
      <c r="N4288" s="18">
        <f t="shared" si="133"/>
        <v>3.8323097568846921E-2</v>
      </c>
    </row>
    <row r="4289" spans="1:14" ht="18" customHeight="1" x14ac:dyDescent="0.2">
      <c r="A4289" s="16" t="str">
        <f>'Fish Use'!A287</f>
        <v>UGR20</v>
      </c>
      <c r="B4289" s="16" t="str">
        <f>'Fish Use'!B287</f>
        <v>Upper Grande Ronde</v>
      </c>
      <c r="C4289" s="16" t="str">
        <f>'Fish Use'!D287</f>
        <v>Steelhead</v>
      </c>
      <c r="D4289" s="16" t="str">
        <f>'Fish Use'!E287</f>
        <v>Winter Rearing</v>
      </c>
      <c r="E4289" s="16" t="str">
        <f>'Vulnerability Mapped'!C146</f>
        <v>Predation</v>
      </c>
      <c r="F4289" s="18">
        <f>'Fish Use'!F287</f>
        <v>0.86970000000000003</v>
      </c>
      <c r="G4289" s="18">
        <f>Population!D15</f>
        <v>0.25</v>
      </c>
      <c r="H4289" s="19">
        <f>'Limiting Factors'!C324</f>
        <v>2.88</v>
      </c>
      <c r="I4289" s="18">
        <f>'Limiting Factors'!D324</f>
        <v>0.52300000000000002</v>
      </c>
      <c r="J4289" s="17">
        <f>'Vulnerability Mapped'!D146</f>
        <v>9</v>
      </c>
      <c r="K4289" s="17">
        <f>'Vulnerability Mapped'!E146</f>
        <v>9</v>
      </c>
      <c r="L4289" s="18">
        <f>'Vulnerability Mapped'!H146</f>
        <v>0.485714286</v>
      </c>
      <c r="M4289" s="18">
        <f t="shared" si="132"/>
        <v>0.22092864870138659</v>
      </c>
      <c r="N4289" s="18">
        <f t="shared" si="133"/>
        <v>5.5232162175346648E-2</v>
      </c>
    </row>
    <row r="4290" spans="1:14" ht="18" customHeight="1" x14ac:dyDescent="0.2">
      <c r="A4290" s="16" t="str">
        <f>'Fish Use'!A287</f>
        <v>UGR20</v>
      </c>
      <c r="B4290" s="16" t="str">
        <f>'Fish Use'!B287</f>
        <v>Upper Grande Ronde</v>
      </c>
      <c r="C4290" s="16" t="str">
        <f>'Fish Use'!D287</f>
        <v>Steelhead</v>
      </c>
      <c r="D4290" s="16" t="str">
        <f>'Fish Use'!E287</f>
        <v>Winter Rearing</v>
      </c>
      <c r="E4290" s="16" t="str">
        <f>'Vulnerability Mapped'!C138</f>
        <v>Altered Primary Productivity</v>
      </c>
      <c r="F4290" s="18">
        <f>'Fish Use'!F287</f>
        <v>0.86970000000000003</v>
      </c>
      <c r="G4290" s="18">
        <f>Population!D15</f>
        <v>0.25</v>
      </c>
      <c r="H4290" s="19">
        <f>'Limiting Factors'!C325</f>
        <v>2.88</v>
      </c>
      <c r="I4290" s="18">
        <f>'Limiting Factors'!D325</f>
        <v>0.52300000000000002</v>
      </c>
      <c r="J4290" s="17">
        <f>'Vulnerability Mapped'!D138</f>
        <v>8</v>
      </c>
      <c r="K4290" s="17">
        <f>'Vulnerability Mapped'!E138</f>
        <v>8</v>
      </c>
      <c r="L4290" s="18">
        <f>'Vulnerability Mapped'!H138</f>
        <v>0.55000000000000004</v>
      </c>
      <c r="M4290" s="18">
        <f t="shared" ref="M4290:M4351" si="134">F4290*I4290*L4290</f>
        <v>0.25016920500000001</v>
      </c>
      <c r="N4290" s="18">
        <f t="shared" ref="N4290:N4351" si="135">M4290*G4290</f>
        <v>6.2542301250000001E-2</v>
      </c>
    </row>
    <row r="4291" spans="1:14" ht="18" customHeight="1" x14ac:dyDescent="0.2">
      <c r="A4291" s="16" t="str">
        <f>'Fish Use'!A287</f>
        <v>UGR20</v>
      </c>
      <c r="B4291" s="16" t="str">
        <f>'Fish Use'!B287</f>
        <v>Upper Grande Ronde</v>
      </c>
      <c r="C4291" s="16" t="str">
        <f>'Fish Use'!D287</f>
        <v>Steelhead</v>
      </c>
      <c r="D4291" s="16" t="str">
        <f>'Fish Use'!E287</f>
        <v>Winter Rearing</v>
      </c>
      <c r="E4291" s="16" t="str">
        <f>'Vulnerability Mapped'!C145</f>
        <v>Non-Native Species Interactions and Competition</v>
      </c>
      <c r="F4291" s="18">
        <f>'Fish Use'!F287</f>
        <v>0.86970000000000003</v>
      </c>
      <c r="G4291" s="18">
        <f>Population!D15</f>
        <v>0.25</v>
      </c>
      <c r="H4291" s="19">
        <f>'Limiting Factors'!C326</f>
        <v>4.6399999999999997</v>
      </c>
      <c r="I4291" s="18">
        <f>'Limiting Factors'!D326</f>
        <v>0.91900000000000004</v>
      </c>
      <c r="J4291" s="17">
        <f>'Vulnerability Mapped'!D145</f>
        <v>11</v>
      </c>
      <c r="K4291" s="17">
        <f>'Vulnerability Mapped'!E145</f>
        <v>11</v>
      </c>
      <c r="L4291" s="18">
        <f>'Vulnerability Mapped'!H145</f>
        <v>0.35714285699999998</v>
      </c>
      <c r="M4291" s="18">
        <f t="shared" si="134"/>
        <v>0.28544796417153512</v>
      </c>
      <c r="N4291" s="18">
        <f t="shared" si="135"/>
        <v>7.1361991042883779E-2</v>
      </c>
    </row>
    <row r="4292" spans="1:14" ht="18" customHeight="1" x14ac:dyDescent="0.2">
      <c r="A4292" s="16" t="str">
        <f>'Fish Use'!A288</f>
        <v>UGR20</v>
      </c>
      <c r="B4292" s="16" t="str">
        <f>'Fish Use'!B288</f>
        <v>Upper Grande Ronde</v>
      </c>
      <c r="C4292" s="16" t="str">
        <f>'Fish Use'!D288</f>
        <v>Steelhead</v>
      </c>
      <c r="D4292" s="16" t="str">
        <f>'Fish Use'!E288</f>
        <v>Summer Rearing</v>
      </c>
      <c r="E4292" s="16" t="str">
        <f>'Vulnerability Mapped'!C124</f>
        <v>Anthropogenic Barriers</v>
      </c>
      <c r="F4292" s="18">
        <f>'Fish Use'!F288</f>
        <v>0.86970000000000003</v>
      </c>
      <c r="G4292" s="18">
        <f>Population!D13</f>
        <v>0.25</v>
      </c>
      <c r="H4292" s="19">
        <f>'Limiting Factors'!C323</f>
        <v>2.29</v>
      </c>
      <c r="I4292" s="18">
        <f>'Limiting Factors'!D323</f>
        <v>0.39024999999999999</v>
      </c>
      <c r="J4292" s="17">
        <f>'Vulnerability Mapped'!D124</f>
        <v>2</v>
      </c>
      <c r="K4292" s="17">
        <f>'Vulnerability Mapped'!E124</f>
        <v>2</v>
      </c>
      <c r="L4292" s="18">
        <f>'Vulnerability Mapped'!H124</f>
        <v>0.93571428599999995</v>
      </c>
      <c r="M4292" s="18">
        <f t="shared" si="134"/>
        <v>0.31758182634697152</v>
      </c>
      <c r="N4292" s="18">
        <f t="shared" si="135"/>
        <v>7.939545658674288E-2</v>
      </c>
    </row>
    <row r="4293" spans="1:14" ht="18" customHeight="1" x14ac:dyDescent="0.2">
      <c r="A4293" s="16" t="str">
        <f>'Fish Use'!A288</f>
        <v>UGR20</v>
      </c>
      <c r="B4293" s="16" t="str">
        <f>'Fish Use'!B288</f>
        <v>Upper Grande Ronde</v>
      </c>
      <c r="C4293" s="16" t="str">
        <f>'Fish Use'!D288</f>
        <v>Steelhead</v>
      </c>
      <c r="D4293" s="16" t="str">
        <f>'Fish Use'!E288</f>
        <v>Summer Rearing</v>
      </c>
      <c r="E4293" s="16" t="str">
        <f>'Vulnerability Mapped'!C132</f>
        <v>Riparian Condition</v>
      </c>
      <c r="F4293" s="18">
        <f>'Fish Use'!F288</f>
        <v>0.86970000000000003</v>
      </c>
      <c r="G4293" s="18">
        <f>Population!D13</f>
        <v>0.25</v>
      </c>
      <c r="H4293" s="19">
        <f>'Limiting Factors'!C317</f>
        <v>1.64</v>
      </c>
      <c r="I4293" s="18">
        <f>'Limiting Factors'!D317</f>
        <v>0.24399999999999999</v>
      </c>
      <c r="J4293" s="17">
        <f>'Vulnerability Mapped'!D132</f>
        <v>10</v>
      </c>
      <c r="K4293" s="17">
        <f>'Vulnerability Mapped'!E132</f>
        <v>10</v>
      </c>
      <c r="L4293" s="18">
        <f>'Vulnerability Mapped'!H132</f>
        <v>0.42142857099999997</v>
      </c>
      <c r="M4293" s="18">
        <f t="shared" si="134"/>
        <v>8.9430008480482798E-2</v>
      </c>
      <c r="N4293" s="18">
        <f t="shared" si="135"/>
        <v>2.2357502120120699E-2</v>
      </c>
    </row>
    <row r="4294" spans="1:14" ht="18" customHeight="1" x14ac:dyDescent="0.2">
      <c r="A4294" s="16" t="str">
        <f>'Fish Use'!A288</f>
        <v>UGR20</v>
      </c>
      <c r="B4294" s="16" t="str">
        <f>'Fish Use'!B288</f>
        <v>Upper Grande Ronde</v>
      </c>
      <c r="C4294" s="16" t="str">
        <f>'Fish Use'!D288</f>
        <v>Steelhead</v>
      </c>
      <c r="D4294" s="16" t="str">
        <f>'Fish Use'!E288</f>
        <v>Summer Rearing</v>
      </c>
      <c r="E4294" s="16" t="str">
        <f>'Vulnerability Mapped'!C128</f>
        <v>Floodplain Condition</v>
      </c>
      <c r="F4294" s="18">
        <f>'Fish Use'!F288</f>
        <v>0.86970000000000003</v>
      </c>
      <c r="G4294" s="18">
        <f>Population!D13</f>
        <v>0.25</v>
      </c>
      <c r="H4294" s="19">
        <f>'Limiting Factors'!C318</f>
        <v>2.0499999999999998</v>
      </c>
      <c r="I4294" s="18">
        <f>'Limiting Factors'!D318</f>
        <v>0.33624999999999999</v>
      </c>
      <c r="J4294" s="17">
        <f>'Vulnerability Mapped'!D128</f>
        <v>11</v>
      </c>
      <c r="K4294" s="17">
        <f>'Vulnerability Mapped'!E128</f>
        <v>11</v>
      </c>
      <c r="L4294" s="18">
        <f>'Vulnerability Mapped'!H128</f>
        <v>0.35714285699999998</v>
      </c>
      <c r="M4294" s="18">
        <f t="shared" si="134"/>
        <v>0.10444165174393762</v>
      </c>
      <c r="N4294" s="18">
        <f t="shared" si="135"/>
        <v>2.6110412935984404E-2</v>
      </c>
    </row>
    <row r="4295" spans="1:14" ht="18" customHeight="1" x14ac:dyDescent="0.2">
      <c r="A4295" s="16" t="str">
        <f>'Fish Use'!A288</f>
        <v>UGR20</v>
      </c>
      <c r="B4295" s="16" t="str">
        <f>'Fish Use'!B288</f>
        <v>Upper Grande Ronde</v>
      </c>
      <c r="C4295" s="16" t="str">
        <f>'Fish Use'!D288</f>
        <v>Steelhead</v>
      </c>
      <c r="D4295" s="16" t="str">
        <f>'Fish Use'!E288</f>
        <v>Summer Rearing</v>
      </c>
      <c r="E4295" s="16" t="str">
        <f>'Vulnerability Mapped'!C133</f>
        <v>Side Channel and Wetland Habitat</v>
      </c>
      <c r="F4295" s="18">
        <f>'Fish Use'!F288</f>
        <v>0.86970000000000003</v>
      </c>
      <c r="G4295" s="18">
        <f>Population!D13</f>
        <v>0.25</v>
      </c>
      <c r="H4295" s="19">
        <f>'Limiting Factors'!C319</f>
        <v>2.0499999999999998</v>
      </c>
      <c r="I4295" s="18">
        <f>'Limiting Factors'!D319</f>
        <v>0.33624999999999999</v>
      </c>
      <c r="J4295" s="17">
        <f>'Vulnerability Mapped'!D133</f>
        <v>4</v>
      </c>
      <c r="K4295" s="17">
        <f>'Vulnerability Mapped'!E133</f>
        <v>4</v>
      </c>
      <c r="L4295" s="18">
        <f>'Vulnerability Mapped'!H133</f>
        <v>0.80714285699999999</v>
      </c>
      <c r="M4295" s="18">
        <f t="shared" si="134"/>
        <v>0.23603813299393764</v>
      </c>
      <c r="N4295" s="18">
        <f t="shared" si="135"/>
        <v>5.900953324848441E-2</v>
      </c>
    </row>
    <row r="4296" spans="1:14" ht="18" customHeight="1" x14ac:dyDescent="0.2">
      <c r="A4296" s="16" t="str">
        <f>'Fish Use'!A288</f>
        <v>UGR20</v>
      </c>
      <c r="B4296" s="16" t="str">
        <f>'Fish Use'!B288</f>
        <v>Upper Grande Ronde</v>
      </c>
      <c r="C4296" s="16" t="str">
        <f>'Fish Use'!D288</f>
        <v>Steelhead</v>
      </c>
      <c r="D4296" s="16" t="str">
        <f>'Fish Use'!E288</f>
        <v>Summer Rearing</v>
      </c>
      <c r="E4296" s="16" t="str">
        <f>'Vulnerability Mapped'!C125</f>
        <v>Channel and Habitat Structure</v>
      </c>
      <c r="F4296" s="18">
        <f>'Fish Use'!F288</f>
        <v>0.86970000000000003</v>
      </c>
      <c r="G4296" s="18">
        <f>Population!D13</f>
        <v>0.25</v>
      </c>
      <c r="H4296" s="19">
        <f>'Limiting Factors'!C320</f>
        <v>2.0499999999999998</v>
      </c>
      <c r="I4296" s="18">
        <f>'Limiting Factors'!D320</f>
        <v>0.33624999999999999</v>
      </c>
      <c r="J4296" s="17">
        <f>'Vulnerability Mapped'!D125</f>
        <v>3</v>
      </c>
      <c r="K4296" s="17">
        <f>'Vulnerability Mapped'!E125</f>
        <v>3</v>
      </c>
      <c r="L4296" s="18">
        <f>'Vulnerability Mapped'!H125</f>
        <v>0.87142857100000004</v>
      </c>
      <c r="M4296" s="18">
        <f t="shared" si="134"/>
        <v>0.25483763023181288</v>
      </c>
      <c r="N4296" s="18">
        <f t="shared" si="135"/>
        <v>6.3709407557953221E-2</v>
      </c>
    </row>
    <row r="4297" spans="1:14" ht="18" customHeight="1" x14ac:dyDescent="0.2">
      <c r="A4297" s="16" t="str">
        <f>'Fish Use'!A288</f>
        <v>UGR20</v>
      </c>
      <c r="B4297" s="16" t="str">
        <f>'Fish Use'!B288</f>
        <v>Upper Grande Ronde</v>
      </c>
      <c r="C4297" s="16" t="str">
        <f>'Fish Use'!D288</f>
        <v>Steelhead</v>
      </c>
      <c r="D4297" s="16" t="str">
        <f>'Fish Use'!E288</f>
        <v>Summer Rearing</v>
      </c>
      <c r="E4297" s="16" t="str">
        <f>'Vulnerability Mapped'!C127</f>
        <v>Decreased Water Quantity</v>
      </c>
      <c r="F4297" s="18">
        <f>'Fish Use'!F288</f>
        <v>0.86970000000000003</v>
      </c>
      <c r="G4297" s="18">
        <f>Population!D13</f>
        <v>0.25</v>
      </c>
      <c r="H4297" s="19">
        <f>'Limiting Factors'!C327</f>
        <v>1.26</v>
      </c>
      <c r="I4297" s="18">
        <f>'Limiting Factors'!D327</f>
        <v>0.1585</v>
      </c>
      <c r="J4297" s="17">
        <f>'Vulnerability Mapped'!D127</f>
        <v>5</v>
      </c>
      <c r="K4297" s="17">
        <f>'Vulnerability Mapped'!E127</f>
        <v>5</v>
      </c>
      <c r="L4297" s="18">
        <f>'Vulnerability Mapped'!H127</f>
        <v>0.74285714300000005</v>
      </c>
      <c r="M4297" s="18">
        <f t="shared" si="134"/>
        <v>0.10240096287683537</v>
      </c>
      <c r="N4297" s="18">
        <f t="shared" si="135"/>
        <v>2.5600240719208842E-2</v>
      </c>
    </row>
    <row r="4298" spans="1:14" ht="18" customHeight="1" x14ac:dyDescent="0.2">
      <c r="A4298" s="16" t="str">
        <f>'Fish Use'!A288</f>
        <v>UGR20</v>
      </c>
      <c r="B4298" s="16" t="str">
        <f>'Fish Use'!B288</f>
        <v>Upper Grande Ronde</v>
      </c>
      <c r="C4298" s="16" t="str">
        <f>'Fish Use'!D288</f>
        <v>Steelhead</v>
      </c>
      <c r="D4298" s="16" t="str">
        <f>'Fish Use'!E288</f>
        <v>Summer Rearing</v>
      </c>
      <c r="E4298" s="16" t="str">
        <f>'Vulnerability Mapped'!C122</f>
        <v>Altered Flow Timing</v>
      </c>
      <c r="F4298" s="18">
        <f>'Fish Use'!F288</f>
        <v>0.86970000000000003</v>
      </c>
      <c r="G4298" s="18">
        <f>Population!D13</f>
        <v>0.25</v>
      </c>
      <c r="H4298" s="19">
        <f>'Limiting Factors'!C328</f>
        <v>1.82</v>
      </c>
      <c r="I4298" s="18">
        <f>'Limiting Factors'!D328</f>
        <v>0.28449999999999998</v>
      </c>
      <c r="J4298" s="17">
        <f>'Vulnerability Mapped'!D122</f>
        <v>7</v>
      </c>
      <c r="K4298" s="17">
        <f>'Vulnerability Mapped'!E122</f>
        <v>7</v>
      </c>
      <c r="L4298" s="18">
        <f>'Vulnerability Mapped'!H122</f>
        <v>0.61428571399999998</v>
      </c>
      <c r="M4298" s="18">
        <f t="shared" si="134"/>
        <v>0.15199249921502009</v>
      </c>
      <c r="N4298" s="18">
        <f t="shared" si="135"/>
        <v>3.7998124803755022E-2</v>
      </c>
    </row>
    <row r="4299" spans="1:14" ht="18" customHeight="1" x14ac:dyDescent="0.2">
      <c r="A4299" s="16" t="str">
        <f>'Fish Use'!A288</f>
        <v>UGR20</v>
      </c>
      <c r="B4299" s="16" t="str">
        <f>'Fish Use'!B288</f>
        <v>Upper Grande Ronde</v>
      </c>
      <c r="C4299" s="16" t="str">
        <f>'Fish Use'!D288</f>
        <v>Steelhead</v>
      </c>
      <c r="D4299" s="16" t="str">
        <f>'Fish Use'!E288</f>
        <v>Summer Rearing</v>
      </c>
      <c r="E4299" s="16" t="str">
        <f>'Vulnerability Mapped'!C126</f>
        <v>Decreased Sediment Quantity</v>
      </c>
      <c r="F4299" s="18">
        <f>'Fish Use'!F288</f>
        <v>0.86970000000000003</v>
      </c>
      <c r="G4299" s="18">
        <f>Population!D13</f>
        <v>0.25</v>
      </c>
      <c r="H4299" s="19">
        <f>'Limiting Factors'!C321</f>
        <v>3.81</v>
      </c>
      <c r="I4299" s="18">
        <f>'Limiting Factors'!D321</f>
        <v>0.73224999999999996</v>
      </c>
      <c r="J4299" s="17">
        <f>'Vulnerability Mapped'!D126</f>
        <v>13</v>
      </c>
      <c r="K4299" s="17">
        <f>'Vulnerability Mapped'!E126</f>
        <v>13</v>
      </c>
      <c r="L4299" s="18">
        <f>'Vulnerability Mapped'!H126</f>
        <v>0.22857142899999999</v>
      </c>
      <c r="M4299" s="18">
        <f t="shared" si="134"/>
        <v>0.14556293170150192</v>
      </c>
      <c r="N4299" s="18">
        <f t="shared" si="135"/>
        <v>3.639073292537548E-2</v>
      </c>
    </row>
    <row r="4300" spans="1:14" ht="18" customHeight="1" x14ac:dyDescent="0.2">
      <c r="A4300" s="16" t="str">
        <f>'Fish Use'!A288</f>
        <v>UGR20</v>
      </c>
      <c r="B4300" s="16" t="str">
        <f>'Fish Use'!B288</f>
        <v>Upper Grande Ronde</v>
      </c>
      <c r="C4300" s="16" t="str">
        <f>'Fish Use'!D288</f>
        <v>Steelhead</v>
      </c>
      <c r="D4300" s="16" t="str">
        <f>'Fish Use'!E288</f>
        <v>Summer Rearing</v>
      </c>
      <c r="E4300" s="16" t="str">
        <f>'Vulnerability Mapped'!C129</f>
        <v>Increased Sediment Quantity</v>
      </c>
      <c r="F4300" s="18">
        <f>'Fish Use'!F288</f>
        <v>0.86970000000000003</v>
      </c>
      <c r="G4300" s="18">
        <f>Population!D13</f>
        <v>0.25</v>
      </c>
      <c r="H4300" s="19">
        <f>'Limiting Factors'!C322</f>
        <v>1.58</v>
      </c>
      <c r="I4300" s="18">
        <f>'Limiting Factors'!D322</f>
        <v>0.23050000000000001</v>
      </c>
      <c r="J4300" s="17">
        <f>'Vulnerability Mapped'!D129</f>
        <v>14</v>
      </c>
      <c r="K4300" s="17">
        <f>'Vulnerability Mapped'!E129</f>
        <v>14</v>
      </c>
      <c r="L4300" s="18">
        <f>'Vulnerability Mapped'!H129</f>
        <v>0.164285714</v>
      </c>
      <c r="M4300" s="18">
        <f t="shared" si="134"/>
        <v>3.2933675299866905E-2</v>
      </c>
      <c r="N4300" s="18">
        <f t="shared" si="135"/>
        <v>8.2334188249667262E-3</v>
      </c>
    </row>
    <row r="4301" spans="1:14" ht="18" customHeight="1" x14ac:dyDescent="0.2">
      <c r="A4301" s="16" t="str">
        <f>'Fish Use'!A288</f>
        <v>UGR20</v>
      </c>
      <c r="B4301" s="16" t="str">
        <f>'Fish Use'!B288</f>
        <v>Upper Grande Ronde</v>
      </c>
      <c r="C4301" s="16" t="str">
        <f>'Fish Use'!D288</f>
        <v>Steelhead</v>
      </c>
      <c r="D4301" s="16" t="str">
        <f>'Fish Use'!E288</f>
        <v>Summer Rearing</v>
      </c>
      <c r="E4301" s="16" t="str">
        <f>'Vulnerability Mapped'!C134</f>
        <v>Summer Water Temperature</v>
      </c>
      <c r="F4301" s="18">
        <f>'Fish Use'!F288</f>
        <v>0.86970000000000003</v>
      </c>
      <c r="G4301" s="18">
        <f>Population!D13</f>
        <v>0.25</v>
      </c>
      <c r="H4301" s="19">
        <f>'Limiting Factors'!C329</f>
        <v>2.4700000000000002</v>
      </c>
      <c r="I4301" s="18">
        <f>'Limiting Factors'!D329</f>
        <v>0.43075000000000002</v>
      </c>
      <c r="J4301" s="17">
        <f>'Vulnerability Mapped'!D134</f>
        <v>1</v>
      </c>
      <c r="K4301" s="17">
        <f>'Vulnerability Mapped'!E134</f>
        <v>1</v>
      </c>
      <c r="L4301" s="18">
        <f>'Vulnerability Mapped'!H134</f>
        <v>1</v>
      </c>
      <c r="M4301" s="18">
        <f t="shared" si="134"/>
        <v>0.37462327500000003</v>
      </c>
      <c r="N4301" s="18">
        <f t="shared" si="135"/>
        <v>9.3655818750000008E-2</v>
      </c>
    </row>
    <row r="4302" spans="1:14" ht="18" customHeight="1" x14ac:dyDescent="0.2">
      <c r="A4302" s="16" t="str">
        <f>'Fish Use'!A288</f>
        <v>UGR20</v>
      </c>
      <c r="B4302" s="16" t="str">
        <f>'Fish Use'!B288</f>
        <v>Upper Grande Ronde</v>
      </c>
      <c r="C4302" s="16" t="str">
        <f>'Fish Use'!D288</f>
        <v>Steelhead</v>
      </c>
      <c r="D4302" s="16" t="str">
        <f>'Fish Use'!E288</f>
        <v>Summer Rearing</v>
      </c>
      <c r="E4302" s="16" t="str">
        <f>'Vulnerability Mapped'!C136</f>
        <v>Winter Water Temperature</v>
      </c>
      <c r="F4302" s="18">
        <f>'Fish Use'!F288</f>
        <v>0.86970000000000003</v>
      </c>
      <c r="G4302" s="18">
        <f>Population!D13</f>
        <v>0.25</v>
      </c>
      <c r="H4302" s="19">
        <f>'Limiting Factors'!C330</f>
        <v>1.59</v>
      </c>
      <c r="I4302" s="18">
        <f>'Limiting Factors'!D330</f>
        <v>0.23275000000000001</v>
      </c>
      <c r="J4302" s="17">
        <f>'Vulnerability Mapped'!D136</f>
        <v>15</v>
      </c>
      <c r="K4302" s="17">
        <f>'Vulnerability Mapped'!E136</f>
        <v>15</v>
      </c>
      <c r="L4302" s="18">
        <f>'Vulnerability Mapped'!H136</f>
        <v>0.1</v>
      </c>
      <c r="M4302" s="18">
        <f t="shared" si="134"/>
        <v>2.0242267500000004E-2</v>
      </c>
      <c r="N4302" s="18">
        <f t="shared" si="135"/>
        <v>5.0605668750000011E-3</v>
      </c>
    </row>
    <row r="4303" spans="1:14" ht="18" customHeight="1" x14ac:dyDescent="0.2">
      <c r="A4303" s="16" t="str">
        <f>'Fish Use'!A288</f>
        <v>UGR20</v>
      </c>
      <c r="B4303" s="16" t="str">
        <f>'Fish Use'!B288</f>
        <v>Upper Grande Ronde</v>
      </c>
      <c r="C4303" s="16" t="str">
        <f>'Fish Use'!D288</f>
        <v>Steelhead</v>
      </c>
      <c r="D4303" s="16" t="str">
        <f>'Fish Use'!E288</f>
        <v>Summer Rearing</v>
      </c>
      <c r="E4303" s="16" t="str">
        <f>'Vulnerability Mapped'!C135</f>
        <v>Water Quality</v>
      </c>
      <c r="F4303" s="18">
        <f>'Fish Use'!F288</f>
        <v>0.86970000000000003</v>
      </c>
      <c r="G4303" s="18">
        <f>Population!D13</f>
        <v>0.25</v>
      </c>
      <c r="H4303" s="19">
        <f>'Limiting Factors'!C331</f>
        <v>1.71</v>
      </c>
      <c r="I4303" s="18">
        <f>'Limiting Factors'!D331</f>
        <v>0.25974999999999998</v>
      </c>
      <c r="J4303" s="17">
        <f>'Vulnerability Mapped'!D135</f>
        <v>6</v>
      </c>
      <c r="K4303" s="17">
        <f>'Vulnerability Mapped'!E135</f>
        <v>6</v>
      </c>
      <c r="L4303" s="18">
        <f>'Vulnerability Mapped'!H135</f>
        <v>0.678571429</v>
      </c>
      <c r="M4303" s="18">
        <f t="shared" si="134"/>
        <v>0.15329239027538769</v>
      </c>
      <c r="N4303" s="18">
        <f t="shared" si="135"/>
        <v>3.8323097568846921E-2</v>
      </c>
    </row>
    <row r="4304" spans="1:14" ht="18" customHeight="1" x14ac:dyDescent="0.2">
      <c r="A4304" s="16" t="str">
        <f>'Fish Use'!A288</f>
        <v>UGR20</v>
      </c>
      <c r="B4304" s="16" t="str">
        <f>'Fish Use'!B288</f>
        <v>Upper Grande Ronde</v>
      </c>
      <c r="C4304" s="16" t="str">
        <f>'Fish Use'!D288</f>
        <v>Steelhead</v>
      </c>
      <c r="D4304" s="16" t="str">
        <f>'Fish Use'!E288</f>
        <v>Summer Rearing</v>
      </c>
      <c r="E4304" s="16" t="str">
        <f>'Vulnerability Mapped'!C131</f>
        <v>Predation</v>
      </c>
      <c r="F4304" s="18">
        <f>'Fish Use'!F288</f>
        <v>0.86970000000000003</v>
      </c>
      <c r="G4304" s="18">
        <f>Population!D13</f>
        <v>0.25</v>
      </c>
      <c r="H4304" s="19">
        <f>'Limiting Factors'!C324</f>
        <v>2.88</v>
      </c>
      <c r="I4304" s="18">
        <f>'Limiting Factors'!D324</f>
        <v>0.52300000000000002</v>
      </c>
      <c r="J4304" s="17">
        <f>'Vulnerability Mapped'!D131</f>
        <v>9</v>
      </c>
      <c r="K4304" s="17">
        <f>'Vulnerability Mapped'!E131</f>
        <v>9</v>
      </c>
      <c r="L4304" s="18">
        <f>'Vulnerability Mapped'!H131</f>
        <v>0.485714286</v>
      </c>
      <c r="M4304" s="18">
        <f t="shared" si="134"/>
        <v>0.22092864870138659</v>
      </c>
      <c r="N4304" s="18">
        <f t="shared" si="135"/>
        <v>5.5232162175346648E-2</v>
      </c>
    </row>
    <row r="4305" spans="1:14" ht="18" customHeight="1" x14ac:dyDescent="0.2">
      <c r="A4305" s="16" t="str">
        <f>'Fish Use'!A288</f>
        <v>UGR20</v>
      </c>
      <c r="B4305" s="16" t="str">
        <f>'Fish Use'!B288</f>
        <v>Upper Grande Ronde</v>
      </c>
      <c r="C4305" s="16" t="str">
        <f>'Fish Use'!D288</f>
        <v>Steelhead</v>
      </c>
      <c r="D4305" s="16" t="str">
        <f>'Fish Use'!E288</f>
        <v>Summer Rearing</v>
      </c>
      <c r="E4305" s="16" t="str">
        <f>'Vulnerability Mapped'!C123</f>
        <v>Altered Primary Productivity</v>
      </c>
      <c r="F4305" s="18">
        <f>'Fish Use'!F288</f>
        <v>0.86970000000000003</v>
      </c>
      <c r="G4305" s="18">
        <f>Population!D13</f>
        <v>0.25</v>
      </c>
      <c r="H4305" s="19">
        <f>'Limiting Factors'!C325</f>
        <v>2.88</v>
      </c>
      <c r="I4305" s="18">
        <f>'Limiting Factors'!D325</f>
        <v>0.52300000000000002</v>
      </c>
      <c r="J4305" s="17">
        <f>'Vulnerability Mapped'!D123</f>
        <v>8</v>
      </c>
      <c r="K4305" s="17">
        <f>'Vulnerability Mapped'!E123</f>
        <v>8</v>
      </c>
      <c r="L4305" s="18">
        <f>'Vulnerability Mapped'!H123</f>
        <v>0.55000000000000004</v>
      </c>
      <c r="M4305" s="18">
        <f t="shared" si="134"/>
        <v>0.25016920500000001</v>
      </c>
      <c r="N4305" s="18">
        <f t="shared" si="135"/>
        <v>6.2542301250000001E-2</v>
      </c>
    </row>
    <row r="4306" spans="1:14" ht="18" customHeight="1" x14ac:dyDescent="0.2">
      <c r="A4306" s="16" t="str">
        <f>'Fish Use'!A288</f>
        <v>UGR20</v>
      </c>
      <c r="B4306" s="16" t="str">
        <f>'Fish Use'!B288</f>
        <v>Upper Grande Ronde</v>
      </c>
      <c r="C4306" s="16" t="str">
        <f>'Fish Use'!D288</f>
        <v>Steelhead</v>
      </c>
      <c r="D4306" s="16" t="str">
        <f>'Fish Use'!E288</f>
        <v>Summer Rearing</v>
      </c>
      <c r="E4306" s="16" t="str">
        <f>'Vulnerability Mapped'!C130</f>
        <v>Non-Native Species Interactions and Competition</v>
      </c>
      <c r="F4306" s="18">
        <f>'Fish Use'!F288</f>
        <v>0.86970000000000003</v>
      </c>
      <c r="G4306" s="18">
        <f>Population!D13</f>
        <v>0.25</v>
      </c>
      <c r="H4306" s="19">
        <f>'Limiting Factors'!C326</f>
        <v>4.6399999999999997</v>
      </c>
      <c r="I4306" s="18">
        <f>'Limiting Factors'!D326</f>
        <v>0.91900000000000004</v>
      </c>
      <c r="J4306" s="17">
        <f>'Vulnerability Mapped'!D130</f>
        <v>12</v>
      </c>
      <c r="K4306" s="17">
        <f>'Vulnerability Mapped'!E130</f>
        <v>12</v>
      </c>
      <c r="L4306" s="18">
        <f>'Vulnerability Mapped'!H130</f>
        <v>0.29285714299999999</v>
      </c>
      <c r="M4306" s="18">
        <f t="shared" si="134"/>
        <v>0.23406733082846493</v>
      </c>
      <c r="N4306" s="18">
        <f t="shared" si="135"/>
        <v>5.8516832707116231E-2</v>
      </c>
    </row>
    <row r="4307" spans="1:14" ht="18" customHeight="1" x14ac:dyDescent="0.2">
      <c r="A4307" s="16" t="str">
        <f>'Fish Use'!A289</f>
        <v>UGR20</v>
      </c>
      <c r="B4307" s="16" t="str">
        <f>'Fish Use'!B289</f>
        <v>Upper Grande Ronde</v>
      </c>
      <c r="C4307" s="16" t="str">
        <f>'Fish Use'!D289</f>
        <v>Steelhead</v>
      </c>
      <c r="D4307" s="16" t="str">
        <f>'Fish Use'!E289</f>
        <v>Migration</v>
      </c>
      <c r="E4307" s="16" t="str">
        <f>'Vulnerability Mapped'!C94</f>
        <v>Anthropogenic Barriers</v>
      </c>
      <c r="F4307" s="18">
        <f>'Fish Use'!F289</f>
        <v>0.86970000000000003</v>
      </c>
      <c r="G4307" s="18">
        <f>Population!D17</f>
        <v>0.25</v>
      </c>
      <c r="H4307" s="19">
        <f>'Limiting Factors'!C323</f>
        <v>2.29</v>
      </c>
      <c r="I4307" s="18">
        <f>'Limiting Factors'!D323</f>
        <v>0.39024999999999999</v>
      </c>
      <c r="J4307" s="17">
        <f>'Vulnerability Mapped'!D94</f>
        <v>1</v>
      </c>
      <c r="K4307" s="17">
        <f>'Vulnerability Mapped'!E94</f>
        <v>2</v>
      </c>
      <c r="L4307" s="18">
        <f>'Vulnerability Mapped'!H94</f>
        <v>1</v>
      </c>
      <c r="M4307" s="18">
        <f t="shared" si="134"/>
        <v>0.33940042500000001</v>
      </c>
      <c r="N4307" s="18">
        <f t="shared" si="135"/>
        <v>8.4850106250000001E-2</v>
      </c>
    </row>
    <row r="4308" spans="1:14" ht="18" customHeight="1" x14ac:dyDescent="0.2">
      <c r="A4308" s="16" t="str">
        <f>'Fish Use'!A289</f>
        <v>UGR20</v>
      </c>
      <c r="B4308" s="16" t="str">
        <f>'Fish Use'!B289</f>
        <v>Upper Grande Ronde</v>
      </c>
      <c r="C4308" s="16" t="str">
        <f>'Fish Use'!D289</f>
        <v>Steelhead</v>
      </c>
      <c r="D4308" s="16" t="str">
        <f>'Fish Use'!E289</f>
        <v>Migration</v>
      </c>
      <c r="E4308" s="16" t="str">
        <f>'Vulnerability Mapped'!C102</f>
        <v>Riparian Condition</v>
      </c>
      <c r="F4308" s="18">
        <f>'Fish Use'!F289</f>
        <v>0.86970000000000003</v>
      </c>
      <c r="G4308" s="18">
        <f>Population!D17</f>
        <v>0.25</v>
      </c>
      <c r="H4308" s="19">
        <f>'Limiting Factors'!C317</f>
        <v>1.64</v>
      </c>
      <c r="I4308" s="18">
        <f>'Limiting Factors'!D317</f>
        <v>0.24399999999999999</v>
      </c>
      <c r="J4308" s="17">
        <f>'Vulnerability Mapped'!D102</f>
        <v>7</v>
      </c>
      <c r="K4308" s="17">
        <f>'Vulnerability Mapped'!E102</f>
        <v>9</v>
      </c>
      <c r="L4308" s="18">
        <f>'Vulnerability Mapped'!H102</f>
        <v>0.61428571399999998</v>
      </c>
      <c r="M4308" s="18">
        <f t="shared" si="134"/>
        <v>0.1303556056536552</v>
      </c>
      <c r="N4308" s="18">
        <f t="shared" si="135"/>
        <v>3.25889014134138E-2</v>
      </c>
    </row>
    <row r="4309" spans="1:14" ht="18" customHeight="1" x14ac:dyDescent="0.2">
      <c r="A4309" s="16" t="str">
        <f>'Fish Use'!A289</f>
        <v>UGR20</v>
      </c>
      <c r="B4309" s="16" t="str">
        <f>'Fish Use'!B289</f>
        <v>Upper Grande Ronde</v>
      </c>
      <c r="C4309" s="16" t="str">
        <f>'Fish Use'!D289</f>
        <v>Steelhead</v>
      </c>
      <c r="D4309" s="16" t="str">
        <f>'Fish Use'!E289</f>
        <v>Migration</v>
      </c>
      <c r="E4309" s="16" t="str">
        <f>'Vulnerability Mapped'!C98</f>
        <v>Floodplain Condition</v>
      </c>
      <c r="F4309" s="18">
        <f>'Fish Use'!F289</f>
        <v>0.86970000000000003</v>
      </c>
      <c r="G4309" s="18">
        <f>Population!D17</f>
        <v>0.25</v>
      </c>
      <c r="H4309" s="19">
        <f>'Limiting Factors'!C318</f>
        <v>2.0499999999999998</v>
      </c>
      <c r="I4309" s="18">
        <f>'Limiting Factors'!D318</f>
        <v>0.33624999999999999</v>
      </c>
      <c r="J4309" s="17">
        <f>'Vulnerability Mapped'!D98</f>
        <v>6</v>
      </c>
      <c r="K4309" s="17">
        <f>'Vulnerability Mapped'!E98</f>
        <v>7</v>
      </c>
      <c r="L4309" s="18">
        <f>'Vulnerability Mapped'!H98</f>
        <v>0.678571429</v>
      </c>
      <c r="M4309" s="18">
        <f t="shared" si="134"/>
        <v>0.19843913851818712</v>
      </c>
      <c r="N4309" s="18">
        <f t="shared" si="135"/>
        <v>4.960978462954678E-2</v>
      </c>
    </row>
    <row r="4310" spans="1:14" ht="18" customHeight="1" x14ac:dyDescent="0.2">
      <c r="A4310" s="16" t="str">
        <f>'Fish Use'!A289</f>
        <v>UGR20</v>
      </c>
      <c r="B4310" s="16" t="str">
        <f>'Fish Use'!B289</f>
        <v>Upper Grande Ronde</v>
      </c>
      <c r="C4310" s="16" t="str">
        <f>'Fish Use'!D289</f>
        <v>Steelhead</v>
      </c>
      <c r="D4310" s="16" t="str">
        <f>'Fish Use'!E289</f>
        <v>Migration</v>
      </c>
      <c r="E4310" s="16" t="str">
        <f>'Vulnerability Mapped'!C103</f>
        <v>Side Channel and Wetland Habitat</v>
      </c>
      <c r="F4310" s="18">
        <f>'Fish Use'!F289</f>
        <v>0.86970000000000003</v>
      </c>
      <c r="G4310" s="18">
        <f>Population!D17</f>
        <v>0.25</v>
      </c>
      <c r="H4310" s="19">
        <f>'Limiting Factors'!C319</f>
        <v>2.0499999999999998</v>
      </c>
      <c r="I4310" s="18">
        <f>'Limiting Factors'!D319</f>
        <v>0.33624999999999999</v>
      </c>
      <c r="J4310" s="17">
        <f>'Vulnerability Mapped'!D103</f>
        <v>1</v>
      </c>
      <c r="K4310" s="17">
        <f>'Vulnerability Mapped'!E103</f>
        <v>6</v>
      </c>
      <c r="L4310" s="18">
        <f>'Vulnerability Mapped'!H103</f>
        <v>1</v>
      </c>
      <c r="M4310" s="18">
        <f t="shared" si="134"/>
        <v>0.29243662500000001</v>
      </c>
      <c r="N4310" s="18">
        <f t="shared" si="135"/>
        <v>7.3109156250000001E-2</v>
      </c>
    </row>
    <row r="4311" spans="1:14" ht="18" customHeight="1" x14ac:dyDescent="0.2">
      <c r="A4311" s="16" t="str">
        <f>'Fish Use'!A289</f>
        <v>UGR20</v>
      </c>
      <c r="B4311" s="16" t="str">
        <f>'Fish Use'!B289</f>
        <v>Upper Grande Ronde</v>
      </c>
      <c r="C4311" s="16" t="str">
        <f>'Fish Use'!D289</f>
        <v>Steelhead</v>
      </c>
      <c r="D4311" s="16" t="str">
        <f>'Fish Use'!E289</f>
        <v>Migration</v>
      </c>
      <c r="E4311" s="16" t="str">
        <f>'Vulnerability Mapped'!C95</f>
        <v>Channel and Habitat Structure</v>
      </c>
      <c r="F4311" s="18">
        <f>'Fish Use'!F289</f>
        <v>0.86970000000000003</v>
      </c>
      <c r="G4311" s="18">
        <f>Population!D17</f>
        <v>0.25</v>
      </c>
      <c r="H4311" s="19">
        <f>'Limiting Factors'!C320</f>
        <v>2.0499999999999998</v>
      </c>
      <c r="I4311" s="18">
        <f>'Limiting Factors'!D320</f>
        <v>0.33624999999999999</v>
      </c>
      <c r="J4311" s="17">
        <f>'Vulnerability Mapped'!D95</f>
        <v>5</v>
      </c>
      <c r="K4311" s="17">
        <f>'Vulnerability Mapped'!E95</f>
        <v>8</v>
      </c>
      <c r="L4311" s="18">
        <f>'Vulnerability Mapped'!H95</f>
        <v>0.74285714300000005</v>
      </c>
      <c r="M4311" s="18">
        <f t="shared" si="134"/>
        <v>0.21723863575606239</v>
      </c>
      <c r="N4311" s="18">
        <f t="shared" si="135"/>
        <v>5.4309658939015598E-2</v>
      </c>
    </row>
    <row r="4312" spans="1:14" ht="18" customHeight="1" x14ac:dyDescent="0.2">
      <c r="A4312" s="16" t="str">
        <f>'Fish Use'!A289</f>
        <v>UGR20</v>
      </c>
      <c r="B4312" s="16" t="str">
        <f>'Fish Use'!B289</f>
        <v>Upper Grande Ronde</v>
      </c>
      <c r="C4312" s="16" t="str">
        <f>'Fish Use'!D289</f>
        <v>Steelhead</v>
      </c>
      <c r="D4312" s="16" t="str">
        <f>'Fish Use'!E289</f>
        <v>Migration</v>
      </c>
      <c r="E4312" s="16" t="str">
        <f>'Vulnerability Mapped'!C97</f>
        <v>Decreased Water Quantity</v>
      </c>
      <c r="F4312" s="18">
        <f>'Fish Use'!F289</f>
        <v>0.86970000000000003</v>
      </c>
      <c r="G4312" s="18">
        <f>Population!D17</f>
        <v>0.25</v>
      </c>
      <c r="H4312" s="19">
        <f>'Limiting Factors'!C327</f>
        <v>1.26</v>
      </c>
      <c r="I4312" s="18">
        <f>'Limiting Factors'!D327</f>
        <v>0.1585</v>
      </c>
      <c r="J4312" s="17">
        <f>'Vulnerability Mapped'!D97</f>
        <v>3</v>
      </c>
      <c r="K4312" s="17">
        <f>'Vulnerability Mapped'!E97</f>
        <v>3</v>
      </c>
      <c r="L4312" s="18">
        <f>'Vulnerability Mapped'!H97</f>
        <v>0.87142857100000004</v>
      </c>
      <c r="M4312" s="18">
        <f t="shared" si="134"/>
        <v>0.12012420636949396</v>
      </c>
      <c r="N4312" s="18">
        <f t="shared" si="135"/>
        <v>3.003105159237349E-2</v>
      </c>
    </row>
    <row r="4313" spans="1:14" ht="18" customHeight="1" x14ac:dyDescent="0.2">
      <c r="A4313" s="16" t="str">
        <f>'Fish Use'!A289</f>
        <v>UGR20</v>
      </c>
      <c r="B4313" s="16" t="str">
        <f>'Fish Use'!B289</f>
        <v>Upper Grande Ronde</v>
      </c>
      <c r="C4313" s="16" t="str">
        <f>'Fish Use'!D289</f>
        <v>Steelhead</v>
      </c>
      <c r="D4313" s="16" t="str">
        <f>'Fish Use'!E289</f>
        <v>Migration</v>
      </c>
      <c r="E4313" s="16" t="str">
        <f>'Vulnerability Mapped'!C92</f>
        <v>Altered Flow Timing</v>
      </c>
      <c r="F4313" s="18">
        <f>'Fish Use'!F289</f>
        <v>0.86970000000000003</v>
      </c>
      <c r="G4313" s="18">
        <f>Population!D17</f>
        <v>0.25</v>
      </c>
      <c r="H4313" s="19">
        <f>'Limiting Factors'!C328</f>
        <v>1.82</v>
      </c>
      <c r="I4313" s="18">
        <f>'Limiting Factors'!D328</f>
        <v>0.28449999999999998</v>
      </c>
      <c r="J4313" s="17">
        <f>'Vulnerability Mapped'!D92</f>
        <v>4</v>
      </c>
      <c r="K4313" s="17">
        <f>'Vulnerability Mapped'!E92</f>
        <v>4</v>
      </c>
      <c r="L4313" s="18">
        <f>'Vulnerability Mapped'!H92</f>
        <v>0.80714285699999999</v>
      </c>
      <c r="M4313" s="18">
        <f t="shared" si="134"/>
        <v>0.19971107460751003</v>
      </c>
      <c r="N4313" s="18">
        <f t="shared" si="135"/>
        <v>4.9927768651877508E-2</v>
      </c>
    </row>
    <row r="4314" spans="1:14" ht="18" customHeight="1" x14ac:dyDescent="0.2">
      <c r="A4314" s="16" t="str">
        <f>'Fish Use'!A289</f>
        <v>UGR20</v>
      </c>
      <c r="B4314" s="16" t="str">
        <f>'Fish Use'!B289</f>
        <v>Upper Grande Ronde</v>
      </c>
      <c r="C4314" s="16" t="str">
        <f>'Fish Use'!D289</f>
        <v>Steelhead</v>
      </c>
      <c r="D4314" s="16" t="str">
        <f>'Fish Use'!E289</f>
        <v>Migration</v>
      </c>
      <c r="E4314" s="16" t="str">
        <f>'Vulnerability Mapped'!C96</f>
        <v>Decreased Sediment Quantity</v>
      </c>
      <c r="F4314" s="18">
        <f>'Fish Use'!F289</f>
        <v>0.86970000000000003</v>
      </c>
      <c r="G4314" s="18">
        <f>Population!D17</f>
        <v>0.25</v>
      </c>
      <c r="H4314" s="19">
        <f>'Limiting Factors'!C321</f>
        <v>3.81</v>
      </c>
      <c r="I4314" s="18">
        <f>'Limiting Factors'!D321</f>
        <v>0.73224999999999996</v>
      </c>
      <c r="J4314" s="17">
        <f>'Vulnerability Mapped'!D96</f>
        <v>8</v>
      </c>
      <c r="K4314" s="17">
        <f>'Vulnerability Mapped'!E96</f>
        <v>13</v>
      </c>
      <c r="L4314" s="18">
        <f>'Vulnerability Mapped'!H96</f>
        <v>0.55000000000000004</v>
      </c>
      <c r="M4314" s="18">
        <f t="shared" si="134"/>
        <v>0.35026080375000002</v>
      </c>
      <c r="N4314" s="18">
        <f t="shared" si="135"/>
        <v>8.7565200937500004E-2</v>
      </c>
    </row>
    <row r="4315" spans="1:14" ht="18" customHeight="1" x14ac:dyDescent="0.2">
      <c r="A4315" s="16" t="str">
        <f>'Fish Use'!A289</f>
        <v>UGR20</v>
      </c>
      <c r="B4315" s="16" t="str">
        <f>'Fish Use'!B289</f>
        <v>Upper Grande Ronde</v>
      </c>
      <c r="C4315" s="16" t="str">
        <f>'Fish Use'!D289</f>
        <v>Steelhead</v>
      </c>
      <c r="D4315" s="16" t="str">
        <f>'Fish Use'!E289</f>
        <v>Migration</v>
      </c>
      <c r="E4315" s="16" t="str">
        <f>'Vulnerability Mapped'!C99</f>
        <v>Increased Sediment Quantity</v>
      </c>
      <c r="F4315" s="18">
        <f>'Fish Use'!F289</f>
        <v>0.86970000000000003</v>
      </c>
      <c r="G4315" s="18">
        <f>Population!D17</f>
        <v>0.25</v>
      </c>
      <c r="H4315" s="19">
        <f>'Limiting Factors'!C322</f>
        <v>1.58</v>
      </c>
      <c r="I4315" s="18">
        <f>'Limiting Factors'!D322</f>
        <v>0.23050000000000001</v>
      </c>
      <c r="J4315" s="17">
        <f>'Vulnerability Mapped'!D99</f>
        <v>9</v>
      </c>
      <c r="K4315" s="17">
        <f>'Vulnerability Mapped'!E99</f>
        <v>14</v>
      </c>
      <c r="L4315" s="18">
        <f>'Vulnerability Mapped'!H99</f>
        <v>0.485714286</v>
      </c>
      <c r="M4315" s="18">
        <f t="shared" si="134"/>
        <v>9.7369127200133118E-2</v>
      </c>
      <c r="N4315" s="18">
        <f t="shared" si="135"/>
        <v>2.434228180003328E-2</v>
      </c>
    </row>
    <row r="4316" spans="1:14" ht="18" customHeight="1" x14ac:dyDescent="0.2">
      <c r="A4316" s="16" t="str">
        <f>'Fish Use'!A289</f>
        <v>UGR20</v>
      </c>
      <c r="B4316" s="16" t="str">
        <f>'Fish Use'!B289</f>
        <v>Upper Grande Ronde</v>
      </c>
      <c r="C4316" s="16" t="str">
        <f>'Fish Use'!D289</f>
        <v>Steelhead</v>
      </c>
      <c r="D4316" s="16" t="str">
        <f>'Fish Use'!E289</f>
        <v>Migration</v>
      </c>
      <c r="E4316" s="16" t="str">
        <f>'Vulnerability Mapped'!C104</f>
        <v>Summer Water Temperature</v>
      </c>
      <c r="F4316" s="18">
        <f>'Fish Use'!F289</f>
        <v>0.86970000000000003</v>
      </c>
      <c r="G4316" s="18">
        <f>Population!D17</f>
        <v>0.25</v>
      </c>
      <c r="H4316" s="19">
        <f>'Limiting Factors'!C329</f>
        <v>2.4700000000000002</v>
      </c>
      <c r="I4316" s="18">
        <f>'Limiting Factors'!D329</f>
        <v>0.43075000000000002</v>
      </c>
      <c r="J4316" s="17">
        <f>'Vulnerability Mapped'!D104</f>
        <v>15</v>
      </c>
      <c r="K4316" s="17">
        <f>'Vulnerability Mapped'!E104</f>
        <v>15</v>
      </c>
      <c r="L4316" s="18">
        <f>'Vulnerability Mapped'!H104</f>
        <v>0.1</v>
      </c>
      <c r="M4316" s="18">
        <f t="shared" si="134"/>
        <v>3.7462327500000003E-2</v>
      </c>
      <c r="N4316" s="18">
        <f t="shared" si="135"/>
        <v>9.3655818750000008E-3</v>
      </c>
    </row>
    <row r="4317" spans="1:14" ht="18" customHeight="1" x14ac:dyDescent="0.2">
      <c r="A4317" s="16" t="str">
        <f>'Fish Use'!A289</f>
        <v>UGR20</v>
      </c>
      <c r="B4317" s="16" t="str">
        <f>'Fish Use'!B289</f>
        <v>Upper Grande Ronde</v>
      </c>
      <c r="C4317" s="16" t="str">
        <f>'Fish Use'!D289</f>
        <v>Steelhead</v>
      </c>
      <c r="D4317" s="16" t="str">
        <f>'Fish Use'!E289</f>
        <v>Migration</v>
      </c>
      <c r="E4317" s="16" t="str">
        <f>'Vulnerability Mapped'!C106</f>
        <v>Winter Water Temperature</v>
      </c>
      <c r="F4317" s="18">
        <f>'Fish Use'!F289</f>
        <v>0.86970000000000003</v>
      </c>
      <c r="G4317" s="18">
        <f>Population!D17</f>
        <v>0.25</v>
      </c>
      <c r="H4317" s="19">
        <f>'Limiting Factors'!C330</f>
        <v>1.59</v>
      </c>
      <c r="I4317" s="18">
        <f>'Limiting Factors'!D330</f>
        <v>0.23275000000000001</v>
      </c>
      <c r="J4317" s="17">
        <f>'Vulnerability Mapped'!D106</f>
        <v>11</v>
      </c>
      <c r="K4317" s="17">
        <f>'Vulnerability Mapped'!E106</f>
        <v>14</v>
      </c>
      <c r="L4317" s="18">
        <f>'Vulnerability Mapped'!H106</f>
        <v>0.35714285699999998</v>
      </c>
      <c r="M4317" s="18">
        <f t="shared" si="134"/>
        <v>7.2293812471082478E-2</v>
      </c>
      <c r="N4317" s="18">
        <f t="shared" si="135"/>
        <v>1.8073453117770619E-2</v>
      </c>
    </row>
    <row r="4318" spans="1:14" ht="18" customHeight="1" x14ac:dyDescent="0.2">
      <c r="A4318" s="16" t="str">
        <f>'Fish Use'!A289</f>
        <v>UGR20</v>
      </c>
      <c r="B4318" s="16" t="str">
        <f>'Fish Use'!B289</f>
        <v>Upper Grande Ronde</v>
      </c>
      <c r="C4318" s="16" t="str">
        <f>'Fish Use'!D289</f>
        <v>Steelhead</v>
      </c>
      <c r="D4318" s="16" t="str">
        <f>'Fish Use'!E289</f>
        <v>Migration</v>
      </c>
      <c r="E4318" s="16" t="str">
        <f>'Vulnerability Mapped'!C105</f>
        <v>Water Quality</v>
      </c>
      <c r="F4318" s="18">
        <f>'Fish Use'!F289</f>
        <v>0.86970000000000003</v>
      </c>
      <c r="G4318" s="18">
        <f>Population!D17</f>
        <v>0.25</v>
      </c>
      <c r="H4318" s="19">
        <f>'Limiting Factors'!C331</f>
        <v>1.71</v>
      </c>
      <c r="I4318" s="18">
        <f>'Limiting Factors'!D331</f>
        <v>0.25974999999999998</v>
      </c>
      <c r="J4318" s="17">
        <f>'Vulnerability Mapped'!D105</f>
        <v>5</v>
      </c>
      <c r="K4318" s="17">
        <f>'Vulnerability Mapped'!E105</f>
        <v>12</v>
      </c>
      <c r="L4318" s="18">
        <f>'Vulnerability Mapped'!H105</f>
        <v>0.74285714300000005</v>
      </c>
      <c r="M4318" s="18">
        <f t="shared" si="134"/>
        <v>0.16781482717512924</v>
      </c>
      <c r="N4318" s="18">
        <f t="shared" si="135"/>
        <v>4.1953706793782311E-2</v>
      </c>
    </row>
    <row r="4319" spans="1:14" ht="18" customHeight="1" x14ac:dyDescent="0.2">
      <c r="A4319" s="16" t="str">
        <f>'Fish Use'!A289</f>
        <v>UGR20</v>
      </c>
      <c r="B4319" s="16" t="str">
        <f>'Fish Use'!B289</f>
        <v>Upper Grande Ronde</v>
      </c>
      <c r="C4319" s="16" t="str">
        <f>'Fish Use'!D289</f>
        <v>Steelhead</v>
      </c>
      <c r="D4319" s="16" t="str">
        <f>'Fish Use'!E289</f>
        <v>Migration</v>
      </c>
      <c r="E4319" s="16" t="str">
        <f>'Vulnerability Mapped'!C101</f>
        <v>Predation</v>
      </c>
      <c r="F4319" s="18">
        <f>'Fish Use'!F289</f>
        <v>0.86970000000000003</v>
      </c>
      <c r="G4319" s="18">
        <f>Population!D17</f>
        <v>0.25</v>
      </c>
      <c r="H4319" s="19">
        <f>'Limiting Factors'!C324</f>
        <v>2.88</v>
      </c>
      <c r="I4319" s="18">
        <f>'Limiting Factors'!D324</f>
        <v>0.52300000000000002</v>
      </c>
      <c r="J4319" s="17">
        <f>'Vulnerability Mapped'!D101</f>
        <v>2</v>
      </c>
      <c r="K4319" s="17">
        <f>'Vulnerability Mapped'!E101</f>
        <v>13</v>
      </c>
      <c r="L4319" s="18">
        <f>'Vulnerability Mapped'!H101</f>
        <v>0.93571428599999995</v>
      </c>
      <c r="M4319" s="18">
        <f t="shared" si="134"/>
        <v>0.42561254370138657</v>
      </c>
      <c r="N4319" s="18">
        <f t="shared" si="135"/>
        <v>0.10640313592534664</v>
      </c>
    </row>
    <row r="4320" spans="1:14" ht="18" customHeight="1" x14ac:dyDescent="0.2">
      <c r="A4320" s="16" t="str">
        <f>'Fish Use'!A289</f>
        <v>UGR20</v>
      </c>
      <c r="B4320" s="16" t="str">
        <f>'Fish Use'!B289</f>
        <v>Upper Grande Ronde</v>
      </c>
      <c r="C4320" s="16" t="str">
        <f>'Fish Use'!D289</f>
        <v>Steelhead</v>
      </c>
      <c r="D4320" s="16" t="str">
        <f>'Fish Use'!E289</f>
        <v>Migration</v>
      </c>
      <c r="E4320" s="16" t="str">
        <f>'Vulnerability Mapped'!C93</f>
        <v>Altered Primary Productivity</v>
      </c>
      <c r="F4320" s="18">
        <f>'Fish Use'!F289</f>
        <v>0.86970000000000003</v>
      </c>
      <c r="G4320" s="18">
        <f>Population!D17</f>
        <v>0.25</v>
      </c>
      <c r="H4320" s="19">
        <f>'Limiting Factors'!C325</f>
        <v>2.88</v>
      </c>
      <c r="I4320" s="18">
        <f>'Limiting Factors'!D325</f>
        <v>0.52300000000000002</v>
      </c>
      <c r="J4320" s="17">
        <f>'Vulnerability Mapped'!D93</f>
        <v>10</v>
      </c>
      <c r="K4320" s="17">
        <f>'Vulnerability Mapped'!E93</f>
        <v>10</v>
      </c>
      <c r="L4320" s="18">
        <f>'Vulnerability Mapped'!H93</f>
        <v>0.42142857099999997</v>
      </c>
      <c r="M4320" s="18">
        <f t="shared" si="134"/>
        <v>0.19168809194792008</v>
      </c>
      <c r="N4320" s="18">
        <f t="shared" si="135"/>
        <v>4.792202298698002E-2</v>
      </c>
    </row>
    <row r="4321" spans="1:14" ht="18" customHeight="1" x14ac:dyDescent="0.2">
      <c r="A4321" s="16" t="str">
        <f>'Fish Use'!A289</f>
        <v>UGR20</v>
      </c>
      <c r="B4321" s="16" t="str">
        <f>'Fish Use'!B289</f>
        <v>Upper Grande Ronde</v>
      </c>
      <c r="C4321" s="16" t="str">
        <f>'Fish Use'!D289</f>
        <v>Steelhead</v>
      </c>
      <c r="D4321" s="16" t="str">
        <f>'Fish Use'!E289</f>
        <v>Migration</v>
      </c>
      <c r="E4321" s="16" t="str">
        <f>'Vulnerability Mapped'!C100</f>
        <v>Non-Native Species Interactions and Competition</v>
      </c>
      <c r="F4321" s="18">
        <f>'Fish Use'!F289</f>
        <v>0.86970000000000003</v>
      </c>
      <c r="G4321" s="18">
        <f>Population!D17</f>
        <v>0.25</v>
      </c>
      <c r="H4321" s="19">
        <f>'Limiting Factors'!C326</f>
        <v>4.6399999999999997</v>
      </c>
      <c r="I4321" s="18">
        <f>'Limiting Factors'!D326</f>
        <v>0.91900000000000004</v>
      </c>
      <c r="J4321" s="17">
        <f>'Vulnerability Mapped'!D100</f>
        <v>11</v>
      </c>
      <c r="K4321" s="17">
        <f>'Vulnerability Mapped'!E100</f>
        <v>12</v>
      </c>
      <c r="L4321" s="18">
        <f>'Vulnerability Mapped'!H100</f>
        <v>0.35714285699999998</v>
      </c>
      <c r="M4321" s="18">
        <f t="shared" si="134"/>
        <v>0.28544796417153512</v>
      </c>
      <c r="N4321" s="18">
        <f t="shared" si="135"/>
        <v>7.1361991042883779E-2</v>
      </c>
    </row>
    <row r="4322" spans="1:14" ht="18" customHeight="1" x14ac:dyDescent="0.2">
      <c r="A4322" s="16" t="str">
        <f>'Fish Use'!A290</f>
        <v>UGR20</v>
      </c>
      <c r="B4322" s="16" t="str">
        <f>'Fish Use'!B290</f>
        <v>Upper Grande Ronde</v>
      </c>
      <c r="C4322" s="16" t="str">
        <f>'Fish Use'!D290</f>
        <v>Bull Trout</v>
      </c>
      <c r="D4322" s="16" t="str">
        <f>'Fish Use'!E290</f>
        <v>Spawning &amp; Resident</v>
      </c>
      <c r="E4322" s="16" t="str">
        <f>'Vulnerability Mapped'!C19</f>
        <v>Anthropogenic Barriers</v>
      </c>
      <c r="F4322" s="18">
        <f>'Fish Use'!F290</f>
        <v>0.86970000000000003</v>
      </c>
      <c r="G4322" s="18">
        <f>Population!D20</f>
        <v>0.6</v>
      </c>
      <c r="H4322" s="19">
        <f>'Limiting Factors'!C323</f>
        <v>2.29</v>
      </c>
      <c r="I4322" s="18">
        <f>'Limiting Factors'!D323</f>
        <v>0.39024999999999999</v>
      </c>
      <c r="J4322" s="17">
        <f>'Vulnerability Mapped'!D19</f>
        <v>10</v>
      </c>
      <c r="K4322" s="17">
        <f>'Vulnerability Mapped'!E19</f>
        <v>10</v>
      </c>
      <c r="L4322" s="18">
        <f>'Vulnerability Mapped'!H19</f>
        <v>0.42142857099999997</v>
      </c>
      <c r="M4322" s="18">
        <f t="shared" si="134"/>
        <v>0.14303303610454268</v>
      </c>
      <c r="N4322" s="18">
        <f t="shared" si="135"/>
        <v>8.5819821662725601E-2</v>
      </c>
    </row>
    <row r="4323" spans="1:14" ht="18" customHeight="1" x14ac:dyDescent="0.2">
      <c r="A4323" s="16" t="str">
        <f>'Fish Use'!A290</f>
        <v>UGR20</v>
      </c>
      <c r="B4323" s="16" t="str">
        <f>'Fish Use'!B290</f>
        <v>Upper Grande Ronde</v>
      </c>
      <c r="C4323" s="16" t="str">
        <f>'Fish Use'!D290</f>
        <v>Bull Trout</v>
      </c>
      <c r="D4323" s="16" t="str">
        <f>'Fish Use'!E290</f>
        <v>Spawning &amp; Resident</v>
      </c>
      <c r="E4323" s="16" t="str">
        <f>'Vulnerability Mapped'!C27</f>
        <v>Riparian Condition</v>
      </c>
      <c r="F4323" s="18">
        <f>'Fish Use'!F290</f>
        <v>0.86970000000000003</v>
      </c>
      <c r="G4323" s="18">
        <f>Population!D20</f>
        <v>0.6</v>
      </c>
      <c r="H4323" s="19">
        <f>'Limiting Factors'!C317</f>
        <v>1.64</v>
      </c>
      <c r="I4323" s="18">
        <f>'Limiting Factors'!D317</f>
        <v>0.24399999999999999</v>
      </c>
      <c r="J4323" s="17">
        <f>'Vulnerability Mapped'!D27</f>
        <v>4</v>
      </c>
      <c r="K4323" s="17">
        <f>'Vulnerability Mapped'!E27</f>
        <v>4</v>
      </c>
      <c r="L4323" s="18">
        <f>'Vulnerability Mapped'!H27</f>
        <v>0.80714285699999999</v>
      </c>
      <c r="M4323" s="18">
        <f t="shared" si="134"/>
        <v>0.1712812028268276</v>
      </c>
      <c r="N4323" s="18">
        <f t="shared" si="135"/>
        <v>0.10276872169609656</v>
      </c>
    </row>
    <row r="4324" spans="1:14" ht="18" customHeight="1" x14ac:dyDescent="0.2">
      <c r="A4324" s="16" t="str">
        <f>'Fish Use'!A290</f>
        <v>UGR20</v>
      </c>
      <c r="B4324" s="16" t="str">
        <f>'Fish Use'!B290</f>
        <v>Upper Grande Ronde</v>
      </c>
      <c r="C4324" s="16" t="str">
        <f>'Fish Use'!D290</f>
        <v>Bull Trout</v>
      </c>
      <c r="D4324" s="16" t="str">
        <f>'Fish Use'!E290</f>
        <v>Spawning &amp; Resident</v>
      </c>
      <c r="E4324" s="16" t="str">
        <f>'Vulnerability Mapped'!C23</f>
        <v>Floodplain Condition</v>
      </c>
      <c r="F4324" s="18">
        <f>'Fish Use'!F290</f>
        <v>0.86970000000000003</v>
      </c>
      <c r="G4324" s="18">
        <f>Population!D20</f>
        <v>0.6</v>
      </c>
      <c r="H4324" s="19">
        <f>'Limiting Factors'!C318</f>
        <v>2.0499999999999998</v>
      </c>
      <c r="I4324" s="18">
        <f>'Limiting Factors'!D318</f>
        <v>0.33624999999999999</v>
      </c>
      <c r="J4324" s="17">
        <f>'Vulnerability Mapped'!D23</f>
        <v>11</v>
      </c>
      <c r="K4324" s="17">
        <f>'Vulnerability Mapped'!E23</f>
        <v>11</v>
      </c>
      <c r="L4324" s="18">
        <f>'Vulnerability Mapped'!H23</f>
        <v>0.35714285699999998</v>
      </c>
      <c r="M4324" s="18">
        <f t="shared" si="134"/>
        <v>0.10444165174393762</v>
      </c>
      <c r="N4324" s="18">
        <f t="shared" si="135"/>
        <v>6.266499104636257E-2</v>
      </c>
    </row>
    <row r="4325" spans="1:14" ht="18" customHeight="1" x14ac:dyDescent="0.2">
      <c r="A4325" s="16" t="str">
        <f>'Fish Use'!A290</f>
        <v>UGR20</v>
      </c>
      <c r="B4325" s="16" t="str">
        <f>'Fish Use'!B290</f>
        <v>Upper Grande Ronde</v>
      </c>
      <c r="C4325" s="16" t="str">
        <f>'Fish Use'!D290</f>
        <v>Bull Trout</v>
      </c>
      <c r="D4325" s="16" t="str">
        <f>'Fish Use'!E290</f>
        <v>Spawning &amp; Resident</v>
      </c>
      <c r="E4325" s="16" t="str">
        <f>'Vulnerability Mapped'!C28</f>
        <v>Side Channel and Wetland Habitat</v>
      </c>
      <c r="F4325" s="18">
        <f>'Fish Use'!F290</f>
        <v>0.86970000000000003</v>
      </c>
      <c r="G4325" s="18">
        <f>Population!D20</f>
        <v>0.6</v>
      </c>
      <c r="H4325" s="19">
        <f>'Limiting Factors'!C319</f>
        <v>2.0499999999999998</v>
      </c>
      <c r="I4325" s="18">
        <f>'Limiting Factors'!D319</f>
        <v>0.33624999999999999</v>
      </c>
      <c r="J4325" s="17">
        <f>'Vulnerability Mapped'!D28</f>
        <v>7</v>
      </c>
      <c r="K4325" s="17">
        <f>'Vulnerability Mapped'!E28</f>
        <v>7</v>
      </c>
      <c r="L4325" s="18">
        <f>'Vulnerability Mapped'!H28</f>
        <v>0.61428571399999998</v>
      </c>
      <c r="M4325" s="18">
        <f t="shared" si="134"/>
        <v>0.17963964098787524</v>
      </c>
      <c r="N4325" s="18">
        <f t="shared" si="135"/>
        <v>0.10778378459272514</v>
      </c>
    </row>
    <row r="4326" spans="1:14" ht="18" customHeight="1" x14ac:dyDescent="0.2">
      <c r="A4326" s="16" t="str">
        <f>'Fish Use'!A290</f>
        <v>UGR20</v>
      </c>
      <c r="B4326" s="16" t="str">
        <f>'Fish Use'!B290</f>
        <v>Upper Grande Ronde</v>
      </c>
      <c r="C4326" s="16" t="str">
        <f>'Fish Use'!D290</f>
        <v>Bull Trout</v>
      </c>
      <c r="D4326" s="16" t="str">
        <f>'Fish Use'!E290</f>
        <v>Spawning &amp; Resident</v>
      </c>
      <c r="E4326" s="16" t="str">
        <f>'Vulnerability Mapped'!C20</f>
        <v>Channel and Habitat Structure</v>
      </c>
      <c r="F4326" s="18">
        <f>'Fish Use'!F290</f>
        <v>0.86970000000000003</v>
      </c>
      <c r="G4326" s="18">
        <f>Population!D20</f>
        <v>0.6</v>
      </c>
      <c r="H4326" s="19">
        <f>'Limiting Factors'!C320</f>
        <v>2.0499999999999998</v>
      </c>
      <c r="I4326" s="18">
        <f>'Limiting Factors'!D320</f>
        <v>0.33624999999999999</v>
      </c>
      <c r="J4326" s="17">
        <f>'Vulnerability Mapped'!D20</f>
        <v>3</v>
      </c>
      <c r="K4326" s="17">
        <f>'Vulnerability Mapped'!E20</f>
        <v>3</v>
      </c>
      <c r="L4326" s="18">
        <f>'Vulnerability Mapped'!H20</f>
        <v>0.87142857100000004</v>
      </c>
      <c r="M4326" s="18">
        <f t="shared" si="134"/>
        <v>0.25483763023181288</v>
      </c>
      <c r="N4326" s="18">
        <f t="shared" si="135"/>
        <v>0.15290257813908772</v>
      </c>
    </row>
    <row r="4327" spans="1:14" ht="18" customHeight="1" x14ac:dyDescent="0.2">
      <c r="A4327" s="16" t="str">
        <f>'Fish Use'!A290</f>
        <v>UGR20</v>
      </c>
      <c r="B4327" s="16" t="str">
        <f>'Fish Use'!B290</f>
        <v>Upper Grande Ronde</v>
      </c>
      <c r="C4327" s="16" t="str">
        <f>'Fish Use'!D290</f>
        <v>Bull Trout</v>
      </c>
      <c r="D4327" s="16" t="str">
        <f>'Fish Use'!E290</f>
        <v>Spawning &amp; Resident</v>
      </c>
      <c r="E4327" s="16" t="str">
        <f>'Vulnerability Mapped'!C22</f>
        <v>Decreased Water Quantity</v>
      </c>
      <c r="F4327" s="18">
        <f>'Fish Use'!F290</f>
        <v>0.86970000000000003</v>
      </c>
      <c r="G4327" s="18">
        <f>Population!D20</f>
        <v>0.6</v>
      </c>
      <c r="H4327" s="19">
        <f>'Limiting Factors'!C327</f>
        <v>1.26</v>
      </c>
      <c r="I4327" s="18">
        <f>'Limiting Factors'!D327</f>
        <v>0.1585</v>
      </c>
      <c r="J4327" s="17">
        <f>'Vulnerability Mapped'!D22</f>
        <v>8</v>
      </c>
      <c r="K4327" s="17">
        <f>'Vulnerability Mapped'!E22</f>
        <v>8</v>
      </c>
      <c r="L4327" s="18">
        <f>'Vulnerability Mapped'!H22</f>
        <v>0.55000000000000004</v>
      </c>
      <c r="M4327" s="18">
        <f t="shared" si="134"/>
        <v>7.5816097500000013E-2</v>
      </c>
      <c r="N4327" s="18">
        <f t="shared" si="135"/>
        <v>4.5489658500000009E-2</v>
      </c>
    </row>
    <row r="4328" spans="1:14" ht="18" customHeight="1" x14ac:dyDescent="0.2">
      <c r="A4328" s="16" t="str">
        <f>'Fish Use'!A290</f>
        <v>UGR20</v>
      </c>
      <c r="B4328" s="16" t="str">
        <f>'Fish Use'!B290</f>
        <v>Upper Grande Ronde</v>
      </c>
      <c r="C4328" s="16" t="str">
        <f>'Fish Use'!D290</f>
        <v>Bull Trout</v>
      </c>
      <c r="D4328" s="16" t="str">
        <f>'Fish Use'!E290</f>
        <v>Spawning &amp; Resident</v>
      </c>
      <c r="E4328" s="16" t="str">
        <f>'Vulnerability Mapped'!C17</f>
        <v>Altered Flow Timing</v>
      </c>
      <c r="F4328" s="18">
        <f>'Fish Use'!F290</f>
        <v>0.86970000000000003</v>
      </c>
      <c r="G4328" s="18">
        <f>Population!D20</f>
        <v>0.6</v>
      </c>
      <c r="H4328" s="19">
        <f>'Limiting Factors'!C328</f>
        <v>1.82</v>
      </c>
      <c r="I4328" s="18">
        <f>'Limiting Factors'!D328</f>
        <v>0.28449999999999998</v>
      </c>
      <c r="J4328" s="17">
        <f>'Vulnerability Mapped'!D17</f>
        <v>13</v>
      </c>
      <c r="K4328" s="17">
        <f>'Vulnerability Mapped'!E17</f>
        <v>13</v>
      </c>
      <c r="L4328" s="18">
        <f>'Vulnerability Mapped'!H17</f>
        <v>0.22857142899999999</v>
      </c>
      <c r="M4328" s="18">
        <f t="shared" si="134"/>
        <v>5.6555348677469842E-2</v>
      </c>
      <c r="N4328" s="18">
        <f t="shared" si="135"/>
        <v>3.3933209206481907E-2</v>
      </c>
    </row>
    <row r="4329" spans="1:14" ht="18" customHeight="1" x14ac:dyDescent="0.2">
      <c r="A4329" s="16" t="str">
        <f>'Fish Use'!A290</f>
        <v>UGR20</v>
      </c>
      <c r="B4329" s="16" t="str">
        <f>'Fish Use'!B290</f>
        <v>Upper Grande Ronde</v>
      </c>
      <c r="C4329" s="16" t="str">
        <f>'Fish Use'!D290</f>
        <v>Bull Trout</v>
      </c>
      <c r="D4329" s="16" t="str">
        <f>'Fish Use'!E290</f>
        <v>Spawning &amp; Resident</v>
      </c>
      <c r="E4329" s="16" t="str">
        <f>'Vulnerability Mapped'!C21</f>
        <v>Decreased Sediment Quantity</v>
      </c>
      <c r="F4329" s="18">
        <f>'Fish Use'!F290</f>
        <v>0.86970000000000003</v>
      </c>
      <c r="G4329" s="18">
        <f>Population!D20</f>
        <v>0.6</v>
      </c>
      <c r="H4329" s="19">
        <f>'Limiting Factors'!C321</f>
        <v>3.81</v>
      </c>
      <c r="I4329" s="18">
        <f>'Limiting Factors'!D321</f>
        <v>0.73224999999999996</v>
      </c>
      <c r="J4329" s="17">
        <f>'Vulnerability Mapped'!D21</f>
        <v>5</v>
      </c>
      <c r="K4329" s="17">
        <f>'Vulnerability Mapped'!E21</f>
        <v>5</v>
      </c>
      <c r="L4329" s="18">
        <f>'Vulnerability Mapped'!H21</f>
        <v>0.74285714300000005</v>
      </c>
      <c r="M4329" s="18">
        <f t="shared" si="134"/>
        <v>0.47307952723383401</v>
      </c>
      <c r="N4329" s="18">
        <f t="shared" si="135"/>
        <v>0.28384771634030037</v>
      </c>
    </row>
    <row r="4330" spans="1:14" ht="18" customHeight="1" x14ac:dyDescent="0.2">
      <c r="A4330" s="16" t="str">
        <f>'Fish Use'!A290</f>
        <v>UGR20</v>
      </c>
      <c r="B4330" s="16" t="str">
        <f>'Fish Use'!B290</f>
        <v>Upper Grande Ronde</v>
      </c>
      <c r="C4330" s="16" t="str">
        <f>'Fish Use'!D290</f>
        <v>Bull Trout</v>
      </c>
      <c r="D4330" s="16" t="str">
        <f>'Fish Use'!E290</f>
        <v>Spawning &amp; Resident</v>
      </c>
      <c r="E4330" s="16" t="str">
        <f>'Vulnerability Mapped'!C24</f>
        <v>Increased Sediment Quantity</v>
      </c>
      <c r="F4330" s="18">
        <f>'Fish Use'!F290</f>
        <v>0.86970000000000003</v>
      </c>
      <c r="G4330" s="18">
        <f>Population!D20</f>
        <v>0.6</v>
      </c>
      <c r="H4330" s="19">
        <f>'Limiting Factors'!C322</f>
        <v>1.58</v>
      </c>
      <c r="I4330" s="18">
        <f>'Limiting Factors'!D322</f>
        <v>0.23050000000000001</v>
      </c>
      <c r="J4330" s="17">
        <f>'Vulnerability Mapped'!D24</f>
        <v>6</v>
      </c>
      <c r="K4330" s="17">
        <f>'Vulnerability Mapped'!E24</f>
        <v>6</v>
      </c>
      <c r="L4330" s="18">
        <f>'Vulnerability Mapped'!H24</f>
        <v>0.678571429</v>
      </c>
      <c r="M4330" s="18">
        <f t="shared" si="134"/>
        <v>0.13603039830019967</v>
      </c>
      <c r="N4330" s="18">
        <f t="shared" si="135"/>
        <v>8.16182389801198E-2</v>
      </c>
    </row>
    <row r="4331" spans="1:14" ht="18" customHeight="1" x14ac:dyDescent="0.2">
      <c r="A4331" s="16" t="str">
        <f>'Fish Use'!A290</f>
        <v>UGR20</v>
      </c>
      <c r="B4331" s="16" t="str">
        <f>'Fish Use'!B290</f>
        <v>Upper Grande Ronde</v>
      </c>
      <c r="C4331" s="16" t="str">
        <f>'Fish Use'!D290</f>
        <v>Bull Trout</v>
      </c>
      <c r="D4331" s="16" t="str">
        <f>'Fish Use'!E290</f>
        <v>Spawning &amp; Resident</v>
      </c>
      <c r="E4331" s="16" t="str">
        <f>'Vulnerability Mapped'!C29</f>
        <v>Summer Water Temperature</v>
      </c>
      <c r="F4331" s="18">
        <f>'Fish Use'!F290</f>
        <v>0.86970000000000003</v>
      </c>
      <c r="G4331" s="18">
        <f>Population!D20</f>
        <v>0.6</v>
      </c>
      <c r="H4331" s="19">
        <f>'Limiting Factors'!C329</f>
        <v>2.4700000000000002</v>
      </c>
      <c r="I4331" s="18">
        <f>'Limiting Factors'!D329</f>
        <v>0.43075000000000002</v>
      </c>
      <c r="J4331" s="17">
        <f>'Vulnerability Mapped'!D29</f>
        <v>1</v>
      </c>
      <c r="K4331" s="17">
        <f>'Vulnerability Mapped'!E29</f>
        <v>1</v>
      </c>
      <c r="L4331" s="18">
        <f>'Vulnerability Mapped'!H29</f>
        <v>1</v>
      </c>
      <c r="M4331" s="18">
        <f t="shared" si="134"/>
        <v>0.37462327500000003</v>
      </c>
      <c r="N4331" s="18">
        <f t="shared" si="135"/>
        <v>0.22477396500000002</v>
      </c>
    </row>
    <row r="4332" spans="1:14" ht="18" customHeight="1" x14ac:dyDescent="0.2">
      <c r="A4332" s="16" t="str">
        <f>'Fish Use'!A290</f>
        <v>UGR20</v>
      </c>
      <c r="B4332" s="16" t="str">
        <f>'Fish Use'!B290</f>
        <v>Upper Grande Ronde</v>
      </c>
      <c r="C4332" s="16" t="str">
        <f>'Fish Use'!D290</f>
        <v>Bull Trout</v>
      </c>
      <c r="D4332" s="16" t="str">
        <f>'Fish Use'!E290</f>
        <v>Spawning &amp; Resident</v>
      </c>
      <c r="E4332" s="16" t="str">
        <f>'Vulnerability Mapped'!C31</f>
        <v>Winter Water Temperature</v>
      </c>
      <c r="F4332" s="18">
        <f>'Fish Use'!F290</f>
        <v>0.86970000000000003</v>
      </c>
      <c r="G4332" s="18">
        <f>Population!D20</f>
        <v>0.6</v>
      </c>
      <c r="H4332" s="19">
        <f>'Limiting Factors'!C330</f>
        <v>1.59</v>
      </c>
      <c r="I4332" s="18">
        <f>'Limiting Factors'!D330</f>
        <v>0.23275000000000001</v>
      </c>
      <c r="J4332" s="17">
        <f>'Vulnerability Mapped'!D31</f>
        <v>12</v>
      </c>
      <c r="K4332" s="17">
        <f>'Vulnerability Mapped'!E31</f>
        <v>12</v>
      </c>
      <c r="L4332" s="18">
        <f>'Vulnerability Mapped'!H31</f>
        <v>0.29285714299999999</v>
      </c>
      <c r="M4332" s="18">
        <f t="shared" si="134"/>
        <v>5.9280926278917533E-2</v>
      </c>
      <c r="N4332" s="18">
        <f t="shared" si="135"/>
        <v>3.5568555767350518E-2</v>
      </c>
    </row>
    <row r="4333" spans="1:14" ht="18" customHeight="1" x14ac:dyDescent="0.2">
      <c r="A4333" s="16" t="str">
        <f>'Fish Use'!A290</f>
        <v>UGR20</v>
      </c>
      <c r="B4333" s="16" t="str">
        <f>'Fish Use'!B290</f>
        <v>Upper Grande Ronde</v>
      </c>
      <c r="C4333" s="16" t="str">
        <f>'Fish Use'!D290</f>
        <v>Bull Trout</v>
      </c>
      <c r="D4333" s="16" t="str">
        <f>'Fish Use'!E290</f>
        <v>Spawning &amp; Resident</v>
      </c>
      <c r="E4333" s="16" t="str">
        <f>'Vulnerability Mapped'!C30</f>
        <v>Water Quality</v>
      </c>
      <c r="F4333" s="18">
        <f>'Fish Use'!F290</f>
        <v>0.86970000000000003</v>
      </c>
      <c r="G4333" s="18">
        <f>Population!D20</f>
        <v>0.6</v>
      </c>
      <c r="H4333" s="19">
        <f>'Limiting Factors'!C331</f>
        <v>1.71</v>
      </c>
      <c r="I4333" s="18">
        <f>'Limiting Factors'!D331</f>
        <v>0.25974999999999998</v>
      </c>
      <c r="J4333" s="17">
        <f>'Vulnerability Mapped'!D30</f>
        <v>15</v>
      </c>
      <c r="K4333" s="17">
        <f>'Vulnerability Mapped'!E30</f>
        <v>15</v>
      </c>
      <c r="L4333" s="18">
        <f>'Vulnerability Mapped'!H30</f>
        <v>0.1</v>
      </c>
      <c r="M4333" s="18">
        <f t="shared" si="134"/>
        <v>2.2590457500000001E-2</v>
      </c>
      <c r="N4333" s="18">
        <f t="shared" si="135"/>
        <v>1.35542745E-2</v>
      </c>
    </row>
    <row r="4334" spans="1:14" ht="18" customHeight="1" x14ac:dyDescent="0.2">
      <c r="A4334" s="16" t="str">
        <f>'Fish Use'!A290</f>
        <v>UGR20</v>
      </c>
      <c r="B4334" s="16" t="str">
        <f>'Fish Use'!B290</f>
        <v>Upper Grande Ronde</v>
      </c>
      <c r="C4334" s="16" t="str">
        <f>'Fish Use'!D290</f>
        <v>Bull Trout</v>
      </c>
      <c r="D4334" s="16" t="str">
        <f>'Fish Use'!E290</f>
        <v>Spawning &amp; Resident</v>
      </c>
      <c r="E4334" s="16" t="str">
        <f>'Vulnerability Mapped'!C26</f>
        <v>Predation</v>
      </c>
      <c r="F4334" s="18">
        <f>'Fish Use'!F290</f>
        <v>0.86970000000000003</v>
      </c>
      <c r="G4334" s="18">
        <f>Population!D20</f>
        <v>0.6</v>
      </c>
      <c r="H4334" s="19">
        <f>'Limiting Factors'!C324</f>
        <v>2.88</v>
      </c>
      <c r="I4334" s="18">
        <f>'Limiting Factors'!D324</f>
        <v>0.52300000000000002</v>
      </c>
      <c r="J4334" s="17">
        <f>'Vulnerability Mapped'!D26</f>
        <v>9</v>
      </c>
      <c r="K4334" s="17">
        <f>'Vulnerability Mapped'!E26</f>
        <v>9</v>
      </c>
      <c r="L4334" s="18">
        <f>'Vulnerability Mapped'!H26</f>
        <v>0.485714286</v>
      </c>
      <c r="M4334" s="18">
        <f t="shared" si="134"/>
        <v>0.22092864870138659</v>
      </c>
      <c r="N4334" s="18">
        <f t="shared" si="135"/>
        <v>0.13255718922083196</v>
      </c>
    </row>
    <row r="4335" spans="1:14" ht="18" customHeight="1" x14ac:dyDescent="0.2">
      <c r="A4335" s="16" t="str">
        <f>'Fish Use'!A290</f>
        <v>UGR20</v>
      </c>
      <c r="B4335" s="16" t="str">
        <f>'Fish Use'!B290</f>
        <v>Upper Grande Ronde</v>
      </c>
      <c r="C4335" s="16" t="str">
        <f>'Fish Use'!D290</f>
        <v>Bull Trout</v>
      </c>
      <c r="D4335" s="16" t="str">
        <f>'Fish Use'!E290</f>
        <v>Spawning &amp; Resident</v>
      </c>
      <c r="E4335" s="16" t="str">
        <f>'Vulnerability Mapped'!C18</f>
        <v>Altered Primary Productivity</v>
      </c>
      <c r="F4335" s="18">
        <f>'Fish Use'!F290</f>
        <v>0.86970000000000003</v>
      </c>
      <c r="G4335" s="18">
        <f>Population!D20</f>
        <v>0.6</v>
      </c>
      <c r="H4335" s="19">
        <f>'Limiting Factors'!C325</f>
        <v>2.88</v>
      </c>
      <c r="I4335" s="18">
        <f>'Limiting Factors'!D325</f>
        <v>0.52300000000000002</v>
      </c>
      <c r="J4335" s="17">
        <f>'Vulnerability Mapped'!D18</f>
        <v>14</v>
      </c>
      <c r="K4335" s="17">
        <f>'Vulnerability Mapped'!E18</f>
        <v>14</v>
      </c>
      <c r="L4335" s="18">
        <f>'Vulnerability Mapped'!H18</f>
        <v>0.164285714</v>
      </c>
      <c r="M4335" s="18">
        <f t="shared" si="134"/>
        <v>7.47258662986134E-2</v>
      </c>
      <c r="N4335" s="18">
        <f t="shared" si="135"/>
        <v>4.483551977916804E-2</v>
      </c>
    </row>
    <row r="4336" spans="1:14" ht="18" customHeight="1" x14ac:dyDescent="0.2">
      <c r="A4336" s="16" t="str">
        <f>'Fish Use'!A290</f>
        <v>UGR20</v>
      </c>
      <c r="B4336" s="16" t="str">
        <f>'Fish Use'!B290</f>
        <v>Upper Grande Ronde</v>
      </c>
      <c r="C4336" s="16" t="str">
        <f>'Fish Use'!D290</f>
        <v>Bull Trout</v>
      </c>
      <c r="D4336" s="16" t="str">
        <f>'Fish Use'!E290</f>
        <v>Spawning &amp; Resident</v>
      </c>
      <c r="E4336" s="16" t="str">
        <f>'Vulnerability Mapped'!C25</f>
        <v>Non-Native Species Interactions and Competition</v>
      </c>
      <c r="F4336" s="18">
        <f>'Fish Use'!F290</f>
        <v>0.86970000000000003</v>
      </c>
      <c r="G4336" s="18">
        <f>Population!D20</f>
        <v>0.6</v>
      </c>
      <c r="H4336" s="19">
        <f>'Limiting Factors'!C326</f>
        <v>4.6399999999999997</v>
      </c>
      <c r="I4336" s="18">
        <f>'Limiting Factors'!D326</f>
        <v>0.91900000000000004</v>
      </c>
      <c r="J4336" s="17">
        <f>'Vulnerability Mapped'!D25</f>
        <v>2</v>
      </c>
      <c r="K4336" s="17">
        <f>'Vulnerability Mapped'!E25</f>
        <v>2</v>
      </c>
      <c r="L4336" s="18">
        <f>'Vulnerability Mapped'!H25</f>
        <v>0.93571428599999995</v>
      </c>
      <c r="M4336" s="18">
        <f t="shared" si="134"/>
        <v>0.74787366665692989</v>
      </c>
      <c r="N4336" s="18">
        <f t="shared" si="135"/>
        <v>0.44872419999415791</v>
      </c>
    </row>
    <row r="4337" spans="1:14" ht="18" customHeight="1" x14ac:dyDescent="0.2">
      <c r="A4337" s="16" t="str">
        <f>'Fish Use'!A291</f>
        <v>UGR20</v>
      </c>
      <c r="B4337" s="16" t="str">
        <f>'Fish Use'!B291</f>
        <v>Upper Grande Ronde</v>
      </c>
      <c r="C4337" s="16" t="str">
        <f>'Fish Use'!D291</f>
        <v>Bull Trout</v>
      </c>
      <c r="D4337" s="16" t="str">
        <f>'Fish Use'!E291</f>
        <v>FMO</v>
      </c>
      <c r="E4337" s="16" t="str">
        <f>'Vulnerability Mapped'!C4</f>
        <v>Anthropogenic Barriers</v>
      </c>
      <c r="F4337" s="18">
        <f>'Fish Use'!F291</f>
        <v>0.86970000000000003</v>
      </c>
      <c r="G4337" s="18">
        <f>Population!D21</f>
        <v>0.4</v>
      </c>
      <c r="H4337" s="19">
        <f>'Limiting Factors'!C323</f>
        <v>2.29</v>
      </c>
      <c r="I4337" s="18">
        <f>'Limiting Factors'!D323</f>
        <v>0.39024999999999999</v>
      </c>
      <c r="J4337" s="17">
        <f>'Vulnerability Mapped'!D4</f>
        <v>3</v>
      </c>
      <c r="K4337" s="17">
        <f>'Vulnerability Mapped'!E4</f>
        <v>3</v>
      </c>
      <c r="L4337" s="18">
        <f>'Vulnerability Mapped'!H4</f>
        <v>0.87142857100000004</v>
      </c>
      <c r="M4337" s="18">
        <f t="shared" si="134"/>
        <v>0.29576322735454269</v>
      </c>
      <c r="N4337" s="18">
        <f t="shared" si="135"/>
        <v>0.11830529094181708</v>
      </c>
    </row>
    <row r="4338" spans="1:14" ht="18" customHeight="1" x14ac:dyDescent="0.2">
      <c r="A4338" s="16" t="str">
        <f>'Fish Use'!A291</f>
        <v>UGR20</v>
      </c>
      <c r="B4338" s="16" t="str">
        <f>'Fish Use'!B291</f>
        <v>Upper Grande Ronde</v>
      </c>
      <c r="C4338" s="16" t="str">
        <f>'Fish Use'!D291</f>
        <v>Bull Trout</v>
      </c>
      <c r="D4338" s="16" t="str">
        <f>'Fish Use'!E291</f>
        <v>FMO</v>
      </c>
      <c r="E4338" s="16" t="str">
        <f>'Vulnerability Mapped'!C12</f>
        <v>Riparian Condition</v>
      </c>
      <c r="F4338" s="18">
        <f>'Fish Use'!F291</f>
        <v>0.86970000000000003</v>
      </c>
      <c r="G4338" s="18">
        <f>Population!D21</f>
        <v>0.4</v>
      </c>
      <c r="H4338" s="19">
        <f>'Limiting Factors'!C317</f>
        <v>1.64</v>
      </c>
      <c r="I4338" s="18">
        <f>'Limiting Factors'!D317</f>
        <v>0.24399999999999999</v>
      </c>
      <c r="J4338" s="17">
        <f>'Vulnerability Mapped'!D12</f>
        <v>5</v>
      </c>
      <c r="K4338" s="17">
        <f>'Vulnerability Mapped'!E12</f>
        <v>5</v>
      </c>
      <c r="L4338" s="18">
        <f>'Vulnerability Mapped'!H12</f>
        <v>0.74285714300000005</v>
      </c>
      <c r="M4338" s="18">
        <f t="shared" si="134"/>
        <v>0.15763933717317241</v>
      </c>
      <c r="N4338" s="18">
        <f t="shared" si="135"/>
        <v>6.3055734869268965E-2</v>
      </c>
    </row>
    <row r="4339" spans="1:14" ht="18" customHeight="1" x14ac:dyDescent="0.2">
      <c r="A4339" s="16" t="str">
        <f>'Fish Use'!A291</f>
        <v>UGR20</v>
      </c>
      <c r="B4339" s="16" t="str">
        <f>'Fish Use'!B291</f>
        <v>Upper Grande Ronde</v>
      </c>
      <c r="C4339" s="16" t="str">
        <f>'Fish Use'!D291</f>
        <v>Bull Trout</v>
      </c>
      <c r="D4339" s="16" t="str">
        <f>'Fish Use'!E291</f>
        <v>FMO</v>
      </c>
      <c r="E4339" s="16" t="str">
        <f>'Vulnerability Mapped'!C8</f>
        <v>Floodplain Condition</v>
      </c>
      <c r="F4339" s="18">
        <f>'Fish Use'!F291</f>
        <v>0.86970000000000003</v>
      </c>
      <c r="G4339" s="18">
        <f>Population!D21</f>
        <v>0.4</v>
      </c>
      <c r="H4339" s="19">
        <f>'Limiting Factors'!C318</f>
        <v>2.0499999999999998</v>
      </c>
      <c r="I4339" s="18">
        <f>'Limiting Factors'!D318</f>
        <v>0.33624999999999999</v>
      </c>
      <c r="J4339" s="17">
        <f>'Vulnerability Mapped'!D8</f>
        <v>9</v>
      </c>
      <c r="K4339" s="17">
        <f>'Vulnerability Mapped'!E8</f>
        <v>9</v>
      </c>
      <c r="L4339" s="18">
        <f>'Vulnerability Mapped'!H8</f>
        <v>0.485714286</v>
      </c>
      <c r="M4339" s="18">
        <f t="shared" si="134"/>
        <v>0.14204064651212475</v>
      </c>
      <c r="N4339" s="18">
        <f t="shared" si="135"/>
        <v>5.6816258604849901E-2</v>
      </c>
    </row>
    <row r="4340" spans="1:14" ht="18" customHeight="1" x14ac:dyDescent="0.2">
      <c r="A4340" s="16" t="str">
        <f>'Fish Use'!A291</f>
        <v>UGR20</v>
      </c>
      <c r="B4340" s="16" t="str">
        <f>'Fish Use'!B291</f>
        <v>Upper Grande Ronde</v>
      </c>
      <c r="C4340" s="16" t="str">
        <f>'Fish Use'!D291</f>
        <v>Bull Trout</v>
      </c>
      <c r="D4340" s="16" t="str">
        <f>'Fish Use'!E291</f>
        <v>FMO</v>
      </c>
      <c r="E4340" s="16" t="str">
        <f>'Vulnerability Mapped'!C13</f>
        <v>Side Channel and Wetland Habitat</v>
      </c>
      <c r="F4340" s="18">
        <f>'Fish Use'!F291</f>
        <v>0.86970000000000003</v>
      </c>
      <c r="G4340" s="18">
        <f>Population!D21</f>
        <v>0.4</v>
      </c>
      <c r="H4340" s="19">
        <f>'Limiting Factors'!C319</f>
        <v>2.0499999999999998</v>
      </c>
      <c r="I4340" s="18">
        <f>'Limiting Factors'!D319</f>
        <v>0.33624999999999999</v>
      </c>
      <c r="J4340" s="17">
        <f>'Vulnerability Mapped'!D13</f>
        <v>8</v>
      </c>
      <c r="K4340" s="17">
        <f>'Vulnerability Mapped'!E13</f>
        <v>8</v>
      </c>
      <c r="L4340" s="18">
        <f>'Vulnerability Mapped'!H13</f>
        <v>0.55000000000000004</v>
      </c>
      <c r="M4340" s="18">
        <f t="shared" si="134"/>
        <v>0.16084014375000003</v>
      </c>
      <c r="N4340" s="18">
        <f t="shared" si="135"/>
        <v>6.4336057500000016E-2</v>
      </c>
    </row>
    <row r="4341" spans="1:14" ht="18" customHeight="1" x14ac:dyDescent="0.2">
      <c r="A4341" s="16" t="str">
        <f>'Fish Use'!A291</f>
        <v>UGR20</v>
      </c>
      <c r="B4341" s="16" t="str">
        <f>'Fish Use'!B291</f>
        <v>Upper Grande Ronde</v>
      </c>
      <c r="C4341" s="16" t="str">
        <f>'Fish Use'!D291</f>
        <v>Bull Trout</v>
      </c>
      <c r="D4341" s="16" t="str">
        <f>'Fish Use'!E291</f>
        <v>FMO</v>
      </c>
      <c r="E4341" s="16" t="str">
        <f>'Vulnerability Mapped'!C5</f>
        <v>Channel and Habitat Structure</v>
      </c>
      <c r="F4341" s="18">
        <f>'Fish Use'!F291</f>
        <v>0.86970000000000003</v>
      </c>
      <c r="G4341" s="18">
        <f>Population!D21</f>
        <v>0.4</v>
      </c>
      <c r="H4341" s="19">
        <f>'Limiting Factors'!C320</f>
        <v>2.0499999999999998</v>
      </c>
      <c r="I4341" s="18">
        <f>'Limiting Factors'!D320</f>
        <v>0.33624999999999999</v>
      </c>
      <c r="J4341" s="17">
        <f>'Vulnerability Mapped'!D5</f>
        <v>4</v>
      </c>
      <c r="K4341" s="17">
        <f>'Vulnerability Mapped'!E5</f>
        <v>4</v>
      </c>
      <c r="L4341" s="18">
        <f>'Vulnerability Mapped'!H5</f>
        <v>0.80714285699999999</v>
      </c>
      <c r="M4341" s="18">
        <f t="shared" si="134"/>
        <v>0.23603813299393764</v>
      </c>
      <c r="N4341" s="18">
        <f t="shared" si="135"/>
        <v>9.4415253197575058E-2</v>
      </c>
    </row>
    <row r="4342" spans="1:14" ht="18" customHeight="1" x14ac:dyDescent="0.2">
      <c r="A4342" s="16" t="str">
        <f>'Fish Use'!A291</f>
        <v>UGR20</v>
      </c>
      <c r="B4342" s="16" t="str">
        <f>'Fish Use'!B291</f>
        <v>Upper Grande Ronde</v>
      </c>
      <c r="C4342" s="16" t="str">
        <f>'Fish Use'!D291</f>
        <v>Bull Trout</v>
      </c>
      <c r="D4342" s="16" t="str">
        <f>'Fish Use'!E291</f>
        <v>FMO</v>
      </c>
      <c r="E4342" s="16" t="str">
        <f>'Vulnerability Mapped'!C7</f>
        <v>Decreased Water Quantity</v>
      </c>
      <c r="F4342" s="18">
        <f>'Fish Use'!F291</f>
        <v>0.86970000000000003</v>
      </c>
      <c r="G4342" s="18">
        <f>Population!D21</f>
        <v>0.4</v>
      </c>
      <c r="H4342" s="19">
        <f>'Limiting Factors'!C327</f>
        <v>1.26</v>
      </c>
      <c r="I4342" s="18">
        <f>'Limiting Factors'!D327</f>
        <v>0.1585</v>
      </c>
      <c r="J4342" s="17">
        <f>'Vulnerability Mapped'!D7</f>
        <v>2</v>
      </c>
      <c r="K4342" s="17">
        <f>'Vulnerability Mapped'!E7</f>
        <v>2</v>
      </c>
      <c r="L4342" s="18">
        <f>'Vulnerability Mapped'!H7</f>
        <v>0.93571428599999995</v>
      </c>
      <c r="M4342" s="18">
        <f t="shared" si="134"/>
        <v>0.12898582825367069</v>
      </c>
      <c r="N4342" s="18">
        <f t="shared" si="135"/>
        <v>5.1594331301468281E-2</v>
      </c>
    </row>
    <row r="4343" spans="1:14" ht="18" customHeight="1" x14ac:dyDescent="0.2">
      <c r="A4343" s="16" t="str">
        <f>'Fish Use'!A291</f>
        <v>UGR20</v>
      </c>
      <c r="B4343" s="16" t="str">
        <f>'Fish Use'!B291</f>
        <v>Upper Grande Ronde</v>
      </c>
      <c r="C4343" s="16" t="str">
        <f>'Fish Use'!D291</f>
        <v>Bull Trout</v>
      </c>
      <c r="D4343" s="16" t="str">
        <f>'Fish Use'!E291</f>
        <v>FMO</v>
      </c>
      <c r="E4343" s="16" t="str">
        <f>'Vulnerability Mapped'!C2</f>
        <v>Altered Flow Timing</v>
      </c>
      <c r="F4343" s="18">
        <f>'Fish Use'!F291</f>
        <v>0.86970000000000003</v>
      </c>
      <c r="G4343" s="18">
        <f>Population!D21</f>
        <v>0.4</v>
      </c>
      <c r="H4343" s="19">
        <f>'Limiting Factors'!C328</f>
        <v>1.82</v>
      </c>
      <c r="I4343" s="18">
        <f>'Limiting Factors'!D328</f>
        <v>0.28449999999999998</v>
      </c>
      <c r="J4343" s="17">
        <f>'Vulnerability Mapped'!D2</f>
        <v>11</v>
      </c>
      <c r="K4343" s="17">
        <f>'Vulnerability Mapped'!E2</f>
        <v>11</v>
      </c>
      <c r="L4343" s="18">
        <f>'Vulnerability Mapped'!H2</f>
        <v>0.35714285699999998</v>
      </c>
      <c r="M4343" s="18">
        <f t="shared" si="134"/>
        <v>8.8367732107510033E-2</v>
      </c>
      <c r="N4343" s="18">
        <f t="shared" si="135"/>
        <v>3.5347092843004017E-2</v>
      </c>
    </row>
    <row r="4344" spans="1:14" ht="18" customHeight="1" x14ac:dyDescent="0.2">
      <c r="A4344" s="16" t="str">
        <f>'Fish Use'!A291</f>
        <v>UGR20</v>
      </c>
      <c r="B4344" s="16" t="str">
        <f>'Fish Use'!B291</f>
        <v>Upper Grande Ronde</v>
      </c>
      <c r="C4344" s="16" t="str">
        <f>'Fish Use'!D291</f>
        <v>Bull Trout</v>
      </c>
      <c r="D4344" s="16" t="str">
        <f>'Fish Use'!E291</f>
        <v>FMO</v>
      </c>
      <c r="E4344" s="16" t="str">
        <f>'Vulnerability Mapped'!C6</f>
        <v>Decreased Sediment Quantity</v>
      </c>
      <c r="F4344" s="18">
        <f>'Fish Use'!F291</f>
        <v>0.86970000000000003</v>
      </c>
      <c r="G4344" s="18">
        <f>Population!D21</f>
        <v>0.4</v>
      </c>
      <c r="H4344" s="19">
        <f>'Limiting Factors'!C321</f>
        <v>3.81</v>
      </c>
      <c r="I4344" s="18">
        <f>'Limiting Factors'!D321</f>
        <v>0.73224999999999996</v>
      </c>
      <c r="J4344" s="17">
        <f>'Vulnerability Mapped'!D6</f>
        <v>13</v>
      </c>
      <c r="K4344" s="17">
        <f>'Vulnerability Mapped'!E6</f>
        <v>13</v>
      </c>
      <c r="L4344" s="18">
        <f>'Vulnerability Mapped'!H6</f>
        <v>0.22857142899999999</v>
      </c>
      <c r="M4344" s="18">
        <f t="shared" si="134"/>
        <v>0.14556293170150192</v>
      </c>
      <c r="N4344" s="18">
        <f t="shared" si="135"/>
        <v>5.8225172680600769E-2</v>
      </c>
    </row>
    <row r="4345" spans="1:14" ht="18" customHeight="1" x14ac:dyDescent="0.2">
      <c r="A4345" s="16" t="str">
        <f>'Fish Use'!A291</f>
        <v>UGR20</v>
      </c>
      <c r="B4345" s="16" t="str">
        <f>'Fish Use'!B291</f>
        <v>Upper Grande Ronde</v>
      </c>
      <c r="C4345" s="16" t="str">
        <f>'Fish Use'!D291</f>
        <v>Bull Trout</v>
      </c>
      <c r="D4345" s="16" t="str">
        <f>'Fish Use'!E291</f>
        <v>FMO</v>
      </c>
      <c r="E4345" s="16" t="str">
        <f>'Vulnerability Mapped'!C9</f>
        <v>Increased Sediment Quantity</v>
      </c>
      <c r="F4345" s="18">
        <f>'Fish Use'!F291</f>
        <v>0.86970000000000003</v>
      </c>
      <c r="G4345" s="18">
        <f>Population!D21</f>
        <v>0.4</v>
      </c>
      <c r="H4345" s="19">
        <f>'Limiting Factors'!C322</f>
        <v>1.58</v>
      </c>
      <c r="I4345" s="18">
        <f>'Limiting Factors'!D322</f>
        <v>0.23050000000000001</v>
      </c>
      <c r="J4345" s="17">
        <f>'Vulnerability Mapped'!D9</f>
        <v>14</v>
      </c>
      <c r="K4345" s="17">
        <f>'Vulnerability Mapped'!E9</f>
        <v>14</v>
      </c>
      <c r="L4345" s="18">
        <f>'Vulnerability Mapped'!H9</f>
        <v>0.164285714</v>
      </c>
      <c r="M4345" s="18">
        <f t="shared" si="134"/>
        <v>3.2933675299866905E-2</v>
      </c>
      <c r="N4345" s="18">
        <f t="shared" si="135"/>
        <v>1.3173470119946762E-2</v>
      </c>
    </row>
    <row r="4346" spans="1:14" ht="18" customHeight="1" x14ac:dyDescent="0.2">
      <c r="A4346" s="16" t="str">
        <f>'Fish Use'!A291</f>
        <v>UGR20</v>
      </c>
      <c r="B4346" s="16" t="str">
        <f>'Fish Use'!B291</f>
        <v>Upper Grande Ronde</v>
      </c>
      <c r="C4346" s="16" t="str">
        <f>'Fish Use'!D291</f>
        <v>Bull Trout</v>
      </c>
      <c r="D4346" s="16" t="str">
        <f>'Fish Use'!E291</f>
        <v>FMO</v>
      </c>
      <c r="E4346" s="16" t="str">
        <f>'Vulnerability Mapped'!C14</f>
        <v>Summer Water Temperature</v>
      </c>
      <c r="F4346" s="18">
        <f>'Fish Use'!F291</f>
        <v>0.86970000000000003</v>
      </c>
      <c r="G4346" s="18">
        <f>Population!D21</f>
        <v>0.4</v>
      </c>
      <c r="H4346" s="19">
        <f>'Limiting Factors'!C329</f>
        <v>2.4700000000000002</v>
      </c>
      <c r="I4346" s="18">
        <f>'Limiting Factors'!D329</f>
        <v>0.43075000000000002</v>
      </c>
      <c r="J4346" s="17">
        <f>'Vulnerability Mapped'!D14</f>
        <v>1</v>
      </c>
      <c r="K4346" s="17">
        <f>'Vulnerability Mapped'!E14</f>
        <v>1</v>
      </c>
      <c r="L4346" s="18">
        <f>'Vulnerability Mapped'!H14</f>
        <v>1</v>
      </c>
      <c r="M4346" s="18">
        <f t="shared" si="134"/>
        <v>0.37462327500000003</v>
      </c>
      <c r="N4346" s="18">
        <f t="shared" si="135"/>
        <v>0.14984931000000001</v>
      </c>
    </row>
    <row r="4347" spans="1:14" ht="18" customHeight="1" x14ac:dyDescent="0.2">
      <c r="A4347" s="16" t="str">
        <f>'Fish Use'!A291</f>
        <v>UGR20</v>
      </c>
      <c r="B4347" s="16" t="str">
        <f>'Fish Use'!B291</f>
        <v>Upper Grande Ronde</v>
      </c>
      <c r="C4347" s="16" t="str">
        <f>'Fish Use'!D291</f>
        <v>Bull Trout</v>
      </c>
      <c r="D4347" s="16" t="str">
        <f>'Fish Use'!E291</f>
        <v>FMO</v>
      </c>
      <c r="E4347" s="16" t="str">
        <f>'Vulnerability Mapped'!C16</f>
        <v>Winter Water Temperature</v>
      </c>
      <c r="F4347" s="18">
        <f>'Fish Use'!F291</f>
        <v>0.86970000000000003</v>
      </c>
      <c r="G4347" s="18">
        <f>Population!D21</f>
        <v>0.4</v>
      </c>
      <c r="H4347" s="19">
        <f>'Limiting Factors'!C330</f>
        <v>1.59</v>
      </c>
      <c r="I4347" s="18">
        <f>'Limiting Factors'!D330</f>
        <v>0.23275000000000001</v>
      </c>
      <c r="J4347" s="17">
        <f>'Vulnerability Mapped'!D16</f>
        <v>15</v>
      </c>
      <c r="K4347" s="17">
        <f>'Vulnerability Mapped'!E16</f>
        <v>15</v>
      </c>
      <c r="L4347" s="18">
        <f>'Vulnerability Mapped'!H16</f>
        <v>0.1</v>
      </c>
      <c r="M4347" s="18">
        <f t="shared" si="134"/>
        <v>2.0242267500000004E-2</v>
      </c>
      <c r="N4347" s="18">
        <f t="shared" si="135"/>
        <v>8.0969070000000021E-3</v>
      </c>
    </row>
    <row r="4348" spans="1:14" ht="18" customHeight="1" x14ac:dyDescent="0.2">
      <c r="A4348" s="16" t="str">
        <f>'Fish Use'!A291</f>
        <v>UGR20</v>
      </c>
      <c r="B4348" s="16" t="str">
        <f>'Fish Use'!B291</f>
        <v>Upper Grande Ronde</v>
      </c>
      <c r="C4348" s="16" t="str">
        <f>'Fish Use'!D291</f>
        <v>Bull Trout</v>
      </c>
      <c r="D4348" s="16" t="str">
        <f>'Fish Use'!E291</f>
        <v>FMO</v>
      </c>
      <c r="E4348" s="16" t="str">
        <f>'Vulnerability Mapped'!C15</f>
        <v>Water Quality</v>
      </c>
      <c r="F4348" s="18">
        <f>'Fish Use'!F291</f>
        <v>0.86970000000000003</v>
      </c>
      <c r="G4348" s="18">
        <f>Population!D21</f>
        <v>0.4</v>
      </c>
      <c r="H4348" s="19">
        <f>'Limiting Factors'!C331</f>
        <v>1.71</v>
      </c>
      <c r="I4348" s="18">
        <f>'Limiting Factors'!D331</f>
        <v>0.25974999999999998</v>
      </c>
      <c r="J4348" s="17">
        <f>'Vulnerability Mapped'!D15</f>
        <v>6</v>
      </c>
      <c r="K4348" s="17">
        <f>'Vulnerability Mapped'!E15</f>
        <v>6</v>
      </c>
      <c r="L4348" s="18">
        <f>'Vulnerability Mapped'!H15</f>
        <v>0.678571429</v>
      </c>
      <c r="M4348" s="18">
        <f t="shared" si="134"/>
        <v>0.15329239027538769</v>
      </c>
      <c r="N4348" s="18">
        <f t="shared" si="135"/>
        <v>6.1316956110155078E-2</v>
      </c>
    </row>
    <row r="4349" spans="1:14" ht="18" customHeight="1" x14ac:dyDescent="0.2">
      <c r="A4349" s="16" t="str">
        <f>'Fish Use'!A291</f>
        <v>UGR20</v>
      </c>
      <c r="B4349" s="16" t="str">
        <f>'Fish Use'!B291</f>
        <v>Upper Grande Ronde</v>
      </c>
      <c r="C4349" s="16" t="str">
        <f>'Fish Use'!D291</f>
        <v>Bull Trout</v>
      </c>
      <c r="D4349" s="16" t="str">
        <f>'Fish Use'!E291</f>
        <v>FMO</v>
      </c>
      <c r="E4349" s="16" t="str">
        <f>'Vulnerability Mapped'!C11</f>
        <v>Predation</v>
      </c>
      <c r="F4349" s="18">
        <f>'Fish Use'!F291</f>
        <v>0.86970000000000003</v>
      </c>
      <c r="G4349" s="18">
        <f>Population!D21</f>
        <v>0.4</v>
      </c>
      <c r="H4349" s="19">
        <f>'Limiting Factors'!C324</f>
        <v>2.88</v>
      </c>
      <c r="I4349" s="18">
        <f>'Limiting Factors'!D324</f>
        <v>0.52300000000000002</v>
      </c>
      <c r="J4349" s="17">
        <f>'Vulnerability Mapped'!D11</f>
        <v>7</v>
      </c>
      <c r="K4349" s="17">
        <f>'Vulnerability Mapped'!E11</f>
        <v>7</v>
      </c>
      <c r="L4349" s="18">
        <f>'Vulnerability Mapped'!H11</f>
        <v>0.61428571399999998</v>
      </c>
      <c r="M4349" s="18">
        <f t="shared" si="134"/>
        <v>0.27940976129861339</v>
      </c>
      <c r="N4349" s="18">
        <f t="shared" si="135"/>
        <v>0.11176390451944536</v>
      </c>
    </row>
    <row r="4350" spans="1:14" ht="18" customHeight="1" x14ac:dyDescent="0.2">
      <c r="A4350" s="16" t="str">
        <f>'Fish Use'!A291</f>
        <v>UGR20</v>
      </c>
      <c r="B4350" s="16" t="str">
        <f>'Fish Use'!B291</f>
        <v>Upper Grande Ronde</v>
      </c>
      <c r="C4350" s="16" t="str">
        <f>'Fish Use'!D291</f>
        <v>Bull Trout</v>
      </c>
      <c r="D4350" s="16" t="str">
        <f>'Fish Use'!E291</f>
        <v>FMO</v>
      </c>
      <c r="E4350" s="16" t="str">
        <f>'Vulnerability Mapped'!C3</f>
        <v>Altered Primary Productivity</v>
      </c>
      <c r="F4350" s="18">
        <f>'Fish Use'!F291</f>
        <v>0.86970000000000003</v>
      </c>
      <c r="G4350" s="18">
        <f>Population!D21</f>
        <v>0.4</v>
      </c>
      <c r="H4350" s="19">
        <f>'Limiting Factors'!C325</f>
        <v>2.88</v>
      </c>
      <c r="I4350" s="18">
        <f>'Limiting Factors'!D325</f>
        <v>0.52300000000000002</v>
      </c>
      <c r="J4350" s="17">
        <f>'Vulnerability Mapped'!D3</f>
        <v>12</v>
      </c>
      <c r="K4350" s="17">
        <f>'Vulnerability Mapped'!E3</f>
        <v>12</v>
      </c>
      <c r="L4350" s="18">
        <f>'Vulnerability Mapped'!H3</f>
        <v>0.29285714299999999</v>
      </c>
      <c r="M4350" s="18">
        <f t="shared" si="134"/>
        <v>0.13320697935069328</v>
      </c>
      <c r="N4350" s="18">
        <f t="shared" si="135"/>
        <v>5.3282791740277315E-2</v>
      </c>
    </row>
    <row r="4351" spans="1:14" ht="18" customHeight="1" x14ac:dyDescent="0.2">
      <c r="A4351" s="16" t="str">
        <f>'Fish Use'!A291</f>
        <v>UGR20</v>
      </c>
      <c r="B4351" s="16" t="str">
        <f>'Fish Use'!B291</f>
        <v>Upper Grande Ronde</v>
      </c>
      <c r="C4351" s="16" t="str">
        <f>'Fish Use'!D291</f>
        <v>Bull Trout</v>
      </c>
      <c r="D4351" s="16" t="str">
        <f>'Fish Use'!E291</f>
        <v>FMO</v>
      </c>
      <c r="E4351" s="16" t="str">
        <f>'Vulnerability Mapped'!C10</f>
        <v>Non-Native Species Interactions and Competition</v>
      </c>
      <c r="F4351" s="18">
        <f>'Fish Use'!F291</f>
        <v>0.86970000000000003</v>
      </c>
      <c r="G4351" s="18">
        <f>Population!D21</f>
        <v>0.4</v>
      </c>
      <c r="H4351" s="19">
        <f>'Limiting Factors'!C326</f>
        <v>4.6399999999999997</v>
      </c>
      <c r="I4351" s="18">
        <f>'Limiting Factors'!D326</f>
        <v>0.91900000000000004</v>
      </c>
      <c r="J4351" s="17">
        <f>'Vulnerability Mapped'!D10</f>
        <v>10</v>
      </c>
      <c r="K4351" s="17">
        <f>'Vulnerability Mapped'!E10</f>
        <v>10</v>
      </c>
      <c r="L4351" s="18">
        <f>'Vulnerability Mapped'!H10</f>
        <v>0.42142857099999997</v>
      </c>
      <c r="M4351" s="18">
        <f t="shared" si="134"/>
        <v>0.33682859751460531</v>
      </c>
      <c r="N4351" s="18">
        <f t="shared" si="135"/>
        <v>0.13473143900584214</v>
      </c>
    </row>
  </sheetData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J291"/>
  <sheetViews>
    <sheetView showGridLines="0" workbookViewId="0">
      <selection activeCell="J14" sqref="J14"/>
    </sheetView>
  </sheetViews>
  <sheetFormatPr defaultRowHeight="12.75" x14ac:dyDescent="0.2"/>
  <cols>
    <col min="1" max="1" width="16" customWidth="1"/>
    <col min="2" max="2" width="22" customWidth="1"/>
    <col min="3" max="3" width="14" customWidth="1"/>
    <col min="4" max="4" width="21" customWidth="1"/>
    <col min="5" max="9" width="16" customWidth="1"/>
    <col min="10" max="10" width="38" customWidth="1"/>
  </cols>
  <sheetData>
    <row r="1" spans="1:10" ht="63.95" customHeight="1" x14ac:dyDescent="0.2">
      <c r="A1" s="15" t="s">
        <v>48</v>
      </c>
      <c r="B1" s="15" t="s">
        <v>49</v>
      </c>
      <c r="C1" s="15" t="s">
        <v>51</v>
      </c>
      <c r="D1" s="15" t="s">
        <v>52</v>
      </c>
      <c r="E1" s="15" t="s">
        <v>167</v>
      </c>
      <c r="F1" s="15" t="s">
        <v>95</v>
      </c>
      <c r="G1" s="15" t="s">
        <v>172</v>
      </c>
      <c r="H1" s="15" t="s">
        <v>173</v>
      </c>
      <c r="I1" s="15" t="s">
        <v>174</v>
      </c>
      <c r="J1" s="15" t="s">
        <v>175</v>
      </c>
    </row>
    <row r="2" spans="1:10" ht="18" customHeight="1" x14ac:dyDescent="0.2">
      <c r="A2" s="16" t="str">
        <f>'Fish Use'!A11</f>
        <v>CC1</v>
      </c>
      <c r="B2" s="16" t="str">
        <f>'Fish Use'!B11</f>
        <v>Catherine Creek</v>
      </c>
      <c r="C2" s="16" t="str">
        <f>'Fish Use'!D11</f>
        <v>Bull Trout</v>
      </c>
      <c r="D2" s="16" t="str">
        <f>'Fish Use'!E11</f>
        <v>FMO</v>
      </c>
      <c r="E2" s="18">
        <f>'Fish Use'!F11</f>
        <v>0.41620000000000001</v>
      </c>
      <c r="F2" s="18">
        <f>Population!D19</f>
        <v>0.4</v>
      </c>
      <c r="G2" s="18">
        <f>SUM('L1 Calculation Grid'!$M$137:$M$151)</f>
        <v>3.009712396084673</v>
      </c>
      <c r="H2" s="18">
        <f>SUM('L1 Calculation Grid'!$N$137:$N$151)</f>
        <v>1.2038849584338691</v>
      </c>
      <c r="I2" s="17">
        <f t="shared" ref="I2:I11" si="0">1+IF($H$2&gt;H2,1,0)+IF(AND($H$3&gt;H2,COUNTIF($H$2:$H$2,$H$3)=0),1,0)+IF(AND($H$4&gt;H2,COUNTIF($H$2:$H$3,$H$4)=0),1,0)+IF(AND($H$5&gt;H2,COUNTIF($H$2:$H$4,$H$5)=0),1,0)+IF(AND($H$6&gt;H2,COUNTIF($H$2:$H$5,$H$6)=0),1,0)+IF(AND($H$7&gt;H2,COUNTIF($H$2:$H$6,$H$7)=0),1,0)+IF(AND($H$8&gt;H2,COUNTIF($H$2:$H$7,$H$8)=0),1,0)+IF(AND($H$9&gt;H2,COUNTIF($H$2:$H$8,$H$9)=0),1,0)+IF(AND($H$10&gt;H2,COUNTIF($H$2:$H$9,$H$10)=0),1,0)+IF(AND($H$11&gt;H2,COUNTIF($H$2:$H$10,$H$11)=0),1,0)</f>
        <v>2</v>
      </c>
      <c r="J2" s="16" t="str">
        <f t="shared" ref="J2:J65" si="1">C2&amp;" | "&amp;D2</f>
        <v>Bull Trout | FMO</v>
      </c>
    </row>
    <row r="3" spans="1:10" ht="18" customHeight="1" x14ac:dyDescent="0.2">
      <c r="A3" s="16" t="str">
        <f>'Fish Use'!A10</f>
        <v>CC1</v>
      </c>
      <c r="B3" s="16" t="str">
        <f>'Fish Use'!B10</f>
        <v>Catherine Creek</v>
      </c>
      <c r="C3" s="16" t="str">
        <f>'Fish Use'!D10</f>
        <v>Bull Trout</v>
      </c>
      <c r="D3" s="16" t="str">
        <f>'Fish Use'!E10</f>
        <v>Spawning &amp; Resident</v>
      </c>
      <c r="E3" s="18">
        <f>'Fish Use'!F10</f>
        <v>0.41620000000000001</v>
      </c>
      <c r="F3" s="18">
        <f>Population!D18</f>
        <v>0.6</v>
      </c>
      <c r="G3" s="18">
        <f>SUM('L1 Calculation Grid'!$M$122:$M$136)</f>
        <v>2.9239268871449982</v>
      </c>
      <c r="H3" s="18">
        <f>SUM('L1 Calculation Grid'!$N$122:$N$136)</f>
        <v>1.7543561322869987</v>
      </c>
      <c r="I3" s="17">
        <f t="shared" si="0"/>
        <v>1</v>
      </c>
      <c r="J3" s="16" t="str">
        <f t="shared" si="1"/>
        <v>Bull Trout | Spawning &amp; Resident</v>
      </c>
    </row>
    <row r="4" spans="1:10" ht="18" customHeight="1" x14ac:dyDescent="0.2">
      <c r="A4" s="16" t="str">
        <f>'Fish Use'!A5</f>
        <v>CC1</v>
      </c>
      <c r="B4" s="16" t="str">
        <f>'Fish Use'!B5</f>
        <v>Catherine Creek</v>
      </c>
      <c r="C4" s="16" t="str">
        <f>'Fish Use'!D5</f>
        <v>Chinook</v>
      </c>
      <c r="D4" s="16" t="str">
        <f>'Fish Use'!E5</f>
        <v>Migration</v>
      </c>
      <c r="E4" s="18">
        <f>'Fish Use'!F5</f>
        <v>0.41620000000000001</v>
      </c>
      <c r="F4" s="18">
        <f>Population!D8</f>
        <v>0.3</v>
      </c>
      <c r="G4" s="18">
        <f>SUM('L1 Calculation Grid'!$M$47:$M$61)</f>
        <v>3.7104579310530412</v>
      </c>
      <c r="H4" s="18">
        <f>SUM('L1 Calculation Grid'!$N$47:$N$61)</f>
        <v>1.1131373793159127</v>
      </c>
      <c r="I4" s="17">
        <f t="shared" si="0"/>
        <v>3</v>
      </c>
      <c r="J4" s="16" t="str">
        <f t="shared" si="1"/>
        <v>Chinook | Migration</v>
      </c>
    </row>
    <row r="5" spans="1:10" ht="18" customHeight="1" x14ac:dyDescent="0.2">
      <c r="A5" s="16" t="str">
        <f>'Fish Use'!A2</f>
        <v>CC1</v>
      </c>
      <c r="B5" s="16" t="str">
        <f>'Fish Use'!B2</f>
        <v>Catherine Creek</v>
      </c>
      <c r="C5" s="16" t="str">
        <f>'Fish Use'!D2</f>
        <v>Chinook</v>
      </c>
      <c r="D5" s="16" t="str">
        <f>'Fish Use'!E2</f>
        <v>Spawning</v>
      </c>
      <c r="E5" s="18">
        <f>'Fish Use'!F2</f>
        <v>0.41620000000000001</v>
      </c>
      <c r="F5" s="18">
        <f>Population!D2</f>
        <v>0.12</v>
      </c>
      <c r="G5" s="18">
        <f>SUM('L1 Calculation Grid'!$M$2:$M$16)</f>
        <v>2.93229473690237</v>
      </c>
      <c r="H5" s="18">
        <f>SUM('L1 Calculation Grid'!$N$2:$N$16)</f>
        <v>0.35187536842828432</v>
      </c>
      <c r="I5" s="17">
        <f t="shared" si="0"/>
        <v>10</v>
      </c>
      <c r="J5" s="16" t="str">
        <f t="shared" si="1"/>
        <v>Chinook | Spawning</v>
      </c>
    </row>
    <row r="6" spans="1:10" ht="18" customHeight="1" x14ac:dyDescent="0.2">
      <c r="A6" s="16" t="str">
        <f>'Fish Use'!A4</f>
        <v>CC1</v>
      </c>
      <c r="B6" s="16" t="str">
        <f>'Fish Use'!B4</f>
        <v>Catherine Creek</v>
      </c>
      <c r="C6" s="16" t="str">
        <f>'Fish Use'!D4</f>
        <v>Chinook</v>
      </c>
      <c r="D6" s="16" t="str">
        <f>'Fish Use'!E4</f>
        <v>Summer Rearing</v>
      </c>
      <c r="E6" s="18">
        <f>'Fish Use'!F4</f>
        <v>0.41620000000000001</v>
      </c>
      <c r="F6" s="18">
        <f>Population!D4</f>
        <v>0.21</v>
      </c>
      <c r="G6" s="18">
        <f>SUM('L1 Calculation Grid'!$M$32:$M$46)</f>
        <v>2.9986957307137514</v>
      </c>
      <c r="H6" s="18">
        <f>SUM('L1 Calculation Grid'!$N$32:$N$46)</f>
        <v>0.62972610344988755</v>
      </c>
      <c r="I6" s="17">
        <f t="shared" si="0"/>
        <v>9</v>
      </c>
      <c r="J6" s="16" t="str">
        <f t="shared" si="1"/>
        <v>Chinook | Summer Rearing</v>
      </c>
    </row>
    <row r="7" spans="1:10" ht="18" customHeight="1" x14ac:dyDescent="0.2">
      <c r="A7" s="16" t="str">
        <f>'Fish Use'!A3</f>
        <v>CC1</v>
      </c>
      <c r="B7" s="16" t="str">
        <f>'Fish Use'!B3</f>
        <v>Catherine Creek</v>
      </c>
      <c r="C7" s="16" t="str">
        <f>'Fish Use'!D3</f>
        <v>Chinook</v>
      </c>
      <c r="D7" s="16" t="str">
        <f>'Fish Use'!E3</f>
        <v>Winter Rearing</v>
      </c>
      <c r="E7" s="18">
        <f>'Fish Use'!F3</f>
        <v>0.41620000000000001</v>
      </c>
      <c r="F7" s="18">
        <f>Population!D6</f>
        <v>0.36</v>
      </c>
      <c r="G7" s="18">
        <f>SUM('L1 Calculation Grid'!$M$17:$M$31)</f>
        <v>2.8531379563282537</v>
      </c>
      <c r="H7" s="18">
        <f>SUM('L1 Calculation Grid'!$N$17:$N$31)</f>
        <v>1.0271296642781713</v>
      </c>
      <c r="I7" s="17">
        <f t="shared" si="0"/>
        <v>4</v>
      </c>
      <c r="J7" s="16" t="str">
        <f t="shared" si="1"/>
        <v>Chinook | Winter Rearing</v>
      </c>
    </row>
    <row r="8" spans="1:10" ht="18" customHeight="1" x14ac:dyDescent="0.2">
      <c r="A8" s="16" t="str">
        <f>'Fish Use'!A9</f>
        <v>CC1</v>
      </c>
      <c r="B8" s="16" t="str">
        <f>'Fish Use'!B9</f>
        <v>Catherine Creek</v>
      </c>
      <c r="C8" s="16" t="str">
        <f>'Fish Use'!D9</f>
        <v>Steelhead</v>
      </c>
      <c r="D8" s="16" t="str">
        <f>'Fish Use'!E9</f>
        <v>Migration</v>
      </c>
      <c r="E8" s="18">
        <f>'Fish Use'!F9</f>
        <v>0.41620000000000001</v>
      </c>
      <c r="F8" s="18">
        <f>Population!D9</f>
        <v>0.25</v>
      </c>
      <c r="G8" s="18">
        <f>SUM('L1 Calculation Grid'!$M$107:$M$121)</f>
        <v>3.4164126309717782</v>
      </c>
      <c r="H8" s="18">
        <f>SUM('L1 Calculation Grid'!$N$107:$N$121)</f>
        <v>0.85410315774294454</v>
      </c>
      <c r="I8" s="17">
        <f t="shared" si="0"/>
        <v>5</v>
      </c>
      <c r="J8" s="16" t="str">
        <f t="shared" si="1"/>
        <v>Steelhead | Migration</v>
      </c>
    </row>
    <row r="9" spans="1:10" ht="18" customHeight="1" x14ac:dyDescent="0.2">
      <c r="A9" s="16" t="str">
        <f>'Fish Use'!A6</f>
        <v>CC1</v>
      </c>
      <c r="B9" s="16" t="str">
        <f>'Fish Use'!B6</f>
        <v>Catherine Creek</v>
      </c>
      <c r="C9" s="16" t="str">
        <f>'Fish Use'!D6</f>
        <v>Steelhead</v>
      </c>
      <c r="D9" s="16" t="str">
        <f>'Fish Use'!E6</f>
        <v>Spawning</v>
      </c>
      <c r="E9" s="18">
        <f>'Fish Use'!F6</f>
        <v>0.41620000000000001</v>
      </c>
      <c r="F9" s="18">
        <f>Population!D3</f>
        <v>0.25</v>
      </c>
      <c r="G9" s="18">
        <f>SUM('L1 Calculation Grid'!$M$62:$M$76)</f>
        <v>2.9179670517890588</v>
      </c>
      <c r="H9" s="18">
        <f>SUM('L1 Calculation Grid'!$N$62:$N$76)</f>
        <v>0.7294917629472647</v>
      </c>
      <c r="I9" s="17">
        <f t="shared" si="0"/>
        <v>8</v>
      </c>
      <c r="J9" s="16" t="str">
        <f t="shared" si="1"/>
        <v>Steelhead | Spawning</v>
      </c>
    </row>
    <row r="10" spans="1:10" ht="18" customHeight="1" x14ac:dyDescent="0.2">
      <c r="A10" s="16" t="str">
        <f>'Fish Use'!A8</f>
        <v>CC1</v>
      </c>
      <c r="B10" s="16" t="str">
        <f>'Fish Use'!B8</f>
        <v>Catherine Creek</v>
      </c>
      <c r="C10" s="16" t="str">
        <f>'Fish Use'!D8</f>
        <v>Steelhead</v>
      </c>
      <c r="D10" s="16" t="str">
        <f>'Fish Use'!E8</f>
        <v>Summer Rearing</v>
      </c>
      <c r="E10" s="18">
        <f>'Fish Use'!F8</f>
        <v>0.41620000000000001</v>
      </c>
      <c r="F10" s="18">
        <f>Population!D5</f>
        <v>0.25</v>
      </c>
      <c r="G10" s="18">
        <f>SUM('L1 Calculation Grid'!$M$92:$M$106)</f>
        <v>2.9731105788666325</v>
      </c>
      <c r="H10" s="18">
        <f>SUM('L1 Calculation Grid'!$N$92:$N$106)</f>
        <v>0.74327764471665814</v>
      </c>
      <c r="I10" s="17">
        <f t="shared" si="0"/>
        <v>6</v>
      </c>
      <c r="J10" s="16" t="str">
        <f t="shared" si="1"/>
        <v>Steelhead | Summer Rearing</v>
      </c>
    </row>
    <row r="11" spans="1:10" ht="18" customHeight="1" x14ac:dyDescent="0.2">
      <c r="A11" s="16" t="str">
        <f>'Fish Use'!A7</f>
        <v>CC1</v>
      </c>
      <c r="B11" s="16" t="str">
        <f>'Fish Use'!B7</f>
        <v>Catherine Creek</v>
      </c>
      <c r="C11" s="16" t="str">
        <f>'Fish Use'!D7</f>
        <v>Steelhead</v>
      </c>
      <c r="D11" s="16" t="str">
        <f>'Fish Use'!E7</f>
        <v>Winter Rearing</v>
      </c>
      <c r="E11" s="18">
        <f>'Fish Use'!F7</f>
        <v>0.41620000000000001</v>
      </c>
      <c r="F11" s="18">
        <f>Population!D7</f>
        <v>0.25</v>
      </c>
      <c r="G11" s="18">
        <f>SUM('L1 Calculation Grid'!$M$77:$M$91)</f>
        <v>2.9716055700224748</v>
      </c>
      <c r="H11" s="18">
        <f>SUM('L1 Calculation Grid'!$N$77:$N$91)</f>
        <v>0.74290139250561871</v>
      </c>
      <c r="I11" s="17">
        <f t="shared" si="0"/>
        <v>7</v>
      </c>
      <c r="J11" s="16" t="str">
        <f t="shared" si="1"/>
        <v>Steelhead | Winter Rearing</v>
      </c>
    </row>
    <row r="12" spans="1:10" ht="18" customHeight="1" x14ac:dyDescent="0.2">
      <c r="A12" s="16" t="str">
        <f>'Fish Use'!A21</f>
        <v>CC2</v>
      </c>
      <c r="B12" s="16" t="str">
        <f>'Fish Use'!B21</f>
        <v>Catherine Creek</v>
      </c>
      <c r="C12" s="16" t="str">
        <f>'Fish Use'!D21</f>
        <v>Bull Trout</v>
      </c>
      <c r="D12" s="16" t="str">
        <f>'Fish Use'!E21</f>
        <v>FMO</v>
      </c>
      <c r="E12" s="18">
        <f>'Fish Use'!F21</f>
        <v>0.28029999999999999</v>
      </c>
      <c r="F12" s="18">
        <f>Population!D19</f>
        <v>0.4</v>
      </c>
      <c r="G12" s="18">
        <f>SUM('L1 Calculation Grid'!$M$287:$M$301)</f>
        <v>1.8401669972696231</v>
      </c>
      <c r="H12" s="18">
        <f>SUM('L1 Calculation Grid'!$N$287:$N$301)</f>
        <v>0.73606679890784921</v>
      </c>
      <c r="I12" s="17">
        <f t="shared" ref="I12:I21" si="2">1+IF($H$12&gt;H12,1,0)+IF(AND($H$13&gt;H12,COUNTIF($H$12:$H$12,$H$13)=0),1,0)+IF(AND($H$14&gt;H12,COUNTIF($H$12:$H$13,$H$14)=0),1,0)+IF(AND($H$15&gt;H12,COUNTIF($H$12:$H$14,$H$15)=0),1,0)+IF(AND($H$16&gt;H12,COUNTIF($H$12:$H$15,$H$16)=0),1,0)+IF(AND($H$17&gt;H12,COUNTIF($H$12:$H$16,$H$17)=0),1,0)+IF(AND($H$18&gt;H12,COUNTIF($H$12:$H$17,$H$18)=0),1,0)+IF(AND($H$19&gt;H12,COUNTIF($H$12:$H$18,$H$19)=0),1,0)+IF(AND($H$20&gt;H12,COUNTIF($H$12:$H$19,$H$20)=0),1,0)+IF(AND($H$21&gt;H12,COUNTIF($H$12:$H$20,$H$21)=0),1,0)</f>
        <v>2</v>
      </c>
      <c r="J12" s="16" t="str">
        <f t="shared" si="1"/>
        <v>Bull Trout | FMO</v>
      </c>
    </row>
    <row r="13" spans="1:10" ht="18" customHeight="1" x14ac:dyDescent="0.2">
      <c r="A13" s="16" t="str">
        <f>'Fish Use'!A20</f>
        <v>CC2</v>
      </c>
      <c r="B13" s="16" t="str">
        <f>'Fish Use'!B20</f>
        <v>Catherine Creek</v>
      </c>
      <c r="C13" s="16" t="str">
        <f>'Fish Use'!D20</f>
        <v>Bull Trout</v>
      </c>
      <c r="D13" s="16" t="str">
        <f>'Fish Use'!E20</f>
        <v>Spawning &amp; Resident</v>
      </c>
      <c r="E13" s="18">
        <f>'Fish Use'!F20</f>
        <v>0.28029999999999999</v>
      </c>
      <c r="F13" s="18">
        <f>Population!D18</f>
        <v>0.6</v>
      </c>
      <c r="G13" s="18">
        <f>SUM('L1 Calculation Grid'!$M$272:$M$286)</f>
        <v>1.7428223110423273</v>
      </c>
      <c r="H13" s="18">
        <f>SUM('L1 Calculation Grid'!$N$272:$N$286)</f>
        <v>1.0456933866253963</v>
      </c>
      <c r="I13" s="17">
        <f t="shared" si="2"/>
        <v>1</v>
      </c>
      <c r="J13" s="16" t="str">
        <f t="shared" si="1"/>
        <v>Bull Trout | Spawning &amp; Resident</v>
      </c>
    </row>
    <row r="14" spans="1:10" ht="18" customHeight="1" x14ac:dyDescent="0.2">
      <c r="A14" s="16" t="str">
        <f>'Fish Use'!A15</f>
        <v>CC2</v>
      </c>
      <c r="B14" s="16" t="str">
        <f>'Fish Use'!B15</f>
        <v>Catherine Creek</v>
      </c>
      <c r="C14" s="16" t="str">
        <f>'Fish Use'!D15</f>
        <v>Chinook</v>
      </c>
      <c r="D14" s="16" t="str">
        <f>'Fish Use'!E15</f>
        <v>Migration</v>
      </c>
      <c r="E14" s="18">
        <f>'Fish Use'!F15</f>
        <v>0.28029999999999999</v>
      </c>
      <c r="F14" s="18">
        <f>Population!D8</f>
        <v>0.3</v>
      </c>
      <c r="G14" s="18">
        <f>SUM('L1 Calculation Grid'!$M$197:$M$211)</f>
        <v>2.310398277277331</v>
      </c>
      <c r="H14" s="18">
        <f>SUM('L1 Calculation Grid'!$N$197:$N$211)</f>
        <v>0.69311948318319938</v>
      </c>
      <c r="I14" s="17">
        <f t="shared" si="2"/>
        <v>3</v>
      </c>
      <c r="J14" s="16" t="str">
        <f t="shared" si="1"/>
        <v>Chinook | Migration</v>
      </c>
    </row>
    <row r="15" spans="1:10" ht="18" customHeight="1" x14ac:dyDescent="0.2">
      <c r="A15" s="16" t="str">
        <f>'Fish Use'!A12</f>
        <v>CC2</v>
      </c>
      <c r="B15" s="16" t="str">
        <f>'Fish Use'!B12</f>
        <v>Catherine Creek</v>
      </c>
      <c r="C15" s="16" t="str">
        <f>'Fish Use'!D12</f>
        <v>Chinook</v>
      </c>
      <c r="D15" s="16" t="str">
        <f>'Fish Use'!E12</f>
        <v>Spawning</v>
      </c>
      <c r="E15" s="18">
        <f>'Fish Use'!F12</f>
        <v>0.28029999999999999</v>
      </c>
      <c r="F15" s="18">
        <f>Population!D2</f>
        <v>0.12</v>
      </c>
      <c r="G15" s="18">
        <f>SUM('L1 Calculation Grid'!$M$152:$M$166)</f>
        <v>1.7577422796565518</v>
      </c>
      <c r="H15" s="18">
        <f>SUM('L1 Calculation Grid'!$N$152:$N$166)</f>
        <v>0.21092907355878623</v>
      </c>
      <c r="I15" s="17">
        <f t="shared" si="2"/>
        <v>10</v>
      </c>
      <c r="J15" s="16" t="str">
        <f t="shared" si="1"/>
        <v>Chinook | Spawning</v>
      </c>
    </row>
    <row r="16" spans="1:10" ht="18" customHeight="1" x14ac:dyDescent="0.2">
      <c r="A16" s="16" t="str">
        <f>'Fish Use'!A14</f>
        <v>CC2</v>
      </c>
      <c r="B16" s="16" t="str">
        <f>'Fish Use'!B14</f>
        <v>Catherine Creek</v>
      </c>
      <c r="C16" s="16" t="str">
        <f>'Fish Use'!D14</f>
        <v>Chinook</v>
      </c>
      <c r="D16" s="16" t="str">
        <f>'Fish Use'!E14</f>
        <v>Summer Rearing</v>
      </c>
      <c r="E16" s="18">
        <f>'Fish Use'!F14</f>
        <v>0.28029999999999999</v>
      </c>
      <c r="F16" s="18">
        <f>Population!D4</f>
        <v>0.21</v>
      </c>
      <c r="G16" s="18">
        <f>SUM('L1 Calculation Grid'!$M$182:$M$196)</f>
        <v>1.8299095189128944</v>
      </c>
      <c r="H16" s="18">
        <f>SUM('L1 Calculation Grid'!$N$182:$N$196)</f>
        <v>0.38428099897170787</v>
      </c>
      <c r="I16" s="17">
        <f t="shared" si="2"/>
        <v>9</v>
      </c>
      <c r="J16" s="16" t="str">
        <f t="shared" si="1"/>
        <v>Chinook | Summer Rearing</v>
      </c>
    </row>
    <row r="17" spans="1:10" ht="18" customHeight="1" x14ac:dyDescent="0.2">
      <c r="A17" s="16" t="str">
        <f>'Fish Use'!A13</f>
        <v>CC2</v>
      </c>
      <c r="B17" s="16" t="str">
        <f>'Fish Use'!B13</f>
        <v>Catherine Creek</v>
      </c>
      <c r="C17" s="16" t="str">
        <f>'Fish Use'!D13</f>
        <v>Chinook</v>
      </c>
      <c r="D17" s="16" t="str">
        <f>'Fish Use'!E13</f>
        <v>Winter Rearing</v>
      </c>
      <c r="E17" s="18">
        <f>'Fish Use'!F13</f>
        <v>0.28029999999999999</v>
      </c>
      <c r="F17" s="18">
        <f>Population!D6</f>
        <v>0.36</v>
      </c>
      <c r="G17" s="18">
        <f>SUM('L1 Calculation Grid'!$M$167:$M$181)</f>
        <v>1.7612740597442857</v>
      </c>
      <c r="H17" s="18">
        <f>SUM('L1 Calculation Grid'!$N$167:$N$181)</f>
        <v>0.63405866150794288</v>
      </c>
      <c r="I17" s="17">
        <f t="shared" si="2"/>
        <v>4</v>
      </c>
      <c r="J17" s="16" t="str">
        <f t="shared" si="1"/>
        <v>Chinook | Winter Rearing</v>
      </c>
    </row>
    <row r="18" spans="1:10" ht="18" customHeight="1" x14ac:dyDescent="0.2">
      <c r="A18" s="16" t="str">
        <f>'Fish Use'!A19</f>
        <v>CC2</v>
      </c>
      <c r="B18" s="16" t="str">
        <f>'Fish Use'!B19</f>
        <v>Catherine Creek</v>
      </c>
      <c r="C18" s="16" t="str">
        <f>'Fish Use'!D19</f>
        <v>Steelhead</v>
      </c>
      <c r="D18" s="16" t="str">
        <f>'Fish Use'!E19</f>
        <v>Migration</v>
      </c>
      <c r="E18" s="18">
        <f>'Fish Use'!F19</f>
        <v>0.28029999999999999</v>
      </c>
      <c r="F18" s="18">
        <f>Population!D9</f>
        <v>0.25</v>
      </c>
      <c r="G18" s="18">
        <f>SUM('L1 Calculation Grid'!$M$257:$M$271)</f>
        <v>2.1903312717332879</v>
      </c>
      <c r="H18" s="18">
        <f>SUM('L1 Calculation Grid'!$N$257:$N$271)</f>
        <v>0.54758281793332197</v>
      </c>
      <c r="I18" s="17">
        <f t="shared" si="2"/>
        <v>5</v>
      </c>
      <c r="J18" s="16" t="str">
        <f t="shared" si="1"/>
        <v>Steelhead | Migration</v>
      </c>
    </row>
    <row r="19" spans="1:10" ht="18" customHeight="1" x14ac:dyDescent="0.2">
      <c r="A19" s="16" t="str">
        <f>'Fish Use'!A16</f>
        <v>CC2</v>
      </c>
      <c r="B19" s="16" t="str">
        <f>'Fish Use'!B16</f>
        <v>Catherine Creek</v>
      </c>
      <c r="C19" s="16" t="str">
        <f>'Fish Use'!D16</f>
        <v>Steelhead</v>
      </c>
      <c r="D19" s="16" t="str">
        <f>'Fish Use'!E16</f>
        <v>Spawning</v>
      </c>
      <c r="E19" s="18">
        <f>'Fish Use'!F16</f>
        <v>0.28029999999999999</v>
      </c>
      <c r="F19" s="18">
        <f>Population!D3</f>
        <v>0.25</v>
      </c>
      <c r="G19" s="18">
        <f>SUM('L1 Calculation Grid'!$M$212:$M$226)</f>
        <v>1.7800411457550094</v>
      </c>
      <c r="H19" s="18">
        <f>SUM('L1 Calculation Grid'!$N$212:$N$226)</f>
        <v>0.44501028643875234</v>
      </c>
      <c r="I19" s="17">
        <f t="shared" si="2"/>
        <v>8</v>
      </c>
      <c r="J19" s="16" t="str">
        <f t="shared" si="1"/>
        <v>Steelhead | Spawning</v>
      </c>
    </row>
    <row r="20" spans="1:10" ht="18" customHeight="1" x14ac:dyDescent="0.2">
      <c r="A20" s="16" t="str">
        <f>'Fish Use'!A18</f>
        <v>CC2</v>
      </c>
      <c r="B20" s="16" t="str">
        <f>'Fish Use'!B18</f>
        <v>Catherine Creek</v>
      </c>
      <c r="C20" s="16" t="str">
        <f>'Fish Use'!D18</f>
        <v>Steelhead</v>
      </c>
      <c r="D20" s="16" t="str">
        <f>'Fish Use'!E18</f>
        <v>Summer Rearing</v>
      </c>
      <c r="E20" s="18">
        <f>'Fish Use'!F18</f>
        <v>0.28029999999999999</v>
      </c>
      <c r="F20" s="18">
        <f>Population!D5</f>
        <v>0.25</v>
      </c>
      <c r="G20" s="18">
        <f>SUM('L1 Calculation Grid'!$M$242:$M$256)</f>
        <v>1.8672499837348637</v>
      </c>
      <c r="H20" s="18">
        <f>SUM('L1 Calculation Grid'!$N$242:$N$256)</f>
        <v>0.46681249593371593</v>
      </c>
      <c r="I20" s="17">
        <f t="shared" si="2"/>
        <v>6</v>
      </c>
      <c r="J20" s="16" t="str">
        <f t="shared" si="1"/>
        <v>Steelhead | Summer Rearing</v>
      </c>
    </row>
    <row r="21" spans="1:10" ht="18" customHeight="1" x14ac:dyDescent="0.2">
      <c r="A21" s="16" t="str">
        <f>'Fish Use'!A17</f>
        <v>CC2</v>
      </c>
      <c r="B21" s="16" t="str">
        <f>'Fish Use'!B17</f>
        <v>Catherine Creek</v>
      </c>
      <c r="C21" s="16" t="str">
        <f>'Fish Use'!D17</f>
        <v>Steelhead</v>
      </c>
      <c r="D21" s="16" t="str">
        <f>'Fish Use'!E17</f>
        <v>Winter Rearing</v>
      </c>
      <c r="E21" s="18">
        <f>'Fish Use'!F17</f>
        <v>0.28029999999999999</v>
      </c>
      <c r="F21" s="18">
        <f>Population!D7</f>
        <v>0.25</v>
      </c>
      <c r="G21" s="18">
        <f>SUM('L1 Calculation Grid'!$M$227:$M$241)</f>
        <v>1.8426806876622635</v>
      </c>
      <c r="H21" s="18">
        <f>SUM('L1 Calculation Grid'!$N$227:$N$241)</f>
        <v>0.46067017191556586</v>
      </c>
      <c r="I21" s="17">
        <f t="shared" si="2"/>
        <v>7</v>
      </c>
      <c r="J21" s="16" t="str">
        <f t="shared" si="1"/>
        <v>Steelhead | Winter Rearing</v>
      </c>
    </row>
    <row r="22" spans="1:10" ht="18" customHeight="1" x14ac:dyDescent="0.2">
      <c r="A22" s="16" t="str">
        <f>'Fish Use'!A31</f>
        <v>CC3</v>
      </c>
      <c r="B22" s="16" t="str">
        <f>'Fish Use'!B31</f>
        <v>Catherine Creek</v>
      </c>
      <c r="C22" s="16" t="str">
        <f>'Fish Use'!D31</f>
        <v>Bull Trout</v>
      </c>
      <c r="D22" s="16" t="str">
        <f>'Fish Use'!E31</f>
        <v>FMO</v>
      </c>
      <c r="E22" s="18">
        <f>'Fish Use'!F31</f>
        <v>0.17219999999999999</v>
      </c>
      <c r="F22" s="18">
        <f>Population!D19</f>
        <v>0.4</v>
      </c>
      <c r="G22" s="18">
        <f>SUM('L1 Calculation Grid'!$M$437:$M$451)</f>
        <v>0.81351308248726939</v>
      </c>
      <c r="H22" s="18">
        <f>SUM('L1 Calculation Grid'!$N$437:$N$451)</f>
        <v>0.32540523299490781</v>
      </c>
      <c r="I22" s="17">
        <f t="shared" ref="I22:I31" si="3">1+IF($H$22&gt;H22,1,0)+IF(AND($H$23&gt;H22,COUNTIF($H$22:$H$22,$H$23)=0),1,0)+IF(AND($H$24&gt;H22,COUNTIF($H$22:$H$23,$H$24)=0),1,0)+IF(AND($H$25&gt;H22,COUNTIF($H$22:$H$24,$H$25)=0),1,0)+IF(AND($H$26&gt;H22,COUNTIF($H$22:$H$25,$H$26)=0),1,0)+IF(AND($H$27&gt;H22,COUNTIF($H$22:$H$26,$H$27)=0),1,0)+IF(AND($H$28&gt;H22,COUNTIF($H$22:$H$27,$H$28)=0),1,0)+IF(AND($H$29&gt;H22,COUNTIF($H$22:$H$28,$H$29)=0),1,0)+IF(AND($H$30&gt;H22,COUNTIF($H$22:$H$29,$H$30)=0),1,0)+IF(AND($H$31&gt;H22,COUNTIF($H$22:$H$30,$H$31)=0),1,0)</f>
        <v>2</v>
      </c>
      <c r="J22" s="16" t="str">
        <f t="shared" si="1"/>
        <v>Bull Trout | FMO</v>
      </c>
    </row>
    <row r="23" spans="1:10" ht="18" customHeight="1" x14ac:dyDescent="0.2">
      <c r="A23" s="16" t="str">
        <f>'Fish Use'!A30</f>
        <v>CC3</v>
      </c>
      <c r="B23" s="16" t="str">
        <f>'Fish Use'!B30</f>
        <v>Catherine Creek</v>
      </c>
      <c r="C23" s="16" t="str">
        <f>'Fish Use'!D30</f>
        <v>Bull Trout</v>
      </c>
      <c r="D23" s="16" t="str">
        <f>'Fish Use'!E30</f>
        <v>Spawning &amp; Resident</v>
      </c>
      <c r="E23" s="18">
        <f>'Fish Use'!F30</f>
        <v>0.17219999999999999</v>
      </c>
      <c r="F23" s="18">
        <f>Population!D18</f>
        <v>0.6</v>
      </c>
      <c r="G23" s="18">
        <f>SUM('L1 Calculation Grid'!$M$422:$M$436)</f>
        <v>0.79181865001627283</v>
      </c>
      <c r="H23" s="18">
        <f>SUM('L1 Calculation Grid'!$N$422:$N$436)</f>
        <v>0.47509119000976369</v>
      </c>
      <c r="I23" s="17">
        <f t="shared" si="3"/>
        <v>1</v>
      </c>
      <c r="J23" s="16" t="str">
        <f t="shared" si="1"/>
        <v>Bull Trout | Spawning &amp; Resident</v>
      </c>
    </row>
    <row r="24" spans="1:10" ht="18" customHeight="1" x14ac:dyDescent="0.2">
      <c r="A24" s="16" t="str">
        <f>'Fish Use'!A25</f>
        <v>CC3</v>
      </c>
      <c r="B24" s="16" t="str">
        <f>'Fish Use'!B25</f>
        <v>Catherine Creek</v>
      </c>
      <c r="C24" s="16" t="str">
        <f>'Fish Use'!D25</f>
        <v>Chinook</v>
      </c>
      <c r="D24" s="16" t="str">
        <f>'Fish Use'!E25</f>
        <v>Migration</v>
      </c>
      <c r="E24" s="18">
        <f>'Fish Use'!F25</f>
        <v>0.17219999999999999</v>
      </c>
      <c r="F24" s="18">
        <f>Population!D8</f>
        <v>0.3</v>
      </c>
      <c r="G24" s="18">
        <f>SUM('L1 Calculation Grid'!$M$347:$M$361)</f>
        <v>1.0337507324762856</v>
      </c>
      <c r="H24" s="18">
        <f>SUM('L1 Calculation Grid'!$N$347:$N$361)</f>
        <v>0.31012521974288565</v>
      </c>
      <c r="I24" s="17">
        <f t="shared" si="3"/>
        <v>3</v>
      </c>
      <c r="J24" s="16" t="str">
        <f t="shared" si="1"/>
        <v>Chinook | Migration</v>
      </c>
    </row>
    <row r="25" spans="1:10" ht="18" customHeight="1" x14ac:dyDescent="0.2">
      <c r="A25" s="16" t="str">
        <f>'Fish Use'!A22</f>
        <v>CC3</v>
      </c>
      <c r="B25" s="16" t="str">
        <f>'Fish Use'!B22</f>
        <v>Catherine Creek</v>
      </c>
      <c r="C25" s="16" t="str">
        <f>'Fish Use'!D22</f>
        <v>Chinook</v>
      </c>
      <c r="D25" s="16" t="str">
        <f>'Fish Use'!E22</f>
        <v>Spawning</v>
      </c>
      <c r="E25" s="18">
        <f>'Fish Use'!F22</f>
        <v>0.17219999999999999</v>
      </c>
      <c r="F25" s="18">
        <f>Population!D2</f>
        <v>0.12</v>
      </c>
      <c r="G25" s="18">
        <f>SUM('L1 Calculation Grid'!$M$302:$M$316)</f>
        <v>0.81784698746839513</v>
      </c>
      <c r="H25" s="18">
        <f>SUM('L1 Calculation Grid'!$N$302:$N$316)</f>
        <v>9.8141638496207412E-2</v>
      </c>
      <c r="I25" s="17">
        <f t="shared" si="3"/>
        <v>10</v>
      </c>
      <c r="J25" s="16" t="str">
        <f t="shared" si="1"/>
        <v>Chinook | Spawning</v>
      </c>
    </row>
    <row r="26" spans="1:10" ht="18" customHeight="1" x14ac:dyDescent="0.2">
      <c r="A26" s="16" t="str">
        <f>'Fish Use'!A24</f>
        <v>CC3</v>
      </c>
      <c r="B26" s="16" t="str">
        <f>'Fish Use'!B24</f>
        <v>Catherine Creek</v>
      </c>
      <c r="C26" s="16" t="str">
        <f>'Fish Use'!D24</f>
        <v>Chinook</v>
      </c>
      <c r="D26" s="16" t="str">
        <f>'Fish Use'!E24</f>
        <v>Summer Rearing</v>
      </c>
      <c r="E26" s="18">
        <f>'Fish Use'!F24</f>
        <v>0.17219999999999999</v>
      </c>
      <c r="F26" s="18">
        <f>Population!D4</f>
        <v>0.21</v>
      </c>
      <c r="G26" s="18">
        <f>SUM('L1 Calculation Grid'!$M$332:$M$346)</f>
        <v>0.81687559501571949</v>
      </c>
      <c r="H26" s="18">
        <f>SUM('L1 Calculation Grid'!$N$332:$N$346)</f>
        <v>0.17154387495330109</v>
      </c>
      <c r="I26" s="17">
        <f t="shared" si="3"/>
        <v>9</v>
      </c>
      <c r="J26" s="16" t="str">
        <f t="shared" si="1"/>
        <v>Chinook | Summer Rearing</v>
      </c>
    </row>
    <row r="27" spans="1:10" ht="18" customHeight="1" x14ac:dyDescent="0.2">
      <c r="A27" s="16" t="str">
        <f>'Fish Use'!A23</f>
        <v>CC3</v>
      </c>
      <c r="B27" s="16" t="str">
        <f>'Fish Use'!B23</f>
        <v>Catherine Creek</v>
      </c>
      <c r="C27" s="16" t="str">
        <f>'Fish Use'!D23</f>
        <v>Chinook</v>
      </c>
      <c r="D27" s="16" t="str">
        <f>'Fish Use'!E23</f>
        <v>Winter Rearing</v>
      </c>
      <c r="E27" s="18">
        <f>'Fish Use'!F23</f>
        <v>0.17219999999999999</v>
      </c>
      <c r="F27" s="18">
        <f>Population!D6</f>
        <v>0.36</v>
      </c>
      <c r="G27" s="18">
        <f>SUM('L1 Calculation Grid'!$M$317:$M$331)</f>
        <v>0.78305397756103878</v>
      </c>
      <c r="H27" s="18">
        <f>SUM('L1 Calculation Grid'!$N$317:$N$331)</f>
        <v>0.28189943192197392</v>
      </c>
      <c r="I27" s="17">
        <f t="shared" si="3"/>
        <v>4</v>
      </c>
      <c r="J27" s="16" t="str">
        <f t="shared" si="1"/>
        <v>Chinook | Winter Rearing</v>
      </c>
    </row>
    <row r="28" spans="1:10" ht="18" customHeight="1" x14ac:dyDescent="0.2">
      <c r="A28" s="16" t="str">
        <f>'Fish Use'!A29</f>
        <v>CC3</v>
      </c>
      <c r="B28" s="16" t="str">
        <f>'Fish Use'!B29</f>
        <v>Catherine Creek</v>
      </c>
      <c r="C28" s="16" t="str">
        <f>'Fish Use'!D29</f>
        <v>Steelhead</v>
      </c>
      <c r="D28" s="16" t="str">
        <f>'Fish Use'!E29</f>
        <v>Migration</v>
      </c>
      <c r="E28" s="18">
        <f>'Fish Use'!F29</f>
        <v>0.17219999999999999</v>
      </c>
      <c r="F28" s="18">
        <f>Population!D9</f>
        <v>0.25</v>
      </c>
      <c r="G28" s="18">
        <f>SUM('L1 Calculation Grid'!$M$407:$M$421)</f>
        <v>0.96168226495589215</v>
      </c>
      <c r="H28" s="18">
        <f>SUM('L1 Calculation Grid'!$N$407:$N$421)</f>
        <v>0.24042056623897304</v>
      </c>
      <c r="I28" s="17">
        <f t="shared" si="3"/>
        <v>5</v>
      </c>
      <c r="J28" s="16" t="str">
        <f t="shared" si="1"/>
        <v>Steelhead | Migration</v>
      </c>
    </row>
    <row r="29" spans="1:10" ht="18" customHeight="1" x14ac:dyDescent="0.2">
      <c r="A29" s="16" t="str">
        <f>'Fish Use'!A26</f>
        <v>CC3</v>
      </c>
      <c r="B29" s="16" t="str">
        <f>'Fish Use'!B26</f>
        <v>Catherine Creek</v>
      </c>
      <c r="C29" s="16" t="str">
        <f>'Fish Use'!D26</f>
        <v>Steelhead</v>
      </c>
      <c r="D29" s="16" t="str">
        <f>'Fish Use'!E26</f>
        <v>Spawning</v>
      </c>
      <c r="E29" s="18">
        <f>'Fish Use'!F26</f>
        <v>0.17219999999999999</v>
      </c>
      <c r="F29" s="18">
        <f>Population!D3</f>
        <v>0.25</v>
      </c>
      <c r="G29" s="18">
        <f>SUM('L1 Calculation Grid'!$M$362:$M$376)</f>
        <v>0.79122087001234298</v>
      </c>
      <c r="H29" s="18">
        <f>SUM('L1 Calculation Grid'!$N$362:$N$376)</f>
        <v>0.19780521750308575</v>
      </c>
      <c r="I29" s="17">
        <f t="shared" si="3"/>
        <v>8</v>
      </c>
      <c r="J29" s="16" t="str">
        <f t="shared" si="1"/>
        <v>Steelhead | Spawning</v>
      </c>
    </row>
    <row r="30" spans="1:10" ht="18" customHeight="1" x14ac:dyDescent="0.2">
      <c r="A30" s="16" t="str">
        <f>'Fish Use'!A28</f>
        <v>CC3</v>
      </c>
      <c r="B30" s="16" t="str">
        <f>'Fish Use'!B28</f>
        <v>Catherine Creek</v>
      </c>
      <c r="C30" s="16" t="str">
        <f>'Fish Use'!D28</f>
        <v>Steelhead</v>
      </c>
      <c r="D30" s="16" t="str">
        <f>'Fish Use'!E28</f>
        <v>Summer Rearing</v>
      </c>
      <c r="E30" s="18">
        <f>'Fish Use'!F28</f>
        <v>0.17219999999999999</v>
      </c>
      <c r="F30" s="18">
        <f>Population!D5</f>
        <v>0.25</v>
      </c>
      <c r="G30" s="18">
        <f>SUM('L1 Calculation Grid'!$M$392:$M$406)</f>
        <v>0.82875647250940954</v>
      </c>
      <c r="H30" s="18">
        <f>SUM('L1 Calculation Grid'!$N$392:$N$406)</f>
        <v>0.20718911812735238</v>
      </c>
      <c r="I30" s="17">
        <f t="shared" si="3"/>
        <v>6</v>
      </c>
      <c r="J30" s="16" t="str">
        <f t="shared" si="1"/>
        <v>Steelhead | Summer Rearing</v>
      </c>
    </row>
    <row r="31" spans="1:10" ht="18" customHeight="1" x14ac:dyDescent="0.2">
      <c r="A31" s="16" t="str">
        <f>'Fish Use'!A27</f>
        <v>CC3</v>
      </c>
      <c r="B31" s="16" t="str">
        <f>'Fish Use'!B27</f>
        <v>Catherine Creek</v>
      </c>
      <c r="C31" s="16" t="str">
        <f>'Fish Use'!D27</f>
        <v>Steelhead</v>
      </c>
      <c r="D31" s="16" t="str">
        <f>'Fish Use'!E27</f>
        <v>Winter Rearing</v>
      </c>
      <c r="E31" s="18">
        <f>'Fish Use'!F27</f>
        <v>0.17219999999999999</v>
      </c>
      <c r="F31" s="18">
        <f>Population!D7</f>
        <v>0.25</v>
      </c>
      <c r="G31" s="18">
        <f>SUM('L1 Calculation Grid'!$M$377:$M$391)</f>
        <v>0.7976470049973432</v>
      </c>
      <c r="H31" s="18">
        <f>SUM('L1 Calculation Grid'!$N$377:$N$391)</f>
        <v>0.1994117512493358</v>
      </c>
      <c r="I31" s="17">
        <f t="shared" si="3"/>
        <v>7</v>
      </c>
      <c r="J31" s="16" t="str">
        <f t="shared" si="1"/>
        <v>Steelhead | Winter Rearing</v>
      </c>
    </row>
    <row r="32" spans="1:10" ht="18" customHeight="1" x14ac:dyDescent="0.2">
      <c r="A32" s="16" t="str">
        <f>'Fish Use'!A41</f>
        <v>CC4</v>
      </c>
      <c r="B32" s="16" t="str">
        <f>'Fish Use'!B41</f>
        <v>Catherine Creek</v>
      </c>
      <c r="C32" s="16" t="str">
        <f>'Fish Use'!D41</f>
        <v>Bull Trout</v>
      </c>
      <c r="D32" s="16" t="str">
        <f>'Fish Use'!E41</f>
        <v>FMO</v>
      </c>
      <c r="E32" s="18">
        <f>'Fish Use'!F41</f>
        <v>0.25319999999999998</v>
      </c>
      <c r="F32" s="18">
        <f>Population!D19</f>
        <v>0.4</v>
      </c>
      <c r="G32" s="18">
        <f>SUM('L1 Calculation Grid'!$M$587:$M$601)</f>
        <v>1.3203584228808261</v>
      </c>
      <c r="H32" s="18">
        <f>SUM('L1 Calculation Grid'!$N$587:$N$601)</f>
        <v>0.5281433691523304</v>
      </c>
      <c r="I32" s="17">
        <f t="shared" ref="I32:I41" si="4">1+IF($H$32&gt;H32,1,0)+IF(AND($H$33&gt;H32,COUNTIF($H$32:$H$32,$H$33)=0),1,0)+IF(AND($H$34&gt;H32,COUNTIF($H$32:$H$33,$H$34)=0),1,0)+IF(AND($H$35&gt;H32,COUNTIF($H$32:$H$34,$H$35)=0),1,0)+IF(AND($H$36&gt;H32,COUNTIF($H$32:$H$35,$H$36)=0),1,0)+IF(AND($H$37&gt;H32,COUNTIF($H$32:$H$36,$H$37)=0),1,0)+IF(AND($H$38&gt;H32,COUNTIF($H$32:$H$37,$H$38)=0),1,0)+IF(AND($H$39&gt;H32,COUNTIF($H$32:$H$38,$H$39)=0),1,0)+IF(AND($H$40&gt;H32,COUNTIF($H$32:$H$39,$H$40)=0),1,0)+IF(AND($H$41&gt;H32,COUNTIF($H$32:$H$40,$H$41)=0),1,0)</f>
        <v>2</v>
      </c>
      <c r="J32" s="16" t="str">
        <f t="shared" si="1"/>
        <v>Bull Trout | FMO</v>
      </c>
    </row>
    <row r="33" spans="1:10" ht="18" customHeight="1" x14ac:dyDescent="0.2">
      <c r="A33" s="16" t="str">
        <f>'Fish Use'!A40</f>
        <v>CC4</v>
      </c>
      <c r="B33" s="16" t="str">
        <f>'Fish Use'!B40</f>
        <v>Catherine Creek</v>
      </c>
      <c r="C33" s="16" t="str">
        <f>'Fish Use'!D40</f>
        <v>Bull Trout</v>
      </c>
      <c r="D33" s="16" t="str">
        <f>'Fish Use'!E40</f>
        <v>Spawning &amp; Resident</v>
      </c>
      <c r="E33" s="18">
        <f>'Fish Use'!F40</f>
        <v>0.25319999999999998</v>
      </c>
      <c r="F33" s="18">
        <f>Population!D18</f>
        <v>0.6</v>
      </c>
      <c r="G33" s="18">
        <f>SUM('L1 Calculation Grid'!$M$572:$M$586)</f>
        <v>1.2638482520547978</v>
      </c>
      <c r="H33" s="18">
        <f>SUM('L1 Calculation Grid'!$N$572:$N$586)</f>
        <v>0.75830895123287878</v>
      </c>
      <c r="I33" s="17">
        <f t="shared" si="4"/>
        <v>1</v>
      </c>
      <c r="J33" s="16" t="str">
        <f t="shared" si="1"/>
        <v>Bull Trout | Spawning &amp; Resident</v>
      </c>
    </row>
    <row r="34" spans="1:10" ht="18" customHeight="1" x14ac:dyDescent="0.2">
      <c r="A34" s="16" t="str">
        <f>'Fish Use'!A35</f>
        <v>CC4</v>
      </c>
      <c r="B34" s="16" t="str">
        <f>'Fish Use'!B35</f>
        <v>Catherine Creek</v>
      </c>
      <c r="C34" s="16" t="str">
        <f>'Fish Use'!D35</f>
        <v>Chinook</v>
      </c>
      <c r="D34" s="16" t="str">
        <f>'Fish Use'!E35</f>
        <v>Migration</v>
      </c>
      <c r="E34" s="18">
        <f>'Fish Use'!F35</f>
        <v>0.25319999999999998</v>
      </c>
      <c r="F34" s="18">
        <f>Population!D8</f>
        <v>0.3</v>
      </c>
      <c r="G34" s="18">
        <f>SUM('L1 Calculation Grid'!$M$497:$M$511)</f>
        <v>1.6017820842925954</v>
      </c>
      <c r="H34" s="18">
        <f>SUM('L1 Calculation Grid'!$N$497:$N$511)</f>
        <v>0.48053462528777874</v>
      </c>
      <c r="I34" s="17">
        <f t="shared" si="4"/>
        <v>3</v>
      </c>
      <c r="J34" s="16" t="str">
        <f t="shared" si="1"/>
        <v>Chinook | Migration</v>
      </c>
    </row>
    <row r="35" spans="1:10" ht="18" customHeight="1" x14ac:dyDescent="0.2">
      <c r="A35" s="16" t="str">
        <f>'Fish Use'!A32</f>
        <v>CC4</v>
      </c>
      <c r="B35" s="16" t="str">
        <f>'Fish Use'!B32</f>
        <v>Catherine Creek</v>
      </c>
      <c r="C35" s="16" t="str">
        <f>'Fish Use'!D32</f>
        <v>Chinook</v>
      </c>
      <c r="D35" s="16" t="str">
        <f>'Fish Use'!E32</f>
        <v>Spawning</v>
      </c>
      <c r="E35" s="18">
        <f>'Fish Use'!F32</f>
        <v>0.25319999999999998</v>
      </c>
      <c r="F35" s="18">
        <f>Population!D2</f>
        <v>0.12</v>
      </c>
      <c r="G35" s="18">
        <f>SUM('L1 Calculation Grid'!$M$452:$M$466)</f>
        <v>1.3016071542730994</v>
      </c>
      <c r="H35" s="18">
        <f>SUM('L1 Calculation Grid'!$N$452:$N$466)</f>
        <v>0.15619285851277193</v>
      </c>
      <c r="I35" s="17">
        <f t="shared" si="4"/>
        <v>10</v>
      </c>
      <c r="J35" s="16" t="str">
        <f t="shared" si="1"/>
        <v>Chinook | Spawning</v>
      </c>
    </row>
    <row r="36" spans="1:10" ht="18" customHeight="1" x14ac:dyDescent="0.2">
      <c r="A36" s="16" t="str">
        <f>'Fish Use'!A34</f>
        <v>CC4</v>
      </c>
      <c r="B36" s="16" t="str">
        <f>'Fish Use'!B34</f>
        <v>Catherine Creek</v>
      </c>
      <c r="C36" s="16" t="str">
        <f>'Fish Use'!D34</f>
        <v>Chinook</v>
      </c>
      <c r="D36" s="16" t="str">
        <f>'Fish Use'!E34</f>
        <v>Summer Rearing</v>
      </c>
      <c r="E36" s="18">
        <f>'Fish Use'!F34</f>
        <v>0.25319999999999998</v>
      </c>
      <c r="F36" s="18">
        <f>Population!D4</f>
        <v>0.21</v>
      </c>
      <c r="G36" s="18">
        <f>SUM('L1 Calculation Grid'!$M$482:$M$496)</f>
        <v>1.3273169013535335</v>
      </c>
      <c r="H36" s="18">
        <f>SUM('L1 Calculation Grid'!$N$482:$N$496)</f>
        <v>0.27873654928424213</v>
      </c>
      <c r="I36" s="17">
        <f t="shared" si="4"/>
        <v>9</v>
      </c>
      <c r="J36" s="16" t="str">
        <f t="shared" si="1"/>
        <v>Chinook | Summer Rearing</v>
      </c>
    </row>
    <row r="37" spans="1:10" ht="18" customHeight="1" x14ac:dyDescent="0.2">
      <c r="A37" s="16" t="str">
        <f>'Fish Use'!A33</f>
        <v>CC4</v>
      </c>
      <c r="B37" s="16" t="str">
        <f>'Fish Use'!B33</f>
        <v>Catherine Creek</v>
      </c>
      <c r="C37" s="16" t="str">
        <f>'Fish Use'!D33</f>
        <v>Chinook</v>
      </c>
      <c r="D37" s="16" t="str">
        <f>'Fish Use'!E33</f>
        <v>Winter Rearing</v>
      </c>
      <c r="E37" s="18">
        <f>'Fish Use'!F33</f>
        <v>0.25319999999999998</v>
      </c>
      <c r="F37" s="18">
        <f>Population!D6</f>
        <v>0.36</v>
      </c>
      <c r="G37" s="18">
        <f>SUM('L1 Calculation Grid'!$M$467:$M$481)</f>
        <v>1.2917594829076653</v>
      </c>
      <c r="H37" s="18">
        <f>SUM('L1 Calculation Grid'!$N$467:$N$481)</f>
        <v>0.46503341384675956</v>
      </c>
      <c r="I37" s="17">
        <f t="shared" si="4"/>
        <v>4</v>
      </c>
      <c r="J37" s="16" t="str">
        <f t="shared" si="1"/>
        <v>Chinook | Winter Rearing</v>
      </c>
    </row>
    <row r="38" spans="1:10" ht="18" customHeight="1" x14ac:dyDescent="0.2">
      <c r="A38" s="16" t="str">
        <f>'Fish Use'!A39</f>
        <v>CC4</v>
      </c>
      <c r="B38" s="16" t="str">
        <f>'Fish Use'!B39</f>
        <v>Catherine Creek</v>
      </c>
      <c r="C38" s="16" t="str">
        <f>'Fish Use'!D39</f>
        <v>Steelhead</v>
      </c>
      <c r="D38" s="16" t="str">
        <f>'Fish Use'!E39</f>
        <v>Migration</v>
      </c>
      <c r="E38" s="18">
        <f>'Fish Use'!F39</f>
        <v>0.25319999999999998</v>
      </c>
      <c r="F38" s="18">
        <f>Population!D9</f>
        <v>0.25</v>
      </c>
      <c r="G38" s="18">
        <f>SUM('L1 Calculation Grid'!$M$557:$M$571)</f>
        <v>1.5171653571148693</v>
      </c>
      <c r="H38" s="18">
        <f>SUM('L1 Calculation Grid'!$N$557:$N$571)</f>
        <v>0.37929133927871733</v>
      </c>
      <c r="I38" s="17">
        <f t="shared" si="4"/>
        <v>5</v>
      </c>
      <c r="J38" s="16" t="str">
        <f t="shared" si="1"/>
        <v>Steelhead | Migration</v>
      </c>
    </row>
    <row r="39" spans="1:10" ht="18" customHeight="1" x14ac:dyDescent="0.2">
      <c r="A39" s="16" t="str">
        <f>'Fish Use'!A36</f>
        <v>CC4</v>
      </c>
      <c r="B39" s="16" t="str">
        <f>'Fish Use'!B36</f>
        <v>Catherine Creek</v>
      </c>
      <c r="C39" s="16" t="str">
        <f>'Fish Use'!D36</f>
        <v>Steelhead</v>
      </c>
      <c r="D39" s="16" t="str">
        <f>'Fish Use'!E36</f>
        <v>Spawning</v>
      </c>
      <c r="E39" s="18">
        <f>'Fish Use'!F36</f>
        <v>0.25319999999999998</v>
      </c>
      <c r="F39" s="18">
        <f>Population!D3</f>
        <v>0.25</v>
      </c>
      <c r="G39" s="18">
        <f>SUM('L1 Calculation Grid'!$M$512:$M$526)</f>
        <v>1.3161833356921484</v>
      </c>
      <c r="H39" s="18">
        <f>SUM('L1 Calculation Grid'!$N$512:$N$526)</f>
        <v>0.3290458339230371</v>
      </c>
      <c r="I39" s="17">
        <f t="shared" si="4"/>
        <v>7</v>
      </c>
      <c r="J39" s="16" t="str">
        <f t="shared" si="1"/>
        <v>Steelhead | Spawning</v>
      </c>
    </row>
    <row r="40" spans="1:10" ht="18" customHeight="1" x14ac:dyDescent="0.2">
      <c r="A40" s="16" t="str">
        <f>'Fish Use'!A38</f>
        <v>CC4</v>
      </c>
      <c r="B40" s="16" t="str">
        <f>'Fish Use'!B38</f>
        <v>Catherine Creek</v>
      </c>
      <c r="C40" s="16" t="str">
        <f>'Fish Use'!D38</f>
        <v>Steelhead</v>
      </c>
      <c r="D40" s="16" t="str">
        <f>'Fish Use'!E38</f>
        <v>Summer Rearing</v>
      </c>
      <c r="E40" s="18">
        <f>'Fish Use'!F38</f>
        <v>0.25319999999999998</v>
      </c>
      <c r="F40" s="18">
        <f>Population!D5</f>
        <v>0.25</v>
      </c>
      <c r="G40" s="18">
        <f>SUM('L1 Calculation Grid'!$M$542:$M$556)</f>
        <v>1.3340922621100586</v>
      </c>
      <c r="H40" s="18">
        <f>SUM('L1 Calculation Grid'!$N$542:$N$556)</f>
        <v>0.33352306552751465</v>
      </c>
      <c r="I40" s="17">
        <f t="shared" si="4"/>
        <v>6</v>
      </c>
      <c r="J40" s="16" t="str">
        <f t="shared" si="1"/>
        <v>Steelhead | Summer Rearing</v>
      </c>
    </row>
    <row r="41" spans="1:10" ht="18" customHeight="1" x14ac:dyDescent="0.2">
      <c r="A41" s="16" t="str">
        <f>'Fish Use'!A37</f>
        <v>CC4</v>
      </c>
      <c r="B41" s="16" t="str">
        <f>'Fish Use'!B37</f>
        <v>Catherine Creek</v>
      </c>
      <c r="C41" s="16" t="str">
        <f>'Fish Use'!D37</f>
        <v>Steelhead</v>
      </c>
      <c r="D41" s="16" t="str">
        <f>'Fish Use'!E37</f>
        <v>Winter Rearing</v>
      </c>
      <c r="E41" s="18">
        <f>'Fish Use'!F37</f>
        <v>0.25319999999999998</v>
      </c>
      <c r="F41" s="18">
        <f>Population!D7</f>
        <v>0.25</v>
      </c>
      <c r="G41" s="18">
        <f>SUM('L1 Calculation Grid'!$M$527:$M$541)</f>
        <v>1.275787536407655</v>
      </c>
      <c r="H41" s="18">
        <f>SUM('L1 Calculation Grid'!$N$527:$N$541)</f>
        <v>0.31894688410191374</v>
      </c>
      <c r="I41" s="17">
        <f t="shared" si="4"/>
        <v>8</v>
      </c>
      <c r="J41" s="16" t="str">
        <f t="shared" si="1"/>
        <v>Steelhead | Winter Rearing</v>
      </c>
    </row>
    <row r="42" spans="1:10" ht="18" customHeight="1" x14ac:dyDescent="0.2">
      <c r="A42" s="16" t="str">
        <f>'Fish Use'!A51</f>
        <v>CC5</v>
      </c>
      <c r="B42" s="16" t="str">
        <f>'Fish Use'!B51</f>
        <v>Catherine Creek</v>
      </c>
      <c r="C42" s="16" t="str">
        <f>'Fish Use'!D51</f>
        <v>Bull Trout</v>
      </c>
      <c r="D42" s="16" t="str">
        <f>'Fish Use'!E51</f>
        <v>FMO</v>
      </c>
      <c r="E42" s="18">
        <f>'Fish Use'!F51</f>
        <v>0.46629999999999999</v>
      </c>
      <c r="F42" s="18">
        <f>Population!D19</f>
        <v>0.4</v>
      </c>
      <c r="G42" s="18">
        <f>SUM('L1 Calculation Grid'!$M$737:$M$751)</f>
        <v>2.4902043723618967</v>
      </c>
      <c r="H42" s="18">
        <f>SUM('L1 Calculation Grid'!$N$737:$N$751)</f>
        <v>0.99608174894475865</v>
      </c>
      <c r="I42" s="17">
        <f t="shared" ref="I42:I51" si="5">1+IF($H$42&gt;H42,1,0)+IF(AND($H$43&gt;H42,COUNTIF($H$42:$H$42,$H$43)=0),1,0)+IF(AND($H$44&gt;H42,COUNTIF($H$42:$H$43,$H$44)=0),1,0)+IF(AND($H$45&gt;H42,COUNTIF($H$42:$H$44,$H$45)=0),1,0)+IF(AND($H$46&gt;H42,COUNTIF($H$42:$H$45,$H$46)=0),1,0)+IF(AND($H$47&gt;H42,COUNTIF($H$42:$H$46,$H$47)=0),1,0)+IF(AND($H$48&gt;H42,COUNTIF($H$42:$H$47,$H$48)=0),1,0)+IF(AND($H$49&gt;H42,COUNTIF($H$42:$H$48,$H$49)=0),1,0)+IF(AND($H$50&gt;H42,COUNTIF($H$42:$H$49,$H$50)=0),1,0)+IF(AND($H$51&gt;H42,COUNTIF($H$42:$H$50,$H$51)=0),1,0)</f>
        <v>2</v>
      </c>
      <c r="J42" s="16" t="str">
        <f t="shared" si="1"/>
        <v>Bull Trout | FMO</v>
      </c>
    </row>
    <row r="43" spans="1:10" ht="18" customHeight="1" x14ac:dyDescent="0.2">
      <c r="A43" s="16" t="str">
        <f>'Fish Use'!A50</f>
        <v>CC5</v>
      </c>
      <c r="B43" s="16" t="str">
        <f>'Fish Use'!B50</f>
        <v>Catherine Creek</v>
      </c>
      <c r="C43" s="16" t="str">
        <f>'Fish Use'!D50</f>
        <v>Bull Trout</v>
      </c>
      <c r="D43" s="16" t="str">
        <f>'Fish Use'!E50</f>
        <v>Spawning &amp; Resident</v>
      </c>
      <c r="E43" s="18">
        <f>'Fish Use'!F50</f>
        <v>0.46629999999999999</v>
      </c>
      <c r="F43" s="18">
        <f>Population!D18</f>
        <v>0.6</v>
      </c>
      <c r="G43" s="18">
        <f>SUM('L1 Calculation Grid'!$M$722:$M$736)</f>
        <v>2.4068399243622163</v>
      </c>
      <c r="H43" s="18">
        <f>SUM('L1 Calculation Grid'!$N$722:$N$736)</f>
        <v>1.4441039546173298</v>
      </c>
      <c r="I43" s="17">
        <f t="shared" si="5"/>
        <v>1</v>
      </c>
      <c r="J43" s="16" t="str">
        <f t="shared" si="1"/>
        <v>Bull Trout | Spawning &amp; Resident</v>
      </c>
    </row>
    <row r="44" spans="1:10" ht="18" customHeight="1" x14ac:dyDescent="0.2">
      <c r="A44" s="16" t="str">
        <f>'Fish Use'!A45</f>
        <v>CC5</v>
      </c>
      <c r="B44" s="16" t="str">
        <f>'Fish Use'!B45</f>
        <v>Catherine Creek</v>
      </c>
      <c r="C44" s="16" t="str">
        <f>'Fish Use'!D45</f>
        <v>Chinook</v>
      </c>
      <c r="D44" s="16" t="str">
        <f>'Fish Use'!E45</f>
        <v>Migration</v>
      </c>
      <c r="E44" s="18">
        <f>'Fish Use'!F45</f>
        <v>0.46629999999999999</v>
      </c>
      <c r="F44" s="18">
        <f>Population!D8</f>
        <v>0.3</v>
      </c>
      <c r="G44" s="18">
        <f>SUM('L1 Calculation Grid'!$M$647:$M$661)</f>
        <v>3.0555598151918439</v>
      </c>
      <c r="H44" s="18">
        <f>SUM('L1 Calculation Grid'!$N$647:$N$661)</f>
        <v>0.91666794455755329</v>
      </c>
      <c r="I44" s="17">
        <f t="shared" si="5"/>
        <v>3</v>
      </c>
      <c r="J44" s="16" t="str">
        <f t="shared" si="1"/>
        <v>Chinook | Migration</v>
      </c>
    </row>
    <row r="45" spans="1:10" ht="18" customHeight="1" x14ac:dyDescent="0.2">
      <c r="A45" s="16" t="str">
        <f>'Fish Use'!A42</f>
        <v>CC5</v>
      </c>
      <c r="B45" s="16" t="str">
        <f>'Fish Use'!B42</f>
        <v>Catherine Creek</v>
      </c>
      <c r="C45" s="16" t="str">
        <f>'Fish Use'!D42</f>
        <v>Chinook</v>
      </c>
      <c r="D45" s="16" t="str">
        <f>'Fish Use'!E42</f>
        <v>Spawning</v>
      </c>
      <c r="E45" s="18">
        <f>'Fish Use'!F42</f>
        <v>0.46629999999999999</v>
      </c>
      <c r="F45" s="18">
        <f>Population!D2</f>
        <v>0.12</v>
      </c>
      <c r="G45" s="18">
        <f>SUM('L1 Calculation Grid'!$M$602:$M$616)</f>
        <v>2.4680817680979157</v>
      </c>
      <c r="H45" s="18">
        <f>SUM('L1 Calculation Grid'!$N$602:$N$616)</f>
        <v>0.29616981217174992</v>
      </c>
      <c r="I45" s="17">
        <f t="shared" si="5"/>
        <v>10</v>
      </c>
      <c r="J45" s="16" t="str">
        <f t="shared" si="1"/>
        <v>Chinook | Spawning</v>
      </c>
    </row>
    <row r="46" spans="1:10" ht="18" customHeight="1" x14ac:dyDescent="0.2">
      <c r="A46" s="16" t="str">
        <f>'Fish Use'!A44</f>
        <v>CC5</v>
      </c>
      <c r="B46" s="16" t="str">
        <f>'Fish Use'!B44</f>
        <v>Catherine Creek</v>
      </c>
      <c r="C46" s="16" t="str">
        <f>'Fish Use'!D44</f>
        <v>Chinook</v>
      </c>
      <c r="D46" s="16" t="str">
        <f>'Fish Use'!E44</f>
        <v>Summer Rearing</v>
      </c>
      <c r="E46" s="18">
        <f>'Fish Use'!F44</f>
        <v>0.46629999999999999</v>
      </c>
      <c r="F46" s="18">
        <f>Population!D4</f>
        <v>0.21</v>
      </c>
      <c r="G46" s="18">
        <f>SUM('L1 Calculation Grid'!$M$632:$M$646)</f>
        <v>2.455266844790553</v>
      </c>
      <c r="H46" s="18">
        <f>SUM('L1 Calculation Grid'!$N$632:$N$646)</f>
        <v>0.51560603740601607</v>
      </c>
      <c r="I46" s="17">
        <f t="shared" si="5"/>
        <v>9</v>
      </c>
      <c r="J46" s="16" t="str">
        <f t="shared" si="1"/>
        <v>Chinook | Summer Rearing</v>
      </c>
    </row>
    <row r="47" spans="1:10" ht="18" customHeight="1" x14ac:dyDescent="0.2">
      <c r="A47" s="16" t="str">
        <f>'Fish Use'!A43</f>
        <v>CC5</v>
      </c>
      <c r="B47" s="16" t="str">
        <f>'Fish Use'!B43</f>
        <v>Catherine Creek</v>
      </c>
      <c r="C47" s="16" t="str">
        <f>'Fish Use'!D43</f>
        <v>Chinook</v>
      </c>
      <c r="D47" s="16" t="str">
        <f>'Fish Use'!E43</f>
        <v>Winter Rearing</v>
      </c>
      <c r="E47" s="18">
        <f>'Fish Use'!F43</f>
        <v>0.46629999999999999</v>
      </c>
      <c r="F47" s="18">
        <f>Population!D6</f>
        <v>0.36</v>
      </c>
      <c r="G47" s="18">
        <f>SUM('L1 Calculation Grid'!$M$617:$M$631)</f>
        <v>2.4332866287011941</v>
      </c>
      <c r="H47" s="18">
        <f>SUM('L1 Calculation Grid'!$N$617:$N$631)</f>
        <v>0.87598318633242944</v>
      </c>
      <c r="I47" s="17">
        <f t="shared" si="5"/>
        <v>4</v>
      </c>
      <c r="J47" s="16" t="str">
        <f t="shared" si="1"/>
        <v>Chinook | Winter Rearing</v>
      </c>
    </row>
    <row r="48" spans="1:10" ht="18" customHeight="1" x14ac:dyDescent="0.2">
      <c r="A48" s="16" t="str">
        <f>'Fish Use'!A49</f>
        <v>CC5</v>
      </c>
      <c r="B48" s="16" t="str">
        <f>'Fish Use'!B49</f>
        <v>Catherine Creek</v>
      </c>
      <c r="C48" s="16" t="str">
        <f>'Fish Use'!D49</f>
        <v>Steelhead</v>
      </c>
      <c r="D48" s="16" t="str">
        <f>'Fish Use'!E49</f>
        <v>Migration</v>
      </c>
      <c r="E48" s="18">
        <f>'Fish Use'!F49</f>
        <v>0.46629999999999999</v>
      </c>
      <c r="F48" s="18">
        <f>Population!D9</f>
        <v>0.25</v>
      </c>
      <c r="G48" s="18">
        <f>SUM('L1 Calculation Grid'!$M$707:$M$721)</f>
        <v>2.888396261225286</v>
      </c>
      <c r="H48" s="18">
        <f>SUM('L1 Calculation Grid'!$N$707:$N$721)</f>
        <v>0.72209906530632151</v>
      </c>
      <c r="I48" s="17">
        <f t="shared" si="5"/>
        <v>5</v>
      </c>
      <c r="J48" s="16" t="str">
        <f t="shared" si="1"/>
        <v>Steelhead | Migration</v>
      </c>
    </row>
    <row r="49" spans="1:10" ht="18" customHeight="1" x14ac:dyDescent="0.2">
      <c r="A49" s="16" t="str">
        <f>'Fish Use'!A46</f>
        <v>CC5</v>
      </c>
      <c r="B49" s="16" t="str">
        <f>'Fish Use'!B46</f>
        <v>Catherine Creek</v>
      </c>
      <c r="C49" s="16" t="str">
        <f>'Fish Use'!D46</f>
        <v>Steelhead</v>
      </c>
      <c r="D49" s="16" t="str">
        <f>'Fish Use'!E46</f>
        <v>Spawning</v>
      </c>
      <c r="E49" s="18">
        <f>'Fish Use'!F46</f>
        <v>0.46629999999999999</v>
      </c>
      <c r="F49" s="18">
        <f>Population!D3</f>
        <v>0.25</v>
      </c>
      <c r="G49" s="18">
        <f>SUM('L1 Calculation Grid'!$M$662:$M$676)</f>
        <v>2.4847411682202813</v>
      </c>
      <c r="H49" s="18">
        <f>SUM('L1 Calculation Grid'!$N$662:$N$676)</f>
        <v>0.62118529205507034</v>
      </c>
      <c r="I49" s="17">
        <f t="shared" si="5"/>
        <v>6</v>
      </c>
      <c r="J49" s="16" t="str">
        <f t="shared" si="1"/>
        <v>Steelhead | Spawning</v>
      </c>
    </row>
    <row r="50" spans="1:10" ht="18" customHeight="1" x14ac:dyDescent="0.2">
      <c r="A50" s="16" t="str">
        <f>'Fish Use'!A48</f>
        <v>CC5</v>
      </c>
      <c r="B50" s="16" t="str">
        <f>'Fish Use'!B48</f>
        <v>Catherine Creek</v>
      </c>
      <c r="C50" s="16" t="str">
        <f>'Fish Use'!D48</f>
        <v>Steelhead</v>
      </c>
      <c r="D50" s="16" t="str">
        <f>'Fish Use'!E48</f>
        <v>Summer Rearing</v>
      </c>
      <c r="E50" s="18">
        <f>'Fish Use'!F48</f>
        <v>0.46629999999999999</v>
      </c>
      <c r="F50" s="18">
        <f>Population!D5</f>
        <v>0.25</v>
      </c>
      <c r="G50" s="18">
        <f>SUM('L1 Calculation Grid'!$M$692:$M$706)</f>
        <v>2.4658560181688718</v>
      </c>
      <c r="H50" s="18">
        <f>SUM('L1 Calculation Grid'!$N$692:$N$706)</f>
        <v>0.61646400454221795</v>
      </c>
      <c r="I50" s="17">
        <f t="shared" si="5"/>
        <v>7</v>
      </c>
      <c r="J50" s="16" t="str">
        <f t="shared" si="1"/>
        <v>Steelhead | Summer Rearing</v>
      </c>
    </row>
    <row r="51" spans="1:10" ht="18" customHeight="1" x14ac:dyDescent="0.2">
      <c r="A51" s="16" t="str">
        <f>'Fish Use'!A47</f>
        <v>CC5</v>
      </c>
      <c r="B51" s="16" t="str">
        <f>'Fish Use'!B47</f>
        <v>Catherine Creek</v>
      </c>
      <c r="C51" s="16" t="str">
        <f>'Fish Use'!D47</f>
        <v>Steelhead</v>
      </c>
      <c r="D51" s="16" t="str">
        <f>'Fish Use'!E47</f>
        <v>Winter Rearing</v>
      </c>
      <c r="E51" s="18">
        <f>'Fish Use'!F47</f>
        <v>0.46629999999999999</v>
      </c>
      <c r="F51" s="18">
        <f>Population!D7</f>
        <v>0.25</v>
      </c>
      <c r="G51" s="18">
        <f>SUM('L1 Calculation Grid'!$M$677:$M$691)</f>
        <v>2.4340884980590962</v>
      </c>
      <c r="H51" s="18">
        <f>SUM('L1 Calculation Grid'!$N$677:$N$691)</f>
        <v>0.60852212451477405</v>
      </c>
      <c r="I51" s="17">
        <f t="shared" si="5"/>
        <v>8</v>
      </c>
      <c r="J51" s="16" t="str">
        <f t="shared" si="1"/>
        <v>Steelhead | Winter Rearing</v>
      </c>
    </row>
    <row r="52" spans="1:10" ht="18" customHeight="1" x14ac:dyDescent="0.2">
      <c r="A52" s="16" t="str">
        <f>'Fish Use'!A61</f>
        <v>CC6</v>
      </c>
      <c r="B52" s="16" t="str">
        <f>'Fish Use'!B61</f>
        <v>Catherine Creek</v>
      </c>
      <c r="C52" s="16" t="str">
        <f>'Fish Use'!D61</f>
        <v>Bull Trout</v>
      </c>
      <c r="D52" s="16" t="str">
        <f>'Fish Use'!E61</f>
        <v>FMO</v>
      </c>
      <c r="E52" s="18">
        <f>'Fish Use'!F61</f>
        <v>0.63290000000000002</v>
      </c>
      <c r="F52" s="18">
        <f>Population!D19</f>
        <v>0.4</v>
      </c>
      <c r="G52" s="18">
        <f>SUM('L1 Calculation Grid'!$M$887:$M$901)</f>
        <v>2.8266116428372485</v>
      </c>
      <c r="H52" s="18">
        <f>SUM('L1 Calculation Grid'!$N$887:$N$901)</f>
        <v>1.1306446571348994</v>
      </c>
      <c r="I52" s="17">
        <f t="shared" ref="I52:I61" si="6">1+IF($H$52&gt;H52,1,0)+IF(AND($H$53&gt;H52,COUNTIF($H$52:$H$52,$H$53)=0),1,0)+IF(AND($H$54&gt;H52,COUNTIF($H$52:$H$53,$H$54)=0),1,0)+IF(AND($H$55&gt;H52,COUNTIF($H$52:$H$54,$H$55)=0),1,0)+IF(AND($H$56&gt;H52,COUNTIF($H$52:$H$55,$H$56)=0),1,0)+IF(AND($H$57&gt;H52,COUNTIF($H$52:$H$56,$H$57)=0),1,0)+IF(AND($H$58&gt;H52,COUNTIF($H$52:$H$57,$H$58)=0),1,0)+IF(AND($H$59&gt;H52,COUNTIF($H$52:$H$58,$H$59)=0),1,0)+IF(AND($H$60&gt;H52,COUNTIF($H$52:$H$59,$H$60)=0),1,0)+IF(AND($H$61&gt;H52,COUNTIF($H$52:$H$60,$H$61)=0),1,0)</f>
        <v>2</v>
      </c>
      <c r="J52" s="16" t="str">
        <f t="shared" si="1"/>
        <v>Bull Trout | FMO</v>
      </c>
    </row>
    <row r="53" spans="1:10" ht="18" customHeight="1" x14ac:dyDescent="0.2">
      <c r="A53" s="16" t="str">
        <f>'Fish Use'!A60</f>
        <v>CC6</v>
      </c>
      <c r="B53" s="16" t="str">
        <f>'Fish Use'!B60</f>
        <v>Catherine Creek</v>
      </c>
      <c r="C53" s="16" t="str">
        <f>'Fish Use'!D60</f>
        <v>Bull Trout</v>
      </c>
      <c r="D53" s="16" t="str">
        <f>'Fish Use'!E60</f>
        <v>Spawning &amp; Resident</v>
      </c>
      <c r="E53" s="18">
        <f>'Fish Use'!F60</f>
        <v>0.63290000000000002</v>
      </c>
      <c r="F53" s="18">
        <f>Population!D18</f>
        <v>0.6</v>
      </c>
      <c r="G53" s="18">
        <f>SUM('L1 Calculation Grid'!$M$872:$M$886)</f>
        <v>2.761523528533794</v>
      </c>
      <c r="H53" s="18">
        <f>SUM('L1 Calculation Grid'!$N$872:$N$886)</f>
        <v>1.6569141171202761</v>
      </c>
      <c r="I53" s="17">
        <f t="shared" si="6"/>
        <v>1</v>
      </c>
      <c r="J53" s="16" t="str">
        <f t="shared" si="1"/>
        <v>Bull Trout | Spawning &amp; Resident</v>
      </c>
    </row>
    <row r="54" spans="1:10" ht="18" customHeight="1" x14ac:dyDescent="0.2">
      <c r="A54" s="16" t="str">
        <f>'Fish Use'!A55</f>
        <v>CC6</v>
      </c>
      <c r="B54" s="16" t="str">
        <f>'Fish Use'!B55</f>
        <v>Catherine Creek</v>
      </c>
      <c r="C54" s="16" t="str">
        <f>'Fish Use'!D55</f>
        <v>Chinook</v>
      </c>
      <c r="D54" s="16" t="str">
        <f>'Fish Use'!E55</f>
        <v>Migration</v>
      </c>
      <c r="E54" s="18">
        <f>'Fish Use'!F55</f>
        <v>0.63290000000000002</v>
      </c>
      <c r="F54" s="18">
        <f>Population!D8</f>
        <v>0.3</v>
      </c>
      <c r="G54" s="18">
        <f>SUM('L1 Calculation Grid'!$M$797:$M$811)</f>
        <v>3.5089128781686267</v>
      </c>
      <c r="H54" s="18">
        <f>SUM('L1 Calculation Grid'!$N$797:$N$811)</f>
        <v>1.0526738634505877</v>
      </c>
      <c r="I54" s="17">
        <f t="shared" si="6"/>
        <v>3</v>
      </c>
      <c r="J54" s="16" t="str">
        <f t="shared" si="1"/>
        <v>Chinook | Migration</v>
      </c>
    </row>
    <row r="55" spans="1:10" ht="18" customHeight="1" x14ac:dyDescent="0.2">
      <c r="A55" s="16" t="str">
        <f>'Fish Use'!A52</f>
        <v>CC6</v>
      </c>
      <c r="B55" s="16" t="str">
        <f>'Fish Use'!B52</f>
        <v>Catherine Creek</v>
      </c>
      <c r="C55" s="16" t="str">
        <f>'Fish Use'!D52</f>
        <v>Chinook</v>
      </c>
      <c r="D55" s="16" t="str">
        <f>'Fish Use'!E52</f>
        <v>Spawning</v>
      </c>
      <c r="E55" s="18">
        <f>'Fish Use'!F52</f>
        <v>0.63290000000000002</v>
      </c>
      <c r="F55" s="18">
        <f>Population!D2</f>
        <v>0.12</v>
      </c>
      <c r="G55" s="18">
        <f>SUM('L1 Calculation Grid'!$M$752:$M$766)</f>
        <v>2.9822372318812853</v>
      </c>
      <c r="H55" s="18">
        <f>SUM('L1 Calculation Grid'!$N$752:$N$766)</f>
        <v>0.35786846782575421</v>
      </c>
      <c r="I55" s="17">
        <f t="shared" si="6"/>
        <v>10</v>
      </c>
      <c r="J55" s="16" t="str">
        <f t="shared" si="1"/>
        <v>Chinook | Spawning</v>
      </c>
    </row>
    <row r="56" spans="1:10" ht="18" customHeight="1" x14ac:dyDescent="0.2">
      <c r="A56" s="16" t="str">
        <f>'Fish Use'!A54</f>
        <v>CC6</v>
      </c>
      <c r="B56" s="16" t="str">
        <f>'Fish Use'!B54</f>
        <v>Catherine Creek</v>
      </c>
      <c r="C56" s="16" t="str">
        <f>'Fish Use'!D54</f>
        <v>Chinook</v>
      </c>
      <c r="D56" s="16" t="str">
        <f>'Fish Use'!E54</f>
        <v>Summer Rearing</v>
      </c>
      <c r="E56" s="18">
        <f>'Fish Use'!F54</f>
        <v>0.63290000000000002</v>
      </c>
      <c r="F56" s="18">
        <f>Population!D4</f>
        <v>0.21</v>
      </c>
      <c r="G56" s="18">
        <f>SUM('L1 Calculation Grid'!$M$782:$M$796)</f>
        <v>2.8985655916425404</v>
      </c>
      <c r="H56" s="18">
        <f>SUM('L1 Calculation Grid'!$N$782:$N$796)</f>
        <v>0.60869877424493346</v>
      </c>
      <c r="I56" s="17">
        <f t="shared" si="6"/>
        <v>9</v>
      </c>
      <c r="J56" s="16" t="str">
        <f t="shared" si="1"/>
        <v>Chinook | Summer Rearing</v>
      </c>
    </row>
    <row r="57" spans="1:10" ht="18" customHeight="1" x14ac:dyDescent="0.2">
      <c r="A57" s="16" t="str">
        <f>'Fish Use'!A53</f>
        <v>CC6</v>
      </c>
      <c r="B57" s="16" t="str">
        <f>'Fish Use'!B53</f>
        <v>Catherine Creek</v>
      </c>
      <c r="C57" s="16" t="str">
        <f>'Fish Use'!D53</f>
        <v>Chinook</v>
      </c>
      <c r="D57" s="16" t="str">
        <f>'Fish Use'!E53</f>
        <v>Winter Rearing</v>
      </c>
      <c r="E57" s="18">
        <f>'Fish Use'!F53</f>
        <v>0.63290000000000002</v>
      </c>
      <c r="F57" s="18">
        <f>Population!D6</f>
        <v>0.36</v>
      </c>
      <c r="G57" s="18">
        <f>SUM('L1 Calculation Grid'!$M$767:$M$781)</f>
        <v>2.8273541702280025</v>
      </c>
      <c r="H57" s="18">
        <f>SUM('L1 Calculation Grid'!$N$767:$N$781)</f>
        <v>1.0178475012820809</v>
      </c>
      <c r="I57" s="17">
        <f t="shared" si="6"/>
        <v>4</v>
      </c>
      <c r="J57" s="16" t="str">
        <f t="shared" si="1"/>
        <v>Chinook | Winter Rearing</v>
      </c>
    </row>
    <row r="58" spans="1:10" ht="18" customHeight="1" x14ac:dyDescent="0.2">
      <c r="A58" s="16" t="str">
        <f>'Fish Use'!A59</f>
        <v>CC6</v>
      </c>
      <c r="B58" s="16" t="str">
        <f>'Fish Use'!B59</f>
        <v>Catherine Creek</v>
      </c>
      <c r="C58" s="16" t="str">
        <f>'Fish Use'!D59</f>
        <v>Steelhead</v>
      </c>
      <c r="D58" s="16" t="str">
        <f>'Fish Use'!E59</f>
        <v>Migration</v>
      </c>
      <c r="E58" s="18">
        <f>'Fish Use'!F59</f>
        <v>0.63290000000000002</v>
      </c>
      <c r="F58" s="18">
        <f>Population!D9</f>
        <v>0.25</v>
      </c>
      <c r="G58" s="18">
        <f>SUM('L1 Calculation Grid'!$M$857:$M$871)</f>
        <v>3.2518153359304725</v>
      </c>
      <c r="H58" s="18">
        <f>SUM('L1 Calculation Grid'!$N$857:$N$871)</f>
        <v>0.81295383398261811</v>
      </c>
      <c r="I58" s="17">
        <f t="shared" si="6"/>
        <v>5</v>
      </c>
      <c r="J58" s="16" t="str">
        <f t="shared" si="1"/>
        <v>Steelhead | Migration</v>
      </c>
    </row>
    <row r="59" spans="1:10" ht="18" customHeight="1" x14ac:dyDescent="0.2">
      <c r="A59" s="16" t="str">
        <f>'Fish Use'!A56</f>
        <v>CC6</v>
      </c>
      <c r="B59" s="16" t="str">
        <f>'Fish Use'!B56</f>
        <v>Catherine Creek</v>
      </c>
      <c r="C59" s="16" t="str">
        <f>'Fish Use'!D56</f>
        <v>Steelhead</v>
      </c>
      <c r="D59" s="16" t="str">
        <f>'Fish Use'!E56</f>
        <v>Spawning</v>
      </c>
      <c r="E59" s="18">
        <f>'Fish Use'!F56</f>
        <v>0.63290000000000002</v>
      </c>
      <c r="F59" s="18">
        <f>Population!D3</f>
        <v>0.25</v>
      </c>
      <c r="G59" s="18">
        <f>SUM('L1 Calculation Grid'!$M$812:$M$826)</f>
        <v>2.9140366061121155</v>
      </c>
      <c r="H59" s="18">
        <f>SUM('L1 Calculation Grid'!$N$812:$N$826)</f>
        <v>0.72850915152802886</v>
      </c>
      <c r="I59" s="17">
        <f t="shared" si="6"/>
        <v>6</v>
      </c>
      <c r="J59" s="16" t="str">
        <f t="shared" si="1"/>
        <v>Steelhead | Spawning</v>
      </c>
    </row>
    <row r="60" spans="1:10" ht="18" customHeight="1" x14ac:dyDescent="0.2">
      <c r="A60" s="16" t="str">
        <f>'Fish Use'!A58</f>
        <v>CC6</v>
      </c>
      <c r="B60" s="16" t="str">
        <f>'Fish Use'!B58</f>
        <v>Catherine Creek</v>
      </c>
      <c r="C60" s="16" t="str">
        <f>'Fish Use'!D58</f>
        <v>Steelhead</v>
      </c>
      <c r="D60" s="16" t="str">
        <f>'Fish Use'!E58</f>
        <v>Summer Rearing</v>
      </c>
      <c r="E60" s="18">
        <f>'Fish Use'!F58</f>
        <v>0.63290000000000002</v>
      </c>
      <c r="F60" s="18">
        <f>Population!D5</f>
        <v>0.25</v>
      </c>
      <c r="G60" s="18">
        <f>SUM('L1 Calculation Grid'!$M$842:$M$856)</f>
        <v>2.8572790381668867</v>
      </c>
      <c r="H60" s="18">
        <f>SUM('L1 Calculation Grid'!$N$842:$N$856)</f>
        <v>0.71431975954172167</v>
      </c>
      <c r="I60" s="17">
        <f t="shared" si="6"/>
        <v>7</v>
      </c>
      <c r="J60" s="16" t="str">
        <f t="shared" si="1"/>
        <v>Steelhead | Summer Rearing</v>
      </c>
    </row>
    <row r="61" spans="1:10" ht="18" customHeight="1" x14ac:dyDescent="0.2">
      <c r="A61" s="16" t="str">
        <f>'Fish Use'!A57</f>
        <v>CC6</v>
      </c>
      <c r="B61" s="16" t="str">
        <f>'Fish Use'!B57</f>
        <v>Catherine Creek</v>
      </c>
      <c r="C61" s="16" t="str">
        <f>'Fish Use'!D57</f>
        <v>Steelhead</v>
      </c>
      <c r="D61" s="16" t="str">
        <f>'Fish Use'!E57</f>
        <v>Winter Rearing</v>
      </c>
      <c r="E61" s="18">
        <f>'Fish Use'!F57</f>
        <v>0.63290000000000002</v>
      </c>
      <c r="F61" s="18">
        <f>Population!D7</f>
        <v>0.25</v>
      </c>
      <c r="G61" s="18">
        <f>SUM('L1 Calculation Grid'!$M$827:$M$841)</f>
        <v>2.8288087098108505</v>
      </c>
      <c r="H61" s="18">
        <f>SUM('L1 Calculation Grid'!$N$827:$N$841)</f>
        <v>0.70720217745271263</v>
      </c>
      <c r="I61" s="17">
        <f t="shared" si="6"/>
        <v>8</v>
      </c>
      <c r="J61" s="16" t="str">
        <f t="shared" si="1"/>
        <v>Steelhead | Winter Rearing</v>
      </c>
    </row>
    <row r="62" spans="1:10" ht="18" customHeight="1" x14ac:dyDescent="0.2">
      <c r="A62" s="16" t="str">
        <f>'Fish Use'!A71</f>
        <v>CC7</v>
      </c>
      <c r="B62" s="16" t="str">
        <f>'Fish Use'!B71</f>
        <v>Catherine Creek</v>
      </c>
      <c r="C62" s="16" t="str">
        <f>'Fish Use'!D71</f>
        <v>Bull Trout</v>
      </c>
      <c r="D62" s="16" t="str">
        <f>'Fish Use'!E71</f>
        <v>FMO</v>
      </c>
      <c r="E62" s="18">
        <f>'Fish Use'!F71</f>
        <v>1</v>
      </c>
      <c r="F62" s="18">
        <f>Population!D19</f>
        <v>0.4</v>
      </c>
      <c r="G62" s="18">
        <f>SUM('L1 Calculation Grid'!$M$1037:$M$1051)</f>
        <v>2.8918339288619999</v>
      </c>
      <c r="H62" s="18">
        <f>SUM('L1 Calculation Grid'!$N$1037:$N$1051)</f>
        <v>1.1567335715447999</v>
      </c>
      <c r="I62" s="17">
        <f t="shared" ref="I62:I71" si="7">1+IF($H$62&gt;H62,1,0)+IF(AND($H$63&gt;H62,COUNTIF($H$62:$H$62,$H$63)=0),1,0)+IF(AND($H$64&gt;H62,COUNTIF($H$62:$H$63,$H$64)=0),1,0)+IF(AND($H$65&gt;H62,COUNTIF($H$62:$H$64,$H$65)=0),1,0)+IF(AND($H$66&gt;H62,COUNTIF($H$62:$H$65,$H$66)=0),1,0)+IF(AND($H$67&gt;H62,COUNTIF($H$62:$H$66,$H$67)=0),1,0)+IF(AND($H$68&gt;H62,COUNTIF($H$62:$H$67,$H$68)=0),1,0)+IF(AND($H$69&gt;H62,COUNTIF($H$62:$H$68,$H$69)=0),1,0)+IF(AND($H$70&gt;H62,COUNTIF($H$62:$H$69,$H$70)=0),1,0)+IF(AND($H$71&gt;H62,COUNTIF($H$62:$H$70,$H$71)=0),1,0)</f>
        <v>2</v>
      </c>
      <c r="J62" s="16" t="str">
        <f t="shared" si="1"/>
        <v>Bull Trout | FMO</v>
      </c>
    </row>
    <row r="63" spans="1:10" ht="18" customHeight="1" x14ac:dyDescent="0.2">
      <c r="A63" s="16" t="str">
        <f>'Fish Use'!A70</f>
        <v>CC7</v>
      </c>
      <c r="B63" s="16" t="str">
        <f>'Fish Use'!B70</f>
        <v>Catherine Creek</v>
      </c>
      <c r="C63" s="16" t="str">
        <f>'Fish Use'!D70</f>
        <v>Bull Trout</v>
      </c>
      <c r="D63" s="16" t="str">
        <f>'Fish Use'!E70</f>
        <v>Spawning &amp; Resident</v>
      </c>
      <c r="E63" s="18">
        <f>'Fish Use'!F70</f>
        <v>1</v>
      </c>
      <c r="F63" s="18">
        <f>Population!D18</f>
        <v>0.6</v>
      </c>
      <c r="G63" s="18">
        <f>SUM('L1 Calculation Grid'!$M$1022:$M$1036)</f>
        <v>2.795791071579</v>
      </c>
      <c r="H63" s="18">
        <f>SUM('L1 Calculation Grid'!$N$1022:$N$1036)</f>
        <v>1.6774746429473999</v>
      </c>
      <c r="I63" s="17">
        <f t="shared" si="7"/>
        <v>1</v>
      </c>
      <c r="J63" s="16" t="str">
        <f t="shared" si="1"/>
        <v>Bull Trout | Spawning &amp; Resident</v>
      </c>
    </row>
    <row r="64" spans="1:10" ht="18" customHeight="1" x14ac:dyDescent="0.2">
      <c r="A64" s="16" t="str">
        <f>'Fish Use'!A65</f>
        <v>CC7</v>
      </c>
      <c r="B64" s="16" t="str">
        <f>'Fish Use'!B65</f>
        <v>Catherine Creek</v>
      </c>
      <c r="C64" s="16" t="str">
        <f>'Fish Use'!D65</f>
        <v>Chinook</v>
      </c>
      <c r="D64" s="16" t="str">
        <f>'Fish Use'!E65</f>
        <v>Migration</v>
      </c>
      <c r="E64" s="18">
        <f>'Fish Use'!F65</f>
        <v>1</v>
      </c>
      <c r="F64" s="18">
        <f>Population!D8</f>
        <v>0.3</v>
      </c>
      <c r="G64" s="18">
        <f>SUM('L1 Calculation Grid'!$M$947:$M$961)</f>
        <v>3.5997482142515</v>
      </c>
      <c r="H64" s="18">
        <f>SUM('L1 Calculation Grid'!$N$947:$N$961)</f>
        <v>1.0799244642754497</v>
      </c>
      <c r="I64" s="17">
        <f t="shared" si="7"/>
        <v>3</v>
      </c>
      <c r="J64" s="16" t="str">
        <f t="shared" si="1"/>
        <v>Chinook | Migration</v>
      </c>
    </row>
    <row r="65" spans="1:10" ht="18" customHeight="1" x14ac:dyDescent="0.2">
      <c r="A65" s="16" t="str">
        <f>'Fish Use'!A62</f>
        <v>CC7</v>
      </c>
      <c r="B65" s="16" t="str">
        <f>'Fish Use'!B62</f>
        <v>Catherine Creek</v>
      </c>
      <c r="C65" s="16" t="str">
        <f>'Fish Use'!D62</f>
        <v>Chinook</v>
      </c>
      <c r="D65" s="16" t="str">
        <f>'Fish Use'!E62</f>
        <v>Spawning</v>
      </c>
      <c r="E65" s="18">
        <f>'Fish Use'!F62</f>
        <v>1</v>
      </c>
      <c r="F65" s="18">
        <f>Population!D2</f>
        <v>0.12</v>
      </c>
      <c r="G65" s="18">
        <f>SUM('L1 Calculation Grid'!$M$902:$M$916)</f>
        <v>3.1734535711807497</v>
      </c>
      <c r="H65" s="18">
        <f>SUM('L1 Calculation Grid'!$N$902:$N$916)</f>
        <v>0.38081442854168995</v>
      </c>
      <c r="I65" s="17">
        <f t="shared" si="7"/>
        <v>10</v>
      </c>
      <c r="J65" s="16" t="str">
        <f t="shared" si="1"/>
        <v>Chinook | Spawning</v>
      </c>
    </row>
    <row r="66" spans="1:10" ht="18" customHeight="1" x14ac:dyDescent="0.2">
      <c r="A66" s="16" t="str">
        <f>'Fish Use'!A64</f>
        <v>CC7</v>
      </c>
      <c r="B66" s="16" t="str">
        <f>'Fish Use'!B64</f>
        <v>Catherine Creek</v>
      </c>
      <c r="C66" s="16" t="str">
        <f>'Fish Use'!D64</f>
        <v>Chinook</v>
      </c>
      <c r="D66" s="16" t="str">
        <f>'Fish Use'!E64</f>
        <v>Summer Rearing</v>
      </c>
      <c r="E66" s="18">
        <f>'Fish Use'!F64</f>
        <v>1</v>
      </c>
      <c r="F66" s="18">
        <f>Population!D4</f>
        <v>0.21</v>
      </c>
      <c r="G66" s="18">
        <f>SUM('L1 Calculation Grid'!$M$932:$M$946)</f>
        <v>3.0633803573797498</v>
      </c>
      <c r="H66" s="18">
        <f>SUM('L1 Calculation Grid'!$N$932:$N$946)</f>
        <v>0.64330987504974746</v>
      </c>
      <c r="I66" s="17">
        <f t="shared" si="7"/>
        <v>9</v>
      </c>
      <c r="J66" s="16" t="str">
        <f t="shared" ref="J66:J129" si="8">C66&amp;" | "&amp;D66</f>
        <v>Chinook | Summer Rearing</v>
      </c>
    </row>
    <row r="67" spans="1:10" ht="18" customHeight="1" x14ac:dyDescent="0.2">
      <c r="A67" s="16" t="str">
        <f>'Fish Use'!A63</f>
        <v>CC7</v>
      </c>
      <c r="B67" s="16" t="str">
        <f>'Fish Use'!B63</f>
        <v>Catherine Creek</v>
      </c>
      <c r="C67" s="16" t="str">
        <f>'Fish Use'!D63</f>
        <v>Chinook</v>
      </c>
      <c r="D67" s="16" t="str">
        <f>'Fish Use'!E63</f>
        <v>Winter Rearing</v>
      </c>
      <c r="E67" s="18">
        <f>'Fish Use'!F63</f>
        <v>1</v>
      </c>
      <c r="F67" s="18">
        <f>Population!D6</f>
        <v>0.36</v>
      </c>
      <c r="G67" s="18">
        <f>SUM('L1 Calculation Grid'!$M$917:$M$931)</f>
        <v>2.72522142887125</v>
      </c>
      <c r="H67" s="18">
        <f>SUM('L1 Calculation Grid'!$N$917:$N$931)</f>
        <v>0.98107971439365005</v>
      </c>
      <c r="I67" s="17">
        <f t="shared" si="7"/>
        <v>4</v>
      </c>
      <c r="J67" s="16" t="str">
        <f t="shared" si="8"/>
        <v>Chinook | Winter Rearing</v>
      </c>
    </row>
    <row r="68" spans="1:10" ht="18" customHeight="1" x14ac:dyDescent="0.2">
      <c r="A68" s="16" t="str">
        <f>'Fish Use'!A69</f>
        <v>CC7</v>
      </c>
      <c r="B68" s="16" t="str">
        <f>'Fish Use'!B69</f>
        <v>Catherine Creek</v>
      </c>
      <c r="C68" s="16" t="str">
        <f>'Fish Use'!D69</f>
        <v>Steelhead</v>
      </c>
      <c r="D68" s="16" t="str">
        <f>'Fish Use'!E69</f>
        <v>Migration</v>
      </c>
      <c r="E68" s="18">
        <f>'Fish Use'!F69</f>
        <v>1</v>
      </c>
      <c r="F68" s="18">
        <f>Population!D9</f>
        <v>0.25</v>
      </c>
      <c r="G68" s="18">
        <f>SUM('L1 Calculation Grid'!$M$1007:$M$1021)</f>
        <v>3.1980107140360006</v>
      </c>
      <c r="H68" s="18">
        <f>SUM('L1 Calculation Grid'!$N$1007:$N$1021)</f>
        <v>0.79950267850900014</v>
      </c>
      <c r="I68" s="17">
        <f t="shared" si="7"/>
        <v>5</v>
      </c>
      <c r="J68" s="16" t="str">
        <f t="shared" si="8"/>
        <v>Steelhead | Migration</v>
      </c>
    </row>
    <row r="69" spans="1:10" ht="18" customHeight="1" x14ac:dyDescent="0.2">
      <c r="A69" s="16" t="str">
        <f>'Fish Use'!A66</f>
        <v>CC7</v>
      </c>
      <c r="B69" s="16" t="str">
        <f>'Fish Use'!B66</f>
        <v>Catherine Creek</v>
      </c>
      <c r="C69" s="16" t="str">
        <f>'Fish Use'!D66</f>
        <v>Steelhead</v>
      </c>
      <c r="D69" s="16" t="str">
        <f>'Fish Use'!E66</f>
        <v>Spawning</v>
      </c>
      <c r="E69" s="18">
        <f>'Fish Use'!F66</f>
        <v>1</v>
      </c>
      <c r="F69" s="18">
        <f>Population!D3</f>
        <v>0.25</v>
      </c>
      <c r="G69" s="18">
        <f>SUM('L1 Calculation Grid'!$M$962:$M$976)</f>
        <v>2.9499803572424996</v>
      </c>
      <c r="H69" s="18">
        <f>SUM('L1 Calculation Grid'!$N$962:$N$976)</f>
        <v>0.73749508931062491</v>
      </c>
      <c r="I69" s="17">
        <f t="shared" si="7"/>
        <v>7</v>
      </c>
      <c r="J69" s="16" t="str">
        <f t="shared" si="8"/>
        <v>Steelhead | Spawning</v>
      </c>
    </row>
    <row r="70" spans="1:10" ht="18" customHeight="1" x14ac:dyDescent="0.2">
      <c r="A70" s="16" t="str">
        <f>'Fish Use'!A68</f>
        <v>CC7</v>
      </c>
      <c r="B70" s="16" t="str">
        <f>'Fish Use'!B68</f>
        <v>Catherine Creek</v>
      </c>
      <c r="C70" s="16" t="str">
        <f>'Fish Use'!D68</f>
        <v>Steelhead</v>
      </c>
      <c r="D70" s="16" t="str">
        <f>'Fish Use'!E68</f>
        <v>Summer Rearing</v>
      </c>
      <c r="E70" s="18">
        <f>'Fish Use'!F68</f>
        <v>1</v>
      </c>
      <c r="F70" s="18">
        <f>Population!D5</f>
        <v>0.25</v>
      </c>
      <c r="G70" s="18">
        <f>SUM('L1 Calculation Grid'!$M$992:$M$1006)</f>
        <v>2.9684946429127494</v>
      </c>
      <c r="H70" s="18">
        <f>SUM('L1 Calculation Grid'!$N$992:$N$1006)</f>
        <v>0.74212366072818736</v>
      </c>
      <c r="I70" s="17">
        <f t="shared" si="7"/>
        <v>6</v>
      </c>
      <c r="J70" s="16" t="str">
        <f t="shared" si="8"/>
        <v>Steelhead | Summer Rearing</v>
      </c>
    </row>
    <row r="71" spans="1:10" ht="18" customHeight="1" x14ac:dyDescent="0.2">
      <c r="A71" s="16" t="str">
        <f>'Fish Use'!A67</f>
        <v>CC7</v>
      </c>
      <c r="B71" s="16" t="str">
        <f>'Fish Use'!B67</f>
        <v>Catherine Creek</v>
      </c>
      <c r="C71" s="16" t="str">
        <f>'Fish Use'!D67</f>
        <v>Steelhead</v>
      </c>
      <c r="D71" s="16" t="str">
        <f>'Fish Use'!E67</f>
        <v>Winter Rearing</v>
      </c>
      <c r="E71" s="18">
        <f>'Fish Use'!F67</f>
        <v>1</v>
      </c>
      <c r="F71" s="18">
        <f>Population!D7</f>
        <v>0.25</v>
      </c>
      <c r="G71" s="18">
        <f>SUM('L1 Calculation Grid'!$M$977:$M$991)</f>
        <v>2.7414053570152497</v>
      </c>
      <c r="H71" s="18">
        <f>SUM('L1 Calculation Grid'!$N$977:$N$991)</f>
        <v>0.68535133925381242</v>
      </c>
      <c r="I71" s="17">
        <f t="shared" si="7"/>
        <v>8</v>
      </c>
      <c r="J71" s="16" t="str">
        <f t="shared" si="8"/>
        <v>Steelhead | Winter Rearing</v>
      </c>
    </row>
    <row r="72" spans="1:10" ht="18" customHeight="1" x14ac:dyDescent="0.2">
      <c r="A72" s="16" t="str">
        <f>'Fish Use'!A81</f>
        <v>CC8</v>
      </c>
      <c r="B72" s="16" t="str">
        <f>'Fish Use'!B81</f>
        <v>Catherine Creek</v>
      </c>
      <c r="C72" s="16" t="str">
        <f>'Fish Use'!D81</f>
        <v>Bull Trout</v>
      </c>
      <c r="D72" s="16" t="str">
        <f>'Fish Use'!E81</f>
        <v>FMO</v>
      </c>
      <c r="E72" s="18">
        <f>'Fish Use'!F81</f>
        <v>0.2235</v>
      </c>
      <c r="F72" s="18">
        <f>Population!D19</f>
        <v>0.4</v>
      </c>
      <c r="G72" s="18">
        <f>SUM('L1 Calculation Grid'!$M$1187:$M$1201)</f>
        <v>0.46604778754023007</v>
      </c>
      <c r="H72" s="18">
        <f>SUM('L1 Calculation Grid'!$N$1187:$N$1201)</f>
        <v>0.18641911501609201</v>
      </c>
      <c r="I72" s="17">
        <f t="shared" ref="I72:I81" si="9">1+IF($H$72&gt;H72,1,0)+IF(AND($H$73&gt;H72,COUNTIF($H$72:$H$72,$H$73)=0),1,0)+IF(AND($H$74&gt;H72,COUNTIF($H$72:$H$73,$H$74)=0),1,0)+IF(AND($H$75&gt;H72,COUNTIF($H$72:$H$74,$H$75)=0),1,0)+IF(AND($H$76&gt;H72,COUNTIF($H$72:$H$75,$H$76)=0),1,0)+IF(AND($H$77&gt;H72,COUNTIF($H$72:$H$76,$H$77)=0),1,0)+IF(AND($H$78&gt;H72,COUNTIF($H$72:$H$77,$H$78)=0),1,0)+IF(AND($H$79&gt;H72,COUNTIF($H$72:$H$78,$H$79)=0),1,0)+IF(AND($H$80&gt;H72,COUNTIF($H$72:$H$79,$H$80)=0),1,0)+IF(AND($H$81&gt;H72,COUNTIF($H$72:$H$80,$H$81)=0),1,0)</f>
        <v>2</v>
      </c>
      <c r="J72" s="16" t="str">
        <f t="shared" si="8"/>
        <v>Bull Trout | FMO</v>
      </c>
    </row>
    <row r="73" spans="1:10" ht="18" customHeight="1" x14ac:dyDescent="0.2">
      <c r="A73" s="16" t="str">
        <f>'Fish Use'!A80</f>
        <v>CC8</v>
      </c>
      <c r="B73" s="16" t="str">
        <f>'Fish Use'!B80</f>
        <v>Catherine Creek</v>
      </c>
      <c r="C73" s="16" t="str">
        <f>'Fish Use'!D80</f>
        <v>Bull Trout</v>
      </c>
      <c r="D73" s="16" t="str">
        <f>'Fish Use'!E80</f>
        <v>Spawning &amp; Resident</v>
      </c>
      <c r="E73" s="18">
        <f>'Fish Use'!F80</f>
        <v>0.2235</v>
      </c>
      <c r="F73" s="18">
        <f>Population!D18</f>
        <v>0.6</v>
      </c>
      <c r="G73" s="18">
        <f>SUM('L1 Calculation Grid'!$M$1172:$M$1186)</f>
        <v>0.47293358305238109</v>
      </c>
      <c r="H73" s="18">
        <f>SUM('L1 Calculation Grid'!$N$1172:$N$1186)</f>
        <v>0.28376014983142855</v>
      </c>
      <c r="I73" s="17">
        <f t="shared" si="9"/>
        <v>1</v>
      </c>
      <c r="J73" s="16" t="str">
        <f t="shared" si="8"/>
        <v>Bull Trout | Spawning &amp; Resident</v>
      </c>
    </row>
    <row r="74" spans="1:10" ht="18" customHeight="1" x14ac:dyDescent="0.2">
      <c r="A74" s="16" t="str">
        <f>'Fish Use'!A75</f>
        <v>CC8</v>
      </c>
      <c r="B74" s="16" t="str">
        <f>'Fish Use'!B75</f>
        <v>Catherine Creek</v>
      </c>
      <c r="C74" s="16" t="str">
        <f>'Fish Use'!D75</f>
        <v>Chinook</v>
      </c>
      <c r="D74" s="16" t="str">
        <f>'Fish Use'!E75</f>
        <v>Migration</v>
      </c>
      <c r="E74" s="18">
        <f>'Fish Use'!F75</f>
        <v>0.2235</v>
      </c>
      <c r="F74" s="18">
        <f>Population!D8</f>
        <v>0.3</v>
      </c>
      <c r="G74" s="18">
        <f>SUM('L1 Calculation Grid'!$M$1097:$M$1111)</f>
        <v>0.58437427497999672</v>
      </c>
      <c r="H74" s="18">
        <f>SUM('L1 Calculation Grid'!$N$1097:$N$1111)</f>
        <v>0.17531228249399905</v>
      </c>
      <c r="I74" s="17">
        <f t="shared" si="9"/>
        <v>4</v>
      </c>
      <c r="J74" s="16" t="str">
        <f t="shared" si="8"/>
        <v>Chinook | Migration</v>
      </c>
    </row>
    <row r="75" spans="1:10" ht="18" customHeight="1" x14ac:dyDescent="0.2">
      <c r="A75" s="16" t="str">
        <f>'Fish Use'!A72</f>
        <v>CC8</v>
      </c>
      <c r="B75" s="16" t="str">
        <f>'Fish Use'!B72</f>
        <v>Catherine Creek</v>
      </c>
      <c r="C75" s="16" t="str">
        <f>'Fish Use'!D72</f>
        <v>Chinook</v>
      </c>
      <c r="D75" s="16" t="str">
        <f>'Fish Use'!E72</f>
        <v>Spawning</v>
      </c>
      <c r="E75" s="18">
        <f>'Fish Use'!F72</f>
        <v>0.2235</v>
      </c>
      <c r="F75" s="18">
        <f>Population!D2</f>
        <v>0.12</v>
      </c>
      <c r="G75" s="18">
        <f>SUM('L1 Calculation Grid'!$M$1052:$M$1066)</f>
        <v>0.50597247050712246</v>
      </c>
      <c r="H75" s="18">
        <f>SUM('L1 Calculation Grid'!$N$1052:$N$1066)</f>
        <v>6.0716696460854674E-2</v>
      </c>
      <c r="I75" s="17">
        <f t="shared" si="9"/>
        <v>10</v>
      </c>
      <c r="J75" s="16" t="str">
        <f t="shared" si="8"/>
        <v>Chinook | Spawning</v>
      </c>
    </row>
    <row r="76" spans="1:10" ht="18" customHeight="1" x14ac:dyDescent="0.2">
      <c r="A76" s="16" t="str">
        <f>'Fish Use'!A74</f>
        <v>CC8</v>
      </c>
      <c r="B76" s="16" t="str">
        <f>'Fish Use'!B74</f>
        <v>Catherine Creek</v>
      </c>
      <c r="C76" s="16" t="str">
        <f>'Fish Use'!D74</f>
        <v>Chinook</v>
      </c>
      <c r="D76" s="16" t="str">
        <f>'Fish Use'!E74</f>
        <v>Summer Rearing</v>
      </c>
      <c r="E76" s="18">
        <f>'Fish Use'!F74</f>
        <v>0.2235</v>
      </c>
      <c r="F76" s="18">
        <f>Population!D4</f>
        <v>0.21</v>
      </c>
      <c r="G76" s="18">
        <f>SUM('L1 Calculation Grid'!$M$1082:$M$1096)</f>
        <v>0.49992719465722518</v>
      </c>
      <c r="H76" s="18">
        <f>SUM('L1 Calculation Grid'!$N$1082:$N$1096)</f>
        <v>0.10498471087801724</v>
      </c>
      <c r="I76" s="17">
        <f t="shared" si="9"/>
        <v>9</v>
      </c>
      <c r="J76" s="16" t="str">
        <f t="shared" si="8"/>
        <v>Chinook | Summer Rearing</v>
      </c>
    </row>
    <row r="77" spans="1:10" ht="18" customHeight="1" x14ac:dyDescent="0.2">
      <c r="A77" s="16" t="str">
        <f>'Fish Use'!A73</f>
        <v>CC8</v>
      </c>
      <c r="B77" s="16" t="str">
        <f>'Fish Use'!B73</f>
        <v>Catherine Creek</v>
      </c>
      <c r="C77" s="16" t="str">
        <f>'Fish Use'!D73</f>
        <v>Chinook</v>
      </c>
      <c r="D77" s="16" t="str">
        <f>'Fish Use'!E73</f>
        <v>Winter Rearing</v>
      </c>
      <c r="E77" s="18">
        <f>'Fish Use'!F73</f>
        <v>0.2235</v>
      </c>
      <c r="F77" s="18">
        <f>Population!D6</f>
        <v>0.36</v>
      </c>
      <c r="G77" s="18">
        <f>SUM('L1 Calculation Grid'!$M$1067:$M$1081)</f>
        <v>0.48816351165971328</v>
      </c>
      <c r="H77" s="18">
        <f>SUM('L1 Calculation Grid'!$N$1067:$N$1081)</f>
        <v>0.17573886419749682</v>
      </c>
      <c r="I77" s="17">
        <f t="shared" si="9"/>
        <v>3</v>
      </c>
      <c r="J77" s="16" t="str">
        <f t="shared" si="8"/>
        <v>Chinook | Winter Rearing</v>
      </c>
    </row>
    <row r="78" spans="1:10" ht="18" customHeight="1" x14ac:dyDescent="0.2">
      <c r="A78" s="16" t="str">
        <f>'Fish Use'!A79</f>
        <v>CC8</v>
      </c>
      <c r="B78" s="16" t="str">
        <f>'Fish Use'!B79</f>
        <v>Catherine Creek</v>
      </c>
      <c r="C78" s="16" t="str">
        <f>'Fish Use'!D79</f>
        <v>Steelhead</v>
      </c>
      <c r="D78" s="16" t="str">
        <f>'Fish Use'!E79</f>
        <v>Migration</v>
      </c>
      <c r="E78" s="18">
        <f>'Fish Use'!F79</f>
        <v>0.2235</v>
      </c>
      <c r="F78" s="18">
        <f>Population!D9</f>
        <v>0.25</v>
      </c>
      <c r="G78" s="18">
        <f>SUM('L1 Calculation Grid'!$M$1157:$M$1171)</f>
        <v>0.54666583391306212</v>
      </c>
      <c r="H78" s="18">
        <f>SUM('L1 Calculation Grid'!$N$1157:$N$1171)</f>
        <v>0.13666645847826553</v>
      </c>
      <c r="I78" s="17">
        <f t="shared" si="9"/>
        <v>5</v>
      </c>
      <c r="J78" s="16" t="str">
        <f t="shared" si="8"/>
        <v>Steelhead | Migration</v>
      </c>
    </row>
    <row r="79" spans="1:10" ht="18" customHeight="1" x14ac:dyDescent="0.2">
      <c r="A79" s="16" t="str">
        <f>'Fish Use'!A76</f>
        <v>CC8</v>
      </c>
      <c r="B79" s="16" t="str">
        <f>'Fish Use'!B76</f>
        <v>Catherine Creek</v>
      </c>
      <c r="C79" s="16" t="str">
        <f>'Fish Use'!D76</f>
        <v>Steelhead</v>
      </c>
      <c r="D79" s="16" t="str">
        <f>'Fish Use'!E76</f>
        <v>Spawning</v>
      </c>
      <c r="E79" s="18">
        <f>'Fish Use'!F76</f>
        <v>0.2235</v>
      </c>
      <c r="F79" s="18">
        <f>Population!D3</f>
        <v>0.25</v>
      </c>
      <c r="G79" s="18">
        <f>SUM('L1 Calculation Grid'!$M$1112:$M$1126)</f>
        <v>0.52895745000754313</v>
      </c>
      <c r="H79" s="18">
        <f>SUM('L1 Calculation Grid'!$N$1112:$N$1126)</f>
        <v>0.13223936250188578</v>
      </c>
      <c r="I79" s="17">
        <f t="shared" si="9"/>
        <v>6</v>
      </c>
      <c r="J79" s="16" t="str">
        <f t="shared" si="8"/>
        <v>Steelhead | Spawning</v>
      </c>
    </row>
    <row r="80" spans="1:10" ht="18" customHeight="1" x14ac:dyDescent="0.2">
      <c r="A80" s="16" t="str">
        <f>'Fish Use'!A78</f>
        <v>CC8</v>
      </c>
      <c r="B80" s="16" t="str">
        <f>'Fish Use'!B78</f>
        <v>Catherine Creek</v>
      </c>
      <c r="C80" s="16" t="str">
        <f>'Fish Use'!D78</f>
        <v>Steelhead</v>
      </c>
      <c r="D80" s="16" t="str">
        <f>'Fish Use'!E78</f>
        <v>Summer Rearing</v>
      </c>
      <c r="E80" s="18">
        <f>'Fish Use'!F78</f>
        <v>0.2235</v>
      </c>
      <c r="F80" s="18">
        <f>Population!D5</f>
        <v>0.25</v>
      </c>
      <c r="G80" s="18">
        <f>SUM('L1 Calculation Grid'!$M$1142:$M$1156)</f>
        <v>0.47775040711045774</v>
      </c>
      <c r="H80" s="18">
        <f>SUM('L1 Calculation Grid'!$N$1142:$N$1156)</f>
        <v>0.11943760177761444</v>
      </c>
      <c r="I80" s="17">
        <f t="shared" si="9"/>
        <v>8</v>
      </c>
      <c r="J80" s="16" t="str">
        <f t="shared" si="8"/>
        <v>Steelhead | Summer Rearing</v>
      </c>
    </row>
    <row r="81" spans="1:10" ht="18" customHeight="1" x14ac:dyDescent="0.2">
      <c r="A81" s="16" t="str">
        <f>'Fish Use'!A77</f>
        <v>CC8</v>
      </c>
      <c r="B81" s="16" t="str">
        <f>'Fish Use'!B77</f>
        <v>Catherine Creek</v>
      </c>
      <c r="C81" s="16" t="str">
        <f>'Fish Use'!D77</f>
        <v>Steelhead</v>
      </c>
      <c r="D81" s="16" t="str">
        <f>'Fish Use'!E77</f>
        <v>Winter Rearing</v>
      </c>
      <c r="E81" s="18">
        <f>'Fish Use'!F77</f>
        <v>0.2235</v>
      </c>
      <c r="F81" s="18">
        <f>Population!D7</f>
        <v>0.25</v>
      </c>
      <c r="G81" s="18">
        <f>SUM('L1 Calculation Grid'!$M$1127:$M$1141)</f>
        <v>0.4869314678508212</v>
      </c>
      <c r="H81" s="18">
        <f>SUM('L1 Calculation Grid'!$N$1127:$N$1141)</f>
        <v>0.1217328669627053</v>
      </c>
      <c r="I81" s="17">
        <f t="shared" si="9"/>
        <v>7</v>
      </c>
      <c r="J81" s="16" t="str">
        <f t="shared" si="8"/>
        <v>Steelhead | Winter Rearing</v>
      </c>
    </row>
    <row r="82" spans="1:10" ht="18" customHeight="1" x14ac:dyDescent="0.2">
      <c r="A82" s="16" t="str">
        <f>'Fish Use'!A91</f>
        <v>CC9</v>
      </c>
      <c r="B82" s="16" t="str">
        <f>'Fish Use'!B91</f>
        <v>Catherine Creek</v>
      </c>
      <c r="C82" s="16" t="str">
        <f>'Fish Use'!D91</f>
        <v>Bull Trout</v>
      </c>
      <c r="D82" s="16" t="str">
        <f>'Fish Use'!E91</f>
        <v>FMO</v>
      </c>
      <c r="E82" s="18">
        <f>'Fish Use'!F91</f>
        <v>0.90559999999999996</v>
      </c>
      <c r="F82" s="18">
        <f>Population!D19</f>
        <v>0.4</v>
      </c>
      <c r="G82" s="18">
        <f>SUM('L1 Calculation Grid'!$M$1337:$M$1351)</f>
        <v>1.1361706114617551</v>
      </c>
      <c r="H82" s="18">
        <f>SUM('L1 Calculation Grid'!$N$1337:$N$1351)</f>
        <v>0.45446824458470203</v>
      </c>
      <c r="I82" s="17">
        <f t="shared" ref="I82:I91" si="10">1+IF($H$82&gt;H82,1,0)+IF(AND($H$83&gt;H82,COUNTIF($H$82:$H$82,$H$83)=0),1,0)+IF(AND($H$84&gt;H82,COUNTIF($H$82:$H$83,$H$84)=0),1,0)+IF(AND($H$85&gt;H82,COUNTIF($H$82:$H$84,$H$85)=0),1,0)+IF(AND($H$86&gt;H82,COUNTIF($H$82:$H$85,$H$86)=0),1,0)+IF(AND($H$87&gt;H82,COUNTIF($H$82:$H$86,$H$87)=0),1,0)+IF(AND($H$88&gt;H82,COUNTIF($H$82:$H$87,$H$88)=0),1,0)+IF(AND($H$89&gt;H82,COUNTIF($H$82:$H$88,$H$89)=0),1,0)+IF(AND($H$90&gt;H82,COUNTIF($H$82:$H$89,$H$90)=0),1,0)+IF(AND($H$91&gt;H82,COUNTIF($H$82:$H$90,$H$91)=0),1,0)</f>
        <v>2</v>
      </c>
      <c r="J82" s="16" t="str">
        <f t="shared" si="8"/>
        <v>Bull Trout | FMO</v>
      </c>
    </row>
    <row r="83" spans="1:10" ht="18" customHeight="1" x14ac:dyDescent="0.2">
      <c r="A83" s="16" t="str">
        <f>'Fish Use'!A90</f>
        <v>CC9</v>
      </c>
      <c r="B83" s="16" t="str">
        <f>'Fish Use'!B90</f>
        <v>Catherine Creek</v>
      </c>
      <c r="C83" s="16" t="str">
        <f>'Fish Use'!D90</f>
        <v>Bull Trout</v>
      </c>
      <c r="D83" s="16" t="str">
        <f>'Fish Use'!E90</f>
        <v>Spawning &amp; Resident</v>
      </c>
      <c r="E83" s="18">
        <f>'Fish Use'!F90</f>
        <v>0.90559999999999996</v>
      </c>
      <c r="F83" s="18">
        <f>Population!D18</f>
        <v>0.6</v>
      </c>
      <c r="G83" s="18">
        <f>SUM('L1 Calculation Grid'!$M$1322:$M$1336)</f>
        <v>1.2180384685341694</v>
      </c>
      <c r="H83" s="18">
        <f>SUM('L1 Calculation Grid'!$N$1322:$N$1336)</f>
        <v>0.73082308112050165</v>
      </c>
      <c r="I83" s="17">
        <f t="shared" si="10"/>
        <v>1</v>
      </c>
      <c r="J83" s="16" t="str">
        <f t="shared" si="8"/>
        <v>Bull Trout | Spawning &amp; Resident</v>
      </c>
    </row>
    <row r="84" spans="1:10" ht="18" customHeight="1" x14ac:dyDescent="0.2">
      <c r="A84" s="16" t="str">
        <f>'Fish Use'!A85</f>
        <v>CC9</v>
      </c>
      <c r="B84" s="16" t="str">
        <f>'Fish Use'!B85</f>
        <v>Catherine Creek</v>
      </c>
      <c r="C84" s="16" t="str">
        <f>'Fish Use'!D85</f>
        <v>Chinook</v>
      </c>
      <c r="D84" s="16" t="str">
        <f>'Fish Use'!E85</f>
        <v>Migration</v>
      </c>
      <c r="E84" s="18">
        <f>'Fish Use'!F85</f>
        <v>0.90559999999999996</v>
      </c>
      <c r="F84" s="18">
        <f>Population!D8</f>
        <v>0.3</v>
      </c>
      <c r="G84" s="18">
        <f>SUM('L1 Calculation Grid'!$M$1247:$M$1261)</f>
        <v>1.3954261028037447</v>
      </c>
      <c r="H84" s="18">
        <f>SUM('L1 Calculation Grid'!$N$1247:$N$1261)</f>
        <v>0.41862783084112337</v>
      </c>
      <c r="I84" s="17">
        <f t="shared" si="10"/>
        <v>3</v>
      </c>
      <c r="J84" s="16" t="str">
        <f t="shared" si="8"/>
        <v>Chinook | Migration</v>
      </c>
    </row>
    <row r="85" spans="1:10" ht="18" customHeight="1" x14ac:dyDescent="0.2">
      <c r="A85" s="16" t="str">
        <f>'Fish Use'!A82</f>
        <v>CC9</v>
      </c>
      <c r="B85" s="16" t="str">
        <f>'Fish Use'!B82</f>
        <v>Catherine Creek</v>
      </c>
      <c r="C85" s="16" t="str">
        <f>'Fish Use'!D82</f>
        <v>Chinook</v>
      </c>
      <c r="D85" s="16" t="str">
        <f>'Fish Use'!E82</f>
        <v>Spawning</v>
      </c>
      <c r="E85" s="18">
        <f>'Fish Use'!F82</f>
        <v>0.90559999999999996</v>
      </c>
      <c r="F85" s="18">
        <f>Population!D2</f>
        <v>0.12</v>
      </c>
      <c r="G85" s="18">
        <f>SUM('L1 Calculation Grid'!$M$1202:$M$1216)</f>
        <v>1.1707515942548594</v>
      </c>
      <c r="H85" s="18">
        <f>SUM('L1 Calculation Grid'!$N$1202:$N$1216)</f>
        <v>0.14049019131058307</v>
      </c>
      <c r="I85" s="17">
        <f t="shared" si="10"/>
        <v>10</v>
      </c>
      <c r="J85" s="16" t="str">
        <f t="shared" si="8"/>
        <v>Chinook | Spawning</v>
      </c>
    </row>
    <row r="86" spans="1:10" ht="18" customHeight="1" x14ac:dyDescent="0.2">
      <c r="A86" s="16" t="str">
        <f>'Fish Use'!A84</f>
        <v>CC9</v>
      </c>
      <c r="B86" s="16" t="str">
        <f>'Fish Use'!B84</f>
        <v>Catherine Creek</v>
      </c>
      <c r="C86" s="16" t="str">
        <f>'Fish Use'!D84</f>
        <v>Chinook</v>
      </c>
      <c r="D86" s="16" t="str">
        <f>'Fish Use'!E84</f>
        <v>Summer Rearing</v>
      </c>
      <c r="E86" s="18">
        <f>'Fish Use'!F84</f>
        <v>0.90559999999999996</v>
      </c>
      <c r="F86" s="18">
        <f>Population!D4</f>
        <v>0.21</v>
      </c>
      <c r="G86" s="18">
        <f>SUM('L1 Calculation Grid'!$M$1232:$M$1246)</f>
        <v>1.1670839142181826</v>
      </c>
      <c r="H86" s="18">
        <f>SUM('L1 Calculation Grid'!$N$1232:$N$1246)</f>
        <v>0.24508762198581827</v>
      </c>
      <c r="I86" s="17">
        <f t="shared" si="10"/>
        <v>9</v>
      </c>
      <c r="J86" s="16" t="str">
        <f t="shared" si="8"/>
        <v>Chinook | Summer Rearing</v>
      </c>
    </row>
    <row r="87" spans="1:10" ht="18" customHeight="1" x14ac:dyDescent="0.2">
      <c r="A87" s="16" t="str">
        <f>'Fish Use'!A83</f>
        <v>CC9</v>
      </c>
      <c r="B87" s="16" t="str">
        <f>'Fish Use'!B83</f>
        <v>Catherine Creek</v>
      </c>
      <c r="C87" s="16" t="str">
        <f>'Fish Use'!D83</f>
        <v>Chinook</v>
      </c>
      <c r="D87" s="16" t="str">
        <f>'Fish Use'!E83</f>
        <v>Winter Rearing</v>
      </c>
      <c r="E87" s="18">
        <f>'Fish Use'!F83</f>
        <v>0.90559999999999996</v>
      </c>
      <c r="F87" s="18">
        <f>Population!D6</f>
        <v>0.36</v>
      </c>
      <c r="G87" s="18">
        <f>SUM('L1 Calculation Grid'!$M$1217:$M$1231)</f>
        <v>1.1537376343325147</v>
      </c>
      <c r="H87" s="18">
        <f>SUM('L1 Calculation Grid'!$N$1217:$N$1231)</f>
        <v>0.41534554835970511</v>
      </c>
      <c r="I87" s="17">
        <f t="shared" si="10"/>
        <v>4</v>
      </c>
      <c r="J87" s="16" t="str">
        <f t="shared" si="8"/>
        <v>Chinook | Winter Rearing</v>
      </c>
    </row>
    <row r="88" spans="1:10" ht="18" customHeight="1" x14ac:dyDescent="0.2">
      <c r="A88" s="16" t="str">
        <f>'Fish Use'!A89</f>
        <v>CC9</v>
      </c>
      <c r="B88" s="16" t="str">
        <f>'Fish Use'!B89</f>
        <v>Catherine Creek</v>
      </c>
      <c r="C88" s="16" t="str">
        <f>'Fish Use'!D89</f>
        <v>Steelhead</v>
      </c>
      <c r="D88" s="16" t="str">
        <f>'Fish Use'!E89</f>
        <v>Migration</v>
      </c>
      <c r="E88" s="18">
        <f>'Fish Use'!F89</f>
        <v>0.90559999999999996</v>
      </c>
      <c r="F88" s="18">
        <f>Population!D9</f>
        <v>0.25</v>
      </c>
      <c r="G88" s="18">
        <f>SUM('L1 Calculation Grid'!$M$1307:$M$1321)</f>
        <v>1.3344581999479281</v>
      </c>
      <c r="H88" s="18">
        <f>SUM('L1 Calculation Grid'!$N$1307:$N$1321)</f>
        <v>0.33361454998698203</v>
      </c>
      <c r="I88" s="17">
        <f t="shared" si="10"/>
        <v>5</v>
      </c>
      <c r="J88" s="16" t="str">
        <f t="shared" si="8"/>
        <v>Steelhead | Migration</v>
      </c>
    </row>
    <row r="89" spans="1:10" ht="18" customHeight="1" x14ac:dyDescent="0.2">
      <c r="A89" s="16" t="str">
        <f>'Fish Use'!A86</f>
        <v>CC9</v>
      </c>
      <c r="B89" s="16" t="str">
        <f>'Fish Use'!B86</f>
        <v>Catherine Creek</v>
      </c>
      <c r="C89" s="16" t="str">
        <f>'Fish Use'!D86</f>
        <v>Steelhead</v>
      </c>
      <c r="D89" s="16" t="str">
        <f>'Fish Use'!E86</f>
        <v>Spawning</v>
      </c>
      <c r="E89" s="18">
        <f>'Fish Use'!F86</f>
        <v>0.90559999999999996</v>
      </c>
      <c r="F89" s="18">
        <f>Population!D3</f>
        <v>0.25</v>
      </c>
      <c r="G89" s="18">
        <f>SUM('L1 Calculation Grid'!$M$1262:$M$1276)</f>
        <v>1.1706206056860509</v>
      </c>
      <c r="H89" s="18">
        <f>SUM('L1 Calculation Grid'!$N$1262:$N$1276)</f>
        <v>0.29265515142151272</v>
      </c>
      <c r="I89" s="17">
        <f t="shared" si="10"/>
        <v>6</v>
      </c>
      <c r="J89" s="16" t="str">
        <f t="shared" si="8"/>
        <v>Steelhead | Spawning</v>
      </c>
    </row>
    <row r="90" spans="1:10" ht="18" customHeight="1" x14ac:dyDescent="0.2">
      <c r="A90" s="16" t="str">
        <f>'Fish Use'!A88</f>
        <v>CC9</v>
      </c>
      <c r="B90" s="16" t="str">
        <f>'Fish Use'!B88</f>
        <v>Catherine Creek</v>
      </c>
      <c r="C90" s="16" t="str">
        <f>'Fish Use'!D88</f>
        <v>Steelhead</v>
      </c>
      <c r="D90" s="16" t="str">
        <f>'Fish Use'!E88</f>
        <v>Summer Rearing</v>
      </c>
      <c r="E90" s="18">
        <f>'Fish Use'!F88</f>
        <v>0.90559999999999996</v>
      </c>
      <c r="F90" s="18">
        <f>Population!D5</f>
        <v>0.25</v>
      </c>
      <c r="G90" s="18">
        <f>SUM('L1 Calculation Grid'!$M$1292:$M$1306)</f>
        <v>1.1442919028827585</v>
      </c>
      <c r="H90" s="18">
        <f>SUM('L1 Calculation Grid'!$N$1292:$N$1306)</f>
        <v>0.28607297572068963</v>
      </c>
      <c r="I90" s="17">
        <f t="shared" si="10"/>
        <v>7</v>
      </c>
      <c r="J90" s="16" t="str">
        <f t="shared" si="8"/>
        <v>Steelhead | Summer Rearing</v>
      </c>
    </row>
    <row r="91" spans="1:10" ht="18" customHeight="1" x14ac:dyDescent="0.2">
      <c r="A91" s="16" t="str">
        <f>'Fish Use'!A87</f>
        <v>CC9</v>
      </c>
      <c r="B91" s="16" t="str">
        <f>'Fish Use'!B87</f>
        <v>Catherine Creek</v>
      </c>
      <c r="C91" s="16" t="str">
        <f>'Fish Use'!D87</f>
        <v>Steelhead</v>
      </c>
      <c r="D91" s="16" t="str">
        <f>'Fish Use'!E87</f>
        <v>Winter Rearing</v>
      </c>
      <c r="E91" s="18">
        <f>'Fish Use'!F87</f>
        <v>0.90559999999999996</v>
      </c>
      <c r="F91" s="18">
        <f>Population!D7</f>
        <v>0.25</v>
      </c>
      <c r="G91" s="18">
        <f>SUM('L1 Calculation Grid'!$M$1277:$M$1291)</f>
        <v>1.1232027428175555</v>
      </c>
      <c r="H91" s="18">
        <f>SUM('L1 Calculation Grid'!$N$1277:$N$1291)</f>
        <v>0.28080068570438887</v>
      </c>
      <c r="I91" s="17">
        <f t="shared" si="10"/>
        <v>8</v>
      </c>
      <c r="J91" s="16" t="str">
        <f t="shared" si="8"/>
        <v>Steelhead | Winter Rearing</v>
      </c>
    </row>
    <row r="92" spans="1:10" ht="18" customHeight="1" x14ac:dyDescent="0.2">
      <c r="A92" s="16" t="str">
        <f>'Fish Use'!A101</f>
        <v>UGR1</v>
      </c>
      <c r="B92" s="16" t="str">
        <f>'Fish Use'!B101</f>
        <v>Upper Grande Ronde</v>
      </c>
      <c r="C92" s="16" t="str">
        <f>'Fish Use'!D101</f>
        <v>Bull Trout</v>
      </c>
      <c r="D92" s="16" t="str">
        <f>'Fish Use'!E101</f>
        <v>FMO</v>
      </c>
      <c r="E92" s="18">
        <f>'Fish Use'!F101</f>
        <v>0.91010000000000002</v>
      </c>
      <c r="F92" s="18">
        <f>Population!D21</f>
        <v>0.4</v>
      </c>
      <c r="G92" s="18">
        <f>SUM('L1 Calculation Grid'!$M$1487:$M$1501)</f>
        <v>1.5723358899931059</v>
      </c>
      <c r="H92" s="18">
        <f>SUM('L1 Calculation Grid'!$N$1487:$N$1501)</f>
        <v>0.62893435599724246</v>
      </c>
      <c r="I92" s="17">
        <f t="shared" ref="I92:I101" si="11">1+IF($H$92&gt;H92,1,0)+IF(AND($H$93&gt;H92,COUNTIF($H$92:$H$92,$H$93)=0),1,0)+IF(AND($H$94&gt;H92,COUNTIF($H$92:$H$93,$H$94)=0),1,0)+IF(AND($H$95&gt;H92,COUNTIF($H$92:$H$94,$H$95)=0),1,0)+IF(AND($H$96&gt;H92,COUNTIF($H$92:$H$95,$H$96)=0),1,0)+IF(AND($H$97&gt;H92,COUNTIF($H$92:$H$96,$H$97)=0),1,0)+IF(AND($H$98&gt;H92,COUNTIF($H$92:$H$97,$H$98)=0),1,0)+IF(AND($H$99&gt;H92,COUNTIF($H$92:$H$98,$H$99)=0),1,0)+IF(AND($H$100&gt;H92,COUNTIF($H$92:$H$99,$H$100)=0),1,0)+IF(AND($H$101&gt;H92,COUNTIF($H$92:$H$100,$H$101)=0),1,0)</f>
        <v>3</v>
      </c>
      <c r="J92" s="16" t="str">
        <f t="shared" si="8"/>
        <v>Bull Trout | FMO</v>
      </c>
    </row>
    <row r="93" spans="1:10" ht="18" customHeight="1" x14ac:dyDescent="0.2">
      <c r="A93" s="16" t="str">
        <f>'Fish Use'!A100</f>
        <v>UGR1</v>
      </c>
      <c r="B93" s="16" t="str">
        <f>'Fish Use'!B100</f>
        <v>Upper Grande Ronde</v>
      </c>
      <c r="C93" s="16" t="str">
        <f>'Fish Use'!D100</f>
        <v>Bull Trout</v>
      </c>
      <c r="D93" s="16" t="str">
        <f>'Fish Use'!E100</f>
        <v>Spawning &amp; Resident</v>
      </c>
      <c r="E93" s="18">
        <f>'Fish Use'!F100</f>
        <v>0.91010000000000002</v>
      </c>
      <c r="F93" s="18">
        <f>Population!D20</f>
        <v>0.6</v>
      </c>
      <c r="G93" s="18">
        <f>SUM('L1 Calculation Grid'!$M$1472:$M$1486)</f>
        <v>1.5764167135500737</v>
      </c>
      <c r="H93" s="18">
        <f>SUM('L1 Calculation Grid'!$N$1472:$N$1486)</f>
        <v>0.94585002813004426</v>
      </c>
      <c r="I93" s="17">
        <f t="shared" si="11"/>
        <v>1</v>
      </c>
      <c r="J93" s="16" t="str">
        <f t="shared" si="8"/>
        <v>Bull Trout | Spawning &amp; Resident</v>
      </c>
    </row>
    <row r="94" spans="1:10" ht="18" customHeight="1" x14ac:dyDescent="0.2">
      <c r="A94" s="16" t="str">
        <f>'Fish Use'!A95</f>
        <v>UGR1</v>
      </c>
      <c r="B94" s="16" t="str">
        <f>'Fish Use'!B95</f>
        <v>Upper Grande Ronde</v>
      </c>
      <c r="C94" s="16" t="str">
        <f>'Fish Use'!D95</f>
        <v>Chinook</v>
      </c>
      <c r="D94" s="16" t="str">
        <f>'Fish Use'!E95</f>
        <v>Migration</v>
      </c>
      <c r="E94" s="18">
        <f>'Fish Use'!F95</f>
        <v>0.91010000000000002</v>
      </c>
      <c r="F94" s="18">
        <f>Population!D16</f>
        <v>0.34</v>
      </c>
      <c r="G94" s="18">
        <f>SUM('L1 Calculation Grid'!$M$1397:$M$1411)</f>
        <v>2.0032211100250277</v>
      </c>
      <c r="H94" s="18">
        <f>SUM('L1 Calculation Grid'!$N$1397:$N$1411)</f>
        <v>0.68109517740850956</v>
      </c>
      <c r="I94" s="17">
        <f t="shared" si="11"/>
        <v>2</v>
      </c>
      <c r="J94" s="16" t="str">
        <f t="shared" si="8"/>
        <v>Chinook | Migration</v>
      </c>
    </row>
    <row r="95" spans="1:10" ht="18" customHeight="1" x14ac:dyDescent="0.2">
      <c r="A95" s="16" t="str">
        <f>'Fish Use'!A92</f>
        <v>UGR1</v>
      </c>
      <c r="B95" s="16" t="str">
        <f>'Fish Use'!B92</f>
        <v>Upper Grande Ronde</v>
      </c>
      <c r="C95" s="16" t="str">
        <f>'Fish Use'!D92</f>
        <v>Chinook</v>
      </c>
      <c r="D95" s="16" t="str">
        <f>'Fish Use'!E92</f>
        <v>Spawning</v>
      </c>
      <c r="E95" s="18">
        <f>'Fish Use'!F92</f>
        <v>0.91010000000000002</v>
      </c>
      <c r="F95" s="18">
        <f>Population!D10</f>
        <v>0.08</v>
      </c>
      <c r="G95" s="18">
        <f>SUM('L1 Calculation Grid'!$M$1352:$M$1366)</f>
        <v>1.4146318120763257</v>
      </c>
      <c r="H95" s="18">
        <f>SUM('L1 Calculation Grid'!$N$1352:$N$1366)</f>
        <v>0.11317054496610607</v>
      </c>
      <c r="I95" s="17">
        <f t="shared" si="11"/>
        <v>10</v>
      </c>
      <c r="J95" s="16" t="str">
        <f t="shared" si="8"/>
        <v>Chinook | Spawning</v>
      </c>
    </row>
    <row r="96" spans="1:10" ht="18" customHeight="1" x14ac:dyDescent="0.2">
      <c r="A96" s="16" t="str">
        <f>'Fish Use'!A94</f>
        <v>UGR1</v>
      </c>
      <c r="B96" s="16" t="str">
        <f>'Fish Use'!B94</f>
        <v>Upper Grande Ronde</v>
      </c>
      <c r="C96" s="16" t="str">
        <f>'Fish Use'!D94</f>
        <v>Chinook</v>
      </c>
      <c r="D96" s="16" t="str">
        <f>'Fish Use'!E94</f>
        <v>Summer Rearing</v>
      </c>
      <c r="E96" s="18">
        <f>'Fish Use'!F94</f>
        <v>0.91010000000000002</v>
      </c>
      <c r="F96" s="18">
        <f>Population!D12</f>
        <v>0.24</v>
      </c>
      <c r="G96" s="18">
        <f>SUM('L1 Calculation Grid'!$M$1382:$M$1396)</f>
        <v>1.3913316267555838</v>
      </c>
      <c r="H96" s="18">
        <f>SUM('L1 Calculation Grid'!$N$1382:$N$1396)</f>
        <v>0.33391959042134001</v>
      </c>
      <c r="I96" s="17">
        <f t="shared" si="11"/>
        <v>9</v>
      </c>
      <c r="J96" s="16" t="str">
        <f t="shared" si="8"/>
        <v>Chinook | Summer Rearing</v>
      </c>
    </row>
    <row r="97" spans="1:10" ht="18" customHeight="1" x14ac:dyDescent="0.2">
      <c r="A97" s="16" t="str">
        <f>'Fish Use'!A93</f>
        <v>UGR1</v>
      </c>
      <c r="B97" s="16" t="str">
        <f>'Fish Use'!B93</f>
        <v>Upper Grande Ronde</v>
      </c>
      <c r="C97" s="16" t="str">
        <f>'Fish Use'!D93</f>
        <v>Chinook</v>
      </c>
      <c r="D97" s="16" t="str">
        <f>'Fish Use'!E93</f>
        <v>Winter Rearing</v>
      </c>
      <c r="E97" s="18">
        <f>'Fish Use'!F93</f>
        <v>0.91010000000000002</v>
      </c>
      <c r="F97" s="18">
        <f>Population!D14</f>
        <v>0.34</v>
      </c>
      <c r="G97" s="18">
        <f>SUM('L1 Calculation Grid'!$M$1367:$M$1381)</f>
        <v>1.4683553399019367</v>
      </c>
      <c r="H97" s="18">
        <f>SUM('L1 Calculation Grid'!$N$1367:$N$1381)</f>
        <v>0.4992408155666585</v>
      </c>
      <c r="I97" s="17">
        <f t="shared" si="11"/>
        <v>5</v>
      </c>
      <c r="J97" s="16" t="str">
        <f t="shared" si="8"/>
        <v>Chinook | Winter Rearing</v>
      </c>
    </row>
    <row r="98" spans="1:10" ht="18" customHeight="1" x14ac:dyDescent="0.2">
      <c r="A98" s="16" t="str">
        <f>'Fish Use'!A99</f>
        <v>UGR1</v>
      </c>
      <c r="B98" s="16" t="str">
        <f>'Fish Use'!B99</f>
        <v>Upper Grande Ronde</v>
      </c>
      <c r="C98" s="16" t="str">
        <f>'Fish Use'!D99</f>
        <v>Steelhead</v>
      </c>
      <c r="D98" s="16" t="str">
        <f>'Fish Use'!E99</f>
        <v>Migration</v>
      </c>
      <c r="E98" s="18">
        <f>'Fish Use'!F99</f>
        <v>0.91010000000000002</v>
      </c>
      <c r="F98" s="18">
        <f>Population!D17</f>
        <v>0.25</v>
      </c>
      <c r="G98" s="18">
        <f>SUM('L1 Calculation Grid'!$M$1457:$M$1471)</f>
        <v>2.0055321140696041</v>
      </c>
      <c r="H98" s="18">
        <f>SUM('L1 Calculation Grid'!$N$1457:$N$1471)</f>
        <v>0.50138302851740102</v>
      </c>
      <c r="I98" s="17">
        <f t="shared" si="11"/>
        <v>4</v>
      </c>
      <c r="J98" s="16" t="str">
        <f t="shared" si="8"/>
        <v>Steelhead | Migration</v>
      </c>
    </row>
    <row r="99" spans="1:10" ht="18" customHeight="1" x14ac:dyDescent="0.2">
      <c r="A99" s="16" t="str">
        <f>'Fish Use'!A96</f>
        <v>UGR1</v>
      </c>
      <c r="B99" s="16" t="str">
        <f>'Fish Use'!B96</f>
        <v>Upper Grande Ronde</v>
      </c>
      <c r="C99" s="16" t="str">
        <f>'Fish Use'!D96</f>
        <v>Steelhead</v>
      </c>
      <c r="D99" s="16" t="str">
        <f>'Fish Use'!E96</f>
        <v>Spawning</v>
      </c>
      <c r="E99" s="18">
        <f>'Fish Use'!F96</f>
        <v>0.91010000000000002</v>
      </c>
      <c r="F99" s="18">
        <f>Population!D11</f>
        <v>0.25</v>
      </c>
      <c r="G99" s="18">
        <f>SUM('L1 Calculation Grid'!$M$1412:$M$1426)</f>
        <v>1.4478049569227462</v>
      </c>
      <c r="H99" s="18">
        <f>SUM('L1 Calculation Grid'!$N$1412:$N$1426)</f>
        <v>0.36195123923068656</v>
      </c>
      <c r="I99" s="17">
        <f t="shared" si="11"/>
        <v>8</v>
      </c>
      <c r="J99" s="16" t="str">
        <f t="shared" si="8"/>
        <v>Steelhead | Spawning</v>
      </c>
    </row>
    <row r="100" spans="1:10" ht="18" customHeight="1" x14ac:dyDescent="0.2">
      <c r="A100" s="16" t="str">
        <f>'Fish Use'!A98</f>
        <v>UGR1</v>
      </c>
      <c r="B100" s="16" t="str">
        <f>'Fish Use'!B98</f>
        <v>Upper Grande Ronde</v>
      </c>
      <c r="C100" s="16" t="str">
        <f>'Fish Use'!D98</f>
        <v>Steelhead</v>
      </c>
      <c r="D100" s="16" t="str">
        <f>'Fish Use'!E98</f>
        <v>Summer Rearing</v>
      </c>
      <c r="E100" s="18">
        <f>'Fish Use'!F98</f>
        <v>0.91010000000000002</v>
      </c>
      <c r="F100" s="18">
        <f>Population!D13</f>
        <v>0.25</v>
      </c>
      <c r="G100" s="18">
        <f>SUM('L1 Calculation Grid'!$M$1442:$M$1456)</f>
        <v>1.5269202751494841</v>
      </c>
      <c r="H100" s="18">
        <f>SUM('L1 Calculation Grid'!$N$1442:$N$1456)</f>
        <v>0.38173006878737104</v>
      </c>
      <c r="I100" s="17">
        <f t="shared" si="11"/>
        <v>6</v>
      </c>
      <c r="J100" s="16" t="str">
        <f t="shared" si="8"/>
        <v>Steelhead | Summer Rearing</v>
      </c>
    </row>
    <row r="101" spans="1:10" ht="18" customHeight="1" x14ac:dyDescent="0.2">
      <c r="A101" s="16" t="str">
        <f>'Fish Use'!A97</f>
        <v>UGR1</v>
      </c>
      <c r="B101" s="16" t="str">
        <f>'Fish Use'!B97</f>
        <v>Upper Grande Ronde</v>
      </c>
      <c r="C101" s="16" t="str">
        <f>'Fish Use'!D97</f>
        <v>Steelhead</v>
      </c>
      <c r="D101" s="16" t="str">
        <f>'Fish Use'!E97</f>
        <v>Winter Rearing</v>
      </c>
      <c r="E101" s="18">
        <f>'Fish Use'!F97</f>
        <v>0.91010000000000002</v>
      </c>
      <c r="F101" s="18">
        <f>Population!D15</f>
        <v>0.25</v>
      </c>
      <c r="G101" s="18">
        <f>SUM('L1 Calculation Grid'!$M$1427:$M$1441)</f>
        <v>1.4480682359013408</v>
      </c>
      <c r="H101" s="18">
        <f>SUM('L1 Calculation Grid'!$N$1427:$N$1441)</f>
        <v>0.3620170589753352</v>
      </c>
      <c r="I101" s="17">
        <f t="shared" si="11"/>
        <v>7</v>
      </c>
      <c r="J101" s="16" t="str">
        <f t="shared" si="8"/>
        <v>Steelhead | Winter Rearing</v>
      </c>
    </row>
    <row r="102" spans="1:10" ht="18" customHeight="1" x14ac:dyDescent="0.2">
      <c r="A102" s="16" t="str">
        <f>'Fish Use'!A191</f>
        <v>UGR10</v>
      </c>
      <c r="B102" s="16" t="str">
        <f>'Fish Use'!B191</f>
        <v>Upper Grande Ronde</v>
      </c>
      <c r="C102" s="16" t="str">
        <f>'Fish Use'!D191</f>
        <v>Bull Trout</v>
      </c>
      <c r="D102" s="16" t="str">
        <f>'Fish Use'!E191</f>
        <v>FMO</v>
      </c>
      <c r="E102" s="18">
        <f>'Fish Use'!F191</f>
        <v>0.25409999999999999</v>
      </c>
      <c r="F102" s="18">
        <f>Population!D21</f>
        <v>0.4</v>
      </c>
      <c r="G102" s="18">
        <f>SUM('L1 Calculation Grid'!$M$2837:$M$2851)</f>
        <v>0.58506388878985749</v>
      </c>
      <c r="H102" s="18">
        <f>SUM('L1 Calculation Grid'!$N$2837:$N$2851)</f>
        <v>0.23402555551594298</v>
      </c>
      <c r="I102" s="17">
        <f t="shared" ref="I102:I111" si="12">1+IF($H$102&gt;H102,1,0)+IF(AND($H$103&gt;H102,COUNTIF($H$102:$H$102,$H$103)=0),1,0)+IF(AND($H$104&gt;H102,COUNTIF($H$102:$H$103,$H$104)=0),1,0)+IF(AND($H$105&gt;H102,COUNTIF($H$102:$H$104,$H$105)=0),1,0)+IF(AND($H$106&gt;H102,COUNTIF($H$102:$H$105,$H$106)=0),1,0)+IF(AND($H$107&gt;H102,COUNTIF($H$102:$H$106,$H$107)=0),1,0)+IF(AND($H$108&gt;H102,COUNTIF($H$102:$H$107,$H$108)=0),1,0)+IF(AND($H$109&gt;H102,COUNTIF($H$102:$H$108,$H$109)=0),1,0)+IF(AND($H$110&gt;H102,COUNTIF($H$102:$H$109,$H$110)=0),1,0)+IF(AND($H$111&gt;H102,COUNTIF($H$102:$H$110,$H$111)=0),1,0)</f>
        <v>3</v>
      </c>
      <c r="J102" s="16" t="str">
        <f t="shared" si="8"/>
        <v>Bull Trout | FMO</v>
      </c>
    </row>
    <row r="103" spans="1:10" ht="18" customHeight="1" x14ac:dyDescent="0.2">
      <c r="A103" s="16" t="str">
        <f>'Fish Use'!A190</f>
        <v>UGR10</v>
      </c>
      <c r="B103" s="16" t="str">
        <f>'Fish Use'!B190</f>
        <v>Upper Grande Ronde</v>
      </c>
      <c r="C103" s="16" t="str">
        <f>'Fish Use'!D190</f>
        <v>Bull Trout</v>
      </c>
      <c r="D103" s="16" t="str">
        <f>'Fish Use'!E190</f>
        <v>Spawning &amp; Resident</v>
      </c>
      <c r="E103" s="18">
        <f>'Fish Use'!F190</f>
        <v>0.25409999999999999</v>
      </c>
      <c r="F103" s="18">
        <f>Population!D20</f>
        <v>0.6</v>
      </c>
      <c r="G103" s="18">
        <f>SUM('L1 Calculation Grid'!$M$2822:$M$2836)</f>
        <v>0.6291316349949363</v>
      </c>
      <c r="H103" s="18">
        <f>SUM('L1 Calculation Grid'!$N$2822:$N$2836)</f>
        <v>0.3774789809969617</v>
      </c>
      <c r="I103" s="17">
        <f t="shared" si="12"/>
        <v>1</v>
      </c>
      <c r="J103" s="16" t="str">
        <f t="shared" si="8"/>
        <v>Bull Trout | Spawning &amp; Resident</v>
      </c>
    </row>
    <row r="104" spans="1:10" ht="18" customHeight="1" x14ac:dyDescent="0.2">
      <c r="A104" s="16" t="str">
        <f>'Fish Use'!A185</f>
        <v>UGR10</v>
      </c>
      <c r="B104" s="16" t="str">
        <f>'Fish Use'!B185</f>
        <v>Upper Grande Ronde</v>
      </c>
      <c r="C104" s="16" t="str">
        <f>'Fish Use'!D185</f>
        <v>Chinook</v>
      </c>
      <c r="D104" s="16" t="str">
        <f>'Fish Use'!E185</f>
        <v>Migration</v>
      </c>
      <c r="E104" s="18">
        <f>'Fish Use'!F185</f>
        <v>0.25409999999999999</v>
      </c>
      <c r="F104" s="18">
        <f>Population!D16</f>
        <v>0.34</v>
      </c>
      <c r="G104" s="18">
        <f>SUM('L1 Calculation Grid'!$M$2747:$M$2761)</f>
        <v>0.7184146612306066</v>
      </c>
      <c r="H104" s="18">
        <f>SUM('L1 Calculation Grid'!$N$2747:$N$2761)</f>
        <v>0.24426098481840627</v>
      </c>
      <c r="I104" s="17">
        <f t="shared" si="12"/>
        <v>2</v>
      </c>
      <c r="J104" s="16" t="str">
        <f t="shared" si="8"/>
        <v>Chinook | Migration</v>
      </c>
    </row>
    <row r="105" spans="1:10" ht="18" customHeight="1" x14ac:dyDescent="0.2">
      <c r="A105" s="16" t="str">
        <f>'Fish Use'!A182</f>
        <v>UGR10</v>
      </c>
      <c r="B105" s="16" t="str">
        <f>'Fish Use'!B182</f>
        <v>Upper Grande Ronde</v>
      </c>
      <c r="C105" s="16" t="str">
        <f>'Fish Use'!D182</f>
        <v>Chinook</v>
      </c>
      <c r="D105" s="16" t="str">
        <f>'Fish Use'!E182</f>
        <v>Spawning</v>
      </c>
      <c r="E105" s="18">
        <f>'Fish Use'!F182</f>
        <v>0.25409999999999999</v>
      </c>
      <c r="F105" s="18">
        <f>Population!D10</f>
        <v>0.08</v>
      </c>
      <c r="G105" s="18">
        <f>SUM('L1 Calculation Grid'!$M$2702:$M$2716)</f>
        <v>0.63199842751306801</v>
      </c>
      <c r="H105" s="18">
        <f>SUM('L1 Calculation Grid'!$N$2702:$N$2716)</f>
        <v>5.0559874201045449E-2</v>
      </c>
      <c r="I105" s="17">
        <f t="shared" si="12"/>
        <v>10</v>
      </c>
      <c r="J105" s="16" t="str">
        <f t="shared" si="8"/>
        <v>Chinook | Spawning</v>
      </c>
    </row>
    <row r="106" spans="1:10" ht="18" customHeight="1" x14ac:dyDescent="0.2">
      <c r="A106" s="16" t="str">
        <f>'Fish Use'!A184</f>
        <v>UGR10</v>
      </c>
      <c r="B106" s="16" t="str">
        <f>'Fish Use'!B184</f>
        <v>Upper Grande Ronde</v>
      </c>
      <c r="C106" s="16" t="str">
        <f>'Fish Use'!D184</f>
        <v>Chinook</v>
      </c>
      <c r="D106" s="16" t="str">
        <f>'Fish Use'!E184</f>
        <v>Summer Rearing</v>
      </c>
      <c r="E106" s="18">
        <f>'Fish Use'!F184</f>
        <v>0.25409999999999999</v>
      </c>
      <c r="F106" s="18">
        <f>Population!D12</f>
        <v>0.24</v>
      </c>
      <c r="G106" s="18">
        <f>SUM('L1 Calculation Grid'!$M$2732:$M$2746)</f>
        <v>0.61380532121471643</v>
      </c>
      <c r="H106" s="18">
        <f>SUM('L1 Calculation Grid'!$N$2732:$N$2746)</f>
        <v>0.14731327709153194</v>
      </c>
      <c r="I106" s="17">
        <f t="shared" si="12"/>
        <v>8</v>
      </c>
      <c r="J106" s="16" t="str">
        <f t="shared" si="8"/>
        <v>Chinook | Summer Rearing</v>
      </c>
    </row>
    <row r="107" spans="1:10" ht="18" customHeight="1" x14ac:dyDescent="0.2">
      <c r="A107" s="16" t="str">
        <f>'Fish Use'!A183</f>
        <v>UGR10</v>
      </c>
      <c r="B107" s="16" t="str">
        <f>'Fish Use'!B183</f>
        <v>Upper Grande Ronde</v>
      </c>
      <c r="C107" s="16" t="str">
        <f>'Fish Use'!D183</f>
        <v>Chinook</v>
      </c>
      <c r="D107" s="16" t="str">
        <f>'Fish Use'!E183</f>
        <v>Winter Rearing</v>
      </c>
      <c r="E107" s="18">
        <f>'Fish Use'!F183</f>
        <v>0.25409999999999999</v>
      </c>
      <c r="F107" s="18">
        <f>Population!D14</f>
        <v>0.34</v>
      </c>
      <c r="G107" s="18">
        <f>SUM('L1 Calculation Grid'!$M$2717:$M$2731)</f>
        <v>0.63964729131654696</v>
      </c>
      <c r="H107" s="18">
        <f>SUM('L1 Calculation Grid'!$N$2717:$N$2731)</f>
        <v>0.21748007904762598</v>
      </c>
      <c r="I107" s="17">
        <f t="shared" si="12"/>
        <v>4</v>
      </c>
      <c r="J107" s="16" t="str">
        <f t="shared" si="8"/>
        <v>Chinook | Winter Rearing</v>
      </c>
    </row>
    <row r="108" spans="1:10" ht="18" customHeight="1" x14ac:dyDescent="0.2">
      <c r="A108" s="16" t="str">
        <f>'Fish Use'!A189</f>
        <v>UGR10</v>
      </c>
      <c r="B108" s="16" t="str">
        <f>'Fish Use'!B189</f>
        <v>Upper Grande Ronde</v>
      </c>
      <c r="C108" s="16" t="str">
        <f>'Fish Use'!D189</f>
        <v>Steelhead</v>
      </c>
      <c r="D108" s="16" t="str">
        <f>'Fish Use'!E189</f>
        <v>Migration</v>
      </c>
      <c r="E108" s="18">
        <f>'Fish Use'!F189</f>
        <v>0.25409999999999999</v>
      </c>
      <c r="F108" s="18">
        <f>Population!D17</f>
        <v>0.25</v>
      </c>
      <c r="G108" s="18">
        <f>SUM('L1 Calculation Grid'!$M$2807:$M$2821)</f>
        <v>0.67561696124053472</v>
      </c>
      <c r="H108" s="18">
        <f>SUM('L1 Calculation Grid'!$N$2807:$N$2821)</f>
        <v>0.16890424031013368</v>
      </c>
      <c r="I108" s="17">
        <f t="shared" si="12"/>
        <v>5</v>
      </c>
      <c r="J108" s="16" t="str">
        <f t="shared" si="8"/>
        <v>Steelhead | Migration</v>
      </c>
    </row>
    <row r="109" spans="1:10" ht="18" customHeight="1" x14ac:dyDescent="0.2">
      <c r="A109" s="16" t="str">
        <f>'Fish Use'!A186</f>
        <v>UGR10</v>
      </c>
      <c r="B109" s="16" t="str">
        <f>'Fish Use'!B186</f>
        <v>Upper Grande Ronde</v>
      </c>
      <c r="C109" s="16" t="str">
        <f>'Fish Use'!D186</f>
        <v>Steelhead</v>
      </c>
      <c r="D109" s="16" t="str">
        <f>'Fish Use'!E186</f>
        <v>Spawning</v>
      </c>
      <c r="E109" s="18">
        <f>'Fish Use'!F186</f>
        <v>0.25409999999999999</v>
      </c>
      <c r="F109" s="18">
        <f>Population!D11</f>
        <v>0.25</v>
      </c>
      <c r="G109" s="18">
        <f>SUM('L1 Calculation Grid'!$M$2762:$M$2776)</f>
        <v>0.66081336747247554</v>
      </c>
      <c r="H109" s="18">
        <f>SUM('L1 Calculation Grid'!$N$2762:$N$2776)</f>
        <v>0.16520334186811889</v>
      </c>
      <c r="I109" s="17">
        <f t="shared" si="12"/>
        <v>6</v>
      </c>
      <c r="J109" s="16" t="str">
        <f t="shared" si="8"/>
        <v>Steelhead | Spawning</v>
      </c>
    </row>
    <row r="110" spans="1:10" ht="18" customHeight="1" x14ac:dyDescent="0.2">
      <c r="A110" s="16" t="str">
        <f>'Fish Use'!A188</f>
        <v>UGR10</v>
      </c>
      <c r="B110" s="16" t="str">
        <f>'Fish Use'!B188</f>
        <v>Upper Grande Ronde</v>
      </c>
      <c r="C110" s="16" t="str">
        <f>'Fish Use'!D188</f>
        <v>Steelhead</v>
      </c>
      <c r="D110" s="16" t="str">
        <f>'Fish Use'!E188</f>
        <v>Summer Rearing</v>
      </c>
      <c r="E110" s="18">
        <f>'Fish Use'!F188</f>
        <v>0.25409999999999999</v>
      </c>
      <c r="F110" s="18">
        <f>Population!D13</f>
        <v>0.25</v>
      </c>
      <c r="G110" s="18">
        <f>SUM('L1 Calculation Grid'!$M$2792:$M$2806)</f>
        <v>0.57587545118833539</v>
      </c>
      <c r="H110" s="18">
        <f>SUM('L1 Calculation Grid'!$N$2792:$N$2806)</f>
        <v>0.14396886279708385</v>
      </c>
      <c r="I110" s="17">
        <f t="shared" si="12"/>
        <v>9</v>
      </c>
      <c r="J110" s="16" t="str">
        <f t="shared" si="8"/>
        <v>Steelhead | Summer Rearing</v>
      </c>
    </row>
    <row r="111" spans="1:10" ht="18" customHeight="1" x14ac:dyDescent="0.2">
      <c r="A111" s="16" t="str">
        <f>'Fish Use'!A187</f>
        <v>UGR10</v>
      </c>
      <c r="B111" s="16" t="str">
        <f>'Fish Use'!B187</f>
        <v>Upper Grande Ronde</v>
      </c>
      <c r="C111" s="16" t="str">
        <f>'Fish Use'!D187</f>
        <v>Steelhead</v>
      </c>
      <c r="D111" s="16" t="str">
        <f>'Fish Use'!E187</f>
        <v>Winter Rearing</v>
      </c>
      <c r="E111" s="18">
        <f>'Fish Use'!F187</f>
        <v>0.25409999999999999</v>
      </c>
      <c r="F111" s="18">
        <f>Population!D15</f>
        <v>0.25</v>
      </c>
      <c r="G111" s="18">
        <f>SUM('L1 Calculation Grid'!$M$2777:$M$2791)</f>
        <v>0.6320719350081675</v>
      </c>
      <c r="H111" s="18">
        <f>SUM('L1 Calculation Grid'!$N$2777:$N$2791)</f>
        <v>0.15801798375204187</v>
      </c>
      <c r="I111" s="17">
        <f t="shared" si="12"/>
        <v>7</v>
      </c>
      <c r="J111" s="16" t="str">
        <f t="shared" si="8"/>
        <v>Steelhead | Winter Rearing</v>
      </c>
    </row>
    <row r="112" spans="1:10" ht="18" customHeight="1" x14ac:dyDescent="0.2">
      <c r="A112" s="16" t="str">
        <f>'Fish Use'!A201</f>
        <v>UGR11</v>
      </c>
      <c r="B112" s="16" t="str">
        <f>'Fish Use'!B201</f>
        <v>Upper Grande Ronde</v>
      </c>
      <c r="C112" s="16" t="str">
        <f>'Fish Use'!D201</f>
        <v>Bull Trout</v>
      </c>
      <c r="D112" s="16" t="str">
        <f>'Fish Use'!E201</f>
        <v>FMO</v>
      </c>
      <c r="E112" s="18">
        <f>'Fish Use'!F201</f>
        <v>0.45040000000000002</v>
      </c>
      <c r="F112" s="18">
        <f>Population!D21</f>
        <v>0.4</v>
      </c>
      <c r="G112" s="18">
        <f>SUM('L1 Calculation Grid'!$M$2987:$M$3001)</f>
        <v>2.2140714944168773</v>
      </c>
      <c r="H112" s="18">
        <f>SUM('L1 Calculation Grid'!$N$2987:$N$3001)</f>
        <v>0.88562859776675085</v>
      </c>
      <c r="I112" s="17">
        <f t="shared" ref="I112:I121" si="13">1+IF($H$112&gt;H112,1,0)+IF(AND($H$113&gt;H112,COUNTIF($H$112:$H$112,$H$113)=0),1,0)+IF(AND($H$114&gt;H112,COUNTIF($H$112:$H$113,$H$114)=0),1,0)+IF(AND($H$115&gt;H112,COUNTIF($H$112:$H$114,$H$115)=0),1,0)+IF(AND($H$116&gt;H112,COUNTIF($H$112:$H$115,$H$116)=0),1,0)+IF(AND($H$117&gt;H112,COUNTIF($H$112:$H$116,$H$117)=0),1,0)+IF(AND($H$118&gt;H112,COUNTIF($H$112:$H$117,$H$118)=0),1,0)+IF(AND($H$119&gt;H112,COUNTIF($H$112:$H$118,$H$119)=0),1,0)+IF(AND($H$120&gt;H112,COUNTIF($H$112:$H$119,$H$120)=0),1,0)+IF(AND($H$121&gt;H112,COUNTIF($H$112:$H$120,$H$121)=0),1,0)</f>
        <v>3</v>
      </c>
      <c r="J112" s="16" t="str">
        <f t="shared" si="8"/>
        <v>Bull Trout | FMO</v>
      </c>
    </row>
    <row r="113" spans="1:10" ht="18" customHeight="1" x14ac:dyDescent="0.2">
      <c r="A113" s="16" t="str">
        <f>'Fish Use'!A200</f>
        <v>UGR11</v>
      </c>
      <c r="B113" s="16" t="str">
        <f>'Fish Use'!B200</f>
        <v>Upper Grande Ronde</v>
      </c>
      <c r="C113" s="16" t="str">
        <f>'Fish Use'!D200</f>
        <v>Bull Trout</v>
      </c>
      <c r="D113" s="16" t="str">
        <f>'Fish Use'!E200</f>
        <v>Spawning &amp; Resident</v>
      </c>
      <c r="E113" s="18">
        <f>'Fish Use'!F200</f>
        <v>0.45040000000000002</v>
      </c>
      <c r="F113" s="18">
        <f>Population!D20</f>
        <v>0.6</v>
      </c>
      <c r="G113" s="18">
        <f>SUM('L1 Calculation Grid'!$M$2972:$M$2986)</f>
        <v>2.261498614240546</v>
      </c>
      <c r="H113" s="18">
        <f>SUM('L1 Calculation Grid'!$N$2972:$N$2986)</f>
        <v>1.3568991685443275</v>
      </c>
      <c r="I113" s="17">
        <f t="shared" si="13"/>
        <v>1</v>
      </c>
      <c r="J113" s="16" t="str">
        <f t="shared" si="8"/>
        <v>Bull Trout | Spawning &amp; Resident</v>
      </c>
    </row>
    <row r="114" spans="1:10" ht="18" customHeight="1" x14ac:dyDescent="0.2">
      <c r="A114" s="16" t="str">
        <f>'Fish Use'!A195</f>
        <v>UGR11</v>
      </c>
      <c r="B114" s="16" t="str">
        <f>'Fish Use'!B195</f>
        <v>Upper Grande Ronde</v>
      </c>
      <c r="C114" s="16" t="str">
        <f>'Fish Use'!D195</f>
        <v>Chinook</v>
      </c>
      <c r="D114" s="16" t="str">
        <f>'Fish Use'!E195</f>
        <v>Migration</v>
      </c>
      <c r="E114" s="18">
        <f>'Fish Use'!F195</f>
        <v>0.45040000000000002</v>
      </c>
      <c r="F114" s="18">
        <f>Population!D16</f>
        <v>0.34</v>
      </c>
      <c r="G114" s="18">
        <f>SUM('L1 Calculation Grid'!$M$2897:$M$2911)</f>
        <v>2.704448515568147</v>
      </c>
      <c r="H114" s="18">
        <f>SUM('L1 Calculation Grid'!$N$2897:$N$2911)</f>
        <v>0.91951249529317036</v>
      </c>
      <c r="I114" s="17">
        <f t="shared" si="13"/>
        <v>2</v>
      </c>
      <c r="J114" s="16" t="str">
        <f t="shared" si="8"/>
        <v>Chinook | Migration</v>
      </c>
    </row>
    <row r="115" spans="1:10" ht="18" customHeight="1" x14ac:dyDescent="0.2">
      <c r="A115" s="16" t="str">
        <f>'Fish Use'!A192</f>
        <v>UGR11</v>
      </c>
      <c r="B115" s="16" t="str">
        <f>'Fish Use'!B192</f>
        <v>Upper Grande Ronde</v>
      </c>
      <c r="C115" s="16" t="str">
        <f>'Fish Use'!D192</f>
        <v>Chinook</v>
      </c>
      <c r="D115" s="16" t="str">
        <f>'Fish Use'!E192</f>
        <v>Spawning</v>
      </c>
      <c r="E115" s="18">
        <f>'Fish Use'!F192</f>
        <v>0.45040000000000002</v>
      </c>
      <c r="F115" s="18">
        <f>Population!D10</f>
        <v>0.08</v>
      </c>
      <c r="G115" s="18">
        <f>SUM('L1 Calculation Grid'!$M$2852:$M$2866)</f>
        <v>2.3053426413375102</v>
      </c>
      <c r="H115" s="18">
        <f>SUM('L1 Calculation Grid'!$N$2852:$N$2866)</f>
        <v>0.18442741130700088</v>
      </c>
      <c r="I115" s="17">
        <f t="shared" si="13"/>
        <v>10</v>
      </c>
      <c r="J115" s="16" t="str">
        <f t="shared" si="8"/>
        <v>Chinook | Spawning</v>
      </c>
    </row>
    <row r="116" spans="1:10" ht="18" customHeight="1" x14ac:dyDescent="0.2">
      <c r="A116" s="16" t="str">
        <f>'Fish Use'!A194</f>
        <v>UGR11</v>
      </c>
      <c r="B116" s="16" t="str">
        <f>'Fish Use'!B194</f>
        <v>Upper Grande Ronde</v>
      </c>
      <c r="C116" s="16" t="str">
        <f>'Fish Use'!D194</f>
        <v>Chinook</v>
      </c>
      <c r="D116" s="16" t="str">
        <f>'Fish Use'!E194</f>
        <v>Summer Rearing</v>
      </c>
      <c r="E116" s="18">
        <f>'Fish Use'!F194</f>
        <v>0.45040000000000002</v>
      </c>
      <c r="F116" s="18">
        <f>Population!D12</f>
        <v>0.24</v>
      </c>
      <c r="G116" s="18">
        <f>SUM('L1 Calculation Grid'!$M$2882:$M$2896)</f>
        <v>2.3210431028341239</v>
      </c>
      <c r="H116" s="18">
        <f>SUM('L1 Calculation Grid'!$N$2882:$N$2896)</f>
        <v>0.55705034468018977</v>
      </c>
      <c r="I116" s="17">
        <f t="shared" si="13"/>
        <v>8</v>
      </c>
      <c r="J116" s="16" t="str">
        <f t="shared" si="8"/>
        <v>Chinook | Summer Rearing</v>
      </c>
    </row>
    <row r="117" spans="1:10" ht="18" customHeight="1" x14ac:dyDescent="0.2">
      <c r="A117" s="16" t="str">
        <f>'Fish Use'!A193</f>
        <v>UGR11</v>
      </c>
      <c r="B117" s="16" t="str">
        <f>'Fish Use'!B193</f>
        <v>Upper Grande Ronde</v>
      </c>
      <c r="C117" s="16" t="str">
        <f>'Fish Use'!D193</f>
        <v>Chinook</v>
      </c>
      <c r="D117" s="16" t="str">
        <f>'Fish Use'!E193</f>
        <v>Winter Rearing</v>
      </c>
      <c r="E117" s="18">
        <f>'Fish Use'!F193</f>
        <v>0.45040000000000002</v>
      </c>
      <c r="F117" s="18">
        <f>Population!D14</f>
        <v>0.34</v>
      </c>
      <c r="G117" s="18">
        <f>SUM('L1 Calculation Grid'!$M$2867:$M$2881)</f>
        <v>2.1893228187507683</v>
      </c>
      <c r="H117" s="18">
        <f>SUM('L1 Calculation Grid'!$N$2867:$N$2881)</f>
        <v>0.74436975837526131</v>
      </c>
      <c r="I117" s="17">
        <f t="shared" si="13"/>
        <v>4</v>
      </c>
      <c r="J117" s="16" t="str">
        <f t="shared" si="8"/>
        <v>Chinook | Winter Rearing</v>
      </c>
    </row>
    <row r="118" spans="1:10" ht="18" customHeight="1" x14ac:dyDescent="0.2">
      <c r="A118" s="16" t="str">
        <f>'Fish Use'!A199</f>
        <v>UGR11</v>
      </c>
      <c r="B118" s="16" t="str">
        <f>'Fish Use'!B199</f>
        <v>Upper Grande Ronde</v>
      </c>
      <c r="C118" s="16" t="str">
        <f>'Fish Use'!D199</f>
        <v>Steelhead</v>
      </c>
      <c r="D118" s="16" t="str">
        <f>'Fish Use'!E199</f>
        <v>Migration</v>
      </c>
      <c r="E118" s="18">
        <f>'Fish Use'!F199</f>
        <v>0.45040000000000002</v>
      </c>
      <c r="F118" s="18">
        <f>Population!D17</f>
        <v>0.25</v>
      </c>
      <c r="G118" s="18">
        <f>SUM('L1 Calculation Grid'!$M$2957:$M$2971)</f>
        <v>2.4608343941224287</v>
      </c>
      <c r="H118" s="18">
        <f>SUM('L1 Calculation Grid'!$N$2957:$N$2971)</f>
        <v>0.61520859853060716</v>
      </c>
      <c r="I118" s="17">
        <f t="shared" si="13"/>
        <v>5</v>
      </c>
      <c r="J118" s="16" t="str">
        <f t="shared" si="8"/>
        <v>Steelhead | Migration</v>
      </c>
    </row>
    <row r="119" spans="1:10" ht="18" customHeight="1" x14ac:dyDescent="0.2">
      <c r="A119" s="16" t="str">
        <f>'Fish Use'!A196</f>
        <v>UGR11</v>
      </c>
      <c r="B119" s="16" t="str">
        <f>'Fish Use'!B196</f>
        <v>Upper Grande Ronde</v>
      </c>
      <c r="C119" s="16" t="str">
        <f>'Fish Use'!D196</f>
        <v>Steelhead</v>
      </c>
      <c r="D119" s="16" t="str">
        <f>'Fish Use'!E196</f>
        <v>Spawning</v>
      </c>
      <c r="E119" s="18">
        <f>'Fish Use'!F196</f>
        <v>0.45040000000000002</v>
      </c>
      <c r="F119" s="18">
        <f>Population!D11</f>
        <v>0.25</v>
      </c>
      <c r="G119" s="18">
        <f>SUM('L1 Calculation Grid'!$M$2912:$M$2926)</f>
        <v>2.2576549328847944</v>
      </c>
      <c r="H119" s="18">
        <f>SUM('L1 Calculation Grid'!$N$2912:$N$2926)</f>
        <v>0.56441373322119859</v>
      </c>
      <c r="I119" s="17">
        <f t="shared" si="13"/>
        <v>6</v>
      </c>
      <c r="J119" s="16" t="str">
        <f t="shared" si="8"/>
        <v>Steelhead | Spawning</v>
      </c>
    </row>
    <row r="120" spans="1:10" ht="18" customHeight="1" x14ac:dyDescent="0.2">
      <c r="A120" s="16" t="str">
        <f>'Fish Use'!A198</f>
        <v>UGR11</v>
      </c>
      <c r="B120" s="16" t="str">
        <f>'Fish Use'!B198</f>
        <v>Upper Grande Ronde</v>
      </c>
      <c r="C120" s="16" t="str">
        <f>'Fish Use'!D198</f>
        <v>Steelhead</v>
      </c>
      <c r="D120" s="16" t="str">
        <f>'Fish Use'!E198</f>
        <v>Summer Rearing</v>
      </c>
      <c r="E120" s="18">
        <f>'Fish Use'!F198</f>
        <v>0.45040000000000002</v>
      </c>
      <c r="F120" s="18">
        <f>Population!D13</f>
        <v>0.25</v>
      </c>
      <c r="G120" s="18">
        <f>SUM('L1 Calculation Grid'!$M$2942:$M$2956)</f>
        <v>2.2553096356733153</v>
      </c>
      <c r="H120" s="18">
        <f>SUM('L1 Calculation Grid'!$N$2942:$N$2956)</f>
        <v>0.56382740891832883</v>
      </c>
      <c r="I120" s="17">
        <f t="shared" si="13"/>
        <v>7</v>
      </c>
      <c r="J120" s="16" t="str">
        <f t="shared" si="8"/>
        <v>Steelhead | Summer Rearing</v>
      </c>
    </row>
    <row r="121" spans="1:10" ht="18" customHeight="1" x14ac:dyDescent="0.2">
      <c r="A121" s="16" t="str">
        <f>'Fish Use'!A197</f>
        <v>UGR11</v>
      </c>
      <c r="B121" s="16" t="str">
        <f>'Fish Use'!B197</f>
        <v>Upper Grande Ronde</v>
      </c>
      <c r="C121" s="16" t="str">
        <f>'Fish Use'!D197</f>
        <v>Steelhead</v>
      </c>
      <c r="D121" s="16" t="str">
        <f>'Fish Use'!E197</f>
        <v>Winter Rearing</v>
      </c>
      <c r="E121" s="18">
        <f>'Fish Use'!F197</f>
        <v>0.45040000000000002</v>
      </c>
      <c r="F121" s="18">
        <f>Population!D15</f>
        <v>0.25</v>
      </c>
      <c r="G121" s="18">
        <f>SUM('L1 Calculation Grid'!$M$2927:$M$2941)</f>
        <v>2.1925077900141878</v>
      </c>
      <c r="H121" s="18">
        <f>SUM('L1 Calculation Grid'!$N$2927:$N$2941)</f>
        <v>0.54812694750354696</v>
      </c>
      <c r="I121" s="17">
        <f t="shared" si="13"/>
        <v>9</v>
      </c>
      <c r="J121" s="16" t="str">
        <f t="shared" si="8"/>
        <v>Steelhead | Winter Rearing</v>
      </c>
    </row>
    <row r="122" spans="1:10" ht="18" customHeight="1" x14ac:dyDescent="0.2">
      <c r="A122" s="16" t="str">
        <f>'Fish Use'!A211</f>
        <v>UGR12</v>
      </c>
      <c r="B122" s="16" t="str">
        <f>'Fish Use'!B211</f>
        <v>Upper Grande Ronde</v>
      </c>
      <c r="C122" s="16" t="str">
        <f>'Fish Use'!D211</f>
        <v>Bull Trout</v>
      </c>
      <c r="D122" s="16" t="str">
        <f>'Fish Use'!E211</f>
        <v>FMO</v>
      </c>
      <c r="E122" s="18">
        <f>'Fish Use'!F211</f>
        <v>0.2281</v>
      </c>
      <c r="F122" s="18">
        <f>Population!D21</f>
        <v>0.4</v>
      </c>
      <c r="G122" s="18">
        <f>SUM('L1 Calculation Grid'!$M$3137:$M$3151)</f>
        <v>0.76729825828320453</v>
      </c>
      <c r="H122" s="18">
        <f>SUM('L1 Calculation Grid'!$N$3137:$N$3151)</f>
        <v>0.30691930331328182</v>
      </c>
      <c r="I122" s="17">
        <f t="shared" ref="I122:I131" si="14">1+IF($H$122&gt;H122,1,0)+IF(AND($H$123&gt;H122,COUNTIF($H$122:$H$122,$H$123)=0),1,0)+IF(AND($H$124&gt;H122,COUNTIF($H$122:$H$123,$H$124)=0),1,0)+IF(AND($H$125&gt;H122,COUNTIF($H$122:$H$124,$H$125)=0),1,0)+IF(AND($H$126&gt;H122,COUNTIF($H$122:$H$125,$H$126)=0),1,0)+IF(AND($H$127&gt;H122,COUNTIF($H$122:$H$126,$H$127)=0),1,0)+IF(AND($H$128&gt;H122,COUNTIF($H$122:$H$127,$H$128)=0),1,0)+IF(AND($H$129&gt;H122,COUNTIF($H$122:$H$128,$H$129)=0),1,0)+IF(AND($H$130&gt;H122,COUNTIF($H$122:$H$129,$H$130)=0),1,0)+IF(AND($H$131&gt;H122,COUNTIF($H$122:$H$130,$H$131)=0),1,0)</f>
        <v>3</v>
      </c>
      <c r="J122" s="16" t="str">
        <f t="shared" si="8"/>
        <v>Bull Trout | FMO</v>
      </c>
    </row>
    <row r="123" spans="1:10" ht="18" customHeight="1" x14ac:dyDescent="0.2">
      <c r="A123" s="16" t="str">
        <f>'Fish Use'!A210</f>
        <v>UGR12</v>
      </c>
      <c r="B123" s="16" t="str">
        <f>'Fish Use'!B210</f>
        <v>Upper Grande Ronde</v>
      </c>
      <c r="C123" s="16" t="str">
        <f>'Fish Use'!D210</f>
        <v>Bull Trout</v>
      </c>
      <c r="D123" s="16" t="str">
        <f>'Fish Use'!E210</f>
        <v>Spawning &amp; Resident</v>
      </c>
      <c r="E123" s="18">
        <f>'Fish Use'!F210</f>
        <v>0.2281</v>
      </c>
      <c r="F123" s="18">
        <f>Population!D20</f>
        <v>0.6</v>
      </c>
      <c r="G123" s="18">
        <f>SUM('L1 Calculation Grid'!$M$3122:$M$3136)</f>
        <v>0.77072953388524046</v>
      </c>
      <c r="H123" s="18">
        <f>SUM('L1 Calculation Grid'!$N$3122:$N$3136)</f>
        <v>0.46243772033114439</v>
      </c>
      <c r="I123" s="17">
        <f t="shared" si="14"/>
        <v>1</v>
      </c>
      <c r="J123" s="16" t="str">
        <f t="shared" si="8"/>
        <v>Bull Trout | Spawning &amp; Resident</v>
      </c>
    </row>
    <row r="124" spans="1:10" ht="18" customHeight="1" x14ac:dyDescent="0.2">
      <c r="A124" s="16" t="str">
        <f>'Fish Use'!A205</f>
        <v>UGR12</v>
      </c>
      <c r="B124" s="16" t="str">
        <f>'Fish Use'!B205</f>
        <v>Upper Grande Ronde</v>
      </c>
      <c r="C124" s="16" t="str">
        <f>'Fish Use'!D205</f>
        <v>Chinook</v>
      </c>
      <c r="D124" s="16" t="str">
        <f>'Fish Use'!E205</f>
        <v>Migration</v>
      </c>
      <c r="E124" s="18">
        <f>'Fish Use'!F205</f>
        <v>0.2281</v>
      </c>
      <c r="F124" s="18">
        <f>Population!D16</f>
        <v>0.34</v>
      </c>
      <c r="G124" s="18">
        <f>SUM('L1 Calculation Grid'!$M$3047:$M$3061)</f>
        <v>0.93636190495495031</v>
      </c>
      <c r="H124" s="18">
        <f>SUM('L1 Calculation Grid'!$N$3047:$N$3061)</f>
        <v>0.31836304768468315</v>
      </c>
      <c r="I124" s="17">
        <f t="shared" si="14"/>
        <v>2</v>
      </c>
      <c r="J124" s="16" t="str">
        <f t="shared" si="8"/>
        <v>Chinook | Migration</v>
      </c>
    </row>
    <row r="125" spans="1:10" ht="18" customHeight="1" x14ac:dyDescent="0.2">
      <c r="A125" s="16" t="str">
        <f>'Fish Use'!A202</f>
        <v>UGR12</v>
      </c>
      <c r="B125" s="16" t="str">
        <f>'Fish Use'!B202</f>
        <v>Upper Grande Ronde</v>
      </c>
      <c r="C125" s="16" t="str">
        <f>'Fish Use'!D202</f>
        <v>Chinook</v>
      </c>
      <c r="D125" s="16" t="str">
        <f>'Fish Use'!E202</f>
        <v>Spawning</v>
      </c>
      <c r="E125" s="18">
        <f>'Fish Use'!F202</f>
        <v>0.2281</v>
      </c>
      <c r="F125" s="18">
        <f>Population!D10</f>
        <v>0.08</v>
      </c>
      <c r="G125" s="18">
        <f>SUM('L1 Calculation Grid'!$M$3002:$M$3016)</f>
        <v>0.79686001818466523</v>
      </c>
      <c r="H125" s="18">
        <f>SUM('L1 Calculation Grid'!$N$3002:$N$3016)</f>
        <v>6.3748801454773227E-2</v>
      </c>
      <c r="I125" s="17">
        <f t="shared" si="14"/>
        <v>10</v>
      </c>
      <c r="J125" s="16" t="str">
        <f t="shared" si="8"/>
        <v>Chinook | Spawning</v>
      </c>
    </row>
    <row r="126" spans="1:10" ht="18" customHeight="1" x14ac:dyDescent="0.2">
      <c r="A126" s="16" t="str">
        <f>'Fish Use'!A204</f>
        <v>UGR12</v>
      </c>
      <c r="B126" s="16" t="str">
        <f>'Fish Use'!B204</f>
        <v>Upper Grande Ronde</v>
      </c>
      <c r="C126" s="16" t="str">
        <f>'Fish Use'!D204</f>
        <v>Chinook</v>
      </c>
      <c r="D126" s="16" t="str">
        <f>'Fish Use'!E204</f>
        <v>Summer Rearing</v>
      </c>
      <c r="E126" s="18">
        <f>'Fish Use'!F204</f>
        <v>0.2281</v>
      </c>
      <c r="F126" s="18">
        <f>Population!D12</f>
        <v>0.24</v>
      </c>
      <c r="G126" s="18">
        <f>SUM('L1 Calculation Grid'!$M$3032:$M$3046)</f>
        <v>0.82120887854342128</v>
      </c>
      <c r="H126" s="18">
        <f>SUM('L1 Calculation Grid'!$N$3032:$N$3046)</f>
        <v>0.19709013085042104</v>
      </c>
      <c r="I126" s="17">
        <f t="shared" si="14"/>
        <v>8</v>
      </c>
      <c r="J126" s="16" t="str">
        <f t="shared" si="8"/>
        <v>Chinook | Summer Rearing</v>
      </c>
    </row>
    <row r="127" spans="1:10" ht="18" customHeight="1" x14ac:dyDescent="0.2">
      <c r="A127" s="16" t="str">
        <f>'Fish Use'!A203</f>
        <v>UGR12</v>
      </c>
      <c r="B127" s="16" t="str">
        <f>'Fish Use'!B203</f>
        <v>Upper Grande Ronde</v>
      </c>
      <c r="C127" s="16" t="str">
        <f>'Fish Use'!D203</f>
        <v>Chinook</v>
      </c>
      <c r="D127" s="16" t="str">
        <f>'Fish Use'!E203</f>
        <v>Winter Rearing</v>
      </c>
      <c r="E127" s="18">
        <f>'Fish Use'!F203</f>
        <v>0.2281</v>
      </c>
      <c r="F127" s="18">
        <f>Population!D14</f>
        <v>0.34</v>
      </c>
      <c r="G127" s="18">
        <f>SUM('L1 Calculation Grid'!$M$3017:$M$3031)</f>
        <v>0.8100279054424685</v>
      </c>
      <c r="H127" s="18">
        <f>SUM('L1 Calculation Grid'!$N$3017:$N$3031)</f>
        <v>0.27540948785043934</v>
      </c>
      <c r="I127" s="17">
        <f t="shared" si="14"/>
        <v>4</v>
      </c>
      <c r="J127" s="16" t="str">
        <f t="shared" si="8"/>
        <v>Chinook | Winter Rearing</v>
      </c>
    </row>
    <row r="128" spans="1:10" ht="18" customHeight="1" x14ac:dyDescent="0.2">
      <c r="A128" s="16" t="str">
        <f>'Fish Use'!A209</f>
        <v>UGR12</v>
      </c>
      <c r="B128" s="16" t="str">
        <f>'Fish Use'!B209</f>
        <v>Upper Grande Ronde</v>
      </c>
      <c r="C128" s="16" t="str">
        <f>'Fish Use'!D209</f>
        <v>Steelhead</v>
      </c>
      <c r="D128" s="16" t="str">
        <f>'Fish Use'!E209</f>
        <v>Migration</v>
      </c>
      <c r="E128" s="18">
        <f>'Fish Use'!F209</f>
        <v>0.2281</v>
      </c>
      <c r="F128" s="18">
        <f>Population!D17</f>
        <v>0.25</v>
      </c>
      <c r="G128" s="18">
        <f>SUM('L1 Calculation Grid'!$M$3107:$M$3121)</f>
        <v>0.91213035315666591</v>
      </c>
      <c r="H128" s="18">
        <f>SUM('L1 Calculation Grid'!$N$3107:$N$3121)</f>
        <v>0.22803258828916648</v>
      </c>
      <c r="I128" s="17">
        <f t="shared" si="14"/>
        <v>5</v>
      </c>
      <c r="J128" s="16" t="str">
        <f t="shared" si="8"/>
        <v>Steelhead | Migration</v>
      </c>
    </row>
    <row r="129" spans="1:10" ht="18" customHeight="1" x14ac:dyDescent="0.2">
      <c r="A129" s="16" t="str">
        <f>'Fish Use'!A206</f>
        <v>UGR12</v>
      </c>
      <c r="B129" s="16" t="str">
        <f>'Fish Use'!B206</f>
        <v>Upper Grande Ronde</v>
      </c>
      <c r="C129" s="16" t="str">
        <f>'Fish Use'!D206</f>
        <v>Steelhead</v>
      </c>
      <c r="D129" s="16" t="str">
        <f>'Fish Use'!E206</f>
        <v>Spawning</v>
      </c>
      <c r="E129" s="18">
        <f>'Fish Use'!F206</f>
        <v>0.2281</v>
      </c>
      <c r="F129" s="18">
        <f>Population!D11</f>
        <v>0.25</v>
      </c>
      <c r="G129" s="18">
        <f>SUM('L1 Calculation Grid'!$M$3062:$M$3076)</f>
        <v>0.84265435181020254</v>
      </c>
      <c r="H129" s="18">
        <f>SUM('L1 Calculation Grid'!$N$3062:$N$3076)</f>
        <v>0.21066358795255063</v>
      </c>
      <c r="I129" s="17">
        <f t="shared" si="14"/>
        <v>6</v>
      </c>
      <c r="J129" s="16" t="str">
        <f t="shared" si="8"/>
        <v>Steelhead | Spawning</v>
      </c>
    </row>
    <row r="130" spans="1:10" ht="18" customHeight="1" x14ac:dyDescent="0.2">
      <c r="A130" s="16" t="str">
        <f>'Fish Use'!A208</f>
        <v>UGR12</v>
      </c>
      <c r="B130" s="16" t="str">
        <f>'Fish Use'!B208</f>
        <v>Upper Grande Ronde</v>
      </c>
      <c r="C130" s="16" t="str">
        <f>'Fish Use'!D208</f>
        <v>Steelhead</v>
      </c>
      <c r="D130" s="16" t="str">
        <f>'Fish Use'!E208</f>
        <v>Summer Rearing</v>
      </c>
      <c r="E130" s="18">
        <f>'Fish Use'!F208</f>
        <v>0.2281</v>
      </c>
      <c r="F130" s="18">
        <f>Population!D13</f>
        <v>0.25</v>
      </c>
      <c r="G130" s="18">
        <f>SUM('L1 Calculation Grid'!$M$3092:$M$3106)</f>
        <v>0.78211213119765099</v>
      </c>
      <c r="H130" s="18">
        <f>SUM('L1 Calculation Grid'!$N$3092:$N$3106)</f>
        <v>0.19552803279941275</v>
      </c>
      <c r="I130" s="17">
        <f t="shared" si="14"/>
        <v>9</v>
      </c>
      <c r="J130" s="16" t="str">
        <f t="shared" ref="J130:J193" si="15">C130&amp;" | "&amp;D130</f>
        <v>Steelhead | Summer Rearing</v>
      </c>
    </row>
    <row r="131" spans="1:10" ht="18" customHeight="1" x14ac:dyDescent="0.2">
      <c r="A131" s="16" t="str">
        <f>'Fish Use'!A207</f>
        <v>UGR12</v>
      </c>
      <c r="B131" s="16" t="str">
        <f>'Fish Use'!B207</f>
        <v>Upper Grande Ronde</v>
      </c>
      <c r="C131" s="16" t="str">
        <f>'Fish Use'!D207</f>
        <v>Steelhead</v>
      </c>
      <c r="D131" s="16" t="str">
        <f>'Fish Use'!E207</f>
        <v>Winter Rearing</v>
      </c>
      <c r="E131" s="18">
        <f>'Fish Use'!F207</f>
        <v>0.2281</v>
      </c>
      <c r="F131" s="18">
        <f>Population!D15</f>
        <v>0.25</v>
      </c>
      <c r="G131" s="18">
        <f>SUM('L1 Calculation Grid'!$M$3077:$M$3091)</f>
        <v>0.79817973963405886</v>
      </c>
      <c r="H131" s="18">
        <f>SUM('L1 Calculation Grid'!$N$3077:$N$3091)</f>
        <v>0.19954493490851472</v>
      </c>
      <c r="I131" s="17">
        <f t="shared" si="14"/>
        <v>7</v>
      </c>
      <c r="J131" s="16" t="str">
        <f t="shared" si="15"/>
        <v>Steelhead | Winter Rearing</v>
      </c>
    </row>
    <row r="132" spans="1:10" ht="18" customHeight="1" x14ac:dyDescent="0.2">
      <c r="A132" s="16" t="str">
        <f>'Fish Use'!A221</f>
        <v>UGR13</v>
      </c>
      <c r="B132" s="16" t="str">
        <f>'Fish Use'!B221</f>
        <v>Upper Grande Ronde</v>
      </c>
      <c r="C132" s="16" t="str">
        <f>'Fish Use'!D221</f>
        <v>Bull Trout</v>
      </c>
      <c r="D132" s="16" t="str">
        <f>'Fish Use'!E221</f>
        <v>FMO</v>
      </c>
      <c r="E132" s="18">
        <f>'Fish Use'!F221</f>
        <v>0.28310000000000002</v>
      </c>
      <c r="F132" s="18">
        <f>Population!D21</f>
        <v>0.4</v>
      </c>
      <c r="G132" s="18">
        <f>SUM('L1 Calculation Grid'!$M$3287:$M$3301)</f>
        <v>1.4501433515235718</v>
      </c>
      <c r="H132" s="18">
        <f>SUM('L1 Calculation Grid'!$N$3287:$N$3301)</f>
        <v>0.58005734060942871</v>
      </c>
      <c r="I132" s="17">
        <f t="shared" ref="I132:I141" si="16">1+IF($H$132&gt;H132,1,0)+IF(AND($H$133&gt;H132,COUNTIF($H$132:$H$132,$H$133)=0),1,0)+IF(AND($H$134&gt;H132,COUNTIF($H$132:$H$133,$H$134)=0),1,0)+IF(AND($H$135&gt;H132,COUNTIF($H$132:$H$134,$H$135)=0),1,0)+IF(AND($H$136&gt;H132,COUNTIF($H$132:$H$135,$H$136)=0),1,0)+IF(AND($H$137&gt;H132,COUNTIF($H$132:$H$136,$H$137)=0),1,0)+IF(AND($H$138&gt;H132,COUNTIF($H$132:$H$137,$H$138)=0),1,0)+IF(AND($H$139&gt;H132,COUNTIF($H$132:$H$138,$H$139)=0),1,0)+IF(AND($H$140&gt;H132,COUNTIF($H$132:$H$139,$H$140)=0),1,0)+IF(AND($H$141&gt;H132,COUNTIF($H$132:$H$140,$H$141)=0),1,0)</f>
        <v>3</v>
      </c>
      <c r="J132" s="16" t="str">
        <f t="shared" si="15"/>
        <v>Bull Trout | FMO</v>
      </c>
    </row>
    <row r="133" spans="1:10" ht="18" customHeight="1" x14ac:dyDescent="0.2">
      <c r="A133" s="16" t="str">
        <f>'Fish Use'!A220</f>
        <v>UGR13</v>
      </c>
      <c r="B133" s="16" t="str">
        <f>'Fish Use'!B220</f>
        <v>Upper Grande Ronde</v>
      </c>
      <c r="C133" s="16" t="str">
        <f>'Fish Use'!D220</f>
        <v>Bull Trout</v>
      </c>
      <c r="D133" s="16" t="str">
        <f>'Fish Use'!E220</f>
        <v>Spawning &amp; Resident</v>
      </c>
      <c r="E133" s="18">
        <f>'Fish Use'!F220</f>
        <v>0.28310000000000002</v>
      </c>
      <c r="F133" s="18">
        <f>Population!D20</f>
        <v>0.6</v>
      </c>
      <c r="G133" s="18">
        <f>SUM('L1 Calculation Grid'!$M$3272:$M$3286)</f>
        <v>1.5189775997627357</v>
      </c>
      <c r="H133" s="18">
        <f>SUM('L1 Calculation Grid'!$N$3272:$N$3286)</f>
        <v>0.9113865598576415</v>
      </c>
      <c r="I133" s="17">
        <f t="shared" si="16"/>
        <v>1</v>
      </c>
      <c r="J133" s="16" t="str">
        <f t="shared" si="15"/>
        <v>Bull Trout | Spawning &amp; Resident</v>
      </c>
    </row>
    <row r="134" spans="1:10" ht="18" customHeight="1" x14ac:dyDescent="0.2">
      <c r="A134" s="16" t="str">
        <f>'Fish Use'!A215</f>
        <v>UGR13</v>
      </c>
      <c r="B134" s="16" t="str">
        <f>'Fish Use'!B215</f>
        <v>Upper Grande Ronde</v>
      </c>
      <c r="C134" s="16" t="str">
        <f>'Fish Use'!D215</f>
        <v>Chinook</v>
      </c>
      <c r="D134" s="16" t="str">
        <f>'Fish Use'!E215</f>
        <v>Migration</v>
      </c>
      <c r="E134" s="18">
        <f>'Fish Use'!F215</f>
        <v>0.28310000000000002</v>
      </c>
      <c r="F134" s="18">
        <f>Population!D16</f>
        <v>0.34</v>
      </c>
      <c r="G134" s="18">
        <f>SUM('L1 Calculation Grid'!$M$3197:$M$3211)</f>
        <v>1.766847321323703</v>
      </c>
      <c r="H134" s="18">
        <f>SUM('L1 Calculation Grid'!$N$3197:$N$3211)</f>
        <v>0.60072808925005916</v>
      </c>
      <c r="I134" s="17">
        <f t="shared" si="16"/>
        <v>2</v>
      </c>
      <c r="J134" s="16" t="str">
        <f t="shared" si="15"/>
        <v>Chinook | Migration</v>
      </c>
    </row>
    <row r="135" spans="1:10" ht="18" customHeight="1" x14ac:dyDescent="0.2">
      <c r="A135" s="16" t="str">
        <f>'Fish Use'!A212</f>
        <v>UGR13</v>
      </c>
      <c r="B135" s="16" t="str">
        <f>'Fish Use'!B212</f>
        <v>Upper Grande Ronde</v>
      </c>
      <c r="C135" s="16" t="str">
        <f>'Fish Use'!D212</f>
        <v>Chinook</v>
      </c>
      <c r="D135" s="16" t="str">
        <f>'Fish Use'!E212</f>
        <v>Spawning</v>
      </c>
      <c r="E135" s="18">
        <f>'Fish Use'!F212</f>
        <v>0.28310000000000002</v>
      </c>
      <c r="F135" s="18">
        <f>Population!D10</f>
        <v>0.08</v>
      </c>
      <c r="G135" s="18">
        <f>SUM('L1 Calculation Grid'!$M$3152:$M$3166)</f>
        <v>1.5264302073009541</v>
      </c>
      <c r="H135" s="18">
        <f>SUM('L1 Calculation Grid'!$N$3152:$N$3166)</f>
        <v>0.12211441658407637</v>
      </c>
      <c r="I135" s="17">
        <f t="shared" si="16"/>
        <v>10</v>
      </c>
      <c r="J135" s="16" t="str">
        <f t="shared" si="15"/>
        <v>Chinook | Spawning</v>
      </c>
    </row>
    <row r="136" spans="1:10" ht="18" customHeight="1" x14ac:dyDescent="0.2">
      <c r="A136" s="16" t="str">
        <f>'Fish Use'!A214</f>
        <v>UGR13</v>
      </c>
      <c r="B136" s="16" t="str">
        <f>'Fish Use'!B214</f>
        <v>Upper Grande Ronde</v>
      </c>
      <c r="C136" s="16" t="str">
        <f>'Fish Use'!D214</f>
        <v>Chinook</v>
      </c>
      <c r="D136" s="16" t="str">
        <f>'Fish Use'!E214</f>
        <v>Summer Rearing</v>
      </c>
      <c r="E136" s="18">
        <f>'Fish Use'!F214</f>
        <v>0.28310000000000002</v>
      </c>
      <c r="F136" s="18">
        <f>Population!D12</f>
        <v>0.24</v>
      </c>
      <c r="G136" s="18">
        <f>SUM('L1 Calculation Grid'!$M$3182:$M$3196)</f>
        <v>1.5453893131598699</v>
      </c>
      <c r="H136" s="18">
        <f>SUM('L1 Calculation Grid'!$N$3182:$N$3196)</f>
        <v>0.37089343515836881</v>
      </c>
      <c r="I136" s="17">
        <f t="shared" si="16"/>
        <v>8</v>
      </c>
      <c r="J136" s="16" t="str">
        <f t="shared" si="15"/>
        <v>Chinook | Summer Rearing</v>
      </c>
    </row>
    <row r="137" spans="1:10" ht="18" customHeight="1" x14ac:dyDescent="0.2">
      <c r="A137" s="16" t="str">
        <f>'Fish Use'!A213</f>
        <v>UGR13</v>
      </c>
      <c r="B137" s="16" t="str">
        <f>'Fish Use'!B213</f>
        <v>Upper Grande Ronde</v>
      </c>
      <c r="C137" s="16" t="str">
        <f>'Fish Use'!D213</f>
        <v>Chinook</v>
      </c>
      <c r="D137" s="16" t="str">
        <f>'Fish Use'!E213</f>
        <v>Winter Rearing</v>
      </c>
      <c r="E137" s="18">
        <f>'Fish Use'!F213</f>
        <v>0.28310000000000002</v>
      </c>
      <c r="F137" s="18">
        <f>Population!D14</f>
        <v>0.34</v>
      </c>
      <c r="G137" s="18">
        <f>SUM('L1 Calculation Grid'!$M$3167:$M$3181)</f>
        <v>1.5256976862064469</v>
      </c>
      <c r="H137" s="18">
        <f>SUM('L1 Calculation Grid'!$N$3167:$N$3181)</f>
        <v>0.51873721331019207</v>
      </c>
      <c r="I137" s="17">
        <f t="shared" si="16"/>
        <v>4</v>
      </c>
      <c r="J137" s="16" t="str">
        <f t="shared" si="15"/>
        <v>Chinook | Winter Rearing</v>
      </c>
    </row>
    <row r="138" spans="1:10" ht="18" customHeight="1" x14ac:dyDescent="0.2">
      <c r="A138" s="16" t="str">
        <f>'Fish Use'!A219</f>
        <v>UGR13</v>
      </c>
      <c r="B138" s="16" t="str">
        <f>'Fish Use'!B219</f>
        <v>Upper Grande Ronde</v>
      </c>
      <c r="C138" s="16" t="str">
        <f>'Fish Use'!D219</f>
        <v>Steelhead</v>
      </c>
      <c r="D138" s="16" t="str">
        <f>'Fish Use'!E219</f>
        <v>Migration</v>
      </c>
      <c r="E138" s="18">
        <f>'Fish Use'!F219</f>
        <v>0.28310000000000002</v>
      </c>
      <c r="F138" s="18">
        <f>Population!D17</f>
        <v>0.25</v>
      </c>
      <c r="G138" s="18">
        <f>SUM('L1 Calculation Grid'!$M$3257:$M$3271)</f>
        <v>1.6733848895652472</v>
      </c>
      <c r="H138" s="18">
        <f>SUM('L1 Calculation Grid'!$N$3257:$N$3271)</f>
        <v>0.41834622239131181</v>
      </c>
      <c r="I138" s="17">
        <f t="shared" si="16"/>
        <v>5</v>
      </c>
      <c r="J138" s="16" t="str">
        <f t="shared" si="15"/>
        <v>Steelhead | Migration</v>
      </c>
    </row>
    <row r="139" spans="1:10" ht="18" customHeight="1" x14ac:dyDescent="0.2">
      <c r="A139" s="16" t="str">
        <f>'Fish Use'!A216</f>
        <v>UGR13</v>
      </c>
      <c r="B139" s="16" t="str">
        <f>'Fish Use'!B216</f>
        <v>Upper Grande Ronde</v>
      </c>
      <c r="C139" s="16" t="str">
        <f>'Fish Use'!D216</f>
        <v>Steelhead</v>
      </c>
      <c r="D139" s="16" t="str">
        <f>'Fish Use'!E216</f>
        <v>Spawning</v>
      </c>
      <c r="E139" s="18">
        <f>'Fish Use'!F216</f>
        <v>0.28310000000000002</v>
      </c>
      <c r="F139" s="18">
        <f>Population!D11</f>
        <v>0.25</v>
      </c>
      <c r="G139" s="18">
        <f>SUM('L1 Calculation Grid'!$M$3212:$M$3226)</f>
        <v>1.5927666037761159</v>
      </c>
      <c r="H139" s="18">
        <f>SUM('L1 Calculation Grid'!$N$3212:$N$3226)</f>
        <v>0.39819165094402897</v>
      </c>
      <c r="I139" s="17">
        <f t="shared" si="16"/>
        <v>6</v>
      </c>
      <c r="J139" s="16" t="str">
        <f t="shared" si="15"/>
        <v>Steelhead | Spawning</v>
      </c>
    </row>
    <row r="140" spans="1:10" ht="18" customHeight="1" x14ac:dyDescent="0.2">
      <c r="A140" s="16" t="str">
        <f>'Fish Use'!A218</f>
        <v>UGR13</v>
      </c>
      <c r="B140" s="16" t="str">
        <f>'Fish Use'!B218</f>
        <v>Upper Grande Ronde</v>
      </c>
      <c r="C140" s="16" t="str">
        <f>'Fish Use'!D218</f>
        <v>Steelhead</v>
      </c>
      <c r="D140" s="16" t="str">
        <f>'Fish Use'!E218</f>
        <v>Summer Rearing</v>
      </c>
      <c r="E140" s="18">
        <f>'Fish Use'!F218</f>
        <v>0.28310000000000002</v>
      </c>
      <c r="F140" s="18">
        <f>Population!D13</f>
        <v>0.25</v>
      </c>
      <c r="G140" s="18">
        <f>SUM('L1 Calculation Grid'!$M$3242:$M$3256)</f>
        <v>1.4677511602509499</v>
      </c>
      <c r="H140" s="18">
        <f>SUM('L1 Calculation Grid'!$N$3242:$N$3256)</f>
        <v>0.36693779006273747</v>
      </c>
      <c r="I140" s="17">
        <f t="shared" si="16"/>
        <v>9</v>
      </c>
      <c r="J140" s="16" t="str">
        <f t="shared" si="15"/>
        <v>Steelhead | Summer Rearing</v>
      </c>
    </row>
    <row r="141" spans="1:10" ht="18" customHeight="1" x14ac:dyDescent="0.2">
      <c r="A141" s="16" t="str">
        <f>'Fish Use'!A217</f>
        <v>UGR13</v>
      </c>
      <c r="B141" s="16" t="str">
        <f>'Fish Use'!B217</f>
        <v>Upper Grande Ronde</v>
      </c>
      <c r="C141" s="16" t="str">
        <f>'Fish Use'!D217</f>
        <v>Steelhead</v>
      </c>
      <c r="D141" s="16" t="str">
        <f>'Fish Use'!E217</f>
        <v>Winter Rearing</v>
      </c>
      <c r="E141" s="18">
        <f>'Fish Use'!F217</f>
        <v>0.28310000000000002</v>
      </c>
      <c r="F141" s="18">
        <f>Population!D15</f>
        <v>0.25</v>
      </c>
      <c r="G141" s="18">
        <f>SUM('L1 Calculation Grid'!$M$3227:$M$3241)</f>
        <v>1.5212707098028657</v>
      </c>
      <c r="H141" s="18">
        <f>SUM('L1 Calculation Grid'!$N$3227:$N$3241)</f>
        <v>0.38031767745071643</v>
      </c>
      <c r="I141" s="17">
        <f t="shared" si="16"/>
        <v>7</v>
      </c>
      <c r="J141" s="16" t="str">
        <f t="shared" si="15"/>
        <v>Steelhead | Winter Rearing</v>
      </c>
    </row>
    <row r="142" spans="1:10" ht="18" customHeight="1" x14ac:dyDescent="0.2">
      <c r="A142" s="16" t="str">
        <f>'Fish Use'!A231</f>
        <v>UGR14</v>
      </c>
      <c r="B142" s="16" t="str">
        <f>'Fish Use'!B231</f>
        <v>Upper Grande Ronde</v>
      </c>
      <c r="C142" s="16" t="str">
        <f>'Fish Use'!D231</f>
        <v>Bull Trout</v>
      </c>
      <c r="D142" s="16" t="str">
        <f>'Fish Use'!E231</f>
        <v>FMO</v>
      </c>
      <c r="E142" s="18">
        <f>'Fish Use'!F231</f>
        <v>0.72060000000000002</v>
      </c>
      <c r="F142" s="18">
        <f>Population!D21</f>
        <v>0.4</v>
      </c>
      <c r="G142" s="18">
        <f>SUM('L1 Calculation Grid'!$M$3437:$M$3451)</f>
        <v>2.3347362792215551</v>
      </c>
      <c r="H142" s="18">
        <f>SUM('L1 Calculation Grid'!$N$3437:$N$3451)</f>
        <v>0.93389451168862214</v>
      </c>
      <c r="I142" s="17">
        <f t="shared" ref="I142:I151" si="17">1+IF($H$142&gt;H142,1,0)+IF(AND($H$143&gt;H142,COUNTIF($H$142:$H$142,$H$143)=0),1,0)+IF(AND($H$144&gt;H142,COUNTIF($H$142:$H$143,$H$144)=0),1,0)+IF(AND($H$145&gt;H142,COUNTIF($H$142:$H$144,$H$145)=0),1,0)+IF(AND($H$146&gt;H142,COUNTIF($H$142:$H$145,$H$146)=0),1,0)+IF(AND($H$147&gt;H142,COUNTIF($H$142:$H$146,$H$147)=0),1,0)+IF(AND($H$148&gt;H142,COUNTIF($H$142:$H$147,$H$148)=0),1,0)+IF(AND($H$149&gt;H142,COUNTIF($H$142:$H$148,$H$149)=0),1,0)+IF(AND($H$150&gt;H142,COUNTIF($H$142:$H$149,$H$150)=0),1,0)+IF(AND($H$151&gt;H142,COUNTIF($H$142:$H$150,$H$151)=0),1,0)</f>
        <v>3</v>
      </c>
      <c r="J142" s="16" t="str">
        <f t="shared" si="15"/>
        <v>Bull Trout | FMO</v>
      </c>
    </row>
    <row r="143" spans="1:10" ht="18" customHeight="1" x14ac:dyDescent="0.2">
      <c r="A143" s="16" t="str">
        <f>'Fish Use'!A230</f>
        <v>UGR14</v>
      </c>
      <c r="B143" s="16" t="str">
        <f>'Fish Use'!B230</f>
        <v>Upper Grande Ronde</v>
      </c>
      <c r="C143" s="16" t="str">
        <f>'Fish Use'!D230</f>
        <v>Bull Trout</v>
      </c>
      <c r="D143" s="16" t="str">
        <f>'Fish Use'!E230</f>
        <v>Spawning &amp; Resident</v>
      </c>
      <c r="E143" s="18">
        <f>'Fish Use'!F230</f>
        <v>0.72060000000000002</v>
      </c>
      <c r="F143" s="18">
        <f>Population!D20</f>
        <v>0.6</v>
      </c>
      <c r="G143" s="18">
        <f>SUM('L1 Calculation Grid'!$M$3422:$M$3436)</f>
        <v>2.4888919208798779</v>
      </c>
      <c r="H143" s="18">
        <f>SUM('L1 Calculation Grid'!$N$3422:$N$3436)</f>
        <v>1.4933351525279266</v>
      </c>
      <c r="I143" s="17">
        <f t="shared" si="17"/>
        <v>1</v>
      </c>
      <c r="J143" s="16" t="str">
        <f t="shared" si="15"/>
        <v>Bull Trout | Spawning &amp; Resident</v>
      </c>
    </row>
    <row r="144" spans="1:10" ht="18" customHeight="1" x14ac:dyDescent="0.2">
      <c r="A144" s="16" t="str">
        <f>'Fish Use'!A225</f>
        <v>UGR14</v>
      </c>
      <c r="B144" s="16" t="str">
        <f>'Fish Use'!B225</f>
        <v>Upper Grande Ronde</v>
      </c>
      <c r="C144" s="16" t="str">
        <f>'Fish Use'!D225</f>
        <v>Chinook</v>
      </c>
      <c r="D144" s="16" t="str">
        <f>'Fish Use'!E225</f>
        <v>Migration</v>
      </c>
      <c r="E144" s="18">
        <f>'Fish Use'!F225</f>
        <v>0.72060000000000002</v>
      </c>
      <c r="F144" s="18">
        <f>Population!D16</f>
        <v>0.34</v>
      </c>
      <c r="G144" s="18">
        <f>SUM('L1 Calculation Grid'!$M$3347:$M$3361)</f>
        <v>2.8214076437070386</v>
      </c>
      <c r="H144" s="18">
        <f>SUM('L1 Calculation Grid'!$N$3347:$N$3361)</f>
        <v>0.95927859886039302</v>
      </c>
      <c r="I144" s="17">
        <f t="shared" si="17"/>
        <v>2</v>
      </c>
      <c r="J144" s="16" t="str">
        <f t="shared" si="15"/>
        <v>Chinook | Migration</v>
      </c>
    </row>
    <row r="145" spans="1:10" ht="18" customHeight="1" x14ac:dyDescent="0.2">
      <c r="A145" s="16" t="str">
        <f>'Fish Use'!A222</f>
        <v>UGR14</v>
      </c>
      <c r="B145" s="16" t="str">
        <f>'Fish Use'!B222</f>
        <v>Upper Grande Ronde</v>
      </c>
      <c r="C145" s="16" t="str">
        <f>'Fish Use'!D222</f>
        <v>Chinook</v>
      </c>
      <c r="D145" s="16" t="str">
        <f>'Fish Use'!E222</f>
        <v>Spawning</v>
      </c>
      <c r="E145" s="18">
        <f>'Fish Use'!F222</f>
        <v>0.72060000000000002</v>
      </c>
      <c r="F145" s="18">
        <f>Population!D10</f>
        <v>0.08</v>
      </c>
      <c r="G145" s="18">
        <f>SUM('L1 Calculation Grid'!$M$3302:$M$3316)</f>
        <v>2.1780791261036239</v>
      </c>
      <c r="H145" s="18">
        <f>SUM('L1 Calculation Grid'!$N$3302:$N$3316)</f>
        <v>0.17424633008828991</v>
      </c>
      <c r="I145" s="17">
        <f t="shared" si="17"/>
        <v>10</v>
      </c>
      <c r="J145" s="16" t="str">
        <f t="shared" si="15"/>
        <v>Chinook | Spawning</v>
      </c>
    </row>
    <row r="146" spans="1:10" ht="18" customHeight="1" x14ac:dyDescent="0.2">
      <c r="A146" s="16" t="str">
        <f>'Fish Use'!A224</f>
        <v>UGR14</v>
      </c>
      <c r="B146" s="16" t="str">
        <f>'Fish Use'!B224</f>
        <v>Upper Grande Ronde</v>
      </c>
      <c r="C146" s="16" t="str">
        <f>'Fish Use'!D224</f>
        <v>Chinook</v>
      </c>
      <c r="D146" s="16" t="str">
        <f>'Fish Use'!E224</f>
        <v>Summer Rearing</v>
      </c>
      <c r="E146" s="18">
        <f>'Fish Use'!F224</f>
        <v>0.72060000000000002</v>
      </c>
      <c r="F146" s="18">
        <f>Population!D12</f>
        <v>0.24</v>
      </c>
      <c r="G146" s="18">
        <f>SUM('L1 Calculation Grid'!$M$3332:$M$3346)</f>
        <v>2.3663178608587998</v>
      </c>
      <c r="H146" s="18">
        <f>SUM('L1 Calculation Grid'!$N$3332:$N$3346)</f>
        <v>0.56791628660611215</v>
      </c>
      <c r="I146" s="17">
        <f t="shared" si="17"/>
        <v>9</v>
      </c>
      <c r="J146" s="16" t="str">
        <f t="shared" si="15"/>
        <v>Chinook | Summer Rearing</v>
      </c>
    </row>
    <row r="147" spans="1:10" ht="18" customHeight="1" x14ac:dyDescent="0.2">
      <c r="A147" s="16" t="str">
        <f>'Fish Use'!A223</f>
        <v>UGR14</v>
      </c>
      <c r="B147" s="16" t="str">
        <f>'Fish Use'!B223</f>
        <v>Upper Grande Ronde</v>
      </c>
      <c r="C147" s="16" t="str">
        <f>'Fish Use'!D223</f>
        <v>Chinook</v>
      </c>
      <c r="D147" s="16" t="str">
        <f>'Fish Use'!E223</f>
        <v>Winter Rearing</v>
      </c>
      <c r="E147" s="18">
        <f>'Fish Use'!F223</f>
        <v>0.72060000000000002</v>
      </c>
      <c r="F147" s="18">
        <f>Population!D14</f>
        <v>0.34</v>
      </c>
      <c r="G147" s="18">
        <f>SUM('L1 Calculation Grid'!$M$3317:$M$3331)</f>
        <v>2.3406889500650339</v>
      </c>
      <c r="H147" s="18">
        <f>SUM('L1 Calculation Grid'!$N$3317:$N$3331)</f>
        <v>0.79583424302211159</v>
      </c>
      <c r="I147" s="17">
        <f t="shared" si="17"/>
        <v>4</v>
      </c>
      <c r="J147" s="16" t="str">
        <f t="shared" si="15"/>
        <v>Chinook | Winter Rearing</v>
      </c>
    </row>
    <row r="148" spans="1:10" ht="18" customHeight="1" x14ac:dyDescent="0.2">
      <c r="A148" s="16" t="str">
        <f>'Fish Use'!A229</f>
        <v>UGR14</v>
      </c>
      <c r="B148" s="16" t="str">
        <f>'Fish Use'!B229</f>
        <v>Upper Grande Ronde</v>
      </c>
      <c r="C148" s="16" t="str">
        <f>'Fish Use'!D229</f>
        <v>Steelhead</v>
      </c>
      <c r="D148" s="16" t="str">
        <f>'Fish Use'!E229</f>
        <v>Migration</v>
      </c>
      <c r="E148" s="18">
        <f>'Fish Use'!F229</f>
        <v>0.72060000000000002</v>
      </c>
      <c r="F148" s="18">
        <f>Population!D17</f>
        <v>0.25</v>
      </c>
      <c r="G148" s="18">
        <f>SUM('L1 Calculation Grid'!$M$3407:$M$3421)</f>
        <v>2.8058311027821237</v>
      </c>
      <c r="H148" s="18">
        <f>SUM('L1 Calculation Grid'!$N$3407:$N$3421)</f>
        <v>0.70145777569553092</v>
      </c>
      <c r="I148" s="17">
        <f t="shared" si="17"/>
        <v>5</v>
      </c>
      <c r="J148" s="16" t="str">
        <f t="shared" si="15"/>
        <v>Steelhead | Migration</v>
      </c>
    </row>
    <row r="149" spans="1:10" ht="18" customHeight="1" x14ac:dyDescent="0.2">
      <c r="A149" s="16" t="str">
        <f>'Fish Use'!A226</f>
        <v>UGR14</v>
      </c>
      <c r="B149" s="16" t="str">
        <f>'Fish Use'!B226</f>
        <v>Upper Grande Ronde</v>
      </c>
      <c r="C149" s="16" t="str">
        <f>'Fish Use'!D226</f>
        <v>Steelhead</v>
      </c>
      <c r="D149" s="16" t="str">
        <f>'Fish Use'!E226</f>
        <v>Spawning</v>
      </c>
      <c r="E149" s="18">
        <f>'Fish Use'!F226</f>
        <v>0.72060000000000002</v>
      </c>
      <c r="F149" s="18">
        <f>Population!D11</f>
        <v>0.25</v>
      </c>
      <c r="G149" s="18">
        <f>SUM('L1 Calculation Grid'!$M$3362:$M$3376)</f>
        <v>2.3508918739547449</v>
      </c>
      <c r="H149" s="18">
        <f>SUM('L1 Calculation Grid'!$N$3362:$N$3376)</f>
        <v>0.58772296848868621</v>
      </c>
      <c r="I149" s="17">
        <f t="shared" si="17"/>
        <v>6</v>
      </c>
      <c r="J149" s="16" t="str">
        <f t="shared" si="15"/>
        <v>Steelhead | Spawning</v>
      </c>
    </row>
    <row r="150" spans="1:10" ht="18" customHeight="1" x14ac:dyDescent="0.2">
      <c r="A150" s="16" t="str">
        <f>'Fish Use'!A228</f>
        <v>UGR14</v>
      </c>
      <c r="B150" s="16" t="str">
        <f>'Fish Use'!B228</f>
        <v>Upper Grande Ronde</v>
      </c>
      <c r="C150" s="16" t="str">
        <f>'Fish Use'!D228</f>
        <v>Steelhead</v>
      </c>
      <c r="D150" s="16" t="str">
        <f>'Fish Use'!E228</f>
        <v>Summer Rearing</v>
      </c>
      <c r="E150" s="18">
        <f>'Fish Use'!F228</f>
        <v>0.72060000000000002</v>
      </c>
      <c r="F150" s="18">
        <f>Population!D13</f>
        <v>0.25</v>
      </c>
      <c r="G150" s="18">
        <f>SUM('L1 Calculation Grid'!$M$3392:$M$3406)</f>
        <v>2.3441169470856469</v>
      </c>
      <c r="H150" s="18">
        <f>SUM('L1 Calculation Grid'!$N$3392:$N$3406)</f>
        <v>0.58602923677141172</v>
      </c>
      <c r="I150" s="17">
        <f t="shared" si="17"/>
        <v>7</v>
      </c>
      <c r="J150" s="16" t="str">
        <f t="shared" si="15"/>
        <v>Steelhead | Summer Rearing</v>
      </c>
    </row>
    <row r="151" spans="1:10" ht="18" customHeight="1" x14ac:dyDescent="0.2">
      <c r="A151" s="16" t="str">
        <f>'Fish Use'!A227</f>
        <v>UGR14</v>
      </c>
      <c r="B151" s="16" t="str">
        <f>'Fish Use'!B227</f>
        <v>Upper Grande Ronde</v>
      </c>
      <c r="C151" s="16" t="str">
        <f>'Fish Use'!D227</f>
        <v>Steelhead</v>
      </c>
      <c r="D151" s="16" t="str">
        <f>'Fish Use'!E227</f>
        <v>Winter Rearing</v>
      </c>
      <c r="E151" s="18">
        <f>'Fish Use'!F227</f>
        <v>0.72060000000000002</v>
      </c>
      <c r="F151" s="18">
        <f>Population!D15</f>
        <v>0.25</v>
      </c>
      <c r="G151" s="18">
        <f>SUM('L1 Calculation Grid'!$M$3377:$M$3391)</f>
        <v>2.2945036371391514</v>
      </c>
      <c r="H151" s="18">
        <f>SUM('L1 Calculation Grid'!$N$3377:$N$3391)</f>
        <v>0.57362590928478785</v>
      </c>
      <c r="I151" s="17">
        <f t="shared" si="17"/>
        <v>8</v>
      </c>
      <c r="J151" s="16" t="str">
        <f t="shared" si="15"/>
        <v>Steelhead | Winter Rearing</v>
      </c>
    </row>
    <row r="152" spans="1:10" ht="18" customHeight="1" x14ac:dyDescent="0.2">
      <c r="A152" s="16" t="str">
        <f>'Fish Use'!A241</f>
        <v>UGR15</v>
      </c>
      <c r="B152" s="16" t="str">
        <f>'Fish Use'!B241</f>
        <v>Upper Grande Ronde</v>
      </c>
      <c r="C152" s="16" t="str">
        <f>'Fish Use'!D241</f>
        <v>Bull Trout</v>
      </c>
      <c r="D152" s="16" t="str">
        <f>'Fish Use'!E241</f>
        <v>FMO</v>
      </c>
      <c r="E152" s="18">
        <f>'Fish Use'!F241</f>
        <v>0.61260000000000003</v>
      </c>
      <c r="F152" s="18">
        <f>Population!D21</f>
        <v>0.4</v>
      </c>
      <c r="G152" s="18">
        <f>SUM('L1 Calculation Grid'!$M$3587:$M$3601)</f>
        <v>2.3174428277398333</v>
      </c>
      <c r="H152" s="18">
        <f>SUM('L1 Calculation Grid'!$N$3587:$N$3601)</f>
        <v>0.92697713109593327</v>
      </c>
      <c r="I152" s="17">
        <f t="shared" ref="I152:I161" si="18">1+IF($H$152&gt;H152,1,0)+IF(AND($H$153&gt;H152,COUNTIF($H$152:$H$152,$H$153)=0),1,0)+IF(AND($H$154&gt;H152,COUNTIF($H$152:$H$153,$H$154)=0),1,0)+IF(AND($H$155&gt;H152,COUNTIF($H$152:$H$154,$H$155)=0),1,0)+IF(AND($H$156&gt;H152,COUNTIF($H$152:$H$155,$H$156)=0),1,0)+IF(AND($H$157&gt;H152,COUNTIF($H$152:$H$156,$H$157)=0),1,0)+IF(AND($H$158&gt;H152,COUNTIF($H$152:$H$157,$H$158)=0),1,0)+IF(AND($H$159&gt;H152,COUNTIF($H$152:$H$158,$H$159)=0),1,0)+IF(AND($H$160&gt;H152,COUNTIF($H$152:$H$159,$H$160)=0),1,0)+IF(AND($H$161&gt;H152,COUNTIF($H$152:$H$160,$H$161)=0),1,0)</f>
        <v>3</v>
      </c>
      <c r="J152" s="16" t="str">
        <f t="shared" si="15"/>
        <v>Bull Trout | FMO</v>
      </c>
    </row>
    <row r="153" spans="1:10" ht="18" customHeight="1" x14ac:dyDescent="0.2">
      <c r="A153" s="16" t="str">
        <f>'Fish Use'!A240</f>
        <v>UGR15</v>
      </c>
      <c r="B153" s="16" t="str">
        <f>'Fish Use'!B240</f>
        <v>Upper Grande Ronde</v>
      </c>
      <c r="C153" s="16" t="str">
        <f>'Fish Use'!D240</f>
        <v>Bull Trout</v>
      </c>
      <c r="D153" s="16" t="str">
        <f>'Fish Use'!E240</f>
        <v>Spawning &amp; Resident</v>
      </c>
      <c r="E153" s="18">
        <f>'Fish Use'!F240</f>
        <v>0.61260000000000003</v>
      </c>
      <c r="F153" s="18">
        <f>Population!D20</f>
        <v>0.6</v>
      </c>
      <c r="G153" s="18">
        <f>SUM('L1 Calculation Grid'!$M$3572:$M$3586)</f>
        <v>2.4245701584743538</v>
      </c>
      <c r="H153" s="18">
        <f>SUM('L1 Calculation Grid'!$N$3572:$N$3586)</f>
        <v>1.4547420950846122</v>
      </c>
      <c r="I153" s="17">
        <f t="shared" si="18"/>
        <v>1</v>
      </c>
      <c r="J153" s="16" t="str">
        <f t="shared" si="15"/>
        <v>Bull Trout | Spawning &amp; Resident</v>
      </c>
    </row>
    <row r="154" spans="1:10" ht="18" customHeight="1" x14ac:dyDescent="0.2">
      <c r="A154" s="16" t="str">
        <f>'Fish Use'!A235</f>
        <v>UGR15</v>
      </c>
      <c r="B154" s="16" t="str">
        <f>'Fish Use'!B235</f>
        <v>Upper Grande Ronde</v>
      </c>
      <c r="C154" s="16" t="str">
        <f>'Fish Use'!D235</f>
        <v>Chinook</v>
      </c>
      <c r="D154" s="16" t="str">
        <f>'Fish Use'!E235</f>
        <v>Migration</v>
      </c>
      <c r="E154" s="18">
        <f>'Fish Use'!F235</f>
        <v>0.61260000000000003</v>
      </c>
      <c r="F154" s="18">
        <f>Population!D16</f>
        <v>0.34</v>
      </c>
      <c r="G154" s="18">
        <f>SUM('L1 Calculation Grid'!$M$3497:$M$3511)</f>
        <v>2.8692258684746599</v>
      </c>
      <c r="H154" s="18">
        <f>SUM('L1 Calculation Grid'!$N$3497:$N$3511)</f>
        <v>0.97553679528138448</v>
      </c>
      <c r="I154" s="17">
        <f t="shared" si="18"/>
        <v>2</v>
      </c>
      <c r="J154" s="16" t="str">
        <f t="shared" si="15"/>
        <v>Chinook | Migration</v>
      </c>
    </row>
    <row r="155" spans="1:10" ht="18" customHeight="1" x14ac:dyDescent="0.2">
      <c r="A155" s="16" t="str">
        <f>'Fish Use'!A232</f>
        <v>UGR15</v>
      </c>
      <c r="B155" s="16" t="str">
        <f>'Fish Use'!B232</f>
        <v>Upper Grande Ronde</v>
      </c>
      <c r="C155" s="16" t="str">
        <f>'Fish Use'!D232</f>
        <v>Chinook</v>
      </c>
      <c r="D155" s="16" t="str">
        <f>'Fish Use'!E232</f>
        <v>Spawning</v>
      </c>
      <c r="E155" s="18">
        <f>'Fish Use'!F232</f>
        <v>0.61260000000000003</v>
      </c>
      <c r="F155" s="18">
        <f>Population!D10</f>
        <v>0.08</v>
      </c>
      <c r="G155" s="18">
        <f>SUM('L1 Calculation Grid'!$M$3452:$M$3466)</f>
        <v>2.5720142269528421</v>
      </c>
      <c r="H155" s="18">
        <f>SUM('L1 Calculation Grid'!$N$3452:$N$3466)</f>
        <v>0.20576113815622737</v>
      </c>
      <c r="I155" s="17">
        <f t="shared" si="18"/>
        <v>10</v>
      </c>
      <c r="J155" s="16" t="str">
        <f t="shared" si="15"/>
        <v>Chinook | Spawning</v>
      </c>
    </row>
    <row r="156" spans="1:10" ht="18" customHeight="1" x14ac:dyDescent="0.2">
      <c r="A156" s="16" t="str">
        <f>'Fish Use'!A234</f>
        <v>UGR15</v>
      </c>
      <c r="B156" s="16" t="str">
        <f>'Fish Use'!B234</f>
        <v>Upper Grande Ronde</v>
      </c>
      <c r="C156" s="16" t="str">
        <f>'Fish Use'!D234</f>
        <v>Chinook</v>
      </c>
      <c r="D156" s="16" t="str">
        <f>'Fish Use'!E234</f>
        <v>Summer Rearing</v>
      </c>
      <c r="E156" s="18">
        <f>'Fish Use'!F234</f>
        <v>0.61260000000000003</v>
      </c>
      <c r="F156" s="18">
        <f>Population!D12</f>
        <v>0.24</v>
      </c>
      <c r="G156" s="18">
        <f>SUM('L1 Calculation Grid'!$M$3482:$M$3496)</f>
        <v>2.4118991838423267</v>
      </c>
      <c r="H156" s="18">
        <f>SUM('L1 Calculation Grid'!$N$3482:$N$3496)</f>
        <v>0.57885580412215831</v>
      </c>
      <c r="I156" s="17">
        <f t="shared" si="18"/>
        <v>9</v>
      </c>
      <c r="J156" s="16" t="str">
        <f t="shared" si="15"/>
        <v>Chinook | Summer Rearing</v>
      </c>
    </row>
    <row r="157" spans="1:10" ht="18" customHeight="1" x14ac:dyDescent="0.2">
      <c r="A157" s="16" t="str">
        <f>'Fish Use'!A233</f>
        <v>UGR15</v>
      </c>
      <c r="B157" s="16" t="str">
        <f>'Fish Use'!B233</f>
        <v>Upper Grande Ronde</v>
      </c>
      <c r="C157" s="16" t="str">
        <f>'Fish Use'!D233</f>
        <v>Chinook</v>
      </c>
      <c r="D157" s="16" t="str">
        <f>'Fish Use'!E233</f>
        <v>Winter Rearing</v>
      </c>
      <c r="E157" s="18">
        <f>'Fish Use'!F233</f>
        <v>0.61260000000000003</v>
      </c>
      <c r="F157" s="18">
        <f>Population!D14</f>
        <v>0.34</v>
      </c>
      <c r="G157" s="18">
        <f>SUM('L1 Calculation Grid'!$M$3467:$M$3481)</f>
        <v>2.4608207636729889</v>
      </c>
      <c r="H157" s="18">
        <f>SUM('L1 Calculation Grid'!$N$3467:$N$3481)</f>
        <v>0.83667905964881628</v>
      </c>
      <c r="I157" s="17">
        <f t="shared" si="18"/>
        <v>4</v>
      </c>
      <c r="J157" s="16" t="str">
        <f t="shared" si="15"/>
        <v>Chinook | Winter Rearing</v>
      </c>
    </row>
    <row r="158" spans="1:10" ht="18" customHeight="1" x14ac:dyDescent="0.2">
      <c r="A158" s="16" t="str">
        <f>'Fish Use'!A239</f>
        <v>UGR15</v>
      </c>
      <c r="B158" s="16" t="str">
        <f>'Fish Use'!B239</f>
        <v>Upper Grande Ronde</v>
      </c>
      <c r="C158" s="16" t="str">
        <f>'Fish Use'!D239</f>
        <v>Steelhead</v>
      </c>
      <c r="D158" s="16" t="str">
        <f>'Fish Use'!E239</f>
        <v>Migration</v>
      </c>
      <c r="E158" s="18">
        <f>'Fish Use'!F239</f>
        <v>0.61260000000000003</v>
      </c>
      <c r="F158" s="18">
        <f>Population!D17</f>
        <v>0.25</v>
      </c>
      <c r="G158" s="18">
        <f>SUM('L1 Calculation Grid'!$M$3557:$M$3571)</f>
        <v>2.6824003713277773</v>
      </c>
      <c r="H158" s="18">
        <f>SUM('L1 Calculation Grid'!$N$3557:$N$3571)</f>
        <v>0.67060009283194433</v>
      </c>
      <c r="I158" s="17">
        <f t="shared" si="18"/>
        <v>5</v>
      </c>
      <c r="J158" s="16" t="str">
        <f t="shared" si="15"/>
        <v>Steelhead | Migration</v>
      </c>
    </row>
    <row r="159" spans="1:10" ht="18" customHeight="1" x14ac:dyDescent="0.2">
      <c r="A159" s="16" t="str">
        <f>'Fish Use'!A236</f>
        <v>UGR15</v>
      </c>
      <c r="B159" s="16" t="str">
        <f>'Fish Use'!B236</f>
        <v>Upper Grande Ronde</v>
      </c>
      <c r="C159" s="16" t="str">
        <f>'Fish Use'!D236</f>
        <v>Steelhead</v>
      </c>
      <c r="D159" s="16" t="str">
        <f>'Fish Use'!E236</f>
        <v>Spawning</v>
      </c>
      <c r="E159" s="18">
        <f>'Fish Use'!F236</f>
        <v>0.61260000000000003</v>
      </c>
      <c r="F159" s="18">
        <f>Population!D11</f>
        <v>0.25</v>
      </c>
      <c r="G159" s="18">
        <f>SUM('L1 Calculation Grid'!$M$3512:$M$3526)</f>
        <v>2.5215075449255697</v>
      </c>
      <c r="H159" s="18">
        <f>SUM('L1 Calculation Grid'!$N$3512:$N$3526)</f>
        <v>0.63037688623139243</v>
      </c>
      <c r="I159" s="17">
        <f t="shared" si="18"/>
        <v>6</v>
      </c>
      <c r="J159" s="16" t="str">
        <f t="shared" si="15"/>
        <v>Steelhead | Spawning</v>
      </c>
    </row>
    <row r="160" spans="1:10" ht="18" customHeight="1" x14ac:dyDescent="0.2">
      <c r="A160" s="16" t="str">
        <f>'Fish Use'!A238</f>
        <v>UGR15</v>
      </c>
      <c r="B160" s="16" t="str">
        <f>'Fish Use'!B238</f>
        <v>Upper Grande Ronde</v>
      </c>
      <c r="C160" s="16" t="str">
        <f>'Fish Use'!D238</f>
        <v>Steelhead</v>
      </c>
      <c r="D160" s="16" t="str">
        <f>'Fish Use'!E238</f>
        <v>Summer Rearing</v>
      </c>
      <c r="E160" s="18">
        <f>'Fish Use'!F238</f>
        <v>0.61260000000000003</v>
      </c>
      <c r="F160" s="18">
        <f>Population!D13</f>
        <v>0.25</v>
      </c>
      <c r="G160" s="18">
        <f>SUM('L1 Calculation Grid'!$M$3542:$M$3556)</f>
        <v>2.3762786818867281</v>
      </c>
      <c r="H160" s="18">
        <f>SUM('L1 Calculation Grid'!$N$3542:$N$3556)</f>
        <v>0.59406967047168202</v>
      </c>
      <c r="I160" s="17">
        <f t="shared" si="18"/>
        <v>7</v>
      </c>
      <c r="J160" s="16" t="str">
        <f t="shared" si="15"/>
        <v>Steelhead | Summer Rearing</v>
      </c>
    </row>
    <row r="161" spans="1:10" ht="18" customHeight="1" x14ac:dyDescent="0.2">
      <c r="A161" s="16" t="str">
        <f>'Fish Use'!A237</f>
        <v>UGR15</v>
      </c>
      <c r="B161" s="16" t="str">
        <f>'Fish Use'!B237</f>
        <v>Upper Grande Ronde</v>
      </c>
      <c r="C161" s="16" t="str">
        <f>'Fish Use'!D237</f>
        <v>Steelhead</v>
      </c>
      <c r="D161" s="16" t="str">
        <f>'Fish Use'!E237</f>
        <v>Winter Rearing</v>
      </c>
      <c r="E161" s="18">
        <f>'Fish Use'!F237</f>
        <v>0.61260000000000003</v>
      </c>
      <c r="F161" s="18">
        <f>Population!D15</f>
        <v>0.25</v>
      </c>
      <c r="G161" s="18">
        <f>SUM('L1 Calculation Grid'!$M$3527:$M$3541)</f>
        <v>2.3333923060680819</v>
      </c>
      <c r="H161" s="18">
        <f>SUM('L1 Calculation Grid'!$N$3527:$N$3541)</f>
        <v>0.58334807651702048</v>
      </c>
      <c r="I161" s="17">
        <f t="shared" si="18"/>
        <v>8</v>
      </c>
      <c r="J161" s="16" t="str">
        <f t="shared" si="15"/>
        <v>Steelhead | Winter Rearing</v>
      </c>
    </row>
    <row r="162" spans="1:10" ht="18" customHeight="1" x14ac:dyDescent="0.2">
      <c r="A162" s="16" t="str">
        <f>'Fish Use'!A251</f>
        <v>UGR16</v>
      </c>
      <c r="B162" s="16" t="str">
        <f>'Fish Use'!B251</f>
        <v>Upper Grande Ronde</v>
      </c>
      <c r="C162" s="16" t="str">
        <f>'Fish Use'!D251</f>
        <v>Bull Trout</v>
      </c>
      <c r="D162" s="16" t="str">
        <f>'Fish Use'!E251</f>
        <v>FMO</v>
      </c>
      <c r="E162" s="18">
        <f>'Fish Use'!F251</f>
        <v>0.32700000000000001</v>
      </c>
      <c r="F162" s="18">
        <f>Population!D21</f>
        <v>0.4</v>
      </c>
      <c r="G162" s="18">
        <f>SUM('L1 Calculation Grid'!$M$3737:$M$3751)</f>
        <v>0.98262740900099022</v>
      </c>
      <c r="H162" s="18">
        <f>SUM('L1 Calculation Grid'!$N$3737:$N$3751)</f>
        <v>0.39305096360039615</v>
      </c>
      <c r="I162" s="17">
        <f t="shared" ref="I162:I171" si="19">1+IF($H$162&gt;H162,1,0)+IF(AND($H$163&gt;H162,COUNTIF($H$162:$H$162,$H$163)=0),1,0)+IF(AND($H$164&gt;H162,COUNTIF($H$162:$H$163,$H$164)=0),1,0)+IF(AND($H$165&gt;H162,COUNTIF($H$162:$H$164,$H$165)=0),1,0)+IF(AND($H$166&gt;H162,COUNTIF($H$162:$H$165,$H$166)=0),1,0)+IF(AND($H$167&gt;H162,COUNTIF($H$162:$H$166,$H$167)=0),1,0)+IF(AND($H$168&gt;H162,COUNTIF($H$162:$H$167,$H$168)=0),1,0)+IF(AND($H$169&gt;H162,COUNTIF($H$162:$H$168,$H$169)=0),1,0)+IF(AND($H$170&gt;H162,COUNTIF($H$162:$H$169,$H$170)=0),1,0)+IF(AND($H$171&gt;H162,COUNTIF($H$162:$H$170,$H$171)=0),1,0)</f>
        <v>3</v>
      </c>
      <c r="J162" s="16" t="str">
        <f t="shared" si="15"/>
        <v>Bull Trout | FMO</v>
      </c>
    </row>
    <row r="163" spans="1:10" ht="18" customHeight="1" x14ac:dyDescent="0.2">
      <c r="A163" s="16" t="str">
        <f>'Fish Use'!A250</f>
        <v>UGR16</v>
      </c>
      <c r="B163" s="16" t="str">
        <f>'Fish Use'!B250</f>
        <v>Upper Grande Ronde</v>
      </c>
      <c r="C163" s="16" t="str">
        <f>'Fish Use'!D250</f>
        <v>Bull Trout</v>
      </c>
      <c r="D163" s="16" t="str">
        <f>'Fish Use'!E250</f>
        <v>Spawning &amp; Resident</v>
      </c>
      <c r="E163" s="18">
        <f>'Fish Use'!F250</f>
        <v>0.32700000000000001</v>
      </c>
      <c r="F163" s="18">
        <f>Population!D20</f>
        <v>0.6</v>
      </c>
      <c r="G163" s="18">
        <f>SUM('L1 Calculation Grid'!$M$3722:$M$3736)</f>
        <v>1.0581626570186207</v>
      </c>
      <c r="H163" s="18">
        <f>SUM('L1 Calculation Grid'!$N$3722:$N$3736)</f>
        <v>0.63489759421117231</v>
      </c>
      <c r="I163" s="17">
        <f t="shared" si="19"/>
        <v>1</v>
      </c>
      <c r="J163" s="16" t="str">
        <f t="shared" si="15"/>
        <v>Bull Trout | Spawning &amp; Resident</v>
      </c>
    </row>
    <row r="164" spans="1:10" ht="18" customHeight="1" x14ac:dyDescent="0.2">
      <c r="A164" s="16" t="str">
        <f>'Fish Use'!A245</f>
        <v>UGR16</v>
      </c>
      <c r="B164" s="16" t="str">
        <f>'Fish Use'!B245</f>
        <v>Upper Grande Ronde</v>
      </c>
      <c r="C164" s="16" t="str">
        <f>'Fish Use'!D245</f>
        <v>Chinook</v>
      </c>
      <c r="D164" s="16" t="str">
        <f>'Fish Use'!E245</f>
        <v>Migration</v>
      </c>
      <c r="E164" s="18">
        <f>'Fish Use'!F245</f>
        <v>0.32700000000000001</v>
      </c>
      <c r="F164" s="18">
        <f>Population!D16</f>
        <v>0.34</v>
      </c>
      <c r="G164" s="18">
        <f>SUM('L1 Calculation Grid'!$M$3647:$M$3661)</f>
        <v>1.1581615927372739</v>
      </c>
      <c r="H164" s="18">
        <f>SUM('L1 Calculation Grid'!$N$3647:$N$3661)</f>
        <v>0.39377494153067316</v>
      </c>
      <c r="I164" s="17">
        <f t="shared" si="19"/>
        <v>2</v>
      </c>
      <c r="J164" s="16" t="str">
        <f t="shared" si="15"/>
        <v>Chinook | Migration</v>
      </c>
    </row>
    <row r="165" spans="1:10" ht="18" customHeight="1" x14ac:dyDescent="0.2">
      <c r="A165" s="16" t="str">
        <f>'Fish Use'!A242</f>
        <v>UGR16</v>
      </c>
      <c r="B165" s="16" t="str">
        <f>'Fish Use'!B242</f>
        <v>Upper Grande Ronde</v>
      </c>
      <c r="C165" s="16" t="str">
        <f>'Fish Use'!D242</f>
        <v>Chinook</v>
      </c>
      <c r="D165" s="16" t="str">
        <f>'Fish Use'!E242</f>
        <v>Spawning</v>
      </c>
      <c r="E165" s="18">
        <f>'Fish Use'!F242</f>
        <v>0.32700000000000001</v>
      </c>
      <c r="F165" s="18">
        <f>Population!D10</f>
        <v>0.08</v>
      </c>
      <c r="G165" s="18">
        <f>SUM('L1 Calculation Grid'!$M$3602:$M$3616)</f>
        <v>0.98707344105860528</v>
      </c>
      <c r="H165" s="18">
        <f>SUM('L1 Calculation Grid'!$N$3602:$N$3616)</f>
        <v>7.8965875284688444E-2</v>
      </c>
      <c r="I165" s="17">
        <f t="shared" si="19"/>
        <v>10</v>
      </c>
      <c r="J165" s="16" t="str">
        <f t="shared" si="15"/>
        <v>Chinook | Spawning</v>
      </c>
    </row>
    <row r="166" spans="1:10" ht="18" customHeight="1" x14ac:dyDescent="0.2">
      <c r="A166" s="16" t="str">
        <f>'Fish Use'!A244</f>
        <v>UGR16</v>
      </c>
      <c r="B166" s="16" t="str">
        <f>'Fish Use'!B244</f>
        <v>Upper Grande Ronde</v>
      </c>
      <c r="C166" s="16" t="str">
        <f>'Fish Use'!D244</f>
        <v>Chinook</v>
      </c>
      <c r="D166" s="16" t="str">
        <f>'Fish Use'!E244</f>
        <v>Summer Rearing</v>
      </c>
      <c r="E166" s="18">
        <f>'Fish Use'!F244</f>
        <v>0.32700000000000001</v>
      </c>
      <c r="F166" s="18">
        <f>Population!D12</f>
        <v>0.24</v>
      </c>
      <c r="G166" s="18">
        <f>SUM('L1 Calculation Grid'!$M$3632:$M$3646)</f>
        <v>1.0584937445186209</v>
      </c>
      <c r="H166" s="18">
        <f>SUM('L1 Calculation Grid'!$N$3632:$N$3646)</f>
        <v>0.25403849868446893</v>
      </c>
      <c r="I166" s="17">
        <f t="shared" si="19"/>
        <v>8</v>
      </c>
      <c r="J166" s="16" t="str">
        <f t="shared" si="15"/>
        <v>Chinook | Summer Rearing</v>
      </c>
    </row>
    <row r="167" spans="1:10" ht="18" customHeight="1" x14ac:dyDescent="0.2">
      <c r="A167" s="16" t="str">
        <f>'Fish Use'!A243</f>
        <v>UGR16</v>
      </c>
      <c r="B167" s="16" t="str">
        <f>'Fish Use'!B243</f>
        <v>Upper Grande Ronde</v>
      </c>
      <c r="C167" s="16" t="str">
        <f>'Fish Use'!D243</f>
        <v>Chinook</v>
      </c>
      <c r="D167" s="16" t="str">
        <f>'Fish Use'!E243</f>
        <v>Winter Rearing</v>
      </c>
      <c r="E167" s="18">
        <f>'Fish Use'!F243</f>
        <v>0.32700000000000001</v>
      </c>
      <c r="F167" s="18">
        <f>Population!D14</f>
        <v>0.34</v>
      </c>
      <c r="G167" s="18">
        <f>SUM('L1 Calculation Grid'!$M$3617:$M$3631)</f>
        <v>1.0766615143676745</v>
      </c>
      <c r="H167" s="18">
        <f>SUM('L1 Calculation Grid'!$N$3617:$N$3631)</f>
        <v>0.36606491488500936</v>
      </c>
      <c r="I167" s="17">
        <f t="shared" si="19"/>
        <v>4</v>
      </c>
      <c r="J167" s="16" t="str">
        <f t="shared" si="15"/>
        <v>Chinook | Winter Rearing</v>
      </c>
    </row>
    <row r="168" spans="1:10" ht="18" customHeight="1" x14ac:dyDescent="0.2">
      <c r="A168" s="16" t="str">
        <f>'Fish Use'!A249</f>
        <v>UGR16</v>
      </c>
      <c r="B168" s="16" t="str">
        <f>'Fish Use'!B249</f>
        <v>Upper Grande Ronde</v>
      </c>
      <c r="C168" s="16" t="str">
        <f>'Fish Use'!D249</f>
        <v>Steelhead</v>
      </c>
      <c r="D168" s="16" t="str">
        <f>'Fish Use'!E249</f>
        <v>Migration</v>
      </c>
      <c r="E168" s="18">
        <f>'Fish Use'!F249</f>
        <v>0.32700000000000001</v>
      </c>
      <c r="F168" s="18">
        <f>Population!D17</f>
        <v>0.25</v>
      </c>
      <c r="G168" s="18">
        <f>SUM('L1 Calculation Grid'!$M$3707:$M$3721)</f>
        <v>1.1277751178058624</v>
      </c>
      <c r="H168" s="18">
        <f>SUM('L1 Calculation Grid'!$N$3707:$N$3721)</f>
        <v>0.28194377945146559</v>
      </c>
      <c r="I168" s="17">
        <f t="shared" si="19"/>
        <v>5</v>
      </c>
      <c r="J168" s="16" t="str">
        <f t="shared" si="15"/>
        <v>Steelhead | Migration</v>
      </c>
    </row>
    <row r="169" spans="1:10" ht="18" customHeight="1" x14ac:dyDescent="0.2">
      <c r="A169" s="16" t="str">
        <f>'Fish Use'!A246</f>
        <v>UGR16</v>
      </c>
      <c r="B169" s="16" t="str">
        <f>'Fish Use'!B246</f>
        <v>Upper Grande Ronde</v>
      </c>
      <c r="C169" s="16" t="str">
        <f>'Fish Use'!D246</f>
        <v>Steelhead</v>
      </c>
      <c r="D169" s="16" t="str">
        <f>'Fish Use'!E246</f>
        <v>Spawning</v>
      </c>
      <c r="E169" s="18">
        <f>'Fish Use'!F246</f>
        <v>0.32700000000000001</v>
      </c>
      <c r="F169" s="18">
        <f>Population!D11</f>
        <v>0.25</v>
      </c>
      <c r="G169" s="18">
        <f>SUM('L1 Calculation Grid'!$M$3662:$M$3676)</f>
        <v>1.0977512625014716</v>
      </c>
      <c r="H169" s="18">
        <f>SUM('L1 Calculation Grid'!$N$3662:$N$3676)</f>
        <v>0.2744378156253679</v>
      </c>
      <c r="I169" s="17">
        <f t="shared" si="19"/>
        <v>6</v>
      </c>
      <c r="J169" s="16" t="str">
        <f t="shared" si="15"/>
        <v>Steelhead | Spawning</v>
      </c>
    </row>
    <row r="170" spans="1:10" ht="18" customHeight="1" x14ac:dyDescent="0.2">
      <c r="A170" s="16" t="str">
        <f>'Fish Use'!A248</f>
        <v>UGR16</v>
      </c>
      <c r="B170" s="16" t="str">
        <f>'Fish Use'!B248</f>
        <v>Upper Grande Ronde</v>
      </c>
      <c r="C170" s="16" t="str">
        <f>'Fish Use'!D248</f>
        <v>Steelhead</v>
      </c>
      <c r="D170" s="16" t="str">
        <f>'Fish Use'!E248</f>
        <v>Summer Rearing</v>
      </c>
      <c r="E170" s="18">
        <f>'Fish Use'!F248</f>
        <v>0.32700000000000001</v>
      </c>
      <c r="F170" s="18">
        <f>Population!D13</f>
        <v>0.25</v>
      </c>
      <c r="G170" s="18">
        <f>SUM('L1 Calculation Grid'!$M$3692:$M$3706)</f>
        <v>0.99837771415201793</v>
      </c>
      <c r="H170" s="18">
        <f>SUM('L1 Calculation Grid'!$N$3692:$N$3706)</f>
        <v>0.24959442853800448</v>
      </c>
      <c r="I170" s="17">
        <f t="shared" si="19"/>
        <v>9</v>
      </c>
      <c r="J170" s="16" t="str">
        <f t="shared" si="15"/>
        <v>Steelhead | Summer Rearing</v>
      </c>
    </row>
    <row r="171" spans="1:10" ht="18" customHeight="1" x14ac:dyDescent="0.2">
      <c r="A171" s="16" t="str">
        <f>'Fish Use'!A247</f>
        <v>UGR16</v>
      </c>
      <c r="B171" s="16" t="str">
        <f>'Fish Use'!B247</f>
        <v>Upper Grande Ronde</v>
      </c>
      <c r="C171" s="16" t="str">
        <f>'Fish Use'!D247</f>
        <v>Steelhead</v>
      </c>
      <c r="D171" s="16" t="str">
        <f>'Fish Use'!E247</f>
        <v>Winter Rearing</v>
      </c>
      <c r="E171" s="18">
        <f>'Fish Use'!F247</f>
        <v>0.32700000000000001</v>
      </c>
      <c r="F171" s="18">
        <f>Population!D15</f>
        <v>0.25</v>
      </c>
      <c r="G171" s="18">
        <f>SUM('L1 Calculation Grid'!$M$3677:$M$3691)</f>
        <v>1.0399055464767106</v>
      </c>
      <c r="H171" s="18">
        <f>SUM('L1 Calculation Grid'!$N$3677:$N$3691)</f>
        <v>0.25997638661917766</v>
      </c>
      <c r="I171" s="17">
        <f t="shared" si="19"/>
        <v>7</v>
      </c>
      <c r="J171" s="16" t="str">
        <f t="shared" si="15"/>
        <v>Steelhead | Winter Rearing</v>
      </c>
    </row>
    <row r="172" spans="1:10" ht="18" customHeight="1" x14ac:dyDescent="0.2">
      <c r="A172" s="16" t="str">
        <f>'Fish Use'!A261</f>
        <v>UGR17</v>
      </c>
      <c r="B172" s="16" t="str">
        <f>'Fish Use'!B261</f>
        <v>Upper Grande Ronde</v>
      </c>
      <c r="C172" s="16" t="str">
        <f>'Fish Use'!D261</f>
        <v>Bull Trout</v>
      </c>
      <c r="D172" s="16" t="str">
        <f>'Fish Use'!E261</f>
        <v>FMO</v>
      </c>
      <c r="E172" s="18">
        <f>'Fish Use'!F261</f>
        <v>0.60389999999999999</v>
      </c>
      <c r="F172" s="18">
        <f>Population!D21</f>
        <v>0.4</v>
      </c>
      <c r="G172" s="18">
        <f>SUM('L1 Calculation Grid'!$M$3887:$M$3901)</f>
        <v>2.7818427038464728</v>
      </c>
      <c r="H172" s="18">
        <f>SUM('L1 Calculation Grid'!$N$3887:$N$3901)</f>
        <v>1.1127370815385895</v>
      </c>
      <c r="I172" s="17">
        <f t="shared" ref="I172:I181" si="20">1+IF($H$172&gt;H172,1,0)+IF(AND($H$173&gt;H172,COUNTIF($H$172:$H$172,$H$173)=0),1,0)+IF(AND($H$174&gt;H172,COUNTIF($H$172:$H$173,$H$174)=0),1,0)+IF(AND($H$175&gt;H172,COUNTIF($H$172:$H$174,$H$175)=0),1,0)+IF(AND($H$176&gt;H172,COUNTIF($H$172:$H$175,$H$176)=0),1,0)+IF(AND($H$177&gt;H172,COUNTIF($H$172:$H$176,$H$177)=0),1,0)+IF(AND($H$178&gt;H172,COUNTIF($H$172:$H$177,$H$178)=0),1,0)+IF(AND($H$179&gt;H172,COUNTIF($H$172:$H$178,$H$179)=0),1,0)+IF(AND($H$180&gt;H172,COUNTIF($H$172:$H$179,$H$180)=0),1,0)+IF(AND($H$181&gt;H172,COUNTIF($H$172:$H$180,$H$181)=0),1,0)</f>
        <v>3</v>
      </c>
      <c r="J172" s="16" t="str">
        <f t="shared" si="15"/>
        <v>Bull Trout | FMO</v>
      </c>
    </row>
    <row r="173" spans="1:10" ht="18" customHeight="1" x14ac:dyDescent="0.2">
      <c r="A173" s="16" t="str">
        <f>'Fish Use'!A260</f>
        <v>UGR17</v>
      </c>
      <c r="B173" s="16" t="str">
        <f>'Fish Use'!B260</f>
        <v>Upper Grande Ronde</v>
      </c>
      <c r="C173" s="16" t="str">
        <f>'Fish Use'!D260</f>
        <v>Bull Trout</v>
      </c>
      <c r="D173" s="16" t="str">
        <f>'Fish Use'!E260</f>
        <v>Spawning &amp; Resident</v>
      </c>
      <c r="E173" s="18">
        <f>'Fish Use'!F260</f>
        <v>0.60389999999999999</v>
      </c>
      <c r="F173" s="18">
        <f>Population!D20</f>
        <v>0.6</v>
      </c>
      <c r="G173" s="18">
        <f>SUM('L1 Calculation Grid'!$M$3872:$M$3886)</f>
        <v>3.0174251718662499</v>
      </c>
      <c r="H173" s="18">
        <f>SUM('L1 Calculation Grid'!$N$3872:$N$3886)</f>
        <v>1.8104551031197496</v>
      </c>
      <c r="I173" s="17">
        <f t="shared" si="20"/>
        <v>1</v>
      </c>
      <c r="J173" s="16" t="str">
        <f t="shared" si="15"/>
        <v>Bull Trout | Spawning &amp; Resident</v>
      </c>
    </row>
    <row r="174" spans="1:10" ht="18" customHeight="1" x14ac:dyDescent="0.2">
      <c r="A174" s="16" t="str">
        <f>'Fish Use'!A255</f>
        <v>UGR17</v>
      </c>
      <c r="B174" s="16" t="str">
        <f>'Fish Use'!B255</f>
        <v>Upper Grande Ronde</v>
      </c>
      <c r="C174" s="16" t="str">
        <f>'Fish Use'!D255</f>
        <v>Chinook</v>
      </c>
      <c r="D174" s="16" t="str">
        <f>'Fish Use'!E255</f>
        <v>Migration</v>
      </c>
      <c r="E174" s="18">
        <f>'Fish Use'!F255</f>
        <v>0.60389999999999999</v>
      </c>
      <c r="F174" s="18">
        <f>Population!D16</f>
        <v>0.34</v>
      </c>
      <c r="G174" s="18">
        <f>SUM('L1 Calculation Grid'!$M$3797:$M$3811)</f>
        <v>3.3076206896198457</v>
      </c>
      <c r="H174" s="18">
        <f>SUM('L1 Calculation Grid'!$N$3797:$N$3811)</f>
        <v>1.1245910344707473</v>
      </c>
      <c r="I174" s="17">
        <f t="shared" si="20"/>
        <v>2</v>
      </c>
      <c r="J174" s="16" t="str">
        <f t="shared" si="15"/>
        <v>Chinook | Migration</v>
      </c>
    </row>
    <row r="175" spans="1:10" ht="18" customHeight="1" x14ac:dyDescent="0.2">
      <c r="A175" s="16" t="str">
        <f>'Fish Use'!A252</f>
        <v>UGR17</v>
      </c>
      <c r="B175" s="16" t="str">
        <f>'Fish Use'!B252</f>
        <v>Upper Grande Ronde</v>
      </c>
      <c r="C175" s="16" t="str">
        <f>'Fish Use'!D252</f>
        <v>Chinook</v>
      </c>
      <c r="D175" s="16" t="str">
        <f>'Fish Use'!E252</f>
        <v>Spawning</v>
      </c>
      <c r="E175" s="18">
        <f>'Fish Use'!F252</f>
        <v>0.60389999999999999</v>
      </c>
      <c r="F175" s="18">
        <f>Population!D10</f>
        <v>0.08</v>
      </c>
      <c r="G175" s="18">
        <f>SUM('L1 Calculation Grid'!$M$3752:$M$3766)</f>
        <v>2.7634118913365624</v>
      </c>
      <c r="H175" s="18">
        <f>SUM('L1 Calculation Grid'!$N$3752:$N$3766)</f>
        <v>0.221072951306925</v>
      </c>
      <c r="I175" s="17">
        <f t="shared" si="20"/>
        <v>10</v>
      </c>
      <c r="J175" s="16" t="str">
        <f t="shared" si="15"/>
        <v>Chinook | Spawning</v>
      </c>
    </row>
    <row r="176" spans="1:10" ht="18" customHeight="1" x14ac:dyDescent="0.2">
      <c r="A176" s="16" t="str">
        <f>'Fish Use'!A254</f>
        <v>UGR17</v>
      </c>
      <c r="B176" s="16" t="str">
        <f>'Fish Use'!B254</f>
        <v>Upper Grande Ronde</v>
      </c>
      <c r="C176" s="16" t="str">
        <f>'Fish Use'!D254</f>
        <v>Chinook</v>
      </c>
      <c r="D176" s="16" t="str">
        <f>'Fish Use'!E254</f>
        <v>Summer Rearing</v>
      </c>
      <c r="E176" s="18">
        <f>'Fish Use'!F254</f>
        <v>0.60389999999999999</v>
      </c>
      <c r="F176" s="18">
        <f>Population!D12</f>
        <v>0.24</v>
      </c>
      <c r="G176" s="18">
        <f>SUM('L1 Calculation Grid'!$M$3782:$M$3796)</f>
        <v>3.0005666563239353</v>
      </c>
      <c r="H176" s="18">
        <f>SUM('L1 Calculation Grid'!$N$3782:$N$3796)</f>
        <v>0.72013599751774449</v>
      </c>
      <c r="I176" s="17">
        <f t="shared" si="20"/>
        <v>8</v>
      </c>
      <c r="J176" s="16" t="str">
        <f t="shared" si="15"/>
        <v>Chinook | Summer Rearing</v>
      </c>
    </row>
    <row r="177" spans="1:10" ht="18" customHeight="1" x14ac:dyDescent="0.2">
      <c r="A177" s="16" t="str">
        <f>'Fish Use'!A253</f>
        <v>UGR17</v>
      </c>
      <c r="B177" s="16" t="str">
        <f>'Fish Use'!B253</f>
        <v>Upper Grande Ronde</v>
      </c>
      <c r="C177" s="16" t="str">
        <f>'Fish Use'!D253</f>
        <v>Chinook</v>
      </c>
      <c r="D177" s="16" t="str">
        <f>'Fish Use'!E253</f>
        <v>Winter Rearing</v>
      </c>
      <c r="E177" s="18">
        <f>'Fish Use'!F253</f>
        <v>0.60389999999999999</v>
      </c>
      <c r="F177" s="18">
        <f>Population!D14</f>
        <v>0.34</v>
      </c>
      <c r="G177" s="18">
        <f>SUM('L1 Calculation Grid'!$M$3767:$M$3781)</f>
        <v>2.9982179171942636</v>
      </c>
      <c r="H177" s="18">
        <f>SUM('L1 Calculation Grid'!$N$3767:$N$3781)</f>
        <v>1.0193940918460498</v>
      </c>
      <c r="I177" s="17">
        <f t="shared" si="20"/>
        <v>4</v>
      </c>
      <c r="J177" s="16" t="str">
        <f t="shared" si="15"/>
        <v>Chinook | Winter Rearing</v>
      </c>
    </row>
    <row r="178" spans="1:10" ht="18" customHeight="1" x14ac:dyDescent="0.2">
      <c r="A178" s="16" t="str">
        <f>'Fish Use'!A259</f>
        <v>UGR17</v>
      </c>
      <c r="B178" s="16" t="str">
        <f>'Fish Use'!B259</f>
        <v>Upper Grande Ronde</v>
      </c>
      <c r="C178" s="16" t="str">
        <f>'Fish Use'!D259</f>
        <v>Steelhead</v>
      </c>
      <c r="D178" s="16" t="str">
        <f>'Fish Use'!E259</f>
        <v>Migration</v>
      </c>
      <c r="E178" s="18">
        <f>'Fish Use'!F259</f>
        <v>0.60389999999999999</v>
      </c>
      <c r="F178" s="18">
        <f>Population!D17</f>
        <v>0.25</v>
      </c>
      <c r="G178" s="18">
        <f>SUM('L1 Calculation Grid'!$M$3857:$M$3871)</f>
        <v>3.1873885133922868</v>
      </c>
      <c r="H178" s="18">
        <f>SUM('L1 Calculation Grid'!$N$3857:$N$3871)</f>
        <v>0.7968471283480717</v>
      </c>
      <c r="I178" s="17">
        <f t="shared" si="20"/>
        <v>5</v>
      </c>
      <c r="J178" s="16" t="str">
        <f t="shared" si="15"/>
        <v>Steelhead | Migration</v>
      </c>
    </row>
    <row r="179" spans="1:10" ht="18" customHeight="1" x14ac:dyDescent="0.2">
      <c r="A179" s="16" t="str">
        <f>'Fish Use'!A256</f>
        <v>UGR17</v>
      </c>
      <c r="B179" s="16" t="str">
        <f>'Fish Use'!B256</f>
        <v>Upper Grande Ronde</v>
      </c>
      <c r="C179" s="16" t="str">
        <f>'Fish Use'!D256</f>
        <v>Steelhead</v>
      </c>
      <c r="D179" s="16" t="str">
        <f>'Fish Use'!E256</f>
        <v>Spawning</v>
      </c>
      <c r="E179" s="18">
        <f>'Fish Use'!F256</f>
        <v>0.60389999999999999</v>
      </c>
      <c r="F179" s="18">
        <f>Population!D11</f>
        <v>0.25</v>
      </c>
      <c r="G179" s="18">
        <f>SUM('L1 Calculation Grid'!$M$3812:$M$3826)</f>
        <v>3.0638079273645205</v>
      </c>
      <c r="H179" s="18">
        <f>SUM('L1 Calculation Grid'!$N$3812:$N$3826)</f>
        <v>0.76595198184113011</v>
      </c>
      <c r="I179" s="17">
        <f t="shared" si="20"/>
        <v>6</v>
      </c>
      <c r="J179" s="16" t="str">
        <f t="shared" si="15"/>
        <v>Steelhead | Spawning</v>
      </c>
    </row>
    <row r="180" spans="1:10" ht="18" customHeight="1" x14ac:dyDescent="0.2">
      <c r="A180" s="16" t="str">
        <f>'Fish Use'!A258</f>
        <v>UGR17</v>
      </c>
      <c r="B180" s="16" t="str">
        <f>'Fish Use'!B258</f>
        <v>Upper Grande Ronde</v>
      </c>
      <c r="C180" s="16" t="str">
        <f>'Fish Use'!D258</f>
        <v>Steelhead</v>
      </c>
      <c r="D180" s="16" t="str">
        <f>'Fish Use'!E258</f>
        <v>Summer Rearing</v>
      </c>
      <c r="E180" s="18">
        <f>'Fish Use'!F258</f>
        <v>0.60389999999999999</v>
      </c>
      <c r="F180" s="18">
        <f>Population!D13</f>
        <v>0.25</v>
      </c>
      <c r="G180" s="18">
        <f>SUM('L1 Calculation Grid'!$M$3842:$M$3856)</f>
        <v>2.8528581082109641</v>
      </c>
      <c r="H180" s="18">
        <f>SUM('L1 Calculation Grid'!$N$3842:$N$3856)</f>
        <v>0.71321452705274102</v>
      </c>
      <c r="I180" s="17">
        <f t="shared" si="20"/>
        <v>9</v>
      </c>
      <c r="J180" s="16" t="str">
        <f t="shared" si="15"/>
        <v>Steelhead | Summer Rearing</v>
      </c>
    </row>
    <row r="181" spans="1:10" ht="18" customHeight="1" x14ac:dyDescent="0.2">
      <c r="A181" s="16" t="str">
        <f>'Fish Use'!A257</f>
        <v>UGR17</v>
      </c>
      <c r="B181" s="16" t="str">
        <f>'Fish Use'!B257</f>
        <v>Upper Grande Ronde</v>
      </c>
      <c r="C181" s="16" t="str">
        <f>'Fish Use'!D257</f>
        <v>Steelhead</v>
      </c>
      <c r="D181" s="16" t="str">
        <f>'Fish Use'!E257</f>
        <v>Winter Rearing</v>
      </c>
      <c r="E181" s="18">
        <f>'Fish Use'!F257</f>
        <v>0.60389999999999999</v>
      </c>
      <c r="F181" s="18">
        <f>Population!D15</f>
        <v>0.25</v>
      </c>
      <c r="G181" s="18">
        <f>SUM('L1 Calculation Grid'!$M$3827:$M$3841)</f>
        <v>2.9200301213627782</v>
      </c>
      <c r="H181" s="18">
        <f>SUM('L1 Calculation Grid'!$N$3827:$N$3841)</f>
        <v>0.73000753034069454</v>
      </c>
      <c r="I181" s="17">
        <f t="shared" si="20"/>
        <v>7</v>
      </c>
      <c r="J181" s="16" t="str">
        <f t="shared" si="15"/>
        <v>Steelhead | Winter Rearing</v>
      </c>
    </row>
    <row r="182" spans="1:10" ht="18" customHeight="1" x14ac:dyDescent="0.2">
      <c r="A182" s="16" t="str">
        <f>'Fish Use'!A271</f>
        <v>UGR18</v>
      </c>
      <c r="B182" s="16" t="str">
        <f>'Fish Use'!B271</f>
        <v>Upper Grande Ronde</v>
      </c>
      <c r="C182" s="16" t="str">
        <f>'Fish Use'!D271</f>
        <v>Bull Trout</v>
      </c>
      <c r="D182" s="16" t="str">
        <f>'Fish Use'!E271</f>
        <v>FMO</v>
      </c>
      <c r="E182" s="18">
        <f>'Fish Use'!F271</f>
        <v>0.65110000000000001</v>
      </c>
      <c r="F182" s="18">
        <f>Population!D21</f>
        <v>0.4</v>
      </c>
      <c r="G182" s="18">
        <f>SUM('L1 Calculation Grid'!$M$4037:$M$4051)</f>
        <v>1.4551212991391633</v>
      </c>
      <c r="H182" s="18">
        <f>SUM('L1 Calculation Grid'!$N$4037:$N$4051)</f>
        <v>0.58204851965566529</v>
      </c>
      <c r="I182" s="17">
        <f t="shared" ref="I182:I191" si="21">1+IF($H$182&gt;H182,1,0)+IF(AND($H$183&gt;H182,COUNTIF($H$182:$H$182,$H$183)=0),1,0)+IF(AND($H$184&gt;H182,COUNTIF($H$182:$H$183,$H$184)=0),1,0)+IF(AND($H$185&gt;H182,COUNTIF($H$182:$H$184,$H$185)=0),1,0)+IF(AND($H$186&gt;H182,COUNTIF($H$182:$H$185,$H$186)=0),1,0)+IF(AND($H$187&gt;H182,COUNTIF($H$182:$H$186,$H$187)=0),1,0)+IF(AND($H$188&gt;H182,COUNTIF($H$182:$H$187,$H$188)=0),1,0)+IF(AND($H$189&gt;H182,COUNTIF($H$182:$H$188,$H$189)=0),1,0)+IF(AND($H$190&gt;H182,COUNTIF($H$182:$H$189,$H$190)=0),1,0)+IF(AND($H$191&gt;H182,COUNTIF($H$182:$H$190,$H$191)=0),1,0)</f>
        <v>3</v>
      </c>
      <c r="J182" s="16" t="str">
        <f t="shared" si="15"/>
        <v>Bull Trout | FMO</v>
      </c>
    </row>
    <row r="183" spans="1:10" ht="18" customHeight="1" x14ac:dyDescent="0.2">
      <c r="A183" s="16" t="str">
        <f>'Fish Use'!A270</f>
        <v>UGR18</v>
      </c>
      <c r="B183" s="16" t="str">
        <f>'Fish Use'!B270</f>
        <v>Upper Grande Ronde</v>
      </c>
      <c r="C183" s="16" t="str">
        <f>'Fish Use'!D270</f>
        <v>Bull Trout</v>
      </c>
      <c r="D183" s="16" t="str">
        <f>'Fish Use'!E270</f>
        <v>Spawning &amp; Resident</v>
      </c>
      <c r="E183" s="18">
        <f>'Fish Use'!F270</f>
        <v>0.65110000000000001</v>
      </c>
      <c r="F183" s="18">
        <f>Population!D20</f>
        <v>0.6</v>
      </c>
      <c r="G183" s="18">
        <f>SUM('L1 Calculation Grid'!$M$4022:$M$4036)</f>
        <v>1.5871574029526294</v>
      </c>
      <c r="H183" s="18">
        <f>SUM('L1 Calculation Grid'!$N$4022:$N$4036)</f>
        <v>0.95229444177157752</v>
      </c>
      <c r="I183" s="17">
        <f t="shared" si="21"/>
        <v>1</v>
      </c>
      <c r="J183" s="16" t="str">
        <f t="shared" si="15"/>
        <v>Bull Trout | Spawning &amp; Resident</v>
      </c>
    </row>
    <row r="184" spans="1:10" ht="18" customHeight="1" x14ac:dyDescent="0.2">
      <c r="A184" s="16" t="str">
        <f>'Fish Use'!A265</f>
        <v>UGR18</v>
      </c>
      <c r="B184" s="16" t="str">
        <f>'Fish Use'!B265</f>
        <v>Upper Grande Ronde</v>
      </c>
      <c r="C184" s="16" t="str">
        <f>'Fish Use'!D265</f>
        <v>Chinook</v>
      </c>
      <c r="D184" s="16" t="str">
        <f>'Fish Use'!E265</f>
        <v>Migration</v>
      </c>
      <c r="E184" s="18">
        <f>'Fish Use'!F265</f>
        <v>0.65110000000000001</v>
      </c>
      <c r="F184" s="18">
        <f>Population!D16</f>
        <v>0.34</v>
      </c>
      <c r="G184" s="18">
        <f>SUM('L1 Calculation Grid'!$M$3947:$M$3961)</f>
        <v>1.7196853198714082</v>
      </c>
      <c r="H184" s="18">
        <f>SUM('L1 Calculation Grid'!$N$3947:$N$3961)</f>
        <v>0.58469300875627872</v>
      </c>
      <c r="I184" s="17">
        <f t="shared" si="21"/>
        <v>2</v>
      </c>
      <c r="J184" s="16" t="str">
        <f t="shared" si="15"/>
        <v>Chinook | Migration</v>
      </c>
    </row>
    <row r="185" spans="1:10" ht="18" customHeight="1" x14ac:dyDescent="0.2">
      <c r="A185" s="16" t="str">
        <f>'Fish Use'!A262</f>
        <v>UGR18</v>
      </c>
      <c r="B185" s="16" t="str">
        <f>'Fish Use'!B262</f>
        <v>Upper Grande Ronde</v>
      </c>
      <c r="C185" s="16" t="str">
        <f>'Fish Use'!D262</f>
        <v>Chinook</v>
      </c>
      <c r="D185" s="16" t="str">
        <f>'Fish Use'!E262</f>
        <v>Spawning</v>
      </c>
      <c r="E185" s="18">
        <f>'Fish Use'!F262</f>
        <v>0.65110000000000001</v>
      </c>
      <c r="F185" s="18">
        <f>Population!D10</f>
        <v>0.08</v>
      </c>
      <c r="G185" s="18">
        <f>SUM('L1 Calculation Grid'!$M$3902:$M$3916)</f>
        <v>1.4457977796386716</v>
      </c>
      <c r="H185" s="18">
        <f>SUM('L1 Calculation Grid'!$N$3902:$N$3916)</f>
        <v>0.11566382237109372</v>
      </c>
      <c r="I185" s="17">
        <f t="shared" si="21"/>
        <v>10</v>
      </c>
      <c r="J185" s="16" t="str">
        <f t="shared" si="15"/>
        <v>Chinook | Spawning</v>
      </c>
    </row>
    <row r="186" spans="1:10" ht="18" customHeight="1" x14ac:dyDescent="0.2">
      <c r="A186" s="16" t="str">
        <f>'Fish Use'!A264</f>
        <v>UGR18</v>
      </c>
      <c r="B186" s="16" t="str">
        <f>'Fish Use'!B264</f>
        <v>Upper Grande Ronde</v>
      </c>
      <c r="C186" s="16" t="str">
        <f>'Fish Use'!D264</f>
        <v>Chinook</v>
      </c>
      <c r="D186" s="16" t="str">
        <f>'Fish Use'!E264</f>
        <v>Summer Rearing</v>
      </c>
      <c r="E186" s="18">
        <f>'Fish Use'!F264</f>
        <v>0.65110000000000001</v>
      </c>
      <c r="F186" s="18">
        <f>Population!D12</f>
        <v>0.24</v>
      </c>
      <c r="G186" s="18">
        <f>SUM('L1 Calculation Grid'!$M$3932:$M$3946)</f>
        <v>1.5261307300488165</v>
      </c>
      <c r="H186" s="18">
        <f>SUM('L1 Calculation Grid'!$N$3932:$N$3946)</f>
        <v>0.36627137521171593</v>
      </c>
      <c r="I186" s="17">
        <f t="shared" si="21"/>
        <v>7</v>
      </c>
      <c r="J186" s="16" t="str">
        <f t="shared" si="15"/>
        <v>Chinook | Summer Rearing</v>
      </c>
    </row>
    <row r="187" spans="1:10" ht="18" customHeight="1" x14ac:dyDescent="0.2">
      <c r="A187" s="16" t="str">
        <f>'Fish Use'!A263</f>
        <v>UGR18</v>
      </c>
      <c r="B187" s="16" t="str">
        <f>'Fish Use'!B263</f>
        <v>Upper Grande Ronde</v>
      </c>
      <c r="C187" s="16" t="str">
        <f>'Fish Use'!D263</f>
        <v>Chinook</v>
      </c>
      <c r="D187" s="16" t="str">
        <f>'Fish Use'!E263</f>
        <v>Winter Rearing</v>
      </c>
      <c r="E187" s="18">
        <f>'Fish Use'!F263</f>
        <v>0.65110000000000001</v>
      </c>
      <c r="F187" s="18">
        <f>Population!D14</f>
        <v>0.34</v>
      </c>
      <c r="G187" s="18">
        <f>SUM('L1 Calculation Grid'!$M$3917:$M$3931)</f>
        <v>1.5379133149205817</v>
      </c>
      <c r="H187" s="18">
        <f>SUM('L1 Calculation Grid'!$N$3917:$N$3931)</f>
        <v>0.52289052707299788</v>
      </c>
      <c r="I187" s="17">
        <f t="shared" si="21"/>
        <v>4</v>
      </c>
      <c r="J187" s="16" t="str">
        <f t="shared" si="15"/>
        <v>Chinook | Winter Rearing</v>
      </c>
    </row>
    <row r="188" spans="1:10" ht="18" customHeight="1" x14ac:dyDescent="0.2">
      <c r="A188" s="16" t="str">
        <f>'Fish Use'!A269</f>
        <v>UGR18</v>
      </c>
      <c r="B188" s="16" t="str">
        <f>'Fish Use'!B269</f>
        <v>Upper Grande Ronde</v>
      </c>
      <c r="C188" s="16" t="str">
        <f>'Fish Use'!D269</f>
        <v>Steelhead</v>
      </c>
      <c r="D188" s="16" t="str">
        <f>'Fish Use'!E269</f>
        <v>Migration</v>
      </c>
      <c r="E188" s="18">
        <f>'Fish Use'!F269</f>
        <v>0.65110000000000001</v>
      </c>
      <c r="F188" s="18">
        <f>Population!D17</f>
        <v>0.25</v>
      </c>
      <c r="G188" s="18">
        <f>SUM('L1 Calculation Grid'!$M$4007:$M$4021)</f>
        <v>1.672178273536292</v>
      </c>
      <c r="H188" s="18">
        <f>SUM('L1 Calculation Grid'!$N$4007:$N$4021)</f>
        <v>0.418044568384073</v>
      </c>
      <c r="I188" s="17">
        <f t="shared" si="21"/>
        <v>5</v>
      </c>
      <c r="J188" s="16" t="str">
        <f t="shared" si="15"/>
        <v>Steelhead | Migration</v>
      </c>
    </row>
    <row r="189" spans="1:10" ht="18" customHeight="1" x14ac:dyDescent="0.2">
      <c r="A189" s="16" t="str">
        <f>'Fish Use'!A266</f>
        <v>UGR18</v>
      </c>
      <c r="B189" s="16" t="str">
        <f>'Fish Use'!B266</f>
        <v>Upper Grande Ronde</v>
      </c>
      <c r="C189" s="16" t="str">
        <f>'Fish Use'!D266</f>
        <v>Steelhead</v>
      </c>
      <c r="D189" s="16" t="str">
        <f>'Fish Use'!E266</f>
        <v>Spawning</v>
      </c>
      <c r="E189" s="18">
        <f>'Fish Use'!F266</f>
        <v>0.65110000000000001</v>
      </c>
      <c r="F189" s="18">
        <f>Population!D11</f>
        <v>0.25</v>
      </c>
      <c r="G189" s="18">
        <f>SUM('L1 Calculation Grid'!$M$3962:$M$3976)</f>
        <v>1.5869690490761694</v>
      </c>
      <c r="H189" s="18">
        <f>SUM('L1 Calculation Grid'!$N$3962:$N$3976)</f>
        <v>0.39674226226904236</v>
      </c>
      <c r="I189" s="17">
        <f t="shared" si="21"/>
        <v>6</v>
      </c>
      <c r="J189" s="16" t="str">
        <f t="shared" si="15"/>
        <v>Steelhead | Spawning</v>
      </c>
    </row>
    <row r="190" spans="1:10" ht="18" customHeight="1" x14ac:dyDescent="0.2">
      <c r="A190" s="16" t="str">
        <f>'Fish Use'!A268</f>
        <v>UGR18</v>
      </c>
      <c r="B190" s="16" t="str">
        <f>'Fish Use'!B268</f>
        <v>Upper Grande Ronde</v>
      </c>
      <c r="C190" s="16" t="str">
        <f>'Fish Use'!D268</f>
        <v>Steelhead</v>
      </c>
      <c r="D190" s="16" t="str">
        <f>'Fish Use'!E268</f>
        <v>Summer Rearing</v>
      </c>
      <c r="E190" s="18">
        <f>'Fish Use'!F268</f>
        <v>0.65110000000000001</v>
      </c>
      <c r="F190" s="18">
        <f>Population!D13</f>
        <v>0.25</v>
      </c>
      <c r="G190" s="18">
        <f>SUM('L1 Calculation Grid'!$M$3992:$M$4006)</f>
        <v>1.4477754957172693</v>
      </c>
      <c r="H190" s="18">
        <f>SUM('L1 Calculation Grid'!$N$3992:$N$4006)</f>
        <v>0.36194387392931732</v>
      </c>
      <c r="I190" s="17">
        <f t="shared" si="21"/>
        <v>9</v>
      </c>
      <c r="J190" s="16" t="str">
        <f t="shared" si="15"/>
        <v>Steelhead | Summer Rearing</v>
      </c>
    </row>
    <row r="191" spans="1:10" ht="18" customHeight="1" x14ac:dyDescent="0.2">
      <c r="A191" s="16" t="str">
        <f>'Fish Use'!A267</f>
        <v>UGR18</v>
      </c>
      <c r="B191" s="16" t="str">
        <f>'Fish Use'!B267</f>
        <v>Upper Grande Ronde</v>
      </c>
      <c r="C191" s="16" t="str">
        <f>'Fish Use'!D267</f>
        <v>Steelhead</v>
      </c>
      <c r="D191" s="16" t="str">
        <f>'Fish Use'!E267</f>
        <v>Winter Rearing</v>
      </c>
      <c r="E191" s="18">
        <f>'Fish Use'!F267</f>
        <v>0.65110000000000001</v>
      </c>
      <c r="F191" s="18">
        <f>Population!D15</f>
        <v>0.25</v>
      </c>
      <c r="G191" s="18">
        <f>SUM('L1 Calculation Grid'!$M$3977:$M$3991)</f>
        <v>1.4559688918359419</v>
      </c>
      <c r="H191" s="18">
        <f>SUM('L1 Calculation Grid'!$N$3977:$N$3991)</f>
        <v>0.36399222295898548</v>
      </c>
      <c r="I191" s="17">
        <f t="shared" si="21"/>
        <v>8</v>
      </c>
      <c r="J191" s="16" t="str">
        <f t="shared" si="15"/>
        <v>Steelhead | Winter Rearing</v>
      </c>
    </row>
    <row r="192" spans="1:10" ht="18" customHeight="1" x14ac:dyDescent="0.2">
      <c r="A192" s="16" t="str">
        <f>'Fish Use'!A281</f>
        <v>UGR19</v>
      </c>
      <c r="B192" s="16" t="str">
        <f>'Fish Use'!B281</f>
        <v>Upper Grande Ronde</v>
      </c>
      <c r="C192" s="16" t="str">
        <f>'Fish Use'!D281</f>
        <v>Bull Trout</v>
      </c>
      <c r="D192" s="16" t="str">
        <f>'Fish Use'!E281</f>
        <v>FMO</v>
      </c>
      <c r="E192" s="18">
        <f>'Fish Use'!F281</f>
        <v>0.77780000000000005</v>
      </c>
      <c r="F192" s="18">
        <f>Population!D21</f>
        <v>0.4</v>
      </c>
      <c r="G192" s="18">
        <f>SUM('L1 Calculation Grid'!$M$4187:$M$4201)</f>
        <v>2.496137982900644</v>
      </c>
      <c r="H192" s="18">
        <f>SUM('L1 Calculation Grid'!$N$4187:$N$4201)</f>
        <v>0.99845519316025777</v>
      </c>
      <c r="I192" s="17">
        <f t="shared" ref="I192:I201" si="22">1+IF($H$192&gt;H192,1,0)+IF(AND($H$193&gt;H192,COUNTIF($H$192:$H$192,$H$193)=0),1,0)+IF(AND($H$194&gt;H192,COUNTIF($H$192:$H$193,$H$194)=0),1,0)+IF(AND($H$195&gt;H192,COUNTIF($H$192:$H$194,$H$195)=0),1,0)+IF(AND($H$196&gt;H192,COUNTIF($H$192:$H$195,$H$196)=0),1,0)+IF(AND($H$197&gt;H192,COUNTIF($H$192:$H$196,$H$197)=0),1,0)+IF(AND($H$198&gt;H192,COUNTIF($H$192:$H$197,$H$198)=0),1,0)+IF(AND($H$199&gt;H192,COUNTIF($H$192:$H$198,$H$199)=0),1,0)+IF(AND($H$200&gt;H192,COUNTIF($H$192:$H$199,$H$200)=0),1,0)+IF(AND($H$201&gt;H192,COUNTIF($H$192:$H$200,$H$201)=0),1,0)</f>
        <v>3</v>
      </c>
      <c r="J192" s="16" t="str">
        <f t="shared" si="15"/>
        <v>Bull Trout | FMO</v>
      </c>
    </row>
    <row r="193" spans="1:10" ht="18" customHeight="1" x14ac:dyDescent="0.2">
      <c r="A193" s="16" t="str">
        <f>'Fish Use'!A280</f>
        <v>UGR19</v>
      </c>
      <c r="B193" s="16" t="str">
        <f>'Fish Use'!B280</f>
        <v>Upper Grande Ronde</v>
      </c>
      <c r="C193" s="16" t="str">
        <f>'Fish Use'!D280</f>
        <v>Bull Trout</v>
      </c>
      <c r="D193" s="16" t="str">
        <f>'Fish Use'!E280</f>
        <v>Spawning &amp; Resident</v>
      </c>
      <c r="E193" s="18">
        <f>'Fish Use'!F280</f>
        <v>0.77780000000000005</v>
      </c>
      <c r="F193" s="18">
        <f>Population!D20</f>
        <v>0.6</v>
      </c>
      <c r="G193" s="18">
        <f>SUM('L1 Calculation Grid'!$M$4172:$M$4186)</f>
        <v>2.4983880468368485</v>
      </c>
      <c r="H193" s="18">
        <f>SUM('L1 Calculation Grid'!$N$4172:$N$4186)</f>
        <v>1.499032828102109</v>
      </c>
      <c r="I193" s="17">
        <f t="shared" si="22"/>
        <v>1</v>
      </c>
      <c r="J193" s="16" t="str">
        <f t="shared" si="15"/>
        <v>Bull Trout | Spawning &amp; Resident</v>
      </c>
    </row>
    <row r="194" spans="1:10" ht="18" customHeight="1" x14ac:dyDescent="0.2">
      <c r="A194" s="16" t="str">
        <f>'Fish Use'!A275</f>
        <v>UGR19</v>
      </c>
      <c r="B194" s="16" t="str">
        <f>'Fish Use'!B275</f>
        <v>Upper Grande Ronde</v>
      </c>
      <c r="C194" s="16" t="str">
        <f>'Fish Use'!D275</f>
        <v>Chinook</v>
      </c>
      <c r="D194" s="16" t="str">
        <f>'Fish Use'!E275</f>
        <v>Migration</v>
      </c>
      <c r="E194" s="18">
        <f>'Fish Use'!F275</f>
        <v>0.77780000000000005</v>
      </c>
      <c r="F194" s="18">
        <f>Population!D16</f>
        <v>0.34</v>
      </c>
      <c r="G194" s="18">
        <f>SUM('L1 Calculation Grid'!$M$4097:$M$4111)</f>
        <v>2.9471883694684911</v>
      </c>
      <c r="H194" s="18">
        <f>SUM('L1 Calculation Grid'!$N$4097:$N$4111)</f>
        <v>1.0020440456192874</v>
      </c>
      <c r="I194" s="17">
        <f t="shared" si="22"/>
        <v>2</v>
      </c>
      <c r="J194" s="16" t="str">
        <f t="shared" ref="J194:J257" si="23">C194&amp;" | "&amp;D194</f>
        <v>Chinook | Migration</v>
      </c>
    </row>
    <row r="195" spans="1:10" ht="18" customHeight="1" x14ac:dyDescent="0.2">
      <c r="A195" s="16" t="str">
        <f>'Fish Use'!A272</f>
        <v>UGR19</v>
      </c>
      <c r="B195" s="16" t="str">
        <f>'Fish Use'!B272</f>
        <v>Upper Grande Ronde</v>
      </c>
      <c r="C195" s="16" t="str">
        <f>'Fish Use'!D272</f>
        <v>Chinook</v>
      </c>
      <c r="D195" s="16" t="str">
        <f>'Fish Use'!E272</f>
        <v>Spawning</v>
      </c>
      <c r="E195" s="18">
        <f>'Fish Use'!F272</f>
        <v>0.77780000000000005</v>
      </c>
      <c r="F195" s="18">
        <f>Population!D10</f>
        <v>0.08</v>
      </c>
      <c r="G195" s="18">
        <f>SUM('L1 Calculation Grid'!$M$4052:$M$4066)</f>
        <v>2.2979073191584605</v>
      </c>
      <c r="H195" s="18">
        <f>SUM('L1 Calculation Grid'!$N$4052:$N$4066)</f>
        <v>0.18383258553267687</v>
      </c>
      <c r="I195" s="17">
        <f t="shared" si="22"/>
        <v>10</v>
      </c>
      <c r="J195" s="16" t="str">
        <f t="shared" si="23"/>
        <v>Chinook | Spawning</v>
      </c>
    </row>
    <row r="196" spans="1:10" ht="18" customHeight="1" x14ac:dyDescent="0.2">
      <c r="A196" s="16" t="str">
        <f>'Fish Use'!A274</f>
        <v>UGR19</v>
      </c>
      <c r="B196" s="16" t="str">
        <f>'Fish Use'!B274</f>
        <v>Upper Grande Ronde</v>
      </c>
      <c r="C196" s="16" t="str">
        <f>'Fish Use'!D274</f>
        <v>Chinook</v>
      </c>
      <c r="D196" s="16" t="str">
        <f>'Fish Use'!E274</f>
        <v>Summer Rearing</v>
      </c>
      <c r="E196" s="18">
        <f>'Fish Use'!F274</f>
        <v>0.77780000000000005</v>
      </c>
      <c r="F196" s="18">
        <f>Population!D12</f>
        <v>0.24</v>
      </c>
      <c r="G196" s="18">
        <f>SUM('L1 Calculation Grid'!$M$4082:$M$4096)</f>
        <v>2.5588022730002797</v>
      </c>
      <c r="H196" s="18">
        <f>SUM('L1 Calculation Grid'!$N$4082:$N$4096)</f>
        <v>0.61411254552006722</v>
      </c>
      <c r="I196" s="17">
        <f t="shared" si="22"/>
        <v>7</v>
      </c>
      <c r="J196" s="16" t="str">
        <f t="shared" si="23"/>
        <v>Chinook | Summer Rearing</v>
      </c>
    </row>
    <row r="197" spans="1:10" ht="18" customHeight="1" x14ac:dyDescent="0.2">
      <c r="A197" s="16" t="str">
        <f>'Fish Use'!A273</f>
        <v>UGR19</v>
      </c>
      <c r="B197" s="16" t="str">
        <f>'Fish Use'!B273</f>
        <v>Upper Grande Ronde</v>
      </c>
      <c r="C197" s="16" t="str">
        <f>'Fish Use'!D273</f>
        <v>Chinook</v>
      </c>
      <c r="D197" s="16" t="str">
        <f>'Fish Use'!E273</f>
        <v>Winter Rearing</v>
      </c>
      <c r="E197" s="18">
        <f>'Fish Use'!F273</f>
        <v>0.77780000000000005</v>
      </c>
      <c r="F197" s="18">
        <f>Population!D14</f>
        <v>0.34</v>
      </c>
      <c r="G197" s="18">
        <f>SUM('L1 Calculation Grid'!$M$4067:$M$4081)</f>
        <v>2.3687968447010537</v>
      </c>
      <c r="H197" s="18">
        <f>SUM('L1 Calculation Grid'!$N$4067:$N$4081)</f>
        <v>0.80539092719835814</v>
      </c>
      <c r="I197" s="17">
        <f t="shared" si="22"/>
        <v>4</v>
      </c>
      <c r="J197" s="16" t="str">
        <f t="shared" si="23"/>
        <v>Chinook | Winter Rearing</v>
      </c>
    </row>
    <row r="198" spans="1:10" ht="18" customHeight="1" x14ac:dyDescent="0.2">
      <c r="A198" s="16" t="str">
        <f>'Fish Use'!A279</f>
        <v>UGR19</v>
      </c>
      <c r="B198" s="16" t="str">
        <f>'Fish Use'!B279</f>
        <v>Upper Grande Ronde</v>
      </c>
      <c r="C198" s="16" t="str">
        <f>'Fish Use'!D279</f>
        <v>Steelhead</v>
      </c>
      <c r="D198" s="16" t="str">
        <f>'Fish Use'!E279</f>
        <v>Migration</v>
      </c>
      <c r="E198" s="18">
        <f>'Fish Use'!F279</f>
        <v>0.77780000000000005</v>
      </c>
      <c r="F198" s="18">
        <f>Population!D17</f>
        <v>0.25</v>
      </c>
      <c r="G198" s="18">
        <f>SUM('L1 Calculation Grid'!$M$4157:$M$4171)</f>
        <v>2.8335101216312379</v>
      </c>
      <c r="H198" s="18">
        <f>SUM('L1 Calculation Grid'!$N$4157:$N$4171)</f>
        <v>0.70837753040780949</v>
      </c>
      <c r="I198" s="17">
        <f t="shared" si="22"/>
        <v>5</v>
      </c>
      <c r="J198" s="16" t="str">
        <f t="shared" si="23"/>
        <v>Steelhead | Migration</v>
      </c>
    </row>
    <row r="199" spans="1:10" ht="18" customHeight="1" x14ac:dyDescent="0.2">
      <c r="A199" s="16" t="str">
        <f>'Fish Use'!A276</f>
        <v>UGR19</v>
      </c>
      <c r="B199" s="16" t="str">
        <f>'Fish Use'!B276</f>
        <v>Upper Grande Ronde</v>
      </c>
      <c r="C199" s="16" t="str">
        <f>'Fish Use'!D276</f>
        <v>Steelhead</v>
      </c>
      <c r="D199" s="16" t="str">
        <f>'Fish Use'!E276</f>
        <v>Spawning</v>
      </c>
      <c r="E199" s="18">
        <f>'Fish Use'!F276</f>
        <v>0.77780000000000005</v>
      </c>
      <c r="F199" s="18">
        <f>Population!D11</f>
        <v>0.25</v>
      </c>
      <c r="G199" s="18">
        <f>SUM('L1 Calculation Grid'!$M$4112:$M$4126)</f>
        <v>2.4029853214678223</v>
      </c>
      <c r="H199" s="18">
        <f>SUM('L1 Calculation Grid'!$N$4112:$N$4126)</f>
        <v>0.60074633036695557</v>
      </c>
      <c r="I199" s="17">
        <f t="shared" si="22"/>
        <v>8</v>
      </c>
      <c r="J199" s="16" t="str">
        <f t="shared" si="23"/>
        <v>Steelhead | Spawning</v>
      </c>
    </row>
    <row r="200" spans="1:10" ht="18" customHeight="1" x14ac:dyDescent="0.2">
      <c r="A200" s="16" t="str">
        <f>'Fish Use'!A278</f>
        <v>UGR19</v>
      </c>
      <c r="B200" s="16" t="str">
        <f>'Fish Use'!B278</f>
        <v>Upper Grande Ronde</v>
      </c>
      <c r="C200" s="16" t="str">
        <f>'Fish Use'!D278</f>
        <v>Steelhead</v>
      </c>
      <c r="D200" s="16" t="str">
        <f>'Fish Use'!E278</f>
        <v>Summer Rearing</v>
      </c>
      <c r="E200" s="18">
        <f>'Fish Use'!F278</f>
        <v>0.77780000000000005</v>
      </c>
      <c r="F200" s="18">
        <f>Population!D13</f>
        <v>0.25</v>
      </c>
      <c r="G200" s="18">
        <f>SUM('L1 Calculation Grid'!$M$4142:$M$4156)</f>
        <v>2.5674650206595335</v>
      </c>
      <c r="H200" s="18">
        <f>SUM('L1 Calculation Grid'!$N$4142:$N$4156)</f>
        <v>0.64186625516488338</v>
      </c>
      <c r="I200" s="17">
        <f t="shared" si="22"/>
        <v>6</v>
      </c>
      <c r="J200" s="16" t="str">
        <f t="shared" si="23"/>
        <v>Steelhead | Summer Rearing</v>
      </c>
    </row>
    <row r="201" spans="1:10" ht="18" customHeight="1" x14ac:dyDescent="0.2">
      <c r="A201" s="16" t="str">
        <f>'Fish Use'!A277</f>
        <v>UGR19</v>
      </c>
      <c r="B201" s="16" t="str">
        <f>'Fish Use'!B277</f>
        <v>Upper Grande Ronde</v>
      </c>
      <c r="C201" s="16" t="str">
        <f>'Fish Use'!D277</f>
        <v>Steelhead</v>
      </c>
      <c r="D201" s="16" t="str">
        <f>'Fish Use'!E277</f>
        <v>Winter Rearing</v>
      </c>
      <c r="E201" s="18">
        <f>'Fish Use'!F277</f>
        <v>0.77780000000000005</v>
      </c>
      <c r="F201" s="18">
        <f>Population!D15</f>
        <v>0.25</v>
      </c>
      <c r="G201" s="18">
        <f>SUM('L1 Calculation Grid'!$M$4127:$M$4141)</f>
        <v>2.27338161860393</v>
      </c>
      <c r="H201" s="18">
        <f>SUM('L1 Calculation Grid'!$N$4127:$N$4141)</f>
        <v>0.56834540465098249</v>
      </c>
      <c r="I201" s="17">
        <f t="shared" si="22"/>
        <v>9</v>
      </c>
      <c r="J201" s="16" t="str">
        <f t="shared" si="23"/>
        <v>Steelhead | Winter Rearing</v>
      </c>
    </row>
    <row r="202" spans="1:10" ht="18" customHeight="1" x14ac:dyDescent="0.2">
      <c r="A202" s="16" t="str">
        <f>'Fish Use'!A111</f>
        <v>UGR2</v>
      </c>
      <c r="B202" s="16" t="str">
        <f>'Fish Use'!B111</f>
        <v>Upper Grande Ronde</v>
      </c>
      <c r="C202" s="16" t="str">
        <f>'Fish Use'!D111</f>
        <v>Bull Trout</v>
      </c>
      <c r="D202" s="16" t="str">
        <f>'Fish Use'!E111</f>
        <v>FMO</v>
      </c>
      <c r="E202" s="18">
        <f>'Fish Use'!F111</f>
        <v>0.19139999999999999</v>
      </c>
      <c r="F202" s="18">
        <f>Population!D21</f>
        <v>0.4</v>
      </c>
      <c r="G202" s="18">
        <f>SUM('L1 Calculation Grid'!$M$1637:$M$1651)</f>
        <v>0.62390521286243372</v>
      </c>
      <c r="H202" s="18">
        <f>SUM('L1 Calculation Grid'!$N$1637:$N$1651)</f>
        <v>0.24956208514497352</v>
      </c>
      <c r="I202" s="17">
        <f t="shared" ref="I202:I211" si="24">1+IF($H$202&gt;H202,1,0)+IF(AND($H$203&gt;H202,COUNTIF($H$202:$H$202,$H$203)=0),1,0)+IF(AND($H$204&gt;H202,COUNTIF($H$202:$H$203,$H$204)=0),1,0)+IF(AND($H$205&gt;H202,COUNTIF($H$202:$H$204,$H$205)=0),1,0)+IF(AND($H$206&gt;H202,COUNTIF($H$202:$H$205,$H$206)=0),1,0)+IF(AND($H$207&gt;H202,COUNTIF($H$202:$H$206,$H$207)=0),1,0)+IF(AND($H$208&gt;H202,COUNTIF($H$202:$H$207,$H$208)=0),1,0)+IF(AND($H$209&gt;H202,COUNTIF($H$202:$H$208,$H$209)=0),1,0)+IF(AND($H$210&gt;H202,COUNTIF($H$202:$H$209,$H$210)=0),1,0)+IF(AND($H$211&gt;H202,COUNTIF($H$202:$H$210,$H$211)=0),1,0)</f>
        <v>3</v>
      </c>
      <c r="J202" s="16" t="str">
        <f t="shared" si="23"/>
        <v>Bull Trout | FMO</v>
      </c>
    </row>
    <row r="203" spans="1:10" ht="18" customHeight="1" x14ac:dyDescent="0.2">
      <c r="A203" s="16" t="str">
        <f>'Fish Use'!A110</f>
        <v>UGR2</v>
      </c>
      <c r="B203" s="16" t="str">
        <f>'Fish Use'!B110</f>
        <v>Upper Grande Ronde</v>
      </c>
      <c r="C203" s="16" t="str">
        <f>'Fish Use'!D110</f>
        <v>Bull Trout</v>
      </c>
      <c r="D203" s="16" t="str">
        <f>'Fish Use'!E110</f>
        <v>Spawning &amp; Resident</v>
      </c>
      <c r="E203" s="18">
        <f>'Fish Use'!F110</f>
        <v>0.19139999999999999</v>
      </c>
      <c r="F203" s="18">
        <f>Population!D20</f>
        <v>0.6</v>
      </c>
      <c r="G203" s="18">
        <f>SUM('L1 Calculation Grid'!$M$1622:$M$1636)</f>
        <v>0.58229519462335488</v>
      </c>
      <c r="H203" s="18">
        <f>SUM('L1 Calculation Grid'!$N$1622:$N$1636)</f>
        <v>0.3493771167740129</v>
      </c>
      <c r="I203" s="17">
        <f t="shared" si="24"/>
        <v>1</v>
      </c>
      <c r="J203" s="16" t="str">
        <f t="shared" si="23"/>
        <v>Bull Trout | Spawning &amp; Resident</v>
      </c>
    </row>
    <row r="204" spans="1:10" ht="18" customHeight="1" x14ac:dyDescent="0.2">
      <c r="A204" s="16" t="str">
        <f>'Fish Use'!A105</f>
        <v>UGR2</v>
      </c>
      <c r="B204" s="16" t="str">
        <f>'Fish Use'!B105</f>
        <v>Upper Grande Ronde</v>
      </c>
      <c r="C204" s="16" t="str">
        <f>'Fish Use'!D105</f>
        <v>Chinook</v>
      </c>
      <c r="D204" s="16" t="str">
        <f>'Fish Use'!E105</f>
        <v>Migration</v>
      </c>
      <c r="E204" s="18">
        <f>'Fish Use'!F105</f>
        <v>0.19139999999999999</v>
      </c>
      <c r="F204" s="18">
        <f>Population!D16</f>
        <v>0.34</v>
      </c>
      <c r="G204" s="18">
        <f>SUM('L1 Calculation Grid'!$M$1547:$M$1561)</f>
        <v>0.77379602142011561</v>
      </c>
      <c r="H204" s="18">
        <f>SUM('L1 Calculation Grid'!$N$1547:$N$1561)</f>
        <v>0.26309064728283932</v>
      </c>
      <c r="I204" s="17">
        <f t="shared" si="24"/>
        <v>2</v>
      </c>
      <c r="J204" s="16" t="str">
        <f t="shared" si="23"/>
        <v>Chinook | Migration</v>
      </c>
    </row>
    <row r="205" spans="1:10" ht="18" customHeight="1" x14ac:dyDescent="0.2">
      <c r="A205" s="16" t="str">
        <f>'Fish Use'!A102</f>
        <v>UGR2</v>
      </c>
      <c r="B205" s="16" t="str">
        <f>'Fish Use'!B102</f>
        <v>Upper Grande Ronde</v>
      </c>
      <c r="C205" s="16" t="str">
        <f>'Fish Use'!D102</f>
        <v>Chinook</v>
      </c>
      <c r="D205" s="16" t="str">
        <f>'Fish Use'!E102</f>
        <v>Spawning</v>
      </c>
      <c r="E205" s="18">
        <f>'Fish Use'!F102</f>
        <v>0.19139999999999999</v>
      </c>
      <c r="F205" s="18">
        <f>Population!D10</f>
        <v>0.08</v>
      </c>
      <c r="G205" s="18">
        <f>SUM('L1 Calculation Grid'!$M$1502:$M$1516)</f>
        <v>0.60964762177900844</v>
      </c>
      <c r="H205" s="18">
        <f>SUM('L1 Calculation Grid'!$N$1502:$N$1516)</f>
        <v>4.877180974232067E-2</v>
      </c>
      <c r="I205" s="17">
        <f t="shared" si="24"/>
        <v>10</v>
      </c>
      <c r="J205" s="16" t="str">
        <f t="shared" si="23"/>
        <v>Chinook | Spawning</v>
      </c>
    </row>
    <row r="206" spans="1:10" ht="18" customHeight="1" x14ac:dyDescent="0.2">
      <c r="A206" s="16" t="str">
        <f>'Fish Use'!A104</f>
        <v>UGR2</v>
      </c>
      <c r="B206" s="16" t="str">
        <f>'Fish Use'!B104</f>
        <v>Upper Grande Ronde</v>
      </c>
      <c r="C206" s="16" t="str">
        <f>'Fish Use'!D104</f>
        <v>Chinook</v>
      </c>
      <c r="D206" s="16" t="str">
        <f>'Fish Use'!E104</f>
        <v>Summer Rearing</v>
      </c>
      <c r="E206" s="18">
        <f>'Fish Use'!F104</f>
        <v>0.19139999999999999</v>
      </c>
      <c r="F206" s="18">
        <f>Population!D12</f>
        <v>0.24</v>
      </c>
      <c r="G206" s="18">
        <f>SUM('L1 Calculation Grid'!$M$1532:$M$1546)</f>
        <v>0.64699420500172278</v>
      </c>
      <c r="H206" s="18">
        <f>SUM('L1 Calculation Grid'!$N$1532:$N$1546)</f>
        <v>0.15527860920041345</v>
      </c>
      <c r="I206" s="17">
        <f t="shared" si="24"/>
        <v>9</v>
      </c>
      <c r="J206" s="16" t="str">
        <f t="shared" si="23"/>
        <v>Chinook | Summer Rearing</v>
      </c>
    </row>
    <row r="207" spans="1:10" ht="18" customHeight="1" x14ac:dyDescent="0.2">
      <c r="A207" s="16" t="str">
        <f>'Fish Use'!A103</f>
        <v>UGR2</v>
      </c>
      <c r="B207" s="16" t="str">
        <f>'Fish Use'!B103</f>
        <v>Upper Grande Ronde</v>
      </c>
      <c r="C207" s="16" t="str">
        <f>'Fish Use'!D103</f>
        <v>Chinook</v>
      </c>
      <c r="D207" s="16" t="str">
        <f>'Fish Use'!E103</f>
        <v>Winter Rearing</v>
      </c>
      <c r="E207" s="18">
        <f>'Fish Use'!F103</f>
        <v>0.19139999999999999</v>
      </c>
      <c r="F207" s="18">
        <f>Population!D14</f>
        <v>0.34</v>
      </c>
      <c r="G207" s="18">
        <f>SUM('L1 Calculation Grid'!$M$1517:$M$1531)</f>
        <v>0.61795609077056424</v>
      </c>
      <c r="H207" s="18">
        <f>SUM('L1 Calculation Grid'!$N$1517:$N$1531)</f>
        <v>0.21010507086199179</v>
      </c>
      <c r="I207" s="17">
        <f t="shared" si="24"/>
        <v>4</v>
      </c>
      <c r="J207" s="16" t="str">
        <f t="shared" si="23"/>
        <v>Chinook | Winter Rearing</v>
      </c>
    </row>
    <row r="208" spans="1:10" ht="18" customHeight="1" x14ac:dyDescent="0.2">
      <c r="A208" s="16" t="str">
        <f>'Fish Use'!A109</f>
        <v>UGR2</v>
      </c>
      <c r="B208" s="16" t="str">
        <f>'Fish Use'!B109</f>
        <v>Upper Grande Ronde</v>
      </c>
      <c r="C208" s="16" t="str">
        <f>'Fish Use'!D109</f>
        <v>Steelhead</v>
      </c>
      <c r="D208" s="16" t="str">
        <f>'Fish Use'!E109</f>
        <v>Migration</v>
      </c>
      <c r="E208" s="18">
        <f>'Fish Use'!F109</f>
        <v>0.19139999999999999</v>
      </c>
      <c r="F208" s="18">
        <f>Population!D17</f>
        <v>0.25</v>
      </c>
      <c r="G208" s="18">
        <f>SUM('L1 Calculation Grid'!$M$1607:$M$1621)</f>
        <v>0.74070056890815317</v>
      </c>
      <c r="H208" s="18">
        <f>SUM('L1 Calculation Grid'!$N$1607:$N$1621)</f>
        <v>0.18517514222703829</v>
      </c>
      <c r="I208" s="17">
        <f t="shared" si="24"/>
        <v>5</v>
      </c>
      <c r="J208" s="16" t="str">
        <f t="shared" si="23"/>
        <v>Steelhead | Migration</v>
      </c>
    </row>
    <row r="209" spans="1:10" ht="18" customHeight="1" x14ac:dyDescent="0.2">
      <c r="A209" s="16" t="str">
        <f>'Fish Use'!A106</f>
        <v>UGR2</v>
      </c>
      <c r="B209" s="16" t="str">
        <f>'Fish Use'!B106</f>
        <v>Upper Grande Ronde</v>
      </c>
      <c r="C209" s="16" t="str">
        <f>'Fish Use'!D106</f>
        <v>Steelhead</v>
      </c>
      <c r="D209" s="16" t="str">
        <f>'Fish Use'!E106</f>
        <v>Spawning</v>
      </c>
      <c r="E209" s="18">
        <f>'Fish Use'!F106</f>
        <v>0.19139999999999999</v>
      </c>
      <c r="F209" s="18">
        <f>Population!D11</f>
        <v>0.25</v>
      </c>
      <c r="G209" s="18">
        <f>SUM('L1 Calculation Grid'!$M$1562:$M$1576)</f>
        <v>0.65671151467417144</v>
      </c>
      <c r="H209" s="18">
        <f>SUM('L1 Calculation Grid'!$N$1562:$N$1576)</f>
        <v>0.16417787866854286</v>
      </c>
      <c r="I209" s="17">
        <f t="shared" si="24"/>
        <v>6</v>
      </c>
      <c r="J209" s="16" t="str">
        <f t="shared" si="23"/>
        <v>Steelhead | Spawning</v>
      </c>
    </row>
    <row r="210" spans="1:10" ht="18" customHeight="1" x14ac:dyDescent="0.2">
      <c r="A210" s="16" t="str">
        <f>'Fish Use'!A108</f>
        <v>UGR2</v>
      </c>
      <c r="B210" s="16" t="str">
        <f>'Fish Use'!B108</f>
        <v>Upper Grande Ronde</v>
      </c>
      <c r="C210" s="16" t="str">
        <f>'Fish Use'!D108</f>
        <v>Steelhead</v>
      </c>
      <c r="D210" s="16" t="str">
        <f>'Fish Use'!E108</f>
        <v>Summer Rearing</v>
      </c>
      <c r="E210" s="18">
        <f>'Fish Use'!F108</f>
        <v>0.19139999999999999</v>
      </c>
      <c r="F210" s="18">
        <f>Population!D13</f>
        <v>0.25</v>
      </c>
      <c r="G210" s="18">
        <f>SUM('L1 Calculation Grid'!$M$1592:$M$1606)</f>
        <v>0.63987925173723537</v>
      </c>
      <c r="H210" s="18">
        <f>SUM('L1 Calculation Grid'!$N$1592:$N$1606)</f>
        <v>0.15996981293430884</v>
      </c>
      <c r="I210" s="17">
        <f t="shared" si="24"/>
        <v>8</v>
      </c>
      <c r="J210" s="16" t="str">
        <f t="shared" si="23"/>
        <v>Steelhead | Summer Rearing</v>
      </c>
    </row>
    <row r="211" spans="1:10" ht="18" customHeight="1" x14ac:dyDescent="0.2">
      <c r="A211" s="16" t="str">
        <f>'Fish Use'!A107</f>
        <v>UGR2</v>
      </c>
      <c r="B211" s="16" t="str">
        <f>'Fish Use'!B107</f>
        <v>Upper Grande Ronde</v>
      </c>
      <c r="C211" s="16" t="str">
        <f>'Fish Use'!D107</f>
        <v>Steelhead</v>
      </c>
      <c r="D211" s="16" t="str">
        <f>'Fish Use'!E107</f>
        <v>Winter Rearing</v>
      </c>
      <c r="E211" s="18">
        <f>'Fish Use'!F107</f>
        <v>0.19139999999999999</v>
      </c>
      <c r="F211" s="18">
        <f>Population!D15</f>
        <v>0.25</v>
      </c>
      <c r="G211" s="18">
        <f>SUM('L1 Calculation Grid'!$M$1577:$M$1591)</f>
        <v>0.64248160818869282</v>
      </c>
      <c r="H211" s="18">
        <f>SUM('L1 Calculation Grid'!$N$1577:$N$1591)</f>
        <v>0.16062040204717321</v>
      </c>
      <c r="I211" s="17">
        <f t="shared" si="24"/>
        <v>7</v>
      </c>
      <c r="J211" s="16" t="str">
        <f t="shared" si="23"/>
        <v>Steelhead | Winter Rearing</v>
      </c>
    </row>
    <row r="212" spans="1:10" ht="18" customHeight="1" x14ac:dyDescent="0.2">
      <c r="A212" s="16" t="str">
        <f>'Fish Use'!A291</f>
        <v>UGR20</v>
      </c>
      <c r="B212" s="16" t="str">
        <f>'Fish Use'!B291</f>
        <v>Upper Grande Ronde</v>
      </c>
      <c r="C212" s="16" t="str">
        <f>'Fish Use'!D291</f>
        <v>Bull Trout</v>
      </c>
      <c r="D212" s="16" t="str">
        <f>'Fish Use'!E291</f>
        <v>FMO</v>
      </c>
      <c r="E212" s="18">
        <f>'Fish Use'!F291</f>
        <v>0.86970000000000003</v>
      </c>
      <c r="F212" s="18">
        <f>Population!D21</f>
        <v>0.4</v>
      </c>
      <c r="G212" s="18">
        <f>SUM('L1 Calculation Grid'!$M$4337:$M$4351)</f>
        <v>2.6857749260856272</v>
      </c>
      <c r="H212" s="18">
        <f>SUM('L1 Calculation Grid'!$N$4337:$N$4351)</f>
        <v>1.0743099704342507</v>
      </c>
      <c r="I212" s="17">
        <f t="shared" ref="I212:I221" si="25">1+IF($H$212&gt;H212,1,0)+IF(AND($H$213&gt;H212,COUNTIF($H$212:$H$212,$H$213)=0),1,0)+IF(AND($H$214&gt;H212,COUNTIF($H$212:$H$213,$H$214)=0),1,0)+IF(AND($H$215&gt;H212,COUNTIF($H$212:$H$214,$H$215)=0),1,0)+IF(AND($H$216&gt;H212,COUNTIF($H$212:$H$215,$H$216)=0),1,0)+IF(AND($H$217&gt;H212,COUNTIF($H$212:$H$216,$H$217)=0),1,0)+IF(AND($H$218&gt;H212,COUNTIF($H$212:$H$217,$H$218)=0),1,0)+IF(AND($H$219&gt;H212,COUNTIF($H$212:$H$218,$H$219)=0),1,0)+IF(AND($H$220&gt;H212,COUNTIF($H$212:$H$219,$H$220)=0),1,0)+IF(AND($H$221&gt;H212,COUNTIF($H$212:$H$220,$H$221)=0),1,0)</f>
        <v>3</v>
      </c>
      <c r="J212" s="16" t="str">
        <f t="shared" si="23"/>
        <v>Bull Trout | FMO</v>
      </c>
    </row>
    <row r="213" spans="1:10" ht="18" customHeight="1" x14ac:dyDescent="0.2">
      <c r="A213" s="16" t="str">
        <f>'Fish Use'!A290</f>
        <v>UGR20</v>
      </c>
      <c r="B213" s="16" t="str">
        <f>'Fish Use'!B290</f>
        <v>Upper Grande Ronde</v>
      </c>
      <c r="C213" s="16" t="str">
        <f>'Fish Use'!D290</f>
        <v>Bull Trout</v>
      </c>
      <c r="D213" s="16" t="str">
        <f>'Fish Use'!E290</f>
        <v>Spawning &amp; Resident</v>
      </c>
      <c r="E213" s="18">
        <f>'Fish Use'!F290</f>
        <v>0.86970000000000003</v>
      </c>
      <c r="F213" s="18">
        <f>Population!D20</f>
        <v>0.6</v>
      </c>
      <c r="G213" s="18">
        <f>SUM('L1 Calculation Grid'!$M$4322:$M$4336)</f>
        <v>3.0947373740423467</v>
      </c>
      <c r="H213" s="18">
        <f>SUM('L1 Calculation Grid'!$N$4322:$N$4336)</f>
        <v>1.856842424425408</v>
      </c>
      <c r="I213" s="17">
        <f t="shared" si="25"/>
        <v>1</v>
      </c>
      <c r="J213" s="16" t="str">
        <f t="shared" si="23"/>
        <v>Bull Trout | Spawning &amp; Resident</v>
      </c>
    </row>
    <row r="214" spans="1:10" ht="18" customHeight="1" x14ac:dyDescent="0.2">
      <c r="A214" s="16" t="str">
        <f>'Fish Use'!A285</f>
        <v>UGR20</v>
      </c>
      <c r="B214" s="16" t="str">
        <f>'Fish Use'!B285</f>
        <v>Upper Grande Ronde</v>
      </c>
      <c r="C214" s="16" t="str">
        <f>'Fish Use'!D285</f>
        <v>Chinook</v>
      </c>
      <c r="D214" s="16" t="str">
        <f>'Fish Use'!E285</f>
        <v>Migration</v>
      </c>
      <c r="E214" s="18">
        <f>'Fish Use'!F285</f>
        <v>0.86970000000000003</v>
      </c>
      <c r="F214" s="18">
        <f>Population!D16</f>
        <v>0.34</v>
      </c>
      <c r="G214" s="18">
        <f>SUM('L1 Calculation Grid'!$M$4247:$M$4261)</f>
        <v>3.421079874439223</v>
      </c>
      <c r="H214" s="18">
        <f>SUM('L1 Calculation Grid'!$N$4247:$N$4261)</f>
        <v>1.1631671573093358</v>
      </c>
      <c r="I214" s="17">
        <f t="shared" si="25"/>
        <v>2</v>
      </c>
      <c r="J214" s="16" t="str">
        <f t="shared" si="23"/>
        <v>Chinook | Migration</v>
      </c>
    </row>
    <row r="215" spans="1:10" ht="18" customHeight="1" x14ac:dyDescent="0.2">
      <c r="A215" s="16" t="str">
        <f>'Fish Use'!A282</f>
        <v>UGR20</v>
      </c>
      <c r="B215" s="16" t="str">
        <f>'Fish Use'!B282</f>
        <v>Upper Grande Ronde</v>
      </c>
      <c r="C215" s="16" t="str">
        <f>'Fish Use'!D282</f>
        <v>Chinook</v>
      </c>
      <c r="D215" s="16" t="str">
        <f>'Fish Use'!E282</f>
        <v>Spawning</v>
      </c>
      <c r="E215" s="18">
        <f>'Fish Use'!F282</f>
        <v>0.86970000000000003</v>
      </c>
      <c r="F215" s="18">
        <f>Population!D10</f>
        <v>0.08</v>
      </c>
      <c r="G215" s="18">
        <f>SUM('L1 Calculation Grid'!$M$4202:$M$4216)</f>
        <v>2.7295518968558219</v>
      </c>
      <c r="H215" s="18">
        <f>SUM('L1 Calculation Grid'!$N$4202:$N$4216)</f>
        <v>0.21836415174846574</v>
      </c>
      <c r="I215" s="17">
        <f t="shared" si="25"/>
        <v>10</v>
      </c>
      <c r="J215" s="16" t="str">
        <f t="shared" si="23"/>
        <v>Chinook | Spawning</v>
      </c>
    </row>
    <row r="216" spans="1:10" ht="18" customHeight="1" x14ac:dyDescent="0.2">
      <c r="A216" s="16" t="str">
        <f>'Fish Use'!A284</f>
        <v>UGR20</v>
      </c>
      <c r="B216" s="16" t="str">
        <f>'Fish Use'!B284</f>
        <v>Upper Grande Ronde</v>
      </c>
      <c r="C216" s="16" t="str">
        <f>'Fish Use'!D284</f>
        <v>Chinook</v>
      </c>
      <c r="D216" s="16" t="str">
        <f>'Fish Use'!E284</f>
        <v>Summer Rearing</v>
      </c>
      <c r="E216" s="18">
        <f>'Fish Use'!F284</f>
        <v>0.86970000000000003</v>
      </c>
      <c r="F216" s="18">
        <f>Population!D12</f>
        <v>0.24</v>
      </c>
      <c r="G216" s="18">
        <f>SUM('L1 Calculation Grid'!$M$4232:$M$4246)</f>
        <v>2.6407399965724792</v>
      </c>
      <c r="H216" s="18">
        <f>SUM('L1 Calculation Grid'!$N$4232:$N$4246)</f>
        <v>0.63377759917739496</v>
      </c>
      <c r="I216" s="17">
        <f t="shared" si="25"/>
        <v>9</v>
      </c>
      <c r="J216" s="16" t="str">
        <f t="shared" si="23"/>
        <v>Chinook | Summer Rearing</v>
      </c>
    </row>
    <row r="217" spans="1:10" ht="18" customHeight="1" x14ac:dyDescent="0.2">
      <c r="A217" s="16" t="str">
        <f>'Fish Use'!A283</f>
        <v>UGR20</v>
      </c>
      <c r="B217" s="16" t="str">
        <f>'Fish Use'!B283</f>
        <v>Upper Grande Ronde</v>
      </c>
      <c r="C217" s="16" t="str">
        <f>'Fish Use'!D283</f>
        <v>Chinook</v>
      </c>
      <c r="D217" s="16" t="str">
        <f>'Fish Use'!E283</f>
        <v>Winter Rearing</v>
      </c>
      <c r="E217" s="18">
        <f>'Fish Use'!F283</f>
        <v>0.86970000000000003</v>
      </c>
      <c r="F217" s="18">
        <f>Population!D14</f>
        <v>0.34</v>
      </c>
      <c r="G217" s="18">
        <f>SUM('L1 Calculation Grid'!$M$4217:$M$4231)</f>
        <v>2.6074180623937697</v>
      </c>
      <c r="H217" s="18">
        <f>SUM('L1 Calculation Grid'!$N$4217:$N$4231)</f>
        <v>0.88652214121388162</v>
      </c>
      <c r="I217" s="17">
        <f t="shared" si="25"/>
        <v>4</v>
      </c>
      <c r="J217" s="16" t="str">
        <f t="shared" si="23"/>
        <v>Chinook | Winter Rearing</v>
      </c>
    </row>
    <row r="218" spans="1:10" ht="18" customHeight="1" x14ac:dyDescent="0.2">
      <c r="A218" s="16" t="str">
        <f>'Fish Use'!A289</f>
        <v>UGR20</v>
      </c>
      <c r="B218" s="16" t="str">
        <f>'Fish Use'!B289</f>
        <v>Upper Grande Ronde</v>
      </c>
      <c r="C218" s="16" t="str">
        <f>'Fish Use'!D289</f>
        <v>Steelhead</v>
      </c>
      <c r="D218" s="16" t="str">
        <f>'Fish Use'!E289</f>
        <v>Migration</v>
      </c>
      <c r="E218" s="18">
        <f>'Fish Use'!F289</f>
        <v>0.86970000000000003</v>
      </c>
      <c r="F218" s="18">
        <f>Population!D17</f>
        <v>0.25</v>
      </c>
      <c r="G218" s="18">
        <f>SUM('L1 Calculation Grid'!$M$4307:$M$4321)</f>
        <v>3.1256552088220957</v>
      </c>
      <c r="H218" s="18">
        <f>SUM('L1 Calculation Grid'!$N$4307:$N$4321)</f>
        <v>0.78141380220552392</v>
      </c>
      <c r="I218" s="17">
        <f t="shared" si="25"/>
        <v>5</v>
      </c>
      <c r="J218" s="16" t="str">
        <f t="shared" si="23"/>
        <v>Steelhead | Migration</v>
      </c>
    </row>
    <row r="219" spans="1:10" ht="18" customHeight="1" x14ac:dyDescent="0.2">
      <c r="A219" s="16" t="str">
        <f>'Fish Use'!A286</f>
        <v>UGR20</v>
      </c>
      <c r="B219" s="16" t="str">
        <f>'Fish Use'!B286</f>
        <v>Upper Grande Ronde</v>
      </c>
      <c r="C219" s="16" t="str">
        <f>'Fish Use'!D286</f>
        <v>Steelhead</v>
      </c>
      <c r="D219" s="16" t="str">
        <f>'Fish Use'!E286</f>
        <v>Spawning</v>
      </c>
      <c r="E219" s="18">
        <f>'Fish Use'!F286</f>
        <v>0.86970000000000003</v>
      </c>
      <c r="F219" s="18">
        <f>Population!D11</f>
        <v>0.25</v>
      </c>
      <c r="G219" s="18">
        <f>SUM('L1 Calculation Grid'!$M$4262:$M$4276)</f>
        <v>2.5967114339844222</v>
      </c>
      <c r="H219" s="18">
        <f>SUM('L1 Calculation Grid'!$N$4262:$N$4276)</f>
        <v>0.64917785849610554</v>
      </c>
      <c r="I219" s="17">
        <f t="shared" si="25"/>
        <v>7</v>
      </c>
      <c r="J219" s="16" t="str">
        <f t="shared" si="23"/>
        <v>Steelhead | Spawning</v>
      </c>
    </row>
    <row r="220" spans="1:10" ht="18" customHeight="1" x14ac:dyDescent="0.2">
      <c r="A220" s="16" t="str">
        <f>'Fish Use'!A288</f>
        <v>UGR20</v>
      </c>
      <c r="B220" s="16" t="str">
        <f>'Fish Use'!B288</f>
        <v>Upper Grande Ronde</v>
      </c>
      <c r="C220" s="16" t="str">
        <f>'Fish Use'!D288</f>
        <v>Steelhead</v>
      </c>
      <c r="D220" s="16" t="str">
        <f>'Fish Use'!E288</f>
        <v>Summer Rearing</v>
      </c>
      <c r="E220" s="18">
        <f>'Fish Use'!F288</f>
        <v>0.86970000000000003</v>
      </c>
      <c r="F220" s="18">
        <f>Population!D13</f>
        <v>0.25</v>
      </c>
      <c r="G220" s="18">
        <f>SUM('L1 Calculation Grid'!$M$4292:$M$4306)</f>
        <v>2.6885424361956063</v>
      </c>
      <c r="H220" s="18">
        <f>SUM('L1 Calculation Grid'!$N$4292:$N$4306)</f>
        <v>0.67213560904890157</v>
      </c>
      <c r="I220" s="17">
        <f t="shared" si="25"/>
        <v>6</v>
      </c>
      <c r="J220" s="16" t="str">
        <f t="shared" si="23"/>
        <v>Steelhead | Summer Rearing</v>
      </c>
    </row>
    <row r="221" spans="1:10" ht="18" customHeight="1" x14ac:dyDescent="0.2">
      <c r="A221" s="16" t="str">
        <f>'Fish Use'!A287</f>
        <v>UGR20</v>
      </c>
      <c r="B221" s="16" t="str">
        <f>'Fish Use'!B287</f>
        <v>Upper Grande Ronde</v>
      </c>
      <c r="C221" s="16" t="str">
        <f>'Fish Use'!D287</f>
        <v>Steelhead</v>
      </c>
      <c r="D221" s="16" t="str">
        <f>'Fish Use'!E287</f>
        <v>Winter Rearing</v>
      </c>
      <c r="E221" s="18">
        <f>'Fish Use'!F287</f>
        <v>0.86970000000000003</v>
      </c>
      <c r="F221" s="18">
        <f>Population!D15</f>
        <v>0.25</v>
      </c>
      <c r="G221" s="18">
        <f>SUM('L1 Calculation Grid'!$M$4277:$M$4291)</f>
        <v>2.5489089948152786</v>
      </c>
      <c r="H221" s="18">
        <f>SUM('L1 Calculation Grid'!$N$4277:$N$4291)</f>
        <v>0.63722724870381964</v>
      </c>
      <c r="I221" s="17">
        <f t="shared" si="25"/>
        <v>8</v>
      </c>
      <c r="J221" s="16" t="str">
        <f t="shared" si="23"/>
        <v>Steelhead | Winter Rearing</v>
      </c>
    </row>
    <row r="222" spans="1:10" ht="18" customHeight="1" x14ac:dyDescent="0.2">
      <c r="A222" s="16" t="str">
        <f>'Fish Use'!A121</f>
        <v>UGR3</v>
      </c>
      <c r="B222" s="16" t="str">
        <f>'Fish Use'!B121</f>
        <v>Upper Grande Ronde</v>
      </c>
      <c r="C222" s="16" t="str">
        <f>'Fish Use'!D121</f>
        <v>Bull Trout</v>
      </c>
      <c r="D222" s="16" t="str">
        <f>'Fish Use'!E121</f>
        <v>FMO</v>
      </c>
      <c r="E222" s="18">
        <f>'Fish Use'!F121</f>
        <v>0.65139999999999998</v>
      </c>
      <c r="F222" s="18">
        <f>Population!D21</f>
        <v>0.4</v>
      </c>
      <c r="G222" s="18">
        <f>SUM('L1 Calculation Grid'!$M$1787:$M$1801)</f>
        <v>3.5029802721124974</v>
      </c>
      <c r="H222" s="18">
        <f>SUM('L1 Calculation Grid'!$N$1787:$N$1801)</f>
        <v>1.4011921088449992</v>
      </c>
      <c r="I222" s="17">
        <f t="shared" ref="I222:I231" si="26">1+IF($H$222&gt;H222,1,0)+IF(AND($H$223&gt;H222,COUNTIF($H$222:$H$222,$H$223)=0),1,0)+IF(AND($H$224&gt;H222,COUNTIF($H$222:$H$223,$H$224)=0),1,0)+IF(AND($H$225&gt;H222,COUNTIF($H$222:$H$224,$H$225)=0),1,0)+IF(AND($H$226&gt;H222,COUNTIF($H$222:$H$225,$H$226)=0),1,0)+IF(AND($H$227&gt;H222,COUNTIF($H$222:$H$226,$H$227)=0),1,0)+IF(AND($H$228&gt;H222,COUNTIF($H$222:$H$227,$H$228)=0),1,0)+IF(AND($H$229&gt;H222,COUNTIF($H$222:$H$228,$H$229)=0),1,0)+IF(AND($H$230&gt;H222,COUNTIF($H$222:$H$229,$H$230)=0),1,0)+IF(AND($H$231&gt;H222,COUNTIF($H$222:$H$230,$H$231)=0),1,0)</f>
        <v>3</v>
      </c>
      <c r="J222" s="16" t="str">
        <f t="shared" si="23"/>
        <v>Bull Trout | FMO</v>
      </c>
    </row>
    <row r="223" spans="1:10" ht="18" customHeight="1" x14ac:dyDescent="0.2">
      <c r="A223" s="16" t="str">
        <f>'Fish Use'!A120</f>
        <v>UGR3</v>
      </c>
      <c r="B223" s="16" t="str">
        <f>'Fish Use'!B120</f>
        <v>Upper Grande Ronde</v>
      </c>
      <c r="C223" s="16" t="str">
        <f>'Fish Use'!D120</f>
        <v>Bull Trout</v>
      </c>
      <c r="D223" s="16" t="str">
        <f>'Fish Use'!E120</f>
        <v>Spawning &amp; Resident</v>
      </c>
      <c r="E223" s="18">
        <f>'Fish Use'!F120</f>
        <v>0.65139999999999998</v>
      </c>
      <c r="F223" s="18">
        <f>Population!D20</f>
        <v>0.6</v>
      </c>
      <c r="G223" s="18">
        <f>SUM('L1 Calculation Grid'!$M$1772:$M$1786)</f>
        <v>3.3086978960593418</v>
      </c>
      <c r="H223" s="18">
        <f>SUM('L1 Calculation Grid'!$N$1772:$N$1786)</f>
        <v>1.9852187376356047</v>
      </c>
      <c r="I223" s="17">
        <f t="shared" si="26"/>
        <v>1</v>
      </c>
      <c r="J223" s="16" t="str">
        <f t="shared" si="23"/>
        <v>Bull Trout | Spawning &amp; Resident</v>
      </c>
    </row>
    <row r="224" spans="1:10" ht="18" customHeight="1" x14ac:dyDescent="0.2">
      <c r="A224" s="16" t="str">
        <f>'Fish Use'!A115</f>
        <v>UGR3</v>
      </c>
      <c r="B224" s="16" t="str">
        <f>'Fish Use'!B115</f>
        <v>Upper Grande Ronde</v>
      </c>
      <c r="C224" s="16" t="str">
        <f>'Fish Use'!D115</f>
        <v>Chinook</v>
      </c>
      <c r="D224" s="16" t="str">
        <f>'Fish Use'!E115</f>
        <v>Migration</v>
      </c>
      <c r="E224" s="18">
        <f>'Fish Use'!F115</f>
        <v>0.65139999999999998</v>
      </c>
      <c r="F224" s="18">
        <f>Population!D16</f>
        <v>0.34</v>
      </c>
      <c r="G224" s="18">
        <f>SUM('L1 Calculation Grid'!$M$1697:$M$1711)</f>
        <v>4.4810085172066243</v>
      </c>
      <c r="H224" s="18">
        <f>SUM('L1 Calculation Grid'!$N$1697:$N$1711)</f>
        <v>1.5235428958502526</v>
      </c>
      <c r="I224" s="17">
        <f t="shared" si="26"/>
        <v>2</v>
      </c>
      <c r="J224" s="16" t="str">
        <f t="shared" si="23"/>
        <v>Chinook | Migration</v>
      </c>
    </row>
    <row r="225" spans="1:10" ht="18" customHeight="1" x14ac:dyDescent="0.2">
      <c r="A225" s="16" t="str">
        <f>'Fish Use'!A112</f>
        <v>UGR3</v>
      </c>
      <c r="B225" s="16" t="str">
        <f>'Fish Use'!B112</f>
        <v>Upper Grande Ronde</v>
      </c>
      <c r="C225" s="16" t="str">
        <f>'Fish Use'!D112</f>
        <v>Chinook</v>
      </c>
      <c r="D225" s="16" t="str">
        <f>'Fish Use'!E112</f>
        <v>Spawning</v>
      </c>
      <c r="E225" s="18">
        <f>'Fish Use'!F112</f>
        <v>0.65139999999999998</v>
      </c>
      <c r="F225" s="18">
        <f>Population!D10</f>
        <v>0.08</v>
      </c>
      <c r="G225" s="18">
        <f>SUM('L1 Calculation Grid'!$M$1652:$M$1666)</f>
        <v>3.5372764822795815</v>
      </c>
      <c r="H225" s="18">
        <f>SUM('L1 Calculation Grid'!$N$1652:$N$1666)</f>
        <v>0.28298211858236655</v>
      </c>
      <c r="I225" s="17">
        <f t="shared" si="26"/>
        <v>10</v>
      </c>
      <c r="J225" s="16" t="str">
        <f t="shared" si="23"/>
        <v>Chinook | Spawning</v>
      </c>
    </row>
    <row r="226" spans="1:10" ht="18" customHeight="1" x14ac:dyDescent="0.2">
      <c r="A226" s="16" t="str">
        <f>'Fish Use'!A114</f>
        <v>UGR3</v>
      </c>
      <c r="B226" s="16" t="str">
        <f>'Fish Use'!B114</f>
        <v>Upper Grande Ronde</v>
      </c>
      <c r="C226" s="16" t="str">
        <f>'Fish Use'!D114</f>
        <v>Chinook</v>
      </c>
      <c r="D226" s="16" t="str">
        <f>'Fish Use'!E114</f>
        <v>Summer Rearing</v>
      </c>
      <c r="E226" s="18">
        <f>'Fish Use'!F114</f>
        <v>0.65139999999999998</v>
      </c>
      <c r="F226" s="18">
        <f>Population!D12</f>
        <v>0.24</v>
      </c>
      <c r="G226" s="18">
        <f>SUM('L1 Calculation Grid'!$M$1682:$M$1696)</f>
        <v>3.4215738840010728</v>
      </c>
      <c r="H226" s="18">
        <f>SUM('L1 Calculation Grid'!$N$1682:$N$1696)</f>
        <v>0.82117773216025758</v>
      </c>
      <c r="I226" s="17">
        <f t="shared" si="26"/>
        <v>8</v>
      </c>
      <c r="J226" s="16" t="str">
        <f t="shared" si="23"/>
        <v>Chinook | Summer Rearing</v>
      </c>
    </row>
    <row r="227" spans="1:10" ht="18" customHeight="1" x14ac:dyDescent="0.2">
      <c r="A227" s="16" t="str">
        <f>'Fish Use'!A113</f>
        <v>UGR3</v>
      </c>
      <c r="B227" s="16" t="str">
        <f>'Fish Use'!B113</f>
        <v>Upper Grande Ronde</v>
      </c>
      <c r="C227" s="16" t="str">
        <f>'Fish Use'!D113</f>
        <v>Chinook</v>
      </c>
      <c r="D227" s="16" t="str">
        <f>'Fish Use'!E113</f>
        <v>Winter Rearing</v>
      </c>
      <c r="E227" s="18">
        <f>'Fish Use'!F113</f>
        <v>0.65139999999999998</v>
      </c>
      <c r="F227" s="18">
        <f>Population!D14</f>
        <v>0.34</v>
      </c>
      <c r="G227" s="18">
        <f>SUM('L1 Calculation Grid'!$M$1667:$M$1681)</f>
        <v>3.0953934764748543</v>
      </c>
      <c r="H227" s="18">
        <f>SUM('L1 Calculation Grid'!$N$1667:$N$1681)</f>
        <v>1.0524337820014507</v>
      </c>
      <c r="I227" s="17">
        <f t="shared" si="26"/>
        <v>4</v>
      </c>
      <c r="J227" s="16" t="str">
        <f t="shared" si="23"/>
        <v>Chinook | Winter Rearing</v>
      </c>
    </row>
    <row r="228" spans="1:10" ht="18" customHeight="1" x14ac:dyDescent="0.2">
      <c r="A228" s="16" t="str">
        <f>'Fish Use'!A119</f>
        <v>UGR3</v>
      </c>
      <c r="B228" s="16" t="str">
        <f>'Fish Use'!B119</f>
        <v>Upper Grande Ronde</v>
      </c>
      <c r="C228" s="16" t="str">
        <f>'Fish Use'!D119</f>
        <v>Steelhead</v>
      </c>
      <c r="D228" s="16" t="str">
        <f>'Fish Use'!E119</f>
        <v>Migration</v>
      </c>
      <c r="E228" s="18">
        <f>'Fish Use'!F119</f>
        <v>0.65139999999999998</v>
      </c>
      <c r="F228" s="18">
        <f>Population!D17</f>
        <v>0.25</v>
      </c>
      <c r="G228" s="18">
        <f>SUM('L1 Calculation Grid'!$M$1757:$M$1771)</f>
        <v>3.9285526872939949</v>
      </c>
      <c r="H228" s="18">
        <f>SUM('L1 Calculation Grid'!$N$1757:$N$1771)</f>
        <v>0.98213817182349872</v>
      </c>
      <c r="I228" s="17">
        <f t="shared" si="26"/>
        <v>5</v>
      </c>
      <c r="J228" s="16" t="str">
        <f t="shared" si="23"/>
        <v>Steelhead | Migration</v>
      </c>
    </row>
    <row r="229" spans="1:10" ht="18" customHeight="1" x14ac:dyDescent="0.2">
      <c r="A229" s="16" t="str">
        <f>'Fish Use'!A116</f>
        <v>UGR3</v>
      </c>
      <c r="B229" s="16" t="str">
        <f>'Fish Use'!B116</f>
        <v>Upper Grande Ronde</v>
      </c>
      <c r="C229" s="16" t="str">
        <f>'Fish Use'!D116</f>
        <v>Steelhead</v>
      </c>
      <c r="D229" s="16" t="str">
        <f>'Fish Use'!E116</f>
        <v>Spawning</v>
      </c>
      <c r="E229" s="18">
        <f>'Fish Use'!F116</f>
        <v>0.65139999999999998</v>
      </c>
      <c r="F229" s="18">
        <f>Population!D11</f>
        <v>0.25</v>
      </c>
      <c r="G229" s="18">
        <f>SUM('L1 Calculation Grid'!$M$1712:$M$1726)</f>
        <v>3.205809265857082</v>
      </c>
      <c r="H229" s="18">
        <f>SUM('L1 Calculation Grid'!$N$1712:$N$1726)</f>
        <v>0.80145231646427051</v>
      </c>
      <c r="I229" s="17">
        <f t="shared" si="26"/>
        <v>9</v>
      </c>
      <c r="J229" s="16" t="str">
        <f t="shared" si="23"/>
        <v>Steelhead | Spawning</v>
      </c>
    </row>
    <row r="230" spans="1:10" ht="18" customHeight="1" x14ac:dyDescent="0.2">
      <c r="A230" s="16" t="str">
        <f>'Fish Use'!A118</f>
        <v>UGR3</v>
      </c>
      <c r="B230" s="16" t="str">
        <f>'Fish Use'!B118</f>
        <v>Upper Grande Ronde</v>
      </c>
      <c r="C230" s="16" t="str">
        <f>'Fish Use'!D118</f>
        <v>Steelhead</v>
      </c>
      <c r="D230" s="16" t="str">
        <f>'Fish Use'!E118</f>
        <v>Summer Rearing</v>
      </c>
      <c r="E230" s="18">
        <f>'Fish Use'!F118</f>
        <v>0.65139999999999998</v>
      </c>
      <c r="F230" s="18">
        <f>Population!D13</f>
        <v>0.25</v>
      </c>
      <c r="G230" s="18">
        <f>SUM('L1 Calculation Grid'!$M$1742:$M$1756)</f>
        <v>3.4340109708863946</v>
      </c>
      <c r="H230" s="18">
        <f>SUM('L1 Calculation Grid'!$N$1742:$N$1756)</f>
        <v>0.85850274272159866</v>
      </c>
      <c r="I230" s="17">
        <f t="shared" si="26"/>
        <v>6</v>
      </c>
      <c r="J230" s="16" t="str">
        <f t="shared" si="23"/>
        <v>Steelhead | Summer Rearing</v>
      </c>
    </row>
    <row r="231" spans="1:10" ht="18" customHeight="1" x14ac:dyDescent="0.2">
      <c r="A231" s="16" t="str">
        <f>'Fish Use'!A117</f>
        <v>UGR3</v>
      </c>
      <c r="B231" s="16" t="str">
        <f>'Fish Use'!B117</f>
        <v>Upper Grande Ronde</v>
      </c>
      <c r="C231" s="16" t="str">
        <f>'Fish Use'!D117</f>
        <v>Steelhead</v>
      </c>
      <c r="D231" s="16" t="str">
        <f>'Fish Use'!E117</f>
        <v>Winter Rearing</v>
      </c>
      <c r="E231" s="18">
        <f>'Fish Use'!F117</f>
        <v>0.65139999999999998</v>
      </c>
      <c r="F231" s="18">
        <f>Population!D15</f>
        <v>0.25</v>
      </c>
      <c r="G231" s="18">
        <f>SUM('L1 Calculation Grid'!$M$1727:$M$1741)</f>
        <v>3.4077234910437904</v>
      </c>
      <c r="H231" s="18">
        <f>SUM('L1 Calculation Grid'!$N$1727:$N$1741)</f>
        <v>0.85193087276094759</v>
      </c>
      <c r="I231" s="17">
        <f t="shared" si="26"/>
        <v>7</v>
      </c>
      <c r="J231" s="16" t="str">
        <f t="shared" si="23"/>
        <v>Steelhead | Winter Rearing</v>
      </c>
    </row>
    <row r="232" spans="1:10" ht="18" customHeight="1" x14ac:dyDescent="0.2">
      <c r="A232" s="16" t="str">
        <f>'Fish Use'!A131</f>
        <v>UGR4</v>
      </c>
      <c r="B232" s="16" t="str">
        <f>'Fish Use'!B131</f>
        <v>Upper Grande Ronde</v>
      </c>
      <c r="C232" s="16" t="str">
        <f>'Fish Use'!D131</f>
        <v>Bull Trout</v>
      </c>
      <c r="D232" s="16" t="str">
        <f>'Fish Use'!E131</f>
        <v>FMO</v>
      </c>
      <c r="E232" s="18">
        <f>'Fish Use'!F131</f>
        <v>0.18729999999999999</v>
      </c>
      <c r="F232" s="18">
        <f>Population!D21</f>
        <v>0.4</v>
      </c>
      <c r="G232" s="18">
        <f>SUM('L1 Calculation Grid'!$M$1937:$M$1951)</f>
        <v>0.88034277749241441</v>
      </c>
      <c r="H232" s="18">
        <f>SUM('L1 Calculation Grid'!$N$1937:$N$1951)</f>
        <v>0.35213711099696576</v>
      </c>
      <c r="I232" s="17">
        <f t="shared" ref="I232:I241" si="27">1+IF($H$232&gt;H232,1,0)+IF(AND($H$233&gt;H232,COUNTIF($H$232:$H$232,$H$233)=0),1,0)+IF(AND($H$234&gt;H232,COUNTIF($H$232:$H$233,$H$234)=0),1,0)+IF(AND($H$235&gt;H232,COUNTIF($H$232:$H$234,$H$235)=0),1,0)+IF(AND($H$236&gt;H232,COUNTIF($H$232:$H$235,$H$236)=0),1,0)+IF(AND($H$237&gt;H232,COUNTIF($H$232:$H$236,$H$237)=0),1,0)+IF(AND($H$238&gt;H232,COUNTIF($H$232:$H$237,$H$238)=0),1,0)+IF(AND($H$239&gt;H232,COUNTIF($H$232:$H$238,$H$239)=0),1,0)+IF(AND($H$240&gt;H232,COUNTIF($H$232:$H$239,$H$240)=0),1,0)+IF(AND($H$241&gt;H232,COUNTIF($H$232:$H$240,$H$241)=0),1,0)</f>
        <v>3</v>
      </c>
      <c r="J232" s="16" t="str">
        <f t="shared" si="23"/>
        <v>Bull Trout | FMO</v>
      </c>
    </row>
    <row r="233" spans="1:10" ht="18" customHeight="1" x14ac:dyDescent="0.2">
      <c r="A233" s="16" t="str">
        <f>'Fish Use'!A130</f>
        <v>UGR4</v>
      </c>
      <c r="B233" s="16" t="str">
        <f>'Fish Use'!B130</f>
        <v>Upper Grande Ronde</v>
      </c>
      <c r="C233" s="16" t="str">
        <f>'Fish Use'!D130</f>
        <v>Bull Trout</v>
      </c>
      <c r="D233" s="16" t="str">
        <f>'Fish Use'!E130</f>
        <v>Spawning &amp; Resident</v>
      </c>
      <c r="E233" s="18">
        <f>'Fish Use'!F130</f>
        <v>0.18729999999999999</v>
      </c>
      <c r="F233" s="18">
        <f>Population!D20</f>
        <v>0.6</v>
      </c>
      <c r="G233" s="18">
        <f>SUM('L1 Calculation Grid'!$M$1922:$M$1936)</f>
        <v>0.85788383514774713</v>
      </c>
      <c r="H233" s="18">
        <f>SUM('L1 Calculation Grid'!$N$1922:$N$1936)</f>
        <v>0.51473030108864837</v>
      </c>
      <c r="I233" s="17">
        <f t="shared" si="27"/>
        <v>1</v>
      </c>
      <c r="J233" s="16" t="str">
        <f t="shared" si="23"/>
        <v>Bull Trout | Spawning &amp; Resident</v>
      </c>
    </row>
    <row r="234" spans="1:10" ht="18" customHeight="1" x14ac:dyDescent="0.2">
      <c r="A234" s="16" t="str">
        <f>'Fish Use'!A125</f>
        <v>UGR4</v>
      </c>
      <c r="B234" s="16" t="str">
        <f>'Fish Use'!B125</f>
        <v>Upper Grande Ronde</v>
      </c>
      <c r="C234" s="16" t="str">
        <f>'Fish Use'!D125</f>
        <v>Chinook</v>
      </c>
      <c r="D234" s="16" t="str">
        <f>'Fish Use'!E125</f>
        <v>Migration</v>
      </c>
      <c r="E234" s="18">
        <f>'Fish Use'!F125</f>
        <v>0.18729999999999999</v>
      </c>
      <c r="F234" s="18">
        <f>Population!D16</f>
        <v>0.34</v>
      </c>
      <c r="G234" s="18">
        <f>SUM('L1 Calculation Grid'!$M$1847:$M$1861)</f>
        <v>1.075056178380007</v>
      </c>
      <c r="H234" s="18">
        <f>SUM('L1 Calculation Grid'!$N$1847:$N$1861)</f>
        <v>0.36551910064920246</v>
      </c>
      <c r="I234" s="17">
        <f t="shared" si="27"/>
        <v>2</v>
      </c>
      <c r="J234" s="16" t="str">
        <f t="shared" si="23"/>
        <v>Chinook | Migration</v>
      </c>
    </row>
    <row r="235" spans="1:10" ht="18" customHeight="1" x14ac:dyDescent="0.2">
      <c r="A235" s="16" t="str">
        <f>'Fish Use'!A122</f>
        <v>UGR4</v>
      </c>
      <c r="B235" s="16" t="str">
        <f>'Fish Use'!B122</f>
        <v>Upper Grande Ronde</v>
      </c>
      <c r="C235" s="16" t="str">
        <f>'Fish Use'!D122</f>
        <v>Chinook</v>
      </c>
      <c r="D235" s="16" t="str">
        <f>'Fish Use'!E122</f>
        <v>Spawning</v>
      </c>
      <c r="E235" s="18">
        <f>'Fish Use'!F122</f>
        <v>0.18729999999999999</v>
      </c>
      <c r="F235" s="18">
        <f>Population!D10</f>
        <v>0.08</v>
      </c>
      <c r="G235" s="18">
        <f>SUM('L1 Calculation Grid'!$M$1802:$M$1816)</f>
        <v>0.84171014573933034</v>
      </c>
      <c r="H235" s="18">
        <f>SUM('L1 Calculation Grid'!$N$1802:$N$1816)</f>
        <v>6.7336811659146442E-2</v>
      </c>
      <c r="I235" s="17">
        <f t="shared" si="27"/>
        <v>10</v>
      </c>
      <c r="J235" s="16" t="str">
        <f t="shared" si="23"/>
        <v>Chinook | Spawning</v>
      </c>
    </row>
    <row r="236" spans="1:10" ht="18" customHeight="1" x14ac:dyDescent="0.2">
      <c r="A236" s="16" t="str">
        <f>'Fish Use'!A124</f>
        <v>UGR4</v>
      </c>
      <c r="B236" s="16" t="str">
        <f>'Fish Use'!B124</f>
        <v>Upper Grande Ronde</v>
      </c>
      <c r="C236" s="16" t="str">
        <f>'Fish Use'!D124</f>
        <v>Chinook</v>
      </c>
      <c r="D236" s="16" t="str">
        <f>'Fish Use'!E124</f>
        <v>Summer Rearing</v>
      </c>
      <c r="E236" s="18">
        <f>'Fish Use'!F124</f>
        <v>0.18729999999999999</v>
      </c>
      <c r="F236" s="18">
        <f>Population!D12</f>
        <v>0.24</v>
      </c>
      <c r="G236" s="18">
        <f>SUM('L1 Calculation Grid'!$M$1832:$M$1846)</f>
        <v>0.8898519315492871</v>
      </c>
      <c r="H236" s="18">
        <f>SUM('L1 Calculation Grid'!$N$1832:$N$1846)</f>
        <v>0.21356446357182893</v>
      </c>
      <c r="I236" s="17">
        <f t="shared" si="27"/>
        <v>9</v>
      </c>
      <c r="J236" s="16" t="str">
        <f t="shared" si="23"/>
        <v>Chinook | Summer Rearing</v>
      </c>
    </row>
    <row r="237" spans="1:10" ht="18" customHeight="1" x14ac:dyDescent="0.2">
      <c r="A237" s="16" t="str">
        <f>'Fish Use'!A123</f>
        <v>UGR4</v>
      </c>
      <c r="B237" s="16" t="str">
        <f>'Fish Use'!B123</f>
        <v>Upper Grande Ronde</v>
      </c>
      <c r="C237" s="16" t="str">
        <f>'Fish Use'!D123</f>
        <v>Chinook</v>
      </c>
      <c r="D237" s="16" t="str">
        <f>'Fish Use'!E123</f>
        <v>Winter Rearing</v>
      </c>
      <c r="E237" s="18">
        <f>'Fish Use'!F123</f>
        <v>0.18729999999999999</v>
      </c>
      <c r="F237" s="18">
        <f>Population!D14</f>
        <v>0.34</v>
      </c>
      <c r="G237" s="18">
        <f>SUM('L1 Calculation Grid'!$M$1817:$M$1831)</f>
        <v>0.86265496826424115</v>
      </c>
      <c r="H237" s="18">
        <f>SUM('L1 Calculation Grid'!$N$1817:$N$1831)</f>
        <v>0.29330268920984204</v>
      </c>
      <c r="I237" s="17">
        <f t="shared" si="27"/>
        <v>4</v>
      </c>
      <c r="J237" s="16" t="str">
        <f t="shared" si="23"/>
        <v>Chinook | Winter Rearing</v>
      </c>
    </row>
    <row r="238" spans="1:10" ht="18" customHeight="1" x14ac:dyDescent="0.2">
      <c r="A238" s="16" t="str">
        <f>'Fish Use'!A129</f>
        <v>UGR4</v>
      </c>
      <c r="B238" s="16" t="str">
        <f>'Fish Use'!B129</f>
        <v>Upper Grande Ronde</v>
      </c>
      <c r="C238" s="16" t="str">
        <f>'Fish Use'!D129</f>
        <v>Steelhead</v>
      </c>
      <c r="D238" s="16" t="str">
        <f>'Fish Use'!E129</f>
        <v>Migration</v>
      </c>
      <c r="E238" s="18">
        <f>'Fish Use'!F129</f>
        <v>0.18729999999999999</v>
      </c>
      <c r="F238" s="18">
        <f>Population!D17</f>
        <v>0.25</v>
      </c>
      <c r="G238" s="18">
        <f>SUM('L1 Calculation Grid'!$M$1907:$M$1921)</f>
        <v>1.0313724669806676</v>
      </c>
      <c r="H238" s="18">
        <f>SUM('L1 Calculation Grid'!$N$1907:$N$1921)</f>
        <v>0.25784311674516691</v>
      </c>
      <c r="I238" s="17">
        <f t="shared" si="27"/>
        <v>5</v>
      </c>
      <c r="J238" s="16" t="str">
        <f t="shared" si="23"/>
        <v>Steelhead | Migration</v>
      </c>
    </row>
    <row r="239" spans="1:10" ht="18" customHeight="1" x14ac:dyDescent="0.2">
      <c r="A239" s="16" t="str">
        <f>'Fish Use'!A126</f>
        <v>UGR4</v>
      </c>
      <c r="B239" s="16" t="str">
        <f>'Fish Use'!B126</f>
        <v>Upper Grande Ronde</v>
      </c>
      <c r="C239" s="16" t="str">
        <f>'Fish Use'!D126</f>
        <v>Steelhead</v>
      </c>
      <c r="D239" s="16" t="str">
        <f>'Fish Use'!E126</f>
        <v>Spawning</v>
      </c>
      <c r="E239" s="18">
        <f>'Fish Use'!F126</f>
        <v>0.18729999999999999</v>
      </c>
      <c r="F239" s="18">
        <f>Population!D11</f>
        <v>0.25</v>
      </c>
      <c r="G239" s="18">
        <f>SUM('L1 Calculation Grid'!$M$1862:$M$1876)</f>
        <v>0.90318100230378906</v>
      </c>
      <c r="H239" s="18">
        <f>SUM('L1 Calculation Grid'!$N$1862:$N$1876)</f>
        <v>0.22579525057594727</v>
      </c>
      <c r="I239" s="17">
        <f t="shared" si="27"/>
        <v>6</v>
      </c>
      <c r="J239" s="16" t="str">
        <f t="shared" si="23"/>
        <v>Steelhead | Spawning</v>
      </c>
    </row>
    <row r="240" spans="1:10" ht="18" customHeight="1" x14ac:dyDescent="0.2">
      <c r="A240" s="16" t="str">
        <f>'Fish Use'!A128</f>
        <v>UGR4</v>
      </c>
      <c r="B240" s="16" t="str">
        <f>'Fish Use'!B128</f>
        <v>Upper Grande Ronde</v>
      </c>
      <c r="C240" s="16" t="str">
        <f>'Fish Use'!D128</f>
        <v>Steelhead</v>
      </c>
      <c r="D240" s="16" t="str">
        <f>'Fish Use'!E128</f>
        <v>Summer Rearing</v>
      </c>
      <c r="E240" s="18">
        <f>'Fish Use'!F128</f>
        <v>0.18729999999999999</v>
      </c>
      <c r="F240" s="18">
        <f>Population!D13</f>
        <v>0.25</v>
      </c>
      <c r="G240" s="18">
        <f>SUM('L1 Calculation Grid'!$M$1892:$M$1906)</f>
        <v>0.88215791510307617</v>
      </c>
      <c r="H240" s="18">
        <f>SUM('L1 Calculation Grid'!$N$1892:$N$1906)</f>
        <v>0.22053947877576904</v>
      </c>
      <c r="I240" s="17">
        <f t="shared" si="27"/>
        <v>7</v>
      </c>
      <c r="J240" s="16" t="str">
        <f t="shared" si="23"/>
        <v>Steelhead | Summer Rearing</v>
      </c>
    </row>
    <row r="241" spans="1:10" ht="18" customHeight="1" x14ac:dyDescent="0.2">
      <c r="A241" s="16" t="str">
        <f>'Fish Use'!A127</f>
        <v>UGR4</v>
      </c>
      <c r="B241" s="16" t="str">
        <f>'Fish Use'!B127</f>
        <v>Upper Grande Ronde</v>
      </c>
      <c r="C241" s="16" t="str">
        <f>'Fish Use'!D127</f>
        <v>Steelhead</v>
      </c>
      <c r="D241" s="16" t="str">
        <f>'Fish Use'!E127</f>
        <v>Winter Rearing</v>
      </c>
      <c r="E241" s="18">
        <f>'Fish Use'!F127</f>
        <v>0.18729999999999999</v>
      </c>
      <c r="F241" s="18">
        <f>Population!D15</f>
        <v>0.25</v>
      </c>
      <c r="G241" s="18">
        <f>SUM('L1 Calculation Grid'!$M$1877:$M$1891)</f>
        <v>0.86601131731306025</v>
      </c>
      <c r="H241" s="18">
        <f>SUM('L1 Calculation Grid'!$N$1877:$N$1891)</f>
        <v>0.21650282932826506</v>
      </c>
      <c r="I241" s="17">
        <f t="shared" si="27"/>
        <v>8</v>
      </c>
      <c r="J241" s="16" t="str">
        <f t="shared" si="23"/>
        <v>Steelhead | Winter Rearing</v>
      </c>
    </row>
    <row r="242" spans="1:10" ht="18" customHeight="1" x14ac:dyDescent="0.2">
      <c r="A242" s="16" t="str">
        <f>'Fish Use'!A141</f>
        <v>UGR5</v>
      </c>
      <c r="B242" s="16" t="str">
        <f>'Fish Use'!B141</f>
        <v>Upper Grande Ronde</v>
      </c>
      <c r="C242" s="16" t="str">
        <f>'Fish Use'!D141</f>
        <v>Bull Trout</v>
      </c>
      <c r="D242" s="16" t="str">
        <f>'Fish Use'!E141</f>
        <v>FMO</v>
      </c>
      <c r="E242" s="18">
        <f>'Fish Use'!F141</f>
        <v>0.5242</v>
      </c>
      <c r="F242" s="18">
        <f>Population!D21</f>
        <v>0.4</v>
      </c>
      <c r="G242" s="18">
        <f>SUM('L1 Calculation Grid'!$M$2087:$M$2101)</f>
        <v>3.7964670160837288</v>
      </c>
      <c r="H242" s="18">
        <f>SUM('L1 Calculation Grid'!$N$2087:$N$2101)</f>
        <v>1.5185868064334918</v>
      </c>
      <c r="I242" s="17">
        <f t="shared" ref="I242:I251" si="28">1+IF($H$242&gt;H242,1,0)+IF(AND($H$243&gt;H242,COUNTIF($H$242:$H$242,$H$243)=0),1,0)+IF(AND($H$244&gt;H242,COUNTIF($H$242:$H$243,$H$244)=0),1,0)+IF(AND($H$245&gt;H242,COUNTIF($H$242:$H$244,$H$245)=0),1,0)+IF(AND($H$246&gt;H242,COUNTIF($H$242:$H$245,$H$246)=0),1,0)+IF(AND($H$247&gt;H242,COUNTIF($H$242:$H$246,$H$247)=0),1,0)+IF(AND($H$248&gt;H242,COUNTIF($H$242:$H$247,$H$248)=0),1,0)+IF(AND($H$249&gt;H242,COUNTIF($H$242:$H$248,$H$249)=0),1,0)+IF(AND($H$250&gt;H242,COUNTIF($H$242:$H$249,$H$250)=0),1,0)+IF(AND($H$251&gt;H242,COUNTIF($H$242:$H$250,$H$251)=0),1,0)</f>
        <v>3</v>
      </c>
      <c r="J242" s="16" t="str">
        <f t="shared" si="23"/>
        <v>Bull Trout | FMO</v>
      </c>
    </row>
    <row r="243" spans="1:10" ht="18" customHeight="1" x14ac:dyDescent="0.2">
      <c r="A243" s="16" t="str">
        <f>'Fish Use'!A140</f>
        <v>UGR5</v>
      </c>
      <c r="B243" s="16" t="str">
        <f>'Fish Use'!B140</f>
        <v>Upper Grande Ronde</v>
      </c>
      <c r="C243" s="16" t="str">
        <f>'Fish Use'!D140</f>
        <v>Bull Trout</v>
      </c>
      <c r="D243" s="16" t="str">
        <f>'Fish Use'!E140</f>
        <v>Spawning &amp; Resident</v>
      </c>
      <c r="E243" s="18">
        <f>'Fish Use'!F140</f>
        <v>0.5242</v>
      </c>
      <c r="F243" s="18">
        <f>Population!D20</f>
        <v>0.6</v>
      </c>
      <c r="G243" s="18">
        <f>SUM('L1 Calculation Grid'!$M$2072:$M$2086)</f>
        <v>3.6759861985695754</v>
      </c>
      <c r="H243" s="18">
        <f>SUM('L1 Calculation Grid'!$N$2072:$N$2086)</f>
        <v>2.2055917191417453</v>
      </c>
      <c r="I243" s="17">
        <f t="shared" si="28"/>
        <v>1</v>
      </c>
      <c r="J243" s="16" t="str">
        <f t="shared" si="23"/>
        <v>Bull Trout | Spawning &amp; Resident</v>
      </c>
    </row>
    <row r="244" spans="1:10" ht="18" customHeight="1" x14ac:dyDescent="0.2">
      <c r="A244" s="16" t="str">
        <f>'Fish Use'!A135</f>
        <v>UGR5</v>
      </c>
      <c r="B244" s="16" t="str">
        <f>'Fish Use'!B135</f>
        <v>Upper Grande Ronde</v>
      </c>
      <c r="C244" s="16" t="str">
        <f>'Fish Use'!D135</f>
        <v>Chinook</v>
      </c>
      <c r="D244" s="16" t="str">
        <f>'Fish Use'!E135</f>
        <v>Migration</v>
      </c>
      <c r="E244" s="18">
        <f>'Fish Use'!F135</f>
        <v>0.5242</v>
      </c>
      <c r="F244" s="18">
        <f>Population!D16</f>
        <v>0.34</v>
      </c>
      <c r="G244" s="18">
        <f>SUM('L1 Calculation Grid'!$M$1997:$M$2011)</f>
        <v>4.6690409754012139</v>
      </c>
      <c r="H244" s="18">
        <f>SUM('L1 Calculation Grid'!$N$1997:$N$2011)</f>
        <v>1.5874739316364126</v>
      </c>
      <c r="I244" s="17">
        <f t="shared" si="28"/>
        <v>2</v>
      </c>
      <c r="J244" s="16" t="str">
        <f t="shared" si="23"/>
        <v>Chinook | Migration</v>
      </c>
    </row>
    <row r="245" spans="1:10" ht="18" customHeight="1" x14ac:dyDescent="0.2">
      <c r="A245" s="16" t="str">
        <f>'Fish Use'!A132</f>
        <v>UGR5</v>
      </c>
      <c r="B245" s="16" t="str">
        <f>'Fish Use'!B132</f>
        <v>Upper Grande Ronde</v>
      </c>
      <c r="C245" s="16" t="str">
        <f>'Fish Use'!D132</f>
        <v>Chinook</v>
      </c>
      <c r="D245" s="16" t="str">
        <f>'Fish Use'!E132</f>
        <v>Spawning</v>
      </c>
      <c r="E245" s="18">
        <f>'Fish Use'!F132</f>
        <v>0.5242</v>
      </c>
      <c r="F245" s="18">
        <f>Population!D10</f>
        <v>0.08</v>
      </c>
      <c r="G245" s="18">
        <f>SUM('L1 Calculation Grid'!$M$1952:$M$1966)</f>
        <v>3.6994151305955607</v>
      </c>
      <c r="H245" s="18">
        <f>SUM('L1 Calculation Grid'!$N$1952:$N$1966)</f>
        <v>0.29595321044764483</v>
      </c>
      <c r="I245" s="17">
        <f t="shared" si="28"/>
        <v>10</v>
      </c>
      <c r="J245" s="16" t="str">
        <f t="shared" si="23"/>
        <v>Chinook | Spawning</v>
      </c>
    </row>
    <row r="246" spans="1:10" ht="18" customHeight="1" x14ac:dyDescent="0.2">
      <c r="A246" s="16" t="str">
        <f>'Fish Use'!A134</f>
        <v>UGR5</v>
      </c>
      <c r="B246" s="16" t="str">
        <f>'Fish Use'!B134</f>
        <v>Upper Grande Ronde</v>
      </c>
      <c r="C246" s="16" t="str">
        <f>'Fish Use'!D134</f>
        <v>Chinook</v>
      </c>
      <c r="D246" s="16" t="str">
        <f>'Fish Use'!E134</f>
        <v>Summer Rearing</v>
      </c>
      <c r="E246" s="18">
        <f>'Fish Use'!F134</f>
        <v>0.5242</v>
      </c>
      <c r="F246" s="18">
        <f>Population!D12</f>
        <v>0.24</v>
      </c>
      <c r="G246" s="18">
        <f>SUM('L1 Calculation Grid'!$M$1982:$M$1996)</f>
        <v>3.7863827186450596</v>
      </c>
      <c r="H246" s="18">
        <f>SUM('L1 Calculation Grid'!$N$1982:$N$1996)</f>
        <v>0.90873185247481425</v>
      </c>
      <c r="I246" s="17">
        <f t="shared" si="28"/>
        <v>9</v>
      </c>
      <c r="J246" s="16" t="str">
        <f t="shared" si="23"/>
        <v>Chinook | Summer Rearing</v>
      </c>
    </row>
    <row r="247" spans="1:10" ht="18" customHeight="1" x14ac:dyDescent="0.2">
      <c r="A247" s="16" t="str">
        <f>'Fish Use'!A133</f>
        <v>UGR5</v>
      </c>
      <c r="B247" s="16" t="str">
        <f>'Fish Use'!B133</f>
        <v>Upper Grande Ronde</v>
      </c>
      <c r="C247" s="16" t="str">
        <f>'Fish Use'!D133</f>
        <v>Chinook</v>
      </c>
      <c r="D247" s="16" t="str">
        <f>'Fish Use'!E133</f>
        <v>Winter Rearing</v>
      </c>
      <c r="E247" s="18">
        <f>'Fish Use'!F133</f>
        <v>0.5242</v>
      </c>
      <c r="F247" s="18">
        <f>Population!D14</f>
        <v>0.34</v>
      </c>
      <c r="G247" s="18">
        <f>SUM('L1 Calculation Grid'!$M$1967:$M$1981)</f>
        <v>3.6233743042690585</v>
      </c>
      <c r="H247" s="18">
        <f>SUM('L1 Calculation Grid'!$N$1967:$N$1981)</f>
        <v>1.2319472634514801</v>
      </c>
      <c r="I247" s="17">
        <f t="shared" si="28"/>
        <v>4</v>
      </c>
      <c r="J247" s="16" t="str">
        <f t="shared" si="23"/>
        <v>Chinook | Winter Rearing</v>
      </c>
    </row>
    <row r="248" spans="1:10" ht="18" customHeight="1" x14ac:dyDescent="0.2">
      <c r="A248" s="16" t="str">
        <f>'Fish Use'!A139</f>
        <v>UGR5</v>
      </c>
      <c r="B248" s="16" t="str">
        <f>'Fish Use'!B139</f>
        <v>Upper Grande Ronde</v>
      </c>
      <c r="C248" s="16" t="str">
        <f>'Fish Use'!D139</f>
        <v>Steelhead</v>
      </c>
      <c r="D248" s="16" t="str">
        <f>'Fish Use'!E139</f>
        <v>Migration</v>
      </c>
      <c r="E248" s="18">
        <f>'Fish Use'!F139</f>
        <v>0.5242</v>
      </c>
      <c r="F248" s="18">
        <f>Population!D17</f>
        <v>0.25</v>
      </c>
      <c r="G248" s="18">
        <f>SUM('L1 Calculation Grid'!$M$2057:$M$2071)</f>
        <v>4.3408505880960222</v>
      </c>
      <c r="H248" s="18">
        <f>SUM('L1 Calculation Grid'!$N$2057:$N$2071)</f>
        <v>1.0852126470240056</v>
      </c>
      <c r="I248" s="17">
        <f t="shared" si="28"/>
        <v>5</v>
      </c>
      <c r="J248" s="16" t="str">
        <f t="shared" si="23"/>
        <v>Steelhead | Migration</v>
      </c>
    </row>
    <row r="249" spans="1:10" ht="18" customHeight="1" x14ac:dyDescent="0.2">
      <c r="A249" s="16" t="str">
        <f>'Fish Use'!A136</f>
        <v>UGR5</v>
      </c>
      <c r="B249" s="16" t="str">
        <f>'Fish Use'!B136</f>
        <v>Upper Grande Ronde</v>
      </c>
      <c r="C249" s="16" t="str">
        <f>'Fish Use'!D136</f>
        <v>Steelhead</v>
      </c>
      <c r="D249" s="16" t="str">
        <f>'Fish Use'!E136</f>
        <v>Spawning</v>
      </c>
      <c r="E249" s="18">
        <f>'Fish Use'!F136</f>
        <v>0.5242</v>
      </c>
      <c r="F249" s="18">
        <f>Population!D11</f>
        <v>0.25</v>
      </c>
      <c r="G249" s="18">
        <f>SUM('L1 Calculation Grid'!$M$2012:$M$2026)</f>
        <v>3.7508981229422318</v>
      </c>
      <c r="H249" s="18">
        <f>SUM('L1 Calculation Grid'!$N$2012:$N$2026)</f>
        <v>0.93772453073555795</v>
      </c>
      <c r="I249" s="17">
        <f t="shared" si="28"/>
        <v>7</v>
      </c>
      <c r="J249" s="16" t="str">
        <f t="shared" si="23"/>
        <v>Steelhead | Spawning</v>
      </c>
    </row>
    <row r="250" spans="1:10" ht="18" customHeight="1" x14ac:dyDescent="0.2">
      <c r="A250" s="16" t="str">
        <f>'Fish Use'!A138</f>
        <v>UGR5</v>
      </c>
      <c r="B250" s="16" t="str">
        <f>'Fish Use'!B138</f>
        <v>Upper Grande Ronde</v>
      </c>
      <c r="C250" s="16" t="str">
        <f>'Fish Use'!D138</f>
        <v>Steelhead</v>
      </c>
      <c r="D250" s="16" t="str">
        <f>'Fish Use'!E138</f>
        <v>Summer Rearing</v>
      </c>
      <c r="E250" s="18">
        <f>'Fish Use'!F138</f>
        <v>0.5242</v>
      </c>
      <c r="F250" s="18">
        <f>Population!D13</f>
        <v>0.25</v>
      </c>
      <c r="G250" s="18">
        <f>SUM('L1 Calculation Grid'!$M$2042:$M$2056)</f>
        <v>3.7201902995200262</v>
      </c>
      <c r="H250" s="18">
        <f>SUM('L1 Calculation Grid'!$N$2042:$N$2056)</f>
        <v>0.93004757488000656</v>
      </c>
      <c r="I250" s="17">
        <f t="shared" si="28"/>
        <v>8</v>
      </c>
      <c r="J250" s="16" t="str">
        <f t="shared" si="23"/>
        <v>Steelhead | Summer Rearing</v>
      </c>
    </row>
    <row r="251" spans="1:10" ht="18" customHeight="1" x14ac:dyDescent="0.2">
      <c r="A251" s="16" t="str">
        <f>'Fish Use'!A137</f>
        <v>UGR5</v>
      </c>
      <c r="B251" s="16" t="str">
        <f>'Fish Use'!B137</f>
        <v>Upper Grande Ronde</v>
      </c>
      <c r="C251" s="16" t="str">
        <f>'Fish Use'!D137</f>
        <v>Steelhead</v>
      </c>
      <c r="D251" s="16" t="str">
        <f>'Fish Use'!E137</f>
        <v>Winter Rearing</v>
      </c>
      <c r="E251" s="18">
        <f>'Fish Use'!F137</f>
        <v>0.5242</v>
      </c>
      <c r="F251" s="18">
        <f>Population!D15</f>
        <v>0.25</v>
      </c>
      <c r="G251" s="18">
        <f>SUM('L1 Calculation Grid'!$M$2027:$M$2041)</f>
        <v>3.8412018695707424</v>
      </c>
      <c r="H251" s="18">
        <f>SUM('L1 Calculation Grid'!$N$2027:$N$2041)</f>
        <v>0.9603004673926856</v>
      </c>
      <c r="I251" s="17">
        <f t="shared" si="28"/>
        <v>6</v>
      </c>
      <c r="J251" s="16" t="str">
        <f t="shared" si="23"/>
        <v>Steelhead | Winter Rearing</v>
      </c>
    </row>
    <row r="252" spans="1:10" ht="18" customHeight="1" x14ac:dyDescent="0.2">
      <c r="A252" s="16" t="str">
        <f>'Fish Use'!A151</f>
        <v>UGR6</v>
      </c>
      <c r="B252" s="16" t="str">
        <f>'Fish Use'!B151</f>
        <v>Upper Grande Ronde</v>
      </c>
      <c r="C252" s="16" t="str">
        <f>'Fish Use'!D151</f>
        <v>Bull Trout</v>
      </c>
      <c r="D252" s="16" t="str">
        <f>'Fish Use'!E151</f>
        <v>FMO</v>
      </c>
      <c r="E252" s="18">
        <f>'Fish Use'!F151</f>
        <v>0.76429999999999998</v>
      </c>
      <c r="F252" s="18">
        <f>Population!D21</f>
        <v>0.4</v>
      </c>
      <c r="G252" s="18">
        <f>SUM('L1 Calculation Grid'!$M$2237:$M$2251)</f>
        <v>2.3356543960136964</v>
      </c>
      <c r="H252" s="18">
        <f>SUM('L1 Calculation Grid'!$N$2237:$N$2251)</f>
        <v>0.93426175840547876</v>
      </c>
      <c r="I252" s="17">
        <f t="shared" ref="I252:I261" si="29">1+IF($H$252&gt;H252,1,0)+IF(AND($H$253&gt;H252,COUNTIF($H$252:$H$252,$H$253)=0),1,0)+IF(AND($H$254&gt;H252,COUNTIF($H$252:$H$253,$H$254)=0),1,0)+IF(AND($H$255&gt;H252,COUNTIF($H$252:$H$254,$H$255)=0),1,0)+IF(AND($H$256&gt;H252,COUNTIF($H$252:$H$255,$H$256)=0),1,0)+IF(AND($H$257&gt;H252,COUNTIF($H$252:$H$256,$H$257)=0),1,0)+IF(AND($H$258&gt;H252,COUNTIF($H$252:$H$257,$H$258)=0),1,0)+IF(AND($H$259&gt;H252,COUNTIF($H$252:$H$258,$H$259)=0),1,0)+IF(AND($H$260&gt;H252,COUNTIF($H$252:$H$259,$H$260)=0),1,0)+IF(AND($H$261&gt;H252,COUNTIF($H$252:$H$260,$H$261)=0),1,0)</f>
        <v>3</v>
      </c>
      <c r="J252" s="16" t="str">
        <f t="shared" si="23"/>
        <v>Bull Trout | FMO</v>
      </c>
    </row>
    <row r="253" spans="1:10" ht="18" customHeight="1" x14ac:dyDescent="0.2">
      <c r="A253" s="16" t="str">
        <f>'Fish Use'!A150</f>
        <v>UGR6</v>
      </c>
      <c r="B253" s="16" t="str">
        <f>'Fish Use'!B150</f>
        <v>Upper Grande Ronde</v>
      </c>
      <c r="C253" s="16" t="str">
        <f>'Fish Use'!D150</f>
        <v>Bull Trout</v>
      </c>
      <c r="D253" s="16" t="str">
        <f>'Fish Use'!E150</f>
        <v>Spawning &amp; Resident</v>
      </c>
      <c r="E253" s="18">
        <f>'Fish Use'!F150</f>
        <v>0.76429999999999998</v>
      </c>
      <c r="F253" s="18">
        <f>Population!D20</f>
        <v>0.6</v>
      </c>
      <c r="G253" s="18">
        <f>SUM('L1 Calculation Grid'!$M$2222:$M$2236)</f>
        <v>2.4788173396261231</v>
      </c>
      <c r="H253" s="18">
        <f>SUM('L1 Calculation Grid'!$N$2222:$N$2236)</f>
        <v>1.4872904037756733</v>
      </c>
      <c r="I253" s="17">
        <f t="shared" si="29"/>
        <v>1</v>
      </c>
      <c r="J253" s="16" t="str">
        <f t="shared" si="23"/>
        <v>Bull Trout | Spawning &amp; Resident</v>
      </c>
    </row>
    <row r="254" spans="1:10" ht="18" customHeight="1" x14ac:dyDescent="0.2">
      <c r="A254" s="16" t="str">
        <f>'Fish Use'!A145</f>
        <v>UGR6</v>
      </c>
      <c r="B254" s="16" t="str">
        <f>'Fish Use'!B145</f>
        <v>Upper Grande Ronde</v>
      </c>
      <c r="C254" s="16" t="str">
        <f>'Fish Use'!D145</f>
        <v>Chinook</v>
      </c>
      <c r="D254" s="16" t="str">
        <f>'Fish Use'!E145</f>
        <v>Migration</v>
      </c>
      <c r="E254" s="18">
        <f>'Fish Use'!F145</f>
        <v>0.76429999999999998</v>
      </c>
      <c r="F254" s="18">
        <f>Population!D16</f>
        <v>0.34</v>
      </c>
      <c r="G254" s="18">
        <f>SUM('L1 Calculation Grid'!$M$2147:$M$2161)</f>
        <v>2.8258600380930625</v>
      </c>
      <c r="H254" s="18">
        <f>SUM('L1 Calculation Grid'!$N$2147:$N$2161)</f>
        <v>0.96079241295164142</v>
      </c>
      <c r="I254" s="17">
        <f t="shared" si="29"/>
        <v>2</v>
      </c>
      <c r="J254" s="16" t="str">
        <f t="shared" si="23"/>
        <v>Chinook | Migration</v>
      </c>
    </row>
    <row r="255" spans="1:10" ht="18" customHeight="1" x14ac:dyDescent="0.2">
      <c r="A255" s="16" t="str">
        <f>'Fish Use'!A142</f>
        <v>UGR6</v>
      </c>
      <c r="B255" s="16" t="str">
        <f>'Fish Use'!B142</f>
        <v>Upper Grande Ronde</v>
      </c>
      <c r="C255" s="16" t="str">
        <f>'Fish Use'!D142</f>
        <v>Chinook</v>
      </c>
      <c r="D255" s="16" t="str">
        <f>'Fish Use'!E142</f>
        <v>Spawning</v>
      </c>
      <c r="E255" s="18">
        <f>'Fish Use'!F142</f>
        <v>0.76429999999999998</v>
      </c>
      <c r="F255" s="18">
        <f>Population!D10</f>
        <v>0.08</v>
      </c>
      <c r="G255" s="18">
        <f>SUM('L1 Calculation Grid'!$M$2102:$M$2116)</f>
        <v>2.2880071152483414</v>
      </c>
      <c r="H255" s="18">
        <f>SUM('L1 Calculation Grid'!$N$2102:$N$2116)</f>
        <v>0.18304056921986728</v>
      </c>
      <c r="I255" s="17">
        <f t="shared" si="29"/>
        <v>10</v>
      </c>
      <c r="J255" s="16" t="str">
        <f t="shared" si="23"/>
        <v>Chinook | Spawning</v>
      </c>
    </row>
    <row r="256" spans="1:10" ht="18" customHeight="1" x14ac:dyDescent="0.2">
      <c r="A256" s="16" t="str">
        <f>'Fish Use'!A144</f>
        <v>UGR6</v>
      </c>
      <c r="B256" s="16" t="str">
        <f>'Fish Use'!B144</f>
        <v>Upper Grande Ronde</v>
      </c>
      <c r="C256" s="16" t="str">
        <f>'Fish Use'!D144</f>
        <v>Chinook</v>
      </c>
      <c r="D256" s="16" t="str">
        <f>'Fish Use'!E144</f>
        <v>Summer Rearing</v>
      </c>
      <c r="E256" s="18">
        <f>'Fish Use'!F144</f>
        <v>0.76429999999999998</v>
      </c>
      <c r="F256" s="18">
        <f>Population!D12</f>
        <v>0.24</v>
      </c>
      <c r="G256" s="18">
        <f>SUM('L1 Calculation Grid'!$M$2132:$M$2146)</f>
        <v>2.3841860809679729</v>
      </c>
      <c r="H256" s="18">
        <f>SUM('L1 Calculation Grid'!$N$2132:$N$2146)</f>
        <v>0.57220465943231358</v>
      </c>
      <c r="I256" s="17">
        <f t="shared" si="29"/>
        <v>9</v>
      </c>
      <c r="J256" s="16" t="str">
        <f t="shared" si="23"/>
        <v>Chinook | Summer Rearing</v>
      </c>
    </row>
    <row r="257" spans="1:10" ht="18" customHeight="1" x14ac:dyDescent="0.2">
      <c r="A257" s="16" t="str">
        <f>'Fish Use'!A143</f>
        <v>UGR6</v>
      </c>
      <c r="B257" s="16" t="str">
        <f>'Fish Use'!B143</f>
        <v>Upper Grande Ronde</v>
      </c>
      <c r="C257" s="16" t="str">
        <f>'Fish Use'!D143</f>
        <v>Chinook</v>
      </c>
      <c r="D257" s="16" t="str">
        <f>'Fish Use'!E143</f>
        <v>Winter Rearing</v>
      </c>
      <c r="E257" s="18">
        <f>'Fish Use'!F143</f>
        <v>0.76429999999999998</v>
      </c>
      <c r="F257" s="18">
        <f>Population!D14</f>
        <v>0.34</v>
      </c>
      <c r="G257" s="18">
        <f>SUM('L1 Calculation Grid'!$M$2117:$M$2131)</f>
        <v>2.4535135505973229</v>
      </c>
      <c r="H257" s="18">
        <f>SUM('L1 Calculation Grid'!$N$2117:$N$2131)</f>
        <v>0.83419460720308958</v>
      </c>
      <c r="I257" s="17">
        <f t="shared" si="29"/>
        <v>4</v>
      </c>
      <c r="J257" s="16" t="str">
        <f t="shared" si="23"/>
        <v>Chinook | Winter Rearing</v>
      </c>
    </row>
    <row r="258" spans="1:10" ht="18" customHeight="1" x14ac:dyDescent="0.2">
      <c r="A258" s="16" t="str">
        <f>'Fish Use'!A149</f>
        <v>UGR6</v>
      </c>
      <c r="B258" s="16" t="str">
        <f>'Fish Use'!B149</f>
        <v>Upper Grande Ronde</v>
      </c>
      <c r="C258" s="16" t="str">
        <f>'Fish Use'!D149</f>
        <v>Steelhead</v>
      </c>
      <c r="D258" s="16" t="str">
        <f>'Fish Use'!E149</f>
        <v>Migration</v>
      </c>
      <c r="E258" s="18">
        <f>'Fish Use'!F149</f>
        <v>0.76429999999999998</v>
      </c>
      <c r="F258" s="18">
        <f>Population!D17</f>
        <v>0.25</v>
      </c>
      <c r="G258" s="18">
        <f>SUM('L1 Calculation Grid'!$M$2207:$M$2221)</f>
        <v>2.7815906903461154</v>
      </c>
      <c r="H258" s="18">
        <f>SUM('L1 Calculation Grid'!$N$2207:$N$2221)</f>
        <v>0.69539767258652885</v>
      </c>
      <c r="I258" s="17">
        <f t="shared" si="29"/>
        <v>5</v>
      </c>
      <c r="J258" s="16" t="str">
        <f t="shared" ref="J258:J291" si="30">C258&amp;" | "&amp;D258</f>
        <v>Steelhead | Migration</v>
      </c>
    </row>
    <row r="259" spans="1:10" ht="18" customHeight="1" x14ac:dyDescent="0.2">
      <c r="A259" s="16" t="str">
        <f>'Fish Use'!A146</f>
        <v>UGR6</v>
      </c>
      <c r="B259" s="16" t="str">
        <f>'Fish Use'!B146</f>
        <v>Upper Grande Ronde</v>
      </c>
      <c r="C259" s="16" t="str">
        <f>'Fish Use'!D146</f>
        <v>Steelhead</v>
      </c>
      <c r="D259" s="16" t="str">
        <f>'Fish Use'!E146</f>
        <v>Spawning</v>
      </c>
      <c r="E259" s="18">
        <f>'Fish Use'!F146</f>
        <v>0.76429999999999998</v>
      </c>
      <c r="F259" s="18">
        <f>Population!D11</f>
        <v>0.25</v>
      </c>
      <c r="G259" s="18">
        <f>SUM('L1 Calculation Grid'!$M$2162:$M$2176)</f>
        <v>2.478375137610767</v>
      </c>
      <c r="H259" s="18">
        <f>SUM('L1 Calculation Grid'!$N$2162:$N$2176)</f>
        <v>0.61959378440269175</v>
      </c>
      <c r="I259" s="17">
        <f t="shared" si="29"/>
        <v>6</v>
      </c>
      <c r="J259" s="16" t="str">
        <f t="shared" si="30"/>
        <v>Steelhead | Spawning</v>
      </c>
    </row>
    <row r="260" spans="1:10" ht="18" customHeight="1" x14ac:dyDescent="0.2">
      <c r="A260" s="16" t="str">
        <f>'Fish Use'!A148</f>
        <v>UGR6</v>
      </c>
      <c r="B260" s="16" t="str">
        <f>'Fish Use'!B148</f>
        <v>Upper Grande Ronde</v>
      </c>
      <c r="C260" s="16" t="str">
        <f>'Fish Use'!D148</f>
        <v>Steelhead</v>
      </c>
      <c r="D260" s="16" t="str">
        <f>'Fish Use'!E148</f>
        <v>Summer Rearing</v>
      </c>
      <c r="E260" s="18">
        <f>'Fish Use'!F148</f>
        <v>0.76429999999999998</v>
      </c>
      <c r="F260" s="18">
        <f>Population!D13</f>
        <v>0.25</v>
      </c>
      <c r="G260" s="18">
        <f>SUM('L1 Calculation Grid'!$M$2192:$M$2206)</f>
        <v>2.3421768775540182</v>
      </c>
      <c r="H260" s="18">
        <f>SUM('L1 Calculation Grid'!$N$2192:$N$2206)</f>
        <v>0.58554421938850454</v>
      </c>
      <c r="I260" s="17">
        <f t="shared" si="29"/>
        <v>8</v>
      </c>
      <c r="J260" s="16" t="str">
        <f t="shared" si="30"/>
        <v>Steelhead | Summer Rearing</v>
      </c>
    </row>
    <row r="261" spans="1:10" ht="18" customHeight="1" x14ac:dyDescent="0.2">
      <c r="A261" s="16" t="str">
        <f>'Fish Use'!A147</f>
        <v>UGR6</v>
      </c>
      <c r="B261" s="16" t="str">
        <f>'Fish Use'!B147</f>
        <v>Upper Grande Ronde</v>
      </c>
      <c r="C261" s="16" t="str">
        <f>'Fish Use'!D147</f>
        <v>Steelhead</v>
      </c>
      <c r="D261" s="16" t="str">
        <f>'Fish Use'!E147</f>
        <v>Winter Rearing</v>
      </c>
      <c r="E261" s="18">
        <f>'Fish Use'!F147</f>
        <v>0.76429999999999998</v>
      </c>
      <c r="F261" s="18">
        <f>Population!D15</f>
        <v>0.25</v>
      </c>
      <c r="G261" s="18">
        <f>SUM('L1 Calculation Grid'!$M$2177:$M$2191)</f>
        <v>2.4254214309827424</v>
      </c>
      <c r="H261" s="18">
        <f>SUM('L1 Calculation Grid'!$N$2177:$N$2191)</f>
        <v>0.60635535774568561</v>
      </c>
      <c r="I261" s="17">
        <f t="shared" si="29"/>
        <v>7</v>
      </c>
      <c r="J261" s="16" t="str">
        <f t="shared" si="30"/>
        <v>Steelhead | Winter Rearing</v>
      </c>
    </row>
    <row r="262" spans="1:10" ht="18" customHeight="1" x14ac:dyDescent="0.2">
      <c r="A262" s="16" t="str">
        <f>'Fish Use'!A161</f>
        <v>UGR7</v>
      </c>
      <c r="B262" s="16" t="str">
        <f>'Fish Use'!B161</f>
        <v>Upper Grande Ronde</v>
      </c>
      <c r="C262" s="16" t="str">
        <f>'Fish Use'!D161</f>
        <v>Bull Trout</v>
      </c>
      <c r="D262" s="16" t="str">
        <f>'Fish Use'!E161</f>
        <v>FMO</v>
      </c>
      <c r="E262" s="18">
        <f>'Fish Use'!F161</f>
        <v>0.33750000000000002</v>
      </c>
      <c r="F262" s="18">
        <f>Population!D21</f>
        <v>0.4</v>
      </c>
      <c r="G262" s="18">
        <f>SUM('L1 Calculation Grid'!$M$2387:$M$2401)</f>
        <v>2.4339559821908061</v>
      </c>
      <c r="H262" s="18">
        <f>SUM('L1 Calculation Grid'!$N$2387:$N$2401)</f>
        <v>0.97358239287632264</v>
      </c>
      <c r="I262" s="17">
        <f t="shared" ref="I262:I271" si="31">1+IF($H$262&gt;H262,1,0)+IF(AND($H$263&gt;H262,COUNTIF($H$262:$H$262,$H$263)=0),1,0)+IF(AND($H$264&gt;H262,COUNTIF($H$262:$H$263,$H$264)=0),1,0)+IF(AND($H$265&gt;H262,COUNTIF($H$262:$H$264,$H$265)=0),1,0)+IF(AND($H$266&gt;H262,COUNTIF($H$262:$H$265,$H$266)=0),1,0)+IF(AND($H$267&gt;H262,COUNTIF($H$262:$H$266,$H$267)=0),1,0)+IF(AND($H$268&gt;H262,COUNTIF($H$262:$H$267,$H$268)=0),1,0)+IF(AND($H$269&gt;H262,COUNTIF($H$262:$H$268,$H$269)=0),1,0)+IF(AND($H$270&gt;H262,COUNTIF($H$262:$H$269,$H$270)=0),1,0)+IF(AND($H$271&gt;H262,COUNTIF($H$262:$H$270,$H$271)=0),1,0)</f>
        <v>3</v>
      </c>
      <c r="J262" s="16" t="str">
        <f t="shared" si="30"/>
        <v>Bull Trout | FMO</v>
      </c>
    </row>
    <row r="263" spans="1:10" ht="18" customHeight="1" x14ac:dyDescent="0.2">
      <c r="A263" s="16" t="str">
        <f>'Fish Use'!A160</f>
        <v>UGR7</v>
      </c>
      <c r="B263" s="16" t="str">
        <f>'Fish Use'!B160</f>
        <v>Upper Grande Ronde</v>
      </c>
      <c r="C263" s="16" t="str">
        <f>'Fish Use'!D160</f>
        <v>Bull Trout</v>
      </c>
      <c r="D263" s="16" t="str">
        <f>'Fish Use'!E160</f>
        <v>Spawning &amp; Resident</v>
      </c>
      <c r="E263" s="18">
        <f>'Fish Use'!F160</f>
        <v>0.33750000000000002</v>
      </c>
      <c r="F263" s="18">
        <f>Population!D20</f>
        <v>0.6</v>
      </c>
      <c r="G263" s="18">
        <f>SUM('L1 Calculation Grid'!$M$2372:$M$2386)</f>
        <v>2.3550677678737406</v>
      </c>
      <c r="H263" s="18">
        <f>SUM('L1 Calculation Grid'!$N$2372:$N$2386)</f>
        <v>1.4130406607242445</v>
      </c>
      <c r="I263" s="17">
        <f t="shared" si="31"/>
        <v>1</v>
      </c>
      <c r="J263" s="16" t="str">
        <f t="shared" si="30"/>
        <v>Bull Trout | Spawning &amp; Resident</v>
      </c>
    </row>
    <row r="264" spans="1:10" ht="18" customHeight="1" x14ac:dyDescent="0.2">
      <c r="A264" s="16" t="str">
        <f>'Fish Use'!A155</f>
        <v>UGR7</v>
      </c>
      <c r="B264" s="16" t="str">
        <f>'Fish Use'!B155</f>
        <v>Upper Grande Ronde</v>
      </c>
      <c r="C264" s="16" t="str">
        <f>'Fish Use'!D155</f>
        <v>Chinook</v>
      </c>
      <c r="D264" s="16" t="str">
        <f>'Fish Use'!E155</f>
        <v>Migration</v>
      </c>
      <c r="E264" s="18">
        <f>'Fish Use'!F155</f>
        <v>0.33750000000000002</v>
      </c>
      <c r="F264" s="18">
        <f>Population!D16</f>
        <v>0.34</v>
      </c>
      <c r="G264" s="18">
        <f>SUM('L1 Calculation Grid'!$M$2297:$M$2311)</f>
        <v>3.0089818526578034</v>
      </c>
      <c r="H264" s="18">
        <f>SUM('L1 Calculation Grid'!$N$2297:$N$2311)</f>
        <v>1.0230538299036533</v>
      </c>
      <c r="I264" s="17">
        <f t="shared" si="31"/>
        <v>2</v>
      </c>
      <c r="J264" s="16" t="str">
        <f t="shared" si="30"/>
        <v>Chinook | Migration</v>
      </c>
    </row>
    <row r="265" spans="1:10" ht="18" customHeight="1" x14ac:dyDescent="0.2">
      <c r="A265" s="16" t="str">
        <f>'Fish Use'!A152</f>
        <v>UGR7</v>
      </c>
      <c r="B265" s="16" t="str">
        <f>'Fish Use'!B152</f>
        <v>Upper Grande Ronde</v>
      </c>
      <c r="C265" s="16" t="str">
        <f>'Fish Use'!D152</f>
        <v>Chinook</v>
      </c>
      <c r="D265" s="16" t="str">
        <f>'Fish Use'!E152</f>
        <v>Spawning</v>
      </c>
      <c r="E265" s="18">
        <f>'Fish Use'!F152</f>
        <v>0.33750000000000002</v>
      </c>
      <c r="F265" s="18">
        <f>Population!D10</f>
        <v>0.08</v>
      </c>
      <c r="G265" s="18">
        <f>SUM('L1 Calculation Grid'!$M$2252:$M$2266)</f>
        <v>2.4375196206285756</v>
      </c>
      <c r="H265" s="18">
        <f>SUM('L1 Calculation Grid'!$N$2252:$N$2266)</f>
        <v>0.19500156965028606</v>
      </c>
      <c r="I265" s="17">
        <f t="shared" si="31"/>
        <v>10</v>
      </c>
      <c r="J265" s="16" t="str">
        <f t="shared" si="30"/>
        <v>Chinook | Spawning</v>
      </c>
    </row>
    <row r="266" spans="1:10" ht="18" customHeight="1" x14ac:dyDescent="0.2">
      <c r="A266" s="16" t="str">
        <f>'Fish Use'!A154</f>
        <v>UGR7</v>
      </c>
      <c r="B266" s="16" t="str">
        <f>'Fish Use'!B154</f>
        <v>Upper Grande Ronde</v>
      </c>
      <c r="C266" s="16" t="str">
        <f>'Fish Use'!D154</f>
        <v>Chinook</v>
      </c>
      <c r="D266" s="16" t="str">
        <f>'Fish Use'!E154</f>
        <v>Summer Rearing</v>
      </c>
      <c r="E266" s="18">
        <f>'Fish Use'!F154</f>
        <v>0.33750000000000002</v>
      </c>
      <c r="F266" s="18">
        <f>Population!D12</f>
        <v>0.24</v>
      </c>
      <c r="G266" s="18">
        <f>SUM('L1 Calculation Grid'!$M$2282:$M$2296)</f>
        <v>2.4589990848666652</v>
      </c>
      <c r="H266" s="18">
        <f>SUM('L1 Calculation Grid'!$N$2282:$N$2296)</f>
        <v>0.59015978036799988</v>
      </c>
      <c r="I266" s="17">
        <f t="shared" si="31"/>
        <v>9</v>
      </c>
      <c r="J266" s="16" t="str">
        <f t="shared" si="30"/>
        <v>Chinook | Summer Rearing</v>
      </c>
    </row>
    <row r="267" spans="1:10" ht="18" customHeight="1" x14ac:dyDescent="0.2">
      <c r="A267" s="16" t="str">
        <f>'Fish Use'!A153</f>
        <v>UGR7</v>
      </c>
      <c r="B267" s="16" t="str">
        <f>'Fish Use'!B153</f>
        <v>Upper Grande Ronde</v>
      </c>
      <c r="C267" s="16" t="str">
        <f>'Fish Use'!D153</f>
        <v>Chinook</v>
      </c>
      <c r="D267" s="16" t="str">
        <f>'Fish Use'!E153</f>
        <v>Winter Rearing</v>
      </c>
      <c r="E267" s="18">
        <f>'Fish Use'!F153</f>
        <v>0.33750000000000002</v>
      </c>
      <c r="F267" s="18">
        <f>Population!D14</f>
        <v>0.34</v>
      </c>
      <c r="G267" s="18">
        <f>SUM('L1 Calculation Grid'!$M$2267:$M$2281)</f>
        <v>2.3451145314642288</v>
      </c>
      <c r="H267" s="18">
        <f>SUM('L1 Calculation Grid'!$N$2267:$N$2281)</f>
        <v>0.79733894069783773</v>
      </c>
      <c r="I267" s="17">
        <f t="shared" si="31"/>
        <v>4</v>
      </c>
      <c r="J267" s="16" t="str">
        <f t="shared" si="30"/>
        <v>Chinook | Winter Rearing</v>
      </c>
    </row>
    <row r="268" spans="1:10" ht="18" customHeight="1" x14ac:dyDescent="0.2">
      <c r="A268" s="16" t="str">
        <f>'Fish Use'!A159</f>
        <v>UGR7</v>
      </c>
      <c r="B268" s="16" t="str">
        <f>'Fish Use'!B159</f>
        <v>Upper Grande Ronde</v>
      </c>
      <c r="C268" s="16" t="str">
        <f>'Fish Use'!D159</f>
        <v>Steelhead</v>
      </c>
      <c r="D268" s="16" t="str">
        <f>'Fish Use'!E159</f>
        <v>Migration</v>
      </c>
      <c r="E268" s="18">
        <f>'Fish Use'!F159</f>
        <v>0.33750000000000002</v>
      </c>
      <c r="F268" s="18">
        <f>Population!D17</f>
        <v>0.25</v>
      </c>
      <c r="G268" s="18">
        <f>SUM('L1 Calculation Grid'!$M$2357:$M$2371)</f>
        <v>2.7784464508477402</v>
      </c>
      <c r="H268" s="18">
        <f>SUM('L1 Calculation Grid'!$N$2357:$N$2371)</f>
        <v>0.69461161271193506</v>
      </c>
      <c r="I268" s="17">
        <f t="shared" si="31"/>
        <v>5</v>
      </c>
      <c r="J268" s="16" t="str">
        <f t="shared" si="30"/>
        <v>Steelhead | Migration</v>
      </c>
    </row>
    <row r="269" spans="1:10" ht="18" customHeight="1" x14ac:dyDescent="0.2">
      <c r="A269" s="16" t="str">
        <f>'Fish Use'!A156</f>
        <v>UGR7</v>
      </c>
      <c r="B269" s="16" t="str">
        <f>'Fish Use'!B156</f>
        <v>Upper Grande Ronde</v>
      </c>
      <c r="C269" s="16" t="str">
        <f>'Fish Use'!D156</f>
        <v>Steelhead</v>
      </c>
      <c r="D269" s="16" t="str">
        <f>'Fish Use'!E156</f>
        <v>Spawning</v>
      </c>
      <c r="E269" s="18">
        <f>'Fish Use'!F156</f>
        <v>0.33750000000000002</v>
      </c>
      <c r="F269" s="18">
        <f>Population!D11</f>
        <v>0.25</v>
      </c>
      <c r="G269" s="18">
        <f>SUM('L1 Calculation Grid'!$M$2312:$M$2326)</f>
        <v>2.458706183083772</v>
      </c>
      <c r="H269" s="18">
        <f>SUM('L1 Calculation Grid'!$N$2312:$N$2326)</f>
        <v>0.61467654577094299</v>
      </c>
      <c r="I269" s="17">
        <f t="shared" si="31"/>
        <v>6</v>
      </c>
      <c r="J269" s="16" t="str">
        <f t="shared" si="30"/>
        <v>Steelhead | Spawning</v>
      </c>
    </row>
    <row r="270" spans="1:10" ht="18" customHeight="1" x14ac:dyDescent="0.2">
      <c r="A270" s="16" t="str">
        <f>'Fish Use'!A158</f>
        <v>UGR7</v>
      </c>
      <c r="B270" s="16" t="str">
        <f>'Fish Use'!B158</f>
        <v>Upper Grande Ronde</v>
      </c>
      <c r="C270" s="16" t="str">
        <f>'Fish Use'!D158</f>
        <v>Steelhead</v>
      </c>
      <c r="D270" s="16" t="str">
        <f>'Fish Use'!E158</f>
        <v>Summer Rearing</v>
      </c>
      <c r="E270" s="18">
        <f>'Fish Use'!F158</f>
        <v>0.33750000000000002</v>
      </c>
      <c r="F270" s="18">
        <f>Population!D13</f>
        <v>0.25</v>
      </c>
      <c r="G270" s="18">
        <f>SUM('L1 Calculation Grid'!$M$2342:$M$2356)</f>
        <v>2.4137945757699466</v>
      </c>
      <c r="H270" s="18">
        <f>SUM('L1 Calculation Grid'!$N$2342:$N$2356)</f>
        <v>0.60344864394248665</v>
      </c>
      <c r="I270" s="17">
        <f t="shared" si="31"/>
        <v>8</v>
      </c>
      <c r="J270" s="16" t="str">
        <f t="shared" si="30"/>
        <v>Steelhead | Summer Rearing</v>
      </c>
    </row>
    <row r="271" spans="1:10" ht="18" customHeight="1" x14ac:dyDescent="0.2">
      <c r="A271" s="16" t="str">
        <f>'Fish Use'!A157</f>
        <v>UGR7</v>
      </c>
      <c r="B271" s="16" t="str">
        <f>'Fish Use'!B157</f>
        <v>Upper Grande Ronde</v>
      </c>
      <c r="C271" s="16" t="str">
        <f>'Fish Use'!D157</f>
        <v>Steelhead</v>
      </c>
      <c r="D271" s="16" t="str">
        <f>'Fish Use'!E157</f>
        <v>Winter Rearing</v>
      </c>
      <c r="E271" s="18">
        <f>'Fish Use'!F157</f>
        <v>0.33750000000000002</v>
      </c>
      <c r="F271" s="18">
        <f>Population!D15</f>
        <v>0.25</v>
      </c>
      <c r="G271" s="18">
        <f>SUM('L1 Calculation Grid'!$M$2327:$M$2341)</f>
        <v>2.4452815178448839</v>
      </c>
      <c r="H271" s="18">
        <f>SUM('L1 Calculation Grid'!$N$2327:$N$2341)</f>
        <v>0.61132037946122098</v>
      </c>
      <c r="I271" s="17">
        <f t="shared" si="31"/>
        <v>7</v>
      </c>
      <c r="J271" s="16" t="str">
        <f t="shared" si="30"/>
        <v>Steelhead | Winter Rearing</v>
      </c>
    </row>
    <row r="272" spans="1:10" ht="18" customHeight="1" x14ac:dyDescent="0.2">
      <c r="A272" s="16" t="str">
        <f>'Fish Use'!A171</f>
        <v>UGR8</v>
      </c>
      <c r="B272" s="16" t="str">
        <f>'Fish Use'!B171</f>
        <v>Upper Grande Ronde</v>
      </c>
      <c r="C272" s="16" t="str">
        <f>'Fish Use'!D171</f>
        <v>Bull Trout</v>
      </c>
      <c r="D272" s="16" t="str">
        <f>'Fish Use'!E171</f>
        <v>FMO</v>
      </c>
      <c r="E272" s="18">
        <f>'Fish Use'!F171</f>
        <v>4.4000000000000003E-3</v>
      </c>
      <c r="F272" s="18">
        <f>Population!D21</f>
        <v>0.4</v>
      </c>
      <c r="G272" s="18">
        <f>SUM('L1 Calculation Grid'!$M$2537:$M$2551)</f>
        <v>2.3885682858137098E-2</v>
      </c>
      <c r="H272" s="18">
        <f>SUM('L1 Calculation Grid'!$N$2537:$N$2551)</f>
        <v>9.5542731432548388E-3</v>
      </c>
      <c r="I272" s="17">
        <f t="shared" ref="I272:I281" si="32">1+IF($H$272&gt;H272,1,0)+IF(AND($H$273&gt;H272,COUNTIF($H$272:$H$272,$H$273)=0),1,0)+IF(AND($H$274&gt;H272,COUNTIF($H$272:$H$273,$H$274)=0),1,0)+IF(AND($H$275&gt;H272,COUNTIF($H$272:$H$274,$H$275)=0),1,0)+IF(AND($H$276&gt;H272,COUNTIF($H$272:$H$275,$H$276)=0),1,0)+IF(AND($H$277&gt;H272,COUNTIF($H$272:$H$276,$H$277)=0),1,0)+IF(AND($H$278&gt;H272,COUNTIF($H$272:$H$277,$H$278)=0),1,0)+IF(AND($H$279&gt;H272,COUNTIF($H$272:$H$278,$H$279)=0),1,0)+IF(AND($H$280&gt;H272,COUNTIF($H$272:$H$279,$H$280)=0),1,0)+IF(AND($H$281&gt;H272,COUNTIF($H$272:$H$280,$H$281)=0),1,0)</f>
        <v>3</v>
      </c>
      <c r="J272" s="16" t="str">
        <f t="shared" si="30"/>
        <v>Bull Trout | FMO</v>
      </c>
    </row>
    <row r="273" spans="1:10" ht="18" customHeight="1" x14ac:dyDescent="0.2">
      <c r="A273" s="16" t="str">
        <f>'Fish Use'!A170</f>
        <v>UGR8</v>
      </c>
      <c r="B273" s="16" t="str">
        <f>'Fish Use'!B170</f>
        <v>Upper Grande Ronde</v>
      </c>
      <c r="C273" s="16" t="str">
        <f>'Fish Use'!D170</f>
        <v>Bull Trout</v>
      </c>
      <c r="D273" s="16" t="str">
        <f>'Fish Use'!E170</f>
        <v>Spawning &amp; Resident</v>
      </c>
      <c r="E273" s="18">
        <f>'Fish Use'!F170</f>
        <v>4.4000000000000003E-3</v>
      </c>
      <c r="F273" s="18">
        <f>Population!D20</f>
        <v>0.6</v>
      </c>
      <c r="G273" s="18">
        <f>SUM('L1 Calculation Grid'!$M$2522:$M$2536)</f>
        <v>2.4310180712848801E-2</v>
      </c>
      <c r="H273" s="18">
        <f>SUM('L1 Calculation Grid'!$N$2522:$N$2536)</f>
        <v>1.4586108427709278E-2</v>
      </c>
      <c r="I273" s="17">
        <f t="shared" si="32"/>
        <v>1</v>
      </c>
      <c r="J273" s="16" t="str">
        <f t="shared" si="30"/>
        <v>Bull Trout | Spawning &amp; Resident</v>
      </c>
    </row>
    <row r="274" spans="1:10" ht="18" customHeight="1" x14ac:dyDescent="0.2">
      <c r="A274" s="16" t="str">
        <f>'Fish Use'!A165</f>
        <v>UGR8</v>
      </c>
      <c r="B274" s="16" t="str">
        <f>'Fish Use'!B165</f>
        <v>Upper Grande Ronde</v>
      </c>
      <c r="C274" s="16" t="str">
        <f>'Fish Use'!D165</f>
        <v>Chinook</v>
      </c>
      <c r="D274" s="16" t="str">
        <f>'Fish Use'!E165</f>
        <v>Migration</v>
      </c>
      <c r="E274" s="18">
        <f>'Fish Use'!F165</f>
        <v>4.4000000000000003E-3</v>
      </c>
      <c r="F274" s="18">
        <f>Population!D16</f>
        <v>0.34</v>
      </c>
      <c r="G274" s="18">
        <f>SUM('L1 Calculation Grid'!$M$2447:$M$2461)</f>
        <v>2.8759594285519899E-2</v>
      </c>
      <c r="H274" s="18">
        <f>SUM('L1 Calculation Grid'!$N$2447:$N$2461)</f>
        <v>9.778262057076768E-3</v>
      </c>
      <c r="I274" s="17">
        <f t="shared" si="32"/>
        <v>2</v>
      </c>
      <c r="J274" s="16" t="str">
        <f t="shared" si="30"/>
        <v>Chinook | Migration</v>
      </c>
    </row>
    <row r="275" spans="1:10" ht="18" customHeight="1" x14ac:dyDescent="0.2">
      <c r="A275" s="16" t="str">
        <f>'Fish Use'!A162</f>
        <v>UGR8</v>
      </c>
      <c r="B275" s="16" t="str">
        <f>'Fish Use'!B162</f>
        <v>Upper Grande Ronde</v>
      </c>
      <c r="C275" s="16" t="str">
        <f>'Fish Use'!D162</f>
        <v>Chinook</v>
      </c>
      <c r="D275" s="16" t="str">
        <f>'Fish Use'!E162</f>
        <v>Spawning</v>
      </c>
      <c r="E275" s="18">
        <f>'Fish Use'!F162</f>
        <v>4.4000000000000003E-3</v>
      </c>
      <c r="F275" s="18">
        <f>Population!D10</f>
        <v>0.08</v>
      </c>
      <c r="G275" s="18">
        <f>SUM('L1 Calculation Grid'!$M$2402:$M$2416)</f>
        <v>2.3526100714838703E-2</v>
      </c>
      <c r="H275" s="18">
        <f>SUM('L1 Calculation Grid'!$N$2402:$N$2416)</f>
        <v>1.8820880571870961E-3</v>
      </c>
      <c r="I275" s="17">
        <f t="shared" si="32"/>
        <v>10</v>
      </c>
      <c r="J275" s="16" t="str">
        <f t="shared" si="30"/>
        <v>Chinook | Spawning</v>
      </c>
    </row>
    <row r="276" spans="1:10" ht="18" customHeight="1" x14ac:dyDescent="0.2">
      <c r="A276" s="16" t="str">
        <f>'Fish Use'!A164</f>
        <v>UGR8</v>
      </c>
      <c r="B276" s="16" t="str">
        <f>'Fish Use'!B164</f>
        <v>Upper Grande Ronde</v>
      </c>
      <c r="C276" s="16" t="str">
        <f>'Fish Use'!D164</f>
        <v>Chinook</v>
      </c>
      <c r="D276" s="16" t="str">
        <f>'Fish Use'!E164</f>
        <v>Summer Rearing</v>
      </c>
      <c r="E276" s="18">
        <f>'Fish Use'!F164</f>
        <v>4.4000000000000003E-3</v>
      </c>
      <c r="F276" s="18">
        <f>Population!D12</f>
        <v>0.24</v>
      </c>
      <c r="G276" s="18">
        <f>SUM('L1 Calculation Grid'!$M$2432:$M$2446)</f>
        <v>2.4310180713729899E-2</v>
      </c>
      <c r="H276" s="18">
        <f>SUM('L1 Calculation Grid'!$N$2432:$N$2446)</f>
        <v>5.8344433712951759E-3</v>
      </c>
      <c r="I276" s="17">
        <f t="shared" si="32"/>
        <v>9</v>
      </c>
      <c r="J276" s="16" t="str">
        <f t="shared" si="30"/>
        <v>Chinook | Summer Rearing</v>
      </c>
    </row>
    <row r="277" spans="1:10" ht="18" customHeight="1" x14ac:dyDescent="0.2">
      <c r="A277" s="16" t="str">
        <f>'Fish Use'!A163</f>
        <v>UGR8</v>
      </c>
      <c r="B277" s="16" t="str">
        <f>'Fish Use'!B163</f>
        <v>Upper Grande Ronde</v>
      </c>
      <c r="C277" s="16" t="str">
        <f>'Fish Use'!D163</f>
        <v>Chinook</v>
      </c>
      <c r="D277" s="16" t="str">
        <f>'Fish Use'!E163</f>
        <v>Winter Rearing</v>
      </c>
      <c r="E277" s="18">
        <f>'Fish Use'!F163</f>
        <v>4.4000000000000003E-3</v>
      </c>
      <c r="F277" s="18">
        <f>Population!D14</f>
        <v>0.34</v>
      </c>
      <c r="G277" s="18">
        <f>SUM('L1 Calculation Grid'!$M$2417:$M$2431)</f>
        <v>2.5210161430232903E-2</v>
      </c>
      <c r="H277" s="18">
        <f>SUM('L1 Calculation Grid'!$N$2417:$N$2431)</f>
        <v>8.5714548862791846E-3</v>
      </c>
      <c r="I277" s="17">
        <f t="shared" si="32"/>
        <v>4</v>
      </c>
      <c r="J277" s="16" t="str">
        <f t="shared" si="30"/>
        <v>Chinook | Winter Rearing</v>
      </c>
    </row>
    <row r="278" spans="1:10" ht="18" customHeight="1" x14ac:dyDescent="0.2">
      <c r="A278" s="16" t="str">
        <f>'Fish Use'!A169</f>
        <v>UGR8</v>
      </c>
      <c r="B278" s="16" t="str">
        <f>'Fish Use'!B169</f>
        <v>Upper Grande Ronde</v>
      </c>
      <c r="C278" s="16" t="str">
        <f>'Fish Use'!D169</f>
        <v>Steelhead</v>
      </c>
      <c r="D278" s="16" t="str">
        <f>'Fish Use'!E169</f>
        <v>Migration</v>
      </c>
      <c r="E278" s="18">
        <f>'Fish Use'!F169</f>
        <v>4.4000000000000003E-3</v>
      </c>
      <c r="F278" s="18">
        <f>Population!D17</f>
        <v>0.25</v>
      </c>
      <c r="G278" s="18">
        <f>SUM('L1 Calculation Grid'!$M$2507:$M$2521)</f>
        <v>2.7713659284235102E-2</v>
      </c>
      <c r="H278" s="18">
        <f>SUM('L1 Calculation Grid'!$N$2507:$N$2521)</f>
        <v>6.9284148210587756E-3</v>
      </c>
      <c r="I278" s="17">
        <f t="shared" si="32"/>
        <v>5</v>
      </c>
      <c r="J278" s="16" t="str">
        <f t="shared" si="30"/>
        <v>Steelhead | Migration</v>
      </c>
    </row>
    <row r="279" spans="1:10" ht="18" customHeight="1" x14ac:dyDescent="0.2">
      <c r="A279" s="16" t="str">
        <f>'Fish Use'!A166</f>
        <v>UGR8</v>
      </c>
      <c r="B279" s="16" t="str">
        <f>'Fish Use'!B166</f>
        <v>Upper Grande Ronde</v>
      </c>
      <c r="C279" s="16" t="str">
        <f>'Fish Use'!D166</f>
        <v>Steelhead</v>
      </c>
      <c r="D279" s="16" t="str">
        <f>'Fish Use'!E166</f>
        <v>Spawning</v>
      </c>
      <c r="E279" s="18">
        <f>'Fish Use'!F166</f>
        <v>4.4000000000000003E-3</v>
      </c>
      <c r="F279" s="18">
        <f>Population!D11</f>
        <v>0.25</v>
      </c>
      <c r="G279" s="18">
        <f>SUM('L1 Calculation Grid'!$M$2462:$M$2476)</f>
        <v>2.52470035715898E-2</v>
      </c>
      <c r="H279" s="18">
        <f>SUM('L1 Calculation Grid'!$N$2462:$N$2476)</f>
        <v>6.3117508928974501E-3</v>
      </c>
      <c r="I279" s="17">
        <f t="shared" si="32"/>
        <v>7</v>
      </c>
      <c r="J279" s="16" t="str">
        <f t="shared" si="30"/>
        <v>Steelhead | Spawning</v>
      </c>
    </row>
    <row r="280" spans="1:10" ht="18" customHeight="1" x14ac:dyDescent="0.2">
      <c r="A280" s="16" t="str">
        <f>'Fish Use'!A168</f>
        <v>UGR8</v>
      </c>
      <c r="B280" s="16" t="str">
        <f>'Fish Use'!B168</f>
        <v>Upper Grande Ronde</v>
      </c>
      <c r="C280" s="16" t="str">
        <f>'Fish Use'!D168</f>
        <v>Steelhead</v>
      </c>
      <c r="D280" s="16" t="str">
        <f>'Fish Use'!E168</f>
        <v>Summer Rearing</v>
      </c>
      <c r="E280" s="18">
        <f>'Fish Use'!F168</f>
        <v>4.4000000000000003E-3</v>
      </c>
      <c r="F280" s="18">
        <f>Population!D13</f>
        <v>0.25</v>
      </c>
      <c r="G280" s="18">
        <f>SUM('L1 Calculation Grid'!$M$2492:$M$2506)</f>
        <v>2.3659114285299897E-2</v>
      </c>
      <c r="H280" s="18">
        <f>SUM('L1 Calculation Grid'!$N$2492:$N$2506)</f>
        <v>5.9147785713249742E-3</v>
      </c>
      <c r="I280" s="17">
        <f t="shared" si="32"/>
        <v>8</v>
      </c>
      <c r="J280" s="16" t="str">
        <f t="shared" si="30"/>
        <v>Steelhead | Summer Rearing</v>
      </c>
    </row>
    <row r="281" spans="1:10" ht="18" customHeight="1" x14ac:dyDescent="0.2">
      <c r="A281" s="16" t="str">
        <f>'Fish Use'!A167</f>
        <v>UGR8</v>
      </c>
      <c r="B281" s="16" t="str">
        <f>'Fish Use'!B167</f>
        <v>Upper Grande Ronde</v>
      </c>
      <c r="C281" s="16" t="str">
        <f>'Fish Use'!D167</f>
        <v>Steelhead</v>
      </c>
      <c r="D281" s="16" t="str">
        <f>'Fish Use'!E167</f>
        <v>Winter Rearing</v>
      </c>
      <c r="E281" s="18">
        <f>'Fish Use'!F167</f>
        <v>4.4000000000000003E-3</v>
      </c>
      <c r="F281" s="18">
        <f>Population!D15</f>
        <v>0.25</v>
      </c>
      <c r="G281" s="18">
        <f>SUM('L1 Calculation Grid'!$M$2477:$M$2491)</f>
        <v>2.5863702857206499E-2</v>
      </c>
      <c r="H281" s="18">
        <f>SUM('L1 Calculation Grid'!$N$2477:$N$2491)</f>
        <v>6.4659257143016248E-3</v>
      </c>
      <c r="I281" s="17">
        <f t="shared" si="32"/>
        <v>6</v>
      </c>
      <c r="J281" s="16" t="str">
        <f t="shared" si="30"/>
        <v>Steelhead | Winter Rearing</v>
      </c>
    </row>
    <row r="282" spans="1:10" ht="18" customHeight="1" x14ac:dyDescent="0.2">
      <c r="A282" s="16" t="str">
        <f>'Fish Use'!A181</f>
        <v>UGR9</v>
      </c>
      <c r="B282" s="16" t="str">
        <f>'Fish Use'!B181</f>
        <v>Upper Grande Ronde</v>
      </c>
      <c r="C282" s="16" t="str">
        <f>'Fish Use'!D181</f>
        <v>Bull Trout</v>
      </c>
      <c r="D282" s="16" t="str">
        <f>'Fish Use'!E181</f>
        <v>FMO</v>
      </c>
      <c r="E282" s="18">
        <f>'Fish Use'!F181</f>
        <v>0.31840000000000002</v>
      </c>
      <c r="F282" s="18">
        <f>Population!D21</f>
        <v>0.4</v>
      </c>
      <c r="G282" s="18">
        <f>SUM('L1 Calculation Grid'!$M$2687:$M$2701)</f>
        <v>1.7482121571262776</v>
      </c>
      <c r="H282" s="18">
        <f>SUM('L1 Calculation Grid'!$N$2687:$N$2701)</f>
        <v>0.69928486285051117</v>
      </c>
      <c r="I282" s="17">
        <f t="shared" ref="I282:I291" si="33">1+IF($H$282&gt;H282,1,0)+IF(AND($H$283&gt;H282,COUNTIF($H$282:$H$282,$H$283)=0),1,0)+IF(AND($H$284&gt;H282,COUNTIF($H$282:$H$283,$H$284)=0),1,0)+IF(AND($H$285&gt;H282,COUNTIF($H$282:$H$284,$H$285)=0),1,0)+IF(AND($H$286&gt;H282,COUNTIF($H$282:$H$285,$H$286)=0),1,0)+IF(AND($H$287&gt;H282,COUNTIF($H$282:$H$286,$H$287)=0),1,0)+IF(AND($H$288&gt;H282,COUNTIF($H$282:$H$287,$H$288)=0),1,0)+IF(AND($H$289&gt;H282,COUNTIF($H$282:$H$288,$H$289)=0),1,0)+IF(AND($H$290&gt;H282,COUNTIF($H$282:$H$289,$H$290)=0),1,0)+IF(AND($H$291&gt;H282,COUNTIF($H$282:$H$290,$H$291)=0),1,0)</f>
        <v>3</v>
      </c>
      <c r="J282" s="16" t="str">
        <f t="shared" si="30"/>
        <v>Bull Trout | FMO</v>
      </c>
    </row>
    <row r="283" spans="1:10" ht="18" customHeight="1" x14ac:dyDescent="0.2">
      <c r="A283" s="16" t="str">
        <f>'Fish Use'!A180</f>
        <v>UGR9</v>
      </c>
      <c r="B283" s="16" t="str">
        <f>'Fish Use'!B180</f>
        <v>Upper Grande Ronde</v>
      </c>
      <c r="C283" s="16" t="str">
        <f>'Fish Use'!D180</f>
        <v>Bull Trout</v>
      </c>
      <c r="D283" s="16" t="str">
        <f>'Fish Use'!E180</f>
        <v>Spawning &amp; Resident</v>
      </c>
      <c r="E283" s="18">
        <f>'Fish Use'!F180</f>
        <v>0.31840000000000002</v>
      </c>
      <c r="F283" s="18">
        <f>Population!D20</f>
        <v>0.6</v>
      </c>
      <c r="G283" s="18">
        <f>SUM('L1 Calculation Grid'!$M$2672:$M$2686)</f>
        <v>1.7605547056464328</v>
      </c>
      <c r="H283" s="18">
        <f>SUM('L1 Calculation Grid'!$N$2672:$N$2686)</f>
        <v>1.0563328233878595</v>
      </c>
      <c r="I283" s="17">
        <f t="shared" si="33"/>
        <v>1</v>
      </c>
      <c r="J283" s="16" t="str">
        <f t="shared" si="30"/>
        <v>Bull Trout | Spawning &amp; Resident</v>
      </c>
    </row>
    <row r="284" spans="1:10" ht="18" customHeight="1" x14ac:dyDescent="0.2">
      <c r="A284" s="16" t="str">
        <f>'Fish Use'!A175</f>
        <v>UGR9</v>
      </c>
      <c r="B284" s="16" t="str">
        <f>'Fish Use'!B175</f>
        <v>Upper Grande Ronde</v>
      </c>
      <c r="C284" s="16" t="str">
        <f>'Fish Use'!D175</f>
        <v>Chinook</v>
      </c>
      <c r="D284" s="16" t="str">
        <f>'Fish Use'!E175</f>
        <v>Migration</v>
      </c>
      <c r="E284" s="18">
        <f>'Fish Use'!F175</f>
        <v>0.31840000000000002</v>
      </c>
      <c r="F284" s="18">
        <f>Population!D16</f>
        <v>0.34</v>
      </c>
      <c r="G284" s="18">
        <f>SUM('L1 Calculation Grid'!$M$2597:$M$2611)</f>
        <v>2.1190054456394276</v>
      </c>
      <c r="H284" s="18">
        <f>SUM('L1 Calculation Grid'!$N$2597:$N$2611)</f>
        <v>0.72046185151740549</v>
      </c>
      <c r="I284" s="17">
        <f t="shared" si="33"/>
        <v>2</v>
      </c>
      <c r="J284" s="16" t="str">
        <f t="shared" si="30"/>
        <v>Chinook | Migration</v>
      </c>
    </row>
    <row r="285" spans="1:10" ht="18" customHeight="1" x14ac:dyDescent="0.2">
      <c r="A285" s="16" t="str">
        <f>'Fish Use'!A172</f>
        <v>UGR9</v>
      </c>
      <c r="B285" s="16" t="str">
        <f>'Fish Use'!B172</f>
        <v>Upper Grande Ronde</v>
      </c>
      <c r="C285" s="16" t="str">
        <f>'Fish Use'!D172</f>
        <v>Chinook</v>
      </c>
      <c r="D285" s="16" t="str">
        <f>'Fish Use'!E172</f>
        <v>Spawning</v>
      </c>
      <c r="E285" s="18">
        <f>'Fish Use'!F172</f>
        <v>0.31840000000000002</v>
      </c>
      <c r="F285" s="18">
        <f>Population!D10</f>
        <v>0.08</v>
      </c>
      <c r="G285" s="18">
        <f>SUM('L1 Calculation Grid'!$M$2552:$M$2566)</f>
        <v>1.6835058857495946</v>
      </c>
      <c r="H285" s="18">
        <f>SUM('L1 Calculation Grid'!$N$2552:$N$2566)</f>
        <v>0.13468047085996754</v>
      </c>
      <c r="I285" s="17">
        <f t="shared" si="33"/>
        <v>10</v>
      </c>
      <c r="J285" s="16" t="str">
        <f t="shared" si="30"/>
        <v>Chinook | Spawning</v>
      </c>
    </row>
    <row r="286" spans="1:10" ht="18" customHeight="1" x14ac:dyDescent="0.2">
      <c r="A286" s="16" t="str">
        <f>'Fish Use'!A174</f>
        <v>UGR9</v>
      </c>
      <c r="B286" s="16" t="str">
        <f>'Fish Use'!B174</f>
        <v>Upper Grande Ronde</v>
      </c>
      <c r="C286" s="16" t="str">
        <f>'Fish Use'!D174</f>
        <v>Chinook</v>
      </c>
      <c r="D286" s="16" t="str">
        <f>'Fish Use'!E174</f>
        <v>Summer Rearing</v>
      </c>
      <c r="E286" s="18">
        <f>'Fish Use'!F174</f>
        <v>0.31840000000000002</v>
      </c>
      <c r="F286" s="18">
        <f>Population!D12</f>
        <v>0.24</v>
      </c>
      <c r="G286" s="18">
        <f>SUM('L1 Calculation Grid'!$M$2582:$M$2596)</f>
        <v>1.7836739570883087</v>
      </c>
      <c r="H286" s="18">
        <f>SUM('L1 Calculation Grid'!$N$2582:$N$2596)</f>
        <v>0.42808174970119406</v>
      </c>
      <c r="I286" s="17">
        <f t="shared" si="33"/>
        <v>9</v>
      </c>
      <c r="J286" s="16" t="str">
        <f t="shared" si="30"/>
        <v>Chinook | Summer Rearing</v>
      </c>
    </row>
    <row r="287" spans="1:10" ht="18" customHeight="1" x14ac:dyDescent="0.2">
      <c r="A287" s="16" t="str">
        <f>'Fish Use'!A173</f>
        <v>UGR9</v>
      </c>
      <c r="B287" s="16" t="str">
        <f>'Fish Use'!B173</f>
        <v>Upper Grande Ronde</v>
      </c>
      <c r="C287" s="16" t="str">
        <f>'Fish Use'!D173</f>
        <v>Chinook</v>
      </c>
      <c r="D287" s="16" t="str">
        <f>'Fish Use'!E173</f>
        <v>Winter Rearing</v>
      </c>
      <c r="E287" s="18">
        <f>'Fish Use'!F173</f>
        <v>0.31840000000000002</v>
      </c>
      <c r="F287" s="18">
        <f>Population!D14</f>
        <v>0.34</v>
      </c>
      <c r="G287" s="18">
        <f>SUM('L1 Calculation Grid'!$M$2567:$M$2581)</f>
        <v>1.683050460103241</v>
      </c>
      <c r="H287" s="18">
        <f>SUM('L1 Calculation Grid'!$N$2567:$N$2581)</f>
        <v>0.57223715643510209</v>
      </c>
      <c r="I287" s="17">
        <f t="shared" si="33"/>
        <v>4</v>
      </c>
      <c r="J287" s="16" t="str">
        <f t="shared" si="30"/>
        <v>Chinook | Winter Rearing</v>
      </c>
    </row>
    <row r="288" spans="1:10" ht="18" customHeight="1" x14ac:dyDescent="0.2">
      <c r="A288" s="16" t="str">
        <f>'Fish Use'!A179</f>
        <v>UGR9</v>
      </c>
      <c r="B288" s="16" t="str">
        <f>'Fish Use'!B179</f>
        <v>Upper Grande Ronde</v>
      </c>
      <c r="C288" s="16" t="str">
        <f>'Fish Use'!D179</f>
        <v>Steelhead</v>
      </c>
      <c r="D288" s="16" t="str">
        <f>'Fish Use'!E179</f>
        <v>Migration</v>
      </c>
      <c r="E288" s="18">
        <f>'Fish Use'!F179</f>
        <v>0.31840000000000002</v>
      </c>
      <c r="F288" s="18">
        <f>Population!D17</f>
        <v>0.25</v>
      </c>
      <c r="G288" s="18">
        <f>SUM('L1 Calculation Grid'!$M$2657:$M$2671)</f>
        <v>1.9746508456553475</v>
      </c>
      <c r="H288" s="18">
        <f>SUM('L1 Calculation Grid'!$N$2657:$N$2671)</f>
        <v>0.49366271141383689</v>
      </c>
      <c r="I288" s="17">
        <f t="shared" si="33"/>
        <v>5</v>
      </c>
      <c r="J288" s="16" t="str">
        <f t="shared" si="30"/>
        <v>Steelhead | Migration</v>
      </c>
    </row>
    <row r="289" spans="1:10" ht="18" customHeight="1" x14ac:dyDescent="0.2">
      <c r="A289" s="16" t="str">
        <f>'Fish Use'!A176</f>
        <v>UGR9</v>
      </c>
      <c r="B289" s="16" t="str">
        <f>'Fish Use'!B176</f>
        <v>Upper Grande Ronde</v>
      </c>
      <c r="C289" s="16" t="str">
        <f>'Fish Use'!D176</f>
        <v>Steelhead</v>
      </c>
      <c r="D289" s="16" t="str">
        <f>'Fish Use'!E176</f>
        <v>Spawning</v>
      </c>
      <c r="E289" s="18">
        <f>'Fish Use'!F176</f>
        <v>0.31840000000000002</v>
      </c>
      <c r="F289" s="18">
        <f>Population!D11</f>
        <v>0.25</v>
      </c>
      <c r="G289" s="18">
        <f>SUM('L1 Calculation Grid'!$M$2612:$M$2626)</f>
        <v>1.7464620943134495</v>
      </c>
      <c r="H289" s="18">
        <f>SUM('L1 Calculation Grid'!$N$2612:$N$2626)</f>
        <v>0.43661552357836236</v>
      </c>
      <c r="I289" s="17">
        <f t="shared" si="33"/>
        <v>7</v>
      </c>
      <c r="J289" s="16" t="str">
        <f t="shared" si="30"/>
        <v>Steelhead | Spawning</v>
      </c>
    </row>
    <row r="290" spans="1:10" ht="18" customHeight="1" x14ac:dyDescent="0.2">
      <c r="A290" s="16" t="str">
        <f>'Fish Use'!A178</f>
        <v>UGR9</v>
      </c>
      <c r="B290" s="16" t="str">
        <f>'Fish Use'!B178</f>
        <v>Upper Grande Ronde</v>
      </c>
      <c r="C290" s="16" t="str">
        <f>'Fish Use'!D178</f>
        <v>Steelhead</v>
      </c>
      <c r="D290" s="16" t="str">
        <f>'Fish Use'!E178</f>
        <v>Summer Rearing</v>
      </c>
      <c r="E290" s="18">
        <f>'Fish Use'!F178</f>
        <v>0.31840000000000002</v>
      </c>
      <c r="F290" s="18">
        <f>Population!D13</f>
        <v>0.25</v>
      </c>
      <c r="G290" s="18">
        <f>SUM('L1 Calculation Grid'!$M$2642:$M$2656)</f>
        <v>1.7571927427820233</v>
      </c>
      <c r="H290" s="18">
        <f>SUM('L1 Calculation Grid'!$N$2642:$N$2656)</f>
        <v>0.43929818569550583</v>
      </c>
      <c r="I290" s="17">
        <f t="shared" si="33"/>
        <v>6</v>
      </c>
      <c r="J290" s="16" t="str">
        <f t="shared" si="30"/>
        <v>Steelhead | Summer Rearing</v>
      </c>
    </row>
    <row r="291" spans="1:10" ht="18" customHeight="1" x14ac:dyDescent="0.2">
      <c r="A291" s="16" t="str">
        <f>'Fish Use'!A177</f>
        <v>UGR9</v>
      </c>
      <c r="B291" s="16" t="str">
        <f>'Fish Use'!B177</f>
        <v>Upper Grande Ronde</v>
      </c>
      <c r="C291" s="16" t="str">
        <f>'Fish Use'!D177</f>
        <v>Steelhead</v>
      </c>
      <c r="D291" s="16" t="str">
        <f>'Fish Use'!E177</f>
        <v>Winter Rearing</v>
      </c>
      <c r="E291" s="18">
        <f>'Fish Use'!F177</f>
        <v>0.31840000000000002</v>
      </c>
      <c r="F291" s="18">
        <f>Population!D15</f>
        <v>0.25</v>
      </c>
      <c r="G291" s="18">
        <f>SUM('L1 Calculation Grid'!$M$2627:$M$2641)</f>
        <v>1.7312641799684787</v>
      </c>
      <c r="H291" s="18">
        <f>SUM('L1 Calculation Grid'!$N$2627:$N$2641)</f>
        <v>0.43281604499211968</v>
      </c>
      <c r="I291" s="17">
        <f t="shared" si="33"/>
        <v>8</v>
      </c>
      <c r="J291" s="16" t="str">
        <f t="shared" si="30"/>
        <v>Steelhead | Winter Rearing</v>
      </c>
    </row>
  </sheetData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I436"/>
  <sheetViews>
    <sheetView showGridLines="0" tabSelected="1" workbookViewId="0">
      <selection activeCell="H4" sqref="H4"/>
    </sheetView>
  </sheetViews>
  <sheetFormatPr defaultRowHeight="12.75" x14ac:dyDescent="0.2"/>
  <cols>
    <col min="1" max="1" width="16" customWidth="1"/>
    <col min="2" max="2" width="22" customWidth="1"/>
    <col min="3" max="3" width="42" customWidth="1"/>
    <col min="4" max="9" width="16" customWidth="1"/>
  </cols>
  <sheetData>
    <row r="1" spans="1:9" ht="63.95" customHeight="1" x14ac:dyDescent="0.2">
      <c r="A1" s="15" t="s">
        <v>48</v>
      </c>
      <c r="B1" s="15" t="s">
        <v>49</v>
      </c>
      <c r="C1" s="15" t="s">
        <v>96</v>
      </c>
      <c r="D1" s="15" t="s">
        <v>167</v>
      </c>
      <c r="E1" s="15" t="s">
        <v>168</v>
      </c>
      <c r="F1" s="15" t="s">
        <v>169</v>
      </c>
      <c r="G1" s="15" t="s">
        <v>172</v>
      </c>
      <c r="H1" s="15" t="s">
        <v>173</v>
      </c>
      <c r="I1" s="15" t="s">
        <v>174</v>
      </c>
    </row>
    <row r="2" spans="1:9" ht="18" customHeight="1" x14ac:dyDescent="0.2">
      <c r="A2" s="16" t="str">
        <f>'Fish Use'!A2</f>
        <v>CC1</v>
      </c>
      <c r="B2" s="16" t="str">
        <f>'Fish Use'!B2</f>
        <v>Catherine Creek</v>
      </c>
      <c r="C2" s="16" t="str">
        <f>'Limiting Factors'!B13</f>
        <v>Altered Flow Timing</v>
      </c>
      <c r="D2" s="18">
        <f>'Fish Use'!F2</f>
        <v>0.41620000000000001</v>
      </c>
      <c r="E2" s="19">
        <f>'Limiting Factors'!C13</f>
        <v>4.3099999999999996</v>
      </c>
      <c r="F2" s="18">
        <f>'Limiting Factors'!D13</f>
        <v>0.84475</v>
      </c>
      <c r="G2" s="18">
        <f>SUM('L1 Calculation Grid'!M8,'L1 Calculation Grid'!M23,'L1 Calculation Grid'!M38,'L1 Calculation Grid'!M53,'L1 Calculation Grid'!M68,'L1 Calculation Grid'!M83,'L1 Calculation Grid'!M98,'L1 Calculation Grid'!M113,'L1 Calculation Grid'!M128,'L1 Calculation Grid'!M143)</f>
        <v>1.843309666478798</v>
      </c>
      <c r="H2" s="18">
        <f>SUM('L1 Calculation Grid'!N8,'L1 Calculation Grid'!N23,'L1 Calculation Grid'!N38,'L1 Calculation Grid'!N53,'L1 Calculation Grid'!N68,'L1 Calculation Grid'!N83,'L1 Calculation Grid'!N98,'L1 Calculation Grid'!N113,'L1 Calculation Grid'!N128,'L1 Calculation Grid'!N143)</f>
        <v>0.50201308226395636</v>
      </c>
      <c r="I2" s="17">
        <f t="shared" ref="I2:I16" si="0">1+IF($H$2&gt;H2,1,0)+IF(AND($H$3&gt;H2,COUNTIF($H$2:$H$2,$H$3)=0),1,0)+IF(AND($H$4&gt;H2,COUNTIF($H$2:$H$3,$H$4)=0),1,0)+IF(AND($H$5&gt;H2,COUNTIF($H$2:$H$4,$H$5)=0),1,0)+IF(AND($H$6&gt;H2,COUNTIF($H$2:$H$5,$H$6)=0),1,0)+IF(AND($H$7&gt;H2,COUNTIF($H$2:$H$6,$H$7)=0),1,0)+IF(AND($H$8&gt;H2,COUNTIF($H$2:$H$7,$H$8)=0),1,0)+IF(AND($H$9&gt;H2,COUNTIF($H$2:$H$8,$H$9)=0),1,0)+IF(AND($H$10&gt;H2,COUNTIF($H$2:$H$9,$H$10)=0),1,0)+IF(AND($H$11&gt;H2,COUNTIF($H$2:$H$10,$H$11)=0),1,0)+IF(AND($H$12&gt;H2,COUNTIF($H$2:$H$11,$H$12)=0),1,0)+IF(AND($H$13&gt;H2,COUNTIF($H$2:$H$12,$H$13)=0),1,0)+IF(AND($H$14&gt;H2,COUNTIF($H$2:$H$13,$H$14)=0),1,0)+IF(AND($H$15&gt;H2,COUNTIF($H$2:$H$14,$H$15)=0),1,0)+IF(AND($H$16&gt;H2,COUNTIF($H$2:$H$15,$H$16)=0),1,0)</f>
        <v>10</v>
      </c>
    </row>
    <row r="3" spans="1:9" ht="18" customHeight="1" x14ac:dyDescent="0.2">
      <c r="A3" s="16" t="str">
        <f>'Fish Use'!A2</f>
        <v>CC1</v>
      </c>
      <c r="B3" s="16" t="str">
        <f>'Fish Use'!B2</f>
        <v>Catherine Creek</v>
      </c>
      <c r="C3" s="16" t="str">
        <f>'Limiting Factors'!B10</f>
        <v>Altered Primary Productivity</v>
      </c>
      <c r="D3" s="18">
        <f>'Fish Use'!F2</f>
        <v>0.41620000000000001</v>
      </c>
      <c r="E3" s="19">
        <f>'Limiting Factors'!C10</f>
        <v>4.3099999999999996</v>
      </c>
      <c r="F3" s="18">
        <f>'Limiting Factors'!D10</f>
        <v>0.84475</v>
      </c>
      <c r="G3" s="18">
        <f>SUM('L1 Calculation Grid'!M15,'L1 Calculation Grid'!M30,'L1 Calculation Grid'!M45,'L1 Calculation Grid'!M60,'L1 Calculation Grid'!M75,'L1 Calculation Grid'!M90,'L1 Calculation Grid'!M105,'L1 Calculation Grid'!M120,'L1 Calculation Grid'!M135,'L1 Calculation Grid'!M150)</f>
        <v>1.2782624251060108</v>
      </c>
      <c r="H3" s="18">
        <f>SUM('L1 Calculation Grid'!N15,'L1 Calculation Grid'!N30,'L1 Calculation Grid'!N45,'L1 Calculation Grid'!N60,'L1 Calculation Grid'!N75,'L1 Calculation Grid'!N90,'L1 Calculation Grid'!N105,'L1 Calculation Grid'!N120,'L1 Calculation Grid'!N135,'L1 Calculation Grid'!N150)</f>
        <v>0.35871710176349936</v>
      </c>
      <c r="I3" s="17">
        <f t="shared" si="0"/>
        <v>14</v>
      </c>
    </row>
    <row r="4" spans="1:9" ht="18" customHeight="1" x14ac:dyDescent="0.2">
      <c r="A4" s="16" t="str">
        <f>'Fish Use'!A2</f>
        <v>CC1</v>
      </c>
      <c r="B4" s="16" t="str">
        <f>'Fish Use'!B2</f>
        <v>Catherine Creek</v>
      </c>
      <c r="C4" s="16" t="str">
        <f>'Limiting Factors'!B8</f>
        <v>Anthropogenic Barriers</v>
      </c>
      <c r="D4" s="18">
        <f>'Fish Use'!F2</f>
        <v>0.41620000000000001</v>
      </c>
      <c r="E4" s="19">
        <f>'Limiting Factors'!C8</f>
        <v>3.68</v>
      </c>
      <c r="F4" s="18">
        <f>'Limiting Factors'!D8</f>
        <v>0.70299999999999996</v>
      </c>
      <c r="G4" s="18">
        <f>SUM('L1 Calculation Grid'!M2,'L1 Calculation Grid'!M17,'L1 Calculation Grid'!M32,'L1 Calculation Grid'!M47,'L1 Calculation Grid'!M62,'L1 Calculation Grid'!M77,'L1 Calculation Grid'!M92,'L1 Calculation Grid'!M107,'L1 Calculation Grid'!M122,'L1 Calculation Grid'!M137)</f>
        <v>1.5528094982370417</v>
      </c>
      <c r="H4" s="18">
        <f>SUM('L1 Calculation Grid'!N2,'L1 Calculation Grid'!N17,'L1 Calculation Grid'!N32,'L1 Calculation Grid'!N47,'L1 Calculation Grid'!N62,'L1 Calculation Grid'!N77,'L1 Calculation Grid'!N92,'L1 Calculation Grid'!N107,'L1 Calculation Grid'!N122,'L1 Calculation Grid'!N137)</f>
        <v>0.47758819179489087</v>
      </c>
      <c r="I4" s="17">
        <f t="shared" si="0"/>
        <v>11</v>
      </c>
    </row>
    <row r="5" spans="1:9" ht="18" customHeight="1" x14ac:dyDescent="0.2">
      <c r="A5" s="16" t="str">
        <f>'Fish Use'!A2</f>
        <v>CC1</v>
      </c>
      <c r="B5" s="16" t="str">
        <f>'Fish Use'!B2</f>
        <v>Catherine Creek</v>
      </c>
      <c r="C5" s="16" t="str">
        <f>'Limiting Factors'!B5</f>
        <v>Channel and Habitat Structure</v>
      </c>
      <c r="D5" s="18">
        <f>'Fish Use'!F2</f>
        <v>0.41620000000000001</v>
      </c>
      <c r="E5" s="19">
        <f>'Limiting Factors'!C5</f>
        <v>4.57</v>
      </c>
      <c r="F5" s="18">
        <f>'Limiting Factors'!D5</f>
        <v>0.90325</v>
      </c>
      <c r="G5" s="18">
        <f>SUM('L1 Calculation Grid'!M6,'L1 Calculation Grid'!M21,'L1 Calculation Grid'!M36,'L1 Calculation Grid'!M51,'L1 Calculation Grid'!M66,'L1 Calculation Grid'!M81,'L1 Calculation Grid'!M96,'L1 Calculation Grid'!M111,'L1 Calculation Grid'!M126,'L1 Calculation Grid'!M141)</f>
        <v>3.2759845209452294</v>
      </c>
      <c r="H5" s="18">
        <f>SUM('L1 Calculation Grid'!N6,'L1 Calculation Grid'!N21,'L1 Calculation Grid'!N36,'L1 Calculation Grid'!N51,'L1 Calculation Grid'!N66,'L1 Calculation Grid'!N81,'L1 Calculation Grid'!N96,'L1 Calculation Grid'!N111,'L1 Calculation Grid'!N126,'L1 Calculation Grid'!N141)</f>
        <v>0.98749451435969771</v>
      </c>
      <c r="I5" s="17">
        <f t="shared" si="0"/>
        <v>1</v>
      </c>
    </row>
    <row r="6" spans="1:9" ht="18" customHeight="1" x14ac:dyDescent="0.2">
      <c r="A6" s="16" t="str">
        <f>'Fish Use'!A2</f>
        <v>CC1</v>
      </c>
      <c r="B6" s="16" t="str">
        <f>'Fish Use'!B2</f>
        <v>Catherine Creek</v>
      </c>
      <c r="C6" s="16" t="str">
        <f>'Limiting Factors'!B6</f>
        <v>Decreased Sediment Quantity</v>
      </c>
      <c r="D6" s="18">
        <f>'Fish Use'!F2</f>
        <v>0.41620000000000001</v>
      </c>
      <c r="E6" s="19">
        <f>'Limiting Factors'!C6</f>
        <v>2.95</v>
      </c>
      <c r="F6" s="18">
        <f>'Limiting Factors'!D6</f>
        <v>0.53874999999999995</v>
      </c>
      <c r="G6" s="18">
        <f>SUM('L1 Calculation Grid'!M9,'L1 Calculation Grid'!M24,'L1 Calculation Grid'!M39,'L1 Calculation Grid'!M54,'L1 Calculation Grid'!M69,'L1 Calculation Grid'!M84,'L1 Calculation Grid'!M99,'L1 Calculation Grid'!M114,'L1 Calculation Grid'!M129,'L1 Calculation Grid'!M144)</f>
        <v>1.1611794197389547</v>
      </c>
      <c r="H6" s="18">
        <f>SUM('L1 Calculation Grid'!N9,'L1 Calculation Grid'!N24,'L1 Calculation Grid'!N39,'L1 Calculation Grid'!N54,'L1 Calculation Grid'!N69,'L1 Calculation Grid'!N84,'L1 Calculation Grid'!N99,'L1 Calculation Grid'!N114,'L1 Calculation Grid'!N129,'L1 Calculation Grid'!N144)</f>
        <v>0.35216569769859374</v>
      </c>
      <c r="I6" s="17">
        <f t="shared" si="0"/>
        <v>15</v>
      </c>
    </row>
    <row r="7" spans="1:9" ht="18" customHeight="1" x14ac:dyDescent="0.2">
      <c r="A7" s="16" t="str">
        <f>'Fish Use'!A2</f>
        <v>CC1</v>
      </c>
      <c r="B7" s="16" t="str">
        <f>'Fish Use'!B2</f>
        <v>Catherine Creek</v>
      </c>
      <c r="C7" s="16" t="str">
        <f>'Limiting Factors'!B12</f>
        <v>Decreased Water Quantity</v>
      </c>
      <c r="D7" s="18">
        <f>'Fish Use'!F2</f>
        <v>0.41620000000000001</v>
      </c>
      <c r="E7" s="19">
        <f>'Limiting Factors'!C12</f>
        <v>5</v>
      </c>
      <c r="F7" s="18">
        <f>'Limiting Factors'!D12</f>
        <v>1</v>
      </c>
      <c r="G7" s="18">
        <f>SUM('L1 Calculation Grid'!M7,'L1 Calculation Grid'!M22,'L1 Calculation Grid'!M37,'L1 Calculation Grid'!M52,'L1 Calculation Grid'!M67,'L1 Calculation Grid'!M82,'L1 Calculation Grid'!M97,'L1 Calculation Grid'!M112,'L1 Calculation Grid'!M127,'L1 Calculation Grid'!M142)</f>
        <v>3.1185271433327997</v>
      </c>
      <c r="H7" s="18">
        <f>SUM('L1 Calculation Grid'!N7,'L1 Calculation Grid'!N22,'L1 Calculation Grid'!N37,'L1 Calculation Grid'!N52,'L1 Calculation Grid'!N67,'L1 Calculation Grid'!N82,'L1 Calculation Grid'!N97,'L1 Calculation Grid'!N112,'L1 Calculation Grid'!N127,'L1 Calculation Grid'!N142)</f>
        <v>0.89367058584984804</v>
      </c>
      <c r="I7" s="17">
        <f t="shared" si="0"/>
        <v>2</v>
      </c>
    </row>
    <row r="8" spans="1:9" ht="18" customHeight="1" x14ac:dyDescent="0.2">
      <c r="A8" s="16" t="str">
        <f>'Fish Use'!A2</f>
        <v>CC1</v>
      </c>
      <c r="B8" s="16" t="str">
        <f>'Fish Use'!B2</f>
        <v>Catherine Creek</v>
      </c>
      <c r="C8" s="16" t="str">
        <f>'Limiting Factors'!B3</f>
        <v>Floodplain Condition</v>
      </c>
      <c r="D8" s="18">
        <f>'Fish Use'!F2</f>
        <v>0.41620000000000001</v>
      </c>
      <c r="E8" s="19">
        <f>'Limiting Factors'!C3</f>
        <v>4.78</v>
      </c>
      <c r="F8" s="18">
        <f>'Limiting Factors'!D3</f>
        <v>0.95050000000000001</v>
      </c>
      <c r="G8" s="18">
        <f>SUM('L1 Calculation Grid'!M4,'L1 Calculation Grid'!M19,'L1 Calculation Grid'!M34,'L1 Calculation Grid'!M49,'L1 Calculation Grid'!M64,'L1 Calculation Grid'!M79,'L1 Calculation Grid'!M94,'L1 Calculation Grid'!M109,'L1 Calculation Grid'!M124,'L1 Calculation Grid'!M139)</f>
        <v>2.4046713080266851</v>
      </c>
      <c r="H8" s="18">
        <f>SUM('L1 Calculation Grid'!N4,'L1 Calculation Grid'!N19,'L1 Calculation Grid'!N34,'L1 Calculation Grid'!N49,'L1 Calculation Grid'!N64,'L1 Calculation Grid'!N79,'L1 Calculation Grid'!N94,'L1 Calculation Grid'!N109,'L1 Calculation Grid'!N124,'L1 Calculation Grid'!N139)</f>
        <v>0.68362177384613754</v>
      </c>
      <c r="I8" s="17">
        <f t="shared" si="0"/>
        <v>6</v>
      </c>
    </row>
    <row r="9" spans="1:9" ht="18" customHeight="1" x14ac:dyDescent="0.2">
      <c r="A9" s="16" t="str">
        <f>'Fish Use'!A2</f>
        <v>CC1</v>
      </c>
      <c r="B9" s="16" t="str">
        <f>'Fish Use'!B2</f>
        <v>Catherine Creek</v>
      </c>
      <c r="C9" s="16" t="str">
        <f>'Limiting Factors'!B7</f>
        <v>Increased Sediment Quantity</v>
      </c>
      <c r="D9" s="18">
        <f>'Fish Use'!F2</f>
        <v>0.41620000000000001</v>
      </c>
      <c r="E9" s="19">
        <f>'Limiting Factors'!C7</f>
        <v>4.51</v>
      </c>
      <c r="F9" s="18">
        <f>'Limiting Factors'!D7</f>
        <v>0.88975000000000004</v>
      </c>
      <c r="G9" s="18">
        <f>SUM('L1 Calculation Grid'!M10,'L1 Calculation Grid'!M25,'L1 Calculation Grid'!M40,'L1 Calculation Grid'!M55,'L1 Calculation Grid'!M70,'L1 Calculation Grid'!M85,'L1 Calculation Grid'!M100,'L1 Calculation Grid'!M115,'L1 Calculation Grid'!M130,'L1 Calculation Grid'!M145)</f>
        <v>1.3463557179497756</v>
      </c>
      <c r="H9" s="18">
        <f>SUM('L1 Calculation Grid'!N10,'L1 Calculation Grid'!N25,'L1 Calculation Grid'!N40,'L1 Calculation Grid'!N55,'L1 Calculation Grid'!N70,'L1 Calculation Grid'!N85,'L1 Calculation Grid'!N100,'L1 Calculation Grid'!N115,'L1 Calculation Grid'!N130,'L1 Calculation Grid'!N145)</f>
        <v>0.44424448499458025</v>
      </c>
      <c r="I9" s="17">
        <f t="shared" si="0"/>
        <v>12</v>
      </c>
    </row>
    <row r="10" spans="1:9" ht="18" customHeight="1" x14ac:dyDescent="0.2">
      <c r="A10" s="16" t="str">
        <f>'Fish Use'!A2</f>
        <v>CC1</v>
      </c>
      <c r="B10" s="16" t="str">
        <f>'Fish Use'!B2</f>
        <v>Catherine Creek</v>
      </c>
      <c r="C10" s="16" t="str">
        <f>'Limiting Factors'!B11</f>
        <v>Non-Native Species Interactions and Competition</v>
      </c>
      <c r="D10" s="18">
        <f>'Fish Use'!F2</f>
        <v>0.41620000000000001</v>
      </c>
      <c r="E10" s="19">
        <f>'Limiting Factors'!C11</f>
        <v>4.6399999999999997</v>
      </c>
      <c r="F10" s="18">
        <f>'Limiting Factors'!D11</f>
        <v>0.91900000000000004</v>
      </c>
      <c r="G10" s="18">
        <f>SUM('L1 Calculation Grid'!M16,'L1 Calculation Grid'!M31,'L1 Calculation Grid'!M46,'L1 Calculation Grid'!M61,'L1 Calculation Grid'!M76,'L1 Calculation Grid'!M91,'L1 Calculation Grid'!M106,'L1 Calculation Grid'!M121,'L1 Calculation Grid'!M136,'L1 Calculation Grid'!M151)</f>
        <v>1.5381473669789341</v>
      </c>
      <c r="H10" s="18">
        <f>SUM('L1 Calculation Grid'!N16,'L1 Calculation Grid'!N31,'L1 Calculation Grid'!N46,'L1 Calculation Grid'!N61,'L1 Calculation Grid'!N76,'L1 Calculation Grid'!N91,'L1 Calculation Grid'!N106,'L1 Calculation Grid'!N121,'L1 Calculation Grid'!N136,'L1 Calculation Grid'!N151)</f>
        <v>0.53679430671662953</v>
      </c>
      <c r="I10" s="17">
        <f t="shared" si="0"/>
        <v>9</v>
      </c>
    </row>
    <row r="11" spans="1:9" ht="18" customHeight="1" x14ac:dyDescent="0.2">
      <c r="A11" s="16" t="str">
        <f>'Fish Use'!A2</f>
        <v>CC1</v>
      </c>
      <c r="B11" s="16" t="str">
        <f>'Fish Use'!B2</f>
        <v>Catherine Creek</v>
      </c>
      <c r="C11" s="16" t="str">
        <f>'Limiting Factors'!B9</f>
        <v>Predation</v>
      </c>
      <c r="D11" s="18">
        <f>'Fish Use'!F2</f>
        <v>0.41620000000000001</v>
      </c>
      <c r="E11" s="19">
        <f>'Limiting Factors'!C9</f>
        <v>4.22</v>
      </c>
      <c r="F11" s="18">
        <f>'Limiting Factors'!D9</f>
        <v>0.82450000000000001</v>
      </c>
      <c r="G11" s="18">
        <f>SUM('L1 Calculation Grid'!M14,'L1 Calculation Grid'!M29,'L1 Calculation Grid'!M44,'L1 Calculation Grid'!M59,'L1 Calculation Grid'!M74,'L1 Calculation Grid'!M89,'L1 Calculation Grid'!M104,'L1 Calculation Grid'!M119,'L1 Calculation Grid'!M134,'L1 Calculation Grid'!M149)</f>
        <v>1.8432427776821039</v>
      </c>
      <c r="H11" s="18">
        <f>SUM('L1 Calculation Grid'!N14,'L1 Calculation Grid'!N29,'L1 Calculation Grid'!N44,'L1 Calculation Grid'!N59,'L1 Calculation Grid'!N74,'L1 Calculation Grid'!N89,'L1 Calculation Grid'!N104,'L1 Calculation Grid'!N119,'L1 Calculation Grid'!N134,'L1 Calculation Grid'!N149)</f>
        <v>0.55660049193039973</v>
      </c>
      <c r="I11" s="17">
        <f t="shared" si="0"/>
        <v>8</v>
      </c>
    </row>
    <row r="12" spans="1:9" ht="18" customHeight="1" x14ac:dyDescent="0.2">
      <c r="A12" s="16" t="str">
        <f>'Fish Use'!A2</f>
        <v>CC1</v>
      </c>
      <c r="B12" s="16" t="str">
        <f>'Fish Use'!B2</f>
        <v>Catherine Creek</v>
      </c>
      <c r="C12" s="16" t="str">
        <f>'Limiting Factors'!B2</f>
        <v>Riparian Condition</v>
      </c>
      <c r="D12" s="18">
        <f>'Fish Use'!F2</f>
        <v>0.41620000000000001</v>
      </c>
      <c r="E12" s="19">
        <f>'Limiting Factors'!C2</f>
        <v>4.57</v>
      </c>
      <c r="F12" s="18">
        <f>'Limiting Factors'!D2</f>
        <v>0.90325</v>
      </c>
      <c r="G12" s="18">
        <f>SUM('L1 Calculation Grid'!M3,'L1 Calculation Grid'!M18,'L1 Calculation Grid'!M33,'L1 Calculation Grid'!M48,'L1 Calculation Grid'!M63,'L1 Calculation Grid'!M78,'L1 Calculation Grid'!M93,'L1 Calculation Grid'!M108,'L1 Calculation Grid'!M123,'L1 Calculation Grid'!M138)</f>
        <v>2.3334676635365139</v>
      </c>
      <c r="H12" s="18">
        <f>SUM('L1 Calculation Grid'!N3,'L1 Calculation Grid'!N18,'L1 Calculation Grid'!N33,'L1 Calculation Grid'!N48,'L1 Calculation Grid'!N63,'L1 Calculation Grid'!N78,'L1 Calculation Grid'!N93,'L1 Calculation Grid'!N108,'L1 Calculation Grid'!N123,'L1 Calculation Grid'!N138)</f>
        <v>0.74630686731624474</v>
      </c>
      <c r="I12" s="17">
        <f t="shared" si="0"/>
        <v>4</v>
      </c>
    </row>
    <row r="13" spans="1:9" ht="18" customHeight="1" x14ac:dyDescent="0.2">
      <c r="A13" s="16" t="str">
        <f>'Fish Use'!A2</f>
        <v>CC1</v>
      </c>
      <c r="B13" s="16" t="str">
        <f>'Fish Use'!B2</f>
        <v>Catherine Creek</v>
      </c>
      <c r="C13" s="16" t="str">
        <f>'Limiting Factors'!B4</f>
        <v>Side Channel and Wetland Habitat</v>
      </c>
      <c r="D13" s="18">
        <f>'Fish Use'!F2</f>
        <v>0.41620000000000001</v>
      </c>
      <c r="E13" s="19">
        <f>'Limiting Factors'!C4</f>
        <v>4.08</v>
      </c>
      <c r="F13" s="18">
        <f>'Limiting Factors'!D4</f>
        <v>0.79300000000000004</v>
      </c>
      <c r="G13" s="18">
        <f>SUM('L1 Calculation Grid'!M5,'L1 Calculation Grid'!M20,'L1 Calculation Grid'!M35,'L1 Calculation Grid'!M50,'L1 Calculation Grid'!M65,'L1 Calculation Grid'!M80,'L1 Calculation Grid'!M95,'L1 Calculation Grid'!M110,'L1 Calculation Grid'!M125,'L1 Calculation Grid'!M140)</f>
        <v>2.5366438680056342</v>
      </c>
      <c r="H13" s="18">
        <f>SUM('L1 Calculation Grid'!N5,'L1 Calculation Grid'!N20,'L1 Calculation Grid'!N35,'L1 Calculation Grid'!N50,'L1 Calculation Grid'!N65,'L1 Calculation Grid'!N80,'L1 Calculation Grid'!N95,'L1 Calculation Grid'!N110,'L1 Calculation Grid'!N125,'L1 Calculation Grid'!N140)</f>
        <v>0.73711193140513176</v>
      </c>
      <c r="I13" s="17">
        <f t="shared" si="0"/>
        <v>5</v>
      </c>
    </row>
    <row r="14" spans="1:9" ht="18" customHeight="1" x14ac:dyDescent="0.2">
      <c r="A14" s="16" t="str">
        <f>'Fish Use'!A2</f>
        <v>CC1</v>
      </c>
      <c r="B14" s="16" t="str">
        <f>'Fish Use'!B2</f>
        <v>Catherine Creek</v>
      </c>
      <c r="C14" s="16" t="str">
        <f>'Limiting Factors'!B14</f>
        <v>Summer Water Temperature</v>
      </c>
      <c r="D14" s="18">
        <f>'Fish Use'!F2</f>
        <v>0.41620000000000001</v>
      </c>
      <c r="E14" s="19">
        <f>'Limiting Factors'!C14</f>
        <v>4.6399999999999997</v>
      </c>
      <c r="F14" s="18">
        <f>'Limiting Factors'!D14</f>
        <v>0.91900000000000004</v>
      </c>
      <c r="G14" s="18">
        <f>SUM('L1 Calculation Grid'!M11,'L1 Calculation Grid'!M26,'L1 Calculation Grid'!M41,'L1 Calculation Grid'!M56,'L1 Calculation Grid'!M71,'L1 Calculation Grid'!M86,'L1 Calculation Grid'!M101,'L1 Calculation Grid'!M116,'L1 Calculation Grid'!M131,'L1 Calculation Grid'!M146)</f>
        <v>2.5462759256596446</v>
      </c>
      <c r="H14" s="18">
        <f>SUM('L1 Calculation Grid'!N11,'L1 Calculation Grid'!N26,'L1 Calculation Grid'!N41,'L1 Calculation Grid'!N56,'L1 Calculation Grid'!N71,'L1 Calculation Grid'!N86,'L1 Calculation Grid'!N101,'L1 Calculation Grid'!N116,'L1 Calculation Grid'!N131,'L1 Calculation Grid'!N146)</f>
        <v>0.78612171121491115</v>
      </c>
      <c r="I14" s="17">
        <f t="shared" si="0"/>
        <v>3</v>
      </c>
    </row>
    <row r="15" spans="1:9" ht="18" customHeight="1" x14ac:dyDescent="0.2">
      <c r="A15" s="16" t="str">
        <f>'Fish Use'!A2</f>
        <v>CC1</v>
      </c>
      <c r="B15" s="16" t="str">
        <f>'Fish Use'!B2</f>
        <v>Catherine Creek</v>
      </c>
      <c r="C15" s="16" t="str">
        <f>'Limiting Factors'!B16</f>
        <v>Water Quality</v>
      </c>
      <c r="D15" s="18">
        <f>'Fish Use'!F2</f>
        <v>0.41620000000000001</v>
      </c>
      <c r="E15" s="19">
        <f>'Limiting Factors'!C16</f>
        <v>5</v>
      </c>
      <c r="F15" s="18">
        <f>'Limiting Factors'!D16</f>
        <v>1</v>
      </c>
      <c r="G15" s="18">
        <f>SUM('L1 Calculation Grid'!M13,'L1 Calculation Grid'!M28,'L1 Calculation Grid'!M43,'L1 Calculation Grid'!M58,'L1 Calculation Grid'!M73,'L1 Calculation Grid'!M88,'L1 Calculation Grid'!M103,'L1 Calculation Grid'!M118,'L1 Calculation Grid'!M133,'L1 Calculation Grid'!M148)</f>
        <v>2.4228785720825998</v>
      </c>
      <c r="H15" s="18">
        <f>SUM('L1 Calculation Grid'!N13,'L1 Calculation Grid'!N28,'L1 Calculation Grid'!N43,'L1 Calculation Grid'!N58,'L1 Calculation Grid'!N73,'L1 Calculation Grid'!N88,'L1 Calculation Grid'!N103,'L1 Calculation Grid'!N118,'L1 Calculation Grid'!N133,'L1 Calculation Grid'!N148)</f>
        <v>0.66838747160396994</v>
      </c>
      <c r="I15" s="17">
        <f t="shared" si="0"/>
        <v>7</v>
      </c>
    </row>
    <row r="16" spans="1:9" ht="18" customHeight="1" x14ac:dyDescent="0.2">
      <c r="A16" s="16" t="str">
        <f>'Fish Use'!A2</f>
        <v>CC1</v>
      </c>
      <c r="B16" s="16" t="str">
        <f>'Fish Use'!B2</f>
        <v>Catherine Creek</v>
      </c>
      <c r="C16" s="16" t="str">
        <f>'Limiting Factors'!B15</f>
        <v>Winter Water Temperature</v>
      </c>
      <c r="D16" s="18">
        <f>'Fish Use'!F2</f>
        <v>0.41620000000000001</v>
      </c>
      <c r="E16" s="19">
        <f>'Limiting Factors'!C15</f>
        <v>3.91</v>
      </c>
      <c r="F16" s="18">
        <f>'Limiting Factors'!D15</f>
        <v>0.75475000000000003</v>
      </c>
      <c r="G16" s="18">
        <f>SUM('L1 Calculation Grid'!M12,'L1 Calculation Grid'!M27,'L1 Calculation Grid'!M42,'L1 Calculation Grid'!M57,'L1 Calculation Grid'!M72,'L1 Calculation Grid'!M87,'L1 Calculation Grid'!M102,'L1 Calculation Grid'!M117,'L1 Calculation Grid'!M132,'L1 Calculation Grid'!M147)</f>
        <v>1.5055655961163039</v>
      </c>
      <c r="H16" s="18">
        <f>SUM('L1 Calculation Grid'!N12,'L1 Calculation Grid'!N27,'L1 Calculation Grid'!N42,'L1 Calculation Grid'!N57,'L1 Calculation Grid'!N72,'L1 Calculation Grid'!N87,'L1 Calculation Grid'!N102,'L1 Calculation Grid'!N117,'L1 Calculation Grid'!N132,'L1 Calculation Grid'!N147)</f>
        <v>0.41904535134711907</v>
      </c>
      <c r="I16" s="17">
        <f t="shared" si="0"/>
        <v>13</v>
      </c>
    </row>
    <row r="17" spans="1:9" ht="18" customHeight="1" x14ac:dyDescent="0.2">
      <c r="A17" s="16" t="str">
        <f>'Fish Use'!A12</f>
        <v>CC2</v>
      </c>
      <c r="B17" s="16" t="str">
        <f>'Fish Use'!B12</f>
        <v>Catherine Creek</v>
      </c>
      <c r="C17" s="16" t="str">
        <f>'Limiting Factors'!B28</f>
        <v>Altered Flow Timing</v>
      </c>
      <c r="D17" s="18">
        <f>'Fish Use'!F12</f>
        <v>0.28029999999999999</v>
      </c>
      <c r="E17" s="19">
        <f>'Limiting Factors'!C28</f>
        <v>4.3099999999999996</v>
      </c>
      <c r="F17" s="18">
        <f>'Limiting Factors'!D28</f>
        <v>0.84475</v>
      </c>
      <c r="G17" s="18">
        <f>SUM('L1 Calculation Grid'!M158,'L1 Calculation Grid'!M173,'L1 Calculation Grid'!M188,'L1 Calculation Grid'!M203,'L1 Calculation Grid'!M218,'L1 Calculation Grid'!M233,'L1 Calculation Grid'!M248,'L1 Calculation Grid'!M263,'L1 Calculation Grid'!M278,'L1 Calculation Grid'!M293)</f>
        <v>1.2414216711052548</v>
      </c>
      <c r="H17" s="18">
        <f>SUM('L1 Calculation Grid'!N158,'L1 Calculation Grid'!N173,'L1 Calculation Grid'!N188,'L1 Calculation Grid'!N203,'L1 Calculation Grid'!N218,'L1 Calculation Grid'!N233,'L1 Calculation Grid'!N248,'L1 Calculation Grid'!N263,'L1 Calculation Grid'!N278,'L1 Calculation Grid'!N293)</f>
        <v>0.33809290475393317</v>
      </c>
      <c r="I17" s="17">
        <f t="shared" ref="I17:I31" si="1">1+IF($H$17&gt;H17,1,0)+IF(AND($H$18&gt;H17,COUNTIF($H$17:$H$17,$H$18)=0),1,0)+IF(AND($H$19&gt;H17,COUNTIF($H$17:$H$18,$H$19)=0),1,0)+IF(AND($H$20&gt;H17,COUNTIF($H$17:$H$19,$H$20)=0),1,0)+IF(AND($H$21&gt;H17,COUNTIF($H$17:$H$20,$H$21)=0),1,0)+IF(AND($H$22&gt;H17,COUNTIF($H$17:$H$21,$H$22)=0),1,0)+IF(AND($H$23&gt;H17,COUNTIF($H$17:$H$22,$H$23)=0),1,0)+IF(AND($H$24&gt;H17,COUNTIF($H$17:$H$23,$H$24)=0),1,0)+IF(AND($H$25&gt;H17,COUNTIF($H$17:$H$24,$H$25)=0),1,0)+IF(AND($H$26&gt;H17,COUNTIF($H$17:$H$25,$H$26)=0),1,0)+IF(AND($H$27&gt;H17,COUNTIF($H$17:$H$26,$H$27)=0),1,0)+IF(AND($H$28&gt;H17,COUNTIF($H$17:$H$27,$H$28)=0),1,0)+IF(AND($H$29&gt;H17,COUNTIF($H$17:$H$28,$H$29)=0),1,0)+IF(AND($H$30&gt;H17,COUNTIF($H$17:$H$29,$H$30)=0),1,0)+IF(AND($H$31&gt;H17,COUNTIF($H$17:$H$30,$H$31)=0),1,0)</f>
        <v>10</v>
      </c>
    </row>
    <row r="18" spans="1:9" ht="18" customHeight="1" x14ac:dyDescent="0.2">
      <c r="A18" s="16" t="str">
        <f>'Fish Use'!A12</f>
        <v>CC2</v>
      </c>
      <c r="B18" s="16" t="str">
        <f>'Fish Use'!B12</f>
        <v>Catherine Creek</v>
      </c>
      <c r="C18" s="16" t="str">
        <f>'Limiting Factors'!B25</f>
        <v>Altered Primary Productivity</v>
      </c>
      <c r="D18" s="18">
        <f>'Fish Use'!F12</f>
        <v>0.28029999999999999</v>
      </c>
      <c r="E18" s="19">
        <f>'Limiting Factors'!C25</f>
        <v>4.3099999999999996</v>
      </c>
      <c r="F18" s="18">
        <f>'Limiting Factors'!D25</f>
        <v>0.84475</v>
      </c>
      <c r="G18" s="18">
        <f>SUM('L1 Calculation Grid'!M165,'L1 Calculation Grid'!M180,'L1 Calculation Grid'!M195,'L1 Calculation Grid'!M210,'L1 Calculation Grid'!M225,'L1 Calculation Grid'!M240,'L1 Calculation Grid'!M255,'L1 Calculation Grid'!M270,'L1 Calculation Grid'!M285,'L1 Calculation Grid'!M300)</f>
        <v>0.86087688072372615</v>
      </c>
      <c r="H18" s="18">
        <f>SUM('L1 Calculation Grid'!N165,'L1 Calculation Grid'!N180,'L1 Calculation Grid'!N195,'L1 Calculation Grid'!N210,'L1 Calculation Grid'!N225,'L1 Calculation Grid'!N240,'L1 Calculation Grid'!N255,'L1 Calculation Grid'!N270,'L1 Calculation Grid'!N285,'L1 Calculation Grid'!N300)</f>
        <v>0.24158674585369744</v>
      </c>
      <c r="I18" s="17">
        <f t="shared" si="1"/>
        <v>14</v>
      </c>
    </row>
    <row r="19" spans="1:9" ht="18" customHeight="1" x14ac:dyDescent="0.2">
      <c r="A19" s="16" t="str">
        <f>'Fish Use'!A12</f>
        <v>CC2</v>
      </c>
      <c r="B19" s="16" t="str">
        <f>'Fish Use'!B12</f>
        <v>Catherine Creek</v>
      </c>
      <c r="C19" s="16" t="str">
        <f>'Limiting Factors'!B23</f>
        <v>Anthropogenic Barriers</v>
      </c>
      <c r="D19" s="18">
        <f>'Fish Use'!F12</f>
        <v>0.28029999999999999</v>
      </c>
      <c r="E19" s="19">
        <f>'Limiting Factors'!C23</f>
        <v>4.6399999999999997</v>
      </c>
      <c r="F19" s="18">
        <f>'Limiting Factors'!D23</f>
        <v>0.91900000000000004</v>
      </c>
      <c r="G19" s="18">
        <f>SUM('L1 Calculation Grid'!M152,'L1 Calculation Grid'!M167,'L1 Calculation Grid'!M182,'L1 Calculation Grid'!M197,'L1 Calculation Grid'!M212,'L1 Calculation Grid'!M227,'L1 Calculation Grid'!M242,'L1 Calculation Grid'!M257,'L1 Calculation Grid'!M272,'L1 Calculation Grid'!M287)</f>
        <v>1.3670971789913191</v>
      </c>
      <c r="H19" s="18">
        <f>SUM('L1 Calculation Grid'!N152,'L1 Calculation Grid'!N167,'L1 Calculation Grid'!N182,'L1 Calculation Grid'!N197,'L1 Calculation Grid'!N212,'L1 Calculation Grid'!N227,'L1 Calculation Grid'!N242,'L1 Calculation Grid'!N257,'L1 Calculation Grid'!N272,'L1 Calculation Grid'!N287)</f>
        <v>0.42046978104115873</v>
      </c>
      <c r="I19" s="17">
        <f t="shared" si="1"/>
        <v>4</v>
      </c>
    </row>
    <row r="20" spans="1:9" ht="18" customHeight="1" x14ac:dyDescent="0.2">
      <c r="A20" s="16" t="str">
        <f>'Fish Use'!A12</f>
        <v>CC2</v>
      </c>
      <c r="B20" s="16" t="str">
        <f>'Fish Use'!B12</f>
        <v>Catherine Creek</v>
      </c>
      <c r="C20" s="16" t="str">
        <f>'Limiting Factors'!B20</f>
        <v>Channel and Habitat Structure</v>
      </c>
      <c r="D20" s="18">
        <f>'Fish Use'!F12</f>
        <v>0.28029999999999999</v>
      </c>
      <c r="E20" s="19">
        <f>'Limiting Factors'!C20</f>
        <v>4.37</v>
      </c>
      <c r="F20" s="18">
        <f>'Limiting Factors'!D20</f>
        <v>0.85824999999999996</v>
      </c>
      <c r="G20" s="18">
        <f>SUM('L1 Calculation Grid'!M156,'L1 Calculation Grid'!M171,'L1 Calculation Grid'!M186,'L1 Calculation Grid'!M201,'L1 Calculation Grid'!M216,'L1 Calculation Grid'!M231,'L1 Calculation Grid'!M246,'L1 Calculation Grid'!M261,'L1 Calculation Grid'!M276,'L1 Calculation Grid'!M291)</f>
        <v>2.0963737104049844</v>
      </c>
      <c r="H20" s="18">
        <f>SUM('L1 Calculation Grid'!N156,'L1 Calculation Grid'!N171,'L1 Calculation Grid'!N186,'L1 Calculation Grid'!N201,'L1 Calculation Grid'!N216,'L1 Calculation Grid'!N231,'L1 Calculation Grid'!N246,'L1 Calculation Grid'!N261,'L1 Calculation Grid'!N276,'L1 Calculation Grid'!N291)</f>
        <v>0.63191920652772149</v>
      </c>
      <c r="I20" s="17">
        <f t="shared" si="1"/>
        <v>1</v>
      </c>
    </row>
    <row r="21" spans="1:9" ht="18" customHeight="1" x14ac:dyDescent="0.2">
      <c r="A21" s="16" t="str">
        <f>'Fish Use'!A12</f>
        <v>CC2</v>
      </c>
      <c r="B21" s="16" t="str">
        <f>'Fish Use'!B12</f>
        <v>Catherine Creek</v>
      </c>
      <c r="C21" s="16" t="str">
        <f>'Limiting Factors'!B21</f>
        <v>Decreased Sediment Quantity</v>
      </c>
      <c r="D21" s="18">
        <f>'Fish Use'!F12</f>
        <v>0.28029999999999999</v>
      </c>
      <c r="E21" s="19">
        <f>'Limiting Factors'!C21</f>
        <v>2.4900000000000002</v>
      </c>
      <c r="F21" s="18">
        <f>'Limiting Factors'!D21</f>
        <v>0.43525000000000003</v>
      </c>
      <c r="G21" s="18">
        <f>SUM('L1 Calculation Grid'!M159,'L1 Calculation Grid'!M174,'L1 Calculation Grid'!M189,'L1 Calculation Grid'!M204,'L1 Calculation Grid'!M219,'L1 Calculation Grid'!M234,'L1 Calculation Grid'!M249,'L1 Calculation Grid'!M264,'L1 Calculation Grid'!M279,'L1 Calculation Grid'!M294)</f>
        <v>0.63178869201657162</v>
      </c>
      <c r="H21" s="18">
        <f>SUM('L1 Calculation Grid'!N159,'L1 Calculation Grid'!N174,'L1 Calculation Grid'!N189,'L1 Calculation Grid'!N204,'L1 Calculation Grid'!N219,'L1 Calculation Grid'!N234,'L1 Calculation Grid'!N249,'L1 Calculation Grid'!N264,'L1 Calculation Grid'!N279,'L1 Calculation Grid'!N294)</f>
        <v>0.19161061739461155</v>
      </c>
      <c r="I21" s="17">
        <f t="shared" si="1"/>
        <v>15</v>
      </c>
    </row>
    <row r="22" spans="1:9" ht="18" customHeight="1" x14ac:dyDescent="0.2">
      <c r="A22" s="16" t="str">
        <f>'Fish Use'!A12</f>
        <v>CC2</v>
      </c>
      <c r="B22" s="16" t="str">
        <f>'Fish Use'!B12</f>
        <v>Catherine Creek</v>
      </c>
      <c r="C22" s="16" t="str">
        <f>'Limiting Factors'!B27</f>
        <v>Decreased Water Quantity</v>
      </c>
      <c r="D22" s="18">
        <f>'Fish Use'!F12</f>
        <v>0.28029999999999999</v>
      </c>
      <c r="E22" s="19">
        <f>'Limiting Factors'!C27</f>
        <v>4.3099999999999996</v>
      </c>
      <c r="F22" s="18">
        <f>'Limiting Factors'!D27</f>
        <v>0.84475</v>
      </c>
      <c r="G22" s="18">
        <f>SUM('L1 Calculation Grid'!M157,'L1 Calculation Grid'!M172,'L1 Calculation Grid'!M187,'L1 Calculation Grid'!M202,'L1 Calculation Grid'!M217,'L1 Calculation Grid'!M232,'L1 Calculation Grid'!M247,'L1 Calculation Grid'!M262,'L1 Calculation Grid'!M277,'L1 Calculation Grid'!M292)</f>
        <v>1.7741843775920381</v>
      </c>
      <c r="H22" s="18">
        <f>SUM('L1 Calculation Grid'!N157,'L1 Calculation Grid'!N172,'L1 Calculation Grid'!N187,'L1 Calculation Grid'!N202,'L1 Calculation Grid'!N217,'L1 Calculation Grid'!N232,'L1 Calculation Grid'!N247,'L1 Calculation Grid'!N262,'L1 Calculation Grid'!N277,'L1 Calculation Grid'!N292)</f>
        <v>0.5084247528574809</v>
      </c>
      <c r="I22" s="17">
        <f t="shared" si="1"/>
        <v>3</v>
      </c>
    </row>
    <row r="23" spans="1:9" ht="18" customHeight="1" x14ac:dyDescent="0.2">
      <c r="A23" s="16" t="str">
        <f>'Fish Use'!A12</f>
        <v>CC2</v>
      </c>
      <c r="B23" s="16" t="str">
        <f>'Fish Use'!B12</f>
        <v>Catherine Creek</v>
      </c>
      <c r="C23" s="16" t="str">
        <f>'Limiting Factors'!B18</f>
        <v>Floodplain Condition</v>
      </c>
      <c r="D23" s="18">
        <f>'Fish Use'!F12</f>
        <v>0.28029999999999999</v>
      </c>
      <c r="E23" s="19">
        <f>'Limiting Factors'!C18</f>
        <v>3.95</v>
      </c>
      <c r="F23" s="18">
        <f>'Limiting Factors'!D18</f>
        <v>0.76375000000000004</v>
      </c>
      <c r="G23" s="18">
        <f>SUM('L1 Calculation Grid'!M154,'L1 Calculation Grid'!M169,'L1 Calculation Grid'!M184,'L1 Calculation Grid'!M199,'L1 Calculation Grid'!M214,'L1 Calculation Grid'!M229,'L1 Calculation Grid'!M244,'L1 Calculation Grid'!M259,'L1 Calculation Grid'!M274,'L1 Calculation Grid'!M289)</f>
        <v>1.3012952527703194</v>
      </c>
      <c r="H23" s="18">
        <f>SUM('L1 Calculation Grid'!N154,'L1 Calculation Grid'!N169,'L1 Calculation Grid'!N184,'L1 Calculation Grid'!N199,'L1 Calculation Grid'!N214,'L1 Calculation Grid'!N229,'L1 Calculation Grid'!N244,'L1 Calculation Grid'!N259,'L1 Calculation Grid'!N274,'L1 Calculation Grid'!N289)</f>
        <v>0.36994401938717353</v>
      </c>
      <c r="I23" s="17">
        <f t="shared" si="1"/>
        <v>8</v>
      </c>
    </row>
    <row r="24" spans="1:9" ht="18" customHeight="1" x14ac:dyDescent="0.2">
      <c r="A24" s="16" t="str">
        <f>'Fish Use'!A12</f>
        <v>CC2</v>
      </c>
      <c r="B24" s="16" t="str">
        <f>'Fish Use'!B12</f>
        <v>Catherine Creek</v>
      </c>
      <c r="C24" s="16" t="str">
        <f>'Limiting Factors'!B22</f>
        <v>Increased Sediment Quantity</v>
      </c>
      <c r="D24" s="18">
        <f>'Fish Use'!F12</f>
        <v>0.28029999999999999</v>
      </c>
      <c r="E24" s="19">
        <f>'Limiting Factors'!C22</f>
        <v>4.32</v>
      </c>
      <c r="F24" s="18">
        <f>'Limiting Factors'!D22</f>
        <v>0.84699999999999998</v>
      </c>
      <c r="G24" s="18">
        <f>SUM('L1 Calculation Grid'!M160,'L1 Calculation Grid'!M175,'L1 Calculation Grid'!M190,'L1 Calculation Grid'!M205,'L1 Calculation Grid'!M220,'L1 Calculation Grid'!M235,'L1 Calculation Grid'!M250,'L1 Calculation Grid'!M265,'L1 Calculation Grid'!M280,'L1 Calculation Grid'!M295)</f>
        <v>0.86316983483041854</v>
      </c>
      <c r="H24" s="18">
        <f>SUM('L1 Calculation Grid'!N160,'L1 Calculation Grid'!N175,'L1 Calculation Grid'!N190,'L1 Calculation Grid'!N205,'L1 Calculation Grid'!N220,'L1 Calculation Grid'!N235,'L1 Calculation Grid'!N250,'L1 Calculation Grid'!N265,'L1 Calculation Grid'!N280,'L1 Calculation Grid'!N295)</f>
        <v>0.28481212923507682</v>
      </c>
      <c r="I24" s="17">
        <f t="shared" si="1"/>
        <v>12</v>
      </c>
    </row>
    <row r="25" spans="1:9" ht="18" customHeight="1" x14ac:dyDescent="0.2">
      <c r="A25" s="16" t="str">
        <f>'Fish Use'!A12</f>
        <v>CC2</v>
      </c>
      <c r="B25" s="16" t="str">
        <f>'Fish Use'!B12</f>
        <v>Catherine Creek</v>
      </c>
      <c r="C25" s="16" t="str">
        <f>'Limiting Factors'!B26</f>
        <v>Non-Native Species Interactions and Competition</v>
      </c>
      <c r="D25" s="18">
        <f>'Fish Use'!F12</f>
        <v>0.28029999999999999</v>
      </c>
      <c r="E25" s="19">
        <f>'Limiting Factors'!C26</f>
        <v>3.91</v>
      </c>
      <c r="F25" s="18">
        <f>'Limiting Factors'!D26</f>
        <v>0.75475000000000003</v>
      </c>
      <c r="G25" s="18">
        <f>SUM('L1 Calculation Grid'!M166,'L1 Calculation Grid'!M181,'L1 Calculation Grid'!M196,'L1 Calculation Grid'!M211,'L1 Calculation Grid'!M226,'L1 Calculation Grid'!M241,'L1 Calculation Grid'!M256,'L1 Calculation Grid'!M271,'L1 Calculation Grid'!M286,'L1 Calculation Grid'!M301)</f>
        <v>0.85075905187361855</v>
      </c>
      <c r="H25" s="18">
        <f>SUM('L1 Calculation Grid'!N166,'L1 Calculation Grid'!N181,'L1 Calculation Grid'!N196,'L1 Calculation Grid'!N211,'L1 Calculation Grid'!N226,'L1 Calculation Grid'!N241,'L1 Calculation Grid'!N256,'L1 Calculation Grid'!N271,'L1 Calculation Grid'!N286,'L1 Calculation Grid'!N301)</f>
        <v>0.29690433129977889</v>
      </c>
      <c r="I25" s="17">
        <f t="shared" si="1"/>
        <v>11</v>
      </c>
    </row>
    <row r="26" spans="1:9" ht="18" customHeight="1" x14ac:dyDescent="0.2">
      <c r="A26" s="16" t="str">
        <f>'Fish Use'!A12</f>
        <v>CC2</v>
      </c>
      <c r="B26" s="16" t="str">
        <f>'Fish Use'!B12</f>
        <v>Catherine Creek</v>
      </c>
      <c r="C26" s="16" t="str">
        <f>'Limiting Factors'!B24</f>
        <v>Predation</v>
      </c>
      <c r="D26" s="18">
        <f>'Fish Use'!F12</f>
        <v>0.28029999999999999</v>
      </c>
      <c r="E26" s="19">
        <f>'Limiting Factors'!C24</f>
        <v>4.22</v>
      </c>
      <c r="F26" s="18">
        <f>'Limiting Factors'!D24</f>
        <v>0.82450000000000001</v>
      </c>
      <c r="G26" s="18">
        <f>SUM('L1 Calculation Grid'!M164,'L1 Calculation Grid'!M179,'L1 Calculation Grid'!M194,'L1 Calculation Grid'!M209,'L1 Calculation Grid'!M224,'L1 Calculation Grid'!M239,'L1 Calculation Grid'!M254,'L1 Calculation Grid'!M269,'L1 Calculation Grid'!M284,'L1 Calculation Grid'!M299)</f>
        <v>1.2413766232203114</v>
      </c>
      <c r="H26" s="18">
        <f>SUM('L1 Calculation Grid'!N164,'L1 Calculation Grid'!N179,'L1 Calculation Grid'!N194,'L1 Calculation Grid'!N209,'L1 Calculation Grid'!N224,'L1 Calculation Grid'!N239,'L1 Calculation Grid'!N254,'L1 Calculation Grid'!N269,'L1 Calculation Grid'!N284,'L1 Calculation Grid'!N299)</f>
        <v>0.3748561217878208</v>
      </c>
      <c r="I26" s="17">
        <f t="shared" si="1"/>
        <v>6</v>
      </c>
    </row>
    <row r="27" spans="1:9" ht="18" customHeight="1" x14ac:dyDescent="0.2">
      <c r="A27" s="16" t="str">
        <f>'Fish Use'!A12</f>
        <v>CC2</v>
      </c>
      <c r="B27" s="16" t="str">
        <f>'Fish Use'!B12</f>
        <v>Catherine Creek</v>
      </c>
      <c r="C27" s="16" t="str">
        <f>'Limiting Factors'!B17</f>
        <v>Riparian Condition</v>
      </c>
      <c r="D27" s="18">
        <f>'Fish Use'!F12</f>
        <v>0.28029999999999999</v>
      </c>
      <c r="E27" s="19">
        <f>'Limiting Factors'!C17</f>
        <v>3.44</v>
      </c>
      <c r="F27" s="18">
        <f>'Limiting Factors'!D17</f>
        <v>0.64900000000000002</v>
      </c>
      <c r="G27" s="18">
        <f>SUM('L1 Calculation Grid'!M153,'L1 Calculation Grid'!M168,'L1 Calculation Grid'!M183,'L1 Calculation Grid'!M198,'L1 Calculation Grid'!M213,'L1 Calculation Grid'!M228,'L1 Calculation Grid'!M243,'L1 Calculation Grid'!M258,'L1 Calculation Grid'!M273,'L1 Calculation Grid'!M288)</f>
        <v>1.1291705308702127</v>
      </c>
      <c r="H27" s="18">
        <f>SUM('L1 Calculation Grid'!N153,'L1 Calculation Grid'!N168,'L1 Calculation Grid'!N183,'L1 Calculation Grid'!N198,'L1 Calculation Grid'!N213,'L1 Calculation Grid'!N228,'L1 Calculation Grid'!N243,'L1 Calculation Grid'!N258,'L1 Calculation Grid'!N273,'L1 Calculation Grid'!N288)</f>
        <v>0.3611396612552128</v>
      </c>
      <c r="I27" s="17">
        <f t="shared" si="1"/>
        <v>9</v>
      </c>
    </row>
    <row r="28" spans="1:9" ht="18" customHeight="1" x14ac:dyDescent="0.2">
      <c r="A28" s="16" t="str">
        <f>'Fish Use'!A12</f>
        <v>CC2</v>
      </c>
      <c r="B28" s="16" t="str">
        <f>'Fish Use'!B12</f>
        <v>Catherine Creek</v>
      </c>
      <c r="C28" s="16" t="str">
        <f>'Limiting Factors'!B19</f>
        <v>Side Channel and Wetland Habitat</v>
      </c>
      <c r="D28" s="18">
        <f>'Fish Use'!F12</f>
        <v>0.28029999999999999</v>
      </c>
      <c r="E28" s="19">
        <f>'Limiting Factors'!C19</f>
        <v>4.37</v>
      </c>
      <c r="F28" s="18">
        <f>'Limiting Factors'!D19</f>
        <v>0.85824999999999996</v>
      </c>
      <c r="G28" s="18">
        <f>SUM('L1 Calculation Grid'!M155,'L1 Calculation Grid'!M170,'L1 Calculation Grid'!M185,'L1 Calculation Grid'!M200,'L1 Calculation Grid'!M215,'L1 Calculation Grid'!M230,'L1 Calculation Grid'!M245,'L1 Calculation Grid'!M260,'L1 Calculation Grid'!M275,'L1 Calculation Grid'!M290)</f>
        <v>1.8489328788733128</v>
      </c>
      <c r="H28" s="18">
        <f>SUM('L1 Calculation Grid'!N155,'L1 Calculation Grid'!N170,'L1 Calculation Grid'!N185,'L1 Calculation Grid'!N200,'L1 Calculation Grid'!N215,'L1 Calculation Grid'!N230,'L1 Calculation Grid'!N245,'L1 Calculation Grid'!N260,'L1 Calculation Grid'!N275,'L1 Calculation Grid'!N290)</f>
        <v>0.53727308849873223</v>
      </c>
      <c r="I28" s="17">
        <f t="shared" si="1"/>
        <v>2</v>
      </c>
    </row>
    <row r="29" spans="1:9" ht="18" customHeight="1" x14ac:dyDescent="0.2">
      <c r="A29" s="16" t="str">
        <f>'Fish Use'!A12</f>
        <v>CC2</v>
      </c>
      <c r="B29" s="16" t="str">
        <f>'Fish Use'!B12</f>
        <v>Catherine Creek</v>
      </c>
      <c r="C29" s="16" t="str">
        <f>'Limiting Factors'!B29</f>
        <v>Summer Water Temperature</v>
      </c>
      <c r="D29" s="18">
        <f>'Fish Use'!F12</f>
        <v>0.28029999999999999</v>
      </c>
      <c r="E29" s="19">
        <f>'Limiting Factors'!C29</f>
        <v>3.42</v>
      </c>
      <c r="F29" s="18">
        <f>'Limiting Factors'!D29</f>
        <v>0.64449999999999996</v>
      </c>
      <c r="G29" s="18">
        <f>SUM('L1 Calculation Grid'!M161,'L1 Calculation Grid'!M176,'L1 Calculation Grid'!M191,'L1 Calculation Grid'!M206,'L1 Calculation Grid'!M221,'L1 Calculation Grid'!M236,'L1 Calculation Grid'!M251,'L1 Calculation Grid'!M266,'L1 Calculation Grid'!M281,'L1 Calculation Grid'!M296)</f>
        <v>1.2026351585456208</v>
      </c>
      <c r="H29" s="18">
        <f>SUM('L1 Calculation Grid'!N161,'L1 Calculation Grid'!N176,'L1 Calculation Grid'!N191,'L1 Calculation Grid'!N206,'L1 Calculation Grid'!N221,'L1 Calculation Grid'!N236,'L1 Calculation Grid'!N251,'L1 Calculation Grid'!N266,'L1 Calculation Grid'!N281,'L1 Calculation Grid'!N296)</f>
        <v>0.37129424948640521</v>
      </c>
      <c r="I29" s="17">
        <f t="shared" si="1"/>
        <v>7</v>
      </c>
    </row>
    <row r="30" spans="1:9" ht="18" customHeight="1" x14ac:dyDescent="0.2">
      <c r="A30" s="16" t="str">
        <f>'Fish Use'!A12</f>
        <v>CC2</v>
      </c>
      <c r="B30" s="16" t="str">
        <f>'Fish Use'!B12</f>
        <v>Catherine Creek</v>
      </c>
      <c r="C30" s="16" t="str">
        <f>'Limiting Factors'!B31</f>
        <v>Water Quality</v>
      </c>
      <c r="D30" s="18">
        <f>'Fish Use'!F12</f>
        <v>0.28029999999999999</v>
      </c>
      <c r="E30" s="19">
        <f>'Limiting Factors'!C31</f>
        <v>4.6399999999999997</v>
      </c>
      <c r="F30" s="18">
        <f>'Limiting Factors'!D31</f>
        <v>0.91900000000000004</v>
      </c>
      <c r="G30" s="18">
        <f>SUM('L1 Calculation Grid'!M163,'L1 Calculation Grid'!M178,'L1 Calculation Grid'!M193,'L1 Calculation Grid'!M208,'L1 Calculation Grid'!M223,'L1 Calculation Grid'!M238,'L1 Calculation Grid'!M253,'L1 Calculation Grid'!M268,'L1 Calculation Grid'!M283,'L1 Calculation Grid'!M298)</f>
        <v>1.4995749682619359</v>
      </c>
      <c r="H30" s="18">
        <f>SUM('L1 Calculation Grid'!N163,'L1 Calculation Grid'!N178,'L1 Calculation Grid'!N193,'L1 Calculation Grid'!N208,'L1 Calculation Grid'!N223,'L1 Calculation Grid'!N238,'L1 Calculation Grid'!N253,'L1 Calculation Grid'!N268,'L1 Calculation Grid'!N283,'L1 Calculation Grid'!N298)</f>
        <v>0.41368029461570099</v>
      </c>
      <c r="I30" s="17">
        <f t="shared" si="1"/>
        <v>5</v>
      </c>
    </row>
    <row r="31" spans="1:9" ht="18" customHeight="1" x14ac:dyDescent="0.2">
      <c r="A31" s="16" t="str">
        <f>'Fish Use'!A12</f>
        <v>CC2</v>
      </c>
      <c r="B31" s="16" t="str">
        <f>'Fish Use'!B12</f>
        <v>Catherine Creek</v>
      </c>
      <c r="C31" s="16" t="str">
        <f>'Limiting Factors'!B30</f>
        <v>Winter Water Temperature</v>
      </c>
      <c r="D31" s="18">
        <f>'Fish Use'!F12</f>
        <v>0.28029999999999999</v>
      </c>
      <c r="E31" s="19">
        <f>'Limiting Factors'!C30</f>
        <v>3.91</v>
      </c>
      <c r="F31" s="18">
        <f>'Limiting Factors'!D30</f>
        <v>0.75475000000000003</v>
      </c>
      <c r="G31" s="18">
        <f>SUM('L1 Calculation Grid'!M162,'L1 Calculation Grid'!M177,'L1 Calculation Grid'!M192,'L1 Calculation Grid'!M207,'L1 Calculation Grid'!M222,'L1 Calculation Grid'!M237,'L1 Calculation Grid'!M252,'L1 Calculation Grid'!M267,'L1 Calculation Grid'!M282,'L1 Calculation Grid'!M297)</f>
        <v>1.0139597227087938</v>
      </c>
      <c r="H31" s="18">
        <f>SUM('L1 Calculation Grid'!N162,'L1 Calculation Grid'!N177,'L1 Calculation Grid'!N192,'L1 Calculation Grid'!N207,'L1 Calculation Grid'!N222,'L1 Calculation Grid'!N237,'L1 Calculation Grid'!N252,'L1 Calculation Grid'!N267,'L1 Calculation Grid'!N282,'L1 Calculation Grid'!N297)</f>
        <v>0.28221627098173341</v>
      </c>
      <c r="I31" s="17">
        <f t="shared" si="1"/>
        <v>13</v>
      </c>
    </row>
    <row r="32" spans="1:9" ht="18" customHeight="1" x14ac:dyDescent="0.2">
      <c r="A32" s="16" t="str">
        <f>'Fish Use'!A22</f>
        <v>CC3</v>
      </c>
      <c r="B32" s="16" t="str">
        <f>'Fish Use'!B22</f>
        <v>Catherine Creek</v>
      </c>
      <c r="C32" s="16" t="str">
        <f>'Limiting Factors'!B43</f>
        <v>Altered Flow Timing</v>
      </c>
      <c r="D32" s="18">
        <f>'Fish Use'!F22</f>
        <v>0.17219999999999999</v>
      </c>
      <c r="E32" s="19">
        <f>'Limiting Factors'!C43</f>
        <v>3.63</v>
      </c>
      <c r="F32" s="18">
        <f>'Limiting Factors'!D43</f>
        <v>0.69174999999999998</v>
      </c>
      <c r="G32" s="18">
        <f>SUM('L1 Calculation Grid'!M308,'L1 Calculation Grid'!M323,'L1 Calculation Grid'!M338,'L1 Calculation Grid'!M353,'L1 Calculation Grid'!M368,'L1 Calculation Grid'!M383,'L1 Calculation Grid'!M398,'L1 Calculation Grid'!M413,'L1 Calculation Grid'!M428,'L1 Calculation Grid'!M443)</f>
        <v>0.62452573501701691</v>
      </c>
      <c r="H32" s="18">
        <f>SUM('L1 Calculation Grid'!N308,'L1 Calculation Grid'!N323,'L1 Calculation Grid'!N338,'L1 Calculation Grid'!N353,'L1 Calculation Grid'!N368,'L1 Calculation Grid'!N383,'L1 Calculation Grid'!N398,'L1 Calculation Grid'!N413,'L1 Calculation Grid'!N428,'L1 Calculation Grid'!N443)</f>
        <v>0.17008541477892897</v>
      </c>
      <c r="I32" s="17">
        <f t="shared" ref="I32:I46" si="2">1+IF($H$32&gt;H32,1,0)+IF(AND($H$33&gt;H32,COUNTIF($H$32:$H$32,$H$33)=0),1,0)+IF(AND($H$34&gt;H32,COUNTIF($H$32:$H$33,$H$34)=0),1,0)+IF(AND($H$35&gt;H32,COUNTIF($H$32:$H$34,$H$35)=0),1,0)+IF(AND($H$36&gt;H32,COUNTIF($H$32:$H$35,$H$36)=0),1,0)+IF(AND($H$37&gt;H32,COUNTIF($H$32:$H$36,$H$37)=0),1,0)+IF(AND($H$38&gt;H32,COUNTIF($H$32:$H$37,$H$38)=0),1,0)+IF(AND($H$39&gt;H32,COUNTIF($H$32:$H$38,$H$39)=0),1,0)+IF(AND($H$40&gt;H32,COUNTIF($H$32:$H$39,$H$40)=0),1,0)+IF(AND($H$41&gt;H32,COUNTIF($H$32:$H$40,$H$41)=0),1,0)+IF(AND($H$42&gt;H32,COUNTIF($H$32:$H$41,$H$42)=0),1,0)+IF(AND($H$43&gt;H32,COUNTIF($H$32:$H$42,$H$43)=0),1,0)+IF(AND($H$44&gt;H32,COUNTIF($H$32:$H$43,$H$44)=0),1,0)+IF(AND($H$45&gt;H32,COUNTIF($H$32:$H$44,$H$45)=0),1,0)+IF(AND($H$46&gt;H32,COUNTIF($H$32:$H$45,$H$46)=0),1,0)</f>
        <v>7</v>
      </c>
    </row>
    <row r="33" spans="1:9" ht="18" customHeight="1" x14ac:dyDescent="0.2">
      <c r="A33" s="16" t="str">
        <f>'Fish Use'!A22</f>
        <v>CC3</v>
      </c>
      <c r="B33" s="16" t="str">
        <f>'Fish Use'!B22</f>
        <v>Catherine Creek</v>
      </c>
      <c r="C33" s="16" t="str">
        <f>'Limiting Factors'!B40</f>
        <v>Altered Primary Productivity</v>
      </c>
      <c r="D33" s="18">
        <f>'Fish Use'!F22</f>
        <v>0.17219999999999999</v>
      </c>
      <c r="E33" s="19">
        <f>'Limiting Factors'!C40</f>
        <v>3.3</v>
      </c>
      <c r="F33" s="18">
        <f>'Limiting Factors'!D40</f>
        <v>0.61750000000000005</v>
      </c>
      <c r="G33" s="18">
        <f>SUM('L1 Calculation Grid'!M315,'L1 Calculation Grid'!M330,'L1 Calculation Grid'!M345,'L1 Calculation Grid'!M360,'L1 Calculation Grid'!M375,'L1 Calculation Grid'!M390,'L1 Calculation Grid'!M405,'L1 Calculation Grid'!M420,'L1 Calculation Grid'!M435,'L1 Calculation Grid'!M450)</f>
        <v>0.38659822492404755</v>
      </c>
      <c r="H33" s="18">
        <f>SUM('L1 Calculation Grid'!N315,'L1 Calculation Grid'!N330,'L1 Calculation Grid'!N345,'L1 Calculation Grid'!N360,'L1 Calculation Grid'!N375,'L1 Calculation Grid'!N390,'L1 Calculation Grid'!N405,'L1 Calculation Grid'!N420,'L1 Calculation Grid'!N435,'L1 Calculation Grid'!N450)</f>
        <v>0.10849055097599904</v>
      </c>
      <c r="I33" s="17">
        <f t="shared" si="2"/>
        <v>15</v>
      </c>
    </row>
    <row r="34" spans="1:9" ht="18" customHeight="1" x14ac:dyDescent="0.2">
      <c r="A34" s="16" t="str">
        <f>'Fish Use'!A22</f>
        <v>CC3</v>
      </c>
      <c r="B34" s="16" t="str">
        <f>'Fish Use'!B22</f>
        <v>Catherine Creek</v>
      </c>
      <c r="C34" s="16" t="str">
        <f>'Limiting Factors'!B38</f>
        <v>Anthropogenic Barriers</v>
      </c>
      <c r="D34" s="18">
        <f>'Fish Use'!F22</f>
        <v>0.17219999999999999</v>
      </c>
      <c r="E34" s="19">
        <f>'Limiting Factors'!C38</f>
        <v>3.63</v>
      </c>
      <c r="F34" s="18">
        <f>'Limiting Factors'!D38</f>
        <v>0.69174999999999998</v>
      </c>
      <c r="G34" s="18">
        <f>SUM('L1 Calculation Grid'!M302,'L1 Calculation Grid'!M317,'L1 Calculation Grid'!M332,'L1 Calculation Grid'!M347,'L1 Calculation Grid'!M362,'L1 Calculation Grid'!M377,'L1 Calculation Grid'!M392,'L1 Calculation Grid'!M407,'L1 Calculation Grid'!M422,'L1 Calculation Grid'!M437)</f>
        <v>0.63218340736386347</v>
      </c>
      <c r="H34" s="18">
        <f>SUM('L1 Calculation Grid'!N302,'L1 Calculation Grid'!N317,'L1 Calculation Grid'!N332,'L1 Calculation Grid'!N347,'L1 Calculation Grid'!N362,'L1 Calculation Grid'!N377,'L1 Calculation Grid'!N392,'L1 Calculation Grid'!N407,'L1 Calculation Grid'!N422,'L1 Calculation Grid'!N437)</f>
        <v>0.19443681323975964</v>
      </c>
      <c r="I34" s="17">
        <f t="shared" si="2"/>
        <v>4</v>
      </c>
    </row>
    <row r="35" spans="1:9" ht="18" customHeight="1" x14ac:dyDescent="0.2">
      <c r="A35" s="16" t="str">
        <f>'Fish Use'!A22</f>
        <v>CC3</v>
      </c>
      <c r="B35" s="16" t="str">
        <f>'Fish Use'!B22</f>
        <v>Catherine Creek</v>
      </c>
      <c r="C35" s="16" t="str">
        <f>'Limiting Factors'!B35</f>
        <v>Channel and Habitat Structure</v>
      </c>
      <c r="D35" s="18">
        <f>'Fish Use'!F22</f>
        <v>0.17219999999999999</v>
      </c>
      <c r="E35" s="19">
        <f>'Limiting Factors'!C35</f>
        <v>2.93</v>
      </c>
      <c r="F35" s="18">
        <f>'Limiting Factors'!D35</f>
        <v>0.53425</v>
      </c>
      <c r="G35" s="18">
        <f>SUM('L1 Calculation Grid'!M306,'L1 Calculation Grid'!M321,'L1 Calculation Grid'!M336,'L1 Calculation Grid'!M351,'L1 Calculation Grid'!M366,'L1 Calculation Grid'!M381,'L1 Calculation Grid'!M396,'L1 Calculation Grid'!M411,'L1 Calculation Grid'!M426,'L1 Calculation Grid'!M441)</f>
        <v>0.80169554988171698</v>
      </c>
      <c r="H35" s="18">
        <f>SUM('L1 Calculation Grid'!N306,'L1 Calculation Grid'!N321,'L1 Calculation Grid'!N336,'L1 Calculation Grid'!N351,'L1 Calculation Grid'!N366,'L1 Calculation Grid'!N381,'L1 Calculation Grid'!N396,'L1 Calculation Grid'!N411,'L1 Calculation Grid'!N426,'L1 Calculation Grid'!N441)</f>
        <v>0.24165863807755539</v>
      </c>
      <c r="I35" s="17">
        <f t="shared" si="2"/>
        <v>2</v>
      </c>
    </row>
    <row r="36" spans="1:9" ht="18" customHeight="1" x14ac:dyDescent="0.2">
      <c r="A36" s="16" t="str">
        <f>'Fish Use'!A22</f>
        <v>CC3</v>
      </c>
      <c r="B36" s="16" t="str">
        <f>'Fish Use'!B22</f>
        <v>Catherine Creek</v>
      </c>
      <c r="C36" s="16" t="str">
        <f>'Limiting Factors'!B36</f>
        <v>Decreased Sediment Quantity</v>
      </c>
      <c r="D36" s="18">
        <f>'Fish Use'!F22</f>
        <v>0.17219999999999999</v>
      </c>
      <c r="E36" s="19">
        <f>'Limiting Factors'!C36</f>
        <v>2.86</v>
      </c>
      <c r="F36" s="18">
        <f>'Limiting Factors'!D36</f>
        <v>0.51849999999999996</v>
      </c>
      <c r="G36" s="18">
        <f>SUM('L1 Calculation Grid'!M309,'L1 Calculation Grid'!M324,'L1 Calculation Grid'!M339,'L1 Calculation Grid'!M354,'L1 Calculation Grid'!M369,'L1 Calculation Grid'!M384,'L1 Calculation Grid'!M399,'L1 Calculation Grid'!M414,'L1 Calculation Grid'!M429,'L1 Calculation Grid'!M444)</f>
        <v>0.46237237503826523</v>
      </c>
      <c r="H36" s="18">
        <f>SUM('L1 Calculation Grid'!N309,'L1 Calculation Grid'!N324,'L1 Calculation Grid'!N339,'L1 Calculation Grid'!N354,'L1 Calculation Grid'!N369,'L1 Calculation Grid'!N384,'L1 Calculation Grid'!N399,'L1 Calculation Grid'!N414,'L1 Calculation Grid'!N429,'L1 Calculation Grid'!N444)</f>
        <v>0.14022956942219386</v>
      </c>
      <c r="I36" s="17">
        <f t="shared" si="2"/>
        <v>12</v>
      </c>
    </row>
    <row r="37" spans="1:9" ht="18" customHeight="1" x14ac:dyDescent="0.2">
      <c r="A37" s="16" t="str">
        <f>'Fish Use'!A22</f>
        <v>CC3</v>
      </c>
      <c r="B37" s="16" t="str">
        <f>'Fish Use'!B22</f>
        <v>Catherine Creek</v>
      </c>
      <c r="C37" s="16" t="str">
        <f>'Limiting Factors'!B42</f>
        <v>Decreased Water Quantity</v>
      </c>
      <c r="D37" s="18">
        <f>'Fish Use'!F22</f>
        <v>0.17219999999999999</v>
      </c>
      <c r="E37" s="19">
        <f>'Limiting Factors'!C42</f>
        <v>3.63</v>
      </c>
      <c r="F37" s="18">
        <f>'Limiting Factors'!D42</f>
        <v>0.69174999999999998</v>
      </c>
      <c r="G37" s="18">
        <f>SUM('L1 Calculation Grid'!M307,'L1 Calculation Grid'!M322,'L1 Calculation Grid'!M337,'L1 Calculation Grid'!M352,'L1 Calculation Grid'!M367,'L1 Calculation Grid'!M382,'L1 Calculation Grid'!M397,'L1 Calculation Grid'!M412,'L1 Calculation Grid'!M427,'L1 Calculation Grid'!M442)</f>
        <v>0.89254427263613612</v>
      </c>
      <c r="H37" s="18">
        <f>SUM('L1 Calculation Grid'!N307,'L1 Calculation Grid'!N322,'L1 Calculation Grid'!N337,'L1 Calculation Grid'!N352,'L1 Calculation Grid'!N367,'L1 Calculation Grid'!N382,'L1 Calculation Grid'!N397,'L1 Calculation Grid'!N412,'L1 Calculation Grid'!N427,'L1 Calculation Grid'!N442)</f>
        <v>0.25577477006379878</v>
      </c>
      <c r="I37" s="17">
        <f t="shared" si="2"/>
        <v>1</v>
      </c>
    </row>
    <row r="38" spans="1:9" ht="18" customHeight="1" x14ac:dyDescent="0.2">
      <c r="A38" s="16" t="str">
        <f>'Fish Use'!A22</f>
        <v>CC3</v>
      </c>
      <c r="B38" s="16" t="str">
        <f>'Fish Use'!B22</f>
        <v>Catherine Creek</v>
      </c>
      <c r="C38" s="16" t="str">
        <f>'Limiting Factors'!B33</f>
        <v>Floodplain Condition</v>
      </c>
      <c r="D38" s="18">
        <f>'Fish Use'!F22</f>
        <v>0.17219999999999999</v>
      </c>
      <c r="E38" s="19">
        <f>'Limiting Factors'!C33</f>
        <v>2.35</v>
      </c>
      <c r="F38" s="18">
        <f>'Limiting Factors'!D33</f>
        <v>0.40375</v>
      </c>
      <c r="G38" s="18">
        <f>SUM('L1 Calculation Grid'!M304,'L1 Calculation Grid'!M319,'L1 Calculation Grid'!M334,'L1 Calculation Grid'!M349,'L1 Calculation Grid'!M364,'L1 Calculation Grid'!M379,'L1 Calculation Grid'!M394,'L1 Calculation Grid'!M409,'L1 Calculation Grid'!M424,'L1 Calculation Grid'!M439)</f>
        <v>0.4226172375297968</v>
      </c>
      <c r="H38" s="18">
        <f>SUM('L1 Calculation Grid'!N304,'L1 Calculation Grid'!N319,'L1 Calculation Grid'!N334,'L1 Calculation Grid'!N349,'L1 Calculation Grid'!N364,'L1 Calculation Grid'!N379,'L1 Calculation Grid'!N394,'L1 Calculation Grid'!N409,'L1 Calculation Grid'!N424,'L1 Calculation Grid'!N439)</f>
        <v>0.12014546213185326</v>
      </c>
      <c r="I38" s="17">
        <f t="shared" si="2"/>
        <v>13</v>
      </c>
    </row>
    <row r="39" spans="1:9" ht="18" customHeight="1" x14ac:dyDescent="0.2">
      <c r="A39" s="16" t="str">
        <f>'Fish Use'!A22</f>
        <v>CC3</v>
      </c>
      <c r="B39" s="16" t="str">
        <f>'Fish Use'!B22</f>
        <v>Catherine Creek</v>
      </c>
      <c r="C39" s="16" t="str">
        <f>'Limiting Factors'!B37</f>
        <v>Increased Sediment Quantity</v>
      </c>
      <c r="D39" s="18">
        <f>'Fish Use'!F22</f>
        <v>0.17219999999999999</v>
      </c>
      <c r="E39" s="19">
        <f>'Limiting Factors'!C37</f>
        <v>3.73</v>
      </c>
      <c r="F39" s="18">
        <f>'Limiting Factors'!D37</f>
        <v>0.71425000000000005</v>
      </c>
      <c r="G39" s="18">
        <f>SUM('L1 Calculation Grid'!M310,'L1 Calculation Grid'!M325,'L1 Calculation Grid'!M340,'L1 Calculation Grid'!M355,'L1 Calculation Grid'!M370,'L1 Calculation Grid'!M385,'L1 Calculation Grid'!M400,'L1 Calculation Grid'!M415,'L1 Calculation Grid'!M430,'L1 Calculation Grid'!M445)</f>
        <v>0.44717049741214732</v>
      </c>
      <c r="H39" s="18">
        <f>SUM('L1 Calculation Grid'!N310,'L1 Calculation Grid'!N325,'L1 Calculation Grid'!N340,'L1 Calculation Grid'!N355,'L1 Calculation Grid'!N370,'L1 Calculation Grid'!N385,'L1 Calculation Grid'!N400,'L1 Calculation Grid'!N415,'L1 Calculation Grid'!N430,'L1 Calculation Grid'!N445)</f>
        <v>0.14754869361726897</v>
      </c>
      <c r="I39" s="17">
        <f t="shared" si="2"/>
        <v>10</v>
      </c>
    </row>
    <row r="40" spans="1:9" ht="18" customHeight="1" x14ac:dyDescent="0.2">
      <c r="A40" s="16" t="str">
        <f>'Fish Use'!A22</f>
        <v>CC3</v>
      </c>
      <c r="B40" s="16" t="str">
        <f>'Fish Use'!B22</f>
        <v>Catherine Creek</v>
      </c>
      <c r="C40" s="16" t="str">
        <f>'Limiting Factors'!B41</f>
        <v>Non-Native Species Interactions and Competition</v>
      </c>
      <c r="D40" s="18">
        <f>'Fish Use'!F22</f>
        <v>0.17219999999999999</v>
      </c>
      <c r="E40" s="19">
        <f>'Limiting Factors'!C41</f>
        <v>2.62</v>
      </c>
      <c r="F40" s="18">
        <f>'Limiting Factors'!D41</f>
        <v>0.46450000000000002</v>
      </c>
      <c r="G40" s="18">
        <f>SUM('L1 Calculation Grid'!M316,'L1 Calculation Grid'!M331,'L1 Calculation Grid'!M346,'L1 Calculation Grid'!M361,'L1 Calculation Grid'!M376,'L1 Calculation Grid'!M391,'L1 Calculation Grid'!M406,'L1 Calculation Grid'!M421,'L1 Calculation Grid'!M436,'L1 Calculation Grid'!M451)</f>
        <v>0.32166160496571988</v>
      </c>
      <c r="H40" s="18">
        <f>SUM('L1 Calculation Grid'!N316,'L1 Calculation Grid'!N331,'L1 Calculation Grid'!N346,'L1 Calculation Grid'!N361,'L1 Calculation Grid'!N376,'L1 Calculation Grid'!N391,'L1 Calculation Grid'!N406,'L1 Calculation Grid'!N421,'L1 Calculation Grid'!N436,'L1 Calculation Grid'!N451)</f>
        <v>0.11225590079451518</v>
      </c>
      <c r="I40" s="17">
        <f t="shared" si="2"/>
        <v>14</v>
      </c>
    </row>
    <row r="41" spans="1:9" ht="18" customHeight="1" x14ac:dyDescent="0.2">
      <c r="A41" s="16" t="str">
        <f>'Fish Use'!A22</f>
        <v>CC3</v>
      </c>
      <c r="B41" s="16" t="str">
        <f>'Fish Use'!B22</f>
        <v>Catherine Creek</v>
      </c>
      <c r="C41" s="16" t="str">
        <f>'Limiting Factors'!B39</f>
        <v>Predation</v>
      </c>
      <c r="D41" s="18">
        <f>'Fish Use'!F22</f>
        <v>0.17219999999999999</v>
      </c>
      <c r="E41" s="19">
        <f>'Limiting Factors'!C39</f>
        <v>2.88</v>
      </c>
      <c r="F41" s="18">
        <f>'Limiting Factors'!D39</f>
        <v>0.52300000000000002</v>
      </c>
      <c r="G41" s="18">
        <f>SUM('L1 Calculation Grid'!M314,'L1 Calculation Grid'!M329,'L1 Calculation Grid'!M344,'L1 Calculation Grid'!M359,'L1 Calculation Grid'!M374,'L1 Calculation Grid'!M389,'L1 Calculation Grid'!M404,'L1 Calculation Grid'!M419,'L1 Calculation Grid'!M434,'L1 Calculation Grid'!M449)</f>
        <v>0.48375408014152393</v>
      </c>
      <c r="H41" s="18">
        <f>SUM('L1 Calculation Grid'!N314,'L1 Calculation Grid'!N329,'L1 Calculation Grid'!N344,'L1 Calculation Grid'!N359,'L1 Calculation Grid'!N374,'L1 Calculation Grid'!N389,'L1 Calculation Grid'!N404,'L1 Calculation Grid'!N419,'L1 Calculation Grid'!N434,'L1 Calculation Grid'!N449)</f>
        <v>0.14607829323422306</v>
      </c>
      <c r="I41" s="17">
        <f t="shared" si="2"/>
        <v>11</v>
      </c>
    </row>
    <row r="42" spans="1:9" ht="18" customHeight="1" x14ac:dyDescent="0.2">
      <c r="A42" s="16" t="str">
        <f>'Fish Use'!A22</f>
        <v>CC3</v>
      </c>
      <c r="B42" s="16" t="str">
        <f>'Fish Use'!B22</f>
        <v>Catherine Creek</v>
      </c>
      <c r="C42" s="16" t="str">
        <f>'Limiting Factors'!B32</f>
        <v>Riparian Condition</v>
      </c>
      <c r="D42" s="18">
        <f>'Fish Use'!F22</f>
        <v>0.17219999999999999</v>
      </c>
      <c r="E42" s="19">
        <f>'Limiting Factors'!C32</f>
        <v>2.4900000000000002</v>
      </c>
      <c r="F42" s="18">
        <f>'Limiting Factors'!D32</f>
        <v>0.43525000000000003</v>
      </c>
      <c r="G42" s="18">
        <f>SUM('L1 Calculation Grid'!M303,'L1 Calculation Grid'!M318,'L1 Calculation Grid'!M333,'L1 Calculation Grid'!M348,'L1 Calculation Grid'!M363,'L1 Calculation Grid'!M378,'L1 Calculation Grid'!M393,'L1 Calculation Grid'!M408,'L1 Calculation Grid'!M423,'L1 Calculation Grid'!M438)</f>
        <v>0.46522566756424288</v>
      </c>
      <c r="H42" s="18">
        <f>SUM('L1 Calculation Grid'!N303,'L1 Calculation Grid'!N318,'L1 Calculation Grid'!N333,'L1 Calculation Grid'!N348,'L1 Calculation Grid'!N363,'L1 Calculation Grid'!N378,'L1 Calculation Grid'!N393,'L1 Calculation Grid'!N408,'L1 Calculation Grid'!N423,'L1 Calculation Grid'!N438)</f>
        <v>0.14879190998891928</v>
      </c>
      <c r="I42" s="17">
        <f t="shared" si="2"/>
        <v>9</v>
      </c>
    </row>
    <row r="43" spans="1:9" ht="18" customHeight="1" x14ac:dyDescent="0.2">
      <c r="A43" s="16" t="str">
        <f>'Fish Use'!A22</f>
        <v>CC3</v>
      </c>
      <c r="B43" s="16" t="str">
        <f>'Fish Use'!B22</f>
        <v>Catherine Creek</v>
      </c>
      <c r="C43" s="16" t="str">
        <f>'Limiting Factors'!B34</f>
        <v>Side Channel and Wetland Habitat</v>
      </c>
      <c r="D43" s="18">
        <f>'Fish Use'!F22</f>
        <v>0.17219999999999999</v>
      </c>
      <c r="E43" s="19">
        <f>'Limiting Factors'!C34</f>
        <v>2.72</v>
      </c>
      <c r="F43" s="18">
        <f>'Limiting Factors'!D34</f>
        <v>0.48699999999999999</v>
      </c>
      <c r="G43" s="18">
        <f>SUM('L1 Calculation Grid'!M305,'L1 Calculation Grid'!M320,'L1 Calculation Grid'!M335,'L1 Calculation Grid'!M350,'L1 Calculation Grid'!M365,'L1 Calculation Grid'!M380,'L1 Calculation Grid'!M395,'L1 Calculation Grid'!M410,'L1 Calculation Grid'!M425,'L1 Calculation Grid'!M440)</f>
        <v>0.64453475985623743</v>
      </c>
      <c r="H43" s="18">
        <f>SUM('L1 Calculation Grid'!N305,'L1 Calculation Grid'!N320,'L1 Calculation Grid'!N335,'L1 Calculation Grid'!N350,'L1 Calculation Grid'!N365,'L1 Calculation Grid'!N380,'L1 Calculation Grid'!N395,'L1 Calculation Grid'!N410,'L1 Calculation Grid'!N425,'L1 Calculation Grid'!N440)</f>
        <v>0.18729245665411581</v>
      </c>
      <c r="I43" s="17">
        <f t="shared" si="2"/>
        <v>5</v>
      </c>
    </row>
    <row r="44" spans="1:9" ht="18" customHeight="1" x14ac:dyDescent="0.2">
      <c r="A44" s="16" t="str">
        <f>'Fish Use'!A22</f>
        <v>CC3</v>
      </c>
      <c r="B44" s="16" t="str">
        <f>'Fish Use'!B22</f>
        <v>Catherine Creek</v>
      </c>
      <c r="C44" s="16" t="str">
        <f>'Limiting Factors'!B44</f>
        <v>Summer Water Temperature</v>
      </c>
      <c r="D44" s="18">
        <f>'Fish Use'!F22</f>
        <v>0.17219999999999999</v>
      </c>
      <c r="E44" s="19">
        <f>'Limiting Factors'!C44</f>
        <v>3.17</v>
      </c>
      <c r="F44" s="18">
        <f>'Limiting Factors'!D44</f>
        <v>0.58825000000000005</v>
      </c>
      <c r="G44" s="18">
        <f>SUM('L1 Calculation Grid'!M311,'L1 Calculation Grid'!M326,'L1 Calculation Grid'!M341,'L1 Calculation Grid'!M356,'L1 Calculation Grid'!M371,'L1 Calculation Grid'!M386,'L1 Calculation Grid'!M401,'L1 Calculation Grid'!M416,'L1 Calculation Grid'!M431,'L1 Calculation Grid'!M446)</f>
        <v>0.67434626998552905</v>
      </c>
      <c r="H44" s="18">
        <f>SUM('L1 Calculation Grid'!N311,'L1 Calculation Grid'!N326,'L1 Calculation Grid'!N341,'L1 Calculation Grid'!N356,'L1 Calculation Grid'!N371,'L1 Calculation Grid'!N386,'L1 Calculation Grid'!N401,'L1 Calculation Grid'!N416,'L1 Calculation Grid'!N431,'L1 Calculation Grid'!N446)</f>
        <v>0.20819355764638228</v>
      </c>
      <c r="I44" s="17">
        <f t="shared" si="2"/>
        <v>3</v>
      </c>
    </row>
    <row r="45" spans="1:9" ht="18" customHeight="1" x14ac:dyDescent="0.2">
      <c r="A45" s="16" t="str">
        <f>'Fish Use'!A22</f>
        <v>CC3</v>
      </c>
      <c r="B45" s="16" t="str">
        <f>'Fish Use'!B22</f>
        <v>Catherine Creek</v>
      </c>
      <c r="C45" s="16" t="str">
        <f>'Limiting Factors'!B46</f>
        <v>Water Quality</v>
      </c>
      <c r="D45" s="18">
        <f>'Fish Use'!F22</f>
        <v>0.17219999999999999</v>
      </c>
      <c r="E45" s="19">
        <f>'Limiting Factors'!C46</f>
        <v>3.3</v>
      </c>
      <c r="F45" s="18">
        <f>'Limiting Factors'!D46</f>
        <v>0.61750000000000005</v>
      </c>
      <c r="G45" s="18">
        <f>SUM('L1 Calculation Grid'!M313,'L1 Calculation Grid'!M328,'L1 Calculation Grid'!M343,'L1 Calculation Grid'!M358,'L1 Calculation Grid'!M373,'L1 Calculation Grid'!M388,'L1 Calculation Grid'!M403,'L1 Calculation Grid'!M418,'L1 Calculation Grid'!M433,'L1 Calculation Grid'!M448)</f>
        <v>0.61901287516709558</v>
      </c>
      <c r="H45" s="18">
        <f>SUM('L1 Calculation Grid'!N313,'L1 Calculation Grid'!N328,'L1 Calculation Grid'!N343,'L1 Calculation Grid'!N358,'L1 Calculation Grid'!N373,'L1 Calculation Grid'!N388,'L1 Calculation Grid'!N403,'L1 Calculation Grid'!N418,'L1 Calculation Grid'!N433,'L1 Calculation Grid'!N448)</f>
        <v>0.17076400579481199</v>
      </c>
      <c r="I45" s="17">
        <f t="shared" si="2"/>
        <v>6</v>
      </c>
    </row>
    <row r="46" spans="1:9" ht="18" customHeight="1" x14ac:dyDescent="0.2">
      <c r="A46" s="16" t="str">
        <f>'Fish Use'!A22</f>
        <v>CC3</v>
      </c>
      <c r="B46" s="16" t="str">
        <f>'Fish Use'!B22</f>
        <v>Catherine Creek</v>
      </c>
      <c r="C46" s="16" t="str">
        <f>'Limiting Factors'!B45</f>
        <v>Winter Water Temperature</v>
      </c>
      <c r="D46" s="18">
        <f>'Fish Use'!F22</f>
        <v>0.17219999999999999</v>
      </c>
      <c r="E46" s="19">
        <f>'Limiting Factors'!C45</f>
        <v>3.56</v>
      </c>
      <c r="F46" s="18">
        <f>'Limiting Factors'!D45</f>
        <v>0.67600000000000005</v>
      </c>
      <c r="G46" s="18">
        <f>SUM('L1 Calculation Grid'!M312,'L1 Calculation Grid'!M327,'L1 Calculation Grid'!M342,'L1 Calculation Grid'!M357,'L1 Calculation Grid'!M372,'L1 Calculation Grid'!M387,'L1 Calculation Grid'!M402,'L1 Calculation Grid'!M417,'L1 Calculation Grid'!M432,'L1 Calculation Grid'!M447)</f>
        <v>0.55792308001662971</v>
      </c>
      <c r="H46" s="18">
        <f>SUM('L1 Calculation Grid'!N312,'L1 Calculation Grid'!N327,'L1 Calculation Grid'!N342,'L1 Calculation Grid'!N357,'L1 Calculation Grid'!N372,'L1 Calculation Grid'!N387,'L1 Calculation Grid'!N402,'L1 Calculation Grid'!N417,'L1 Calculation Grid'!N432,'L1 Calculation Grid'!N447)</f>
        <v>0.15528720481746108</v>
      </c>
      <c r="I46" s="17">
        <f t="shared" si="2"/>
        <v>8</v>
      </c>
    </row>
    <row r="47" spans="1:9" ht="18" customHeight="1" x14ac:dyDescent="0.2">
      <c r="A47" s="16" t="str">
        <f>'Fish Use'!A32</f>
        <v>CC4</v>
      </c>
      <c r="B47" s="16" t="str">
        <f>'Fish Use'!B32</f>
        <v>Catherine Creek</v>
      </c>
      <c r="C47" s="16" t="str">
        <f>'Limiting Factors'!B58</f>
        <v>Altered Flow Timing</v>
      </c>
      <c r="D47" s="18">
        <f>'Fish Use'!F32</f>
        <v>0.25319999999999998</v>
      </c>
      <c r="E47" s="19">
        <f>'Limiting Factors'!C58</f>
        <v>2.88</v>
      </c>
      <c r="F47" s="18">
        <f>'Limiting Factors'!D58</f>
        <v>0.52300000000000002</v>
      </c>
      <c r="G47" s="18">
        <f>SUM('L1 Calculation Grid'!M458,'L1 Calculation Grid'!M473,'L1 Calculation Grid'!M488,'L1 Calculation Grid'!M503,'L1 Calculation Grid'!M518,'L1 Calculation Grid'!M533,'L1 Calculation Grid'!M548,'L1 Calculation Grid'!M563,'L1 Calculation Grid'!M578,'L1 Calculation Grid'!M593)</f>
        <v>0.69427801716177484</v>
      </c>
      <c r="H47" s="18">
        <f>SUM('L1 Calculation Grid'!N458,'L1 Calculation Grid'!N473,'L1 Calculation Grid'!N488,'L1 Calculation Grid'!N503,'L1 Calculation Grid'!N518,'L1 Calculation Grid'!N533,'L1 Calculation Grid'!N548,'L1 Calculation Grid'!N563,'L1 Calculation Grid'!N578,'L1 Calculation Grid'!N593)</f>
        <v>0.18908198317501715</v>
      </c>
      <c r="I47" s="17">
        <f t="shared" ref="I47:I61" si="3">1+IF($H$47&gt;H47,1,0)+IF(AND($H$48&gt;H47,COUNTIF($H$47:$H$47,$H$48)=0),1,0)+IF(AND($H$49&gt;H47,COUNTIF($H$47:$H$48,$H$49)=0),1,0)+IF(AND($H$50&gt;H47,COUNTIF($H$47:$H$49,$H$50)=0),1,0)+IF(AND($H$51&gt;H47,COUNTIF($H$47:$H$50,$H$51)=0),1,0)+IF(AND($H$52&gt;H47,COUNTIF($H$47:$H$51,$H$52)=0),1,0)+IF(AND($H$53&gt;H47,COUNTIF($H$47:$H$52,$H$53)=0),1,0)+IF(AND($H$54&gt;H47,COUNTIF($H$47:$H$53,$H$54)=0),1,0)+IF(AND($H$55&gt;H47,COUNTIF($H$47:$H$54,$H$55)=0),1,0)+IF(AND($H$56&gt;H47,COUNTIF($H$47:$H$55,$H$56)=0),1,0)+IF(AND($H$57&gt;H47,COUNTIF($H$47:$H$56,$H$57)=0),1,0)+IF(AND($H$58&gt;H47,COUNTIF($H$47:$H$57,$H$58)=0),1,0)+IF(AND($H$59&gt;H47,COUNTIF($H$47:$H$58,$H$59)=0),1,0)+IF(AND($H$60&gt;H47,COUNTIF($H$47:$H$59,$H$60)=0),1,0)+IF(AND($H$61&gt;H47,COUNTIF($H$47:$H$60,$H$61)=0),1,0)</f>
        <v>12</v>
      </c>
    </row>
    <row r="48" spans="1:9" ht="18" customHeight="1" x14ac:dyDescent="0.2">
      <c r="A48" s="16" t="str">
        <f>'Fish Use'!A32</f>
        <v>CC4</v>
      </c>
      <c r="B48" s="16" t="str">
        <f>'Fish Use'!B32</f>
        <v>Catherine Creek</v>
      </c>
      <c r="C48" s="16" t="str">
        <f>'Limiting Factors'!B55</f>
        <v>Altered Primary Productivity</v>
      </c>
      <c r="D48" s="18">
        <f>'Fish Use'!F32</f>
        <v>0.25319999999999998</v>
      </c>
      <c r="E48" s="19">
        <f>'Limiting Factors'!C55</f>
        <v>2.52</v>
      </c>
      <c r="F48" s="18">
        <f>'Limiting Factors'!D55</f>
        <v>0.442</v>
      </c>
      <c r="G48" s="18">
        <f>SUM('L1 Calculation Grid'!M465,'L1 Calculation Grid'!M480,'L1 Calculation Grid'!M495,'L1 Calculation Grid'!M510,'L1 Calculation Grid'!M525,'L1 Calculation Grid'!M540,'L1 Calculation Grid'!M555,'L1 Calculation Grid'!M570,'L1 Calculation Grid'!M585,'L1 Calculation Grid'!M600)</f>
        <v>0.40688878277720397</v>
      </c>
      <c r="H48" s="18">
        <f>SUM('L1 Calculation Grid'!N465,'L1 Calculation Grid'!N480,'L1 Calculation Grid'!N495,'L1 Calculation Grid'!N510,'L1 Calculation Grid'!N525,'L1 Calculation Grid'!N540,'L1 Calculation Grid'!N555,'L1 Calculation Grid'!N570,'L1 Calculation Grid'!N585,'L1 Calculation Grid'!N600)</f>
        <v>0.11418466351759646</v>
      </c>
      <c r="I48" s="17">
        <f t="shared" si="3"/>
        <v>14</v>
      </c>
    </row>
    <row r="49" spans="1:9" ht="18" customHeight="1" x14ac:dyDescent="0.2">
      <c r="A49" s="16" t="str">
        <f>'Fish Use'!A32</f>
        <v>CC4</v>
      </c>
      <c r="B49" s="16" t="str">
        <f>'Fish Use'!B32</f>
        <v>Catherine Creek</v>
      </c>
      <c r="C49" s="16" t="str">
        <f>'Limiting Factors'!B53</f>
        <v>Anthropogenic Barriers</v>
      </c>
      <c r="D49" s="18">
        <f>'Fish Use'!F32</f>
        <v>0.25319999999999998</v>
      </c>
      <c r="E49" s="19">
        <f>'Limiting Factors'!C53</f>
        <v>4.6399999999999997</v>
      </c>
      <c r="F49" s="18">
        <f>'Limiting Factors'!D53</f>
        <v>0.91900000000000004</v>
      </c>
      <c r="G49" s="18">
        <f>SUM('L1 Calculation Grid'!M452,'L1 Calculation Grid'!M467,'L1 Calculation Grid'!M482,'L1 Calculation Grid'!M497,'L1 Calculation Grid'!M512,'L1 Calculation Grid'!M527,'L1 Calculation Grid'!M542,'L1 Calculation Grid'!M557,'L1 Calculation Grid'!M572,'L1 Calculation Grid'!M587)</f>
        <v>1.2349233168769249</v>
      </c>
      <c r="H49" s="18">
        <f>SUM('L1 Calculation Grid'!N452,'L1 Calculation Grid'!N467,'L1 Calculation Grid'!N482,'L1 Calculation Grid'!N497,'L1 Calculation Grid'!N512,'L1 Calculation Grid'!N527,'L1 Calculation Grid'!N542,'L1 Calculation Grid'!N557,'L1 Calculation Grid'!N572,'L1 Calculation Grid'!N587)</f>
        <v>0.37981786856803917</v>
      </c>
      <c r="I49" s="17">
        <f t="shared" si="3"/>
        <v>3</v>
      </c>
    </row>
    <row r="50" spans="1:9" ht="18" customHeight="1" x14ac:dyDescent="0.2">
      <c r="A50" s="16" t="str">
        <f>'Fish Use'!A32</f>
        <v>CC4</v>
      </c>
      <c r="B50" s="16" t="str">
        <f>'Fish Use'!B32</f>
        <v>Catherine Creek</v>
      </c>
      <c r="C50" s="16" t="str">
        <f>'Limiting Factors'!B50</f>
        <v>Channel and Habitat Structure</v>
      </c>
      <c r="D50" s="18">
        <f>'Fish Use'!F32</f>
        <v>0.25319999999999998</v>
      </c>
      <c r="E50" s="19">
        <f>'Limiting Factors'!C50</f>
        <v>3.73</v>
      </c>
      <c r="F50" s="18">
        <f>'Limiting Factors'!D50</f>
        <v>0.71425000000000005</v>
      </c>
      <c r="G50" s="18">
        <f>SUM('L1 Calculation Grid'!M456,'L1 Calculation Grid'!M471,'L1 Calculation Grid'!M486,'L1 Calculation Grid'!M501,'L1 Calculation Grid'!M516,'L1 Calculation Grid'!M531,'L1 Calculation Grid'!M546,'L1 Calculation Grid'!M561,'L1 Calculation Grid'!M576,'L1 Calculation Grid'!M591)</f>
        <v>1.5759620140531951</v>
      </c>
      <c r="H50" s="18">
        <f>SUM('L1 Calculation Grid'!N456,'L1 Calculation Grid'!N471,'L1 Calculation Grid'!N486,'L1 Calculation Grid'!N501,'L1 Calculation Grid'!N516,'L1 Calculation Grid'!N531,'L1 Calculation Grid'!N546,'L1 Calculation Grid'!N561,'L1 Calculation Grid'!N576,'L1 Calculation Grid'!N591)</f>
        <v>0.47504920544244833</v>
      </c>
      <c r="I50" s="17">
        <f t="shared" si="3"/>
        <v>1</v>
      </c>
    </row>
    <row r="51" spans="1:9" ht="18" customHeight="1" x14ac:dyDescent="0.2">
      <c r="A51" s="16" t="str">
        <f>'Fish Use'!A32</f>
        <v>CC4</v>
      </c>
      <c r="B51" s="16" t="str">
        <f>'Fish Use'!B32</f>
        <v>Catherine Creek</v>
      </c>
      <c r="C51" s="16" t="str">
        <f>'Limiting Factors'!B51</f>
        <v>Decreased Sediment Quantity</v>
      </c>
      <c r="D51" s="18">
        <f>'Fish Use'!F32</f>
        <v>0.25319999999999998</v>
      </c>
      <c r="E51" s="19">
        <f>'Limiting Factors'!C51</f>
        <v>3.18</v>
      </c>
      <c r="F51" s="18">
        <f>'Limiting Factors'!D51</f>
        <v>0.59050000000000002</v>
      </c>
      <c r="G51" s="18">
        <f>SUM('L1 Calculation Grid'!M459,'L1 Calculation Grid'!M474,'L1 Calculation Grid'!M489,'L1 Calculation Grid'!M504,'L1 Calculation Grid'!M519,'L1 Calculation Grid'!M534,'L1 Calculation Grid'!M549,'L1 Calculation Grid'!M564,'L1 Calculation Grid'!M579,'L1 Calculation Grid'!M594)</f>
        <v>0.77427203577836345</v>
      </c>
      <c r="H51" s="18">
        <f>SUM('L1 Calculation Grid'!N459,'L1 Calculation Grid'!N474,'L1 Calculation Grid'!N489,'L1 Calculation Grid'!N504,'L1 Calculation Grid'!N519,'L1 Calculation Grid'!N534,'L1 Calculation Grid'!N549,'L1 Calculation Grid'!N564,'L1 Calculation Grid'!N579,'L1 Calculation Grid'!N594)</f>
        <v>0.23482335895145079</v>
      </c>
      <c r="I51" s="17">
        <f t="shared" si="3"/>
        <v>9</v>
      </c>
    </row>
    <row r="52" spans="1:9" ht="18" customHeight="1" x14ac:dyDescent="0.2">
      <c r="A52" s="16" t="str">
        <f>'Fish Use'!A32</f>
        <v>CC4</v>
      </c>
      <c r="B52" s="16" t="str">
        <f>'Fish Use'!B32</f>
        <v>Catherine Creek</v>
      </c>
      <c r="C52" s="16" t="str">
        <f>'Limiting Factors'!B57</f>
        <v>Decreased Water Quantity</v>
      </c>
      <c r="D52" s="18">
        <f>'Fish Use'!F32</f>
        <v>0.25319999999999998</v>
      </c>
      <c r="E52" s="19">
        <f>'Limiting Factors'!C57</f>
        <v>3.63</v>
      </c>
      <c r="F52" s="18">
        <f>'Limiting Factors'!D57</f>
        <v>0.69174999999999998</v>
      </c>
      <c r="G52" s="18">
        <f>SUM('L1 Calculation Grid'!M457,'L1 Calculation Grid'!M472,'L1 Calculation Grid'!M487,'L1 Calculation Grid'!M502,'L1 Calculation Grid'!M517,'L1 Calculation Grid'!M532,'L1 Calculation Grid'!M547,'L1 Calculation Grid'!M562,'L1 Calculation Grid'!M577,'L1 Calculation Grid'!M592)</f>
        <v>1.3123821709144581</v>
      </c>
      <c r="H52" s="18">
        <f>SUM('L1 Calculation Grid'!N457,'L1 Calculation Grid'!N472,'L1 Calculation Grid'!N487,'L1 Calculation Grid'!N502,'L1 Calculation Grid'!N517,'L1 Calculation Grid'!N532,'L1 Calculation Grid'!N547,'L1 Calculation Grid'!N562,'L1 Calculation Grid'!N577,'L1 Calculation Grid'!N592)</f>
        <v>0.37608694413562055</v>
      </c>
      <c r="I52" s="17">
        <f t="shared" si="3"/>
        <v>4</v>
      </c>
    </row>
    <row r="53" spans="1:9" ht="18" customHeight="1" x14ac:dyDescent="0.2">
      <c r="A53" s="16" t="str">
        <f>'Fish Use'!A32</f>
        <v>CC4</v>
      </c>
      <c r="B53" s="16" t="str">
        <f>'Fish Use'!B32</f>
        <v>Catherine Creek</v>
      </c>
      <c r="C53" s="16" t="str">
        <f>'Limiting Factors'!B48</f>
        <v>Floodplain Condition</v>
      </c>
      <c r="D53" s="18">
        <f>'Fish Use'!F32</f>
        <v>0.25319999999999998</v>
      </c>
      <c r="E53" s="19">
        <f>'Limiting Factors'!C48</f>
        <v>3.44</v>
      </c>
      <c r="F53" s="18">
        <f>'Limiting Factors'!D48</f>
        <v>0.64900000000000002</v>
      </c>
      <c r="G53" s="18">
        <f>SUM('L1 Calculation Grid'!M454,'L1 Calculation Grid'!M469,'L1 Calculation Grid'!M484,'L1 Calculation Grid'!M499,'L1 Calculation Grid'!M514,'L1 Calculation Grid'!M529,'L1 Calculation Grid'!M544,'L1 Calculation Grid'!M559,'L1 Calculation Grid'!M574,'L1 Calculation Grid'!M589)</f>
        <v>0.99887219149899731</v>
      </c>
      <c r="H53" s="18">
        <f>SUM('L1 Calculation Grid'!N454,'L1 Calculation Grid'!N469,'L1 Calculation Grid'!N484,'L1 Calculation Grid'!N499,'L1 Calculation Grid'!N514,'L1 Calculation Grid'!N529,'L1 Calculation Grid'!N544,'L1 Calculation Grid'!N559,'L1 Calculation Grid'!N574,'L1 Calculation Grid'!N589)</f>
        <v>0.28396844804476934</v>
      </c>
      <c r="I53" s="17">
        <f t="shared" si="3"/>
        <v>7</v>
      </c>
    </row>
    <row r="54" spans="1:9" ht="18" customHeight="1" x14ac:dyDescent="0.2">
      <c r="A54" s="16" t="str">
        <f>'Fish Use'!A32</f>
        <v>CC4</v>
      </c>
      <c r="B54" s="16" t="str">
        <f>'Fish Use'!B32</f>
        <v>Catherine Creek</v>
      </c>
      <c r="C54" s="16" t="str">
        <f>'Limiting Factors'!B52</f>
        <v>Increased Sediment Quantity</v>
      </c>
      <c r="D54" s="18">
        <f>'Fish Use'!F32</f>
        <v>0.25319999999999998</v>
      </c>
      <c r="E54" s="19">
        <f>'Limiting Factors'!C52</f>
        <v>3.78</v>
      </c>
      <c r="F54" s="18">
        <f>'Limiting Factors'!D52</f>
        <v>0.72550000000000003</v>
      </c>
      <c r="G54" s="18">
        <f>SUM('L1 Calculation Grid'!M460,'L1 Calculation Grid'!M475,'L1 Calculation Grid'!M490,'L1 Calculation Grid'!M505,'L1 Calculation Grid'!M520,'L1 Calculation Grid'!M535,'L1 Calculation Grid'!M550,'L1 Calculation Grid'!M565,'L1 Calculation Grid'!M580,'L1 Calculation Grid'!M595)</f>
        <v>0.66786835272593092</v>
      </c>
      <c r="H54" s="18">
        <f>SUM('L1 Calculation Grid'!N460,'L1 Calculation Grid'!N475,'L1 Calculation Grid'!N490,'L1 Calculation Grid'!N505,'L1 Calculation Grid'!N520,'L1 Calculation Grid'!N535,'L1 Calculation Grid'!N550,'L1 Calculation Grid'!N565,'L1 Calculation Grid'!N580,'L1 Calculation Grid'!N595)</f>
        <v>0.22037031405988189</v>
      </c>
      <c r="I54" s="17">
        <f t="shared" si="3"/>
        <v>11</v>
      </c>
    </row>
    <row r="55" spans="1:9" ht="18" customHeight="1" x14ac:dyDescent="0.2">
      <c r="A55" s="16" t="str">
        <f>'Fish Use'!A32</f>
        <v>CC4</v>
      </c>
      <c r="B55" s="16" t="str">
        <f>'Fish Use'!B32</f>
        <v>Catherine Creek</v>
      </c>
      <c r="C55" s="16" t="str">
        <f>'Limiting Factors'!B56</f>
        <v>Non-Native Species Interactions and Competition</v>
      </c>
      <c r="D55" s="18">
        <f>'Fish Use'!F32</f>
        <v>0.25319999999999998</v>
      </c>
      <c r="E55" s="19">
        <f>'Limiting Factors'!C56</f>
        <v>1.59</v>
      </c>
      <c r="F55" s="18">
        <f>'Limiting Factors'!D56</f>
        <v>0.23275000000000001</v>
      </c>
      <c r="G55" s="18">
        <f>SUM('L1 Calculation Grid'!M466,'L1 Calculation Grid'!M481,'L1 Calculation Grid'!M496,'L1 Calculation Grid'!M511,'L1 Calculation Grid'!M526,'L1 Calculation Grid'!M541,'L1 Calculation Grid'!M556,'L1 Calculation Grid'!M571,'L1 Calculation Grid'!M586,'L1 Calculation Grid'!M601)</f>
        <v>0.23699203497474333</v>
      </c>
      <c r="H55" s="18">
        <f>SUM('L1 Calculation Grid'!N466,'L1 Calculation Grid'!N481,'L1 Calculation Grid'!N496,'L1 Calculation Grid'!N511,'L1 Calculation Grid'!N526,'L1 Calculation Grid'!N541,'L1 Calculation Grid'!N556,'L1 Calculation Grid'!N571,'L1 Calculation Grid'!N586,'L1 Calculation Grid'!N601)</f>
        <v>8.2707273595958933E-2</v>
      </c>
      <c r="I55" s="17">
        <f t="shared" si="3"/>
        <v>15</v>
      </c>
    </row>
    <row r="56" spans="1:9" ht="18" customHeight="1" x14ac:dyDescent="0.2">
      <c r="A56" s="16" t="str">
        <f>'Fish Use'!A32</f>
        <v>CC4</v>
      </c>
      <c r="B56" s="16" t="str">
        <f>'Fish Use'!B32</f>
        <v>Catherine Creek</v>
      </c>
      <c r="C56" s="16" t="str">
        <f>'Limiting Factors'!B54</f>
        <v>Predation</v>
      </c>
      <c r="D56" s="18">
        <f>'Fish Use'!F32</f>
        <v>0.25319999999999998</v>
      </c>
      <c r="E56" s="19">
        <f>'Limiting Factors'!C54</f>
        <v>1.82</v>
      </c>
      <c r="F56" s="18">
        <f>'Limiting Factors'!D54</f>
        <v>0.28449999999999998</v>
      </c>
      <c r="G56" s="18">
        <f>SUM('L1 Calculation Grid'!M464,'L1 Calculation Grid'!M479,'L1 Calculation Grid'!M494,'L1 Calculation Grid'!M509,'L1 Calculation Grid'!M524,'L1 Calculation Grid'!M539,'L1 Calculation Grid'!M554,'L1 Calculation Grid'!M569,'L1 Calculation Grid'!M584,'L1 Calculation Grid'!M599)</f>
        <v>0.38693300582748402</v>
      </c>
      <c r="H56" s="18">
        <f>SUM('L1 Calculation Grid'!N464,'L1 Calculation Grid'!N479,'L1 Calculation Grid'!N494,'L1 Calculation Grid'!N509,'L1 Calculation Grid'!N524,'L1 Calculation Grid'!N539,'L1 Calculation Grid'!N554,'L1 Calculation Grid'!N569,'L1 Calculation Grid'!N584,'L1 Calculation Grid'!N599)</f>
        <v>0.11684141882737342</v>
      </c>
      <c r="I56" s="17">
        <f t="shared" si="3"/>
        <v>13</v>
      </c>
    </row>
    <row r="57" spans="1:9" ht="18" customHeight="1" x14ac:dyDescent="0.2">
      <c r="A57" s="16" t="str">
        <f>'Fish Use'!A32</f>
        <v>CC4</v>
      </c>
      <c r="B57" s="16" t="str">
        <f>'Fish Use'!B32</f>
        <v>Catherine Creek</v>
      </c>
      <c r="C57" s="16" t="str">
        <f>'Limiting Factors'!B47</f>
        <v>Riparian Condition</v>
      </c>
      <c r="D57" s="18">
        <f>'Fish Use'!F32</f>
        <v>0.25319999999999998</v>
      </c>
      <c r="E57" s="19">
        <f>'Limiting Factors'!C47</f>
        <v>3.31</v>
      </c>
      <c r="F57" s="18">
        <f>'Limiting Factors'!D47</f>
        <v>0.61975000000000002</v>
      </c>
      <c r="G57" s="18">
        <f>SUM('L1 Calculation Grid'!M453,'L1 Calculation Grid'!M468,'L1 Calculation Grid'!M483,'L1 Calculation Grid'!M498,'L1 Calculation Grid'!M513,'L1 Calculation Grid'!M528,'L1 Calculation Grid'!M543,'L1 Calculation Grid'!M558,'L1 Calculation Grid'!M573,'L1 Calculation Grid'!M588)</f>
        <v>0.97402920227736045</v>
      </c>
      <c r="H57" s="18">
        <f>SUM('L1 Calculation Grid'!N453,'L1 Calculation Grid'!N468,'L1 Calculation Grid'!N483,'L1 Calculation Grid'!N498,'L1 Calculation Grid'!N513,'L1 Calculation Grid'!N528,'L1 Calculation Grid'!N543,'L1 Calculation Grid'!N558,'L1 Calculation Grid'!N573,'L1 Calculation Grid'!N588)</f>
        <v>0.31152121539342814</v>
      </c>
      <c r="I57" s="17">
        <f t="shared" si="3"/>
        <v>6</v>
      </c>
    </row>
    <row r="58" spans="1:9" ht="18" customHeight="1" x14ac:dyDescent="0.2">
      <c r="A58" s="16" t="str">
        <f>'Fish Use'!A32</f>
        <v>CC4</v>
      </c>
      <c r="B58" s="16" t="str">
        <f>'Fish Use'!B32</f>
        <v>Catherine Creek</v>
      </c>
      <c r="C58" s="16" t="str">
        <f>'Limiting Factors'!B49</f>
        <v>Side Channel and Wetland Habitat</v>
      </c>
      <c r="D58" s="18">
        <f>'Fish Use'!F32</f>
        <v>0.25319999999999998</v>
      </c>
      <c r="E58" s="19">
        <f>'Limiting Factors'!C49</f>
        <v>3.73</v>
      </c>
      <c r="F58" s="18">
        <f>'Limiting Factors'!D49</f>
        <v>0.71425000000000005</v>
      </c>
      <c r="G58" s="18">
        <f>SUM('L1 Calculation Grid'!M455,'L1 Calculation Grid'!M470,'L1 Calculation Grid'!M485,'L1 Calculation Grid'!M500,'L1 Calculation Grid'!M515,'L1 Calculation Grid'!M530,'L1 Calculation Grid'!M545,'L1 Calculation Grid'!M560,'L1 Calculation Grid'!M575,'L1 Calculation Grid'!M590)</f>
        <v>1.3899468254042604</v>
      </c>
      <c r="H58" s="18">
        <f>SUM('L1 Calculation Grid'!N455,'L1 Calculation Grid'!N470,'L1 Calculation Grid'!N485,'L1 Calculation Grid'!N500,'L1 Calculation Grid'!N515,'L1 Calculation Grid'!N530,'L1 Calculation Grid'!N545,'L1 Calculation Grid'!N560,'L1 Calculation Grid'!N575,'L1 Calculation Grid'!N590)</f>
        <v>0.40389839580819314</v>
      </c>
      <c r="I58" s="17">
        <f t="shared" si="3"/>
        <v>2</v>
      </c>
    </row>
    <row r="59" spans="1:9" ht="18" customHeight="1" x14ac:dyDescent="0.2">
      <c r="A59" s="16" t="str">
        <f>'Fish Use'!A32</f>
        <v>CC4</v>
      </c>
      <c r="B59" s="16" t="str">
        <f>'Fish Use'!B32</f>
        <v>Catherine Creek</v>
      </c>
      <c r="C59" s="16" t="str">
        <f>'Limiting Factors'!B59</f>
        <v>Summer Water Temperature</v>
      </c>
      <c r="D59" s="18">
        <f>'Fish Use'!F32</f>
        <v>0.25319999999999998</v>
      </c>
      <c r="E59" s="19">
        <f>'Limiting Factors'!C59</f>
        <v>3.63</v>
      </c>
      <c r="F59" s="18">
        <f>'Limiting Factors'!D59</f>
        <v>0.69174999999999998</v>
      </c>
      <c r="G59" s="18">
        <f>SUM('L1 Calculation Grid'!M461,'L1 Calculation Grid'!M476,'L1 Calculation Grid'!M491,'L1 Calculation Grid'!M506,'L1 Calculation Grid'!M521,'L1 Calculation Grid'!M536,'L1 Calculation Grid'!M551,'L1 Calculation Grid'!M566,'L1 Calculation Grid'!M581,'L1 Calculation Grid'!M596)</f>
        <v>1.1660058942606926</v>
      </c>
      <c r="H59" s="18">
        <f>SUM('L1 Calculation Grid'!N461,'L1 Calculation Grid'!N476,'L1 Calculation Grid'!N491,'L1 Calculation Grid'!N506,'L1 Calculation Grid'!N521,'L1 Calculation Grid'!N536,'L1 Calculation Grid'!N551,'L1 Calculation Grid'!N566,'L1 Calculation Grid'!N581,'L1 Calculation Grid'!N596)</f>
        <v>0.3599855536651731</v>
      </c>
      <c r="I59" s="17">
        <f t="shared" si="3"/>
        <v>5</v>
      </c>
    </row>
    <row r="60" spans="1:9" ht="18" customHeight="1" x14ac:dyDescent="0.2">
      <c r="A60" s="16" t="str">
        <f>'Fish Use'!A32</f>
        <v>CC4</v>
      </c>
      <c r="B60" s="16" t="str">
        <f>'Fish Use'!B32</f>
        <v>Catherine Creek</v>
      </c>
      <c r="C60" s="16" t="str">
        <f>'Limiting Factors'!B61</f>
        <v>Water Quality</v>
      </c>
      <c r="D60" s="18">
        <f>'Fish Use'!F32</f>
        <v>0.25319999999999998</v>
      </c>
      <c r="E60" s="19">
        <f>'Limiting Factors'!C61</f>
        <v>3.3</v>
      </c>
      <c r="F60" s="18">
        <f>'Limiting Factors'!D61</f>
        <v>0.61750000000000005</v>
      </c>
      <c r="G60" s="18">
        <f>SUM('L1 Calculation Grid'!M463,'L1 Calculation Grid'!M478,'L1 Calculation Grid'!M493,'L1 Calculation Grid'!M508,'L1 Calculation Grid'!M523,'L1 Calculation Grid'!M538,'L1 Calculation Grid'!M553,'L1 Calculation Grid'!M568,'L1 Calculation Grid'!M583,'L1 Calculation Grid'!M598)</f>
        <v>0.91018617881712305</v>
      </c>
      <c r="H60" s="18">
        <f>SUM('L1 Calculation Grid'!N463,'L1 Calculation Grid'!N478,'L1 Calculation Grid'!N493,'L1 Calculation Grid'!N508,'L1 Calculation Grid'!N523,'L1 Calculation Grid'!N538,'L1 Calculation Grid'!N553,'L1 Calculation Grid'!N568,'L1 Calculation Grid'!N583,'L1 Calculation Grid'!N598)</f>
        <v>0.25108853813731935</v>
      </c>
      <c r="I60" s="17">
        <f t="shared" si="3"/>
        <v>8</v>
      </c>
    </row>
    <row r="61" spans="1:9" ht="18" customHeight="1" x14ac:dyDescent="0.2">
      <c r="A61" s="16" t="str">
        <f>'Fish Use'!A32</f>
        <v>CC4</v>
      </c>
      <c r="B61" s="16" t="str">
        <f>'Fish Use'!B32</f>
        <v>Catherine Creek</v>
      </c>
      <c r="C61" s="16" t="str">
        <f>'Limiting Factors'!B60</f>
        <v>Winter Water Temperature</v>
      </c>
      <c r="D61" s="18">
        <f>'Fish Use'!F32</f>
        <v>0.25319999999999998</v>
      </c>
      <c r="E61" s="19">
        <f>'Limiting Factors'!C60</f>
        <v>3.56</v>
      </c>
      <c r="F61" s="18">
        <f>'Limiting Factors'!D60</f>
        <v>0.67600000000000005</v>
      </c>
      <c r="G61" s="18">
        <f>SUM('L1 Calculation Grid'!M462,'L1 Calculation Grid'!M477,'L1 Calculation Grid'!M492,'L1 Calculation Grid'!M507,'L1 Calculation Grid'!M522,'L1 Calculation Grid'!M537,'L1 Calculation Grid'!M552,'L1 Calculation Grid'!M567,'L1 Calculation Grid'!M582,'L1 Calculation Grid'!M597)</f>
        <v>0.8203607657387374</v>
      </c>
      <c r="H61" s="18">
        <f>SUM('L1 Calculation Grid'!N462,'L1 Calculation Grid'!N477,'L1 Calculation Grid'!N492,'L1 Calculation Grid'!N507,'L1 Calculation Grid'!N522,'L1 Calculation Grid'!N537,'L1 Calculation Grid'!N552,'L1 Calculation Grid'!N567,'L1 Calculation Grid'!N582,'L1 Calculation Grid'!N597)</f>
        <v>0.22833170882567444</v>
      </c>
      <c r="I61" s="17">
        <f t="shared" si="3"/>
        <v>10</v>
      </c>
    </row>
    <row r="62" spans="1:9" ht="18" customHeight="1" x14ac:dyDescent="0.2">
      <c r="A62" s="16" t="str">
        <f>'Fish Use'!A42</f>
        <v>CC5</v>
      </c>
      <c r="B62" s="16" t="str">
        <f>'Fish Use'!B42</f>
        <v>Catherine Creek</v>
      </c>
      <c r="C62" s="16" t="str">
        <f>'Limiting Factors'!B73</f>
        <v>Altered Flow Timing</v>
      </c>
      <c r="D62" s="18">
        <f>'Fish Use'!F42</f>
        <v>0.46629999999999999</v>
      </c>
      <c r="E62" s="19">
        <f>'Limiting Factors'!C73</f>
        <v>2.88</v>
      </c>
      <c r="F62" s="18">
        <f>'Limiting Factors'!D73</f>
        <v>0.52300000000000002</v>
      </c>
      <c r="G62" s="18">
        <f>SUM('L1 Calculation Grid'!M608,'L1 Calculation Grid'!M623,'L1 Calculation Grid'!M638,'L1 Calculation Grid'!M653,'L1 Calculation Grid'!M668,'L1 Calculation Grid'!M683,'L1 Calculation Grid'!M698,'L1 Calculation Grid'!M713,'L1 Calculation Grid'!M728,'L1 Calculation Grid'!M743)</f>
        <v>1.278601261463411</v>
      </c>
      <c r="H62" s="18">
        <f>SUM('L1 Calculation Grid'!N608,'L1 Calculation Grid'!N623,'L1 Calculation Grid'!N638,'L1 Calculation Grid'!N653,'L1 Calculation Grid'!N668,'L1 Calculation Grid'!N683,'L1 Calculation Grid'!N698,'L1 Calculation Grid'!N713,'L1 Calculation Grid'!N728,'L1 Calculation Grid'!N743)</f>
        <v>0.34821851798779818</v>
      </c>
      <c r="I62" s="17">
        <f t="shared" ref="I62:I76" si="4">1+IF($H$62&gt;H62,1,0)+IF(AND($H$63&gt;H62,COUNTIF($H$62:$H$62,$H$63)=0),1,0)+IF(AND($H$64&gt;H62,COUNTIF($H$62:$H$63,$H$64)=0),1,0)+IF(AND($H$65&gt;H62,COUNTIF($H$62:$H$64,$H$65)=0),1,0)+IF(AND($H$66&gt;H62,COUNTIF($H$62:$H$65,$H$66)=0),1,0)+IF(AND($H$67&gt;H62,COUNTIF($H$62:$H$66,$H$67)=0),1,0)+IF(AND($H$68&gt;H62,COUNTIF($H$62:$H$67,$H$68)=0),1,0)+IF(AND($H$69&gt;H62,COUNTIF($H$62:$H$68,$H$69)=0),1,0)+IF(AND($H$70&gt;H62,COUNTIF($H$62:$H$69,$H$70)=0),1,0)+IF(AND($H$71&gt;H62,COUNTIF($H$62:$H$70,$H$71)=0),1,0)+IF(AND($H$72&gt;H62,COUNTIF($H$62:$H$71,$H$72)=0),1,0)+IF(AND($H$73&gt;H62,COUNTIF($H$62:$H$72,$H$73)=0),1,0)+IF(AND($H$74&gt;H62,COUNTIF($H$62:$H$73,$H$74)=0),1,0)+IF(AND($H$75&gt;H62,COUNTIF($H$62:$H$74,$H$75)=0),1,0)+IF(AND($H$76&gt;H62,COUNTIF($H$62:$H$75,$H$76)=0),1,0)</f>
        <v>13</v>
      </c>
    </row>
    <row r="63" spans="1:9" ht="18" customHeight="1" x14ac:dyDescent="0.2">
      <c r="A63" s="16" t="str">
        <f>'Fish Use'!A42</f>
        <v>CC5</v>
      </c>
      <c r="B63" s="16" t="str">
        <f>'Fish Use'!B42</f>
        <v>Catherine Creek</v>
      </c>
      <c r="C63" s="16" t="str">
        <f>'Limiting Factors'!B70</f>
        <v>Altered Primary Productivity</v>
      </c>
      <c r="D63" s="18">
        <f>'Fish Use'!F42</f>
        <v>0.46629999999999999</v>
      </c>
      <c r="E63" s="19">
        <f>'Limiting Factors'!C70</f>
        <v>2.71</v>
      </c>
      <c r="F63" s="18">
        <f>'Limiting Factors'!D70</f>
        <v>0.48475000000000001</v>
      </c>
      <c r="G63" s="18">
        <f>SUM('L1 Calculation Grid'!M615,'L1 Calculation Grid'!M630,'L1 Calculation Grid'!M645,'L1 Calculation Grid'!M660,'L1 Calculation Grid'!M675,'L1 Calculation Grid'!M690,'L1 Calculation Grid'!M705,'L1 Calculation Grid'!M720,'L1 Calculation Grid'!M735,'L1 Calculation Grid'!M750)</f>
        <v>0.8218129485885437</v>
      </c>
      <c r="H63" s="18">
        <f>SUM('L1 Calculation Grid'!N615,'L1 Calculation Grid'!N630,'L1 Calculation Grid'!N645,'L1 Calculation Grid'!N660,'L1 Calculation Grid'!N675,'L1 Calculation Grid'!N690,'L1 Calculation Grid'!N705,'L1 Calculation Grid'!N720,'L1 Calculation Grid'!N735,'L1 Calculation Grid'!N750)</f>
        <v>0.2306242859989798</v>
      </c>
      <c r="I63" s="17">
        <f t="shared" si="4"/>
        <v>14</v>
      </c>
    </row>
    <row r="64" spans="1:9" ht="18" customHeight="1" x14ac:dyDescent="0.2">
      <c r="A64" s="16" t="str">
        <f>'Fish Use'!A42</f>
        <v>CC5</v>
      </c>
      <c r="B64" s="16" t="str">
        <f>'Fish Use'!B42</f>
        <v>Catherine Creek</v>
      </c>
      <c r="C64" s="16" t="str">
        <f>'Limiting Factors'!B68</f>
        <v>Anthropogenic Barriers</v>
      </c>
      <c r="D64" s="18">
        <f>'Fish Use'!F42</f>
        <v>0.46629999999999999</v>
      </c>
      <c r="E64" s="19">
        <f>'Limiting Factors'!C68</f>
        <v>3.91</v>
      </c>
      <c r="F64" s="18">
        <f>'Limiting Factors'!D68</f>
        <v>0.75475000000000003</v>
      </c>
      <c r="G64" s="18">
        <f>SUM('L1 Calculation Grid'!M602,'L1 Calculation Grid'!M617,'L1 Calculation Grid'!M632,'L1 Calculation Grid'!M647,'L1 Calculation Grid'!M662,'L1 Calculation Grid'!M677,'L1 Calculation Grid'!M692,'L1 Calculation Grid'!M707,'L1 Calculation Grid'!M722,'L1 Calculation Grid'!M737)</f>
        <v>1.8677954587049257</v>
      </c>
      <c r="H64" s="18">
        <f>SUM('L1 Calculation Grid'!N602,'L1 Calculation Grid'!N617,'L1 Calculation Grid'!N632,'L1 Calculation Grid'!N647,'L1 Calculation Grid'!N662,'L1 Calculation Grid'!N677,'L1 Calculation Grid'!N692,'L1 Calculation Grid'!N707,'L1 Calculation Grid'!N722,'L1 Calculation Grid'!N737)</f>
        <v>0.57446651168630458</v>
      </c>
      <c r="I64" s="17">
        <f t="shared" si="4"/>
        <v>6</v>
      </c>
    </row>
    <row r="65" spans="1:9" ht="18" customHeight="1" x14ac:dyDescent="0.2">
      <c r="A65" s="16" t="str">
        <f>'Fish Use'!A42</f>
        <v>CC5</v>
      </c>
      <c r="B65" s="16" t="str">
        <f>'Fish Use'!B42</f>
        <v>Catherine Creek</v>
      </c>
      <c r="C65" s="16" t="str">
        <f>'Limiting Factors'!B65</f>
        <v>Channel and Habitat Structure</v>
      </c>
      <c r="D65" s="18">
        <f>'Fish Use'!F42</f>
        <v>0.46629999999999999</v>
      </c>
      <c r="E65" s="19">
        <f>'Limiting Factors'!C65</f>
        <v>3.81</v>
      </c>
      <c r="F65" s="18">
        <f>'Limiting Factors'!D65</f>
        <v>0.73224999999999996</v>
      </c>
      <c r="G65" s="18">
        <f>SUM('L1 Calculation Grid'!M606,'L1 Calculation Grid'!M621,'L1 Calculation Grid'!M636,'L1 Calculation Grid'!M651,'L1 Calculation Grid'!M666,'L1 Calculation Grid'!M681,'L1 Calculation Grid'!M696,'L1 Calculation Grid'!M711,'L1 Calculation Grid'!M726,'L1 Calculation Grid'!M741)</f>
        <v>2.9754769531324237</v>
      </c>
      <c r="H65" s="18">
        <f>SUM('L1 Calculation Grid'!N606,'L1 Calculation Grid'!N621,'L1 Calculation Grid'!N636,'L1 Calculation Grid'!N651,'L1 Calculation Grid'!N666,'L1 Calculation Grid'!N681,'L1 Calculation Grid'!N696,'L1 Calculation Grid'!N711,'L1 Calculation Grid'!N726,'L1 Calculation Grid'!N741)</f>
        <v>0.89691118808283887</v>
      </c>
      <c r="I65" s="17">
        <f t="shared" si="4"/>
        <v>1</v>
      </c>
    </row>
    <row r="66" spans="1:9" ht="18" customHeight="1" x14ac:dyDescent="0.2">
      <c r="A66" s="16" t="str">
        <f>'Fish Use'!A42</f>
        <v>CC5</v>
      </c>
      <c r="B66" s="16" t="str">
        <f>'Fish Use'!B42</f>
        <v>Catherine Creek</v>
      </c>
      <c r="C66" s="16" t="str">
        <f>'Limiting Factors'!B66</f>
        <v>Decreased Sediment Quantity</v>
      </c>
      <c r="D66" s="18">
        <f>'Fish Use'!F42</f>
        <v>0.46629999999999999</v>
      </c>
      <c r="E66" s="19">
        <f>'Limiting Factors'!C66</f>
        <v>3.44</v>
      </c>
      <c r="F66" s="18">
        <f>'Limiting Factors'!D66</f>
        <v>0.64900000000000002</v>
      </c>
      <c r="G66" s="18">
        <f>SUM('L1 Calculation Grid'!M609,'L1 Calculation Grid'!M624,'L1 Calculation Grid'!M639,'L1 Calculation Grid'!M654,'L1 Calculation Grid'!M669,'L1 Calculation Grid'!M684,'L1 Calculation Grid'!M699,'L1 Calculation Grid'!M714,'L1 Calculation Grid'!M729,'L1 Calculation Grid'!M744)</f>
        <v>1.5671843394154128</v>
      </c>
      <c r="H66" s="18">
        <f>SUM('L1 Calculation Grid'!N609,'L1 Calculation Grid'!N624,'L1 Calculation Grid'!N639,'L1 Calculation Grid'!N654,'L1 Calculation Grid'!N669,'L1 Calculation Grid'!N684,'L1 Calculation Grid'!N699,'L1 Calculation Grid'!N714,'L1 Calculation Grid'!N729,'L1 Calculation Grid'!N744)</f>
        <v>0.47529998976093923</v>
      </c>
      <c r="I66" s="17">
        <f t="shared" si="4"/>
        <v>9</v>
      </c>
    </row>
    <row r="67" spans="1:9" ht="18" customHeight="1" x14ac:dyDescent="0.2">
      <c r="A67" s="16" t="str">
        <f>'Fish Use'!A42</f>
        <v>CC5</v>
      </c>
      <c r="B67" s="16" t="str">
        <f>'Fish Use'!B42</f>
        <v>Catherine Creek</v>
      </c>
      <c r="C67" s="16" t="str">
        <f>'Limiting Factors'!B72</f>
        <v>Decreased Water Quantity</v>
      </c>
      <c r="D67" s="18">
        <f>'Fish Use'!F42</f>
        <v>0.46629999999999999</v>
      </c>
      <c r="E67" s="19">
        <f>'Limiting Factors'!C72</f>
        <v>3.63</v>
      </c>
      <c r="F67" s="18">
        <f>'Limiting Factors'!D72</f>
        <v>0.69174999999999998</v>
      </c>
      <c r="G67" s="18">
        <f>SUM('L1 Calculation Grid'!M607,'L1 Calculation Grid'!M622,'L1 Calculation Grid'!M637,'L1 Calculation Grid'!M652,'L1 Calculation Grid'!M667,'L1 Calculation Grid'!M682,'L1 Calculation Grid'!M697,'L1 Calculation Grid'!M712,'L1 Calculation Grid'!M727,'L1 Calculation Grid'!M742)</f>
        <v>2.4169186662615005</v>
      </c>
      <c r="H67" s="18">
        <f>SUM('L1 Calculation Grid'!N607,'L1 Calculation Grid'!N622,'L1 Calculation Grid'!N637,'L1 Calculation Grid'!N652,'L1 Calculation Grid'!N667,'L1 Calculation Grid'!N682,'L1 Calculation Grid'!N697,'L1 Calculation Grid'!N712,'L1 Calculation Grid'!N727,'L1 Calculation Grid'!N742)</f>
        <v>0.6926119354282777</v>
      </c>
      <c r="I67" s="17">
        <f t="shared" si="4"/>
        <v>2</v>
      </c>
    </row>
    <row r="68" spans="1:9" ht="18" customHeight="1" x14ac:dyDescent="0.2">
      <c r="A68" s="16" t="str">
        <f>'Fish Use'!A42</f>
        <v>CC5</v>
      </c>
      <c r="B68" s="16" t="str">
        <f>'Fish Use'!B42</f>
        <v>Catherine Creek</v>
      </c>
      <c r="C68" s="16" t="str">
        <f>'Limiting Factors'!B63</f>
        <v>Floodplain Condition</v>
      </c>
      <c r="D68" s="18">
        <f>'Fish Use'!F42</f>
        <v>0.46629999999999999</v>
      </c>
      <c r="E68" s="19">
        <f>'Limiting Factors'!C63</f>
        <v>3.64</v>
      </c>
      <c r="F68" s="18">
        <f>'Limiting Factors'!D63</f>
        <v>0.69399999999999995</v>
      </c>
      <c r="G68" s="18">
        <f>SUM('L1 Calculation Grid'!M604,'L1 Calculation Grid'!M619,'L1 Calculation Grid'!M634,'L1 Calculation Grid'!M649,'L1 Calculation Grid'!M664,'L1 Calculation Grid'!M679,'L1 Calculation Grid'!M694,'L1 Calculation Grid'!M709,'L1 Calculation Grid'!M724,'L1 Calculation Grid'!M739)</f>
        <v>1.9670998729958331</v>
      </c>
      <c r="H68" s="18">
        <f>SUM('L1 Calculation Grid'!N604,'L1 Calculation Grid'!N619,'L1 Calculation Grid'!N634,'L1 Calculation Grid'!N649,'L1 Calculation Grid'!N664,'L1 Calculation Grid'!N679,'L1 Calculation Grid'!N694,'L1 Calculation Grid'!N709,'L1 Calculation Grid'!N724,'L1 Calculation Grid'!N739)</f>
        <v>0.5592249967890417</v>
      </c>
      <c r="I68" s="17">
        <f t="shared" si="4"/>
        <v>7</v>
      </c>
    </row>
    <row r="69" spans="1:9" ht="18" customHeight="1" x14ac:dyDescent="0.2">
      <c r="A69" s="16" t="str">
        <f>'Fish Use'!A42</f>
        <v>CC5</v>
      </c>
      <c r="B69" s="16" t="str">
        <f>'Fish Use'!B42</f>
        <v>Catherine Creek</v>
      </c>
      <c r="C69" s="16" t="str">
        <f>'Limiting Factors'!B67</f>
        <v>Increased Sediment Quantity</v>
      </c>
      <c r="D69" s="18">
        <f>'Fish Use'!F42</f>
        <v>0.46629999999999999</v>
      </c>
      <c r="E69" s="19">
        <f>'Limiting Factors'!C67</f>
        <v>3.37</v>
      </c>
      <c r="F69" s="18">
        <f>'Limiting Factors'!D67</f>
        <v>0.63324999999999998</v>
      </c>
      <c r="G69" s="18">
        <f>SUM('L1 Calculation Grid'!M610,'L1 Calculation Grid'!M625,'L1 Calculation Grid'!M640,'L1 Calculation Grid'!M655,'L1 Calculation Grid'!M670,'L1 Calculation Grid'!M685,'L1 Calculation Grid'!M700,'L1 Calculation Grid'!M715,'L1 Calculation Grid'!M730,'L1 Calculation Grid'!M745)</f>
        <v>1.0735699838962254</v>
      </c>
      <c r="H69" s="18">
        <f>SUM('L1 Calculation Grid'!N610,'L1 Calculation Grid'!N625,'L1 Calculation Grid'!N640,'L1 Calculation Grid'!N655,'L1 Calculation Grid'!N670,'L1 Calculation Grid'!N685,'L1 Calculation Grid'!N700,'L1 Calculation Grid'!N715,'L1 Calculation Grid'!N730,'L1 Calculation Grid'!N745)</f>
        <v>0.3542359112403678</v>
      </c>
      <c r="I69" s="17">
        <f t="shared" si="4"/>
        <v>12</v>
      </c>
    </row>
    <row r="70" spans="1:9" ht="18" customHeight="1" x14ac:dyDescent="0.2">
      <c r="A70" s="16" t="str">
        <f>'Fish Use'!A42</f>
        <v>CC5</v>
      </c>
      <c r="B70" s="16" t="str">
        <f>'Fish Use'!B42</f>
        <v>Catherine Creek</v>
      </c>
      <c r="C70" s="16" t="str">
        <f>'Limiting Factors'!B71</f>
        <v>Non-Native Species Interactions and Competition</v>
      </c>
      <c r="D70" s="18">
        <f>'Fish Use'!F42</f>
        <v>0.46629999999999999</v>
      </c>
      <c r="E70" s="19">
        <f>'Limiting Factors'!C71</f>
        <v>1.59</v>
      </c>
      <c r="F70" s="18">
        <f>'Limiting Factors'!D71</f>
        <v>0.23275000000000001</v>
      </c>
      <c r="G70" s="18">
        <f>SUM('L1 Calculation Grid'!M616,'L1 Calculation Grid'!M631,'L1 Calculation Grid'!M646,'L1 Calculation Grid'!M661,'L1 Calculation Grid'!M676,'L1 Calculation Grid'!M691,'L1 Calculation Grid'!M706,'L1 Calculation Grid'!M721,'L1 Calculation Grid'!M736,'L1 Calculation Grid'!M751)</f>
        <v>0.43645097120348658</v>
      </c>
      <c r="H70" s="18">
        <f>SUM('L1 Calculation Grid'!N616,'L1 Calculation Grid'!N631,'L1 Calculation Grid'!N646,'L1 Calculation Grid'!N661,'L1 Calculation Grid'!N676,'L1 Calculation Grid'!N691,'L1 Calculation Grid'!N706,'L1 Calculation Grid'!N721,'L1 Calculation Grid'!N736,'L1 Calculation Grid'!N751)</f>
        <v>0.15231596239255785</v>
      </c>
      <c r="I70" s="17">
        <f t="shared" si="4"/>
        <v>15</v>
      </c>
    </row>
    <row r="71" spans="1:9" ht="18" customHeight="1" x14ac:dyDescent="0.2">
      <c r="A71" s="16" t="str">
        <f>'Fish Use'!A42</f>
        <v>CC5</v>
      </c>
      <c r="B71" s="16" t="str">
        <f>'Fish Use'!B42</f>
        <v>Catherine Creek</v>
      </c>
      <c r="C71" s="16" t="str">
        <f>'Limiting Factors'!B69</f>
        <v>Predation</v>
      </c>
      <c r="D71" s="18">
        <f>'Fish Use'!F42</f>
        <v>0.46629999999999999</v>
      </c>
      <c r="E71" s="19">
        <f>'Limiting Factors'!C69</f>
        <v>3.68</v>
      </c>
      <c r="F71" s="18">
        <f>'Limiting Factors'!D69</f>
        <v>0.70299999999999996</v>
      </c>
      <c r="G71" s="18">
        <f>SUM('L1 Calculation Grid'!M614,'L1 Calculation Grid'!M629,'L1 Calculation Grid'!M644,'L1 Calculation Grid'!M659,'L1 Calculation Grid'!M674,'L1 Calculation Grid'!M689,'L1 Calculation Grid'!M704,'L1 Calculation Grid'!M719,'L1 Calculation Grid'!M734,'L1 Calculation Grid'!M749)</f>
        <v>1.7608020919436993</v>
      </c>
      <c r="H71" s="18">
        <f>SUM('L1 Calculation Grid'!N614,'L1 Calculation Grid'!N629,'L1 Calculation Grid'!N644,'L1 Calculation Grid'!N659,'L1 Calculation Grid'!N674,'L1 Calculation Grid'!N689,'L1 Calculation Grid'!N704,'L1 Calculation Grid'!N719,'L1 Calculation Grid'!N734,'L1 Calculation Grid'!N749)</f>
        <v>0.53170603592456733</v>
      </c>
      <c r="I71" s="17">
        <f t="shared" si="4"/>
        <v>8</v>
      </c>
    </row>
    <row r="72" spans="1:9" ht="18" customHeight="1" x14ac:dyDescent="0.2">
      <c r="A72" s="16" t="str">
        <f>'Fish Use'!A42</f>
        <v>CC5</v>
      </c>
      <c r="B72" s="16" t="str">
        <f>'Fish Use'!B42</f>
        <v>Catherine Creek</v>
      </c>
      <c r="C72" s="16" t="str">
        <f>'Limiting Factors'!B62</f>
        <v>Riparian Condition</v>
      </c>
      <c r="D72" s="18">
        <f>'Fish Use'!F42</f>
        <v>0.46629999999999999</v>
      </c>
      <c r="E72" s="19">
        <f>'Limiting Factors'!C62</f>
        <v>3.78</v>
      </c>
      <c r="F72" s="18">
        <f>'Limiting Factors'!D62</f>
        <v>0.72550000000000003</v>
      </c>
      <c r="G72" s="18">
        <f>SUM('L1 Calculation Grid'!M603,'L1 Calculation Grid'!M618,'L1 Calculation Grid'!M633,'L1 Calculation Grid'!M648,'L1 Calculation Grid'!M663,'L1 Calculation Grid'!M678,'L1 Calculation Grid'!M693,'L1 Calculation Grid'!M708,'L1 Calculation Grid'!M723,'L1 Calculation Grid'!M738)</f>
        <v>2.0998804635042578</v>
      </c>
      <c r="H72" s="18">
        <f>SUM('L1 Calculation Grid'!N603,'L1 Calculation Grid'!N618,'L1 Calculation Grid'!N633,'L1 Calculation Grid'!N648,'L1 Calculation Grid'!N663,'L1 Calculation Grid'!N678,'L1 Calculation Grid'!N693,'L1 Calculation Grid'!N708,'L1 Calculation Grid'!N723,'L1 Calculation Grid'!N738)</f>
        <v>0.67159928330925589</v>
      </c>
      <c r="I72" s="17">
        <f t="shared" si="4"/>
        <v>4</v>
      </c>
    </row>
    <row r="73" spans="1:9" ht="18" customHeight="1" x14ac:dyDescent="0.2">
      <c r="A73" s="16" t="str">
        <f>'Fish Use'!A42</f>
        <v>CC5</v>
      </c>
      <c r="B73" s="16" t="str">
        <f>'Fish Use'!B42</f>
        <v>Catherine Creek</v>
      </c>
      <c r="C73" s="16" t="str">
        <f>'Limiting Factors'!B64</f>
        <v>Side Channel and Wetland Habitat</v>
      </c>
      <c r="D73" s="18">
        <f>'Fish Use'!F42</f>
        <v>0.46629999999999999</v>
      </c>
      <c r="E73" s="19">
        <f>'Limiting Factors'!C64</f>
        <v>3.48</v>
      </c>
      <c r="F73" s="18">
        <f>'Limiting Factors'!D64</f>
        <v>0.65800000000000003</v>
      </c>
      <c r="G73" s="18">
        <f>SUM('L1 Calculation Grid'!M605,'L1 Calculation Grid'!M620,'L1 Calculation Grid'!M635,'L1 Calculation Grid'!M650,'L1 Calculation Grid'!M665,'L1 Calculation Grid'!M680,'L1 Calculation Grid'!M695,'L1 Calculation Grid'!M710,'L1 Calculation Grid'!M725,'L1 Calculation Grid'!M740)</f>
        <v>2.3581723594740138</v>
      </c>
      <c r="H73" s="18">
        <f>SUM('L1 Calculation Grid'!N605,'L1 Calculation Grid'!N620,'L1 Calculation Grid'!N635,'L1 Calculation Grid'!N650,'L1 Calculation Grid'!N665,'L1 Calculation Grid'!N680,'L1 Calculation Grid'!N695,'L1 Calculation Grid'!N710,'L1 Calculation Grid'!N725,'L1 Calculation Grid'!N740)</f>
        <v>0.68525069853212273</v>
      </c>
      <c r="I73" s="17">
        <f t="shared" si="4"/>
        <v>3</v>
      </c>
    </row>
    <row r="74" spans="1:9" ht="18" customHeight="1" x14ac:dyDescent="0.2">
      <c r="A74" s="16" t="str">
        <f>'Fish Use'!A42</f>
        <v>CC5</v>
      </c>
      <c r="B74" s="16" t="str">
        <f>'Fish Use'!B42</f>
        <v>Catherine Creek</v>
      </c>
      <c r="C74" s="16" t="str">
        <f>'Limiting Factors'!B74</f>
        <v>Summer Water Temperature</v>
      </c>
      <c r="D74" s="18">
        <f>'Fish Use'!F42</f>
        <v>0.46629999999999999</v>
      </c>
      <c r="E74" s="19">
        <f>'Limiting Factors'!C74</f>
        <v>3.56</v>
      </c>
      <c r="F74" s="18">
        <f>'Limiting Factors'!D74</f>
        <v>0.67600000000000005</v>
      </c>
      <c r="G74" s="18">
        <f>SUM('L1 Calculation Grid'!M611,'L1 Calculation Grid'!M626,'L1 Calculation Grid'!M641,'L1 Calculation Grid'!M656,'L1 Calculation Grid'!M671,'L1 Calculation Grid'!M686,'L1 Calculation Grid'!M701,'L1 Calculation Grid'!M716,'L1 Calculation Grid'!M731,'L1 Calculation Grid'!M746)</f>
        <v>2.0984565828121116</v>
      </c>
      <c r="H74" s="18">
        <f>SUM('L1 Calculation Grid'!N611,'L1 Calculation Grid'!N626,'L1 Calculation Grid'!N641,'L1 Calculation Grid'!N656,'L1 Calculation Grid'!N671,'L1 Calculation Grid'!N686,'L1 Calculation Grid'!N701,'L1 Calculation Grid'!N716,'L1 Calculation Grid'!N731,'L1 Calculation Grid'!N746)</f>
        <v>0.64786469650302791</v>
      </c>
      <c r="I74" s="17">
        <f t="shared" si="4"/>
        <v>5</v>
      </c>
    </row>
    <row r="75" spans="1:9" ht="18" customHeight="1" x14ac:dyDescent="0.2">
      <c r="A75" s="16" t="str">
        <f>'Fish Use'!A42</f>
        <v>CC5</v>
      </c>
      <c r="B75" s="16" t="str">
        <f>'Fish Use'!B42</f>
        <v>Catherine Creek</v>
      </c>
      <c r="C75" s="16" t="str">
        <f>'Limiting Factors'!B76</f>
        <v>Water Quality</v>
      </c>
      <c r="D75" s="18">
        <f>'Fish Use'!F42</f>
        <v>0.46629999999999999</v>
      </c>
      <c r="E75" s="19">
        <f>'Limiting Factors'!C76</f>
        <v>2.88</v>
      </c>
      <c r="F75" s="18">
        <f>'Limiting Factors'!D76</f>
        <v>0.52300000000000002</v>
      </c>
      <c r="G75" s="18">
        <f>SUM('L1 Calculation Grid'!M613,'L1 Calculation Grid'!M628,'L1 Calculation Grid'!M643,'L1 Calculation Grid'!M658,'L1 Calculation Grid'!M673,'L1 Calculation Grid'!M688,'L1 Calculation Grid'!M703,'L1 Calculation Grid'!M718,'L1 Calculation Grid'!M733,'L1 Calculation Grid'!M748)</f>
        <v>1.4197003110975177</v>
      </c>
      <c r="H75" s="18">
        <f>SUM('L1 Calculation Grid'!N613,'L1 Calculation Grid'!N628,'L1 Calculation Grid'!N643,'L1 Calculation Grid'!N658,'L1 Calculation Grid'!N673,'L1 Calculation Grid'!N688,'L1 Calculation Grid'!N703,'L1 Calculation Grid'!N718,'L1 Calculation Grid'!N733,'L1 Calculation Grid'!N748)</f>
        <v>0.39164566986706156</v>
      </c>
      <c r="I75" s="17">
        <f t="shared" si="4"/>
        <v>11</v>
      </c>
    </row>
    <row r="76" spans="1:9" ht="18" customHeight="1" x14ac:dyDescent="0.2">
      <c r="A76" s="16" t="str">
        <f>'Fish Use'!A42</f>
        <v>CC5</v>
      </c>
      <c r="B76" s="16" t="str">
        <f>'Fish Use'!B42</f>
        <v>Catherine Creek</v>
      </c>
      <c r="C76" s="16" t="str">
        <f>'Limiting Factors'!B75</f>
        <v>Winter Water Temperature</v>
      </c>
      <c r="D76" s="18">
        <f>'Fish Use'!F42</f>
        <v>0.46629999999999999</v>
      </c>
      <c r="E76" s="19">
        <f>'Limiting Factors'!C75</f>
        <v>3.42</v>
      </c>
      <c r="F76" s="18">
        <f>'Limiting Factors'!D75</f>
        <v>0.64449999999999996</v>
      </c>
      <c r="G76" s="18">
        <f>SUM('L1 Calculation Grid'!M612,'L1 Calculation Grid'!M627,'L1 Calculation Grid'!M642,'L1 Calculation Grid'!M657,'L1 Calculation Grid'!M672,'L1 Calculation Grid'!M687,'L1 Calculation Grid'!M702,'L1 Calculation Grid'!M717,'L1 Calculation Grid'!M732,'L1 Calculation Grid'!M747)</f>
        <v>1.4403990346857898</v>
      </c>
      <c r="H76" s="18">
        <f>SUM('L1 Calculation Grid'!N612,'L1 Calculation Grid'!N627,'L1 Calculation Grid'!N642,'L1 Calculation Grid'!N657,'L1 Calculation Grid'!N672,'L1 Calculation Grid'!N687,'L1 Calculation Grid'!N702,'L1 Calculation Grid'!N717,'L1 Calculation Grid'!N732,'L1 Calculation Grid'!N747)</f>
        <v>0.40090748694507949</v>
      </c>
      <c r="I76" s="17">
        <f t="shared" si="4"/>
        <v>10</v>
      </c>
    </row>
    <row r="77" spans="1:9" ht="18" customHeight="1" x14ac:dyDescent="0.2">
      <c r="A77" s="16" t="str">
        <f>'Fish Use'!A52</f>
        <v>CC6</v>
      </c>
      <c r="B77" s="16" t="str">
        <f>'Fish Use'!B52</f>
        <v>Catherine Creek</v>
      </c>
      <c r="C77" s="16" t="str">
        <f>'Limiting Factors'!B88</f>
        <v>Altered Flow Timing</v>
      </c>
      <c r="D77" s="18">
        <f>'Fish Use'!F52</f>
        <v>0.63290000000000002</v>
      </c>
      <c r="E77" s="19">
        <f>'Limiting Factors'!C88</f>
        <v>3.11</v>
      </c>
      <c r="F77" s="18">
        <f>'Limiting Factors'!D88</f>
        <v>0.57474999999999998</v>
      </c>
      <c r="G77" s="18">
        <f>SUM('L1 Calculation Grid'!M758,'L1 Calculation Grid'!M773,'L1 Calculation Grid'!M788,'L1 Calculation Grid'!M803,'L1 Calculation Grid'!M818,'L1 Calculation Grid'!M833,'L1 Calculation Grid'!M848,'L1 Calculation Grid'!M863,'L1 Calculation Grid'!M878,'L1 Calculation Grid'!M893)</f>
        <v>1.9071379132662512</v>
      </c>
      <c r="H77" s="18">
        <f>SUM('L1 Calculation Grid'!N758,'L1 Calculation Grid'!N773,'L1 Calculation Grid'!N788,'L1 Calculation Grid'!N803,'L1 Calculation Grid'!N818,'L1 Calculation Grid'!N833,'L1 Calculation Grid'!N848,'L1 Calculation Grid'!N863,'L1 Calculation Grid'!N878,'L1 Calculation Grid'!N893)</f>
        <v>0.51939627917762721</v>
      </c>
      <c r="I77" s="17">
        <f t="shared" ref="I77:I91" si="5">1+IF($H$77&gt;H77,1,0)+IF(AND($H$78&gt;H77,COUNTIF($H$77:$H$77,$H$78)=0),1,0)+IF(AND($H$79&gt;H77,COUNTIF($H$77:$H$78,$H$79)=0),1,0)+IF(AND($H$80&gt;H77,COUNTIF($H$77:$H$79,$H$80)=0),1,0)+IF(AND($H$81&gt;H77,COUNTIF($H$77:$H$80,$H$81)=0),1,0)+IF(AND($H$82&gt;H77,COUNTIF($H$77:$H$81,$H$82)=0),1,0)+IF(AND($H$83&gt;H77,COUNTIF($H$77:$H$82,$H$83)=0),1,0)+IF(AND($H$84&gt;H77,COUNTIF($H$77:$H$83,$H$84)=0),1,0)+IF(AND($H$85&gt;H77,COUNTIF($H$77:$H$84,$H$85)=0),1,0)+IF(AND($H$86&gt;H77,COUNTIF($H$77:$H$85,$H$86)=0),1,0)+IF(AND($H$87&gt;H77,COUNTIF($H$77:$H$86,$H$87)=0),1,0)+IF(AND($H$88&gt;H77,COUNTIF($H$77:$H$87,$H$88)=0),1,0)+IF(AND($H$89&gt;H77,COUNTIF($H$77:$H$88,$H$89)=0),1,0)+IF(AND($H$90&gt;H77,COUNTIF($H$77:$H$89,$H$90)=0),1,0)+IF(AND($H$91&gt;H77,COUNTIF($H$77:$H$90,$H$91)=0),1,0)</f>
        <v>10</v>
      </c>
    </row>
    <row r="78" spans="1:9" ht="18" customHeight="1" x14ac:dyDescent="0.2">
      <c r="A78" s="16" t="str">
        <f>'Fish Use'!A52</f>
        <v>CC6</v>
      </c>
      <c r="B78" s="16" t="str">
        <f>'Fish Use'!B52</f>
        <v>Catherine Creek</v>
      </c>
      <c r="C78" s="16" t="str">
        <f>'Limiting Factors'!B85</f>
        <v>Altered Primary Productivity</v>
      </c>
      <c r="D78" s="18">
        <f>'Fish Use'!F52</f>
        <v>0.63290000000000002</v>
      </c>
      <c r="E78" s="19">
        <f>'Limiting Factors'!C85</f>
        <v>2.88</v>
      </c>
      <c r="F78" s="18">
        <f>'Limiting Factors'!D85</f>
        <v>0.52300000000000002</v>
      </c>
      <c r="G78" s="18">
        <f>SUM('L1 Calculation Grid'!M765,'L1 Calculation Grid'!M780,'L1 Calculation Grid'!M795,'L1 Calculation Grid'!M810,'L1 Calculation Grid'!M825,'L1 Calculation Grid'!M840,'L1 Calculation Grid'!M855,'L1 Calculation Grid'!M870,'L1 Calculation Grid'!M885,'L1 Calculation Grid'!M900)</f>
        <v>1.2034457876207099</v>
      </c>
      <c r="H78" s="18">
        <f>SUM('L1 Calculation Grid'!N765,'L1 Calculation Grid'!N780,'L1 Calculation Grid'!N795,'L1 Calculation Grid'!N810,'L1 Calculation Grid'!N825,'L1 Calculation Grid'!N840,'L1 Calculation Grid'!N855,'L1 Calculation Grid'!N870,'L1 Calculation Grid'!N885,'L1 Calculation Grid'!N900)</f>
        <v>0.33772140726814426</v>
      </c>
      <c r="I78" s="17">
        <f t="shared" si="5"/>
        <v>14</v>
      </c>
    </row>
    <row r="79" spans="1:9" ht="18" customHeight="1" x14ac:dyDescent="0.2">
      <c r="A79" s="16" t="str">
        <f>'Fish Use'!A52</f>
        <v>CC6</v>
      </c>
      <c r="B79" s="16" t="str">
        <f>'Fish Use'!B52</f>
        <v>Catherine Creek</v>
      </c>
      <c r="C79" s="16" t="str">
        <f>'Limiting Factors'!B83</f>
        <v>Anthropogenic Barriers</v>
      </c>
      <c r="D79" s="18">
        <f>'Fish Use'!F52</f>
        <v>0.63290000000000002</v>
      </c>
      <c r="E79" s="19">
        <f>'Limiting Factors'!C83</f>
        <v>2.71</v>
      </c>
      <c r="F79" s="18">
        <f>'Limiting Factors'!D83</f>
        <v>0.48475000000000001</v>
      </c>
      <c r="G79" s="18">
        <f>SUM('L1 Calculation Grid'!M752,'L1 Calculation Grid'!M767,'L1 Calculation Grid'!M782,'L1 Calculation Grid'!M797,'L1 Calculation Grid'!M812,'L1 Calculation Grid'!M827,'L1 Calculation Grid'!M842,'L1 Calculation Grid'!M857,'L1 Calculation Grid'!M872,'L1 Calculation Grid'!M887)</f>
        <v>1.6282222733993734</v>
      </c>
      <c r="H79" s="18">
        <f>SUM('L1 Calculation Grid'!N752,'L1 Calculation Grid'!N767,'L1 Calculation Grid'!N782,'L1 Calculation Grid'!N797,'L1 Calculation Grid'!N812,'L1 Calculation Grid'!N827,'L1 Calculation Grid'!N842,'L1 Calculation Grid'!N857,'L1 Calculation Grid'!N872,'L1 Calculation Grid'!N887)</f>
        <v>0.50078244129484772</v>
      </c>
      <c r="I79" s="17">
        <f t="shared" si="5"/>
        <v>11</v>
      </c>
    </row>
    <row r="80" spans="1:9" ht="18" customHeight="1" x14ac:dyDescent="0.2">
      <c r="A80" s="16" t="str">
        <f>'Fish Use'!A52</f>
        <v>CC6</v>
      </c>
      <c r="B80" s="16" t="str">
        <f>'Fish Use'!B52</f>
        <v>Catherine Creek</v>
      </c>
      <c r="C80" s="16" t="str">
        <f>'Limiting Factors'!B80</f>
        <v>Channel and Habitat Structure</v>
      </c>
      <c r="D80" s="18">
        <f>'Fish Use'!F52</f>
        <v>0.63290000000000002</v>
      </c>
      <c r="E80" s="19">
        <f>'Limiting Factors'!C80</f>
        <v>3.03</v>
      </c>
      <c r="F80" s="18">
        <f>'Limiting Factors'!D80</f>
        <v>0.55674999999999997</v>
      </c>
      <c r="G80" s="18">
        <f>SUM('L1 Calculation Grid'!M756,'L1 Calculation Grid'!M771,'L1 Calculation Grid'!M786,'L1 Calculation Grid'!M801,'L1 Calculation Grid'!M816,'L1 Calculation Grid'!M831,'L1 Calculation Grid'!M846,'L1 Calculation Grid'!M861,'L1 Calculation Grid'!M876,'L1 Calculation Grid'!M891)</f>
        <v>3.0706273674040991</v>
      </c>
      <c r="H80" s="18">
        <f>SUM('L1 Calculation Grid'!N756,'L1 Calculation Grid'!N771,'L1 Calculation Grid'!N786,'L1 Calculation Grid'!N801,'L1 Calculation Grid'!N816,'L1 Calculation Grid'!N831,'L1 Calculation Grid'!N846,'L1 Calculation Grid'!N861,'L1 Calculation Grid'!N876,'L1 Calculation Grid'!N891)</f>
        <v>0.92559279861292199</v>
      </c>
      <c r="I80" s="17">
        <f t="shared" si="5"/>
        <v>2</v>
      </c>
    </row>
    <row r="81" spans="1:9" ht="18" customHeight="1" x14ac:dyDescent="0.2">
      <c r="A81" s="16" t="str">
        <f>'Fish Use'!A52</f>
        <v>CC6</v>
      </c>
      <c r="B81" s="16" t="str">
        <f>'Fish Use'!B52</f>
        <v>Catherine Creek</v>
      </c>
      <c r="C81" s="16" t="str">
        <f>'Limiting Factors'!B81</f>
        <v>Decreased Sediment Quantity</v>
      </c>
      <c r="D81" s="18">
        <f>'Fish Use'!F52</f>
        <v>0.63290000000000002</v>
      </c>
      <c r="E81" s="19">
        <f>'Limiting Factors'!C81</f>
        <v>3.29</v>
      </c>
      <c r="F81" s="18">
        <f>'Limiting Factors'!D81</f>
        <v>0.61524999999999996</v>
      </c>
      <c r="G81" s="18">
        <f>SUM('L1 Calculation Grid'!M759,'L1 Calculation Grid'!M774,'L1 Calculation Grid'!M789,'L1 Calculation Grid'!M804,'L1 Calculation Grid'!M819,'L1 Calculation Grid'!M834,'L1 Calculation Grid'!M849,'L1 Calculation Grid'!M864,'L1 Calculation Grid'!M879,'L1 Calculation Grid'!M894)</f>
        <v>2.016492861774025</v>
      </c>
      <c r="H81" s="18">
        <f>SUM('L1 Calculation Grid'!N759,'L1 Calculation Grid'!N774,'L1 Calculation Grid'!N789,'L1 Calculation Grid'!N804,'L1 Calculation Grid'!N819,'L1 Calculation Grid'!N834,'L1 Calculation Grid'!N849,'L1 Calculation Grid'!N864,'L1 Calculation Grid'!N879,'L1 Calculation Grid'!N894)</f>
        <v>0.61156751790393449</v>
      </c>
      <c r="I81" s="17">
        <f t="shared" si="5"/>
        <v>6</v>
      </c>
    </row>
    <row r="82" spans="1:9" ht="18" customHeight="1" x14ac:dyDescent="0.2">
      <c r="A82" s="16" t="str">
        <f>'Fish Use'!A52</f>
        <v>CC6</v>
      </c>
      <c r="B82" s="16" t="str">
        <f>'Fish Use'!B52</f>
        <v>Catherine Creek</v>
      </c>
      <c r="C82" s="16" t="str">
        <f>'Limiting Factors'!B87</f>
        <v>Decreased Water Quantity</v>
      </c>
      <c r="D82" s="18">
        <f>'Fish Use'!F52</f>
        <v>0.63290000000000002</v>
      </c>
      <c r="E82" s="19">
        <f>'Limiting Factors'!C87</f>
        <v>3.63</v>
      </c>
      <c r="F82" s="18">
        <f>'Limiting Factors'!D87</f>
        <v>0.69174999999999998</v>
      </c>
      <c r="G82" s="18">
        <f>SUM('L1 Calculation Grid'!M757,'L1 Calculation Grid'!M772,'L1 Calculation Grid'!M787,'L1 Calculation Grid'!M802,'L1 Calculation Grid'!M817,'L1 Calculation Grid'!M832,'L1 Calculation Grid'!M847,'L1 Calculation Grid'!M862,'L1 Calculation Grid'!M877,'L1 Calculation Grid'!M892)</f>
        <v>3.2804371088932096</v>
      </c>
      <c r="H82" s="18">
        <f>SUM('L1 Calculation Grid'!N757,'L1 Calculation Grid'!N772,'L1 Calculation Grid'!N787,'L1 Calculation Grid'!N802,'L1 Calculation Grid'!N817,'L1 Calculation Grid'!N832,'L1 Calculation Grid'!N847,'L1 Calculation Grid'!N862,'L1 Calculation Grid'!N877,'L1 Calculation Grid'!N892)</f>
        <v>0.94006882679081483</v>
      </c>
      <c r="I82" s="17">
        <f t="shared" si="5"/>
        <v>1</v>
      </c>
    </row>
    <row r="83" spans="1:9" ht="18" customHeight="1" x14ac:dyDescent="0.2">
      <c r="A83" s="16" t="str">
        <f>'Fish Use'!A52</f>
        <v>CC6</v>
      </c>
      <c r="B83" s="16" t="str">
        <f>'Fish Use'!B52</f>
        <v>Catherine Creek</v>
      </c>
      <c r="C83" s="16" t="str">
        <f>'Limiting Factors'!B78</f>
        <v>Floodplain Condition</v>
      </c>
      <c r="D83" s="18">
        <f>'Fish Use'!F52</f>
        <v>0.63290000000000002</v>
      </c>
      <c r="E83" s="19">
        <f>'Limiting Factors'!C78</f>
        <v>2.83</v>
      </c>
      <c r="F83" s="18">
        <f>'Limiting Factors'!D78</f>
        <v>0.51175000000000004</v>
      </c>
      <c r="G83" s="18">
        <f>SUM('L1 Calculation Grid'!M754,'L1 Calculation Grid'!M769,'L1 Calculation Grid'!M784,'L1 Calculation Grid'!M799,'L1 Calculation Grid'!M814,'L1 Calculation Grid'!M829,'L1 Calculation Grid'!M844,'L1 Calculation Grid'!M859,'L1 Calculation Grid'!M874,'L1 Calculation Grid'!M889)</f>
        <v>1.9687676810316657</v>
      </c>
      <c r="H83" s="18">
        <f>SUM('L1 Calculation Grid'!N754,'L1 Calculation Grid'!N769,'L1 Calculation Grid'!N784,'L1 Calculation Grid'!N799,'L1 Calculation Grid'!N814,'L1 Calculation Grid'!N829,'L1 Calculation Grid'!N844,'L1 Calculation Grid'!N859,'L1 Calculation Grid'!N874,'L1 Calculation Grid'!N889)</f>
        <v>0.55969913638728319</v>
      </c>
      <c r="I83" s="17">
        <f t="shared" si="5"/>
        <v>7</v>
      </c>
    </row>
    <row r="84" spans="1:9" ht="18" customHeight="1" x14ac:dyDescent="0.2">
      <c r="A84" s="16" t="str">
        <f>'Fish Use'!A52</f>
        <v>CC6</v>
      </c>
      <c r="B84" s="16" t="str">
        <f>'Fish Use'!B52</f>
        <v>Catherine Creek</v>
      </c>
      <c r="C84" s="16" t="str">
        <f>'Limiting Factors'!B82</f>
        <v>Increased Sediment Quantity</v>
      </c>
      <c r="D84" s="18">
        <f>'Fish Use'!F52</f>
        <v>0.63290000000000002</v>
      </c>
      <c r="E84" s="19">
        <f>'Limiting Factors'!C82</f>
        <v>3.1</v>
      </c>
      <c r="F84" s="18">
        <f>'Limiting Factors'!D82</f>
        <v>0.57250000000000001</v>
      </c>
      <c r="G84" s="18">
        <f>SUM('L1 Calculation Grid'!M760,'L1 Calculation Grid'!M775,'L1 Calculation Grid'!M790,'L1 Calculation Grid'!M805,'L1 Calculation Grid'!M820,'L1 Calculation Grid'!M835,'L1 Calculation Grid'!M850,'L1 Calculation Grid'!M865,'L1 Calculation Grid'!M880,'L1 Calculation Grid'!M895)</f>
        <v>1.3173474443840463</v>
      </c>
      <c r="H84" s="18">
        <f>SUM('L1 Calculation Grid'!N760,'L1 Calculation Grid'!N775,'L1 Calculation Grid'!N790,'L1 Calculation Grid'!N805,'L1 Calculation Grid'!N820,'L1 Calculation Grid'!N835,'L1 Calculation Grid'!N850,'L1 Calculation Grid'!N865,'L1 Calculation Grid'!N880,'L1 Calculation Grid'!N895)</f>
        <v>0.43467289453079605</v>
      </c>
      <c r="I84" s="17">
        <f t="shared" si="5"/>
        <v>12</v>
      </c>
    </row>
    <row r="85" spans="1:9" ht="18" customHeight="1" x14ac:dyDescent="0.2">
      <c r="A85" s="16" t="str">
        <f>'Fish Use'!A52</f>
        <v>CC6</v>
      </c>
      <c r="B85" s="16" t="str">
        <f>'Fish Use'!B52</f>
        <v>Catherine Creek</v>
      </c>
      <c r="C85" s="16" t="str">
        <f>'Limiting Factors'!B86</f>
        <v>Non-Native Species Interactions and Competition</v>
      </c>
      <c r="D85" s="18">
        <f>'Fish Use'!F52</f>
        <v>0.63290000000000002</v>
      </c>
      <c r="E85" s="19">
        <f>'Limiting Factors'!C86</f>
        <v>1.44</v>
      </c>
      <c r="F85" s="18">
        <f>'Limiting Factors'!D86</f>
        <v>0.19900000000000001</v>
      </c>
      <c r="G85" s="18">
        <f>SUM('L1 Calculation Grid'!M766,'L1 Calculation Grid'!M781,'L1 Calculation Grid'!M796,'L1 Calculation Grid'!M811,'L1 Calculation Grid'!M826,'L1 Calculation Grid'!M841,'L1 Calculation Grid'!M856,'L1 Calculation Grid'!M871,'L1 Calculation Grid'!M886,'L1 Calculation Grid'!M901)</f>
        <v>0.50648726637459407</v>
      </c>
      <c r="H85" s="18">
        <f>SUM('L1 Calculation Grid'!N766,'L1 Calculation Grid'!N781,'L1 Calculation Grid'!N796,'L1 Calculation Grid'!N811,'L1 Calculation Grid'!N826,'L1 Calculation Grid'!N841,'L1 Calculation Grid'!N856,'L1 Calculation Grid'!N871,'L1 Calculation Grid'!N886,'L1 Calculation Grid'!N901)</f>
        <v>0.17675775861993503</v>
      </c>
      <c r="I85" s="17">
        <f t="shared" si="5"/>
        <v>15</v>
      </c>
    </row>
    <row r="86" spans="1:9" ht="18" customHeight="1" x14ac:dyDescent="0.2">
      <c r="A86" s="16" t="str">
        <f>'Fish Use'!A52</f>
        <v>CC6</v>
      </c>
      <c r="B86" s="16" t="str">
        <f>'Fish Use'!B52</f>
        <v>Catherine Creek</v>
      </c>
      <c r="C86" s="16" t="str">
        <f>'Limiting Factors'!B84</f>
        <v>Predation</v>
      </c>
      <c r="D86" s="18">
        <f>'Fish Use'!F52</f>
        <v>0.63290000000000002</v>
      </c>
      <c r="E86" s="19">
        <f>'Limiting Factors'!C84</f>
        <v>2.29</v>
      </c>
      <c r="F86" s="18">
        <f>'Limiting Factors'!D84</f>
        <v>0.39024999999999999</v>
      </c>
      <c r="G86" s="18">
        <f>SUM('L1 Calculation Grid'!M764,'L1 Calculation Grid'!M779,'L1 Calculation Grid'!M794,'L1 Calculation Grid'!M809,'L1 Calculation Grid'!M824,'L1 Calculation Grid'!M839,'L1 Calculation Grid'!M854,'L1 Calculation Grid'!M869,'L1 Calculation Grid'!M884,'L1 Calculation Grid'!M899)</f>
        <v>1.326684980388126</v>
      </c>
      <c r="H86" s="18">
        <f>SUM('L1 Calculation Grid'!N764,'L1 Calculation Grid'!N779,'L1 Calculation Grid'!N794,'L1 Calculation Grid'!N809,'L1 Calculation Grid'!N824,'L1 Calculation Grid'!N839,'L1 Calculation Grid'!N854,'L1 Calculation Grid'!N869,'L1 Calculation Grid'!N884,'L1 Calculation Grid'!N899)</f>
        <v>0.40061652304385592</v>
      </c>
      <c r="I86" s="17">
        <f t="shared" si="5"/>
        <v>13</v>
      </c>
    </row>
    <row r="87" spans="1:9" ht="18" customHeight="1" x14ac:dyDescent="0.2">
      <c r="A87" s="16" t="str">
        <f>'Fish Use'!A52</f>
        <v>CC6</v>
      </c>
      <c r="B87" s="16" t="str">
        <f>'Fish Use'!B52</f>
        <v>Catherine Creek</v>
      </c>
      <c r="C87" s="16" t="str">
        <f>'Limiting Factors'!B77</f>
        <v>Riparian Condition</v>
      </c>
      <c r="D87" s="18">
        <f>'Fish Use'!F52</f>
        <v>0.63290000000000002</v>
      </c>
      <c r="E87" s="19">
        <f>'Limiting Factors'!C77</f>
        <v>2.86</v>
      </c>
      <c r="F87" s="18">
        <f>'Limiting Factors'!D77</f>
        <v>0.51849999999999996</v>
      </c>
      <c r="G87" s="18">
        <f>SUM('L1 Calculation Grid'!M753,'L1 Calculation Grid'!M768,'L1 Calculation Grid'!M783,'L1 Calculation Grid'!M798,'L1 Calculation Grid'!M813,'L1 Calculation Grid'!M828,'L1 Calculation Grid'!M843,'L1 Calculation Grid'!M858,'L1 Calculation Grid'!M873,'L1 Calculation Grid'!M888)</f>
        <v>2.0369276206384219</v>
      </c>
      <c r="H87" s="18">
        <f>SUM('L1 Calculation Grid'!N753,'L1 Calculation Grid'!N768,'L1 Calculation Grid'!N783,'L1 Calculation Grid'!N798,'L1 Calculation Grid'!N813,'L1 Calculation Grid'!N828,'L1 Calculation Grid'!N843,'L1 Calculation Grid'!N858,'L1 Calculation Grid'!N873,'L1 Calculation Grid'!N888)</f>
        <v>0.65146524002165807</v>
      </c>
      <c r="I87" s="17">
        <f t="shared" si="5"/>
        <v>5</v>
      </c>
    </row>
    <row r="88" spans="1:9" ht="18" customHeight="1" x14ac:dyDescent="0.2">
      <c r="A88" s="16" t="str">
        <f>'Fish Use'!A52</f>
        <v>CC6</v>
      </c>
      <c r="B88" s="16" t="str">
        <f>'Fish Use'!B52</f>
        <v>Catherine Creek</v>
      </c>
      <c r="C88" s="16" t="str">
        <f>'Limiting Factors'!B79</f>
        <v>Side Channel and Wetland Habitat</v>
      </c>
      <c r="D88" s="18">
        <f>'Fish Use'!F52</f>
        <v>0.63290000000000002</v>
      </c>
      <c r="E88" s="19">
        <f>'Limiting Factors'!C79</f>
        <v>2.99</v>
      </c>
      <c r="F88" s="18">
        <f>'Limiting Factors'!D79</f>
        <v>0.54774999999999996</v>
      </c>
      <c r="G88" s="18">
        <f>SUM('L1 Calculation Grid'!M755,'L1 Calculation Grid'!M770,'L1 Calculation Grid'!M785,'L1 Calculation Grid'!M800,'L1 Calculation Grid'!M815,'L1 Calculation Grid'!M830,'L1 Calculation Grid'!M845,'L1 Calculation Grid'!M860,'L1 Calculation Grid'!M875,'L1 Calculation Grid'!M890)</f>
        <v>2.6644140644057073</v>
      </c>
      <c r="H88" s="18">
        <f>SUM('L1 Calculation Grid'!N755,'L1 Calculation Grid'!N770,'L1 Calculation Grid'!N785,'L1 Calculation Grid'!N800,'L1 Calculation Grid'!N815,'L1 Calculation Grid'!N830,'L1 Calculation Grid'!N845,'L1 Calculation Grid'!N860,'L1 Calculation Grid'!N875,'L1 Calculation Grid'!N890)</f>
        <v>0.77424009804782146</v>
      </c>
      <c r="I88" s="17">
        <f t="shared" si="5"/>
        <v>4</v>
      </c>
    </row>
    <row r="89" spans="1:9" ht="18" customHeight="1" x14ac:dyDescent="0.2">
      <c r="A89" s="16" t="str">
        <f>'Fish Use'!A52</f>
        <v>CC6</v>
      </c>
      <c r="B89" s="16" t="str">
        <f>'Fish Use'!B52</f>
        <v>Catherine Creek</v>
      </c>
      <c r="C89" s="16" t="str">
        <f>'Limiting Factors'!B89</f>
        <v>Summer Water Temperature</v>
      </c>
      <c r="D89" s="18">
        <f>'Fish Use'!F52</f>
        <v>0.63290000000000002</v>
      </c>
      <c r="E89" s="19">
        <f>'Limiting Factors'!C89</f>
        <v>3.56</v>
      </c>
      <c r="F89" s="18">
        <f>'Limiting Factors'!D89</f>
        <v>0.67600000000000005</v>
      </c>
      <c r="G89" s="18">
        <f>SUM('L1 Calculation Grid'!M761,'L1 Calculation Grid'!M776,'L1 Calculation Grid'!M791,'L1 Calculation Grid'!M806,'L1 Calculation Grid'!M821,'L1 Calculation Grid'!M836,'L1 Calculation Grid'!M851,'L1 Calculation Grid'!M866,'L1 Calculation Grid'!M881,'L1 Calculation Grid'!M896)</f>
        <v>2.8481946627960228</v>
      </c>
      <c r="H89" s="18">
        <f>SUM('L1 Calculation Grid'!N761,'L1 Calculation Grid'!N776,'L1 Calculation Grid'!N791,'L1 Calculation Grid'!N806,'L1 Calculation Grid'!N821,'L1 Calculation Grid'!N836,'L1 Calculation Grid'!N851,'L1 Calculation Grid'!N866,'L1 Calculation Grid'!N881,'L1 Calculation Grid'!N896)</f>
        <v>0.87933426209900589</v>
      </c>
      <c r="I89" s="17">
        <f t="shared" si="5"/>
        <v>3</v>
      </c>
    </row>
    <row r="90" spans="1:9" ht="18" customHeight="1" x14ac:dyDescent="0.2">
      <c r="A90" s="16" t="str">
        <f>'Fish Use'!A52</f>
        <v>CC6</v>
      </c>
      <c r="B90" s="16" t="str">
        <f>'Fish Use'!B52</f>
        <v>Catherine Creek</v>
      </c>
      <c r="C90" s="16" t="str">
        <f>'Limiting Factors'!B91</f>
        <v>Water Quality</v>
      </c>
      <c r="D90" s="18">
        <f>'Fish Use'!F52</f>
        <v>0.63290000000000002</v>
      </c>
      <c r="E90" s="19">
        <f>'Limiting Factors'!C91</f>
        <v>2.88</v>
      </c>
      <c r="F90" s="18">
        <f>'Limiting Factors'!D91</f>
        <v>0.52300000000000002</v>
      </c>
      <c r="G90" s="18">
        <f>SUM('L1 Calculation Grid'!M763,'L1 Calculation Grid'!M778,'L1 Calculation Grid'!M793,'L1 Calculation Grid'!M808,'L1 Calculation Grid'!M823,'L1 Calculation Grid'!M838,'L1 Calculation Grid'!M853,'L1 Calculation Grid'!M868,'L1 Calculation Grid'!M883,'L1 Calculation Grid'!M898)</f>
        <v>1.9269318612344393</v>
      </c>
      <c r="H90" s="18">
        <f>SUM('L1 Calculation Grid'!N763,'L1 Calculation Grid'!N778,'L1 Calculation Grid'!N793,'L1 Calculation Grid'!N808,'L1 Calculation Grid'!N823,'L1 Calculation Grid'!N838,'L1 Calculation Grid'!N853,'L1 Calculation Grid'!N868,'L1 Calculation Grid'!N883,'L1 Calculation Grid'!N898)</f>
        <v>0.53157311700378151</v>
      </c>
      <c r="I90" s="17">
        <f t="shared" si="5"/>
        <v>9</v>
      </c>
    </row>
    <row r="91" spans="1:9" ht="18" customHeight="1" x14ac:dyDescent="0.2">
      <c r="A91" s="16" t="str">
        <f>'Fish Use'!A52</f>
        <v>CC6</v>
      </c>
      <c r="B91" s="16" t="str">
        <f>'Fish Use'!B52</f>
        <v>Catherine Creek</v>
      </c>
      <c r="C91" s="16" t="str">
        <f>'Limiting Factors'!B90</f>
        <v>Winter Water Temperature</v>
      </c>
      <c r="D91" s="18">
        <f>'Fish Use'!F52</f>
        <v>0.63290000000000002</v>
      </c>
      <c r="E91" s="19">
        <f>'Limiting Factors'!C90</f>
        <v>3.42</v>
      </c>
      <c r="F91" s="18">
        <f>'Limiting Factors'!D90</f>
        <v>0.64449999999999996</v>
      </c>
      <c r="G91" s="18">
        <f>SUM('L1 Calculation Grid'!M762,'L1 Calculation Grid'!M777,'L1 Calculation Grid'!M792,'L1 Calculation Grid'!M807,'L1 Calculation Grid'!M822,'L1 Calculation Grid'!M837,'L1 Calculation Grid'!M852,'L1 Calculation Grid'!M867,'L1 Calculation Grid'!M882,'L1 Calculation Grid'!M897)</f>
        <v>1.9550258397011291</v>
      </c>
      <c r="H91" s="18">
        <f>SUM('L1 Calculation Grid'!N762,'L1 Calculation Grid'!N777,'L1 Calculation Grid'!N792,'L1 Calculation Grid'!N807,'L1 Calculation Grid'!N822,'L1 Calculation Grid'!N837,'L1 Calculation Grid'!N852,'L1 Calculation Grid'!N867,'L1 Calculation Grid'!N882,'L1 Calculation Grid'!N897)</f>
        <v>0.54414400276118557</v>
      </c>
      <c r="I91" s="17">
        <f t="shared" si="5"/>
        <v>8</v>
      </c>
    </row>
    <row r="92" spans="1:9" ht="18" customHeight="1" x14ac:dyDescent="0.2">
      <c r="A92" s="16" t="str">
        <f>'Fish Use'!A62</f>
        <v>CC7</v>
      </c>
      <c r="B92" s="16" t="str">
        <f>'Fish Use'!B62</f>
        <v>Catherine Creek</v>
      </c>
      <c r="C92" s="16" t="str">
        <f>'Limiting Factors'!B103</f>
        <v>Altered Flow Timing</v>
      </c>
      <c r="D92" s="18">
        <f>'Fish Use'!F62</f>
        <v>1</v>
      </c>
      <c r="E92" s="19">
        <f>'Limiting Factors'!C103</f>
        <v>3.11</v>
      </c>
      <c r="F92" s="18">
        <f>'Limiting Factors'!D103</f>
        <v>0.57474999999999998</v>
      </c>
      <c r="G92" s="18">
        <f>SUM('L1 Calculation Grid'!M908,'L1 Calculation Grid'!M923,'L1 Calculation Grid'!M938,'L1 Calculation Grid'!M953,'L1 Calculation Grid'!M968,'L1 Calculation Grid'!M983,'L1 Calculation Grid'!M998,'L1 Calculation Grid'!M1013,'L1 Calculation Grid'!M1028,'L1 Calculation Grid'!M1043)</f>
        <v>3.0133321429392494</v>
      </c>
      <c r="H92" s="18">
        <f>SUM('L1 Calculation Grid'!N908,'L1 Calculation Grid'!N923,'L1 Calculation Grid'!N938,'L1 Calculation Grid'!N953,'L1 Calculation Grid'!N968,'L1 Calculation Grid'!N983,'L1 Calculation Grid'!N998,'L1 Calculation Grid'!N1013,'L1 Calculation Grid'!N1028,'L1 Calculation Grid'!N1043)</f>
        <v>0.82066089299672484</v>
      </c>
      <c r="I92" s="17">
        <f t="shared" ref="I92:I106" si="6">1+IF($H$92&gt;H92,1,0)+IF(AND($H$93&gt;H92,COUNTIF($H$92:$H$92,$H$93)=0),1,0)+IF(AND($H$94&gt;H92,COUNTIF($H$92:$H$93,$H$94)=0),1,0)+IF(AND($H$95&gt;H92,COUNTIF($H$92:$H$94,$H$95)=0),1,0)+IF(AND($H$96&gt;H92,COUNTIF($H$92:$H$95,$H$96)=0),1,0)+IF(AND($H$97&gt;H92,COUNTIF($H$92:$H$96,$H$97)=0),1,0)+IF(AND($H$98&gt;H92,COUNTIF($H$92:$H$97,$H$98)=0),1,0)+IF(AND($H$99&gt;H92,COUNTIF($H$92:$H$98,$H$99)=0),1,0)+IF(AND($H$100&gt;H92,COUNTIF($H$92:$H$99,$H$100)=0),1,0)+IF(AND($H$101&gt;H92,COUNTIF($H$92:$H$100,$H$101)=0),1,0)+IF(AND($H$102&gt;H92,COUNTIF($H$92:$H$101,$H$102)=0),1,0)+IF(AND($H$103&gt;H92,COUNTIF($H$92:$H$102,$H$103)=0),1,0)+IF(AND($H$104&gt;H92,COUNTIF($H$92:$H$103,$H$104)=0),1,0)+IF(AND($H$105&gt;H92,COUNTIF($H$92:$H$104,$H$105)=0),1,0)+IF(AND($H$106&gt;H92,COUNTIF($H$92:$H$105,$H$106)=0),1,0)</f>
        <v>3</v>
      </c>
    </row>
    <row r="93" spans="1:9" ht="18" customHeight="1" x14ac:dyDescent="0.2">
      <c r="A93" s="16" t="str">
        <f>'Fish Use'!A62</f>
        <v>CC7</v>
      </c>
      <c r="B93" s="16" t="str">
        <f>'Fish Use'!B62</f>
        <v>Catherine Creek</v>
      </c>
      <c r="C93" s="16" t="str">
        <f>'Limiting Factors'!B100</f>
        <v>Altered Primary Productivity</v>
      </c>
      <c r="D93" s="18">
        <f>'Fish Use'!F62</f>
        <v>1</v>
      </c>
      <c r="E93" s="19">
        <f>'Limiting Factors'!C100</f>
        <v>1.82</v>
      </c>
      <c r="F93" s="18">
        <f>'Limiting Factors'!D100</f>
        <v>0.28449999999999998</v>
      </c>
      <c r="G93" s="18">
        <f>SUM('L1 Calculation Grid'!M915,'L1 Calculation Grid'!M930,'L1 Calculation Grid'!M945,'L1 Calculation Grid'!M960,'L1 Calculation Grid'!M975,'L1 Calculation Grid'!M990,'L1 Calculation Grid'!M1005,'L1 Calculation Grid'!M1020,'L1 Calculation Grid'!M1035,'L1 Calculation Grid'!M1050)</f>
        <v>1.0343607140825</v>
      </c>
      <c r="H93" s="18">
        <f>SUM('L1 Calculation Grid'!N915,'L1 Calculation Grid'!N930,'L1 Calculation Grid'!N945,'L1 Calculation Grid'!N960,'L1 Calculation Grid'!N975,'L1 Calculation Grid'!N990,'L1 Calculation Grid'!N1005,'L1 Calculation Grid'!N1020,'L1 Calculation Grid'!N1035,'L1 Calculation Grid'!N1050)</f>
        <v>0.29027128565006999</v>
      </c>
      <c r="I93" s="17">
        <f t="shared" si="6"/>
        <v>14</v>
      </c>
    </row>
    <row r="94" spans="1:9" ht="18" customHeight="1" x14ac:dyDescent="0.2">
      <c r="A94" s="16" t="str">
        <f>'Fish Use'!A62</f>
        <v>CC7</v>
      </c>
      <c r="B94" s="16" t="str">
        <f>'Fish Use'!B62</f>
        <v>Catherine Creek</v>
      </c>
      <c r="C94" s="16" t="str">
        <f>'Limiting Factors'!B98</f>
        <v>Anthropogenic Barriers</v>
      </c>
      <c r="D94" s="18">
        <f>'Fish Use'!F62</f>
        <v>1</v>
      </c>
      <c r="E94" s="19">
        <f>'Limiting Factors'!C98</f>
        <v>1.44</v>
      </c>
      <c r="F94" s="18">
        <f>'Limiting Factors'!D98</f>
        <v>0.19900000000000001</v>
      </c>
      <c r="G94" s="18">
        <f>SUM('L1 Calculation Grid'!M902,'L1 Calculation Grid'!M917,'L1 Calculation Grid'!M932,'L1 Calculation Grid'!M947,'L1 Calculation Grid'!M962,'L1 Calculation Grid'!M977,'L1 Calculation Grid'!M992,'L1 Calculation Grid'!M1007,'L1 Calculation Grid'!M1022,'L1 Calculation Grid'!M1037)</f>
        <v>1.0561214283439999</v>
      </c>
      <c r="H94" s="18">
        <f>SUM('L1 Calculation Grid'!N902,'L1 Calculation Grid'!N917,'L1 Calculation Grid'!N932,'L1 Calculation Grid'!N947,'L1 Calculation Grid'!N962,'L1 Calculation Grid'!N977,'L1 Calculation Grid'!N992,'L1 Calculation Grid'!N1007,'L1 Calculation Grid'!N1022,'L1 Calculation Grid'!N1037)</f>
        <v>0.32482485704221997</v>
      </c>
      <c r="I94" s="17">
        <f t="shared" si="6"/>
        <v>13</v>
      </c>
    </row>
    <row r="95" spans="1:9" ht="18" customHeight="1" x14ac:dyDescent="0.2">
      <c r="A95" s="16" t="str">
        <f>'Fish Use'!A62</f>
        <v>CC7</v>
      </c>
      <c r="B95" s="16" t="str">
        <f>'Fish Use'!B62</f>
        <v>Catherine Creek</v>
      </c>
      <c r="C95" s="16" t="str">
        <f>'Limiting Factors'!B95</f>
        <v>Channel and Habitat Structure</v>
      </c>
      <c r="D95" s="18">
        <f>'Fish Use'!F62</f>
        <v>1</v>
      </c>
      <c r="E95" s="19">
        <f>'Limiting Factors'!C95</f>
        <v>1.64</v>
      </c>
      <c r="F95" s="18">
        <f>'Limiting Factors'!D95</f>
        <v>0.24399999999999999</v>
      </c>
      <c r="G95" s="18">
        <f>SUM('L1 Calculation Grid'!M906,'L1 Calculation Grid'!M921,'L1 Calculation Grid'!M936,'L1 Calculation Grid'!M951,'L1 Calculation Grid'!M966,'L1 Calculation Grid'!M981,'L1 Calculation Grid'!M996,'L1 Calculation Grid'!M1011,'L1 Calculation Grid'!M1026,'L1 Calculation Grid'!M1041)</f>
        <v>2.1262857139719999</v>
      </c>
      <c r="H95" s="18">
        <f>SUM('L1 Calculation Grid'!N906,'L1 Calculation Grid'!N921,'L1 Calculation Grid'!N936,'L1 Calculation Grid'!N951,'L1 Calculation Grid'!N966,'L1 Calculation Grid'!N981,'L1 Calculation Grid'!N996,'L1 Calculation Grid'!N1011,'L1 Calculation Grid'!N1026,'L1 Calculation Grid'!N1041)</f>
        <v>0.64093571415988004</v>
      </c>
      <c r="I95" s="17">
        <f t="shared" si="6"/>
        <v>7</v>
      </c>
    </row>
    <row r="96" spans="1:9" ht="18" customHeight="1" x14ac:dyDescent="0.2">
      <c r="A96" s="16" t="str">
        <f>'Fish Use'!A62</f>
        <v>CC7</v>
      </c>
      <c r="B96" s="16" t="str">
        <f>'Fish Use'!B62</f>
        <v>Catherine Creek</v>
      </c>
      <c r="C96" s="16" t="str">
        <f>'Limiting Factors'!B96</f>
        <v>Decreased Sediment Quantity</v>
      </c>
      <c r="D96" s="18">
        <f>'Fish Use'!F62</f>
        <v>1</v>
      </c>
      <c r="E96" s="19">
        <f>'Limiting Factors'!C96</f>
        <v>2.61</v>
      </c>
      <c r="F96" s="18">
        <f>'Limiting Factors'!D96</f>
        <v>0.46224999999999999</v>
      </c>
      <c r="G96" s="18">
        <f>SUM('L1 Calculation Grid'!M909,'L1 Calculation Grid'!M924,'L1 Calculation Grid'!M939,'L1 Calculation Grid'!M954,'L1 Calculation Grid'!M969,'L1 Calculation Grid'!M984,'L1 Calculation Grid'!M999,'L1 Calculation Grid'!M1014,'L1 Calculation Grid'!M1029,'L1 Calculation Grid'!M1044)</f>
        <v>2.3937946430552497</v>
      </c>
      <c r="H96" s="18">
        <f>SUM('L1 Calculation Grid'!N909,'L1 Calculation Grid'!N924,'L1 Calculation Grid'!N939,'L1 Calculation Grid'!N954,'L1 Calculation Grid'!N969,'L1 Calculation Grid'!N984,'L1 Calculation Grid'!N999,'L1 Calculation Grid'!N1014,'L1 Calculation Grid'!N1029,'L1 Calculation Grid'!N1044)</f>
        <v>0.72599664297204503</v>
      </c>
      <c r="I96" s="17">
        <f t="shared" si="6"/>
        <v>5</v>
      </c>
    </row>
    <row r="97" spans="1:9" ht="18" customHeight="1" x14ac:dyDescent="0.2">
      <c r="A97" s="16" t="str">
        <f>'Fish Use'!A62</f>
        <v>CC7</v>
      </c>
      <c r="B97" s="16" t="str">
        <f>'Fish Use'!B62</f>
        <v>Catherine Creek</v>
      </c>
      <c r="C97" s="16" t="str">
        <f>'Limiting Factors'!B102</f>
        <v>Decreased Water Quantity</v>
      </c>
      <c r="D97" s="18">
        <f>'Fish Use'!F62</f>
        <v>1</v>
      </c>
      <c r="E97" s="19">
        <f>'Limiting Factors'!C102</f>
        <v>2.88</v>
      </c>
      <c r="F97" s="18">
        <f>'Limiting Factors'!D102</f>
        <v>0.52300000000000002</v>
      </c>
      <c r="G97" s="18">
        <f>SUM('L1 Calculation Grid'!M907,'L1 Calculation Grid'!M922,'L1 Calculation Grid'!M937,'L1 Calculation Grid'!M952,'L1 Calculation Grid'!M967,'L1 Calculation Grid'!M982,'L1 Calculation Grid'!M997,'L1 Calculation Grid'!M1012,'L1 Calculation Grid'!M1027,'L1 Calculation Grid'!M1042)</f>
        <v>3.9187642863119998</v>
      </c>
      <c r="H97" s="18">
        <f>SUM('L1 Calculation Grid'!N907,'L1 Calculation Grid'!N922,'L1 Calculation Grid'!N937,'L1 Calculation Grid'!N952,'L1 Calculation Grid'!N967,'L1 Calculation Grid'!N982,'L1 Calculation Grid'!N997,'L1 Calculation Grid'!N1012,'L1 Calculation Grid'!N1027,'L1 Calculation Grid'!N1042)</f>
        <v>1.1229930715989198</v>
      </c>
      <c r="I97" s="17">
        <f t="shared" si="6"/>
        <v>2</v>
      </c>
    </row>
    <row r="98" spans="1:9" ht="18" customHeight="1" x14ac:dyDescent="0.2">
      <c r="A98" s="16" t="str">
        <f>'Fish Use'!A62</f>
        <v>CC7</v>
      </c>
      <c r="B98" s="16" t="str">
        <f>'Fish Use'!B62</f>
        <v>Catherine Creek</v>
      </c>
      <c r="C98" s="16" t="str">
        <f>'Limiting Factors'!B93</f>
        <v>Floodplain Condition</v>
      </c>
      <c r="D98" s="18">
        <f>'Fish Use'!F62</f>
        <v>1</v>
      </c>
      <c r="E98" s="19">
        <f>'Limiting Factors'!C93</f>
        <v>1.74</v>
      </c>
      <c r="F98" s="18">
        <f>'Limiting Factors'!D93</f>
        <v>0.26650000000000001</v>
      </c>
      <c r="G98" s="18">
        <f>SUM('L1 Calculation Grid'!M904,'L1 Calculation Grid'!M919,'L1 Calculation Grid'!M934,'L1 Calculation Grid'!M949,'L1 Calculation Grid'!M964,'L1 Calculation Grid'!M979,'L1 Calculation Grid'!M994,'L1 Calculation Grid'!M1009,'L1 Calculation Grid'!M1024,'L1 Calculation Grid'!M1039)</f>
        <v>1.6199392858285002</v>
      </c>
      <c r="H98" s="18">
        <f>SUM('L1 Calculation Grid'!N904,'L1 Calculation Grid'!N919,'L1 Calculation Grid'!N934,'L1 Calculation Grid'!N949,'L1 Calculation Grid'!N964,'L1 Calculation Grid'!N979,'L1 Calculation Grid'!N994,'L1 Calculation Grid'!N1009,'L1 Calculation Grid'!N1024,'L1 Calculation Grid'!N1039)</f>
        <v>0.46053103574055504</v>
      </c>
      <c r="I98" s="17">
        <f t="shared" si="6"/>
        <v>10</v>
      </c>
    </row>
    <row r="99" spans="1:9" ht="18" customHeight="1" x14ac:dyDescent="0.2">
      <c r="A99" s="16" t="str">
        <f>'Fish Use'!A62</f>
        <v>CC7</v>
      </c>
      <c r="B99" s="16" t="str">
        <f>'Fish Use'!B62</f>
        <v>Catherine Creek</v>
      </c>
      <c r="C99" s="16" t="str">
        <f>'Limiting Factors'!B97</f>
        <v>Increased Sediment Quantity</v>
      </c>
      <c r="D99" s="18">
        <f>'Fish Use'!F62</f>
        <v>1</v>
      </c>
      <c r="E99" s="19">
        <f>'Limiting Factors'!C97</f>
        <v>1.89</v>
      </c>
      <c r="F99" s="18">
        <f>'Limiting Factors'!D97</f>
        <v>0.30025000000000002</v>
      </c>
      <c r="G99" s="18">
        <f>SUM('L1 Calculation Grid'!M910,'L1 Calculation Grid'!M925,'L1 Calculation Grid'!M940,'L1 Calculation Grid'!M955,'L1 Calculation Grid'!M970,'L1 Calculation Grid'!M985,'L1 Calculation Grid'!M1000,'L1 Calculation Grid'!M1015,'L1 Calculation Grid'!M1030,'L1 Calculation Grid'!M1045)</f>
        <v>1.0916232140712501</v>
      </c>
      <c r="H99" s="18">
        <f>SUM('L1 Calculation Grid'!N910,'L1 Calculation Grid'!N925,'L1 Calculation Grid'!N940,'L1 Calculation Grid'!N955,'L1 Calculation Grid'!N970,'L1 Calculation Grid'!N985,'L1 Calculation Grid'!N1000,'L1 Calculation Grid'!N1015,'L1 Calculation Grid'!N1030,'L1 Calculation Grid'!N1045)</f>
        <v>0.36019276783826998</v>
      </c>
      <c r="I99" s="17">
        <f t="shared" si="6"/>
        <v>11</v>
      </c>
    </row>
    <row r="100" spans="1:9" ht="18" customHeight="1" x14ac:dyDescent="0.2">
      <c r="A100" s="16" t="str">
        <f>'Fish Use'!A62</f>
        <v>CC7</v>
      </c>
      <c r="B100" s="16" t="str">
        <f>'Fish Use'!B62</f>
        <v>Catherine Creek</v>
      </c>
      <c r="C100" s="16" t="str">
        <f>'Limiting Factors'!B101</f>
        <v>Non-Native Species Interactions and Competition</v>
      </c>
      <c r="D100" s="18">
        <f>'Fish Use'!F62</f>
        <v>1</v>
      </c>
      <c r="E100" s="19">
        <f>'Limiting Factors'!C101</f>
        <v>1.59</v>
      </c>
      <c r="F100" s="18">
        <f>'Limiting Factors'!D101</f>
        <v>0.23275000000000001</v>
      </c>
      <c r="G100" s="18">
        <f>SUM('L1 Calculation Grid'!M916,'L1 Calculation Grid'!M931,'L1 Calculation Grid'!M946,'L1 Calculation Grid'!M961,'L1 Calculation Grid'!M976,'L1 Calculation Grid'!M991,'L1 Calculation Grid'!M1006,'L1 Calculation Grid'!M1021,'L1 Calculation Grid'!M1036,'L1 Calculation Grid'!M1051)</f>
        <v>0.9359874999002501</v>
      </c>
      <c r="H100" s="18">
        <f>SUM('L1 Calculation Grid'!N916,'L1 Calculation Grid'!N931,'L1 Calculation Grid'!N946,'L1 Calculation Grid'!N961,'L1 Calculation Grid'!N976,'L1 Calculation Grid'!N991,'L1 Calculation Grid'!N1006,'L1 Calculation Grid'!N1021,'L1 Calculation Grid'!N1036,'L1 Calculation Grid'!N1051)</f>
        <v>0.32664799998403998</v>
      </c>
      <c r="I100" s="17">
        <f t="shared" si="6"/>
        <v>12</v>
      </c>
    </row>
    <row r="101" spans="1:9" ht="18" customHeight="1" x14ac:dyDescent="0.2">
      <c r="A101" s="16" t="str">
        <f>'Fish Use'!A62</f>
        <v>CC7</v>
      </c>
      <c r="B101" s="16" t="str">
        <f>'Fish Use'!B62</f>
        <v>Catherine Creek</v>
      </c>
      <c r="C101" s="16" t="str">
        <f>'Limiting Factors'!B99</f>
        <v>Predation</v>
      </c>
      <c r="D101" s="18">
        <f>'Fish Use'!F62</f>
        <v>1</v>
      </c>
      <c r="E101" s="19">
        <f>'Limiting Factors'!C99</f>
        <v>1</v>
      </c>
      <c r="F101" s="18">
        <f>'Limiting Factors'!D99</f>
        <v>0.1</v>
      </c>
      <c r="G101" s="18">
        <f>SUM('L1 Calculation Grid'!M914,'L1 Calculation Grid'!M929,'L1 Calculation Grid'!M944,'L1 Calculation Grid'!M959,'L1 Calculation Grid'!M974,'L1 Calculation Grid'!M989,'L1 Calculation Grid'!M1004,'L1 Calculation Grid'!M1019,'L1 Calculation Grid'!M1034,'L1 Calculation Grid'!M1049)</f>
        <v>0.53714285730000011</v>
      </c>
      <c r="H101" s="18">
        <f>SUM('L1 Calculation Grid'!N914,'L1 Calculation Grid'!N929,'L1 Calculation Grid'!N944,'L1 Calculation Grid'!N959,'L1 Calculation Grid'!N974,'L1 Calculation Grid'!N989,'L1 Calculation Grid'!N1004,'L1 Calculation Grid'!N1019,'L1 Calculation Grid'!N1034,'L1 Calculation Grid'!N1049)</f>
        <v>0.162200000038</v>
      </c>
      <c r="I101" s="17">
        <f t="shared" si="6"/>
        <v>15</v>
      </c>
    </row>
    <row r="102" spans="1:9" ht="18" customHeight="1" x14ac:dyDescent="0.2">
      <c r="A102" s="16" t="str">
        <f>'Fish Use'!A62</f>
        <v>CC7</v>
      </c>
      <c r="B102" s="16" t="str">
        <f>'Fish Use'!B62</f>
        <v>Catherine Creek</v>
      </c>
      <c r="C102" s="16" t="str">
        <f>'Limiting Factors'!B92</f>
        <v>Riparian Condition</v>
      </c>
      <c r="D102" s="18">
        <f>'Fish Use'!F62</f>
        <v>1</v>
      </c>
      <c r="E102" s="19">
        <f>'Limiting Factors'!C92</f>
        <v>1.64</v>
      </c>
      <c r="F102" s="18">
        <f>'Limiting Factors'!D92</f>
        <v>0.24399999999999999</v>
      </c>
      <c r="G102" s="18">
        <f>SUM('L1 Calculation Grid'!M903,'L1 Calculation Grid'!M918,'L1 Calculation Grid'!M933,'L1 Calculation Grid'!M948,'L1 Calculation Grid'!M963,'L1 Calculation Grid'!M978,'L1 Calculation Grid'!M993,'L1 Calculation Grid'!M1008,'L1 Calculation Grid'!M1023,'L1 Calculation Grid'!M1038)</f>
        <v>1.5145428573520001</v>
      </c>
      <c r="H102" s="18">
        <f>SUM('L1 Calculation Grid'!N903,'L1 Calculation Grid'!N918,'L1 Calculation Grid'!N933,'L1 Calculation Grid'!N948,'L1 Calculation Grid'!N963,'L1 Calculation Grid'!N978,'L1 Calculation Grid'!N993,'L1 Calculation Grid'!N1008,'L1 Calculation Grid'!N1023,'L1 Calculation Grid'!N1038)</f>
        <v>0.48439228575959997</v>
      </c>
      <c r="I102" s="17">
        <f t="shared" si="6"/>
        <v>8</v>
      </c>
    </row>
    <row r="103" spans="1:9" ht="18" customHeight="1" x14ac:dyDescent="0.2">
      <c r="A103" s="16" t="str">
        <f>'Fish Use'!A62</f>
        <v>CC7</v>
      </c>
      <c r="B103" s="16" t="str">
        <f>'Fish Use'!B62</f>
        <v>Catherine Creek</v>
      </c>
      <c r="C103" s="16" t="str">
        <f>'Limiting Factors'!B94</f>
        <v>Side Channel and Wetland Habitat</v>
      </c>
      <c r="D103" s="18">
        <f>'Fish Use'!F62</f>
        <v>1</v>
      </c>
      <c r="E103" s="19">
        <f>'Limiting Factors'!C94</f>
        <v>2</v>
      </c>
      <c r="F103" s="18">
        <f>'Limiting Factors'!D94</f>
        <v>0.32500000000000001</v>
      </c>
      <c r="G103" s="18">
        <f>SUM('L1 Calculation Grid'!M905,'L1 Calculation Grid'!M920,'L1 Calculation Grid'!M935,'L1 Calculation Grid'!M950,'L1 Calculation Grid'!M965,'L1 Calculation Grid'!M980,'L1 Calculation Grid'!M995,'L1 Calculation Grid'!M1010,'L1 Calculation Grid'!M1025,'L1 Calculation Grid'!M1040)</f>
        <v>2.4978571423</v>
      </c>
      <c r="H103" s="18">
        <f>SUM('L1 Calculation Grid'!N905,'L1 Calculation Grid'!N920,'L1 Calculation Grid'!N935,'L1 Calculation Grid'!N950,'L1 Calculation Grid'!N965,'L1 Calculation Grid'!N980,'L1 Calculation Grid'!N995,'L1 Calculation Grid'!N1010,'L1 Calculation Grid'!N1025,'L1 Calculation Grid'!N1040)</f>
        <v>0.72584107125075004</v>
      </c>
      <c r="I103" s="17">
        <f t="shared" si="6"/>
        <v>6</v>
      </c>
    </row>
    <row r="104" spans="1:9" ht="18" customHeight="1" x14ac:dyDescent="0.2">
      <c r="A104" s="16" t="str">
        <f>'Fish Use'!A62</f>
        <v>CC7</v>
      </c>
      <c r="B104" s="16" t="str">
        <f>'Fish Use'!B62</f>
        <v>Catherine Creek</v>
      </c>
      <c r="C104" s="16" t="str">
        <f>'Limiting Factors'!B104</f>
        <v>Summer Water Temperature</v>
      </c>
      <c r="D104" s="18">
        <f>'Fish Use'!F62</f>
        <v>1</v>
      </c>
      <c r="E104" s="19">
        <f>'Limiting Factors'!C104</f>
        <v>3.11</v>
      </c>
      <c r="F104" s="18">
        <f>'Limiting Factors'!D104</f>
        <v>0.57474999999999998</v>
      </c>
      <c r="G104" s="18">
        <f>SUM('L1 Calculation Grid'!M911,'L1 Calculation Grid'!M926,'L1 Calculation Grid'!M941,'L1 Calculation Grid'!M956,'L1 Calculation Grid'!M971,'L1 Calculation Grid'!M986,'L1 Calculation Grid'!M1001,'L1 Calculation Grid'!M1016,'L1 Calculation Grid'!M1031,'L1 Calculation Grid'!M1046)</f>
        <v>3.8261928570607497</v>
      </c>
      <c r="H104" s="18">
        <f>SUM('L1 Calculation Grid'!N911,'L1 Calculation Grid'!N926,'L1 Calculation Grid'!N941,'L1 Calculation Grid'!N956,'L1 Calculation Grid'!N971,'L1 Calculation Grid'!N986,'L1 Calculation Grid'!N1001,'L1 Calculation Grid'!N1016,'L1 Calculation Grid'!N1031,'L1 Calculation Grid'!N1046)</f>
        <v>1.1812754642651875</v>
      </c>
      <c r="I104" s="17">
        <f t="shared" si="6"/>
        <v>1</v>
      </c>
    </row>
    <row r="105" spans="1:9" ht="18" customHeight="1" x14ac:dyDescent="0.2">
      <c r="A105" s="16" t="str">
        <f>'Fish Use'!A62</f>
        <v>CC7</v>
      </c>
      <c r="B105" s="16" t="str">
        <f>'Fish Use'!B62</f>
        <v>Catherine Creek</v>
      </c>
      <c r="C105" s="16" t="str">
        <f>'Limiting Factors'!B106</f>
        <v>Water Quality</v>
      </c>
      <c r="D105" s="18">
        <f>'Fish Use'!F62</f>
        <v>1</v>
      </c>
      <c r="E105" s="19">
        <f>'Limiting Factors'!C106</f>
        <v>2.71</v>
      </c>
      <c r="F105" s="18">
        <f>'Limiting Factors'!D106</f>
        <v>0.48475000000000001</v>
      </c>
      <c r="G105" s="18">
        <f>SUM('L1 Calculation Grid'!M913,'L1 Calculation Grid'!M928,'L1 Calculation Grid'!M943,'L1 Calculation Grid'!M958,'L1 Calculation Grid'!M973,'L1 Calculation Grid'!M988,'L1 Calculation Grid'!M1003,'L1 Calculation Grid'!M1018,'L1 Calculation Grid'!M1033,'L1 Calculation Grid'!M1048)</f>
        <v>2.8219375007617504</v>
      </c>
      <c r="H105" s="18">
        <f>SUM('L1 Calculation Grid'!N913,'L1 Calculation Grid'!N928,'L1 Calculation Grid'!N943,'L1 Calculation Grid'!N958,'L1 Calculation Grid'!N973,'L1 Calculation Grid'!N988,'L1 Calculation Grid'!N1003,'L1 Calculation Grid'!N1018,'L1 Calculation Grid'!N1033,'L1 Calculation Grid'!N1048)</f>
        <v>0.77847387520428768</v>
      </c>
      <c r="I105" s="17">
        <f t="shared" si="6"/>
        <v>4</v>
      </c>
    </row>
    <row r="106" spans="1:9" ht="18" customHeight="1" x14ac:dyDescent="0.2">
      <c r="A106" s="16" t="str">
        <f>'Fish Use'!A62</f>
        <v>CC7</v>
      </c>
      <c r="B106" s="16" t="str">
        <f>'Fish Use'!B62</f>
        <v>Catherine Creek</v>
      </c>
      <c r="C106" s="16" t="str">
        <f>'Limiting Factors'!B105</f>
        <v>Winter Water Temperature</v>
      </c>
      <c r="D106" s="18">
        <f>'Fish Use'!F62</f>
        <v>1</v>
      </c>
      <c r="E106" s="19">
        <f>'Limiting Factors'!C105</f>
        <v>2.15</v>
      </c>
      <c r="F106" s="18">
        <f>'Limiting Factors'!D105</f>
        <v>0.35875000000000001</v>
      </c>
      <c r="G106" s="18">
        <f>SUM('L1 Calculation Grid'!M912,'L1 Calculation Grid'!M927,'L1 Calculation Grid'!M942,'L1 Calculation Grid'!M957,'L1 Calculation Grid'!M972,'L1 Calculation Grid'!M987,'L1 Calculation Grid'!M1002,'L1 Calculation Grid'!M1017,'L1 Calculation Grid'!M1032,'L1 Calculation Grid'!M1047)</f>
        <v>1.7194375000512501</v>
      </c>
      <c r="H106" s="18">
        <f>SUM('L1 Calculation Grid'!N912,'L1 Calculation Grid'!N927,'L1 Calculation Grid'!N942,'L1 Calculation Grid'!N957,'L1 Calculation Grid'!N972,'L1 Calculation Grid'!N987,'L1 Calculation Grid'!N1002,'L1 Calculation Grid'!N1017,'L1 Calculation Grid'!N1032,'L1 Calculation Grid'!N1047)</f>
        <v>0.47857250005381258</v>
      </c>
      <c r="I106" s="17">
        <f t="shared" si="6"/>
        <v>9</v>
      </c>
    </row>
    <row r="107" spans="1:9" ht="18" customHeight="1" x14ac:dyDescent="0.2">
      <c r="A107" s="16" t="str">
        <f>'Fish Use'!A72</f>
        <v>CC8</v>
      </c>
      <c r="B107" s="16" t="str">
        <f>'Fish Use'!B72</f>
        <v>Catherine Creek</v>
      </c>
      <c r="C107" s="16" t="str">
        <f>'Limiting Factors'!B118</f>
        <v>Altered Flow Timing</v>
      </c>
      <c r="D107" s="18">
        <f>'Fish Use'!F72</f>
        <v>0.2235</v>
      </c>
      <c r="E107" s="19">
        <f>'Limiting Factors'!C118</f>
        <v>2.52</v>
      </c>
      <c r="F107" s="18">
        <f>'Limiting Factors'!D118</f>
        <v>0.442</v>
      </c>
      <c r="G107" s="18">
        <f>SUM('L1 Calculation Grid'!M1058,'L1 Calculation Grid'!M1073,'L1 Calculation Grid'!M1088,'L1 Calculation Grid'!M1103,'L1 Calculation Grid'!M1118,'L1 Calculation Grid'!M1133,'L1 Calculation Grid'!M1148,'L1 Calculation Grid'!M1163,'L1 Calculation Grid'!M1178,'L1 Calculation Grid'!M1193)</f>
        <v>0.51792612858554099</v>
      </c>
      <c r="H107" s="18">
        <f>SUM('L1 Calculation Grid'!N1058,'L1 Calculation Grid'!N1073,'L1 Calculation Grid'!N1088,'L1 Calculation Grid'!N1103,'L1 Calculation Grid'!N1118,'L1 Calculation Grid'!N1133,'L1 Calculation Grid'!N1148,'L1 Calculation Grid'!N1163,'L1 Calculation Grid'!N1178,'L1 Calculation Grid'!N1193)</f>
        <v>0.14105372359541971</v>
      </c>
      <c r="I107" s="17">
        <f t="shared" ref="I107:I121" si="7">1+IF($H$107&gt;H107,1,0)+IF(AND($H$108&gt;H107,COUNTIF($H$107:$H$107,$H$108)=0),1,0)+IF(AND($H$109&gt;H107,COUNTIF($H$107:$H$108,$H$109)=0),1,0)+IF(AND($H$110&gt;H107,COUNTIF($H$107:$H$109,$H$110)=0),1,0)+IF(AND($H$111&gt;H107,COUNTIF($H$107:$H$110,$H$111)=0),1,0)+IF(AND($H$112&gt;H107,COUNTIF($H$107:$H$111,$H$112)=0),1,0)+IF(AND($H$113&gt;H107,COUNTIF($H$107:$H$112,$H$113)=0),1,0)+IF(AND($H$114&gt;H107,COUNTIF($H$107:$H$113,$H$114)=0),1,0)+IF(AND($H$115&gt;H107,COUNTIF($H$107:$H$114,$H$115)=0),1,0)+IF(AND($H$116&gt;H107,COUNTIF($H$107:$H$115,$H$116)=0),1,0)+IF(AND($H$117&gt;H107,COUNTIF($H$107:$H$116,$H$117)=0),1,0)+IF(AND($H$118&gt;H107,COUNTIF($H$107:$H$117,$H$118)=0),1,0)+IF(AND($H$119&gt;H107,COUNTIF($H$107:$H$118,$H$119)=0),1,0)+IF(AND($H$120&gt;H107,COUNTIF($H$107:$H$119,$H$120)=0),1,0)+IF(AND($H$121&gt;H107,COUNTIF($H$107:$H$120,$H$121)=0),1,0)</f>
        <v>4</v>
      </c>
    </row>
    <row r="108" spans="1:9" ht="18" customHeight="1" x14ac:dyDescent="0.2">
      <c r="A108" s="16" t="str">
        <f>'Fish Use'!A72</f>
        <v>CC8</v>
      </c>
      <c r="B108" s="16" t="str">
        <f>'Fish Use'!B72</f>
        <v>Catherine Creek</v>
      </c>
      <c r="C108" s="16" t="str">
        <f>'Limiting Factors'!B115</f>
        <v>Altered Primary Productivity</v>
      </c>
      <c r="D108" s="18">
        <f>'Fish Use'!F72</f>
        <v>0.2235</v>
      </c>
      <c r="E108" s="19">
        <f>'Limiting Factors'!C115</f>
        <v>1.44</v>
      </c>
      <c r="F108" s="18">
        <f>'Limiting Factors'!D115</f>
        <v>0.19900000000000001</v>
      </c>
      <c r="G108" s="18">
        <f>SUM('L1 Calculation Grid'!M1065,'L1 Calculation Grid'!M1080,'L1 Calculation Grid'!M1095,'L1 Calculation Grid'!M1110,'L1 Calculation Grid'!M1125,'L1 Calculation Grid'!M1140,'L1 Calculation Grid'!M1155,'L1 Calculation Grid'!M1170,'L1 Calculation Grid'!M1185,'L1 Calculation Grid'!M1200)</f>
        <v>0.16170384639680249</v>
      </c>
      <c r="H108" s="18">
        <f>SUM('L1 Calculation Grid'!N1065,'L1 Calculation Grid'!N1080,'L1 Calculation Grid'!N1095,'L1 Calculation Grid'!N1110,'L1 Calculation Grid'!N1125,'L1 Calculation Grid'!N1140,'L1 Calculation Grid'!N1155,'L1 Calculation Grid'!N1170,'L1 Calculation Grid'!N1185,'L1 Calculation Grid'!N1200)</f>
        <v>4.537873756138959E-2</v>
      </c>
      <c r="I108" s="17">
        <f t="shared" si="7"/>
        <v>13</v>
      </c>
    </row>
    <row r="109" spans="1:9" ht="18" customHeight="1" x14ac:dyDescent="0.2">
      <c r="A109" s="16" t="str">
        <f>'Fish Use'!A72</f>
        <v>CC8</v>
      </c>
      <c r="B109" s="16" t="str">
        <f>'Fish Use'!B72</f>
        <v>Catherine Creek</v>
      </c>
      <c r="C109" s="16" t="str">
        <f>'Limiting Factors'!B113</f>
        <v>Anthropogenic Barriers</v>
      </c>
      <c r="D109" s="18">
        <f>'Fish Use'!F72</f>
        <v>0.2235</v>
      </c>
      <c r="E109" s="19">
        <f>'Limiting Factors'!C113</f>
        <v>1</v>
      </c>
      <c r="F109" s="18">
        <f>'Limiting Factors'!D113</f>
        <v>0.1</v>
      </c>
      <c r="G109" s="18">
        <f>SUM('L1 Calculation Grid'!M1052,'L1 Calculation Grid'!M1067,'L1 Calculation Grid'!M1082,'L1 Calculation Grid'!M1097,'L1 Calculation Grid'!M1112,'L1 Calculation Grid'!M1127,'L1 Calculation Grid'!M1142,'L1 Calculation Grid'!M1157,'L1 Calculation Grid'!M1172,'L1 Calculation Grid'!M1187)</f>
        <v>0.1186146428316</v>
      </c>
      <c r="H109" s="18">
        <f>SUM('L1 Calculation Grid'!N1052,'L1 Calculation Grid'!N1067,'L1 Calculation Grid'!N1082,'L1 Calculation Grid'!N1097,'L1 Calculation Grid'!N1112,'L1 Calculation Grid'!N1127,'L1 Calculation Grid'!N1142,'L1 Calculation Grid'!N1157,'L1 Calculation Grid'!N1172,'L1 Calculation Grid'!N1187)</f>
        <v>3.6481585702983002E-2</v>
      </c>
      <c r="I109" s="17">
        <f t="shared" si="7"/>
        <v>14</v>
      </c>
    </row>
    <row r="110" spans="1:9" ht="18" customHeight="1" x14ac:dyDescent="0.2">
      <c r="A110" s="16" t="str">
        <f>'Fish Use'!A72</f>
        <v>CC8</v>
      </c>
      <c r="B110" s="16" t="str">
        <f>'Fish Use'!B72</f>
        <v>Catherine Creek</v>
      </c>
      <c r="C110" s="16" t="str">
        <f>'Limiting Factors'!B110</f>
        <v>Channel and Habitat Structure</v>
      </c>
      <c r="D110" s="18">
        <f>'Fish Use'!F72</f>
        <v>0.2235</v>
      </c>
      <c r="E110" s="19">
        <f>'Limiting Factors'!C110</f>
        <v>1.74</v>
      </c>
      <c r="F110" s="18">
        <f>'Limiting Factors'!D110</f>
        <v>0.26650000000000001</v>
      </c>
      <c r="G110" s="18">
        <f>SUM('L1 Calculation Grid'!M1056,'L1 Calculation Grid'!M1071,'L1 Calculation Grid'!M1086,'L1 Calculation Grid'!M1101,'L1 Calculation Grid'!M1116,'L1 Calculation Grid'!M1131,'L1 Calculation Grid'!M1146,'L1 Calculation Grid'!M1161,'L1 Calculation Grid'!M1176,'L1 Calculation Grid'!M1191)</f>
        <v>0.51904682135199076</v>
      </c>
      <c r="H110" s="18">
        <f>SUM('L1 Calculation Grid'!N1056,'L1 Calculation Grid'!N1071,'L1 Calculation Grid'!N1086,'L1 Calculation Grid'!N1101,'L1 Calculation Grid'!N1116,'L1 Calculation Grid'!N1131,'L1 Calculation Grid'!N1146,'L1 Calculation Grid'!N1161,'L1 Calculation Grid'!N1176,'L1 Calculation Grid'!N1191)</f>
        <v>0.15645858077285407</v>
      </c>
      <c r="I110" s="17">
        <f t="shared" si="7"/>
        <v>1</v>
      </c>
    </row>
    <row r="111" spans="1:9" ht="18" customHeight="1" x14ac:dyDescent="0.2">
      <c r="A111" s="16" t="str">
        <f>'Fish Use'!A72</f>
        <v>CC8</v>
      </c>
      <c r="B111" s="16" t="str">
        <f>'Fish Use'!B72</f>
        <v>Catherine Creek</v>
      </c>
      <c r="C111" s="16" t="str">
        <f>'Limiting Factors'!B111</f>
        <v>Decreased Sediment Quantity</v>
      </c>
      <c r="D111" s="18">
        <f>'Fish Use'!F72</f>
        <v>0.2235</v>
      </c>
      <c r="E111" s="19">
        <f>'Limiting Factors'!C111</f>
        <v>1.97</v>
      </c>
      <c r="F111" s="18">
        <f>'Limiting Factors'!D111</f>
        <v>0.31824999999999998</v>
      </c>
      <c r="G111" s="18">
        <f>SUM('L1 Calculation Grid'!M1059,'L1 Calculation Grid'!M1074,'L1 Calculation Grid'!M1089,'L1 Calculation Grid'!M1104,'L1 Calculation Grid'!M1119,'L1 Calculation Grid'!M1134,'L1 Calculation Grid'!M1149,'L1 Calculation Grid'!M1164,'L1 Calculation Grid'!M1179,'L1 Calculation Grid'!M1194)</f>
        <v>0.36834595985191237</v>
      </c>
      <c r="H111" s="18">
        <f>SUM('L1 Calculation Grid'!N1059,'L1 Calculation Grid'!N1074,'L1 Calculation Grid'!N1089,'L1 Calculation Grid'!N1104,'L1 Calculation Grid'!N1119,'L1 Calculation Grid'!N1134,'L1 Calculation Grid'!N1149,'L1 Calculation Grid'!N1164,'L1 Calculation Grid'!N1179,'L1 Calculation Grid'!N1194)</f>
        <v>0.11171297883910916</v>
      </c>
      <c r="I111" s="17">
        <f t="shared" si="7"/>
        <v>8</v>
      </c>
    </row>
    <row r="112" spans="1:9" ht="18" customHeight="1" x14ac:dyDescent="0.2">
      <c r="A112" s="16" t="str">
        <f>'Fish Use'!A72</f>
        <v>CC8</v>
      </c>
      <c r="B112" s="16" t="str">
        <f>'Fish Use'!B72</f>
        <v>Catherine Creek</v>
      </c>
      <c r="C112" s="16" t="str">
        <f>'Limiting Factors'!B117</f>
        <v>Decreased Water Quantity</v>
      </c>
      <c r="D112" s="18">
        <f>'Fish Use'!F72</f>
        <v>0.2235</v>
      </c>
      <c r="E112" s="19">
        <f>'Limiting Factors'!C117</f>
        <v>1.59</v>
      </c>
      <c r="F112" s="18">
        <f>'Limiting Factors'!D117</f>
        <v>0.23275000000000001</v>
      </c>
      <c r="G112" s="18">
        <f>SUM('L1 Calculation Grid'!M1057,'L1 Calculation Grid'!M1072,'L1 Calculation Grid'!M1087,'L1 Calculation Grid'!M1102,'L1 Calculation Grid'!M1117,'L1 Calculation Grid'!M1132,'L1 Calculation Grid'!M1147,'L1 Calculation Grid'!M1162,'L1 Calculation Grid'!M1177,'L1 Calculation Grid'!M1192)</f>
        <v>0.38977561880945111</v>
      </c>
      <c r="H112" s="18">
        <f>SUM('L1 Calculation Grid'!N1057,'L1 Calculation Grid'!N1072,'L1 Calculation Grid'!N1087,'L1 Calculation Grid'!N1102,'L1 Calculation Grid'!N1117,'L1 Calculation Grid'!N1132,'L1 Calculation Grid'!N1147,'L1 Calculation Grid'!N1162,'L1 Calculation Grid'!N1177,'L1 Calculation Grid'!N1192)</f>
        <v>0.11169728195444356</v>
      </c>
      <c r="I112" s="17">
        <f t="shared" si="7"/>
        <v>9</v>
      </c>
    </row>
    <row r="113" spans="1:9" ht="18" customHeight="1" x14ac:dyDescent="0.2">
      <c r="A113" s="16" t="str">
        <f>'Fish Use'!A72</f>
        <v>CC8</v>
      </c>
      <c r="B113" s="16" t="str">
        <f>'Fish Use'!B72</f>
        <v>Catherine Creek</v>
      </c>
      <c r="C113" s="16" t="str">
        <f>'Limiting Factors'!B108</f>
        <v>Floodplain Condition</v>
      </c>
      <c r="D113" s="18">
        <f>'Fish Use'!F72</f>
        <v>0.2235</v>
      </c>
      <c r="E113" s="19">
        <f>'Limiting Factors'!C108</f>
        <v>1.89</v>
      </c>
      <c r="F113" s="18">
        <f>'Limiting Factors'!D108</f>
        <v>0.30025000000000002</v>
      </c>
      <c r="G113" s="18">
        <f>SUM('L1 Calculation Grid'!M1054,'L1 Calculation Grid'!M1069,'L1 Calculation Grid'!M1084,'L1 Calculation Grid'!M1099,'L1 Calculation Grid'!M1114,'L1 Calculation Grid'!M1129,'L1 Calculation Grid'!M1144,'L1 Calculation Grid'!M1159,'L1 Calculation Grid'!M1174,'L1 Calculation Grid'!M1189)</f>
        <v>0.4079078544930454</v>
      </c>
      <c r="H113" s="18">
        <f>SUM('L1 Calculation Grid'!N1054,'L1 Calculation Grid'!N1069,'L1 Calculation Grid'!N1084,'L1 Calculation Grid'!N1099,'L1 Calculation Grid'!N1114,'L1 Calculation Grid'!N1129,'L1 Calculation Grid'!N1144,'L1 Calculation Grid'!N1159,'L1 Calculation Grid'!N1174,'L1 Calculation Grid'!N1189)</f>
        <v>0.11596374528340045</v>
      </c>
      <c r="I113" s="17">
        <f t="shared" si="7"/>
        <v>7</v>
      </c>
    </row>
    <row r="114" spans="1:9" ht="18" customHeight="1" x14ac:dyDescent="0.2">
      <c r="A114" s="16" t="str">
        <f>'Fish Use'!A72</f>
        <v>CC8</v>
      </c>
      <c r="B114" s="16" t="str">
        <f>'Fish Use'!B72</f>
        <v>Catherine Creek</v>
      </c>
      <c r="C114" s="16" t="str">
        <f>'Limiting Factors'!B112</f>
        <v>Increased Sediment Quantity</v>
      </c>
      <c r="D114" s="18">
        <f>'Fish Use'!F72</f>
        <v>0.2235</v>
      </c>
      <c r="E114" s="19">
        <f>'Limiting Factors'!C112</f>
        <v>1.78</v>
      </c>
      <c r="F114" s="18">
        <f>'Limiting Factors'!D112</f>
        <v>0.27550000000000002</v>
      </c>
      <c r="G114" s="18">
        <f>SUM('L1 Calculation Grid'!M1060,'L1 Calculation Grid'!M1075,'L1 Calculation Grid'!M1090,'L1 Calculation Grid'!M1105,'L1 Calculation Grid'!M1120,'L1 Calculation Grid'!M1135,'L1 Calculation Grid'!M1150,'L1 Calculation Grid'!M1165,'L1 Calculation Grid'!M1180,'L1 Calculation Grid'!M1195)</f>
        <v>0.22386638031316125</v>
      </c>
      <c r="H114" s="18">
        <f>SUM('L1 Calculation Grid'!N1060,'L1 Calculation Grid'!N1075,'L1 Calculation Grid'!N1090,'L1 Calculation Grid'!N1105,'L1 Calculation Grid'!N1120,'L1 Calculation Grid'!N1135,'L1 Calculation Grid'!N1150,'L1 Calculation Grid'!N1165,'L1 Calculation Grid'!N1180,'L1 Calculation Grid'!N1195)</f>
        <v>7.3867109192558192E-2</v>
      </c>
      <c r="I114" s="17">
        <f t="shared" si="7"/>
        <v>10</v>
      </c>
    </row>
    <row r="115" spans="1:9" ht="18" customHeight="1" x14ac:dyDescent="0.2">
      <c r="A115" s="16" t="str">
        <f>'Fish Use'!A72</f>
        <v>CC8</v>
      </c>
      <c r="B115" s="16" t="str">
        <f>'Fish Use'!B72</f>
        <v>Catherine Creek</v>
      </c>
      <c r="C115" s="16" t="str">
        <f>'Limiting Factors'!B116</f>
        <v>Non-Native Species Interactions and Competition</v>
      </c>
      <c r="D115" s="18">
        <f>'Fish Use'!F72</f>
        <v>0.2235</v>
      </c>
      <c r="E115" s="19">
        <f>'Limiting Factors'!C116</f>
        <v>1.26</v>
      </c>
      <c r="F115" s="18">
        <f>'Limiting Factors'!D116</f>
        <v>0.1585</v>
      </c>
      <c r="G115" s="18">
        <f>SUM('L1 Calculation Grid'!M1066,'L1 Calculation Grid'!M1081,'L1 Calculation Grid'!M1096,'L1 Calculation Grid'!M1111,'L1 Calculation Grid'!M1126,'L1 Calculation Grid'!M1141,'L1 Calculation Grid'!M1156,'L1 Calculation Grid'!M1171,'L1 Calculation Grid'!M1186,'L1 Calculation Grid'!M1201)</f>
        <v>0.14245810177053223</v>
      </c>
      <c r="H115" s="18">
        <f>SUM('L1 Calculation Grid'!N1066,'L1 Calculation Grid'!N1081,'L1 Calculation Grid'!N1096,'L1 Calculation Grid'!N1111,'L1 Calculation Grid'!N1126,'L1 Calculation Grid'!N1141,'L1 Calculation Grid'!N1156,'L1 Calculation Grid'!N1171,'L1 Calculation Grid'!N1186,'L1 Calculation Grid'!N1201)</f>
        <v>4.9716106283285155E-2</v>
      </c>
      <c r="I115" s="17">
        <f t="shared" si="7"/>
        <v>12</v>
      </c>
    </row>
    <row r="116" spans="1:9" ht="18" customHeight="1" x14ac:dyDescent="0.2">
      <c r="A116" s="16" t="str">
        <f>'Fish Use'!A72</f>
        <v>CC8</v>
      </c>
      <c r="B116" s="16" t="str">
        <f>'Fish Use'!B72</f>
        <v>Catherine Creek</v>
      </c>
      <c r="C116" s="16" t="str">
        <f>'Limiting Factors'!B114</f>
        <v>Predation</v>
      </c>
      <c r="D116" s="18">
        <f>'Fish Use'!F72</f>
        <v>0.2235</v>
      </c>
      <c r="E116" s="19">
        <f>'Limiting Factors'!C114</f>
        <v>1</v>
      </c>
      <c r="F116" s="18">
        <f>'Limiting Factors'!D114</f>
        <v>0.1</v>
      </c>
      <c r="G116" s="18">
        <f>SUM('L1 Calculation Grid'!M1064,'L1 Calculation Grid'!M1079,'L1 Calculation Grid'!M1094,'L1 Calculation Grid'!M1109,'L1 Calculation Grid'!M1124,'L1 Calculation Grid'!M1139,'L1 Calculation Grid'!M1154,'L1 Calculation Grid'!M1169,'L1 Calculation Grid'!M1184,'L1 Calculation Grid'!M1199)</f>
        <v>0.12005142860654999</v>
      </c>
      <c r="H116" s="18">
        <f>SUM('L1 Calculation Grid'!N1064,'L1 Calculation Grid'!N1079,'L1 Calculation Grid'!N1094,'L1 Calculation Grid'!N1109,'L1 Calculation Grid'!N1124,'L1 Calculation Grid'!N1139,'L1 Calculation Grid'!N1154,'L1 Calculation Grid'!N1169,'L1 Calculation Grid'!N1184,'L1 Calculation Grid'!N1199)</f>
        <v>3.6251700008493003E-2</v>
      </c>
      <c r="I116" s="17">
        <f t="shared" si="7"/>
        <v>15</v>
      </c>
    </row>
    <row r="117" spans="1:9" ht="18" customHeight="1" x14ac:dyDescent="0.2">
      <c r="A117" s="16" t="str">
        <f>'Fish Use'!A72</f>
        <v>CC8</v>
      </c>
      <c r="B117" s="16" t="str">
        <f>'Fish Use'!B72</f>
        <v>Catherine Creek</v>
      </c>
      <c r="C117" s="16" t="str">
        <f>'Limiting Factors'!B107</f>
        <v>Riparian Condition</v>
      </c>
      <c r="D117" s="18">
        <f>'Fish Use'!F72</f>
        <v>0.2235</v>
      </c>
      <c r="E117" s="19">
        <f>'Limiting Factors'!C107</f>
        <v>1.89</v>
      </c>
      <c r="F117" s="18">
        <f>'Limiting Factors'!D107</f>
        <v>0.30025000000000002</v>
      </c>
      <c r="G117" s="18">
        <f>SUM('L1 Calculation Grid'!M1053,'L1 Calculation Grid'!M1068,'L1 Calculation Grid'!M1083,'L1 Calculation Grid'!M1098,'L1 Calculation Grid'!M1113,'L1 Calculation Grid'!M1128,'L1 Calculation Grid'!M1143,'L1 Calculation Grid'!M1158,'L1 Calculation Grid'!M1173,'L1 Calculation Grid'!M1188)</f>
        <v>0.41653575273609084</v>
      </c>
      <c r="H117" s="18">
        <f>SUM('L1 Calculation Grid'!N1053,'L1 Calculation Grid'!N1068,'L1 Calculation Grid'!N1083,'L1 Calculation Grid'!N1098,'L1 Calculation Grid'!N1113,'L1 Calculation Grid'!N1128,'L1 Calculation Grid'!N1143,'L1 Calculation Grid'!N1158,'L1 Calculation Grid'!N1173,'L1 Calculation Grid'!N1188)</f>
        <v>0.13321954171781969</v>
      </c>
      <c r="I117" s="17">
        <f t="shared" si="7"/>
        <v>5</v>
      </c>
    </row>
    <row r="118" spans="1:9" ht="18" customHeight="1" x14ac:dyDescent="0.2">
      <c r="A118" s="16" t="str">
        <f>'Fish Use'!A72</f>
        <v>CC8</v>
      </c>
      <c r="B118" s="16" t="str">
        <f>'Fish Use'!B72</f>
        <v>Catherine Creek</v>
      </c>
      <c r="C118" s="16" t="str">
        <f>'Limiting Factors'!B109</f>
        <v>Side Channel and Wetland Habitat</v>
      </c>
      <c r="D118" s="18">
        <f>'Fish Use'!F72</f>
        <v>0.2235</v>
      </c>
      <c r="E118" s="19">
        <f>'Limiting Factors'!C109</f>
        <v>1.89</v>
      </c>
      <c r="F118" s="18">
        <f>'Limiting Factors'!D109</f>
        <v>0.30025000000000002</v>
      </c>
      <c r="G118" s="18">
        <f>SUM('L1 Calculation Grid'!M1055,'L1 Calculation Grid'!M1070,'L1 Calculation Grid'!M1085,'L1 Calculation Grid'!M1100,'L1 Calculation Grid'!M1115,'L1 Calculation Grid'!M1130,'L1 Calculation Grid'!M1145,'L1 Calculation Grid'!M1160,'L1 Calculation Grid'!M1175,'L1 Calculation Grid'!M1190)</f>
        <v>0.5157565820278186</v>
      </c>
      <c r="H118" s="18">
        <f>SUM('L1 Calculation Grid'!N1055,'L1 Calculation Grid'!N1070,'L1 Calculation Grid'!N1085,'L1 Calculation Grid'!N1100,'L1 Calculation Grid'!N1115,'L1 Calculation Grid'!N1130,'L1 Calculation Grid'!N1145,'L1 Calculation Grid'!N1160,'L1 Calculation Grid'!N1175,'L1 Calculation Grid'!N1190)</f>
        <v>0.14987138522221208</v>
      </c>
      <c r="I118" s="17">
        <f t="shared" si="7"/>
        <v>2</v>
      </c>
    </row>
    <row r="119" spans="1:9" ht="18" customHeight="1" x14ac:dyDescent="0.2">
      <c r="A119" s="16" t="str">
        <f>'Fish Use'!A72</f>
        <v>CC8</v>
      </c>
      <c r="B119" s="16" t="str">
        <f>'Fish Use'!B72</f>
        <v>Catherine Creek</v>
      </c>
      <c r="C119" s="16" t="str">
        <f>'Limiting Factors'!B119</f>
        <v>Summer Water Temperature</v>
      </c>
      <c r="D119" s="18">
        <f>'Fish Use'!F72</f>
        <v>0.2235</v>
      </c>
      <c r="E119" s="19">
        <f>'Limiting Factors'!C119</f>
        <v>2</v>
      </c>
      <c r="F119" s="18">
        <f>'Limiting Factors'!D119</f>
        <v>0.32500000000000001</v>
      </c>
      <c r="G119" s="18">
        <f>SUM('L1 Calculation Grid'!M1061,'L1 Calculation Grid'!M1076,'L1 Calculation Grid'!M1091,'L1 Calculation Grid'!M1106,'L1 Calculation Grid'!M1121,'L1 Calculation Grid'!M1136,'L1 Calculation Grid'!M1151,'L1 Calculation Grid'!M1166,'L1 Calculation Grid'!M1181,'L1 Calculation Grid'!M1196)</f>
        <v>0.48355821427533763</v>
      </c>
      <c r="H119" s="18">
        <f>SUM('L1 Calculation Grid'!N1061,'L1 Calculation Grid'!N1076,'L1 Calculation Grid'!N1091,'L1 Calculation Grid'!N1106,'L1 Calculation Grid'!N1121,'L1 Calculation Grid'!N1136,'L1 Calculation Grid'!N1151,'L1 Calculation Grid'!N1166,'L1 Calculation Grid'!N1181,'L1 Calculation Grid'!N1196)</f>
        <v>0.1492908160688344</v>
      </c>
      <c r="I119" s="17">
        <f t="shared" si="7"/>
        <v>3</v>
      </c>
    </row>
    <row r="120" spans="1:9" ht="18" customHeight="1" x14ac:dyDescent="0.2">
      <c r="A120" s="16" t="str">
        <f>'Fish Use'!A72</f>
        <v>CC8</v>
      </c>
      <c r="B120" s="16" t="str">
        <f>'Fish Use'!B72</f>
        <v>Catherine Creek</v>
      </c>
      <c r="C120" s="16" t="str">
        <f>'Limiting Factors'!B121</f>
        <v>Water Quality</v>
      </c>
      <c r="D120" s="18">
        <f>'Fish Use'!F72</f>
        <v>0.2235</v>
      </c>
      <c r="E120" s="19">
        <f>'Limiting Factors'!C121</f>
        <v>2</v>
      </c>
      <c r="F120" s="18">
        <f>'Limiting Factors'!D121</f>
        <v>0.32500000000000001</v>
      </c>
      <c r="G120" s="18">
        <f>SUM('L1 Calculation Grid'!M1063,'L1 Calculation Grid'!M1078,'L1 Calculation Grid'!M1093,'L1 Calculation Grid'!M1108,'L1 Calculation Grid'!M1123,'L1 Calculation Grid'!M1138,'L1 Calculation Grid'!M1153,'L1 Calculation Grid'!M1168,'L1 Calculation Grid'!M1183,'L1 Calculation Grid'!M1198)</f>
        <v>0.42285401797128763</v>
      </c>
      <c r="H120" s="18">
        <f>SUM('L1 Calculation Grid'!N1063,'L1 Calculation Grid'!N1078,'L1 Calculation Grid'!N1093,'L1 Calculation Grid'!N1108,'L1 Calculation Grid'!N1123,'L1 Calculation Grid'!N1138,'L1 Calculation Grid'!N1153,'L1 Calculation Grid'!N1168,'L1 Calculation Grid'!N1183,'L1 Calculation Grid'!N1198)</f>
        <v>0.11665063663775439</v>
      </c>
      <c r="I120" s="17">
        <f t="shared" si="7"/>
        <v>6</v>
      </c>
    </row>
    <row r="121" spans="1:9" ht="18" customHeight="1" x14ac:dyDescent="0.2">
      <c r="A121" s="16" t="str">
        <f>'Fish Use'!A72</f>
        <v>CC8</v>
      </c>
      <c r="B121" s="16" t="str">
        <f>'Fish Use'!B72</f>
        <v>Catherine Creek</v>
      </c>
      <c r="C121" s="16" t="str">
        <f>'Limiting Factors'!B120</f>
        <v>Winter Water Temperature</v>
      </c>
      <c r="D121" s="18">
        <f>'Fish Use'!F72</f>
        <v>0.2235</v>
      </c>
      <c r="E121" s="19">
        <f>'Limiting Factors'!C120</f>
        <v>1.59</v>
      </c>
      <c r="F121" s="18">
        <f>'Limiting Factors'!D120</f>
        <v>0.23275000000000001</v>
      </c>
      <c r="G121" s="18">
        <f>SUM('L1 Calculation Grid'!M1062,'L1 Calculation Grid'!M1077,'L1 Calculation Grid'!M1092,'L1 Calculation Grid'!M1107,'L1 Calculation Grid'!M1122,'L1 Calculation Grid'!M1137,'L1 Calculation Grid'!M1152,'L1 Calculation Grid'!M1167,'L1 Calculation Grid'!M1182,'L1 Calculation Grid'!M1197)</f>
        <v>0.2493226312574314</v>
      </c>
      <c r="H121" s="18">
        <f>SUM('L1 Calculation Grid'!N1062,'L1 Calculation Grid'!N1077,'L1 Calculation Grid'!N1092,'L1 Calculation Grid'!N1107,'L1 Calculation Grid'!N1122,'L1 Calculation Grid'!N1137,'L1 Calculation Grid'!N1152,'L1 Calculation Grid'!N1167,'L1 Calculation Grid'!N1182,'L1 Calculation Grid'!N1197)</f>
        <v>6.939417975780296E-2</v>
      </c>
      <c r="I121" s="17">
        <f t="shared" si="7"/>
        <v>11</v>
      </c>
    </row>
    <row r="122" spans="1:9" ht="18" customHeight="1" x14ac:dyDescent="0.2">
      <c r="A122" s="16" t="str">
        <f>'Fish Use'!A82</f>
        <v>CC9</v>
      </c>
      <c r="B122" s="16" t="str">
        <f>'Fish Use'!B82</f>
        <v>Catherine Creek</v>
      </c>
      <c r="C122" s="16" t="str">
        <f>'Limiting Factors'!B133</f>
        <v>Altered Flow Timing</v>
      </c>
      <c r="D122" s="18">
        <f>'Fish Use'!F82</f>
        <v>0.90559999999999996</v>
      </c>
      <c r="E122" s="19">
        <f>'Limiting Factors'!C133</f>
        <v>1</v>
      </c>
      <c r="F122" s="18">
        <f>'Limiting Factors'!D133</f>
        <v>0.1</v>
      </c>
      <c r="G122" s="18">
        <f>SUM('L1 Calculation Grid'!M1208,'L1 Calculation Grid'!M1223,'L1 Calculation Grid'!M1238,'L1 Calculation Grid'!M1253,'L1 Calculation Grid'!M1268,'L1 Calculation Grid'!M1283,'L1 Calculation Grid'!M1298,'L1 Calculation Grid'!M1313,'L1 Calculation Grid'!M1328,'L1 Calculation Grid'!M1343)</f>
        <v>0.47479314287008001</v>
      </c>
      <c r="H122" s="18">
        <f>SUM('L1 Calculation Grid'!N1208,'L1 Calculation Grid'!N1223,'L1 Calculation Grid'!N1238,'L1 Calculation Grid'!N1253,'L1 Calculation Grid'!N1268,'L1 Calculation Grid'!N1283,'L1 Calculation Grid'!N1298,'L1 Calculation Grid'!N1313,'L1 Calculation Grid'!N1328,'L1 Calculation Grid'!N1343)</f>
        <v>0.12930674287913599</v>
      </c>
      <c r="I122" s="17">
        <f t="shared" ref="I122:I136" si="8">1+IF($H$122&gt;H122,1,0)+IF(AND($H$123&gt;H122,COUNTIF($H$122:$H$122,$H$123)=0),1,0)+IF(AND($H$124&gt;H122,COUNTIF($H$122:$H$123,$H$124)=0),1,0)+IF(AND($H$125&gt;H122,COUNTIF($H$122:$H$124,$H$125)=0),1,0)+IF(AND($H$126&gt;H122,COUNTIF($H$122:$H$125,$H$126)=0),1,0)+IF(AND($H$127&gt;H122,COUNTIF($H$122:$H$126,$H$127)=0),1,0)+IF(AND($H$128&gt;H122,COUNTIF($H$122:$H$127,$H$128)=0),1,0)+IF(AND($H$129&gt;H122,COUNTIF($H$122:$H$128,$H$129)=0),1,0)+IF(AND($H$130&gt;H122,COUNTIF($H$122:$H$129,$H$130)=0),1,0)+IF(AND($H$131&gt;H122,COUNTIF($H$122:$H$130,$H$131)=0),1,0)+IF(AND($H$132&gt;H122,COUNTIF($H$122:$H$131,$H$132)=0),1,0)+IF(AND($H$133&gt;H122,COUNTIF($H$122:$H$132,$H$133)=0),1,0)+IF(AND($H$134&gt;H122,COUNTIF($H$122:$H$133,$H$134)=0),1,0)+IF(AND($H$135&gt;H122,COUNTIF($H$122:$H$134,$H$135)=0),1,0)+IF(AND($H$136&gt;H122,COUNTIF($H$122:$H$135,$H$136)=0),1,0)</f>
        <v>14</v>
      </c>
    </row>
    <row r="123" spans="1:9" ht="18" customHeight="1" x14ac:dyDescent="0.2">
      <c r="A123" s="16" t="str">
        <f>'Fish Use'!A82</f>
        <v>CC9</v>
      </c>
      <c r="B123" s="16" t="str">
        <f>'Fish Use'!B82</f>
        <v>Catherine Creek</v>
      </c>
      <c r="C123" s="16" t="str">
        <f>'Limiting Factors'!B130</f>
        <v>Altered Primary Productivity</v>
      </c>
      <c r="D123" s="18">
        <f>'Fish Use'!F82</f>
        <v>0.90559999999999996</v>
      </c>
      <c r="E123" s="19">
        <f>'Limiting Factors'!C130</f>
        <v>1.44</v>
      </c>
      <c r="F123" s="18">
        <f>'Limiting Factors'!D130</f>
        <v>0.19900000000000001</v>
      </c>
      <c r="G123" s="18">
        <f>SUM('L1 Calculation Grid'!M1215,'L1 Calculation Grid'!M1230,'L1 Calculation Grid'!M1245,'L1 Calculation Grid'!M1260,'L1 Calculation Grid'!M1275,'L1 Calculation Grid'!M1290,'L1 Calculation Grid'!M1305,'L1 Calculation Grid'!M1320,'L1 Calculation Grid'!M1335,'L1 Calculation Grid'!M1350)</f>
        <v>0.65520806844270407</v>
      </c>
      <c r="H123" s="18">
        <f>SUM('L1 Calculation Grid'!N1215,'L1 Calculation Grid'!N1230,'L1 Calculation Grid'!N1245,'L1 Calculation Grid'!N1260,'L1 Calculation Grid'!N1275,'L1 Calculation Grid'!N1290,'L1 Calculation Grid'!N1305,'L1 Calculation Grid'!N1320,'L1 Calculation Grid'!N1335,'L1 Calculation Grid'!N1350)</f>
        <v>0.1838701777878945</v>
      </c>
      <c r="I123" s="17">
        <f t="shared" si="8"/>
        <v>10</v>
      </c>
    </row>
    <row r="124" spans="1:9" ht="18" customHeight="1" x14ac:dyDescent="0.2">
      <c r="A124" s="16" t="str">
        <f>'Fish Use'!A82</f>
        <v>CC9</v>
      </c>
      <c r="B124" s="16" t="str">
        <f>'Fish Use'!B82</f>
        <v>Catherine Creek</v>
      </c>
      <c r="C124" s="16" t="str">
        <f>'Limiting Factors'!B128</f>
        <v>Anthropogenic Barriers</v>
      </c>
      <c r="D124" s="18">
        <f>'Fish Use'!F82</f>
        <v>0.90559999999999996</v>
      </c>
      <c r="E124" s="19">
        <f>'Limiting Factors'!C128</f>
        <v>1.26</v>
      </c>
      <c r="F124" s="18">
        <f>'Limiting Factors'!D128</f>
        <v>0.1585</v>
      </c>
      <c r="G124" s="18">
        <f>SUM('L1 Calculation Grid'!M1202,'L1 Calculation Grid'!M1217,'L1 Calculation Grid'!M1232,'L1 Calculation Grid'!M1247,'L1 Calculation Grid'!M1262,'L1 Calculation Grid'!M1277,'L1 Calculation Grid'!M1292,'L1 Calculation Grid'!M1307,'L1 Calculation Grid'!M1322,'L1 Calculation Grid'!M1337)</f>
        <v>0.76177454840738545</v>
      </c>
      <c r="H124" s="18">
        <f>SUM('L1 Calculation Grid'!N1202,'L1 Calculation Grid'!N1217,'L1 Calculation Grid'!N1232,'L1 Calculation Grid'!N1247,'L1 Calculation Grid'!N1262,'L1 Calculation Grid'!N1277,'L1 Calculation Grid'!N1292,'L1 Calculation Grid'!N1307,'L1 Calculation Grid'!N1322,'L1 Calculation Grid'!N1337)</f>
        <v>0.23429437387026811</v>
      </c>
      <c r="I124" s="17">
        <f t="shared" si="8"/>
        <v>9</v>
      </c>
    </row>
    <row r="125" spans="1:9" ht="18" customHeight="1" x14ac:dyDescent="0.2">
      <c r="A125" s="16" t="str">
        <f>'Fish Use'!A82</f>
        <v>CC9</v>
      </c>
      <c r="B125" s="16" t="str">
        <f>'Fish Use'!B82</f>
        <v>Catherine Creek</v>
      </c>
      <c r="C125" s="16" t="str">
        <f>'Limiting Factors'!B125</f>
        <v>Channel and Habitat Structure</v>
      </c>
      <c r="D125" s="18">
        <f>'Fish Use'!F82</f>
        <v>0.90559999999999996</v>
      </c>
      <c r="E125" s="19">
        <f>'Limiting Factors'!C125</f>
        <v>1.1499999999999999</v>
      </c>
      <c r="F125" s="18">
        <f>'Limiting Factors'!D125</f>
        <v>0.13375000000000001</v>
      </c>
      <c r="G125" s="18">
        <f>SUM('L1 Calculation Grid'!M1206,'L1 Calculation Grid'!M1221,'L1 Calculation Grid'!M1236,'L1 Calculation Grid'!M1251,'L1 Calculation Grid'!M1266,'L1 Calculation Grid'!M1281,'L1 Calculation Grid'!M1296,'L1 Calculation Grid'!M1311,'L1 Calculation Grid'!M1326,'L1 Calculation Grid'!M1341)</f>
        <v>1.0555091427014121</v>
      </c>
      <c r="H125" s="18">
        <f>SUM('L1 Calculation Grid'!N1206,'L1 Calculation Grid'!N1221,'L1 Calculation Grid'!N1236,'L1 Calculation Grid'!N1251,'L1 Calculation Grid'!N1266,'L1 Calculation Grid'!N1281,'L1 Calculation Grid'!N1296,'L1 Calculation Grid'!N1311,'L1 Calculation Grid'!N1326,'L1 Calculation Grid'!N1341)</f>
        <v>0.31816679279467752</v>
      </c>
      <c r="I125" s="17">
        <f t="shared" si="8"/>
        <v>3</v>
      </c>
    </row>
    <row r="126" spans="1:9" ht="18" customHeight="1" x14ac:dyDescent="0.2">
      <c r="A126" s="16" t="str">
        <f>'Fish Use'!A82</f>
        <v>CC9</v>
      </c>
      <c r="B126" s="16" t="str">
        <f>'Fish Use'!B82</f>
        <v>Catherine Creek</v>
      </c>
      <c r="C126" s="16" t="str">
        <f>'Limiting Factors'!B126</f>
        <v>Decreased Sediment Quantity</v>
      </c>
      <c r="D126" s="18">
        <f>'Fish Use'!F82</f>
        <v>0.90559999999999996</v>
      </c>
      <c r="E126" s="19">
        <f>'Limiting Factors'!C126</f>
        <v>1.64</v>
      </c>
      <c r="F126" s="18">
        <f>'Limiting Factors'!D126</f>
        <v>0.24399999999999999</v>
      </c>
      <c r="G126" s="18">
        <f>SUM('L1 Calculation Grid'!M1209,'L1 Calculation Grid'!M1224,'L1 Calculation Grid'!M1239,'L1 Calculation Grid'!M1254,'L1 Calculation Grid'!M1269,'L1 Calculation Grid'!M1284,'L1 Calculation Grid'!M1299,'L1 Calculation Grid'!M1314,'L1 Calculation Grid'!M1329,'L1 Calculation Grid'!M1344)</f>
        <v>1.1442902858089856</v>
      </c>
      <c r="H126" s="18">
        <f>SUM('L1 Calculation Grid'!N1209,'L1 Calculation Grid'!N1224,'L1 Calculation Grid'!N1239,'L1 Calculation Grid'!N1254,'L1 Calculation Grid'!N1269,'L1 Calculation Grid'!N1284,'L1 Calculation Grid'!N1299,'L1 Calculation Grid'!N1314,'L1 Calculation Grid'!N1329,'L1 Calculation Grid'!N1344)</f>
        <v>0.34704351456921162</v>
      </c>
      <c r="I126" s="17">
        <f t="shared" si="8"/>
        <v>2</v>
      </c>
    </row>
    <row r="127" spans="1:9" ht="18" customHeight="1" x14ac:dyDescent="0.2">
      <c r="A127" s="16" t="str">
        <f>'Fish Use'!A82</f>
        <v>CC9</v>
      </c>
      <c r="B127" s="16" t="str">
        <f>'Fish Use'!B82</f>
        <v>Catherine Creek</v>
      </c>
      <c r="C127" s="16" t="str">
        <f>'Limiting Factors'!B132</f>
        <v>Decreased Water Quantity</v>
      </c>
      <c r="D127" s="18">
        <f>'Fish Use'!F82</f>
        <v>0.90559999999999996</v>
      </c>
      <c r="E127" s="19">
        <f>'Limiting Factors'!C132</f>
        <v>1.26</v>
      </c>
      <c r="F127" s="18">
        <f>'Limiting Factors'!D132</f>
        <v>0.1585</v>
      </c>
      <c r="G127" s="18">
        <f>SUM('L1 Calculation Grid'!M1207,'L1 Calculation Grid'!M1222,'L1 Calculation Grid'!M1237,'L1 Calculation Grid'!M1252,'L1 Calculation Grid'!M1267,'L1 Calculation Grid'!M1282,'L1 Calculation Grid'!M1297,'L1 Calculation Grid'!M1312,'L1 Calculation Grid'!M1327,'L1 Calculation Grid'!M1342)</f>
        <v>1.0755067315926143</v>
      </c>
      <c r="H127" s="18">
        <f>SUM('L1 Calculation Grid'!N1207,'L1 Calculation Grid'!N1222,'L1 Calculation Grid'!N1237,'L1 Calculation Grid'!N1252,'L1 Calculation Grid'!N1267,'L1 Calculation Grid'!N1282,'L1 Calculation Grid'!N1297,'L1 Calculation Grid'!N1312,'L1 Calculation Grid'!N1327,'L1 Calculation Grid'!N1342)</f>
        <v>0.30820598530389509</v>
      </c>
      <c r="I127" s="17">
        <f t="shared" si="8"/>
        <v>4</v>
      </c>
    </row>
    <row r="128" spans="1:9" ht="18" customHeight="1" x14ac:dyDescent="0.2">
      <c r="A128" s="16" t="str">
        <f>'Fish Use'!A82</f>
        <v>CC9</v>
      </c>
      <c r="B128" s="16" t="str">
        <f>'Fish Use'!B82</f>
        <v>Catherine Creek</v>
      </c>
      <c r="C128" s="16" t="str">
        <f>'Limiting Factors'!B123</f>
        <v>Floodplain Condition</v>
      </c>
      <c r="D128" s="18">
        <f>'Fish Use'!F82</f>
        <v>0.90559999999999996</v>
      </c>
      <c r="E128" s="19">
        <f>'Limiting Factors'!C123</f>
        <v>1.43</v>
      </c>
      <c r="F128" s="18">
        <f>'Limiting Factors'!D123</f>
        <v>0.19675000000000001</v>
      </c>
      <c r="G128" s="18">
        <f>SUM('L1 Calculation Grid'!M1204,'L1 Calculation Grid'!M1219,'L1 Calculation Grid'!M1234,'L1 Calculation Grid'!M1249,'L1 Calculation Grid'!M1264,'L1 Calculation Grid'!M1279,'L1 Calculation Grid'!M1294,'L1 Calculation Grid'!M1309,'L1 Calculation Grid'!M1324,'L1 Calculation Grid'!M1339)</f>
        <v>1.0830604057906472</v>
      </c>
      <c r="H128" s="18">
        <f>SUM('L1 Calculation Grid'!N1204,'L1 Calculation Grid'!N1219,'L1 Calculation Grid'!N1234,'L1 Calculation Grid'!N1249,'L1 Calculation Grid'!N1264,'L1 Calculation Grid'!N1279,'L1 Calculation Grid'!N1294,'L1 Calculation Grid'!N1309,'L1 Calculation Grid'!N1324,'L1 Calculation Grid'!N1339)</f>
        <v>0.30790223733184885</v>
      </c>
      <c r="I128" s="17">
        <f t="shared" si="8"/>
        <v>5</v>
      </c>
    </row>
    <row r="129" spans="1:9" ht="18" customHeight="1" x14ac:dyDescent="0.2">
      <c r="A129" s="16" t="str">
        <f>'Fish Use'!A82</f>
        <v>CC9</v>
      </c>
      <c r="B129" s="16" t="str">
        <f>'Fish Use'!B82</f>
        <v>Catherine Creek</v>
      </c>
      <c r="C129" s="16" t="str">
        <f>'Limiting Factors'!B127</f>
        <v>Increased Sediment Quantity</v>
      </c>
      <c r="D129" s="18">
        <f>'Fish Use'!F82</f>
        <v>0.90559999999999996</v>
      </c>
      <c r="E129" s="19">
        <f>'Limiting Factors'!C127</f>
        <v>1.25</v>
      </c>
      <c r="F129" s="18">
        <f>'Limiting Factors'!D127</f>
        <v>0.15625</v>
      </c>
      <c r="G129" s="18">
        <f>SUM('L1 Calculation Grid'!M1210,'L1 Calculation Grid'!M1225,'L1 Calculation Grid'!M1240,'L1 Calculation Grid'!M1255,'L1 Calculation Grid'!M1270,'L1 Calculation Grid'!M1285,'L1 Calculation Grid'!M1300,'L1 Calculation Grid'!M1315,'L1 Calculation Grid'!M1330,'L1 Calculation Grid'!M1345)</f>
        <v>0.51445357132749991</v>
      </c>
      <c r="H129" s="18">
        <f>SUM('L1 Calculation Grid'!N1210,'L1 Calculation Grid'!N1225,'L1 Calculation Grid'!N1240,'L1 Calculation Grid'!N1255,'L1 Calculation Grid'!N1270,'L1 Calculation Grid'!N1285,'L1 Calculation Grid'!N1300,'L1 Calculation Grid'!N1315,'L1 Calculation Grid'!N1330,'L1 Calculation Grid'!N1345)</f>
        <v>0.16974946427682</v>
      </c>
      <c r="I129" s="17">
        <f t="shared" si="8"/>
        <v>11</v>
      </c>
    </row>
    <row r="130" spans="1:9" ht="18" customHeight="1" x14ac:dyDescent="0.2">
      <c r="A130" s="16" t="str">
        <f>'Fish Use'!A82</f>
        <v>CC9</v>
      </c>
      <c r="B130" s="16" t="str">
        <f>'Fish Use'!B82</f>
        <v>Catherine Creek</v>
      </c>
      <c r="C130" s="16" t="str">
        <f>'Limiting Factors'!B131</f>
        <v>Non-Native Species Interactions and Competition</v>
      </c>
      <c r="D130" s="18">
        <f>'Fish Use'!F82</f>
        <v>0.90559999999999996</v>
      </c>
      <c r="E130" s="19">
        <f>'Limiting Factors'!C131</f>
        <v>1.44</v>
      </c>
      <c r="F130" s="18">
        <f>'Limiting Factors'!D131</f>
        <v>0.19900000000000001</v>
      </c>
      <c r="G130" s="18">
        <f>SUM('L1 Calculation Grid'!M1216,'L1 Calculation Grid'!M1231,'L1 Calculation Grid'!M1246,'L1 Calculation Grid'!M1261,'L1 Calculation Grid'!M1276,'L1 Calculation Grid'!M1291,'L1 Calculation Grid'!M1306,'L1 Calculation Grid'!M1321,'L1 Calculation Grid'!M1336,'L1 Calculation Grid'!M1351)</f>
        <v>0.72471933706562242</v>
      </c>
      <c r="H130" s="18">
        <f>SUM('L1 Calculation Grid'!N1216,'L1 Calculation Grid'!N1231,'L1 Calculation Grid'!N1246,'L1 Calculation Grid'!N1261,'L1 Calculation Grid'!N1276,'L1 Calculation Grid'!N1291,'L1 Calculation Grid'!N1306,'L1 Calculation Grid'!N1321,'L1 Calculation Grid'!N1336,'L1 Calculation Grid'!N1351)</f>
        <v>0.25291803793049961</v>
      </c>
      <c r="I130" s="17">
        <f t="shared" si="8"/>
        <v>7</v>
      </c>
    </row>
    <row r="131" spans="1:9" ht="18" customHeight="1" x14ac:dyDescent="0.2">
      <c r="A131" s="16" t="str">
        <f>'Fish Use'!A82</f>
        <v>CC9</v>
      </c>
      <c r="B131" s="16" t="str">
        <f>'Fish Use'!B82</f>
        <v>Catherine Creek</v>
      </c>
      <c r="C131" s="16" t="str">
        <f>'Limiting Factors'!B129</f>
        <v>Predation</v>
      </c>
      <c r="D131" s="18">
        <f>'Fish Use'!F82</f>
        <v>0.90559999999999996</v>
      </c>
      <c r="E131" s="19">
        <f>'Limiting Factors'!C129</f>
        <v>1</v>
      </c>
      <c r="F131" s="18">
        <f>'Limiting Factors'!D129</f>
        <v>0.1</v>
      </c>
      <c r="G131" s="18">
        <f>SUM('L1 Calculation Grid'!M1214,'L1 Calculation Grid'!M1229,'L1 Calculation Grid'!M1244,'L1 Calculation Grid'!M1259,'L1 Calculation Grid'!M1274,'L1 Calculation Grid'!M1289,'L1 Calculation Grid'!M1304,'L1 Calculation Grid'!M1319,'L1 Calculation Grid'!M1334,'L1 Calculation Grid'!M1349)</f>
        <v>0.48643657157087999</v>
      </c>
      <c r="H131" s="18">
        <f>SUM('L1 Calculation Grid'!N1214,'L1 Calculation Grid'!N1229,'L1 Calculation Grid'!N1244,'L1 Calculation Grid'!N1259,'L1 Calculation Grid'!N1274,'L1 Calculation Grid'!N1289,'L1 Calculation Grid'!N1304,'L1 Calculation Grid'!N1319,'L1 Calculation Grid'!N1334,'L1 Calculation Grid'!N1349)</f>
        <v>0.14688832003441282</v>
      </c>
      <c r="I131" s="17">
        <f t="shared" si="8"/>
        <v>12</v>
      </c>
    </row>
    <row r="132" spans="1:9" ht="18" customHeight="1" x14ac:dyDescent="0.2">
      <c r="A132" s="16" t="str">
        <f>'Fish Use'!A82</f>
        <v>CC9</v>
      </c>
      <c r="B132" s="16" t="str">
        <f>'Fish Use'!B82</f>
        <v>Catherine Creek</v>
      </c>
      <c r="C132" s="16" t="str">
        <f>'Limiting Factors'!B122</f>
        <v>Riparian Condition</v>
      </c>
      <c r="D132" s="18">
        <f>'Fish Use'!F82</f>
        <v>0.90559999999999996</v>
      </c>
      <c r="E132" s="19">
        <f>'Limiting Factors'!C122</f>
        <v>1.1499999999999999</v>
      </c>
      <c r="F132" s="18">
        <f>'Limiting Factors'!D122</f>
        <v>0.13375000000000001</v>
      </c>
      <c r="G132" s="18">
        <f>SUM('L1 Calculation Grid'!M1203,'L1 Calculation Grid'!M1218,'L1 Calculation Grid'!M1233,'L1 Calculation Grid'!M1248,'L1 Calculation Grid'!M1263,'L1 Calculation Grid'!M1278,'L1 Calculation Grid'!M1293,'L1 Calculation Grid'!M1308,'L1 Calculation Grid'!M1323,'L1 Calculation Grid'!M1338)</f>
        <v>0.75183397153239195</v>
      </c>
      <c r="H132" s="18">
        <f>SUM('L1 Calculation Grid'!N1203,'L1 Calculation Grid'!N1218,'L1 Calculation Grid'!N1233,'L1 Calculation Grid'!N1248,'L1 Calculation Grid'!N1263,'L1 Calculation Grid'!N1278,'L1 Calculation Grid'!N1293,'L1 Calculation Grid'!N1308,'L1 Calculation Grid'!N1323,'L1 Calculation Grid'!N1338)</f>
        <v>0.24045709516535158</v>
      </c>
      <c r="I132" s="17">
        <f t="shared" si="8"/>
        <v>8</v>
      </c>
    </row>
    <row r="133" spans="1:9" ht="18" customHeight="1" x14ac:dyDescent="0.2">
      <c r="A133" s="16" t="str">
        <f>'Fish Use'!A82</f>
        <v>CC9</v>
      </c>
      <c r="B133" s="16" t="str">
        <f>'Fish Use'!B82</f>
        <v>Catherine Creek</v>
      </c>
      <c r="C133" s="16" t="str">
        <f>'Limiting Factors'!B124</f>
        <v>Side Channel and Wetland Habitat</v>
      </c>
      <c r="D133" s="18">
        <f>'Fish Use'!F82</f>
        <v>0.90559999999999996</v>
      </c>
      <c r="E133" s="19">
        <f>'Limiting Factors'!C124</f>
        <v>1.43</v>
      </c>
      <c r="F133" s="18">
        <f>'Limiting Factors'!D124</f>
        <v>0.19675000000000001</v>
      </c>
      <c r="G133" s="18">
        <f>SUM('L1 Calculation Grid'!M1205,'L1 Calculation Grid'!M1220,'L1 Calculation Grid'!M1235,'L1 Calculation Grid'!M1250,'L1 Calculation Grid'!M1265,'L1 Calculation Grid'!M1280,'L1 Calculation Grid'!M1295,'L1 Calculation Grid'!M1310,'L1 Calculation Grid'!M1325,'L1 Calculation Grid'!M1340)</f>
        <v>1.3694159768374112</v>
      </c>
      <c r="H133" s="18">
        <f>SUM('L1 Calculation Grid'!N1205,'L1 Calculation Grid'!N1220,'L1 Calculation Grid'!N1235,'L1 Calculation Grid'!N1250,'L1 Calculation Grid'!N1265,'L1 Calculation Grid'!N1280,'L1 Calculation Grid'!N1295,'L1 Calculation Grid'!N1310,'L1 Calculation Grid'!N1325,'L1 Calculation Grid'!N1340)</f>
        <v>0.39793242887394037</v>
      </c>
      <c r="I133" s="17">
        <f t="shared" si="8"/>
        <v>1</v>
      </c>
    </row>
    <row r="134" spans="1:9" ht="18" customHeight="1" x14ac:dyDescent="0.2">
      <c r="A134" s="16" t="str">
        <f>'Fish Use'!A82</f>
        <v>CC9</v>
      </c>
      <c r="B134" s="16" t="str">
        <f>'Fish Use'!B82</f>
        <v>Catherine Creek</v>
      </c>
      <c r="C134" s="16" t="str">
        <f>'Limiting Factors'!B134</f>
        <v>Summer Water Temperature</v>
      </c>
      <c r="D134" s="18">
        <f>'Fish Use'!F82</f>
        <v>0.90559999999999996</v>
      </c>
      <c r="E134" s="19">
        <f>'Limiting Factors'!C134</f>
        <v>1.26</v>
      </c>
      <c r="F134" s="18">
        <f>'Limiting Factors'!D134</f>
        <v>0.1585</v>
      </c>
      <c r="G134" s="18">
        <f>SUM('L1 Calculation Grid'!M1211,'L1 Calculation Grid'!M1226,'L1 Calculation Grid'!M1241,'L1 Calculation Grid'!M1256,'L1 Calculation Grid'!M1271,'L1 Calculation Grid'!M1286,'L1 Calculation Grid'!M1301,'L1 Calculation Grid'!M1316,'L1 Calculation Grid'!M1331,'L1 Calculation Grid'!M1346)</f>
        <v>0.95555030855092316</v>
      </c>
      <c r="H134" s="18">
        <f>SUM('L1 Calculation Grid'!N1211,'L1 Calculation Grid'!N1226,'L1 Calculation Grid'!N1241,'L1 Calculation Grid'!N1256,'L1 Calculation Grid'!N1271,'L1 Calculation Grid'!N1286,'L1 Calculation Grid'!N1301,'L1 Calculation Grid'!N1316,'L1 Calculation Grid'!N1331,'L1 Calculation Grid'!N1346)</f>
        <v>0.29501077873773074</v>
      </c>
      <c r="I134" s="17">
        <f t="shared" si="8"/>
        <v>6</v>
      </c>
    </row>
    <row r="135" spans="1:9" ht="18" customHeight="1" x14ac:dyDescent="0.2">
      <c r="A135" s="16" t="str">
        <f>'Fish Use'!A82</f>
        <v>CC9</v>
      </c>
      <c r="B135" s="16" t="str">
        <f>'Fish Use'!B82</f>
        <v>Catherine Creek</v>
      </c>
      <c r="C135" s="16" t="str">
        <f>'Limiting Factors'!B136</f>
        <v>Water Quality</v>
      </c>
      <c r="D135" s="18">
        <f>'Fish Use'!F82</f>
        <v>0.90559999999999996</v>
      </c>
      <c r="E135" s="19">
        <f>'Limiting Factors'!C136</f>
        <v>1</v>
      </c>
      <c r="F135" s="18">
        <f>'Limiting Factors'!D136</f>
        <v>0.1</v>
      </c>
      <c r="G135" s="18">
        <f>SUM('L1 Calculation Grid'!M1213,'L1 Calculation Grid'!M1228,'L1 Calculation Grid'!M1243,'L1 Calculation Grid'!M1258,'L1 Calculation Grid'!M1273,'L1 Calculation Grid'!M1288,'L1 Calculation Grid'!M1303,'L1 Calculation Grid'!M1318,'L1 Calculation Grid'!M1333,'L1 Calculation Grid'!M1348)</f>
        <v>0.52718857157088006</v>
      </c>
      <c r="H135" s="18">
        <f>SUM('L1 Calculation Grid'!N1213,'L1 Calculation Grid'!N1228,'L1 Calculation Grid'!N1243,'L1 Calculation Grid'!N1258,'L1 Calculation Grid'!N1273,'L1 Calculation Grid'!N1288,'L1 Calculation Grid'!N1303,'L1 Calculation Grid'!N1318,'L1 Calculation Grid'!N1333,'L1 Calculation Grid'!N1348)</f>
        <v>0.14543289146673599</v>
      </c>
      <c r="I135" s="17">
        <f t="shared" si="8"/>
        <v>13</v>
      </c>
    </row>
    <row r="136" spans="1:9" ht="18" customHeight="1" x14ac:dyDescent="0.2">
      <c r="A136" s="16" t="str">
        <f>'Fish Use'!A82</f>
        <v>CC9</v>
      </c>
      <c r="B136" s="16" t="str">
        <f>'Fish Use'!B82</f>
        <v>Catherine Creek</v>
      </c>
      <c r="C136" s="16" t="str">
        <f>'Limiting Factors'!B135</f>
        <v>Winter Water Temperature</v>
      </c>
      <c r="D136" s="18">
        <f>'Fish Use'!F82</f>
        <v>0.90559999999999996</v>
      </c>
      <c r="E136" s="19">
        <f>'Limiting Factors'!C135</f>
        <v>1</v>
      </c>
      <c r="F136" s="18">
        <f>'Limiting Factors'!D135</f>
        <v>0.1</v>
      </c>
      <c r="G136" s="18">
        <f>SUM('L1 Calculation Grid'!M1212,'L1 Calculation Grid'!M1227,'L1 Calculation Grid'!M1242,'L1 Calculation Grid'!M1257,'L1 Calculation Grid'!M1272,'L1 Calculation Grid'!M1287,'L1 Calculation Grid'!M1302,'L1 Calculation Grid'!M1317,'L1 Calculation Grid'!M1332,'L1 Calculation Grid'!M1347)</f>
        <v>0.43404114287008</v>
      </c>
      <c r="H136" s="18">
        <f>SUM('L1 Calculation Grid'!N1212,'L1 Calculation Grid'!N1227,'L1 Calculation Grid'!N1242,'L1 Calculation Grid'!N1257,'L1 Calculation Grid'!N1272,'L1 Calculation Grid'!N1287,'L1 Calculation Grid'!N1302,'L1 Calculation Grid'!N1317,'L1 Calculation Grid'!N1332,'L1 Calculation Grid'!N1347)</f>
        <v>0.120807040013584</v>
      </c>
      <c r="I136" s="17">
        <f t="shared" si="8"/>
        <v>15</v>
      </c>
    </row>
    <row r="137" spans="1:9" ht="18" customHeight="1" x14ac:dyDescent="0.2">
      <c r="A137" s="16" t="str">
        <f>'Fish Use'!A92</f>
        <v>UGR1</v>
      </c>
      <c r="B137" s="16" t="str">
        <f>'Fish Use'!B92</f>
        <v>Upper Grande Ronde</v>
      </c>
      <c r="C137" s="16" t="str">
        <f>'Limiting Factors'!B148</f>
        <v>Altered Flow Timing</v>
      </c>
      <c r="D137" s="18">
        <f>'Fish Use'!F92</f>
        <v>0.91010000000000002</v>
      </c>
      <c r="E137" s="19">
        <f>'Limiting Factors'!C148</f>
        <v>1</v>
      </c>
      <c r="F137" s="18">
        <f>'Limiting Factors'!D148</f>
        <v>0.1</v>
      </c>
      <c r="G137" s="18">
        <f>SUM('L1 Calculation Grid'!M1358,'L1 Calculation Grid'!M1373,'L1 Calculation Grid'!M1388,'L1 Calculation Grid'!M1403,'L1 Calculation Grid'!M1418,'L1 Calculation Grid'!M1433,'L1 Calculation Grid'!M1448,'L1 Calculation Grid'!M1463,'L1 Calculation Grid'!M1478,'L1 Calculation Grid'!M1493)</f>
        <v>0.47715242858443008</v>
      </c>
      <c r="H137" s="18">
        <f>SUM('L1 Calculation Grid'!N1358,'L1 Calculation Grid'!N1373,'L1 Calculation Grid'!N1388,'L1 Calculation Grid'!N1403,'L1 Calculation Grid'!N1418,'L1 Calculation Grid'!N1433,'L1 Calculation Grid'!N1448,'L1 Calculation Grid'!N1463,'L1 Calculation Grid'!N1478,'L1 Calculation Grid'!N1493)</f>
        <v>0.13279009073781831</v>
      </c>
      <c r="I137" s="17">
        <f t="shared" ref="I137:I151" si="9">1+IF($H$137&gt;H137,1,0)+IF(AND($H$138&gt;H137,COUNTIF($H$137:$H$137,$H$138)=0),1,0)+IF(AND($H$139&gt;H137,COUNTIF($H$137:$H$138,$H$139)=0),1,0)+IF(AND($H$140&gt;H137,COUNTIF($H$137:$H$139,$H$140)=0),1,0)+IF(AND($H$141&gt;H137,COUNTIF($H$137:$H$140,$H$141)=0),1,0)+IF(AND($H$142&gt;H137,COUNTIF($H$137:$H$141,$H$142)=0),1,0)+IF(AND($H$143&gt;H137,COUNTIF($H$137:$H$142,$H$143)=0),1,0)+IF(AND($H$144&gt;H137,COUNTIF($H$137:$H$143,$H$144)=0),1,0)+IF(AND($H$145&gt;H137,COUNTIF($H$137:$H$144,$H$145)=0),1,0)+IF(AND($H$146&gt;H137,COUNTIF($H$137:$H$145,$H$146)=0),1,0)+IF(AND($H$147&gt;H137,COUNTIF($H$137:$H$146,$H$147)=0),1,0)+IF(AND($H$148&gt;H137,COUNTIF($H$137:$H$147,$H$148)=0),1,0)+IF(AND($H$149&gt;H137,COUNTIF($H$137:$H$148,$H$149)=0),1,0)+IF(AND($H$150&gt;H137,COUNTIF($H$137:$H$149,$H$150)=0),1,0)+IF(AND($H$151&gt;H137,COUNTIF($H$137:$H$150,$H$151)=0),1,0)</f>
        <v>13</v>
      </c>
    </row>
    <row r="138" spans="1:9" ht="18" customHeight="1" x14ac:dyDescent="0.2">
      <c r="A138" s="16" t="str">
        <f>'Fish Use'!A92</f>
        <v>UGR1</v>
      </c>
      <c r="B138" s="16" t="str">
        <f>'Fish Use'!B92</f>
        <v>Upper Grande Ronde</v>
      </c>
      <c r="C138" s="16" t="str">
        <f>'Limiting Factors'!B145</f>
        <v>Altered Primary Productivity</v>
      </c>
      <c r="D138" s="18">
        <f>'Fish Use'!F92</f>
        <v>0.91010000000000002</v>
      </c>
      <c r="E138" s="19">
        <f>'Limiting Factors'!C145</f>
        <v>1</v>
      </c>
      <c r="F138" s="18">
        <f>'Limiting Factors'!D145</f>
        <v>0.1</v>
      </c>
      <c r="G138" s="18">
        <f>SUM('L1 Calculation Grid'!M1365,'L1 Calculation Grid'!M1380,'L1 Calculation Grid'!M1395,'L1 Calculation Grid'!M1410,'L1 Calculation Grid'!M1425,'L1 Calculation Grid'!M1440,'L1 Calculation Grid'!M1455,'L1 Calculation Grid'!M1470,'L1 Calculation Grid'!M1485,'L1 Calculation Grid'!M1500)</f>
        <v>0.33088635707785002</v>
      </c>
      <c r="H138" s="18">
        <f>SUM('L1 Calculation Grid'!N1365,'L1 Calculation Grid'!N1380,'L1 Calculation Grid'!N1395,'L1 Calculation Grid'!N1410,'L1 Calculation Grid'!N1425,'L1 Calculation Grid'!N1440,'L1 Calculation Grid'!N1455,'L1 Calculation Grid'!N1470,'L1 Calculation Grid'!N1485,'L1 Calculation Grid'!N1500)</f>
        <v>9.4760912121534799E-2</v>
      </c>
      <c r="I138" s="17">
        <f t="shared" si="9"/>
        <v>15</v>
      </c>
    </row>
    <row r="139" spans="1:9" ht="18" customHeight="1" x14ac:dyDescent="0.2">
      <c r="A139" s="16" t="str">
        <f>'Fish Use'!A92</f>
        <v>UGR1</v>
      </c>
      <c r="B139" s="16" t="str">
        <f>'Fish Use'!B92</f>
        <v>Upper Grande Ronde</v>
      </c>
      <c r="C139" s="16" t="str">
        <f>'Limiting Factors'!B143</f>
        <v>Anthropogenic Barriers</v>
      </c>
      <c r="D139" s="18">
        <f>'Fish Use'!F92</f>
        <v>0.91010000000000002</v>
      </c>
      <c r="E139" s="19">
        <f>'Limiting Factors'!C143</f>
        <v>2.29</v>
      </c>
      <c r="F139" s="18">
        <f>'Limiting Factors'!D143</f>
        <v>0.39024999999999999</v>
      </c>
      <c r="G139" s="18">
        <f>SUM('L1 Calculation Grid'!M1352,'L1 Calculation Grid'!M1367,'L1 Calculation Grid'!M1382,'L1 Calculation Grid'!M1397,'L1 Calculation Grid'!M1412,'L1 Calculation Grid'!M1427,'L1 Calculation Grid'!M1442,'L1 Calculation Grid'!M1457,'L1 Calculation Grid'!M1472,'L1 Calculation Grid'!M1487)</f>
        <v>1.8849194858440956</v>
      </c>
      <c r="H139" s="18">
        <f>SUM('L1 Calculation Grid'!N1352,'L1 Calculation Grid'!N1367,'L1 Calculation Grid'!N1382,'L1 Calculation Grid'!N1397,'L1 Calculation Grid'!N1412,'L1 Calculation Grid'!N1427,'L1 Calculation Grid'!N1442,'L1 Calculation Grid'!N1457,'L1 Calculation Grid'!N1472,'L1 Calculation Grid'!N1487)</f>
        <v>0.59698419027343153</v>
      </c>
      <c r="I139" s="17">
        <f t="shared" si="9"/>
        <v>2</v>
      </c>
    </row>
    <row r="140" spans="1:9" ht="18" customHeight="1" x14ac:dyDescent="0.2">
      <c r="A140" s="16" t="str">
        <f>'Fish Use'!A92</f>
        <v>UGR1</v>
      </c>
      <c r="B140" s="16" t="str">
        <f>'Fish Use'!B92</f>
        <v>Upper Grande Ronde</v>
      </c>
      <c r="C140" s="16" t="str">
        <f>'Limiting Factors'!B140</f>
        <v>Channel and Habitat Structure</v>
      </c>
      <c r="D140" s="18">
        <f>'Fish Use'!F92</f>
        <v>0.91010000000000002</v>
      </c>
      <c r="E140" s="19">
        <f>'Limiting Factors'!C140</f>
        <v>1.32</v>
      </c>
      <c r="F140" s="18">
        <f>'Limiting Factors'!D140</f>
        <v>0.17199999999999999</v>
      </c>
      <c r="G140" s="18">
        <f>SUM('L1 Calculation Grid'!M1356,'L1 Calculation Grid'!M1371,'L1 Calculation Grid'!M1386,'L1 Calculation Grid'!M1401,'L1 Calculation Grid'!M1416,'L1 Calculation Grid'!M1431,'L1 Calculation Grid'!M1446,'L1 Calculation Grid'!M1461,'L1 Calculation Grid'!M1476,'L1 Calculation Grid'!M1491)</f>
        <v>1.3641098855130236</v>
      </c>
      <c r="H140" s="18">
        <f>SUM('L1 Calculation Grid'!N1356,'L1 Calculation Grid'!N1371,'L1 Calculation Grid'!N1386,'L1 Calculation Grid'!N1401,'L1 Calculation Grid'!N1416,'L1 Calculation Grid'!N1431,'L1 Calculation Grid'!N1446,'L1 Calculation Grid'!N1461,'L1 Calculation Grid'!N1476,'L1 Calculation Grid'!N1491)</f>
        <v>0.41295631474225236</v>
      </c>
      <c r="I140" s="17">
        <f t="shared" si="9"/>
        <v>5</v>
      </c>
    </row>
    <row r="141" spans="1:9" ht="18" customHeight="1" x14ac:dyDescent="0.2">
      <c r="A141" s="16" t="str">
        <f>'Fish Use'!A92</f>
        <v>UGR1</v>
      </c>
      <c r="B141" s="16" t="str">
        <f>'Fish Use'!B92</f>
        <v>Upper Grande Ronde</v>
      </c>
      <c r="C141" s="16" t="str">
        <f>'Limiting Factors'!B141</f>
        <v>Decreased Sediment Quantity</v>
      </c>
      <c r="D141" s="18">
        <f>'Fish Use'!F92</f>
        <v>0.91010000000000002</v>
      </c>
      <c r="E141" s="19">
        <f>'Limiting Factors'!C141</f>
        <v>1.74</v>
      </c>
      <c r="F141" s="18">
        <f>'Limiting Factors'!D141</f>
        <v>0.26650000000000001</v>
      </c>
      <c r="G141" s="18">
        <f>SUM('L1 Calculation Grid'!M1359,'L1 Calculation Grid'!M1374,'L1 Calculation Grid'!M1389,'L1 Calculation Grid'!M1404,'L1 Calculation Grid'!M1419,'L1 Calculation Grid'!M1434,'L1 Calculation Grid'!M1449,'L1 Calculation Grid'!M1464,'L1 Calculation Grid'!M1479,'L1 Calculation Grid'!M1494)</f>
        <v>1.2560192590325179</v>
      </c>
      <c r="H141" s="18">
        <f>SUM('L1 Calculation Grid'!N1359,'L1 Calculation Grid'!N1374,'L1 Calculation Grid'!N1389,'L1 Calculation Grid'!N1404,'L1 Calculation Grid'!N1419,'L1 Calculation Grid'!N1434,'L1 Calculation Grid'!N1449,'L1 Calculation Grid'!N1464,'L1 Calculation Grid'!N1479,'L1 Calculation Grid'!N1494)</f>
        <v>0.37415514399693617</v>
      </c>
      <c r="I141" s="17">
        <f t="shared" si="9"/>
        <v>6</v>
      </c>
    </row>
    <row r="142" spans="1:9" ht="18" customHeight="1" x14ac:dyDescent="0.2">
      <c r="A142" s="16" t="str">
        <f>'Fish Use'!A92</f>
        <v>UGR1</v>
      </c>
      <c r="B142" s="16" t="str">
        <f>'Fish Use'!B92</f>
        <v>Upper Grande Ronde</v>
      </c>
      <c r="C142" s="16" t="str">
        <f>'Limiting Factors'!B147</f>
        <v>Decreased Water Quantity</v>
      </c>
      <c r="D142" s="18">
        <f>'Fish Use'!F92</f>
        <v>0.91010000000000002</v>
      </c>
      <c r="E142" s="19">
        <f>'Limiting Factors'!C147</f>
        <v>1</v>
      </c>
      <c r="F142" s="18">
        <f>'Limiting Factors'!D147</f>
        <v>0.1</v>
      </c>
      <c r="G142" s="18">
        <f>SUM('L1 Calculation Grid'!M1357,'L1 Calculation Grid'!M1372,'L1 Calculation Grid'!M1387,'L1 Calculation Grid'!M1402,'L1 Calculation Grid'!M1417,'L1 Calculation Grid'!M1432,'L1 Calculation Grid'!M1447,'L1 Calculation Grid'!M1462,'L1 Calculation Grid'!M1477,'L1 Calculation Grid'!M1492)</f>
        <v>0.68192492867544008</v>
      </c>
      <c r="H142" s="18">
        <f>SUM('L1 Calculation Grid'!N1357,'L1 Calculation Grid'!N1372,'L1 Calculation Grid'!N1387,'L1 Calculation Grid'!N1402,'L1 Calculation Grid'!N1417,'L1 Calculation Grid'!N1432,'L1 Calculation Grid'!N1447,'L1 Calculation Grid'!N1462,'L1 Calculation Grid'!N1477,'L1 Calculation Grid'!N1492)</f>
        <v>0.19708865574418905</v>
      </c>
      <c r="I142" s="17">
        <f t="shared" si="9"/>
        <v>9</v>
      </c>
    </row>
    <row r="143" spans="1:9" ht="18" customHeight="1" x14ac:dyDescent="0.2">
      <c r="A143" s="16" t="str">
        <f>'Fish Use'!A92</f>
        <v>UGR1</v>
      </c>
      <c r="B143" s="16" t="str">
        <f>'Fish Use'!B92</f>
        <v>Upper Grande Ronde</v>
      </c>
      <c r="C143" s="16" t="str">
        <f>'Limiting Factors'!B138</f>
        <v>Floodplain Condition</v>
      </c>
      <c r="D143" s="18">
        <f>'Fish Use'!F92</f>
        <v>0.91010000000000002</v>
      </c>
      <c r="E143" s="19">
        <f>'Limiting Factors'!C138</f>
        <v>1.74</v>
      </c>
      <c r="F143" s="18">
        <f>'Limiting Factors'!D138</f>
        <v>0.26650000000000001</v>
      </c>
      <c r="G143" s="18">
        <f>SUM('L1 Calculation Grid'!M1354,'L1 Calculation Grid'!M1369,'L1 Calculation Grid'!M1384,'L1 Calculation Grid'!M1399,'L1 Calculation Grid'!M1414,'L1 Calculation Grid'!M1429,'L1 Calculation Grid'!M1444,'L1 Calculation Grid'!M1459,'L1 Calculation Grid'!M1474,'L1 Calculation Grid'!M1489)</f>
        <v>1.4743067440325179</v>
      </c>
      <c r="H143" s="18">
        <f>SUM('L1 Calculation Grid'!N1354,'L1 Calculation Grid'!N1369,'L1 Calculation Grid'!N1384,'L1 Calculation Grid'!N1399,'L1 Calculation Grid'!N1414,'L1 Calculation Grid'!N1429,'L1 Calculation Grid'!N1444,'L1 Calculation Grid'!N1459,'L1 Calculation Grid'!N1474,'L1 Calculation Grid'!N1489)</f>
        <v>0.41859223911295351</v>
      </c>
      <c r="I143" s="17">
        <f t="shared" si="9"/>
        <v>4</v>
      </c>
    </row>
    <row r="144" spans="1:9" ht="18" customHeight="1" x14ac:dyDescent="0.2">
      <c r="A144" s="16" t="str">
        <f>'Fish Use'!A92</f>
        <v>UGR1</v>
      </c>
      <c r="B144" s="16" t="str">
        <f>'Fish Use'!B92</f>
        <v>Upper Grande Ronde</v>
      </c>
      <c r="C144" s="16" t="str">
        <f>'Limiting Factors'!B142</f>
        <v>Increased Sediment Quantity</v>
      </c>
      <c r="D144" s="18">
        <f>'Fish Use'!F92</f>
        <v>0.91010000000000002</v>
      </c>
      <c r="E144" s="19">
        <f>'Limiting Factors'!C142</f>
        <v>1.32</v>
      </c>
      <c r="F144" s="18">
        <f>'Limiting Factors'!D142</f>
        <v>0.17199999999999999</v>
      </c>
      <c r="G144" s="18">
        <f>SUM('L1 Calculation Grid'!M1360,'L1 Calculation Grid'!M1375,'L1 Calculation Grid'!M1390,'L1 Calculation Grid'!M1405,'L1 Calculation Grid'!M1420,'L1 Calculation Grid'!M1435,'L1 Calculation Grid'!M1450,'L1 Calculation Grid'!M1465,'L1 Calculation Grid'!M1480,'L1 Calculation Grid'!M1495)</f>
        <v>0.56912453417390196</v>
      </c>
      <c r="H144" s="18">
        <f>SUM('L1 Calculation Grid'!N1360,'L1 Calculation Grid'!N1375,'L1 Calculation Grid'!N1390,'L1 Calculation Grid'!N1405,'L1 Calculation Grid'!N1420,'L1 Calculation Grid'!N1435,'L1 Calculation Grid'!N1450,'L1 Calculation Grid'!N1465,'L1 Calculation Grid'!N1480,'L1 Calculation Grid'!N1495)</f>
        <v>0.18724085364417262</v>
      </c>
      <c r="I144" s="17">
        <f t="shared" si="9"/>
        <v>11</v>
      </c>
    </row>
    <row r="145" spans="1:9" ht="18" customHeight="1" x14ac:dyDescent="0.2">
      <c r="A145" s="16" t="str">
        <f>'Fish Use'!A92</f>
        <v>UGR1</v>
      </c>
      <c r="B145" s="16" t="str">
        <f>'Fish Use'!B92</f>
        <v>Upper Grande Ronde</v>
      </c>
      <c r="C145" s="16" t="str">
        <f>'Limiting Factors'!B146</f>
        <v>Non-Native Species Interactions and Competition</v>
      </c>
      <c r="D145" s="18">
        <f>'Fish Use'!F92</f>
        <v>0.91010000000000002</v>
      </c>
      <c r="E145" s="19">
        <f>'Limiting Factors'!C146</f>
        <v>1.59</v>
      </c>
      <c r="F145" s="18">
        <f>'Limiting Factors'!D146</f>
        <v>0.23275000000000001</v>
      </c>
      <c r="G145" s="18">
        <f>SUM('L1 Calculation Grid'!M1366,'L1 Calculation Grid'!M1381,'L1 Calculation Grid'!M1396,'L1 Calculation Grid'!M1411,'L1 Calculation Grid'!M1426,'L1 Calculation Grid'!M1441,'L1 Calculation Grid'!M1456,'L1 Calculation Grid'!M1471,'L1 Calculation Grid'!M1486,'L1 Calculation Grid'!M1501)</f>
        <v>0.85184222365921758</v>
      </c>
      <c r="H145" s="18">
        <f>SUM('L1 Calculation Grid'!N1366,'L1 Calculation Grid'!N1381,'L1 Calculation Grid'!N1396,'L1 Calculation Grid'!N1411,'L1 Calculation Grid'!N1426,'L1 Calculation Grid'!N1441,'L1 Calculation Grid'!N1456,'L1 Calculation Grid'!N1471,'L1 Calculation Grid'!N1486,'L1 Calculation Grid'!N1501)</f>
        <v>0.30048999223275141</v>
      </c>
      <c r="I145" s="17">
        <f t="shared" si="9"/>
        <v>8</v>
      </c>
    </row>
    <row r="146" spans="1:9" ht="18" customHeight="1" x14ac:dyDescent="0.2">
      <c r="A146" s="16" t="str">
        <f>'Fish Use'!A92</f>
        <v>UGR1</v>
      </c>
      <c r="B146" s="16" t="str">
        <f>'Fish Use'!B92</f>
        <v>Upper Grande Ronde</v>
      </c>
      <c r="C146" s="16" t="str">
        <f>'Limiting Factors'!B144</f>
        <v>Predation</v>
      </c>
      <c r="D146" s="18">
        <f>'Fish Use'!F92</f>
        <v>0.91010000000000002</v>
      </c>
      <c r="E146" s="19">
        <f>'Limiting Factors'!C144</f>
        <v>2.88</v>
      </c>
      <c r="F146" s="18">
        <f>'Limiting Factors'!D144</f>
        <v>0.52300000000000002</v>
      </c>
      <c r="G146" s="18">
        <f>SUM('L1 Calculation Grid'!M1364,'L1 Calculation Grid'!M1379,'L1 Calculation Grid'!M1394,'L1 Calculation Grid'!M1409,'L1 Calculation Grid'!M1424,'L1 Calculation Grid'!M1439,'L1 Calculation Grid'!M1454,'L1 Calculation Grid'!M1469,'L1 Calculation Grid'!M1484,'L1 Calculation Grid'!M1499)</f>
        <v>2.5567049264622583</v>
      </c>
      <c r="H146" s="18">
        <f>SUM('L1 Calculation Grid'!N1364,'L1 Calculation Grid'!N1379,'L1 Calculation Grid'!N1394,'L1 Calculation Grid'!N1409,'L1 Calculation Grid'!N1424,'L1 Calculation Grid'!N1439,'L1 Calculation Grid'!N1454,'L1 Calculation Grid'!N1469,'L1 Calculation Grid'!N1484,'L1 Calculation Grid'!N1499)</f>
        <v>0.78169893172577032</v>
      </c>
      <c r="I146" s="17">
        <f t="shared" si="9"/>
        <v>1</v>
      </c>
    </row>
    <row r="147" spans="1:9" ht="18" customHeight="1" x14ac:dyDescent="0.2">
      <c r="A147" s="16" t="str">
        <f>'Fish Use'!A92</f>
        <v>UGR1</v>
      </c>
      <c r="B147" s="16" t="str">
        <f>'Fish Use'!B92</f>
        <v>Upper Grande Ronde</v>
      </c>
      <c r="C147" s="16" t="str">
        <f>'Limiting Factors'!B137</f>
        <v>Riparian Condition</v>
      </c>
      <c r="D147" s="18">
        <f>'Fish Use'!F92</f>
        <v>0.91010000000000002</v>
      </c>
      <c r="E147" s="19">
        <f>'Limiting Factors'!C137</f>
        <v>1.32</v>
      </c>
      <c r="F147" s="18">
        <f>'Limiting Factors'!D137</f>
        <v>0.17199999999999999</v>
      </c>
      <c r="G147" s="18">
        <f>SUM('L1 Calculation Grid'!M1353,'L1 Calculation Grid'!M1368,'L1 Calculation Grid'!M1383,'L1 Calculation Grid'!M1398,'L1 Calculation Grid'!M1413,'L1 Calculation Grid'!M1428,'L1 Calculation Grid'!M1443,'L1 Calculation Grid'!M1458,'L1 Calculation Grid'!M1473,'L1 Calculation Grid'!M1488)</f>
        <v>0.97164876299131742</v>
      </c>
      <c r="H147" s="18">
        <f>SUM('L1 Calculation Grid'!N1353,'L1 Calculation Grid'!N1368,'L1 Calculation Grid'!N1383,'L1 Calculation Grid'!N1398,'L1 Calculation Grid'!N1413,'L1 Calculation Grid'!N1428,'L1 Calculation Grid'!N1443,'L1 Calculation Grid'!N1458,'L1 Calculation Grid'!N1473,'L1 Calculation Grid'!N1488)</f>
        <v>0.3137340925132201</v>
      </c>
      <c r="I147" s="17">
        <f t="shared" si="9"/>
        <v>7</v>
      </c>
    </row>
    <row r="148" spans="1:9" ht="18" customHeight="1" x14ac:dyDescent="0.2">
      <c r="A148" s="16" t="str">
        <f>'Fish Use'!A92</f>
        <v>UGR1</v>
      </c>
      <c r="B148" s="16" t="str">
        <f>'Fish Use'!B92</f>
        <v>Upper Grande Ronde</v>
      </c>
      <c r="C148" s="16" t="str">
        <f>'Limiting Factors'!B139</f>
        <v>Side Channel and Wetland Habitat</v>
      </c>
      <c r="D148" s="18">
        <f>'Fish Use'!F92</f>
        <v>0.91010000000000002</v>
      </c>
      <c r="E148" s="19">
        <f>'Limiting Factors'!C139</f>
        <v>1.74</v>
      </c>
      <c r="F148" s="18">
        <f>'Limiting Factors'!D139</f>
        <v>0.26650000000000001</v>
      </c>
      <c r="G148" s="18">
        <f>SUM('L1 Calculation Grid'!M1355,'L1 Calculation Grid'!M1370,'L1 Calculation Grid'!M1385,'L1 Calculation Grid'!M1400,'L1 Calculation Grid'!M1415,'L1 Calculation Grid'!M1430,'L1 Calculation Grid'!M1445,'L1 Calculation Grid'!M1460,'L1 Calculation Grid'!M1475,'L1 Calculation Grid'!M1490)</f>
        <v>1.8641058238699288</v>
      </c>
      <c r="H148" s="18">
        <f>SUM('L1 Calculation Grid'!N1355,'L1 Calculation Grid'!N1370,'L1 Calculation Grid'!N1385,'L1 Calculation Grid'!N1400,'L1 Calculation Grid'!N1415,'L1 Calculation Grid'!N1430,'L1 Calculation Grid'!N1445,'L1 Calculation Grid'!N1460,'L1 Calculation Grid'!N1475,'L1 Calculation Grid'!N1490)</f>
        <v>0.5433279446754774</v>
      </c>
      <c r="I148" s="17">
        <f t="shared" si="9"/>
        <v>3</v>
      </c>
    </row>
    <row r="149" spans="1:9" ht="18" customHeight="1" x14ac:dyDescent="0.2">
      <c r="A149" s="16" t="str">
        <f>'Fish Use'!A92</f>
        <v>UGR1</v>
      </c>
      <c r="B149" s="16" t="str">
        <f>'Fish Use'!B92</f>
        <v>Upper Grande Ronde</v>
      </c>
      <c r="C149" s="16" t="str">
        <f>'Limiting Factors'!B149</f>
        <v>Summer Water Temperature</v>
      </c>
      <c r="D149" s="18">
        <f>'Fish Use'!F92</f>
        <v>0.91010000000000002</v>
      </c>
      <c r="E149" s="19">
        <f>'Limiting Factors'!C149</f>
        <v>1</v>
      </c>
      <c r="F149" s="18">
        <f>'Limiting Factors'!D149</f>
        <v>0.1</v>
      </c>
      <c r="G149" s="18">
        <f>SUM('L1 Calculation Grid'!M1361,'L1 Calculation Grid'!M1376,'L1 Calculation Grid'!M1391,'L1 Calculation Grid'!M1406,'L1 Calculation Grid'!M1421,'L1 Calculation Grid'!M1436,'L1 Calculation Grid'!M1451,'L1 Calculation Grid'!M1466,'L1 Calculation Grid'!M1481,'L1 Calculation Grid'!M1496)</f>
        <v>0.60586657141557021</v>
      </c>
      <c r="H149" s="18">
        <f>SUM('L1 Calculation Grid'!N1361,'L1 Calculation Grid'!N1376,'L1 Calculation Grid'!N1391,'L1 Calculation Grid'!N1406,'L1 Calculation Grid'!N1421,'L1 Calculation Grid'!N1436,'L1 Calculation Grid'!N1451,'L1 Calculation Grid'!N1466,'L1 Calculation Grid'!N1481,'L1 Calculation Grid'!N1496)</f>
        <v>0.18959983285389254</v>
      </c>
      <c r="I149" s="17">
        <f t="shared" si="9"/>
        <v>10</v>
      </c>
    </row>
    <row r="150" spans="1:9" ht="18" customHeight="1" x14ac:dyDescent="0.2">
      <c r="A150" s="16" t="str">
        <f>'Fish Use'!A92</f>
        <v>UGR1</v>
      </c>
      <c r="B150" s="16" t="str">
        <f>'Fish Use'!B92</f>
        <v>Upper Grande Ronde</v>
      </c>
      <c r="C150" s="16" t="str">
        <f>'Limiting Factors'!B151</f>
        <v>Water Quality</v>
      </c>
      <c r="D150" s="18">
        <f>'Fish Use'!F92</f>
        <v>0.91010000000000002</v>
      </c>
      <c r="E150" s="19">
        <f>'Limiting Factors'!C151</f>
        <v>1</v>
      </c>
      <c r="F150" s="18">
        <f>'Limiting Factors'!D151</f>
        <v>0.1</v>
      </c>
      <c r="G150" s="18">
        <f>SUM('L1 Calculation Grid'!M1363,'L1 Calculation Grid'!M1378,'L1 Calculation Grid'!M1393,'L1 Calculation Grid'!M1408,'L1 Calculation Grid'!M1423,'L1 Calculation Grid'!M1438,'L1 Calculation Grid'!M1453,'L1 Calculation Grid'!M1468,'L1 Calculation Grid'!M1483,'L1 Calculation Grid'!M1498)</f>
        <v>0.52980821442873016</v>
      </c>
      <c r="H150" s="18">
        <f>SUM('L1 Calculation Grid'!N1363,'L1 Calculation Grid'!N1378,'L1 Calculation Grid'!N1393,'L1 Calculation Grid'!N1408,'L1 Calculation Grid'!N1423,'L1 Calculation Grid'!N1438,'L1 Calculation Grid'!N1453,'L1 Calculation Grid'!N1468,'L1 Calculation Grid'!N1483,'L1 Calculation Grid'!N1498)</f>
        <v>0.14706565932588875</v>
      </c>
      <c r="I150" s="17">
        <f t="shared" si="9"/>
        <v>12</v>
      </c>
    </row>
    <row r="151" spans="1:9" ht="18" customHeight="1" x14ac:dyDescent="0.2">
      <c r="A151" s="16" t="str">
        <f>'Fish Use'!A92</f>
        <v>UGR1</v>
      </c>
      <c r="B151" s="16" t="str">
        <f>'Fish Use'!B92</f>
        <v>Upper Grande Ronde</v>
      </c>
      <c r="C151" s="16" t="str">
        <f>'Limiting Factors'!B150</f>
        <v>Winter Water Temperature</v>
      </c>
      <c r="D151" s="18">
        <f>'Fish Use'!F92</f>
        <v>0.91010000000000002</v>
      </c>
      <c r="E151" s="19">
        <f>'Limiting Factors'!C150</f>
        <v>1</v>
      </c>
      <c r="F151" s="18">
        <f>'Limiting Factors'!D150</f>
        <v>0.1</v>
      </c>
      <c r="G151" s="18">
        <f>SUM('L1 Calculation Grid'!M1362,'L1 Calculation Grid'!M1377,'L1 Calculation Grid'!M1392,'L1 Calculation Grid'!M1407,'L1 Calculation Grid'!M1422,'L1 Calculation Grid'!M1437,'L1 Calculation Grid'!M1452,'L1 Calculation Grid'!M1467,'L1 Calculation Grid'!M1482,'L1 Calculation Grid'!M1497)</f>
        <v>0.43619792858443007</v>
      </c>
      <c r="H151" s="18">
        <f>SUM('L1 Calculation Grid'!N1362,'L1 Calculation Grid'!N1377,'L1 Calculation Grid'!N1392,'L1 Calculation Grid'!N1407,'L1 Calculation Grid'!N1422,'L1 Calculation Grid'!N1437,'L1 Calculation Grid'!N1452,'L1 Calculation Grid'!N1467,'L1 Calculation Grid'!N1482,'L1 Calculation Grid'!N1497)</f>
        <v>0.11880705430040592</v>
      </c>
      <c r="I151" s="17">
        <f t="shared" si="9"/>
        <v>14</v>
      </c>
    </row>
    <row r="152" spans="1:9" ht="18" customHeight="1" x14ac:dyDescent="0.2">
      <c r="A152" s="16" t="str">
        <f>'Fish Use'!A182</f>
        <v>UGR10</v>
      </c>
      <c r="B152" s="16" t="str">
        <f>'Fish Use'!B182</f>
        <v>Upper Grande Ronde</v>
      </c>
      <c r="C152" s="16" t="str">
        <f>'Limiting Factors'!B163</f>
        <v>Altered Flow Timing</v>
      </c>
      <c r="D152" s="18">
        <f>'Fish Use'!F182</f>
        <v>0.25409999999999999</v>
      </c>
      <c r="E152" s="19">
        <f>'Limiting Factors'!C163</f>
        <v>1.59</v>
      </c>
      <c r="F152" s="18">
        <f>'Limiting Factors'!D163</f>
        <v>0.23275000000000001</v>
      </c>
      <c r="G152" s="18">
        <f>SUM('L1 Calculation Grid'!M2708,'L1 Calculation Grid'!M2723,'L1 Calculation Grid'!M2738,'L1 Calculation Grid'!M2753,'L1 Calculation Grid'!M2768,'L1 Calculation Grid'!M2783,'L1 Calculation Grid'!M2798,'L1 Calculation Grid'!M2813,'L1 Calculation Grid'!M2828,'L1 Calculation Grid'!M2843)</f>
        <v>0.31007187750844878</v>
      </c>
      <c r="H152" s="18">
        <f>SUM('L1 Calculation Grid'!N2708,'L1 Calculation Grid'!N2723,'L1 Calculation Grid'!N2738,'L1 Calculation Grid'!N2753,'L1 Calculation Grid'!N2768,'L1 Calculation Grid'!N2783,'L1 Calculation Grid'!N2798,'L1 Calculation Grid'!N2813,'L1 Calculation Grid'!N2828,'L1 Calculation Grid'!N2843)</f>
        <v>8.6292074152792358E-2</v>
      </c>
      <c r="I152" s="17">
        <f t="shared" ref="I152:I166" si="10">1+IF($H$152&gt;H152,1,0)+IF(AND($H$153&gt;H152,COUNTIF($H$152:$H$152,$H$153)=0),1,0)+IF(AND($H$154&gt;H152,COUNTIF($H$152:$H$153,$H$154)=0),1,0)+IF(AND($H$155&gt;H152,COUNTIF($H$152:$H$154,$H$155)=0),1,0)+IF(AND($H$156&gt;H152,COUNTIF($H$152:$H$155,$H$156)=0),1,0)+IF(AND($H$157&gt;H152,COUNTIF($H$152:$H$156,$H$157)=0),1,0)+IF(AND($H$158&gt;H152,COUNTIF($H$152:$H$157,$H$158)=0),1,0)+IF(AND($H$159&gt;H152,COUNTIF($H$152:$H$158,$H$159)=0),1,0)+IF(AND($H$160&gt;H152,COUNTIF($H$152:$H$159,$H$160)=0),1,0)+IF(AND($H$161&gt;H152,COUNTIF($H$152:$H$160,$H$161)=0),1,0)+IF(AND($H$162&gt;H152,COUNTIF($H$152:$H$161,$H$162)=0),1,0)+IF(AND($H$163&gt;H152,COUNTIF($H$152:$H$162,$H$163)=0),1,0)+IF(AND($H$164&gt;H152,COUNTIF($H$152:$H$163,$H$164)=0),1,0)+IF(AND($H$165&gt;H152,COUNTIF($H$152:$H$164,$H$165)=0),1,0)+IF(AND($H$166&gt;H152,COUNTIF($H$152:$H$165,$H$166)=0),1,0)</f>
        <v>10</v>
      </c>
    </row>
    <row r="153" spans="1:9" ht="18" customHeight="1" x14ac:dyDescent="0.2">
      <c r="A153" s="16" t="str">
        <f>'Fish Use'!A182</f>
        <v>UGR10</v>
      </c>
      <c r="B153" s="16" t="str">
        <f>'Fish Use'!B182</f>
        <v>Upper Grande Ronde</v>
      </c>
      <c r="C153" s="16" t="str">
        <f>'Limiting Factors'!B160</f>
        <v>Altered Primary Productivity</v>
      </c>
      <c r="D153" s="18">
        <f>'Fish Use'!F182</f>
        <v>0.25409999999999999</v>
      </c>
      <c r="E153" s="19">
        <f>'Limiting Factors'!C160</f>
        <v>1.82</v>
      </c>
      <c r="F153" s="18">
        <f>'Limiting Factors'!D160</f>
        <v>0.28449999999999998</v>
      </c>
      <c r="G153" s="18">
        <f>SUM('L1 Calculation Grid'!M2715,'L1 Calculation Grid'!M2730,'L1 Calculation Grid'!M2745,'L1 Calculation Grid'!M2760,'L1 Calculation Grid'!M2775,'L1 Calculation Grid'!M2790,'L1 Calculation Grid'!M2805,'L1 Calculation Grid'!M2820,'L1 Calculation Grid'!M2835,'L1 Calculation Grid'!M2850)</f>
        <v>0.26283105744836321</v>
      </c>
      <c r="H153" s="18">
        <f>SUM('L1 Calculation Grid'!N2715,'L1 Calculation Grid'!N2730,'L1 Calculation Grid'!N2745,'L1 Calculation Grid'!N2760,'L1 Calculation Grid'!N2775,'L1 Calculation Grid'!N2790,'L1 Calculation Grid'!N2805,'L1 Calculation Grid'!N2820,'L1 Calculation Grid'!N2835,'L1 Calculation Grid'!N2850)</f>
        <v>7.527089045806315E-2</v>
      </c>
      <c r="I153" s="17">
        <f t="shared" si="10"/>
        <v>12</v>
      </c>
    </row>
    <row r="154" spans="1:9" ht="18" customHeight="1" x14ac:dyDescent="0.2">
      <c r="A154" s="16" t="str">
        <f>'Fish Use'!A182</f>
        <v>UGR10</v>
      </c>
      <c r="B154" s="16" t="str">
        <f>'Fish Use'!B182</f>
        <v>Upper Grande Ronde</v>
      </c>
      <c r="C154" s="16" t="str">
        <f>'Limiting Factors'!B158</f>
        <v>Anthropogenic Barriers</v>
      </c>
      <c r="D154" s="18">
        <f>'Fish Use'!F182</f>
        <v>0.25409999999999999</v>
      </c>
      <c r="E154" s="19">
        <f>'Limiting Factors'!C158</f>
        <v>1</v>
      </c>
      <c r="F154" s="18">
        <f>'Limiting Factors'!D158</f>
        <v>0.1</v>
      </c>
      <c r="G154" s="18">
        <f>SUM('L1 Calculation Grid'!M2702,'L1 Calculation Grid'!M2717,'L1 Calculation Grid'!M2732,'L1 Calculation Grid'!M2747,'L1 Calculation Grid'!M2762,'L1 Calculation Grid'!M2777,'L1 Calculation Grid'!M2792,'L1 Calculation Grid'!M2807,'L1 Calculation Grid'!M2822,'L1 Calculation Grid'!M2837)</f>
        <v>0.13485449997096002</v>
      </c>
      <c r="H154" s="18">
        <f>SUM('L1 Calculation Grid'!N2702,'L1 Calculation Grid'!N2717,'L1 Calculation Grid'!N2732,'L1 Calculation Grid'!N2747,'L1 Calculation Grid'!N2762,'L1 Calculation Grid'!N2777,'L1 Calculation Grid'!N2792,'L1 Calculation Grid'!N2807,'L1 Calculation Grid'!N2822,'L1 Calculation Grid'!N2837)</f>
        <v>4.2710579987367603E-2</v>
      </c>
      <c r="I154" s="17">
        <f t="shared" si="10"/>
        <v>15</v>
      </c>
    </row>
    <row r="155" spans="1:9" ht="18" customHeight="1" x14ac:dyDescent="0.2">
      <c r="A155" s="16" t="str">
        <f>'Fish Use'!A182</f>
        <v>UGR10</v>
      </c>
      <c r="B155" s="16" t="str">
        <f>'Fish Use'!B182</f>
        <v>Upper Grande Ronde</v>
      </c>
      <c r="C155" s="16" t="str">
        <f>'Limiting Factors'!B155</f>
        <v>Channel and Habitat Structure</v>
      </c>
      <c r="D155" s="18">
        <f>'Fish Use'!F182</f>
        <v>0.25409999999999999</v>
      </c>
      <c r="E155" s="19">
        <f>'Limiting Factors'!C155</f>
        <v>1.89</v>
      </c>
      <c r="F155" s="18">
        <f>'Limiting Factors'!D155</f>
        <v>0.30025000000000002</v>
      </c>
      <c r="G155" s="18">
        <f>SUM('L1 Calculation Grid'!M2706,'L1 Calculation Grid'!M2721,'L1 Calculation Grid'!M2736,'L1 Calculation Grid'!M2751,'L1 Calculation Grid'!M2766,'L1 Calculation Grid'!M2781,'L1 Calculation Grid'!M2796,'L1 Calculation Grid'!M2811,'L1 Calculation Grid'!M2826,'L1 Calculation Grid'!M2841)</f>
        <v>0.66484357490190826</v>
      </c>
      <c r="H155" s="18">
        <f>SUM('L1 Calculation Grid'!N2706,'L1 Calculation Grid'!N2721,'L1 Calculation Grid'!N2736,'L1 Calculation Grid'!N2751,'L1 Calculation Grid'!N2766,'L1 Calculation Grid'!N2781,'L1 Calculation Grid'!N2796,'L1 Calculation Grid'!N2811,'L1 Calculation Grid'!N2826,'L1 Calculation Grid'!N2841)</f>
        <v>0.20126776844542957</v>
      </c>
      <c r="I155" s="17">
        <f t="shared" si="10"/>
        <v>3</v>
      </c>
    </row>
    <row r="156" spans="1:9" ht="18" customHeight="1" x14ac:dyDescent="0.2">
      <c r="A156" s="16" t="str">
        <f>'Fish Use'!A182</f>
        <v>UGR10</v>
      </c>
      <c r="B156" s="16" t="str">
        <f>'Fish Use'!B182</f>
        <v>Upper Grande Ronde</v>
      </c>
      <c r="C156" s="16" t="str">
        <f>'Limiting Factors'!B156</f>
        <v>Decreased Sediment Quantity</v>
      </c>
      <c r="D156" s="18">
        <f>'Fish Use'!F182</f>
        <v>0.25409999999999999</v>
      </c>
      <c r="E156" s="19">
        <f>'Limiting Factors'!C156</f>
        <v>1.89</v>
      </c>
      <c r="F156" s="18">
        <f>'Limiting Factors'!D156</f>
        <v>0.30025000000000002</v>
      </c>
      <c r="G156" s="18">
        <f>SUM('L1 Calculation Grid'!M2709,'L1 Calculation Grid'!M2724,'L1 Calculation Grid'!M2739,'L1 Calculation Grid'!M2754,'L1 Calculation Grid'!M2769,'L1 Calculation Grid'!M2784,'L1 Calculation Grid'!M2799,'L1 Calculation Grid'!M2814,'L1 Calculation Grid'!M2829,'L1 Calculation Grid'!M2844)</f>
        <v>0.3950914687826973</v>
      </c>
      <c r="H156" s="18">
        <f>SUM('L1 Calculation Grid'!N2709,'L1 Calculation Grid'!N2724,'L1 Calculation Grid'!N2739,'L1 Calculation Grid'!N2754,'L1 Calculation Grid'!N2769,'L1 Calculation Grid'!N2784,'L1 Calculation Grid'!N2799,'L1 Calculation Grid'!N2814,'L1 Calculation Grid'!N2829,'L1 Calculation Grid'!N2844)</f>
        <v>0.11769366140788129</v>
      </c>
      <c r="I156" s="17">
        <f t="shared" si="10"/>
        <v>8</v>
      </c>
    </row>
    <row r="157" spans="1:9" ht="18" customHeight="1" x14ac:dyDescent="0.2">
      <c r="A157" s="16" t="str">
        <f>'Fish Use'!A182</f>
        <v>UGR10</v>
      </c>
      <c r="B157" s="16" t="str">
        <f>'Fish Use'!B182</f>
        <v>Upper Grande Ronde</v>
      </c>
      <c r="C157" s="16" t="str">
        <f>'Limiting Factors'!B162</f>
        <v>Decreased Water Quantity</v>
      </c>
      <c r="D157" s="18">
        <f>'Fish Use'!F182</f>
        <v>0.25409999999999999</v>
      </c>
      <c r="E157" s="19">
        <f>'Limiting Factors'!C162</f>
        <v>1.82</v>
      </c>
      <c r="F157" s="18">
        <f>'Limiting Factors'!D162</f>
        <v>0.28449999999999998</v>
      </c>
      <c r="G157" s="18">
        <f>SUM('L1 Calculation Grid'!M2707,'L1 Calculation Grid'!M2722,'L1 Calculation Grid'!M2737,'L1 Calculation Grid'!M2752,'L1 Calculation Grid'!M2767,'L1 Calculation Grid'!M2782,'L1 Calculation Grid'!M2797,'L1 Calculation Grid'!M2812,'L1 Calculation Grid'!M2827,'L1 Calculation Grid'!M2842)</f>
        <v>0.54166950758261878</v>
      </c>
      <c r="H157" s="18">
        <f>SUM('L1 Calculation Grid'!N2707,'L1 Calculation Grid'!N2722,'L1 Calculation Grid'!N2737,'L1 Calculation Grid'!N2752,'L1 Calculation Grid'!N2767,'L1 Calculation Grid'!N2782,'L1 Calculation Grid'!N2797,'L1 Calculation Grid'!N2812,'L1 Calculation Grid'!N2827,'L1 Calculation Grid'!N2842)</f>
        <v>0.15655229867375289</v>
      </c>
      <c r="I157" s="17">
        <f t="shared" si="10"/>
        <v>6</v>
      </c>
    </row>
    <row r="158" spans="1:9" ht="18" customHeight="1" x14ac:dyDescent="0.2">
      <c r="A158" s="16" t="str">
        <f>'Fish Use'!A182</f>
        <v>UGR10</v>
      </c>
      <c r="B158" s="16" t="str">
        <f>'Fish Use'!B182</f>
        <v>Upper Grande Ronde</v>
      </c>
      <c r="C158" s="16" t="str">
        <f>'Limiting Factors'!B153</f>
        <v>Floodplain Condition</v>
      </c>
      <c r="D158" s="18">
        <f>'Fish Use'!F182</f>
        <v>0.25409999999999999</v>
      </c>
      <c r="E158" s="19">
        <f>'Limiting Factors'!C153</f>
        <v>2.5499999999999998</v>
      </c>
      <c r="F158" s="18">
        <f>'Limiting Factors'!D153</f>
        <v>0.44874999999999998</v>
      </c>
      <c r="G158" s="18">
        <f>SUM('L1 Calculation Grid'!M2704,'L1 Calculation Grid'!M2719,'L1 Calculation Grid'!M2734,'L1 Calculation Grid'!M2749,'L1 Calculation Grid'!M2764,'L1 Calculation Grid'!M2779,'L1 Calculation Grid'!M2794,'L1 Calculation Grid'!M2809,'L1 Calculation Grid'!M2824,'L1 Calculation Grid'!M2839)</f>
        <v>0.69312354379886876</v>
      </c>
      <c r="H158" s="18">
        <f>SUM('L1 Calculation Grid'!N2704,'L1 Calculation Grid'!N2719,'L1 Calculation Grid'!N2734,'L1 Calculation Grid'!N2749,'L1 Calculation Grid'!N2764,'L1 Calculation Grid'!N2779,'L1 Calculation Grid'!N2794,'L1 Calculation Grid'!N2809,'L1 Calculation Grid'!N2824,'L1 Calculation Grid'!N2839)</f>
        <v>0.19679495963444796</v>
      </c>
      <c r="I158" s="17">
        <f t="shared" si="10"/>
        <v>4</v>
      </c>
    </row>
    <row r="159" spans="1:9" ht="18" customHeight="1" x14ac:dyDescent="0.2">
      <c r="A159" s="16" t="str">
        <f>'Fish Use'!A182</f>
        <v>UGR10</v>
      </c>
      <c r="B159" s="16" t="str">
        <f>'Fish Use'!B182</f>
        <v>Upper Grande Ronde</v>
      </c>
      <c r="C159" s="16" t="str">
        <f>'Limiting Factors'!B157</f>
        <v>Increased Sediment Quantity</v>
      </c>
      <c r="D159" s="18">
        <f>'Fish Use'!F182</f>
        <v>0.25409999999999999</v>
      </c>
      <c r="E159" s="19">
        <f>'Limiting Factors'!C157</f>
        <v>2.35</v>
      </c>
      <c r="F159" s="18">
        <f>'Limiting Factors'!D157</f>
        <v>0.40375</v>
      </c>
      <c r="G159" s="18">
        <f>SUM('L1 Calculation Grid'!M2710,'L1 Calculation Grid'!M2725,'L1 Calculation Grid'!M2740,'L1 Calculation Grid'!M2755,'L1 Calculation Grid'!M2770,'L1 Calculation Grid'!M2785,'L1 Calculation Grid'!M2800,'L1 Calculation Grid'!M2815,'L1 Calculation Grid'!M2830,'L1 Calculation Grid'!M2845)</f>
        <v>0.37299838117671935</v>
      </c>
      <c r="H159" s="18">
        <f>SUM('L1 Calculation Grid'!N2710,'L1 Calculation Grid'!N2725,'L1 Calculation Grid'!N2740,'L1 Calculation Grid'!N2755,'L1 Calculation Grid'!N2770,'L1 Calculation Grid'!N2785,'L1 Calculation Grid'!N2800,'L1 Calculation Grid'!N2815,'L1 Calculation Grid'!N2830,'L1 Calculation Grid'!N2845)</f>
        <v>0.12271573461649946</v>
      </c>
      <c r="I159" s="17">
        <f t="shared" si="10"/>
        <v>7</v>
      </c>
    </row>
    <row r="160" spans="1:9" ht="18" customHeight="1" x14ac:dyDescent="0.2">
      <c r="A160" s="16" t="str">
        <f>'Fish Use'!A182</f>
        <v>UGR10</v>
      </c>
      <c r="B160" s="16" t="str">
        <f>'Fish Use'!B182</f>
        <v>Upper Grande Ronde</v>
      </c>
      <c r="C160" s="16" t="str">
        <f>'Limiting Factors'!B161</f>
        <v>Non-Native Species Interactions and Competition</v>
      </c>
      <c r="D160" s="18">
        <f>'Fish Use'!F182</f>
        <v>0.25409999999999999</v>
      </c>
      <c r="E160" s="19">
        <f>'Limiting Factors'!C161</f>
        <v>1.44</v>
      </c>
      <c r="F160" s="18">
        <f>'Limiting Factors'!D161</f>
        <v>0.19900000000000001</v>
      </c>
      <c r="G160" s="18">
        <f>SUM('L1 Calculation Grid'!M2716,'L1 Calculation Grid'!M2731,'L1 Calculation Grid'!M2746,'L1 Calculation Grid'!M2761,'L1 Calculation Grid'!M2776,'L1 Calculation Grid'!M2791,'L1 Calculation Grid'!M2806,'L1 Calculation Grid'!M2821,'L1 Calculation Grid'!M2836,'L1 Calculation Grid'!M2851)</f>
        <v>0.20334715497832892</v>
      </c>
      <c r="H160" s="18">
        <f>SUM('L1 Calculation Grid'!N2716,'L1 Calculation Grid'!N2731,'L1 Calculation Grid'!N2746,'L1 Calculation Grid'!N2761,'L1 Calculation Grid'!N2776,'L1 Calculation Grid'!N2791,'L1 Calculation Grid'!N2806,'L1 Calculation Grid'!N2821,'L1 Calculation Grid'!N2836,'L1 Calculation Grid'!N2851)</f>
        <v>7.1731340995882492E-2</v>
      </c>
      <c r="I160" s="17">
        <f t="shared" si="10"/>
        <v>13</v>
      </c>
    </row>
    <row r="161" spans="1:9" ht="18" customHeight="1" x14ac:dyDescent="0.2">
      <c r="A161" s="16" t="str">
        <f>'Fish Use'!A182</f>
        <v>UGR10</v>
      </c>
      <c r="B161" s="16" t="str">
        <f>'Fish Use'!B182</f>
        <v>Upper Grande Ronde</v>
      </c>
      <c r="C161" s="16" t="str">
        <f>'Limiting Factors'!B159</f>
        <v>Predation</v>
      </c>
      <c r="D161" s="18">
        <f>'Fish Use'!F182</f>
        <v>0.25409999999999999</v>
      </c>
      <c r="E161" s="19">
        <f>'Limiting Factors'!C159</f>
        <v>1.26</v>
      </c>
      <c r="F161" s="18">
        <f>'Limiting Factors'!D159</f>
        <v>0.1585</v>
      </c>
      <c r="G161" s="18">
        <f>SUM('L1 Calculation Grid'!M2714,'L1 Calculation Grid'!M2729,'L1 Calculation Grid'!M2744,'L1 Calculation Grid'!M2759,'L1 Calculation Grid'!M2774,'L1 Calculation Grid'!M2789,'L1 Calculation Grid'!M2804,'L1 Calculation Grid'!M2819,'L1 Calculation Grid'!M2834,'L1 Calculation Grid'!M2849)</f>
        <v>0.21633348006328906</v>
      </c>
      <c r="H161" s="18">
        <f>SUM('L1 Calculation Grid'!N2714,'L1 Calculation Grid'!N2729,'L1 Calculation Grid'!N2744,'L1 Calculation Grid'!N2759,'L1 Calculation Grid'!N2774,'L1 Calculation Grid'!N2789,'L1 Calculation Grid'!N2804,'L1 Calculation Grid'!N2819,'L1 Calculation Grid'!N2834,'L1 Calculation Grid'!N2849)</f>
        <v>6.6142810815477057E-2</v>
      </c>
      <c r="I161" s="17">
        <f t="shared" si="10"/>
        <v>14</v>
      </c>
    </row>
    <row r="162" spans="1:9" ht="18" customHeight="1" x14ac:dyDescent="0.2">
      <c r="A162" s="16" t="str">
        <f>'Fish Use'!A182</f>
        <v>UGR10</v>
      </c>
      <c r="B162" s="16" t="str">
        <f>'Fish Use'!B182</f>
        <v>Upper Grande Ronde</v>
      </c>
      <c r="C162" s="16" t="str">
        <f>'Limiting Factors'!B152</f>
        <v>Riparian Condition</v>
      </c>
      <c r="D162" s="18">
        <f>'Fish Use'!F182</f>
        <v>0.25409999999999999</v>
      </c>
      <c r="E162" s="19">
        <f>'Limiting Factors'!C152</f>
        <v>2.35</v>
      </c>
      <c r="F162" s="18">
        <f>'Limiting Factors'!D152</f>
        <v>0.40375</v>
      </c>
      <c r="G162" s="18">
        <f>SUM('L1 Calculation Grid'!M2703,'L1 Calculation Grid'!M2718,'L1 Calculation Grid'!M2733,'L1 Calculation Grid'!M2748,'L1 Calculation Grid'!M2763,'L1 Calculation Grid'!M2778,'L1 Calculation Grid'!M2793,'L1 Calculation Grid'!M2808,'L1 Calculation Grid'!M2823,'L1 Calculation Grid'!M2838)</f>
        <v>0.63680863133793675</v>
      </c>
      <c r="H162" s="18">
        <f>SUM('L1 Calculation Grid'!N2703,'L1 Calculation Grid'!N2718,'L1 Calculation Grid'!N2733,'L1 Calculation Grid'!N2748,'L1 Calculation Grid'!N2763,'L1 Calculation Grid'!N2778,'L1 Calculation Grid'!N2793,'L1 Calculation Grid'!N2808,'L1 Calculation Grid'!N2823,'L1 Calculation Grid'!N2838)</f>
        <v>0.20561810570552705</v>
      </c>
      <c r="I162" s="17">
        <f t="shared" si="10"/>
        <v>2</v>
      </c>
    </row>
    <row r="163" spans="1:9" ht="18" customHeight="1" x14ac:dyDescent="0.2">
      <c r="A163" s="16" t="str">
        <f>'Fish Use'!A182</f>
        <v>UGR10</v>
      </c>
      <c r="B163" s="16" t="str">
        <f>'Fish Use'!B182</f>
        <v>Upper Grande Ronde</v>
      </c>
      <c r="C163" s="16" t="str">
        <f>'Limiting Factors'!B154</f>
        <v>Side Channel and Wetland Habitat</v>
      </c>
      <c r="D163" s="18">
        <f>'Fish Use'!F182</f>
        <v>0.25409999999999999</v>
      </c>
      <c r="E163" s="19">
        <f>'Limiting Factors'!C154</f>
        <v>2.17</v>
      </c>
      <c r="F163" s="18">
        <f>'Limiting Factors'!D154</f>
        <v>0.36325000000000002</v>
      </c>
      <c r="G163" s="18">
        <f>SUM('L1 Calculation Grid'!M2705,'L1 Calculation Grid'!M2720,'L1 Calculation Grid'!M2735,'L1 Calculation Grid'!M2750,'L1 Calculation Grid'!M2765,'L1 Calculation Grid'!M2780,'L1 Calculation Grid'!M2795,'L1 Calculation Grid'!M2810,'L1 Calculation Grid'!M2825,'L1 Calculation Grid'!M2840)</f>
        <v>0.70940545484176831</v>
      </c>
      <c r="H163" s="18">
        <f>SUM('L1 Calculation Grid'!N2705,'L1 Calculation Grid'!N2720,'L1 Calculation Grid'!N2735,'L1 Calculation Grid'!N2750,'L1 Calculation Grid'!N2765,'L1 Calculation Grid'!N2780,'L1 Calculation Grid'!N2795,'L1 Calculation Grid'!N2810,'L1 Calculation Grid'!N2825,'L1 Calculation Grid'!N2840)</f>
        <v>0.2067692739248933</v>
      </c>
      <c r="I163" s="17">
        <f t="shared" si="10"/>
        <v>1</v>
      </c>
    </row>
    <row r="164" spans="1:9" ht="18" customHeight="1" x14ac:dyDescent="0.2">
      <c r="A164" s="16" t="str">
        <f>'Fish Use'!A182</f>
        <v>UGR10</v>
      </c>
      <c r="B164" s="16" t="str">
        <f>'Fish Use'!B182</f>
        <v>Upper Grande Ronde</v>
      </c>
      <c r="C164" s="16" t="str">
        <f>'Limiting Factors'!B164</f>
        <v>Summer Water Temperature</v>
      </c>
      <c r="D164" s="18">
        <f>'Fish Use'!F182</f>
        <v>0.25409999999999999</v>
      </c>
      <c r="E164" s="19">
        <f>'Limiting Factors'!C164</f>
        <v>2.08</v>
      </c>
      <c r="F164" s="18">
        <f>'Limiting Factors'!D164</f>
        <v>0.34300000000000003</v>
      </c>
      <c r="G164" s="18">
        <f>SUM('L1 Calculation Grid'!M2711,'L1 Calculation Grid'!M2726,'L1 Calculation Grid'!M2741,'L1 Calculation Grid'!M2756,'L1 Calculation Grid'!M2771,'L1 Calculation Grid'!M2786,'L1 Calculation Grid'!M2801,'L1 Calculation Grid'!M2816,'L1 Calculation Grid'!M2831,'L1 Calculation Grid'!M2846)</f>
        <v>0.58021193998754916</v>
      </c>
      <c r="H164" s="18">
        <f>SUM('L1 Calculation Grid'!N2711,'L1 Calculation Grid'!N2726,'L1 Calculation Grid'!N2741,'L1 Calculation Grid'!N2756,'L1 Calculation Grid'!N2771,'L1 Calculation Grid'!N2786,'L1 Calculation Grid'!N2801,'L1 Calculation Grid'!N2816,'L1 Calculation Grid'!N2831,'L1 Calculation Grid'!N2846)</f>
        <v>0.18157147469688728</v>
      </c>
      <c r="I164" s="17">
        <f t="shared" si="10"/>
        <v>5</v>
      </c>
    </row>
    <row r="165" spans="1:9" ht="18" customHeight="1" x14ac:dyDescent="0.2">
      <c r="A165" s="16" t="str">
        <f>'Fish Use'!A182</f>
        <v>UGR10</v>
      </c>
      <c r="B165" s="16" t="str">
        <f>'Fish Use'!B182</f>
        <v>Upper Grande Ronde</v>
      </c>
      <c r="C165" s="16" t="str">
        <f>'Limiting Factors'!B166</f>
        <v>Water Quality</v>
      </c>
      <c r="D165" s="18">
        <f>'Fish Use'!F182</f>
        <v>0.25409999999999999</v>
      </c>
      <c r="E165" s="19">
        <f>'Limiting Factors'!C166</f>
        <v>1.44</v>
      </c>
      <c r="F165" s="18">
        <f>'Limiting Factors'!D166</f>
        <v>0.19900000000000001</v>
      </c>
      <c r="G165" s="18">
        <f>SUM('L1 Calculation Grid'!M2713,'L1 Calculation Grid'!M2728,'L1 Calculation Grid'!M2743,'L1 Calculation Grid'!M2758,'L1 Calculation Grid'!M2773,'L1 Calculation Grid'!M2788,'L1 Calculation Grid'!M2803,'L1 Calculation Grid'!M2818,'L1 Calculation Grid'!M2833,'L1 Calculation Grid'!M2848)</f>
        <v>0.29436577507946077</v>
      </c>
      <c r="H165" s="18">
        <f>SUM('L1 Calculation Grid'!N2713,'L1 Calculation Grid'!N2728,'L1 Calculation Grid'!N2743,'L1 Calculation Grid'!N2758,'L1 Calculation Grid'!N2773,'L1 Calculation Grid'!N2788,'L1 Calculation Grid'!N2803,'L1 Calculation Grid'!N2818,'L1 Calculation Grid'!N2833,'L1 Calculation Grid'!N2848)</f>
        <v>8.1710882572321245E-2</v>
      </c>
      <c r="I165" s="17">
        <f t="shared" si="10"/>
        <v>11</v>
      </c>
    </row>
    <row r="166" spans="1:9" ht="18" customHeight="1" x14ac:dyDescent="0.2">
      <c r="A166" s="16" t="str">
        <f>'Fish Use'!A182</f>
        <v>UGR10</v>
      </c>
      <c r="B166" s="16" t="str">
        <f>'Fish Use'!B182</f>
        <v>Upper Grande Ronde</v>
      </c>
      <c r="C166" s="16" t="str">
        <f>'Limiting Factors'!B165</f>
        <v>Winter Water Temperature</v>
      </c>
      <c r="D166" s="18">
        <f>'Fish Use'!F182</f>
        <v>0.25409999999999999</v>
      </c>
      <c r="E166" s="19">
        <f>'Limiting Factors'!C165</f>
        <v>1.82</v>
      </c>
      <c r="F166" s="18">
        <f>'Limiting Factors'!D165</f>
        <v>0.28449999999999998</v>
      </c>
      <c r="G166" s="18">
        <f>SUM('L1 Calculation Grid'!M2712,'L1 Calculation Grid'!M2727,'L1 Calculation Grid'!M2742,'L1 Calculation Grid'!M2757,'L1 Calculation Grid'!M2772,'L1 Calculation Grid'!M2787,'L1 Calculation Grid'!M2802,'L1 Calculation Grid'!M2817,'L1 Calculation Grid'!M2832,'L1 Calculation Grid'!M2847)</f>
        <v>0.34648259251032726</v>
      </c>
      <c r="H166" s="18">
        <f>SUM('L1 Calculation Grid'!N2712,'L1 Calculation Grid'!N2727,'L1 Calculation Grid'!N2742,'L1 Calculation Grid'!N2757,'L1 Calculation Grid'!N2772,'L1 Calculation Grid'!N2787,'L1 Calculation Grid'!N2802,'L1 Calculation Grid'!N2817,'L1 Calculation Grid'!N2832,'L1 Calculation Grid'!N2847)</f>
        <v>9.4371324311669891E-2</v>
      </c>
      <c r="I166" s="17">
        <f t="shared" si="10"/>
        <v>9</v>
      </c>
    </row>
    <row r="167" spans="1:9" ht="18" customHeight="1" x14ac:dyDescent="0.2">
      <c r="A167" s="16" t="str">
        <f>'Fish Use'!A192</f>
        <v>UGR11</v>
      </c>
      <c r="B167" s="16" t="str">
        <f>'Fish Use'!B192</f>
        <v>Upper Grande Ronde</v>
      </c>
      <c r="C167" s="16" t="str">
        <f>'Limiting Factors'!B178</f>
        <v>Altered Flow Timing</v>
      </c>
      <c r="D167" s="18">
        <f>'Fish Use'!F192</f>
        <v>0.45040000000000002</v>
      </c>
      <c r="E167" s="19">
        <f>'Limiting Factors'!C178</f>
        <v>3</v>
      </c>
      <c r="F167" s="18">
        <f>'Limiting Factors'!D178</f>
        <v>0.55000000000000004</v>
      </c>
      <c r="G167" s="18">
        <f>SUM('L1 Calculation Grid'!M2858,'L1 Calculation Grid'!M2873,'L1 Calculation Grid'!M2888,'L1 Calculation Grid'!M2903,'L1 Calculation Grid'!M2918,'L1 Calculation Grid'!M2933,'L1 Calculation Grid'!M2948,'L1 Calculation Grid'!M2963,'L1 Calculation Grid'!M2978,'L1 Calculation Grid'!M2993)</f>
        <v>1.2987605714639598</v>
      </c>
      <c r="H167" s="18">
        <f>SUM('L1 Calculation Grid'!N2858,'L1 Calculation Grid'!N2873,'L1 Calculation Grid'!N2888,'L1 Calculation Grid'!N2903,'L1 Calculation Grid'!N2918,'L1 Calculation Grid'!N2933,'L1 Calculation Grid'!N2948,'L1 Calculation Grid'!N2963,'L1 Calculation Grid'!N2978,'L1 Calculation Grid'!N2993)</f>
        <v>0.36144117434976758</v>
      </c>
      <c r="I167" s="17">
        <f t="shared" ref="I167:I181" si="11">1+IF($H$167&gt;H167,1,0)+IF(AND($H$168&gt;H167,COUNTIF($H$167:$H$167,$H$168)=0),1,0)+IF(AND($H$169&gt;H167,COUNTIF($H$167:$H$168,$H$169)=0),1,0)+IF(AND($H$170&gt;H167,COUNTIF($H$167:$H$169,$H$170)=0),1,0)+IF(AND($H$171&gt;H167,COUNTIF($H$167:$H$170,$H$171)=0),1,0)+IF(AND($H$172&gt;H167,COUNTIF($H$167:$H$171,$H$172)=0),1,0)+IF(AND($H$173&gt;H167,COUNTIF($H$167:$H$172,$H$173)=0),1,0)+IF(AND($H$174&gt;H167,COUNTIF($H$167:$H$173,$H$174)=0),1,0)+IF(AND($H$175&gt;H167,COUNTIF($H$167:$H$174,$H$175)=0),1,0)+IF(AND($H$176&gt;H167,COUNTIF($H$167:$H$175,$H$176)=0),1,0)+IF(AND($H$177&gt;H167,COUNTIF($H$167:$H$176,$H$177)=0),1,0)+IF(AND($H$178&gt;H167,COUNTIF($H$167:$H$177,$H$178)=0),1,0)+IF(AND($H$179&gt;H167,COUNTIF($H$167:$H$178,$H$179)=0),1,0)+IF(AND($H$180&gt;H167,COUNTIF($H$167:$H$179,$H$180)=0),1,0)+IF(AND($H$181&gt;H167,COUNTIF($H$167:$H$180,$H$181)=0),1,0)</f>
        <v>10</v>
      </c>
    </row>
    <row r="168" spans="1:9" ht="18" customHeight="1" x14ac:dyDescent="0.2">
      <c r="A168" s="16" t="str">
        <f>'Fish Use'!A192</f>
        <v>UGR11</v>
      </c>
      <c r="B168" s="16" t="str">
        <f>'Fish Use'!B192</f>
        <v>Upper Grande Ronde</v>
      </c>
      <c r="C168" s="16" t="str">
        <f>'Limiting Factors'!B175</f>
        <v>Altered Primary Productivity</v>
      </c>
      <c r="D168" s="18">
        <f>'Fish Use'!F192</f>
        <v>0.45040000000000002</v>
      </c>
      <c r="E168" s="19">
        <f>'Limiting Factors'!C175</f>
        <v>4.22</v>
      </c>
      <c r="F168" s="18">
        <f>'Limiting Factors'!D175</f>
        <v>0.82450000000000001</v>
      </c>
      <c r="G168" s="18">
        <f>SUM('L1 Calculation Grid'!M2865,'L1 Calculation Grid'!M2880,'L1 Calculation Grid'!M2895,'L1 Calculation Grid'!M2910,'L1 Calculation Grid'!M2925,'L1 Calculation Grid'!M2940,'L1 Calculation Grid'!M2955,'L1 Calculation Grid'!M2970,'L1 Calculation Grid'!M2985,'L1 Calculation Grid'!M3000)</f>
        <v>1.3501399511633181</v>
      </c>
      <c r="H168" s="18">
        <f>SUM('L1 Calculation Grid'!N2865,'L1 Calculation Grid'!N2880,'L1 Calculation Grid'!N2895,'L1 Calculation Grid'!N2910,'L1 Calculation Grid'!N2925,'L1 Calculation Grid'!N2940,'L1 Calculation Grid'!N2955,'L1 Calculation Grid'!N2970,'L1 Calculation Grid'!N2985,'L1 Calculation Grid'!N3000)</f>
        <v>0.38665992274156835</v>
      </c>
      <c r="I168" s="17">
        <f t="shared" si="11"/>
        <v>9</v>
      </c>
    </row>
    <row r="169" spans="1:9" ht="18" customHeight="1" x14ac:dyDescent="0.2">
      <c r="A169" s="16" t="str">
        <f>'Fish Use'!A192</f>
        <v>UGR11</v>
      </c>
      <c r="B169" s="16" t="str">
        <f>'Fish Use'!B192</f>
        <v>Upper Grande Ronde</v>
      </c>
      <c r="C169" s="16" t="str">
        <f>'Limiting Factors'!B173</f>
        <v>Anthropogenic Barriers</v>
      </c>
      <c r="D169" s="18">
        <f>'Fish Use'!F192</f>
        <v>0.45040000000000002</v>
      </c>
      <c r="E169" s="19">
        <f>'Limiting Factors'!C173</f>
        <v>2.29</v>
      </c>
      <c r="F169" s="18">
        <f>'Limiting Factors'!D173</f>
        <v>0.39024999999999999</v>
      </c>
      <c r="G169" s="18">
        <f>SUM('L1 Calculation Grid'!M2852,'L1 Calculation Grid'!M2867,'L1 Calculation Grid'!M2882,'L1 Calculation Grid'!M2897,'L1 Calculation Grid'!M2912,'L1 Calculation Grid'!M2927,'L1 Calculation Grid'!M2942,'L1 Calculation Grid'!M2957,'L1 Calculation Grid'!M2972,'L1 Calculation Grid'!M2987)</f>
        <v>0.93282906979912161</v>
      </c>
      <c r="H169" s="18">
        <f>SUM('L1 Calculation Grid'!N2852,'L1 Calculation Grid'!N2867,'L1 Calculation Grid'!N2882,'L1 Calculation Grid'!N2897,'L1 Calculation Grid'!N2912,'L1 Calculation Grid'!N2927,'L1 Calculation Grid'!N2942,'L1 Calculation Grid'!N2957,'L1 Calculation Grid'!N2972,'L1 Calculation Grid'!N2987)</f>
        <v>0.29544190671261789</v>
      </c>
      <c r="I169" s="17">
        <f t="shared" si="11"/>
        <v>14</v>
      </c>
    </row>
    <row r="170" spans="1:9" ht="18" customHeight="1" x14ac:dyDescent="0.2">
      <c r="A170" s="16" t="str">
        <f>'Fish Use'!A192</f>
        <v>UGR11</v>
      </c>
      <c r="B170" s="16" t="str">
        <f>'Fish Use'!B192</f>
        <v>Upper Grande Ronde</v>
      </c>
      <c r="C170" s="16" t="str">
        <f>'Limiting Factors'!B170</f>
        <v>Channel and Habitat Structure</v>
      </c>
      <c r="D170" s="18">
        <f>'Fish Use'!F192</f>
        <v>0.45040000000000002</v>
      </c>
      <c r="E170" s="19">
        <f>'Limiting Factors'!C170</f>
        <v>3.44</v>
      </c>
      <c r="F170" s="18">
        <f>'Limiting Factors'!D170</f>
        <v>0.64900000000000002</v>
      </c>
      <c r="G170" s="18">
        <f>SUM('L1 Calculation Grid'!M2856,'L1 Calculation Grid'!M2871,'L1 Calculation Grid'!M2886,'L1 Calculation Grid'!M2901,'L1 Calculation Grid'!M2916,'L1 Calculation Grid'!M2931,'L1 Calculation Grid'!M2946,'L1 Calculation Grid'!M2961,'L1 Calculation Grid'!M2976,'L1 Calculation Grid'!M2991)</f>
        <v>2.5472693710527445</v>
      </c>
      <c r="H170" s="18">
        <f>SUM('L1 Calculation Grid'!N2856,'L1 Calculation Grid'!N2871,'L1 Calculation Grid'!N2886,'L1 Calculation Grid'!N2901,'L1 Calculation Grid'!N2916,'L1 Calculation Grid'!N2931,'L1 Calculation Grid'!N2946,'L1 Calculation Grid'!N2961,'L1 Calculation Grid'!N2976,'L1 Calculation Grid'!N2991)</f>
        <v>0.77113360389595509</v>
      </c>
      <c r="I170" s="17">
        <f t="shared" si="11"/>
        <v>2</v>
      </c>
    </row>
    <row r="171" spans="1:9" ht="18" customHeight="1" x14ac:dyDescent="0.2">
      <c r="A171" s="16" t="str">
        <f>'Fish Use'!A192</f>
        <v>UGR11</v>
      </c>
      <c r="B171" s="16" t="str">
        <f>'Fish Use'!B192</f>
        <v>Upper Grande Ronde</v>
      </c>
      <c r="C171" s="16" t="str">
        <f>'Limiting Factors'!B171</f>
        <v>Decreased Sediment Quantity</v>
      </c>
      <c r="D171" s="18">
        <f>'Fish Use'!F192</f>
        <v>0.45040000000000002</v>
      </c>
      <c r="E171" s="19">
        <f>'Limiting Factors'!C171</f>
        <v>3.73</v>
      </c>
      <c r="F171" s="18">
        <f>'Limiting Factors'!D171</f>
        <v>0.71425000000000005</v>
      </c>
      <c r="G171" s="18">
        <f>SUM('L1 Calculation Grid'!M2859,'L1 Calculation Grid'!M2874,'L1 Calculation Grid'!M2889,'L1 Calculation Grid'!M2904,'L1 Calculation Grid'!M2919,'L1 Calculation Grid'!M2934,'L1 Calculation Grid'!M2949,'L1 Calculation Grid'!M2964,'L1 Calculation Grid'!M2979,'L1 Calculation Grid'!M2994)</f>
        <v>1.6659371072807281</v>
      </c>
      <c r="H171" s="18">
        <f>SUM('L1 Calculation Grid'!N2859,'L1 Calculation Grid'!N2874,'L1 Calculation Grid'!N2889,'L1 Calculation Grid'!N2904,'L1 Calculation Grid'!N2919,'L1 Calculation Grid'!N2934,'L1 Calculation Grid'!N2949,'L1 Calculation Grid'!N2964,'L1 Calculation Grid'!N2979,'L1 Calculation Grid'!N2994)</f>
        <v>0.49626543047165378</v>
      </c>
      <c r="I171" s="17">
        <f t="shared" si="11"/>
        <v>6</v>
      </c>
    </row>
    <row r="172" spans="1:9" ht="18" customHeight="1" x14ac:dyDescent="0.2">
      <c r="A172" s="16" t="str">
        <f>'Fish Use'!A192</f>
        <v>UGR11</v>
      </c>
      <c r="B172" s="16" t="str">
        <f>'Fish Use'!B192</f>
        <v>Upper Grande Ronde</v>
      </c>
      <c r="C172" s="16" t="str">
        <f>'Limiting Factors'!B177</f>
        <v>Decreased Water Quantity</v>
      </c>
      <c r="D172" s="18">
        <f>'Fish Use'!F192</f>
        <v>0.45040000000000002</v>
      </c>
      <c r="E172" s="19">
        <f>'Limiting Factors'!C177</f>
        <v>3.56</v>
      </c>
      <c r="F172" s="18">
        <f>'Limiting Factors'!D177</f>
        <v>0.67600000000000005</v>
      </c>
      <c r="G172" s="18">
        <f>SUM('L1 Calculation Grid'!M2857,'L1 Calculation Grid'!M2872,'L1 Calculation Grid'!M2887,'L1 Calculation Grid'!M2902,'L1 Calculation Grid'!M2917,'L1 Calculation Grid'!M2932,'L1 Calculation Grid'!M2947,'L1 Calculation Grid'!M2962,'L1 Calculation Grid'!M2977,'L1 Calculation Grid'!M2992)</f>
        <v>2.2813532117765378</v>
      </c>
      <c r="H172" s="18">
        <f>SUM('L1 Calculation Grid'!N2857,'L1 Calculation Grid'!N2872,'L1 Calculation Grid'!N2887,'L1 Calculation Grid'!N2902,'L1 Calculation Grid'!N2917,'L1 Calculation Grid'!N2932,'L1 Calculation Grid'!N2947,'L1 Calculation Grid'!N2962,'L1 Calculation Grid'!N2977,'L1 Calculation Grid'!N2992)</f>
        <v>0.65935239918575461</v>
      </c>
      <c r="I172" s="17">
        <f t="shared" si="11"/>
        <v>3</v>
      </c>
    </row>
    <row r="173" spans="1:9" ht="18" customHeight="1" x14ac:dyDescent="0.2">
      <c r="A173" s="16" t="str">
        <f>'Fish Use'!A192</f>
        <v>UGR11</v>
      </c>
      <c r="B173" s="16" t="str">
        <f>'Fish Use'!B192</f>
        <v>Upper Grande Ronde</v>
      </c>
      <c r="C173" s="16" t="str">
        <f>'Limiting Factors'!B168</f>
        <v>Floodplain Condition</v>
      </c>
      <c r="D173" s="18">
        <f>'Fish Use'!F192</f>
        <v>0.45040000000000002</v>
      </c>
      <c r="E173" s="19">
        <f>'Limiting Factors'!C168</f>
        <v>2.93</v>
      </c>
      <c r="F173" s="18">
        <f>'Limiting Factors'!D168</f>
        <v>0.53425</v>
      </c>
      <c r="G173" s="18">
        <f>SUM('L1 Calculation Grid'!M2854,'L1 Calculation Grid'!M2869,'L1 Calculation Grid'!M2884,'L1 Calculation Grid'!M2899,'L1 Calculation Grid'!M2914,'L1 Calculation Grid'!M2929,'L1 Calculation Grid'!M2944,'L1 Calculation Grid'!M2959,'L1 Calculation Grid'!M2974,'L1 Calculation Grid'!M2989)</f>
        <v>1.4626635443888398</v>
      </c>
      <c r="H173" s="18">
        <f>SUM('L1 Calculation Grid'!N2854,'L1 Calculation Grid'!N2869,'L1 Calculation Grid'!N2884,'L1 Calculation Grid'!N2899,'L1 Calculation Grid'!N2914,'L1 Calculation Grid'!N2929,'L1 Calculation Grid'!N2944,'L1 Calculation Grid'!N2959,'L1 Calculation Grid'!N2974,'L1 Calculation Grid'!N2989)</f>
        <v>0.41528644604850906</v>
      </c>
      <c r="I173" s="17">
        <f t="shared" si="11"/>
        <v>8</v>
      </c>
    </row>
    <row r="174" spans="1:9" ht="18" customHeight="1" x14ac:dyDescent="0.2">
      <c r="A174" s="16" t="str">
        <f>'Fish Use'!A192</f>
        <v>UGR11</v>
      </c>
      <c r="B174" s="16" t="str">
        <f>'Fish Use'!B192</f>
        <v>Upper Grande Ronde</v>
      </c>
      <c r="C174" s="16" t="str">
        <f>'Limiting Factors'!B172</f>
        <v>Increased Sediment Quantity</v>
      </c>
      <c r="D174" s="18">
        <f>'Fish Use'!F192</f>
        <v>0.45040000000000002</v>
      </c>
      <c r="E174" s="19">
        <f>'Limiting Factors'!C172</f>
        <v>3.37</v>
      </c>
      <c r="F174" s="18">
        <f>'Limiting Factors'!D172</f>
        <v>0.63324999999999998</v>
      </c>
      <c r="G174" s="18">
        <f>SUM('L1 Calculation Grid'!M2860,'L1 Calculation Grid'!M2875,'L1 Calculation Grid'!M2890,'L1 Calculation Grid'!M2905,'L1 Calculation Grid'!M2920,'L1 Calculation Grid'!M2935,'L1 Calculation Grid'!M2950,'L1 Calculation Grid'!M2965,'L1 Calculation Grid'!M2980,'L1 Calculation Grid'!M2995)</f>
        <v>1.036963158367703</v>
      </c>
      <c r="H174" s="18">
        <f>SUM('L1 Calculation Grid'!N2860,'L1 Calculation Grid'!N2875,'L1 Calculation Grid'!N2890,'L1 Calculation Grid'!N2905,'L1 Calculation Grid'!N2920,'L1 Calculation Grid'!N2935,'L1 Calculation Grid'!N2950,'L1 Calculation Grid'!N2965,'L1 Calculation Grid'!N2980,'L1 Calculation Grid'!N2995)</f>
        <v>0.3411588418906536</v>
      </c>
      <c r="I174" s="17">
        <f t="shared" si="11"/>
        <v>11</v>
      </c>
    </row>
    <row r="175" spans="1:9" ht="18" customHeight="1" x14ac:dyDescent="0.2">
      <c r="A175" s="16" t="str">
        <f>'Fish Use'!A192</f>
        <v>UGR11</v>
      </c>
      <c r="B175" s="16" t="str">
        <f>'Fish Use'!B192</f>
        <v>Upper Grande Ronde</v>
      </c>
      <c r="C175" s="16" t="str">
        <f>'Limiting Factors'!B176</f>
        <v>Non-Native Species Interactions and Competition</v>
      </c>
      <c r="D175" s="18">
        <f>'Fish Use'!F192</f>
        <v>0.45040000000000002</v>
      </c>
      <c r="E175" s="19">
        <f>'Limiting Factors'!C176</f>
        <v>2.88</v>
      </c>
      <c r="F175" s="18">
        <f>'Limiting Factors'!D176</f>
        <v>0.52300000000000002</v>
      </c>
      <c r="G175" s="18">
        <f>SUM('L1 Calculation Grid'!M2866,'L1 Calculation Grid'!M2881,'L1 Calculation Grid'!M2896,'L1 Calculation Grid'!M2911,'L1 Calculation Grid'!M2926,'L1 Calculation Grid'!M2941,'L1 Calculation Grid'!M2956,'L1 Calculation Grid'!M2971,'L1 Calculation Grid'!M2986,'L1 Calculation Grid'!M3001)</f>
        <v>0.94728449704190321</v>
      </c>
      <c r="H175" s="18">
        <f>SUM('L1 Calculation Grid'!N2866,'L1 Calculation Grid'!N2881,'L1 Calculation Grid'!N2896,'L1 Calculation Grid'!N2911,'L1 Calculation Grid'!N2926,'L1 Calculation Grid'!N2941,'L1 Calculation Grid'!N2956,'L1 Calculation Grid'!N2971,'L1 Calculation Grid'!N2986,'L1 Calculation Grid'!N3001)</f>
        <v>0.33415755083796161</v>
      </c>
      <c r="I175" s="17">
        <f t="shared" si="11"/>
        <v>12</v>
      </c>
    </row>
    <row r="176" spans="1:9" ht="18" customHeight="1" x14ac:dyDescent="0.2">
      <c r="A176" s="16" t="str">
        <f>'Fish Use'!A192</f>
        <v>UGR11</v>
      </c>
      <c r="B176" s="16" t="str">
        <f>'Fish Use'!B192</f>
        <v>Upper Grande Ronde</v>
      </c>
      <c r="C176" s="16" t="str">
        <f>'Limiting Factors'!B174</f>
        <v>Predation</v>
      </c>
      <c r="D176" s="18">
        <f>'Fish Use'!F192</f>
        <v>0.45040000000000002</v>
      </c>
      <c r="E176" s="19">
        <f>'Limiting Factors'!C174</f>
        <v>1.82</v>
      </c>
      <c r="F176" s="18">
        <f>'Limiting Factors'!D174</f>
        <v>0.28449999999999998</v>
      </c>
      <c r="G176" s="18">
        <f>SUM('L1 Calculation Grid'!M2864,'L1 Calculation Grid'!M2879,'L1 Calculation Grid'!M2894,'L1 Calculation Grid'!M2909,'L1 Calculation Grid'!M2924,'L1 Calculation Grid'!M2939,'L1 Calculation Grid'!M2954,'L1 Calculation Grid'!M2969,'L1 Calculation Grid'!M2984,'L1 Calculation Grid'!M2999)</f>
        <v>0.68828841162993226</v>
      </c>
      <c r="H176" s="18">
        <f>SUM('L1 Calculation Grid'!N2864,'L1 Calculation Grid'!N2879,'L1 Calculation Grid'!N2894,'L1 Calculation Grid'!N2909,'L1 Calculation Grid'!N2924,'L1 Calculation Grid'!N2939,'L1 Calculation Grid'!N2954,'L1 Calculation Grid'!N2969,'L1 Calculation Grid'!N2984,'L1 Calculation Grid'!N2999)</f>
        <v>0.21044052073495617</v>
      </c>
      <c r="I176" s="17">
        <f t="shared" si="11"/>
        <v>15</v>
      </c>
    </row>
    <row r="177" spans="1:9" ht="18" customHeight="1" x14ac:dyDescent="0.2">
      <c r="A177" s="16" t="str">
        <f>'Fish Use'!A192</f>
        <v>UGR11</v>
      </c>
      <c r="B177" s="16" t="str">
        <f>'Fish Use'!B192</f>
        <v>Upper Grande Ronde</v>
      </c>
      <c r="C177" s="16" t="str">
        <f>'Limiting Factors'!B167</f>
        <v>Riparian Condition</v>
      </c>
      <c r="D177" s="18">
        <f>'Fish Use'!F192</f>
        <v>0.45040000000000002</v>
      </c>
      <c r="E177" s="19">
        <f>'Limiting Factors'!C167</f>
        <v>3.1</v>
      </c>
      <c r="F177" s="18">
        <f>'Limiting Factors'!D167</f>
        <v>0.57250000000000001</v>
      </c>
      <c r="G177" s="18">
        <f>SUM('L1 Calculation Grid'!M2853,'L1 Calculation Grid'!M2868,'L1 Calculation Grid'!M2883,'L1 Calculation Grid'!M2898,'L1 Calculation Grid'!M2913,'L1 Calculation Grid'!M2928,'L1 Calculation Grid'!M2943,'L1 Calculation Grid'!M2958,'L1 Calculation Grid'!M2973,'L1 Calculation Grid'!M2988)</f>
        <v>1.6005366145067323</v>
      </c>
      <c r="H177" s="18">
        <f>SUM('L1 Calculation Grid'!N2853,'L1 Calculation Grid'!N2868,'L1 Calculation Grid'!N2883,'L1 Calculation Grid'!N2898,'L1 Calculation Grid'!N2913,'L1 Calculation Grid'!N2928,'L1 Calculation Grid'!N2943,'L1 Calculation Grid'!N2958,'L1 Calculation Grid'!N2973,'L1 Calculation Grid'!N2988)</f>
        <v>0.51679467047388017</v>
      </c>
      <c r="I177" s="17">
        <f t="shared" si="11"/>
        <v>5</v>
      </c>
    </row>
    <row r="178" spans="1:9" ht="18" customHeight="1" x14ac:dyDescent="0.2">
      <c r="A178" s="16" t="str">
        <f>'Fish Use'!A192</f>
        <v>UGR11</v>
      </c>
      <c r="B178" s="16" t="str">
        <f>'Fish Use'!B192</f>
        <v>Upper Grande Ronde</v>
      </c>
      <c r="C178" s="16" t="str">
        <f>'Limiting Factors'!B169</f>
        <v>Side Channel and Wetland Habitat</v>
      </c>
      <c r="D178" s="18">
        <f>'Fish Use'!F192</f>
        <v>0.45040000000000002</v>
      </c>
      <c r="E178" s="19">
        <f>'Limiting Factors'!C169</f>
        <v>3.29</v>
      </c>
      <c r="F178" s="18">
        <f>'Limiting Factors'!D169</f>
        <v>0.61524999999999996</v>
      </c>
      <c r="G178" s="18">
        <f>SUM('L1 Calculation Grid'!M2855,'L1 Calculation Grid'!M2870,'L1 Calculation Grid'!M2885,'L1 Calculation Grid'!M2900,'L1 Calculation Grid'!M2915,'L1 Calculation Grid'!M2930,'L1 Calculation Grid'!M2945,'L1 Calculation Grid'!M2960,'L1 Calculation Grid'!M2975,'L1 Calculation Grid'!M2990)</f>
        <v>2.1297775252392421</v>
      </c>
      <c r="H178" s="18">
        <f>SUM('L1 Calculation Grid'!N2855,'L1 Calculation Grid'!N2870,'L1 Calculation Grid'!N2885,'L1 Calculation Grid'!N2900,'L1 Calculation Grid'!N2915,'L1 Calculation Grid'!N2930,'L1 Calculation Grid'!N2945,'L1 Calculation Grid'!N2960,'L1 Calculation Grid'!N2975,'L1 Calculation Grid'!N2990)</f>
        <v>0.62076285079242677</v>
      </c>
      <c r="I178" s="17">
        <f t="shared" si="11"/>
        <v>4</v>
      </c>
    </row>
    <row r="179" spans="1:9" ht="18" customHeight="1" x14ac:dyDescent="0.2">
      <c r="A179" s="16" t="str">
        <f>'Fish Use'!A192</f>
        <v>UGR11</v>
      </c>
      <c r="B179" s="16" t="str">
        <f>'Fish Use'!B192</f>
        <v>Upper Grande Ronde</v>
      </c>
      <c r="C179" s="16" t="str">
        <f>'Limiting Factors'!B179</f>
        <v>Summer Water Temperature</v>
      </c>
      <c r="D179" s="18">
        <f>'Fish Use'!F192</f>
        <v>0.45040000000000002</v>
      </c>
      <c r="E179" s="19">
        <f>'Limiting Factors'!C179</f>
        <v>4.22</v>
      </c>
      <c r="F179" s="18">
        <f>'Limiting Factors'!D179</f>
        <v>0.82450000000000001</v>
      </c>
      <c r="G179" s="18">
        <f>SUM('L1 Calculation Grid'!M2861,'L1 Calculation Grid'!M2876,'L1 Calculation Grid'!M2891,'L1 Calculation Grid'!M2906,'L1 Calculation Grid'!M2921,'L1 Calculation Grid'!M2936,'L1 Calculation Grid'!M2951,'L1 Calculation Grid'!M2966,'L1 Calculation Grid'!M2981,'L1 Calculation Grid'!M2996)</f>
        <v>2.4721619542326643</v>
      </c>
      <c r="H179" s="18">
        <f>SUM('L1 Calculation Grid'!N2861,'L1 Calculation Grid'!N2876,'L1 Calculation Grid'!N2891,'L1 Calculation Grid'!N2906,'L1 Calculation Grid'!N2921,'L1 Calculation Grid'!N2936,'L1 Calculation Grid'!N2951,'L1 Calculation Grid'!N2966,'L1 Calculation Grid'!N2981,'L1 Calculation Grid'!N2996)</f>
        <v>0.77363814975816603</v>
      </c>
      <c r="I179" s="17">
        <f t="shared" si="11"/>
        <v>1</v>
      </c>
    </row>
    <row r="180" spans="1:9" ht="18" customHeight="1" x14ac:dyDescent="0.2">
      <c r="A180" s="16" t="str">
        <f>'Fish Use'!A192</f>
        <v>UGR11</v>
      </c>
      <c r="B180" s="16" t="str">
        <f>'Fish Use'!B192</f>
        <v>Upper Grande Ronde</v>
      </c>
      <c r="C180" s="16" t="str">
        <f>'Limiting Factors'!B181</f>
        <v>Water Quality</v>
      </c>
      <c r="D180" s="18">
        <f>'Fish Use'!F192</f>
        <v>0.45040000000000002</v>
      </c>
      <c r="E180" s="19">
        <f>'Limiting Factors'!C181</f>
        <v>3.3</v>
      </c>
      <c r="F180" s="18">
        <f>'Limiting Factors'!D181</f>
        <v>0.61750000000000005</v>
      </c>
      <c r="G180" s="18">
        <f>SUM('L1 Calculation Grid'!M2863,'L1 Calculation Grid'!M2878,'L1 Calculation Grid'!M2893,'L1 Calculation Grid'!M2908,'L1 Calculation Grid'!M2923,'L1 Calculation Grid'!M2938,'L1 Calculation Grid'!M2953,'L1 Calculation Grid'!M2968,'L1 Calculation Grid'!M2983,'L1 Calculation Grid'!M2998)</f>
        <v>1.6190673575799062</v>
      </c>
      <c r="H180" s="18">
        <f>SUM('L1 Calculation Grid'!N2863,'L1 Calculation Grid'!N2878,'L1 Calculation Grid'!N2893,'L1 Calculation Grid'!N2908,'L1 Calculation Grid'!N2923,'L1 Calculation Grid'!N2938,'L1 Calculation Grid'!N2953,'L1 Calculation Grid'!N2968,'L1 Calculation Grid'!N2983,'L1 Calculation Grid'!N2998)</f>
        <v>0.44942528626562822</v>
      </c>
      <c r="I180" s="17">
        <f t="shared" si="11"/>
        <v>7</v>
      </c>
    </row>
    <row r="181" spans="1:9" ht="18" customHeight="1" x14ac:dyDescent="0.2">
      <c r="A181" s="16" t="str">
        <f>'Fish Use'!A192</f>
        <v>UGR11</v>
      </c>
      <c r="B181" s="16" t="str">
        <f>'Fish Use'!B192</f>
        <v>Upper Grande Ronde</v>
      </c>
      <c r="C181" s="16" t="str">
        <f>'Limiting Factors'!B180</f>
        <v>Winter Water Temperature</v>
      </c>
      <c r="D181" s="18">
        <f>'Fish Use'!F192</f>
        <v>0.45040000000000002</v>
      </c>
      <c r="E181" s="19">
        <f>'Limiting Factors'!C180</f>
        <v>2.88</v>
      </c>
      <c r="F181" s="18">
        <f>'Limiting Factors'!D180</f>
        <v>0.52300000000000002</v>
      </c>
      <c r="G181" s="18">
        <f>SUM('L1 Calculation Grid'!M2862,'L1 Calculation Grid'!M2877,'L1 Calculation Grid'!M2892,'L1 Calculation Grid'!M2907,'L1 Calculation Grid'!M2922,'L1 Calculation Grid'!M2937,'L1 Calculation Grid'!M2952,'L1 Calculation Grid'!M2967,'L1 Calculation Grid'!M2982,'L1 Calculation Grid'!M2997)</f>
        <v>1.1290015943193656</v>
      </c>
      <c r="H181" s="18">
        <f>SUM('L1 Calculation Grid'!N2862,'L1 Calculation Grid'!N2877,'L1 Calculation Grid'!N2892,'L1 Calculation Grid'!N2907,'L1 Calculation Grid'!N2922,'L1 Calculation Grid'!N2937,'L1 Calculation Grid'!N2952,'L1 Calculation Grid'!N2967,'L1 Calculation Grid'!N2982,'L1 Calculation Grid'!N2997)</f>
        <v>0.30750570998088317</v>
      </c>
      <c r="I181" s="17">
        <f t="shared" si="11"/>
        <v>13</v>
      </c>
    </row>
    <row r="182" spans="1:9" ht="18" customHeight="1" x14ac:dyDescent="0.2">
      <c r="A182" s="16" t="str">
        <f>'Fish Use'!A202</f>
        <v>UGR12</v>
      </c>
      <c r="B182" s="16" t="str">
        <f>'Fish Use'!B202</f>
        <v>Upper Grande Ronde</v>
      </c>
      <c r="C182" s="16" t="str">
        <f>'Limiting Factors'!B193</f>
        <v>Altered Flow Timing</v>
      </c>
      <c r="D182" s="18">
        <f>'Fish Use'!F202</f>
        <v>0.2281</v>
      </c>
      <c r="E182" s="19">
        <f>'Limiting Factors'!C193</f>
        <v>2.62</v>
      </c>
      <c r="F182" s="18">
        <f>'Limiting Factors'!D193</f>
        <v>0.46450000000000002</v>
      </c>
      <c r="G182" s="18">
        <f>SUM('L1 Calculation Grid'!M3008,'L1 Calculation Grid'!M3023,'L1 Calculation Grid'!M3038,'L1 Calculation Grid'!M3053,'L1 Calculation Grid'!M3068,'L1 Calculation Grid'!M3083,'L1 Calculation Grid'!M3098,'L1 Calculation Grid'!M3113,'L1 Calculation Grid'!M3128,'L1 Calculation Grid'!M3143)</f>
        <v>0.55549355930085031</v>
      </c>
      <c r="H182" s="18">
        <f>SUM('L1 Calculation Grid'!N3008,'L1 Calculation Grid'!N3023,'L1 Calculation Grid'!N3038,'L1 Calculation Grid'!N3053,'L1 Calculation Grid'!N3068,'L1 Calculation Grid'!N3083,'L1 Calculation Grid'!N3098,'L1 Calculation Grid'!N3113,'L1 Calculation Grid'!N3128,'L1 Calculation Grid'!N3143)</f>
        <v>0.15459219260953913</v>
      </c>
      <c r="I182" s="17">
        <f t="shared" ref="I182:I196" si="12">1+IF($H$182&gt;H182,1,0)+IF(AND($H$183&gt;H182,COUNTIF($H$182:$H$182,$H$183)=0),1,0)+IF(AND($H$184&gt;H182,COUNTIF($H$182:$H$183,$H$184)=0),1,0)+IF(AND($H$185&gt;H182,COUNTIF($H$182:$H$184,$H$185)=0),1,0)+IF(AND($H$186&gt;H182,COUNTIF($H$182:$H$185,$H$186)=0),1,0)+IF(AND($H$187&gt;H182,COUNTIF($H$182:$H$186,$H$187)=0),1,0)+IF(AND($H$188&gt;H182,COUNTIF($H$182:$H$187,$H$188)=0),1,0)+IF(AND($H$189&gt;H182,COUNTIF($H$182:$H$188,$H$189)=0),1,0)+IF(AND($H$190&gt;H182,COUNTIF($H$182:$H$189,$H$190)=0),1,0)+IF(AND($H$191&gt;H182,COUNTIF($H$182:$H$190,$H$191)=0),1,0)+IF(AND($H$192&gt;H182,COUNTIF($H$182:$H$191,$H$192)=0),1,0)+IF(AND($H$193&gt;H182,COUNTIF($H$182:$H$192,$H$193)=0),1,0)+IF(AND($H$194&gt;H182,COUNTIF($H$182:$H$193,$H$194)=0),1,0)+IF(AND($H$195&gt;H182,COUNTIF($H$182:$H$194,$H$195)=0),1,0)+IF(AND($H$196&gt;H182,COUNTIF($H$182:$H$195,$H$196)=0),1,0)</f>
        <v>8</v>
      </c>
    </row>
    <row r="183" spans="1:9" ht="18" customHeight="1" x14ac:dyDescent="0.2">
      <c r="A183" s="16" t="str">
        <f>'Fish Use'!A202</f>
        <v>UGR12</v>
      </c>
      <c r="B183" s="16" t="str">
        <f>'Fish Use'!B202</f>
        <v>Upper Grande Ronde</v>
      </c>
      <c r="C183" s="16" t="str">
        <f>'Limiting Factors'!B190</f>
        <v>Altered Primary Productivity</v>
      </c>
      <c r="D183" s="18">
        <f>'Fish Use'!F202</f>
        <v>0.2281</v>
      </c>
      <c r="E183" s="19">
        <f>'Limiting Factors'!C190</f>
        <v>3.11</v>
      </c>
      <c r="F183" s="18">
        <f>'Limiting Factors'!D190</f>
        <v>0.57474999999999998</v>
      </c>
      <c r="G183" s="18">
        <f>SUM('L1 Calculation Grid'!M3015,'L1 Calculation Grid'!M3030,'L1 Calculation Grid'!M3045,'L1 Calculation Grid'!M3060,'L1 Calculation Grid'!M3075,'L1 Calculation Grid'!M3090,'L1 Calculation Grid'!M3105,'L1 Calculation Grid'!M3120,'L1 Calculation Grid'!M3135,'L1 Calculation Grid'!M3150)</f>
        <v>0.47664386972778527</v>
      </c>
      <c r="H183" s="18">
        <f>SUM('L1 Calculation Grid'!N3015,'L1 Calculation Grid'!N3030,'L1 Calculation Grid'!N3045,'L1 Calculation Grid'!N3060,'L1 Calculation Grid'!N3075,'L1 Calculation Grid'!N3090,'L1 Calculation Grid'!N3105,'L1 Calculation Grid'!N3120,'L1 Calculation Grid'!N3135,'L1 Calculation Grid'!N3150)</f>
        <v>0.13650368740321359</v>
      </c>
      <c r="I183" s="17">
        <f t="shared" si="12"/>
        <v>10</v>
      </c>
    </row>
    <row r="184" spans="1:9" ht="18" customHeight="1" x14ac:dyDescent="0.2">
      <c r="A184" s="16" t="str">
        <f>'Fish Use'!A202</f>
        <v>UGR12</v>
      </c>
      <c r="B184" s="16" t="str">
        <f>'Fish Use'!B202</f>
        <v>Upper Grande Ronde</v>
      </c>
      <c r="C184" s="16" t="str">
        <f>'Limiting Factors'!B188</f>
        <v>Anthropogenic Barriers</v>
      </c>
      <c r="D184" s="18">
        <f>'Fish Use'!F202</f>
        <v>0.2281</v>
      </c>
      <c r="E184" s="19">
        <f>'Limiting Factors'!C188</f>
        <v>2.15</v>
      </c>
      <c r="F184" s="18">
        <f>'Limiting Factors'!D188</f>
        <v>0.35875000000000001</v>
      </c>
      <c r="G184" s="18">
        <f>SUM('L1 Calculation Grid'!M3002,'L1 Calculation Grid'!M3017,'L1 Calculation Grid'!M3032,'L1 Calculation Grid'!M3047,'L1 Calculation Grid'!M3062,'L1 Calculation Grid'!M3077,'L1 Calculation Grid'!M3092,'L1 Calculation Grid'!M3107,'L1 Calculation Grid'!M3122,'L1 Calculation Grid'!M3137)</f>
        <v>0.43428814365647894</v>
      </c>
      <c r="H184" s="18">
        <f>SUM('L1 Calculation Grid'!N3002,'L1 Calculation Grid'!N3017,'L1 Calculation Grid'!N3032,'L1 Calculation Grid'!N3047,'L1 Calculation Grid'!N3062,'L1 Calculation Grid'!N3077,'L1 Calculation Grid'!N3092,'L1 Calculation Grid'!N3107,'L1 Calculation Grid'!N3122,'L1 Calculation Grid'!N3137)</f>
        <v>0.13754601070931832</v>
      </c>
      <c r="I184" s="17">
        <f t="shared" si="12"/>
        <v>9</v>
      </c>
    </row>
    <row r="185" spans="1:9" ht="18" customHeight="1" x14ac:dyDescent="0.2">
      <c r="A185" s="16" t="str">
        <f>'Fish Use'!A202</f>
        <v>UGR12</v>
      </c>
      <c r="B185" s="16" t="str">
        <f>'Fish Use'!B202</f>
        <v>Upper Grande Ronde</v>
      </c>
      <c r="C185" s="16" t="str">
        <f>'Limiting Factors'!B185</f>
        <v>Channel and Habitat Structure</v>
      </c>
      <c r="D185" s="18">
        <f>'Fish Use'!F202</f>
        <v>0.2281</v>
      </c>
      <c r="E185" s="19">
        <f>'Limiting Factors'!C185</f>
        <v>2.93</v>
      </c>
      <c r="F185" s="18">
        <f>'Limiting Factors'!D185</f>
        <v>0.53425</v>
      </c>
      <c r="G185" s="18">
        <f>SUM('L1 Calculation Grid'!M3006,'L1 Calculation Grid'!M3021,'L1 Calculation Grid'!M3036,'L1 Calculation Grid'!M3051,'L1 Calculation Grid'!M3066,'L1 Calculation Grid'!M3081,'L1 Calculation Grid'!M3096,'L1 Calculation Grid'!M3111,'L1 Calculation Grid'!M3126,'L1 Calculation Grid'!M3141)</f>
        <v>1.0619439891290339</v>
      </c>
      <c r="H185" s="18">
        <f>SUM('L1 Calculation Grid'!N3006,'L1 Calculation Grid'!N3021,'L1 Calculation Grid'!N3036,'L1 Calculation Grid'!N3051,'L1 Calculation Grid'!N3066,'L1 Calculation Grid'!N3081,'L1 Calculation Grid'!N3096,'L1 Calculation Grid'!N3111,'L1 Calculation Grid'!N3126,'L1 Calculation Grid'!N3141)</f>
        <v>0.32148178154173013</v>
      </c>
      <c r="I185" s="17">
        <f t="shared" si="12"/>
        <v>1</v>
      </c>
    </row>
    <row r="186" spans="1:9" ht="18" customHeight="1" x14ac:dyDescent="0.2">
      <c r="A186" s="16" t="str">
        <f>'Fish Use'!A202</f>
        <v>UGR12</v>
      </c>
      <c r="B186" s="16" t="str">
        <f>'Fish Use'!B202</f>
        <v>Upper Grande Ronde</v>
      </c>
      <c r="C186" s="16" t="str">
        <f>'Limiting Factors'!B186</f>
        <v>Decreased Sediment Quantity</v>
      </c>
      <c r="D186" s="18">
        <f>'Fish Use'!F202</f>
        <v>0.2281</v>
      </c>
      <c r="E186" s="19">
        <f>'Limiting Factors'!C186</f>
        <v>3.1</v>
      </c>
      <c r="F186" s="18">
        <f>'Limiting Factors'!D186</f>
        <v>0.57250000000000001</v>
      </c>
      <c r="G186" s="18">
        <f>SUM('L1 Calculation Grid'!M3009,'L1 Calculation Grid'!M3024,'L1 Calculation Grid'!M3039,'L1 Calculation Grid'!M3054,'L1 Calculation Grid'!M3069,'L1 Calculation Grid'!M3084,'L1 Calculation Grid'!M3099,'L1 Calculation Grid'!M3114,'L1 Calculation Grid'!M3129,'L1 Calculation Grid'!M3144)</f>
        <v>0.67625540184168031</v>
      </c>
      <c r="H186" s="18">
        <f>SUM('L1 Calculation Grid'!N3009,'L1 Calculation Grid'!N3024,'L1 Calculation Grid'!N3039,'L1 Calculation Grid'!N3054,'L1 Calculation Grid'!N3069,'L1 Calculation Grid'!N3084,'L1 Calculation Grid'!N3099,'L1 Calculation Grid'!N3114,'L1 Calculation Grid'!N3129,'L1 Calculation Grid'!N3144)</f>
        <v>0.201449488481314</v>
      </c>
      <c r="I186" s="17">
        <f t="shared" si="12"/>
        <v>5</v>
      </c>
    </row>
    <row r="187" spans="1:9" ht="18" customHeight="1" x14ac:dyDescent="0.2">
      <c r="A187" s="16" t="str">
        <f>'Fish Use'!A202</f>
        <v>UGR12</v>
      </c>
      <c r="B187" s="16" t="str">
        <f>'Fish Use'!B202</f>
        <v>Upper Grande Ronde</v>
      </c>
      <c r="C187" s="16" t="str">
        <f>'Limiting Factors'!B192</f>
        <v>Decreased Water Quantity</v>
      </c>
      <c r="D187" s="18">
        <f>'Fish Use'!F202</f>
        <v>0.2281</v>
      </c>
      <c r="E187" s="19">
        <f>'Limiting Factors'!C192</f>
        <v>3</v>
      </c>
      <c r="F187" s="18">
        <f>'Limiting Factors'!D192</f>
        <v>0.55000000000000004</v>
      </c>
      <c r="G187" s="18">
        <f>SUM('L1 Calculation Grid'!M3007,'L1 Calculation Grid'!M3022,'L1 Calculation Grid'!M3037,'L1 Calculation Grid'!M3052,'L1 Calculation Grid'!M3067,'L1 Calculation Grid'!M3082,'L1 Calculation Grid'!M3097,'L1 Calculation Grid'!M3112,'L1 Calculation Grid'!M3127,'L1 Calculation Grid'!M3142)</f>
        <v>0.94001639300051998</v>
      </c>
      <c r="H187" s="18">
        <f>SUM('L1 Calculation Grid'!N3007,'L1 Calculation Grid'!N3022,'L1 Calculation Grid'!N3037,'L1 Calculation Grid'!N3052,'L1 Calculation Grid'!N3067,'L1 Calculation Grid'!N3082,'L1 Calculation Grid'!N3097,'L1 Calculation Grid'!N3112,'L1 Calculation Grid'!N3127,'L1 Calculation Grid'!N3142)</f>
        <v>0.27168176361264956</v>
      </c>
      <c r="I187" s="17">
        <f t="shared" si="12"/>
        <v>2</v>
      </c>
    </row>
    <row r="188" spans="1:9" ht="18" customHeight="1" x14ac:dyDescent="0.2">
      <c r="A188" s="16" t="str">
        <f>'Fish Use'!A202</f>
        <v>UGR12</v>
      </c>
      <c r="B188" s="16" t="str">
        <f>'Fish Use'!B202</f>
        <v>Upper Grande Ronde</v>
      </c>
      <c r="C188" s="16" t="str">
        <f>'Limiting Factors'!B183</f>
        <v>Floodplain Condition</v>
      </c>
      <c r="D188" s="18">
        <f>'Fish Use'!F202</f>
        <v>0.2281</v>
      </c>
      <c r="E188" s="19">
        <f>'Limiting Factors'!C183</f>
        <v>2.77</v>
      </c>
      <c r="F188" s="18">
        <f>'Limiting Factors'!D183</f>
        <v>0.49825000000000003</v>
      </c>
      <c r="G188" s="18">
        <f>SUM('L1 Calculation Grid'!M3004,'L1 Calculation Grid'!M3019,'L1 Calculation Grid'!M3034,'L1 Calculation Grid'!M3049,'L1 Calculation Grid'!M3064,'L1 Calculation Grid'!M3079,'L1 Calculation Grid'!M3094,'L1 Calculation Grid'!M3109,'L1 Calculation Grid'!M3124,'L1 Calculation Grid'!M3139)</f>
        <v>0.69083465772727892</v>
      </c>
      <c r="H188" s="18">
        <f>SUM('L1 Calculation Grid'!N3004,'L1 Calculation Grid'!N3019,'L1 Calculation Grid'!N3034,'L1 Calculation Grid'!N3049,'L1 Calculation Grid'!N3064,'L1 Calculation Grid'!N3079,'L1 Calculation Grid'!N3094,'L1 Calculation Grid'!N3109,'L1 Calculation Grid'!N3124,'L1 Calculation Grid'!N3139)</f>
        <v>0.19614508812727394</v>
      </c>
      <c r="I188" s="17">
        <f t="shared" si="12"/>
        <v>6</v>
      </c>
    </row>
    <row r="189" spans="1:9" ht="18" customHeight="1" x14ac:dyDescent="0.2">
      <c r="A189" s="16" t="str">
        <f>'Fish Use'!A202</f>
        <v>UGR12</v>
      </c>
      <c r="B189" s="16" t="str">
        <f>'Fish Use'!B202</f>
        <v>Upper Grande Ronde</v>
      </c>
      <c r="C189" s="16" t="str">
        <f>'Limiting Factors'!B187</f>
        <v>Increased Sediment Quantity</v>
      </c>
      <c r="D189" s="18">
        <f>'Fish Use'!F202</f>
        <v>0.2281</v>
      </c>
      <c r="E189" s="19">
        <f>'Limiting Factors'!C187</f>
        <v>2.77</v>
      </c>
      <c r="F189" s="18">
        <f>'Limiting Factors'!D187</f>
        <v>0.49825000000000003</v>
      </c>
      <c r="G189" s="18">
        <f>SUM('L1 Calculation Grid'!M3010,'L1 Calculation Grid'!M3025,'L1 Calculation Grid'!M3040,'L1 Calculation Grid'!M3055,'L1 Calculation Grid'!M3070,'L1 Calculation Grid'!M3085,'L1 Calculation Grid'!M3100,'L1 Calculation Grid'!M3115,'L1 Calculation Grid'!M3130,'L1 Calculation Grid'!M3145)</f>
        <v>0.4132019279545352</v>
      </c>
      <c r="H189" s="18">
        <f>SUM('L1 Calculation Grid'!N3010,'L1 Calculation Grid'!N3025,'L1 Calculation Grid'!N3040,'L1 Calculation Grid'!N3055,'L1 Calculation Grid'!N3070,'L1 Calculation Grid'!N3085,'L1 Calculation Grid'!N3100,'L1 Calculation Grid'!N3115,'L1 Calculation Grid'!N3130,'L1 Calculation Grid'!N3145)</f>
        <v>0.1359426225227261</v>
      </c>
      <c r="I189" s="17">
        <f t="shared" si="12"/>
        <v>11</v>
      </c>
    </row>
    <row r="190" spans="1:9" ht="18" customHeight="1" x14ac:dyDescent="0.2">
      <c r="A190" s="16" t="str">
        <f>'Fish Use'!A202</f>
        <v>UGR12</v>
      </c>
      <c r="B190" s="16" t="str">
        <f>'Fish Use'!B202</f>
        <v>Upper Grande Ronde</v>
      </c>
      <c r="C190" s="16" t="str">
        <f>'Limiting Factors'!B191</f>
        <v>Non-Native Species Interactions and Competition</v>
      </c>
      <c r="D190" s="18">
        <f>'Fish Use'!F202</f>
        <v>0.2281</v>
      </c>
      <c r="E190" s="19">
        <f>'Limiting Factors'!C191</f>
        <v>1.26</v>
      </c>
      <c r="F190" s="18">
        <f>'Limiting Factors'!D191</f>
        <v>0.1585</v>
      </c>
      <c r="G190" s="18">
        <f>SUM('L1 Calculation Grid'!M3016,'L1 Calculation Grid'!M3031,'L1 Calculation Grid'!M3046,'L1 Calculation Grid'!M3061,'L1 Calculation Grid'!M3076,'L1 Calculation Grid'!M3091,'L1 Calculation Grid'!M3106,'L1 Calculation Grid'!M3121,'L1 Calculation Grid'!M3136,'L1 Calculation Grid'!M3151)</f>
        <v>0.14539012534164836</v>
      </c>
      <c r="H190" s="18">
        <f>SUM('L1 Calculation Grid'!N3016,'L1 Calculation Grid'!N3031,'L1 Calculation Grid'!N3046,'L1 Calculation Grid'!N3061,'L1 Calculation Grid'!N3076,'L1 Calculation Grid'!N3091,'L1 Calculation Grid'!N3106,'L1 Calculation Grid'!N3121,'L1 Calculation Grid'!N3136,'L1 Calculation Grid'!N3151)</f>
        <v>5.128681863991319E-2</v>
      </c>
      <c r="I190" s="17">
        <f t="shared" si="12"/>
        <v>14</v>
      </c>
    </row>
    <row r="191" spans="1:9" ht="18" customHeight="1" x14ac:dyDescent="0.2">
      <c r="A191" s="16" t="str">
        <f>'Fish Use'!A202</f>
        <v>UGR12</v>
      </c>
      <c r="B191" s="16" t="str">
        <f>'Fish Use'!B202</f>
        <v>Upper Grande Ronde</v>
      </c>
      <c r="C191" s="16" t="str">
        <f>'Limiting Factors'!B189</f>
        <v>Predation</v>
      </c>
      <c r="D191" s="18">
        <f>'Fish Use'!F202</f>
        <v>0.2281</v>
      </c>
      <c r="E191" s="19">
        <f>'Limiting Factors'!C189</f>
        <v>1</v>
      </c>
      <c r="F191" s="18">
        <f>'Limiting Factors'!D189</f>
        <v>0.1</v>
      </c>
      <c r="G191" s="18">
        <f>SUM('L1 Calculation Grid'!M3014,'L1 Calculation Grid'!M3029,'L1 Calculation Grid'!M3044,'L1 Calculation Grid'!M3059,'L1 Calculation Grid'!M3074,'L1 Calculation Grid'!M3089,'L1 Calculation Grid'!M3104,'L1 Calculation Grid'!M3119,'L1 Calculation Grid'!M3134,'L1 Calculation Grid'!M3149)</f>
        <v>0.12252228575013001</v>
      </c>
      <c r="H191" s="18">
        <f>SUM('L1 Calculation Grid'!N3014,'L1 Calculation Grid'!N3029,'L1 Calculation Grid'!N3044,'L1 Calculation Grid'!N3059,'L1 Calculation Grid'!N3074,'L1 Calculation Grid'!N3089,'L1 Calculation Grid'!N3104,'L1 Calculation Grid'!N3119,'L1 Calculation Grid'!N3134,'L1 Calculation Grid'!N3149)</f>
        <v>3.7460537151622703E-2</v>
      </c>
      <c r="I191" s="17">
        <f t="shared" si="12"/>
        <v>15</v>
      </c>
    </row>
    <row r="192" spans="1:9" ht="18" customHeight="1" x14ac:dyDescent="0.2">
      <c r="A192" s="16" t="str">
        <f>'Fish Use'!A202</f>
        <v>UGR12</v>
      </c>
      <c r="B192" s="16" t="str">
        <f>'Fish Use'!B202</f>
        <v>Upper Grande Ronde</v>
      </c>
      <c r="C192" s="16" t="str">
        <f>'Limiting Factors'!B182</f>
        <v>Riparian Condition</v>
      </c>
      <c r="D192" s="18">
        <f>'Fish Use'!F202</f>
        <v>0.2281</v>
      </c>
      <c r="E192" s="19">
        <f>'Limiting Factors'!C182</f>
        <v>2.77</v>
      </c>
      <c r="F192" s="18">
        <f>'Limiting Factors'!D182</f>
        <v>0.49825000000000003</v>
      </c>
      <c r="G192" s="18">
        <f>SUM('L1 Calculation Grid'!M3003,'L1 Calculation Grid'!M3018,'L1 Calculation Grid'!M3033,'L1 Calculation Grid'!M3048,'L1 Calculation Grid'!M3063,'L1 Calculation Grid'!M3078,'L1 Calculation Grid'!M3093,'L1 Calculation Grid'!M3108,'L1 Calculation Grid'!M3123,'L1 Calculation Grid'!M3138)</f>
        <v>0.7054469067045579</v>
      </c>
      <c r="H192" s="18">
        <f>SUM('L1 Calculation Grid'!N3003,'L1 Calculation Grid'!N3018,'L1 Calculation Grid'!N3033,'L1 Calculation Grid'!N3048,'L1 Calculation Grid'!N3063,'L1 Calculation Grid'!N3078,'L1 Calculation Grid'!N3093,'L1 Calculation Grid'!N3108,'L1 Calculation Grid'!N3123,'L1 Calculation Grid'!N3138)</f>
        <v>0.22778060706818437</v>
      </c>
      <c r="I192" s="17">
        <f t="shared" si="12"/>
        <v>3</v>
      </c>
    </row>
    <row r="193" spans="1:9" ht="18" customHeight="1" x14ac:dyDescent="0.2">
      <c r="A193" s="16" t="str">
        <f>'Fish Use'!A202</f>
        <v>UGR12</v>
      </c>
      <c r="B193" s="16" t="str">
        <f>'Fish Use'!B202</f>
        <v>Upper Grande Ronde</v>
      </c>
      <c r="C193" s="16" t="str">
        <f>'Limiting Factors'!B184</f>
        <v>Side Channel and Wetland Habitat</v>
      </c>
      <c r="D193" s="18">
        <f>'Fish Use'!F202</f>
        <v>0.2281</v>
      </c>
      <c r="E193" s="19">
        <f>'Limiting Factors'!C184</f>
        <v>2.35</v>
      </c>
      <c r="F193" s="18">
        <f>'Limiting Factors'!D184</f>
        <v>0.40375</v>
      </c>
      <c r="G193" s="18">
        <f>SUM('L1 Calculation Grid'!M3005,'L1 Calculation Grid'!M3020,'L1 Calculation Grid'!M3035,'L1 Calculation Grid'!M3050,'L1 Calculation Grid'!M3065,'L1 Calculation Grid'!M3080,'L1 Calculation Grid'!M3095,'L1 Calculation Grid'!M3110,'L1 Calculation Grid'!M3125,'L1 Calculation Grid'!M3140)</f>
        <v>0.70781873912783655</v>
      </c>
      <c r="H193" s="18">
        <f>SUM('L1 Calculation Grid'!N3005,'L1 Calculation Grid'!N3020,'L1 Calculation Grid'!N3035,'L1 Calculation Grid'!N3050,'L1 Calculation Grid'!N3065,'L1 Calculation Grid'!N3080,'L1 Calculation Grid'!N3095,'L1 Calculation Grid'!N3110,'L1 Calculation Grid'!N3125,'L1 Calculation Grid'!N3140)</f>
        <v>0.20630679643214819</v>
      </c>
      <c r="I193" s="17">
        <f t="shared" si="12"/>
        <v>4</v>
      </c>
    </row>
    <row r="194" spans="1:9" ht="18" customHeight="1" x14ac:dyDescent="0.2">
      <c r="A194" s="16" t="str">
        <f>'Fish Use'!A202</f>
        <v>UGR12</v>
      </c>
      <c r="B194" s="16" t="str">
        <f>'Fish Use'!B202</f>
        <v>Upper Grande Ronde</v>
      </c>
      <c r="C194" s="16" t="str">
        <f>'Limiting Factors'!B194</f>
        <v>Summer Water Temperature</v>
      </c>
      <c r="D194" s="18">
        <f>'Fish Use'!F202</f>
        <v>0.2281</v>
      </c>
      <c r="E194" s="19">
        <f>'Limiting Factors'!C194</f>
        <v>2.08</v>
      </c>
      <c r="F194" s="18">
        <f>'Limiting Factors'!D194</f>
        <v>0.34300000000000003</v>
      </c>
      <c r="G194" s="18">
        <f>SUM('L1 Calculation Grid'!M3011,'L1 Calculation Grid'!M3026,'L1 Calculation Grid'!M3041,'L1 Calculation Grid'!M3056,'L1 Calculation Grid'!M3071,'L1 Calculation Grid'!M3086,'L1 Calculation Grid'!M3101,'L1 Calculation Grid'!M3116,'L1 Calculation Grid'!M3131,'L1 Calculation Grid'!M3146)</f>
        <v>0.52084353998882305</v>
      </c>
      <c r="H194" s="18">
        <f>SUM('L1 Calculation Grid'!N3011,'L1 Calculation Grid'!N3026,'L1 Calculation Grid'!N3041,'L1 Calculation Grid'!N3056,'L1 Calculation Grid'!N3071,'L1 Calculation Grid'!N3086,'L1 Calculation Grid'!N3101,'L1 Calculation Grid'!N3116,'L1 Calculation Grid'!N3131,'L1 Calculation Grid'!N3146)</f>
        <v>0.16299273269720579</v>
      </c>
      <c r="I194" s="17">
        <f t="shared" si="12"/>
        <v>7</v>
      </c>
    </row>
    <row r="195" spans="1:9" ht="18" customHeight="1" x14ac:dyDescent="0.2">
      <c r="A195" s="16" t="str">
        <f>'Fish Use'!A202</f>
        <v>UGR12</v>
      </c>
      <c r="B195" s="16" t="str">
        <f>'Fish Use'!B202</f>
        <v>Upper Grande Ronde</v>
      </c>
      <c r="C195" s="16" t="str">
        <f>'Limiting Factors'!B196</f>
        <v>Water Quality</v>
      </c>
      <c r="D195" s="18">
        <f>'Fish Use'!F202</f>
        <v>0.2281</v>
      </c>
      <c r="E195" s="19">
        <f>'Limiting Factors'!C196</f>
        <v>2</v>
      </c>
      <c r="F195" s="18">
        <f>'Limiting Factors'!D196</f>
        <v>0.32500000000000001</v>
      </c>
      <c r="G195" s="18">
        <f>SUM('L1 Calculation Grid'!M3013,'L1 Calculation Grid'!M3028,'L1 Calculation Grid'!M3043,'L1 Calculation Grid'!M3058,'L1 Calculation Grid'!M3073,'L1 Calculation Grid'!M3088,'L1 Calculation Grid'!M3103,'L1 Calculation Grid'!M3118,'L1 Calculation Grid'!M3133,'L1 Calculation Grid'!M3148)</f>
        <v>0.43155705368792252</v>
      </c>
      <c r="H195" s="18">
        <f>SUM('L1 Calculation Grid'!N3013,'L1 Calculation Grid'!N3028,'L1 Calculation Grid'!N3043,'L1 Calculation Grid'!N3058,'L1 Calculation Grid'!N3073,'L1 Calculation Grid'!N3088,'L1 Calculation Grid'!N3103,'L1 Calculation Grid'!N3118,'L1 Calculation Grid'!N3133,'L1 Calculation Grid'!N3148)</f>
        <v>0.11979282485415281</v>
      </c>
      <c r="I195" s="17">
        <f t="shared" si="12"/>
        <v>12</v>
      </c>
    </row>
    <row r="196" spans="1:9" ht="18" customHeight="1" x14ac:dyDescent="0.2">
      <c r="A196" s="16" t="str">
        <f>'Fish Use'!A202</f>
        <v>UGR12</v>
      </c>
      <c r="B196" s="16" t="str">
        <f>'Fish Use'!B202</f>
        <v>Upper Grande Ronde</v>
      </c>
      <c r="C196" s="16" t="str">
        <f>'Limiting Factors'!B195</f>
        <v>Winter Water Temperature</v>
      </c>
      <c r="D196" s="18">
        <f>'Fish Use'!F202</f>
        <v>0.2281</v>
      </c>
      <c r="E196" s="19">
        <f>'Limiting Factors'!C195</f>
        <v>2</v>
      </c>
      <c r="F196" s="18">
        <f>'Limiting Factors'!D195</f>
        <v>0.32500000000000001</v>
      </c>
      <c r="G196" s="18">
        <f>SUM('L1 Calculation Grid'!M3012,'L1 Calculation Grid'!M3027,'L1 Calculation Grid'!M3042,'L1 Calculation Grid'!M3057,'L1 Calculation Grid'!M3072,'L1 Calculation Grid'!M3087,'L1 Calculation Grid'!M3102,'L1 Calculation Grid'!M3117,'L1 Calculation Grid'!M3132,'L1 Calculation Grid'!M3147)</f>
        <v>0.35530648215344746</v>
      </c>
      <c r="H196" s="18">
        <f>SUM('L1 Calculation Grid'!N3012,'L1 Calculation Grid'!N3027,'L1 Calculation Grid'!N3042,'L1 Calculation Grid'!N3057,'L1 Calculation Grid'!N3072,'L1 Calculation Grid'!N3087,'L1 Calculation Grid'!N3102,'L1 Calculation Grid'!N3117,'L1 Calculation Grid'!N3132,'L1 Calculation Grid'!N3147)</f>
        <v>9.6774683583395679E-2</v>
      </c>
      <c r="I196" s="17">
        <f t="shared" si="12"/>
        <v>13</v>
      </c>
    </row>
    <row r="197" spans="1:9" ht="18" customHeight="1" x14ac:dyDescent="0.2">
      <c r="A197" s="16" t="str">
        <f>'Fish Use'!A212</f>
        <v>UGR13</v>
      </c>
      <c r="B197" s="16" t="str">
        <f>'Fish Use'!B212</f>
        <v>Upper Grande Ronde</v>
      </c>
      <c r="C197" s="16" t="str">
        <f>'Limiting Factors'!B208</f>
        <v>Altered Flow Timing</v>
      </c>
      <c r="D197" s="18">
        <f>'Fish Use'!F212</f>
        <v>0.28310000000000002</v>
      </c>
      <c r="E197" s="19">
        <f>'Limiting Factors'!C208</f>
        <v>3.3</v>
      </c>
      <c r="F197" s="18">
        <f>'Limiting Factors'!D208</f>
        <v>0.61750000000000005</v>
      </c>
      <c r="G197" s="18">
        <f>SUM('L1 Calculation Grid'!M3158,'L1 Calculation Grid'!M3173,'L1 Calculation Grid'!M3188,'L1 Calculation Grid'!M3203,'L1 Calculation Grid'!M3218,'L1 Calculation Grid'!M3233,'L1 Calculation Grid'!M3248,'L1 Calculation Grid'!M3263,'L1 Calculation Grid'!M3278,'L1 Calculation Grid'!M3293)</f>
        <v>0.91652613931068783</v>
      </c>
      <c r="H197" s="18">
        <f>SUM('L1 Calculation Grid'!N3158,'L1 Calculation Grid'!N3173,'L1 Calculation Grid'!N3188,'L1 Calculation Grid'!N3203,'L1 Calculation Grid'!N3218,'L1 Calculation Grid'!N3233,'L1 Calculation Grid'!N3248,'L1 Calculation Grid'!N3263,'L1 Calculation Grid'!N3278,'L1 Calculation Grid'!N3293)</f>
        <v>0.25506647752734485</v>
      </c>
      <c r="I197" s="17">
        <f t="shared" ref="I197:I211" si="13">1+IF($H$197&gt;H197,1,0)+IF(AND($H$198&gt;H197,COUNTIF($H$197:$H$197,$H$198)=0),1,0)+IF(AND($H$199&gt;H197,COUNTIF($H$197:$H$198,$H$199)=0),1,0)+IF(AND($H$200&gt;H197,COUNTIF($H$197:$H$199,$H$200)=0),1,0)+IF(AND($H$201&gt;H197,COUNTIF($H$197:$H$200,$H$201)=0),1,0)+IF(AND($H$202&gt;H197,COUNTIF($H$197:$H$201,$H$202)=0),1,0)+IF(AND($H$203&gt;H197,COUNTIF($H$197:$H$202,$H$203)=0),1,0)+IF(AND($H$204&gt;H197,COUNTIF($H$197:$H$203,$H$204)=0),1,0)+IF(AND($H$205&gt;H197,COUNTIF($H$197:$H$204,$H$205)=0),1,0)+IF(AND($H$206&gt;H197,COUNTIF($H$197:$H$205,$H$206)=0),1,0)+IF(AND($H$207&gt;H197,COUNTIF($H$197:$H$206,$H$207)=0),1,0)+IF(AND($H$208&gt;H197,COUNTIF($H$197:$H$207,$H$208)=0),1,0)+IF(AND($H$209&gt;H197,COUNTIF($H$197:$H$208,$H$209)=0),1,0)+IF(AND($H$210&gt;H197,COUNTIF($H$197:$H$209,$H$210)=0),1,0)+IF(AND($H$211&gt;H197,COUNTIF($H$197:$H$210,$H$211)=0),1,0)</f>
        <v>8</v>
      </c>
    </row>
    <row r="198" spans="1:9" ht="18" customHeight="1" x14ac:dyDescent="0.2">
      <c r="A198" s="16" t="str">
        <f>'Fish Use'!A212</f>
        <v>UGR13</v>
      </c>
      <c r="B198" s="16" t="str">
        <f>'Fish Use'!B212</f>
        <v>Upper Grande Ronde</v>
      </c>
      <c r="C198" s="16" t="str">
        <f>'Limiting Factors'!B205</f>
        <v>Altered Primary Productivity</v>
      </c>
      <c r="D198" s="18">
        <f>'Fish Use'!F212</f>
        <v>0.28310000000000002</v>
      </c>
      <c r="E198" s="19">
        <f>'Limiting Factors'!C205</f>
        <v>3.91</v>
      </c>
      <c r="F198" s="18">
        <f>'Limiting Factors'!D205</f>
        <v>0.75475000000000003</v>
      </c>
      <c r="G198" s="18">
        <f>SUM('L1 Calculation Grid'!M3165,'L1 Calculation Grid'!M3180,'L1 Calculation Grid'!M3195,'L1 Calculation Grid'!M3210,'L1 Calculation Grid'!M3225,'L1 Calculation Grid'!M3240,'L1 Calculation Grid'!M3255,'L1 Calculation Grid'!M3270,'L1 Calculation Grid'!M3285,'L1 Calculation Grid'!M3300)</f>
        <v>0.77684207145452178</v>
      </c>
      <c r="H198" s="18">
        <f>SUM('L1 Calculation Grid'!N3165,'L1 Calculation Grid'!N3180,'L1 Calculation Grid'!N3195,'L1 Calculation Grid'!N3210,'L1 Calculation Grid'!N3225,'L1 Calculation Grid'!N3240,'L1 Calculation Grid'!N3255,'L1 Calculation Grid'!N3270,'L1 Calculation Grid'!N3285,'L1 Calculation Grid'!N3300)</f>
        <v>0.22247597004458314</v>
      </c>
      <c r="I198" s="17">
        <f t="shared" si="13"/>
        <v>9</v>
      </c>
    </row>
    <row r="199" spans="1:9" ht="18" customHeight="1" x14ac:dyDescent="0.2">
      <c r="A199" s="16" t="str">
        <f>'Fish Use'!A212</f>
        <v>UGR13</v>
      </c>
      <c r="B199" s="16" t="str">
        <f>'Fish Use'!B212</f>
        <v>Upper Grande Ronde</v>
      </c>
      <c r="C199" s="16" t="str">
        <f>'Limiting Factors'!B203</f>
        <v>Anthropogenic Barriers</v>
      </c>
      <c r="D199" s="18">
        <f>'Fish Use'!F212</f>
        <v>0.28310000000000002</v>
      </c>
      <c r="E199" s="19">
        <f>'Limiting Factors'!C203</f>
        <v>1.82</v>
      </c>
      <c r="F199" s="18">
        <f>'Limiting Factors'!D203</f>
        <v>0.28449999999999998</v>
      </c>
      <c r="G199" s="18">
        <f>SUM('L1 Calculation Grid'!M3152,'L1 Calculation Grid'!M3167,'L1 Calculation Grid'!M3182,'L1 Calculation Grid'!M3197,'L1 Calculation Grid'!M3212,'L1 Calculation Grid'!M3227,'L1 Calculation Grid'!M3242,'L1 Calculation Grid'!M3257,'L1 Calculation Grid'!M3272,'L1 Calculation Grid'!M3287)</f>
        <v>0.4274476345508092</v>
      </c>
      <c r="H199" s="18">
        <f>SUM('L1 Calculation Grid'!N3152,'L1 Calculation Grid'!N3167,'L1 Calculation Grid'!N3182,'L1 Calculation Grid'!N3197,'L1 Calculation Grid'!N3212,'L1 Calculation Grid'!N3227,'L1 Calculation Grid'!N3242,'L1 Calculation Grid'!N3257,'L1 Calculation Grid'!N3272,'L1 Calculation Grid'!N3287)</f>
        <v>0.13537951191710199</v>
      </c>
      <c r="I199" s="17">
        <f t="shared" si="13"/>
        <v>15</v>
      </c>
    </row>
    <row r="200" spans="1:9" ht="18" customHeight="1" x14ac:dyDescent="0.2">
      <c r="A200" s="16" t="str">
        <f>'Fish Use'!A212</f>
        <v>UGR13</v>
      </c>
      <c r="B200" s="16" t="str">
        <f>'Fish Use'!B212</f>
        <v>Upper Grande Ronde</v>
      </c>
      <c r="C200" s="16" t="str">
        <f>'Limiting Factors'!B200</f>
        <v>Channel and Habitat Structure</v>
      </c>
      <c r="D200" s="18">
        <f>'Fish Use'!F212</f>
        <v>0.28310000000000002</v>
      </c>
      <c r="E200" s="19">
        <f>'Limiting Factors'!C200</f>
        <v>4.37</v>
      </c>
      <c r="F200" s="18">
        <f>'Limiting Factors'!D200</f>
        <v>0.85824999999999996</v>
      </c>
      <c r="G200" s="18">
        <f>SUM('L1 Calculation Grid'!M3156,'L1 Calculation Grid'!M3171,'L1 Calculation Grid'!M3186,'L1 Calculation Grid'!M3201,'L1 Calculation Grid'!M3216,'L1 Calculation Grid'!M3231,'L1 Calculation Grid'!M3246,'L1 Calculation Grid'!M3261,'L1 Calculation Grid'!M3276,'L1 Calculation Grid'!M3291)</f>
        <v>2.1173150104018954</v>
      </c>
      <c r="H200" s="18">
        <f>SUM('L1 Calculation Grid'!N3156,'L1 Calculation Grid'!N3171,'L1 Calculation Grid'!N3186,'L1 Calculation Grid'!N3201,'L1 Calculation Grid'!N3216,'L1 Calculation Grid'!N3231,'L1 Calculation Grid'!N3246,'L1 Calculation Grid'!N3261,'L1 Calculation Grid'!N3276,'L1 Calculation Grid'!N3291)</f>
        <v>0.64097373175709049</v>
      </c>
      <c r="I200" s="17">
        <f t="shared" si="13"/>
        <v>1</v>
      </c>
    </row>
    <row r="201" spans="1:9" ht="18" customHeight="1" x14ac:dyDescent="0.2">
      <c r="A201" s="16" t="str">
        <f>'Fish Use'!A212</f>
        <v>UGR13</v>
      </c>
      <c r="B201" s="16" t="str">
        <f>'Fish Use'!B212</f>
        <v>Upper Grande Ronde</v>
      </c>
      <c r="C201" s="16" t="str">
        <f>'Limiting Factors'!B201</f>
        <v>Decreased Sediment Quantity</v>
      </c>
      <c r="D201" s="18">
        <f>'Fish Use'!F212</f>
        <v>0.28310000000000002</v>
      </c>
      <c r="E201" s="19">
        <f>'Limiting Factors'!C201</f>
        <v>4</v>
      </c>
      <c r="F201" s="18">
        <f>'Limiting Factors'!D201</f>
        <v>0.77500000000000002</v>
      </c>
      <c r="G201" s="18">
        <f>SUM('L1 Calculation Grid'!M3159,'L1 Calculation Grid'!M3174,'L1 Calculation Grid'!M3189,'L1 Calculation Grid'!M3204,'L1 Calculation Grid'!M3219,'L1 Calculation Grid'!M3234,'L1 Calculation Grid'!M3249,'L1 Calculation Grid'!M3264,'L1 Calculation Grid'!M3279,'L1 Calculation Grid'!M3294)</f>
        <v>1.1361915179511726</v>
      </c>
      <c r="H201" s="18">
        <f>SUM('L1 Calculation Grid'!N3159,'L1 Calculation Grid'!N3174,'L1 Calculation Grid'!N3189,'L1 Calculation Grid'!N3204,'L1 Calculation Grid'!N3219,'L1 Calculation Grid'!N3234,'L1 Calculation Grid'!N3249,'L1 Calculation Grid'!N3264,'L1 Calculation Grid'!N3279,'L1 Calculation Grid'!N3294)</f>
        <v>0.33845969952289756</v>
      </c>
      <c r="I201" s="17">
        <f t="shared" si="13"/>
        <v>7</v>
      </c>
    </row>
    <row r="202" spans="1:9" ht="18" customHeight="1" x14ac:dyDescent="0.2">
      <c r="A202" s="16" t="str">
        <f>'Fish Use'!A212</f>
        <v>UGR13</v>
      </c>
      <c r="B202" s="16" t="str">
        <f>'Fish Use'!B212</f>
        <v>Upper Grande Ronde</v>
      </c>
      <c r="C202" s="16" t="str">
        <f>'Limiting Factors'!B207</f>
        <v>Decreased Water Quantity</v>
      </c>
      <c r="D202" s="18">
        <f>'Fish Use'!F212</f>
        <v>0.28310000000000002</v>
      </c>
      <c r="E202" s="19">
        <f>'Limiting Factors'!C207</f>
        <v>3.63</v>
      </c>
      <c r="F202" s="18">
        <f>'Limiting Factors'!D207</f>
        <v>0.69174999999999998</v>
      </c>
      <c r="G202" s="18">
        <f>SUM('L1 Calculation Grid'!M3157,'L1 Calculation Grid'!M3172,'L1 Calculation Grid'!M3187,'L1 Calculation Grid'!M3202,'L1 Calculation Grid'!M3217,'L1 Calculation Grid'!M3232,'L1 Calculation Grid'!M3247,'L1 Calculation Grid'!M3262,'L1 Calculation Grid'!M3277,'L1 Calculation Grid'!M3292)</f>
        <v>1.4673593704023826</v>
      </c>
      <c r="H202" s="18">
        <f>SUM('L1 Calculation Grid'!N3157,'L1 Calculation Grid'!N3172,'L1 Calculation Grid'!N3187,'L1 Calculation Grid'!N3202,'L1 Calculation Grid'!N3217,'L1 Calculation Grid'!N3232,'L1 Calculation Grid'!N3247,'L1 Calculation Grid'!N3262,'L1 Calculation Grid'!N3277,'L1 Calculation Grid'!N3292)</f>
        <v>0.42409343557505996</v>
      </c>
      <c r="I202" s="17">
        <f t="shared" si="13"/>
        <v>3</v>
      </c>
    </row>
    <row r="203" spans="1:9" ht="18" customHeight="1" x14ac:dyDescent="0.2">
      <c r="A203" s="16" t="str">
        <f>'Fish Use'!A212</f>
        <v>UGR13</v>
      </c>
      <c r="B203" s="16" t="str">
        <f>'Fish Use'!B212</f>
        <v>Upper Grande Ronde</v>
      </c>
      <c r="C203" s="16" t="str">
        <f>'Limiting Factors'!B198</f>
        <v>Floodplain Condition</v>
      </c>
      <c r="D203" s="18">
        <f>'Fish Use'!F212</f>
        <v>0.28310000000000002</v>
      </c>
      <c r="E203" s="19">
        <f>'Limiting Factors'!C198</f>
        <v>3.95</v>
      </c>
      <c r="F203" s="18">
        <f>'Limiting Factors'!D198</f>
        <v>0.76375000000000004</v>
      </c>
      <c r="G203" s="18">
        <f>SUM('L1 Calculation Grid'!M3154,'L1 Calculation Grid'!M3169,'L1 Calculation Grid'!M3184,'L1 Calculation Grid'!M3199,'L1 Calculation Grid'!M3214,'L1 Calculation Grid'!M3229,'L1 Calculation Grid'!M3244,'L1 Calculation Grid'!M3259,'L1 Calculation Grid'!M3274,'L1 Calculation Grid'!M3289)</f>
        <v>1.3142942777712365</v>
      </c>
      <c r="H203" s="18">
        <f>SUM('L1 Calculation Grid'!N3154,'L1 Calculation Grid'!N3169,'L1 Calculation Grid'!N3184,'L1 Calculation Grid'!N3199,'L1 Calculation Grid'!N3214,'L1 Calculation Grid'!N3229,'L1 Calculation Grid'!N3244,'L1 Calculation Grid'!N3259,'L1 Calculation Grid'!N3274,'L1 Calculation Grid'!N3289)</f>
        <v>0.37316073253577242</v>
      </c>
      <c r="I203" s="17">
        <f t="shared" si="13"/>
        <v>6</v>
      </c>
    </row>
    <row r="204" spans="1:9" ht="18" customHeight="1" x14ac:dyDescent="0.2">
      <c r="A204" s="16" t="str">
        <f>'Fish Use'!A212</f>
        <v>UGR13</v>
      </c>
      <c r="B204" s="16" t="str">
        <f>'Fish Use'!B212</f>
        <v>Upper Grande Ronde</v>
      </c>
      <c r="C204" s="16" t="str">
        <f>'Limiting Factors'!B202</f>
        <v>Increased Sediment Quantity</v>
      </c>
      <c r="D204" s="18">
        <f>'Fish Use'!F212</f>
        <v>0.28310000000000002</v>
      </c>
      <c r="E204" s="19">
        <f>'Limiting Factors'!C202</f>
        <v>3.25</v>
      </c>
      <c r="F204" s="18">
        <f>'Limiting Factors'!D202</f>
        <v>0.60624999999999996</v>
      </c>
      <c r="G204" s="18">
        <f>SUM('L1 Calculation Grid'!M3160,'L1 Calculation Grid'!M3175,'L1 Calculation Grid'!M3190,'L1 Calculation Grid'!M3205,'L1 Calculation Grid'!M3220,'L1 Calculation Grid'!M3235,'L1 Calculation Grid'!M3250,'L1 Calculation Grid'!M3265,'L1 Calculation Grid'!M3280,'L1 Calculation Grid'!M3295)</f>
        <v>0.62399537041312192</v>
      </c>
      <c r="H204" s="18">
        <f>SUM('L1 Calculation Grid'!N3160,'L1 Calculation Grid'!N3175,'L1 Calculation Grid'!N3190,'L1 Calculation Grid'!N3205,'L1 Calculation Grid'!N3220,'L1 Calculation Grid'!N3235,'L1 Calculation Grid'!N3250,'L1 Calculation Grid'!N3265,'L1 Calculation Grid'!N3280,'L1 Calculation Grid'!N3295)</f>
        <v>0.20529325096792211</v>
      </c>
      <c r="I204" s="17">
        <f t="shared" si="13"/>
        <v>12</v>
      </c>
    </row>
    <row r="205" spans="1:9" ht="18" customHeight="1" x14ac:dyDescent="0.2">
      <c r="A205" s="16" t="str">
        <f>'Fish Use'!A212</f>
        <v>UGR13</v>
      </c>
      <c r="B205" s="16" t="str">
        <f>'Fish Use'!B212</f>
        <v>Upper Grande Ronde</v>
      </c>
      <c r="C205" s="16" t="str">
        <f>'Limiting Factors'!B206</f>
        <v>Non-Native Species Interactions and Competition</v>
      </c>
      <c r="D205" s="18">
        <f>'Fish Use'!F212</f>
        <v>0.28310000000000002</v>
      </c>
      <c r="E205" s="19">
        <f>'Limiting Factors'!C206</f>
        <v>2.88</v>
      </c>
      <c r="F205" s="18">
        <f>'Limiting Factors'!D206</f>
        <v>0.52300000000000002</v>
      </c>
      <c r="G205" s="18">
        <f>SUM('L1 Calculation Grid'!M3166,'L1 Calculation Grid'!M3181,'L1 Calculation Grid'!M3196,'L1 Calculation Grid'!M3211,'L1 Calculation Grid'!M3226,'L1 Calculation Grid'!M3241,'L1 Calculation Grid'!M3256,'L1 Calculation Grid'!M3271,'L1 Calculation Grid'!M3286,'L1 Calculation Grid'!M3301)</f>
        <v>0.59541794207940246</v>
      </c>
      <c r="H205" s="18">
        <f>SUM('L1 Calculation Grid'!N3166,'L1 Calculation Grid'!N3181,'L1 Calculation Grid'!N3196,'L1 Calculation Grid'!N3211,'L1 Calculation Grid'!N3226,'L1 Calculation Grid'!N3241,'L1 Calculation Grid'!N3256,'L1 Calculation Grid'!N3271,'L1 Calculation Grid'!N3286,'L1 Calculation Grid'!N3301)</f>
        <v>0.21003552984508642</v>
      </c>
      <c r="I205" s="17">
        <f t="shared" si="13"/>
        <v>11</v>
      </c>
    </row>
    <row r="206" spans="1:9" ht="18" customHeight="1" x14ac:dyDescent="0.2">
      <c r="A206" s="16" t="str">
        <f>'Fish Use'!A212</f>
        <v>UGR13</v>
      </c>
      <c r="B206" s="16" t="str">
        <f>'Fish Use'!B212</f>
        <v>Upper Grande Ronde</v>
      </c>
      <c r="C206" s="16" t="str">
        <f>'Limiting Factors'!B204</f>
        <v>Predation</v>
      </c>
      <c r="D206" s="18">
        <f>'Fish Use'!F212</f>
        <v>0.28310000000000002</v>
      </c>
      <c r="E206" s="19">
        <f>'Limiting Factors'!C204</f>
        <v>2</v>
      </c>
      <c r="F206" s="18">
        <f>'Limiting Factors'!D204</f>
        <v>0.32500000000000001</v>
      </c>
      <c r="G206" s="18">
        <f>SUM('L1 Calculation Grid'!M3164,'L1 Calculation Grid'!M3179,'L1 Calculation Grid'!M3194,'L1 Calculation Grid'!M3209,'L1 Calculation Grid'!M3224,'L1 Calculation Grid'!M3239,'L1 Calculation Grid'!M3254,'L1 Calculation Grid'!M3269,'L1 Calculation Grid'!M3284,'L1 Calculation Grid'!M3299)</f>
        <v>0.49421171443029749</v>
      </c>
      <c r="H206" s="18">
        <f>SUM('L1 Calculation Grid'!N3164,'L1 Calculation Grid'!N3179,'L1 Calculation Grid'!N3194,'L1 Calculation Grid'!N3209,'L1 Calculation Grid'!N3224,'L1 Calculation Grid'!N3239,'L1 Calculation Grid'!N3254,'L1 Calculation Grid'!N3269,'L1 Calculation Grid'!N3284,'L1 Calculation Grid'!N3299)</f>
        <v>0.15110260289250002</v>
      </c>
      <c r="I206" s="17">
        <f t="shared" si="13"/>
        <v>14</v>
      </c>
    </row>
    <row r="207" spans="1:9" ht="18" customHeight="1" x14ac:dyDescent="0.2">
      <c r="A207" s="16" t="str">
        <f>'Fish Use'!A212</f>
        <v>UGR13</v>
      </c>
      <c r="B207" s="16" t="str">
        <f>'Fish Use'!B212</f>
        <v>Upper Grande Ronde</v>
      </c>
      <c r="C207" s="16" t="str">
        <f>'Limiting Factors'!B197</f>
        <v>Riparian Condition</v>
      </c>
      <c r="D207" s="18">
        <f>'Fish Use'!F212</f>
        <v>0.28310000000000002</v>
      </c>
      <c r="E207" s="19">
        <f>'Limiting Factors'!C197</f>
        <v>3.78</v>
      </c>
      <c r="F207" s="18">
        <f>'Limiting Factors'!D197</f>
        <v>0.72550000000000003</v>
      </c>
      <c r="G207" s="18">
        <f>SUM('L1 Calculation Grid'!M3153,'L1 Calculation Grid'!M3168,'L1 Calculation Grid'!M3183,'L1 Calculation Grid'!M3198,'L1 Calculation Grid'!M3213,'L1 Calculation Grid'!M3228,'L1 Calculation Grid'!M3243,'L1 Calculation Grid'!M3258,'L1 Calculation Grid'!M3273,'L1 Calculation Grid'!M3288)</f>
        <v>1.2748791748189052</v>
      </c>
      <c r="H207" s="18">
        <f>SUM('L1 Calculation Grid'!N3153,'L1 Calculation Grid'!N3168,'L1 Calculation Grid'!N3183,'L1 Calculation Grid'!N3198,'L1 Calculation Grid'!N3213,'L1 Calculation Grid'!N3228,'L1 Calculation Grid'!N3243,'L1 Calculation Grid'!N3258,'L1 Calculation Grid'!N3273,'L1 Calculation Grid'!N3288)</f>
        <v>0.41164366817537557</v>
      </c>
      <c r="I207" s="17">
        <f t="shared" si="13"/>
        <v>4</v>
      </c>
    </row>
    <row r="208" spans="1:9" ht="18" customHeight="1" x14ac:dyDescent="0.2">
      <c r="A208" s="16" t="str">
        <f>'Fish Use'!A212</f>
        <v>UGR13</v>
      </c>
      <c r="B208" s="16" t="str">
        <f>'Fish Use'!B212</f>
        <v>Upper Grande Ronde</v>
      </c>
      <c r="C208" s="16" t="str">
        <f>'Limiting Factors'!B199</f>
        <v>Side Channel and Wetland Habitat</v>
      </c>
      <c r="D208" s="18">
        <f>'Fish Use'!F212</f>
        <v>0.28310000000000002</v>
      </c>
      <c r="E208" s="19">
        <f>'Limiting Factors'!C199</f>
        <v>4.18</v>
      </c>
      <c r="F208" s="18">
        <f>'Limiting Factors'!D199</f>
        <v>0.8155</v>
      </c>
      <c r="G208" s="18">
        <f>SUM('L1 Calculation Grid'!M3155,'L1 Calculation Grid'!M3170,'L1 Calculation Grid'!M3185,'L1 Calculation Grid'!M3200,'L1 Calculation Grid'!M3215,'L1 Calculation Grid'!M3230,'L1 Calculation Grid'!M3245,'L1 Calculation Grid'!M3260,'L1 Calculation Grid'!M3275,'L1 Calculation Grid'!M3290)</f>
        <v>1.7743858696042263</v>
      </c>
      <c r="H208" s="18">
        <f>SUM('L1 Calculation Grid'!N3155,'L1 Calculation Grid'!N3170,'L1 Calculation Grid'!N3185,'L1 Calculation Grid'!N3200,'L1 Calculation Grid'!N3215,'L1 Calculation Grid'!N3230,'L1 Calculation Grid'!N3245,'L1 Calculation Grid'!N3260,'L1 Calculation Grid'!N3275,'L1 Calculation Grid'!N3290)</f>
        <v>0.51717741302467168</v>
      </c>
      <c r="I208" s="17">
        <f t="shared" si="13"/>
        <v>2</v>
      </c>
    </row>
    <row r="209" spans="1:9" ht="18" customHeight="1" x14ac:dyDescent="0.2">
      <c r="A209" s="16" t="str">
        <f>'Fish Use'!A212</f>
        <v>UGR13</v>
      </c>
      <c r="B209" s="16" t="str">
        <f>'Fish Use'!B212</f>
        <v>Upper Grande Ronde</v>
      </c>
      <c r="C209" s="16" t="str">
        <f>'Limiting Factors'!B209</f>
        <v>Summer Water Temperature</v>
      </c>
      <c r="D209" s="18">
        <f>'Fish Use'!F212</f>
        <v>0.28310000000000002</v>
      </c>
      <c r="E209" s="19">
        <f>'Limiting Factors'!C209</f>
        <v>3.56</v>
      </c>
      <c r="F209" s="18">
        <f>'Limiting Factors'!D209</f>
        <v>0.67600000000000005</v>
      </c>
      <c r="G209" s="18">
        <f>SUM('L1 Calculation Grid'!M3161,'L1 Calculation Grid'!M3176,'L1 Calculation Grid'!M3191,'L1 Calculation Grid'!M3206,'L1 Calculation Grid'!M3221,'L1 Calculation Grid'!M3236,'L1 Calculation Grid'!M3251,'L1 Calculation Grid'!M3266,'L1 Calculation Grid'!M3281,'L1 Calculation Grid'!M3296)</f>
        <v>1.2740147085440894</v>
      </c>
      <c r="H209" s="18">
        <f>SUM('L1 Calculation Grid'!N3161,'L1 Calculation Grid'!N3176,'L1 Calculation Grid'!N3191,'L1 Calculation Grid'!N3206,'L1 Calculation Grid'!N3221,'L1 Calculation Grid'!N3236,'L1 Calculation Grid'!N3251,'L1 Calculation Grid'!N3266,'L1 Calculation Grid'!N3281,'L1 Calculation Grid'!N3296)</f>
        <v>0.39869005353602238</v>
      </c>
      <c r="I209" s="17">
        <f t="shared" si="13"/>
        <v>5</v>
      </c>
    </row>
    <row r="210" spans="1:9" ht="18" customHeight="1" x14ac:dyDescent="0.2">
      <c r="A210" s="16" t="str">
        <f>'Fish Use'!A212</f>
        <v>UGR13</v>
      </c>
      <c r="B210" s="16" t="str">
        <f>'Fish Use'!B212</f>
        <v>Upper Grande Ronde</v>
      </c>
      <c r="C210" s="16" t="str">
        <f>'Limiting Factors'!B211</f>
        <v>Water Quality</v>
      </c>
      <c r="D210" s="18">
        <f>'Fish Use'!F212</f>
        <v>0.28310000000000002</v>
      </c>
      <c r="E210" s="19">
        <f>'Limiting Factors'!C211</f>
        <v>2.62</v>
      </c>
      <c r="F210" s="18">
        <f>'Limiting Factors'!D211</f>
        <v>0.46450000000000002</v>
      </c>
      <c r="G210" s="18">
        <f>SUM('L1 Calculation Grid'!M3163,'L1 Calculation Grid'!M3178,'L1 Calculation Grid'!M3193,'L1 Calculation Grid'!M3208,'L1 Calculation Grid'!M3223,'L1 Calculation Grid'!M3238,'L1 Calculation Grid'!M3253,'L1 Calculation Grid'!M3268,'L1 Calculation Grid'!M3283,'L1 Calculation Grid'!M3298)</f>
        <v>0.76551756627807155</v>
      </c>
      <c r="H210" s="18">
        <f>SUM('L1 Calculation Grid'!N3163,'L1 Calculation Grid'!N3178,'L1 Calculation Grid'!N3193,'L1 Calculation Grid'!N3208,'L1 Calculation Grid'!N3223,'L1 Calculation Grid'!N3238,'L1 Calculation Grid'!N3253,'L1 Calculation Grid'!N3268,'L1 Calculation Grid'!N3283,'L1 Calculation Grid'!N3298)</f>
        <v>0.21249452640447644</v>
      </c>
      <c r="I210" s="17">
        <f t="shared" si="13"/>
        <v>10</v>
      </c>
    </row>
    <row r="211" spans="1:9" ht="18" customHeight="1" x14ac:dyDescent="0.2">
      <c r="A211" s="16" t="str">
        <f>'Fish Use'!A212</f>
        <v>UGR13</v>
      </c>
      <c r="B211" s="16" t="str">
        <f>'Fish Use'!B212</f>
        <v>Upper Grande Ronde</v>
      </c>
      <c r="C211" s="16" t="str">
        <f>'Limiting Factors'!B210</f>
        <v>Winter Water Temperature</v>
      </c>
      <c r="D211" s="18">
        <f>'Fish Use'!F212</f>
        <v>0.28310000000000002</v>
      </c>
      <c r="E211" s="19">
        <f>'Limiting Factors'!C210</f>
        <v>2.62</v>
      </c>
      <c r="F211" s="18">
        <f>'Limiting Factors'!D210</f>
        <v>0.46450000000000002</v>
      </c>
      <c r="G211" s="18">
        <f>SUM('L1 Calculation Grid'!M3162,'L1 Calculation Grid'!M3177,'L1 Calculation Grid'!M3192,'L1 Calculation Grid'!M3207,'L1 Calculation Grid'!M3222,'L1 Calculation Grid'!M3237,'L1 Calculation Grid'!M3252,'L1 Calculation Grid'!M3267,'L1 Calculation Grid'!M3282,'L1 Calculation Grid'!M3297)</f>
        <v>0.63026047466164303</v>
      </c>
      <c r="H211" s="18">
        <f>SUM('L1 Calculation Grid'!N3162,'L1 Calculation Grid'!N3177,'L1 Calculation Grid'!N3192,'L1 Calculation Grid'!N3207,'L1 Calculation Grid'!N3222,'L1 Calculation Grid'!N3237,'L1 Calculation Grid'!N3252,'L1 Calculation Grid'!N3267,'L1 Calculation Grid'!N3282,'L1 Calculation Grid'!N3297)</f>
        <v>0.17166379189265643</v>
      </c>
      <c r="I211" s="17">
        <f t="shared" si="13"/>
        <v>13</v>
      </c>
    </row>
    <row r="212" spans="1:9" ht="18" customHeight="1" x14ac:dyDescent="0.2">
      <c r="A212" s="16" t="str">
        <f>'Fish Use'!A222</f>
        <v>UGR14</v>
      </c>
      <c r="B212" s="16" t="str">
        <f>'Fish Use'!B222</f>
        <v>Upper Grande Ronde</v>
      </c>
      <c r="C212" s="16" t="str">
        <f>'Limiting Factors'!B223</f>
        <v>Altered Flow Timing</v>
      </c>
      <c r="D212" s="18">
        <f>'Fish Use'!F222</f>
        <v>0.72060000000000002</v>
      </c>
      <c r="E212" s="19">
        <f>'Limiting Factors'!C223</f>
        <v>1.44</v>
      </c>
      <c r="F212" s="18">
        <f>'Limiting Factors'!D223</f>
        <v>0.19900000000000001</v>
      </c>
      <c r="G212" s="18">
        <f>SUM('L1 Calculation Grid'!M3308,'L1 Calculation Grid'!M3323,'L1 Calculation Grid'!M3338,'L1 Calculation Grid'!M3353,'L1 Calculation Grid'!M3368,'L1 Calculation Grid'!M3383,'L1 Calculation Grid'!M3398,'L1 Calculation Grid'!M3413,'L1 Calculation Grid'!M3428,'L1 Calculation Grid'!M3443)</f>
        <v>0.75182256859191421</v>
      </c>
      <c r="H212" s="18">
        <f>SUM('L1 Calculation Grid'!N3308,'L1 Calculation Grid'!N3323,'L1 Calculation Grid'!N3338,'L1 Calculation Grid'!N3353,'L1 Calculation Grid'!N3368,'L1 Calculation Grid'!N3383,'L1 Calculation Grid'!N3398,'L1 Calculation Grid'!N3413,'L1 Calculation Grid'!N3428,'L1 Calculation Grid'!N3443)</f>
        <v>0.20922996745136474</v>
      </c>
      <c r="I212" s="17">
        <f t="shared" ref="I212:I226" si="14">1+IF($H$212&gt;H212,1,0)+IF(AND($H$213&gt;H212,COUNTIF($H$212:$H$212,$H$213)=0),1,0)+IF(AND($H$214&gt;H212,COUNTIF($H$212:$H$213,$H$214)=0),1,0)+IF(AND($H$215&gt;H212,COUNTIF($H$212:$H$214,$H$215)=0),1,0)+IF(AND($H$216&gt;H212,COUNTIF($H$212:$H$215,$H$216)=0),1,0)+IF(AND($H$217&gt;H212,COUNTIF($H$212:$H$216,$H$217)=0),1,0)+IF(AND($H$218&gt;H212,COUNTIF($H$212:$H$217,$H$218)=0),1,0)+IF(AND($H$219&gt;H212,COUNTIF($H$212:$H$218,$H$219)=0),1,0)+IF(AND($H$220&gt;H212,COUNTIF($H$212:$H$219,$H$220)=0),1,0)+IF(AND($H$221&gt;H212,COUNTIF($H$212:$H$220,$H$221)=0),1,0)+IF(AND($H$222&gt;H212,COUNTIF($H$212:$H$221,$H$222)=0),1,0)+IF(AND($H$223&gt;H212,COUNTIF($H$212:$H$222,$H$223)=0),1,0)+IF(AND($H$224&gt;H212,COUNTIF($H$212:$H$223,$H$224)=0),1,0)+IF(AND($H$225&gt;H212,COUNTIF($H$212:$H$224,$H$225)=0),1,0)+IF(AND($H$226&gt;H212,COUNTIF($H$212:$H$225,$H$226)=0),1,0)</f>
        <v>13</v>
      </c>
    </row>
    <row r="213" spans="1:9" ht="18" customHeight="1" x14ac:dyDescent="0.2">
      <c r="A213" s="16" t="str">
        <f>'Fish Use'!A222</f>
        <v>UGR14</v>
      </c>
      <c r="B213" s="16" t="str">
        <f>'Fish Use'!B222</f>
        <v>Upper Grande Ronde</v>
      </c>
      <c r="C213" s="16" t="str">
        <f>'Limiting Factors'!B220</f>
        <v>Altered Primary Productivity</v>
      </c>
      <c r="D213" s="18">
        <f>'Fish Use'!F222</f>
        <v>0.72060000000000002</v>
      </c>
      <c r="E213" s="19">
        <f>'Limiting Factors'!C220</f>
        <v>3.11</v>
      </c>
      <c r="F213" s="18">
        <f>'Limiting Factors'!D220</f>
        <v>0.57474999999999998</v>
      </c>
      <c r="G213" s="18">
        <f>SUM('L1 Calculation Grid'!M3315,'L1 Calculation Grid'!M3330,'L1 Calculation Grid'!M3345,'L1 Calculation Grid'!M3360,'L1 Calculation Grid'!M3375,'L1 Calculation Grid'!M3390,'L1 Calculation Grid'!M3405,'L1 Calculation Grid'!M3420,'L1 Calculation Grid'!M3435,'L1 Calculation Grid'!M3450)</f>
        <v>1.5057850614898822</v>
      </c>
      <c r="H213" s="18">
        <f>SUM('L1 Calculation Grid'!N3315,'L1 Calculation Grid'!N3330,'L1 Calculation Grid'!N3345,'L1 Calculation Grid'!N3360,'L1 Calculation Grid'!N3375,'L1 Calculation Grid'!N3390,'L1 Calculation Grid'!N3405,'L1 Calculation Grid'!N3420,'L1 Calculation Grid'!N3435,'L1 Calculation Grid'!N3450)</f>
        <v>0.4312343583636814</v>
      </c>
      <c r="I213" s="17">
        <f t="shared" si="14"/>
        <v>10</v>
      </c>
    </row>
    <row r="214" spans="1:9" ht="18" customHeight="1" x14ac:dyDescent="0.2">
      <c r="A214" s="16" t="str">
        <f>'Fish Use'!A222</f>
        <v>UGR14</v>
      </c>
      <c r="B214" s="16" t="str">
        <f>'Fish Use'!B222</f>
        <v>Upper Grande Ronde</v>
      </c>
      <c r="C214" s="16" t="str">
        <f>'Limiting Factors'!B218</f>
        <v>Anthropogenic Barriers</v>
      </c>
      <c r="D214" s="18">
        <f>'Fish Use'!F222</f>
        <v>0.72060000000000002</v>
      </c>
      <c r="E214" s="19">
        <f>'Limiting Factors'!C218</f>
        <v>2.71</v>
      </c>
      <c r="F214" s="18">
        <f>'Limiting Factors'!D218</f>
        <v>0.48475000000000001</v>
      </c>
      <c r="G214" s="18">
        <f>SUM('L1 Calculation Grid'!M3302,'L1 Calculation Grid'!M3317,'L1 Calculation Grid'!M3332,'L1 Calculation Grid'!M3347,'L1 Calculation Grid'!M3362,'L1 Calculation Grid'!M3377,'L1 Calculation Grid'!M3392,'L1 Calculation Grid'!M3407,'L1 Calculation Grid'!M3422,'L1 Calculation Grid'!M3437)</f>
        <v>1.8538425821007873</v>
      </c>
      <c r="H214" s="18">
        <f>SUM('L1 Calculation Grid'!N3302,'L1 Calculation Grid'!N3317,'L1 Calculation Grid'!N3332,'L1 Calculation Grid'!N3347,'L1 Calculation Grid'!N3362,'L1 Calculation Grid'!N3377,'L1 Calculation Grid'!N3392,'L1 Calculation Grid'!N3407,'L1 Calculation Grid'!N3422,'L1 Calculation Grid'!N3437)</f>
        <v>0.58714163712634249</v>
      </c>
      <c r="I214" s="17">
        <f t="shared" si="14"/>
        <v>5</v>
      </c>
    </row>
    <row r="215" spans="1:9" ht="18" customHeight="1" x14ac:dyDescent="0.2">
      <c r="A215" s="16" t="str">
        <f>'Fish Use'!A222</f>
        <v>UGR14</v>
      </c>
      <c r="B215" s="16" t="str">
        <f>'Fish Use'!B222</f>
        <v>Upper Grande Ronde</v>
      </c>
      <c r="C215" s="16" t="str">
        <f>'Limiting Factors'!B215</f>
        <v>Channel and Habitat Structure</v>
      </c>
      <c r="D215" s="18">
        <f>'Fish Use'!F222</f>
        <v>0.72060000000000002</v>
      </c>
      <c r="E215" s="19">
        <f>'Limiting Factors'!C215</f>
        <v>3</v>
      </c>
      <c r="F215" s="18">
        <f>'Limiting Factors'!D215</f>
        <v>0.55000000000000004</v>
      </c>
      <c r="G215" s="18">
        <f>SUM('L1 Calculation Grid'!M3306,'L1 Calculation Grid'!M3321,'L1 Calculation Grid'!M3336,'L1 Calculation Grid'!M3351,'L1 Calculation Grid'!M3366,'L1 Calculation Grid'!M3381,'L1 Calculation Grid'!M3396,'L1 Calculation Grid'!M3411,'L1 Calculation Grid'!M3426,'L1 Calculation Grid'!M3441)</f>
        <v>3.4537328566332905</v>
      </c>
      <c r="H215" s="18">
        <f>SUM('L1 Calculation Grid'!N3306,'L1 Calculation Grid'!N3321,'L1 Calculation Grid'!N3336,'L1 Calculation Grid'!N3351,'L1 Calculation Grid'!N3366,'L1 Calculation Grid'!N3381,'L1 Calculation Grid'!N3396,'L1 Calculation Grid'!N3411,'L1 Calculation Grid'!N3426,'L1 Calculation Grid'!N3441)</f>
        <v>1.0455468490671667</v>
      </c>
      <c r="I215" s="17">
        <f t="shared" si="14"/>
        <v>1</v>
      </c>
    </row>
    <row r="216" spans="1:9" ht="18" customHeight="1" x14ac:dyDescent="0.2">
      <c r="A216" s="16" t="str">
        <f>'Fish Use'!A222</f>
        <v>UGR14</v>
      </c>
      <c r="B216" s="16" t="str">
        <f>'Fish Use'!B222</f>
        <v>Upper Grande Ronde</v>
      </c>
      <c r="C216" s="16" t="str">
        <f>'Limiting Factors'!B216</f>
        <v>Decreased Sediment Quantity</v>
      </c>
      <c r="D216" s="18">
        <f>'Fish Use'!F222</f>
        <v>0.72060000000000002</v>
      </c>
      <c r="E216" s="19">
        <f>'Limiting Factors'!C216</f>
        <v>2.93</v>
      </c>
      <c r="F216" s="18">
        <f>'Limiting Factors'!D216</f>
        <v>0.53425</v>
      </c>
      <c r="G216" s="18">
        <f>SUM('L1 Calculation Grid'!M3309,'L1 Calculation Grid'!M3324,'L1 Calculation Grid'!M3339,'L1 Calculation Grid'!M3354,'L1 Calculation Grid'!M3369,'L1 Calculation Grid'!M3384,'L1 Calculation Grid'!M3399,'L1 Calculation Grid'!M3414,'L1 Calculation Grid'!M3429,'L1 Calculation Grid'!M3444)</f>
        <v>1.9936492769507064</v>
      </c>
      <c r="H216" s="18">
        <f>SUM('L1 Calculation Grid'!N3309,'L1 Calculation Grid'!N3324,'L1 Calculation Grid'!N3339,'L1 Calculation Grid'!N3354,'L1 Calculation Grid'!N3369,'L1 Calculation Grid'!N3384,'L1 Calculation Grid'!N3399,'L1 Calculation Grid'!N3414,'L1 Calculation Grid'!N3429,'L1 Calculation Grid'!N3444)</f>
        <v>0.59388749569927346</v>
      </c>
      <c r="I216" s="17">
        <f t="shared" si="14"/>
        <v>4</v>
      </c>
    </row>
    <row r="217" spans="1:9" ht="18" customHeight="1" x14ac:dyDescent="0.2">
      <c r="A217" s="16" t="str">
        <f>'Fish Use'!A222</f>
        <v>UGR14</v>
      </c>
      <c r="B217" s="16" t="str">
        <f>'Fish Use'!B222</f>
        <v>Upper Grande Ronde</v>
      </c>
      <c r="C217" s="16" t="str">
        <f>'Limiting Factors'!B222</f>
        <v>Decreased Water Quantity</v>
      </c>
      <c r="D217" s="18">
        <f>'Fish Use'!F222</f>
        <v>0.72060000000000002</v>
      </c>
      <c r="E217" s="19">
        <f>'Limiting Factors'!C222</f>
        <v>2.08</v>
      </c>
      <c r="F217" s="18">
        <f>'Limiting Factors'!D222</f>
        <v>0.34300000000000003</v>
      </c>
      <c r="G217" s="18">
        <f>SUM('L1 Calculation Grid'!M3307,'L1 Calculation Grid'!M3322,'L1 Calculation Grid'!M3337,'L1 Calculation Grid'!M3352,'L1 Calculation Grid'!M3367,'L1 Calculation Grid'!M3382,'L1 Calculation Grid'!M3397,'L1 Calculation Grid'!M3412,'L1 Calculation Grid'!M3427,'L1 Calculation Grid'!M3442)</f>
        <v>1.8519780302824753</v>
      </c>
      <c r="H217" s="18">
        <f>SUM('L1 Calculation Grid'!N3307,'L1 Calculation Grid'!N3322,'L1 Calculation Grid'!N3337,'L1 Calculation Grid'!N3352,'L1 Calculation Grid'!N3367,'L1 Calculation Grid'!N3382,'L1 Calculation Grid'!N3397,'L1 Calculation Grid'!N3412,'L1 Calculation Grid'!N3427,'L1 Calculation Grid'!N3442)</f>
        <v>0.53525519468121163</v>
      </c>
      <c r="I217" s="17">
        <f t="shared" si="14"/>
        <v>7</v>
      </c>
    </row>
    <row r="218" spans="1:9" ht="18" customHeight="1" x14ac:dyDescent="0.2">
      <c r="A218" s="16" t="str">
        <f>'Fish Use'!A222</f>
        <v>UGR14</v>
      </c>
      <c r="B218" s="16" t="str">
        <f>'Fish Use'!B222</f>
        <v>Upper Grande Ronde</v>
      </c>
      <c r="C218" s="16" t="str">
        <f>'Limiting Factors'!B213</f>
        <v>Floodplain Condition</v>
      </c>
      <c r="D218" s="18">
        <f>'Fish Use'!F222</f>
        <v>0.72060000000000002</v>
      </c>
      <c r="E218" s="19">
        <f>'Limiting Factors'!C213</f>
        <v>2.5499999999999998</v>
      </c>
      <c r="F218" s="18">
        <f>'Limiting Factors'!D213</f>
        <v>0.44874999999999998</v>
      </c>
      <c r="G218" s="18">
        <f>SUM('L1 Calculation Grid'!M3304,'L1 Calculation Grid'!M3319,'L1 Calculation Grid'!M3334,'L1 Calculation Grid'!M3349,'L1 Calculation Grid'!M3364,'L1 Calculation Grid'!M3379,'L1 Calculation Grid'!M3394,'L1 Calculation Grid'!M3409,'L1 Calculation Grid'!M3424,'L1 Calculation Grid'!M3439)</f>
        <v>1.9656230840671585</v>
      </c>
      <c r="H218" s="18">
        <f>SUM('L1 Calculation Grid'!N3304,'L1 Calculation Grid'!N3319,'L1 Calculation Grid'!N3334,'L1 Calculation Grid'!N3349,'L1 Calculation Grid'!N3364,'L1 Calculation Grid'!N3379,'L1 Calculation Grid'!N3394,'L1 Calculation Grid'!N3409,'L1 Calculation Grid'!N3424,'L1 Calculation Grid'!N3439)</f>
        <v>0.55808912991965065</v>
      </c>
      <c r="I218" s="17">
        <f t="shared" si="14"/>
        <v>6</v>
      </c>
    </row>
    <row r="219" spans="1:9" ht="18" customHeight="1" x14ac:dyDescent="0.2">
      <c r="A219" s="16" t="str">
        <f>'Fish Use'!A222</f>
        <v>UGR14</v>
      </c>
      <c r="B219" s="16" t="str">
        <f>'Fish Use'!B222</f>
        <v>Upper Grande Ronde</v>
      </c>
      <c r="C219" s="16" t="str">
        <f>'Limiting Factors'!B217</f>
        <v>Increased Sediment Quantity</v>
      </c>
      <c r="D219" s="18">
        <f>'Fish Use'!F222</f>
        <v>0.72060000000000002</v>
      </c>
      <c r="E219" s="19">
        <f>'Limiting Factors'!C217</f>
        <v>2.4900000000000002</v>
      </c>
      <c r="F219" s="18">
        <f>'Limiting Factors'!D217</f>
        <v>0.43525000000000003</v>
      </c>
      <c r="G219" s="18">
        <f>SUM('L1 Calculation Grid'!M3310,'L1 Calculation Grid'!M3325,'L1 Calculation Grid'!M3340,'L1 Calculation Grid'!M3355,'L1 Calculation Grid'!M3370,'L1 Calculation Grid'!M3385,'L1 Calculation Grid'!M3400,'L1 Calculation Grid'!M3415,'L1 Calculation Grid'!M3430,'L1 Calculation Grid'!M3445)</f>
        <v>1.1403096094188279</v>
      </c>
      <c r="H219" s="18">
        <f>SUM('L1 Calculation Grid'!N3310,'L1 Calculation Grid'!N3325,'L1 Calculation Grid'!N3340,'L1 Calculation Grid'!N3355,'L1 Calculation Grid'!N3370,'L1 Calculation Grid'!N3385,'L1 Calculation Grid'!N3400,'L1 Calculation Grid'!N3415,'L1 Calculation Grid'!N3430,'L1 Calculation Grid'!N3445)</f>
        <v>0.37515962125258401</v>
      </c>
      <c r="I219" s="17">
        <f t="shared" si="14"/>
        <v>11</v>
      </c>
    </row>
    <row r="220" spans="1:9" ht="18" customHeight="1" x14ac:dyDescent="0.2">
      <c r="A220" s="16" t="str">
        <f>'Fish Use'!A222</f>
        <v>UGR14</v>
      </c>
      <c r="B220" s="16" t="str">
        <f>'Fish Use'!B222</f>
        <v>Upper Grande Ronde</v>
      </c>
      <c r="C220" s="16" t="str">
        <f>'Limiting Factors'!B221</f>
        <v>Non-Native Species Interactions and Competition</v>
      </c>
      <c r="D220" s="18">
        <f>'Fish Use'!F222</f>
        <v>0.72060000000000002</v>
      </c>
      <c r="E220" s="19">
        <f>'Limiting Factors'!C221</f>
        <v>2.71</v>
      </c>
      <c r="F220" s="18">
        <f>'Limiting Factors'!D221</f>
        <v>0.48475000000000001</v>
      </c>
      <c r="G220" s="18">
        <f>SUM('L1 Calculation Grid'!M3316,'L1 Calculation Grid'!M3331,'L1 Calculation Grid'!M3346,'L1 Calculation Grid'!M3361,'L1 Calculation Grid'!M3376,'L1 Calculation Grid'!M3391,'L1 Calculation Grid'!M3406,'L1 Calculation Grid'!M3421,'L1 Calculation Grid'!M3436,'L1 Calculation Grid'!M3451)</f>
        <v>1.4047286323502954</v>
      </c>
      <c r="H220" s="18">
        <f>SUM('L1 Calculation Grid'!N3316,'L1 Calculation Grid'!N3331,'L1 Calculation Grid'!N3346,'L1 Calculation Grid'!N3361,'L1 Calculation Grid'!N3376,'L1 Calculation Grid'!N3391,'L1 Calculation Grid'!N3406,'L1 Calculation Grid'!N3421,'L1 Calculation Grid'!N3436,'L1 Calculation Grid'!N3451)</f>
        <v>0.49552239147155608</v>
      </c>
      <c r="I220" s="17">
        <f t="shared" si="14"/>
        <v>8</v>
      </c>
    </row>
    <row r="221" spans="1:9" ht="18" customHeight="1" x14ac:dyDescent="0.2">
      <c r="A221" s="16" t="str">
        <f>'Fish Use'!A222</f>
        <v>UGR14</v>
      </c>
      <c r="B221" s="16" t="str">
        <f>'Fish Use'!B222</f>
        <v>Upper Grande Ronde</v>
      </c>
      <c r="C221" s="16" t="str">
        <f>'Limiting Factors'!B219</f>
        <v>Predation</v>
      </c>
      <c r="D221" s="18">
        <f>'Fish Use'!F222</f>
        <v>0.72060000000000002</v>
      </c>
      <c r="E221" s="19">
        <f>'Limiting Factors'!C219</f>
        <v>2.29</v>
      </c>
      <c r="F221" s="18">
        <f>'Limiting Factors'!D219</f>
        <v>0.39024999999999999</v>
      </c>
      <c r="G221" s="18">
        <f>SUM('L1 Calculation Grid'!M3314,'L1 Calculation Grid'!M3329,'L1 Calculation Grid'!M3344,'L1 Calculation Grid'!M3359,'L1 Calculation Grid'!M3374,'L1 Calculation Grid'!M3389,'L1 Calculation Grid'!M3404,'L1 Calculation Grid'!M3419,'L1 Calculation Grid'!M3434,'L1 Calculation Grid'!M3449)</f>
        <v>1.5105217204419079</v>
      </c>
      <c r="H221" s="18">
        <f>SUM('L1 Calculation Grid'!N3314,'L1 Calculation Grid'!N3329,'L1 Calculation Grid'!N3344,'L1 Calculation Grid'!N3359,'L1 Calculation Grid'!N3374,'L1 Calculation Grid'!N3389,'L1 Calculation Grid'!N3404,'L1 Calculation Grid'!N3419,'L1 Calculation Grid'!N3434,'L1 Calculation Grid'!N3449)</f>
        <v>0.46183398130806663</v>
      </c>
      <c r="I221" s="17">
        <f t="shared" si="14"/>
        <v>9</v>
      </c>
    </row>
    <row r="222" spans="1:9" ht="18" customHeight="1" x14ac:dyDescent="0.2">
      <c r="A222" s="16" t="str">
        <f>'Fish Use'!A222</f>
        <v>UGR14</v>
      </c>
      <c r="B222" s="16" t="str">
        <f>'Fish Use'!B222</f>
        <v>Upper Grande Ronde</v>
      </c>
      <c r="C222" s="16" t="str">
        <f>'Limiting Factors'!B212</f>
        <v>Riparian Condition</v>
      </c>
      <c r="D222" s="18">
        <f>'Fish Use'!F222</f>
        <v>0.72060000000000002</v>
      </c>
      <c r="E222" s="19">
        <f>'Limiting Factors'!C212</f>
        <v>2.5499999999999998</v>
      </c>
      <c r="F222" s="18">
        <f>'Limiting Factors'!D212</f>
        <v>0.44874999999999998</v>
      </c>
      <c r="G222" s="18">
        <f>SUM('L1 Calculation Grid'!M3303,'L1 Calculation Grid'!M3318,'L1 Calculation Grid'!M3333,'L1 Calculation Grid'!M3348,'L1 Calculation Grid'!M3363,'L1 Calculation Grid'!M3378,'L1 Calculation Grid'!M3393,'L1 Calculation Grid'!M3408,'L1 Calculation Grid'!M3423,'L1 Calculation Grid'!M3438)</f>
        <v>2.0071991306343162</v>
      </c>
      <c r="H222" s="18">
        <f>SUM('L1 Calculation Grid'!N3303,'L1 Calculation Grid'!N3318,'L1 Calculation Grid'!N3333,'L1 Calculation Grid'!N3348,'L1 Calculation Grid'!N3363,'L1 Calculation Grid'!N3378,'L1 Calculation Grid'!N3393,'L1 Calculation Grid'!N3408,'L1 Calculation Grid'!N3423,'L1 Calculation Grid'!N3438)</f>
        <v>0.64810127046753485</v>
      </c>
      <c r="I222" s="17">
        <f t="shared" si="14"/>
        <v>3</v>
      </c>
    </row>
    <row r="223" spans="1:9" ht="18" customHeight="1" x14ac:dyDescent="0.2">
      <c r="A223" s="16" t="str">
        <f>'Fish Use'!A222</f>
        <v>UGR14</v>
      </c>
      <c r="B223" s="16" t="str">
        <f>'Fish Use'!B222</f>
        <v>Upper Grande Ronde</v>
      </c>
      <c r="C223" s="16" t="str">
        <f>'Limiting Factors'!B214</f>
        <v>Side Channel and Wetland Habitat</v>
      </c>
      <c r="D223" s="18">
        <f>'Fish Use'!F222</f>
        <v>0.72060000000000002</v>
      </c>
      <c r="E223" s="19">
        <f>'Limiting Factors'!C214</f>
        <v>2.77</v>
      </c>
      <c r="F223" s="18">
        <f>'Limiting Factors'!D214</f>
        <v>0.49825000000000003</v>
      </c>
      <c r="G223" s="18">
        <f>SUM('L1 Calculation Grid'!M3305,'L1 Calculation Grid'!M3320,'L1 Calculation Grid'!M3335,'L1 Calculation Grid'!M3350,'L1 Calculation Grid'!M3365,'L1 Calculation Grid'!M3380,'L1 Calculation Grid'!M3395,'L1 Calculation Grid'!M3410,'L1 Calculation Grid'!M3425,'L1 Calculation Grid'!M3440)</f>
        <v>2.7594707865273618</v>
      </c>
      <c r="H223" s="18">
        <f>SUM('L1 Calculation Grid'!N3305,'L1 Calculation Grid'!N3320,'L1 Calculation Grid'!N3335,'L1 Calculation Grid'!N3350,'L1 Calculation Grid'!N3365,'L1 Calculation Grid'!N3380,'L1 Calculation Grid'!N3395,'L1 Calculation Grid'!N3410,'L1 Calculation Grid'!N3425,'L1 Calculation Grid'!N3440)</f>
        <v>0.80429853908366455</v>
      </c>
      <c r="I223" s="17">
        <f t="shared" si="14"/>
        <v>2</v>
      </c>
    </row>
    <row r="224" spans="1:9" ht="18" customHeight="1" x14ac:dyDescent="0.2">
      <c r="A224" s="16" t="str">
        <f>'Fish Use'!A222</f>
        <v>UGR14</v>
      </c>
      <c r="B224" s="16" t="str">
        <f>'Fish Use'!B222</f>
        <v>Upper Grande Ronde</v>
      </c>
      <c r="C224" s="16" t="str">
        <f>'Limiting Factors'!B224</f>
        <v>Summer Water Temperature</v>
      </c>
      <c r="D224" s="18">
        <f>'Fish Use'!F222</f>
        <v>0.72060000000000002</v>
      </c>
      <c r="E224" s="19">
        <f>'Limiting Factors'!C224</f>
        <v>1.59</v>
      </c>
      <c r="F224" s="18">
        <f>'Limiting Factors'!D224</f>
        <v>0.23275000000000001</v>
      </c>
      <c r="G224" s="18">
        <f>SUM('L1 Calculation Grid'!M3311,'L1 Calculation Grid'!M3326,'L1 Calculation Grid'!M3341,'L1 Calculation Grid'!M3356,'L1 Calculation Grid'!M3371,'L1 Calculation Grid'!M3386,'L1 Calculation Grid'!M3401,'L1 Calculation Grid'!M3416,'L1 Calculation Grid'!M3431,'L1 Calculation Grid'!M3446)</f>
        <v>1.1165336699760402</v>
      </c>
      <c r="H224" s="18">
        <f>SUM('L1 Calculation Grid'!N3311,'L1 Calculation Grid'!N3326,'L1 Calculation Grid'!N3341,'L1 Calculation Grid'!N3356,'L1 Calculation Grid'!N3371,'L1 Calculation Grid'!N3386,'L1 Calculation Grid'!N3401,'L1 Calculation Grid'!N3416,'L1 Calculation Grid'!N3431,'L1 Calculation Grid'!N3446)</f>
        <v>0.34940795084401005</v>
      </c>
      <c r="I224" s="17">
        <f t="shared" si="14"/>
        <v>12</v>
      </c>
    </row>
    <row r="225" spans="1:9" ht="18" customHeight="1" x14ac:dyDescent="0.2">
      <c r="A225" s="16" t="str">
        <f>'Fish Use'!A222</f>
        <v>UGR14</v>
      </c>
      <c r="B225" s="16" t="str">
        <f>'Fish Use'!B222</f>
        <v>Upper Grande Ronde</v>
      </c>
      <c r="C225" s="16" t="str">
        <f>'Limiting Factors'!B226</f>
        <v>Water Quality</v>
      </c>
      <c r="D225" s="18">
        <f>'Fish Use'!F222</f>
        <v>0.72060000000000002</v>
      </c>
      <c r="E225" s="19">
        <f>'Limiting Factors'!C226</f>
        <v>1.26</v>
      </c>
      <c r="F225" s="18">
        <f>'Limiting Factors'!D226</f>
        <v>0.1585</v>
      </c>
      <c r="G225" s="18">
        <f>SUM('L1 Calculation Grid'!M3313,'L1 Calculation Grid'!M3328,'L1 Calculation Grid'!M3343,'L1 Calculation Grid'!M3358,'L1 Calculation Grid'!M3373,'L1 Calculation Grid'!M3388,'L1 Calculation Grid'!M3403,'L1 Calculation Grid'!M3418,'L1 Calculation Grid'!M3433,'L1 Calculation Grid'!M3448)</f>
        <v>0.66489504660805243</v>
      </c>
      <c r="H225" s="18">
        <f>SUM('L1 Calculation Grid'!N3313,'L1 Calculation Grid'!N3328,'L1 Calculation Grid'!N3343,'L1 Calculation Grid'!N3358,'L1 Calculation Grid'!N3373,'L1 Calculation Grid'!N3388,'L1 Calculation Grid'!N3403,'L1 Calculation Grid'!N3418,'L1 Calculation Grid'!N3433,'L1 Calculation Grid'!N3448)</f>
        <v>0.18456344342898925</v>
      </c>
      <c r="I225" s="17">
        <f t="shared" si="14"/>
        <v>14</v>
      </c>
    </row>
    <row r="226" spans="1:9" ht="18" customHeight="1" x14ac:dyDescent="0.2">
      <c r="A226" s="16" t="str">
        <f>'Fish Use'!A222</f>
        <v>UGR14</v>
      </c>
      <c r="B226" s="16" t="str">
        <f>'Fish Use'!B222</f>
        <v>Upper Grande Ronde</v>
      </c>
      <c r="C226" s="16" t="str">
        <f>'Limiting Factors'!B225</f>
        <v>Winter Water Temperature</v>
      </c>
      <c r="D226" s="18">
        <f>'Fish Use'!F222</f>
        <v>0.72060000000000002</v>
      </c>
      <c r="E226" s="19">
        <f>'Limiting Factors'!C225</f>
        <v>1</v>
      </c>
      <c r="F226" s="18">
        <f>'Limiting Factors'!D225</f>
        <v>0.1</v>
      </c>
      <c r="G226" s="18">
        <f>SUM('L1 Calculation Grid'!M3312,'L1 Calculation Grid'!M3327,'L1 Calculation Grid'!M3342,'L1 Calculation Grid'!M3357,'L1 Calculation Grid'!M3372,'L1 Calculation Grid'!M3387,'L1 Calculation Grid'!M3402,'L1 Calculation Grid'!M3417,'L1 Calculation Grid'!M3432,'L1 Calculation Grid'!M3447)</f>
        <v>0.34537328572457993</v>
      </c>
      <c r="H226" s="18">
        <f>SUM('L1 Calculation Grid'!N3312,'L1 Calculation Grid'!N3327,'L1 Calculation Grid'!N3342,'L1 Calculation Grid'!N3357,'L1 Calculation Grid'!N3372,'L1 Calculation Grid'!N3387,'L1 Calculation Grid'!N3402,'L1 Calculation Grid'!N3417,'L1 Calculation Grid'!N3432,'L1 Calculation Grid'!N3447)</f>
        <v>9.4069182868775386E-2</v>
      </c>
      <c r="I226" s="17">
        <f t="shared" si="14"/>
        <v>15</v>
      </c>
    </row>
    <row r="227" spans="1:9" ht="18" customHeight="1" x14ac:dyDescent="0.2">
      <c r="A227" s="16" t="str">
        <f>'Fish Use'!A232</f>
        <v>UGR15</v>
      </c>
      <c r="B227" s="16" t="str">
        <f>'Fish Use'!B232</f>
        <v>Upper Grande Ronde</v>
      </c>
      <c r="C227" s="16" t="str">
        <f>'Limiting Factors'!B238</f>
        <v>Altered Flow Timing</v>
      </c>
      <c r="D227" s="18">
        <f>'Fish Use'!F232</f>
        <v>0.61260000000000003</v>
      </c>
      <c r="E227" s="19">
        <f>'Limiting Factors'!C238</f>
        <v>2.29</v>
      </c>
      <c r="F227" s="18">
        <f>'Limiting Factors'!D238</f>
        <v>0.39024999999999999</v>
      </c>
      <c r="G227" s="18">
        <f>SUM('L1 Calculation Grid'!M3458,'L1 Calculation Grid'!M3473,'L1 Calculation Grid'!M3488,'L1 Calculation Grid'!M3503,'L1 Calculation Grid'!M3518,'L1 Calculation Grid'!M3533,'L1 Calculation Grid'!M3548,'L1 Calculation Grid'!M3563,'L1 Calculation Grid'!M3578,'L1 Calculation Grid'!M3593)</f>
        <v>1.2533949150341526</v>
      </c>
      <c r="H227" s="18">
        <f>SUM('L1 Calculation Grid'!N3458,'L1 Calculation Grid'!N3473,'L1 Calculation Grid'!N3488,'L1 Calculation Grid'!N3503,'L1 Calculation Grid'!N3518,'L1 Calculation Grid'!N3533,'L1 Calculation Grid'!N3548,'L1 Calculation Grid'!N3563,'L1 Calculation Grid'!N3578,'L1 Calculation Grid'!N3593)</f>
        <v>0.34881604813681594</v>
      </c>
      <c r="I227" s="17">
        <f t="shared" ref="I227:I241" si="15">1+IF($H$227&gt;H227,1,0)+IF(AND($H$228&gt;H227,COUNTIF($H$227:$H$227,$H$228)=0),1,0)+IF(AND($H$229&gt;H227,COUNTIF($H$227:$H$228,$H$229)=0),1,0)+IF(AND($H$230&gt;H227,COUNTIF($H$227:$H$229,$H$230)=0),1,0)+IF(AND($H$231&gt;H227,COUNTIF($H$227:$H$230,$H$231)=0),1,0)+IF(AND($H$232&gt;H227,COUNTIF($H$227:$H$231,$H$232)=0),1,0)+IF(AND($H$233&gt;H227,COUNTIF($H$227:$H$232,$H$233)=0),1,0)+IF(AND($H$234&gt;H227,COUNTIF($H$227:$H$233,$H$234)=0),1,0)+IF(AND($H$235&gt;H227,COUNTIF($H$227:$H$234,$H$235)=0),1,0)+IF(AND($H$236&gt;H227,COUNTIF($H$227:$H$235,$H$236)=0),1,0)+IF(AND($H$237&gt;H227,COUNTIF($H$227:$H$236,$H$237)=0),1,0)+IF(AND($H$238&gt;H227,COUNTIF($H$227:$H$237,$H$238)=0),1,0)+IF(AND($H$239&gt;H227,COUNTIF($H$227:$H$238,$H$239)=0),1,0)+IF(AND($H$240&gt;H227,COUNTIF($H$227:$H$239,$H$240)=0),1,0)+IF(AND($H$241&gt;H227,COUNTIF($H$227:$H$240,$H$241)=0),1,0)</f>
        <v>12</v>
      </c>
    </row>
    <row r="228" spans="1:9" ht="18" customHeight="1" x14ac:dyDescent="0.2">
      <c r="A228" s="16" t="str">
        <f>'Fish Use'!A232</f>
        <v>UGR15</v>
      </c>
      <c r="B228" s="16" t="str">
        <f>'Fish Use'!B232</f>
        <v>Upper Grande Ronde</v>
      </c>
      <c r="C228" s="16" t="str">
        <f>'Limiting Factors'!B235</f>
        <v>Altered Primary Productivity</v>
      </c>
      <c r="D228" s="18">
        <f>'Fish Use'!F232</f>
        <v>0.61260000000000003</v>
      </c>
      <c r="E228" s="19">
        <f>'Limiting Factors'!C235</f>
        <v>3.11</v>
      </c>
      <c r="F228" s="18">
        <f>'Limiting Factors'!D235</f>
        <v>0.57474999999999998</v>
      </c>
      <c r="G228" s="18">
        <f>SUM('L1 Calculation Grid'!M3465,'L1 Calculation Grid'!M3480,'L1 Calculation Grid'!M3495,'L1 Calculation Grid'!M3510,'L1 Calculation Grid'!M3525,'L1 Calculation Grid'!M3540,'L1 Calculation Grid'!M3555,'L1 Calculation Grid'!M3570,'L1 Calculation Grid'!M3585,'L1 Calculation Grid'!M3600)</f>
        <v>1.2801053686770771</v>
      </c>
      <c r="H228" s="18">
        <f>SUM('L1 Calculation Grid'!N3465,'L1 Calculation Grid'!N3480,'L1 Calculation Grid'!N3495,'L1 Calculation Grid'!N3510,'L1 Calculation Grid'!N3525,'L1 Calculation Grid'!N3540,'L1 Calculation Grid'!N3555,'L1 Calculation Grid'!N3570,'L1 Calculation Grid'!N3585,'L1 Calculation Grid'!N3600)</f>
        <v>0.36660306402108134</v>
      </c>
      <c r="I228" s="17">
        <f t="shared" si="15"/>
        <v>11</v>
      </c>
    </row>
    <row r="229" spans="1:9" ht="18" customHeight="1" x14ac:dyDescent="0.2">
      <c r="A229" s="16" t="str">
        <f>'Fish Use'!A232</f>
        <v>UGR15</v>
      </c>
      <c r="B229" s="16" t="str">
        <f>'Fish Use'!B232</f>
        <v>Upper Grande Ronde</v>
      </c>
      <c r="C229" s="16" t="str">
        <f>'Limiting Factors'!B233</f>
        <v>Anthropogenic Barriers</v>
      </c>
      <c r="D229" s="18">
        <f>'Fish Use'!F232</f>
        <v>0.61260000000000003</v>
      </c>
      <c r="E229" s="19">
        <f>'Limiting Factors'!C233</f>
        <v>2.62</v>
      </c>
      <c r="F229" s="18">
        <f>'Limiting Factors'!D233</f>
        <v>0.46450000000000002</v>
      </c>
      <c r="G229" s="18">
        <f>SUM('L1 Calculation Grid'!M3452,'L1 Calculation Grid'!M3467,'L1 Calculation Grid'!M3482,'L1 Calculation Grid'!M3497,'L1 Calculation Grid'!M3512,'L1 Calculation Grid'!M3527,'L1 Calculation Grid'!M3542,'L1 Calculation Grid'!M3557,'L1 Calculation Grid'!M3572,'L1 Calculation Grid'!M3587)</f>
        <v>1.5101618289605114</v>
      </c>
      <c r="H229" s="18">
        <f>SUM('L1 Calculation Grid'!N3452,'L1 Calculation Grid'!N3467,'L1 Calculation Grid'!N3482,'L1 Calculation Grid'!N3497,'L1 Calculation Grid'!N3512,'L1 Calculation Grid'!N3527,'L1 Calculation Grid'!N3542,'L1 Calculation Grid'!N3557,'L1 Calculation Grid'!N3572,'L1 Calculation Grid'!N3587)</f>
        <v>0.47829243817282246</v>
      </c>
      <c r="I229" s="17">
        <f t="shared" si="15"/>
        <v>7</v>
      </c>
    </row>
    <row r="230" spans="1:9" ht="18" customHeight="1" x14ac:dyDescent="0.2">
      <c r="A230" s="16" t="str">
        <f>'Fish Use'!A232</f>
        <v>UGR15</v>
      </c>
      <c r="B230" s="16" t="str">
        <f>'Fish Use'!B232</f>
        <v>Upper Grande Ronde</v>
      </c>
      <c r="C230" s="16" t="str">
        <f>'Limiting Factors'!B230</f>
        <v>Channel and Habitat Structure</v>
      </c>
      <c r="D230" s="18">
        <f>'Fish Use'!F232</f>
        <v>0.61260000000000003</v>
      </c>
      <c r="E230" s="19">
        <f>'Limiting Factors'!C230</f>
        <v>2.83</v>
      </c>
      <c r="F230" s="18">
        <f>'Limiting Factors'!D230</f>
        <v>0.51175000000000004</v>
      </c>
      <c r="G230" s="18">
        <f>SUM('L1 Calculation Grid'!M3456,'L1 Calculation Grid'!M3471,'L1 Calculation Grid'!M3486,'L1 Calculation Grid'!M3501,'L1 Calculation Grid'!M3516,'L1 Calculation Grid'!M3531,'L1 Calculation Grid'!M3546,'L1 Calculation Grid'!M3561,'L1 Calculation Grid'!M3576,'L1 Calculation Grid'!M3591)</f>
        <v>2.7319115781683596</v>
      </c>
      <c r="H230" s="18">
        <f>SUM('L1 Calculation Grid'!N3456,'L1 Calculation Grid'!N3471,'L1 Calculation Grid'!N3486,'L1 Calculation Grid'!N3501,'L1 Calculation Grid'!N3516,'L1 Calculation Grid'!N3531,'L1 Calculation Grid'!N3546,'L1 Calculation Grid'!N3561,'L1 Calculation Grid'!N3576,'L1 Calculation Grid'!N3591)</f>
        <v>0.82703024844498529</v>
      </c>
      <c r="I230" s="17">
        <f t="shared" si="15"/>
        <v>2</v>
      </c>
    </row>
    <row r="231" spans="1:9" ht="18" customHeight="1" x14ac:dyDescent="0.2">
      <c r="A231" s="16" t="str">
        <f>'Fish Use'!A232</f>
        <v>UGR15</v>
      </c>
      <c r="B231" s="16" t="str">
        <f>'Fish Use'!B232</f>
        <v>Upper Grande Ronde</v>
      </c>
      <c r="C231" s="16" t="str">
        <f>'Limiting Factors'!B231</f>
        <v>Decreased Sediment Quantity</v>
      </c>
      <c r="D231" s="18">
        <f>'Fish Use'!F232</f>
        <v>0.61260000000000003</v>
      </c>
      <c r="E231" s="19">
        <f>'Limiting Factors'!C231</f>
        <v>4.78</v>
      </c>
      <c r="F231" s="18">
        <f>'Limiting Factors'!D231</f>
        <v>0.95050000000000001</v>
      </c>
      <c r="G231" s="18">
        <f>SUM('L1 Calculation Grid'!M3459,'L1 Calculation Grid'!M3474,'L1 Calculation Grid'!M3489,'L1 Calculation Grid'!M3504,'L1 Calculation Grid'!M3519,'L1 Calculation Grid'!M3534,'L1 Calculation Grid'!M3549,'L1 Calculation Grid'!M3564,'L1 Calculation Grid'!M3579,'L1 Calculation Grid'!M3594)</f>
        <v>3.0153594109638333</v>
      </c>
      <c r="H231" s="18">
        <f>SUM('L1 Calculation Grid'!N3459,'L1 Calculation Grid'!N3474,'L1 Calculation Grid'!N3489,'L1 Calculation Grid'!N3504,'L1 Calculation Grid'!N3519,'L1 Calculation Grid'!N3534,'L1 Calculation Grid'!N3549,'L1 Calculation Grid'!N3564,'L1 Calculation Grid'!N3579,'L1 Calculation Grid'!N3594)</f>
        <v>0.89824437523412248</v>
      </c>
      <c r="I231" s="17">
        <f t="shared" si="15"/>
        <v>1</v>
      </c>
    </row>
    <row r="232" spans="1:9" ht="18" customHeight="1" x14ac:dyDescent="0.2">
      <c r="A232" s="16" t="str">
        <f>'Fish Use'!A232</f>
        <v>UGR15</v>
      </c>
      <c r="B232" s="16" t="str">
        <f>'Fish Use'!B232</f>
        <v>Upper Grande Ronde</v>
      </c>
      <c r="C232" s="16" t="str">
        <f>'Limiting Factors'!B237</f>
        <v>Decreased Water Quantity</v>
      </c>
      <c r="D232" s="18">
        <f>'Fish Use'!F232</f>
        <v>0.61260000000000003</v>
      </c>
      <c r="E232" s="19">
        <f>'Limiting Factors'!C237</f>
        <v>2.52</v>
      </c>
      <c r="F232" s="18">
        <f>'Limiting Factors'!D237</f>
        <v>0.442</v>
      </c>
      <c r="G232" s="18">
        <f>SUM('L1 Calculation Grid'!M3457,'L1 Calculation Grid'!M3472,'L1 Calculation Grid'!M3487,'L1 Calculation Grid'!M3502,'L1 Calculation Grid'!M3517,'L1 Calculation Grid'!M3532,'L1 Calculation Grid'!M3547,'L1 Calculation Grid'!M3562,'L1 Calculation Grid'!M3577,'L1 Calculation Grid'!M3592)</f>
        <v>2.0288349345951655</v>
      </c>
      <c r="H232" s="18">
        <f>SUM('L1 Calculation Grid'!N3457,'L1 Calculation Grid'!N3472,'L1 Calculation Grid'!N3487,'L1 Calculation Grid'!N3502,'L1 Calculation Grid'!N3517,'L1 Calculation Grid'!N3532,'L1 Calculation Grid'!N3547,'L1 Calculation Grid'!N3562,'L1 Calculation Grid'!N3577,'L1 Calculation Grid'!N3592)</f>
        <v>0.58637004334611009</v>
      </c>
      <c r="I232" s="17">
        <f t="shared" si="15"/>
        <v>6</v>
      </c>
    </row>
    <row r="233" spans="1:9" ht="18" customHeight="1" x14ac:dyDescent="0.2">
      <c r="A233" s="16" t="str">
        <f>'Fish Use'!A232</f>
        <v>UGR15</v>
      </c>
      <c r="B233" s="16" t="str">
        <f>'Fish Use'!B232</f>
        <v>Upper Grande Ronde</v>
      </c>
      <c r="C233" s="16" t="str">
        <f>'Limiting Factors'!B228</f>
        <v>Floodplain Condition</v>
      </c>
      <c r="D233" s="18">
        <f>'Fish Use'!F232</f>
        <v>0.61260000000000003</v>
      </c>
      <c r="E233" s="19">
        <f>'Limiting Factors'!C228</f>
        <v>3.06</v>
      </c>
      <c r="F233" s="18">
        <f>'Limiting Factors'!D228</f>
        <v>0.5635</v>
      </c>
      <c r="G233" s="18">
        <f>SUM('L1 Calculation Grid'!M3454,'L1 Calculation Grid'!M3469,'L1 Calculation Grid'!M3484,'L1 Calculation Grid'!M3499,'L1 Calculation Grid'!M3514,'L1 Calculation Grid'!M3529,'L1 Calculation Grid'!M3544,'L1 Calculation Grid'!M3559,'L1 Calculation Grid'!M3574,'L1 Calculation Grid'!M3589)</f>
        <v>2.098323465147943</v>
      </c>
      <c r="H233" s="18">
        <f>SUM('L1 Calculation Grid'!N3454,'L1 Calculation Grid'!N3469,'L1 Calculation Grid'!N3484,'L1 Calculation Grid'!N3499,'L1 Calculation Grid'!N3514,'L1 Calculation Grid'!N3529,'L1 Calculation Grid'!N3544,'L1 Calculation Grid'!N3559,'L1 Calculation Grid'!N3574,'L1 Calculation Grid'!N3589)</f>
        <v>0.5957660583286023</v>
      </c>
      <c r="I233" s="17">
        <f t="shared" si="15"/>
        <v>5</v>
      </c>
    </row>
    <row r="234" spans="1:9" ht="18" customHeight="1" x14ac:dyDescent="0.2">
      <c r="A234" s="16" t="str">
        <f>'Fish Use'!A232</f>
        <v>UGR15</v>
      </c>
      <c r="B234" s="16" t="str">
        <f>'Fish Use'!B232</f>
        <v>Upper Grande Ronde</v>
      </c>
      <c r="C234" s="16" t="str">
        <f>'Limiting Factors'!B232</f>
        <v>Increased Sediment Quantity</v>
      </c>
      <c r="D234" s="18">
        <f>'Fish Use'!F232</f>
        <v>0.61260000000000003</v>
      </c>
      <c r="E234" s="19">
        <f>'Limiting Factors'!C232</f>
        <v>2.2999999999999998</v>
      </c>
      <c r="F234" s="18">
        <f>'Limiting Factors'!D232</f>
        <v>0.39250000000000002</v>
      </c>
      <c r="G234" s="18">
        <f>SUM('L1 Calculation Grid'!M3460,'L1 Calculation Grid'!M3475,'L1 Calculation Grid'!M3490,'L1 Calculation Grid'!M3505,'L1 Calculation Grid'!M3520,'L1 Calculation Grid'!M3535,'L1 Calculation Grid'!M3550,'L1 Calculation Grid'!M3565,'L1 Calculation Grid'!M3580,'L1 Calculation Grid'!M3595)</f>
        <v>0.87419113911396751</v>
      </c>
      <c r="H234" s="18">
        <f>SUM('L1 Calculation Grid'!N3460,'L1 Calculation Grid'!N3475,'L1 Calculation Grid'!N3490,'L1 Calculation Grid'!N3505,'L1 Calculation Grid'!N3520,'L1 Calculation Grid'!N3535,'L1 Calculation Grid'!N3550,'L1 Calculation Grid'!N3565,'L1 Calculation Grid'!N3580,'L1 Calculation Grid'!N3595)</f>
        <v>0.2876071673372203</v>
      </c>
      <c r="I234" s="17">
        <f t="shared" si="15"/>
        <v>14</v>
      </c>
    </row>
    <row r="235" spans="1:9" ht="18" customHeight="1" x14ac:dyDescent="0.2">
      <c r="A235" s="16" t="str">
        <f>'Fish Use'!A232</f>
        <v>UGR15</v>
      </c>
      <c r="B235" s="16" t="str">
        <f>'Fish Use'!B232</f>
        <v>Upper Grande Ronde</v>
      </c>
      <c r="C235" s="16" t="str">
        <f>'Limiting Factors'!B236</f>
        <v>Non-Native Species Interactions and Competition</v>
      </c>
      <c r="D235" s="18">
        <f>'Fish Use'!F232</f>
        <v>0.61260000000000003</v>
      </c>
      <c r="E235" s="19">
        <f>'Limiting Factors'!C236</f>
        <v>2.08</v>
      </c>
      <c r="F235" s="18">
        <f>'Limiting Factors'!D236</f>
        <v>0.34300000000000003</v>
      </c>
      <c r="G235" s="18">
        <f>SUM('L1 Calculation Grid'!M3466,'L1 Calculation Grid'!M3481,'L1 Calculation Grid'!M3496,'L1 Calculation Grid'!M3511,'L1 Calculation Grid'!M3526,'L1 Calculation Grid'!M3541,'L1 Calculation Grid'!M3556,'L1 Calculation Grid'!M3571,'L1 Calculation Grid'!M3586,'L1 Calculation Grid'!M3601)</f>
        <v>0.84498980990994788</v>
      </c>
      <c r="H235" s="18">
        <f>SUM('L1 Calculation Grid'!N3466,'L1 Calculation Grid'!N3481,'L1 Calculation Grid'!N3496,'L1 Calculation Grid'!N3511,'L1 Calculation Grid'!N3526,'L1 Calculation Grid'!N3541,'L1 Calculation Grid'!N3556,'L1 Calculation Grid'!N3571,'L1 Calculation Grid'!N3586,'L1 Calculation Grid'!N3601)</f>
        <v>0.29807278198289011</v>
      </c>
      <c r="I235" s="17">
        <f t="shared" si="15"/>
        <v>13</v>
      </c>
    </row>
    <row r="236" spans="1:9" ht="18" customHeight="1" x14ac:dyDescent="0.2">
      <c r="A236" s="16" t="str">
        <f>'Fish Use'!A232</f>
        <v>UGR15</v>
      </c>
      <c r="B236" s="16" t="str">
        <f>'Fish Use'!B232</f>
        <v>Upper Grande Ronde</v>
      </c>
      <c r="C236" s="16" t="str">
        <f>'Limiting Factors'!B234</f>
        <v>Predation</v>
      </c>
      <c r="D236" s="18">
        <f>'Fish Use'!F232</f>
        <v>0.61260000000000003</v>
      </c>
      <c r="E236" s="19">
        <f>'Limiting Factors'!C234</f>
        <v>1.26</v>
      </c>
      <c r="F236" s="18">
        <f>'Limiting Factors'!D234</f>
        <v>0.1585</v>
      </c>
      <c r="G236" s="18">
        <f>SUM('L1 Calculation Grid'!M3464,'L1 Calculation Grid'!M3479,'L1 Calculation Grid'!M3494,'L1 Calculation Grid'!M3509,'L1 Calculation Grid'!M3524,'L1 Calculation Grid'!M3539,'L1 Calculation Grid'!M3554,'L1 Calculation Grid'!M3569,'L1 Calculation Grid'!M3584,'L1 Calculation Grid'!M3599)</f>
        <v>0.52155013729543831</v>
      </c>
      <c r="H236" s="18">
        <f>SUM('L1 Calculation Grid'!N3464,'L1 Calculation Grid'!N3479,'L1 Calculation Grid'!N3494,'L1 Calculation Grid'!N3509,'L1 Calculation Grid'!N3524,'L1 Calculation Grid'!N3539,'L1 Calculation Grid'!N3554,'L1 Calculation Grid'!N3569,'L1 Calculation Grid'!N3584,'L1 Calculation Grid'!N3599)</f>
        <v>0.15946118026588446</v>
      </c>
      <c r="I236" s="17">
        <f t="shared" si="15"/>
        <v>15</v>
      </c>
    </row>
    <row r="237" spans="1:9" ht="18" customHeight="1" x14ac:dyDescent="0.2">
      <c r="A237" s="16" t="str">
        <f>'Fish Use'!A232</f>
        <v>UGR15</v>
      </c>
      <c r="B237" s="16" t="str">
        <f>'Fish Use'!B232</f>
        <v>Upper Grande Ronde</v>
      </c>
      <c r="C237" s="16" t="str">
        <f>'Limiting Factors'!B227</f>
        <v>Riparian Condition</v>
      </c>
      <c r="D237" s="18">
        <f>'Fish Use'!F232</f>
        <v>0.61260000000000003</v>
      </c>
      <c r="E237" s="19">
        <f>'Limiting Factors'!C227</f>
        <v>2.0499999999999998</v>
      </c>
      <c r="F237" s="18">
        <f>'Limiting Factors'!D227</f>
        <v>0.33624999999999999</v>
      </c>
      <c r="G237" s="18">
        <f>SUM('L1 Calculation Grid'!M3453,'L1 Calculation Grid'!M3468,'L1 Calculation Grid'!M3483,'L1 Calculation Grid'!M3498,'L1 Calculation Grid'!M3513,'L1 Calculation Grid'!M3528,'L1 Calculation Grid'!M3543,'L1 Calculation Grid'!M3558,'L1 Calculation Grid'!M3573,'L1 Calculation Grid'!M3588)</f>
        <v>1.2785891841051316</v>
      </c>
      <c r="H237" s="18">
        <f>SUM('L1 Calculation Grid'!N3453,'L1 Calculation Grid'!N3468,'L1 Calculation Grid'!N3483,'L1 Calculation Grid'!N3498,'L1 Calculation Grid'!N3513,'L1 Calculation Grid'!N3528,'L1 Calculation Grid'!N3543,'L1 Calculation Grid'!N3558,'L1 Calculation Grid'!N3573,'L1 Calculation Grid'!N3588)</f>
        <v>0.41284158705405194</v>
      </c>
      <c r="I237" s="17">
        <f t="shared" si="15"/>
        <v>9</v>
      </c>
    </row>
    <row r="238" spans="1:9" ht="18" customHeight="1" x14ac:dyDescent="0.2">
      <c r="A238" s="16" t="str">
        <f>'Fish Use'!A232</f>
        <v>UGR15</v>
      </c>
      <c r="B238" s="16" t="str">
        <f>'Fish Use'!B232</f>
        <v>Upper Grande Ronde</v>
      </c>
      <c r="C238" s="16" t="str">
        <f>'Limiting Factors'!B229</f>
        <v>Side Channel and Wetland Habitat</v>
      </c>
      <c r="D238" s="18">
        <f>'Fish Use'!F232</f>
        <v>0.61260000000000003</v>
      </c>
      <c r="E238" s="19">
        <f>'Limiting Factors'!C229</f>
        <v>2.5499999999999998</v>
      </c>
      <c r="F238" s="18">
        <f>'Limiting Factors'!D229</f>
        <v>0.44874999999999998</v>
      </c>
      <c r="G238" s="18">
        <f>SUM('L1 Calculation Grid'!M3455,'L1 Calculation Grid'!M3470,'L1 Calculation Grid'!M3485,'L1 Calculation Grid'!M3500,'L1 Calculation Grid'!M3515,'L1 Calculation Grid'!M3530,'L1 Calculation Grid'!M3545,'L1 Calculation Grid'!M3560,'L1 Calculation Grid'!M3575,'L1 Calculation Grid'!M3590)</f>
        <v>2.1128355209573071</v>
      </c>
      <c r="H238" s="18">
        <f>SUM('L1 Calculation Grid'!N3455,'L1 Calculation Grid'!N3470,'L1 Calculation Grid'!N3485,'L1 Calculation Grid'!N3500,'L1 Calculation Grid'!N3515,'L1 Calculation Grid'!N3530,'L1 Calculation Grid'!N3545,'L1 Calculation Grid'!N3560,'L1 Calculation Grid'!N3575,'L1 Calculation Grid'!N3590)</f>
        <v>0.61582479188648065</v>
      </c>
      <c r="I238" s="17">
        <f t="shared" si="15"/>
        <v>4</v>
      </c>
    </row>
    <row r="239" spans="1:9" ht="18" customHeight="1" x14ac:dyDescent="0.2">
      <c r="A239" s="16" t="str">
        <f>'Fish Use'!A232</f>
        <v>UGR15</v>
      </c>
      <c r="B239" s="16" t="str">
        <f>'Fish Use'!B232</f>
        <v>Upper Grande Ronde</v>
      </c>
      <c r="C239" s="16" t="str">
        <f>'Limiting Factors'!B239</f>
        <v>Summer Water Temperature</v>
      </c>
      <c r="D239" s="18">
        <f>'Fish Use'!F232</f>
        <v>0.61260000000000003</v>
      </c>
      <c r="E239" s="19">
        <f>'Limiting Factors'!C239</f>
        <v>3.17</v>
      </c>
      <c r="F239" s="18">
        <f>'Limiting Factors'!D239</f>
        <v>0.58825000000000005</v>
      </c>
      <c r="G239" s="18">
        <f>SUM('L1 Calculation Grid'!M3461,'L1 Calculation Grid'!M3476,'L1 Calculation Grid'!M3491,'L1 Calculation Grid'!M3506,'L1 Calculation Grid'!M3521,'L1 Calculation Grid'!M3536,'L1 Calculation Grid'!M3551,'L1 Calculation Grid'!M3566,'L1 Calculation Grid'!M3581,'L1 Calculation Grid'!M3596)</f>
        <v>2.3989809813770915</v>
      </c>
      <c r="H239" s="18">
        <f>SUM('L1 Calculation Grid'!N3461,'L1 Calculation Grid'!N3476,'L1 Calculation Grid'!N3491,'L1 Calculation Grid'!N3506,'L1 Calculation Grid'!N3521,'L1 Calculation Grid'!N3536,'L1 Calculation Grid'!N3551,'L1 Calculation Grid'!N3566,'L1 Calculation Grid'!N3581,'L1 Calculation Grid'!N3596)</f>
        <v>0.75073690239427293</v>
      </c>
      <c r="I239" s="17">
        <f t="shared" si="15"/>
        <v>3</v>
      </c>
    </row>
    <row r="240" spans="1:9" ht="18" customHeight="1" x14ac:dyDescent="0.2">
      <c r="A240" s="16" t="str">
        <f>'Fish Use'!A232</f>
        <v>UGR15</v>
      </c>
      <c r="B240" s="16" t="str">
        <f>'Fish Use'!B232</f>
        <v>Upper Grande Ronde</v>
      </c>
      <c r="C240" s="16" t="str">
        <f>'Limiting Factors'!B241</f>
        <v>Water Quality</v>
      </c>
      <c r="D240" s="18">
        <f>'Fish Use'!F232</f>
        <v>0.61260000000000003</v>
      </c>
      <c r="E240" s="19">
        <f>'Limiting Factors'!C241</f>
        <v>2.62</v>
      </c>
      <c r="F240" s="18">
        <f>'Limiting Factors'!D241</f>
        <v>0.46450000000000002</v>
      </c>
      <c r="G240" s="18">
        <f>SUM('L1 Calculation Grid'!M3463,'L1 Calculation Grid'!M3478,'L1 Calculation Grid'!M3493,'L1 Calculation Grid'!M3508,'L1 Calculation Grid'!M3523,'L1 Calculation Grid'!M3538,'L1 Calculation Grid'!M3553,'L1 Calculation Grid'!M3568,'L1 Calculation Grid'!M3583,'L1 Calculation Grid'!M3598)</f>
        <v>1.6565032183042976</v>
      </c>
      <c r="H240" s="18">
        <f>SUM('L1 Calculation Grid'!N3463,'L1 Calculation Grid'!N3478,'L1 Calculation Grid'!N3493,'L1 Calculation Grid'!N3508,'L1 Calculation Grid'!N3523,'L1 Calculation Grid'!N3538,'L1 Calculation Grid'!N3553,'L1 Calculation Grid'!N3568,'L1 Calculation Grid'!N3583,'L1 Calculation Grid'!N3598)</f>
        <v>0.45981683813275265</v>
      </c>
      <c r="I240" s="17">
        <f t="shared" si="15"/>
        <v>8</v>
      </c>
    </row>
    <row r="241" spans="1:9" ht="18" customHeight="1" x14ac:dyDescent="0.2">
      <c r="A241" s="16" t="str">
        <f>'Fish Use'!A232</f>
        <v>UGR15</v>
      </c>
      <c r="B241" s="16" t="str">
        <f>'Fish Use'!B232</f>
        <v>Upper Grande Ronde</v>
      </c>
      <c r="C241" s="16" t="str">
        <f>'Limiting Factors'!B240</f>
        <v>Winter Water Temperature</v>
      </c>
      <c r="D241" s="18">
        <f>'Fish Use'!F232</f>
        <v>0.61260000000000003</v>
      </c>
      <c r="E241" s="19">
        <f>'Limiting Factors'!C240</f>
        <v>2.62</v>
      </c>
      <c r="F241" s="18">
        <f>'Limiting Factors'!D240</f>
        <v>0.46450000000000002</v>
      </c>
      <c r="G241" s="18">
        <f>SUM('L1 Calculation Grid'!M3462,'L1 Calculation Grid'!M3477,'L1 Calculation Grid'!M3492,'L1 Calculation Grid'!M3507,'L1 Calculation Grid'!M3522,'L1 Calculation Grid'!M3537,'L1 Calculation Grid'!M3552,'L1 Calculation Grid'!M3567,'L1 Calculation Grid'!M3582,'L1 Calculation Grid'!M3597)</f>
        <v>1.3638204407549361</v>
      </c>
      <c r="H241" s="18">
        <f>SUM('L1 Calculation Grid'!N3462,'L1 Calculation Grid'!N3477,'L1 Calculation Grid'!N3492,'L1 Calculation Grid'!N3507,'L1 Calculation Grid'!N3522,'L1 Calculation Grid'!N3537,'L1 Calculation Grid'!N3552,'L1 Calculation Grid'!N3567,'L1 Calculation Grid'!N3582,'L1 Calculation Grid'!N3597)</f>
        <v>0.37146322470307785</v>
      </c>
      <c r="I241" s="17">
        <f t="shared" si="15"/>
        <v>10</v>
      </c>
    </row>
    <row r="242" spans="1:9" ht="18" customHeight="1" x14ac:dyDescent="0.2">
      <c r="A242" s="16" t="str">
        <f>'Fish Use'!A242</f>
        <v>UGR16</v>
      </c>
      <c r="B242" s="16" t="str">
        <f>'Fish Use'!B242</f>
        <v>Upper Grande Ronde</v>
      </c>
      <c r="C242" s="16" t="str">
        <f>'Limiting Factors'!B253</f>
        <v>Altered Flow Timing</v>
      </c>
      <c r="D242" s="18">
        <f>'Fish Use'!F242</f>
        <v>0.32700000000000001</v>
      </c>
      <c r="E242" s="19">
        <f>'Limiting Factors'!C253</f>
        <v>1.26</v>
      </c>
      <c r="F242" s="18">
        <f>'Limiting Factors'!D253</f>
        <v>0.1585</v>
      </c>
      <c r="G242" s="18">
        <f>SUM('L1 Calculation Grid'!M3608,'L1 Calculation Grid'!M3623,'L1 Calculation Grid'!M3638,'L1 Calculation Grid'!M3653,'L1 Calculation Grid'!M3668,'L1 Calculation Grid'!M3683,'L1 Calculation Grid'!M3698,'L1 Calculation Grid'!M3713,'L1 Calculation Grid'!M3728,'L1 Calculation Grid'!M3743)</f>
        <v>0.27173466429311849</v>
      </c>
      <c r="H242" s="18">
        <f>SUM('L1 Calculation Grid'!N3608,'L1 Calculation Grid'!N3623,'L1 Calculation Grid'!N3638,'L1 Calculation Grid'!N3653,'L1 Calculation Grid'!N3668,'L1 Calculation Grid'!N3683,'L1 Calculation Grid'!N3698,'L1 Calculation Grid'!N3713,'L1 Calculation Grid'!N3728,'L1 Calculation Grid'!N3743)</f>
        <v>7.5622942620544489E-2</v>
      </c>
      <c r="I242" s="17">
        <f t="shared" ref="I242:I256" si="16">1+IF($H$242&gt;H242,1,0)+IF(AND($H$243&gt;H242,COUNTIF($H$242:$H$242,$H$243)=0),1,0)+IF(AND($H$244&gt;H242,COUNTIF($H$242:$H$243,$H$244)=0),1,0)+IF(AND($H$245&gt;H242,COUNTIF($H$242:$H$244,$H$245)=0),1,0)+IF(AND($H$246&gt;H242,COUNTIF($H$242:$H$245,$H$246)=0),1,0)+IF(AND($H$247&gt;H242,COUNTIF($H$242:$H$246,$H$247)=0),1,0)+IF(AND($H$248&gt;H242,COUNTIF($H$242:$H$247,$H$248)=0),1,0)+IF(AND($H$249&gt;H242,COUNTIF($H$242:$H$248,$H$249)=0),1,0)+IF(AND($H$250&gt;H242,COUNTIF($H$242:$H$249,$H$250)=0),1,0)+IF(AND($H$251&gt;H242,COUNTIF($H$242:$H$250,$H$251)=0),1,0)+IF(AND($H$252&gt;H242,COUNTIF($H$242:$H$251,$H$252)=0),1,0)+IF(AND($H$253&gt;H242,COUNTIF($H$242:$H$252,$H$253)=0),1,0)+IF(AND($H$254&gt;H242,COUNTIF($H$242:$H$253,$H$254)=0),1,0)+IF(AND($H$255&gt;H242,COUNTIF($H$242:$H$254,$H$255)=0),1,0)+IF(AND($H$256&gt;H242,COUNTIF($H$242:$H$255,$H$256)=0),1,0)</f>
        <v>13</v>
      </c>
    </row>
    <row r="243" spans="1:9" ht="18" customHeight="1" x14ac:dyDescent="0.2">
      <c r="A243" s="16" t="str">
        <f>'Fish Use'!A242</f>
        <v>UGR16</v>
      </c>
      <c r="B243" s="16" t="str">
        <f>'Fish Use'!B242</f>
        <v>Upper Grande Ronde</v>
      </c>
      <c r="C243" s="16" t="str">
        <f>'Limiting Factors'!B250</f>
        <v>Altered Primary Productivity</v>
      </c>
      <c r="D243" s="18">
        <f>'Fish Use'!F242</f>
        <v>0.32700000000000001</v>
      </c>
      <c r="E243" s="19">
        <f>'Limiting Factors'!C250</f>
        <v>3.56</v>
      </c>
      <c r="F243" s="18">
        <f>'Limiting Factors'!D250</f>
        <v>0.67600000000000005</v>
      </c>
      <c r="G243" s="18">
        <f>SUM('L1 Calculation Grid'!M3615,'L1 Calculation Grid'!M3630,'L1 Calculation Grid'!M3645,'L1 Calculation Grid'!M3660,'L1 Calculation Grid'!M3675,'L1 Calculation Grid'!M3690,'L1 Calculation Grid'!M3705,'L1 Calculation Grid'!M3720,'L1 Calculation Grid'!M3735,'L1 Calculation Grid'!M3750)</f>
        <v>0.80368191412782009</v>
      </c>
      <c r="H243" s="18">
        <f>SUM('L1 Calculation Grid'!N3615,'L1 Calculation Grid'!N3630,'L1 Calculation Grid'!N3645,'L1 Calculation Grid'!N3660,'L1 Calculation Grid'!N3675,'L1 Calculation Grid'!N3690,'L1 Calculation Grid'!N3705,'L1 Calculation Grid'!N3720,'L1 Calculation Grid'!N3735,'L1 Calculation Grid'!N3750)</f>
        <v>0.23016250023392501</v>
      </c>
      <c r="I243" s="17">
        <f t="shared" si="16"/>
        <v>7</v>
      </c>
    </row>
    <row r="244" spans="1:9" ht="18" customHeight="1" x14ac:dyDescent="0.2">
      <c r="A244" s="16" t="str">
        <f>'Fish Use'!A242</f>
        <v>UGR16</v>
      </c>
      <c r="B244" s="16" t="str">
        <f>'Fish Use'!B242</f>
        <v>Upper Grande Ronde</v>
      </c>
      <c r="C244" s="16" t="str">
        <f>'Limiting Factors'!B248</f>
        <v>Anthropogenic Barriers</v>
      </c>
      <c r="D244" s="18">
        <f>'Fish Use'!F242</f>
        <v>0.32700000000000001</v>
      </c>
      <c r="E244" s="19">
        <f>'Limiting Factors'!C248</f>
        <v>1.82</v>
      </c>
      <c r="F244" s="18">
        <f>'Limiting Factors'!D248</f>
        <v>0.28449999999999998</v>
      </c>
      <c r="G244" s="18">
        <f>SUM('L1 Calculation Grid'!M3602,'L1 Calculation Grid'!M3617,'L1 Calculation Grid'!M3632,'L1 Calculation Grid'!M3647,'L1 Calculation Grid'!M3662,'L1 Calculation Grid'!M3677,'L1 Calculation Grid'!M3692,'L1 Calculation Grid'!M3707,'L1 Calculation Grid'!M3722,'L1 Calculation Grid'!M3737)</f>
        <v>0.49373146060796402</v>
      </c>
      <c r="H244" s="18">
        <f>SUM('L1 Calculation Grid'!N3602,'L1 Calculation Grid'!N3617,'L1 Calculation Grid'!N3632,'L1 Calculation Grid'!N3647,'L1 Calculation Grid'!N3662,'L1 Calculation Grid'!N3677,'L1 Calculation Grid'!N3692,'L1 Calculation Grid'!N3707,'L1 Calculation Grid'!N3722,'L1 Calculation Grid'!N3737)</f>
        <v>0.15637266123946433</v>
      </c>
      <c r="I244" s="17">
        <f t="shared" si="16"/>
        <v>10</v>
      </c>
    </row>
    <row r="245" spans="1:9" ht="18" customHeight="1" x14ac:dyDescent="0.2">
      <c r="A245" s="16" t="str">
        <f>'Fish Use'!A242</f>
        <v>UGR16</v>
      </c>
      <c r="B245" s="16" t="str">
        <f>'Fish Use'!B242</f>
        <v>Upper Grande Ronde</v>
      </c>
      <c r="C245" s="16" t="str">
        <f>'Limiting Factors'!B245</f>
        <v>Channel and Habitat Structure</v>
      </c>
      <c r="D245" s="18">
        <f>'Fish Use'!F242</f>
        <v>0.32700000000000001</v>
      </c>
      <c r="E245" s="19">
        <f>'Limiting Factors'!C245</f>
        <v>3.1</v>
      </c>
      <c r="F245" s="18">
        <f>'Limiting Factors'!D245</f>
        <v>0.57250000000000001</v>
      </c>
      <c r="G245" s="18">
        <f>SUM('L1 Calculation Grid'!M3606,'L1 Calculation Grid'!M3621,'L1 Calculation Grid'!M3636,'L1 Calculation Grid'!M3651,'L1 Calculation Grid'!M3666,'L1 Calculation Grid'!M3681,'L1 Calculation Grid'!M3696,'L1 Calculation Grid'!M3711,'L1 Calculation Grid'!M3726,'L1 Calculation Grid'!M3741)</f>
        <v>1.6313796426164473</v>
      </c>
      <c r="H245" s="18">
        <f>SUM('L1 Calculation Grid'!N3606,'L1 Calculation Grid'!N3621,'L1 Calculation Grid'!N3636,'L1 Calculation Grid'!N3651,'L1 Calculation Grid'!N3666,'L1 Calculation Grid'!N3681,'L1 Calculation Grid'!N3696,'L1 Calculation Grid'!N3711,'L1 Calculation Grid'!N3726,'L1 Calculation Grid'!N3741)</f>
        <v>0.49386675686105419</v>
      </c>
      <c r="I245" s="17">
        <f t="shared" si="16"/>
        <v>1</v>
      </c>
    </row>
    <row r="246" spans="1:9" ht="18" customHeight="1" x14ac:dyDescent="0.2">
      <c r="A246" s="16" t="str">
        <f>'Fish Use'!A242</f>
        <v>UGR16</v>
      </c>
      <c r="B246" s="16" t="str">
        <f>'Fish Use'!B242</f>
        <v>Upper Grande Ronde</v>
      </c>
      <c r="C246" s="16" t="str">
        <f>'Limiting Factors'!B246</f>
        <v>Decreased Sediment Quantity</v>
      </c>
      <c r="D246" s="18">
        <f>'Fish Use'!F242</f>
        <v>0.32700000000000001</v>
      </c>
      <c r="E246" s="19">
        <f>'Limiting Factors'!C246</f>
        <v>2.72</v>
      </c>
      <c r="F246" s="18">
        <f>'Limiting Factors'!D246</f>
        <v>0.48699999999999999</v>
      </c>
      <c r="G246" s="18">
        <f>SUM('L1 Calculation Grid'!M3609,'L1 Calculation Grid'!M3624,'L1 Calculation Grid'!M3639,'L1 Calculation Grid'!M3654,'L1 Calculation Grid'!M3669,'L1 Calculation Grid'!M3684,'L1 Calculation Grid'!M3699,'L1 Calculation Grid'!M3714,'L1 Calculation Grid'!M3729,'L1 Calculation Grid'!M3744)</f>
        <v>0.82468232149682108</v>
      </c>
      <c r="H246" s="18">
        <f>SUM('L1 Calculation Grid'!N3609,'L1 Calculation Grid'!N3624,'L1 Calculation Grid'!N3639,'L1 Calculation Grid'!N3654,'L1 Calculation Grid'!N3669,'L1 Calculation Grid'!N3684,'L1 Calculation Grid'!N3699,'L1 Calculation Grid'!N3714,'L1 Calculation Grid'!N3729,'L1 Calculation Grid'!N3744)</f>
        <v>0.24566433239968513</v>
      </c>
      <c r="I246" s="17">
        <f t="shared" si="16"/>
        <v>6</v>
      </c>
    </row>
    <row r="247" spans="1:9" ht="18" customHeight="1" x14ac:dyDescent="0.2">
      <c r="A247" s="16" t="str">
        <f>'Fish Use'!A242</f>
        <v>UGR16</v>
      </c>
      <c r="B247" s="16" t="str">
        <f>'Fish Use'!B242</f>
        <v>Upper Grande Ronde</v>
      </c>
      <c r="C247" s="16" t="str">
        <f>'Limiting Factors'!B252</f>
        <v>Decreased Water Quantity</v>
      </c>
      <c r="D247" s="18">
        <f>'Fish Use'!F242</f>
        <v>0.32700000000000001</v>
      </c>
      <c r="E247" s="19">
        <f>'Limiting Factors'!C252</f>
        <v>1.82</v>
      </c>
      <c r="F247" s="18">
        <f>'Limiting Factors'!D252</f>
        <v>0.28449999999999998</v>
      </c>
      <c r="G247" s="18">
        <f>SUM('L1 Calculation Grid'!M3607,'L1 Calculation Grid'!M3622,'L1 Calculation Grid'!M3637,'L1 Calculation Grid'!M3652,'L1 Calculation Grid'!M3667,'L1 Calculation Grid'!M3682,'L1 Calculation Grid'!M3697,'L1 Calculation Grid'!M3712,'L1 Calculation Grid'!M3727,'L1 Calculation Grid'!M3742)</f>
        <v>0.69707173939203582</v>
      </c>
      <c r="H247" s="18">
        <f>SUM('L1 Calculation Grid'!N3607,'L1 Calculation Grid'!N3622,'L1 Calculation Grid'!N3637,'L1 Calculation Grid'!N3652,'L1 Calculation Grid'!N3667,'L1 Calculation Grid'!N3682,'L1 Calculation Grid'!N3697,'L1 Calculation Grid'!N3712,'L1 Calculation Grid'!N3727,'L1 Calculation Grid'!N3742)</f>
        <v>0.20146635838771032</v>
      </c>
      <c r="I247" s="17">
        <f t="shared" si="16"/>
        <v>9</v>
      </c>
    </row>
    <row r="248" spans="1:9" ht="18" customHeight="1" x14ac:dyDescent="0.2">
      <c r="A248" s="16" t="str">
        <f>'Fish Use'!A242</f>
        <v>UGR16</v>
      </c>
      <c r="B248" s="16" t="str">
        <f>'Fish Use'!B242</f>
        <v>Upper Grande Ronde</v>
      </c>
      <c r="C248" s="16" t="str">
        <f>'Limiting Factors'!B243</f>
        <v>Floodplain Condition</v>
      </c>
      <c r="D248" s="18">
        <f>'Fish Use'!F242</f>
        <v>0.32700000000000001</v>
      </c>
      <c r="E248" s="19">
        <f>'Limiting Factors'!C243</f>
        <v>2.7</v>
      </c>
      <c r="F248" s="18">
        <f>'Limiting Factors'!D243</f>
        <v>0.48249999999999998</v>
      </c>
      <c r="G248" s="18">
        <f>SUM('L1 Calculation Grid'!M3604,'L1 Calculation Grid'!M3619,'L1 Calculation Grid'!M3634,'L1 Calculation Grid'!M3649,'L1 Calculation Grid'!M3664,'L1 Calculation Grid'!M3679,'L1 Calculation Grid'!M3694,'L1 Calculation Grid'!M3709,'L1 Calculation Grid'!M3724,'L1 Calculation Grid'!M3739)</f>
        <v>0.95906180363904758</v>
      </c>
      <c r="H248" s="18">
        <f>SUM('L1 Calculation Grid'!N3604,'L1 Calculation Grid'!N3619,'L1 Calculation Grid'!N3634,'L1 Calculation Grid'!N3649,'L1 Calculation Grid'!N3664,'L1 Calculation Grid'!N3679,'L1 Calculation Grid'!N3694,'L1 Calculation Grid'!N3709,'L1 Calculation Grid'!N3724,'L1 Calculation Grid'!N3739)</f>
        <v>0.27230142537021584</v>
      </c>
      <c r="I248" s="17">
        <f t="shared" si="16"/>
        <v>4</v>
      </c>
    </row>
    <row r="249" spans="1:9" ht="18" customHeight="1" x14ac:dyDescent="0.2">
      <c r="A249" s="16" t="str">
        <f>'Fish Use'!A242</f>
        <v>UGR16</v>
      </c>
      <c r="B249" s="16" t="str">
        <f>'Fish Use'!B242</f>
        <v>Upper Grande Ronde</v>
      </c>
      <c r="C249" s="16" t="str">
        <f>'Limiting Factors'!B247</f>
        <v>Increased Sediment Quantity</v>
      </c>
      <c r="D249" s="18">
        <f>'Fish Use'!F242</f>
        <v>0.32700000000000001</v>
      </c>
      <c r="E249" s="19">
        <f>'Limiting Factors'!C247</f>
        <v>3.06</v>
      </c>
      <c r="F249" s="18">
        <f>'Limiting Factors'!D247</f>
        <v>0.5635</v>
      </c>
      <c r="G249" s="18">
        <f>SUM('L1 Calculation Grid'!M3610,'L1 Calculation Grid'!M3625,'L1 Calculation Grid'!M3640,'L1 Calculation Grid'!M3655,'L1 Calculation Grid'!M3670,'L1 Calculation Grid'!M3685,'L1 Calculation Grid'!M3700,'L1 Calculation Grid'!M3715,'L1 Calculation Grid'!M3730,'L1 Calculation Grid'!M3745)</f>
        <v>0.66993307486838249</v>
      </c>
      <c r="H249" s="18">
        <f>SUM('L1 Calculation Grid'!N3610,'L1 Calculation Grid'!N3625,'L1 Calculation Grid'!N3640,'L1 Calculation Grid'!N3655,'L1 Calculation Grid'!N3670,'L1 Calculation Grid'!N3685,'L1 Calculation Grid'!N3700,'L1 Calculation Grid'!N3715,'L1 Calculation Grid'!N3730,'L1 Calculation Grid'!N3745)</f>
        <v>0.22040666548473237</v>
      </c>
      <c r="I249" s="17">
        <f t="shared" si="16"/>
        <v>8</v>
      </c>
    </row>
    <row r="250" spans="1:9" ht="18" customHeight="1" x14ac:dyDescent="0.2">
      <c r="A250" s="16" t="str">
        <f>'Fish Use'!A242</f>
        <v>UGR16</v>
      </c>
      <c r="B250" s="16" t="str">
        <f>'Fish Use'!B242</f>
        <v>Upper Grande Ronde</v>
      </c>
      <c r="C250" s="16" t="str">
        <f>'Limiting Factors'!B251</f>
        <v>Non-Native Species Interactions and Competition</v>
      </c>
      <c r="D250" s="18">
        <f>'Fish Use'!F242</f>
        <v>0.32700000000000001</v>
      </c>
      <c r="E250" s="19">
        <f>'Limiting Factors'!C251</f>
        <v>1</v>
      </c>
      <c r="F250" s="18">
        <f>'Limiting Factors'!D251</f>
        <v>0.1</v>
      </c>
      <c r="G250" s="18">
        <f>SUM('L1 Calculation Grid'!M3616,'L1 Calculation Grid'!M3631,'L1 Calculation Grid'!M3646,'L1 Calculation Grid'!M3661,'L1 Calculation Grid'!M3676,'L1 Calculation Grid'!M3691,'L1 Calculation Grid'!M3706,'L1 Calculation Grid'!M3721,'L1 Calculation Grid'!M3736,'L1 Calculation Grid'!M3751)</f>
        <v>0.13150071427169999</v>
      </c>
      <c r="H250" s="18">
        <f>SUM('L1 Calculation Grid'!N3616,'L1 Calculation Grid'!N3631,'L1 Calculation Grid'!N3646,'L1 Calculation Grid'!N3661,'L1 Calculation Grid'!N3676,'L1 Calculation Grid'!N3691,'L1 Calculation Grid'!N3706,'L1 Calculation Grid'!N3721,'L1 Calculation Grid'!N3736,'L1 Calculation Grid'!N3751)</f>
        <v>4.6387285711623004E-2</v>
      </c>
      <c r="I250" s="17">
        <f t="shared" si="16"/>
        <v>15</v>
      </c>
    </row>
    <row r="251" spans="1:9" ht="18" customHeight="1" x14ac:dyDescent="0.2">
      <c r="A251" s="16" t="str">
        <f>'Fish Use'!A242</f>
        <v>UGR16</v>
      </c>
      <c r="B251" s="16" t="str">
        <f>'Fish Use'!B242</f>
        <v>Upper Grande Ronde</v>
      </c>
      <c r="C251" s="16" t="str">
        <f>'Limiting Factors'!B249</f>
        <v>Predation</v>
      </c>
      <c r="D251" s="18">
        <f>'Fish Use'!F242</f>
        <v>0.32700000000000001</v>
      </c>
      <c r="E251" s="19">
        <f>'Limiting Factors'!C249</f>
        <v>1</v>
      </c>
      <c r="F251" s="18">
        <f>'Limiting Factors'!D249</f>
        <v>0.1</v>
      </c>
      <c r="G251" s="18">
        <f>SUM('L1 Calculation Grid'!M3614,'L1 Calculation Grid'!M3629,'L1 Calculation Grid'!M3644,'L1 Calculation Grid'!M3659,'L1 Calculation Grid'!M3674,'L1 Calculation Grid'!M3689,'L1 Calculation Grid'!M3704,'L1 Calculation Grid'!M3719,'L1 Calculation Grid'!M3734,'L1 Calculation Grid'!M3749)</f>
        <v>0.17564571433710002</v>
      </c>
      <c r="H251" s="18">
        <f>SUM('L1 Calculation Grid'!N3614,'L1 Calculation Grid'!N3629,'L1 Calculation Grid'!N3644,'L1 Calculation Grid'!N3659,'L1 Calculation Grid'!N3674,'L1 Calculation Grid'!N3689,'L1 Calculation Grid'!N3704,'L1 Calculation Grid'!N3719,'L1 Calculation Grid'!N3734,'L1 Calculation Grid'!N3749)</f>
        <v>5.3702742869708997E-2</v>
      </c>
      <c r="I251" s="17">
        <f t="shared" si="16"/>
        <v>14</v>
      </c>
    </row>
    <row r="252" spans="1:9" ht="18" customHeight="1" x14ac:dyDescent="0.2">
      <c r="A252" s="16" t="str">
        <f>'Fish Use'!A242</f>
        <v>UGR16</v>
      </c>
      <c r="B252" s="16" t="str">
        <f>'Fish Use'!B242</f>
        <v>Upper Grande Ronde</v>
      </c>
      <c r="C252" s="16" t="str">
        <f>'Limiting Factors'!B242</f>
        <v>Riparian Condition</v>
      </c>
      <c r="D252" s="18">
        <f>'Fish Use'!F242</f>
        <v>0.32700000000000001</v>
      </c>
      <c r="E252" s="19">
        <f>'Limiting Factors'!C242</f>
        <v>3.29</v>
      </c>
      <c r="F252" s="18">
        <f>'Limiting Factors'!D242</f>
        <v>0.61524999999999996</v>
      </c>
      <c r="G252" s="18">
        <f>SUM('L1 Calculation Grid'!M3603,'L1 Calculation Grid'!M3618,'L1 Calculation Grid'!M3633,'L1 Calculation Grid'!M3648,'L1 Calculation Grid'!M3663,'L1 Calculation Grid'!M3678,'L1 Calculation Grid'!M3693,'L1 Calculation Grid'!M3708,'L1 Calculation Grid'!M3723,'L1 Calculation Grid'!M3738)</f>
        <v>1.2487948983867314</v>
      </c>
      <c r="H252" s="18">
        <f>SUM('L1 Calculation Grid'!N3603,'L1 Calculation Grid'!N3618,'L1 Calculation Grid'!N3633,'L1 Calculation Grid'!N3648,'L1 Calculation Grid'!N3663,'L1 Calculation Grid'!N3678,'L1 Calculation Grid'!N3693,'L1 Calculation Grid'!N3708,'L1 Calculation Grid'!N3723,'L1 Calculation Grid'!N3738)</f>
        <v>0.40322135848177992</v>
      </c>
      <c r="I252" s="17">
        <f t="shared" si="16"/>
        <v>2</v>
      </c>
    </row>
    <row r="253" spans="1:9" ht="18" customHeight="1" x14ac:dyDescent="0.2">
      <c r="A253" s="16" t="str">
        <f>'Fish Use'!A242</f>
        <v>UGR16</v>
      </c>
      <c r="B253" s="16" t="str">
        <f>'Fish Use'!B242</f>
        <v>Upper Grande Ronde</v>
      </c>
      <c r="C253" s="16" t="str">
        <f>'Limiting Factors'!B244</f>
        <v>Side Channel and Wetland Habitat</v>
      </c>
      <c r="D253" s="18">
        <f>'Fish Use'!F242</f>
        <v>0.32700000000000001</v>
      </c>
      <c r="E253" s="19">
        <f>'Limiting Factors'!C244</f>
        <v>2.61</v>
      </c>
      <c r="F253" s="18">
        <f>'Limiting Factors'!D244</f>
        <v>0.46224999999999999</v>
      </c>
      <c r="G253" s="18">
        <f>SUM('L1 Calculation Grid'!M3605,'L1 Calculation Grid'!M3620,'L1 Calculation Grid'!M3635,'L1 Calculation Grid'!M3650,'L1 Calculation Grid'!M3665,'L1 Calculation Grid'!M3680,'L1 Calculation Grid'!M3695,'L1 Calculation Grid'!M3710,'L1 Calculation Grid'!M3725,'L1 Calculation Grid'!M3740)</f>
        <v>1.1617399068837331</v>
      </c>
      <c r="H253" s="18">
        <f>SUM('L1 Calculation Grid'!N3605,'L1 Calculation Grid'!N3620,'L1 Calculation Grid'!N3635,'L1 Calculation Grid'!N3650,'L1 Calculation Grid'!N3665,'L1 Calculation Grid'!N3680,'L1 Calculation Grid'!N3695,'L1 Calculation Grid'!N3710,'L1 Calculation Grid'!N3725,'L1 Calculation Grid'!N3740)</f>
        <v>0.33861047359651547</v>
      </c>
      <c r="I253" s="17">
        <f t="shared" si="16"/>
        <v>3</v>
      </c>
    </row>
    <row r="254" spans="1:9" ht="18" customHeight="1" x14ac:dyDescent="0.2">
      <c r="A254" s="16" t="str">
        <f>'Fish Use'!A242</f>
        <v>UGR16</v>
      </c>
      <c r="B254" s="16" t="str">
        <f>'Fish Use'!B242</f>
        <v>Upper Grande Ronde</v>
      </c>
      <c r="C254" s="16" t="str">
        <f>'Limiting Factors'!B254</f>
        <v>Summer Water Temperature</v>
      </c>
      <c r="D254" s="18">
        <f>'Fish Use'!F242</f>
        <v>0.32700000000000001</v>
      </c>
      <c r="E254" s="19">
        <f>'Limiting Factors'!C254</f>
        <v>2.29</v>
      </c>
      <c r="F254" s="18">
        <f>'Limiting Factors'!D254</f>
        <v>0.39024999999999999</v>
      </c>
      <c r="G254" s="18">
        <f>SUM('L1 Calculation Grid'!M3611,'L1 Calculation Grid'!M3626,'L1 Calculation Grid'!M3641,'L1 Calculation Grid'!M3656,'L1 Calculation Grid'!M3671,'L1 Calculation Grid'!M3686,'L1 Calculation Grid'!M3701,'L1 Calculation Grid'!M3716,'L1 Calculation Grid'!M3731,'L1 Calculation Grid'!M3746)</f>
        <v>0.84952964998176983</v>
      </c>
      <c r="H254" s="18">
        <f>SUM('L1 Calculation Grid'!N3611,'L1 Calculation Grid'!N3626,'L1 Calculation Grid'!N3641,'L1 Calculation Grid'!N3656,'L1 Calculation Grid'!N3671,'L1 Calculation Grid'!N3686,'L1 Calculation Grid'!N3701,'L1 Calculation Grid'!N3716,'L1 Calculation Grid'!N3731,'L1 Calculation Grid'!N3746)</f>
        <v>0.26585173574544241</v>
      </c>
      <c r="I254" s="17">
        <f t="shared" si="16"/>
        <v>5</v>
      </c>
    </row>
    <row r="255" spans="1:9" ht="18" customHeight="1" x14ac:dyDescent="0.2">
      <c r="A255" s="16" t="str">
        <f>'Fish Use'!A242</f>
        <v>UGR16</v>
      </c>
      <c r="B255" s="16" t="str">
        <f>'Fish Use'!B242</f>
        <v>Upper Grande Ronde</v>
      </c>
      <c r="C255" s="16" t="str">
        <f>'Limiting Factors'!B256</f>
        <v>Water Quality</v>
      </c>
      <c r="D255" s="18">
        <f>'Fish Use'!F242</f>
        <v>0.32700000000000001</v>
      </c>
      <c r="E255" s="19">
        <f>'Limiting Factors'!C256</f>
        <v>1.26</v>
      </c>
      <c r="F255" s="18">
        <f>'Limiting Factors'!D256</f>
        <v>0.1585</v>
      </c>
      <c r="G255" s="18">
        <f>SUM('L1 Calculation Grid'!M3613,'L1 Calculation Grid'!M3628,'L1 Calculation Grid'!M3643,'L1 Calculation Grid'!M3658,'L1 Calculation Grid'!M3673,'L1 Calculation Grid'!M3688,'L1 Calculation Grid'!M3703,'L1 Calculation Grid'!M3718,'L1 Calculation Grid'!M3733,'L1 Calculation Grid'!M3748)</f>
        <v>0.30172173222430354</v>
      </c>
      <c r="H255" s="18">
        <f>SUM('L1 Calculation Grid'!N3613,'L1 Calculation Grid'!N3628,'L1 Calculation Grid'!N3643,'L1 Calculation Grid'!N3658,'L1 Calculation Grid'!N3673,'L1 Calculation Grid'!N3688,'L1 Calculation Grid'!N3703,'L1 Calculation Grid'!N3718,'L1 Calculation Grid'!N3733,'L1 Calculation Grid'!N3748)</f>
        <v>8.3752769915736158E-2</v>
      </c>
      <c r="I255" s="17">
        <f t="shared" si="16"/>
        <v>12</v>
      </c>
    </row>
    <row r="256" spans="1:9" ht="18" customHeight="1" x14ac:dyDescent="0.2">
      <c r="A256" s="16" t="str">
        <f>'Fish Use'!A242</f>
        <v>UGR16</v>
      </c>
      <c r="B256" s="16" t="str">
        <f>'Fish Use'!B242</f>
        <v>Upper Grande Ronde</v>
      </c>
      <c r="C256" s="16" t="str">
        <f>'Limiting Factors'!B255</f>
        <v>Winter Water Temperature</v>
      </c>
      <c r="D256" s="18">
        <f>'Fish Use'!F242</f>
        <v>0.32700000000000001</v>
      </c>
      <c r="E256" s="19">
        <f>'Limiting Factors'!C255</f>
        <v>1.59</v>
      </c>
      <c r="F256" s="18">
        <f>'Limiting Factors'!D255</f>
        <v>0.23275000000000001</v>
      </c>
      <c r="G256" s="18">
        <f>SUM('L1 Calculation Grid'!M3612,'L1 Calculation Grid'!M3627,'L1 Calculation Grid'!M3642,'L1 Calculation Grid'!M3657,'L1 Calculation Grid'!M3672,'L1 Calculation Grid'!M3687,'L1 Calculation Grid'!M3702,'L1 Calculation Grid'!M3717,'L1 Calculation Grid'!M3732,'L1 Calculation Grid'!M3747)</f>
        <v>0.36478076251087277</v>
      </c>
      <c r="H256" s="18">
        <f>SUM('L1 Calculation Grid'!N3612,'L1 Calculation Grid'!N3627,'L1 Calculation Grid'!N3642,'L1 Calculation Grid'!N3657,'L1 Calculation Grid'!N3672,'L1 Calculation Grid'!N3687,'L1 Calculation Grid'!N3702,'L1 Calculation Grid'!N3717,'L1 Calculation Grid'!N3732,'L1 Calculation Grid'!N3747)</f>
        <v>9.9355189512286224E-2</v>
      </c>
      <c r="I256" s="17">
        <f t="shared" si="16"/>
        <v>11</v>
      </c>
    </row>
    <row r="257" spans="1:9" ht="18" customHeight="1" x14ac:dyDescent="0.2">
      <c r="A257" s="16" t="str">
        <f>'Fish Use'!A252</f>
        <v>UGR17</v>
      </c>
      <c r="B257" s="16" t="str">
        <f>'Fish Use'!B252</f>
        <v>Upper Grande Ronde</v>
      </c>
      <c r="C257" s="16" t="str">
        <f>'Limiting Factors'!B268</f>
        <v>Altered Flow Timing</v>
      </c>
      <c r="D257" s="18">
        <f>'Fish Use'!F252</f>
        <v>0.60389999999999999</v>
      </c>
      <c r="E257" s="19">
        <f>'Limiting Factors'!C268</f>
        <v>2.29</v>
      </c>
      <c r="F257" s="18">
        <f>'Limiting Factors'!D268</f>
        <v>0.39024999999999999</v>
      </c>
      <c r="G257" s="18">
        <f>SUM('L1 Calculation Grid'!M3758,'L1 Calculation Grid'!M3773,'L1 Calculation Grid'!M3788,'L1 Calculation Grid'!M3803,'L1 Calculation Grid'!M3818,'L1 Calculation Grid'!M3833,'L1 Calculation Grid'!M3848,'L1 Calculation Grid'!M3863,'L1 Calculation Grid'!M3878,'L1 Calculation Grid'!M3893)</f>
        <v>1.2355944975336672</v>
      </c>
      <c r="H257" s="18">
        <f>SUM('L1 Calculation Grid'!N3758,'L1 Calculation Grid'!N3773,'L1 Calculation Grid'!N3788,'L1 Calculation Grid'!N3803,'L1 Calculation Grid'!N3818,'L1 Calculation Grid'!N3833,'L1 Calculation Grid'!N3848,'L1 Calculation Grid'!N3863,'L1 Calculation Grid'!N3878,'L1 Calculation Grid'!N3893)</f>
        <v>0.34386224529843806</v>
      </c>
      <c r="I257" s="17">
        <f t="shared" ref="I257:I271" si="17">1+IF($H$257&gt;H257,1,0)+IF(AND($H$258&gt;H257,COUNTIF($H$257:$H$257,$H$258)=0),1,0)+IF(AND($H$259&gt;H257,COUNTIF($H$257:$H$258,$H$259)=0),1,0)+IF(AND($H$260&gt;H257,COUNTIF($H$257:$H$259,$H$260)=0),1,0)+IF(AND($H$261&gt;H257,COUNTIF($H$257:$H$260,$H$261)=0),1,0)+IF(AND($H$262&gt;H257,COUNTIF($H$257:$H$261,$H$262)=0),1,0)+IF(AND($H$263&gt;H257,COUNTIF($H$257:$H$262,$H$263)=0),1,0)+IF(AND($H$264&gt;H257,COUNTIF($H$257:$H$263,$H$264)=0),1,0)+IF(AND($H$265&gt;H257,COUNTIF($H$257:$H$264,$H$265)=0),1,0)+IF(AND($H$266&gt;H257,COUNTIF($H$257:$H$265,$H$266)=0),1,0)+IF(AND($H$267&gt;H257,COUNTIF($H$257:$H$266,$H$267)=0),1,0)+IF(AND($H$268&gt;H257,COUNTIF($H$257:$H$267,$H$268)=0),1,0)+IF(AND($H$269&gt;H257,COUNTIF($H$257:$H$268,$H$269)=0),1,0)+IF(AND($H$270&gt;H257,COUNTIF($H$257:$H$269,$H$270)=0),1,0)+IF(AND($H$271&gt;H257,COUNTIF($H$257:$H$270,$H$271)=0),1,0)</f>
        <v>11</v>
      </c>
    </row>
    <row r="258" spans="1:9" ht="18" customHeight="1" x14ac:dyDescent="0.2">
      <c r="A258" s="16" t="str">
        <f>'Fish Use'!A252</f>
        <v>UGR17</v>
      </c>
      <c r="B258" s="16" t="str">
        <f>'Fish Use'!B252</f>
        <v>Upper Grande Ronde</v>
      </c>
      <c r="C258" s="16" t="str">
        <f>'Limiting Factors'!B265</f>
        <v>Altered Primary Productivity</v>
      </c>
      <c r="D258" s="18">
        <f>'Fish Use'!F252</f>
        <v>0.60389999999999999</v>
      </c>
      <c r="E258" s="19">
        <f>'Limiting Factors'!C265</f>
        <v>4.6399999999999997</v>
      </c>
      <c r="F258" s="18">
        <f>'Limiting Factors'!D265</f>
        <v>0.91900000000000004</v>
      </c>
      <c r="G258" s="18">
        <f>SUM('L1 Calculation Grid'!M3765,'L1 Calculation Grid'!M3780,'L1 Calculation Grid'!M3795,'L1 Calculation Grid'!M3810,'L1 Calculation Grid'!M3825,'L1 Calculation Grid'!M3840,'L1 Calculation Grid'!M3855,'L1 Calculation Grid'!M3870,'L1 Calculation Grid'!M3885,'L1 Calculation Grid'!M3900)</f>
        <v>2.0177636203178686</v>
      </c>
      <c r="H258" s="18">
        <f>SUM('L1 Calculation Grid'!N3765,'L1 Calculation Grid'!N3780,'L1 Calculation Grid'!N3795,'L1 Calculation Grid'!N3810,'L1 Calculation Grid'!N3825,'L1 Calculation Grid'!N3840,'L1 Calculation Grid'!N3855,'L1 Calculation Grid'!N3870,'L1 Calculation Grid'!N3885,'L1 Calculation Grid'!N3900)</f>
        <v>0.57785737313426089</v>
      </c>
      <c r="I258" s="17">
        <f t="shared" si="17"/>
        <v>6</v>
      </c>
    </row>
    <row r="259" spans="1:9" ht="18" customHeight="1" x14ac:dyDescent="0.2">
      <c r="A259" s="16" t="str">
        <f>'Fish Use'!A252</f>
        <v>UGR17</v>
      </c>
      <c r="B259" s="16" t="str">
        <f>'Fish Use'!B252</f>
        <v>Upper Grande Ronde</v>
      </c>
      <c r="C259" s="16" t="str">
        <f>'Limiting Factors'!B263</f>
        <v>Anthropogenic Barriers</v>
      </c>
      <c r="D259" s="18">
        <f>'Fish Use'!F252</f>
        <v>0.60389999999999999</v>
      </c>
      <c r="E259" s="19">
        <f>'Limiting Factors'!C263</f>
        <v>2.4700000000000002</v>
      </c>
      <c r="F259" s="18">
        <f>'Limiting Factors'!D263</f>
        <v>0.43075000000000002</v>
      </c>
      <c r="G259" s="18">
        <f>SUM('L1 Calculation Grid'!M3752,'L1 Calculation Grid'!M3767,'L1 Calculation Grid'!M3782,'L1 Calculation Grid'!M3797,'L1 Calculation Grid'!M3812,'L1 Calculation Grid'!M3827,'L1 Calculation Grid'!M3842,'L1 Calculation Grid'!M3857,'L1 Calculation Grid'!M3872,'L1 Calculation Grid'!M3887)</f>
        <v>1.3805466730955658</v>
      </c>
      <c r="H259" s="18">
        <f>SUM('L1 Calculation Grid'!N3752,'L1 Calculation Grid'!N3767,'L1 Calculation Grid'!N3782,'L1 Calculation Grid'!N3797,'L1 Calculation Grid'!N3812,'L1 Calculation Grid'!N3827,'L1 Calculation Grid'!N3842,'L1 Calculation Grid'!N3857,'L1 Calculation Grid'!N3872,'L1 Calculation Grid'!N3887)</f>
        <v>0.43724124237782114</v>
      </c>
      <c r="I259" s="17">
        <f t="shared" si="17"/>
        <v>10</v>
      </c>
    </row>
    <row r="260" spans="1:9" ht="18" customHeight="1" x14ac:dyDescent="0.2">
      <c r="A260" s="16" t="str">
        <f>'Fish Use'!A252</f>
        <v>UGR17</v>
      </c>
      <c r="B260" s="16" t="str">
        <f>'Fish Use'!B252</f>
        <v>Upper Grande Ronde</v>
      </c>
      <c r="C260" s="16" t="str">
        <f>'Limiting Factors'!B260</f>
        <v>Channel and Habitat Structure</v>
      </c>
      <c r="D260" s="18">
        <f>'Fish Use'!F252</f>
        <v>0.60389999999999999</v>
      </c>
      <c r="E260" s="19">
        <f>'Limiting Factors'!C260</f>
        <v>4.78</v>
      </c>
      <c r="F260" s="18">
        <f>'Limiting Factors'!D260</f>
        <v>0.95050000000000001</v>
      </c>
      <c r="G260" s="18">
        <f>SUM('L1 Calculation Grid'!M3756,'L1 Calculation Grid'!M3771,'L1 Calculation Grid'!M3786,'L1 Calculation Grid'!M3801,'L1 Calculation Grid'!M3816,'L1 Calculation Grid'!M3831,'L1 Calculation Grid'!M3846,'L1 Calculation Grid'!M3861,'L1 Calculation Grid'!M3876,'L1 Calculation Grid'!M3891)</f>
        <v>5.0020605635477056</v>
      </c>
      <c r="H260" s="18">
        <f>SUM('L1 Calculation Grid'!N3756,'L1 Calculation Grid'!N3771,'L1 Calculation Grid'!N3786,'L1 Calculation Grid'!N3801,'L1 Calculation Grid'!N3816,'L1 Calculation Grid'!N3831,'L1 Calculation Grid'!N3846,'L1 Calculation Grid'!N3861,'L1 Calculation Grid'!N3876,'L1 Calculation Grid'!N3891)</f>
        <v>1.5142713342799048</v>
      </c>
      <c r="I260" s="17">
        <f t="shared" si="17"/>
        <v>1</v>
      </c>
    </row>
    <row r="261" spans="1:9" ht="18" customHeight="1" x14ac:dyDescent="0.2">
      <c r="A261" s="16" t="str">
        <f>'Fish Use'!A252</f>
        <v>UGR17</v>
      </c>
      <c r="B261" s="16" t="str">
        <f>'Fish Use'!B252</f>
        <v>Upper Grande Ronde</v>
      </c>
      <c r="C261" s="16" t="str">
        <f>'Limiting Factors'!B261</f>
        <v>Decreased Sediment Quantity</v>
      </c>
      <c r="D261" s="18">
        <f>'Fish Use'!F252</f>
        <v>0.60389999999999999</v>
      </c>
      <c r="E261" s="19">
        <f>'Limiting Factors'!C261</f>
        <v>3.62</v>
      </c>
      <c r="F261" s="18">
        <f>'Limiting Factors'!D261</f>
        <v>0.6895</v>
      </c>
      <c r="G261" s="18">
        <f>SUM('L1 Calculation Grid'!M3759,'L1 Calculation Grid'!M3774,'L1 Calculation Grid'!M3789,'L1 Calculation Grid'!M3804,'L1 Calculation Grid'!M3819,'L1 Calculation Grid'!M3834,'L1 Calculation Grid'!M3849,'L1 Calculation Grid'!M3864,'L1 Calculation Grid'!M3879,'L1 Calculation Grid'!M3894)</f>
        <v>2.1563004376784525</v>
      </c>
      <c r="H261" s="18">
        <f>SUM('L1 Calculation Grid'!N3759,'L1 Calculation Grid'!N3774,'L1 Calculation Grid'!N3789,'L1 Calculation Grid'!N3804,'L1 Calculation Grid'!N3819,'L1 Calculation Grid'!N3834,'L1 Calculation Grid'!N3849,'L1 Calculation Grid'!N3864,'L1 Calculation Grid'!N3879,'L1 Calculation Grid'!N3894)</f>
        <v>0.6423395938862354</v>
      </c>
      <c r="I261" s="17">
        <f t="shared" si="17"/>
        <v>5</v>
      </c>
    </row>
    <row r="262" spans="1:9" ht="18" customHeight="1" x14ac:dyDescent="0.2">
      <c r="A262" s="16" t="str">
        <f>'Fish Use'!A252</f>
        <v>UGR17</v>
      </c>
      <c r="B262" s="16" t="str">
        <f>'Fish Use'!B252</f>
        <v>Upper Grande Ronde</v>
      </c>
      <c r="C262" s="16" t="str">
        <f>'Limiting Factors'!B267</f>
        <v>Decreased Water Quantity</v>
      </c>
      <c r="D262" s="18">
        <f>'Fish Use'!F252</f>
        <v>0.60389999999999999</v>
      </c>
      <c r="E262" s="19">
        <f>'Limiting Factors'!C267</f>
        <v>2.29</v>
      </c>
      <c r="F262" s="18">
        <f>'Limiting Factors'!D267</f>
        <v>0.39024999999999999</v>
      </c>
      <c r="G262" s="18">
        <f>SUM('L1 Calculation Grid'!M3757,'L1 Calculation Grid'!M3772,'L1 Calculation Grid'!M3787,'L1 Calculation Grid'!M3802,'L1 Calculation Grid'!M3817,'L1 Calculation Grid'!M3832,'L1 Calculation Grid'!M3847,'L1 Calculation Grid'!M3862,'L1 Calculation Grid'!M3877,'L1 Calculation Grid'!M3892)</f>
        <v>1.765856441519339</v>
      </c>
      <c r="H262" s="18">
        <f>SUM('L1 Calculation Grid'!N3757,'L1 Calculation Grid'!N3772,'L1 Calculation Grid'!N3787,'L1 Calculation Grid'!N3802,'L1 Calculation Grid'!N3817,'L1 Calculation Grid'!N3832,'L1 Calculation Grid'!N3847,'L1 Calculation Grid'!N3862,'L1 Calculation Grid'!N3877,'L1 Calculation Grid'!N3892)</f>
        <v>0.51036449565243502</v>
      </c>
      <c r="I262" s="17">
        <f t="shared" si="17"/>
        <v>9</v>
      </c>
    </row>
    <row r="263" spans="1:9" ht="18" customHeight="1" x14ac:dyDescent="0.2">
      <c r="A263" s="16" t="str">
        <f>'Fish Use'!A252</f>
        <v>UGR17</v>
      </c>
      <c r="B263" s="16" t="str">
        <f>'Fish Use'!B252</f>
        <v>Upper Grande Ronde</v>
      </c>
      <c r="C263" s="16" t="str">
        <f>'Limiting Factors'!B258</f>
        <v>Floodplain Condition</v>
      </c>
      <c r="D263" s="18">
        <f>'Fish Use'!F252</f>
        <v>0.60389999999999999</v>
      </c>
      <c r="E263" s="19">
        <f>'Limiting Factors'!C258</f>
        <v>2.89</v>
      </c>
      <c r="F263" s="18">
        <f>'Limiting Factors'!D258</f>
        <v>0.52524999999999999</v>
      </c>
      <c r="G263" s="18">
        <f>SUM('L1 Calculation Grid'!M3754,'L1 Calculation Grid'!M3769,'L1 Calculation Grid'!M3784,'L1 Calculation Grid'!M3799,'L1 Calculation Grid'!M3814,'L1 Calculation Grid'!M3829,'L1 Calculation Grid'!M3844,'L1 Calculation Grid'!M3859,'L1 Calculation Grid'!M3874,'L1 Calculation Grid'!M3889)</f>
        <v>1.9281135874573705</v>
      </c>
      <c r="H263" s="18">
        <f>SUM('L1 Calculation Grid'!N3754,'L1 Calculation Grid'!N3769,'L1 Calculation Grid'!N3784,'L1 Calculation Grid'!N3799,'L1 Calculation Grid'!N3814,'L1 Calculation Grid'!N3829,'L1 Calculation Grid'!N3844,'L1 Calculation Grid'!N3859,'L1 Calculation Grid'!N3874,'L1 Calculation Grid'!N3889)</f>
        <v>0.54743925380842495</v>
      </c>
      <c r="I263" s="17">
        <f t="shared" si="17"/>
        <v>8</v>
      </c>
    </row>
    <row r="264" spans="1:9" ht="18" customHeight="1" x14ac:dyDescent="0.2">
      <c r="A264" s="16" t="str">
        <f>'Fish Use'!A252</f>
        <v>UGR17</v>
      </c>
      <c r="B264" s="16" t="str">
        <f>'Fish Use'!B252</f>
        <v>Upper Grande Ronde</v>
      </c>
      <c r="C264" s="16" t="str">
        <f>'Limiting Factors'!B262</f>
        <v>Increased Sediment Quantity</v>
      </c>
      <c r="D264" s="18">
        <f>'Fish Use'!F252</f>
        <v>0.60389999999999999</v>
      </c>
      <c r="E264" s="19">
        <f>'Limiting Factors'!C262</f>
        <v>4.08</v>
      </c>
      <c r="F264" s="18">
        <f>'Limiting Factors'!D262</f>
        <v>0.79300000000000004</v>
      </c>
      <c r="G264" s="18">
        <f>SUM('L1 Calculation Grid'!M3760,'L1 Calculation Grid'!M3775,'L1 Calculation Grid'!M3790,'L1 Calculation Grid'!M3805,'L1 Calculation Grid'!M3820,'L1 Calculation Grid'!M3835,'L1 Calculation Grid'!M3850,'L1 Calculation Grid'!M3865,'L1 Calculation Grid'!M3880,'L1 Calculation Grid'!M3895)</f>
        <v>1.7411170303722199</v>
      </c>
      <c r="H264" s="18">
        <f>SUM('L1 Calculation Grid'!N3760,'L1 Calculation Grid'!N3775,'L1 Calculation Grid'!N3790,'L1 Calculation Grid'!N3805,'L1 Calculation Grid'!N3820,'L1 Calculation Grid'!N3835,'L1 Calculation Grid'!N3850,'L1 Calculation Grid'!N3865,'L1 Calculation Grid'!N3880,'L1 Calculation Grid'!N3895)</f>
        <v>0.5728240824031775</v>
      </c>
      <c r="I264" s="17">
        <f t="shared" si="17"/>
        <v>7</v>
      </c>
    </row>
    <row r="265" spans="1:9" ht="18" customHeight="1" x14ac:dyDescent="0.2">
      <c r="A265" s="16" t="str">
        <f>'Fish Use'!A252</f>
        <v>UGR17</v>
      </c>
      <c r="B265" s="16" t="str">
        <f>'Fish Use'!B252</f>
        <v>Upper Grande Ronde</v>
      </c>
      <c r="C265" s="16" t="str">
        <f>'Limiting Factors'!B266</f>
        <v>Non-Native Species Interactions and Competition</v>
      </c>
      <c r="D265" s="18">
        <f>'Fish Use'!F252</f>
        <v>0.60389999999999999</v>
      </c>
      <c r="E265" s="19">
        <f>'Limiting Factors'!C266</f>
        <v>2.08</v>
      </c>
      <c r="F265" s="18">
        <f>'Limiting Factors'!D266</f>
        <v>0.34300000000000003</v>
      </c>
      <c r="G265" s="18">
        <f>SUM('L1 Calculation Grid'!M3766,'L1 Calculation Grid'!M3781,'L1 Calculation Grid'!M3796,'L1 Calculation Grid'!M3811,'L1 Calculation Grid'!M3826,'L1 Calculation Grid'!M3841,'L1 Calculation Grid'!M3856,'L1 Calculation Grid'!M3871,'L1 Calculation Grid'!M3886,'L1 Calculation Grid'!M3901)</f>
        <v>0.83298946491122672</v>
      </c>
      <c r="H265" s="18">
        <f>SUM('L1 Calculation Grid'!N3766,'L1 Calculation Grid'!N3781,'L1 Calculation Grid'!N3796,'L1 Calculation Grid'!N3811,'L1 Calculation Grid'!N3826,'L1 Calculation Grid'!N3841,'L1 Calculation Grid'!N3856,'L1 Calculation Grid'!N3871,'L1 Calculation Grid'!N3886,'L1 Calculation Grid'!N3901)</f>
        <v>0.29383962298313304</v>
      </c>
      <c r="I265" s="17">
        <f t="shared" si="17"/>
        <v>14</v>
      </c>
    </row>
    <row r="266" spans="1:9" ht="18" customHeight="1" x14ac:dyDescent="0.2">
      <c r="A266" s="16" t="str">
        <f>'Fish Use'!A252</f>
        <v>UGR17</v>
      </c>
      <c r="B266" s="16" t="str">
        <f>'Fish Use'!B252</f>
        <v>Upper Grande Ronde</v>
      </c>
      <c r="C266" s="16" t="str">
        <f>'Limiting Factors'!B264</f>
        <v>Predation</v>
      </c>
      <c r="D266" s="18">
        <f>'Fish Use'!F252</f>
        <v>0.60389999999999999</v>
      </c>
      <c r="E266" s="19">
        <f>'Limiting Factors'!C264</f>
        <v>1.26</v>
      </c>
      <c r="F266" s="18">
        <f>'Limiting Factors'!D264</f>
        <v>0.1585</v>
      </c>
      <c r="G266" s="18">
        <f>SUM('L1 Calculation Grid'!M3764,'L1 Calculation Grid'!M3779,'L1 Calculation Grid'!M3794,'L1 Calculation Grid'!M3809,'L1 Calculation Grid'!M3824,'L1 Calculation Grid'!M3839,'L1 Calculation Grid'!M3854,'L1 Calculation Grid'!M3869,'L1 Calculation Grid'!M3884,'L1 Calculation Grid'!M3899)</f>
        <v>0.51414320586469997</v>
      </c>
      <c r="H266" s="18">
        <f>SUM('L1 Calculation Grid'!N3764,'L1 Calculation Grid'!N3779,'L1 Calculation Grid'!N3794,'L1 Calculation Grid'!N3809,'L1 Calculation Grid'!N3824,'L1 Calculation Grid'!N3839,'L1 Calculation Grid'!N3854,'L1 Calculation Grid'!N3869,'L1 Calculation Grid'!N3884,'L1 Calculation Grid'!N3899)</f>
        <v>0.15719655037964025</v>
      </c>
      <c r="I266" s="17">
        <f t="shared" si="17"/>
        <v>15</v>
      </c>
    </row>
    <row r="267" spans="1:9" ht="18" customHeight="1" x14ac:dyDescent="0.2">
      <c r="A267" s="16" t="str">
        <f>'Fish Use'!A252</f>
        <v>UGR17</v>
      </c>
      <c r="B267" s="16" t="str">
        <f>'Fish Use'!B252</f>
        <v>Upper Grande Ronde</v>
      </c>
      <c r="C267" s="16" t="str">
        <f>'Limiting Factors'!B257</f>
        <v>Riparian Condition</v>
      </c>
      <c r="D267" s="18">
        <f>'Fish Use'!F252</f>
        <v>0.60389999999999999</v>
      </c>
      <c r="E267" s="19">
        <f>'Limiting Factors'!C257</f>
        <v>4.51</v>
      </c>
      <c r="F267" s="18">
        <f>'Limiting Factors'!D257</f>
        <v>0.88975000000000004</v>
      </c>
      <c r="G267" s="18">
        <f>SUM('L1 Calculation Grid'!M3753,'L1 Calculation Grid'!M3768,'L1 Calculation Grid'!M3783,'L1 Calculation Grid'!M3798,'L1 Calculation Grid'!M3813,'L1 Calculation Grid'!M3828,'L1 Calculation Grid'!M3843,'L1 Calculation Grid'!M3858,'L1 Calculation Grid'!M3873,'L1 Calculation Grid'!M3888)</f>
        <v>3.3352221556391322</v>
      </c>
      <c r="H267" s="18">
        <f>SUM('L1 Calculation Grid'!N3753,'L1 Calculation Grid'!N3768,'L1 Calculation Grid'!N3783,'L1 Calculation Grid'!N3798,'L1 Calculation Grid'!N3813,'L1 Calculation Grid'!N3828,'L1 Calculation Grid'!N3843,'L1 Calculation Grid'!N3858,'L1 Calculation Grid'!N3873,'L1 Calculation Grid'!N3888)</f>
        <v>1.0769044701997719</v>
      </c>
      <c r="I267" s="17">
        <f t="shared" si="17"/>
        <v>2</v>
      </c>
    </row>
    <row r="268" spans="1:9" ht="18" customHeight="1" x14ac:dyDescent="0.2">
      <c r="A268" s="16" t="str">
        <f>'Fish Use'!A252</f>
        <v>UGR17</v>
      </c>
      <c r="B268" s="16" t="str">
        <f>'Fish Use'!B252</f>
        <v>Upper Grande Ronde</v>
      </c>
      <c r="C268" s="16" t="str">
        <f>'Limiting Factors'!B259</f>
        <v>Side Channel and Wetland Habitat</v>
      </c>
      <c r="D268" s="18">
        <f>'Fish Use'!F252</f>
        <v>0.60389999999999999</v>
      </c>
      <c r="E268" s="19">
        <f>'Limiting Factors'!C259</f>
        <v>3.76</v>
      </c>
      <c r="F268" s="18">
        <f>'Limiting Factors'!D259</f>
        <v>0.72099999999999997</v>
      </c>
      <c r="G268" s="18">
        <f>SUM('L1 Calculation Grid'!M3755,'L1 Calculation Grid'!M3770,'L1 Calculation Grid'!M3785,'L1 Calculation Grid'!M3800,'L1 Calculation Grid'!M3815,'L1 Calculation Grid'!M3830,'L1 Calculation Grid'!M3845,'L1 Calculation Grid'!M3860,'L1 Calculation Grid'!M3875,'L1 Calculation Grid'!M3890)</f>
        <v>3.3464514592535792</v>
      </c>
      <c r="H268" s="18">
        <f>SUM('L1 Calculation Grid'!N3755,'L1 Calculation Grid'!N3770,'L1 Calculation Grid'!N3785,'L1 Calculation Grid'!N3800,'L1 Calculation Grid'!N3815,'L1 Calculation Grid'!N3830,'L1 Calculation Grid'!N3845,'L1 Calculation Grid'!N3860,'L1 Calculation Grid'!N3875,'L1 Calculation Grid'!N3890)</f>
        <v>0.97538485746363346</v>
      </c>
      <c r="I268" s="17">
        <f t="shared" si="17"/>
        <v>3</v>
      </c>
    </row>
    <row r="269" spans="1:9" ht="18" customHeight="1" x14ac:dyDescent="0.2">
      <c r="A269" s="16" t="str">
        <f>'Fish Use'!A252</f>
        <v>UGR17</v>
      </c>
      <c r="B269" s="16" t="str">
        <f>'Fish Use'!B252</f>
        <v>Upper Grande Ronde</v>
      </c>
      <c r="C269" s="16" t="str">
        <f>'Limiting Factors'!B269</f>
        <v>Summer Water Temperature</v>
      </c>
      <c r="D269" s="18">
        <f>'Fish Use'!F252</f>
        <v>0.60389999999999999</v>
      </c>
      <c r="E269" s="19">
        <f>'Limiting Factors'!C269</f>
        <v>3.17</v>
      </c>
      <c r="F269" s="18">
        <f>'Limiting Factors'!D269</f>
        <v>0.58825000000000005</v>
      </c>
      <c r="G269" s="18">
        <f>SUM('L1 Calculation Grid'!M3761,'L1 Calculation Grid'!M3776,'L1 Calculation Grid'!M3791,'L1 Calculation Grid'!M3806,'L1 Calculation Grid'!M3821,'L1 Calculation Grid'!M3836,'L1 Calculation Grid'!M3851,'L1 Calculation Grid'!M3866,'L1 Calculation Grid'!M3881,'L1 Calculation Grid'!M3896)</f>
        <v>2.3649112220921085</v>
      </c>
      <c r="H269" s="18">
        <f>SUM('L1 Calculation Grid'!N3761,'L1 Calculation Grid'!N3776,'L1 Calculation Grid'!N3791,'L1 Calculation Grid'!N3806,'L1 Calculation Grid'!N3821,'L1 Calculation Grid'!N3836,'L1 Calculation Grid'!N3851,'L1 Calculation Grid'!N3866,'L1 Calculation Grid'!N3881,'L1 Calculation Grid'!N3896)</f>
        <v>0.74007511484802713</v>
      </c>
      <c r="I269" s="17">
        <f t="shared" si="17"/>
        <v>4</v>
      </c>
    </row>
    <row r="270" spans="1:9" ht="18" customHeight="1" x14ac:dyDescent="0.2">
      <c r="A270" s="16" t="str">
        <f>'Fish Use'!A252</f>
        <v>UGR17</v>
      </c>
      <c r="B270" s="16" t="str">
        <f>'Fish Use'!B252</f>
        <v>Upper Grande Ronde</v>
      </c>
      <c r="C270" s="16" t="str">
        <f>'Limiting Factors'!B271</f>
        <v>Water Quality</v>
      </c>
      <c r="D270" s="18">
        <f>'Fish Use'!F252</f>
        <v>0.60389999999999999</v>
      </c>
      <c r="E270" s="19">
        <f>'Limiting Factors'!C271</f>
        <v>2</v>
      </c>
      <c r="F270" s="18">
        <f>'Limiting Factors'!D271</f>
        <v>0.32500000000000001</v>
      </c>
      <c r="G270" s="18">
        <f>SUM('L1 Calculation Grid'!M3763,'L1 Calculation Grid'!M3778,'L1 Calculation Grid'!M3793,'L1 Calculation Grid'!M3808,'L1 Calculation Grid'!M3823,'L1 Calculation Grid'!M3838,'L1 Calculation Grid'!M3853,'L1 Calculation Grid'!M3868,'L1 Calculation Grid'!M3883,'L1 Calculation Grid'!M3898)</f>
        <v>1.1425572324512776</v>
      </c>
      <c r="H270" s="18">
        <f>SUM('L1 Calculation Grid'!N3763,'L1 Calculation Grid'!N3778,'L1 Calculation Grid'!N3793,'L1 Calculation Grid'!N3808,'L1 Calculation Grid'!N3823,'L1 Calculation Grid'!N3838,'L1 Calculation Grid'!N3853,'L1 Calculation Grid'!N3868,'L1 Calculation Grid'!N3883,'L1 Calculation Grid'!N3898)</f>
        <v>0.31715426097949528</v>
      </c>
      <c r="I270" s="17">
        <f t="shared" si="17"/>
        <v>12</v>
      </c>
    </row>
    <row r="271" spans="1:9" ht="18" customHeight="1" x14ac:dyDescent="0.2">
      <c r="A271" s="16" t="str">
        <f>'Fish Use'!A252</f>
        <v>UGR17</v>
      </c>
      <c r="B271" s="16" t="str">
        <f>'Fish Use'!B252</f>
        <v>Upper Grande Ronde</v>
      </c>
      <c r="C271" s="16" t="str">
        <f>'Limiting Factors'!B270</f>
        <v>Winter Water Temperature</v>
      </c>
      <c r="D271" s="18">
        <f>'Fish Use'!F252</f>
        <v>0.60389999999999999</v>
      </c>
      <c r="E271" s="19">
        <f>'Limiting Factors'!C270</f>
        <v>2.29</v>
      </c>
      <c r="F271" s="18">
        <f>'Limiting Factors'!D270</f>
        <v>0.39024999999999999</v>
      </c>
      <c r="G271" s="18">
        <f>SUM('L1 Calculation Grid'!M3762,'L1 Calculation Grid'!M3777,'L1 Calculation Grid'!M3792,'L1 Calculation Grid'!M3807,'L1 Calculation Grid'!M3822,'L1 Calculation Grid'!M3837,'L1 Calculation Grid'!M3852,'L1 Calculation Grid'!M3867,'L1 Calculation Grid'!M3882,'L1 Calculation Grid'!M3897)</f>
        <v>1.1295421087836675</v>
      </c>
      <c r="H271" s="18">
        <f>SUM('L1 Calculation Grid'!N3762,'L1 Calculation Grid'!N3777,'L1 Calculation Grid'!N3792,'L1 Calculation Grid'!N3807,'L1 Calculation Grid'!N3822,'L1 Calculation Grid'!N3837,'L1 Calculation Grid'!N3852,'L1 Calculation Grid'!N3867,'L1 Calculation Grid'!N3882,'L1 Calculation Grid'!N3897)</f>
        <v>0.3076529296880442</v>
      </c>
      <c r="I271" s="17">
        <f t="shared" si="17"/>
        <v>13</v>
      </c>
    </row>
    <row r="272" spans="1:9" ht="18" customHeight="1" x14ac:dyDescent="0.2">
      <c r="A272" s="16" t="str">
        <f>'Fish Use'!A262</f>
        <v>UGR18</v>
      </c>
      <c r="B272" s="16" t="str">
        <f>'Fish Use'!B262</f>
        <v>Upper Grande Ronde</v>
      </c>
      <c r="C272" s="16" t="str">
        <f>'Limiting Factors'!B283</f>
        <v>Altered Flow Timing</v>
      </c>
      <c r="D272" s="18">
        <f>'Fish Use'!F262</f>
        <v>0.65110000000000001</v>
      </c>
      <c r="E272" s="19">
        <f>'Limiting Factors'!C283</f>
        <v>1.44</v>
      </c>
      <c r="F272" s="18">
        <f>'Limiting Factors'!D283</f>
        <v>0.19900000000000001</v>
      </c>
      <c r="G272" s="18">
        <f>SUM('L1 Calculation Grid'!M3908,'L1 Calculation Grid'!M3923,'L1 Calculation Grid'!M3938,'L1 Calculation Grid'!M3953,'L1 Calculation Grid'!M3968,'L1 Calculation Grid'!M3983,'L1 Calculation Grid'!M3998,'L1 Calculation Grid'!M4013,'L1 Calculation Grid'!M4028,'L1 Calculation Grid'!M4043)</f>
        <v>0.67931123287565276</v>
      </c>
      <c r="H272" s="18">
        <f>SUM('L1 Calculation Grid'!N3908,'L1 Calculation Grid'!N3923,'L1 Calculation Grid'!N3938,'L1 Calculation Grid'!N3953,'L1 Calculation Grid'!N3968,'L1 Calculation Grid'!N3983,'L1 Calculation Grid'!N3998,'L1 Calculation Grid'!N4013,'L1 Calculation Grid'!N4028,'L1 Calculation Grid'!N4043)</f>
        <v>0.18905028005493138</v>
      </c>
      <c r="I272" s="17">
        <f t="shared" ref="I272:I286" si="18">1+IF($H$272&gt;H272,1,0)+IF(AND($H$273&gt;H272,COUNTIF($H$272:$H$272,$H$273)=0),1,0)+IF(AND($H$274&gt;H272,COUNTIF($H$272:$H$273,$H$274)=0),1,0)+IF(AND($H$275&gt;H272,COUNTIF($H$272:$H$274,$H$275)=0),1,0)+IF(AND($H$276&gt;H272,COUNTIF($H$272:$H$275,$H$276)=0),1,0)+IF(AND($H$277&gt;H272,COUNTIF($H$272:$H$276,$H$277)=0),1,0)+IF(AND($H$278&gt;H272,COUNTIF($H$272:$H$277,$H$278)=0),1,0)+IF(AND($H$279&gt;H272,COUNTIF($H$272:$H$278,$H$279)=0),1,0)+IF(AND($H$280&gt;H272,COUNTIF($H$272:$H$279,$H$280)=0),1,0)+IF(AND($H$281&gt;H272,COUNTIF($H$272:$H$280,$H$281)=0),1,0)+IF(AND($H$282&gt;H272,COUNTIF($H$272:$H$281,$H$282)=0),1,0)+IF(AND($H$283&gt;H272,COUNTIF($H$272:$H$282,$H$283)=0),1,0)+IF(AND($H$284&gt;H272,COUNTIF($H$272:$H$283,$H$284)=0),1,0)+IF(AND($H$285&gt;H272,COUNTIF($H$272:$H$284,$H$285)=0),1,0)+IF(AND($H$286&gt;H272,COUNTIF($H$272:$H$285,$H$286)=0),1,0)</f>
        <v>10</v>
      </c>
    </row>
    <row r="273" spans="1:9" ht="18" customHeight="1" x14ac:dyDescent="0.2">
      <c r="A273" s="16" t="str">
        <f>'Fish Use'!A262</f>
        <v>UGR18</v>
      </c>
      <c r="B273" s="16" t="str">
        <f>'Fish Use'!B262</f>
        <v>Upper Grande Ronde</v>
      </c>
      <c r="C273" s="16" t="str">
        <f>'Limiting Factors'!B280</f>
        <v>Altered Primary Productivity</v>
      </c>
      <c r="D273" s="18">
        <f>'Fish Use'!F262</f>
        <v>0.65110000000000001</v>
      </c>
      <c r="E273" s="19">
        <f>'Limiting Factors'!C280</f>
        <v>1.59</v>
      </c>
      <c r="F273" s="18">
        <f>'Limiting Factors'!D280</f>
        <v>0.23275000000000001</v>
      </c>
      <c r="G273" s="18">
        <f>SUM('L1 Calculation Grid'!M3915,'L1 Calculation Grid'!M3930,'L1 Calculation Grid'!M3945,'L1 Calculation Grid'!M3960,'L1 Calculation Grid'!M3975,'L1 Calculation Grid'!M3990,'L1 Calculation Grid'!M4005,'L1 Calculation Grid'!M4020,'L1 Calculation Grid'!M4035,'L1 Calculation Grid'!M4050)</f>
        <v>0.55096895864175477</v>
      </c>
      <c r="H273" s="18">
        <f>SUM('L1 Calculation Grid'!N3915,'L1 Calculation Grid'!N3930,'L1 Calculation Grid'!N3945,'L1 Calculation Grid'!N3960,'L1 Calculation Grid'!N3975,'L1 Calculation Grid'!N3990,'L1 Calculation Grid'!N4005,'L1 Calculation Grid'!N4020,'L1 Calculation Grid'!N4035,'L1 Calculation Grid'!N4050)</f>
        <v>0.15778928310199553</v>
      </c>
      <c r="I273" s="17">
        <f t="shared" si="18"/>
        <v>12</v>
      </c>
    </row>
    <row r="274" spans="1:9" ht="18" customHeight="1" x14ac:dyDescent="0.2">
      <c r="A274" s="16" t="str">
        <f>'Fish Use'!A262</f>
        <v>UGR18</v>
      </c>
      <c r="B274" s="16" t="str">
        <f>'Fish Use'!B262</f>
        <v>Upper Grande Ronde</v>
      </c>
      <c r="C274" s="16" t="str">
        <f>'Limiting Factors'!B278</f>
        <v>Anthropogenic Barriers</v>
      </c>
      <c r="D274" s="18">
        <f>'Fish Use'!F262</f>
        <v>0.65110000000000001</v>
      </c>
      <c r="E274" s="19">
        <f>'Limiting Factors'!C278</f>
        <v>1.59</v>
      </c>
      <c r="F274" s="18">
        <f>'Limiting Factors'!D278</f>
        <v>0.23275000000000001</v>
      </c>
      <c r="G274" s="18">
        <f>SUM('L1 Calculation Grid'!M3902,'L1 Calculation Grid'!M3917,'L1 Calculation Grid'!M3932,'L1 Calculation Grid'!M3947,'L1 Calculation Grid'!M3962,'L1 Calculation Grid'!M3977,'L1 Calculation Grid'!M3992,'L1 Calculation Grid'!M4007,'L1 Calculation Grid'!M4022,'L1 Calculation Grid'!M4037)</f>
        <v>0.80426313607680744</v>
      </c>
      <c r="H274" s="18">
        <f>SUM('L1 Calculation Grid'!N3902,'L1 Calculation Grid'!N3917,'L1 Calculation Grid'!N3932,'L1 Calculation Grid'!N3947,'L1 Calculation Grid'!N3962,'L1 Calculation Grid'!N3977,'L1 Calculation Grid'!N3992,'L1 Calculation Grid'!N4007,'L1 Calculation Grid'!N4022,'L1 Calculation Grid'!N4037)</f>
        <v>0.25472301637466122</v>
      </c>
      <c r="I274" s="17">
        <f t="shared" si="18"/>
        <v>9</v>
      </c>
    </row>
    <row r="275" spans="1:9" ht="18" customHeight="1" x14ac:dyDescent="0.2">
      <c r="A275" s="16" t="str">
        <f>'Fish Use'!A262</f>
        <v>UGR18</v>
      </c>
      <c r="B275" s="16" t="str">
        <f>'Fish Use'!B262</f>
        <v>Upper Grande Ronde</v>
      </c>
      <c r="C275" s="16" t="str">
        <f>'Limiting Factors'!B275</f>
        <v>Channel and Habitat Structure</v>
      </c>
      <c r="D275" s="18">
        <f>'Fish Use'!F262</f>
        <v>0.65110000000000001</v>
      </c>
      <c r="E275" s="19">
        <f>'Limiting Factors'!C275</f>
        <v>2.35</v>
      </c>
      <c r="F275" s="18">
        <f>'Limiting Factors'!D275</f>
        <v>0.40375</v>
      </c>
      <c r="G275" s="18">
        <f>SUM('L1 Calculation Grid'!M3906,'L1 Calculation Grid'!M3921,'L1 Calculation Grid'!M3936,'L1 Calculation Grid'!M3951,'L1 Calculation Grid'!M3966,'L1 Calculation Grid'!M3981,'L1 Calculation Grid'!M3996,'L1 Calculation Grid'!M4011,'L1 Calculation Grid'!M4026,'L1 Calculation Grid'!M4041)</f>
        <v>2.2908255889477238</v>
      </c>
      <c r="H275" s="18">
        <f>SUM('L1 Calculation Grid'!N3906,'L1 Calculation Grid'!N3921,'L1 Calculation Grid'!N3936,'L1 Calculation Grid'!N3951,'L1 Calculation Grid'!N3966,'L1 Calculation Grid'!N3981,'L1 Calculation Grid'!N3996,'L1 Calculation Grid'!N4011,'L1 Calculation Grid'!N4026,'L1 Calculation Grid'!N4041)</f>
        <v>0.69350050386396811</v>
      </c>
      <c r="I275" s="17">
        <f t="shared" si="18"/>
        <v>1</v>
      </c>
    </row>
    <row r="276" spans="1:9" ht="18" customHeight="1" x14ac:dyDescent="0.2">
      <c r="A276" s="16" t="str">
        <f>'Fish Use'!A262</f>
        <v>UGR18</v>
      </c>
      <c r="B276" s="16" t="str">
        <f>'Fish Use'!B262</f>
        <v>Upper Grande Ronde</v>
      </c>
      <c r="C276" s="16" t="str">
        <f>'Limiting Factors'!B276</f>
        <v>Decreased Sediment Quantity</v>
      </c>
      <c r="D276" s="18">
        <f>'Fish Use'!F262</f>
        <v>0.65110000000000001</v>
      </c>
      <c r="E276" s="19">
        <f>'Limiting Factors'!C276</f>
        <v>2.09</v>
      </c>
      <c r="F276" s="18">
        <f>'Limiting Factors'!D276</f>
        <v>0.34525</v>
      </c>
      <c r="G276" s="18">
        <f>SUM('L1 Calculation Grid'!M3909,'L1 Calculation Grid'!M3924,'L1 Calculation Grid'!M3939,'L1 Calculation Grid'!M3954,'L1 Calculation Grid'!M3969,'L1 Calculation Grid'!M3984,'L1 Calculation Grid'!M3999,'L1 Calculation Grid'!M4014,'L1 Calculation Grid'!M4029,'L1 Calculation Grid'!M4044)</f>
        <v>1.1641028527749109</v>
      </c>
      <c r="H276" s="18">
        <f>SUM('L1 Calculation Grid'!N3909,'L1 Calculation Grid'!N3924,'L1 Calculation Grid'!N3939,'L1 Calculation Grid'!N3954,'L1 Calculation Grid'!N3969,'L1 Calculation Grid'!N3984,'L1 Calculation Grid'!N3999,'L1 Calculation Grid'!N4014,'L1 Calculation Grid'!N4029,'L1 Calculation Grid'!N4044)</f>
        <v>0.34677419742969451</v>
      </c>
      <c r="I276" s="17">
        <f t="shared" si="18"/>
        <v>5</v>
      </c>
    </row>
    <row r="277" spans="1:9" ht="18" customHeight="1" x14ac:dyDescent="0.2">
      <c r="A277" s="16" t="str">
        <f>'Fish Use'!A262</f>
        <v>UGR18</v>
      </c>
      <c r="B277" s="16" t="str">
        <f>'Fish Use'!B262</f>
        <v>Upper Grande Ronde</v>
      </c>
      <c r="C277" s="16" t="str">
        <f>'Limiting Factors'!B282</f>
        <v>Decreased Water Quantity</v>
      </c>
      <c r="D277" s="18">
        <f>'Fish Use'!F262</f>
        <v>0.65110000000000001</v>
      </c>
      <c r="E277" s="19">
        <f>'Limiting Factors'!C282</f>
        <v>1.59</v>
      </c>
      <c r="F277" s="18">
        <f>'Limiting Factors'!D282</f>
        <v>0.23275000000000001</v>
      </c>
      <c r="G277" s="18">
        <f>SUM('L1 Calculation Grid'!M3907,'L1 Calculation Grid'!M3922,'L1 Calculation Grid'!M3937,'L1 Calculation Grid'!M3952,'L1 Calculation Grid'!M3967,'L1 Calculation Grid'!M3982,'L1 Calculation Grid'!M3997,'L1 Calculation Grid'!M4012,'L1 Calculation Grid'!M4027,'L1 Calculation Grid'!M4042)</f>
        <v>1.1354939839231928</v>
      </c>
      <c r="H277" s="18">
        <f>SUM('L1 Calculation Grid'!N3907,'L1 Calculation Grid'!N3922,'L1 Calculation Grid'!N3937,'L1 Calculation Grid'!N3952,'L1 Calculation Grid'!N3967,'L1 Calculation Grid'!N3982,'L1 Calculation Grid'!N3997,'L1 Calculation Grid'!N4012,'L1 Calculation Grid'!N4027,'L1 Calculation Grid'!N4042)</f>
        <v>0.3281783279747929</v>
      </c>
      <c r="I277" s="17">
        <f t="shared" si="18"/>
        <v>7</v>
      </c>
    </row>
    <row r="278" spans="1:9" ht="18" customHeight="1" x14ac:dyDescent="0.2">
      <c r="A278" s="16" t="str">
        <f>'Fish Use'!A262</f>
        <v>UGR18</v>
      </c>
      <c r="B278" s="16" t="str">
        <f>'Fish Use'!B262</f>
        <v>Upper Grande Ronde</v>
      </c>
      <c r="C278" s="16" t="str">
        <f>'Limiting Factors'!B273</f>
        <v>Floodplain Condition</v>
      </c>
      <c r="D278" s="18">
        <f>'Fish Use'!F262</f>
        <v>0.65110000000000001</v>
      </c>
      <c r="E278" s="19">
        <f>'Limiting Factors'!C273</f>
        <v>1.74</v>
      </c>
      <c r="F278" s="18">
        <f>'Limiting Factors'!D273</f>
        <v>0.26650000000000001</v>
      </c>
      <c r="G278" s="18">
        <f>SUM('L1 Calculation Grid'!M3904,'L1 Calculation Grid'!M3919,'L1 Calculation Grid'!M3934,'L1 Calculation Grid'!M3949,'L1 Calculation Grid'!M3964,'L1 Calculation Grid'!M3979,'L1 Calculation Grid'!M3994,'L1 Calculation Grid'!M4009,'L1 Calculation Grid'!M4024,'L1 Calculation Grid'!M4039)</f>
        <v>1.0547424690029366</v>
      </c>
      <c r="H278" s="18">
        <f>SUM('L1 Calculation Grid'!N3904,'L1 Calculation Grid'!N3919,'L1 Calculation Grid'!N3934,'L1 Calculation Grid'!N3949,'L1 Calculation Grid'!N3964,'L1 Calculation Grid'!N3979,'L1 Calculation Grid'!N3994,'L1 Calculation Grid'!N4009,'L1 Calculation Grid'!N4024,'L1 Calculation Grid'!N4039)</f>
        <v>0.29946753860723441</v>
      </c>
      <c r="I278" s="17">
        <f t="shared" si="18"/>
        <v>8</v>
      </c>
    </row>
    <row r="279" spans="1:9" ht="18" customHeight="1" x14ac:dyDescent="0.2">
      <c r="A279" s="16" t="str">
        <f>'Fish Use'!A262</f>
        <v>UGR18</v>
      </c>
      <c r="B279" s="16" t="str">
        <f>'Fish Use'!B262</f>
        <v>Upper Grande Ronde</v>
      </c>
      <c r="C279" s="16" t="str">
        <f>'Limiting Factors'!B277</f>
        <v>Increased Sediment Quantity</v>
      </c>
      <c r="D279" s="18">
        <f>'Fish Use'!F262</f>
        <v>0.65110000000000001</v>
      </c>
      <c r="E279" s="19">
        <f>'Limiting Factors'!C277</f>
        <v>2.4900000000000002</v>
      </c>
      <c r="F279" s="18">
        <f>'Limiting Factors'!D277</f>
        <v>0.43525000000000003</v>
      </c>
      <c r="G279" s="18">
        <f>SUM('L1 Calculation Grid'!M3910,'L1 Calculation Grid'!M3925,'L1 Calculation Grid'!M3940,'L1 Calculation Grid'!M3955,'L1 Calculation Grid'!M3970,'L1 Calculation Grid'!M3985,'L1 Calculation Grid'!M4000,'L1 Calculation Grid'!M4015,'L1 Calculation Grid'!M4030,'L1 Calculation Grid'!M4045)</f>
        <v>1.0303297067618633</v>
      </c>
      <c r="H279" s="18">
        <f>SUM('L1 Calculation Grid'!N3910,'L1 Calculation Grid'!N3925,'L1 Calculation Grid'!N3940,'L1 Calculation Grid'!N3955,'L1 Calculation Grid'!N3970,'L1 Calculation Grid'!N3985,'L1 Calculation Grid'!N4000,'L1 Calculation Grid'!N4015,'L1 Calculation Grid'!N4030,'L1 Calculation Grid'!N4045)</f>
        <v>0.33897644934437615</v>
      </c>
      <c r="I279" s="17">
        <f t="shared" si="18"/>
        <v>6</v>
      </c>
    </row>
    <row r="280" spans="1:9" ht="18" customHeight="1" x14ac:dyDescent="0.2">
      <c r="A280" s="16" t="str">
        <f>'Fish Use'!A262</f>
        <v>UGR18</v>
      </c>
      <c r="B280" s="16" t="str">
        <f>'Fish Use'!B262</f>
        <v>Upper Grande Ronde</v>
      </c>
      <c r="C280" s="16" t="str">
        <f>'Limiting Factors'!B281</f>
        <v>Non-Native Species Interactions and Competition</v>
      </c>
      <c r="D280" s="18">
        <f>'Fish Use'!F262</f>
        <v>0.65110000000000001</v>
      </c>
      <c r="E280" s="19">
        <f>'Limiting Factors'!C281</f>
        <v>1.26</v>
      </c>
      <c r="F280" s="18">
        <f>'Limiting Factors'!D281</f>
        <v>0.1585</v>
      </c>
      <c r="G280" s="18">
        <f>SUM('L1 Calculation Grid'!M3916,'L1 Calculation Grid'!M3931,'L1 Calculation Grid'!M3946,'L1 Calculation Grid'!M3961,'L1 Calculation Grid'!M3976,'L1 Calculation Grid'!M3991,'L1 Calculation Grid'!M4006,'L1 Calculation Grid'!M4021,'L1 Calculation Grid'!M4036,'L1 Calculation Grid'!M4051)</f>
        <v>0.41500881459862887</v>
      </c>
      <c r="H280" s="18">
        <f>SUM('L1 Calculation Grid'!N3916,'L1 Calculation Grid'!N3931,'L1 Calculation Grid'!N3946,'L1 Calculation Grid'!N3961,'L1 Calculation Grid'!N3976,'L1 Calculation Grid'!N3991,'L1 Calculation Grid'!N4006,'L1 Calculation Grid'!N4021,'L1 Calculation Grid'!N4036,'L1 Calculation Grid'!N4051)</f>
        <v>0.1463956493487395</v>
      </c>
      <c r="I280" s="17">
        <f t="shared" si="18"/>
        <v>13</v>
      </c>
    </row>
    <row r="281" spans="1:9" ht="18" customHeight="1" x14ac:dyDescent="0.2">
      <c r="A281" s="16" t="str">
        <f>'Fish Use'!A262</f>
        <v>UGR18</v>
      </c>
      <c r="B281" s="16" t="str">
        <f>'Fish Use'!B262</f>
        <v>Upper Grande Ronde</v>
      </c>
      <c r="C281" s="16" t="str">
        <f>'Limiting Factors'!B279</f>
        <v>Predation</v>
      </c>
      <c r="D281" s="18">
        <f>'Fish Use'!F262</f>
        <v>0.65110000000000001</v>
      </c>
      <c r="E281" s="19">
        <f>'Limiting Factors'!C279</f>
        <v>1</v>
      </c>
      <c r="F281" s="18">
        <f>'Limiting Factors'!D279</f>
        <v>0.1</v>
      </c>
      <c r="G281" s="18">
        <f>SUM('L1 Calculation Grid'!M3914,'L1 Calculation Grid'!M3929,'L1 Calculation Grid'!M3944,'L1 Calculation Grid'!M3959,'L1 Calculation Grid'!M3974,'L1 Calculation Grid'!M3989,'L1 Calculation Grid'!M4004,'L1 Calculation Grid'!M4019,'L1 Calculation Grid'!M4034,'L1 Calculation Grid'!M4049)</f>
        <v>0.34973371438803003</v>
      </c>
      <c r="H281" s="18">
        <f>SUM('L1 Calculation Grid'!N3914,'L1 Calculation Grid'!N3929,'L1 Calculation Grid'!N3944,'L1 Calculation Grid'!N3959,'L1 Calculation Grid'!N3974,'L1 Calculation Grid'!N3989,'L1 Calculation Grid'!N4004,'L1 Calculation Grid'!N4019,'L1 Calculation Grid'!N4034,'L1 Calculation Grid'!N4049)</f>
        <v>0.10692922288216369</v>
      </c>
      <c r="I281" s="17">
        <f t="shared" si="18"/>
        <v>15</v>
      </c>
    </row>
    <row r="282" spans="1:9" ht="18" customHeight="1" x14ac:dyDescent="0.2">
      <c r="A282" s="16" t="str">
        <f>'Fish Use'!A262</f>
        <v>UGR18</v>
      </c>
      <c r="B282" s="16" t="str">
        <f>'Fish Use'!B262</f>
        <v>Upper Grande Ronde</v>
      </c>
      <c r="C282" s="16" t="str">
        <f>'Limiting Factors'!B272</f>
        <v>Riparian Condition</v>
      </c>
      <c r="D282" s="18">
        <f>'Fish Use'!F262</f>
        <v>0.65110000000000001</v>
      </c>
      <c r="E282" s="19">
        <f>'Limiting Factors'!C272</f>
        <v>2.5499999999999998</v>
      </c>
      <c r="F282" s="18">
        <f>'Limiting Factors'!D272</f>
        <v>0.44874999999999998</v>
      </c>
      <c r="G282" s="18">
        <f>SUM('L1 Calculation Grid'!M3903,'L1 Calculation Grid'!M3918,'L1 Calculation Grid'!M3933,'L1 Calculation Grid'!M3948,'L1 Calculation Grid'!M3963,'L1 Calculation Grid'!M3978,'L1 Calculation Grid'!M3993,'L1 Calculation Grid'!M4008,'L1 Calculation Grid'!M4023,'L1 Calculation Grid'!M4038)</f>
        <v>1.813609983286155</v>
      </c>
      <c r="H282" s="18">
        <f>SUM('L1 Calculation Grid'!N3903,'L1 Calculation Grid'!N3918,'L1 Calculation Grid'!N3933,'L1 Calculation Grid'!N3948,'L1 Calculation Grid'!N3963,'L1 Calculation Grid'!N3978,'L1 Calculation Grid'!N3993,'L1 Calculation Grid'!N4008,'L1 Calculation Grid'!N4023,'L1 Calculation Grid'!N4038)</f>
        <v>0.58559358479241186</v>
      </c>
      <c r="I282" s="17">
        <f t="shared" si="18"/>
        <v>2</v>
      </c>
    </row>
    <row r="283" spans="1:9" ht="18" customHeight="1" x14ac:dyDescent="0.2">
      <c r="A283" s="16" t="str">
        <f>'Fish Use'!A262</f>
        <v>UGR18</v>
      </c>
      <c r="B283" s="16" t="str">
        <f>'Fish Use'!B262</f>
        <v>Upper Grande Ronde</v>
      </c>
      <c r="C283" s="16" t="str">
        <f>'Limiting Factors'!B274</f>
        <v>Side Channel and Wetland Habitat</v>
      </c>
      <c r="D283" s="18">
        <f>'Fish Use'!F262</f>
        <v>0.65110000000000001</v>
      </c>
      <c r="E283" s="19">
        <f>'Limiting Factors'!C274</f>
        <v>2.17</v>
      </c>
      <c r="F283" s="18">
        <f>'Limiting Factors'!D274</f>
        <v>0.36325000000000002</v>
      </c>
      <c r="G283" s="18">
        <f>SUM('L1 Calculation Grid'!M3905,'L1 Calculation Grid'!M3920,'L1 Calculation Grid'!M3935,'L1 Calculation Grid'!M3950,'L1 Calculation Grid'!M3965,'L1 Calculation Grid'!M3980,'L1 Calculation Grid'!M3995,'L1 Calculation Grid'!M4010,'L1 Calculation Grid'!M4025,'L1 Calculation Grid'!M4040)</f>
        <v>1.8177642331659793</v>
      </c>
      <c r="H283" s="18">
        <f>SUM('L1 Calculation Grid'!N3905,'L1 Calculation Grid'!N3920,'L1 Calculation Grid'!N3935,'L1 Calculation Grid'!N3950,'L1 Calculation Grid'!N3965,'L1 Calculation Grid'!N3980,'L1 Calculation Grid'!N3995,'L1 Calculation Grid'!N4010,'L1 Calculation Grid'!N4025,'L1 Calculation Grid'!N4040)</f>
        <v>0.52982083531089341</v>
      </c>
      <c r="I283" s="17">
        <f t="shared" si="18"/>
        <v>3</v>
      </c>
    </row>
    <row r="284" spans="1:9" ht="18" customHeight="1" x14ac:dyDescent="0.2">
      <c r="A284" s="16" t="str">
        <f>'Fish Use'!A262</f>
        <v>UGR18</v>
      </c>
      <c r="B284" s="16" t="str">
        <f>'Fish Use'!B262</f>
        <v>Upper Grande Ronde</v>
      </c>
      <c r="C284" s="16" t="str">
        <f>'Limiting Factors'!B284</f>
        <v>Summer Water Temperature</v>
      </c>
      <c r="D284" s="18">
        <f>'Fish Use'!F262</f>
        <v>0.65110000000000001</v>
      </c>
      <c r="E284" s="19">
        <f>'Limiting Factors'!C284</f>
        <v>1.82</v>
      </c>
      <c r="F284" s="18">
        <f>'Limiting Factors'!D284</f>
        <v>0.28449999999999998</v>
      </c>
      <c r="G284" s="18">
        <f>SUM('L1 Calculation Grid'!M3911,'L1 Calculation Grid'!M3926,'L1 Calculation Grid'!M3941,'L1 Calculation Grid'!M3956,'L1 Calculation Grid'!M3971,'L1 Calculation Grid'!M3986,'L1 Calculation Grid'!M4001,'L1 Calculation Grid'!M4016,'L1 Calculation Grid'!M4031,'L1 Calculation Grid'!M4046)</f>
        <v>1.2331554956878232</v>
      </c>
      <c r="H284" s="18">
        <f>SUM('L1 Calculation Grid'!N3911,'L1 Calculation Grid'!N3926,'L1 Calculation Grid'!N3941,'L1 Calculation Grid'!N3956,'L1 Calculation Grid'!N3971,'L1 Calculation Grid'!N3986,'L1 Calculation Grid'!N4001,'L1 Calculation Grid'!N4016,'L1 Calculation Grid'!N4031,'L1 Calculation Grid'!N4046)</f>
        <v>0.38590357497195577</v>
      </c>
      <c r="I284" s="17">
        <f t="shared" si="18"/>
        <v>4</v>
      </c>
    </row>
    <row r="285" spans="1:9" ht="18" customHeight="1" x14ac:dyDescent="0.2">
      <c r="A285" s="16" t="str">
        <f>'Fish Use'!A262</f>
        <v>UGR18</v>
      </c>
      <c r="B285" s="16" t="str">
        <f>'Fish Use'!B262</f>
        <v>Upper Grande Ronde</v>
      </c>
      <c r="C285" s="16" t="str">
        <f>'Limiting Factors'!B286</f>
        <v>Water Quality</v>
      </c>
      <c r="D285" s="18">
        <f>'Fish Use'!F262</f>
        <v>0.65110000000000001</v>
      </c>
      <c r="E285" s="19">
        <f>'Limiting Factors'!C286</f>
        <v>1.26</v>
      </c>
      <c r="F285" s="18">
        <f>'Limiting Factors'!D286</f>
        <v>0.1585</v>
      </c>
      <c r="G285" s="18">
        <f>SUM('L1 Calculation Grid'!M3913,'L1 Calculation Grid'!M3928,'L1 Calculation Grid'!M3943,'L1 Calculation Grid'!M3958,'L1 Calculation Grid'!M3973,'L1 Calculation Grid'!M3988,'L1 Calculation Grid'!M4003,'L1 Calculation Grid'!M4018,'L1 Calculation Grid'!M4033,'L1 Calculation Grid'!M4048)</f>
        <v>0.60076764480502753</v>
      </c>
      <c r="H285" s="18">
        <f>SUM('L1 Calculation Grid'!N3913,'L1 Calculation Grid'!N3928,'L1 Calculation Grid'!N3943,'L1 Calculation Grid'!N3958,'L1 Calculation Grid'!N3973,'L1 Calculation Grid'!N3988,'L1 Calculation Grid'!N4003,'L1 Calculation Grid'!N4018,'L1 Calculation Grid'!N4033,'L1 Calculation Grid'!N4048)</f>
        <v>0.16676277826341229</v>
      </c>
      <c r="I285" s="17">
        <f t="shared" si="18"/>
        <v>11</v>
      </c>
    </row>
    <row r="286" spans="1:9" ht="18" customHeight="1" x14ac:dyDescent="0.2">
      <c r="A286" s="16" t="str">
        <f>'Fish Use'!A262</f>
        <v>UGR18</v>
      </c>
      <c r="B286" s="16" t="str">
        <f>'Fish Use'!B262</f>
        <v>Upper Grande Ronde</v>
      </c>
      <c r="C286" s="16" t="str">
        <f>'Limiting Factors'!B285</f>
        <v>Winter Water Temperature</v>
      </c>
      <c r="D286" s="18">
        <f>'Fish Use'!F262</f>
        <v>0.65110000000000001</v>
      </c>
      <c r="E286" s="19">
        <f>'Limiting Factors'!C285</f>
        <v>1.26</v>
      </c>
      <c r="F286" s="18">
        <f>'Limiting Factors'!D285</f>
        <v>0.1585</v>
      </c>
      <c r="G286" s="18">
        <f>SUM('L1 Calculation Grid'!M3912,'L1 Calculation Grid'!M3927,'L1 Calculation Grid'!M3942,'L1 Calculation Grid'!M3957,'L1 Calculation Grid'!M3972,'L1 Calculation Grid'!M3987,'L1 Calculation Grid'!M4002,'L1 Calculation Grid'!M4017,'L1 Calculation Grid'!M4032,'L1 Calculation Grid'!M4047)</f>
        <v>0.49461974180045709</v>
      </c>
      <c r="H286" s="18">
        <f>SUM('L1 Calculation Grid'!N3912,'L1 Calculation Grid'!N3927,'L1 Calculation Grid'!N3942,'L1 Calculation Grid'!N3957,'L1 Calculation Grid'!N3972,'L1 Calculation Grid'!N3987,'L1 Calculation Grid'!N4002,'L1 Calculation Grid'!N4017,'L1 Calculation Grid'!N4032,'L1 Calculation Grid'!N4047)</f>
        <v>0.13471938005951647</v>
      </c>
      <c r="I286" s="17">
        <f t="shared" si="18"/>
        <v>14</v>
      </c>
    </row>
    <row r="287" spans="1:9" ht="18" customHeight="1" x14ac:dyDescent="0.2">
      <c r="A287" s="16" t="str">
        <f>'Fish Use'!A272</f>
        <v>UGR19</v>
      </c>
      <c r="B287" s="16" t="str">
        <f>'Fish Use'!B272</f>
        <v>Upper Grande Ronde</v>
      </c>
      <c r="C287" s="16" t="str">
        <f>'Limiting Factors'!B298</f>
        <v>Altered Flow Timing</v>
      </c>
      <c r="D287" s="18">
        <f>'Fish Use'!F272</f>
        <v>0.77780000000000005</v>
      </c>
      <c r="E287" s="19">
        <f>'Limiting Factors'!C298</f>
        <v>1.44</v>
      </c>
      <c r="F287" s="18">
        <f>'Limiting Factors'!D298</f>
        <v>0.19900000000000001</v>
      </c>
      <c r="G287" s="18">
        <f>SUM('L1 Calculation Grid'!M4058,'L1 Calculation Grid'!M4073,'L1 Calculation Grid'!M4088,'L1 Calculation Grid'!M4103,'L1 Calculation Grid'!M4118,'L1 Calculation Grid'!M4133,'L1 Calculation Grid'!M4148,'L1 Calculation Grid'!M4163,'L1 Calculation Grid'!M4178,'L1 Calculation Grid'!M4193)</f>
        <v>0.81150096287925455</v>
      </c>
      <c r="H287" s="18">
        <f>SUM('L1 Calculation Grid'!N4058,'L1 Calculation Grid'!N4073,'L1 Calculation Grid'!N4088,'L1 Calculation Grid'!N4103,'L1 Calculation Grid'!N4118,'L1 Calculation Grid'!N4133,'L1 Calculation Grid'!N4148,'L1 Calculation Grid'!N4163,'L1 Calculation Grid'!N4178,'L1 Calculation Grid'!N4193)</f>
        <v>0.22583828571145081</v>
      </c>
      <c r="I287" s="17">
        <f t="shared" ref="I287:I301" si="19">1+IF($H$287&gt;H287,1,0)+IF(AND($H$288&gt;H287,COUNTIF($H$287:$H$287,$H$288)=0),1,0)+IF(AND($H$289&gt;H287,COUNTIF($H$287:$H$288,$H$289)=0),1,0)+IF(AND($H$290&gt;H287,COUNTIF($H$287:$H$289,$H$290)=0),1,0)+IF(AND($H$291&gt;H287,COUNTIF($H$287:$H$290,$H$291)=0),1,0)+IF(AND($H$292&gt;H287,COUNTIF($H$287:$H$291,$H$292)=0),1,0)+IF(AND($H$293&gt;H287,COUNTIF($H$287:$H$292,$H$293)=0),1,0)+IF(AND($H$294&gt;H287,COUNTIF($H$287:$H$293,$H$294)=0),1,0)+IF(AND($H$295&gt;H287,COUNTIF($H$287:$H$294,$H$295)=0),1,0)+IF(AND($H$296&gt;H287,COUNTIF($H$287:$H$295,$H$296)=0),1,0)+IF(AND($H$297&gt;H287,COUNTIF($H$287:$H$296,$H$297)=0),1,0)+IF(AND($H$298&gt;H287,COUNTIF($H$287:$H$297,$H$298)=0),1,0)+IF(AND($H$299&gt;H287,COUNTIF($H$287:$H$298,$H$299)=0),1,0)+IF(AND($H$300&gt;H287,COUNTIF($H$287:$H$299,$H$300)=0),1,0)+IF(AND($H$301&gt;H287,COUNTIF($H$287:$H$300,$H$301)=0),1,0)</f>
        <v>13</v>
      </c>
    </row>
    <row r="288" spans="1:9" ht="18" customHeight="1" x14ac:dyDescent="0.2">
      <c r="A288" s="16" t="str">
        <f>'Fish Use'!A272</f>
        <v>UGR19</v>
      </c>
      <c r="B288" s="16" t="str">
        <f>'Fish Use'!B272</f>
        <v>Upper Grande Ronde</v>
      </c>
      <c r="C288" s="16" t="str">
        <f>'Limiting Factors'!B295</f>
        <v>Altered Primary Productivity</v>
      </c>
      <c r="D288" s="18">
        <f>'Fish Use'!F272</f>
        <v>0.77780000000000005</v>
      </c>
      <c r="E288" s="19">
        <f>'Limiting Factors'!C295</f>
        <v>3.42</v>
      </c>
      <c r="F288" s="18">
        <f>'Limiting Factors'!D295</f>
        <v>0.64449999999999996</v>
      </c>
      <c r="G288" s="18">
        <f>SUM('L1 Calculation Grid'!M4065,'L1 Calculation Grid'!M4080,'L1 Calculation Grid'!M4095,'L1 Calculation Grid'!M4110,'L1 Calculation Grid'!M4125,'L1 Calculation Grid'!M4140,'L1 Calculation Grid'!M4155,'L1 Calculation Grid'!M4170,'L1 Calculation Grid'!M4185,'L1 Calculation Grid'!M4200)</f>
        <v>1.8225548489276486</v>
      </c>
      <c r="H288" s="18">
        <f>SUM('L1 Calculation Grid'!N4065,'L1 Calculation Grid'!N4080,'L1 Calculation Grid'!N4095,'L1 Calculation Grid'!N4110,'L1 Calculation Grid'!N4125,'L1 Calculation Grid'!N4140,'L1 Calculation Grid'!N4155,'L1 Calculation Grid'!N4170,'L1 Calculation Grid'!N4185,'L1 Calculation Grid'!N4200)</f>
        <v>0.52195249571826874</v>
      </c>
      <c r="I288" s="17">
        <f t="shared" si="19"/>
        <v>7</v>
      </c>
    </row>
    <row r="289" spans="1:9" ht="18" customHeight="1" x14ac:dyDescent="0.2">
      <c r="A289" s="16" t="str">
        <f>'Fish Use'!A272</f>
        <v>UGR19</v>
      </c>
      <c r="B289" s="16" t="str">
        <f>'Fish Use'!B272</f>
        <v>Upper Grande Ronde</v>
      </c>
      <c r="C289" s="16" t="str">
        <f>'Limiting Factors'!B293</f>
        <v>Anthropogenic Barriers</v>
      </c>
      <c r="D289" s="18">
        <f>'Fish Use'!F272</f>
        <v>0.77780000000000005</v>
      </c>
      <c r="E289" s="19">
        <f>'Limiting Factors'!C293</f>
        <v>3.63</v>
      </c>
      <c r="F289" s="18">
        <f>'Limiting Factors'!D293</f>
        <v>0.69174999999999998</v>
      </c>
      <c r="G289" s="18">
        <f>SUM('L1 Calculation Grid'!M4052,'L1 Calculation Grid'!M4067,'L1 Calculation Grid'!M4082,'L1 Calculation Grid'!M4097,'L1 Calculation Grid'!M4112,'L1 Calculation Grid'!M4127,'L1 Calculation Grid'!M4142,'L1 Calculation Grid'!M4157,'L1 Calculation Grid'!M4172,'L1 Calculation Grid'!M4187)</f>
        <v>2.8554718597422366</v>
      </c>
      <c r="H289" s="18">
        <f>SUM('L1 Calculation Grid'!N4052,'L1 Calculation Grid'!N4067,'L1 Calculation Grid'!N4082,'L1 Calculation Grid'!N4097,'L1 Calculation Grid'!N4112,'L1 Calculation Grid'!N4127,'L1 Calculation Grid'!N4142,'L1 Calculation Grid'!N4157,'L1 Calculation Grid'!N4172,'L1 Calculation Grid'!N4187)</f>
        <v>0.90437367157537285</v>
      </c>
      <c r="I289" s="17">
        <f t="shared" si="19"/>
        <v>1</v>
      </c>
    </row>
    <row r="290" spans="1:9" ht="18" customHeight="1" x14ac:dyDescent="0.2">
      <c r="A290" s="16" t="str">
        <f>'Fish Use'!A272</f>
        <v>UGR19</v>
      </c>
      <c r="B290" s="16" t="str">
        <f>'Fish Use'!B272</f>
        <v>Upper Grande Ronde</v>
      </c>
      <c r="C290" s="16" t="str">
        <f>'Limiting Factors'!B290</f>
        <v>Channel and Habitat Structure</v>
      </c>
      <c r="D290" s="18">
        <f>'Fish Use'!F272</f>
        <v>0.77780000000000005</v>
      </c>
      <c r="E290" s="19">
        <f>'Limiting Factors'!C290</f>
        <v>2.35</v>
      </c>
      <c r="F290" s="18">
        <f>'Limiting Factors'!D290</f>
        <v>0.40375</v>
      </c>
      <c r="G290" s="18">
        <f>SUM('L1 Calculation Grid'!M4056,'L1 Calculation Grid'!M4071,'L1 Calculation Grid'!M4086,'L1 Calculation Grid'!M4101,'L1 Calculation Grid'!M4116,'L1 Calculation Grid'!M4131,'L1 Calculation Grid'!M4146,'L1 Calculation Grid'!M4161,'L1 Calculation Grid'!M4176,'L1 Calculation Grid'!M4191)</f>
        <v>2.7366059638819533</v>
      </c>
      <c r="H290" s="18">
        <f>SUM('L1 Calculation Grid'!N4056,'L1 Calculation Grid'!N4071,'L1 Calculation Grid'!N4086,'L1 Calculation Grid'!N4101,'L1 Calculation Grid'!N4116,'L1 Calculation Grid'!N4131,'L1 Calculation Grid'!N4146,'L1 Calculation Grid'!N4161,'L1 Calculation Grid'!N4176,'L1 Calculation Grid'!N4191)</f>
        <v>0.82845137752325981</v>
      </c>
      <c r="I290" s="17">
        <f t="shared" si="19"/>
        <v>2</v>
      </c>
    </row>
    <row r="291" spans="1:9" ht="18" customHeight="1" x14ac:dyDescent="0.2">
      <c r="A291" s="16" t="str">
        <f>'Fish Use'!A272</f>
        <v>UGR19</v>
      </c>
      <c r="B291" s="16" t="str">
        <f>'Fish Use'!B272</f>
        <v>Upper Grande Ronde</v>
      </c>
      <c r="C291" s="16" t="str">
        <f>'Limiting Factors'!B291</f>
        <v>Decreased Sediment Quantity</v>
      </c>
      <c r="D291" s="18">
        <f>'Fish Use'!F272</f>
        <v>0.77780000000000005</v>
      </c>
      <c r="E291" s="19">
        <f>'Limiting Factors'!C291</f>
        <v>2.99</v>
      </c>
      <c r="F291" s="18">
        <f>'Limiting Factors'!D291</f>
        <v>0.54774999999999996</v>
      </c>
      <c r="G291" s="18">
        <f>SUM('L1 Calculation Grid'!M4059,'L1 Calculation Grid'!M4074,'L1 Calculation Grid'!M4089,'L1 Calculation Grid'!M4104,'L1 Calculation Grid'!M4119,'L1 Calculation Grid'!M4134,'L1 Calculation Grid'!M4149,'L1 Calculation Grid'!M4164,'L1 Calculation Grid'!M4179,'L1 Calculation Grid'!M4194)</f>
        <v>2.2062783126825889</v>
      </c>
      <c r="H291" s="18">
        <f>SUM('L1 Calculation Grid'!N4059,'L1 Calculation Grid'!N4074,'L1 Calculation Grid'!N4089,'L1 Calculation Grid'!N4104,'L1 Calculation Grid'!N4119,'L1 Calculation Grid'!N4134,'L1 Calculation Grid'!N4149,'L1 Calculation Grid'!N4164,'L1 Calculation Grid'!N4179,'L1 Calculation Grid'!N4194)</f>
        <v>0.65722748583881363</v>
      </c>
      <c r="I291" s="17">
        <f t="shared" si="19"/>
        <v>6</v>
      </c>
    </row>
    <row r="292" spans="1:9" ht="18" customHeight="1" x14ac:dyDescent="0.2">
      <c r="A292" s="16" t="str">
        <f>'Fish Use'!A272</f>
        <v>UGR19</v>
      </c>
      <c r="B292" s="16" t="str">
        <f>'Fish Use'!B272</f>
        <v>Upper Grande Ronde</v>
      </c>
      <c r="C292" s="16" t="str">
        <f>'Limiting Factors'!B297</f>
        <v>Decreased Water Quantity</v>
      </c>
      <c r="D292" s="18">
        <f>'Fish Use'!F272</f>
        <v>0.77780000000000005</v>
      </c>
      <c r="E292" s="19">
        <f>'Limiting Factors'!C297</f>
        <v>1.82</v>
      </c>
      <c r="F292" s="18">
        <f>'Limiting Factors'!D297</f>
        <v>0.28449999999999998</v>
      </c>
      <c r="G292" s="18">
        <f>SUM('L1 Calculation Grid'!M4057,'L1 Calculation Grid'!M4072,'L1 Calculation Grid'!M4087,'L1 Calculation Grid'!M4102,'L1 Calculation Grid'!M4117,'L1 Calculation Grid'!M4132,'L1 Calculation Grid'!M4147,'L1 Calculation Grid'!M4162,'L1 Calculation Grid'!M4177,'L1 Calculation Grid'!M4192)</f>
        <v>1.6580501495386104</v>
      </c>
      <c r="H292" s="18">
        <f>SUM('L1 Calculation Grid'!N4057,'L1 Calculation Grid'!N4072,'L1 Calculation Grid'!N4087,'L1 Calculation Grid'!N4102,'L1 Calculation Grid'!N4117,'L1 Calculation Grid'!N4132,'L1 Calculation Grid'!N4147,'L1 Calculation Grid'!N4162,'L1 Calculation Grid'!N4177,'L1 Calculation Grid'!N4192)</f>
        <v>0.47920652462985042</v>
      </c>
      <c r="I292" s="17">
        <f t="shared" si="19"/>
        <v>9</v>
      </c>
    </row>
    <row r="293" spans="1:9" ht="18" customHeight="1" x14ac:dyDescent="0.2">
      <c r="A293" s="16" t="str">
        <f>'Fish Use'!A272</f>
        <v>UGR19</v>
      </c>
      <c r="B293" s="16" t="str">
        <f>'Fish Use'!B272</f>
        <v>Upper Grande Ronde</v>
      </c>
      <c r="C293" s="16" t="str">
        <f>'Limiting Factors'!B288</f>
        <v>Floodplain Condition</v>
      </c>
      <c r="D293" s="18">
        <f>'Fish Use'!F272</f>
        <v>0.77780000000000005</v>
      </c>
      <c r="E293" s="19">
        <f>'Limiting Factors'!C288</f>
        <v>2</v>
      </c>
      <c r="F293" s="18">
        <f>'Limiting Factors'!D288</f>
        <v>0.32500000000000001</v>
      </c>
      <c r="G293" s="18">
        <f>SUM('L1 Calculation Grid'!M4054,'L1 Calculation Grid'!M4069,'L1 Calculation Grid'!M4084,'L1 Calculation Grid'!M4099,'L1 Calculation Grid'!M4114,'L1 Calculation Grid'!M4129,'L1 Calculation Grid'!M4144,'L1 Calculation Grid'!M4159,'L1 Calculation Grid'!M4174,'L1 Calculation Grid'!M4189)</f>
        <v>1.5365716786797652</v>
      </c>
      <c r="H293" s="18">
        <f>SUM('L1 Calculation Grid'!N4054,'L1 Calculation Grid'!N4069,'L1 Calculation Grid'!N4084,'L1 Calculation Grid'!N4099,'L1 Calculation Grid'!N4114,'L1 Calculation Grid'!N4129,'L1 Calculation Grid'!N4144,'L1 Calculation Grid'!N4159,'L1 Calculation Grid'!N4174,'L1 Calculation Grid'!N4189)</f>
        <v>0.43627079787808798</v>
      </c>
      <c r="I293" s="17">
        <f t="shared" si="19"/>
        <v>10</v>
      </c>
    </row>
    <row r="294" spans="1:9" ht="18" customHeight="1" x14ac:dyDescent="0.2">
      <c r="A294" s="16" t="str">
        <f>'Fish Use'!A272</f>
        <v>UGR19</v>
      </c>
      <c r="B294" s="16" t="str">
        <f>'Fish Use'!B272</f>
        <v>Upper Grande Ronde</v>
      </c>
      <c r="C294" s="16" t="str">
        <f>'Limiting Factors'!B292</f>
        <v>Increased Sediment Quantity</v>
      </c>
      <c r="D294" s="18">
        <f>'Fish Use'!F272</f>
        <v>0.77780000000000005</v>
      </c>
      <c r="E294" s="19">
        <f>'Limiting Factors'!C292</f>
        <v>2.86</v>
      </c>
      <c r="F294" s="18">
        <f>'Limiting Factors'!D292</f>
        <v>0.51849999999999996</v>
      </c>
      <c r="G294" s="18">
        <f>SUM('L1 Calculation Grid'!M4060,'L1 Calculation Grid'!M4075,'L1 Calculation Grid'!M4090,'L1 Calculation Grid'!M4105,'L1 Calculation Grid'!M4120,'L1 Calculation Grid'!M4135,'L1 Calculation Grid'!M4150,'L1 Calculation Grid'!M4165,'L1 Calculation Grid'!M4180,'L1 Calculation Grid'!M4195)</f>
        <v>1.4662446689976503</v>
      </c>
      <c r="H294" s="18">
        <f>SUM('L1 Calculation Grid'!N4060,'L1 Calculation Grid'!N4075,'L1 Calculation Grid'!N4090,'L1 Calculation Grid'!N4105,'L1 Calculation Grid'!N4120,'L1 Calculation Grid'!N4135,'L1 Calculation Grid'!N4150,'L1 Calculation Grid'!N4165,'L1 Calculation Grid'!N4180,'L1 Calculation Grid'!N4195)</f>
        <v>0.48239161552372745</v>
      </c>
      <c r="I294" s="17">
        <f t="shared" si="19"/>
        <v>8</v>
      </c>
    </row>
    <row r="295" spans="1:9" ht="18" customHeight="1" x14ac:dyDescent="0.2">
      <c r="A295" s="16" t="str">
        <f>'Fish Use'!A272</f>
        <v>UGR19</v>
      </c>
      <c r="B295" s="16" t="str">
        <f>'Fish Use'!B272</f>
        <v>Upper Grande Ronde</v>
      </c>
      <c r="C295" s="16" t="str">
        <f>'Limiting Factors'!B296</f>
        <v>Non-Native Species Interactions and Competition</v>
      </c>
      <c r="D295" s="18">
        <f>'Fish Use'!F272</f>
        <v>0.77780000000000005</v>
      </c>
      <c r="E295" s="19">
        <f>'Limiting Factors'!C296</f>
        <v>1</v>
      </c>
      <c r="F295" s="18">
        <f>'Limiting Factors'!D296</f>
        <v>0.1</v>
      </c>
      <c r="G295" s="18">
        <f>SUM('L1 Calculation Grid'!M4066,'L1 Calculation Grid'!M4081,'L1 Calculation Grid'!M4096,'L1 Calculation Grid'!M4111,'L1 Calculation Grid'!M4126,'L1 Calculation Grid'!M4141,'L1 Calculation Grid'!M4156,'L1 Calculation Grid'!M4171,'L1 Calculation Grid'!M4186,'L1 Calculation Grid'!M4201)</f>
        <v>0.31278671425238003</v>
      </c>
      <c r="H295" s="18">
        <f>SUM('L1 Calculation Grid'!N4066,'L1 Calculation Grid'!N4081,'L1 Calculation Grid'!N4096,'L1 Calculation Grid'!N4111,'L1 Calculation Grid'!N4126,'L1 Calculation Grid'!N4141,'L1 Calculation Grid'!N4156,'L1 Calculation Grid'!N4171,'L1 Calculation Grid'!N4186,'L1 Calculation Grid'!N4201)</f>
        <v>0.11033648570795221</v>
      </c>
      <c r="I295" s="17">
        <f t="shared" si="19"/>
        <v>15</v>
      </c>
    </row>
    <row r="296" spans="1:9" ht="18" customHeight="1" x14ac:dyDescent="0.2">
      <c r="A296" s="16" t="str">
        <f>'Fish Use'!A272</f>
        <v>UGR19</v>
      </c>
      <c r="B296" s="16" t="str">
        <f>'Fish Use'!B272</f>
        <v>Upper Grande Ronde</v>
      </c>
      <c r="C296" s="16" t="str">
        <f>'Limiting Factors'!B294</f>
        <v>Predation</v>
      </c>
      <c r="D296" s="18">
        <f>'Fish Use'!F272</f>
        <v>0.77780000000000005</v>
      </c>
      <c r="E296" s="19">
        <f>'Limiting Factors'!C294</f>
        <v>1.26</v>
      </c>
      <c r="F296" s="18">
        <f>'Limiting Factors'!D294</f>
        <v>0.1585</v>
      </c>
      <c r="G296" s="18">
        <f>SUM('L1 Calculation Grid'!M4064,'L1 Calculation Grid'!M4079,'L1 Calculation Grid'!M4094,'L1 Calculation Grid'!M4109,'L1 Calculation Grid'!M4124,'L1 Calculation Grid'!M4139,'L1 Calculation Grid'!M4154,'L1 Calculation Grid'!M4169,'L1 Calculation Grid'!M4184,'L1 Calculation Grid'!M4199)</f>
        <v>0.66219669733658504</v>
      </c>
      <c r="H296" s="18">
        <f>SUM('L1 Calculation Grid'!N4064,'L1 Calculation Grid'!N4079,'L1 Calculation Grid'!N4094,'L1 Calculation Grid'!N4109,'L1 Calculation Grid'!N4124,'L1 Calculation Grid'!N4139,'L1 Calculation Grid'!N4154,'L1 Calculation Grid'!N4169,'L1 Calculation Grid'!N4184,'L1 Calculation Grid'!N4199)</f>
        <v>0.2024631178759467</v>
      </c>
      <c r="I296" s="17">
        <f t="shared" si="19"/>
        <v>14</v>
      </c>
    </row>
    <row r="297" spans="1:9" ht="18" customHeight="1" x14ac:dyDescent="0.2">
      <c r="A297" s="16" t="str">
        <f>'Fish Use'!A272</f>
        <v>UGR19</v>
      </c>
      <c r="B297" s="16" t="str">
        <f>'Fish Use'!B272</f>
        <v>Upper Grande Ronde</v>
      </c>
      <c r="C297" s="16" t="str">
        <f>'Limiting Factors'!B287</f>
        <v>Riparian Condition</v>
      </c>
      <c r="D297" s="18">
        <f>'Fish Use'!F272</f>
        <v>0.77780000000000005</v>
      </c>
      <c r="E297" s="19">
        <f>'Limiting Factors'!C287</f>
        <v>2.86</v>
      </c>
      <c r="F297" s="18">
        <f>'Limiting Factors'!D287</f>
        <v>0.51849999999999996</v>
      </c>
      <c r="G297" s="18">
        <f>SUM('L1 Calculation Grid'!M4053,'L1 Calculation Grid'!M4068,'L1 Calculation Grid'!M4083,'L1 Calculation Grid'!M4098,'L1 Calculation Grid'!M4113,'L1 Calculation Grid'!M4128,'L1 Calculation Grid'!M4143,'L1 Calculation Grid'!M4158,'L1 Calculation Grid'!M4173,'L1 Calculation Grid'!M4188)</f>
        <v>2.5032742982028195</v>
      </c>
      <c r="H297" s="18">
        <f>SUM('L1 Calculation Grid'!N4053,'L1 Calculation Grid'!N4068,'L1 Calculation Grid'!N4083,'L1 Calculation Grid'!N4098,'L1 Calculation Grid'!N4113,'L1 Calculation Grid'!N4128,'L1 Calculation Grid'!N4143,'L1 Calculation Grid'!N4158,'L1 Calculation Grid'!N4173,'L1 Calculation Grid'!N4188)</f>
        <v>0.80827817640657806</v>
      </c>
      <c r="I297" s="17">
        <f t="shared" si="19"/>
        <v>3</v>
      </c>
    </row>
    <row r="298" spans="1:9" ht="18" customHeight="1" x14ac:dyDescent="0.2">
      <c r="A298" s="16" t="str">
        <f>'Fish Use'!A272</f>
        <v>UGR19</v>
      </c>
      <c r="B298" s="16" t="str">
        <f>'Fish Use'!B272</f>
        <v>Upper Grande Ronde</v>
      </c>
      <c r="C298" s="16" t="str">
        <f>'Limiting Factors'!B289</f>
        <v>Side Channel and Wetland Habitat</v>
      </c>
      <c r="D298" s="18">
        <f>'Fish Use'!F272</f>
        <v>0.77780000000000005</v>
      </c>
      <c r="E298" s="19">
        <f>'Limiting Factors'!C289</f>
        <v>2.2999999999999998</v>
      </c>
      <c r="F298" s="18">
        <f>'Limiting Factors'!D289</f>
        <v>0.39250000000000002</v>
      </c>
      <c r="G298" s="18">
        <f>SUM('L1 Calculation Grid'!M4055,'L1 Calculation Grid'!M4070,'L1 Calculation Grid'!M4085,'L1 Calculation Grid'!M4100,'L1 Calculation Grid'!M4115,'L1 Calculation Grid'!M4130,'L1 Calculation Grid'!M4145,'L1 Calculation Grid'!M4160,'L1 Calculation Grid'!M4175,'L1 Calculation Grid'!M4190)</f>
        <v>2.3463448137623661</v>
      </c>
      <c r="H298" s="18">
        <f>SUM('L1 Calculation Grid'!N4055,'L1 Calculation Grid'!N4070,'L1 Calculation Grid'!N4085,'L1 Calculation Grid'!N4100,'L1 Calculation Grid'!N4115,'L1 Calculation Grid'!N4130,'L1 Calculation Grid'!N4145,'L1 Calculation Grid'!N4160,'L1 Calculation Grid'!N4175,'L1 Calculation Grid'!N4190)</f>
        <v>0.68388537219141599</v>
      </c>
      <c r="I298" s="17">
        <f t="shared" si="19"/>
        <v>5</v>
      </c>
    </row>
    <row r="299" spans="1:9" ht="18" customHeight="1" x14ac:dyDescent="0.2">
      <c r="A299" s="16" t="str">
        <f>'Fish Use'!A272</f>
        <v>UGR19</v>
      </c>
      <c r="B299" s="16" t="str">
        <f>'Fish Use'!B272</f>
        <v>Upper Grande Ronde</v>
      </c>
      <c r="C299" s="16" t="str">
        <f>'Limiting Factors'!B299</f>
        <v>Summer Water Temperature</v>
      </c>
      <c r="D299" s="18">
        <f>'Fish Use'!F272</f>
        <v>0.77780000000000005</v>
      </c>
      <c r="E299" s="19">
        <f>'Limiting Factors'!C299</f>
        <v>2.62</v>
      </c>
      <c r="F299" s="18">
        <f>'Limiting Factors'!D299</f>
        <v>0.46450000000000002</v>
      </c>
      <c r="G299" s="18">
        <f>SUM('L1 Calculation Grid'!M4061,'L1 Calculation Grid'!M4076,'L1 Calculation Grid'!M4091,'L1 Calculation Grid'!M4106,'L1 Calculation Grid'!M4121,'L1 Calculation Grid'!M4136,'L1 Calculation Grid'!M4151,'L1 Calculation Grid'!M4166,'L1 Calculation Grid'!M4181,'L1 Calculation Grid'!M4196)</f>
        <v>2.4051464942341019</v>
      </c>
      <c r="H299" s="18">
        <f>SUM('L1 Calculation Grid'!N4061,'L1 Calculation Grid'!N4076,'L1 Calculation Grid'!N4091,'L1 Calculation Grid'!N4106,'L1 Calculation Grid'!N4121,'L1 Calculation Grid'!N4136,'L1 Calculation Grid'!N4151,'L1 Calculation Grid'!N4166,'L1 Calculation Grid'!N4181,'L1 Calculation Grid'!N4196)</f>
        <v>0.75266633745852551</v>
      </c>
      <c r="I299" s="17">
        <f t="shared" si="19"/>
        <v>4</v>
      </c>
    </row>
    <row r="300" spans="1:9" ht="18" customHeight="1" x14ac:dyDescent="0.2">
      <c r="A300" s="16" t="str">
        <f>'Fish Use'!A272</f>
        <v>UGR19</v>
      </c>
      <c r="B300" s="16" t="str">
        <f>'Fish Use'!B272</f>
        <v>Upper Grande Ronde</v>
      </c>
      <c r="C300" s="16" t="str">
        <f>'Limiting Factors'!B301</f>
        <v>Water Quality</v>
      </c>
      <c r="D300" s="18">
        <f>'Fish Use'!F272</f>
        <v>0.77780000000000005</v>
      </c>
      <c r="E300" s="19">
        <f>'Limiting Factors'!C301</f>
        <v>1.59</v>
      </c>
      <c r="F300" s="18">
        <f>'Limiting Factors'!D301</f>
        <v>0.23275000000000001</v>
      </c>
      <c r="G300" s="18">
        <f>SUM('L1 Calculation Grid'!M4063,'L1 Calculation Grid'!M4078,'L1 Calculation Grid'!M4093,'L1 Calculation Grid'!M4108,'L1 Calculation Grid'!M4123,'L1 Calculation Grid'!M4138,'L1 Calculation Grid'!M4153,'L1 Calculation Grid'!M4168,'L1 Calculation Grid'!M4183,'L1 Calculation Grid'!M4198)</f>
        <v>1.0538703877844806</v>
      </c>
      <c r="H300" s="18">
        <f>SUM('L1 Calculation Grid'!N4063,'L1 Calculation Grid'!N4078,'L1 Calculation Grid'!N4093,'L1 Calculation Grid'!N4108,'L1 Calculation Grid'!N4123,'L1 Calculation Grid'!N4138,'L1 Calculation Grid'!N4153,'L1 Calculation Grid'!N4168,'L1 Calculation Grid'!N4183,'L1 Calculation Grid'!N4198)</f>
        <v>0.29253631635491317</v>
      </c>
      <c r="I300" s="17">
        <f t="shared" si="19"/>
        <v>11</v>
      </c>
    </row>
    <row r="301" spans="1:9" ht="18" customHeight="1" x14ac:dyDescent="0.2">
      <c r="A301" s="16" t="str">
        <f>'Fish Use'!A272</f>
        <v>UGR19</v>
      </c>
      <c r="B301" s="16" t="str">
        <f>'Fish Use'!B272</f>
        <v>Upper Grande Ronde</v>
      </c>
      <c r="C301" s="16" t="str">
        <f>'Limiting Factors'!B300</f>
        <v>Winter Water Temperature</v>
      </c>
      <c r="D301" s="18">
        <f>'Fish Use'!F272</f>
        <v>0.77780000000000005</v>
      </c>
      <c r="E301" s="19">
        <f>'Limiting Factors'!C300</f>
        <v>1.59</v>
      </c>
      <c r="F301" s="18">
        <f>'Limiting Factors'!D300</f>
        <v>0.23275000000000001</v>
      </c>
      <c r="G301" s="18">
        <f>SUM('L1 Calculation Grid'!M4062,'L1 Calculation Grid'!M4077,'L1 Calculation Grid'!M4092,'L1 Calculation Grid'!M4107,'L1 Calculation Grid'!M4122,'L1 Calculation Grid'!M4137,'L1 Calculation Grid'!M4152,'L1 Calculation Grid'!M4167,'L1 Calculation Grid'!M4182,'L1 Calculation Grid'!M4197)</f>
        <v>0.86766506752586203</v>
      </c>
      <c r="H301" s="18">
        <f>SUM('L1 Calculation Grid'!N4062,'L1 Calculation Grid'!N4077,'L1 Calculation Grid'!N4092,'L1 Calculation Grid'!N4107,'L1 Calculation Grid'!N4122,'L1 Calculation Grid'!N4137,'L1 Calculation Grid'!N4152,'L1 Calculation Grid'!N4167,'L1 Calculation Grid'!N4182,'L1 Calculation Grid'!N4197)</f>
        <v>0.23632558532922393</v>
      </c>
      <c r="I301" s="17">
        <f t="shared" si="19"/>
        <v>12</v>
      </c>
    </row>
    <row r="302" spans="1:9" ht="18" customHeight="1" x14ac:dyDescent="0.2">
      <c r="A302" s="16" t="str">
        <f>'Fish Use'!A102</f>
        <v>UGR2</v>
      </c>
      <c r="B302" s="16" t="str">
        <f>'Fish Use'!B102</f>
        <v>Upper Grande Ronde</v>
      </c>
      <c r="C302" s="16" t="str">
        <f>'Limiting Factors'!B313</f>
        <v>Altered Flow Timing</v>
      </c>
      <c r="D302" s="18">
        <f>'Fish Use'!F102</f>
        <v>0.19139999999999999</v>
      </c>
      <c r="E302" s="19">
        <f>'Limiting Factors'!C313</f>
        <v>3.42</v>
      </c>
      <c r="F302" s="18">
        <f>'Limiting Factors'!D313</f>
        <v>0.64449999999999996</v>
      </c>
      <c r="G302" s="18">
        <f>SUM('L1 Calculation Grid'!M1508,'L1 Calculation Grid'!M1523,'L1 Calculation Grid'!M1538,'L1 Calculation Grid'!M1553,'L1 Calculation Grid'!M1568,'L1 Calculation Grid'!M1583,'L1 Calculation Grid'!M1598,'L1 Calculation Grid'!M1613,'L1 Calculation Grid'!M1628,'L1 Calculation Grid'!M1643)</f>
        <v>0.64674470144619378</v>
      </c>
      <c r="H302" s="18">
        <f>SUM('L1 Calculation Grid'!N1508,'L1 Calculation Grid'!N1523,'L1 Calculation Grid'!N1538,'L1 Calculation Grid'!N1553,'L1 Calculation Grid'!N1568,'L1 Calculation Grid'!N1583,'L1 Calculation Grid'!N1598,'L1 Calculation Grid'!N1613,'L1 Calculation Grid'!N1628,'L1 Calculation Grid'!N1643)</f>
        <v>0.17998711196761094</v>
      </c>
      <c r="I302" s="17">
        <f t="shared" ref="I302:I316" si="20">1+IF($H$302&gt;H302,1,0)+IF(AND($H$303&gt;H302,COUNTIF($H$302:$H$302,$H$303)=0),1,0)+IF(AND($H$304&gt;H302,COUNTIF($H$302:$H$303,$H$304)=0),1,0)+IF(AND($H$305&gt;H302,COUNTIF($H$302:$H$304,$H$305)=0),1,0)+IF(AND($H$306&gt;H302,COUNTIF($H$302:$H$305,$H$306)=0),1,0)+IF(AND($H$307&gt;H302,COUNTIF($H$302:$H$306,$H$307)=0),1,0)+IF(AND($H$308&gt;H302,COUNTIF($H$302:$H$307,$H$308)=0),1,0)+IF(AND($H$309&gt;H302,COUNTIF($H$302:$H$308,$H$309)=0),1,0)+IF(AND($H$310&gt;H302,COUNTIF($H$302:$H$309,$H$310)=0),1,0)+IF(AND($H$311&gt;H302,COUNTIF($H$302:$H$310,$H$311)=0),1,0)+IF(AND($H$312&gt;H302,COUNTIF($H$302:$H$311,$H$312)=0),1,0)+IF(AND($H$313&gt;H302,COUNTIF($H$302:$H$312,$H$313)=0),1,0)+IF(AND($H$314&gt;H302,COUNTIF($H$302:$H$313,$H$314)=0),1,0)+IF(AND($H$315&gt;H302,COUNTIF($H$302:$H$314,$H$315)=0),1,0)+IF(AND($H$316&gt;H302,COUNTIF($H$302:$H$315,$H$316)=0),1,0)</f>
        <v>3</v>
      </c>
    </row>
    <row r="303" spans="1:9" ht="18" customHeight="1" x14ac:dyDescent="0.2">
      <c r="A303" s="16" t="str">
        <f>'Fish Use'!A102</f>
        <v>UGR2</v>
      </c>
      <c r="B303" s="16" t="str">
        <f>'Fish Use'!B102</f>
        <v>Upper Grande Ronde</v>
      </c>
      <c r="C303" s="16" t="str">
        <f>'Limiting Factors'!B310</f>
        <v>Altered Primary Productivity</v>
      </c>
      <c r="D303" s="18">
        <f>'Fish Use'!F102</f>
        <v>0.19139999999999999</v>
      </c>
      <c r="E303" s="19">
        <f>'Limiting Factors'!C310</f>
        <v>1.59</v>
      </c>
      <c r="F303" s="18">
        <f>'Limiting Factors'!D310</f>
        <v>0.23275000000000001</v>
      </c>
      <c r="G303" s="18">
        <f>SUM('L1 Calculation Grid'!M1515,'L1 Calculation Grid'!M1530,'L1 Calculation Grid'!M1545,'L1 Calculation Grid'!M1560,'L1 Calculation Grid'!M1575,'L1 Calculation Grid'!M1590,'L1 Calculation Grid'!M1605,'L1 Calculation Grid'!M1620,'L1 Calculation Grid'!M1635,'L1 Calculation Grid'!M1650)</f>
        <v>0.16196507246817973</v>
      </c>
      <c r="H303" s="18">
        <f>SUM('L1 Calculation Grid'!N1515,'L1 Calculation Grid'!N1530,'L1 Calculation Grid'!N1545,'L1 Calculation Grid'!N1560,'L1 Calculation Grid'!N1575,'L1 Calculation Grid'!N1590,'L1 Calculation Grid'!N1605,'L1 Calculation Grid'!N1620,'L1 Calculation Grid'!N1635,'L1 Calculation Grid'!N1650)</f>
        <v>4.6384378414562957E-2</v>
      </c>
      <c r="I303" s="17">
        <f t="shared" si="20"/>
        <v>15</v>
      </c>
    </row>
    <row r="304" spans="1:9" ht="18" customHeight="1" x14ac:dyDescent="0.2">
      <c r="A304" s="16" t="str">
        <f>'Fish Use'!A102</f>
        <v>UGR2</v>
      </c>
      <c r="B304" s="16" t="str">
        <f>'Fish Use'!B102</f>
        <v>Upper Grande Ronde</v>
      </c>
      <c r="C304" s="16" t="str">
        <f>'Limiting Factors'!B308</f>
        <v>Anthropogenic Barriers</v>
      </c>
      <c r="D304" s="18">
        <f>'Fish Use'!F102</f>
        <v>0.19139999999999999</v>
      </c>
      <c r="E304" s="19">
        <f>'Limiting Factors'!C308</f>
        <v>2.29</v>
      </c>
      <c r="F304" s="18">
        <f>'Limiting Factors'!D308</f>
        <v>0.39024999999999999</v>
      </c>
      <c r="G304" s="18">
        <f>SUM('L1 Calculation Grid'!M1502,'L1 Calculation Grid'!M1517,'L1 Calculation Grid'!M1532,'L1 Calculation Grid'!M1547,'L1 Calculation Grid'!M1562,'L1 Calculation Grid'!M1577,'L1 Calculation Grid'!M1592,'L1 Calculation Grid'!M1607,'L1 Calculation Grid'!M1622,'L1 Calculation Grid'!M1637)</f>
        <v>0.39641093241463554</v>
      </c>
      <c r="H304" s="18">
        <f>SUM('L1 Calculation Grid'!N1502,'L1 Calculation Grid'!N1517,'L1 Calculation Grid'!N1532,'L1 Calculation Grid'!N1547,'L1 Calculation Grid'!N1562,'L1 Calculation Grid'!N1577,'L1 Calculation Grid'!N1592,'L1 Calculation Grid'!N1607,'L1 Calculation Grid'!N1622,'L1 Calculation Grid'!N1637)</f>
        <v>0.12554969126286647</v>
      </c>
      <c r="I304" s="17">
        <f t="shared" si="20"/>
        <v>9</v>
      </c>
    </row>
    <row r="305" spans="1:9" ht="18" customHeight="1" x14ac:dyDescent="0.2">
      <c r="A305" s="16" t="str">
        <f>'Fish Use'!A102</f>
        <v>UGR2</v>
      </c>
      <c r="B305" s="16" t="str">
        <f>'Fish Use'!B102</f>
        <v>Upper Grande Ronde</v>
      </c>
      <c r="C305" s="16" t="str">
        <f>'Limiting Factors'!B305</f>
        <v>Channel and Habitat Structure</v>
      </c>
      <c r="D305" s="18">
        <f>'Fish Use'!F102</f>
        <v>0.19139999999999999</v>
      </c>
      <c r="E305" s="19">
        <f>'Limiting Factors'!C305</f>
        <v>3.1</v>
      </c>
      <c r="F305" s="18">
        <f>'Limiting Factors'!D305</f>
        <v>0.57250000000000001</v>
      </c>
      <c r="G305" s="18">
        <f>SUM('L1 Calculation Grid'!M1506,'L1 Calculation Grid'!M1521,'L1 Calculation Grid'!M1536,'L1 Calculation Grid'!M1551,'L1 Calculation Grid'!M1566,'L1 Calculation Grid'!M1581,'L1 Calculation Grid'!M1596,'L1 Calculation Grid'!M1611,'L1 Calculation Grid'!M1626,'L1 Calculation Grid'!M1641)</f>
        <v>0.95488092843054462</v>
      </c>
      <c r="H305" s="18">
        <f>SUM('L1 Calculation Grid'!N1506,'L1 Calculation Grid'!N1521,'L1 Calculation Grid'!N1536,'L1 Calculation Grid'!N1551,'L1 Calculation Grid'!N1566,'L1 Calculation Grid'!N1581,'L1 Calculation Grid'!N1596,'L1 Calculation Grid'!N1611,'L1 Calculation Grid'!N1626,'L1 Calculation Grid'!N1641)</f>
        <v>0.28907063383243353</v>
      </c>
      <c r="I305" s="17">
        <f t="shared" si="20"/>
        <v>1</v>
      </c>
    </row>
    <row r="306" spans="1:9" ht="18" customHeight="1" x14ac:dyDescent="0.2">
      <c r="A306" s="16" t="str">
        <f>'Fish Use'!A102</f>
        <v>UGR2</v>
      </c>
      <c r="B306" s="16" t="str">
        <f>'Fish Use'!B102</f>
        <v>Upper Grande Ronde</v>
      </c>
      <c r="C306" s="16" t="str">
        <f>'Limiting Factors'!B306</f>
        <v>Decreased Sediment Quantity</v>
      </c>
      <c r="D306" s="18">
        <f>'Fish Use'!F102</f>
        <v>0.19139999999999999</v>
      </c>
      <c r="E306" s="19">
        <f>'Limiting Factors'!C306</f>
        <v>1.64</v>
      </c>
      <c r="F306" s="18">
        <f>'Limiting Factors'!D306</f>
        <v>0.24399999999999999</v>
      </c>
      <c r="G306" s="18">
        <f>SUM('L1 Calculation Grid'!M1509,'L1 Calculation Grid'!M1524,'L1 Calculation Grid'!M1539,'L1 Calculation Grid'!M1554,'L1 Calculation Grid'!M1569,'L1 Calculation Grid'!M1584,'L1 Calculation Grid'!M1599,'L1 Calculation Grid'!M1614,'L1 Calculation Grid'!M1629,'L1 Calculation Grid'!M1644)</f>
        <v>0.2418475714485864</v>
      </c>
      <c r="H306" s="18">
        <f>SUM('L1 Calculation Grid'!N1509,'L1 Calculation Grid'!N1524,'L1 Calculation Grid'!N1539,'L1 Calculation Grid'!N1554,'L1 Calculation Grid'!N1569,'L1 Calculation Grid'!N1584,'L1 Calculation Grid'!N1599,'L1 Calculation Grid'!N1614,'L1 Calculation Grid'!N1629,'L1 Calculation Grid'!N1644)</f>
        <v>7.2043889669618846E-2</v>
      </c>
      <c r="I306" s="17">
        <f t="shared" si="20"/>
        <v>12</v>
      </c>
    </row>
    <row r="307" spans="1:9" ht="18" customHeight="1" x14ac:dyDescent="0.2">
      <c r="A307" s="16" t="str">
        <f>'Fish Use'!A102</f>
        <v>UGR2</v>
      </c>
      <c r="B307" s="16" t="str">
        <f>'Fish Use'!B102</f>
        <v>Upper Grande Ronde</v>
      </c>
      <c r="C307" s="16" t="str">
        <f>'Limiting Factors'!B312</f>
        <v>Decreased Water Quantity</v>
      </c>
      <c r="D307" s="18">
        <f>'Fish Use'!F102</f>
        <v>0.19139999999999999</v>
      </c>
      <c r="E307" s="19">
        <f>'Limiting Factors'!C312</f>
        <v>2.29</v>
      </c>
      <c r="F307" s="18">
        <f>'Limiting Factors'!D312</f>
        <v>0.39024999999999999</v>
      </c>
      <c r="G307" s="18">
        <f>SUM('L1 Calculation Grid'!M1507,'L1 Calculation Grid'!M1522,'L1 Calculation Grid'!M1537,'L1 Calculation Grid'!M1552,'L1 Calculation Grid'!M1567,'L1 Calculation Grid'!M1582,'L1 Calculation Grid'!M1597,'L1 Calculation Grid'!M1612,'L1 Calculation Grid'!M1627,'L1 Calculation Grid'!M1642)</f>
        <v>0.55967034758536438</v>
      </c>
      <c r="H307" s="18">
        <f>SUM('L1 Calculation Grid'!N1507,'L1 Calculation Grid'!N1522,'L1 Calculation Grid'!N1537,'L1 Calculation Grid'!N1552,'L1 Calculation Grid'!N1567,'L1 Calculation Grid'!N1582,'L1 Calculation Grid'!N1597,'L1 Calculation Grid'!N1612,'L1 Calculation Grid'!N1627,'L1 Calculation Grid'!N1642)</f>
        <v>0.16175486747454226</v>
      </c>
      <c r="I307" s="17">
        <f t="shared" si="20"/>
        <v>5</v>
      </c>
    </row>
    <row r="308" spans="1:9" ht="18" customHeight="1" x14ac:dyDescent="0.2">
      <c r="A308" s="16" t="str">
        <f>'Fish Use'!A102</f>
        <v>UGR2</v>
      </c>
      <c r="B308" s="16" t="str">
        <f>'Fish Use'!B102</f>
        <v>Upper Grande Ronde</v>
      </c>
      <c r="C308" s="16" t="str">
        <f>'Limiting Factors'!B303</f>
        <v>Floodplain Condition</v>
      </c>
      <c r="D308" s="18">
        <f>'Fish Use'!F102</f>
        <v>0.19139999999999999</v>
      </c>
      <c r="E308" s="19">
        <f>'Limiting Factors'!C303</f>
        <v>2.27</v>
      </c>
      <c r="F308" s="18">
        <f>'Limiting Factors'!D303</f>
        <v>0.38574999999999998</v>
      </c>
      <c r="G308" s="18">
        <f>SUM('L1 Calculation Grid'!M1504,'L1 Calculation Grid'!M1519,'L1 Calculation Grid'!M1534,'L1 Calculation Grid'!M1549,'L1 Calculation Grid'!M1564,'L1 Calculation Grid'!M1579,'L1 Calculation Grid'!M1594,'L1 Calculation Grid'!M1609,'L1 Calculation Grid'!M1624,'L1 Calculation Grid'!M1639)</f>
        <v>0.44879642896021393</v>
      </c>
      <c r="H308" s="18">
        <f>SUM('L1 Calculation Grid'!N1504,'L1 Calculation Grid'!N1519,'L1 Calculation Grid'!N1534,'L1 Calculation Grid'!N1549,'L1 Calculation Grid'!N1564,'L1 Calculation Grid'!N1579,'L1 Calculation Grid'!N1594,'L1 Calculation Grid'!N1609,'L1 Calculation Grid'!N1624,'L1 Calculation Grid'!N1639)</f>
        <v>0.1274244337989747</v>
      </c>
      <c r="I308" s="17">
        <f t="shared" si="20"/>
        <v>8</v>
      </c>
    </row>
    <row r="309" spans="1:9" ht="18" customHeight="1" x14ac:dyDescent="0.2">
      <c r="A309" s="16" t="str">
        <f>'Fish Use'!A102</f>
        <v>UGR2</v>
      </c>
      <c r="B309" s="16" t="str">
        <f>'Fish Use'!B102</f>
        <v>Upper Grande Ronde</v>
      </c>
      <c r="C309" s="16" t="str">
        <f>'Limiting Factors'!B307</f>
        <v>Increased Sediment Quantity</v>
      </c>
      <c r="D309" s="18">
        <f>'Fish Use'!F102</f>
        <v>0.19139999999999999</v>
      </c>
      <c r="E309" s="19">
        <f>'Limiting Factors'!C307</f>
        <v>1.89</v>
      </c>
      <c r="F309" s="18">
        <f>'Limiting Factors'!D307</f>
        <v>0.30025000000000002</v>
      </c>
      <c r="G309" s="18">
        <f>SUM('L1 Calculation Grid'!M1510,'L1 Calculation Grid'!M1525,'L1 Calculation Grid'!M1540,'L1 Calculation Grid'!M1555,'L1 Calculation Grid'!M1570,'L1 Calculation Grid'!M1585,'L1 Calculation Grid'!M1600,'L1 Calculation Grid'!M1615,'L1 Calculation Grid'!M1630,'L1 Calculation Grid'!M1645)</f>
        <v>0.20893668317323721</v>
      </c>
      <c r="H309" s="18">
        <f>SUM('L1 Calculation Grid'!N1510,'L1 Calculation Grid'!N1525,'L1 Calculation Grid'!N1540,'L1 Calculation Grid'!N1555,'L1 Calculation Grid'!N1570,'L1 Calculation Grid'!N1585,'L1 Calculation Grid'!N1600,'L1 Calculation Grid'!N1615,'L1 Calculation Grid'!N1630,'L1 Calculation Grid'!N1645)</f>
        <v>6.8739758288095518E-2</v>
      </c>
      <c r="I309" s="17">
        <f t="shared" si="20"/>
        <v>13</v>
      </c>
    </row>
    <row r="310" spans="1:9" ht="18" customHeight="1" x14ac:dyDescent="0.2">
      <c r="A310" s="16" t="str">
        <f>'Fish Use'!A102</f>
        <v>UGR2</v>
      </c>
      <c r="B310" s="16" t="str">
        <f>'Fish Use'!B102</f>
        <v>Upper Grande Ronde</v>
      </c>
      <c r="C310" s="16" t="str">
        <f>'Limiting Factors'!B311</f>
        <v>Non-Native Species Interactions and Competition</v>
      </c>
      <c r="D310" s="18">
        <f>'Fish Use'!F102</f>
        <v>0.19139999999999999</v>
      </c>
      <c r="E310" s="19">
        <f>'Limiting Factors'!C311</f>
        <v>1.59</v>
      </c>
      <c r="F310" s="18">
        <f>'Limiting Factors'!D311</f>
        <v>0.23275000000000001</v>
      </c>
      <c r="G310" s="18">
        <f>SUM('L1 Calculation Grid'!M1516,'L1 Calculation Grid'!M1531,'L1 Calculation Grid'!M1546,'L1 Calculation Grid'!M1561,'L1 Calculation Grid'!M1576,'L1 Calculation Grid'!M1591,'L1 Calculation Grid'!M1606,'L1 Calculation Grid'!M1621,'L1 Calculation Grid'!M1636,'L1 Calculation Grid'!M1651)</f>
        <v>0.17914800748090784</v>
      </c>
      <c r="H310" s="18">
        <f>SUM('L1 Calculation Grid'!N1516,'L1 Calculation Grid'!N1531,'L1 Calculation Grid'!N1546,'L1 Calculation Grid'!N1561,'L1 Calculation Grid'!N1576,'L1 Calculation Grid'!N1591,'L1 Calculation Grid'!N1606,'L1 Calculation Grid'!N1621,'L1 Calculation Grid'!N1636,'L1 Calculation Grid'!N1651)</f>
        <v>6.3195016496372478E-2</v>
      </c>
      <c r="I310" s="17">
        <f t="shared" si="20"/>
        <v>14</v>
      </c>
    </row>
    <row r="311" spans="1:9" ht="18" customHeight="1" x14ac:dyDescent="0.2">
      <c r="A311" s="16" t="str">
        <f>'Fish Use'!A102</f>
        <v>UGR2</v>
      </c>
      <c r="B311" s="16" t="str">
        <f>'Fish Use'!B102</f>
        <v>Upper Grande Ronde</v>
      </c>
      <c r="C311" s="16" t="str">
        <f>'Limiting Factors'!B309</f>
        <v>Predation</v>
      </c>
      <c r="D311" s="18">
        <f>'Fish Use'!F102</f>
        <v>0.19139999999999999</v>
      </c>
      <c r="E311" s="19">
        <f>'Limiting Factors'!C309</f>
        <v>1.59</v>
      </c>
      <c r="F311" s="18">
        <f>'Limiting Factors'!D309</f>
        <v>0.23275000000000001</v>
      </c>
      <c r="G311" s="18">
        <f>SUM('L1 Calculation Grid'!M1514,'L1 Calculation Grid'!M1529,'L1 Calculation Grid'!M1544,'L1 Calculation Grid'!M1559,'L1 Calculation Grid'!M1574,'L1 Calculation Grid'!M1589,'L1 Calculation Grid'!M1604,'L1 Calculation Grid'!M1619,'L1 Calculation Grid'!M1634,'L1 Calculation Grid'!M1649)</f>
        <v>0.23928828007000452</v>
      </c>
      <c r="H311" s="18">
        <f>SUM('L1 Calculation Grid'!N1514,'L1 Calculation Grid'!N1529,'L1 Calculation Grid'!N1544,'L1 Calculation Grid'!N1559,'L1 Calculation Grid'!N1574,'L1 Calculation Grid'!N1589,'L1 Calculation Grid'!N1604,'L1 Calculation Grid'!N1619,'L1 Calculation Grid'!N1634,'L1 Calculation Grid'!N1649)</f>
        <v>7.3161118817119286E-2</v>
      </c>
      <c r="I311" s="17">
        <f t="shared" si="20"/>
        <v>11</v>
      </c>
    </row>
    <row r="312" spans="1:9" ht="18" customHeight="1" x14ac:dyDescent="0.2">
      <c r="A312" s="16" t="str">
        <f>'Fish Use'!A102</f>
        <v>UGR2</v>
      </c>
      <c r="B312" s="16" t="str">
        <f>'Fish Use'!B102</f>
        <v>Upper Grande Ronde</v>
      </c>
      <c r="C312" s="16" t="str">
        <f>'Limiting Factors'!B302</f>
        <v>Riparian Condition</v>
      </c>
      <c r="D312" s="18">
        <f>'Fish Use'!F102</f>
        <v>0.19139999999999999</v>
      </c>
      <c r="E312" s="19">
        <f>'Limiting Factors'!C302</f>
        <v>2.4900000000000002</v>
      </c>
      <c r="F312" s="18">
        <f>'Limiting Factors'!D302</f>
        <v>0.43525000000000003</v>
      </c>
      <c r="G312" s="18">
        <f>SUM('L1 Calculation Grid'!M1503,'L1 Calculation Grid'!M1518,'L1 Calculation Grid'!M1533,'L1 Calculation Grid'!M1548,'L1 Calculation Grid'!M1563,'L1 Calculation Grid'!M1578,'L1 Calculation Grid'!M1593,'L1 Calculation Grid'!M1608,'L1 Calculation Grid'!M1623,'L1 Calculation Grid'!M1638)</f>
        <v>0.51709751899997736</v>
      </c>
      <c r="H312" s="18">
        <f>SUM('L1 Calculation Grid'!N1503,'L1 Calculation Grid'!N1518,'L1 Calculation Grid'!N1533,'L1 Calculation Grid'!N1548,'L1 Calculation Grid'!N1563,'L1 Calculation Grid'!N1578,'L1 Calculation Grid'!N1593,'L1 Calculation Grid'!N1608,'L1 Calculation Grid'!N1623,'L1 Calculation Grid'!N1638)</f>
        <v>0.16696477888249536</v>
      </c>
      <c r="I312" s="17">
        <f t="shared" si="20"/>
        <v>4</v>
      </c>
    </row>
    <row r="313" spans="1:9" ht="18" customHeight="1" x14ac:dyDescent="0.2">
      <c r="A313" s="16" t="str">
        <f>'Fish Use'!A102</f>
        <v>UGR2</v>
      </c>
      <c r="B313" s="16" t="str">
        <f>'Fish Use'!B102</f>
        <v>Upper Grande Ronde</v>
      </c>
      <c r="C313" s="16" t="str">
        <f>'Limiting Factors'!B304</f>
        <v>Side Channel and Wetland Habitat</v>
      </c>
      <c r="D313" s="18">
        <f>'Fish Use'!F102</f>
        <v>0.19139999999999999</v>
      </c>
      <c r="E313" s="19">
        <f>'Limiting Factors'!C304</f>
        <v>2.64</v>
      </c>
      <c r="F313" s="18">
        <f>'Limiting Factors'!D304</f>
        <v>0.46899999999999997</v>
      </c>
      <c r="G313" s="18">
        <f>SUM('L1 Calculation Grid'!M1505,'L1 Calculation Grid'!M1520,'L1 Calculation Grid'!M1535,'L1 Calculation Grid'!M1550,'L1 Calculation Grid'!M1565,'L1 Calculation Grid'!M1580,'L1 Calculation Grid'!M1595,'L1 Calculation Grid'!M1610,'L1 Calculation Grid'!M1625,'L1 Calculation Grid'!M1640)</f>
        <v>0.68992043984611429</v>
      </c>
      <c r="H313" s="18">
        <f>SUM('L1 Calculation Grid'!N1505,'L1 Calculation Grid'!N1520,'L1 Calculation Grid'!N1535,'L1 Calculation Grid'!N1550,'L1 Calculation Grid'!N1565,'L1 Calculation Grid'!N1580,'L1 Calculation Grid'!N1595,'L1 Calculation Grid'!N1610,'L1 Calculation Grid'!N1625,'L1 Calculation Grid'!N1640)</f>
        <v>0.20109000775126959</v>
      </c>
      <c r="I313" s="17">
        <f t="shared" si="20"/>
        <v>2</v>
      </c>
    </row>
    <row r="314" spans="1:9" ht="18" customHeight="1" x14ac:dyDescent="0.2">
      <c r="A314" s="16" t="str">
        <f>'Fish Use'!A102</f>
        <v>UGR2</v>
      </c>
      <c r="B314" s="16" t="str">
        <f>'Fish Use'!B102</f>
        <v>Upper Grande Ronde</v>
      </c>
      <c r="C314" s="16" t="str">
        <f>'Limiting Factors'!B314</f>
        <v>Summer Water Temperature</v>
      </c>
      <c r="D314" s="18">
        <f>'Fish Use'!F102</f>
        <v>0.19139999999999999</v>
      </c>
      <c r="E314" s="19">
        <f>'Limiting Factors'!C314</f>
        <v>2</v>
      </c>
      <c r="F314" s="18">
        <f>'Limiting Factors'!D314</f>
        <v>0.32500000000000001</v>
      </c>
      <c r="G314" s="18">
        <f>SUM('L1 Calculation Grid'!M1511,'L1 Calculation Grid'!M1526,'L1 Calculation Grid'!M1541,'L1 Calculation Grid'!M1556,'L1 Calculation Grid'!M1571,'L1 Calculation Grid'!M1586,'L1 Calculation Grid'!M1601,'L1 Calculation Grid'!M1616,'L1 Calculation Grid'!M1631,'L1 Calculation Grid'!M1646)</f>
        <v>0.41410757141968502</v>
      </c>
      <c r="H314" s="18">
        <f>SUM('L1 Calculation Grid'!N1511,'L1 Calculation Grid'!N1526,'L1 Calculation Grid'!N1541,'L1 Calculation Grid'!N1556,'L1 Calculation Grid'!N1571,'L1 Calculation Grid'!N1586,'L1 Calculation Grid'!N1601,'L1 Calculation Grid'!N1616,'L1 Calculation Grid'!N1631,'L1 Calculation Grid'!N1646)</f>
        <v>0.12959078785492123</v>
      </c>
      <c r="I314" s="17">
        <f t="shared" si="20"/>
        <v>7</v>
      </c>
    </row>
    <row r="315" spans="1:9" ht="18" customHeight="1" x14ac:dyDescent="0.2">
      <c r="A315" s="16" t="str">
        <f>'Fish Use'!A102</f>
        <v>UGR2</v>
      </c>
      <c r="B315" s="16" t="str">
        <f>'Fish Use'!B102</f>
        <v>Upper Grande Ronde</v>
      </c>
      <c r="C315" s="16" t="str">
        <f>'Limiting Factors'!B316</f>
        <v>Water Quality</v>
      </c>
      <c r="D315" s="18">
        <f>'Fish Use'!F102</f>
        <v>0.19139999999999999</v>
      </c>
      <c r="E315" s="19">
        <f>'Limiting Factors'!C316</f>
        <v>2.62</v>
      </c>
      <c r="F315" s="18">
        <f>'Limiting Factors'!D316</f>
        <v>0.46450000000000002</v>
      </c>
      <c r="G315" s="18">
        <f>SUM('L1 Calculation Grid'!M1513,'L1 Calculation Grid'!M1528,'L1 Calculation Grid'!M1543,'L1 Calculation Grid'!M1558,'L1 Calculation Grid'!M1573,'L1 Calculation Grid'!M1588,'L1 Calculation Grid'!M1603,'L1 Calculation Grid'!M1618,'L1 Calculation Grid'!M1633,'L1 Calculation Grid'!M1648)</f>
        <v>0.51755585371113688</v>
      </c>
      <c r="H315" s="18">
        <f>SUM('L1 Calculation Grid'!N1513,'L1 Calculation Grid'!N1528,'L1 Calculation Grid'!N1543,'L1 Calculation Grid'!N1558,'L1 Calculation Grid'!N1573,'L1 Calculation Grid'!N1588,'L1 Calculation Grid'!N1603,'L1 Calculation Grid'!N1618,'L1 Calculation Grid'!N1633,'L1 Calculation Grid'!N1648)</f>
        <v>0.14366461446067391</v>
      </c>
      <c r="I315" s="17">
        <f t="shared" si="20"/>
        <v>6</v>
      </c>
    </row>
    <row r="316" spans="1:9" ht="18" customHeight="1" x14ac:dyDescent="0.2">
      <c r="A316" s="16" t="str">
        <f>'Fish Use'!A102</f>
        <v>UGR2</v>
      </c>
      <c r="B316" s="16" t="str">
        <f>'Fish Use'!B102</f>
        <v>Upper Grande Ronde</v>
      </c>
      <c r="C316" s="16" t="str">
        <f>'Limiting Factors'!B315</f>
        <v>Winter Water Temperature</v>
      </c>
      <c r="D316" s="18">
        <f>'Fish Use'!F102</f>
        <v>0.19139999999999999</v>
      </c>
      <c r="E316" s="19">
        <f>'Limiting Factors'!C315</f>
        <v>2.29</v>
      </c>
      <c r="F316" s="18">
        <f>'Limiting Factors'!D315</f>
        <v>0.39024999999999999</v>
      </c>
      <c r="G316" s="18">
        <f>SUM('L1 Calculation Grid'!M1512,'L1 Calculation Grid'!M1527,'L1 Calculation Grid'!M1542,'L1 Calculation Grid'!M1557,'L1 Calculation Grid'!M1572,'L1 Calculation Grid'!M1587,'L1 Calculation Grid'!M1602,'L1 Calculation Grid'!M1617,'L1 Calculation Grid'!M1632,'L1 Calculation Grid'!M1647)</f>
        <v>0.35799695251067049</v>
      </c>
      <c r="H316" s="18">
        <f>SUM('L1 Calculation Grid'!N1512,'L1 Calculation Grid'!N1527,'L1 Calculation Grid'!N1542,'L1 Calculation Grid'!N1557,'L1 Calculation Grid'!N1572,'L1 Calculation Grid'!N1587,'L1 Calculation Grid'!N1602,'L1 Calculation Grid'!N1617,'L1 Calculation Grid'!N1632,'L1 Calculation Grid'!N1647)</f>
        <v>9.7507485912057712E-2</v>
      </c>
      <c r="I316" s="17">
        <f t="shared" si="20"/>
        <v>10</v>
      </c>
    </row>
    <row r="317" spans="1:9" ht="18" customHeight="1" x14ac:dyDescent="0.2">
      <c r="A317" s="16" t="str">
        <f>'Fish Use'!A282</f>
        <v>UGR20</v>
      </c>
      <c r="B317" s="16" t="str">
        <f>'Fish Use'!B282</f>
        <v>Upper Grande Ronde</v>
      </c>
      <c r="C317" s="16" t="str">
        <f>'Limiting Factors'!B328</f>
        <v>Altered Flow Timing</v>
      </c>
      <c r="D317" s="18">
        <f>'Fish Use'!F282</f>
        <v>0.86970000000000003</v>
      </c>
      <c r="E317" s="19">
        <f>'Limiting Factors'!C328</f>
        <v>1.82</v>
      </c>
      <c r="F317" s="18">
        <f>'Limiting Factors'!D328</f>
        <v>0.28449999999999998</v>
      </c>
      <c r="G317" s="18">
        <f>SUM('L1 Calculation Grid'!M4208,'L1 Calculation Grid'!M4223,'L1 Calculation Grid'!M4238,'L1 Calculation Grid'!M4253,'L1 Calculation Grid'!M4268,'L1 Calculation Grid'!M4283,'L1 Calculation Grid'!M4298,'L1 Calculation Grid'!M4313,'L1 Calculation Grid'!M4328,'L1 Calculation Grid'!M4343)</f>
        <v>1.2972383078924898</v>
      </c>
      <c r="H317" s="18">
        <f>SUM('L1 Calculation Grid'!N4208,'L1 Calculation Grid'!N4223,'L1 Calculation Grid'!N4238,'L1 Calculation Grid'!N4253,'L1 Calculation Grid'!N4268,'L1 Calculation Grid'!N4283,'L1 Calculation Grid'!N4298,'L1 Calculation Grid'!N4313,'L1 Calculation Grid'!N4328,'L1 Calculation Grid'!N4343)</f>
        <v>0.36101753296040678</v>
      </c>
      <c r="I317" s="17">
        <f t="shared" ref="I317:I331" si="21">1+IF($H$317&gt;H317,1,0)+IF(AND($H$318&gt;H317,COUNTIF($H$317:$H$317,$H$318)=0),1,0)+IF(AND($H$319&gt;H317,COUNTIF($H$317:$H$318,$H$319)=0),1,0)+IF(AND($H$320&gt;H317,COUNTIF($H$317:$H$319,$H$320)=0),1,0)+IF(AND($H$321&gt;H317,COUNTIF($H$317:$H$320,$H$321)=0),1,0)+IF(AND($H$322&gt;H317,COUNTIF($H$317:$H$321,$H$322)=0),1,0)+IF(AND($H$323&gt;H317,COUNTIF($H$317:$H$322,$H$323)=0),1,0)+IF(AND($H$324&gt;H317,COUNTIF($H$317:$H$323,$H$324)=0),1,0)+IF(AND($H$325&gt;H317,COUNTIF($H$317:$H$324,$H$325)=0),1,0)+IF(AND($H$326&gt;H317,COUNTIF($H$317:$H$325,$H$326)=0),1,0)+IF(AND($H$327&gt;H317,COUNTIF($H$317:$H$326,$H$327)=0),1,0)+IF(AND($H$328&gt;H317,COUNTIF($H$317:$H$327,$H$328)=0),1,0)+IF(AND($H$329&gt;H317,COUNTIF($H$317:$H$328,$H$329)=0),1,0)+IF(AND($H$330&gt;H317,COUNTIF($H$317:$H$329,$H$330)=0),1,0)+IF(AND($H$331&gt;H317,COUNTIF($H$317:$H$330,$H$331)=0),1,0)</f>
        <v>12</v>
      </c>
    </row>
    <row r="318" spans="1:9" ht="18" customHeight="1" x14ac:dyDescent="0.2">
      <c r="A318" s="16" t="str">
        <f>'Fish Use'!A282</f>
        <v>UGR20</v>
      </c>
      <c r="B318" s="16" t="str">
        <f>'Fish Use'!B282</f>
        <v>Upper Grande Ronde</v>
      </c>
      <c r="C318" s="16" t="str">
        <f>'Limiting Factors'!B325</f>
        <v>Altered Primary Productivity</v>
      </c>
      <c r="D318" s="18">
        <f>'Fish Use'!F282</f>
        <v>0.86970000000000003</v>
      </c>
      <c r="E318" s="19">
        <f>'Limiting Factors'!C325</f>
        <v>2.88</v>
      </c>
      <c r="F318" s="18">
        <f>'Limiting Factors'!D325</f>
        <v>0.52300000000000002</v>
      </c>
      <c r="G318" s="18">
        <f>SUM('L1 Calculation Grid'!M4215,'L1 Calculation Grid'!M4230,'L1 Calculation Grid'!M4245,'L1 Calculation Grid'!M4260,'L1 Calculation Grid'!M4275,'L1 Calculation Grid'!M4290,'L1 Calculation Grid'!M4305,'L1 Calculation Grid'!M4320,'L1 Calculation Grid'!M4335,'L1 Calculation Grid'!M4350)</f>
        <v>1.6537159132465336</v>
      </c>
      <c r="H318" s="18">
        <f>SUM('L1 Calculation Grid'!N4215,'L1 Calculation Grid'!N4230,'L1 Calculation Grid'!N4245,'L1 Calculation Grid'!N4260,'L1 Calculation Grid'!N4275,'L1 Calculation Grid'!N4290,'L1 Calculation Grid'!N4305,'L1 Calculation Grid'!N4320,'L1 Calculation Grid'!N4335,'L1 Calculation Grid'!N4350)</f>
        <v>0.473599545514863</v>
      </c>
      <c r="I318" s="17">
        <f t="shared" si="21"/>
        <v>9</v>
      </c>
    </row>
    <row r="319" spans="1:9" ht="18" customHeight="1" x14ac:dyDescent="0.2">
      <c r="A319" s="16" t="str">
        <f>'Fish Use'!A282</f>
        <v>UGR20</v>
      </c>
      <c r="B319" s="16" t="str">
        <f>'Fish Use'!B282</f>
        <v>Upper Grande Ronde</v>
      </c>
      <c r="C319" s="16" t="str">
        <f>'Limiting Factors'!B323</f>
        <v>Anthropogenic Barriers</v>
      </c>
      <c r="D319" s="18">
        <f>'Fish Use'!F282</f>
        <v>0.86970000000000003</v>
      </c>
      <c r="E319" s="19">
        <f>'Limiting Factors'!C323</f>
        <v>2.29</v>
      </c>
      <c r="F319" s="18">
        <f>'Limiting Factors'!D323</f>
        <v>0.39024999999999999</v>
      </c>
      <c r="G319" s="18">
        <f>SUM('L1 Calculation Grid'!M4202,'L1 Calculation Grid'!M4217,'L1 Calculation Grid'!M4232,'L1 Calculation Grid'!M4247,'L1 Calculation Grid'!M4262,'L1 Calculation Grid'!M4277,'L1 Calculation Grid'!M4292,'L1 Calculation Grid'!M4307,'L1 Calculation Grid'!M4322,'L1 Calculation Grid'!M4337)</f>
        <v>1.8012465408621139</v>
      </c>
      <c r="H319" s="18">
        <f>SUM('L1 Calculation Grid'!N4202,'L1 Calculation Grid'!N4217,'L1 Calculation Grid'!N4232,'L1 Calculation Grid'!N4247,'L1 Calculation Grid'!N4262,'L1 Calculation Grid'!N4277,'L1 Calculation Grid'!N4292,'L1 Calculation Grid'!N4307,'L1 Calculation Grid'!N4322,'L1 Calculation Grid'!N4337)</f>
        <v>0.57048362848126954</v>
      </c>
      <c r="I319" s="17">
        <f t="shared" si="21"/>
        <v>7</v>
      </c>
    </row>
    <row r="320" spans="1:9" ht="18" customHeight="1" x14ac:dyDescent="0.2">
      <c r="A320" s="16" t="str">
        <f>'Fish Use'!A282</f>
        <v>UGR20</v>
      </c>
      <c r="B320" s="16" t="str">
        <f>'Fish Use'!B282</f>
        <v>Upper Grande Ronde</v>
      </c>
      <c r="C320" s="16" t="str">
        <f>'Limiting Factors'!B320</f>
        <v>Channel and Habitat Structure</v>
      </c>
      <c r="D320" s="18">
        <f>'Fish Use'!F282</f>
        <v>0.86970000000000003</v>
      </c>
      <c r="E320" s="19">
        <f>'Limiting Factors'!C320</f>
        <v>2.0499999999999998</v>
      </c>
      <c r="F320" s="18">
        <f>'Limiting Factors'!D320</f>
        <v>0.33624999999999999</v>
      </c>
      <c r="G320" s="18">
        <f>SUM('L1 Calculation Grid'!M4206,'L1 Calculation Grid'!M4221,'L1 Calculation Grid'!M4236,'L1 Calculation Grid'!M4251,'L1 Calculation Grid'!M4266,'L1 Calculation Grid'!M4281,'L1 Calculation Grid'!M4296,'L1 Calculation Grid'!M4311,'L1 Calculation Grid'!M4326,'L1 Calculation Grid'!M4341)</f>
        <v>2.5483763031954387</v>
      </c>
      <c r="H320" s="18">
        <f>SUM('L1 Calculation Grid'!N4206,'L1 Calculation Grid'!N4221,'L1 Calculation Grid'!N4236,'L1 Calculation Grid'!N4251,'L1 Calculation Grid'!N4266,'L1 Calculation Grid'!N4281,'L1 Calculation Grid'!N4296,'L1 Calculation Grid'!N4311,'L1 Calculation Grid'!N4326,'L1 Calculation Grid'!N4341)</f>
        <v>0.77146870491909925</v>
      </c>
      <c r="I320" s="17">
        <f t="shared" si="21"/>
        <v>4</v>
      </c>
    </row>
    <row r="321" spans="1:9" ht="18" customHeight="1" x14ac:dyDescent="0.2">
      <c r="A321" s="16" t="str">
        <f>'Fish Use'!A282</f>
        <v>UGR20</v>
      </c>
      <c r="B321" s="16" t="str">
        <f>'Fish Use'!B282</f>
        <v>Upper Grande Ronde</v>
      </c>
      <c r="C321" s="16" t="str">
        <f>'Limiting Factors'!B321</f>
        <v>Decreased Sediment Quantity</v>
      </c>
      <c r="D321" s="18">
        <f>'Fish Use'!F282</f>
        <v>0.86970000000000003</v>
      </c>
      <c r="E321" s="19">
        <f>'Limiting Factors'!C321</f>
        <v>3.81</v>
      </c>
      <c r="F321" s="18">
        <f>'Limiting Factors'!D321</f>
        <v>0.73224999999999996</v>
      </c>
      <c r="G321" s="18">
        <f>SUM('L1 Calculation Grid'!M4209,'L1 Calculation Grid'!M4224,'L1 Calculation Grid'!M4239,'L1 Calculation Grid'!M4254,'L1 Calculation Grid'!M4269,'L1 Calculation Grid'!M4284,'L1 Calculation Grid'!M4299,'L1 Calculation Grid'!M4314,'L1 Calculation Grid'!M4329,'L1 Calculation Grid'!M4344)</f>
        <v>3.2979101654515013</v>
      </c>
      <c r="H321" s="18">
        <f>SUM('L1 Calculation Grid'!N4209,'L1 Calculation Grid'!N4224,'L1 Calculation Grid'!N4239,'L1 Calculation Grid'!N4254,'L1 Calculation Grid'!N4269,'L1 Calculation Grid'!N4284,'L1 Calculation Grid'!N4299,'L1 Calculation Grid'!N4314,'L1 Calculation Grid'!N4329,'L1 Calculation Grid'!N4344)</f>
        <v>0.9824133220647695</v>
      </c>
      <c r="I321" s="17">
        <f t="shared" si="21"/>
        <v>2</v>
      </c>
    </row>
    <row r="322" spans="1:9" ht="18" customHeight="1" x14ac:dyDescent="0.2">
      <c r="A322" s="16" t="str">
        <f>'Fish Use'!A282</f>
        <v>UGR20</v>
      </c>
      <c r="B322" s="16" t="str">
        <f>'Fish Use'!B282</f>
        <v>Upper Grande Ronde</v>
      </c>
      <c r="C322" s="16" t="str">
        <f>'Limiting Factors'!B327</f>
        <v>Decreased Water Quantity</v>
      </c>
      <c r="D322" s="18">
        <f>'Fish Use'!F282</f>
        <v>0.86970000000000003</v>
      </c>
      <c r="E322" s="19">
        <f>'Limiting Factors'!C327</f>
        <v>1.26</v>
      </c>
      <c r="F322" s="18">
        <f>'Limiting Factors'!D327</f>
        <v>0.1585</v>
      </c>
      <c r="G322" s="18">
        <f>SUM('L1 Calculation Grid'!M4207,'L1 Calculation Grid'!M4222,'L1 Calculation Grid'!M4237,'L1 Calculation Grid'!M4252,'L1 Calculation Grid'!M4267,'L1 Calculation Grid'!M4282,'L1 Calculation Grid'!M4297,'L1 Calculation Grid'!M4312,'L1 Calculation Grid'!M4327,'L1 Calculation Grid'!M4342)</f>
        <v>1.0328712505146829</v>
      </c>
      <c r="H322" s="18">
        <f>SUM('L1 Calculation Grid'!N4207,'L1 Calculation Grid'!N4222,'L1 Calculation Grid'!N4237,'L1 Calculation Grid'!N4252,'L1 Calculation Grid'!N4267,'L1 Calculation Grid'!N4282,'L1 Calculation Grid'!N4297,'L1 Calculation Grid'!N4312,'L1 Calculation Grid'!N4327,'L1 Calculation Grid'!N4342)</f>
        <v>0.2985184992667213</v>
      </c>
      <c r="I322" s="17">
        <f t="shared" si="21"/>
        <v>13</v>
      </c>
    </row>
    <row r="323" spans="1:9" ht="18" customHeight="1" x14ac:dyDescent="0.2">
      <c r="A323" s="16" t="str">
        <f>'Fish Use'!A282</f>
        <v>UGR20</v>
      </c>
      <c r="B323" s="16" t="str">
        <f>'Fish Use'!B282</f>
        <v>Upper Grande Ronde</v>
      </c>
      <c r="C323" s="16" t="str">
        <f>'Limiting Factors'!B318</f>
        <v>Floodplain Condition</v>
      </c>
      <c r="D323" s="18">
        <f>'Fish Use'!F282</f>
        <v>0.86970000000000003</v>
      </c>
      <c r="E323" s="19">
        <f>'Limiting Factors'!C318</f>
        <v>2.0499999999999998</v>
      </c>
      <c r="F323" s="18">
        <f>'Limiting Factors'!D318</f>
        <v>0.33624999999999999</v>
      </c>
      <c r="G323" s="18">
        <f>SUM('L1 Calculation Grid'!M4204,'L1 Calculation Grid'!M4219,'L1 Calculation Grid'!M4234,'L1 Calculation Grid'!M4249,'L1 Calculation Grid'!M4264,'L1 Calculation Grid'!M4279,'L1 Calculation Grid'!M4294,'L1 Calculation Grid'!M4309,'L1 Calculation Grid'!M4324,'L1 Calculation Grid'!M4339)</f>
        <v>1.7775969135181873</v>
      </c>
      <c r="H323" s="18">
        <f>SUM('L1 Calculation Grid'!N4204,'L1 Calculation Grid'!N4219,'L1 Calculation Grid'!N4234,'L1 Calculation Grid'!N4249,'L1 Calculation Grid'!N4264,'L1 Calculation Grid'!N4279,'L1 Calculation Grid'!N4294,'L1 Calculation Grid'!N4309,'L1 Calculation Grid'!N4324,'L1 Calculation Grid'!N4339)</f>
        <v>0.50470383811351627</v>
      </c>
      <c r="I323" s="17">
        <f t="shared" si="21"/>
        <v>8</v>
      </c>
    </row>
    <row r="324" spans="1:9" ht="18" customHeight="1" x14ac:dyDescent="0.2">
      <c r="A324" s="16" t="str">
        <f>'Fish Use'!A282</f>
        <v>UGR20</v>
      </c>
      <c r="B324" s="16" t="str">
        <f>'Fish Use'!B282</f>
        <v>Upper Grande Ronde</v>
      </c>
      <c r="C324" s="16" t="str">
        <f>'Limiting Factors'!B322</f>
        <v>Increased Sediment Quantity</v>
      </c>
      <c r="D324" s="18">
        <f>'Fish Use'!F282</f>
        <v>0.86970000000000003</v>
      </c>
      <c r="E324" s="19">
        <f>'Limiting Factors'!C322</f>
        <v>1.58</v>
      </c>
      <c r="F324" s="18">
        <f>'Limiting Factors'!D322</f>
        <v>0.23050000000000001</v>
      </c>
      <c r="G324" s="18">
        <f>SUM('L1 Calculation Grid'!M4210,'L1 Calculation Grid'!M4225,'L1 Calculation Grid'!M4240,'L1 Calculation Grid'!M4255,'L1 Calculation Grid'!M4270,'L1 Calculation Grid'!M4285,'L1 Calculation Grid'!M4300,'L1 Calculation Grid'!M4315,'L1 Calculation Grid'!M4330,'L1 Calculation Grid'!M4345)</f>
        <v>0.72883655449966744</v>
      </c>
      <c r="H324" s="18">
        <f>SUM('L1 Calculation Grid'!N4210,'L1 Calculation Grid'!N4225,'L1 Calculation Grid'!N4240,'L1 Calculation Grid'!N4255,'L1 Calculation Grid'!N4270,'L1 Calculation Grid'!N4285,'L1 Calculation Grid'!N4300,'L1 Calculation Grid'!N4315,'L1 Calculation Grid'!N4330,'L1 Calculation Grid'!N4345)</f>
        <v>0.23978579456196145</v>
      </c>
      <c r="I324" s="17">
        <f t="shared" si="21"/>
        <v>15</v>
      </c>
    </row>
    <row r="325" spans="1:9" ht="18" customHeight="1" x14ac:dyDescent="0.2">
      <c r="A325" s="16" t="str">
        <f>'Fish Use'!A282</f>
        <v>UGR20</v>
      </c>
      <c r="B325" s="16" t="str">
        <f>'Fish Use'!B282</f>
        <v>Upper Grande Ronde</v>
      </c>
      <c r="C325" s="16" t="str">
        <f>'Limiting Factors'!B326</f>
        <v>Non-Native Species Interactions and Competition</v>
      </c>
      <c r="D325" s="18">
        <f>'Fish Use'!F282</f>
        <v>0.86970000000000003</v>
      </c>
      <c r="E325" s="19">
        <f>'Limiting Factors'!C326</f>
        <v>4.6399999999999997</v>
      </c>
      <c r="F325" s="18">
        <f>'Limiting Factors'!D326</f>
        <v>0.91900000000000004</v>
      </c>
      <c r="G325" s="18">
        <f>SUM('L1 Calculation Grid'!M4216,'L1 Calculation Grid'!M4231,'L1 Calculation Grid'!M4246,'L1 Calculation Grid'!M4261,'L1 Calculation Grid'!M4276,'L1 Calculation Grid'!M4291,'L1 Calculation Grid'!M4306,'L1 Calculation Grid'!M4321,'L1 Calculation Grid'!M4336,'L1 Calculation Grid'!M4351)</f>
        <v>3.214144077514606</v>
      </c>
      <c r="H325" s="18">
        <f>SUM('L1 Calculation Grid'!N4216,'L1 Calculation Grid'!N4231,'L1 Calculation Grid'!N4246,'L1 Calculation Grid'!N4261,'L1 Calculation Grid'!N4276,'L1 Calculation Grid'!N4291,'L1 Calculation Grid'!N4306,'L1 Calculation Grid'!N4321,'L1 Calculation Grid'!N4336,'L1 Calculation Grid'!N4351)</f>
        <v>1.1337993140777751</v>
      </c>
      <c r="I325" s="17">
        <f t="shared" si="21"/>
        <v>1</v>
      </c>
    </row>
    <row r="326" spans="1:9" ht="18" customHeight="1" x14ac:dyDescent="0.2">
      <c r="A326" s="16" t="str">
        <f>'Fish Use'!A282</f>
        <v>UGR20</v>
      </c>
      <c r="B326" s="16" t="str">
        <f>'Fish Use'!B282</f>
        <v>Upper Grande Ronde</v>
      </c>
      <c r="C326" s="16" t="str">
        <f>'Limiting Factors'!B324</f>
        <v>Predation</v>
      </c>
      <c r="D326" s="18">
        <f>'Fish Use'!F282</f>
        <v>0.86970000000000003</v>
      </c>
      <c r="E326" s="19">
        <f>'Limiting Factors'!C324</f>
        <v>2.88</v>
      </c>
      <c r="F326" s="18">
        <f>'Limiting Factors'!D324</f>
        <v>0.52300000000000002</v>
      </c>
      <c r="G326" s="18">
        <f>SUM('L1 Calculation Grid'!M4214,'L1 Calculation Grid'!M4229,'L1 Calculation Grid'!M4244,'L1 Calculation Grid'!M4259,'L1 Calculation Grid'!M4274,'L1 Calculation Grid'!M4289,'L1 Calculation Grid'!M4304,'L1 Calculation Grid'!M4319,'L1 Calculation Grid'!M4334,'L1 Calculation Grid'!M4349)</f>
        <v>2.4432109378576263</v>
      </c>
      <c r="H326" s="18">
        <f>SUM('L1 Calculation Grid'!N4214,'L1 Calculation Grid'!N4229,'L1 Calculation Grid'!N4244,'L1 Calculation Grid'!N4259,'L1 Calculation Grid'!N4274,'L1 Calculation Grid'!N4289,'L1 Calculation Grid'!N4304,'L1 Calculation Grid'!N4319,'L1 Calculation Grid'!N4334,'L1 Calculation Grid'!N4349)</f>
        <v>0.746998748403365</v>
      </c>
      <c r="I326" s="17">
        <f t="shared" si="21"/>
        <v>5</v>
      </c>
    </row>
    <row r="327" spans="1:9" ht="18" customHeight="1" x14ac:dyDescent="0.2">
      <c r="A327" s="16" t="str">
        <f>'Fish Use'!A282</f>
        <v>UGR20</v>
      </c>
      <c r="B327" s="16" t="str">
        <f>'Fish Use'!B282</f>
        <v>Upper Grande Ronde</v>
      </c>
      <c r="C327" s="16" t="str">
        <f>'Limiting Factors'!B317</f>
        <v>Riparian Condition</v>
      </c>
      <c r="D327" s="18">
        <f>'Fish Use'!F282</f>
        <v>0.86970000000000003</v>
      </c>
      <c r="E327" s="19">
        <f>'Limiting Factors'!C317</f>
        <v>1.64</v>
      </c>
      <c r="F327" s="18">
        <f>'Limiting Factors'!D317</f>
        <v>0.24399999999999999</v>
      </c>
      <c r="G327" s="18">
        <f>SUM('L1 Calculation Grid'!M4203,'L1 Calculation Grid'!M4218,'L1 Calculation Grid'!M4233,'L1 Calculation Grid'!M4248,'L1 Calculation Grid'!M4263,'L1 Calculation Grid'!M4278,'L1 Calculation Grid'!M4293,'L1 Calculation Grid'!M4308,'L1 Calculation Grid'!M4323,'L1 Calculation Grid'!M4338)</f>
        <v>1.3171979230390345</v>
      </c>
      <c r="H327" s="18">
        <f>SUM('L1 Calculation Grid'!N4203,'L1 Calculation Grid'!N4218,'L1 Calculation Grid'!N4233,'L1 Calculation Grid'!N4248,'L1 Calculation Grid'!N4263,'L1 Calculation Grid'!N4278,'L1 Calculation Grid'!N4293,'L1 Calculation Grid'!N4308,'L1 Calculation Grid'!N4323,'L1 Calculation Grid'!N4338)</f>
        <v>0.42530790012300201</v>
      </c>
      <c r="I327" s="17">
        <f t="shared" si="21"/>
        <v>10</v>
      </c>
    </row>
    <row r="328" spans="1:9" ht="18" customHeight="1" x14ac:dyDescent="0.2">
      <c r="A328" s="16" t="str">
        <f>'Fish Use'!A282</f>
        <v>UGR20</v>
      </c>
      <c r="B328" s="16" t="str">
        <f>'Fish Use'!B282</f>
        <v>Upper Grande Ronde</v>
      </c>
      <c r="C328" s="16" t="str">
        <f>'Limiting Factors'!B319</f>
        <v>Side Channel and Wetland Habitat</v>
      </c>
      <c r="D328" s="18">
        <f>'Fish Use'!F282</f>
        <v>0.86970000000000003</v>
      </c>
      <c r="E328" s="19">
        <f>'Limiting Factors'!C319</f>
        <v>2.0499999999999998</v>
      </c>
      <c r="F328" s="18">
        <f>'Limiting Factors'!D319</f>
        <v>0.33624999999999999</v>
      </c>
      <c r="G328" s="18">
        <f>SUM('L1 Calculation Grid'!M4205,'L1 Calculation Grid'!M4220,'L1 Calculation Grid'!M4235,'L1 Calculation Grid'!M4250,'L1 Calculation Grid'!M4265,'L1 Calculation Grid'!M4280,'L1 Calculation Grid'!M4295,'L1 Calculation Grid'!M4310,'L1 Calculation Grid'!M4325,'L1 Calculation Grid'!M4340)</f>
        <v>2.2475843459272515</v>
      </c>
      <c r="H328" s="18">
        <f>SUM('L1 Calculation Grid'!N4205,'L1 Calculation Grid'!N4220,'L1 Calculation Grid'!N4235,'L1 Calculation Grid'!N4250,'L1 Calculation Grid'!N4265,'L1 Calculation Grid'!N4280,'L1 Calculation Grid'!N4295,'L1 Calculation Grid'!N4310,'L1 Calculation Grid'!N4325,'L1 Calculation Grid'!N4340)</f>
        <v>0.65509981650196303</v>
      </c>
      <c r="I328" s="17">
        <f t="shared" si="21"/>
        <v>6</v>
      </c>
    </row>
    <row r="329" spans="1:9" ht="18" customHeight="1" x14ac:dyDescent="0.2">
      <c r="A329" s="16" t="str">
        <f>'Fish Use'!A282</f>
        <v>UGR20</v>
      </c>
      <c r="B329" s="16" t="str">
        <f>'Fish Use'!B282</f>
        <v>Upper Grande Ronde</v>
      </c>
      <c r="C329" s="16" t="str">
        <f>'Limiting Factors'!B329</f>
        <v>Summer Water Temperature</v>
      </c>
      <c r="D329" s="18">
        <f>'Fish Use'!F282</f>
        <v>0.86970000000000003</v>
      </c>
      <c r="E329" s="19">
        <f>'Limiting Factors'!C329</f>
        <v>2.4700000000000002</v>
      </c>
      <c r="F329" s="18">
        <f>'Limiting Factors'!D329</f>
        <v>0.43075000000000002</v>
      </c>
      <c r="G329" s="18">
        <f>SUM('L1 Calculation Grid'!M4211,'L1 Calculation Grid'!M4226,'L1 Calculation Grid'!M4241,'L1 Calculation Grid'!M4256,'L1 Calculation Grid'!M4271,'L1 Calculation Grid'!M4286,'L1 Calculation Grid'!M4301,'L1 Calculation Grid'!M4316,'L1 Calculation Grid'!M4331,'L1 Calculation Grid'!M4346)</f>
        <v>2.493920659232197</v>
      </c>
      <c r="H329" s="18">
        <f>SUM('L1 Calculation Grid'!N4211,'L1 Calculation Grid'!N4226,'L1 Calculation Grid'!N4241,'L1 Calculation Grid'!N4256,'L1 Calculation Grid'!N4271,'L1 Calculation Grid'!N4286,'L1 Calculation Grid'!N4301,'L1 Calculation Grid'!N4316,'L1 Calculation Grid'!N4331,'L1 Calculation Grid'!N4346)</f>
        <v>0.78044731703304915</v>
      </c>
      <c r="I329" s="17">
        <f t="shared" si="21"/>
        <v>3</v>
      </c>
    </row>
    <row r="330" spans="1:9" ht="18" customHeight="1" x14ac:dyDescent="0.2">
      <c r="A330" s="16" t="str">
        <f>'Fish Use'!A282</f>
        <v>UGR20</v>
      </c>
      <c r="B330" s="16" t="str">
        <f>'Fish Use'!B282</f>
        <v>Upper Grande Ronde</v>
      </c>
      <c r="C330" s="16" t="str">
        <f>'Limiting Factors'!B331</f>
        <v>Water Quality</v>
      </c>
      <c r="D330" s="18">
        <f>'Fish Use'!F282</f>
        <v>0.86970000000000003</v>
      </c>
      <c r="E330" s="19">
        <f>'Limiting Factors'!C331</f>
        <v>1.71</v>
      </c>
      <c r="F330" s="18">
        <f>'Limiting Factors'!D331</f>
        <v>0.25974999999999998</v>
      </c>
      <c r="G330" s="18">
        <f>SUM('L1 Calculation Grid'!M4213,'L1 Calculation Grid'!M4228,'L1 Calculation Grid'!M4243,'L1 Calculation Grid'!M4258,'L1 Calculation Grid'!M4273,'L1 Calculation Grid'!M4288,'L1 Calculation Grid'!M4303,'L1 Calculation Grid'!M4318,'L1 Calculation Grid'!M4333,'L1 Calculation Grid'!M4348)</f>
        <v>1.3150873476764215</v>
      </c>
      <c r="H330" s="18">
        <f>SUM('L1 Calculation Grid'!N4213,'L1 Calculation Grid'!N4228,'L1 Calculation Grid'!N4243,'L1 Calculation Grid'!N4258,'L1 Calculation Grid'!N4273,'L1 Calculation Grid'!N4288,'L1 Calculation Grid'!N4303,'L1 Calculation Grid'!N4318,'L1 Calculation Grid'!N4333,'L1 Calculation Grid'!N4348)</f>
        <v>0.36504565725864935</v>
      </c>
      <c r="I330" s="17">
        <f t="shared" si="21"/>
        <v>11</v>
      </c>
    </row>
    <row r="331" spans="1:9" ht="18" customHeight="1" x14ac:dyDescent="0.2">
      <c r="A331" s="16" t="str">
        <f>'Fish Use'!A282</f>
        <v>UGR20</v>
      </c>
      <c r="B331" s="16" t="str">
        <f>'Fish Use'!B282</f>
        <v>Upper Grande Ronde</v>
      </c>
      <c r="C331" s="16" t="str">
        <f>'Limiting Factors'!B330</f>
        <v>Winter Water Temperature</v>
      </c>
      <c r="D331" s="18">
        <f>'Fish Use'!F282</f>
        <v>0.86970000000000003</v>
      </c>
      <c r="E331" s="19">
        <f>'Limiting Factors'!C330</f>
        <v>1.59</v>
      </c>
      <c r="F331" s="18">
        <f>'Limiting Factors'!D330</f>
        <v>0.23275000000000001</v>
      </c>
      <c r="G331" s="18">
        <f>SUM('L1 Calculation Grid'!M4212,'L1 Calculation Grid'!M4227,'L1 Calculation Grid'!M4242,'L1 Calculation Grid'!M4257,'L1 Calculation Grid'!M4272,'L1 Calculation Grid'!M4287,'L1 Calculation Grid'!M4302,'L1 Calculation Grid'!M4317,'L1 Calculation Grid'!M4332,'L1 Calculation Grid'!M4347)</f>
        <v>0.97018296377891766</v>
      </c>
      <c r="H331" s="18">
        <f>SUM('L1 Calculation Grid'!N4212,'L1 Calculation Grid'!N4227,'L1 Calculation Grid'!N4242,'L1 Calculation Grid'!N4257,'L1 Calculation Grid'!N4272,'L1 Calculation Grid'!N4287,'L1 Calculation Grid'!N4302,'L1 Calculation Grid'!N4317,'L1 Calculation Grid'!N4332,'L1 Calculation Grid'!N4347)</f>
        <v>0.26424834348267678</v>
      </c>
      <c r="I331" s="17">
        <f t="shared" si="21"/>
        <v>14</v>
      </c>
    </row>
    <row r="332" spans="1:9" ht="18" customHeight="1" x14ac:dyDescent="0.2">
      <c r="A332" s="16" t="str">
        <f>'Fish Use'!A112</f>
        <v>UGR3</v>
      </c>
      <c r="B332" s="16" t="str">
        <f>'Fish Use'!B112</f>
        <v>Upper Grande Ronde</v>
      </c>
      <c r="C332" s="16" t="str">
        <f>'Limiting Factors'!B343</f>
        <v>Altered Flow Timing</v>
      </c>
      <c r="D332" s="18">
        <f>'Fish Use'!F112</f>
        <v>0.65139999999999998</v>
      </c>
      <c r="E332" s="19">
        <f>'Limiting Factors'!C343</f>
        <v>4.6399999999999997</v>
      </c>
      <c r="F332" s="18">
        <f>'Limiting Factors'!D343</f>
        <v>0.91900000000000004</v>
      </c>
      <c r="G332" s="18">
        <f>SUM('L1 Calculation Grid'!M1658,'L1 Calculation Grid'!M1673,'L1 Calculation Grid'!M1688,'L1 Calculation Grid'!M1703,'L1 Calculation Grid'!M1718,'L1 Calculation Grid'!M1733,'L1 Calculation Grid'!M1748,'L1 Calculation Grid'!M1763,'L1 Calculation Grid'!M1778,'L1 Calculation Grid'!M1793)</f>
        <v>3.1385661743712334</v>
      </c>
      <c r="H332" s="18">
        <f>SUM('L1 Calculation Grid'!N1658,'L1 Calculation Grid'!N1673,'L1 Calculation Grid'!N1688,'L1 Calculation Grid'!N1703,'L1 Calculation Grid'!N1718,'L1 Calculation Grid'!N1733,'L1 Calculation Grid'!N1748,'L1 Calculation Grid'!N1763,'L1 Calculation Grid'!N1778,'L1 Calculation Grid'!N1793)</f>
        <v>0.87345355931193325</v>
      </c>
      <c r="I332" s="17">
        <f t="shared" ref="I332:I346" si="22">1+IF($H$332&gt;H332,1,0)+IF(AND($H$333&gt;H332,COUNTIF($H$332:$H$332,$H$333)=0),1,0)+IF(AND($H$334&gt;H332,COUNTIF($H$332:$H$333,$H$334)=0),1,0)+IF(AND($H$335&gt;H332,COUNTIF($H$332:$H$334,$H$335)=0),1,0)+IF(AND($H$336&gt;H332,COUNTIF($H$332:$H$335,$H$336)=0),1,0)+IF(AND($H$337&gt;H332,COUNTIF($H$332:$H$336,$H$337)=0),1,0)+IF(AND($H$338&gt;H332,COUNTIF($H$332:$H$337,$H$338)=0),1,0)+IF(AND($H$339&gt;H332,COUNTIF($H$332:$H$338,$H$339)=0),1,0)+IF(AND($H$340&gt;H332,COUNTIF($H$332:$H$339,$H$340)=0),1,0)+IF(AND($H$341&gt;H332,COUNTIF($H$332:$H$340,$H$341)=0),1,0)+IF(AND($H$342&gt;H332,COUNTIF($H$332:$H$341,$H$342)=0),1,0)+IF(AND($H$343&gt;H332,COUNTIF($H$332:$H$342,$H$343)=0),1,0)+IF(AND($H$344&gt;H332,COUNTIF($H$332:$H$343,$H$344)=0),1,0)+IF(AND($H$345&gt;H332,COUNTIF($H$332:$H$344,$H$345)=0),1,0)+IF(AND($H$346&gt;H332,COUNTIF($H$332:$H$345,$H$346)=0),1,0)</f>
        <v>7</v>
      </c>
    </row>
    <row r="333" spans="1:9" ht="18" customHeight="1" x14ac:dyDescent="0.2">
      <c r="A333" s="16" t="str">
        <f>'Fish Use'!A112</f>
        <v>UGR3</v>
      </c>
      <c r="B333" s="16" t="str">
        <f>'Fish Use'!B112</f>
        <v>Upper Grande Ronde</v>
      </c>
      <c r="C333" s="16" t="str">
        <f>'Limiting Factors'!B340</f>
        <v>Altered Primary Productivity</v>
      </c>
      <c r="D333" s="18">
        <f>'Fish Use'!F112</f>
        <v>0.65139999999999998</v>
      </c>
      <c r="E333" s="19">
        <f>'Limiting Factors'!C340</f>
        <v>2.88</v>
      </c>
      <c r="F333" s="18">
        <f>'Limiting Factors'!D340</f>
        <v>0.52300000000000002</v>
      </c>
      <c r="G333" s="18">
        <f>SUM('L1 Calculation Grid'!M1665,'L1 Calculation Grid'!M1680,'L1 Calculation Grid'!M1695,'L1 Calculation Grid'!M1710,'L1 Calculation Grid'!M1725,'L1 Calculation Grid'!M1740,'L1 Calculation Grid'!M1755,'L1 Calculation Grid'!M1770,'L1 Calculation Grid'!M1785,'L1 Calculation Grid'!M1800)</f>
        <v>1.2386231411852271</v>
      </c>
      <c r="H333" s="18">
        <f>SUM('L1 Calculation Grid'!N1665,'L1 Calculation Grid'!N1680,'L1 Calculation Grid'!N1695,'L1 Calculation Grid'!N1710,'L1 Calculation Grid'!N1725,'L1 Calculation Grid'!N1740,'L1 Calculation Grid'!N1755,'L1 Calculation Grid'!N1770,'L1 Calculation Grid'!N1785,'L1 Calculation Grid'!N1800)</f>
        <v>0.35472317344875448</v>
      </c>
      <c r="I333" s="17">
        <f t="shared" si="22"/>
        <v>12</v>
      </c>
    </row>
    <row r="334" spans="1:9" ht="18" customHeight="1" x14ac:dyDescent="0.2">
      <c r="A334" s="16" t="str">
        <f>'Fish Use'!A112</f>
        <v>UGR3</v>
      </c>
      <c r="B334" s="16" t="str">
        <f>'Fish Use'!B112</f>
        <v>Upper Grande Ronde</v>
      </c>
      <c r="C334" s="16" t="str">
        <f>'Limiting Factors'!B338</f>
        <v>Anthropogenic Barriers</v>
      </c>
      <c r="D334" s="18">
        <f>'Fish Use'!F112</f>
        <v>0.65139999999999998</v>
      </c>
      <c r="E334" s="19">
        <f>'Limiting Factors'!C338</f>
        <v>1.59</v>
      </c>
      <c r="F334" s="18">
        <f>'Limiting Factors'!D338</f>
        <v>0.23275000000000001</v>
      </c>
      <c r="G334" s="18">
        <f>SUM('L1 Calculation Grid'!M1652,'L1 Calculation Grid'!M1667,'L1 Calculation Grid'!M1682,'L1 Calculation Grid'!M1697,'L1 Calculation Grid'!M1712,'L1 Calculation Grid'!M1727,'L1 Calculation Grid'!M1742,'L1 Calculation Grid'!M1757,'L1 Calculation Grid'!M1772,'L1 Calculation Grid'!M1787)</f>
        <v>0.80463370732672768</v>
      </c>
      <c r="H334" s="18">
        <f>SUM('L1 Calculation Grid'!N1652,'L1 Calculation Grid'!N1667,'L1 Calculation Grid'!N1682,'L1 Calculation Grid'!N1697,'L1 Calculation Grid'!N1712,'L1 Calculation Grid'!N1727,'L1 Calculation Grid'!N1742,'L1 Calculation Grid'!N1757,'L1 Calculation Grid'!N1772,'L1 Calculation Grid'!N1787)</f>
        <v>0.25484038222462657</v>
      </c>
      <c r="I334" s="17">
        <f t="shared" si="22"/>
        <v>15</v>
      </c>
    </row>
    <row r="335" spans="1:9" ht="18" customHeight="1" x14ac:dyDescent="0.2">
      <c r="A335" s="16" t="str">
        <f>'Fish Use'!A112</f>
        <v>UGR3</v>
      </c>
      <c r="B335" s="16" t="str">
        <f>'Fish Use'!B112</f>
        <v>Upper Grande Ronde</v>
      </c>
      <c r="C335" s="16" t="str">
        <f>'Limiting Factors'!B335</f>
        <v>Channel and Habitat Structure</v>
      </c>
      <c r="D335" s="18">
        <f>'Fish Use'!F112</f>
        <v>0.65139999999999998</v>
      </c>
      <c r="E335" s="19">
        <f>'Limiting Factors'!C335</f>
        <v>2.83</v>
      </c>
      <c r="F335" s="18">
        <f>'Limiting Factors'!D335</f>
        <v>0.51175000000000004</v>
      </c>
      <c r="G335" s="18">
        <f>SUM('L1 Calculation Grid'!M1656,'L1 Calculation Grid'!M1671,'L1 Calculation Grid'!M1686,'L1 Calculation Grid'!M1701,'L1 Calculation Grid'!M1716,'L1 Calculation Grid'!M1731,'L1 Calculation Grid'!M1746,'L1 Calculation Grid'!M1761,'L1 Calculation Grid'!M1776,'L1 Calculation Grid'!M1791)</f>
        <v>2.904941563857117</v>
      </c>
      <c r="H335" s="18">
        <f>SUM('L1 Calculation Grid'!N1656,'L1 Calculation Grid'!N1671,'L1 Calculation Grid'!N1686,'L1 Calculation Grid'!N1701,'L1 Calculation Grid'!N1716,'L1 Calculation Grid'!N1731,'L1 Calculation Grid'!N1746,'L1 Calculation Grid'!N1761,'L1 Calculation Grid'!N1776,'L1 Calculation Grid'!N1791)</f>
        <v>0.87941153091260793</v>
      </c>
      <c r="I335" s="17">
        <f t="shared" si="22"/>
        <v>6</v>
      </c>
    </row>
    <row r="336" spans="1:9" ht="18" customHeight="1" x14ac:dyDescent="0.2">
      <c r="A336" s="16" t="str">
        <f>'Fish Use'!A112</f>
        <v>UGR3</v>
      </c>
      <c r="B336" s="16" t="str">
        <f>'Fish Use'!B112</f>
        <v>Upper Grande Ronde</v>
      </c>
      <c r="C336" s="16" t="str">
        <f>'Limiting Factors'!B336</f>
        <v>Decreased Sediment Quantity</v>
      </c>
      <c r="D336" s="18">
        <f>'Fish Use'!F112</f>
        <v>0.65139999999999998</v>
      </c>
      <c r="E336" s="19">
        <f>'Limiting Factors'!C336</f>
        <v>1.97</v>
      </c>
      <c r="F336" s="18">
        <f>'Limiting Factors'!D336</f>
        <v>0.31824999999999998</v>
      </c>
      <c r="G336" s="18">
        <f>SUM('L1 Calculation Grid'!M1659,'L1 Calculation Grid'!M1674,'L1 Calculation Grid'!M1689,'L1 Calculation Grid'!M1704,'L1 Calculation Grid'!M1719,'L1 Calculation Grid'!M1734,'L1 Calculation Grid'!M1749,'L1 Calculation Grid'!M1764,'L1 Calculation Grid'!M1779,'L1 Calculation Grid'!M1794)</f>
        <v>1.073559544731703</v>
      </c>
      <c r="H336" s="18">
        <f>SUM('L1 Calculation Grid'!N1659,'L1 Calculation Grid'!N1674,'L1 Calculation Grid'!N1689,'L1 Calculation Grid'!N1704,'L1 Calculation Grid'!N1719,'L1 Calculation Grid'!N1734,'L1 Calculation Grid'!N1749,'L1 Calculation Grid'!N1764,'L1 Calculation Grid'!N1779,'L1 Calculation Grid'!N1794)</f>
        <v>0.31980228261609506</v>
      </c>
      <c r="I336" s="17">
        <f t="shared" si="22"/>
        <v>13</v>
      </c>
    </row>
    <row r="337" spans="1:9" ht="18" customHeight="1" x14ac:dyDescent="0.2">
      <c r="A337" s="16" t="str">
        <f>'Fish Use'!A112</f>
        <v>UGR3</v>
      </c>
      <c r="B337" s="16" t="str">
        <f>'Fish Use'!B112</f>
        <v>Upper Grande Ronde</v>
      </c>
      <c r="C337" s="16" t="str">
        <f>'Limiting Factors'!B342</f>
        <v>Decreased Water Quantity</v>
      </c>
      <c r="D337" s="18">
        <f>'Fish Use'!F112</f>
        <v>0.65139999999999998</v>
      </c>
      <c r="E337" s="19">
        <f>'Limiting Factors'!C342</f>
        <v>4.6399999999999997</v>
      </c>
      <c r="F337" s="18">
        <f>'Limiting Factors'!D342</f>
        <v>0.91900000000000004</v>
      </c>
      <c r="G337" s="18">
        <f>SUM('L1 Calculation Grid'!M1657,'L1 Calculation Grid'!M1672,'L1 Calculation Grid'!M1687,'L1 Calculation Grid'!M1702,'L1 Calculation Grid'!M1717,'L1 Calculation Grid'!M1732,'L1 Calculation Grid'!M1747,'L1 Calculation Grid'!M1762,'L1 Calculation Grid'!M1777,'L1 Calculation Grid'!M1792)</f>
        <v>4.48549852496987</v>
      </c>
      <c r="H337" s="18">
        <f>SUM('L1 Calculation Grid'!N1657,'L1 Calculation Grid'!N1672,'L1 Calculation Grid'!N1687,'L1 Calculation Grid'!N1702,'L1 Calculation Grid'!N1717,'L1 Calculation Grid'!N1732,'L1 Calculation Grid'!N1747,'L1 Calculation Grid'!N1762,'L1 Calculation Grid'!N1777,'L1 Calculation Grid'!N1792)</f>
        <v>1.2963903172538376</v>
      </c>
      <c r="I337" s="17">
        <f t="shared" si="22"/>
        <v>1</v>
      </c>
    </row>
    <row r="338" spans="1:9" ht="18" customHeight="1" x14ac:dyDescent="0.2">
      <c r="A338" s="16" t="str">
        <f>'Fish Use'!A112</f>
        <v>UGR3</v>
      </c>
      <c r="B338" s="16" t="str">
        <f>'Fish Use'!B112</f>
        <v>Upper Grande Ronde</v>
      </c>
      <c r="C338" s="16" t="str">
        <f>'Limiting Factors'!B333</f>
        <v>Floodplain Condition</v>
      </c>
      <c r="D338" s="18">
        <f>'Fish Use'!F112</f>
        <v>0.65139999999999998</v>
      </c>
      <c r="E338" s="19">
        <f>'Limiting Factors'!C333</f>
        <v>2.72</v>
      </c>
      <c r="F338" s="18">
        <f>'Limiting Factors'!D333</f>
        <v>0.48699999999999999</v>
      </c>
      <c r="G338" s="18">
        <f>SUM('L1 Calculation Grid'!M1654,'L1 Calculation Grid'!M1669,'L1 Calculation Grid'!M1684,'L1 Calculation Grid'!M1699,'L1 Calculation Grid'!M1714,'L1 Calculation Grid'!M1729,'L1 Calculation Grid'!M1744,'L1 Calculation Grid'!M1759,'L1 Calculation Grid'!M1774,'L1 Calculation Grid'!M1789)</f>
        <v>1.9283161558502422</v>
      </c>
      <c r="H338" s="18">
        <f>SUM('L1 Calculation Grid'!N1654,'L1 Calculation Grid'!N1669,'L1 Calculation Grid'!N1684,'L1 Calculation Grid'!N1699,'L1 Calculation Grid'!N1714,'L1 Calculation Grid'!N1729,'L1 Calculation Grid'!N1744,'L1 Calculation Grid'!N1759,'L1 Calculation Grid'!N1774,'L1 Calculation Grid'!N1789)</f>
        <v>0.54749676799771363</v>
      </c>
      <c r="I338" s="17">
        <f t="shared" si="22"/>
        <v>11</v>
      </c>
    </row>
    <row r="339" spans="1:9" ht="18" customHeight="1" x14ac:dyDescent="0.2">
      <c r="A339" s="16" t="str">
        <f>'Fish Use'!A112</f>
        <v>UGR3</v>
      </c>
      <c r="B339" s="16" t="str">
        <f>'Fish Use'!B112</f>
        <v>Upper Grande Ronde</v>
      </c>
      <c r="C339" s="16" t="str">
        <f>'Limiting Factors'!B337</f>
        <v>Increased Sediment Quantity</v>
      </c>
      <c r="D339" s="18">
        <f>'Fish Use'!F112</f>
        <v>0.65139999999999998</v>
      </c>
      <c r="E339" s="19">
        <f>'Limiting Factors'!C337</f>
        <v>2.0499999999999998</v>
      </c>
      <c r="F339" s="18">
        <f>'Limiting Factors'!D337</f>
        <v>0.33624999999999999</v>
      </c>
      <c r="G339" s="18">
        <f>SUM('L1 Calculation Grid'!M1660,'L1 Calculation Grid'!M1675,'L1 Calculation Grid'!M1690,'L1 Calculation Grid'!M1705,'L1 Calculation Grid'!M1720,'L1 Calculation Grid'!M1735,'L1 Calculation Grid'!M1750,'L1 Calculation Grid'!M1765,'L1 Calculation Grid'!M1780,'L1 Calculation Grid'!M1795)</f>
        <v>0.79634231591497606</v>
      </c>
      <c r="H339" s="18">
        <f>SUM('L1 Calculation Grid'!N1660,'L1 Calculation Grid'!N1675,'L1 Calculation Grid'!N1690,'L1 Calculation Grid'!N1705,'L1 Calculation Grid'!N1720,'L1 Calculation Grid'!N1735,'L1 Calculation Grid'!N1750,'L1 Calculation Grid'!N1765,'L1 Calculation Grid'!N1780,'L1 Calculation Grid'!N1795)</f>
        <v>0.26199505744613721</v>
      </c>
      <c r="I339" s="17">
        <f t="shared" si="22"/>
        <v>14</v>
      </c>
    </row>
    <row r="340" spans="1:9" ht="18" customHeight="1" x14ac:dyDescent="0.2">
      <c r="A340" s="16" t="str">
        <f>'Fish Use'!A112</f>
        <v>UGR3</v>
      </c>
      <c r="B340" s="16" t="str">
        <f>'Fish Use'!B112</f>
        <v>Upper Grande Ronde</v>
      </c>
      <c r="C340" s="16" t="str">
        <f>'Limiting Factors'!B341</f>
        <v>Non-Native Species Interactions and Competition</v>
      </c>
      <c r="D340" s="18">
        <f>'Fish Use'!F112</f>
        <v>0.65139999999999998</v>
      </c>
      <c r="E340" s="19">
        <f>'Limiting Factors'!C341</f>
        <v>5</v>
      </c>
      <c r="F340" s="18">
        <f>'Limiting Factors'!D341</f>
        <v>1</v>
      </c>
      <c r="G340" s="18">
        <f>SUM('L1 Calculation Grid'!M1666,'L1 Calculation Grid'!M1681,'L1 Calculation Grid'!M1696,'L1 Calculation Grid'!M1711,'L1 Calculation Grid'!M1726,'L1 Calculation Grid'!M1741,'L1 Calculation Grid'!M1756,'L1 Calculation Grid'!M1771,'L1 Calculation Grid'!M1786,'L1 Calculation Grid'!M1801)</f>
        <v>2.6195585711493998</v>
      </c>
      <c r="H340" s="18">
        <f>SUM('L1 Calculation Grid'!N1666,'L1 Calculation Grid'!N1681,'L1 Calculation Grid'!N1696,'L1 Calculation Grid'!N1711,'L1 Calculation Grid'!N1726,'L1 Calculation Grid'!N1741,'L1 Calculation Grid'!N1756,'L1 Calculation Grid'!N1771,'L1 Calculation Grid'!N1786,'L1 Calculation Grid'!N1801)</f>
        <v>0.9240574285183859</v>
      </c>
      <c r="I340" s="17">
        <f t="shared" si="22"/>
        <v>5</v>
      </c>
    </row>
    <row r="341" spans="1:9" ht="18" customHeight="1" x14ac:dyDescent="0.2">
      <c r="A341" s="16" t="str">
        <f>'Fish Use'!A112</f>
        <v>UGR3</v>
      </c>
      <c r="B341" s="16" t="str">
        <f>'Fish Use'!B112</f>
        <v>Upper Grande Ronde</v>
      </c>
      <c r="C341" s="16" t="str">
        <f>'Limiting Factors'!B339</f>
        <v>Predation</v>
      </c>
      <c r="D341" s="18">
        <f>'Fish Use'!F112</f>
        <v>0.65139999999999998</v>
      </c>
      <c r="E341" s="19">
        <f>'Limiting Factors'!C339</f>
        <v>5</v>
      </c>
      <c r="F341" s="18">
        <f>'Limiting Factors'!D339</f>
        <v>1</v>
      </c>
      <c r="G341" s="18">
        <f>SUM('L1 Calculation Grid'!M1664,'L1 Calculation Grid'!M1679,'L1 Calculation Grid'!M1694,'L1 Calculation Grid'!M1709,'L1 Calculation Grid'!M1724,'L1 Calculation Grid'!M1739,'L1 Calculation Grid'!M1754,'L1 Calculation Grid'!M1769,'L1 Calculation Grid'!M1784,'L1 Calculation Grid'!M1799)</f>
        <v>3.4989485724521998</v>
      </c>
      <c r="H341" s="18">
        <f>SUM('L1 Calculation Grid'!N1664,'L1 Calculation Grid'!N1679,'L1 Calculation Grid'!N1694,'L1 Calculation Grid'!N1709,'L1 Calculation Grid'!N1724,'L1 Calculation Grid'!N1739,'L1 Calculation Grid'!N1754,'L1 Calculation Grid'!N1769,'L1 Calculation Grid'!N1784,'L1 Calculation Grid'!N1799)</f>
        <v>1.0697849145360379</v>
      </c>
      <c r="I341" s="17">
        <f t="shared" si="22"/>
        <v>2</v>
      </c>
    </row>
    <row r="342" spans="1:9" ht="18" customHeight="1" x14ac:dyDescent="0.2">
      <c r="A342" s="16" t="str">
        <f>'Fish Use'!A112</f>
        <v>UGR3</v>
      </c>
      <c r="B342" s="16" t="str">
        <f>'Fish Use'!B112</f>
        <v>Upper Grande Ronde</v>
      </c>
      <c r="C342" s="16" t="str">
        <f>'Limiting Factors'!B332</f>
        <v>Riparian Condition</v>
      </c>
      <c r="D342" s="18">
        <f>'Fish Use'!F112</f>
        <v>0.65139999999999998</v>
      </c>
      <c r="E342" s="19">
        <f>'Limiting Factors'!C332</f>
        <v>2.46</v>
      </c>
      <c r="F342" s="18">
        <f>'Limiting Factors'!D332</f>
        <v>0.42849999999999999</v>
      </c>
      <c r="G342" s="18">
        <f>SUM('L1 Calculation Grid'!M1653,'L1 Calculation Grid'!M1668,'L1 Calculation Grid'!M1683,'L1 Calculation Grid'!M1698,'L1 Calculation Grid'!M1713,'L1 Calculation Grid'!M1728,'L1 Calculation Grid'!M1743,'L1 Calculation Grid'!M1758,'L1 Calculation Grid'!M1773,'L1 Calculation Grid'!M1788)</f>
        <v>1.7325681295249642</v>
      </c>
      <c r="H342" s="18">
        <f>SUM('L1 Calculation Grid'!N1653,'L1 Calculation Grid'!N1668,'L1 Calculation Grid'!N1683,'L1 Calculation Grid'!N1698,'L1 Calculation Grid'!N1713,'L1 Calculation Grid'!N1728,'L1 Calculation Grid'!N1743,'L1 Calculation Grid'!N1758,'L1 Calculation Grid'!N1773,'L1 Calculation Grid'!N1788)</f>
        <v>0.55942611212761773</v>
      </c>
      <c r="I342" s="17">
        <f t="shared" si="22"/>
        <v>10</v>
      </c>
    </row>
    <row r="343" spans="1:9" ht="18" customHeight="1" x14ac:dyDescent="0.2">
      <c r="A343" s="16" t="str">
        <f>'Fish Use'!A112</f>
        <v>UGR3</v>
      </c>
      <c r="B343" s="16" t="str">
        <f>'Fish Use'!B112</f>
        <v>Upper Grande Ronde</v>
      </c>
      <c r="C343" s="16" t="str">
        <f>'Limiting Factors'!B334</f>
        <v>Side Channel and Wetland Habitat</v>
      </c>
      <c r="D343" s="18">
        <f>'Fish Use'!F112</f>
        <v>0.65139999999999998</v>
      </c>
      <c r="E343" s="19">
        <f>'Limiting Factors'!C334</f>
        <v>2.46</v>
      </c>
      <c r="F343" s="18">
        <f>'Limiting Factors'!D334</f>
        <v>0.42849999999999999</v>
      </c>
      <c r="G343" s="18">
        <f>SUM('L1 Calculation Grid'!M1655,'L1 Calculation Grid'!M1670,'L1 Calculation Grid'!M1685,'L1 Calculation Grid'!M1700,'L1 Calculation Grid'!M1715,'L1 Calculation Grid'!M1730,'L1 Calculation Grid'!M1745,'L1 Calculation Grid'!M1760,'L1 Calculation Grid'!M1775,'L1 Calculation Grid'!M1790)</f>
        <v>2.1452742309500716</v>
      </c>
      <c r="H343" s="18">
        <f>SUM('L1 Calculation Grid'!N1655,'L1 Calculation Grid'!N1670,'L1 Calculation Grid'!N1685,'L1 Calculation Grid'!N1700,'L1 Calculation Grid'!N1715,'L1 Calculation Grid'!N1730,'L1 Calculation Grid'!N1745,'L1 Calculation Grid'!N1760,'L1 Calculation Grid'!N1775,'L1 Calculation Grid'!N1790)</f>
        <v>0.62527965083418935</v>
      </c>
      <c r="I343" s="17">
        <f t="shared" si="22"/>
        <v>8</v>
      </c>
    </row>
    <row r="344" spans="1:9" ht="18" customHeight="1" x14ac:dyDescent="0.2">
      <c r="A344" s="16" t="str">
        <f>'Fish Use'!A112</f>
        <v>UGR3</v>
      </c>
      <c r="B344" s="16" t="str">
        <f>'Fish Use'!B112</f>
        <v>Upper Grande Ronde</v>
      </c>
      <c r="C344" s="16" t="str">
        <f>'Limiting Factors'!B344</f>
        <v>Summer Water Temperature</v>
      </c>
      <c r="D344" s="18">
        <f>'Fish Use'!F112</f>
        <v>0.65139999999999998</v>
      </c>
      <c r="E344" s="19">
        <f>'Limiting Factors'!C344</f>
        <v>4</v>
      </c>
      <c r="F344" s="18">
        <f>'Limiting Factors'!D344</f>
        <v>0.77500000000000002</v>
      </c>
      <c r="G344" s="18">
        <f>SUM('L1 Calculation Grid'!M1661,'L1 Calculation Grid'!M1676,'L1 Calculation Grid'!M1691,'L1 Calculation Grid'!M1706,'L1 Calculation Grid'!M1721,'L1 Calculation Grid'!M1736,'L1 Calculation Grid'!M1751,'L1 Calculation Grid'!M1766,'L1 Calculation Grid'!M1781,'L1 Calculation Grid'!M1796)</f>
        <v>3.3607587142135946</v>
      </c>
      <c r="H344" s="18">
        <f>SUM('L1 Calculation Grid'!N1661,'L1 Calculation Grid'!N1676,'L1 Calculation Grid'!N1691,'L1 Calculation Grid'!N1706,'L1 Calculation Grid'!N1721,'L1 Calculation Grid'!N1736,'L1 Calculation Grid'!N1751,'L1 Calculation Grid'!N1766,'L1 Calculation Grid'!N1781,'L1 Calculation Grid'!N1796)</f>
        <v>1.0517155435533987</v>
      </c>
      <c r="I344" s="17">
        <f t="shared" si="22"/>
        <v>3</v>
      </c>
    </row>
    <row r="345" spans="1:9" ht="18" customHeight="1" x14ac:dyDescent="0.2">
      <c r="A345" s="16" t="str">
        <f>'Fish Use'!A112</f>
        <v>UGR3</v>
      </c>
      <c r="B345" s="16" t="str">
        <f>'Fish Use'!B112</f>
        <v>Upper Grande Ronde</v>
      </c>
      <c r="C345" s="16" t="str">
        <f>'Limiting Factors'!B346</f>
        <v>Water Quality</v>
      </c>
      <c r="D345" s="18">
        <f>'Fish Use'!F112</f>
        <v>0.65139999999999998</v>
      </c>
      <c r="E345" s="19">
        <f>'Limiting Factors'!C346</f>
        <v>4.6399999999999997</v>
      </c>
      <c r="F345" s="18">
        <f>'Limiting Factors'!D346</f>
        <v>0.91900000000000004</v>
      </c>
      <c r="G345" s="18">
        <f>SUM('L1 Calculation Grid'!M1663,'L1 Calculation Grid'!M1678,'L1 Calculation Grid'!M1693,'L1 Calculation Grid'!M1708,'L1 Calculation Grid'!M1723,'L1 Calculation Grid'!M1738,'L1 Calculation Grid'!M1753,'L1 Calculation Grid'!M1768,'L1 Calculation Grid'!M1783,'L1 Calculation Grid'!M1798)</f>
        <v>3.4849202080835715</v>
      </c>
      <c r="H345" s="18">
        <f>SUM('L1 Calculation Grid'!N1663,'L1 Calculation Grid'!N1678,'L1 Calculation Grid'!N1693,'L1 Calculation Grid'!N1708,'L1 Calculation Grid'!N1723,'L1 Calculation Grid'!N1738,'L1 Calculation Grid'!N1753,'L1 Calculation Grid'!N1768,'L1 Calculation Grid'!N1783,'L1 Calculation Grid'!N1798)</f>
        <v>0.96735398610711254</v>
      </c>
      <c r="I345" s="17">
        <f t="shared" si="22"/>
        <v>4</v>
      </c>
    </row>
    <row r="346" spans="1:9" ht="18" customHeight="1" x14ac:dyDescent="0.2">
      <c r="A346" s="16" t="str">
        <f>'Fish Use'!A112</f>
        <v>UGR3</v>
      </c>
      <c r="B346" s="16" t="str">
        <f>'Fish Use'!B112</f>
        <v>Upper Grande Ronde</v>
      </c>
      <c r="C346" s="16" t="str">
        <f>'Limiting Factors'!B345</f>
        <v>Winter Water Temperature</v>
      </c>
      <c r="D346" s="18">
        <f>'Fish Use'!F112</f>
        <v>0.65139999999999998</v>
      </c>
      <c r="E346" s="19">
        <f>'Limiting Factors'!C345</f>
        <v>3.56</v>
      </c>
      <c r="F346" s="18">
        <f>'Limiting Factors'!D345</f>
        <v>0.67600000000000005</v>
      </c>
      <c r="G346" s="18">
        <f>SUM('L1 Calculation Grid'!M1662,'L1 Calculation Grid'!M1677,'L1 Calculation Grid'!M1692,'L1 Calculation Grid'!M1707,'L1 Calculation Grid'!M1722,'L1 Calculation Grid'!M1737,'L1 Calculation Grid'!M1752,'L1 Calculation Grid'!M1767,'L1 Calculation Grid'!M1782,'L1 Calculation Grid'!M1797)</f>
        <v>2.1105173886343356</v>
      </c>
      <c r="H346" s="18">
        <f>SUM('L1 Calculation Grid'!N1662,'L1 Calculation Grid'!N1677,'L1 Calculation Grid'!N1692,'L1 Calculation Grid'!N1707,'L1 Calculation Grid'!N1722,'L1 Calculation Grid'!N1737,'L1 Calculation Grid'!N1752,'L1 Calculation Grid'!N1767,'L1 Calculation Grid'!N1782,'L1 Calculation Grid'!N1797)</f>
        <v>0.57484077195679883</v>
      </c>
      <c r="I346" s="17">
        <f t="shared" si="22"/>
        <v>9</v>
      </c>
    </row>
    <row r="347" spans="1:9" ht="18" customHeight="1" x14ac:dyDescent="0.2">
      <c r="A347" s="16" t="str">
        <f>'Fish Use'!A122</f>
        <v>UGR4</v>
      </c>
      <c r="B347" s="16" t="str">
        <f>'Fish Use'!B122</f>
        <v>Upper Grande Ronde</v>
      </c>
      <c r="C347" s="16" t="str">
        <f>'Limiting Factors'!B358</f>
        <v>Altered Flow Timing</v>
      </c>
      <c r="D347" s="18">
        <f>'Fish Use'!F122</f>
        <v>0.18729999999999999</v>
      </c>
      <c r="E347" s="19">
        <f>'Limiting Factors'!C358</f>
        <v>3.3</v>
      </c>
      <c r="F347" s="18">
        <f>'Limiting Factors'!D358</f>
        <v>0.61750000000000005</v>
      </c>
      <c r="G347" s="18">
        <f>SUM('L1 Calculation Grid'!M1808,'L1 Calculation Grid'!M1823,'L1 Calculation Grid'!M1838,'L1 Calculation Grid'!M1853,'L1 Calculation Grid'!M1868,'L1 Calculation Grid'!M1883,'L1 Calculation Grid'!M1898,'L1 Calculation Grid'!M1913,'L1 Calculation Grid'!M1928,'L1 Calculation Grid'!M1943)</f>
        <v>0.6063770607308081</v>
      </c>
      <c r="H347" s="18">
        <f>SUM('L1 Calculation Grid'!N1808,'L1 Calculation Grid'!N1823,'L1 Calculation Grid'!N1838,'L1 Calculation Grid'!N1853,'L1 Calculation Grid'!N1868,'L1 Calculation Grid'!N1883,'L1 Calculation Grid'!N1898,'L1 Calculation Grid'!N1913,'L1 Calculation Grid'!N1928,'L1 Calculation Grid'!N1943)</f>
        <v>0.16875291854776292</v>
      </c>
      <c r="I347" s="17">
        <f t="shared" ref="I347:I361" si="23">1+IF($H$347&gt;H347,1,0)+IF(AND($H$348&gt;H347,COUNTIF($H$347:$H$347,$H$348)=0),1,0)+IF(AND($H$349&gt;H347,COUNTIF($H$347:$H$348,$H$349)=0),1,0)+IF(AND($H$350&gt;H347,COUNTIF($H$347:$H$349,$H$350)=0),1,0)+IF(AND($H$351&gt;H347,COUNTIF($H$347:$H$350,$H$351)=0),1,0)+IF(AND($H$352&gt;H347,COUNTIF($H$347:$H$351,$H$352)=0),1,0)+IF(AND($H$353&gt;H347,COUNTIF($H$347:$H$352,$H$353)=0),1,0)+IF(AND($H$354&gt;H347,COUNTIF($H$347:$H$353,$H$354)=0),1,0)+IF(AND($H$355&gt;H347,COUNTIF($H$347:$H$354,$H$355)=0),1,0)+IF(AND($H$356&gt;H347,COUNTIF($H$347:$H$355,$H$356)=0),1,0)+IF(AND($H$357&gt;H347,COUNTIF($H$347:$H$356,$H$357)=0),1,0)+IF(AND($H$358&gt;H347,COUNTIF($H$347:$H$357,$H$358)=0),1,0)+IF(AND($H$359&gt;H347,COUNTIF($H$347:$H$358,$H$359)=0),1,0)+IF(AND($H$360&gt;H347,COUNTIF($H$347:$H$359,$H$360)=0),1,0)+IF(AND($H$361&gt;H347,COUNTIF($H$347:$H$360,$H$361)=0),1,0)</f>
        <v>9</v>
      </c>
    </row>
    <row r="348" spans="1:9" ht="18" customHeight="1" x14ac:dyDescent="0.2">
      <c r="A348" s="16" t="str">
        <f>'Fish Use'!A122</f>
        <v>UGR4</v>
      </c>
      <c r="B348" s="16" t="str">
        <f>'Fish Use'!B122</f>
        <v>Upper Grande Ronde</v>
      </c>
      <c r="C348" s="16" t="str">
        <f>'Limiting Factors'!B355</f>
        <v>Altered Primary Productivity</v>
      </c>
      <c r="D348" s="18">
        <f>'Fish Use'!F122</f>
        <v>0.18729999999999999</v>
      </c>
      <c r="E348" s="19">
        <f>'Limiting Factors'!C355</f>
        <v>2</v>
      </c>
      <c r="F348" s="18">
        <f>'Limiting Factors'!D355</f>
        <v>0.32500000000000001</v>
      </c>
      <c r="G348" s="18">
        <f>SUM('L1 Calculation Grid'!M1815,'L1 Calculation Grid'!M1830,'L1 Calculation Grid'!M1845,'L1 Calculation Grid'!M1860,'L1 Calculation Grid'!M1875,'L1 Calculation Grid'!M1890,'L1 Calculation Grid'!M1905,'L1 Calculation Grid'!M1920,'L1 Calculation Grid'!M1935,'L1 Calculation Grid'!M1950)</f>
        <v>0.22131501781366253</v>
      </c>
      <c r="H348" s="18">
        <f>SUM('L1 Calculation Grid'!N1815,'L1 Calculation Grid'!N1830,'L1 Calculation Grid'!N1845,'L1 Calculation Grid'!N1860,'L1 Calculation Grid'!N1875,'L1 Calculation Grid'!N1890,'L1 Calculation Grid'!N1905,'L1 Calculation Grid'!N1920,'L1 Calculation Grid'!N1935,'L1 Calculation Grid'!N1950)</f>
        <v>6.3381316592881307E-2</v>
      </c>
      <c r="I348" s="17">
        <f t="shared" si="23"/>
        <v>15</v>
      </c>
    </row>
    <row r="349" spans="1:9" ht="18" customHeight="1" x14ac:dyDescent="0.2">
      <c r="A349" s="16" t="str">
        <f>'Fish Use'!A122</f>
        <v>UGR4</v>
      </c>
      <c r="B349" s="16" t="str">
        <f>'Fish Use'!B122</f>
        <v>Upper Grande Ronde</v>
      </c>
      <c r="C349" s="16" t="str">
        <f>'Limiting Factors'!B353</f>
        <v>Anthropogenic Barriers</v>
      </c>
      <c r="D349" s="18">
        <f>'Fish Use'!F122</f>
        <v>0.18729999999999999</v>
      </c>
      <c r="E349" s="19">
        <f>'Limiting Factors'!C353</f>
        <v>3.42</v>
      </c>
      <c r="F349" s="18">
        <f>'Limiting Factors'!D353</f>
        <v>0.64449999999999996</v>
      </c>
      <c r="G349" s="18">
        <f>SUM('L1 Calculation Grid'!M1802,'L1 Calculation Grid'!M1817,'L1 Calculation Grid'!M1832,'L1 Calculation Grid'!M1847,'L1 Calculation Grid'!M1862,'L1 Calculation Grid'!M1877,'L1 Calculation Grid'!M1892,'L1 Calculation Grid'!M1907,'L1 Calculation Grid'!M1922,'L1 Calculation Grid'!M1937)</f>
        <v>0.64065095379061154</v>
      </c>
      <c r="H349" s="18">
        <f>SUM('L1 Calculation Grid'!N1802,'L1 Calculation Grid'!N1817,'L1 Calculation Grid'!N1832,'L1 Calculation Grid'!N1847,'L1 Calculation Grid'!N1862,'L1 Calculation Grid'!N1877,'L1 Calculation Grid'!N1892,'L1 Calculation Grid'!N1907,'L1 Calculation Grid'!N1922,'L1 Calculation Grid'!N1937)</f>
        <v>0.20290441781141605</v>
      </c>
      <c r="I349" s="17">
        <f t="shared" si="23"/>
        <v>7</v>
      </c>
    </row>
    <row r="350" spans="1:9" ht="18" customHeight="1" x14ac:dyDescent="0.2">
      <c r="A350" s="16" t="str">
        <f>'Fish Use'!A122</f>
        <v>UGR4</v>
      </c>
      <c r="B350" s="16" t="str">
        <f>'Fish Use'!B122</f>
        <v>Upper Grande Ronde</v>
      </c>
      <c r="C350" s="16" t="str">
        <f>'Limiting Factors'!B350</f>
        <v>Channel and Habitat Structure</v>
      </c>
      <c r="D350" s="18">
        <f>'Fish Use'!F122</f>
        <v>0.18729999999999999</v>
      </c>
      <c r="E350" s="19">
        <f>'Limiting Factors'!C350</f>
        <v>3.57</v>
      </c>
      <c r="F350" s="18">
        <f>'Limiting Factors'!D350</f>
        <v>0.67825000000000002</v>
      </c>
      <c r="G350" s="18">
        <f>SUM('L1 Calculation Grid'!M1806,'L1 Calculation Grid'!M1821,'L1 Calculation Grid'!M1836,'L1 Calculation Grid'!M1851,'L1 Calculation Grid'!M1866,'L1 Calculation Grid'!M1881,'L1 Calculation Grid'!M1896,'L1 Calculation Grid'!M1911,'L1 Calculation Grid'!M1926,'L1 Calculation Grid'!M1941)</f>
        <v>1.1070299605509535</v>
      </c>
      <c r="H350" s="18">
        <f>SUM('L1 Calculation Grid'!N1806,'L1 Calculation Grid'!N1821,'L1 Calculation Grid'!N1836,'L1 Calculation Grid'!N1851,'L1 Calculation Grid'!N1866,'L1 Calculation Grid'!N1881,'L1 Calculation Grid'!N1896,'L1 Calculation Grid'!N1911,'L1 Calculation Grid'!N1926,'L1 Calculation Grid'!N1941)</f>
        <v>0.33513063549602007</v>
      </c>
      <c r="I350" s="17">
        <f t="shared" si="23"/>
        <v>1</v>
      </c>
    </row>
    <row r="351" spans="1:9" ht="18" customHeight="1" x14ac:dyDescent="0.2">
      <c r="A351" s="16" t="str">
        <f>'Fish Use'!A122</f>
        <v>UGR4</v>
      </c>
      <c r="B351" s="16" t="str">
        <f>'Fish Use'!B122</f>
        <v>Upper Grande Ronde</v>
      </c>
      <c r="C351" s="16" t="str">
        <f>'Limiting Factors'!B351</f>
        <v>Decreased Sediment Quantity</v>
      </c>
      <c r="D351" s="18">
        <f>'Fish Use'!F122</f>
        <v>0.18729999999999999</v>
      </c>
      <c r="E351" s="19">
        <f>'Limiting Factors'!C351</f>
        <v>2.0499999999999998</v>
      </c>
      <c r="F351" s="18">
        <f>'Limiting Factors'!D351</f>
        <v>0.33624999999999999</v>
      </c>
      <c r="G351" s="18">
        <f>SUM('L1 Calculation Grid'!M1809,'L1 Calculation Grid'!M1824,'L1 Calculation Grid'!M1839,'L1 Calculation Grid'!M1854,'L1 Calculation Grid'!M1869,'L1 Calculation Grid'!M1884,'L1 Calculation Grid'!M1899,'L1 Calculation Grid'!M1914,'L1 Calculation Grid'!M1929,'L1 Calculation Grid'!M1944)</f>
        <v>0.32614448663413409</v>
      </c>
      <c r="H351" s="18">
        <f>SUM('L1 Calculation Grid'!N1809,'L1 Calculation Grid'!N1824,'L1 Calculation Grid'!N1839,'L1 Calculation Grid'!N1854,'L1 Calculation Grid'!N1869,'L1 Calculation Grid'!N1884,'L1 Calculation Grid'!N1899,'L1 Calculation Grid'!N1914,'L1 Calculation Grid'!N1929,'L1 Calculation Grid'!N1944)</f>
        <v>9.7155068668610262E-2</v>
      </c>
      <c r="I351" s="17">
        <f t="shared" si="23"/>
        <v>12</v>
      </c>
    </row>
    <row r="352" spans="1:9" ht="18" customHeight="1" x14ac:dyDescent="0.2">
      <c r="A352" s="16" t="str">
        <f>'Fish Use'!A122</f>
        <v>UGR4</v>
      </c>
      <c r="B352" s="16" t="str">
        <f>'Fish Use'!B122</f>
        <v>Upper Grande Ronde</v>
      </c>
      <c r="C352" s="16" t="str">
        <f>'Limiting Factors'!B357</f>
        <v>Decreased Water Quantity</v>
      </c>
      <c r="D352" s="18">
        <f>'Fish Use'!F122</f>
        <v>0.18729999999999999</v>
      </c>
      <c r="E352" s="19">
        <f>'Limiting Factors'!C357</f>
        <v>2.88</v>
      </c>
      <c r="F352" s="18">
        <f>'Limiting Factors'!D357</f>
        <v>0.52300000000000002</v>
      </c>
      <c r="G352" s="18">
        <f>SUM('L1 Calculation Grid'!M1807,'L1 Calculation Grid'!M1822,'L1 Calculation Grid'!M1837,'L1 Calculation Grid'!M1852,'L1 Calculation Grid'!M1867,'L1 Calculation Grid'!M1882,'L1 Calculation Grid'!M1897,'L1 Calculation Grid'!M1912,'L1 Calculation Grid'!M1927,'L1 Calculation Grid'!M1942)</f>
        <v>0.73398455082623759</v>
      </c>
      <c r="H352" s="18">
        <f>SUM('L1 Calculation Grid'!N1807,'L1 Calculation Grid'!N1822,'L1 Calculation Grid'!N1837,'L1 Calculation Grid'!N1852,'L1 Calculation Grid'!N1867,'L1 Calculation Grid'!N1882,'L1 Calculation Grid'!N1897,'L1 Calculation Grid'!N1912,'L1 Calculation Grid'!N1927,'L1 Calculation Grid'!N1942)</f>
        <v>0.21213482947504331</v>
      </c>
      <c r="I352" s="17">
        <f t="shared" si="23"/>
        <v>6</v>
      </c>
    </row>
    <row r="353" spans="1:9" ht="18" customHeight="1" x14ac:dyDescent="0.2">
      <c r="A353" s="16" t="str">
        <f>'Fish Use'!A122</f>
        <v>UGR4</v>
      </c>
      <c r="B353" s="16" t="str">
        <f>'Fish Use'!B122</f>
        <v>Upper Grande Ronde</v>
      </c>
      <c r="C353" s="16" t="str">
        <f>'Limiting Factors'!B348</f>
        <v>Floodplain Condition</v>
      </c>
      <c r="D353" s="18">
        <f>'Fish Use'!F122</f>
        <v>0.18729999999999999</v>
      </c>
      <c r="E353" s="19">
        <f>'Limiting Factors'!C348</f>
        <v>3.95</v>
      </c>
      <c r="F353" s="18">
        <f>'Limiting Factors'!D348</f>
        <v>0.76375000000000004</v>
      </c>
      <c r="G353" s="18">
        <f>SUM('L1 Calculation Grid'!M1804,'L1 Calculation Grid'!M1819,'L1 Calculation Grid'!M1834,'L1 Calculation Grid'!M1849,'L1 Calculation Grid'!M1864,'L1 Calculation Grid'!M1879,'L1 Calculation Grid'!M1894,'L1 Calculation Grid'!M1909,'L1 Calculation Grid'!M1924,'L1 Calculation Grid'!M1939)</f>
        <v>0.86954192238273587</v>
      </c>
      <c r="H353" s="18">
        <f>SUM('L1 Calculation Grid'!N1804,'L1 Calculation Grid'!N1819,'L1 Calculation Grid'!N1834,'L1 Calculation Grid'!N1849,'L1 Calculation Grid'!N1864,'L1 Calculation Grid'!N1879,'L1 Calculation Grid'!N1894,'L1 Calculation Grid'!N1909,'L1 Calculation Grid'!N1924,'L1 Calculation Grid'!N1939)</f>
        <v>0.24688451149399562</v>
      </c>
      <c r="I353" s="17">
        <f t="shared" si="23"/>
        <v>4</v>
      </c>
    </row>
    <row r="354" spans="1:9" ht="18" customHeight="1" x14ac:dyDescent="0.2">
      <c r="A354" s="16" t="str">
        <f>'Fish Use'!A122</f>
        <v>UGR4</v>
      </c>
      <c r="B354" s="16" t="str">
        <f>'Fish Use'!B122</f>
        <v>Upper Grande Ronde</v>
      </c>
      <c r="C354" s="16" t="str">
        <f>'Limiting Factors'!B352</f>
        <v>Increased Sediment Quantity</v>
      </c>
      <c r="D354" s="18">
        <f>'Fish Use'!F122</f>
        <v>0.18729999999999999</v>
      </c>
      <c r="E354" s="19">
        <f>'Limiting Factors'!C352</f>
        <v>4.08</v>
      </c>
      <c r="F354" s="18">
        <f>'Limiting Factors'!D352</f>
        <v>0.79300000000000004</v>
      </c>
      <c r="G354" s="18">
        <f>SUM('L1 Calculation Grid'!M1810,'L1 Calculation Grid'!M1825,'L1 Calculation Grid'!M1840,'L1 Calculation Grid'!M1855,'L1 Calculation Grid'!M1870,'L1 Calculation Grid'!M1885,'L1 Calculation Grid'!M1900,'L1 Calculation Grid'!M1915,'L1 Calculation Grid'!M1930,'L1 Calculation Grid'!M1945)</f>
        <v>0.5400086434653365</v>
      </c>
      <c r="H354" s="18">
        <f>SUM('L1 Calculation Grid'!N1810,'L1 Calculation Grid'!N1825,'L1 Calculation Grid'!N1840,'L1 Calculation Grid'!N1855,'L1 Calculation Grid'!N1870,'L1 Calculation Grid'!N1885,'L1 Calculation Grid'!N1900,'L1 Calculation Grid'!N1915,'L1 Calculation Grid'!N1930,'L1 Calculation Grid'!N1945)</f>
        <v>0.17766178280197903</v>
      </c>
      <c r="I354" s="17">
        <f t="shared" si="23"/>
        <v>8</v>
      </c>
    </row>
    <row r="355" spans="1:9" ht="18" customHeight="1" x14ac:dyDescent="0.2">
      <c r="A355" s="16" t="str">
        <f>'Fish Use'!A122</f>
        <v>UGR4</v>
      </c>
      <c r="B355" s="16" t="str">
        <f>'Fish Use'!B122</f>
        <v>Upper Grande Ronde</v>
      </c>
      <c r="C355" s="16" t="str">
        <f>'Limiting Factors'!B356</f>
        <v>Non-Native Species Interactions and Competition</v>
      </c>
      <c r="D355" s="18">
        <f>'Fish Use'!F122</f>
        <v>0.18729999999999999</v>
      </c>
      <c r="E355" s="19">
        <f>'Limiting Factors'!C356</f>
        <v>2</v>
      </c>
      <c r="F355" s="18">
        <f>'Limiting Factors'!D356</f>
        <v>0.32500000000000001</v>
      </c>
      <c r="G355" s="18">
        <f>SUM('L1 Calculation Grid'!M1816,'L1 Calculation Grid'!M1831,'L1 Calculation Grid'!M1846,'L1 Calculation Grid'!M1861,'L1 Calculation Grid'!M1876,'L1 Calculation Grid'!M1891,'L1 Calculation Grid'!M1906,'L1 Calculation Grid'!M1921,'L1 Calculation Grid'!M1936,'L1 Calculation Grid'!M1951)</f>
        <v>0.24479441068819752</v>
      </c>
      <c r="H355" s="18">
        <f>SUM('L1 Calculation Grid'!N1816,'L1 Calculation Grid'!N1831,'L1 Calculation Grid'!N1846,'L1 Calculation Grid'!N1861,'L1 Calculation Grid'!N1876,'L1 Calculation Grid'!N1891,'L1 Calculation Grid'!N1906,'L1 Calculation Grid'!N1921,'L1 Calculation Grid'!N1936,'L1 Calculation Grid'!N1951)</f>
        <v>8.6351989280757532E-2</v>
      </c>
      <c r="I355" s="17">
        <f t="shared" si="23"/>
        <v>14</v>
      </c>
    </row>
    <row r="356" spans="1:9" ht="18" customHeight="1" x14ac:dyDescent="0.2">
      <c r="A356" s="16" t="str">
        <f>'Fish Use'!A122</f>
        <v>UGR4</v>
      </c>
      <c r="B356" s="16" t="str">
        <f>'Fish Use'!B122</f>
        <v>Upper Grande Ronde</v>
      </c>
      <c r="C356" s="16" t="str">
        <f>'Limiting Factors'!B354</f>
        <v>Predation</v>
      </c>
      <c r="D356" s="18">
        <f>'Fish Use'!F122</f>
        <v>0.18729999999999999</v>
      </c>
      <c r="E356" s="19">
        <f>'Limiting Factors'!C354</f>
        <v>2.15</v>
      </c>
      <c r="F356" s="18">
        <f>'Limiting Factors'!D354</f>
        <v>0.35875000000000001</v>
      </c>
      <c r="G356" s="18">
        <f>SUM('L1 Calculation Grid'!M1814,'L1 Calculation Grid'!M1829,'L1 Calculation Grid'!M1844,'L1 Calculation Grid'!M1859,'L1 Calculation Grid'!M1874,'L1 Calculation Grid'!M1889,'L1 Calculation Grid'!M1904,'L1 Calculation Grid'!M1919,'L1 Calculation Grid'!M1934,'L1 Calculation Grid'!M1949)</f>
        <v>0.36092710010559031</v>
      </c>
      <c r="H356" s="18">
        <f>SUM('L1 Calculation Grid'!N1814,'L1 Calculation Grid'!N1829,'L1 Calculation Grid'!N1844,'L1 Calculation Grid'!N1859,'L1 Calculation Grid'!N1874,'L1 Calculation Grid'!N1889,'L1 Calculation Grid'!N1904,'L1 Calculation Grid'!N1919,'L1 Calculation Grid'!N1934,'L1 Calculation Grid'!N1949)</f>
        <v>0.11035154102582165</v>
      </c>
      <c r="I356" s="17">
        <f t="shared" si="23"/>
        <v>11</v>
      </c>
    </row>
    <row r="357" spans="1:9" ht="18" customHeight="1" x14ac:dyDescent="0.2">
      <c r="A357" s="16" t="str">
        <f>'Fish Use'!A122</f>
        <v>UGR4</v>
      </c>
      <c r="B357" s="16" t="str">
        <f>'Fish Use'!B122</f>
        <v>Upper Grande Ronde</v>
      </c>
      <c r="C357" s="16" t="str">
        <f>'Limiting Factors'!B347</f>
        <v>Riparian Condition</v>
      </c>
      <c r="D357" s="18">
        <f>'Fish Use'!F122</f>
        <v>0.18729999999999999</v>
      </c>
      <c r="E357" s="19">
        <f>'Limiting Factors'!C347</f>
        <v>3.52</v>
      </c>
      <c r="F357" s="18">
        <f>'Limiting Factors'!D347</f>
        <v>0.66700000000000004</v>
      </c>
      <c r="G357" s="18">
        <f>SUM('L1 Calculation Grid'!M1803,'L1 Calculation Grid'!M1818,'L1 Calculation Grid'!M1833,'L1 Calculation Grid'!M1848,'L1 Calculation Grid'!M1863,'L1 Calculation Grid'!M1878,'L1 Calculation Grid'!M1893,'L1 Calculation Grid'!M1908,'L1 Calculation Grid'!M1923,'L1 Calculation Grid'!M1938)</f>
        <v>0.77545277082136777</v>
      </c>
      <c r="H357" s="18">
        <f>SUM('L1 Calculation Grid'!N1803,'L1 Calculation Grid'!N1818,'L1 Calculation Grid'!N1833,'L1 Calculation Grid'!N1848,'L1 Calculation Grid'!N1863,'L1 Calculation Grid'!N1878,'L1 Calculation Grid'!N1893,'L1 Calculation Grid'!N1908,'L1 Calculation Grid'!N1923,'L1 Calculation Grid'!N1938)</f>
        <v>0.2503846869433804</v>
      </c>
      <c r="I357" s="17">
        <f t="shared" si="23"/>
        <v>3</v>
      </c>
    </row>
    <row r="358" spans="1:9" ht="18" customHeight="1" x14ac:dyDescent="0.2">
      <c r="A358" s="16" t="str">
        <f>'Fish Use'!A122</f>
        <v>UGR4</v>
      </c>
      <c r="B358" s="16" t="str">
        <f>'Fish Use'!B122</f>
        <v>Upper Grande Ronde</v>
      </c>
      <c r="C358" s="16" t="str">
        <f>'Limiting Factors'!B349</f>
        <v>Side Channel and Wetland Habitat</v>
      </c>
      <c r="D358" s="18">
        <f>'Fish Use'!F122</f>
        <v>0.18729999999999999</v>
      </c>
      <c r="E358" s="19">
        <f>'Limiting Factors'!C349</f>
        <v>3.73</v>
      </c>
      <c r="F358" s="18">
        <f>'Limiting Factors'!D349</f>
        <v>0.71425000000000005</v>
      </c>
      <c r="G358" s="18">
        <f>SUM('L1 Calculation Grid'!M1805,'L1 Calculation Grid'!M1820,'L1 Calculation Grid'!M1835,'L1 Calculation Grid'!M1850,'L1 Calculation Grid'!M1865,'L1 Calculation Grid'!M1880,'L1 Calculation Grid'!M1895,'L1 Calculation Grid'!M1910,'L1 Calculation Grid'!M1925,'L1 Calculation Grid'!M1940)</f>
        <v>1.028187363342093</v>
      </c>
      <c r="H358" s="18">
        <f>SUM('L1 Calculation Grid'!N1805,'L1 Calculation Grid'!N1820,'L1 Calculation Grid'!N1835,'L1 Calculation Grid'!N1850,'L1 Calculation Grid'!N1865,'L1 Calculation Grid'!N1880,'L1 Calculation Grid'!N1895,'L1 Calculation Grid'!N1910,'L1 Calculation Grid'!N1925,'L1 Calculation Grid'!N1940)</f>
        <v>0.29968412721666282</v>
      </c>
      <c r="I358" s="17">
        <f t="shared" si="23"/>
        <v>2</v>
      </c>
    </row>
    <row r="359" spans="1:9" ht="18" customHeight="1" x14ac:dyDescent="0.2">
      <c r="A359" s="16" t="str">
        <f>'Fish Use'!A122</f>
        <v>UGR4</v>
      </c>
      <c r="B359" s="16" t="str">
        <f>'Fish Use'!B122</f>
        <v>Upper Grande Ronde</v>
      </c>
      <c r="C359" s="16" t="str">
        <f>'Limiting Factors'!B359</f>
        <v>Summer Water Temperature</v>
      </c>
      <c r="D359" s="18">
        <f>'Fish Use'!F122</f>
        <v>0.18729999999999999</v>
      </c>
      <c r="E359" s="19">
        <f>'Limiting Factors'!C359</f>
        <v>3</v>
      </c>
      <c r="F359" s="18">
        <f>'Limiting Factors'!D359</f>
        <v>0.55000000000000004</v>
      </c>
      <c r="G359" s="18">
        <f>SUM('L1 Calculation Grid'!M1811,'L1 Calculation Grid'!M1826,'L1 Calculation Grid'!M1841,'L1 Calculation Grid'!M1856,'L1 Calculation Grid'!M1871,'L1 Calculation Grid'!M1886,'L1 Calculation Grid'!M1901,'L1 Calculation Grid'!M1916,'L1 Calculation Grid'!M1931,'L1 Calculation Grid'!M1946)</f>
        <v>0.6857855714138551</v>
      </c>
      <c r="H359" s="18">
        <f>SUM('L1 Calculation Grid'!N1811,'L1 Calculation Grid'!N1826,'L1 Calculation Grid'!N1841,'L1 Calculation Grid'!N1856,'L1 Calculation Grid'!N1871,'L1 Calculation Grid'!N1886,'L1 Calculation Grid'!N1901,'L1 Calculation Grid'!N1916,'L1 Calculation Grid'!N1931,'L1 Calculation Grid'!N1946)</f>
        <v>0.2146096778534638</v>
      </c>
      <c r="I359" s="17">
        <f t="shared" si="23"/>
        <v>5</v>
      </c>
    </row>
    <row r="360" spans="1:9" ht="18" customHeight="1" x14ac:dyDescent="0.2">
      <c r="A360" s="16" t="str">
        <f>'Fish Use'!A122</f>
        <v>UGR4</v>
      </c>
      <c r="B360" s="16" t="str">
        <f>'Fish Use'!B122</f>
        <v>Upper Grande Ronde</v>
      </c>
      <c r="C360" s="16" t="str">
        <f>'Limiting Factors'!B361</f>
        <v>Water Quality</v>
      </c>
      <c r="D360" s="18">
        <f>'Fish Use'!F122</f>
        <v>0.18729999999999999</v>
      </c>
      <c r="E360" s="19">
        <f>'Limiting Factors'!C361</f>
        <v>3</v>
      </c>
      <c r="F360" s="18">
        <f>'Limiting Factors'!D361</f>
        <v>0.55000000000000004</v>
      </c>
      <c r="G360" s="18">
        <f>SUM('L1 Calculation Grid'!M1813,'L1 Calculation Grid'!M1828,'L1 Calculation Grid'!M1843,'L1 Calculation Grid'!M1858,'L1 Calculation Grid'!M1873,'L1 Calculation Grid'!M1888,'L1 Calculation Grid'!M1903,'L1 Calculation Grid'!M1918,'L1 Calculation Grid'!M1933,'L1 Calculation Grid'!M1948)</f>
        <v>0.59969446444759511</v>
      </c>
      <c r="H360" s="18">
        <f>SUM('L1 Calculation Grid'!N1813,'L1 Calculation Grid'!N1828,'L1 Calculation Grid'!N1843,'L1 Calculation Grid'!N1858,'L1 Calculation Grid'!N1873,'L1 Calculation Grid'!N1888,'L1 Calculation Grid'!N1903,'L1 Calculation Grid'!N1918,'L1 Calculation Grid'!N1933,'L1 Calculation Grid'!N1948)</f>
        <v>0.16646488183118807</v>
      </c>
      <c r="I360" s="17">
        <f t="shared" si="23"/>
        <v>10</v>
      </c>
    </row>
    <row r="361" spans="1:9" ht="18" customHeight="1" x14ac:dyDescent="0.2">
      <c r="A361" s="16" t="str">
        <f>'Fish Use'!A122</f>
        <v>UGR4</v>
      </c>
      <c r="B361" s="16" t="str">
        <f>'Fish Use'!B122</f>
        <v>Upper Grande Ronde</v>
      </c>
      <c r="C361" s="16" t="str">
        <f>'Limiting Factors'!B360</f>
        <v>Winter Water Temperature</v>
      </c>
      <c r="D361" s="18">
        <f>'Fish Use'!F122</f>
        <v>0.18729999999999999</v>
      </c>
      <c r="E361" s="19">
        <f>'Limiting Factors'!C360</f>
        <v>2.29</v>
      </c>
      <c r="F361" s="18">
        <f>'Limiting Factors'!D360</f>
        <v>0.39024999999999999</v>
      </c>
      <c r="G361" s="18">
        <f>SUM('L1 Calculation Grid'!M1812,'L1 Calculation Grid'!M1827,'L1 Calculation Grid'!M1842,'L1 Calculation Grid'!M1857,'L1 Calculation Grid'!M1872,'L1 Calculation Grid'!M1887,'L1 Calculation Grid'!M1902,'L1 Calculation Grid'!M1917,'L1 Calculation Grid'!M1932,'L1 Calculation Grid'!M1947)</f>
        <v>0.35032826126044198</v>
      </c>
      <c r="H361" s="18">
        <f>SUM('L1 Calculation Grid'!N1812,'L1 Calculation Grid'!N1827,'L1 Calculation Grid'!N1842,'L1 Calculation Grid'!N1857,'L1 Calculation Grid'!N1872,'L1 Calculation Grid'!N1887,'L1 Calculation Grid'!N1902,'L1 Calculation Grid'!N1917,'L1 Calculation Grid'!N1932,'L1 Calculation Grid'!N1947)</f>
        <v>9.5418767561799428E-2</v>
      </c>
      <c r="I361" s="17">
        <f t="shared" si="23"/>
        <v>13</v>
      </c>
    </row>
    <row r="362" spans="1:9" ht="18" customHeight="1" x14ac:dyDescent="0.2">
      <c r="A362" s="16" t="str">
        <f>'Fish Use'!A132</f>
        <v>UGR5</v>
      </c>
      <c r="B362" s="16" t="str">
        <f>'Fish Use'!B132</f>
        <v>Upper Grande Ronde</v>
      </c>
      <c r="C362" s="16" t="str">
        <f>'Limiting Factors'!B373</f>
        <v>Altered Flow Timing</v>
      </c>
      <c r="D362" s="18">
        <f>'Fish Use'!F132</f>
        <v>0.5242</v>
      </c>
      <c r="E362" s="19">
        <f>'Limiting Factors'!C373</f>
        <v>4.6399999999999997</v>
      </c>
      <c r="F362" s="18">
        <f>'Limiting Factors'!D373</f>
        <v>0.91900000000000004</v>
      </c>
      <c r="G362" s="18">
        <f>SUM('L1 Calculation Grid'!M1958,'L1 Calculation Grid'!M1973,'L1 Calculation Grid'!M1988,'L1 Calculation Grid'!M2003,'L1 Calculation Grid'!M2018,'L1 Calculation Grid'!M2033,'L1 Calculation Grid'!M2048,'L1 Calculation Grid'!M2063,'L1 Calculation Grid'!M2078,'L1 Calculation Grid'!M2093)</f>
        <v>2.5256929514973909</v>
      </c>
      <c r="H362" s="18">
        <f>SUM('L1 Calculation Grid'!N1958,'L1 Calculation Grid'!N1973,'L1 Calculation Grid'!N1988,'L1 Calculation Grid'!N2003,'L1 Calculation Grid'!N2018,'L1 Calculation Grid'!N2033,'L1 Calculation Grid'!N2048,'L1 Calculation Grid'!N2063,'L1 Calculation Grid'!N2078,'L1 Calculation Grid'!N2093)</f>
        <v>0.70289277831027841</v>
      </c>
      <c r="I362" s="17">
        <f t="shared" ref="I362:I376" si="24">1+IF($H$362&gt;H362,1,0)+IF(AND($H$363&gt;H362,COUNTIF($H$362:$H$362,$H$363)=0),1,0)+IF(AND($H$364&gt;H362,COUNTIF($H$362:$H$363,$H$364)=0),1,0)+IF(AND($H$365&gt;H362,COUNTIF($H$362:$H$364,$H$365)=0),1,0)+IF(AND($H$366&gt;H362,COUNTIF($H$362:$H$365,$H$366)=0),1,0)+IF(AND($H$367&gt;H362,COUNTIF($H$362:$H$366,$H$367)=0),1,0)+IF(AND($H$368&gt;H362,COUNTIF($H$362:$H$367,$H$368)=0),1,0)+IF(AND($H$369&gt;H362,COUNTIF($H$362:$H$368,$H$369)=0),1,0)+IF(AND($H$370&gt;H362,COUNTIF($H$362:$H$369,$H$370)=0),1,0)+IF(AND($H$371&gt;H362,COUNTIF($H$362:$H$370,$H$371)=0),1,0)+IF(AND($H$372&gt;H362,COUNTIF($H$362:$H$371,$H$372)=0),1,0)+IF(AND($H$373&gt;H362,COUNTIF($H$362:$H$372,$H$373)=0),1,0)+IF(AND($H$374&gt;H362,COUNTIF($H$362:$H$373,$H$374)=0),1,0)+IF(AND($H$375&gt;H362,COUNTIF($H$362:$H$374,$H$375)=0),1,0)+IF(AND($H$376&gt;H362,COUNTIF($H$362:$H$375,$H$376)=0),1,0)</f>
        <v>10</v>
      </c>
    </row>
    <row r="363" spans="1:9" ht="18" customHeight="1" x14ac:dyDescent="0.2">
      <c r="A363" s="16" t="str">
        <f>'Fish Use'!A132</f>
        <v>UGR5</v>
      </c>
      <c r="B363" s="16" t="str">
        <f>'Fish Use'!B132</f>
        <v>Upper Grande Ronde</v>
      </c>
      <c r="C363" s="16" t="str">
        <f>'Limiting Factors'!B370</f>
        <v>Altered Primary Productivity</v>
      </c>
      <c r="D363" s="18">
        <f>'Fish Use'!F132</f>
        <v>0.5242</v>
      </c>
      <c r="E363" s="19">
        <f>'Limiting Factors'!C370</f>
        <v>3.42</v>
      </c>
      <c r="F363" s="18">
        <f>'Limiting Factors'!D370</f>
        <v>0.64449999999999996</v>
      </c>
      <c r="G363" s="18">
        <f>SUM('L1 Calculation Grid'!M1965,'L1 Calculation Grid'!M1980,'L1 Calculation Grid'!M1995,'L1 Calculation Grid'!M2010,'L1 Calculation Grid'!M2025,'L1 Calculation Grid'!M2040,'L1 Calculation Grid'!M2055,'L1 Calculation Grid'!M2070,'L1 Calculation Grid'!M2085,'L1 Calculation Grid'!M2100)</f>
        <v>1.2283148004729663</v>
      </c>
      <c r="H363" s="18">
        <f>SUM('L1 Calculation Grid'!N1965,'L1 Calculation Grid'!N1980,'L1 Calculation Grid'!N1995,'L1 Calculation Grid'!N2010,'L1 Calculation Grid'!N2025,'L1 Calculation Grid'!N2040,'L1 Calculation Grid'!N2055,'L1 Calculation Grid'!N2070,'L1 Calculation Grid'!N2085,'L1 Calculation Grid'!N2100)</f>
        <v>0.35177101858513299</v>
      </c>
      <c r="I363" s="17">
        <f t="shared" si="24"/>
        <v>15</v>
      </c>
    </row>
    <row r="364" spans="1:9" ht="18" customHeight="1" x14ac:dyDescent="0.2">
      <c r="A364" s="16" t="str">
        <f>'Fish Use'!A132</f>
        <v>UGR5</v>
      </c>
      <c r="B364" s="16" t="str">
        <f>'Fish Use'!B132</f>
        <v>Upper Grande Ronde</v>
      </c>
      <c r="C364" s="16" t="str">
        <f>'Limiting Factors'!B368</f>
        <v>Anthropogenic Barriers</v>
      </c>
      <c r="D364" s="18">
        <f>'Fish Use'!F132</f>
        <v>0.5242</v>
      </c>
      <c r="E364" s="19">
        <f>'Limiting Factors'!C368</f>
        <v>2.92</v>
      </c>
      <c r="F364" s="18">
        <f>'Limiting Factors'!D368</f>
        <v>0.53200000000000003</v>
      </c>
      <c r="G364" s="18">
        <f>SUM('L1 Calculation Grid'!M1952,'L1 Calculation Grid'!M1967,'L1 Calculation Grid'!M1982,'L1 Calculation Grid'!M1997,'L1 Calculation Grid'!M2012,'L1 Calculation Grid'!M2027,'L1 Calculation Grid'!M2042,'L1 Calculation Grid'!M2057,'L1 Calculation Grid'!M2072,'L1 Calculation Grid'!M2087)</f>
        <v>1.4800262796812866</v>
      </c>
      <c r="H364" s="18">
        <f>SUM('L1 Calculation Grid'!N1952,'L1 Calculation Grid'!N1967,'L1 Calculation Grid'!N1982,'L1 Calculation Grid'!N1997,'L1 Calculation Grid'!N2012,'L1 Calculation Grid'!N2027,'L1 Calculation Grid'!N2042,'L1 Calculation Grid'!N2057,'L1 Calculation Grid'!N2072,'L1 Calculation Grid'!N2087)</f>
        <v>0.46874802706135965</v>
      </c>
      <c r="I364" s="17">
        <f t="shared" si="24"/>
        <v>12</v>
      </c>
    </row>
    <row r="365" spans="1:9" ht="18" customHeight="1" x14ac:dyDescent="0.2">
      <c r="A365" s="16" t="str">
        <f>'Fish Use'!A132</f>
        <v>UGR5</v>
      </c>
      <c r="B365" s="16" t="str">
        <f>'Fish Use'!B132</f>
        <v>Upper Grande Ronde</v>
      </c>
      <c r="C365" s="16" t="str">
        <f>'Limiting Factors'!B365</f>
        <v>Channel and Habitat Structure</v>
      </c>
      <c r="D365" s="18">
        <f>'Fish Use'!F132</f>
        <v>0.5242</v>
      </c>
      <c r="E365" s="19">
        <f>'Limiting Factors'!C365</f>
        <v>4.78</v>
      </c>
      <c r="F365" s="18">
        <f>'Limiting Factors'!D365</f>
        <v>0.95050000000000001</v>
      </c>
      <c r="G365" s="18">
        <f>SUM('L1 Calculation Grid'!M1956,'L1 Calculation Grid'!M1971,'L1 Calculation Grid'!M1986,'L1 Calculation Grid'!M2001,'L1 Calculation Grid'!M2016,'L1 Calculation Grid'!M2031,'L1 Calculation Grid'!M2046,'L1 Calculation Grid'!M2061,'L1 Calculation Grid'!M2076,'L1 Calculation Grid'!M2091)</f>
        <v>4.3419111565022472</v>
      </c>
      <c r="H365" s="18">
        <f>SUM('L1 Calculation Grid'!N1956,'L1 Calculation Grid'!N1971,'L1 Calculation Grid'!N1986,'L1 Calculation Grid'!N2001,'L1 Calculation Grid'!N2016,'L1 Calculation Grid'!N2031,'L1 Calculation Grid'!N2046,'L1 Calculation Grid'!N2061,'L1 Calculation Grid'!N2076,'L1 Calculation Grid'!N2091)</f>
        <v>1.314424628960964</v>
      </c>
      <c r="I365" s="17">
        <f t="shared" si="24"/>
        <v>1</v>
      </c>
    </row>
    <row r="366" spans="1:9" ht="18" customHeight="1" x14ac:dyDescent="0.2">
      <c r="A366" s="16" t="str">
        <f>'Fish Use'!A132</f>
        <v>UGR5</v>
      </c>
      <c r="B366" s="16" t="str">
        <f>'Fish Use'!B132</f>
        <v>Upper Grande Ronde</v>
      </c>
      <c r="C366" s="16" t="str">
        <f>'Limiting Factors'!B366</f>
        <v>Decreased Sediment Quantity</v>
      </c>
      <c r="D366" s="18">
        <f>'Fish Use'!F132</f>
        <v>0.5242</v>
      </c>
      <c r="E366" s="19">
        <f>'Limiting Factors'!C366</f>
        <v>2.61</v>
      </c>
      <c r="F366" s="18">
        <f>'Limiting Factors'!D366</f>
        <v>0.46224999999999999</v>
      </c>
      <c r="G366" s="18">
        <f>SUM('L1 Calculation Grid'!M1959,'L1 Calculation Grid'!M1974,'L1 Calculation Grid'!M1989,'L1 Calculation Grid'!M2004,'L1 Calculation Grid'!M2019,'L1 Calculation Grid'!M2034,'L1 Calculation Grid'!M2049,'L1 Calculation Grid'!M2064,'L1 Calculation Grid'!M2079,'L1 Calculation Grid'!M2094)</f>
        <v>1.2548271518895622</v>
      </c>
      <c r="H366" s="18">
        <f>SUM('L1 Calculation Grid'!N1959,'L1 Calculation Grid'!N1974,'L1 Calculation Grid'!N1989,'L1 Calculation Grid'!N2004,'L1 Calculation Grid'!N2019,'L1 Calculation Grid'!N2034,'L1 Calculation Grid'!N2049,'L1 Calculation Grid'!N2064,'L1 Calculation Grid'!N2079,'L1 Calculation Grid'!N2094)</f>
        <v>0.37380002761116038</v>
      </c>
      <c r="I366" s="17">
        <f t="shared" si="24"/>
        <v>13</v>
      </c>
    </row>
    <row r="367" spans="1:9" ht="18" customHeight="1" x14ac:dyDescent="0.2">
      <c r="A367" s="16" t="str">
        <f>'Fish Use'!A132</f>
        <v>UGR5</v>
      </c>
      <c r="B367" s="16" t="str">
        <f>'Fish Use'!B132</f>
        <v>Upper Grande Ronde</v>
      </c>
      <c r="C367" s="16" t="str">
        <f>'Limiting Factors'!B372</f>
        <v>Decreased Water Quantity</v>
      </c>
      <c r="D367" s="18">
        <f>'Fish Use'!F132</f>
        <v>0.5242</v>
      </c>
      <c r="E367" s="19">
        <f>'Limiting Factors'!C372</f>
        <v>5</v>
      </c>
      <c r="F367" s="18">
        <f>'Limiting Factors'!D372</f>
        <v>1</v>
      </c>
      <c r="G367" s="18">
        <f>SUM('L1 Calculation Grid'!M1957,'L1 Calculation Grid'!M1972,'L1 Calculation Grid'!M1987,'L1 Calculation Grid'!M2002,'L1 Calculation Grid'!M2017,'L1 Calculation Grid'!M2032,'L1 Calculation Grid'!M2047,'L1 Calculation Grid'!M2062,'L1 Calculation Grid'!M2077,'L1 Calculation Grid'!M2092)</f>
        <v>3.9277557148848001</v>
      </c>
      <c r="H367" s="18">
        <f>SUM('L1 Calculation Grid'!N1957,'L1 Calculation Grid'!N1972,'L1 Calculation Grid'!N1987,'L1 Calculation Grid'!N2002,'L1 Calculation Grid'!N2017,'L1 Calculation Grid'!N2032,'L1 Calculation Grid'!N2047,'L1 Calculation Grid'!N2062,'L1 Calculation Grid'!N2077,'L1 Calculation Grid'!N2092)</f>
        <v>1.1351925430293799</v>
      </c>
      <c r="I367" s="17">
        <f t="shared" si="24"/>
        <v>3</v>
      </c>
    </row>
    <row r="368" spans="1:9" ht="18" customHeight="1" x14ac:dyDescent="0.2">
      <c r="A368" s="16" t="str">
        <f>'Fish Use'!A132</f>
        <v>UGR5</v>
      </c>
      <c r="B368" s="16" t="str">
        <f>'Fish Use'!B132</f>
        <v>Upper Grande Ronde</v>
      </c>
      <c r="C368" s="16" t="str">
        <f>'Limiting Factors'!B363</f>
        <v>Floodplain Condition</v>
      </c>
      <c r="D368" s="18">
        <f>'Fish Use'!F132</f>
        <v>0.5242</v>
      </c>
      <c r="E368" s="19">
        <f>'Limiting Factors'!C363</f>
        <v>5</v>
      </c>
      <c r="F368" s="18">
        <f>'Limiting Factors'!D363</f>
        <v>1</v>
      </c>
      <c r="G368" s="18">
        <f>SUM('L1 Calculation Grid'!M1954,'L1 Calculation Grid'!M1969,'L1 Calculation Grid'!M1984,'L1 Calculation Grid'!M1999,'L1 Calculation Grid'!M2014,'L1 Calculation Grid'!M2029,'L1 Calculation Grid'!M2044,'L1 Calculation Grid'!M2059,'L1 Calculation Grid'!M2074,'L1 Calculation Grid'!M2089)</f>
        <v>3.1863871430818</v>
      </c>
      <c r="H368" s="18">
        <f>SUM('L1 Calculation Grid'!N1954,'L1 Calculation Grid'!N1969,'L1 Calculation Grid'!N1984,'L1 Calculation Grid'!N1999,'L1 Calculation Grid'!N2014,'L1 Calculation Grid'!N2029,'L1 Calculation Grid'!N2044,'L1 Calculation Grid'!N2059,'L1 Calculation Grid'!N2074,'L1 Calculation Grid'!N2089)</f>
        <v>0.90469431432914804</v>
      </c>
      <c r="I368" s="17">
        <f t="shared" si="24"/>
        <v>6</v>
      </c>
    </row>
    <row r="369" spans="1:9" ht="18" customHeight="1" x14ac:dyDescent="0.2">
      <c r="A369" s="16" t="str">
        <f>'Fish Use'!A132</f>
        <v>UGR5</v>
      </c>
      <c r="B369" s="16" t="str">
        <f>'Fish Use'!B132</f>
        <v>Upper Grande Ronde</v>
      </c>
      <c r="C369" s="16" t="str">
        <f>'Limiting Factors'!B367</f>
        <v>Increased Sediment Quantity</v>
      </c>
      <c r="D369" s="18">
        <f>'Fish Use'!F132</f>
        <v>0.5242</v>
      </c>
      <c r="E369" s="19">
        <f>'Limiting Factors'!C367</f>
        <v>3.13</v>
      </c>
      <c r="F369" s="18">
        <f>'Limiting Factors'!D367</f>
        <v>0.57925000000000004</v>
      </c>
      <c r="G369" s="18">
        <f>SUM('L1 Calculation Grid'!M1960,'L1 Calculation Grid'!M1975,'L1 Calculation Grid'!M1990,'L1 Calculation Grid'!M2005,'L1 Calculation Grid'!M2020,'L1 Calculation Grid'!M2035,'L1 Calculation Grid'!M2050,'L1 Calculation Grid'!M2065,'L1 Calculation Grid'!M2080,'L1 Calculation Grid'!M2095)</f>
        <v>1.1039586472831124</v>
      </c>
      <c r="H369" s="18">
        <f>SUM('L1 Calculation Grid'!N1960,'L1 Calculation Grid'!N1975,'L1 Calculation Grid'!N1990,'L1 Calculation Grid'!N2005,'L1 Calculation Grid'!N2020,'L1 Calculation Grid'!N2035,'L1 Calculation Grid'!N2050,'L1 Calculation Grid'!N2065,'L1 Calculation Grid'!N2080,'L1 Calculation Grid'!N2095)</f>
        <v>0.3632002261248411</v>
      </c>
      <c r="I369" s="17">
        <f t="shared" si="24"/>
        <v>14</v>
      </c>
    </row>
    <row r="370" spans="1:9" ht="18" customHeight="1" x14ac:dyDescent="0.2">
      <c r="A370" s="16" t="str">
        <f>'Fish Use'!A132</f>
        <v>UGR5</v>
      </c>
      <c r="B370" s="16" t="str">
        <f>'Fish Use'!B132</f>
        <v>Upper Grande Ronde</v>
      </c>
      <c r="C370" s="16" t="str">
        <f>'Limiting Factors'!B371</f>
        <v>Non-Native Species Interactions and Competition</v>
      </c>
      <c r="D370" s="18">
        <f>'Fish Use'!F132</f>
        <v>0.5242</v>
      </c>
      <c r="E370" s="19">
        <f>'Limiting Factors'!C371</f>
        <v>5</v>
      </c>
      <c r="F370" s="18">
        <f>'Limiting Factors'!D371</f>
        <v>1</v>
      </c>
      <c r="G370" s="18">
        <f>SUM('L1 Calculation Grid'!M1966,'L1 Calculation Grid'!M1981,'L1 Calculation Grid'!M1996,'L1 Calculation Grid'!M2011,'L1 Calculation Grid'!M2026,'L1 Calculation Grid'!M2041,'L1 Calculation Grid'!M2056,'L1 Calculation Grid'!M2071,'L1 Calculation Grid'!M2086,'L1 Calculation Grid'!M2101)</f>
        <v>2.1080328569181996</v>
      </c>
      <c r="H370" s="18">
        <f>SUM('L1 Calculation Grid'!N1966,'L1 Calculation Grid'!N1981,'L1 Calculation Grid'!N1996,'L1 Calculation Grid'!N2011,'L1 Calculation Grid'!N2026,'L1 Calculation Grid'!N2041,'L1 Calculation Grid'!N2056,'L1 Calculation Grid'!N2071,'L1 Calculation Grid'!N2086,'L1 Calculation Grid'!N2101)</f>
        <v>0.74361514281445795</v>
      </c>
      <c r="I370" s="17">
        <f t="shared" si="24"/>
        <v>9</v>
      </c>
    </row>
    <row r="371" spans="1:9" ht="18" customHeight="1" x14ac:dyDescent="0.2">
      <c r="A371" s="16" t="str">
        <f>'Fish Use'!A132</f>
        <v>UGR5</v>
      </c>
      <c r="B371" s="16" t="str">
        <f>'Fish Use'!B132</f>
        <v>Upper Grande Ronde</v>
      </c>
      <c r="C371" s="16" t="str">
        <f>'Limiting Factors'!B369</f>
        <v>Predation</v>
      </c>
      <c r="D371" s="18">
        <f>'Fish Use'!F132</f>
        <v>0.5242</v>
      </c>
      <c r="E371" s="19">
        <f>'Limiting Factors'!C369</f>
        <v>5</v>
      </c>
      <c r="F371" s="18">
        <f>'Limiting Factors'!D369</f>
        <v>1</v>
      </c>
      <c r="G371" s="18">
        <f>SUM('L1 Calculation Grid'!M1964,'L1 Calculation Grid'!M1979,'L1 Calculation Grid'!M1994,'L1 Calculation Grid'!M2009,'L1 Calculation Grid'!M2024,'L1 Calculation Grid'!M2039,'L1 Calculation Grid'!M2054,'L1 Calculation Grid'!M2069,'L1 Calculation Grid'!M2084,'L1 Calculation Grid'!M2099)</f>
        <v>2.8157028579666004</v>
      </c>
      <c r="H371" s="18">
        <f>SUM('L1 Calculation Grid'!N1964,'L1 Calculation Grid'!N1979,'L1 Calculation Grid'!N1994,'L1 Calculation Grid'!N2009,'L1 Calculation Grid'!N2024,'L1 Calculation Grid'!N2039,'L1 Calculation Grid'!N2054,'L1 Calculation Grid'!N2069,'L1 Calculation Grid'!N2084,'L1 Calculation Grid'!N2099)</f>
        <v>0.86088617163001413</v>
      </c>
      <c r="I371" s="17">
        <f t="shared" si="24"/>
        <v>7</v>
      </c>
    </row>
    <row r="372" spans="1:9" ht="18" customHeight="1" x14ac:dyDescent="0.2">
      <c r="A372" s="16" t="str">
        <f>'Fish Use'!A132</f>
        <v>UGR5</v>
      </c>
      <c r="B372" s="16" t="str">
        <f>'Fish Use'!B132</f>
        <v>Upper Grande Ronde</v>
      </c>
      <c r="C372" s="16" t="str">
        <f>'Limiting Factors'!B362</f>
        <v>Riparian Condition</v>
      </c>
      <c r="D372" s="18">
        <f>'Fish Use'!F132</f>
        <v>0.5242</v>
      </c>
      <c r="E372" s="19">
        <f>'Limiting Factors'!C362</f>
        <v>5</v>
      </c>
      <c r="F372" s="18">
        <f>'Limiting Factors'!D362</f>
        <v>1</v>
      </c>
      <c r="G372" s="18">
        <f>SUM('L1 Calculation Grid'!M1953,'L1 Calculation Grid'!M1968,'L1 Calculation Grid'!M1983,'L1 Calculation Grid'!M1998,'L1 Calculation Grid'!M2013,'L1 Calculation Grid'!M2028,'L1 Calculation Grid'!M2043,'L1 Calculation Grid'!M2058,'L1 Calculation Grid'!M2073,'L1 Calculation Grid'!M2088)</f>
        <v>3.2537842861636004</v>
      </c>
      <c r="H372" s="18">
        <f>SUM('L1 Calculation Grid'!N1953,'L1 Calculation Grid'!N1968,'L1 Calculation Grid'!N1983,'L1 Calculation Grid'!N1998,'L1 Calculation Grid'!N2013,'L1 Calculation Grid'!N2028,'L1 Calculation Grid'!N2043,'L1 Calculation Grid'!N2058,'L1 Calculation Grid'!N2073,'L1 Calculation Grid'!N2088)</f>
        <v>1.0506091286635382</v>
      </c>
      <c r="I372" s="17">
        <f t="shared" si="24"/>
        <v>4</v>
      </c>
    </row>
    <row r="373" spans="1:9" ht="18" customHeight="1" x14ac:dyDescent="0.2">
      <c r="A373" s="16" t="str">
        <f>'Fish Use'!A132</f>
        <v>UGR5</v>
      </c>
      <c r="B373" s="16" t="str">
        <f>'Fish Use'!B132</f>
        <v>Upper Grande Ronde</v>
      </c>
      <c r="C373" s="16" t="str">
        <f>'Limiting Factors'!B364</f>
        <v>Side Channel and Wetland Habitat</v>
      </c>
      <c r="D373" s="18">
        <f>'Fish Use'!F132</f>
        <v>0.5242</v>
      </c>
      <c r="E373" s="19">
        <f>'Limiting Factors'!C364</f>
        <v>5</v>
      </c>
      <c r="F373" s="18">
        <f>'Limiting Factors'!D364</f>
        <v>1</v>
      </c>
      <c r="G373" s="18">
        <f>SUM('L1 Calculation Grid'!M1955,'L1 Calculation Grid'!M1970,'L1 Calculation Grid'!M1985,'L1 Calculation Grid'!M2000,'L1 Calculation Grid'!M2015,'L1 Calculation Grid'!M2030,'L1 Calculation Grid'!M2045,'L1 Calculation Grid'!M2060,'L1 Calculation Grid'!M2075,'L1 Calculation Grid'!M2090)</f>
        <v>4.0288514276727998</v>
      </c>
      <c r="H373" s="18">
        <f>SUM('L1 Calculation Grid'!N1955,'L1 Calculation Grid'!N1970,'L1 Calculation Grid'!N1985,'L1 Calculation Grid'!N2000,'L1 Calculation Grid'!N2015,'L1 Calculation Grid'!N2030,'L1 Calculation Grid'!N2045,'L1 Calculation Grid'!N2060,'L1 Calculation Grid'!N2075,'L1 Calculation Grid'!N2090)</f>
        <v>1.17428288542972</v>
      </c>
      <c r="I373" s="17">
        <f t="shared" si="24"/>
        <v>2</v>
      </c>
    </row>
    <row r="374" spans="1:9" ht="18" customHeight="1" x14ac:dyDescent="0.2">
      <c r="A374" s="16" t="str">
        <f>'Fish Use'!A132</f>
        <v>UGR5</v>
      </c>
      <c r="B374" s="16" t="str">
        <f>'Fish Use'!B132</f>
        <v>Upper Grande Ronde</v>
      </c>
      <c r="C374" s="16" t="str">
        <f>'Limiting Factors'!B374</f>
        <v>Summer Water Temperature</v>
      </c>
      <c r="D374" s="18">
        <f>'Fish Use'!F132</f>
        <v>0.5242</v>
      </c>
      <c r="E374" s="19">
        <f>'Limiting Factors'!C374</f>
        <v>4.3099999999999996</v>
      </c>
      <c r="F374" s="18">
        <f>'Limiting Factors'!D374</f>
        <v>0.84475</v>
      </c>
      <c r="G374" s="18">
        <f>SUM('L1 Calculation Grid'!M1961,'L1 Calculation Grid'!M1976,'L1 Calculation Grid'!M1991,'L1 Calculation Grid'!M2006,'L1 Calculation Grid'!M2021,'L1 Calculation Grid'!M2036,'L1 Calculation Grid'!M2051,'L1 Calculation Grid'!M2066,'L1 Calculation Grid'!M2081,'L1 Calculation Grid'!M2096)</f>
        <v>2.9479023527938839</v>
      </c>
      <c r="H374" s="18">
        <f>SUM('L1 Calculation Grid'!N1961,'L1 Calculation Grid'!N1976,'L1 Calculation Grid'!N1991,'L1 Calculation Grid'!N2006,'L1 Calculation Grid'!N2021,'L1 Calculation Grid'!N2036,'L1 Calculation Grid'!N2051,'L1 Calculation Grid'!N2066,'L1 Calculation Grid'!N2081,'L1 Calculation Grid'!N2096)</f>
        <v>0.92251630924847094</v>
      </c>
      <c r="I374" s="17">
        <f t="shared" si="24"/>
        <v>5</v>
      </c>
    </row>
    <row r="375" spans="1:9" ht="18" customHeight="1" x14ac:dyDescent="0.2">
      <c r="A375" s="16" t="str">
        <f>'Fish Use'!A132</f>
        <v>UGR5</v>
      </c>
      <c r="B375" s="16" t="str">
        <f>'Fish Use'!B132</f>
        <v>Upper Grande Ronde</v>
      </c>
      <c r="C375" s="16" t="str">
        <f>'Limiting Factors'!B376</f>
        <v>Water Quality</v>
      </c>
      <c r="D375" s="18">
        <f>'Fish Use'!F132</f>
        <v>0.5242</v>
      </c>
      <c r="E375" s="19">
        <f>'Limiting Factors'!C376</f>
        <v>4.6399999999999997</v>
      </c>
      <c r="F375" s="18">
        <f>'Limiting Factors'!D376</f>
        <v>0.91900000000000004</v>
      </c>
      <c r="G375" s="18">
        <f>SUM('L1 Calculation Grid'!M1963,'L1 Calculation Grid'!M1978,'L1 Calculation Grid'!M1993,'L1 Calculation Grid'!M2008,'L1 Calculation Grid'!M2023,'L1 Calculation Grid'!M2038,'L1 Calculation Grid'!M2053,'L1 Calculation Grid'!M2068,'L1 Calculation Grid'!M2083,'L1 Calculation Grid'!M2098)</f>
        <v>2.8044138364713049</v>
      </c>
      <c r="H375" s="18">
        <f>SUM('L1 Calculation Grid'!N1963,'L1 Calculation Grid'!N1978,'L1 Calculation Grid'!N1993,'L1 Calculation Grid'!N2008,'L1 Calculation Grid'!N2023,'L1 Calculation Grid'!N2038,'L1 Calculation Grid'!N2053,'L1 Calculation Grid'!N2068,'L1 Calculation Grid'!N2083,'L1 Calculation Grid'!N2098)</f>
        <v>0.77845710702693949</v>
      </c>
      <c r="I375" s="17">
        <f t="shared" si="24"/>
        <v>8</v>
      </c>
    </row>
    <row r="376" spans="1:9" ht="18" customHeight="1" x14ac:dyDescent="0.2">
      <c r="A376" s="16" t="str">
        <f>'Fish Use'!A132</f>
        <v>UGR5</v>
      </c>
      <c r="B376" s="16" t="str">
        <f>'Fish Use'!B132</f>
        <v>Upper Grande Ronde</v>
      </c>
      <c r="C376" s="16" t="str">
        <f>'Limiting Factors'!B375</f>
        <v>Winter Water Temperature</v>
      </c>
      <c r="D376" s="18">
        <f>'Fish Use'!F132</f>
        <v>0.5242</v>
      </c>
      <c r="E376" s="19">
        <f>'Limiting Factors'!C375</f>
        <v>3.91</v>
      </c>
      <c r="F376" s="18">
        <f>'Limiting Factors'!D375</f>
        <v>0.75475000000000003</v>
      </c>
      <c r="G376" s="18">
        <f>SUM('L1 Calculation Grid'!M1962,'L1 Calculation Grid'!M1977,'L1 Calculation Grid'!M1992,'L1 Calculation Grid'!M2007,'L1 Calculation Grid'!M2022,'L1 Calculation Grid'!M2037,'L1 Calculation Grid'!M2052,'L1 Calculation Grid'!M2067,'L1 Calculation Grid'!M2082,'L1 Calculation Grid'!M2097)</f>
        <v>1.8962457604136629</v>
      </c>
      <c r="H376" s="18">
        <f>SUM('L1 Calculation Grid'!N1962,'L1 Calculation Grid'!N1977,'L1 Calculation Grid'!N1992,'L1 Calculation Grid'!N2007,'L1 Calculation Grid'!N2022,'L1 Calculation Grid'!N2037,'L1 Calculation Grid'!N2052,'L1 Calculation Grid'!N2067,'L1 Calculation Grid'!N2082,'L1 Calculation Grid'!N2097)</f>
        <v>0.51647969479243905</v>
      </c>
      <c r="I376" s="17">
        <f t="shared" si="24"/>
        <v>11</v>
      </c>
    </row>
    <row r="377" spans="1:9" ht="18" customHeight="1" x14ac:dyDescent="0.2">
      <c r="A377" s="16" t="str">
        <f>'Fish Use'!A142</f>
        <v>UGR6</v>
      </c>
      <c r="B377" s="16" t="str">
        <f>'Fish Use'!B142</f>
        <v>Upper Grande Ronde</v>
      </c>
      <c r="C377" s="16" t="str">
        <f>'Limiting Factors'!B388</f>
        <v>Altered Flow Timing</v>
      </c>
      <c r="D377" s="18">
        <f>'Fish Use'!F142</f>
        <v>0.76429999999999998</v>
      </c>
      <c r="E377" s="19">
        <f>'Limiting Factors'!C388</f>
        <v>1.59</v>
      </c>
      <c r="F377" s="18">
        <f>'Limiting Factors'!D388</f>
        <v>0.23275000000000001</v>
      </c>
      <c r="G377" s="18">
        <f>SUM('L1 Calculation Grid'!M2108,'L1 Calculation Grid'!M2123,'L1 Calculation Grid'!M2138,'L1 Calculation Grid'!M2153,'L1 Calculation Grid'!M2168,'L1 Calculation Grid'!M2183,'L1 Calculation Grid'!M2198,'L1 Calculation Grid'!M2213,'L1 Calculation Grid'!M2228,'L1 Calculation Grid'!M2243)</f>
        <v>0.93265618252541305</v>
      </c>
      <c r="H377" s="18">
        <f>SUM('L1 Calculation Grid'!N2108,'L1 Calculation Grid'!N2123,'L1 Calculation Grid'!N2138,'L1 Calculation Grid'!N2153,'L1 Calculation Grid'!N2168,'L1 Calculation Grid'!N2183,'L1 Calculation Grid'!N2198,'L1 Calculation Grid'!N2213,'L1 Calculation Grid'!N2228,'L1 Calculation Grid'!N2243)</f>
        <v>0.25955542020849753</v>
      </c>
      <c r="I377" s="17">
        <f t="shared" ref="I377:I391" si="25">1+IF($H$377&gt;H377,1,0)+IF(AND($H$378&gt;H377,COUNTIF($H$377:$H$377,$H$378)=0),1,0)+IF(AND($H$379&gt;H377,COUNTIF($H$377:$H$378,$H$379)=0),1,0)+IF(AND($H$380&gt;H377,COUNTIF($H$377:$H$379,$H$380)=0),1,0)+IF(AND($H$381&gt;H377,COUNTIF($H$377:$H$380,$H$381)=0),1,0)+IF(AND($H$382&gt;H377,COUNTIF($H$377:$H$381,$H$382)=0),1,0)+IF(AND($H$383&gt;H377,COUNTIF($H$377:$H$382,$H$383)=0),1,0)+IF(AND($H$384&gt;H377,COUNTIF($H$377:$H$383,$H$384)=0),1,0)+IF(AND($H$385&gt;H377,COUNTIF($H$377:$H$384,$H$385)=0),1,0)+IF(AND($H$386&gt;H377,COUNTIF($H$377:$H$385,$H$386)=0),1,0)+IF(AND($H$387&gt;H377,COUNTIF($H$377:$H$386,$H$387)=0),1,0)+IF(AND($H$388&gt;H377,COUNTIF($H$377:$H$387,$H$388)=0),1,0)+IF(AND($H$389&gt;H377,COUNTIF($H$377:$H$388,$H$389)=0),1,0)+IF(AND($H$390&gt;H377,COUNTIF($H$377:$H$389,$H$390)=0),1,0)+IF(AND($H$391&gt;H377,COUNTIF($H$377:$H$390,$H$391)=0),1,0)</f>
        <v>13</v>
      </c>
    </row>
    <row r="378" spans="1:9" ht="18" customHeight="1" x14ac:dyDescent="0.2">
      <c r="A378" s="16" t="str">
        <f>'Fish Use'!A142</f>
        <v>UGR6</v>
      </c>
      <c r="B378" s="16" t="str">
        <f>'Fish Use'!B142</f>
        <v>Upper Grande Ronde</v>
      </c>
      <c r="C378" s="16" t="str">
        <f>'Limiting Factors'!B385</f>
        <v>Altered Primary Productivity</v>
      </c>
      <c r="D378" s="18">
        <f>'Fish Use'!F142</f>
        <v>0.76429999999999998</v>
      </c>
      <c r="E378" s="19">
        <f>'Limiting Factors'!C385</f>
        <v>1.82</v>
      </c>
      <c r="F378" s="18">
        <f>'Limiting Factors'!D385</f>
        <v>0.28449999999999998</v>
      </c>
      <c r="G378" s="18">
        <f>SUM('L1 Calculation Grid'!M2115,'L1 Calculation Grid'!M2130,'L1 Calculation Grid'!M2145,'L1 Calculation Grid'!M2160,'L1 Calculation Grid'!M2175,'L1 Calculation Grid'!M2190,'L1 Calculation Grid'!M2205,'L1 Calculation Grid'!M2220,'L1 Calculation Grid'!M2235,'L1 Calculation Grid'!M2250)</f>
        <v>0.7905618937732547</v>
      </c>
      <c r="H378" s="18">
        <f>SUM('L1 Calculation Grid'!N2115,'L1 Calculation Grid'!N2130,'L1 Calculation Grid'!N2145,'L1 Calculation Grid'!N2160,'L1 Calculation Grid'!N2175,'L1 Calculation Grid'!N2190,'L1 Calculation Grid'!N2205,'L1 Calculation Grid'!N2220,'L1 Calculation Grid'!N2235,'L1 Calculation Grid'!N2250)</f>
        <v>0.22640512230262755</v>
      </c>
      <c r="I378" s="17">
        <f t="shared" si="25"/>
        <v>15</v>
      </c>
    </row>
    <row r="379" spans="1:9" ht="18" customHeight="1" x14ac:dyDescent="0.2">
      <c r="A379" s="16" t="str">
        <f>'Fish Use'!A142</f>
        <v>UGR6</v>
      </c>
      <c r="B379" s="16" t="str">
        <f>'Fish Use'!B142</f>
        <v>Upper Grande Ronde</v>
      </c>
      <c r="C379" s="16" t="str">
        <f>'Limiting Factors'!B383</f>
        <v>Anthropogenic Barriers</v>
      </c>
      <c r="D379" s="18">
        <f>'Fish Use'!F142</f>
        <v>0.76429999999999998</v>
      </c>
      <c r="E379" s="19">
        <f>'Limiting Factors'!C383</f>
        <v>2.29</v>
      </c>
      <c r="F379" s="18">
        <f>'Limiting Factors'!D383</f>
        <v>0.39024999999999999</v>
      </c>
      <c r="G379" s="18">
        <f>SUM('L1 Calculation Grid'!M2102,'L1 Calculation Grid'!M2117,'L1 Calculation Grid'!M2132,'L1 Calculation Grid'!M2147,'L1 Calculation Grid'!M2162,'L1 Calculation Grid'!M2177,'L1 Calculation Grid'!M2192,'L1 Calculation Grid'!M2207,'L1 Calculation Grid'!M2222,'L1 Calculation Grid'!M2237)</f>
        <v>1.5829512834091219</v>
      </c>
      <c r="H379" s="18">
        <f>SUM('L1 Calculation Grid'!N2102,'L1 Calculation Grid'!N2117,'L1 Calculation Grid'!N2132,'L1 Calculation Grid'!N2147,'L1 Calculation Grid'!N2162,'L1 Calculation Grid'!N2177,'L1 Calculation Grid'!N2192,'L1 Calculation Grid'!N2207,'L1 Calculation Grid'!N2222,'L1 Calculation Grid'!N2237)</f>
        <v>0.50134602420171814</v>
      </c>
      <c r="I379" s="17">
        <f t="shared" si="25"/>
        <v>7</v>
      </c>
    </row>
    <row r="380" spans="1:9" ht="18" customHeight="1" x14ac:dyDescent="0.2">
      <c r="A380" s="16" t="str">
        <f>'Fish Use'!A142</f>
        <v>UGR6</v>
      </c>
      <c r="B380" s="16" t="str">
        <f>'Fish Use'!B142</f>
        <v>Upper Grande Ronde</v>
      </c>
      <c r="C380" s="16" t="str">
        <f>'Limiting Factors'!B380</f>
        <v>Channel and Habitat Structure</v>
      </c>
      <c r="D380" s="18">
        <f>'Fish Use'!F142</f>
        <v>0.76429999999999998</v>
      </c>
      <c r="E380" s="19">
        <f>'Limiting Factors'!C380</f>
        <v>3.25</v>
      </c>
      <c r="F380" s="18">
        <f>'Limiting Factors'!D380</f>
        <v>0.60624999999999996</v>
      </c>
      <c r="G380" s="18">
        <f>SUM('L1 Calculation Grid'!M2106,'L1 Calculation Grid'!M2121,'L1 Calculation Grid'!M2136,'L1 Calculation Grid'!M2151,'L1 Calculation Grid'!M2166,'L1 Calculation Grid'!M2181,'L1 Calculation Grid'!M2196,'L1 Calculation Grid'!M2211,'L1 Calculation Grid'!M2226,'L1 Calculation Grid'!M2241)</f>
        <v>4.0378241958328269</v>
      </c>
      <c r="H380" s="18">
        <f>SUM('L1 Calculation Grid'!N2106,'L1 Calculation Grid'!N2121,'L1 Calculation Grid'!N2136,'L1 Calculation Grid'!N2151,'L1 Calculation Grid'!N2166,'L1 Calculation Grid'!N2181,'L1 Calculation Grid'!N2196,'L1 Calculation Grid'!N2211,'L1 Calculation Grid'!N2226,'L1 Calculation Grid'!N2241)</f>
        <v>1.2223685329141345</v>
      </c>
      <c r="I380" s="17">
        <f t="shared" si="25"/>
        <v>1</v>
      </c>
    </row>
    <row r="381" spans="1:9" ht="18" customHeight="1" x14ac:dyDescent="0.2">
      <c r="A381" s="16" t="str">
        <f>'Fish Use'!A142</f>
        <v>UGR6</v>
      </c>
      <c r="B381" s="16" t="str">
        <f>'Fish Use'!B142</f>
        <v>Upper Grande Ronde</v>
      </c>
      <c r="C381" s="16" t="str">
        <f>'Limiting Factors'!B381</f>
        <v>Decreased Sediment Quantity</v>
      </c>
      <c r="D381" s="18">
        <f>'Fish Use'!F142</f>
        <v>0.76429999999999998</v>
      </c>
      <c r="E381" s="19">
        <f>'Limiting Factors'!C381</f>
        <v>2.2999999999999998</v>
      </c>
      <c r="F381" s="18">
        <f>'Limiting Factors'!D381</f>
        <v>0.39250000000000002</v>
      </c>
      <c r="G381" s="18">
        <f>SUM('L1 Calculation Grid'!M2109,'L1 Calculation Grid'!M2124,'L1 Calculation Grid'!M2139,'L1 Calculation Grid'!M2154,'L1 Calculation Grid'!M2169,'L1 Calculation Grid'!M2184,'L1 Calculation Grid'!M2199,'L1 Calculation Grid'!M2214,'L1 Calculation Grid'!M2229,'L1 Calculation Grid'!M2244)</f>
        <v>1.5535079911999947</v>
      </c>
      <c r="H381" s="18">
        <f>SUM('L1 Calculation Grid'!N2109,'L1 Calculation Grid'!N2124,'L1 Calculation Grid'!N2139,'L1 Calculation Grid'!N2154,'L1 Calculation Grid'!N2169,'L1 Calculation Grid'!N2184,'L1 Calculation Grid'!N2199,'L1 Calculation Grid'!N2214,'L1 Calculation Grid'!N2229,'L1 Calculation Grid'!N2244)</f>
        <v>0.46277395984799674</v>
      </c>
      <c r="I381" s="17">
        <f t="shared" si="25"/>
        <v>8</v>
      </c>
    </row>
    <row r="382" spans="1:9" ht="18" customHeight="1" x14ac:dyDescent="0.2">
      <c r="A382" s="16" t="str">
        <f>'Fish Use'!A142</f>
        <v>UGR6</v>
      </c>
      <c r="B382" s="16" t="str">
        <f>'Fish Use'!B142</f>
        <v>Upper Grande Ronde</v>
      </c>
      <c r="C382" s="16" t="str">
        <f>'Limiting Factors'!B387</f>
        <v>Decreased Water Quantity</v>
      </c>
      <c r="D382" s="18">
        <f>'Fish Use'!F142</f>
        <v>0.76429999999999998</v>
      </c>
      <c r="E382" s="19">
        <f>'Limiting Factors'!C387</f>
        <v>2</v>
      </c>
      <c r="F382" s="18">
        <f>'Limiting Factors'!D387</f>
        <v>0.32500000000000001</v>
      </c>
      <c r="G382" s="18">
        <f>SUM('L1 Calculation Grid'!M2107,'L1 Calculation Grid'!M2122,'L1 Calculation Grid'!M2137,'L1 Calculation Grid'!M2152,'L1 Calculation Grid'!M2167,'L1 Calculation Grid'!M2182,'L1 Calculation Grid'!M2197,'L1 Calculation Grid'!M2212,'L1 Calculation Grid'!M2227,'L1 Calculation Grid'!M2242)</f>
        <v>1.8612069824267401</v>
      </c>
      <c r="H382" s="18">
        <f>SUM('L1 Calculation Grid'!N2107,'L1 Calculation Grid'!N2122,'L1 Calculation Grid'!N2137,'L1 Calculation Grid'!N2152,'L1 Calculation Grid'!N2167,'L1 Calculation Grid'!N2182,'L1 Calculation Grid'!N2197,'L1 Calculation Grid'!N2212,'L1 Calculation Grid'!N2227,'L1 Calculation Grid'!N2242)</f>
        <v>0.53792252901018778</v>
      </c>
      <c r="I382" s="17">
        <f t="shared" si="25"/>
        <v>6</v>
      </c>
    </row>
    <row r="383" spans="1:9" ht="18" customHeight="1" x14ac:dyDescent="0.2">
      <c r="A383" s="16" t="str">
        <f>'Fish Use'!A142</f>
        <v>UGR6</v>
      </c>
      <c r="B383" s="16" t="str">
        <f>'Fish Use'!B142</f>
        <v>Upper Grande Ronde</v>
      </c>
      <c r="C383" s="16" t="str">
        <f>'Limiting Factors'!B378</f>
        <v>Floodplain Condition</v>
      </c>
      <c r="D383" s="18">
        <f>'Fish Use'!F142</f>
        <v>0.76429999999999998</v>
      </c>
      <c r="E383" s="19">
        <f>'Limiting Factors'!C378</f>
        <v>2.76</v>
      </c>
      <c r="F383" s="18">
        <f>'Limiting Factors'!D378</f>
        <v>0.496</v>
      </c>
      <c r="G383" s="18">
        <f>SUM('L1 Calculation Grid'!M2104,'L1 Calculation Grid'!M2119,'L1 Calculation Grid'!M2134,'L1 Calculation Grid'!M2149,'L1 Calculation Grid'!M2164,'L1 Calculation Grid'!M2179,'L1 Calculation Grid'!M2194,'L1 Calculation Grid'!M2209,'L1 Calculation Grid'!M2224,'L1 Calculation Grid'!M2239)</f>
        <v>2.3043426630196113</v>
      </c>
      <c r="H383" s="18">
        <f>SUM('L1 Calculation Grid'!N2104,'L1 Calculation Grid'!N2119,'L1 Calculation Grid'!N2134,'L1 Calculation Grid'!N2149,'L1 Calculation Grid'!N2164,'L1 Calculation Grid'!N2179,'L1 Calculation Grid'!N2194,'L1 Calculation Grid'!N2209,'L1 Calculation Grid'!N2224,'L1 Calculation Grid'!N2239)</f>
        <v>0.65426001671712497</v>
      </c>
      <c r="I383" s="17">
        <f t="shared" si="25"/>
        <v>3</v>
      </c>
    </row>
    <row r="384" spans="1:9" ht="18" customHeight="1" x14ac:dyDescent="0.2">
      <c r="A384" s="16" t="str">
        <f>'Fish Use'!A142</f>
        <v>UGR6</v>
      </c>
      <c r="B384" s="16" t="str">
        <f>'Fish Use'!B142</f>
        <v>Upper Grande Ronde</v>
      </c>
      <c r="C384" s="16" t="str">
        <f>'Limiting Factors'!B382</f>
        <v>Increased Sediment Quantity</v>
      </c>
      <c r="D384" s="18">
        <f>'Fish Use'!F142</f>
        <v>0.76429999999999998</v>
      </c>
      <c r="E384" s="19">
        <f>'Limiting Factors'!C382</f>
        <v>2</v>
      </c>
      <c r="F384" s="18">
        <f>'Limiting Factors'!D382</f>
        <v>0.32500000000000001</v>
      </c>
      <c r="G384" s="18">
        <f>SUM('L1 Calculation Grid'!M2110,'L1 Calculation Grid'!M2125,'L1 Calculation Grid'!M2140,'L1 Calculation Grid'!M2155,'L1 Calculation Grid'!M2170,'L1 Calculation Grid'!M2185,'L1 Calculation Grid'!M2200,'L1 Calculation Grid'!M2215,'L1 Calculation Grid'!M2230,'L1 Calculation Grid'!M2245)</f>
        <v>0.90310233910828752</v>
      </c>
      <c r="H384" s="18">
        <f>SUM('L1 Calculation Grid'!N2110,'L1 Calculation Grid'!N2125,'L1 Calculation Grid'!N2140,'L1 Calculation Grid'!N2155,'L1 Calculation Grid'!N2170,'L1 Calculation Grid'!N2185,'L1 Calculation Grid'!N2200,'L1 Calculation Grid'!N2215,'L1 Calculation Grid'!N2230,'L1 Calculation Grid'!N2245)</f>
        <v>0.29711889533656133</v>
      </c>
      <c r="I384" s="17">
        <f t="shared" si="25"/>
        <v>10</v>
      </c>
    </row>
    <row r="385" spans="1:9" ht="18" customHeight="1" x14ac:dyDescent="0.2">
      <c r="A385" s="16" t="str">
        <f>'Fish Use'!A142</f>
        <v>UGR6</v>
      </c>
      <c r="B385" s="16" t="str">
        <f>'Fish Use'!B142</f>
        <v>Upper Grande Ronde</v>
      </c>
      <c r="C385" s="16" t="str">
        <f>'Limiting Factors'!B386</f>
        <v>Non-Native Species Interactions and Competition</v>
      </c>
      <c r="D385" s="18">
        <f>'Fish Use'!F142</f>
        <v>0.76429999999999998</v>
      </c>
      <c r="E385" s="19">
        <f>'Limiting Factors'!C386</f>
        <v>2.88</v>
      </c>
      <c r="F385" s="18">
        <f>'Limiting Factors'!D386</f>
        <v>0.52300000000000002</v>
      </c>
      <c r="G385" s="18">
        <f>SUM('L1 Calculation Grid'!M2116,'L1 Calculation Grid'!M2131,'L1 Calculation Grid'!M2146,'L1 Calculation Grid'!M2161,'L1 Calculation Grid'!M2176,'L1 Calculation Grid'!M2191,'L1 Calculation Grid'!M2206,'L1 Calculation Grid'!M2221,'L1 Calculation Grid'!M2236,'L1 Calculation Grid'!M2251)</f>
        <v>1.6074812191144017</v>
      </c>
      <c r="H385" s="18">
        <f>SUM('L1 Calculation Grid'!N2116,'L1 Calculation Grid'!N2131,'L1 Calculation Grid'!N2146,'L1 Calculation Grid'!N2161,'L1 Calculation Grid'!N2176,'L1 Calculation Grid'!N2191,'L1 Calculation Grid'!N2206,'L1 Calculation Grid'!N2221,'L1 Calculation Grid'!N2236,'L1 Calculation Grid'!N2251)</f>
        <v>0.56704399668173633</v>
      </c>
      <c r="I385" s="17">
        <f t="shared" si="25"/>
        <v>4</v>
      </c>
    </row>
    <row r="386" spans="1:9" ht="18" customHeight="1" x14ac:dyDescent="0.2">
      <c r="A386" s="16" t="str">
        <f>'Fish Use'!A142</f>
        <v>UGR6</v>
      </c>
      <c r="B386" s="16" t="str">
        <f>'Fish Use'!B142</f>
        <v>Upper Grande Ronde</v>
      </c>
      <c r="C386" s="16" t="str">
        <f>'Limiting Factors'!B384</f>
        <v>Predation</v>
      </c>
      <c r="D386" s="18">
        <f>'Fish Use'!F142</f>
        <v>0.76429999999999998</v>
      </c>
      <c r="E386" s="19">
        <f>'Limiting Factors'!C384</f>
        <v>1.59</v>
      </c>
      <c r="F386" s="18">
        <f>'Limiting Factors'!D384</f>
        <v>0.23275000000000001</v>
      </c>
      <c r="G386" s="18">
        <f>SUM('L1 Calculation Grid'!M2114,'L1 Calculation Grid'!M2129,'L1 Calculation Grid'!M2144,'L1 Calculation Grid'!M2159,'L1 Calculation Grid'!M2174,'L1 Calculation Grid'!M2189,'L1 Calculation Grid'!M2204,'L1 Calculation Grid'!M2219,'L1 Calculation Grid'!M2234,'L1 Calculation Grid'!M2249)</f>
        <v>0.95552786027954251</v>
      </c>
      <c r="H386" s="18">
        <f>SUM('L1 Calculation Grid'!N2114,'L1 Calculation Grid'!N2129,'L1 Calculation Grid'!N2144,'L1 Calculation Grid'!N2159,'L1 Calculation Grid'!N2174,'L1 Calculation Grid'!N2189,'L1 Calculation Grid'!N2204,'L1 Calculation Grid'!N2219,'L1 Calculation Grid'!N2234,'L1 Calculation Grid'!N2249)</f>
        <v>0.29214756066836089</v>
      </c>
      <c r="I386" s="17">
        <f t="shared" si="25"/>
        <v>11</v>
      </c>
    </row>
    <row r="387" spans="1:9" ht="18" customHeight="1" x14ac:dyDescent="0.2">
      <c r="A387" s="16" t="str">
        <f>'Fish Use'!A142</f>
        <v>UGR6</v>
      </c>
      <c r="B387" s="16" t="str">
        <f>'Fish Use'!B142</f>
        <v>Upper Grande Ronde</v>
      </c>
      <c r="C387" s="16" t="str">
        <f>'Limiting Factors'!B377</f>
        <v>Riparian Condition</v>
      </c>
      <c r="D387" s="18">
        <f>'Fish Use'!F142</f>
        <v>0.76429999999999998</v>
      </c>
      <c r="E387" s="19">
        <f>'Limiting Factors'!C377</f>
        <v>2.17</v>
      </c>
      <c r="F387" s="18">
        <f>'Limiting Factors'!D377</f>
        <v>0.36325000000000002</v>
      </c>
      <c r="G387" s="18">
        <f>SUM('L1 Calculation Grid'!M2103,'L1 Calculation Grid'!M2118,'L1 Calculation Grid'!M2133,'L1 Calculation Grid'!M2148,'L1 Calculation Grid'!M2163,'L1 Calculation Grid'!M2178,'L1 Calculation Grid'!M2193,'L1 Calculation Grid'!M2208,'L1 Calculation Grid'!M2223,'L1 Calculation Grid'!M2238)</f>
        <v>1.7233013307736846</v>
      </c>
      <c r="H387" s="18">
        <f>SUM('L1 Calculation Grid'!N2103,'L1 Calculation Grid'!N2118,'L1 Calculation Grid'!N2133,'L1 Calculation Grid'!N2148,'L1 Calculation Grid'!N2163,'L1 Calculation Grid'!N2178,'L1 Calculation Grid'!N2193,'L1 Calculation Grid'!N2208,'L1 Calculation Grid'!N2223,'L1 Calculation Grid'!N2238)</f>
        <v>0.55643397051485544</v>
      </c>
      <c r="I387" s="17">
        <f t="shared" si="25"/>
        <v>5</v>
      </c>
    </row>
    <row r="388" spans="1:9" ht="18" customHeight="1" x14ac:dyDescent="0.2">
      <c r="A388" s="16" t="str">
        <f>'Fish Use'!A142</f>
        <v>UGR6</v>
      </c>
      <c r="B388" s="16" t="str">
        <f>'Fish Use'!B142</f>
        <v>Upper Grande Ronde</v>
      </c>
      <c r="C388" s="16" t="str">
        <f>'Limiting Factors'!B379</f>
        <v>Side Channel and Wetland Habitat</v>
      </c>
      <c r="D388" s="18">
        <f>'Fish Use'!F142</f>
        <v>0.76429999999999998</v>
      </c>
      <c r="E388" s="19">
        <f>'Limiting Factors'!C379</f>
        <v>3.18</v>
      </c>
      <c r="F388" s="18">
        <f>'Limiting Factors'!D379</f>
        <v>0.59050000000000002</v>
      </c>
      <c r="G388" s="18">
        <f>SUM('L1 Calculation Grid'!M2105,'L1 Calculation Grid'!M2120,'L1 Calculation Grid'!M2135,'L1 Calculation Grid'!M2150,'L1 Calculation Grid'!M2165,'L1 Calculation Grid'!M2180,'L1 Calculation Grid'!M2195,'L1 Calculation Grid'!M2210,'L1 Calculation Grid'!M2225,'L1 Calculation Grid'!M2240)</f>
        <v>3.4687100377977389</v>
      </c>
      <c r="H388" s="18">
        <f>SUM('L1 Calculation Grid'!N2105,'L1 Calculation Grid'!N2120,'L1 Calculation Grid'!N2135,'L1 Calculation Grid'!N2150,'L1 Calculation Grid'!N2165,'L1 Calculation Grid'!N2180,'L1 Calculation Grid'!N2195,'L1 Calculation Grid'!N2210,'L1 Calculation Grid'!N2225,'L1 Calculation Grid'!N2240)</f>
        <v>1.011019369919284</v>
      </c>
      <c r="I388" s="17">
        <f t="shared" si="25"/>
        <v>2</v>
      </c>
    </row>
    <row r="389" spans="1:9" ht="18" customHeight="1" x14ac:dyDescent="0.2">
      <c r="A389" s="16" t="str">
        <f>'Fish Use'!A142</f>
        <v>UGR6</v>
      </c>
      <c r="B389" s="16" t="str">
        <f>'Fish Use'!B142</f>
        <v>Upper Grande Ronde</v>
      </c>
      <c r="C389" s="16" t="str">
        <f>'Limiting Factors'!B389</f>
        <v>Summer Water Temperature</v>
      </c>
      <c r="D389" s="18">
        <f>'Fish Use'!F142</f>
        <v>0.76429999999999998</v>
      </c>
      <c r="E389" s="19">
        <f>'Limiting Factors'!C389</f>
        <v>1.59</v>
      </c>
      <c r="F389" s="18">
        <f>'Limiting Factors'!D389</f>
        <v>0.23275000000000001</v>
      </c>
      <c r="G389" s="18">
        <f>SUM('L1 Calculation Grid'!M2111,'L1 Calculation Grid'!M2126,'L1 Calculation Grid'!M2141,'L1 Calculation Grid'!M2156,'L1 Calculation Grid'!M2171,'L1 Calculation Grid'!M2186,'L1 Calculation Grid'!M2201,'L1 Calculation Grid'!M2216,'L1 Calculation Grid'!M2231,'L1 Calculation Grid'!M2246)</f>
        <v>1.184244634974587</v>
      </c>
      <c r="H389" s="18">
        <f>SUM('L1 Calculation Grid'!N2111,'L1 Calculation Grid'!N2126,'L1 Calculation Grid'!N2141,'L1 Calculation Grid'!N2156,'L1 Calculation Grid'!N2171,'L1 Calculation Grid'!N2186,'L1 Calculation Grid'!N2201,'L1 Calculation Grid'!N2216,'L1 Calculation Grid'!N2231,'L1 Calculation Grid'!N2246)</f>
        <v>0.37059741441864674</v>
      </c>
      <c r="I389" s="17">
        <f t="shared" si="25"/>
        <v>9</v>
      </c>
    </row>
    <row r="390" spans="1:9" ht="18" customHeight="1" x14ac:dyDescent="0.2">
      <c r="A390" s="16" t="str">
        <f>'Fish Use'!A142</f>
        <v>UGR6</v>
      </c>
      <c r="B390" s="16" t="str">
        <f>'Fish Use'!B142</f>
        <v>Upper Grande Ronde</v>
      </c>
      <c r="C390" s="16" t="str">
        <f>'Limiting Factors'!B391</f>
        <v>Water Quality</v>
      </c>
      <c r="D390" s="18">
        <f>'Fish Use'!F142</f>
        <v>0.76429999999999998</v>
      </c>
      <c r="E390" s="19">
        <f>'Limiting Factors'!C391</f>
        <v>1.59</v>
      </c>
      <c r="F390" s="18">
        <f>'Limiting Factors'!D391</f>
        <v>0.23275000000000001</v>
      </c>
      <c r="G390" s="18">
        <f>SUM('L1 Calculation Grid'!M2113,'L1 Calculation Grid'!M2128,'L1 Calculation Grid'!M2143,'L1 Calculation Grid'!M2158,'L1 Calculation Grid'!M2173,'L1 Calculation Grid'!M2188,'L1 Calculation Grid'!M2203,'L1 Calculation Grid'!M2218,'L1 Calculation Grid'!M2233,'L1 Calculation Grid'!M2248)</f>
        <v>1.0355787315295428</v>
      </c>
      <c r="H390" s="18">
        <f>SUM('L1 Calculation Grid'!N2113,'L1 Calculation Grid'!N2128,'L1 Calculation Grid'!N2143,'L1 Calculation Grid'!N2158,'L1 Calculation Grid'!N2173,'L1 Calculation Grid'!N2188,'L1 Calculation Grid'!N2203,'L1 Calculation Grid'!N2218,'L1 Calculation Grid'!N2233,'L1 Calculation Grid'!N2248)</f>
        <v>0.28745886679102611</v>
      </c>
      <c r="I390" s="17">
        <f t="shared" si="25"/>
        <v>12</v>
      </c>
    </row>
    <row r="391" spans="1:9" ht="18" customHeight="1" x14ac:dyDescent="0.2">
      <c r="A391" s="16" t="str">
        <f>'Fish Use'!A142</f>
        <v>UGR6</v>
      </c>
      <c r="B391" s="16" t="str">
        <f>'Fish Use'!B142</f>
        <v>Upper Grande Ronde</v>
      </c>
      <c r="C391" s="16" t="str">
        <f>'Limiting Factors'!B390</f>
        <v>Winter Water Temperature</v>
      </c>
      <c r="D391" s="18">
        <f>'Fish Use'!F142</f>
        <v>0.76429999999999998</v>
      </c>
      <c r="E391" s="19">
        <f>'Limiting Factors'!C390</f>
        <v>1.59</v>
      </c>
      <c r="F391" s="18">
        <f>'Limiting Factors'!D390</f>
        <v>0.23275000000000001</v>
      </c>
      <c r="G391" s="18">
        <f>SUM('L1 Calculation Grid'!M2112,'L1 Calculation Grid'!M2127,'L1 Calculation Grid'!M2142,'L1 Calculation Grid'!M2157,'L1 Calculation Grid'!M2172,'L1 Calculation Grid'!M2187,'L1 Calculation Grid'!M2202,'L1 Calculation Grid'!M2217,'L1 Calculation Grid'!M2232,'L1 Calculation Grid'!M2247)</f>
        <v>0.85260531127541295</v>
      </c>
      <c r="H391" s="18">
        <f>SUM('L1 Calculation Grid'!N2112,'L1 Calculation Grid'!N2127,'L1 Calculation Grid'!N2142,'L1 Calculation Grid'!N2157,'L1 Calculation Grid'!N2172,'L1 Calculation Grid'!N2187,'L1 Calculation Grid'!N2202,'L1 Calculation Grid'!N2217,'L1 Calculation Grid'!N2232,'L1 Calculation Grid'!N2247)</f>
        <v>0.23222376557871666</v>
      </c>
      <c r="I391" s="17">
        <f t="shared" si="25"/>
        <v>14</v>
      </c>
    </row>
    <row r="392" spans="1:9" ht="18" customHeight="1" x14ac:dyDescent="0.2">
      <c r="A392" s="16" t="str">
        <f>'Fish Use'!A152</f>
        <v>UGR7</v>
      </c>
      <c r="B392" s="16" t="str">
        <f>'Fish Use'!B152</f>
        <v>Upper Grande Ronde</v>
      </c>
      <c r="C392" s="16" t="str">
        <f>'Limiting Factors'!B403</f>
        <v>Altered Flow Timing</v>
      </c>
      <c r="D392" s="18">
        <f>'Fish Use'!F152</f>
        <v>0.33750000000000002</v>
      </c>
      <c r="E392" s="19">
        <f>'Limiting Factors'!C403</f>
        <v>5</v>
      </c>
      <c r="F392" s="18">
        <f>'Limiting Factors'!D403</f>
        <v>1</v>
      </c>
      <c r="G392" s="18">
        <f>SUM('L1 Calculation Grid'!M2258,'L1 Calculation Grid'!M2273,'L1 Calculation Grid'!M2288,'L1 Calculation Grid'!M2303,'L1 Calculation Grid'!M2318,'L1 Calculation Grid'!M2333,'L1 Calculation Grid'!M2348,'L1 Calculation Grid'!M2363,'L1 Calculation Grid'!M2378,'L1 Calculation Grid'!M2393)</f>
        <v>1.7694642857625003</v>
      </c>
      <c r="H392" s="18">
        <f>SUM('L1 Calculation Grid'!N2258,'L1 Calculation Grid'!N2273,'L1 Calculation Grid'!N2288,'L1 Calculation Grid'!N2303,'L1 Calculation Grid'!N2318,'L1 Calculation Grid'!N2333,'L1 Calculation Grid'!N2348,'L1 Calculation Grid'!N2363,'L1 Calculation Grid'!N2378,'L1 Calculation Grid'!N2393)</f>
        <v>0.49243660723012511</v>
      </c>
      <c r="I392" s="17">
        <f t="shared" ref="I392:I406" si="26">1+IF($H$392&gt;H392,1,0)+IF(AND($H$393&gt;H392,COUNTIF($H$392:$H$392,$H$393)=0),1,0)+IF(AND($H$394&gt;H392,COUNTIF($H$392:$H$393,$H$394)=0),1,0)+IF(AND($H$395&gt;H392,COUNTIF($H$392:$H$394,$H$395)=0),1,0)+IF(AND($H$396&gt;H392,COUNTIF($H$392:$H$395,$H$396)=0),1,0)+IF(AND($H$397&gt;H392,COUNTIF($H$392:$H$396,$H$397)=0),1,0)+IF(AND($H$398&gt;H392,COUNTIF($H$392:$H$397,$H$398)=0),1,0)+IF(AND($H$399&gt;H392,COUNTIF($H$392:$H$398,$H$399)=0),1,0)+IF(AND($H$400&gt;H392,COUNTIF($H$392:$H$399,$H$400)=0),1,0)+IF(AND($H$401&gt;H392,COUNTIF($H$392:$H$400,$H$401)=0),1,0)+IF(AND($H$402&gt;H392,COUNTIF($H$392:$H$401,$H$402)=0),1,0)+IF(AND($H$403&gt;H392,COUNTIF($H$392:$H$402,$H$403)=0),1,0)+IF(AND($H$404&gt;H392,COUNTIF($H$392:$H$403,$H$404)=0),1,0)+IF(AND($H$405&gt;H392,COUNTIF($H$392:$H$404,$H$405)=0),1,0)+IF(AND($H$406&gt;H392,COUNTIF($H$392:$H$405,$H$406)=0),1,0)</f>
        <v>9</v>
      </c>
    </row>
    <row r="393" spans="1:9" ht="18" customHeight="1" x14ac:dyDescent="0.2">
      <c r="A393" s="16" t="str">
        <f>'Fish Use'!A152</f>
        <v>UGR7</v>
      </c>
      <c r="B393" s="16" t="str">
        <f>'Fish Use'!B152</f>
        <v>Upper Grande Ronde</v>
      </c>
      <c r="C393" s="16" t="str">
        <f>'Limiting Factors'!B400</f>
        <v>Altered Primary Productivity</v>
      </c>
      <c r="D393" s="18">
        <f>'Fish Use'!F152</f>
        <v>0.33750000000000002</v>
      </c>
      <c r="E393" s="19">
        <f>'Limiting Factors'!C400</f>
        <v>3.42</v>
      </c>
      <c r="F393" s="18">
        <f>'Limiting Factors'!D400</f>
        <v>0.64449999999999996</v>
      </c>
      <c r="G393" s="18">
        <f>SUM('L1 Calculation Grid'!M2265,'L1 Calculation Grid'!M2280,'L1 Calculation Grid'!M2295,'L1 Calculation Grid'!M2310,'L1 Calculation Grid'!M2325,'L1 Calculation Grid'!M2340,'L1 Calculation Grid'!M2355,'L1 Calculation Grid'!M2370,'L1 Calculation Grid'!M2385,'L1 Calculation Grid'!M2400)</f>
        <v>0.7908360266303438</v>
      </c>
      <c r="H393" s="18">
        <f>SUM('L1 Calculation Grid'!N2265,'L1 Calculation Grid'!N2280,'L1 Calculation Grid'!N2295,'L1 Calculation Grid'!N2310,'L1 Calculation Grid'!N2325,'L1 Calculation Grid'!N2340,'L1 Calculation Grid'!N2355,'L1 Calculation Grid'!N2370,'L1 Calculation Grid'!N2385,'L1 Calculation Grid'!N2400)</f>
        <v>0.22648362985975276</v>
      </c>
      <c r="I393" s="17">
        <f t="shared" si="26"/>
        <v>15</v>
      </c>
    </row>
    <row r="394" spans="1:9" ht="18" customHeight="1" x14ac:dyDescent="0.2">
      <c r="A394" s="16" t="str">
        <f>'Fish Use'!A152</f>
        <v>UGR7</v>
      </c>
      <c r="B394" s="16" t="str">
        <f>'Fish Use'!B152</f>
        <v>Upper Grande Ronde</v>
      </c>
      <c r="C394" s="16" t="str">
        <f>'Limiting Factors'!B398</f>
        <v>Anthropogenic Barriers</v>
      </c>
      <c r="D394" s="18">
        <f>'Fish Use'!F152</f>
        <v>0.33750000000000002</v>
      </c>
      <c r="E394" s="19">
        <f>'Limiting Factors'!C398</f>
        <v>2.71</v>
      </c>
      <c r="F394" s="18">
        <f>'Limiting Factors'!D398</f>
        <v>0.48475000000000001</v>
      </c>
      <c r="G394" s="18">
        <f>SUM('L1 Calculation Grid'!M2252,'L1 Calculation Grid'!M2267,'L1 Calculation Grid'!M2282,'L1 Calculation Grid'!M2297,'L1 Calculation Grid'!M2312,'L1 Calculation Grid'!M2327,'L1 Calculation Grid'!M2342,'L1 Calculation Grid'!M2357,'L1 Calculation Grid'!M2372,'L1 Calculation Grid'!M2387)</f>
        <v>0.86826515606302501</v>
      </c>
      <c r="H394" s="18">
        <f>SUM('L1 Calculation Grid'!N2252,'L1 Calculation Grid'!N2267,'L1 Calculation Grid'!N2282,'L1 Calculation Grid'!N2297,'L1 Calculation Grid'!N2312,'L1 Calculation Grid'!N2327,'L1 Calculation Grid'!N2342,'L1 Calculation Grid'!N2357,'L1 Calculation Grid'!N2372,'L1 Calculation Grid'!N2387)</f>
        <v>0.2749934811686659</v>
      </c>
      <c r="I394" s="17">
        <f t="shared" si="26"/>
        <v>13</v>
      </c>
    </row>
    <row r="395" spans="1:9" ht="18" customHeight="1" x14ac:dyDescent="0.2">
      <c r="A395" s="16" t="str">
        <f>'Fish Use'!A152</f>
        <v>UGR7</v>
      </c>
      <c r="B395" s="16" t="str">
        <f>'Fish Use'!B152</f>
        <v>Upper Grande Ronde</v>
      </c>
      <c r="C395" s="16" t="str">
        <f>'Limiting Factors'!B395</f>
        <v>Channel and Habitat Structure</v>
      </c>
      <c r="D395" s="18">
        <f>'Fish Use'!F152</f>
        <v>0.33750000000000002</v>
      </c>
      <c r="E395" s="19">
        <f>'Limiting Factors'!C395</f>
        <v>4.78</v>
      </c>
      <c r="F395" s="18">
        <f>'Limiting Factors'!D395</f>
        <v>0.95050000000000001</v>
      </c>
      <c r="G395" s="18">
        <f>SUM('L1 Calculation Grid'!M2256,'L1 Calculation Grid'!M2271,'L1 Calculation Grid'!M2286,'L1 Calculation Grid'!M2301,'L1 Calculation Grid'!M2316,'L1 Calculation Grid'!M2331,'L1 Calculation Grid'!M2346,'L1 Calculation Grid'!M2361,'L1 Calculation Grid'!M2376,'L1 Calculation Grid'!M2391)</f>
        <v>2.7954883924446943</v>
      </c>
      <c r="H395" s="18">
        <f>SUM('L1 Calculation Grid'!N2256,'L1 Calculation Grid'!N2271,'L1 Calculation Grid'!N2286,'L1 Calculation Grid'!N2301,'L1 Calculation Grid'!N2316,'L1 Calculation Grid'!N2331,'L1 Calculation Grid'!N2346,'L1 Calculation Grid'!N2361,'L1 Calculation Grid'!N2376,'L1 Calculation Grid'!N2391)</f>
        <v>0.84627682616239097</v>
      </c>
      <c r="I395" s="17">
        <f t="shared" si="26"/>
        <v>1</v>
      </c>
    </row>
    <row r="396" spans="1:9" ht="18" customHeight="1" x14ac:dyDescent="0.2">
      <c r="A396" s="16" t="str">
        <f>'Fish Use'!A152</f>
        <v>UGR7</v>
      </c>
      <c r="B396" s="16" t="str">
        <f>'Fish Use'!B152</f>
        <v>Upper Grande Ronde</v>
      </c>
      <c r="C396" s="16" t="str">
        <f>'Limiting Factors'!B396</f>
        <v>Decreased Sediment Quantity</v>
      </c>
      <c r="D396" s="18">
        <f>'Fish Use'!F152</f>
        <v>0.33750000000000002</v>
      </c>
      <c r="E396" s="19">
        <f>'Limiting Factors'!C396</f>
        <v>2.83</v>
      </c>
      <c r="F396" s="18">
        <f>'Limiting Factors'!D396</f>
        <v>0.51175000000000004</v>
      </c>
      <c r="G396" s="18">
        <f>SUM('L1 Calculation Grid'!M2259,'L1 Calculation Grid'!M2274,'L1 Calculation Grid'!M2289,'L1 Calculation Grid'!M2304,'L1 Calculation Grid'!M2319,'L1 Calculation Grid'!M2334,'L1 Calculation Grid'!M2349,'L1 Calculation Grid'!M2364,'L1 Calculation Grid'!M2379,'L1 Calculation Grid'!M2394)</f>
        <v>0.89442020096687835</v>
      </c>
      <c r="H396" s="18">
        <f>SUM('L1 Calculation Grid'!N2259,'L1 Calculation Grid'!N2274,'L1 Calculation Grid'!N2289,'L1 Calculation Grid'!N2304,'L1 Calculation Grid'!N2319,'L1 Calculation Grid'!N2334,'L1 Calculation Grid'!N2349,'L1 Calculation Grid'!N2364,'L1 Calculation Grid'!N2379,'L1 Calculation Grid'!N2394)</f>
        <v>0.26643852526935408</v>
      </c>
      <c r="I396" s="17">
        <f t="shared" si="26"/>
        <v>14</v>
      </c>
    </row>
    <row r="397" spans="1:9" ht="18" customHeight="1" x14ac:dyDescent="0.2">
      <c r="A397" s="16" t="str">
        <f>'Fish Use'!A152</f>
        <v>UGR7</v>
      </c>
      <c r="B397" s="16" t="str">
        <f>'Fish Use'!B152</f>
        <v>Upper Grande Ronde</v>
      </c>
      <c r="C397" s="16" t="str">
        <f>'Limiting Factors'!B402</f>
        <v>Decreased Water Quantity</v>
      </c>
      <c r="D397" s="18">
        <f>'Fish Use'!F152</f>
        <v>0.33750000000000002</v>
      </c>
      <c r="E397" s="19">
        <f>'Limiting Factors'!C402</f>
        <v>5</v>
      </c>
      <c r="F397" s="18">
        <f>'Limiting Factors'!D402</f>
        <v>1</v>
      </c>
      <c r="G397" s="18">
        <f>SUM('L1 Calculation Grid'!M2257,'L1 Calculation Grid'!M2272,'L1 Calculation Grid'!M2287,'L1 Calculation Grid'!M2302,'L1 Calculation Grid'!M2317,'L1 Calculation Grid'!M2332,'L1 Calculation Grid'!M2347,'L1 Calculation Grid'!M2362,'L1 Calculation Grid'!M2377,'L1 Calculation Grid'!M2392)</f>
        <v>2.5288392861000002</v>
      </c>
      <c r="H397" s="18">
        <f>SUM('L1 Calculation Grid'!N2257,'L1 Calculation Grid'!N2272,'L1 Calculation Grid'!N2287,'L1 Calculation Grid'!N2302,'L1 Calculation Grid'!N2317,'L1 Calculation Grid'!N2332,'L1 Calculation Grid'!N2347,'L1 Calculation Grid'!N2362,'L1 Calculation Grid'!N2377,'L1 Calculation Grid'!N2392)</f>
        <v>0.73088035725375011</v>
      </c>
      <c r="I397" s="17">
        <f t="shared" si="26"/>
        <v>3</v>
      </c>
    </row>
    <row r="398" spans="1:9" ht="18" customHeight="1" x14ac:dyDescent="0.2">
      <c r="A398" s="16" t="str">
        <f>'Fish Use'!A152</f>
        <v>UGR7</v>
      </c>
      <c r="B398" s="16" t="str">
        <f>'Fish Use'!B152</f>
        <v>Upper Grande Ronde</v>
      </c>
      <c r="C398" s="16" t="str">
        <f>'Limiting Factors'!B393</f>
        <v>Floodplain Condition</v>
      </c>
      <c r="D398" s="18">
        <f>'Fish Use'!F152</f>
        <v>0.33750000000000002</v>
      </c>
      <c r="E398" s="19">
        <f>'Limiting Factors'!C393</f>
        <v>5</v>
      </c>
      <c r="F398" s="18">
        <f>'Limiting Factors'!D393</f>
        <v>1</v>
      </c>
      <c r="G398" s="18">
        <f>SUM('L1 Calculation Grid'!M2254,'L1 Calculation Grid'!M2269,'L1 Calculation Grid'!M2284,'L1 Calculation Grid'!M2299,'L1 Calculation Grid'!M2314,'L1 Calculation Grid'!M2329,'L1 Calculation Grid'!M2344,'L1 Calculation Grid'!M2359,'L1 Calculation Grid'!M2374,'L1 Calculation Grid'!M2389)</f>
        <v>2.0515178572875006</v>
      </c>
      <c r="H398" s="18">
        <f>SUM('L1 Calculation Grid'!N2254,'L1 Calculation Grid'!N2269,'L1 Calculation Grid'!N2284,'L1 Calculation Grid'!N2299,'L1 Calculation Grid'!N2314,'L1 Calculation Grid'!N2329,'L1 Calculation Grid'!N2344,'L1 Calculation Grid'!N2359,'L1 Calculation Grid'!N2374,'L1 Calculation Grid'!N2389)</f>
        <v>0.58247678574225004</v>
      </c>
      <c r="I398" s="17">
        <f t="shared" si="26"/>
        <v>6</v>
      </c>
    </row>
    <row r="399" spans="1:9" ht="18" customHeight="1" x14ac:dyDescent="0.2">
      <c r="A399" s="16" t="str">
        <f>'Fish Use'!A152</f>
        <v>UGR7</v>
      </c>
      <c r="B399" s="16" t="str">
        <f>'Fish Use'!B152</f>
        <v>Upper Grande Ronde</v>
      </c>
      <c r="C399" s="16" t="str">
        <f>'Limiting Factors'!B397</f>
        <v>Increased Sediment Quantity</v>
      </c>
      <c r="D399" s="18">
        <f>'Fish Use'!F152</f>
        <v>0.33750000000000002</v>
      </c>
      <c r="E399" s="19">
        <f>'Limiting Factors'!C397</f>
        <v>4.16</v>
      </c>
      <c r="F399" s="18">
        <f>'Limiting Factors'!D397</f>
        <v>0.81100000000000005</v>
      </c>
      <c r="G399" s="18">
        <f>SUM('L1 Calculation Grid'!M2260,'L1 Calculation Grid'!M2275,'L1 Calculation Grid'!M2290,'L1 Calculation Grid'!M2305,'L1 Calculation Grid'!M2320,'L1 Calculation Grid'!M2335,'L1 Calculation Grid'!M2350,'L1 Calculation Grid'!M2365,'L1 Calculation Grid'!M2380,'L1 Calculation Grid'!M2395)</f>
        <v>0.99514044623306264</v>
      </c>
      <c r="H399" s="18">
        <f>SUM('L1 Calculation Grid'!N2260,'L1 Calculation Grid'!N2275,'L1 Calculation Grid'!N2290,'L1 Calculation Grid'!N2305,'L1 Calculation Grid'!N2320,'L1 Calculation Grid'!N2335,'L1 Calculation Grid'!N2350,'L1 Calculation Grid'!N2365,'L1 Calculation Grid'!N2380,'L1 Calculation Grid'!N2395)</f>
        <v>0.3273992517630353</v>
      </c>
      <c r="I399" s="17">
        <f t="shared" si="26"/>
        <v>11</v>
      </c>
    </row>
    <row r="400" spans="1:9" ht="18" customHeight="1" x14ac:dyDescent="0.2">
      <c r="A400" s="16" t="str">
        <f>'Fish Use'!A152</f>
        <v>UGR7</v>
      </c>
      <c r="B400" s="16" t="str">
        <f>'Fish Use'!B152</f>
        <v>Upper Grande Ronde</v>
      </c>
      <c r="C400" s="16" t="str">
        <f>'Limiting Factors'!B401</f>
        <v>Non-Native Species Interactions and Competition</v>
      </c>
      <c r="D400" s="18">
        <f>'Fish Use'!F152</f>
        <v>0.33750000000000002</v>
      </c>
      <c r="E400" s="19">
        <f>'Limiting Factors'!C401</f>
        <v>3.56</v>
      </c>
      <c r="F400" s="18">
        <f>'Limiting Factors'!D401</f>
        <v>0.67600000000000005</v>
      </c>
      <c r="G400" s="18">
        <f>SUM('L1 Calculation Grid'!M2266,'L1 Calculation Grid'!M2281,'L1 Calculation Grid'!M2296,'L1 Calculation Grid'!M2311,'L1 Calculation Grid'!M2326,'L1 Calculation Grid'!M2341,'L1 Calculation Grid'!M2356,'L1 Calculation Grid'!M2371,'L1 Calculation Grid'!M2386,'L1 Calculation Grid'!M2401)</f>
        <v>0.91748892847365016</v>
      </c>
      <c r="H400" s="18">
        <f>SUM('L1 Calculation Grid'!N2266,'L1 Calculation Grid'!N2281,'L1 Calculation Grid'!N2296,'L1 Calculation Grid'!N2311,'L1 Calculation Grid'!N2326,'L1 Calculation Grid'!N2341,'L1 Calculation Grid'!N2356,'L1 Calculation Grid'!N2371,'L1 Calculation Grid'!N2386,'L1 Calculation Grid'!N2401)</f>
        <v>0.32364707140999349</v>
      </c>
      <c r="I400" s="17">
        <f t="shared" si="26"/>
        <v>12</v>
      </c>
    </row>
    <row r="401" spans="1:9" ht="18" customHeight="1" x14ac:dyDescent="0.2">
      <c r="A401" s="16" t="str">
        <f>'Fish Use'!A152</f>
        <v>UGR7</v>
      </c>
      <c r="B401" s="16" t="str">
        <f>'Fish Use'!B152</f>
        <v>Upper Grande Ronde</v>
      </c>
      <c r="C401" s="16" t="str">
        <f>'Limiting Factors'!B399</f>
        <v>Predation</v>
      </c>
      <c r="D401" s="18">
        <f>'Fish Use'!F152</f>
        <v>0.33750000000000002</v>
      </c>
      <c r="E401" s="19">
        <f>'Limiting Factors'!C399</f>
        <v>4.6399999999999997</v>
      </c>
      <c r="F401" s="18">
        <f>'Limiting Factors'!D399</f>
        <v>0.91900000000000004</v>
      </c>
      <c r="G401" s="18">
        <f>SUM('L1 Calculation Grid'!M2264,'L1 Calculation Grid'!M2279,'L1 Calculation Grid'!M2294,'L1 Calculation Grid'!M2309,'L1 Calculation Grid'!M2324,'L1 Calculation Grid'!M2339,'L1 Calculation Grid'!M2354,'L1 Calculation Grid'!M2369,'L1 Calculation Grid'!M2384,'L1 Calculation Grid'!M2399)</f>
        <v>1.6660157147731125</v>
      </c>
      <c r="H401" s="18">
        <f>SUM('L1 Calculation Grid'!N2264,'L1 Calculation Grid'!N2279,'L1 Calculation Grid'!N2294,'L1 Calculation Grid'!N2309,'L1 Calculation Grid'!N2324,'L1 Calculation Grid'!N2339,'L1 Calculation Grid'!N2354,'L1 Calculation Grid'!N2369,'L1 Calculation Grid'!N2384,'L1 Calculation Grid'!N2399)</f>
        <v>0.50937544297633397</v>
      </c>
      <c r="I401" s="17">
        <f t="shared" si="26"/>
        <v>7</v>
      </c>
    </row>
    <row r="402" spans="1:9" ht="18" customHeight="1" x14ac:dyDescent="0.2">
      <c r="A402" s="16" t="str">
        <f>'Fish Use'!A152</f>
        <v>UGR7</v>
      </c>
      <c r="B402" s="16" t="str">
        <f>'Fish Use'!B152</f>
        <v>Upper Grande Ronde</v>
      </c>
      <c r="C402" s="16" t="str">
        <f>'Limiting Factors'!B392</f>
        <v>Riparian Condition</v>
      </c>
      <c r="D402" s="18">
        <f>'Fish Use'!F152</f>
        <v>0.33750000000000002</v>
      </c>
      <c r="E402" s="19">
        <f>'Limiting Factors'!C392</f>
        <v>4.78</v>
      </c>
      <c r="F402" s="18">
        <f>'Limiting Factors'!D392</f>
        <v>0.95050000000000001</v>
      </c>
      <c r="G402" s="18">
        <f>SUM('L1 Calculation Grid'!M2253,'L1 Calculation Grid'!M2268,'L1 Calculation Grid'!M2283,'L1 Calculation Grid'!M2298,'L1 Calculation Grid'!M2313,'L1 Calculation Grid'!M2328,'L1 Calculation Grid'!M2343,'L1 Calculation Grid'!M2358,'L1 Calculation Grid'!M2373,'L1 Calculation Grid'!M2388)</f>
        <v>1.9912126342035381</v>
      </c>
      <c r="H402" s="18">
        <f>SUM('L1 Calculation Grid'!N2253,'L1 Calculation Grid'!N2268,'L1 Calculation Grid'!N2283,'L1 Calculation Grid'!N2298,'L1 Calculation Grid'!N2313,'L1 Calculation Grid'!N2328,'L1 Calculation Grid'!N2343,'L1 Calculation Grid'!N2358,'L1 Calculation Grid'!N2373,'L1 Calculation Grid'!N2388)</f>
        <v>0.64293941657422538</v>
      </c>
      <c r="I402" s="17">
        <f t="shared" si="26"/>
        <v>5</v>
      </c>
    </row>
    <row r="403" spans="1:9" ht="18" customHeight="1" x14ac:dyDescent="0.2">
      <c r="A403" s="16" t="str">
        <f>'Fish Use'!A152</f>
        <v>UGR7</v>
      </c>
      <c r="B403" s="16" t="str">
        <f>'Fish Use'!B152</f>
        <v>Upper Grande Ronde</v>
      </c>
      <c r="C403" s="16" t="str">
        <f>'Limiting Factors'!B394</f>
        <v>Side Channel and Wetland Habitat</v>
      </c>
      <c r="D403" s="18">
        <f>'Fish Use'!F152</f>
        <v>0.33750000000000002</v>
      </c>
      <c r="E403" s="19">
        <f>'Limiting Factors'!C394</f>
        <v>5</v>
      </c>
      <c r="F403" s="18">
        <f>'Limiting Factors'!D394</f>
        <v>1</v>
      </c>
      <c r="G403" s="18">
        <f>SUM('L1 Calculation Grid'!M2255,'L1 Calculation Grid'!M2270,'L1 Calculation Grid'!M2285,'L1 Calculation Grid'!M2300,'L1 Calculation Grid'!M2315,'L1 Calculation Grid'!M2330,'L1 Calculation Grid'!M2345,'L1 Calculation Grid'!M2360,'L1 Calculation Grid'!M2375,'L1 Calculation Grid'!M2390)</f>
        <v>2.5939285708500002</v>
      </c>
      <c r="H403" s="18">
        <f>SUM('L1 Calculation Grid'!N2255,'L1 Calculation Grid'!N2270,'L1 Calculation Grid'!N2285,'L1 Calculation Grid'!N2300,'L1 Calculation Grid'!N2315,'L1 Calculation Grid'!N2330,'L1 Calculation Grid'!N2345,'L1 Calculation Grid'!N2360,'L1 Calculation Grid'!N2375,'L1 Calculation Grid'!N2390)</f>
        <v>0.75604821410250012</v>
      </c>
      <c r="I403" s="17">
        <f t="shared" si="26"/>
        <v>2</v>
      </c>
    </row>
    <row r="404" spans="1:9" ht="18" customHeight="1" x14ac:dyDescent="0.2">
      <c r="A404" s="16" t="str">
        <f>'Fish Use'!A152</f>
        <v>UGR7</v>
      </c>
      <c r="B404" s="16" t="str">
        <f>'Fish Use'!B152</f>
        <v>Upper Grande Ronde</v>
      </c>
      <c r="C404" s="16" t="str">
        <f>'Limiting Factors'!B404</f>
        <v>Summer Water Temperature</v>
      </c>
      <c r="D404" s="18">
        <f>'Fish Use'!F152</f>
        <v>0.33750000000000002</v>
      </c>
      <c r="E404" s="19">
        <f>'Limiting Factors'!C404</f>
        <v>5</v>
      </c>
      <c r="F404" s="18">
        <f>'Limiting Factors'!D404</f>
        <v>1</v>
      </c>
      <c r="G404" s="18">
        <f>SUM('L1 Calculation Grid'!M2261,'L1 Calculation Grid'!M2276,'L1 Calculation Grid'!M2291,'L1 Calculation Grid'!M2306,'L1 Calculation Grid'!M2321,'L1 Calculation Grid'!M2336,'L1 Calculation Grid'!M2351,'L1 Calculation Grid'!M2366,'L1 Calculation Grid'!M2381,'L1 Calculation Grid'!M2396)</f>
        <v>2.2467857142374998</v>
      </c>
      <c r="H404" s="18">
        <f>SUM('L1 Calculation Grid'!N2261,'L1 Calculation Grid'!N2276,'L1 Calculation Grid'!N2291,'L1 Calculation Grid'!N2306,'L1 Calculation Grid'!N2321,'L1 Calculation Grid'!N2336,'L1 Calculation Grid'!N2351,'L1 Calculation Grid'!N2366,'L1 Calculation Grid'!N2381,'L1 Calculation Grid'!N2396)</f>
        <v>0.70310892855937501</v>
      </c>
      <c r="I404" s="17">
        <f t="shared" si="26"/>
        <v>4</v>
      </c>
    </row>
    <row r="405" spans="1:9" ht="18" customHeight="1" x14ac:dyDescent="0.2">
      <c r="A405" s="16" t="str">
        <f>'Fish Use'!A152</f>
        <v>UGR7</v>
      </c>
      <c r="B405" s="16" t="str">
        <f>'Fish Use'!B152</f>
        <v>Upper Grande Ronde</v>
      </c>
      <c r="C405" s="16" t="str">
        <f>'Limiting Factors'!B406</f>
        <v>Water Quality</v>
      </c>
      <c r="D405" s="18">
        <f>'Fish Use'!F152</f>
        <v>0.33750000000000002</v>
      </c>
      <c r="E405" s="19">
        <f>'Limiting Factors'!C406</f>
        <v>4.6399999999999997</v>
      </c>
      <c r="F405" s="18">
        <f>'Limiting Factors'!D406</f>
        <v>0.91900000000000004</v>
      </c>
      <c r="G405" s="18">
        <f>SUM('L1 Calculation Grid'!M2263,'L1 Calculation Grid'!M2278,'L1 Calculation Grid'!M2293,'L1 Calculation Grid'!M2308,'L1 Calculation Grid'!M2323,'L1 Calculation Grid'!M2338,'L1 Calculation Grid'!M2353,'L1 Calculation Grid'!M2368,'L1 Calculation Grid'!M2383,'L1 Calculation Grid'!M2398)</f>
        <v>1.8055888397731124</v>
      </c>
      <c r="H405" s="18">
        <f>SUM('L1 Calculation Grid'!N2263,'L1 Calculation Grid'!N2278,'L1 Calculation Grid'!N2293,'L1 Calculation Grid'!N2308,'L1 Calculation Grid'!N2323,'L1 Calculation Grid'!N2338,'L1 Calculation Grid'!N2353,'L1 Calculation Grid'!N2368,'L1 Calculation Grid'!N2383,'L1 Calculation Grid'!N2398)</f>
        <v>0.50120044567262889</v>
      </c>
      <c r="I405" s="17">
        <f t="shared" si="26"/>
        <v>8</v>
      </c>
    </row>
    <row r="406" spans="1:9" ht="18" customHeight="1" x14ac:dyDescent="0.2">
      <c r="A406" s="16" t="str">
        <f>'Fish Use'!A152</f>
        <v>UGR7</v>
      </c>
      <c r="B406" s="16" t="str">
        <f>'Fish Use'!B152</f>
        <v>Upper Grande Ronde</v>
      </c>
      <c r="C406" s="16" t="str">
        <f>'Limiting Factors'!B405</f>
        <v>Winter Water Temperature</v>
      </c>
      <c r="D406" s="18">
        <f>'Fish Use'!F152</f>
        <v>0.33750000000000002</v>
      </c>
      <c r="E406" s="19">
        <f>'Limiting Factors'!C405</f>
        <v>3.91</v>
      </c>
      <c r="F406" s="18">
        <f>'Limiting Factors'!D405</f>
        <v>0.75475000000000003</v>
      </c>
      <c r="G406" s="18">
        <f>SUM('L1 Calculation Grid'!M2262,'L1 Calculation Grid'!M2277,'L1 Calculation Grid'!M2292,'L1 Calculation Grid'!M2307,'L1 Calculation Grid'!M2322,'L1 Calculation Grid'!M2337,'L1 Calculation Grid'!M2352,'L1 Calculation Grid'!M2367,'L1 Calculation Grid'!M2382,'L1 Calculation Grid'!M2397)</f>
        <v>1.2208755134292471</v>
      </c>
      <c r="H406" s="18">
        <f>SUM('L1 Calculation Grid'!N2262,'L1 Calculation Grid'!N2277,'L1 Calculation Grid'!N2292,'L1 Calculation Grid'!N2307,'L1 Calculation Grid'!N2322,'L1 Calculation Grid'!N2337,'L1 Calculation Grid'!N2352,'L1 Calculation Grid'!N2367,'L1 Calculation Grid'!N2382,'L1 Calculation Grid'!N2397)</f>
        <v>0.33252937236254904</v>
      </c>
      <c r="I406" s="17">
        <f t="shared" si="26"/>
        <v>10</v>
      </c>
    </row>
    <row r="407" spans="1:9" ht="18" customHeight="1" x14ac:dyDescent="0.2">
      <c r="A407" s="16" t="str">
        <f>'Fish Use'!A162</f>
        <v>UGR8</v>
      </c>
      <c r="B407" s="16" t="str">
        <f>'Fish Use'!B162</f>
        <v>Upper Grande Ronde</v>
      </c>
      <c r="C407" s="16" t="str">
        <f>'Limiting Factors'!B418</f>
        <v>Altered Flow Timing</v>
      </c>
      <c r="D407" s="18">
        <f>'Fish Use'!F162</f>
        <v>4.4000000000000003E-3</v>
      </c>
      <c r="E407" s="19">
        <f>'Limiting Factors'!C418</f>
        <v>2.71</v>
      </c>
      <c r="F407" s="18">
        <f>'Limiting Factors'!D418</f>
        <v>0.48475000000000001</v>
      </c>
      <c r="G407" s="18">
        <f>SUM('L1 Calculation Grid'!M2408,'L1 Calculation Grid'!M2423,'L1 Calculation Grid'!M2438,'L1 Calculation Grid'!M2453,'L1 Calculation Grid'!M2468,'L1 Calculation Grid'!M2483,'L1 Calculation Grid'!M2498,'L1 Calculation Grid'!M2513,'L1 Calculation Grid'!M2528,'L1 Calculation Grid'!M2543)</f>
        <v>1.1182490000304701E-2</v>
      </c>
      <c r="H407" s="18">
        <f>SUM('L1 Calculation Grid'!N2408,'L1 Calculation Grid'!N2423,'L1 Calculation Grid'!N2438,'L1 Calculation Grid'!N2453,'L1 Calculation Grid'!N2468,'L1 Calculation Grid'!N2483,'L1 Calculation Grid'!N2498,'L1 Calculation Grid'!N2513,'L1 Calculation Grid'!N2528,'L1 Calculation Grid'!N2543)</f>
        <v>3.1120534505515067E-3</v>
      </c>
      <c r="I407" s="17">
        <f t="shared" ref="I407:I421" si="27">1+IF($H$407&gt;H407,1,0)+IF(AND($H$408&gt;H407,COUNTIF($H$407:$H$407,$H$408)=0),1,0)+IF(AND($H$409&gt;H407,COUNTIF($H$407:$H$408,$H$409)=0),1,0)+IF(AND($H$410&gt;H407,COUNTIF($H$407:$H$409,$H$410)=0),1,0)+IF(AND($H$411&gt;H407,COUNTIF($H$407:$H$410,$H$411)=0),1,0)+IF(AND($H$412&gt;H407,COUNTIF($H$407:$H$411,$H$412)=0),1,0)+IF(AND($H$413&gt;H407,COUNTIF($H$407:$H$412,$H$413)=0),1,0)+IF(AND($H$414&gt;H407,COUNTIF($H$407:$H$413,$H$414)=0),1,0)+IF(AND($H$415&gt;H407,COUNTIF($H$407:$H$414,$H$415)=0),1,0)+IF(AND($H$416&gt;H407,COUNTIF($H$407:$H$415,$H$416)=0),1,0)+IF(AND($H$417&gt;H407,COUNTIF($H$407:$H$416,$H$417)=0),1,0)+IF(AND($H$418&gt;H407,COUNTIF($H$407:$H$417,$H$418)=0),1,0)+IF(AND($H$419&gt;H407,COUNTIF($H$407:$H$418,$H$419)=0),1,0)+IF(AND($H$420&gt;H407,COUNTIF($H$407:$H$419,$H$420)=0),1,0)+IF(AND($H$421&gt;H407,COUNTIF($H$407:$H$420,$H$421)=0),1,0)</f>
        <v>14</v>
      </c>
    </row>
    <row r="408" spans="1:9" ht="18" customHeight="1" x14ac:dyDescent="0.2">
      <c r="A408" s="16" t="str">
        <f>'Fish Use'!A162</f>
        <v>UGR8</v>
      </c>
      <c r="B408" s="16" t="str">
        <f>'Fish Use'!B162</f>
        <v>Upper Grande Ronde</v>
      </c>
      <c r="C408" s="16" t="str">
        <f>'Limiting Factors'!B415</f>
        <v>Altered Primary Productivity</v>
      </c>
      <c r="D408" s="18">
        <f>'Fish Use'!F162</f>
        <v>4.4000000000000003E-3</v>
      </c>
      <c r="E408" s="19">
        <f>'Limiting Factors'!C415</f>
        <v>3.68</v>
      </c>
      <c r="F408" s="18">
        <f>'Limiting Factors'!D415</f>
        <v>0.70299999999999996</v>
      </c>
      <c r="G408" s="18">
        <f>SUM('L1 Calculation Grid'!M2415,'L1 Calculation Grid'!M2430,'L1 Calculation Grid'!M2445,'L1 Calculation Grid'!M2460,'L1 Calculation Grid'!M2475,'L1 Calculation Grid'!M2490,'L1 Calculation Grid'!M2505,'L1 Calculation Grid'!M2520,'L1 Calculation Grid'!M2535,'L1 Calculation Grid'!M2550)</f>
        <v>1.1245991426362E-2</v>
      </c>
      <c r="H408" s="18">
        <f>SUM('L1 Calculation Grid'!N2415,'L1 Calculation Grid'!N2430,'L1 Calculation Grid'!N2445,'L1 Calculation Grid'!N2460,'L1 Calculation Grid'!N2475,'L1 Calculation Grid'!N2490,'L1 Calculation Grid'!N2505,'L1 Calculation Grid'!N2520,'L1 Calculation Grid'!N2535,'L1 Calculation Grid'!N2550)</f>
        <v>3.2206840278467359E-3</v>
      </c>
      <c r="I408" s="17">
        <f t="shared" si="27"/>
        <v>12</v>
      </c>
    </row>
    <row r="409" spans="1:9" ht="18" customHeight="1" x14ac:dyDescent="0.2">
      <c r="A409" s="16" t="str">
        <f>'Fish Use'!A162</f>
        <v>UGR8</v>
      </c>
      <c r="B409" s="16" t="str">
        <f>'Fish Use'!B162</f>
        <v>Upper Grande Ronde</v>
      </c>
      <c r="C409" s="16" t="str">
        <f>'Limiting Factors'!B413</f>
        <v>Anthropogenic Barriers</v>
      </c>
      <c r="D409" s="18">
        <f>'Fish Use'!F162</f>
        <v>4.4000000000000003E-3</v>
      </c>
      <c r="E409" s="19">
        <f>'Limiting Factors'!C413</f>
        <v>2.71</v>
      </c>
      <c r="F409" s="18">
        <f>'Limiting Factors'!D413</f>
        <v>0.48475000000000001</v>
      </c>
      <c r="G409" s="18">
        <f>SUM('L1 Calculation Grid'!M2402,'L1 Calculation Grid'!M2417,'L1 Calculation Grid'!M2432,'L1 Calculation Grid'!M2447,'L1 Calculation Grid'!M2462,'L1 Calculation Grid'!M2477,'L1 Calculation Grid'!M2492,'L1 Calculation Grid'!M2507,'L1 Calculation Grid'!M2522,'L1 Calculation Grid'!M2537)</f>
        <v>1.1319604997562401E-2</v>
      </c>
      <c r="H409" s="18">
        <f>SUM('L1 Calculation Grid'!N2402,'L1 Calculation Grid'!N2417,'L1 Calculation Grid'!N2432,'L1 Calculation Grid'!N2447,'L1 Calculation Grid'!N2462,'L1 Calculation Grid'!N2477,'L1 Calculation Grid'!N2492,'L1 Calculation Grid'!N2507,'L1 Calculation Grid'!N2522,'L1 Calculation Grid'!N2537)</f>
        <v>3.5851001989396442E-3</v>
      </c>
      <c r="I409" s="17">
        <f t="shared" si="27"/>
        <v>11</v>
      </c>
    </row>
    <row r="410" spans="1:9" ht="18" customHeight="1" x14ac:dyDescent="0.2">
      <c r="A410" s="16" t="str">
        <f>'Fish Use'!A162</f>
        <v>UGR8</v>
      </c>
      <c r="B410" s="16" t="str">
        <f>'Fish Use'!B162</f>
        <v>Upper Grande Ronde</v>
      </c>
      <c r="C410" s="16" t="str">
        <f>'Limiting Factors'!B410</f>
        <v>Channel and Habitat Structure</v>
      </c>
      <c r="D410" s="18">
        <f>'Fish Use'!F162</f>
        <v>4.4000000000000003E-3</v>
      </c>
      <c r="E410" s="19">
        <f>'Limiting Factors'!C410</f>
        <v>4.32</v>
      </c>
      <c r="F410" s="18">
        <f>'Limiting Factors'!D410</f>
        <v>0.84699999999999998</v>
      </c>
      <c r="G410" s="18">
        <f>SUM('L1 Calculation Grid'!M2406,'L1 Calculation Grid'!M2421,'L1 Calculation Grid'!M2436,'L1 Calculation Grid'!M2451,'L1 Calculation Grid'!M2466,'L1 Calculation Grid'!M2481,'L1 Calculation Grid'!M2496,'L1 Calculation Grid'!M2511,'L1 Calculation Grid'!M2526,'L1 Calculation Grid'!M2541)</f>
        <v>3.2476399995208405E-2</v>
      </c>
      <c r="H410" s="18">
        <f>SUM('L1 Calculation Grid'!N2406,'L1 Calculation Grid'!N2421,'L1 Calculation Grid'!N2436,'L1 Calculation Grid'!N2451,'L1 Calculation Grid'!N2466,'L1 Calculation Grid'!N2481,'L1 Calculation Grid'!N2496,'L1 Calculation Grid'!N2511,'L1 Calculation Grid'!N2526,'L1 Calculation Grid'!N2541)</f>
        <v>9.8315645979449376E-3</v>
      </c>
      <c r="I410" s="17">
        <f t="shared" si="27"/>
        <v>1</v>
      </c>
    </row>
    <row r="411" spans="1:9" ht="18" customHeight="1" x14ac:dyDescent="0.2">
      <c r="A411" s="16" t="str">
        <f>'Fish Use'!A162</f>
        <v>UGR8</v>
      </c>
      <c r="B411" s="16" t="str">
        <f>'Fish Use'!B162</f>
        <v>Upper Grande Ronde</v>
      </c>
      <c r="C411" s="16" t="str">
        <f>'Limiting Factors'!B411</f>
        <v>Decreased Sediment Quantity</v>
      </c>
      <c r="D411" s="18">
        <f>'Fish Use'!F162</f>
        <v>4.4000000000000003E-3</v>
      </c>
      <c r="E411" s="19">
        <f>'Limiting Factors'!C411</f>
        <v>3.62</v>
      </c>
      <c r="F411" s="18">
        <f>'Limiting Factors'!D411</f>
        <v>0.6895</v>
      </c>
      <c r="G411" s="18">
        <f>SUM('L1 Calculation Grid'!M2409,'L1 Calculation Grid'!M2424,'L1 Calculation Grid'!M2439,'L1 Calculation Grid'!M2454,'L1 Calculation Grid'!M2469,'L1 Calculation Grid'!M2484,'L1 Calculation Grid'!M2499,'L1 Calculation Grid'!M2514,'L1 Calculation Grid'!M2529,'L1 Calculation Grid'!M2544)</f>
        <v>1.5710750001300202E-2</v>
      </c>
      <c r="H411" s="18">
        <f>SUM('L1 Calculation Grid'!N2409,'L1 Calculation Grid'!N2424,'L1 Calculation Grid'!N2439,'L1 Calculation Grid'!N2454,'L1 Calculation Grid'!N2469,'L1 Calculation Grid'!N2484,'L1 Calculation Grid'!N2499,'L1 Calculation Grid'!N2514,'L1 Calculation Grid'!N2529,'L1 Calculation Grid'!N2544)</f>
        <v>4.6800699008104577E-3</v>
      </c>
      <c r="I411" s="17">
        <f t="shared" si="27"/>
        <v>7</v>
      </c>
    </row>
    <row r="412" spans="1:9" ht="18" customHeight="1" x14ac:dyDescent="0.2">
      <c r="A412" s="16" t="str">
        <f>'Fish Use'!A162</f>
        <v>UGR8</v>
      </c>
      <c r="B412" s="16" t="str">
        <f>'Fish Use'!B162</f>
        <v>Upper Grande Ronde</v>
      </c>
      <c r="C412" s="16" t="str">
        <f>'Limiting Factors'!B417</f>
        <v>Decreased Water Quantity</v>
      </c>
      <c r="D412" s="18">
        <f>'Fish Use'!F162</f>
        <v>4.4000000000000003E-3</v>
      </c>
      <c r="E412" s="19">
        <f>'Limiting Factors'!C417</f>
        <v>2.71</v>
      </c>
      <c r="F412" s="18">
        <f>'Limiting Factors'!D417</f>
        <v>0.48475000000000001</v>
      </c>
      <c r="G412" s="18">
        <f>SUM('L1 Calculation Grid'!M2407,'L1 Calculation Grid'!M2422,'L1 Calculation Grid'!M2437,'L1 Calculation Grid'!M2452,'L1 Calculation Grid'!M2467,'L1 Calculation Grid'!M2482,'L1 Calculation Grid'!M2497,'L1 Calculation Grid'!M2512,'L1 Calculation Grid'!M2527,'L1 Calculation Grid'!M2542)</f>
        <v>1.59815150024376E-2</v>
      </c>
      <c r="H412" s="18">
        <f>SUM('L1 Calculation Grid'!N2407,'L1 Calculation Grid'!N2422,'L1 Calculation Grid'!N2437,'L1 Calculation Grid'!N2452,'L1 Calculation Grid'!N2467,'L1 Calculation Grid'!N2482,'L1 Calculation Grid'!N2497,'L1 Calculation Grid'!N2512,'L1 Calculation Grid'!N2527,'L1 Calculation Grid'!N2542)</f>
        <v>4.6189473007008097E-3</v>
      </c>
      <c r="I412" s="17">
        <f t="shared" si="27"/>
        <v>8</v>
      </c>
    </row>
    <row r="413" spans="1:9" ht="18" customHeight="1" x14ac:dyDescent="0.2">
      <c r="A413" s="16" t="str">
        <f>'Fish Use'!A162</f>
        <v>UGR8</v>
      </c>
      <c r="B413" s="16" t="str">
        <f>'Fish Use'!B162</f>
        <v>Upper Grande Ronde</v>
      </c>
      <c r="C413" s="16" t="str">
        <f>'Limiting Factors'!B408</f>
        <v>Floodplain Condition</v>
      </c>
      <c r="D413" s="18">
        <f>'Fish Use'!F162</f>
        <v>4.4000000000000003E-3</v>
      </c>
      <c r="E413" s="19">
        <f>'Limiting Factors'!C408</f>
        <v>3.59</v>
      </c>
      <c r="F413" s="18">
        <f>'Limiting Factors'!D408</f>
        <v>0.68274999999999997</v>
      </c>
      <c r="G413" s="18">
        <f>SUM('L1 Calculation Grid'!M2404,'L1 Calculation Grid'!M2419,'L1 Calculation Grid'!M2434,'L1 Calculation Grid'!M2449,'L1 Calculation Grid'!M2464,'L1 Calculation Grid'!M2479,'L1 Calculation Grid'!M2494,'L1 Calculation Grid'!M2509,'L1 Calculation Grid'!M2524,'L1 Calculation Grid'!M2539)</f>
        <v>1.8260636429858899E-2</v>
      </c>
      <c r="H413" s="18">
        <f>SUM('L1 Calculation Grid'!N2404,'L1 Calculation Grid'!N2419,'L1 Calculation Grid'!N2434,'L1 Calculation Grid'!N2449,'L1 Calculation Grid'!N2464,'L1 Calculation Grid'!N2479,'L1 Calculation Grid'!N2494,'L1 Calculation Grid'!N2509,'L1 Calculation Grid'!N2524,'L1 Calculation Grid'!N2539)</f>
        <v>5.1846474431060541E-3</v>
      </c>
      <c r="I413" s="17">
        <f t="shared" si="27"/>
        <v>6</v>
      </c>
    </row>
    <row r="414" spans="1:9" ht="18" customHeight="1" x14ac:dyDescent="0.2">
      <c r="A414" s="16" t="str">
        <f>'Fish Use'!A162</f>
        <v>UGR8</v>
      </c>
      <c r="B414" s="16" t="str">
        <f>'Fish Use'!B162</f>
        <v>Upper Grande Ronde</v>
      </c>
      <c r="C414" s="16" t="str">
        <f>'Limiting Factors'!B412</f>
        <v>Increased Sediment Quantity</v>
      </c>
      <c r="D414" s="18">
        <f>'Fish Use'!F162</f>
        <v>4.4000000000000003E-3</v>
      </c>
      <c r="E414" s="19">
        <f>'Limiting Factors'!C412</f>
        <v>1.9</v>
      </c>
      <c r="F414" s="18">
        <f>'Limiting Factors'!D412</f>
        <v>0.30249999999999999</v>
      </c>
      <c r="G414" s="18">
        <f>SUM('L1 Calculation Grid'!M2410,'L1 Calculation Grid'!M2425,'L1 Calculation Grid'!M2440,'L1 Calculation Grid'!M2455,'L1 Calculation Grid'!M2470,'L1 Calculation Grid'!M2485,'L1 Calculation Grid'!M2500,'L1 Calculation Grid'!M2515,'L1 Calculation Grid'!M2530,'L1 Calculation Grid'!M2545)</f>
        <v>4.8391357133350001E-3</v>
      </c>
      <c r="H414" s="18">
        <f>SUM('L1 Calculation Grid'!N2410,'L1 Calculation Grid'!N2425,'L1 Calculation Grid'!N2440,'L1 Calculation Grid'!N2455,'L1 Calculation Grid'!N2470,'L1 Calculation Grid'!N2485,'L1 Calculation Grid'!N2500,'L1 Calculation Grid'!N2515,'L1 Calculation Grid'!N2530,'L1 Calculation Grid'!N2545)</f>
        <v>1.59206614274686E-3</v>
      </c>
      <c r="I414" s="17">
        <f t="shared" si="27"/>
        <v>15</v>
      </c>
    </row>
    <row r="415" spans="1:9" ht="18" customHeight="1" x14ac:dyDescent="0.2">
      <c r="A415" s="16" t="str">
        <f>'Fish Use'!A162</f>
        <v>UGR8</v>
      </c>
      <c r="B415" s="16" t="str">
        <f>'Fish Use'!B162</f>
        <v>Upper Grande Ronde</v>
      </c>
      <c r="C415" s="16" t="str">
        <f>'Limiting Factors'!B416</f>
        <v>Non-Native Species Interactions and Competition</v>
      </c>
      <c r="D415" s="18">
        <f>'Fish Use'!F162</f>
        <v>4.4000000000000003E-3</v>
      </c>
      <c r="E415" s="19">
        <f>'Limiting Factors'!C416</f>
        <v>4.6399999999999997</v>
      </c>
      <c r="F415" s="18">
        <f>'Limiting Factors'!D416</f>
        <v>0.91900000000000004</v>
      </c>
      <c r="G415" s="18">
        <f>SUM('L1 Calculation Grid'!M2416,'L1 Calculation Grid'!M2431,'L1 Calculation Grid'!M2446,'L1 Calculation Grid'!M2461,'L1 Calculation Grid'!M2476,'L1 Calculation Grid'!M2491,'L1 Calculation Grid'!M2506,'L1 Calculation Grid'!M2521,'L1 Calculation Grid'!M2536,'L1 Calculation Grid'!M2551)</f>
        <v>1.62610485696956E-2</v>
      </c>
      <c r="H415" s="18">
        <f>SUM('L1 Calculation Grid'!N2416,'L1 Calculation Grid'!N2431,'L1 Calculation Grid'!N2446,'L1 Calculation Grid'!N2461,'L1 Calculation Grid'!N2476,'L1 Calculation Grid'!N2491,'L1 Calculation Grid'!N2506,'L1 Calculation Grid'!N2521,'L1 Calculation Grid'!N2536,'L1 Calculation Grid'!N2551)</f>
        <v>5.7361354282421638E-3</v>
      </c>
      <c r="I415" s="17">
        <f t="shared" si="27"/>
        <v>5</v>
      </c>
    </row>
    <row r="416" spans="1:9" ht="18" customHeight="1" x14ac:dyDescent="0.2">
      <c r="A416" s="16" t="str">
        <f>'Fish Use'!A162</f>
        <v>UGR8</v>
      </c>
      <c r="B416" s="16" t="str">
        <f>'Fish Use'!B162</f>
        <v>Upper Grande Ronde</v>
      </c>
      <c r="C416" s="16" t="str">
        <f>'Limiting Factors'!B414</f>
        <v>Predation</v>
      </c>
      <c r="D416" s="18">
        <f>'Fish Use'!F162</f>
        <v>4.4000000000000003E-3</v>
      </c>
      <c r="E416" s="19">
        <f>'Limiting Factors'!C414</f>
        <v>2.4700000000000002</v>
      </c>
      <c r="F416" s="18">
        <f>'Limiting Factors'!D414</f>
        <v>0.43075000000000002</v>
      </c>
      <c r="G416" s="18">
        <f>SUM('L1 Calculation Grid'!M2414,'L1 Calculation Grid'!M2429,'L1 Calculation Grid'!M2444,'L1 Calculation Grid'!M2459,'L1 Calculation Grid'!M2474,'L1 Calculation Grid'!M2489,'L1 Calculation Grid'!M2504,'L1 Calculation Grid'!M2519,'L1 Calculation Grid'!M2534,'L1 Calculation Grid'!M2549)</f>
        <v>1.01804685744069E-2</v>
      </c>
      <c r="H416" s="18">
        <f>SUM('L1 Calculation Grid'!N2414,'L1 Calculation Grid'!N2429,'L1 Calculation Grid'!N2444,'L1 Calculation Grid'!N2459,'L1 Calculation Grid'!N2474,'L1 Calculation Grid'!N2489,'L1 Calculation Grid'!N2504,'L1 Calculation Grid'!N2519,'L1 Calculation Grid'!N2534,'L1 Calculation Grid'!N2549)</f>
        <v>3.1126241150140517E-3</v>
      </c>
      <c r="I416" s="17">
        <f t="shared" si="27"/>
        <v>13</v>
      </c>
    </row>
    <row r="417" spans="1:9" ht="18" customHeight="1" x14ac:dyDescent="0.2">
      <c r="A417" s="16" t="str">
        <f>'Fish Use'!A162</f>
        <v>UGR8</v>
      </c>
      <c r="B417" s="16" t="str">
        <f>'Fish Use'!B162</f>
        <v>Upper Grande Ronde</v>
      </c>
      <c r="C417" s="16" t="str">
        <f>'Limiting Factors'!B407</f>
        <v>Riparian Condition</v>
      </c>
      <c r="D417" s="18">
        <f>'Fish Use'!F162</f>
        <v>4.4000000000000003E-3</v>
      </c>
      <c r="E417" s="19">
        <f>'Limiting Factors'!C407</f>
        <v>4.78</v>
      </c>
      <c r="F417" s="18">
        <f>'Limiting Factors'!D407</f>
        <v>0.95050000000000001</v>
      </c>
      <c r="G417" s="18">
        <f>SUM('L1 Calculation Grid'!M2403,'L1 Calculation Grid'!M2418,'L1 Calculation Grid'!M2433,'L1 Calculation Grid'!M2448,'L1 Calculation Grid'!M2463,'L1 Calculation Grid'!M2478,'L1 Calculation Grid'!M2493,'L1 Calculation Grid'!M2508,'L1 Calculation Grid'!M2523,'L1 Calculation Grid'!M2538)</f>
        <v>2.5959512860727604E-2</v>
      </c>
      <c r="H417" s="18">
        <f>SUM('L1 Calculation Grid'!N2403,'L1 Calculation Grid'!N2418,'L1 Calculation Grid'!N2433,'L1 Calculation Grid'!N2448,'L1 Calculation Grid'!N2463,'L1 Calculation Grid'!N2478,'L1 Calculation Grid'!N2493,'L1 Calculation Grid'!N2508,'L1 Calculation Grid'!N2523,'L1 Calculation Grid'!N2538)</f>
        <v>8.3820249864491603E-3</v>
      </c>
      <c r="I417" s="17">
        <f t="shared" si="27"/>
        <v>2</v>
      </c>
    </row>
    <row r="418" spans="1:9" ht="18" customHeight="1" x14ac:dyDescent="0.2">
      <c r="A418" s="16" t="str">
        <f>'Fish Use'!A162</f>
        <v>UGR8</v>
      </c>
      <c r="B418" s="16" t="str">
        <f>'Fish Use'!B162</f>
        <v>Upper Grande Ronde</v>
      </c>
      <c r="C418" s="16" t="str">
        <f>'Limiting Factors'!B409</f>
        <v>Side Channel and Wetland Habitat</v>
      </c>
      <c r="D418" s="18">
        <f>'Fish Use'!F162</f>
        <v>4.4000000000000003E-3</v>
      </c>
      <c r="E418" s="19">
        <f>'Limiting Factors'!C409</f>
        <v>4.32</v>
      </c>
      <c r="F418" s="18">
        <f>'Limiting Factors'!D409</f>
        <v>0.84699999999999998</v>
      </c>
      <c r="G418" s="18">
        <f>SUM('L1 Calculation Grid'!M2405,'L1 Calculation Grid'!M2420,'L1 Calculation Grid'!M2435,'L1 Calculation Grid'!M2450,'L1 Calculation Grid'!M2465,'L1 Calculation Grid'!M2480,'L1 Calculation Grid'!M2495,'L1 Calculation Grid'!M2510,'L1 Calculation Grid'!M2525,'L1 Calculation Grid'!M2540)</f>
        <v>2.8643119993611202E-2</v>
      </c>
      <c r="H418" s="18">
        <f>SUM('L1 Calculation Grid'!N2405,'L1 Calculation Grid'!N2420,'L1 Calculation Grid'!N2435,'L1 Calculation Grid'!N2450,'L1 Calculation Grid'!N2465,'L1 Calculation Grid'!N2480,'L1 Calculation Grid'!N2495,'L1 Calculation Grid'!N2510,'L1 Calculation Grid'!N2525,'L1 Calculation Grid'!N2540)</f>
        <v>8.3485643979768799E-3</v>
      </c>
      <c r="I418" s="17">
        <f t="shared" si="27"/>
        <v>3</v>
      </c>
    </row>
    <row r="419" spans="1:9" ht="18" customHeight="1" x14ac:dyDescent="0.2">
      <c r="A419" s="16" t="str">
        <f>'Fish Use'!A162</f>
        <v>UGR8</v>
      </c>
      <c r="B419" s="16" t="str">
        <f>'Fish Use'!B162</f>
        <v>Upper Grande Ronde</v>
      </c>
      <c r="C419" s="16" t="str">
        <f>'Limiting Factors'!B419</f>
        <v>Summer Water Temperature</v>
      </c>
      <c r="D419" s="18">
        <f>'Fish Use'!F162</f>
        <v>4.4000000000000003E-3</v>
      </c>
      <c r="E419" s="19">
        <f>'Limiting Factors'!C419</f>
        <v>2.71</v>
      </c>
      <c r="F419" s="18">
        <f>'Limiting Factors'!D419</f>
        <v>0.48475000000000001</v>
      </c>
      <c r="G419" s="18">
        <f>SUM('L1 Calculation Grid'!M2411,'L1 Calculation Grid'!M2426,'L1 Calculation Grid'!M2441,'L1 Calculation Grid'!M2456,'L1 Calculation Grid'!M2471,'L1 Calculation Grid'!M2486,'L1 Calculation Grid'!M2501,'L1 Calculation Grid'!M2516,'L1 Calculation Grid'!M2531,'L1 Calculation Grid'!M2546)</f>
        <v>1.4199019999695299E-2</v>
      </c>
      <c r="H419" s="18">
        <f>SUM('L1 Calculation Grid'!N2411,'L1 Calculation Grid'!N2426,'L1 Calculation Grid'!N2441,'L1 Calculation Grid'!N2456,'L1 Calculation Grid'!N2471,'L1 Calculation Grid'!N2486,'L1 Calculation Grid'!N2501,'L1 Calculation Grid'!N2516,'L1 Calculation Grid'!N2531,'L1 Calculation Grid'!N2546)</f>
        <v>4.4434400999238252E-3</v>
      </c>
      <c r="I419" s="17">
        <f t="shared" si="27"/>
        <v>9</v>
      </c>
    </row>
    <row r="420" spans="1:9" ht="18" customHeight="1" x14ac:dyDescent="0.2">
      <c r="A420" s="16" t="str">
        <f>'Fish Use'!A162</f>
        <v>UGR8</v>
      </c>
      <c r="B420" s="16" t="str">
        <f>'Fish Use'!B162</f>
        <v>Upper Grande Ronde</v>
      </c>
      <c r="C420" s="16" t="str">
        <f>'Limiting Factors'!B421</f>
        <v>Water Quality</v>
      </c>
      <c r="D420" s="18">
        <f>'Fish Use'!F162</f>
        <v>4.4000000000000003E-3</v>
      </c>
      <c r="E420" s="19">
        <f>'Limiting Factors'!C421</f>
        <v>4.3099999999999996</v>
      </c>
      <c r="F420" s="18">
        <f>'Limiting Factors'!D421</f>
        <v>0.84475</v>
      </c>
      <c r="G420" s="18">
        <f>SUM('L1 Calculation Grid'!M2413,'L1 Calculation Grid'!M2428,'L1 Calculation Grid'!M2443,'L1 Calculation Grid'!M2458,'L1 Calculation Grid'!M2473,'L1 Calculation Grid'!M2488,'L1 Calculation Grid'!M2503,'L1 Calculation Grid'!M2518,'L1 Calculation Grid'!M2533,'L1 Calculation Grid'!M2548)</f>
        <v>2.1637667862983701E-2</v>
      </c>
      <c r="H420" s="18">
        <f>SUM('L1 Calculation Grid'!N2413,'L1 Calculation Grid'!N2428,'L1 Calculation Grid'!N2443,'L1 Calculation Grid'!N2458,'L1 Calculation Grid'!N2473,'L1 Calculation Grid'!N2488,'L1 Calculation Grid'!N2503,'L1 Calculation Grid'!N2518,'L1 Calculation Grid'!N2533,'L1 Calculation Grid'!N2548)</f>
        <v>6.0062449087836031E-3</v>
      </c>
      <c r="I420" s="17">
        <f t="shared" si="27"/>
        <v>4</v>
      </c>
    </row>
    <row r="421" spans="1:9" ht="18" customHeight="1" x14ac:dyDescent="0.2">
      <c r="A421" s="16" t="str">
        <f>'Fish Use'!A162</f>
        <v>UGR8</v>
      </c>
      <c r="B421" s="16" t="str">
        <f>'Fish Use'!B162</f>
        <v>Upper Grande Ronde</v>
      </c>
      <c r="C421" s="16" t="str">
        <f>'Limiting Factors'!B420</f>
        <v>Winter Water Temperature</v>
      </c>
      <c r="D421" s="18">
        <f>'Fish Use'!F162</f>
        <v>4.4000000000000003E-3</v>
      </c>
      <c r="E421" s="19">
        <f>'Limiting Factors'!C420</f>
        <v>3.63</v>
      </c>
      <c r="F421" s="18">
        <f>'Limiting Factors'!D420</f>
        <v>0.69174999999999998</v>
      </c>
      <c r="G421" s="18">
        <f>SUM('L1 Calculation Grid'!M2412,'L1 Calculation Grid'!M2427,'L1 Calculation Grid'!M2442,'L1 Calculation Grid'!M2457,'L1 Calculation Grid'!M2472,'L1 Calculation Grid'!M2487,'L1 Calculation Grid'!M2502,'L1 Calculation Grid'!M2517,'L1 Calculation Grid'!M2532,'L1 Calculation Grid'!M2547)</f>
        <v>1.45880192861491E-2</v>
      </c>
      <c r="H421" s="18">
        <f>SUM('L1 Calculation Grid'!N2412,'L1 Calculation Grid'!N2427,'L1 Calculation Grid'!N2442,'L1 Calculation Grid'!N2457,'L1 Calculation Grid'!N2472,'L1 Calculation Grid'!N2487,'L1 Calculation Grid'!N2502,'L1 Calculation Grid'!N2517,'L1 Calculation Grid'!N2532,'L1 Calculation Grid'!N2547)</f>
        <v>3.9733329433484831E-3</v>
      </c>
      <c r="I421" s="17">
        <f t="shared" si="27"/>
        <v>10</v>
      </c>
    </row>
    <row r="422" spans="1:9" ht="18" customHeight="1" x14ac:dyDescent="0.2">
      <c r="A422" s="16" t="str">
        <f>'Fish Use'!A172</f>
        <v>UGR9</v>
      </c>
      <c r="B422" s="16" t="str">
        <f>'Fish Use'!B172</f>
        <v>Upper Grande Ronde</v>
      </c>
      <c r="C422" s="16" t="str">
        <f>'Limiting Factors'!B433</f>
        <v>Altered Flow Timing</v>
      </c>
      <c r="D422" s="18">
        <f>'Fish Use'!F172</f>
        <v>0.31840000000000002</v>
      </c>
      <c r="E422" s="19">
        <f>'Limiting Factors'!C433</f>
        <v>3.42</v>
      </c>
      <c r="F422" s="18">
        <f>'Limiting Factors'!D433</f>
        <v>0.64449999999999996</v>
      </c>
      <c r="G422" s="18">
        <f>SUM('L1 Calculation Grid'!M2558,'L1 Calculation Grid'!M2573,'L1 Calculation Grid'!M2588,'L1 Calculation Grid'!M2603,'L1 Calculation Grid'!M2618,'L1 Calculation Grid'!M2633,'L1 Calculation Grid'!M2648,'L1 Calculation Grid'!M2663,'L1 Calculation Grid'!M2678,'L1 Calculation Grid'!M2693)</f>
        <v>1.0758804228864582</v>
      </c>
      <c r="H422" s="18">
        <f>SUM('L1 Calculation Grid'!N2558,'L1 Calculation Grid'!N2573,'L1 Calculation Grid'!N2588,'L1 Calculation Grid'!N2603,'L1 Calculation Grid'!N2618,'L1 Calculation Grid'!N2633,'L1 Calculation Grid'!N2648,'L1 Calculation Grid'!N2663,'L1 Calculation Grid'!N2678,'L1 Calculation Grid'!N2693)</f>
        <v>0.29941429702448968</v>
      </c>
      <c r="I422" s="17">
        <f t="shared" ref="I422:I436" si="28">1+IF($H$422&gt;H422,1,0)+IF(AND($H$423&gt;H422,COUNTIF($H$422:$H$422,$H$423)=0),1,0)+IF(AND($H$424&gt;H422,COUNTIF($H$422:$H$423,$H$424)=0),1,0)+IF(AND($H$425&gt;H422,COUNTIF($H$422:$H$424,$H$425)=0),1,0)+IF(AND($H$426&gt;H422,COUNTIF($H$422:$H$425,$H$426)=0),1,0)+IF(AND($H$427&gt;H422,COUNTIF($H$422:$H$426,$H$427)=0),1,0)+IF(AND($H$428&gt;H422,COUNTIF($H$422:$H$427,$H$428)=0),1,0)+IF(AND($H$429&gt;H422,COUNTIF($H$422:$H$428,$H$429)=0),1,0)+IF(AND($H$430&gt;H422,COUNTIF($H$422:$H$429,$H$430)=0),1,0)+IF(AND($H$431&gt;H422,COUNTIF($H$422:$H$430,$H$431)=0),1,0)+IF(AND($H$432&gt;H422,COUNTIF($H$422:$H$431,$H$432)=0),1,0)+IF(AND($H$433&gt;H422,COUNTIF($H$422:$H$432,$H$433)=0),1,0)+IF(AND($H$434&gt;H422,COUNTIF($H$422:$H$433,$H$434)=0),1,0)+IF(AND($H$435&gt;H422,COUNTIF($H$422:$H$434,$H$435)=0),1,0)+IF(AND($H$436&gt;H422,COUNTIF($H$422:$H$435,$H$436)=0),1,0)</f>
        <v>9</v>
      </c>
    </row>
    <row r="423" spans="1:9" ht="18" customHeight="1" x14ac:dyDescent="0.2">
      <c r="A423" s="16" t="str">
        <f>'Fish Use'!A172</f>
        <v>UGR9</v>
      </c>
      <c r="B423" s="16" t="str">
        <f>'Fish Use'!B172</f>
        <v>Upper Grande Ronde</v>
      </c>
      <c r="C423" s="16" t="str">
        <f>'Limiting Factors'!B430</f>
        <v>Altered Primary Productivity</v>
      </c>
      <c r="D423" s="18">
        <f>'Fish Use'!F172</f>
        <v>0.31840000000000002</v>
      </c>
      <c r="E423" s="19">
        <f>'Limiting Factors'!C430</f>
        <v>3.17</v>
      </c>
      <c r="F423" s="18">
        <f>'Limiting Factors'!D430</f>
        <v>0.58825000000000005</v>
      </c>
      <c r="G423" s="18">
        <f>SUM('L1 Calculation Grid'!M2565,'L1 Calculation Grid'!M2580,'L1 Calculation Grid'!M2595,'L1 Calculation Grid'!M2610,'L1 Calculation Grid'!M2625,'L1 Calculation Grid'!M2640,'L1 Calculation Grid'!M2655,'L1 Calculation Grid'!M2670,'L1 Calculation Grid'!M2685,'L1 Calculation Grid'!M2700)</f>
        <v>0.68096492272335796</v>
      </c>
      <c r="H423" s="18">
        <f>SUM('L1 Calculation Grid'!N2565,'L1 Calculation Grid'!N2580,'L1 Calculation Grid'!N2595,'L1 Calculation Grid'!N2610,'L1 Calculation Grid'!N2625,'L1 Calculation Grid'!N2640,'L1 Calculation Grid'!N2655,'L1 Calculation Grid'!N2670,'L1 Calculation Grid'!N2685,'L1 Calculation Grid'!N2700)</f>
        <v>0.19501818621326145</v>
      </c>
      <c r="I423" s="17">
        <f t="shared" si="28"/>
        <v>13</v>
      </c>
    </row>
    <row r="424" spans="1:9" ht="18" customHeight="1" x14ac:dyDescent="0.2">
      <c r="A424" s="16" t="str">
        <f>'Fish Use'!A172</f>
        <v>UGR9</v>
      </c>
      <c r="B424" s="16" t="str">
        <f>'Fish Use'!B172</f>
        <v>Upper Grande Ronde</v>
      </c>
      <c r="C424" s="16" t="str">
        <f>'Limiting Factors'!B428</f>
        <v>Anthropogenic Barriers</v>
      </c>
      <c r="D424" s="18">
        <f>'Fish Use'!F172</f>
        <v>0.31840000000000002</v>
      </c>
      <c r="E424" s="19">
        <f>'Limiting Factors'!C428</f>
        <v>2.88</v>
      </c>
      <c r="F424" s="18">
        <f>'Limiting Factors'!D428</f>
        <v>0.52300000000000002</v>
      </c>
      <c r="G424" s="18">
        <f>SUM('L1 Calculation Grid'!M2552,'L1 Calculation Grid'!M2567,'L1 Calculation Grid'!M2582,'L1 Calculation Grid'!M2597,'L1 Calculation Grid'!M2612,'L1 Calculation Grid'!M2627,'L1 Calculation Grid'!M2642,'L1 Calculation Grid'!M2657,'L1 Calculation Grid'!M2672,'L1 Calculation Grid'!M2687)</f>
        <v>0.88376241123825916</v>
      </c>
      <c r="H424" s="18">
        <f>SUM('L1 Calculation Grid'!N2552,'L1 Calculation Grid'!N2567,'L1 Calculation Grid'!N2582,'L1 Calculation Grid'!N2597,'L1 Calculation Grid'!N2612,'L1 Calculation Grid'!N2627,'L1 Calculation Grid'!N2642,'L1 Calculation Grid'!N2657,'L1 Calculation Grid'!N2672,'L1 Calculation Grid'!N2687)</f>
        <v>0.27990171008864273</v>
      </c>
      <c r="I424" s="17">
        <f t="shared" si="28"/>
        <v>10</v>
      </c>
    </row>
    <row r="425" spans="1:9" ht="18" customHeight="1" x14ac:dyDescent="0.2">
      <c r="A425" s="16" t="str">
        <f>'Fish Use'!A172</f>
        <v>UGR9</v>
      </c>
      <c r="B425" s="16" t="str">
        <f>'Fish Use'!B172</f>
        <v>Upper Grande Ronde</v>
      </c>
      <c r="C425" s="16" t="str">
        <f>'Limiting Factors'!B425</f>
        <v>Channel and Habitat Structure</v>
      </c>
      <c r="D425" s="18">
        <f>'Fish Use'!F172</f>
        <v>0.31840000000000002</v>
      </c>
      <c r="E425" s="19">
        <f>'Limiting Factors'!C425</f>
        <v>4.57</v>
      </c>
      <c r="F425" s="18">
        <f>'Limiting Factors'!D425</f>
        <v>0.90325</v>
      </c>
      <c r="G425" s="18">
        <f>SUM('L1 Calculation Grid'!M2556,'L1 Calculation Grid'!M2571,'L1 Calculation Grid'!M2586,'L1 Calculation Grid'!M2601,'L1 Calculation Grid'!M2616,'L1 Calculation Grid'!M2631,'L1 Calculation Grid'!M2646,'L1 Calculation Grid'!M2661,'L1 Calculation Grid'!M2676,'L1 Calculation Grid'!M2691)</f>
        <v>2.5061832567730926</v>
      </c>
      <c r="H425" s="18">
        <f>SUM('L1 Calculation Grid'!N2556,'L1 Calculation Grid'!N2571,'L1 Calculation Grid'!N2586,'L1 Calculation Grid'!N2601,'L1 Calculation Grid'!N2616,'L1 Calculation Grid'!N2631,'L1 Calculation Grid'!N2646,'L1 Calculation Grid'!N2661,'L1 Calculation Grid'!N2676,'L1 Calculation Grid'!N2691)</f>
        <v>0.75869562472712648</v>
      </c>
      <c r="I425" s="17">
        <f t="shared" si="28"/>
        <v>1</v>
      </c>
    </row>
    <row r="426" spans="1:9" ht="18" customHeight="1" x14ac:dyDescent="0.2">
      <c r="A426" s="16" t="str">
        <f>'Fish Use'!A172</f>
        <v>UGR9</v>
      </c>
      <c r="B426" s="16" t="str">
        <f>'Fish Use'!B172</f>
        <v>Upper Grande Ronde</v>
      </c>
      <c r="C426" s="16" t="str">
        <f>'Limiting Factors'!B426</f>
        <v>Decreased Sediment Quantity</v>
      </c>
      <c r="D426" s="18">
        <f>'Fish Use'!F172</f>
        <v>0.31840000000000002</v>
      </c>
      <c r="E426" s="19">
        <f>'Limiting Factors'!C426</f>
        <v>2.83</v>
      </c>
      <c r="F426" s="18">
        <f>'Limiting Factors'!D426</f>
        <v>0.51175000000000004</v>
      </c>
      <c r="G426" s="18">
        <f>SUM('L1 Calculation Grid'!M2559,'L1 Calculation Grid'!M2574,'L1 Calculation Grid'!M2589,'L1 Calculation Grid'!M2604,'L1 Calculation Grid'!M2619,'L1 Calculation Grid'!M2634,'L1 Calculation Grid'!M2649,'L1 Calculation Grid'!M2664,'L1 Calculation Grid'!M2679,'L1 Calculation Grid'!M2694)</f>
        <v>0.84380264292697482</v>
      </c>
      <c r="H426" s="18">
        <f>SUM('L1 Calculation Grid'!N2559,'L1 Calculation Grid'!N2574,'L1 Calculation Grid'!N2589,'L1 Calculation Grid'!N2604,'L1 Calculation Grid'!N2619,'L1 Calculation Grid'!N2634,'L1 Calculation Grid'!N2649,'L1 Calculation Grid'!N2664,'L1 Calculation Grid'!N2679,'L1 Calculation Grid'!N2694)</f>
        <v>0.25136007835781427</v>
      </c>
      <c r="I426" s="17">
        <f t="shared" si="28"/>
        <v>12</v>
      </c>
    </row>
    <row r="427" spans="1:9" ht="18" customHeight="1" x14ac:dyDescent="0.2">
      <c r="A427" s="16" t="str">
        <f>'Fish Use'!A172</f>
        <v>UGR9</v>
      </c>
      <c r="B427" s="16" t="str">
        <f>'Fish Use'!B172</f>
        <v>Upper Grande Ronde</v>
      </c>
      <c r="C427" s="16" t="str">
        <f>'Limiting Factors'!B432</f>
        <v>Decreased Water Quantity</v>
      </c>
      <c r="D427" s="18">
        <f>'Fish Use'!F172</f>
        <v>0.31840000000000002</v>
      </c>
      <c r="E427" s="19">
        <f>'Limiting Factors'!C432</f>
        <v>3.11</v>
      </c>
      <c r="F427" s="18">
        <f>'Limiting Factors'!D432</f>
        <v>0.57474999999999998</v>
      </c>
      <c r="G427" s="18">
        <f>SUM('L1 Calculation Grid'!M2557,'L1 Calculation Grid'!M2572,'L1 Calculation Grid'!M2587,'L1 Calculation Grid'!M2602,'L1 Calculation Grid'!M2617,'L1 Calculation Grid'!M2632,'L1 Calculation Grid'!M2647,'L1 Calculation Grid'!M2662,'L1 Calculation Grid'!M2677,'L1 Calculation Grid'!M2692)</f>
        <v>1.3711958544948575</v>
      </c>
      <c r="H427" s="18">
        <f>SUM('L1 Calculation Grid'!N2557,'L1 Calculation Grid'!N2572,'L1 Calculation Grid'!N2587,'L1 Calculation Grid'!N2602,'L1 Calculation Grid'!N2617,'L1 Calculation Grid'!N2632,'L1 Calculation Grid'!N2647,'L1 Calculation Grid'!N2662,'L1 Calculation Grid'!N2677,'L1 Calculation Grid'!N2692)</f>
        <v>0.39630043771727158</v>
      </c>
      <c r="I427" s="17">
        <f t="shared" si="28"/>
        <v>5</v>
      </c>
    </row>
    <row r="428" spans="1:9" ht="18" customHeight="1" x14ac:dyDescent="0.2">
      <c r="A428" s="16" t="str">
        <f>'Fish Use'!A172</f>
        <v>UGR9</v>
      </c>
      <c r="B428" s="16" t="str">
        <f>'Fish Use'!B172</f>
        <v>Upper Grande Ronde</v>
      </c>
      <c r="C428" s="16" t="str">
        <f>'Limiting Factors'!B423</f>
        <v>Floodplain Condition</v>
      </c>
      <c r="D428" s="18">
        <f>'Fish Use'!F172</f>
        <v>0.31840000000000002</v>
      </c>
      <c r="E428" s="19">
        <f>'Limiting Factors'!C423</f>
        <v>3.48</v>
      </c>
      <c r="F428" s="18">
        <f>'Limiting Factors'!D423</f>
        <v>0.65800000000000003</v>
      </c>
      <c r="G428" s="18">
        <f>SUM('L1 Calculation Grid'!M2554,'L1 Calculation Grid'!M2569,'L1 Calculation Grid'!M2584,'L1 Calculation Grid'!M2599,'L1 Calculation Grid'!M2614,'L1 Calculation Grid'!M2629,'L1 Calculation Grid'!M2644,'L1 Calculation Grid'!M2659,'L1 Calculation Grid'!M2674,'L1 Calculation Grid'!M2689)</f>
        <v>1.2735044800897888</v>
      </c>
      <c r="H428" s="18">
        <f>SUM('L1 Calculation Grid'!N2554,'L1 Calculation Grid'!N2569,'L1 Calculation Grid'!N2584,'L1 Calculation Grid'!N2599,'L1 Calculation Grid'!N2614,'L1 Calculation Grid'!N2629,'L1 Calculation Grid'!N2644,'L1 Calculation Grid'!N2659,'L1 Calculation Grid'!N2674,'L1 Calculation Grid'!N2689)</f>
        <v>0.36157949761735919</v>
      </c>
      <c r="I428" s="17">
        <f t="shared" si="28"/>
        <v>7</v>
      </c>
    </row>
    <row r="429" spans="1:9" ht="18" customHeight="1" x14ac:dyDescent="0.2">
      <c r="A429" s="16" t="str">
        <f>'Fish Use'!A172</f>
        <v>UGR9</v>
      </c>
      <c r="B429" s="16" t="str">
        <f>'Fish Use'!B172</f>
        <v>Upper Grande Ronde</v>
      </c>
      <c r="C429" s="16" t="str">
        <f>'Limiting Factors'!B427</f>
        <v>Increased Sediment Quantity</v>
      </c>
      <c r="D429" s="18">
        <f>'Fish Use'!F172</f>
        <v>0.31840000000000002</v>
      </c>
      <c r="E429" s="19">
        <f>'Limiting Factors'!C427</f>
        <v>2.7</v>
      </c>
      <c r="F429" s="18">
        <f>'Limiting Factors'!D427</f>
        <v>0.48249999999999998</v>
      </c>
      <c r="G429" s="18">
        <f>SUM('L1 Calculation Grid'!M2560,'L1 Calculation Grid'!M2575,'L1 Calculation Grid'!M2590,'L1 Calculation Grid'!M2605,'L1 Calculation Grid'!M2620,'L1 Calculation Grid'!M2635,'L1 Calculation Grid'!M2650,'L1 Calculation Grid'!M2665,'L1 Calculation Grid'!M2680,'L1 Calculation Grid'!M2695)</f>
        <v>0.55854751417598003</v>
      </c>
      <c r="H429" s="18">
        <f>SUM('L1 Calculation Grid'!N2560,'L1 Calculation Grid'!N2575,'L1 Calculation Grid'!N2590,'L1 Calculation Grid'!N2605,'L1 Calculation Grid'!N2620,'L1 Calculation Grid'!N2635,'L1 Calculation Grid'!N2650,'L1 Calculation Grid'!N2665,'L1 Calculation Grid'!N2680,'L1 Calculation Grid'!N2695)</f>
        <v>0.1837610348444137</v>
      </c>
      <c r="I429" s="17">
        <f t="shared" si="28"/>
        <v>14</v>
      </c>
    </row>
    <row r="430" spans="1:9" ht="18" customHeight="1" x14ac:dyDescent="0.2">
      <c r="A430" s="16" t="str">
        <f>'Fish Use'!A172</f>
        <v>UGR9</v>
      </c>
      <c r="B430" s="16" t="str">
        <f>'Fish Use'!B172</f>
        <v>Upper Grande Ronde</v>
      </c>
      <c r="C430" s="16" t="str">
        <f>'Limiting Factors'!B431</f>
        <v>Non-Native Species Interactions and Competition</v>
      </c>
      <c r="D430" s="18">
        <f>'Fish Use'!F172</f>
        <v>0.31840000000000002</v>
      </c>
      <c r="E430" s="19">
        <f>'Limiting Factors'!C431</f>
        <v>4.22</v>
      </c>
      <c r="F430" s="18">
        <f>'Limiting Factors'!D431</f>
        <v>0.82450000000000001</v>
      </c>
      <c r="G430" s="18">
        <f>SUM('L1 Calculation Grid'!M2566,'L1 Calculation Grid'!M2581,'L1 Calculation Grid'!M2596,'L1 Calculation Grid'!M2611,'L1 Calculation Grid'!M2626,'L1 Calculation Grid'!M2641,'L1 Calculation Grid'!M2656,'L1 Calculation Grid'!M2671,'L1 Calculation Grid'!M2686,'L1 Calculation Grid'!M2701)</f>
        <v>1.0557086456017766</v>
      </c>
      <c r="H430" s="18">
        <f>SUM('L1 Calculation Grid'!N2566,'L1 Calculation Grid'!N2581,'L1 Calculation Grid'!N2596,'L1 Calculation Grid'!N2611,'L1 Calculation Grid'!N2626,'L1 Calculation Grid'!N2641,'L1 Calculation Grid'!N2656,'L1 Calculation Grid'!N2671,'L1 Calculation Grid'!N2686,'L1 Calculation Grid'!N2701)</f>
        <v>0.37240450626433758</v>
      </c>
      <c r="I430" s="17">
        <f t="shared" si="28"/>
        <v>6</v>
      </c>
    </row>
    <row r="431" spans="1:9" ht="18" customHeight="1" x14ac:dyDescent="0.2">
      <c r="A431" s="16" t="str">
        <f>'Fish Use'!A172</f>
        <v>UGR9</v>
      </c>
      <c r="B431" s="16" t="str">
        <f>'Fish Use'!B172</f>
        <v>Upper Grande Ronde</v>
      </c>
      <c r="C431" s="16" t="str">
        <f>'Limiting Factors'!B429</f>
        <v>Predation</v>
      </c>
      <c r="D431" s="18">
        <f>'Fish Use'!F172</f>
        <v>0.31840000000000002</v>
      </c>
      <c r="E431" s="19">
        <f>'Limiting Factors'!C429</f>
        <v>2.88</v>
      </c>
      <c r="F431" s="18">
        <f>'Limiting Factors'!D429</f>
        <v>0.52300000000000002</v>
      </c>
      <c r="G431" s="18">
        <f>SUM('L1 Calculation Grid'!M2564,'L1 Calculation Grid'!M2579,'L1 Calculation Grid'!M2594,'L1 Calculation Grid'!M2609,'L1 Calculation Grid'!M2624,'L1 Calculation Grid'!M2639,'L1 Calculation Grid'!M2654,'L1 Calculation Grid'!M2669,'L1 Calculation Grid'!M2684,'L1 Calculation Grid'!M2699)</f>
        <v>0.8944674745473935</v>
      </c>
      <c r="H431" s="18">
        <f>SUM('L1 Calculation Grid'!N2564,'L1 Calculation Grid'!N2579,'L1 Calculation Grid'!N2594,'L1 Calculation Grid'!N2609,'L1 Calculation Grid'!N2624,'L1 Calculation Grid'!N2639,'L1 Calculation Grid'!N2654,'L1 Calculation Grid'!N2669,'L1 Calculation Grid'!N2684,'L1 Calculation Grid'!N2699)</f>
        <v>0.27347867252113534</v>
      </c>
      <c r="I431" s="17">
        <f t="shared" si="28"/>
        <v>11</v>
      </c>
    </row>
    <row r="432" spans="1:9" ht="18" customHeight="1" x14ac:dyDescent="0.2">
      <c r="A432" s="16" t="str">
        <f>'Fish Use'!A172</f>
        <v>UGR9</v>
      </c>
      <c r="B432" s="16" t="str">
        <f>'Fish Use'!B172</f>
        <v>Upper Grande Ronde</v>
      </c>
      <c r="C432" s="16" t="str">
        <f>'Limiting Factors'!B422</f>
        <v>Riparian Condition</v>
      </c>
      <c r="D432" s="18">
        <f>'Fish Use'!F172</f>
        <v>0.31840000000000002</v>
      </c>
      <c r="E432" s="19">
        <f>'Limiting Factors'!C422</f>
        <v>3.73</v>
      </c>
      <c r="F432" s="18">
        <f>'Limiting Factors'!D422</f>
        <v>0.71425000000000005</v>
      </c>
      <c r="G432" s="18">
        <f>SUM('L1 Calculation Grid'!M2553,'L1 Calculation Grid'!M2568,'L1 Calculation Grid'!M2583,'L1 Calculation Grid'!M2598,'L1 Calculation Grid'!M2613,'L1 Calculation Grid'!M2628,'L1 Calculation Grid'!M2643,'L1 Calculation Grid'!M2658,'L1 Calculation Grid'!M2673,'L1 Calculation Grid'!M2688)</f>
        <v>1.411611048766358</v>
      </c>
      <c r="H432" s="18">
        <f>SUM('L1 Calculation Grid'!N2553,'L1 Calculation Grid'!N2568,'L1 Calculation Grid'!N2583,'L1 Calculation Grid'!N2598,'L1 Calculation Grid'!N2613,'L1 Calculation Grid'!N2628,'L1 Calculation Grid'!N2643,'L1 Calculation Grid'!N2658,'L1 Calculation Grid'!N2673,'L1 Calculation Grid'!N2688)</f>
        <v>0.45579280109710341</v>
      </c>
      <c r="I432" s="17">
        <f t="shared" si="28"/>
        <v>4</v>
      </c>
    </row>
    <row r="433" spans="1:9" ht="18" customHeight="1" x14ac:dyDescent="0.2">
      <c r="A433" s="16" t="str">
        <f>'Fish Use'!A172</f>
        <v>UGR9</v>
      </c>
      <c r="B433" s="16" t="str">
        <f>'Fish Use'!B172</f>
        <v>Upper Grande Ronde</v>
      </c>
      <c r="C433" s="16" t="str">
        <f>'Limiting Factors'!B424</f>
        <v>Side Channel and Wetland Habitat</v>
      </c>
      <c r="D433" s="18">
        <f>'Fish Use'!F172</f>
        <v>0.31840000000000002</v>
      </c>
      <c r="E433" s="19">
        <f>'Limiting Factors'!C424</f>
        <v>4.32</v>
      </c>
      <c r="F433" s="18">
        <f>'Limiting Factors'!D424</f>
        <v>0.84699999999999998</v>
      </c>
      <c r="G433" s="18">
        <f>SUM('L1 Calculation Grid'!M2555,'L1 Calculation Grid'!M2570,'L1 Calculation Grid'!M2585,'L1 Calculation Grid'!M2600,'L1 Calculation Grid'!M2615,'L1 Calculation Grid'!M2630,'L1 Calculation Grid'!M2645,'L1 Calculation Grid'!M2660,'L1 Calculation Grid'!M2675,'L1 Calculation Grid'!M2690)</f>
        <v>2.0727203195376833</v>
      </c>
      <c r="H433" s="18">
        <f>SUM('L1 Calculation Grid'!N2555,'L1 Calculation Grid'!N2570,'L1 Calculation Grid'!N2585,'L1 Calculation Grid'!N2600,'L1 Calculation Grid'!N2615,'L1 Calculation Grid'!N2630,'L1 Calculation Grid'!N2645,'L1 Calculation Grid'!N2660,'L1 Calculation Grid'!N2675,'L1 Calculation Grid'!N2690)</f>
        <v>0.60413247825359973</v>
      </c>
      <c r="I433" s="17">
        <f t="shared" si="28"/>
        <v>2</v>
      </c>
    </row>
    <row r="434" spans="1:9" ht="18" customHeight="1" x14ac:dyDescent="0.2">
      <c r="A434" s="16" t="str">
        <f>'Fish Use'!A172</f>
        <v>UGR9</v>
      </c>
      <c r="B434" s="16" t="str">
        <f>'Fish Use'!B172</f>
        <v>Upper Grande Ronde</v>
      </c>
      <c r="C434" s="16" t="str">
        <f>'Limiting Factors'!B434</f>
        <v>Summer Water Temperature</v>
      </c>
      <c r="D434" s="18">
        <f>'Fish Use'!F172</f>
        <v>0.31840000000000002</v>
      </c>
      <c r="E434" s="19">
        <f>'Limiting Factors'!C434</f>
        <v>3.68</v>
      </c>
      <c r="F434" s="18">
        <f>'Limiting Factors'!D434</f>
        <v>0.70299999999999996</v>
      </c>
      <c r="G434" s="18">
        <f>SUM('L1 Calculation Grid'!M2561,'L1 Calculation Grid'!M2576,'L1 Calculation Grid'!M2591,'L1 Calculation Grid'!M2606,'L1 Calculation Grid'!M2621,'L1 Calculation Grid'!M2636,'L1 Calculation Grid'!M2651,'L1 Calculation Grid'!M2666,'L1 Calculation Grid'!M2681,'L1 Calculation Grid'!M2696)</f>
        <v>1.4901029028251664</v>
      </c>
      <c r="H434" s="18">
        <f>SUM('L1 Calculation Grid'!N2561,'L1 Calculation Grid'!N2576,'L1 Calculation Grid'!N2591,'L1 Calculation Grid'!N2606,'L1 Calculation Grid'!N2621,'L1 Calculation Grid'!N2636,'L1 Calculation Grid'!N2651,'L1 Calculation Grid'!N2666,'L1 Calculation Grid'!N2681,'L1 Calculation Grid'!N2696)</f>
        <v>0.4663126745062916</v>
      </c>
      <c r="I434" s="17">
        <f t="shared" si="28"/>
        <v>3</v>
      </c>
    </row>
    <row r="435" spans="1:9" ht="18" customHeight="1" x14ac:dyDescent="0.2">
      <c r="A435" s="16" t="str">
        <f>'Fish Use'!A172</f>
        <v>UGR9</v>
      </c>
      <c r="B435" s="16" t="str">
        <f>'Fish Use'!B172</f>
        <v>Upper Grande Ronde</v>
      </c>
      <c r="C435" s="16" t="str">
        <f>'Limiting Factors'!B436</f>
        <v>Water Quality</v>
      </c>
      <c r="D435" s="18">
        <f>'Fish Use'!F172</f>
        <v>0.31840000000000002</v>
      </c>
      <c r="E435" s="19">
        <f>'Limiting Factors'!C436</f>
        <v>3.42</v>
      </c>
      <c r="F435" s="18">
        <f>'Limiting Factors'!D436</f>
        <v>0.64449999999999996</v>
      </c>
      <c r="G435" s="18">
        <f>SUM('L1 Calculation Grid'!M2563,'L1 Calculation Grid'!M2578,'L1 Calculation Grid'!M2593,'L1 Calculation Grid'!M2608,'L1 Calculation Grid'!M2623,'L1 Calculation Grid'!M2638,'L1 Calculation Grid'!M2653,'L1 Calculation Grid'!M2668,'L1 Calculation Grid'!M2683,'L1 Calculation Grid'!M2698)</f>
        <v>1.1946083717510425</v>
      </c>
      <c r="H435" s="18">
        <f>SUM('L1 Calculation Grid'!N2563,'L1 Calculation Grid'!N2578,'L1 Calculation Grid'!N2593,'L1 Calculation Grid'!N2608,'L1 Calculation Grid'!N2623,'L1 Calculation Grid'!N2638,'L1 Calculation Grid'!N2653,'L1 Calculation Grid'!N2668,'L1 Calculation Grid'!N2683,'L1 Calculation Grid'!N2698)</f>
        <v>0.33160276311915649</v>
      </c>
      <c r="I435" s="17">
        <f t="shared" si="28"/>
        <v>8</v>
      </c>
    </row>
    <row r="436" spans="1:9" ht="18" customHeight="1" x14ac:dyDescent="0.2">
      <c r="A436" s="16" t="str">
        <f>'Fish Use'!A172</f>
        <v>UGR9</v>
      </c>
      <c r="B436" s="16" t="str">
        <f>'Fish Use'!B172</f>
        <v>Upper Grande Ronde</v>
      </c>
      <c r="C436" s="16" t="str">
        <f>'Limiting Factors'!B435</f>
        <v>Winter Water Temperature</v>
      </c>
      <c r="D436" s="18">
        <f>'Fish Use'!F172</f>
        <v>0.31840000000000002</v>
      </c>
      <c r="E436" s="19">
        <f>'Limiting Factors'!C435</f>
        <v>2.52</v>
      </c>
      <c r="F436" s="18">
        <f>'Limiting Factors'!D435</f>
        <v>0.442</v>
      </c>
      <c r="G436" s="18">
        <f>SUM('L1 Calculation Grid'!M2562,'L1 Calculation Grid'!M2577,'L1 Calculation Grid'!M2592,'L1 Calculation Grid'!M2607,'L1 Calculation Grid'!M2622,'L1 Calculation Grid'!M2637,'L1 Calculation Grid'!M2652,'L1 Calculation Grid'!M2667,'L1 Calculation Grid'!M2682,'L1 Calculation Grid'!M2697)</f>
        <v>0.67451220573439041</v>
      </c>
      <c r="H436" s="18">
        <f>SUM('L1 Calculation Grid'!N2562,'L1 Calculation Grid'!N2577,'L1 Calculation Grid'!N2592,'L1 Calculation Grid'!N2607,'L1 Calculation Grid'!N2622,'L1 Calculation Grid'!N2637,'L1 Calculation Grid'!N2652,'L1 Calculation Grid'!N2667,'L1 Calculation Grid'!N2682,'L1 Calculation Grid'!N2697)</f>
        <v>0.18371661807986117</v>
      </c>
      <c r="I436" s="17">
        <f t="shared" si="28"/>
        <v>15</v>
      </c>
    </row>
  </sheetData>
  <pageMargins left="0.7" right="0.7" top="0.75" bottom="0.75" header="0.3" footer="0.3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R4786"/>
  <sheetViews>
    <sheetView showGridLines="0" workbookViewId="0">
      <selection activeCell="R8" sqref="R8"/>
    </sheetView>
  </sheetViews>
  <sheetFormatPr defaultRowHeight="12.75" x14ac:dyDescent="0.2"/>
  <cols>
    <col min="1" max="1" width="16" customWidth="1"/>
    <col min="2" max="2" width="22" customWidth="1"/>
    <col min="3" max="3" width="42" customWidth="1"/>
    <col min="4" max="9" width="16" customWidth="1"/>
    <col min="10" max="10" width="42" customWidth="1"/>
    <col min="11" max="11" width="14" customWidth="1"/>
    <col min="12" max="12" width="16" customWidth="1"/>
    <col min="13" max="13" width="14" customWidth="1"/>
    <col min="14" max="18" width="16" customWidth="1"/>
  </cols>
  <sheetData>
    <row r="1" spans="1:18" ht="63.95" customHeight="1" x14ac:dyDescent="0.2">
      <c r="A1" s="15" t="s">
        <v>48</v>
      </c>
      <c r="B1" s="15" t="s">
        <v>49</v>
      </c>
      <c r="C1" s="15" t="s">
        <v>96</v>
      </c>
      <c r="D1" s="15" t="s">
        <v>167</v>
      </c>
      <c r="E1" s="15" t="s">
        <v>168</v>
      </c>
      <c r="F1" s="15" t="s">
        <v>169</v>
      </c>
      <c r="G1" s="15" t="s">
        <v>176</v>
      </c>
      <c r="H1" s="15" t="s">
        <v>177</v>
      </c>
      <c r="I1" s="15" t="s">
        <v>122</v>
      </c>
      <c r="J1" s="15" t="s">
        <v>123</v>
      </c>
      <c r="K1" s="15" t="s">
        <v>124</v>
      </c>
      <c r="L1" s="15" t="s">
        <v>126</v>
      </c>
      <c r="M1" s="15" t="s">
        <v>127</v>
      </c>
      <c r="N1" s="15" t="s">
        <v>129</v>
      </c>
      <c r="O1" s="15" t="s">
        <v>130</v>
      </c>
      <c r="P1" s="15" t="s">
        <v>178</v>
      </c>
      <c r="Q1" s="15" t="s">
        <v>179</v>
      </c>
      <c r="R1" s="15" t="s">
        <v>180</v>
      </c>
    </row>
    <row r="2" spans="1:18" ht="18" customHeight="1" x14ac:dyDescent="0.2">
      <c r="A2" s="16" t="str">
        <f>'Limiting Factor Scores'!A2</f>
        <v>CC1</v>
      </c>
      <c r="B2" s="16" t="str">
        <f>'Limiting Factor Scores'!B2</f>
        <v>Catherine Creek</v>
      </c>
      <c r="C2" s="16" t="str">
        <f>'Limiting Factor Scores'!C2</f>
        <v>Altered Flow Timing</v>
      </c>
      <c r="D2" s="18">
        <f>'Limiting Factor Scores'!D2</f>
        <v>0.41620000000000001</v>
      </c>
      <c r="E2" s="19">
        <f>'Limiting Factor Scores'!E2</f>
        <v>4.3099999999999996</v>
      </c>
      <c r="F2" s="18">
        <f>'Limiting Factor Scores'!F2</f>
        <v>0.84475</v>
      </c>
      <c r="G2" s="18">
        <f>'Limiting Factor Scores'!G2</f>
        <v>1.843309666478798</v>
      </c>
      <c r="H2" s="18">
        <f>'Limiting Factor Scores'!H2</f>
        <v>0.50201308226395636</v>
      </c>
      <c r="I2" s="17">
        <f>LFAT!A8</f>
        <v>1</v>
      </c>
      <c r="J2" s="16" t="str">
        <f>LFAT!B8</f>
        <v>Protect Land (Easement and Acquisition)</v>
      </c>
      <c r="K2" s="16" t="str">
        <f>LFAT!D8</f>
        <v>I</v>
      </c>
      <c r="L2" s="19">
        <f>LFAT!F8</f>
        <v>0.5</v>
      </c>
      <c r="M2" s="16" t="str">
        <f>LFAT!G8</f>
        <v>CD</v>
      </c>
      <c r="N2" s="19">
        <f>LFAT!I8</f>
        <v>0.5</v>
      </c>
      <c r="O2" s="18">
        <f>LFAT!J8</f>
        <v>0.25</v>
      </c>
      <c r="P2" s="18">
        <f t="shared" ref="P2:P65" si="0">F2*O2</f>
        <v>0.2111875</v>
      </c>
      <c r="Q2" s="18">
        <f t="shared" ref="Q2:Q65" si="1">G2*O2</f>
        <v>0.4608274166196995</v>
      </c>
      <c r="R2" s="18">
        <f t="shared" ref="R2:R65" si="2">H2*O2</f>
        <v>0.12550327056598909</v>
      </c>
    </row>
    <row r="3" spans="1:18" ht="18" customHeight="1" x14ac:dyDescent="0.2">
      <c r="A3" s="16" t="str">
        <f>'Limiting Factor Scores'!A3</f>
        <v>CC1</v>
      </c>
      <c r="B3" s="16" t="str">
        <f>'Limiting Factor Scores'!B3</f>
        <v>Catherine Creek</v>
      </c>
      <c r="C3" s="16" t="str">
        <f>'Limiting Factor Scores'!C3</f>
        <v>Altered Primary Productivity</v>
      </c>
      <c r="D3" s="18">
        <f>'Limiting Factor Scores'!D3</f>
        <v>0.41620000000000001</v>
      </c>
      <c r="E3" s="19">
        <f>'Limiting Factor Scores'!E3</f>
        <v>4.3099999999999996</v>
      </c>
      <c r="F3" s="18">
        <f>'Limiting Factor Scores'!F3</f>
        <v>0.84475</v>
      </c>
      <c r="G3" s="18">
        <f>'Limiting Factor Scores'!G3</f>
        <v>1.2782624251060108</v>
      </c>
      <c r="H3" s="18">
        <f>'Limiting Factor Scores'!H3</f>
        <v>0.35871710176349936</v>
      </c>
      <c r="I3" s="17">
        <f>LFAT!A15</f>
        <v>1</v>
      </c>
      <c r="J3" s="16" t="str">
        <f>LFAT!B15</f>
        <v>Protect Land (Easement and Acquisition)</v>
      </c>
      <c r="K3" s="16" t="str">
        <f>LFAT!D15</f>
        <v>I</v>
      </c>
      <c r="L3" s="19">
        <f>LFAT!F15</f>
        <v>0.5</v>
      </c>
      <c r="M3" s="16" t="str">
        <f>LFAT!G15</f>
        <v>CD</v>
      </c>
      <c r="N3" s="19">
        <f>LFAT!I15</f>
        <v>0.5</v>
      </c>
      <c r="O3" s="18">
        <f>LFAT!J15</f>
        <v>0.25</v>
      </c>
      <c r="P3" s="18">
        <f t="shared" si="0"/>
        <v>0.2111875</v>
      </c>
      <c r="Q3" s="18">
        <f t="shared" si="1"/>
        <v>0.31956560627650271</v>
      </c>
      <c r="R3" s="18">
        <f t="shared" si="2"/>
        <v>8.9679275440874839E-2</v>
      </c>
    </row>
    <row r="4" spans="1:18" ht="18" customHeight="1" x14ac:dyDescent="0.2">
      <c r="A4" s="16" t="str">
        <f>'Limiting Factor Scores'!A4</f>
        <v>CC1</v>
      </c>
      <c r="B4" s="16" t="str">
        <f>'Limiting Factor Scores'!B4</f>
        <v>Catherine Creek</v>
      </c>
      <c r="C4" s="16" t="str">
        <f>'Limiting Factor Scores'!C4</f>
        <v>Anthropogenic Barriers</v>
      </c>
      <c r="D4" s="18">
        <f>'Limiting Factor Scores'!D4</f>
        <v>0.41620000000000001</v>
      </c>
      <c r="E4" s="19">
        <f>'Limiting Factor Scores'!E4</f>
        <v>3.68</v>
      </c>
      <c r="F4" s="18">
        <f>'Limiting Factor Scores'!F4</f>
        <v>0.70299999999999996</v>
      </c>
      <c r="G4" s="18">
        <f>'Limiting Factor Scores'!G4</f>
        <v>1.5528094982370417</v>
      </c>
      <c r="H4" s="18">
        <f>'Limiting Factor Scores'!H4</f>
        <v>0.47758819179489087</v>
      </c>
      <c r="I4" s="17">
        <f>LFAT!A2</f>
        <v>1</v>
      </c>
      <c r="J4" s="16" t="str">
        <f>LFAT!B2</f>
        <v>Protect Land (Easement and Acquisition)</v>
      </c>
      <c r="K4" s="16" t="str">
        <f>LFAT!D2</f>
        <v>I</v>
      </c>
      <c r="L4" s="19">
        <f>LFAT!F2</f>
        <v>0.5</v>
      </c>
      <c r="M4" s="16" t="str">
        <f>LFAT!G2</f>
        <v>CD</v>
      </c>
      <c r="N4" s="19">
        <f>LFAT!I2</f>
        <v>0.5</v>
      </c>
      <c r="O4" s="18">
        <f>LFAT!J2</f>
        <v>0.25</v>
      </c>
      <c r="P4" s="18">
        <f t="shared" si="0"/>
        <v>0.17574999999999999</v>
      </c>
      <c r="Q4" s="18">
        <f t="shared" si="1"/>
        <v>0.38820237455926043</v>
      </c>
      <c r="R4" s="18">
        <f t="shared" si="2"/>
        <v>0.11939704794872272</v>
      </c>
    </row>
    <row r="5" spans="1:18" ht="18" customHeight="1" x14ac:dyDescent="0.2">
      <c r="A5" s="16" t="str">
        <f>'Limiting Factor Scores'!A5</f>
        <v>CC1</v>
      </c>
      <c r="B5" s="16" t="str">
        <f>'Limiting Factor Scores'!B5</f>
        <v>Catherine Creek</v>
      </c>
      <c r="C5" s="16" t="str">
        <f>'Limiting Factor Scores'!C5</f>
        <v>Channel and Habitat Structure</v>
      </c>
      <c r="D5" s="18">
        <f>'Limiting Factor Scores'!D5</f>
        <v>0.41620000000000001</v>
      </c>
      <c r="E5" s="19">
        <f>'Limiting Factor Scores'!E5</f>
        <v>4.57</v>
      </c>
      <c r="F5" s="18">
        <f>'Limiting Factor Scores'!F5</f>
        <v>0.90325</v>
      </c>
      <c r="G5" s="18">
        <f>'Limiting Factor Scores'!G5</f>
        <v>3.2759845209452294</v>
      </c>
      <c r="H5" s="18">
        <f>'Limiting Factor Scores'!H5</f>
        <v>0.98749451435969771</v>
      </c>
      <c r="I5" s="17">
        <f>LFAT!A6</f>
        <v>1</v>
      </c>
      <c r="J5" s="16" t="str">
        <f>LFAT!B6</f>
        <v>Protect Land (Easement and Acquisition)</v>
      </c>
      <c r="K5" s="16" t="str">
        <f>LFAT!D6</f>
        <v>I</v>
      </c>
      <c r="L5" s="19">
        <f>LFAT!F6</f>
        <v>0.5</v>
      </c>
      <c r="M5" s="16" t="str">
        <f>LFAT!G6</f>
        <v>CD</v>
      </c>
      <c r="N5" s="19">
        <f>LFAT!I6</f>
        <v>0.5</v>
      </c>
      <c r="O5" s="18">
        <f>LFAT!J6</f>
        <v>0.25</v>
      </c>
      <c r="P5" s="18">
        <f t="shared" si="0"/>
        <v>0.2258125</v>
      </c>
      <c r="Q5" s="18">
        <f t="shared" si="1"/>
        <v>0.81899613023630735</v>
      </c>
      <c r="R5" s="18">
        <f t="shared" si="2"/>
        <v>0.24687362858992443</v>
      </c>
    </row>
    <row r="6" spans="1:18" ht="18" customHeight="1" x14ac:dyDescent="0.2">
      <c r="A6" s="16" t="str">
        <f>'Limiting Factor Scores'!A6</f>
        <v>CC1</v>
      </c>
      <c r="B6" s="16" t="str">
        <f>'Limiting Factor Scores'!B6</f>
        <v>Catherine Creek</v>
      </c>
      <c r="C6" s="16" t="str">
        <f>'Limiting Factor Scores'!C6</f>
        <v>Decreased Sediment Quantity</v>
      </c>
      <c r="D6" s="18">
        <f>'Limiting Factor Scores'!D6</f>
        <v>0.41620000000000001</v>
      </c>
      <c r="E6" s="19">
        <f>'Limiting Factor Scores'!E6</f>
        <v>2.95</v>
      </c>
      <c r="F6" s="18">
        <f>'Limiting Factor Scores'!F6</f>
        <v>0.53874999999999995</v>
      </c>
      <c r="G6" s="18">
        <f>'Limiting Factor Scores'!G6</f>
        <v>1.1611794197389547</v>
      </c>
      <c r="H6" s="18">
        <f>'Limiting Factor Scores'!H6</f>
        <v>0.35216569769859374</v>
      </c>
      <c r="I6" s="17">
        <f>LFAT!A9</f>
        <v>1</v>
      </c>
      <c r="J6" s="16" t="str">
        <f>LFAT!B9</f>
        <v>Protect Land (Easement and Acquisition)</v>
      </c>
      <c r="K6" s="16" t="str">
        <f>LFAT!D9</f>
        <v>I</v>
      </c>
      <c r="L6" s="19">
        <f>LFAT!F9</f>
        <v>0.5</v>
      </c>
      <c r="M6" s="16" t="str">
        <f>LFAT!G9</f>
        <v>CD</v>
      </c>
      <c r="N6" s="19">
        <f>LFAT!I9</f>
        <v>0.5</v>
      </c>
      <c r="O6" s="18">
        <f>LFAT!J9</f>
        <v>0.25</v>
      </c>
      <c r="P6" s="18">
        <f t="shared" si="0"/>
        <v>0.13468749999999999</v>
      </c>
      <c r="Q6" s="18">
        <f t="shared" si="1"/>
        <v>0.29029485493473867</v>
      </c>
      <c r="R6" s="18">
        <f t="shared" si="2"/>
        <v>8.8041424424648435E-2</v>
      </c>
    </row>
    <row r="7" spans="1:18" ht="18" customHeight="1" x14ac:dyDescent="0.2">
      <c r="A7" s="16" t="str">
        <f>'Limiting Factor Scores'!A7</f>
        <v>CC1</v>
      </c>
      <c r="B7" s="16" t="str">
        <f>'Limiting Factor Scores'!B7</f>
        <v>Catherine Creek</v>
      </c>
      <c r="C7" s="16" t="str">
        <f>'Limiting Factor Scores'!C7</f>
        <v>Decreased Water Quantity</v>
      </c>
      <c r="D7" s="18">
        <f>'Limiting Factor Scores'!D7</f>
        <v>0.41620000000000001</v>
      </c>
      <c r="E7" s="19">
        <f>'Limiting Factor Scores'!E7</f>
        <v>5</v>
      </c>
      <c r="F7" s="18">
        <f>'Limiting Factor Scores'!F7</f>
        <v>1</v>
      </c>
      <c r="G7" s="18">
        <f>'Limiting Factor Scores'!G7</f>
        <v>3.1185271433327997</v>
      </c>
      <c r="H7" s="18">
        <f>'Limiting Factor Scores'!H7</f>
        <v>0.89367058584984804</v>
      </c>
      <c r="I7" s="17">
        <f>LFAT!A7</f>
        <v>1</v>
      </c>
      <c r="J7" s="16" t="str">
        <f>LFAT!B7</f>
        <v>Protect Land (Easement and Acquisition)</v>
      </c>
      <c r="K7" s="16" t="str">
        <f>LFAT!D7</f>
        <v>I</v>
      </c>
      <c r="L7" s="19">
        <f>LFAT!F7</f>
        <v>0.5</v>
      </c>
      <c r="M7" s="16" t="str">
        <f>LFAT!G7</f>
        <v>CD</v>
      </c>
      <c r="N7" s="19">
        <f>LFAT!I7</f>
        <v>0.5</v>
      </c>
      <c r="O7" s="18">
        <f>LFAT!J7</f>
        <v>0.25</v>
      </c>
      <c r="P7" s="18">
        <f t="shared" si="0"/>
        <v>0.25</v>
      </c>
      <c r="Q7" s="18">
        <f t="shared" si="1"/>
        <v>0.77963178583319992</v>
      </c>
      <c r="R7" s="18">
        <f t="shared" si="2"/>
        <v>0.22341764646246201</v>
      </c>
    </row>
    <row r="8" spans="1:18" ht="18" customHeight="1" x14ac:dyDescent="0.2">
      <c r="A8" s="16" t="str">
        <f>'Limiting Factor Scores'!A8</f>
        <v>CC1</v>
      </c>
      <c r="B8" s="16" t="str">
        <f>'Limiting Factor Scores'!B8</f>
        <v>Catherine Creek</v>
      </c>
      <c r="C8" s="16" t="str">
        <f>'Limiting Factor Scores'!C8</f>
        <v>Floodplain Condition</v>
      </c>
      <c r="D8" s="18">
        <f>'Limiting Factor Scores'!D8</f>
        <v>0.41620000000000001</v>
      </c>
      <c r="E8" s="19">
        <f>'Limiting Factor Scores'!E8</f>
        <v>4.78</v>
      </c>
      <c r="F8" s="18">
        <f>'Limiting Factor Scores'!F8</f>
        <v>0.95050000000000001</v>
      </c>
      <c r="G8" s="18">
        <f>'Limiting Factor Scores'!G8</f>
        <v>2.4046713080266851</v>
      </c>
      <c r="H8" s="18">
        <f>'Limiting Factor Scores'!H8</f>
        <v>0.68362177384613754</v>
      </c>
      <c r="I8" s="17">
        <f>LFAT!A4</f>
        <v>1</v>
      </c>
      <c r="J8" s="16" t="str">
        <f>LFAT!B4</f>
        <v>Protect Land (Easement and Acquisition)</v>
      </c>
      <c r="K8" s="16" t="str">
        <f>LFAT!D4</f>
        <v>I</v>
      </c>
      <c r="L8" s="19">
        <f>LFAT!F4</f>
        <v>0.5</v>
      </c>
      <c r="M8" s="16" t="str">
        <f>LFAT!G4</f>
        <v>CD</v>
      </c>
      <c r="N8" s="19">
        <f>LFAT!I4</f>
        <v>0.5</v>
      </c>
      <c r="O8" s="18">
        <f>LFAT!J4</f>
        <v>0.25</v>
      </c>
      <c r="P8" s="18">
        <f t="shared" si="0"/>
        <v>0.237625</v>
      </c>
      <c r="Q8" s="18">
        <f t="shared" si="1"/>
        <v>0.60116782700667126</v>
      </c>
      <c r="R8" s="18">
        <f t="shared" si="2"/>
        <v>0.17090544346153438</v>
      </c>
    </row>
    <row r="9" spans="1:18" ht="18" customHeight="1" x14ac:dyDescent="0.2">
      <c r="A9" s="16" t="str">
        <f>'Limiting Factor Scores'!A9</f>
        <v>CC1</v>
      </c>
      <c r="B9" s="16" t="str">
        <f>'Limiting Factor Scores'!B9</f>
        <v>Catherine Creek</v>
      </c>
      <c r="C9" s="16" t="str">
        <f>'Limiting Factor Scores'!C9</f>
        <v>Increased Sediment Quantity</v>
      </c>
      <c r="D9" s="18">
        <f>'Limiting Factor Scores'!D9</f>
        <v>0.41620000000000001</v>
      </c>
      <c r="E9" s="19">
        <f>'Limiting Factor Scores'!E9</f>
        <v>4.51</v>
      </c>
      <c r="F9" s="18">
        <f>'Limiting Factor Scores'!F9</f>
        <v>0.88975000000000004</v>
      </c>
      <c r="G9" s="18">
        <f>'Limiting Factor Scores'!G9</f>
        <v>1.3463557179497756</v>
      </c>
      <c r="H9" s="18">
        <f>'Limiting Factor Scores'!H9</f>
        <v>0.44424448499458025</v>
      </c>
      <c r="I9" s="17">
        <f>LFAT!A10</f>
        <v>1</v>
      </c>
      <c r="J9" s="16" t="str">
        <f>LFAT!B10</f>
        <v>Protect Land (Easement and Acquisition)</v>
      </c>
      <c r="K9" s="16" t="str">
        <f>LFAT!D10</f>
        <v>I</v>
      </c>
      <c r="L9" s="19">
        <f>LFAT!F10</f>
        <v>0.5</v>
      </c>
      <c r="M9" s="16" t="str">
        <f>LFAT!G10</f>
        <v>CD</v>
      </c>
      <c r="N9" s="19">
        <f>LFAT!I10</f>
        <v>0.5</v>
      </c>
      <c r="O9" s="18">
        <f>LFAT!J10</f>
        <v>0.25</v>
      </c>
      <c r="P9" s="18">
        <f t="shared" si="0"/>
        <v>0.22243750000000001</v>
      </c>
      <c r="Q9" s="18">
        <f t="shared" si="1"/>
        <v>0.3365889294874439</v>
      </c>
      <c r="R9" s="18">
        <f t="shared" si="2"/>
        <v>0.11106112124864506</v>
      </c>
    </row>
    <row r="10" spans="1:18" ht="18" customHeight="1" x14ac:dyDescent="0.2">
      <c r="A10" s="16" t="str">
        <f>'Limiting Factor Scores'!A10</f>
        <v>CC1</v>
      </c>
      <c r="B10" s="16" t="str">
        <f>'Limiting Factor Scores'!B10</f>
        <v>Catherine Creek</v>
      </c>
      <c r="C10" s="16" t="str">
        <f>'Limiting Factor Scores'!C10</f>
        <v>Non-Native Species Interactions and Competition</v>
      </c>
      <c r="D10" s="18">
        <f>'Limiting Factor Scores'!D10</f>
        <v>0.41620000000000001</v>
      </c>
      <c r="E10" s="19">
        <f>'Limiting Factor Scores'!E10</f>
        <v>4.6399999999999997</v>
      </c>
      <c r="F10" s="18">
        <f>'Limiting Factor Scores'!F10</f>
        <v>0.91900000000000004</v>
      </c>
      <c r="G10" s="18">
        <f>'Limiting Factor Scores'!G10</f>
        <v>1.5381473669789341</v>
      </c>
      <c r="H10" s="18">
        <f>'Limiting Factor Scores'!H10</f>
        <v>0.53679430671662953</v>
      </c>
      <c r="I10" s="17">
        <f>LFAT!A16</f>
        <v>1</v>
      </c>
      <c r="J10" s="16" t="str">
        <f>LFAT!B16</f>
        <v>Protect Land (Easement and Acquisition)</v>
      </c>
      <c r="K10" s="16" t="str">
        <f>LFAT!D16</f>
        <v>I</v>
      </c>
      <c r="L10" s="19">
        <f>LFAT!F16</f>
        <v>0.5</v>
      </c>
      <c r="M10" s="16" t="str">
        <f>LFAT!G16</f>
        <v>R</v>
      </c>
      <c r="N10" s="19">
        <f>LFAT!I16</f>
        <v>0.1</v>
      </c>
      <c r="O10" s="18">
        <f>LFAT!J16</f>
        <v>0.05</v>
      </c>
      <c r="P10" s="18">
        <f t="shared" si="0"/>
        <v>4.5950000000000005E-2</v>
      </c>
      <c r="Q10" s="18">
        <f t="shared" si="1"/>
        <v>7.6907368348946709E-2</v>
      </c>
      <c r="R10" s="18">
        <f t="shared" si="2"/>
        <v>2.6839715335831477E-2</v>
      </c>
    </row>
    <row r="11" spans="1:18" ht="18" customHeight="1" x14ac:dyDescent="0.2">
      <c r="A11" s="16" t="str">
        <f>'Limiting Factor Scores'!A11</f>
        <v>CC1</v>
      </c>
      <c r="B11" s="16" t="str">
        <f>'Limiting Factor Scores'!B11</f>
        <v>Catherine Creek</v>
      </c>
      <c r="C11" s="16" t="str">
        <f>'Limiting Factor Scores'!C11</f>
        <v>Predation</v>
      </c>
      <c r="D11" s="18">
        <f>'Limiting Factor Scores'!D11</f>
        <v>0.41620000000000001</v>
      </c>
      <c r="E11" s="19">
        <f>'Limiting Factor Scores'!E11</f>
        <v>4.22</v>
      </c>
      <c r="F11" s="18">
        <f>'Limiting Factor Scores'!F11</f>
        <v>0.82450000000000001</v>
      </c>
      <c r="G11" s="18">
        <f>'Limiting Factor Scores'!G11</f>
        <v>1.8432427776821039</v>
      </c>
      <c r="H11" s="18">
        <f>'Limiting Factor Scores'!H11</f>
        <v>0.55660049193039973</v>
      </c>
      <c r="I11" s="17">
        <f>LFAT!A14</f>
        <v>1</v>
      </c>
      <c r="J11" s="16" t="str">
        <f>LFAT!B14</f>
        <v>Protect Land (Easement and Acquisition)</v>
      </c>
      <c r="K11" s="16" t="str">
        <f>LFAT!D14</f>
        <v>I</v>
      </c>
      <c r="L11" s="19">
        <f>LFAT!F14</f>
        <v>0.5</v>
      </c>
      <c r="M11" s="16" t="str">
        <f>LFAT!G14</f>
        <v>R</v>
      </c>
      <c r="N11" s="19">
        <f>LFAT!I14</f>
        <v>0.1</v>
      </c>
      <c r="O11" s="18">
        <f>LFAT!J14</f>
        <v>0.05</v>
      </c>
      <c r="P11" s="18">
        <f t="shared" si="0"/>
        <v>4.1225000000000005E-2</v>
      </c>
      <c r="Q11" s="18">
        <f t="shared" si="1"/>
        <v>9.2162138884105196E-2</v>
      </c>
      <c r="R11" s="18">
        <f t="shared" si="2"/>
        <v>2.7830024596519988E-2</v>
      </c>
    </row>
    <row r="12" spans="1:18" ht="18" customHeight="1" x14ac:dyDescent="0.2">
      <c r="A12" s="16" t="str">
        <f>'Limiting Factor Scores'!A12</f>
        <v>CC1</v>
      </c>
      <c r="B12" s="16" t="str">
        <f>'Limiting Factor Scores'!B12</f>
        <v>Catherine Creek</v>
      </c>
      <c r="C12" s="16" t="str">
        <f>'Limiting Factor Scores'!C12</f>
        <v>Riparian Condition</v>
      </c>
      <c r="D12" s="18">
        <f>'Limiting Factor Scores'!D12</f>
        <v>0.41620000000000001</v>
      </c>
      <c r="E12" s="19">
        <f>'Limiting Factor Scores'!E12</f>
        <v>4.57</v>
      </c>
      <c r="F12" s="18">
        <f>'Limiting Factor Scores'!F12</f>
        <v>0.90325</v>
      </c>
      <c r="G12" s="18">
        <f>'Limiting Factor Scores'!G12</f>
        <v>2.3334676635365139</v>
      </c>
      <c r="H12" s="18">
        <f>'Limiting Factor Scores'!H12</f>
        <v>0.74630686731624474</v>
      </c>
      <c r="I12" s="17">
        <f>LFAT!A3</f>
        <v>1</v>
      </c>
      <c r="J12" s="16" t="str">
        <f>LFAT!B3</f>
        <v>Protect Land (Easement and Acquisition)</v>
      </c>
      <c r="K12" s="16" t="str">
        <f>LFAT!D3</f>
        <v>I</v>
      </c>
      <c r="L12" s="19">
        <f>LFAT!F3</f>
        <v>0.5</v>
      </c>
      <c r="M12" s="16" t="str">
        <f>LFAT!G3</f>
        <v>C</v>
      </c>
      <c r="N12" s="19">
        <f>LFAT!I3</f>
        <v>1</v>
      </c>
      <c r="O12" s="18">
        <f>LFAT!J3</f>
        <v>0.5</v>
      </c>
      <c r="P12" s="18">
        <f t="shared" si="0"/>
        <v>0.451625</v>
      </c>
      <c r="Q12" s="18">
        <f t="shared" si="1"/>
        <v>1.166733831768257</v>
      </c>
      <c r="R12" s="18">
        <f t="shared" si="2"/>
        <v>0.37315343365812237</v>
      </c>
    </row>
    <row r="13" spans="1:18" ht="18" customHeight="1" x14ac:dyDescent="0.2">
      <c r="A13" s="16" t="str">
        <f>'Limiting Factor Scores'!A13</f>
        <v>CC1</v>
      </c>
      <c r="B13" s="16" t="str">
        <f>'Limiting Factor Scores'!B13</f>
        <v>Catherine Creek</v>
      </c>
      <c r="C13" s="16" t="str">
        <f>'Limiting Factor Scores'!C13</f>
        <v>Side Channel and Wetland Habitat</v>
      </c>
      <c r="D13" s="18">
        <f>'Limiting Factor Scores'!D13</f>
        <v>0.41620000000000001</v>
      </c>
      <c r="E13" s="19">
        <f>'Limiting Factor Scores'!E13</f>
        <v>4.08</v>
      </c>
      <c r="F13" s="18">
        <f>'Limiting Factor Scores'!F13</f>
        <v>0.79300000000000004</v>
      </c>
      <c r="G13" s="18">
        <f>'Limiting Factor Scores'!G13</f>
        <v>2.5366438680056342</v>
      </c>
      <c r="H13" s="18">
        <f>'Limiting Factor Scores'!H13</f>
        <v>0.73711193140513176</v>
      </c>
      <c r="I13" s="17">
        <f>LFAT!A5</f>
        <v>1</v>
      </c>
      <c r="J13" s="16" t="str">
        <f>LFAT!B5</f>
        <v>Protect Land (Easement and Acquisition)</v>
      </c>
      <c r="K13" s="16" t="str">
        <f>LFAT!D5</f>
        <v>I</v>
      </c>
      <c r="L13" s="19">
        <f>LFAT!F5</f>
        <v>0.5</v>
      </c>
      <c r="M13" s="16" t="str">
        <f>LFAT!G5</f>
        <v>CD</v>
      </c>
      <c r="N13" s="19">
        <f>LFAT!I5</f>
        <v>0.5</v>
      </c>
      <c r="O13" s="18">
        <f>LFAT!J5</f>
        <v>0.25</v>
      </c>
      <c r="P13" s="18">
        <f t="shared" si="0"/>
        <v>0.19825000000000001</v>
      </c>
      <c r="Q13" s="18">
        <f t="shared" si="1"/>
        <v>0.63416096700140856</v>
      </c>
      <c r="R13" s="18">
        <f t="shared" si="2"/>
        <v>0.18427798285128294</v>
      </c>
    </row>
    <row r="14" spans="1:18" ht="18" customHeight="1" x14ac:dyDescent="0.2">
      <c r="A14" s="16" t="str">
        <f>'Limiting Factor Scores'!A14</f>
        <v>CC1</v>
      </c>
      <c r="B14" s="16" t="str">
        <f>'Limiting Factor Scores'!B14</f>
        <v>Catherine Creek</v>
      </c>
      <c r="C14" s="16" t="str">
        <f>'Limiting Factor Scores'!C14</f>
        <v>Summer Water Temperature</v>
      </c>
      <c r="D14" s="18">
        <f>'Limiting Factor Scores'!D14</f>
        <v>0.41620000000000001</v>
      </c>
      <c r="E14" s="19">
        <f>'Limiting Factor Scores'!E14</f>
        <v>4.6399999999999997</v>
      </c>
      <c r="F14" s="18">
        <f>'Limiting Factor Scores'!F14</f>
        <v>0.91900000000000004</v>
      </c>
      <c r="G14" s="18">
        <f>'Limiting Factor Scores'!G14</f>
        <v>2.5462759256596446</v>
      </c>
      <c r="H14" s="18">
        <f>'Limiting Factor Scores'!H14</f>
        <v>0.78612171121491115</v>
      </c>
      <c r="I14" s="17">
        <f>LFAT!A11</f>
        <v>1</v>
      </c>
      <c r="J14" s="16" t="str">
        <f>LFAT!B11</f>
        <v>Protect Land (Easement and Acquisition)</v>
      </c>
      <c r="K14" s="16" t="str">
        <f>LFAT!D11</f>
        <v>I</v>
      </c>
      <c r="L14" s="19">
        <f>LFAT!F11</f>
        <v>0.5</v>
      </c>
      <c r="M14" s="16" t="str">
        <f>LFAT!G11</f>
        <v>R</v>
      </c>
      <c r="N14" s="19">
        <f>LFAT!I11</f>
        <v>0.1</v>
      </c>
      <c r="O14" s="18">
        <f>LFAT!J11</f>
        <v>0.05</v>
      </c>
      <c r="P14" s="18">
        <f t="shared" si="0"/>
        <v>4.5950000000000005E-2</v>
      </c>
      <c r="Q14" s="18">
        <f t="shared" si="1"/>
        <v>0.12731379628298223</v>
      </c>
      <c r="R14" s="18">
        <f t="shared" si="2"/>
        <v>3.9306085560745559E-2</v>
      </c>
    </row>
    <row r="15" spans="1:18" ht="18" customHeight="1" x14ac:dyDescent="0.2">
      <c r="A15" s="16" t="str">
        <f>'Limiting Factor Scores'!A15</f>
        <v>CC1</v>
      </c>
      <c r="B15" s="16" t="str">
        <f>'Limiting Factor Scores'!B15</f>
        <v>Catherine Creek</v>
      </c>
      <c r="C15" s="16" t="str">
        <f>'Limiting Factor Scores'!C15</f>
        <v>Water Quality</v>
      </c>
      <c r="D15" s="18">
        <f>'Limiting Factor Scores'!D15</f>
        <v>0.41620000000000001</v>
      </c>
      <c r="E15" s="19">
        <f>'Limiting Factor Scores'!E15</f>
        <v>5</v>
      </c>
      <c r="F15" s="18">
        <f>'Limiting Factor Scores'!F15</f>
        <v>1</v>
      </c>
      <c r="G15" s="18">
        <f>'Limiting Factor Scores'!G15</f>
        <v>2.4228785720825998</v>
      </c>
      <c r="H15" s="18">
        <f>'Limiting Factor Scores'!H15</f>
        <v>0.66838747160396994</v>
      </c>
      <c r="I15" s="17">
        <f>LFAT!A13</f>
        <v>1</v>
      </c>
      <c r="J15" s="16" t="str">
        <f>LFAT!B13</f>
        <v>Protect Land (Easement and Acquisition)</v>
      </c>
      <c r="K15" s="16" t="str">
        <f>LFAT!D13</f>
        <v>I</v>
      </c>
      <c r="L15" s="19">
        <f>LFAT!F13</f>
        <v>0.5</v>
      </c>
      <c r="M15" s="16" t="str">
        <f>LFAT!G13</f>
        <v>CD</v>
      </c>
      <c r="N15" s="19">
        <f>LFAT!I13</f>
        <v>0.5</v>
      </c>
      <c r="O15" s="18">
        <f>LFAT!J13</f>
        <v>0.25</v>
      </c>
      <c r="P15" s="18">
        <f t="shared" si="0"/>
        <v>0.25</v>
      </c>
      <c r="Q15" s="18">
        <f t="shared" si="1"/>
        <v>0.60571964302064996</v>
      </c>
      <c r="R15" s="18">
        <f t="shared" si="2"/>
        <v>0.16709686790099249</v>
      </c>
    </row>
    <row r="16" spans="1:18" ht="18" customHeight="1" x14ac:dyDescent="0.2">
      <c r="A16" s="16" t="str">
        <f>'Limiting Factor Scores'!A16</f>
        <v>CC1</v>
      </c>
      <c r="B16" s="16" t="str">
        <f>'Limiting Factor Scores'!B16</f>
        <v>Catherine Creek</v>
      </c>
      <c r="C16" s="16" t="str">
        <f>'Limiting Factor Scores'!C16</f>
        <v>Winter Water Temperature</v>
      </c>
      <c r="D16" s="18">
        <f>'Limiting Factor Scores'!D16</f>
        <v>0.41620000000000001</v>
      </c>
      <c r="E16" s="19">
        <f>'Limiting Factor Scores'!E16</f>
        <v>3.91</v>
      </c>
      <c r="F16" s="18">
        <f>'Limiting Factor Scores'!F16</f>
        <v>0.75475000000000003</v>
      </c>
      <c r="G16" s="18">
        <f>'Limiting Factor Scores'!G16</f>
        <v>1.5055655961163039</v>
      </c>
      <c r="H16" s="18">
        <f>'Limiting Factor Scores'!H16</f>
        <v>0.41904535134711907</v>
      </c>
      <c r="I16" s="17">
        <f>LFAT!A12</f>
        <v>1</v>
      </c>
      <c r="J16" s="16" t="str">
        <f>LFAT!B12</f>
        <v>Protect Land (Easement and Acquisition)</v>
      </c>
      <c r="K16" s="16" t="str">
        <f>LFAT!D12</f>
        <v>I</v>
      </c>
      <c r="L16" s="19">
        <f>LFAT!F12</f>
        <v>0.5</v>
      </c>
      <c r="M16" s="16" t="str">
        <f>LFAT!G12</f>
        <v>R</v>
      </c>
      <c r="N16" s="19">
        <f>LFAT!I12</f>
        <v>0.1</v>
      </c>
      <c r="O16" s="18">
        <f>LFAT!J12</f>
        <v>0.05</v>
      </c>
      <c r="P16" s="18">
        <f t="shared" si="0"/>
        <v>3.7737500000000007E-2</v>
      </c>
      <c r="Q16" s="18">
        <f t="shared" si="1"/>
        <v>7.5278279805815196E-2</v>
      </c>
      <c r="R16" s="18">
        <f t="shared" si="2"/>
        <v>2.0952267567355954E-2</v>
      </c>
    </row>
    <row r="17" spans="1:18" ht="18" customHeight="1" x14ac:dyDescent="0.2">
      <c r="A17" s="16" t="str">
        <f>'Limiting Factor Scores'!A2</f>
        <v>CC1</v>
      </c>
      <c r="B17" s="16" t="str">
        <f>'Limiting Factor Scores'!B2</f>
        <v>Catherine Creek</v>
      </c>
      <c r="C17" s="16" t="str">
        <f>'Limiting Factor Scores'!C2</f>
        <v>Altered Flow Timing</v>
      </c>
      <c r="D17" s="18">
        <f>'Limiting Factor Scores'!D2</f>
        <v>0.41620000000000001</v>
      </c>
      <c r="E17" s="19">
        <f>'Limiting Factor Scores'!E2</f>
        <v>4.3099999999999996</v>
      </c>
      <c r="F17" s="18">
        <f>'Limiting Factor Scores'!F2</f>
        <v>0.84475</v>
      </c>
      <c r="G17" s="18">
        <f>'Limiting Factor Scores'!G2</f>
        <v>1.843309666478798</v>
      </c>
      <c r="H17" s="18">
        <f>'Limiting Factor Scores'!H2</f>
        <v>0.50201308226395636</v>
      </c>
      <c r="I17" s="17">
        <f>LFAT!A23</f>
        <v>2</v>
      </c>
      <c r="J17" s="16" t="str">
        <f>LFAT!B23</f>
        <v>Instream Complexity Improvement</v>
      </c>
      <c r="K17" s="16" t="str">
        <f>LFAT!D23</f>
        <v>N</v>
      </c>
      <c r="L17" s="19">
        <f>LFAT!F23</f>
        <v>0.1</v>
      </c>
      <c r="M17" s="16" t="str">
        <f>LFAT!G23</f>
        <v>CD</v>
      </c>
      <c r="N17" s="19">
        <f>LFAT!I23</f>
        <v>0.5</v>
      </c>
      <c r="O17" s="18">
        <f>LFAT!J23</f>
        <v>0.05</v>
      </c>
      <c r="P17" s="18">
        <f t="shared" si="0"/>
        <v>4.2237500000000004E-2</v>
      </c>
      <c r="Q17" s="18">
        <f t="shared" si="1"/>
        <v>9.2165483323939909E-2</v>
      </c>
      <c r="R17" s="18">
        <f t="shared" si="2"/>
        <v>2.5100654113197819E-2</v>
      </c>
    </row>
    <row r="18" spans="1:18" ht="18" customHeight="1" x14ac:dyDescent="0.2">
      <c r="A18" s="16" t="str">
        <f>'Limiting Factor Scores'!A3</f>
        <v>CC1</v>
      </c>
      <c r="B18" s="16" t="str">
        <f>'Limiting Factor Scores'!B3</f>
        <v>Catherine Creek</v>
      </c>
      <c r="C18" s="16" t="str">
        <f>'Limiting Factor Scores'!C3</f>
        <v>Altered Primary Productivity</v>
      </c>
      <c r="D18" s="18">
        <f>'Limiting Factor Scores'!D3</f>
        <v>0.41620000000000001</v>
      </c>
      <c r="E18" s="19">
        <f>'Limiting Factor Scores'!E3</f>
        <v>4.3099999999999996</v>
      </c>
      <c r="F18" s="18">
        <f>'Limiting Factor Scores'!F3</f>
        <v>0.84475</v>
      </c>
      <c r="G18" s="18">
        <f>'Limiting Factor Scores'!G3</f>
        <v>1.2782624251060108</v>
      </c>
      <c r="H18" s="18">
        <f>'Limiting Factor Scores'!H3</f>
        <v>0.35871710176349936</v>
      </c>
      <c r="I18" s="17">
        <f>LFAT!A30</f>
        <v>2</v>
      </c>
      <c r="J18" s="16" t="str">
        <f>LFAT!B30</f>
        <v>Instream Complexity Improvement</v>
      </c>
      <c r="K18" s="16" t="str">
        <f>LFAT!D30</f>
        <v>N</v>
      </c>
      <c r="L18" s="19">
        <f>LFAT!F30</f>
        <v>0.1</v>
      </c>
      <c r="M18" s="16" t="str">
        <f>LFAT!G30</f>
        <v>R</v>
      </c>
      <c r="N18" s="19">
        <f>LFAT!I30</f>
        <v>0.1</v>
      </c>
      <c r="O18" s="18">
        <f>LFAT!J30</f>
        <v>0.01</v>
      </c>
      <c r="P18" s="18">
        <f t="shared" si="0"/>
        <v>8.4475000000000001E-3</v>
      </c>
      <c r="Q18" s="18">
        <f t="shared" si="1"/>
        <v>1.278262425106011E-2</v>
      </c>
      <c r="R18" s="18">
        <f t="shared" si="2"/>
        <v>3.5871710176349938E-3</v>
      </c>
    </row>
    <row r="19" spans="1:18" ht="18" customHeight="1" x14ac:dyDescent="0.2">
      <c r="A19" s="16" t="str">
        <f>'Limiting Factor Scores'!A4</f>
        <v>CC1</v>
      </c>
      <c r="B19" s="16" t="str">
        <f>'Limiting Factor Scores'!B4</f>
        <v>Catherine Creek</v>
      </c>
      <c r="C19" s="16" t="str">
        <f>'Limiting Factor Scores'!C4</f>
        <v>Anthropogenic Barriers</v>
      </c>
      <c r="D19" s="18">
        <f>'Limiting Factor Scores'!D4</f>
        <v>0.41620000000000001</v>
      </c>
      <c r="E19" s="19">
        <f>'Limiting Factor Scores'!E4</f>
        <v>3.68</v>
      </c>
      <c r="F19" s="18">
        <f>'Limiting Factor Scores'!F4</f>
        <v>0.70299999999999996</v>
      </c>
      <c r="G19" s="18">
        <f>'Limiting Factor Scores'!G4</f>
        <v>1.5528094982370417</v>
      </c>
      <c r="H19" s="18">
        <f>'Limiting Factor Scores'!H4</f>
        <v>0.47758819179489087</v>
      </c>
      <c r="I19" s="17">
        <f>LFAT!A17</f>
        <v>2</v>
      </c>
      <c r="J19" s="16" t="str">
        <f>LFAT!B17</f>
        <v>Instream Complexity Improvement</v>
      </c>
      <c r="K19" s="16" t="str">
        <f>LFAT!D17</f>
        <v>N</v>
      </c>
      <c r="L19" s="19">
        <f>LFAT!F17</f>
        <v>0.1</v>
      </c>
      <c r="M19" s="16" t="str">
        <f>LFAT!G17</f>
        <v>R</v>
      </c>
      <c r="N19" s="19">
        <f>LFAT!I17</f>
        <v>0.1</v>
      </c>
      <c r="O19" s="18">
        <f>LFAT!J17</f>
        <v>0.01</v>
      </c>
      <c r="P19" s="18">
        <f t="shared" si="0"/>
        <v>7.0299999999999998E-3</v>
      </c>
      <c r="Q19" s="18">
        <f t="shared" si="1"/>
        <v>1.5528094982370417E-2</v>
      </c>
      <c r="R19" s="18">
        <f t="shared" si="2"/>
        <v>4.7758819179489088E-3</v>
      </c>
    </row>
    <row r="20" spans="1:18" ht="18" customHeight="1" x14ac:dyDescent="0.2">
      <c r="A20" s="16" t="str">
        <f>'Limiting Factor Scores'!A5</f>
        <v>CC1</v>
      </c>
      <c r="B20" s="16" t="str">
        <f>'Limiting Factor Scores'!B5</f>
        <v>Catherine Creek</v>
      </c>
      <c r="C20" s="16" t="str">
        <f>'Limiting Factor Scores'!C5</f>
        <v>Channel and Habitat Structure</v>
      </c>
      <c r="D20" s="18">
        <f>'Limiting Factor Scores'!D5</f>
        <v>0.41620000000000001</v>
      </c>
      <c r="E20" s="19">
        <f>'Limiting Factor Scores'!E5</f>
        <v>4.57</v>
      </c>
      <c r="F20" s="18">
        <f>'Limiting Factor Scores'!F5</f>
        <v>0.90325</v>
      </c>
      <c r="G20" s="18">
        <f>'Limiting Factor Scores'!G5</f>
        <v>3.2759845209452294</v>
      </c>
      <c r="H20" s="18">
        <f>'Limiting Factor Scores'!H5</f>
        <v>0.98749451435969771</v>
      </c>
      <c r="I20" s="17">
        <f>LFAT!A21</f>
        <v>2</v>
      </c>
      <c r="J20" s="16" t="str">
        <f>LFAT!B21</f>
        <v>Instream Complexity Improvement</v>
      </c>
      <c r="K20" s="16" t="str">
        <f>LFAT!D21</f>
        <v>D</v>
      </c>
      <c r="L20" s="19">
        <f>LFAT!F21</f>
        <v>1</v>
      </c>
      <c r="M20" s="16" t="str">
        <f>LFAT!G21</f>
        <v>C</v>
      </c>
      <c r="N20" s="19">
        <f>LFAT!I21</f>
        <v>1</v>
      </c>
      <c r="O20" s="18">
        <f>LFAT!J21</f>
        <v>1</v>
      </c>
      <c r="P20" s="18">
        <f t="shared" si="0"/>
        <v>0.90325</v>
      </c>
      <c r="Q20" s="18">
        <f t="shared" si="1"/>
        <v>3.2759845209452294</v>
      </c>
      <c r="R20" s="18">
        <f t="shared" si="2"/>
        <v>0.98749451435969771</v>
      </c>
    </row>
    <row r="21" spans="1:18" ht="18" customHeight="1" x14ac:dyDescent="0.2">
      <c r="A21" s="16" t="str">
        <f>'Limiting Factor Scores'!A6</f>
        <v>CC1</v>
      </c>
      <c r="B21" s="16" t="str">
        <f>'Limiting Factor Scores'!B6</f>
        <v>Catherine Creek</v>
      </c>
      <c r="C21" s="16" t="str">
        <f>'Limiting Factor Scores'!C6</f>
        <v>Decreased Sediment Quantity</v>
      </c>
      <c r="D21" s="18">
        <f>'Limiting Factor Scores'!D6</f>
        <v>0.41620000000000001</v>
      </c>
      <c r="E21" s="19">
        <f>'Limiting Factor Scores'!E6</f>
        <v>2.95</v>
      </c>
      <c r="F21" s="18">
        <f>'Limiting Factor Scores'!F6</f>
        <v>0.53874999999999995</v>
      </c>
      <c r="G21" s="18">
        <f>'Limiting Factor Scores'!G6</f>
        <v>1.1611794197389547</v>
      </c>
      <c r="H21" s="18">
        <f>'Limiting Factor Scores'!H6</f>
        <v>0.35216569769859374</v>
      </c>
      <c r="I21" s="17">
        <f>LFAT!A24</f>
        <v>2</v>
      </c>
      <c r="J21" s="16" t="str">
        <f>LFAT!B24</f>
        <v>Instream Complexity Improvement</v>
      </c>
      <c r="K21" s="16" t="str">
        <f>LFAT!D24</f>
        <v>I</v>
      </c>
      <c r="L21" s="19">
        <f>LFAT!F24</f>
        <v>0.5</v>
      </c>
      <c r="M21" s="16" t="str">
        <f>LFAT!G24</f>
        <v>CD</v>
      </c>
      <c r="N21" s="19">
        <f>LFAT!I24</f>
        <v>0.5</v>
      </c>
      <c r="O21" s="18">
        <f>LFAT!J24</f>
        <v>0.25</v>
      </c>
      <c r="P21" s="18">
        <f t="shared" si="0"/>
        <v>0.13468749999999999</v>
      </c>
      <c r="Q21" s="18">
        <f t="shared" si="1"/>
        <v>0.29029485493473867</v>
      </c>
      <c r="R21" s="18">
        <f t="shared" si="2"/>
        <v>8.8041424424648435E-2</v>
      </c>
    </row>
    <row r="22" spans="1:18" ht="18" customHeight="1" x14ac:dyDescent="0.2">
      <c r="A22" s="16" t="str">
        <f>'Limiting Factor Scores'!A7</f>
        <v>CC1</v>
      </c>
      <c r="B22" s="16" t="str">
        <f>'Limiting Factor Scores'!B7</f>
        <v>Catherine Creek</v>
      </c>
      <c r="C22" s="16" t="str">
        <f>'Limiting Factor Scores'!C7</f>
        <v>Decreased Water Quantity</v>
      </c>
      <c r="D22" s="18">
        <f>'Limiting Factor Scores'!D7</f>
        <v>0.41620000000000001</v>
      </c>
      <c r="E22" s="19">
        <f>'Limiting Factor Scores'!E7</f>
        <v>5</v>
      </c>
      <c r="F22" s="18">
        <f>'Limiting Factor Scores'!F7</f>
        <v>1</v>
      </c>
      <c r="G22" s="18">
        <f>'Limiting Factor Scores'!G7</f>
        <v>3.1185271433327997</v>
      </c>
      <c r="H22" s="18">
        <f>'Limiting Factor Scores'!H7</f>
        <v>0.89367058584984804</v>
      </c>
      <c r="I22" s="17">
        <f>LFAT!A22</f>
        <v>2</v>
      </c>
      <c r="J22" s="16" t="str">
        <f>LFAT!B22</f>
        <v>Instream Complexity Improvement</v>
      </c>
      <c r="K22" s="16" t="str">
        <f>LFAT!D22</f>
        <v>N</v>
      </c>
      <c r="L22" s="19">
        <f>LFAT!F22</f>
        <v>0.1</v>
      </c>
      <c r="M22" s="16" t="str">
        <f>LFAT!G22</f>
        <v>R</v>
      </c>
      <c r="N22" s="19">
        <f>LFAT!I22</f>
        <v>0.1</v>
      </c>
      <c r="O22" s="18">
        <f>LFAT!J22</f>
        <v>0.01</v>
      </c>
      <c r="P22" s="18">
        <f t="shared" si="0"/>
        <v>0.01</v>
      </c>
      <c r="Q22" s="18">
        <f t="shared" si="1"/>
        <v>3.1185271433327999E-2</v>
      </c>
      <c r="R22" s="18">
        <f t="shared" si="2"/>
        <v>8.9367058584984803E-3</v>
      </c>
    </row>
    <row r="23" spans="1:18" ht="18" customHeight="1" x14ac:dyDescent="0.2">
      <c r="A23" s="16" t="str">
        <f>'Limiting Factor Scores'!A8</f>
        <v>CC1</v>
      </c>
      <c r="B23" s="16" t="str">
        <f>'Limiting Factor Scores'!B8</f>
        <v>Catherine Creek</v>
      </c>
      <c r="C23" s="16" t="str">
        <f>'Limiting Factor Scores'!C8</f>
        <v>Floodplain Condition</v>
      </c>
      <c r="D23" s="18">
        <f>'Limiting Factor Scores'!D8</f>
        <v>0.41620000000000001</v>
      </c>
      <c r="E23" s="19">
        <f>'Limiting Factor Scores'!E8</f>
        <v>4.78</v>
      </c>
      <c r="F23" s="18">
        <f>'Limiting Factor Scores'!F8</f>
        <v>0.95050000000000001</v>
      </c>
      <c r="G23" s="18">
        <f>'Limiting Factor Scores'!G8</f>
        <v>2.4046713080266851</v>
      </c>
      <c r="H23" s="18">
        <f>'Limiting Factor Scores'!H8</f>
        <v>0.68362177384613754</v>
      </c>
      <c r="I23" s="17">
        <f>LFAT!A19</f>
        <v>2</v>
      </c>
      <c r="J23" s="16" t="str">
        <f>LFAT!B19</f>
        <v>Instream Complexity Improvement</v>
      </c>
      <c r="K23" s="16" t="str">
        <f>LFAT!D19</f>
        <v>I</v>
      </c>
      <c r="L23" s="19">
        <f>LFAT!F19</f>
        <v>0.5</v>
      </c>
      <c r="M23" s="16" t="str">
        <f>LFAT!G19</f>
        <v>C</v>
      </c>
      <c r="N23" s="19">
        <f>LFAT!I19</f>
        <v>1</v>
      </c>
      <c r="O23" s="18">
        <f>LFAT!J19</f>
        <v>0.5</v>
      </c>
      <c r="P23" s="18">
        <f t="shared" si="0"/>
        <v>0.47525000000000001</v>
      </c>
      <c r="Q23" s="18">
        <f t="shared" si="1"/>
        <v>1.2023356540133425</v>
      </c>
      <c r="R23" s="18">
        <f t="shared" si="2"/>
        <v>0.34181088692306877</v>
      </c>
    </row>
    <row r="24" spans="1:18" ht="18" customHeight="1" x14ac:dyDescent="0.2">
      <c r="A24" s="16" t="str">
        <f>'Limiting Factor Scores'!A9</f>
        <v>CC1</v>
      </c>
      <c r="B24" s="16" t="str">
        <f>'Limiting Factor Scores'!B9</f>
        <v>Catherine Creek</v>
      </c>
      <c r="C24" s="16" t="str">
        <f>'Limiting Factor Scores'!C9</f>
        <v>Increased Sediment Quantity</v>
      </c>
      <c r="D24" s="18">
        <f>'Limiting Factor Scores'!D9</f>
        <v>0.41620000000000001</v>
      </c>
      <c r="E24" s="19">
        <f>'Limiting Factor Scores'!E9</f>
        <v>4.51</v>
      </c>
      <c r="F24" s="18">
        <f>'Limiting Factor Scores'!F9</f>
        <v>0.88975000000000004</v>
      </c>
      <c r="G24" s="18">
        <f>'Limiting Factor Scores'!G9</f>
        <v>1.3463557179497756</v>
      </c>
      <c r="H24" s="18">
        <f>'Limiting Factor Scores'!H9</f>
        <v>0.44424448499458025</v>
      </c>
      <c r="I24" s="17">
        <f>LFAT!A25</f>
        <v>2</v>
      </c>
      <c r="J24" s="16" t="str">
        <f>LFAT!B25</f>
        <v>Instream Complexity Improvement</v>
      </c>
      <c r="K24" s="16" t="str">
        <f>LFAT!D25</f>
        <v>I</v>
      </c>
      <c r="L24" s="19">
        <f>LFAT!F25</f>
        <v>0.5</v>
      </c>
      <c r="M24" s="16" t="str">
        <f>LFAT!G25</f>
        <v>C</v>
      </c>
      <c r="N24" s="19">
        <f>LFAT!I25</f>
        <v>1</v>
      </c>
      <c r="O24" s="18">
        <f>LFAT!J25</f>
        <v>0.5</v>
      </c>
      <c r="P24" s="18">
        <f t="shared" si="0"/>
        <v>0.44487500000000002</v>
      </c>
      <c r="Q24" s="18">
        <f t="shared" si="1"/>
        <v>0.6731778589748878</v>
      </c>
      <c r="R24" s="18">
        <f t="shared" si="2"/>
        <v>0.22212224249729012</v>
      </c>
    </row>
    <row r="25" spans="1:18" ht="18" customHeight="1" x14ac:dyDescent="0.2">
      <c r="A25" s="16" t="str">
        <f>'Limiting Factor Scores'!A10</f>
        <v>CC1</v>
      </c>
      <c r="B25" s="16" t="str">
        <f>'Limiting Factor Scores'!B10</f>
        <v>Catherine Creek</v>
      </c>
      <c r="C25" s="16" t="str">
        <f>'Limiting Factor Scores'!C10</f>
        <v>Non-Native Species Interactions and Competition</v>
      </c>
      <c r="D25" s="18">
        <f>'Limiting Factor Scores'!D10</f>
        <v>0.41620000000000001</v>
      </c>
      <c r="E25" s="19">
        <f>'Limiting Factor Scores'!E10</f>
        <v>4.6399999999999997</v>
      </c>
      <c r="F25" s="18">
        <f>'Limiting Factor Scores'!F10</f>
        <v>0.91900000000000004</v>
      </c>
      <c r="G25" s="18">
        <f>'Limiting Factor Scores'!G10</f>
        <v>1.5381473669789341</v>
      </c>
      <c r="H25" s="18">
        <f>'Limiting Factor Scores'!H10</f>
        <v>0.53679430671662953</v>
      </c>
      <c r="I25" s="17">
        <f>LFAT!A31</f>
        <v>2</v>
      </c>
      <c r="J25" s="16" t="str">
        <f>LFAT!B31</f>
        <v>Instream Complexity Improvement</v>
      </c>
      <c r="K25" s="16" t="str">
        <f>LFAT!D31</f>
        <v>I</v>
      </c>
      <c r="L25" s="19">
        <f>LFAT!F31</f>
        <v>0.5</v>
      </c>
      <c r="M25" s="16" t="str">
        <f>LFAT!G31</f>
        <v>CD</v>
      </c>
      <c r="N25" s="19">
        <f>LFAT!I31</f>
        <v>0.5</v>
      </c>
      <c r="O25" s="18">
        <f>LFAT!J31</f>
        <v>0.25</v>
      </c>
      <c r="P25" s="18">
        <f t="shared" si="0"/>
        <v>0.22975000000000001</v>
      </c>
      <c r="Q25" s="18">
        <f t="shared" si="1"/>
        <v>0.38453684174473352</v>
      </c>
      <c r="R25" s="18">
        <f t="shared" si="2"/>
        <v>0.13419857667915738</v>
      </c>
    </row>
    <row r="26" spans="1:18" ht="18" customHeight="1" x14ac:dyDescent="0.2">
      <c r="A26" s="16" t="str">
        <f>'Limiting Factor Scores'!A11</f>
        <v>CC1</v>
      </c>
      <c r="B26" s="16" t="str">
        <f>'Limiting Factor Scores'!B11</f>
        <v>Catherine Creek</v>
      </c>
      <c r="C26" s="16" t="str">
        <f>'Limiting Factor Scores'!C11</f>
        <v>Predation</v>
      </c>
      <c r="D26" s="18">
        <f>'Limiting Factor Scores'!D11</f>
        <v>0.41620000000000001</v>
      </c>
      <c r="E26" s="19">
        <f>'Limiting Factor Scores'!E11</f>
        <v>4.22</v>
      </c>
      <c r="F26" s="18">
        <f>'Limiting Factor Scores'!F11</f>
        <v>0.82450000000000001</v>
      </c>
      <c r="G26" s="18">
        <f>'Limiting Factor Scores'!G11</f>
        <v>1.8432427776821039</v>
      </c>
      <c r="H26" s="18">
        <f>'Limiting Factor Scores'!H11</f>
        <v>0.55660049193039973</v>
      </c>
      <c r="I26" s="17">
        <f>LFAT!A29</f>
        <v>2</v>
      </c>
      <c r="J26" s="16" t="str">
        <f>LFAT!B29</f>
        <v>Instream Complexity Improvement</v>
      </c>
      <c r="K26" s="16" t="str">
        <f>LFAT!D29</f>
        <v>I</v>
      </c>
      <c r="L26" s="19">
        <f>LFAT!F29</f>
        <v>0.5</v>
      </c>
      <c r="M26" s="16" t="str">
        <f>LFAT!G29</f>
        <v>CD</v>
      </c>
      <c r="N26" s="19">
        <f>LFAT!I29</f>
        <v>0.5</v>
      </c>
      <c r="O26" s="18">
        <f>LFAT!J29</f>
        <v>0.25</v>
      </c>
      <c r="P26" s="18">
        <f t="shared" si="0"/>
        <v>0.206125</v>
      </c>
      <c r="Q26" s="18">
        <f t="shared" si="1"/>
        <v>0.46081069442052597</v>
      </c>
      <c r="R26" s="18">
        <f t="shared" si="2"/>
        <v>0.13915012298259993</v>
      </c>
    </row>
    <row r="27" spans="1:18" ht="18" customHeight="1" x14ac:dyDescent="0.2">
      <c r="A27" s="16" t="str">
        <f>'Limiting Factor Scores'!A12</f>
        <v>CC1</v>
      </c>
      <c r="B27" s="16" t="str">
        <f>'Limiting Factor Scores'!B12</f>
        <v>Catherine Creek</v>
      </c>
      <c r="C27" s="16" t="str">
        <f>'Limiting Factor Scores'!C12</f>
        <v>Riparian Condition</v>
      </c>
      <c r="D27" s="18">
        <f>'Limiting Factor Scores'!D12</f>
        <v>0.41620000000000001</v>
      </c>
      <c r="E27" s="19">
        <f>'Limiting Factor Scores'!E12</f>
        <v>4.57</v>
      </c>
      <c r="F27" s="18">
        <f>'Limiting Factor Scores'!F12</f>
        <v>0.90325</v>
      </c>
      <c r="G27" s="18">
        <f>'Limiting Factor Scores'!G12</f>
        <v>2.3334676635365139</v>
      </c>
      <c r="H27" s="18">
        <f>'Limiting Factor Scores'!H12</f>
        <v>0.74630686731624474</v>
      </c>
      <c r="I27" s="17">
        <f>LFAT!A18</f>
        <v>2</v>
      </c>
      <c r="J27" s="16" t="str">
        <f>LFAT!B18</f>
        <v>Instream Complexity Improvement</v>
      </c>
      <c r="K27" s="16" t="str">
        <f>LFAT!D18</f>
        <v>I</v>
      </c>
      <c r="L27" s="19">
        <f>LFAT!F18</f>
        <v>0.5</v>
      </c>
      <c r="M27" s="16" t="str">
        <f>LFAT!G18</f>
        <v>CD</v>
      </c>
      <c r="N27" s="19">
        <f>LFAT!I18</f>
        <v>0.5</v>
      </c>
      <c r="O27" s="18">
        <f>LFAT!J18</f>
        <v>0.25</v>
      </c>
      <c r="P27" s="18">
        <f t="shared" si="0"/>
        <v>0.2258125</v>
      </c>
      <c r="Q27" s="18">
        <f t="shared" si="1"/>
        <v>0.58336691588412848</v>
      </c>
      <c r="R27" s="18">
        <f t="shared" si="2"/>
        <v>0.18657671682906118</v>
      </c>
    </row>
    <row r="28" spans="1:18" ht="18" customHeight="1" x14ac:dyDescent="0.2">
      <c r="A28" s="16" t="str">
        <f>'Limiting Factor Scores'!A13</f>
        <v>CC1</v>
      </c>
      <c r="B28" s="16" t="str">
        <f>'Limiting Factor Scores'!B13</f>
        <v>Catherine Creek</v>
      </c>
      <c r="C28" s="16" t="str">
        <f>'Limiting Factor Scores'!C13</f>
        <v>Side Channel and Wetland Habitat</v>
      </c>
      <c r="D28" s="18">
        <f>'Limiting Factor Scores'!D13</f>
        <v>0.41620000000000001</v>
      </c>
      <c r="E28" s="19">
        <f>'Limiting Factor Scores'!E13</f>
        <v>4.08</v>
      </c>
      <c r="F28" s="18">
        <f>'Limiting Factor Scores'!F13</f>
        <v>0.79300000000000004</v>
      </c>
      <c r="G28" s="18">
        <f>'Limiting Factor Scores'!G13</f>
        <v>2.5366438680056342</v>
      </c>
      <c r="H28" s="18">
        <f>'Limiting Factor Scores'!H13</f>
        <v>0.73711193140513176</v>
      </c>
      <c r="I28" s="17">
        <f>LFAT!A20</f>
        <v>2</v>
      </c>
      <c r="J28" s="16" t="str">
        <f>LFAT!B20</f>
        <v>Instream Complexity Improvement</v>
      </c>
      <c r="K28" s="16" t="str">
        <f>LFAT!D20</f>
        <v>D</v>
      </c>
      <c r="L28" s="19">
        <f>LFAT!F20</f>
        <v>1</v>
      </c>
      <c r="M28" s="16" t="str">
        <f>LFAT!G20</f>
        <v>C</v>
      </c>
      <c r="N28" s="19">
        <f>LFAT!I20</f>
        <v>1</v>
      </c>
      <c r="O28" s="18">
        <f>LFAT!J20</f>
        <v>1</v>
      </c>
      <c r="P28" s="18">
        <f t="shared" si="0"/>
        <v>0.79300000000000004</v>
      </c>
      <c r="Q28" s="18">
        <f t="shared" si="1"/>
        <v>2.5366438680056342</v>
      </c>
      <c r="R28" s="18">
        <f t="shared" si="2"/>
        <v>0.73711193140513176</v>
      </c>
    </row>
    <row r="29" spans="1:18" ht="18" customHeight="1" x14ac:dyDescent="0.2">
      <c r="A29" s="16" t="str">
        <f>'Limiting Factor Scores'!A14</f>
        <v>CC1</v>
      </c>
      <c r="B29" s="16" t="str">
        <f>'Limiting Factor Scores'!B14</f>
        <v>Catherine Creek</v>
      </c>
      <c r="C29" s="16" t="str">
        <f>'Limiting Factor Scores'!C14</f>
        <v>Summer Water Temperature</v>
      </c>
      <c r="D29" s="18">
        <f>'Limiting Factor Scores'!D14</f>
        <v>0.41620000000000001</v>
      </c>
      <c r="E29" s="19">
        <f>'Limiting Factor Scores'!E14</f>
        <v>4.6399999999999997</v>
      </c>
      <c r="F29" s="18">
        <f>'Limiting Factor Scores'!F14</f>
        <v>0.91900000000000004</v>
      </c>
      <c r="G29" s="18">
        <f>'Limiting Factor Scores'!G14</f>
        <v>2.5462759256596446</v>
      </c>
      <c r="H29" s="18">
        <f>'Limiting Factor Scores'!H14</f>
        <v>0.78612171121491115</v>
      </c>
      <c r="I29" s="17">
        <f>LFAT!A26</f>
        <v>2</v>
      </c>
      <c r="J29" s="16" t="str">
        <f>LFAT!B26</f>
        <v>Instream Complexity Improvement</v>
      </c>
      <c r="K29" s="16" t="str">
        <f>LFAT!D26</f>
        <v>I</v>
      </c>
      <c r="L29" s="19">
        <f>LFAT!F26</f>
        <v>0.5</v>
      </c>
      <c r="M29" s="16" t="str">
        <f>LFAT!G26</f>
        <v>CD</v>
      </c>
      <c r="N29" s="19">
        <f>LFAT!I26</f>
        <v>0.5</v>
      </c>
      <c r="O29" s="18">
        <f>LFAT!J26</f>
        <v>0.25</v>
      </c>
      <c r="P29" s="18">
        <f t="shared" si="0"/>
        <v>0.22975000000000001</v>
      </c>
      <c r="Q29" s="18">
        <f t="shared" si="1"/>
        <v>0.63656898141491114</v>
      </c>
      <c r="R29" s="18">
        <f t="shared" si="2"/>
        <v>0.19653042780372779</v>
      </c>
    </row>
    <row r="30" spans="1:18" ht="18" customHeight="1" x14ac:dyDescent="0.2">
      <c r="A30" s="16" t="str">
        <f>'Limiting Factor Scores'!A15</f>
        <v>CC1</v>
      </c>
      <c r="B30" s="16" t="str">
        <f>'Limiting Factor Scores'!B15</f>
        <v>Catherine Creek</v>
      </c>
      <c r="C30" s="16" t="str">
        <f>'Limiting Factor Scores'!C15</f>
        <v>Water Quality</v>
      </c>
      <c r="D30" s="18">
        <f>'Limiting Factor Scores'!D15</f>
        <v>0.41620000000000001</v>
      </c>
      <c r="E30" s="19">
        <f>'Limiting Factor Scores'!E15</f>
        <v>5</v>
      </c>
      <c r="F30" s="18">
        <f>'Limiting Factor Scores'!F15</f>
        <v>1</v>
      </c>
      <c r="G30" s="18">
        <f>'Limiting Factor Scores'!G15</f>
        <v>2.4228785720825998</v>
      </c>
      <c r="H30" s="18">
        <f>'Limiting Factor Scores'!H15</f>
        <v>0.66838747160396994</v>
      </c>
      <c r="I30" s="17">
        <f>LFAT!A28</f>
        <v>2</v>
      </c>
      <c r="J30" s="16" t="str">
        <f>LFAT!B28</f>
        <v>Instream Complexity Improvement</v>
      </c>
      <c r="K30" s="16" t="str">
        <f>LFAT!D28</f>
        <v>N</v>
      </c>
      <c r="L30" s="19">
        <f>LFAT!F28</f>
        <v>0.1</v>
      </c>
      <c r="M30" s="16" t="str">
        <f>LFAT!G28</f>
        <v>R</v>
      </c>
      <c r="N30" s="19">
        <f>LFAT!I28</f>
        <v>0.1</v>
      </c>
      <c r="O30" s="18">
        <f>LFAT!J28</f>
        <v>0.01</v>
      </c>
      <c r="P30" s="18">
        <f t="shared" si="0"/>
        <v>0.01</v>
      </c>
      <c r="Q30" s="18">
        <f t="shared" si="1"/>
        <v>2.4228785720825999E-2</v>
      </c>
      <c r="R30" s="18">
        <f t="shared" si="2"/>
        <v>6.6838747160396991E-3</v>
      </c>
    </row>
    <row r="31" spans="1:18" ht="18" customHeight="1" x14ac:dyDescent="0.2">
      <c r="A31" s="16" t="str">
        <f>'Limiting Factor Scores'!A16</f>
        <v>CC1</v>
      </c>
      <c r="B31" s="16" t="str">
        <f>'Limiting Factor Scores'!B16</f>
        <v>Catherine Creek</v>
      </c>
      <c r="C31" s="16" t="str">
        <f>'Limiting Factor Scores'!C16</f>
        <v>Winter Water Temperature</v>
      </c>
      <c r="D31" s="18">
        <f>'Limiting Factor Scores'!D16</f>
        <v>0.41620000000000001</v>
      </c>
      <c r="E31" s="19">
        <f>'Limiting Factor Scores'!E16</f>
        <v>3.91</v>
      </c>
      <c r="F31" s="18">
        <f>'Limiting Factor Scores'!F16</f>
        <v>0.75475000000000003</v>
      </c>
      <c r="G31" s="18">
        <f>'Limiting Factor Scores'!G16</f>
        <v>1.5055655961163039</v>
      </c>
      <c r="H31" s="18">
        <f>'Limiting Factor Scores'!H16</f>
        <v>0.41904535134711907</v>
      </c>
      <c r="I31" s="17">
        <f>LFAT!A27</f>
        <v>2</v>
      </c>
      <c r="J31" s="16" t="str">
        <f>LFAT!B27</f>
        <v>Instream Complexity Improvement</v>
      </c>
      <c r="K31" s="16" t="str">
        <f>LFAT!D27</f>
        <v>I</v>
      </c>
      <c r="L31" s="19">
        <f>LFAT!F27</f>
        <v>0.5</v>
      </c>
      <c r="M31" s="16" t="str">
        <f>LFAT!G27</f>
        <v>CD</v>
      </c>
      <c r="N31" s="19">
        <f>LFAT!I27</f>
        <v>0.5</v>
      </c>
      <c r="O31" s="18">
        <f>LFAT!J27</f>
        <v>0.25</v>
      </c>
      <c r="P31" s="18">
        <f t="shared" si="0"/>
        <v>0.18868750000000001</v>
      </c>
      <c r="Q31" s="18">
        <f t="shared" si="1"/>
        <v>0.37639139902907598</v>
      </c>
      <c r="R31" s="18">
        <f t="shared" si="2"/>
        <v>0.10476133783677977</v>
      </c>
    </row>
    <row r="32" spans="1:18" ht="18" customHeight="1" x14ac:dyDescent="0.2">
      <c r="A32" s="16" t="str">
        <f>'Limiting Factor Scores'!A2</f>
        <v>CC1</v>
      </c>
      <c r="B32" s="16" t="str">
        <f>'Limiting Factor Scores'!B2</f>
        <v>Catherine Creek</v>
      </c>
      <c r="C32" s="16" t="str">
        <f>'Limiting Factor Scores'!C2</f>
        <v>Altered Flow Timing</v>
      </c>
      <c r="D32" s="18">
        <f>'Limiting Factor Scores'!D2</f>
        <v>0.41620000000000001</v>
      </c>
      <c r="E32" s="19">
        <f>'Limiting Factor Scores'!E2</f>
        <v>4.3099999999999996</v>
      </c>
      <c r="F32" s="18">
        <f>'Limiting Factor Scores'!F2</f>
        <v>0.84475</v>
      </c>
      <c r="G32" s="18">
        <f>'Limiting Factor Scores'!G2</f>
        <v>1.843309666478798</v>
      </c>
      <c r="H32" s="18">
        <f>'Limiting Factor Scores'!H2</f>
        <v>0.50201308226395636</v>
      </c>
      <c r="I32" s="17">
        <f>LFAT!A38</f>
        <v>3</v>
      </c>
      <c r="J32" s="16" t="str">
        <f>LFAT!B38</f>
        <v>Floodplain – Reconnect and Restore</v>
      </c>
      <c r="K32" s="16" t="str">
        <f>LFAT!D38</f>
        <v>I</v>
      </c>
      <c r="L32" s="19">
        <f>LFAT!F38</f>
        <v>0.5</v>
      </c>
      <c r="M32" s="16" t="str">
        <f>LFAT!G38</f>
        <v>CD</v>
      </c>
      <c r="N32" s="19">
        <f>LFAT!I38</f>
        <v>0.5</v>
      </c>
      <c r="O32" s="18">
        <f>LFAT!J38</f>
        <v>0.25</v>
      </c>
      <c r="P32" s="18">
        <f t="shared" si="0"/>
        <v>0.2111875</v>
      </c>
      <c r="Q32" s="18">
        <f t="shared" si="1"/>
        <v>0.4608274166196995</v>
      </c>
      <c r="R32" s="18">
        <f t="shared" si="2"/>
        <v>0.12550327056598909</v>
      </c>
    </row>
    <row r="33" spans="1:18" ht="18" customHeight="1" x14ac:dyDescent="0.2">
      <c r="A33" s="16" t="str">
        <f>'Limiting Factor Scores'!A3</f>
        <v>CC1</v>
      </c>
      <c r="B33" s="16" t="str">
        <f>'Limiting Factor Scores'!B3</f>
        <v>Catherine Creek</v>
      </c>
      <c r="C33" s="16" t="str">
        <f>'Limiting Factor Scores'!C3</f>
        <v>Altered Primary Productivity</v>
      </c>
      <c r="D33" s="18">
        <f>'Limiting Factor Scores'!D3</f>
        <v>0.41620000000000001</v>
      </c>
      <c r="E33" s="19">
        <f>'Limiting Factor Scores'!E3</f>
        <v>4.3099999999999996</v>
      </c>
      <c r="F33" s="18">
        <f>'Limiting Factor Scores'!F3</f>
        <v>0.84475</v>
      </c>
      <c r="G33" s="18">
        <f>'Limiting Factor Scores'!G3</f>
        <v>1.2782624251060108</v>
      </c>
      <c r="H33" s="18">
        <f>'Limiting Factor Scores'!H3</f>
        <v>0.35871710176349936</v>
      </c>
      <c r="I33" s="17">
        <f>LFAT!A45</f>
        <v>3</v>
      </c>
      <c r="J33" s="16" t="str">
        <f>LFAT!B45</f>
        <v>Floodplain – Reconnect and Restore</v>
      </c>
      <c r="K33" s="16" t="str">
        <f>LFAT!D45</f>
        <v>I</v>
      </c>
      <c r="L33" s="19">
        <f>LFAT!F45</f>
        <v>0.5</v>
      </c>
      <c r="M33" s="16" t="str">
        <f>LFAT!G45</f>
        <v>C</v>
      </c>
      <c r="N33" s="19">
        <f>LFAT!I45</f>
        <v>1</v>
      </c>
      <c r="O33" s="18">
        <f>LFAT!J45</f>
        <v>0.5</v>
      </c>
      <c r="P33" s="18">
        <f t="shared" si="0"/>
        <v>0.422375</v>
      </c>
      <c r="Q33" s="18">
        <f t="shared" si="1"/>
        <v>0.63913121255300542</v>
      </c>
      <c r="R33" s="18">
        <f t="shared" si="2"/>
        <v>0.17935855088174968</v>
      </c>
    </row>
    <row r="34" spans="1:18" ht="18" customHeight="1" x14ac:dyDescent="0.2">
      <c r="A34" s="16" t="str">
        <f>'Limiting Factor Scores'!A4</f>
        <v>CC1</v>
      </c>
      <c r="B34" s="16" t="str">
        <f>'Limiting Factor Scores'!B4</f>
        <v>Catherine Creek</v>
      </c>
      <c r="C34" s="16" t="str">
        <f>'Limiting Factor Scores'!C4</f>
        <v>Anthropogenic Barriers</v>
      </c>
      <c r="D34" s="18">
        <f>'Limiting Factor Scores'!D4</f>
        <v>0.41620000000000001</v>
      </c>
      <c r="E34" s="19">
        <f>'Limiting Factor Scores'!E4</f>
        <v>3.68</v>
      </c>
      <c r="F34" s="18">
        <f>'Limiting Factor Scores'!F4</f>
        <v>0.70299999999999996</v>
      </c>
      <c r="G34" s="18">
        <f>'Limiting Factor Scores'!G4</f>
        <v>1.5528094982370417</v>
      </c>
      <c r="H34" s="18">
        <f>'Limiting Factor Scores'!H4</f>
        <v>0.47758819179489087</v>
      </c>
      <c r="I34" s="17">
        <f>LFAT!A32</f>
        <v>3</v>
      </c>
      <c r="J34" s="16" t="str">
        <f>LFAT!B32</f>
        <v>Floodplain – Reconnect and Restore</v>
      </c>
      <c r="K34" s="16" t="str">
        <f>LFAT!D32</f>
        <v>N</v>
      </c>
      <c r="L34" s="19">
        <f>LFAT!F32</f>
        <v>0.1</v>
      </c>
      <c r="M34" s="16" t="str">
        <f>LFAT!G32</f>
        <v>R</v>
      </c>
      <c r="N34" s="19">
        <f>LFAT!I32</f>
        <v>0.1</v>
      </c>
      <c r="O34" s="18">
        <f>LFAT!J32</f>
        <v>0.01</v>
      </c>
      <c r="P34" s="18">
        <f t="shared" si="0"/>
        <v>7.0299999999999998E-3</v>
      </c>
      <c r="Q34" s="18">
        <f t="shared" si="1"/>
        <v>1.5528094982370417E-2</v>
      </c>
      <c r="R34" s="18">
        <f t="shared" si="2"/>
        <v>4.7758819179489088E-3</v>
      </c>
    </row>
    <row r="35" spans="1:18" ht="18" customHeight="1" x14ac:dyDescent="0.2">
      <c r="A35" s="16" t="str">
        <f>'Limiting Factor Scores'!A5</f>
        <v>CC1</v>
      </c>
      <c r="B35" s="16" t="str">
        <f>'Limiting Factor Scores'!B5</f>
        <v>Catherine Creek</v>
      </c>
      <c r="C35" s="16" t="str">
        <f>'Limiting Factor Scores'!C5</f>
        <v>Channel and Habitat Structure</v>
      </c>
      <c r="D35" s="18">
        <f>'Limiting Factor Scores'!D5</f>
        <v>0.41620000000000001</v>
      </c>
      <c r="E35" s="19">
        <f>'Limiting Factor Scores'!E5</f>
        <v>4.57</v>
      </c>
      <c r="F35" s="18">
        <f>'Limiting Factor Scores'!F5</f>
        <v>0.90325</v>
      </c>
      <c r="G35" s="18">
        <f>'Limiting Factor Scores'!G5</f>
        <v>3.2759845209452294</v>
      </c>
      <c r="H35" s="18">
        <f>'Limiting Factor Scores'!H5</f>
        <v>0.98749451435969771</v>
      </c>
      <c r="I35" s="17">
        <f>LFAT!A36</f>
        <v>3</v>
      </c>
      <c r="J35" s="16" t="str">
        <f>LFAT!B36</f>
        <v>Floodplain – Reconnect and Restore</v>
      </c>
      <c r="K35" s="16" t="str">
        <f>LFAT!D36</f>
        <v>I</v>
      </c>
      <c r="L35" s="19">
        <f>LFAT!F36</f>
        <v>0.5</v>
      </c>
      <c r="M35" s="16" t="str">
        <f>LFAT!G36</f>
        <v>C</v>
      </c>
      <c r="N35" s="19">
        <f>LFAT!I36</f>
        <v>1</v>
      </c>
      <c r="O35" s="18">
        <f>LFAT!J36</f>
        <v>0.5</v>
      </c>
      <c r="P35" s="18">
        <f t="shared" si="0"/>
        <v>0.451625</v>
      </c>
      <c r="Q35" s="18">
        <f t="shared" si="1"/>
        <v>1.6379922604726147</v>
      </c>
      <c r="R35" s="18">
        <f t="shared" si="2"/>
        <v>0.49374725717984885</v>
      </c>
    </row>
    <row r="36" spans="1:18" ht="18" customHeight="1" x14ac:dyDescent="0.2">
      <c r="A36" s="16" t="str">
        <f>'Limiting Factor Scores'!A6</f>
        <v>CC1</v>
      </c>
      <c r="B36" s="16" t="str">
        <f>'Limiting Factor Scores'!B6</f>
        <v>Catherine Creek</v>
      </c>
      <c r="C36" s="16" t="str">
        <f>'Limiting Factor Scores'!C6</f>
        <v>Decreased Sediment Quantity</v>
      </c>
      <c r="D36" s="18">
        <f>'Limiting Factor Scores'!D6</f>
        <v>0.41620000000000001</v>
      </c>
      <c r="E36" s="19">
        <f>'Limiting Factor Scores'!E6</f>
        <v>2.95</v>
      </c>
      <c r="F36" s="18">
        <f>'Limiting Factor Scores'!F6</f>
        <v>0.53874999999999995</v>
      </c>
      <c r="G36" s="18">
        <f>'Limiting Factor Scores'!G6</f>
        <v>1.1611794197389547</v>
      </c>
      <c r="H36" s="18">
        <f>'Limiting Factor Scores'!H6</f>
        <v>0.35216569769859374</v>
      </c>
      <c r="I36" s="17">
        <f>LFAT!A39</f>
        <v>3</v>
      </c>
      <c r="J36" s="16" t="str">
        <f>LFAT!B39</f>
        <v>Floodplain – Reconnect and Restore</v>
      </c>
      <c r="K36" s="16" t="str">
        <f>LFAT!D39</f>
        <v>D</v>
      </c>
      <c r="L36" s="19">
        <f>LFAT!F39</f>
        <v>1</v>
      </c>
      <c r="M36" s="16" t="str">
        <f>LFAT!G39</f>
        <v>C</v>
      </c>
      <c r="N36" s="19">
        <f>LFAT!I39</f>
        <v>1</v>
      </c>
      <c r="O36" s="18">
        <f>LFAT!J39</f>
        <v>1</v>
      </c>
      <c r="P36" s="18">
        <f t="shared" si="0"/>
        <v>0.53874999999999995</v>
      </c>
      <c r="Q36" s="18">
        <f t="shared" si="1"/>
        <v>1.1611794197389547</v>
      </c>
      <c r="R36" s="18">
        <f t="shared" si="2"/>
        <v>0.35216569769859374</v>
      </c>
    </row>
    <row r="37" spans="1:18" ht="18" customHeight="1" x14ac:dyDescent="0.2">
      <c r="A37" s="16" t="str">
        <f>'Limiting Factor Scores'!A7</f>
        <v>CC1</v>
      </c>
      <c r="B37" s="16" t="str">
        <f>'Limiting Factor Scores'!B7</f>
        <v>Catherine Creek</v>
      </c>
      <c r="C37" s="16" t="str">
        <f>'Limiting Factor Scores'!C7</f>
        <v>Decreased Water Quantity</v>
      </c>
      <c r="D37" s="18">
        <f>'Limiting Factor Scores'!D7</f>
        <v>0.41620000000000001</v>
      </c>
      <c r="E37" s="19">
        <f>'Limiting Factor Scores'!E7</f>
        <v>5</v>
      </c>
      <c r="F37" s="18">
        <f>'Limiting Factor Scores'!F7</f>
        <v>1</v>
      </c>
      <c r="G37" s="18">
        <f>'Limiting Factor Scores'!G7</f>
        <v>3.1185271433327997</v>
      </c>
      <c r="H37" s="18">
        <f>'Limiting Factor Scores'!H7</f>
        <v>0.89367058584984804</v>
      </c>
      <c r="I37" s="17">
        <f>LFAT!A37</f>
        <v>3</v>
      </c>
      <c r="J37" s="16" t="str">
        <f>LFAT!B37</f>
        <v>Floodplain – Reconnect and Restore</v>
      </c>
      <c r="K37" s="16" t="str">
        <f>LFAT!D37</f>
        <v>I</v>
      </c>
      <c r="L37" s="19">
        <f>LFAT!F37</f>
        <v>0.5</v>
      </c>
      <c r="M37" s="16" t="str">
        <f>LFAT!G37</f>
        <v>CD</v>
      </c>
      <c r="N37" s="19">
        <f>LFAT!I37</f>
        <v>0.5</v>
      </c>
      <c r="O37" s="18">
        <f>LFAT!J37</f>
        <v>0.25</v>
      </c>
      <c r="P37" s="18">
        <f t="shared" si="0"/>
        <v>0.25</v>
      </c>
      <c r="Q37" s="18">
        <f t="shared" si="1"/>
        <v>0.77963178583319992</v>
      </c>
      <c r="R37" s="18">
        <f t="shared" si="2"/>
        <v>0.22341764646246201</v>
      </c>
    </row>
    <row r="38" spans="1:18" ht="18" customHeight="1" x14ac:dyDescent="0.2">
      <c r="A38" s="16" t="str">
        <f>'Limiting Factor Scores'!A8</f>
        <v>CC1</v>
      </c>
      <c r="B38" s="16" t="str">
        <f>'Limiting Factor Scores'!B8</f>
        <v>Catherine Creek</v>
      </c>
      <c r="C38" s="16" t="str">
        <f>'Limiting Factor Scores'!C8</f>
        <v>Floodplain Condition</v>
      </c>
      <c r="D38" s="18">
        <f>'Limiting Factor Scores'!D8</f>
        <v>0.41620000000000001</v>
      </c>
      <c r="E38" s="19">
        <f>'Limiting Factor Scores'!E8</f>
        <v>4.78</v>
      </c>
      <c r="F38" s="18">
        <f>'Limiting Factor Scores'!F8</f>
        <v>0.95050000000000001</v>
      </c>
      <c r="G38" s="18">
        <f>'Limiting Factor Scores'!G8</f>
        <v>2.4046713080266851</v>
      </c>
      <c r="H38" s="18">
        <f>'Limiting Factor Scores'!H8</f>
        <v>0.68362177384613754</v>
      </c>
      <c r="I38" s="17">
        <f>LFAT!A34</f>
        <v>3</v>
      </c>
      <c r="J38" s="16" t="str">
        <f>LFAT!B34</f>
        <v>Floodplain – Reconnect and Restore</v>
      </c>
      <c r="K38" s="16" t="str">
        <f>LFAT!D34</f>
        <v>D</v>
      </c>
      <c r="L38" s="19">
        <f>LFAT!F34</f>
        <v>1</v>
      </c>
      <c r="M38" s="16" t="str">
        <f>LFAT!G34</f>
        <v>C</v>
      </c>
      <c r="N38" s="19">
        <f>LFAT!I34</f>
        <v>1</v>
      </c>
      <c r="O38" s="18">
        <f>LFAT!J34</f>
        <v>1</v>
      </c>
      <c r="P38" s="18">
        <f t="shared" si="0"/>
        <v>0.95050000000000001</v>
      </c>
      <c r="Q38" s="18">
        <f t="shared" si="1"/>
        <v>2.4046713080266851</v>
      </c>
      <c r="R38" s="18">
        <f t="shared" si="2"/>
        <v>0.68362177384613754</v>
      </c>
    </row>
    <row r="39" spans="1:18" ht="18" customHeight="1" x14ac:dyDescent="0.2">
      <c r="A39" s="16" t="str">
        <f>'Limiting Factor Scores'!A9</f>
        <v>CC1</v>
      </c>
      <c r="B39" s="16" t="str">
        <f>'Limiting Factor Scores'!B9</f>
        <v>Catherine Creek</v>
      </c>
      <c r="C39" s="16" t="str">
        <f>'Limiting Factor Scores'!C9</f>
        <v>Increased Sediment Quantity</v>
      </c>
      <c r="D39" s="18">
        <f>'Limiting Factor Scores'!D9</f>
        <v>0.41620000000000001</v>
      </c>
      <c r="E39" s="19">
        <f>'Limiting Factor Scores'!E9</f>
        <v>4.51</v>
      </c>
      <c r="F39" s="18">
        <f>'Limiting Factor Scores'!F9</f>
        <v>0.88975000000000004</v>
      </c>
      <c r="G39" s="18">
        <f>'Limiting Factor Scores'!G9</f>
        <v>1.3463557179497756</v>
      </c>
      <c r="H39" s="18">
        <f>'Limiting Factor Scores'!H9</f>
        <v>0.44424448499458025</v>
      </c>
      <c r="I39" s="17">
        <f>LFAT!A40</f>
        <v>3</v>
      </c>
      <c r="J39" s="16" t="str">
        <f>LFAT!B40</f>
        <v>Floodplain – Reconnect and Restore</v>
      </c>
      <c r="K39" s="16" t="str">
        <f>LFAT!D40</f>
        <v>D</v>
      </c>
      <c r="L39" s="19">
        <f>LFAT!F40</f>
        <v>1</v>
      </c>
      <c r="M39" s="16" t="str">
        <f>LFAT!G40</f>
        <v>CD</v>
      </c>
      <c r="N39" s="19">
        <f>LFAT!I40</f>
        <v>0.5</v>
      </c>
      <c r="O39" s="18">
        <f>LFAT!J40</f>
        <v>0.5</v>
      </c>
      <c r="P39" s="18">
        <f t="shared" si="0"/>
        <v>0.44487500000000002</v>
      </c>
      <c r="Q39" s="18">
        <f t="shared" si="1"/>
        <v>0.6731778589748878</v>
      </c>
      <c r="R39" s="18">
        <f t="shared" si="2"/>
        <v>0.22212224249729012</v>
      </c>
    </row>
    <row r="40" spans="1:18" ht="18" customHeight="1" x14ac:dyDescent="0.2">
      <c r="A40" s="16" t="str">
        <f>'Limiting Factor Scores'!A10</f>
        <v>CC1</v>
      </c>
      <c r="B40" s="16" t="str">
        <f>'Limiting Factor Scores'!B10</f>
        <v>Catherine Creek</v>
      </c>
      <c r="C40" s="16" t="str">
        <f>'Limiting Factor Scores'!C10</f>
        <v>Non-Native Species Interactions and Competition</v>
      </c>
      <c r="D40" s="18">
        <f>'Limiting Factor Scores'!D10</f>
        <v>0.41620000000000001</v>
      </c>
      <c r="E40" s="19">
        <f>'Limiting Factor Scores'!E10</f>
        <v>4.6399999999999997</v>
      </c>
      <c r="F40" s="18">
        <f>'Limiting Factor Scores'!F10</f>
        <v>0.91900000000000004</v>
      </c>
      <c r="G40" s="18">
        <f>'Limiting Factor Scores'!G10</f>
        <v>1.5381473669789341</v>
      </c>
      <c r="H40" s="18">
        <f>'Limiting Factor Scores'!H10</f>
        <v>0.53679430671662953</v>
      </c>
      <c r="I40" s="17">
        <f>LFAT!A46</f>
        <v>3</v>
      </c>
      <c r="J40" s="16" t="str">
        <f>LFAT!B46</f>
        <v>Floodplain – Reconnect and Restore</v>
      </c>
      <c r="K40" s="16" t="str">
        <f>LFAT!D46</f>
        <v>N</v>
      </c>
      <c r="L40" s="19">
        <f>LFAT!F46</f>
        <v>0.1</v>
      </c>
      <c r="M40" s="16" t="str">
        <f>LFAT!G46</f>
        <v>CD</v>
      </c>
      <c r="N40" s="19">
        <f>LFAT!I46</f>
        <v>0.5</v>
      </c>
      <c r="O40" s="18">
        <f>LFAT!J46</f>
        <v>0.05</v>
      </c>
      <c r="P40" s="18">
        <f t="shared" si="0"/>
        <v>4.5950000000000005E-2</v>
      </c>
      <c r="Q40" s="18">
        <f t="shared" si="1"/>
        <v>7.6907368348946709E-2</v>
      </c>
      <c r="R40" s="18">
        <f t="shared" si="2"/>
        <v>2.6839715335831477E-2</v>
      </c>
    </row>
    <row r="41" spans="1:18" ht="18" customHeight="1" x14ac:dyDescent="0.2">
      <c r="A41" s="16" t="str">
        <f>'Limiting Factor Scores'!A11</f>
        <v>CC1</v>
      </c>
      <c r="B41" s="16" t="str">
        <f>'Limiting Factor Scores'!B11</f>
        <v>Catherine Creek</v>
      </c>
      <c r="C41" s="16" t="str">
        <f>'Limiting Factor Scores'!C11</f>
        <v>Predation</v>
      </c>
      <c r="D41" s="18">
        <f>'Limiting Factor Scores'!D11</f>
        <v>0.41620000000000001</v>
      </c>
      <c r="E41" s="19">
        <f>'Limiting Factor Scores'!E11</f>
        <v>4.22</v>
      </c>
      <c r="F41" s="18">
        <f>'Limiting Factor Scores'!F11</f>
        <v>0.82450000000000001</v>
      </c>
      <c r="G41" s="18">
        <f>'Limiting Factor Scores'!G11</f>
        <v>1.8432427776821039</v>
      </c>
      <c r="H41" s="18">
        <f>'Limiting Factor Scores'!H11</f>
        <v>0.55660049193039973</v>
      </c>
      <c r="I41" s="17">
        <f>LFAT!A44</f>
        <v>3</v>
      </c>
      <c r="J41" s="16" t="str">
        <f>LFAT!B44</f>
        <v>Floodplain – Reconnect and Restore</v>
      </c>
      <c r="K41" s="16" t="str">
        <f>LFAT!D44</f>
        <v>N</v>
      </c>
      <c r="L41" s="19">
        <f>LFAT!F44</f>
        <v>0.1</v>
      </c>
      <c r="M41" s="16" t="str">
        <f>LFAT!G44</f>
        <v>R</v>
      </c>
      <c r="N41" s="19">
        <f>LFAT!I44</f>
        <v>0.1</v>
      </c>
      <c r="O41" s="18">
        <f>LFAT!J44</f>
        <v>0.01</v>
      </c>
      <c r="P41" s="18">
        <f t="shared" si="0"/>
        <v>8.2450000000000006E-3</v>
      </c>
      <c r="Q41" s="18">
        <f t="shared" si="1"/>
        <v>1.8432427776821039E-2</v>
      </c>
      <c r="R41" s="18">
        <f t="shared" si="2"/>
        <v>5.5660049193039978E-3</v>
      </c>
    </row>
    <row r="42" spans="1:18" ht="18" customHeight="1" x14ac:dyDescent="0.2">
      <c r="A42" s="16" t="str">
        <f>'Limiting Factor Scores'!A12</f>
        <v>CC1</v>
      </c>
      <c r="B42" s="16" t="str">
        <f>'Limiting Factor Scores'!B12</f>
        <v>Catherine Creek</v>
      </c>
      <c r="C42" s="16" t="str">
        <f>'Limiting Factor Scores'!C12</f>
        <v>Riparian Condition</v>
      </c>
      <c r="D42" s="18">
        <f>'Limiting Factor Scores'!D12</f>
        <v>0.41620000000000001</v>
      </c>
      <c r="E42" s="19">
        <f>'Limiting Factor Scores'!E12</f>
        <v>4.57</v>
      </c>
      <c r="F42" s="18">
        <f>'Limiting Factor Scores'!F12</f>
        <v>0.90325</v>
      </c>
      <c r="G42" s="18">
        <f>'Limiting Factor Scores'!G12</f>
        <v>2.3334676635365139</v>
      </c>
      <c r="H42" s="18">
        <f>'Limiting Factor Scores'!H12</f>
        <v>0.74630686731624474</v>
      </c>
      <c r="I42" s="17">
        <f>LFAT!A33</f>
        <v>3</v>
      </c>
      <c r="J42" s="16" t="str">
        <f>LFAT!B33</f>
        <v>Floodplain – Reconnect and Restore</v>
      </c>
      <c r="K42" s="16" t="str">
        <f>LFAT!D33</f>
        <v>I</v>
      </c>
      <c r="L42" s="19">
        <f>LFAT!F33</f>
        <v>0.5</v>
      </c>
      <c r="M42" s="16" t="str">
        <f>LFAT!G33</f>
        <v>C</v>
      </c>
      <c r="N42" s="19">
        <f>LFAT!I33</f>
        <v>1</v>
      </c>
      <c r="O42" s="18">
        <f>LFAT!J33</f>
        <v>0.5</v>
      </c>
      <c r="P42" s="18">
        <f t="shared" si="0"/>
        <v>0.451625</v>
      </c>
      <c r="Q42" s="18">
        <f t="shared" si="1"/>
        <v>1.166733831768257</v>
      </c>
      <c r="R42" s="18">
        <f t="shared" si="2"/>
        <v>0.37315343365812237</v>
      </c>
    </row>
    <row r="43" spans="1:18" ht="18" customHeight="1" x14ac:dyDescent="0.2">
      <c r="A43" s="16" t="str">
        <f>'Limiting Factor Scores'!A13</f>
        <v>CC1</v>
      </c>
      <c r="B43" s="16" t="str">
        <f>'Limiting Factor Scores'!B13</f>
        <v>Catherine Creek</v>
      </c>
      <c r="C43" s="16" t="str">
        <f>'Limiting Factor Scores'!C13</f>
        <v>Side Channel and Wetland Habitat</v>
      </c>
      <c r="D43" s="18">
        <f>'Limiting Factor Scores'!D13</f>
        <v>0.41620000000000001</v>
      </c>
      <c r="E43" s="19">
        <f>'Limiting Factor Scores'!E13</f>
        <v>4.08</v>
      </c>
      <c r="F43" s="18">
        <f>'Limiting Factor Scores'!F13</f>
        <v>0.79300000000000004</v>
      </c>
      <c r="G43" s="18">
        <f>'Limiting Factor Scores'!G13</f>
        <v>2.5366438680056342</v>
      </c>
      <c r="H43" s="18">
        <f>'Limiting Factor Scores'!H13</f>
        <v>0.73711193140513176</v>
      </c>
      <c r="I43" s="17">
        <f>LFAT!A35</f>
        <v>3</v>
      </c>
      <c r="J43" s="16" t="str">
        <f>LFAT!B35</f>
        <v>Floodplain – Reconnect and Restore</v>
      </c>
      <c r="K43" s="16" t="str">
        <f>LFAT!D35</f>
        <v>D</v>
      </c>
      <c r="L43" s="19">
        <f>LFAT!F35</f>
        <v>1</v>
      </c>
      <c r="M43" s="16" t="str">
        <f>LFAT!G35</f>
        <v>C</v>
      </c>
      <c r="N43" s="19">
        <f>LFAT!I35</f>
        <v>1</v>
      </c>
      <c r="O43" s="18">
        <f>LFAT!J35</f>
        <v>1</v>
      </c>
      <c r="P43" s="18">
        <f t="shared" si="0"/>
        <v>0.79300000000000004</v>
      </c>
      <c r="Q43" s="18">
        <f t="shared" si="1"/>
        <v>2.5366438680056342</v>
      </c>
      <c r="R43" s="18">
        <f t="shared" si="2"/>
        <v>0.73711193140513176</v>
      </c>
    </row>
    <row r="44" spans="1:18" ht="18" customHeight="1" x14ac:dyDescent="0.2">
      <c r="A44" s="16" t="str">
        <f>'Limiting Factor Scores'!A14</f>
        <v>CC1</v>
      </c>
      <c r="B44" s="16" t="str">
        <f>'Limiting Factor Scores'!B14</f>
        <v>Catherine Creek</v>
      </c>
      <c r="C44" s="16" t="str">
        <f>'Limiting Factor Scores'!C14</f>
        <v>Summer Water Temperature</v>
      </c>
      <c r="D44" s="18">
        <f>'Limiting Factor Scores'!D14</f>
        <v>0.41620000000000001</v>
      </c>
      <c r="E44" s="19">
        <f>'Limiting Factor Scores'!E14</f>
        <v>4.6399999999999997</v>
      </c>
      <c r="F44" s="18">
        <f>'Limiting Factor Scores'!F14</f>
        <v>0.91900000000000004</v>
      </c>
      <c r="G44" s="18">
        <f>'Limiting Factor Scores'!G14</f>
        <v>2.5462759256596446</v>
      </c>
      <c r="H44" s="18">
        <f>'Limiting Factor Scores'!H14</f>
        <v>0.78612171121491115</v>
      </c>
      <c r="I44" s="17">
        <f>LFAT!A41</f>
        <v>3</v>
      </c>
      <c r="J44" s="16" t="str">
        <f>LFAT!B41</f>
        <v>Floodplain – Reconnect and Restore</v>
      </c>
      <c r="K44" s="16" t="str">
        <f>LFAT!D41</f>
        <v>D</v>
      </c>
      <c r="L44" s="19">
        <f>LFAT!F41</f>
        <v>1</v>
      </c>
      <c r="M44" s="16" t="str">
        <f>LFAT!G41</f>
        <v>CD</v>
      </c>
      <c r="N44" s="19">
        <f>LFAT!I41</f>
        <v>0.5</v>
      </c>
      <c r="O44" s="18">
        <f>LFAT!J41</f>
        <v>0.5</v>
      </c>
      <c r="P44" s="18">
        <f t="shared" si="0"/>
        <v>0.45950000000000002</v>
      </c>
      <c r="Q44" s="18">
        <f t="shared" si="1"/>
        <v>1.2731379628298223</v>
      </c>
      <c r="R44" s="18">
        <f t="shared" si="2"/>
        <v>0.39306085560745557</v>
      </c>
    </row>
    <row r="45" spans="1:18" ht="18" customHeight="1" x14ac:dyDescent="0.2">
      <c r="A45" s="16" t="str">
        <f>'Limiting Factor Scores'!A15</f>
        <v>CC1</v>
      </c>
      <c r="B45" s="16" t="str">
        <f>'Limiting Factor Scores'!B15</f>
        <v>Catherine Creek</v>
      </c>
      <c r="C45" s="16" t="str">
        <f>'Limiting Factor Scores'!C15</f>
        <v>Water Quality</v>
      </c>
      <c r="D45" s="18">
        <f>'Limiting Factor Scores'!D15</f>
        <v>0.41620000000000001</v>
      </c>
      <c r="E45" s="19">
        <f>'Limiting Factor Scores'!E15</f>
        <v>5</v>
      </c>
      <c r="F45" s="18">
        <f>'Limiting Factor Scores'!F15</f>
        <v>1</v>
      </c>
      <c r="G45" s="18">
        <f>'Limiting Factor Scores'!G15</f>
        <v>2.4228785720825998</v>
      </c>
      <c r="H45" s="18">
        <f>'Limiting Factor Scores'!H15</f>
        <v>0.66838747160396994</v>
      </c>
      <c r="I45" s="17">
        <f>LFAT!A43</f>
        <v>3</v>
      </c>
      <c r="J45" s="16" t="str">
        <f>LFAT!B43</f>
        <v>Floodplain – Reconnect and Restore</v>
      </c>
      <c r="K45" s="16" t="str">
        <f>LFAT!D43</f>
        <v>I</v>
      </c>
      <c r="L45" s="19">
        <f>LFAT!F43</f>
        <v>0.5</v>
      </c>
      <c r="M45" s="16" t="str">
        <f>LFAT!G43</f>
        <v>CD</v>
      </c>
      <c r="N45" s="19">
        <f>LFAT!I43</f>
        <v>0.5</v>
      </c>
      <c r="O45" s="18">
        <f>LFAT!J43</f>
        <v>0.25</v>
      </c>
      <c r="P45" s="18">
        <f t="shared" si="0"/>
        <v>0.25</v>
      </c>
      <c r="Q45" s="18">
        <f t="shared" si="1"/>
        <v>0.60571964302064996</v>
      </c>
      <c r="R45" s="18">
        <f t="shared" si="2"/>
        <v>0.16709686790099249</v>
      </c>
    </row>
    <row r="46" spans="1:18" ht="18" customHeight="1" x14ac:dyDescent="0.2">
      <c r="A46" s="16" t="str">
        <f>'Limiting Factor Scores'!A16</f>
        <v>CC1</v>
      </c>
      <c r="B46" s="16" t="str">
        <f>'Limiting Factor Scores'!B16</f>
        <v>Catherine Creek</v>
      </c>
      <c r="C46" s="16" t="str">
        <f>'Limiting Factor Scores'!C16</f>
        <v>Winter Water Temperature</v>
      </c>
      <c r="D46" s="18">
        <f>'Limiting Factor Scores'!D16</f>
        <v>0.41620000000000001</v>
      </c>
      <c r="E46" s="19">
        <f>'Limiting Factor Scores'!E16</f>
        <v>3.91</v>
      </c>
      <c r="F46" s="18">
        <f>'Limiting Factor Scores'!F16</f>
        <v>0.75475000000000003</v>
      </c>
      <c r="G46" s="18">
        <f>'Limiting Factor Scores'!G16</f>
        <v>1.5055655961163039</v>
      </c>
      <c r="H46" s="18">
        <f>'Limiting Factor Scores'!H16</f>
        <v>0.41904535134711907</v>
      </c>
      <c r="I46" s="17">
        <f>LFAT!A42</f>
        <v>3</v>
      </c>
      <c r="J46" s="16" t="str">
        <f>LFAT!B42</f>
        <v>Floodplain – Reconnect and Restore</v>
      </c>
      <c r="K46" s="16" t="str">
        <f>LFAT!D42</f>
        <v>D</v>
      </c>
      <c r="L46" s="19">
        <f>LFAT!F42</f>
        <v>1</v>
      </c>
      <c r="M46" s="16" t="str">
        <f>LFAT!G42</f>
        <v>CD</v>
      </c>
      <c r="N46" s="19">
        <f>LFAT!I42</f>
        <v>0.5</v>
      </c>
      <c r="O46" s="18">
        <f>LFAT!J42</f>
        <v>0.5</v>
      </c>
      <c r="P46" s="18">
        <f t="shared" si="0"/>
        <v>0.37737500000000002</v>
      </c>
      <c r="Q46" s="18">
        <f t="shared" si="1"/>
        <v>0.75278279805815196</v>
      </c>
      <c r="R46" s="18">
        <f t="shared" si="2"/>
        <v>0.20952267567355953</v>
      </c>
    </row>
    <row r="47" spans="1:18" ht="18" customHeight="1" x14ac:dyDescent="0.2">
      <c r="A47" s="16" t="str">
        <f>'Limiting Factor Scores'!A2</f>
        <v>CC1</v>
      </c>
      <c r="B47" s="16" t="str">
        <f>'Limiting Factor Scores'!B2</f>
        <v>Catherine Creek</v>
      </c>
      <c r="C47" s="16" t="str">
        <f>'Limiting Factor Scores'!C2</f>
        <v>Altered Flow Timing</v>
      </c>
      <c r="D47" s="18">
        <f>'Limiting Factor Scores'!D2</f>
        <v>0.41620000000000001</v>
      </c>
      <c r="E47" s="19">
        <f>'Limiting Factor Scores'!E2</f>
        <v>4.3099999999999996</v>
      </c>
      <c r="F47" s="18">
        <f>'Limiting Factor Scores'!F2</f>
        <v>0.84475</v>
      </c>
      <c r="G47" s="18">
        <f>'Limiting Factor Scores'!G2</f>
        <v>1.843309666478798</v>
      </c>
      <c r="H47" s="18">
        <f>'Limiting Factor Scores'!H2</f>
        <v>0.50201308226395636</v>
      </c>
      <c r="I47" s="17">
        <f>LFAT!A53</f>
        <v>4</v>
      </c>
      <c r="J47" s="16" t="str">
        <f>LFAT!B53</f>
        <v>Riparian Vegetation Restoration</v>
      </c>
      <c r="K47" s="16" t="str">
        <f>LFAT!D53</f>
        <v>I</v>
      </c>
      <c r="L47" s="19">
        <f>LFAT!F53</f>
        <v>0.5</v>
      </c>
      <c r="M47" s="16" t="str">
        <f>LFAT!G53</f>
        <v>CD</v>
      </c>
      <c r="N47" s="19">
        <f>LFAT!I53</f>
        <v>0.5</v>
      </c>
      <c r="O47" s="18">
        <f>LFAT!J53</f>
        <v>0.25</v>
      </c>
      <c r="P47" s="18">
        <f t="shared" si="0"/>
        <v>0.2111875</v>
      </c>
      <c r="Q47" s="18">
        <f t="shared" si="1"/>
        <v>0.4608274166196995</v>
      </c>
      <c r="R47" s="18">
        <f t="shared" si="2"/>
        <v>0.12550327056598909</v>
      </c>
    </row>
    <row r="48" spans="1:18" ht="18" customHeight="1" x14ac:dyDescent="0.2">
      <c r="A48" s="16" t="str">
        <f>'Limiting Factor Scores'!A3</f>
        <v>CC1</v>
      </c>
      <c r="B48" s="16" t="str">
        <f>'Limiting Factor Scores'!B3</f>
        <v>Catherine Creek</v>
      </c>
      <c r="C48" s="16" t="str">
        <f>'Limiting Factor Scores'!C3</f>
        <v>Altered Primary Productivity</v>
      </c>
      <c r="D48" s="18">
        <f>'Limiting Factor Scores'!D3</f>
        <v>0.41620000000000001</v>
      </c>
      <c r="E48" s="19">
        <f>'Limiting Factor Scores'!E3</f>
        <v>4.3099999999999996</v>
      </c>
      <c r="F48" s="18">
        <f>'Limiting Factor Scores'!F3</f>
        <v>0.84475</v>
      </c>
      <c r="G48" s="18">
        <f>'Limiting Factor Scores'!G3</f>
        <v>1.2782624251060108</v>
      </c>
      <c r="H48" s="18">
        <f>'Limiting Factor Scores'!H3</f>
        <v>0.35871710176349936</v>
      </c>
      <c r="I48" s="17">
        <f>LFAT!A60</f>
        <v>4</v>
      </c>
      <c r="J48" s="16" t="str">
        <f>LFAT!B60</f>
        <v>Riparian Vegetation Restoration</v>
      </c>
      <c r="K48" s="16" t="str">
        <f>LFAT!D60</f>
        <v>D</v>
      </c>
      <c r="L48" s="19">
        <f>LFAT!F60</f>
        <v>1</v>
      </c>
      <c r="M48" s="16" t="str">
        <f>LFAT!G60</f>
        <v>C</v>
      </c>
      <c r="N48" s="19">
        <f>LFAT!I60</f>
        <v>1</v>
      </c>
      <c r="O48" s="18">
        <f>LFAT!J60</f>
        <v>1</v>
      </c>
      <c r="P48" s="18">
        <f t="shared" si="0"/>
        <v>0.84475</v>
      </c>
      <c r="Q48" s="18">
        <f t="shared" si="1"/>
        <v>1.2782624251060108</v>
      </c>
      <c r="R48" s="18">
        <f t="shared" si="2"/>
        <v>0.35871710176349936</v>
      </c>
    </row>
    <row r="49" spans="1:18" ht="18" customHeight="1" x14ac:dyDescent="0.2">
      <c r="A49" s="16" t="str">
        <f>'Limiting Factor Scores'!A4</f>
        <v>CC1</v>
      </c>
      <c r="B49" s="16" t="str">
        <f>'Limiting Factor Scores'!B4</f>
        <v>Catherine Creek</v>
      </c>
      <c r="C49" s="16" t="str">
        <f>'Limiting Factor Scores'!C4</f>
        <v>Anthropogenic Barriers</v>
      </c>
      <c r="D49" s="18">
        <f>'Limiting Factor Scores'!D4</f>
        <v>0.41620000000000001</v>
      </c>
      <c r="E49" s="19">
        <f>'Limiting Factor Scores'!E4</f>
        <v>3.68</v>
      </c>
      <c r="F49" s="18">
        <f>'Limiting Factor Scores'!F4</f>
        <v>0.70299999999999996</v>
      </c>
      <c r="G49" s="18">
        <f>'Limiting Factor Scores'!G4</f>
        <v>1.5528094982370417</v>
      </c>
      <c r="H49" s="18">
        <f>'Limiting Factor Scores'!H4</f>
        <v>0.47758819179489087</v>
      </c>
      <c r="I49" s="17">
        <f>LFAT!A47</f>
        <v>4</v>
      </c>
      <c r="J49" s="16" t="str">
        <f>LFAT!B47</f>
        <v>Riparian Vegetation Restoration</v>
      </c>
      <c r="K49" s="16" t="str">
        <f>LFAT!D47</f>
        <v>N</v>
      </c>
      <c r="L49" s="19">
        <f>LFAT!F47</f>
        <v>0.1</v>
      </c>
      <c r="M49" s="16" t="str">
        <f>LFAT!G47</f>
        <v>R</v>
      </c>
      <c r="N49" s="19">
        <f>LFAT!I47</f>
        <v>0.1</v>
      </c>
      <c r="O49" s="18">
        <f>LFAT!J47</f>
        <v>0.01</v>
      </c>
      <c r="P49" s="18">
        <f t="shared" si="0"/>
        <v>7.0299999999999998E-3</v>
      </c>
      <c r="Q49" s="18">
        <f t="shared" si="1"/>
        <v>1.5528094982370417E-2</v>
      </c>
      <c r="R49" s="18">
        <f t="shared" si="2"/>
        <v>4.7758819179489088E-3</v>
      </c>
    </row>
    <row r="50" spans="1:18" ht="18" customHeight="1" x14ac:dyDescent="0.2">
      <c r="A50" s="16" t="str">
        <f>'Limiting Factor Scores'!A5</f>
        <v>CC1</v>
      </c>
      <c r="B50" s="16" t="str">
        <f>'Limiting Factor Scores'!B5</f>
        <v>Catherine Creek</v>
      </c>
      <c r="C50" s="16" t="str">
        <f>'Limiting Factor Scores'!C5</f>
        <v>Channel and Habitat Structure</v>
      </c>
      <c r="D50" s="18">
        <f>'Limiting Factor Scores'!D5</f>
        <v>0.41620000000000001</v>
      </c>
      <c r="E50" s="19">
        <f>'Limiting Factor Scores'!E5</f>
        <v>4.57</v>
      </c>
      <c r="F50" s="18">
        <f>'Limiting Factor Scores'!F5</f>
        <v>0.90325</v>
      </c>
      <c r="G50" s="18">
        <f>'Limiting Factor Scores'!G5</f>
        <v>3.2759845209452294</v>
      </c>
      <c r="H50" s="18">
        <f>'Limiting Factor Scores'!H5</f>
        <v>0.98749451435969771</v>
      </c>
      <c r="I50" s="17">
        <f>LFAT!A51</f>
        <v>4</v>
      </c>
      <c r="J50" s="16" t="str">
        <f>LFAT!B51</f>
        <v>Riparian Vegetation Restoration</v>
      </c>
      <c r="K50" s="16" t="str">
        <f>LFAT!D51</f>
        <v>D</v>
      </c>
      <c r="L50" s="19">
        <f>LFAT!F51</f>
        <v>1</v>
      </c>
      <c r="M50" s="16" t="str">
        <f>LFAT!G51</f>
        <v>CD</v>
      </c>
      <c r="N50" s="19">
        <f>LFAT!I51</f>
        <v>0.5</v>
      </c>
      <c r="O50" s="18">
        <f>LFAT!J51</f>
        <v>0.5</v>
      </c>
      <c r="P50" s="18">
        <f t="shared" si="0"/>
        <v>0.451625</v>
      </c>
      <c r="Q50" s="18">
        <f t="shared" si="1"/>
        <v>1.6379922604726147</v>
      </c>
      <c r="R50" s="18">
        <f t="shared" si="2"/>
        <v>0.49374725717984885</v>
      </c>
    </row>
    <row r="51" spans="1:18" ht="18" customHeight="1" x14ac:dyDescent="0.2">
      <c r="A51" s="16" t="str">
        <f>'Limiting Factor Scores'!A6</f>
        <v>CC1</v>
      </c>
      <c r="B51" s="16" t="str">
        <f>'Limiting Factor Scores'!B6</f>
        <v>Catherine Creek</v>
      </c>
      <c r="C51" s="16" t="str">
        <f>'Limiting Factor Scores'!C6</f>
        <v>Decreased Sediment Quantity</v>
      </c>
      <c r="D51" s="18">
        <f>'Limiting Factor Scores'!D6</f>
        <v>0.41620000000000001</v>
      </c>
      <c r="E51" s="19">
        <f>'Limiting Factor Scores'!E6</f>
        <v>2.95</v>
      </c>
      <c r="F51" s="18">
        <f>'Limiting Factor Scores'!F6</f>
        <v>0.53874999999999995</v>
      </c>
      <c r="G51" s="18">
        <f>'Limiting Factor Scores'!G6</f>
        <v>1.1611794197389547</v>
      </c>
      <c r="H51" s="18">
        <f>'Limiting Factor Scores'!H6</f>
        <v>0.35216569769859374</v>
      </c>
      <c r="I51" s="17">
        <f>LFAT!A54</f>
        <v>4</v>
      </c>
      <c r="J51" s="16" t="str">
        <f>LFAT!B54</f>
        <v>Riparian Vegetation Restoration</v>
      </c>
      <c r="K51" s="16" t="str">
        <f>LFAT!D54</f>
        <v>N</v>
      </c>
      <c r="L51" s="19">
        <f>LFAT!F54</f>
        <v>0.1</v>
      </c>
      <c r="M51" s="16" t="str">
        <f>LFAT!G54</f>
        <v>R</v>
      </c>
      <c r="N51" s="19">
        <f>LFAT!I54</f>
        <v>0.1</v>
      </c>
      <c r="O51" s="18">
        <f>LFAT!J54</f>
        <v>0.01</v>
      </c>
      <c r="P51" s="18">
        <f t="shared" si="0"/>
        <v>5.3874999999999999E-3</v>
      </c>
      <c r="Q51" s="18">
        <f t="shared" si="1"/>
        <v>1.1611794197389547E-2</v>
      </c>
      <c r="R51" s="18">
        <f t="shared" si="2"/>
        <v>3.5216569769859376E-3</v>
      </c>
    </row>
    <row r="52" spans="1:18" ht="18" customHeight="1" x14ac:dyDescent="0.2">
      <c r="A52" s="16" t="str">
        <f>'Limiting Factor Scores'!A7</f>
        <v>CC1</v>
      </c>
      <c r="B52" s="16" t="str">
        <f>'Limiting Factor Scores'!B7</f>
        <v>Catherine Creek</v>
      </c>
      <c r="C52" s="16" t="str">
        <f>'Limiting Factor Scores'!C7</f>
        <v>Decreased Water Quantity</v>
      </c>
      <c r="D52" s="18">
        <f>'Limiting Factor Scores'!D7</f>
        <v>0.41620000000000001</v>
      </c>
      <c r="E52" s="19">
        <f>'Limiting Factor Scores'!E7</f>
        <v>5</v>
      </c>
      <c r="F52" s="18">
        <f>'Limiting Factor Scores'!F7</f>
        <v>1</v>
      </c>
      <c r="G52" s="18">
        <f>'Limiting Factor Scores'!G7</f>
        <v>3.1185271433327997</v>
      </c>
      <c r="H52" s="18">
        <f>'Limiting Factor Scores'!H7</f>
        <v>0.89367058584984804</v>
      </c>
      <c r="I52" s="17">
        <f>LFAT!A52</f>
        <v>4</v>
      </c>
      <c r="J52" s="16" t="str">
        <f>LFAT!B52</f>
        <v>Riparian Vegetation Restoration</v>
      </c>
      <c r="K52" s="16" t="str">
        <f>LFAT!D52</f>
        <v>N</v>
      </c>
      <c r="L52" s="19">
        <f>LFAT!F52</f>
        <v>0.1</v>
      </c>
      <c r="M52" s="16" t="str">
        <f>LFAT!G52</f>
        <v>R</v>
      </c>
      <c r="N52" s="19">
        <f>LFAT!I52</f>
        <v>0.1</v>
      </c>
      <c r="O52" s="18">
        <f>LFAT!J52</f>
        <v>0.01</v>
      </c>
      <c r="P52" s="18">
        <f t="shared" si="0"/>
        <v>0.01</v>
      </c>
      <c r="Q52" s="18">
        <f t="shared" si="1"/>
        <v>3.1185271433327999E-2</v>
      </c>
      <c r="R52" s="18">
        <f t="shared" si="2"/>
        <v>8.9367058584984803E-3</v>
      </c>
    </row>
    <row r="53" spans="1:18" ht="18" customHeight="1" x14ac:dyDescent="0.2">
      <c r="A53" s="16" t="str">
        <f>'Limiting Factor Scores'!A8</f>
        <v>CC1</v>
      </c>
      <c r="B53" s="16" t="str">
        <f>'Limiting Factor Scores'!B8</f>
        <v>Catherine Creek</v>
      </c>
      <c r="C53" s="16" t="str">
        <f>'Limiting Factor Scores'!C8</f>
        <v>Floodplain Condition</v>
      </c>
      <c r="D53" s="18">
        <f>'Limiting Factor Scores'!D8</f>
        <v>0.41620000000000001</v>
      </c>
      <c r="E53" s="19">
        <f>'Limiting Factor Scores'!E8</f>
        <v>4.78</v>
      </c>
      <c r="F53" s="18">
        <f>'Limiting Factor Scores'!F8</f>
        <v>0.95050000000000001</v>
      </c>
      <c r="G53" s="18">
        <f>'Limiting Factor Scores'!G8</f>
        <v>2.4046713080266851</v>
      </c>
      <c r="H53" s="18">
        <f>'Limiting Factor Scores'!H8</f>
        <v>0.68362177384613754</v>
      </c>
      <c r="I53" s="17">
        <f>LFAT!A49</f>
        <v>4</v>
      </c>
      <c r="J53" s="16" t="str">
        <f>LFAT!B49</f>
        <v>Riparian Vegetation Restoration</v>
      </c>
      <c r="K53" s="16" t="str">
        <f>LFAT!D49</f>
        <v>D</v>
      </c>
      <c r="L53" s="19">
        <f>LFAT!F49</f>
        <v>1</v>
      </c>
      <c r="M53" s="16" t="str">
        <f>LFAT!G49</f>
        <v>C</v>
      </c>
      <c r="N53" s="19">
        <f>LFAT!I49</f>
        <v>1</v>
      </c>
      <c r="O53" s="18">
        <f>LFAT!J49</f>
        <v>1</v>
      </c>
      <c r="P53" s="18">
        <f t="shared" si="0"/>
        <v>0.95050000000000001</v>
      </c>
      <c r="Q53" s="18">
        <f t="shared" si="1"/>
        <v>2.4046713080266851</v>
      </c>
      <c r="R53" s="18">
        <f t="shared" si="2"/>
        <v>0.68362177384613754</v>
      </c>
    </row>
    <row r="54" spans="1:18" ht="18" customHeight="1" x14ac:dyDescent="0.2">
      <c r="A54" s="16" t="str">
        <f>'Limiting Factor Scores'!A9</f>
        <v>CC1</v>
      </c>
      <c r="B54" s="16" t="str">
        <f>'Limiting Factor Scores'!B9</f>
        <v>Catherine Creek</v>
      </c>
      <c r="C54" s="16" t="str">
        <f>'Limiting Factor Scores'!C9</f>
        <v>Increased Sediment Quantity</v>
      </c>
      <c r="D54" s="18">
        <f>'Limiting Factor Scores'!D9</f>
        <v>0.41620000000000001</v>
      </c>
      <c r="E54" s="19">
        <f>'Limiting Factor Scores'!E9</f>
        <v>4.51</v>
      </c>
      <c r="F54" s="18">
        <f>'Limiting Factor Scores'!F9</f>
        <v>0.88975000000000004</v>
      </c>
      <c r="G54" s="18">
        <f>'Limiting Factor Scores'!G9</f>
        <v>1.3463557179497756</v>
      </c>
      <c r="H54" s="18">
        <f>'Limiting Factor Scores'!H9</f>
        <v>0.44424448499458025</v>
      </c>
      <c r="I54" s="17">
        <f>LFAT!A55</f>
        <v>4</v>
      </c>
      <c r="J54" s="16" t="str">
        <f>LFAT!B55</f>
        <v>Riparian Vegetation Restoration</v>
      </c>
      <c r="K54" s="16" t="str">
        <f>LFAT!D55</f>
        <v>D</v>
      </c>
      <c r="L54" s="19">
        <f>LFAT!F55</f>
        <v>1</v>
      </c>
      <c r="M54" s="16" t="str">
        <f>LFAT!G55</f>
        <v>CD</v>
      </c>
      <c r="N54" s="19">
        <f>LFAT!I55</f>
        <v>0.5</v>
      </c>
      <c r="O54" s="18">
        <f>LFAT!J55</f>
        <v>0.5</v>
      </c>
      <c r="P54" s="18">
        <f t="shared" si="0"/>
        <v>0.44487500000000002</v>
      </c>
      <c r="Q54" s="18">
        <f t="shared" si="1"/>
        <v>0.6731778589748878</v>
      </c>
      <c r="R54" s="18">
        <f t="shared" si="2"/>
        <v>0.22212224249729012</v>
      </c>
    </row>
    <row r="55" spans="1:18" ht="18" customHeight="1" x14ac:dyDescent="0.2">
      <c r="A55" s="16" t="str">
        <f>'Limiting Factor Scores'!A10</f>
        <v>CC1</v>
      </c>
      <c r="B55" s="16" t="str">
        <f>'Limiting Factor Scores'!B10</f>
        <v>Catherine Creek</v>
      </c>
      <c r="C55" s="16" t="str">
        <f>'Limiting Factor Scores'!C10</f>
        <v>Non-Native Species Interactions and Competition</v>
      </c>
      <c r="D55" s="18">
        <f>'Limiting Factor Scores'!D10</f>
        <v>0.41620000000000001</v>
      </c>
      <c r="E55" s="19">
        <f>'Limiting Factor Scores'!E10</f>
        <v>4.6399999999999997</v>
      </c>
      <c r="F55" s="18">
        <f>'Limiting Factor Scores'!F10</f>
        <v>0.91900000000000004</v>
      </c>
      <c r="G55" s="18">
        <f>'Limiting Factor Scores'!G10</f>
        <v>1.5381473669789341</v>
      </c>
      <c r="H55" s="18">
        <f>'Limiting Factor Scores'!H10</f>
        <v>0.53679430671662953</v>
      </c>
      <c r="I55" s="17">
        <f>LFAT!A61</f>
        <v>4</v>
      </c>
      <c r="J55" s="16" t="str">
        <f>LFAT!B61</f>
        <v>Riparian Vegetation Restoration</v>
      </c>
      <c r="K55" s="16" t="str">
        <f>LFAT!D61</f>
        <v>I</v>
      </c>
      <c r="L55" s="19">
        <f>LFAT!F61</f>
        <v>0.5</v>
      </c>
      <c r="M55" s="16" t="str">
        <f>LFAT!G61</f>
        <v>R</v>
      </c>
      <c r="N55" s="19">
        <f>LFAT!I61</f>
        <v>0.1</v>
      </c>
      <c r="O55" s="18">
        <f>LFAT!J61</f>
        <v>0.05</v>
      </c>
      <c r="P55" s="18">
        <f t="shared" si="0"/>
        <v>4.5950000000000005E-2</v>
      </c>
      <c r="Q55" s="18">
        <f t="shared" si="1"/>
        <v>7.6907368348946709E-2</v>
      </c>
      <c r="R55" s="18">
        <f t="shared" si="2"/>
        <v>2.6839715335831477E-2</v>
      </c>
    </row>
    <row r="56" spans="1:18" ht="18" customHeight="1" x14ac:dyDescent="0.2">
      <c r="A56" s="16" t="str">
        <f>'Limiting Factor Scores'!A11</f>
        <v>CC1</v>
      </c>
      <c r="B56" s="16" t="str">
        <f>'Limiting Factor Scores'!B11</f>
        <v>Catherine Creek</v>
      </c>
      <c r="C56" s="16" t="str">
        <f>'Limiting Factor Scores'!C11</f>
        <v>Predation</v>
      </c>
      <c r="D56" s="18">
        <f>'Limiting Factor Scores'!D11</f>
        <v>0.41620000000000001</v>
      </c>
      <c r="E56" s="19">
        <f>'Limiting Factor Scores'!E11</f>
        <v>4.22</v>
      </c>
      <c r="F56" s="18">
        <f>'Limiting Factor Scores'!F11</f>
        <v>0.82450000000000001</v>
      </c>
      <c r="G56" s="18">
        <f>'Limiting Factor Scores'!G11</f>
        <v>1.8432427776821039</v>
      </c>
      <c r="H56" s="18">
        <f>'Limiting Factor Scores'!H11</f>
        <v>0.55660049193039973</v>
      </c>
      <c r="I56" s="17">
        <f>LFAT!A59</f>
        <v>4</v>
      </c>
      <c r="J56" s="16" t="str">
        <f>LFAT!B59</f>
        <v>Riparian Vegetation Restoration</v>
      </c>
      <c r="K56" s="16" t="str">
        <f>LFAT!D59</f>
        <v>N</v>
      </c>
      <c r="L56" s="19">
        <f>LFAT!F59</f>
        <v>0.1</v>
      </c>
      <c r="M56" s="16" t="str">
        <f>LFAT!G59</f>
        <v>CD</v>
      </c>
      <c r="N56" s="19">
        <f>LFAT!I59</f>
        <v>0.5</v>
      </c>
      <c r="O56" s="18">
        <f>LFAT!J59</f>
        <v>0.05</v>
      </c>
      <c r="P56" s="18">
        <f t="shared" si="0"/>
        <v>4.1225000000000005E-2</v>
      </c>
      <c r="Q56" s="18">
        <f t="shared" si="1"/>
        <v>9.2162138884105196E-2</v>
      </c>
      <c r="R56" s="18">
        <f t="shared" si="2"/>
        <v>2.7830024596519988E-2</v>
      </c>
    </row>
    <row r="57" spans="1:18" ht="18" customHeight="1" x14ac:dyDescent="0.2">
      <c r="A57" s="16" t="str">
        <f>'Limiting Factor Scores'!A12</f>
        <v>CC1</v>
      </c>
      <c r="B57" s="16" t="str">
        <f>'Limiting Factor Scores'!B12</f>
        <v>Catherine Creek</v>
      </c>
      <c r="C57" s="16" t="str">
        <f>'Limiting Factor Scores'!C12</f>
        <v>Riparian Condition</v>
      </c>
      <c r="D57" s="18">
        <f>'Limiting Factor Scores'!D12</f>
        <v>0.41620000000000001</v>
      </c>
      <c r="E57" s="19">
        <f>'Limiting Factor Scores'!E12</f>
        <v>4.57</v>
      </c>
      <c r="F57" s="18">
        <f>'Limiting Factor Scores'!F12</f>
        <v>0.90325</v>
      </c>
      <c r="G57" s="18">
        <f>'Limiting Factor Scores'!G12</f>
        <v>2.3334676635365139</v>
      </c>
      <c r="H57" s="18">
        <f>'Limiting Factor Scores'!H12</f>
        <v>0.74630686731624474</v>
      </c>
      <c r="I57" s="17">
        <f>LFAT!A48</f>
        <v>4</v>
      </c>
      <c r="J57" s="16" t="str">
        <f>LFAT!B48</f>
        <v>Riparian Vegetation Restoration</v>
      </c>
      <c r="K57" s="16" t="str">
        <f>LFAT!D48</f>
        <v>D</v>
      </c>
      <c r="L57" s="19">
        <f>LFAT!F48</f>
        <v>1</v>
      </c>
      <c r="M57" s="16" t="str">
        <f>LFAT!G48</f>
        <v>C</v>
      </c>
      <c r="N57" s="19">
        <f>LFAT!I48</f>
        <v>1</v>
      </c>
      <c r="O57" s="18">
        <f>LFAT!J48</f>
        <v>1</v>
      </c>
      <c r="P57" s="18">
        <f t="shared" si="0"/>
        <v>0.90325</v>
      </c>
      <c r="Q57" s="18">
        <f t="shared" si="1"/>
        <v>2.3334676635365139</v>
      </c>
      <c r="R57" s="18">
        <f t="shared" si="2"/>
        <v>0.74630686731624474</v>
      </c>
    </row>
    <row r="58" spans="1:18" ht="18" customHeight="1" x14ac:dyDescent="0.2">
      <c r="A58" s="16" t="str">
        <f>'Limiting Factor Scores'!A13</f>
        <v>CC1</v>
      </c>
      <c r="B58" s="16" t="str">
        <f>'Limiting Factor Scores'!B13</f>
        <v>Catherine Creek</v>
      </c>
      <c r="C58" s="16" t="str">
        <f>'Limiting Factor Scores'!C13</f>
        <v>Side Channel and Wetland Habitat</v>
      </c>
      <c r="D58" s="18">
        <f>'Limiting Factor Scores'!D13</f>
        <v>0.41620000000000001</v>
      </c>
      <c r="E58" s="19">
        <f>'Limiting Factor Scores'!E13</f>
        <v>4.08</v>
      </c>
      <c r="F58" s="18">
        <f>'Limiting Factor Scores'!F13</f>
        <v>0.79300000000000004</v>
      </c>
      <c r="G58" s="18">
        <f>'Limiting Factor Scores'!G13</f>
        <v>2.5366438680056342</v>
      </c>
      <c r="H58" s="18">
        <f>'Limiting Factor Scores'!H13</f>
        <v>0.73711193140513176</v>
      </c>
      <c r="I58" s="17">
        <f>LFAT!A50</f>
        <v>4</v>
      </c>
      <c r="J58" s="16" t="str">
        <f>LFAT!B50</f>
        <v>Riparian Vegetation Restoration</v>
      </c>
      <c r="K58" s="16" t="str">
        <f>LFAT!D50</f>
        <v>I</v>
      </c>
      <c r="L58" s="19">
        <f>LFAT!F50</f>
        <v>0.5</v>
      </c>
      <c r="M58" s="16" t="str">
        <f>LFAT!G50</f>
        <v>C</v>
      </c>
      <c r="N58" s="19">
        <f>LFAT!I50</f>
        <v>1</v>
      </c>
      <c r="O58" s="18">
        <f>LFAT!J50</f>
        <v>0.5</v>
      </c>
      <c r="P58" s="18">
        <f t="shared" si="0"/>
        <v>0.39650000000000002</v>
      </c>
      <c r="Q58" s="18">
        <f t="shared" si="1"/>
        <v>1.2683219340028171</v>
      </c>
      <c r="R58" s="18">
        <f t="shared" si="2"/>
        <v>0.36855596570256588</v>
      </c>
    </row>
    <row r="59" spans="1:18" ht="18" customHeight="1" x14ac:dyDescent="0.2">
      <c r="A59" s="16" t="str">
        <f>'Limiting Factor Scores'!A14</f>
        <v>CC1</v>
      </c>
      <c r="B59" s="16" t="str">
        <f>'Limiting Factor Scores'!B14</f>
        <v>Catherine Creek</v>
      </c>
      <c r="C59" s="16" t="str">
        <f>'Limiting Factor Scores'!C14</f>
        <v>Summer Water Temperature</v>
      </c>
      <c r="D59" s="18">
        <f>'Limiting Factor Scores'!D14</f>
        <v>0.41620000000000001</v>
      </c>
      <c r="E59" s="19">
        <f>'Limiting Factor Scores'!E14</f>
        <v>4.6399999999999997</v>
      </c>
      <c r="F59" s="18">
        <f>'Limiting Factor Scores'!F14</f>
        <v>0.91900000000000004</v>
      </c>
      <c r="G59" s="18">
        <f>'Limiting Factor Scores'!G14</f>
        <v>2.5462759256596446</v>
      </c>
      <c r="H59" s="18">
        <f>'Limiting Factor Scores'!H14</f>
        <v>0.78612171121491115</v>
      </c>
      <c r="I59" s="17">
        <f>LFAT!A56</f>
        <v>4</v>
      </c>
      <c r="J59" s="16" t="str">
        <f>LFAT!B56</f>
        <v>Riparian Vegetation Restoration</v>
      </c>
      <c r="K59" s="16" t="str">
        <f>LFAT!D56</f>
        <v>D</v>
      </c>
      <c r="L59" s="19">
        <f>LFAT!F56</f>
        <v>1</v>
      </c>
      <c r="M59" s="16" t="str">
        <f>LFAT!G56</f>
        <v>CD</v>
      </c>
      <c r="N59" s="19">
        <f>LFAT!I56</f>
        <v>0.5</v>
      </c>
      <c r="O59" s="18">
        <f>LFAT!J56</f>
        <v>0.5</v>
      </c>
      <c r="P59" s="18">
        <f t="shared" si="0"/>
        <v>0.45950000000000002</v>
      </c>
      <c r="Q59" s="18">
        <f t="shared" si="1"/>
        <v>1.2731379628298223</v>
      </c>
      <c r="R59" s="18">
        <f t="shared" si="2"/>
        <v>0.39306085560745557</v>
      </c>
    </row>
    <row r="60" spans="1:18" ht="18" customHeight="1" x14ac:dyDescent="0.2">
      <c r="A60" s="16" t="str">
        <f>'Limiting Factor Scores'!A15</f>
        <v>CC1</v>
      </c>
      <c r="B60" s="16" t="str">
        <f>'Limiting Factor Scores'!B15</f>
        <v>Catherine Creek</v>
      </c>
      <c r="C60" s="16" t="str">
        <f>'Limiting Factor Scores'!C15</f>
        <v>Water Quality</v>
      </c>
      <c r="D60" s="18">
        <f>'Limiting Factor Scores'!D15</f>
        <v>0.41620000000000001</v>
      </c>
      <c r="E60" s="19">
        <f>'Limiting Factor Scores'!E15</f>
        <v>5</v>
      </c>
      <c r="F60" s="18">
        <f>'Limiting Factor Scores'!F15</f>
        <v>1</v>
      </c>
      <c r="G60" s="18">
        <f>'Limiting Factor Scores'!G15</f>
        <v>2.4228785720825998</v>
      </c>
      <c r="H60" s="18">
        <f>'Limiting Factor Scores'!H15</f>
        <v>0.66838747160396994</v>
      </c>
      <c r="I60" s="17">
        <f>LFAT!A58</f>
        <v>4</v>
      </c>
      <c r="J60" s="16" t="str">
        <f>LFAT!B58</f>
        <v>Riparian Vegetation Restoration</v>
      </c>
      <c r="K60" s="16" t="str">
        <f>LFAT!D58</f>
        <v>I</v>
      </c>
      <c r="L60" s="19">
        <f>LFAT!F58</f>
        <v>0.5</v>
      </c>
      <c r="M60" s="16" t="str">
        <f>LFAT!G58</f>
        <v>CD</v>
      </c>
      <c r="N60" s="19">
        <f>LFAT!I58</f>
        <v>0.5</v>
      </c>
      <c r="O60" s="18">
        <f>LFAT!J58</f>
        <v>0.25</v>
      </c>
      <c r="P60" s="18">
        <f t="shared" si="0"/>
        <v>0.25</v>
      </c>
      <c r="Q60" s="18">
        <f t="shared" si="1"/>
        <v>0.60571964302064996</v>
      </c>
      <c r="R60" s="18">
        <f t="shared" si="2"/>
        <v>0.16709686790099249</v>
      </c>
    </row>
    <row r="61" spans="1:18" ht="18" customHeight="1" x14ac:dyDescent="0.2">
      <c r="A61" s="16" t="str">
        <f>'Limiting Factor Scores'!A16</f>
        <v>CC1</v>
      </c>
      <c r="B61" s="16" t="str">
        <f>'Limiting Factor Scores'!B16</f>
        <v>Catherine Creek</v>
      </c>
      <c r="C61" s="16" t="str">
        <f>'Limiting Factor Scores'!C16</f>
        <v>Winter Water Temperature</v>
      </c>
      <c r="D61" s="18">
        <f>'Limiting Factor Scores'!D16</f>
        <v>0.41620000000000001</v>
      </c>
      <c r="E61" s="19">
        <f>'Limiting Factor Scores'!E16</f>
        <v>3.91</v>
      </c>
      <c r="F61" s="18">
        <f>'Limiting Factor Scores'!F16</f>
        <v>0.75475000000000003</v>
      </c>
      <c r="G61" s="18">
        <f>'Limiting Factor Scores'!G16</f>
        <v>1.5055655961163039</v>
      </c>
      <c r="H61" s="18">
        <f>'Limiting Factor Scores'!H16</f>
        <v>0.41904535134711907</v>
      </c>
      <c r="I61" s="17">
        <f>LFAT!A57</f>
        <v>4</v>
      </c>
      <c r="J61" s="16" t="str">
        <f>LFAT!B57</f>
        <v>Riparian Vegetation Restoration</v>
      </c>
      <c r="K61" s="16" t="str">
        <f>LFAT!D57</f>
        <v>I</v>
      </c>
      <c r="L61" s="19">
        <f>LFAT!F57</f>
        <v>0.5</v>
      </c>
      <c r="M61" s="16" t="str">
        <f>LFAT!G57</f>
        <v>R</v>
      </c>
      <c r="N61" s="19">
        <f>LFAT!I57</f>
        <v>0.1</v>
      </c>
      <c r="O61" s="18">
        <f>LFAT!J57</f>
        <v>0.05</v>
      </c>
      <c r="P61" s="18">
        <f t="shared" si="0"/>
        <v>3.7737500000000007E-2</v>
      </c>
      <c r="Q61" s="18">
        <f t="shared" si="1"/>
        <v>7.5278279805815196E-2</v>
      </c>
      <c r="R61" s="18">
        <f t="shared" si="2"/>
        <v>2.0952267567355954E-2</v>
      </c>
    </row>
    <row r="62" spans="1:18" ht="18" customHeight="1" x14ac:dyDescent="0.2">
      <c r="A62" s="16" t="str">
        <f>'Limiting Factor Scores'!A2</f>
        <v>CC1</v>
      </c>
      <c r="B62" s="16" t="str">
        <f>'Limiting Factor Scores'!B2</f>
        <v>Catherine Creek</v>
      </c>
      <c r="C62" s="16" t="str">
        <f>'Limiting Factor Scores'!C2</f>
        <v>Altered Flow Timing</v>
      </c>
      <c r="D62" s="18">
        <f>'Limiting Factor Scores'!D2</f>
        <v>0.41620000000000001</v>
      </c>
      <c r="E62" s="19">
        <f>'Limiting Factor Scores'!E2</f>
        <v>4.3099999999999996</v>
      </c>
      <c r="F62" s="18">
        <f>'Limiting Factor Scores'!F2</f>
        <v>0.84475</v>
      </c>
      <c r="G62" s="18">
        <f>'Limiting Factor Scores'!G2</f>
        <v>1.843309666478798</v>
      </c>
      <c r="H62" s="18">
        <f>'Limiting Factor Scores'!H2</f>
        <v>0.50201308226395636</v>
      </c>
      <c r="I62" s="17">
        <f>LFAT!A68</f>
        <v>5</v>
      </c>
      <c r="J62" s="16" t="str">
        <f>LFAT!B68</f>
        <v>Fish Passage – Barrier Removal and Replacement</v>
      </c>
      <c r="K62" s="16" t="str">
        <f>LFAT!D68</f>
        <v>I</v>
      </c>
      <c r="L62" s="19">
        <f>LFAT!F68</f>
        <v>0.5</v>
      </c>
      <c r="M62" s="16" t="str">
        <f>LFAT!G68</f>
        <v>R</v>
      </c>
      <c r="N62" s="19">
        <f>LFAT!I68</f>
        <v>0.1</v>
      </c>
      <c r="O62" s="18">
        <f>LFAT!J68</f>
        <v>0.05</v>
      </c>
      <c r="P62" s="18">
        <f t="shared" si="0"/>
        <v>4.2237500000000004E-2</v>
      </c>
      <c r="Q62" s="18">
        <f t="shared" si="1"/>
        <v>9.2165483323939909E-2</v>
      </c>
      <c r="R62" s="18">
        <f t="shared" si="2"/>
        <v>2.5100654113197819E-2</v>
      </c>
    </row>
    <row r="63" spans="1:18" ht="18" customHeight="1" x14ac:dyDescent="0.2">
      <c r="A63" s="16" t="str">
        <f>'Limiting Factor Scores'!A3</f>
        <v>CC1</v>
      </c>
      <c r="B63" s="16" t="str">
        <f>'Limiting Factor Scores'!B3</f>
        <v>Catherine Creek</v>
      </c>
      <c r="C63" s="16" t="str">
        <f>'Limiting Factor Scores'!C3</f>
        <v>Altered Primary Productivity</v>
      </c>
      <c r="D63" s="18">
        <f>'Limiting Factor Scores'!D3</f>
        <v>0.41620000000000001</v>
      </c>
      <c r="E63" s="19">
        <f>'Limiting Factor Scores'!E3</f>
        <v>4.3099999999999996</v>
      </c>
      <c r="F63" s="18">
        <f>'Limiting Factor Scores'!F3</f>
        <v>0.84475</v>
      </c>
      <c r="G63" s="18">
        <f>'Limiting Factor Scores'!G3</f>
        <v>1.2782624251060108</v>
      </c>
      <c r="H63" s="18">
        <f>'Limiting Factor Scores'!H3</f>
        <v>0.35871710176349936</v>
      </c>
      <c r="I63" s="17">
        <f>LFAT!A75</f>
        <v>5</v>
      </c>
      <c r="J63" s="16" t="str">
        <f>LFAT!B75</f>
        <v>Fish Passage – Barrier Removal and Replacement</v>
      </c>
      <c r="K63" s="16" t="str">
        <f>LFAT!D75</f>
        <v>N</v>
      </c>
      <c r="L63" s="19">
        <f>LFAT!F75</f>
        <v>0.1</v>
      </c>
      <c r="M63" s="16" t="str">
        <f>LFAT!G75</f>
        <v>R</v>
      </c>
      <c r="N63" s="19">
        <f>LFAT!I75</f>
        <v>0.1</v>
      </c>
      <c r="O63" s="18">
        <f>LFAT!J75</f>
        <v>0.01</v>
      </c>
      <c r="P63" s="18">
        <f t="shared" si="0"/>
        <v>8.4475000000000001E-3</v>
      </c>
      <c r="Q63" s="18">
        <f t="shared" si="1"/>
        <v>1.278262425106011E-2</v>
      </c>
      <c r="R63" s="18">
        <f t="shared" si="2"/>
        <v>3.5871710176349938E-3</v>
      </c>
    </row>
    <row r="64" spans="1:18" ht="18" customHeight="1" x14ac:dyDescent="0.2">
      <c r="A64" s="16" t="str">
        <f>'Limiting Factor Scores'!A4</f>
        <v>CC1</v>
      </c>
      <c r="B64" s="16" t="str">
        <f>'Limiting Factor Scores'!B4</f>
        <v>Catherine Creek</v>
      </c>
      <c r="C64" s="16" t="str">
        <f>'Limiting Factor Scores'!C4</f>
        <v>Anthropogenic Barriers</v>
      </c>
      <c r="D64" s="18">
        <f>'Limiting Factor Scores'!D4</f>
        <v>0.41620000000000001</v>
      </c>
      <c r="E64" s="19">
        <f>'Limiting Factor Scores'!E4</f>
        <v>3.68</v>
      </c>
      <c r="F64" s="18">
        <f>'Limiting Factor Scores'!F4</f>
        <v>0.70299999999999996</v>
      </c>
      <c r="G64" s="18">
        <f>'Limiting Factor Scores'!G4</f>
        <v>1.5528094982370417</v>
      </c>
      <c r="H64" s="18">
        <f>'Limiting Factor Scores'!H4</f>
        <v>0.47758819179489087</v>
      </c>
      <c r="I64" s="17">
        <f>LFAT!A62</f>
        <v>5</v>
      </c>
      <c r="J64" s="16" t="str">
        <f>LFAT!B62</f>
        <v>Fish Passage – Barrier Removal and Replacement</v>
      </c>
      <c r="K64" s="16" t="str">
        <f>LFAT!D62</f>
        <v>D</v>
      </c>
      <c r="L64" s="19">
        <f>LFAT!F62</f>
        <v>1</v>
      </c>
      <c r="M64" s="16" t="str">
        <f>LFAT!G62</f>
        <v>C</v>
      </c>
      <c r="N64" s="19">
        <f>LFAT!I62</f>
        <v>1</v>
      </c>
      <c r="O64" s="18">
        <f>LFAT!J62</f>
        <v>1</v>
      </c>
      <c r="P64" s="18">
        <f t="shared" si="0"/>
        <v>0.70299999999999996</v>
      </c>
      <c r="Q64" s="18">
        <f t="shared" si="1"/>
        <v>1.5528094982370417</v>
      </c>
      <c r="R64" s="18">
        <f t="shared" si="2"/>
        <v>0.47758819179489087</v>
      </c>
    </row>
    <row r="65" spans="1:18" ht="18" customHeight="1" x14ac:dyDescent="0.2">
      <c r="A65" s="16" t="str">
        <f>'Limiting Factor Scores'!A5</f>
        <v>CC1</v>
      </c>
      <c r="B65" s="16" t="str">
        <f>'Limiting Factor Scores'!B5</f>
        <v>Catherine Creek</v>
      </c>
      <c r="C65" s="16" t="str">
        <f>'Limiting Factor Scores'!C5</f>
        <v>Channel and Habitat Structure</v>
      </c>
      <c r="D65" s="18">
        <f>'Limiting Factor Scores'!D5</f>
        <v>0.41620000000000001</v>
      </c>
      <c r="E65" s="19">
        <f>'Limiting Factor Scores'!E5</f>
        <v>4.57</v>
      </c>
      <c r="F65" s="18">
        <f>'Limiting Factor Scores'!F5</f>
        <v>0.90325</v>
      </c>
      <c r="G65" s="18">
        <f>'Limiting Factor Scores'!G5</f>
        <v>3.2759845209452294</v>
      </c>
      <c r="H65" s="18">
        <f>'Limiting Factor Scores'!H5</f>
        <v>0.98749451435969771</v>
      </c>
      <c r="I65" s="17">
        <f>LFAT!A66</f>
        <v>5</v>
      </c>
      <c r="J65" s="16" t="str">
        <f>LFAT!B66</f>
        <v>Fish Passage – Barrier Removal and Replacement</v>
      </c>
      <c r="K65" s="16" t="str">
        <f>LFAT!D66</f>
        <v>I</v>
      </c>
      <c r="L65" s="19">
        <f>LFAT!F66</f>
        <v>0.5</v>
      </c>
      <c r="M65" s="16" t="str">
        <f>LFAT!G66</f>
        <v>CD</v>
      </c>
      <c r="N65" s="19">
        <f>LFAT!I66</f>
        <v>0.5</v>
      </c>
      <c r="O65" s="18">
        <f>LFAT!J66</f>
        <v>0.25</v>
      </c>
      <c r="P65" s="18">
        <f t="shared" si="0"/>
        <v>0.2258125</v>
      </c>
      <c r="Q65" s="18">
        <f t="shared" si="1"/>
        <v>0.81899613023630735</v>
      </c>
      <c r="R65" s="18">
        <f t="shared" si="2"/>
        <v>0.24687362858992443</v>
      </c>
    </row>
    <row r="66" spans="1:18" ht="18" customHeight="1" x14ac:dyDescent="0.2">
      <c r="A66" s="16" t="str">
        <f>'Limiting Factor Scores'!A6</f>
        <v>CC1</v>
      </c>
      <c r="B66" s="16" t="str">
        <f>'Limiting Factor Scores'!B6</f>
        <v>Catherine Creek</v>
      </c>
      <c r="C66" s="16" t="str">
        <f>'Limiting Factor Scores'!C6</f>
        <v>Decreased Sediment Quantity</v>
      </c>
      <c r="D66" s="18">
        <f>'Limiting Factor Scores'!D6</f>
        <v>0.41620000000000001</v>
      </c>
      <c r="E66" s="19">
        <f>'Limiting Factor Scores'!E6</f>
        <v>2.95</v>
      </c>
      <c r="F66" s="18">
        <f>'Limiting Factor Scores'!F6</f>
        <v>0.53874999999999995</v>
      </c>
      <c r="G66" s="18">
        <f>'Limiting Factor Scores'!G6</f>
        <v>1.1611794197389547</v>
      </c>
      <c r="H66" s="18">
        <f>'Limiting Factor Scores'!H6</f>
        <v>0.35216569769859374</v>
      </c>
      <c r="I66" s="17">
        <f>LFAT!A69</f>
        <v>5</v>
      </c>
      <c r="J66" s="16" t="str">
        <f>LFAT!B69</f>
        <v>Fish Passage – Barrier Removal and Replacement</v>
      </c>
      <c r="K66" s="16" t="str">
        <f>LFAT!D69</f>
        <v>I</v>
      </c>
      <c r="L66" s="19">
        <f>LFAT!F69</f>
        <v>0.5</v>
      </c>
      <c r="M66" s="16" t="str">
        <f>LFAT!G69</f>
        <v>R</v>
      </c>
      <c r="N66" s="19">
        <f>LFAT!I69</f>
        <v>0.1</v>
      </c>
      <c r="O66" s="18">
        <f>LFAT!J69</f>
        <v>0.05</v>
      </c>
      <c r="P66" s="18">
        <f t="shared" ref="P66:P129" si="3">F66*O66</f>
        <v>2.69375E-2</v>
      </c>
      <c r="Q66" s="18">
        <f t="shared" ref="Q66:Q129" si="4">G66*O66</f>
        <v>5.8058970986947733E-2</v>
      </c>
      <c r="R66" s="18">
        <f t="shared" ref="R66:R129" si="5">H66*O66</f>
        <v>1.7608284884929687E-2</v>
      </c>
    </row>
    <row r="67" spans="1:18" ht="18" customHeight="1" x14ac:dyDescent="0.2">
      <c r="A67" s="16" t="str">
        <f>'Limiting Factor Scores'!A7</f>
        <v>CC1</v>
      </c>
      <c r="B67" s="16" t="str">
        <f>'Limiting Factor Scores'!B7</f>
        <v>Catherine Creek</v>
      </c>
      <c r="C67" s="16" t="str">
        <f>'Limiting Factor Scores'!C7</f>
        <v>Decreased Water Quantity</v>
      </c>
      <c r="D67" s="18">
        <f>'Limiting Factor Scores'!D7</f>
        <v>0.41620000000000001</v>
      </c>
      <c r="E67" s="19">
        <f>'Limiting Factor Scores'!E7</f>
        <v>5</v>
      </c>
      <c r="F67" s="18">
        <f>'Limiting Factor Scores'!F7</f>
        <v>1</v>
      </c>
      <c r="G67" s="18">
        <f>'Limiting Factor Scores'!G7</f>
        <v>3.1185271433327997</v>
      </c>
      <c r="H67" s="18">
        <f>'Limiting Factor Scores'!H7</f>
        <v>0.89367058584984804</v>
      </c>
      <c r="I67" s="17">
        <f>LFAT!A67</f>
        <v>5</v>
      </c>
      <c r="J67" s="16" t="str">
        <f>LFAT!B67</f>
        <v>Fish Passage – Barrier Removal and Replacement</v>
      </c>
      <c r="K67" s="16" t="str">
        <f>LFAT!D67</f>
        <v>N</v>
      </c>
      <c r="L67" s="19">
        <f>LFAT!F67</f>
        <v>0.1</v>
      </c>
      <c r="M67" s="16" t="str">
        <f>LFAT!G67</f>
        <v>R</v>
      </c>
      <c r="N67" s="19">
        <f>LFAT!I67</f>
        <v>0.1</v>
      </c>
      <c r="O67" s="18">
        <f>LFAT!J67</f>
        <v>0.01</v>
      </c>
      <c r="P67" s="18">
        <f t="shared" si="3"/>
        <v>0.01</v>
      </c>
      <c r="Q67" s="18">
        <f t="shared" si="4"/>
        <v>3.1185271433327999E-2</v>
      </c>
      <c r="R67" s="18">
        <f t="shared" si="5"/>
        <v>8.9367058584984803E-3</v>
      </c>
    </row>
    <row r="68" spans="1:18" ht="18" customHeight="1" x14ac:dyDescent="0.2">
      <c r="A68" s="16" t="str">
        <f>'Limiting Factor Scores'!A8</f>
        <v>CC1</v>
      </c>
      <c r="B68" s="16" t="str">
        <f>'Limiting Factor Scores'!B8</f>
        <v>Catherine Creek</v>
      </c>
      <c r="C68" s="16" t="str">
        <f>'Limiting Factor Scores'!C8</f>
        <v>Floodplain Condition</v>
      </c>
      <c r="D68" s="18">
        <f>'Limiting Factor Scores'!D8</f>
        <v>0.41620000000000001</v>
      </c>
      <c r="E68" s="19">
        <f>'Limiting Factor Scores'!E8</f>
        <v>4.78</v>
      </c>
      <c r="F68" s="18">
        <f>'Limiting Factor Scores'!F8</f>
        <v>0.95050000000000001</v>
      </c>
      <c r="G68" s="18">
        <f>'Limiting Factor Scores'!G8</f>
        <v>2.4046713080266851</v>
      </c>
      <c r="H68" s="18">
        <f>'Limiting Factor Scores'!H8</f>
        <v>0.68362177384613754</v>
      </c>
      <c r="I68" s="17">
        <f>LFAT!A64</f>
        <v>5</v>
      </c>
      <c r="J68" s="16" t="str">
        <f>LFAT!B64</f>
        <v>Fish Passage – Barrier Removal and Replacement</v>
      </c>
      <c r="K68" s="16" t="str">
        <f>LFAT!D64</f>
        <v>I</v>
      </c>
      <c r="L68" s="19">
        <f>LFAT!F64</f>
        <v>0.5</v>
      </c>
      <c r="M68" s="16" t="str">
        <f>LFAT!G64</f>
        <v>CD</v>
      </c>
      <c r="N68" s="19">
        <f>LFAT!I64</f>
        <v>0.5</v>
      </c>
      <c r="O68" s="18">
        <f>LFAT!J64</f>
        <v>0.25</v>
      </c>
      <c r="P68" s="18">
        <f t="shared" si="3"/>
        <v>0.237625</v>
      </c>
      <c r="Q68" s="18">
        <f t="shared" si="4"/>
        <v>0.60116782700667126</v>
      </c>
      <c r="R68" s="18">
        <f t="shared" si="5"/>
        <v>0.17090544346153438</v>
      </c>
    </row>
    <row r="69" spans="1:18" ht="18" customHeight="1" x14ac:dyDescent="0.2">
      <c r="A69" s="16" t="str">
        <f>'Limiting Factor Scores'!A9</f>
        <v>CC1</v>
      </c>
      <c r="B69" s="16" t="str">
        <f>'Limiting Factor Scores'!B9</f>
        <v>Catherine Creek</v>
      </c>
      <c r="C69" s="16" t="str">
        <f>'Limiting Factor Scores'!C9</f>
        <v>Increased Sediment Quantity</v>
      </c>
      <c r="D69" s="18">
        <f>'Limiting Factor Scores'!D9</f>
        <v>0.41620000000000001</v>
      </c>
      <c r="E69" s="19">
        <f>'Limiting Factor Scores'!E9</f>
        <v>4.51</v>
      </c>
      <c r="F69" s="18">
        <f>'Limiting Factor Scores'!F9</f>
        <v>0.88975000000000004</v>
      </c>
      <c r="G69" s="18">
        <f>'Limiting Factor Scores'!G9</f>
        <v>1.3463557179497756</v>
      </c>
      <c r="H69" s="18">
        <f>'Limiting Factor Scores'!H9</f>
        <v>0.44424448499458025</v>
      </c>
      <c r="I69" s="17">
        <f>LFAT!A70</f>
        <v>5</v>
      </c>
      <c r="J69" s="16" t="str">
        <f>LFAT!B70</f>
        <v>Fish Passage – Barrier Removal and Replacement</v>
      </c>
      <c r="K69" s="16" t="str">
        <f>LFAT!D70</f>
        <v>I</v>
      </c>
      <c r="L69" s="19">
        <f>LFAT!F70</f>
        <v>0.5</v>
      </c>
      <c r="M69" s="16" t="str">
        <f>LFAT!G70</f>
        <v>CD</v>
      </c>
      <c r="N69" s="19">
        <f>LFAT!I70</f>
        <v>0.5</v>
      </c>
      <c r="O69" s="18">
        <f>LFAT!J70</f>
        <v>0.25</v>
      </c>
      <c r="P69" s="18">
        <f t="shared" si="3"/>
        <v>0.22243750000000001</v>
      </c>
      <c r="Q69" s="18">
        <f t="shared" si="4"/>
        <v>0.3365889294874439</v>
      </c>
      <c r="R69" s="18">
        <f t="shared" si="5"/>
        <v>0.11106112124864506</v>
      </c>
    </row>
    <row r="70" spans="1:18" ht="18" customHeight="1" x14ac:dyDescent="0.2">
      <c r="A70" s="16" t="str">
        <f>'Limiting Factor Scores'!A10</f>
        <v>CC1</v>
      </c>
      <c r="B70" s="16" t="str">
        <f>'Limiting Factor Scores'!B10</f>
        <v>Catherine Creek</v>
      </c>
      <c r="C70" s="16" t="str">
        <f>'Limiting Factor Scores'!C10</f>
        <v>Non-Native Species Interactions and Competition</v>
      </c>
      <c r="D70" s="18">
        <f>'Limiting Factor Scores'!D10</f>
        <v>0.41620000000000001</v>
      </c>
      <c r="E70" s="19">
        <f>'Limiting Factor Scores'!E10</f>
        <v>4.6399999999999997</v>
      </c>
      <c r="F70" s="18">
        <f>'Limiting Factor Scores'!F10</f>
        <v>0.91900000000000004</v>
      </c>
      <c r="G70" s="18">
        <f>'Limiting Factor Scores'!G10</f>
        <v>1.5381473669789341</v>
      </c>
      <c r="H70" s="18">
        <f>'Limiting Factor Scores'!H10</f>
        <v>0.53679430671662953</v>
      </c>
      <c r="I70" s="17">
        <f>LFAT!A76</f>
        <v>5</v>
      </c>
      <c r="J70" s="16" t="str">
        <f>LFAT!B76</f>
        <v>Fish Passage – Barrier Removal and Replacement</v>
      </c>
      <c r="K70" s="16" t="str">
        <f>LFAT!D76</f>
        <v>I</v>
      </c>
      <c r="L70" s="19">
        <f>LFAT!F76</f>
        <v>0.5</v>
      </c>
      <c r="M70" s="16" t="str">
        <f>LFAT!G76</f>
        <v>R</v>
      </c>
      <c r="N70" s="19">
        <f>LFAT!I76</f>
        <v>0.1</v>
      </c>
      <c r="O70" s="18">
        <f>LFAT!J76</f>
        <v>0.05</v>
      </c>
      <c r="P70" s="18">
        <f t="shared" si="3"/>
        <v>4.5950000000000005E-2</v>
      </c>
      <c r="Q70" s="18">
        <f t="shared" si="4"/>
        <v>7.6907368348946709E-2</v>
      </c>
      <c r="R70" s="18">
        <f t="shared" si="5"/>
        <v>2.6839715335831477E-2</v>
      </c>
    </row>
    <row r="71" spans="1:18" ht="18" customHeight="1" x14ac:dyDescent="0.2">
      <c r="A71" s="16" t="str">
        <f>'Limiting Factor Scores'!A11</f>
        <v>CC1</v>
      </c>
      <c r="B71" s="16" t="str">
        <f>'Limiting Factor Scores'!B11</f>
        <v>Catherine Creek</v>
      </c>
      <c r="C71" s="16" t="str">
        <f>'Limiting Factor Scores'!C11</f>
        <v>Predation</v>
      </c>
      <c r="D71" s="18">
        <f>'Limiting Factor Scores'!D11</f>
        <v>0.41620000000000001</v>
      </c>
      <c r="E71" s="19">
        <f>'Limiting Factor Scores'!E11</f>
        <v>4.22</v>
      </c>
      <c r="F71" s="18">
        <f>'Limiting Factor Scores'!F11</f>
        <v>0.82450000000000001</v>
      </c>
      <c r="G71" s="18">
        <f>'Limiting Factor Scores'!G11</f>
        <v>1.8432427776821039</v>
      </c>
      <c r="H71" s="18">
        <f>'Limiting Factor Scores'!H11</f>
        <v>0.55660049193039973</v>
      </c>
      <c r="I71" s="17">
        <f>LFAT!A74</f>
        <v>5</v>
      </c>
      <c r="J71" s="16" t="str">
        <f>LFAT!B74</f>
        <v>Fish Passage – Barrier Removal and Replacement</v>
      </c>
      <c r="K71" s="16" t="str">
        <f>LFAT!D74</f>
        <v>I</v>
      </c>
      <c r="L71" s="19">
        <f>LFAT!F74</f>
        <v>0.5</v>
      </c>
      <c r="M71" s="16" t="str">
        <f>LFAT!G74</f>
        <v>R</v>
      </c>
      <c r="N71" s="19">
        <f>LFAT!I74</f>
        <v>0.1</v>
      </c>
      <c r="O71" s="18">
        <f>LFAT!J74</f>
        <v>0.05</v>
      </c>
      <c r="P71" s="18">
        <f t="shared" si="3"/>
        <v>4.1225000000000005E-2</v>
      </c>
      <c r="Q71" s="18">
        <f t="shared" si="4"/>
        <v>9.2162138884105196E-2</v>
      </c>
      <c r="R71" s="18">
        <f t="shared" si="5"/>
        <v>2.7830024596519988E-2</v>
      </c>
    </row>
    <row r="72" spans="1:18" ht="18" customHeight="1" x14ac:dyDescent="0.2">
      <c r="A72" s="16" t="str">
        <f>'Limiting Factor Scores'!A12</f>
        <v>CC1</v>
      </c>
      <c r="B72" s="16" t="str">
        <f>'Limiting Factor Scores'!B12</f>
        <v>Catherine Creek</v>
      </c>
      <c r="C72" s="16" t="str">
        <f>'Limiting Factor Scores'!C12</f>
        <v>Riparian Condition</v>
      </c>
      <c r="D72" s="18">
        <f>'Limiting Factor Scores'!D12</f>
        <v>0.41620000000000001</v>
      </c>
      <c r="E72" s="19">
        <f>'Limiting Factor Scores'!E12</f>
        <v>4.57</v>
      </c>
      <c r="F72" s="18">
        <f>'Limiting Factor Scores'!F12</f>
        <v>0.90325</v>
      </c>
      <c r="G72" s="18">
        <f>'Limiting Factor Scores'!G12</f>
        <v>2.3334676635365139</v>
      </c>
      <c r="H72" s="18">
        <f>'Limiting Factor Scores'!H12</f>
        <v>0.74630686731624474</v>
      </c>
      <c r="I72" s="17">
        <f>LFAT!A63</f>
        <v>5</v>
      </c>
      <c r="J72" s="16" t="str">
        <f>LFAT!B63</f>
        <v>Fish Passage – Barrier Removal and Replacement</v>
      </c>
      <c r="K72" s="16" t="str">
        <f>LFAT!D63</f>
        <v>I</v>
      </c>
      <c r="L72" s="19">
        <f>LFAT!F63</f>
        <v>0.5</v>
      </c>
      <c r="M72" s="16" t="str">
        <f>LFAT!G63</f>
        <v>R</v>
      </c>
      <c r="N72" s="19">
        <f>LFAT!I63</f>
        <v>0.1</v>
      </c>
      <c r="O72" s="18">
        <f>LFAT!J63</f>
        <v>0.05</v>
      </c>
      <c r="P72" s="18">
        <f t="shared" si="3"/>
        <v>4.5162500000000001E-2</v>
      </c>
      <c r="Q72" s="18">
        <f t="shared" si="4"/>
        <v>0.1166733831768257</v>
      </c>
      <c r="R72" s="18">
        <f t="shared" si="5"/>
        <v>3.7315343365812235E-2</v>
      </c>
    </row>
    <row r="73" spans="1:18" ht="18" customHeight="1" x14ac:dyDescent="0.2">
      <c r="A73" s="16" t="str">
        <f>'Limiting Factor Scores'!A13</f>
        <v>CC1</v>
      </c>
      <c r="B73" s="16" t="str">
        <f>'Limiting Factor Scores'!B13</f>
        <v>Catherine Creek</v>
      </c>
      <c r="C73" s="16" t="str">
        <f>'Limiting Factor Scores'!C13</f>
        <v>Side Channel and Wetland Habitat</v>
      </c>
      <c r="D73" s="18">
        <f>'Limiting Factor Scores'!D13</f>
        <v>0.41620000000000001</v>
      </c>
      <c r="E73" s="19">
        <f>'Limiting Factor Scores'!E13</f>
        <v>4.08</v>
      </c>
      <c r="F73" s="18">
        <f>'Limiting Factor Scores'!F13</f>
        <v>0.79300000000000004</v>
      </c>
      <c r="G73" s="18">
        <f>'Limiting Factor Scores'!G13</f>
        <v>2.5366438680056342</v>
      </c>
      <c r="H73" s="18">
        <f>'Limiting Factor Scores'!H13</f>
        <v>0.73711193140513176</v>
      </c>
      <c r="I73" s="17">
        <f>LFAT!A65</f>
        <v>5</v>
      </c>
      <c r="J73" s="16" t="str">
        <f>LFAT!B65</f>
        <v>Fish Passage – Barrier Removal and Replacement</v>
      </c>
      <c r="K73" s="16" t="str">
        <f>LFAT!D65</f>
        <v>I</v>
      </c>
      <c r="L73" s="19">
        <f>LFAT!F65</f>
        <v>0.5</v>
      </c>
      <c r="M73" s="16" t="str">
        <f>LFAT!G65</f>
        <v>R</v>
      </c>
      <c r="N73" s="19">
        <f>LFAT!I65</f>
        <v>0.1</v>
      </c>
      <c r="O73" s="18">
        <f>LFAT!J65</f>
        <v>0.05</v>
      </c>
      <c r="P73" s="18">
        <f t="shared" si="3"/>
        <v>3.9650000000000005E-2</v>
      </c>
      <c r="Q73" s="18">
        <f t="shared" si="4"/>
        <v>0.12683219340028171</v>
      </c>
      <c r="R73" s="18">
        <f t="shared" si="5"/>
        <v>3.6855596570256589E-2</v>
      </c>
    </row>
    <row r="74" spans="1:18" ht="18" customHeight="1" x14ac:dyDescent="0.2">
      <c r="A74" s="16" t="str">
        <f>'Limiting Factor Scores'!A14</f>
        <v>CC1</v>
      </c>
      <c r="B74" s="16" t="str">
        <f>'Limiting Factor Scores'!B14</f>
        <v>Catherine Creek</v>
      </c>
      <c r="C74" s="16" t="str">
        <f>'Limiting Factor Scores'!C14</f>
        <v>Summer Water Temperature</v>
      </c>
      <c r="D74" s="18">
        <f>'Limiting Factor Scores'!D14</f>
        <v>0.41620000000000001</v>
      </c>
      <c r="E74" s="19">
        <f>'Limiting Factor Scores'!E14</f>
        <v>4.6399999999999997</v>
      </c>
      <c r="F74" s="18">
        <f>'Limiting Factor Scores'!F14</f>
        <v>0.91900000000000004</v>
      </c>
      <c r="G74" s="18">
        <f>'Limiting Factor Scores'!G14</f>
        <v>2.5462759256596446</v>
      </c>
      <c r="H74" s="18">
        <f>'Limiting Factor Scores'!H14</f>
        <v>0.78612171121491115</v>
      </c>
      <c r="I74" s="17">
        <f>LFAT!A71</f>
        <v>5</v>
      </c>
      <c r="J74" s="16" t="str">
        <f>LFAT!B71</f>
        <v>Fish Passage – Barrier Removal and Replacement</v>
      </c>
      <c r="K74" s="16" t="str">
        <f>LFAT!D71</f>
        <v>I</v>
      </c>
      <c r="L74" s="19">
        <f>LFAT!F71</f>
        <v>0.5</v>
      </c>
      <c r="M74" s="16" t="str">
        <f>LFAT!G71</f>
        <v>R</v>
      </c>
      <c r="N74" s="19">
        <f>LFAT!I71</f>
        <v>0.1</v>
      </c>
      <c r="O74" s="18">
        <f>LFAT!J71</f>
        <v>0.05</v>
      </c>
      <c r="P74" s="18">
        <f t="shared" si="3"/>
        <v>4.5950000000000005E-2</v>
      </c>
      <c r="Q74" s="18">
        <f t="shared" si="4"/>
        <v>0.12731379628298223</v>
      </c>
      <c r="R74" s="18">
        <f t="shared" si="5"/>
        <v>3.9306085560745559E-2</v>
      </c>
    </row>
    <row r="75" spans="1:18" ht="18" customHeight="1" x14ac:dyDescent="0.2">
      <c r="A75" s="16" t="str">
        <f>'Limiting Factor Scores'!A15</f>
        <v>CC1</v>
      </c>
      <c r="B75" s="16" t="str">
        <f>'Limiting Factor Scores'!B15</f>
        <v>Catherine Creek</v>
      </c>
      <c r="C75" s="16" t="str">
        <f>'Limiting Factor Scores'!C15</f>
        <v>Water Quality</v>
      </c>
      <c r="D75" s="18">
        <f>'Limiting Factor Scores'!D15</f>
        <v>0.41620000000000001</v>
      </c>
      <c r="E75" s="19">
        <f>'Limiting Factor Scores'!E15</f>
        <v>5</v>
      </c>
      <c r="F75" s="18">
        <f>'Limiting Factor Scores'!F15</f>
        <v>1</v>
      </c>
      <c r="G75" s="18">
        <f>'Limiting Factor Scores'!G15</f>
        <v>2.4228785720825998</v>
      </c>
      <c r="H75" s="18">
        <f>'Limiting Factor Scores'!H15</f>
        <v>0.66838747160396994</v>
      </c>
      <c r="I75" s="17">
        <f>LFAT!A73</f>
        <v>5</v>
      </c>
      <c r="J75" s="16" t="str">
        <f>LFAT!B73</f>
        <v>Fish Passage – Barrier Removal and Replacement</v>
      </c>
      <c r="K75" s="16" t="str">
        <f>LFAT!D73</f>
        <v>I</v>
      </c>
      <c r="L75" s="19">
        <f>LFAT!F73</f>
        <v>0.5</v>
      </c>
      <c r="M75" s="16" t="str">
        <f>LFAT!G73</f>
        <v>CD</v>
      </c>
      <c r="N75" s="19">
        <f>LFAT!I73</f>
        <v>0.5</v>
      </c>
      <c r="O75" s="18">
        <f>LFAT!J73</f>
        <v>0.25</v>
      </c>
      <c r="P75" s="18">
        <f t="shared" si="3"/>
        <v>0.25</v>
      </c>
      <c r="Q75" s="18">
        <f t="shared" si="4"/>
        <v>0.60571964302064996</v>
      </c>
      <c r="R75" s="18">
        <f t="shared" si="5"/>
        <v>0.16709686790099249</v>
      </c>
    </row>
    <row r="76" spans="1:18" ht="18" customHeight="1" x14ac:dyDescent="0.2">
      <c r="A76" s="16" t="str">
        <f>'Limiting Factor Scores'!A16</f>
        <v>CC1</v>
      </c>
      <c r="B76" s="16" t="str">
        <f>'Limiting Factor Scores'!B16</f>
        <v>Catherine Creek</v>
      </c>
      <c r="C76" s="16" t="str">
        <f>'Limiting Factor Scores'!C16</f>
        <v>Winter Water Temperature</v>
      </c>
      <c r="D76" s="18">
        <f>'Limiting Factor Scores'!D16</f>
        <v>0.41620000000000001</v>
      </c>
      <c r="E76" s="19">
        <f>'Limiting Factor Scores'!E16</f>
        <v>3.91</v>
      </c>
      <c r="F76" s="18">
        <f>'Limiting Factor Scores'!F16</f>
        <v>0.75475000000000003</v>
      </c>
      <c r="G76" s="18">
        <f>'Limiting Factor Scores'!G16</f>
        <v>1.5055655961163039</v>
      </c>
      <c r="H76" s="18">
        <f>'Limiting Factor Scores'!H16</f>
        <v>0.41904535134711907</v>
      </c>
      <c r="I76" s="17">
        <f>LFAT!A72</f>
        <v>5</v>
      </c>
      <c r="J76" s="16" t="str">
        <f>LFAT!B72</f>
        <v>Fish Passage – Barrier Removal and Replacement</v>
      </c>
      <c r="K76" s="16" t="str">
        <f>LFAT!D72</f>
        <v>N</v>
      </c>
      <c r="L76" s="19">
        <f>LFAT!F72</f>
        <v>0.1</v>
      </c>
      <c r="M76" s="16" t="str">
        <f>LFAT!G72</f>
        <v>R</v>
      </c>
      <c r="N76" s="19">
        <f>LFAT!I72</f>
        <v>0.1</v>
      </c>
      <c r="O76" s="18">
        <f>LFAT!J72</f>
        <v>0.01</v>
      </c>
      <c r="P76" s="18">
        <f t="shared" si="3"/>
        <v>7.5475000000000004E-3</v>
      </c>
      <c r="Q76" s="18">
        <f t="shared" si="4"/>
        <v>1.5055655961163039E-2</v>
      </c>
      <c r="R76" s="18">
        <f t="shared" si="5"/>
        <v>4.1904535134711911E-3</v>
      </c>
    </row>
    <row r="77" spans="1:18" ht="18" customHeight="1" x14ac:dyDescent="0.2">
      <c r="A77" s="16" t="str">
        <f>'Limiting Factor Scores'!A2</f>
        <v>CC1</v>
      </c>
      <c r="B77" s="16" t="str">
        <f>'Limiting Factor Scores'!B2</f>
        <v>Catherine Creek</v>
      </c>
      <c r="C77" s="16" t="str">
        <f>'Limiting Factor Scores'!C2</f>
        <v>Altered Flow Timing</v>
      </c>
      <c r="D77" s="18">
        <f>'Limiting Factor Scores'!D2</f>
        <v>0.41620000000000001</v>
      </c>
      <c r="E77" s="19">
        <f>'Limiting Factor Scores'!E2</f>
        <v>4.3099999999999996</v>
      </c>
      <c r="F77" s="18">
        <f>'Limiting Factor Scores'!F2</f>
        <v>0.84475</v>
      </c>
      <c r="G77" s="18">
        <f>'Limiting Factor Scores'!G2</f>
        <v>1.843309666478798</v>
      </c>
      <c r="H77" s="18">
        <f>'Limiting Factor Scores'!H2</f>
        <v>0.50201308226395636</v>
      </c>
      <c r="I77" s="17">
        <f>LFAT!A83</f>
        <v>6</v>
      </c>
      <c r="J77" s="16" t="str">
        <f>LFAT!B83</f>
        <v>Instream Flow Restoration</v>
      </c>
      <c r="K77" s="16" t="str">
        <f>LFAT!D83</f>
        <v>D</v>
      </c>
      <c r="L77" s="19">
        <f>LFAT!F83</f>
        <v>1</v>
      </c>
      <c r="M77" s="16" t="str">
        <f>LFAT!G83</f>
        <v>CD</v>
      </c>
      <c r="N77" s="19">
        <f>LFAT!I83</f>
        <v>0.5</v>
      </c>
      <c r="O77" s="18">
        <f>LFAT!J83</f>
        <v>0.5</v>
      </c>
      <c r="P77" s="18">
        <f t="shared" si="3"/>
        <v>0.422375</v>
      </c>
      <c r="Q77" s="18">
        <f t="shared" si="4"/>
        <v>0.92165483323939901</v>
      </c>
      <c r="R77" s="18">
        <f t="shared" si="5"/>
        <v>0.25100654113197818</v>
      </c>
    </row>
    <row r="78" spans="1:18" ht="18" customHeight="1" x14ac:dyDescent="0.2">
      <c r="A78" s="16" t="str">
        <f>'Limiting Factor Scores'!A3</f>
        <v>CC1</v>
      </c>
      <c r="B78" s="16" t="str">
        <f>'Limiting Factor Scores'!B3</f>
        <v>Catherine Creek</v>
      </c>
      <c r="C78" s="16" t="str">
        <f>'Limiting Factor Scores'!C3</f>
        <v>Altered Primary Productivity</v>
      </c>
      <c r="D78" s="18">
        <f>'Limiting Factor Scores'!D3</f>
        <v>0.41620000000000001</v>
      </c>
      <c r="E78" s="19">
        <f>'Limiting Factor Scores'!E3</f>
        <v>4.3099999999999996</v>
      </c>
      <c r="F78" s="18">
        <f>'Limiting Factor Scores'!F3</f>
        <v>0.84475</v>
      </c>
      <c r="G78" s="18">
        <f>'Limiting Factor Scores'!G3</f>
        <v>1.2782624251060108</v>
      </c>
      <c r="H78" s="18">
        <f>'Limiting Factor Scores'!H3</f>
        <v>0.35871710176349936</v>
      </c>
      <c r="I78" s="17">
        <f>LFAT!A90</f>
        <v>6</v>
      </c>
      <c r="J78" s="16" t="str">
        <f>LFAT!B90</f>
        <v>Instream Flow Restoration</v>
      </c>
      <c r="K78" s="16" t="str">
        <f>LFAT!D90</f>
        <v>N</v>
      </c>
      <c r="L78" s="19">
        <f>LFAT!F90</f>
        <v>0.1</v>
      </c>
      <c r="M78" s="16" t="str">
        <f>LFAT!G90</f>
        <v>R</v>
      </c>
      <c r="N78" s="19">
        <f>LFAT!I90</f>
        <v>0.1</v>
      </c>
      <c r="O78" s="18">
        <f>LFAT!J90</f>
        <v>0.01</v>
      </c>
      <c r="P78" s="18">
        <f t="shared" si="3"/>
        <v>8.4475000000000001E-3</v>
      </c>
      <c r="Q78" s="18">
        <f t="shared" si="4"/>
        <v>1.278262425106011E-2</v>
      </c>
      <c r="R78" s="18">
        <f t="shared" si="5"/>
        <v>3.5871710176349938E-3</v>
      </c>
    </row>
    <row r="79" spans="1:18" ht="18" customHeight="1" x14ac:dyDescent="0.2">
      <c r="A79" s="16" t="str">
        <f>'Limiting Factor Scores'!A4</f>
        <v>CC1</v>
      </c>
      <c r="B79" s="16" t="str">
        <f>'Limiting Factor Scores'!B4</f>
        <v>Catherine Creek</v>
      </c>
      <c r="C79" s="16" t="str">
        <f>'Limiting Factor Scores'!C4</f>
        <v>Anthropogenic Barriers</v>
      </c>
      <c r="D79" s="18">
        <f>'Limiting Factor Scores'!D4</f>
        <v>0.41620000000000001</v>
      </c>
      <c r="E79" s="19">
        <f>'Limiting Factor Scores'!E4</f>
        <v>3.68</v>
      </c>
      <c r="F79" s="18">
        <f>'Limiting Factor Scores'!F4</f>
        <v>0.70299999999999996</v>
      </c>
      <c r="G79" s="18">
        <f>'Limiting Factor Scores'!G4</f>
        <v>1.5528094982370417</v>
      </c>
      <c r="H79" s="18">
        <f>'Limiting Factor Scores'!H4</f>
        <v>0.47758819179489087</v>
      </c>
      <c r="I79" s="17">
        <f>LFAT!A77</f>
        <v>6</v>
      </c>
      <c r="J79" s="16" t="str">
        <f>LFAT!B77</f>
        <v>Instream Flow Restoration</v>
      </c>
      <c r="K79" s="16" t="str">
        <f>LFAT!D77</f>
        <v>I</v>
      </c>
      <c r="L79" s="19">
        <f>LFAT!F77</f>
        <v>0.5</v>
      </c>
      <c r="M79" s="16" t="str">
        <f>LFAT!G77</f>
        <v>CD</v>
      </c>
      <c r="N79" s="19">
        <f>LFAT!I77</f>
        <v>0.5</v>
      </c>
      <c r="O79" s="18">
        <f>LFAT!J77</f>
        <v>0.25</v>
      </c>
      <c r="P79" s="18">
        <f t="shared" si="3"/>
        <v>0.17574999999999999</v>
      </c>
      <c r="Q79" s="18">
        <f t="shared" si="4"/>
        <v>0.38820237455926043</v>
      </c>
      <c r="R79" s="18">
        <f t="shared" si="5"/>
        <v>0.11939704794872272</v>
      </c>
    </row>
    <row r="80" spans="1:18" ht="18" customHeight="1" x14ac:dyDescent="0.2">
      <c r="A80" s="16" t="str">
        <f>'Limiting Factor Scores'!A5</f>
        <v>CC1</v>
      </c>
      <c r="B80" s="16" t="str">
        <f>'Limiting Factor Scores'!B5</f>
        <v>Catherine Creek</v>
      </c>
      <c r="C80" s="16" t="str">
        <f>'Limiting Factor Scores'!C5</f>
        <v>Channel and Habitat Structure</v>
      </c>
      <c r="D80" s="18">
        <f>'Limiting Factor Scores'!D5</f>
        <v>0.41620000000000001</v>
      </c>
      <c r="E80" s="19">
        <f>'Limiting Factor Scores'!E5</f>
        <v>4.57</v>
      </c>
      <c r="F80" s="18">
        <f>'Limiting Factor Scores'!F5</f>
        <v>0.90325</v>
      </c>
      <c r="G80" s="18">
        <f>'Limiting Factor Scores'!G5</f>
        <v>3.2759845209452294</v>
      </c>
      <c r="H80" s="18">
        <f>'Limiting Factor Scores'!H5</f>
        <v>0.98749451435969771</v>
      </c>
      <c r="I80" s="17">
        <f>LFAT!A81</f>
        <v>6</v>
      </c>
      <c r="J80" s="16" t="str">
        <f>LFAT!B81</f>
        <v>Instream Flow Restoration</v>
      </c>
      <c r="K80" s="16" t="str">
        <f>LFAT!D81</f>
        <v>N</v>
      </c>
      <c r="L80" s="19">
        <f>LFAT!F81</f>
        <v>0.1</v>
      </c>
      <c r="M80" s="16" t="str">
        <f>LFAT!G81</f>
        <v>R</v>
      </c>
      <c r="N80" s="19">
        <f>LFAT!I81</f>
        <v>0.1</v>
      </c>
      <c r="O80" s="18">
        <f>LFAT!J81</f>
        <v>0.01</v>
      </c>
      <c r="P80" s="18">
        <f t="shared" si="3"/>
        <v>9.0325000000000006E-3</v>
      </c>
      <c r="Q80" s="18">
        <f t="shared" si="4"/>
        <v>3.2759845209452292E-2</v>
      </c>
      <c r="R80" s="18">
        <f t="shared" si="5"/>
        <v>9.8749451435969776E-3</v>
      </c>
    </row>
    <row r="81" spans="1:18" ht="18" customHeight="1" x14ac:dyDescent="0.2">
      <c r="A81" s="16" t="str">
        <f>'Limiting Factor Scores'!A6</f>
        <v>CC1</v>
      </c>
      <c r="B81" s="16" t="str">
        <f>'Limiting Factor Scores'!B6</f>
        <v>Catherine Creek</v>
      </c>
      <c r="C81" s="16" t="str">
        <f>'Limiting Factor Scores'!C6</f>
        <v>Decreased Sediment Quantity</v>
      </c>
      <c r="D81" s="18">
        <f>'Limiting Factor Scores'!D6</f>
        <v>0.41620000000000001</v>
      </c>
      <c r="E81" s="19">
        <f>'Limiting Factor Scores'!E6</f>
        <v>2.95</v>
      </c>
      <c r="F81" s="18">
        <f>'Limiting Factor Scores'!F6</f>
        <v>0.53874999999999995</v>
      </c>
      <c r="G81" s="18">
        <f>'Limiting Factor Scores'!G6</f>
        <v>1.1611794197389547</v>
      </c>
      <c r="H81" s="18">
        <f>'Limiting Factor Scores'!H6</f>
        <v>0.35216569769859374</v>
      </c>
      <c r="I81" s="17">
        <f>LFAT!A84</f>
        <v>6</v>
      </c>
      <c r="J81" s="16" t="str">
        <f>LFAT!B84</f>
        <v>Instream Flow Restoration</v>
      </c>
      <c r="K81" s="16" t="str">
        <f>LFAT!D84</f>
        <v>N</v>
      </c>
      <c r="L81" s="19">
        <f>LFAT!F84</f>
        <v>0.1</v>
      </c>
      <c r="M81" s="16" t="str">
        <f>LFAT!G84</f>
        <v>R</v>
      </c>
      <c r="N81" s="19">
        <f>LFAT!I84</f>
        <v>0.1</v>
      </c>
      <c r="O81" s="18">
        <f>LFAT!J84</f>
        <v>0.01</v>
      </c>
      <c r="P81" s="18">
        <f t="shared" si="3"/>
        <v>5.3874999999999999E-3</v>
      </c>
      <c r="Q81" s="18">
        <f t="shared" si="4"/>
        <v>1.1611794197389547E-2</v>
      </c>
      <c r="R81" s="18">
        <f t="shared" si="5"/>
        <v>3.5216569769859376E-3</v>
      </c>
    </row>
    <row r="82" spans="1:18" ht="18" customHeight="1" x14ac:dyDescent="0.2">
      <c r="A82" s="16" t="str">
        <f>'Limiting Factor Scores'!A7</f>
        <v>CC1</v>
      </c>
      <c r="B82" s="16" t="str">
        <f>'Limiting Factor Scores'!B7</f>
        <v>Catherine Creek</v>
      </c>
      <c r="C82" s="16" t="str">
        <f>'Limiting Factor Scores'!C7</f>
        <v>Decreased Water Quantity</v>
      </c>
      <c r="D82" s="18">
        <f>'Limiting Factor Scores'!D7</f>
        <v>0.41620000000000001</v>
      </c>
      <c r="E82" s="19">
        <f>'Limiting Factor Scores'!E7</f>
        <v>5</v>
      </c>
      <c r="F82" s="18">
        <f>'Limiting Factor Scores'!F7</f>
        <v>1</v>
      </c>
      <c r="G82" s="18">
        <f>'Limiting Factor Scores'!G7</f>
        <v>3.1185271433327997</v>
      </c>
      <c r="H82" s="18">
        <f>'Limiting Factor Scores'!H7</f>
        <v>0.89367058584984804</v>
      </c>
      <c r="I82" s="17">
        <f>LFAT!A82</f>
        <v>6</v>
      </c>
      <c r="J82" s="16" t="str">
        <f>LFAT!B82</f>
        <v>Instream Flow Restoration</v>
      </c>
      <c r="K82" s="16" t="str">
        <f>LFAT!D82</f>
        <v>D</v>
      </c>
      <c r="L82" s="19">
        <f>LFAT!F82</f>
        <v>1</v>
      </c>
      <c r="M82" s="16" t="str">
        <f>LFAT!G82</f>
        <v>C</v>
      </c>
      <c r="N82" s="19">
        <f>LFAT!I82</f>
        <v>1</v>
      </c>
      <c r="O82" s="18">
        <f>LFAT!J82</f>
        <v>1</v>
      </c>
      <c r="P82" s="18">
        <f t="shared" si="3"/>
        <v>1</v>
      </c>
      <c r="Q82" s="18">
        <f t="shared" si="4"/>
        <v>3.1185271433327997</v>
      </c>
      <c r="R82" s="18">
        <f t="shared" si="5"/>
        <v>0.89367058584984804</v>
      </c>
    </row>
    <row r="83" spans="1:18" ht="18" customHeight="1" x14ac:dyDescent="0.2">
      <c r="A83" s="16" t="str">
        <f>'Limiting Factor Scores'!A8</f>
        <v>CC1</v>
      </c>
      <c r="B83" s="16" t="str">
        <f>'Limiting Factor Scores'!B8</f>
        <v>Catherine Creek</v>
      </c>
      <c r="C83" s="16" t="str">
        <f>'Limiting Factor Scores'!C8</f>
        <v>Floodplain Condition</v>
      </c>
      <c r="D83" s="18">
        <f>'Limiting Factor Scores'!D8</f>
        <v>0.41620000000000001</v>
      </c>
      <c r="E83" s="19">
        <f>'Limiting Factor Scores'!E8</f>
        <v>4.78</v>
      </c>
      <c r="F83" s="18">
        <f>'Limiting Factor Scores'!F8</f>
        <v>0.95050000000000001</v>
      </c>
      <c r="G83" s="18">
        <f>'Limiting Factor Scores'!G8</f>
        <v>2.4046713080266851</v>
      </c>
      <c r="H83" s="18">
        <f>'Limiting Factor Scores'!H8</f>
        <v>0.68362177384613754</v>
      </c>
      <c r="I83" s="17">
        <f>LFAT!A79</f>
        <v>6</v>
      </c>
      <c r="J83" s="16" t="str">
        <f>LFAT!B79</f>
        <v>Instream Flow Restoration</v>
      </c>
      <c r="K83" s="16" t="str">
        <f>LFAT!D79</f>
        <v>I</v>
      </c>
      <c r="L83" s="19">
        <f>LFAT!F79</f>
        <v>0.5</v>
      </c>
      <c r="M83" s="16" t="str">
        <f>LFAT!G79</f>
        <v>CD</v>
      </c>
      <c r="N83" s="19">
        <f>LFAT!I79</f>
        <v>0.5</v>
      </c>
      <c r="O83" s="18">
        <f>LFAT!J79</f>
        <v>0.25</v>
      </c>
      <c r="P83" s="18">
        <f t="shared" si="3"/>
        <v>0.237625</v>
      </c>
      <c r="Q83" s="18">
        <f t="shared" si="4"/>
        <v>0.60116782700667126</v>
      </c>
      <c r="R83" s="18">
        <f t="shared" si="5"/>
        <v>0.17090544346153438</v>
      </c>
    </row>
    <row r="84" spans="1:18" ht="18" customHeight="1" x14ac:dyDescent="0.2">
      <c r="A84" s="16" t="str">
        <f>'Limiting Factor Scores'!A9</f>
        <v>CC1</v>
      </c>
      <c r="B84" s="16" t="str">
        <f>'Limiting Factor Scores'!B9</f>
        <v>Catherine Creek</v>
      </c>
      <c r="C84" s="16" t="str">
        <f>'Limiting Factor Scores'!C9</f>
        <v>Increased Sediment Quantity</v>
      </c>
      <c r="D84" s="18">
        <f>'Limiting Factor Scores'!D9</f>
        <v>0.41620000000000001</v>
      </c>
      <c r="E84" s="19">
        <f>'Limiting Factor Scores'!E9</f>
        <v>4.51</v>
      </c>
      <c r="F84" s="18">
        <f>'Limiting Factor Scores'!F9</f>
        <v>0.88975000000000004</v>
      </c>
      <c r="G84" s="18">
        <f>'Limiting Factor Scores'!G9</f>
        <v>1.3463557179497756</v>
      </c>
      <c r="H84" s="18">
        <f>'Limiting Factor Scores'!H9</f>
        <v>0.44424448499458025</v>
      </c>
      <c r="I84" s="17">
        <f>LFAT!A85</f>
        <v>6</v>
      </c>
      <c r="J84" s="16" t="str">
        <f>LFAT!B85</f>
        <v>Instream Flow Restoration</v>
      </c>
      <c r="K84" s="16" t="str">
        <f>LFAT!D85</f>
        <v>N</v>
      </c>
      <c r="L84" s="19">
        <f>LFAT!F85</f>
        <v>0.1</v>
      </c>
      <c r="M84" s="16" t="str">
        <f>LFAT!G85</f>
        <v>R</v>
      </c>
      <c r="N84" s="19">
        <f>LFAT!I85</f>
        <v>0.1</v>
      </c>
      <c r="O84" s="18">
        <f>LFAT!J85</f>
        <v>0.01</v>
      </c>
      <c r="P84" s="18">
        <f t="shared" si="3"/>
        <v>8.8975000000000009E-3</v>
      </c>
      <c r="Q84" s="18">
        <f t="shared" si="4"/>
        <v>1.3463557179497756E-2</v>
      </c>
      <c r="R84" s="18">
        <f t="shared" si="5"/>
        <v>4.4424448499458024E-3</v>
      </c>
    </row>
    <row r="85" spans="1:18" ht="18" customHeight="1" x14ac:dyDescent="0.2">
      <c r="A85" s="16" t="str">
        <f>'Limiting Factor Scores'!A10</f>
        <v>CC1</v>
      </c>
      <c r="B85" s="16" t="str">
        <f>'Limiting Factor Scores'!B10</f>
        <v>Catherine Creek</v>
      </c>
      <c r="C85" s="16" t="str">
        <f>'Limiting Factor Scores'!C10</f>
        <v>Non-Native Species Interactions and Competition</v>
      </c>
      <c r="D85" s="18">
        <f>'Limiting Factor Scores'!D10</f>
        <v>0.41620000000000001</v>
      </c>
      <c r="E85" s="19">
        <f>'Limiting Factor Scores'!E10</f>
        <v>4.6399999999999997</v>
      </c>
      <c r="F85" s="18">
        <f>'Limiting Factor Scores'!F10</f>
        <v>0.91900000000000004</v>
      </c>
      <c r="G85" s="18">
        <f>'Limiting Factor Scores'!G10</f>
        <v>1.5381473669789341</v>
      </c>
      <c r="H85" s="18">
        <f>'Limiting Factor Scores'!H10</f>
        <v>0.53679430671662953</v>
      </c>
      <c r="I85" s="17">
        <f>LFAT!A91</f>
        <v>6</v>
      </c>
      <c r="J85" s="16" t="str">
        <f>LFAT!B91</f>
        <v>Instream Flow Restoration</v>
      </c>
      <c r="K85" s="16" t="str">
        <f>LFAT!D91</f>
        <v>N</v>
      </c>
      <c r="L85" s="19">
        <f>LFAT!F91</f>
        <v>0.1</v>
      </c>
      <c r="M85" s="16" t="str">
        <f>LFAT!G91</f>
        <v>R</v>
      </c>
      <c r="N85" s="19">
        <f>LFAT!I91</f>
        <v>0.1</v>
      </c>
      <c r="O85" s="18">
        <f>LFAT!J91</f>
        <v>0.01</v>
      </c>
      <c r="P85" s="18">
        <f t="shared" si="3"/>
        <v>9.1900000000000003E-3</v>
      </c>
      <c r="Q85" s="18">
        <f t="shared" si="4"/>
        <v>1.5381473669789342E-2</v>
      </c>
      <c r="R85" s="18">
        <f t="shared" si="5"/>
        <v>5.3679430671662951E-3</v>
      </c>
    </row>
    <row r="86" spans="1:18" ht="18" customHeight="1" x14ac:dyDescent="0.2">
      <c r="A86" s="16" t="str">
        <f>'Limiting Factor Scores'!A11</f>
        <v>CC1</v>
      </c>
      <c r="B86" s="16" t="str">
        <f>'Limiting Factor Scores'!B11</f>
        <v>Catherine Creek</v>
      </c>
      <c r="C86" s="16" t="str">
        <f>'Limiting Factor Scores'!C11</f>
        <v>Predation</v>
      </c>
      <c r="D86" s="18">
        <f>'Limiting Factor Scores'!D11</f>
        <v>0.41620000000000001</v>
      </c>
      <c r="E86" s="19">
        <f>'Limiting Factor Scores'!E11</f>
        <v>4.22</v>
      </c>
      <c r="F86" s="18">
        <f>'Limiting Factor Scores'!F11</f>
        <v>0.82450000000000001</v>
      </c>
      <c r="G86" s="18">
        <f>'Limiting Factor Scores'!G11</f>
        <v>1.8432427776821039</v>
      </c>
      <c r="H86" s="18">
        <f>'Limiting Factor Scores'!H11</f>
        <v>0.55660049193039973</v>
      </c>
      <c r="I86" s="17">
        <f>LFAT!A89</f>
        <v>6</v>
      </c>
      <c r="J86" s="16" t="str">
        <f>LFAT!B89</f>
        <v>Instream Flow Restoration</v>
      </c>
      <c r="K86" s="16" t="str">
        <f>LFAT!D89</f>
        <v>N</v>
      </c>
      <c r="L86" s="19">
        <f>LFAT!F89</f>
        <v>0.1</v>
      </c>
      <c r="M86" s="16" t="str">
        <f>LFAT!G89</f>
        <v>R</v>
      </c>
      <c r="N86" s="19">
        <f>LFAT!I89</f>
        <v>0.1</v>
      </c>
      <c r="O86" s="18">
        <f>LFAT!J89</f>
        <v>0.01</v>
      </c>
      <c r="P86" s="18">
        <f t="shared" si="3"/>
        <v>8.2450000000000006E-3</v>
      </c>
      <c r="Q86" s="18">
        <f t="shared" si="4"/>
        <v>1.8432427776821039E-2</v>
      </c>
      <c r="R86" s="18">
        <f t="shared" si="5"/>
        <v>5.5660049193039978E-3</v>
      </c>
    </row>
    <row r="87" spans="1:18" ht="18" customHeight="1" x14ac:dyDescent="0.2">
      <c r="A87" s="16" t="str">
        <f>'Limiting Factor Scores'!A12</f>
        <v>CC1</v>
      </c>
      <c r="B87" s="16" t="str">
        <f>'Limiting Factor Scores'!B12</f>
        <v>Catherine Creek</v>
      </c>
      <c r="C87" s="16" t="str">
        <f>'Limiting Factor Scores'!C12</f>
        <v>Riparian Condition</v>
      </c>
      <c r="D87" s="18">
        <f>'Limiting Factor Scores'!D12</f>
        <v>0.41620000000000001</v>
      </c>
      <c r="E87" s="19">
        <f>'Limiting Factor Scores'!E12</f>
        <v>4.57</v>
      </c>
      <c r="F87" s="18">
        <f>'Limiting Factor Scores'!F12</f>
        <v>0.90325</v>
      </c>
      <c r="G87" s="18">
        <f>'Limiting Factor Scores'!G12</f>
        <v>2.3334676635365139</v>
      </c>
      <c r="H87" s="18">
        <f>'Limiting Factor Scores'!H12</f>
        <v>0.74630686731624474</v>
      </c>
      <c r="I87" s="17">
        <f>LFAT!A78</f>
        <v>6</v>
      </c>
      <c r="J87" s="16" t="str">
        <f>LFAT!B78</f>
        <v>Instream Flow Restoration</v>
      </c>
      <c r="K87" s="16" t="str">
        <f>LFAT!D78</f>
        <v>I</v>
      </c>
      <c r="L87" s="19">
        <f>LFAT!F78</f>
        <v>0.5</v>
      </c>
      <c r="M87" s="16" t="str">
        <f>LFAT!G78</f>
        <v>CD</v>
      </c>
      <c r="N87" s="19">
        <f>LFAT!I78</f>
        <v>0.5</v>
      </c>
      <c r="O87" s="18">
        <f>LFAT!J78</f>
        <v>0.25</v>
      </c>
      <c r="P87" s="18">
        <f t="shared" si="3"/>
        <v>0.2258125</v>
      </c>
      <c r="Q87" s="18">
        <f t="shared" si="4"/>
        <v>0.58336691588412848</v>
      </c>
      <c r="R87" s="18">
        <f t="shared" si="5"/>
        <v>0.18657671682906118</v>
      </c>
    </row>
    <row r="88" spans="1:18" ht="18" customHeight="1" x14ac:dyDescent="0.2">
      <c r="A88" s="16" t="str">
        <f>'Limiting Factor Scores'!A13</f>
        <v>CC1</v>
      </c>
      <c r="B88" s="16" t="str">
        <f>'Limiting Factor Scores'!B13</f>
        <v>Catherine Creek</v>
      </c>
      <c r="C88" s="16" t="str">
        <f>'Limiting Factor Scores'!C13</f>
        <v>Side Channel and Wetland Habitat</v>
      </c>
      <c r="D88" s="18">
        <f>'Limiting Factor Scores'!D13</f>
        <v>0.41620000000000001</v>
      </c>
      <c r="E88" s="19">
        <f>'Limiting Factor Scores'!E13</f>
        <v>4.08</v>
      </c>
      <c r="F88" s="18">
        <f>'Limiting Factor Scores'!F13</f>
        <v>0.79300000000000004</v>
      </c>
      <c r="G88" s="18">
        <f>'Limiting Factor Scores'!G13</f>
        <v>2.5366438680056342</v>
      </c>
      <c r="H88" s="18">
        <f>'Limiting Factor Scores'!H13</f>
        <v>0.73711193140513176</v>
      </c>
      <c r="I88" s="17">
        <f>LFAT!A80</f>
        <v>6</v>
      </c>
      <c r="J88" s="16" t="str">
        <f>LFAT!B80</f>
        <v>Instream Flow Restoration</v>
      </c>
      <c r="K88" s="16" t="str">
        <f>LFAT!D80</f>
        <v>D</v>
      </c>
      <c r="L88" s="19">
        <f>LFAT!F80</f>
        <v>1</v>
      </c>
      <c r="M88" s="16" t="str">
        <f>LFAT!G80</f>
        <v>CD</v>
      </c>
      <c r="N88" s="19">
        <f>LFAT!I80</f>
        <v>0.5</v>
      </c>
      <c r="O88" s="18">
        <f>LFAT!J80</f>
        <v>0.5</v>
      </c>
      <c r="P88" s="18">
        <f t="shared" si="3"/>
        <v>0.39650000000000002</v>
      </c>
      <c r="Q88" s="18">
        <f t="shared" si="4"/>
        <v>1.2683219340028171</v>
      </c>
      <c r="R88" s="18">
        <f t="shared" si="5"/>
        <v>0.36855596570256588</v>
      </c>
    </row>
    <row r="89" spans="1:18" ht="18" customHeight="1" x14ac:dyDescent="0.2">
      <c r="A89" s="16" t="str">
        <f>'Limiting Factor Scores'!A14</f>
        <v>CC1</v>
      </c>
      <c r="B89" s="16" t="str">
        <f>'Limiting Factor Scores'!B14</f>
        <v>Catherine Creek</v>
      </c>
      <c r="C89" s="16" t="str">
        <f>'Limiting Factor Scores'!C14</f>
        <v>Summer Water Temperature</v>
      </c>
      <c r="D89" s="18">
        <f>'Limiting Factor Scores'!D14</f>
        <v>0.41620000000000001</v>
      </c>
      <c r="E89" s="19">
        <f>'Limiting Factor Scores'!E14</f>
        <v>4.6399999999999997</v>
      </c>
      <c r="F89" s="18">
        <f>'Limiting Factor Scores'!F14</f>
        <v>0.91900000000000004</v>
      </c>
      <c r="G89" s="18">
        <f>'Limiting Factor Scores'!G14</f>
        <v>2.5462759256596446</v>
      </c>
      <c r="H89" s="18">
        <f>'Limiting Factor Scores'!H14</f>
        <v>0.78612171121491115</v>
      </c>
      <c r="I89" s="17">
        <f>LFAT!A86</f>
        <v>6</v>
      </c>
      <c r="J89" s="16" t="str">
        <f>LFAT!B86</f>
        <v>Instream Flow Restoration</v>
      </c>
      <c r="K89" s="16" t="str">
        <f>LFAT!D86</f>
        <v>D</v>
      </c>
      <c r="L89" s="19">
        <f>LFAT!F86</f>
        <v>1</v>
      </c>
      <c r="M89" s="16" t="str">
        <f>LFAT!G86</f>
        <v>C</v>
      </c>
      <c r="N89" s="19">
        <f>LFAT!I86</f>
        <v>1</v>
      </c>
      <c r="O89" s="18">
        <f>LFAT!J86</f>
        <v>1</v>
      </c>
      <c r="P89" s="18">
        <f t="shared" si="3"/>
        <v>0.91900000000000004</v>
      </c>
      <c r="Q89" s="18">
        <f t="shared" si="4"/>
        <v>2.5462759256596446</v>
      </c>
      <c r="R89" s="18">
        <f t="shared" si="5"/>
        <v>0.78612171121491115</v>
      </c>
    </row>
    <row r="90" spans="1:18" ht="18" customHeight="1" x14ac:dyDescent="0.2">
      <c r="A90" s="16" t="str">
        <f>'Limiting Factor Scores'!A15</f>
        <v>CC1</v>
      </c>
      <c r="B90" s="16" t="str">
        <f>'Limiting Factor Scores'!B15</f>
        <v>Catherine Creek</v>
      </c>
      <c r="C90" s="16" t="str">
        <f>'Limiting Factor Scores'!C15</f>
        <v>Water Quality</v>
      </c>
      <c r="D90" s="18">
        <f>'Limiting Factor Scores'!D15</f>
        <v>0.41620000000000001</v>
      </c>
      <c r="E90" s="19">
        <f>'Limiting Factor Scores'!E15</f>
        <v>5</v>
      </c>
      <c r="F90" s="18">
        <f>'Limiting Factor Scores'!F15</f>
        <v>1</v>
      </c>
      <c r="G90" s="18">
        <f>'Limiting Factor Scores'!G15</f>
        <v>2.4228785720825998</v>
      </c>
      <c r="H90" s="18">
        <f>'Limiting Factor Scores'!H15</f>
        <v>0.66838747160396994</v>
      </c>
      <c r="I90" s="17">
        <f>LFAT!A88</f>
        <v>6</v>
      </c>
      <c r="J90" s="16" t="str">
        <f>LFAT!B88</f>
        <v>Instream Flow Restoration</v>
      </c>
      <c r="K90" s="16" t="str">
        <f>LFAT!D88</f>
        <v>D</v>
      </c>
      <c r="L90" s="19">
        <f>LFAT!F88</f>
        <v>1</v>
      </c>
      <c r="M90" s="16" t="str">
        <f>LFAT!G88</f>
        <v>CD</v>
      </c>
      <c r="N90" s="19">
        <f>LFAT!I88</f>
        <v>0.5</v>
      </c>
      <c r="O90" s="18">
        <f>LFAT!J88</f>
        <v>0.5</v>
      </c>
      <c r="P90" s="18">
        <f t="shared" si="3"/>
        <v>0.5</v>
      </c>
      <c r="Q90" s="18">
        <f t="shared" si="4"/>
        <v>1.2114392860412999</v>
      </c>
      <c r="R90" s="18">
        <f t="shared" si="5"/>
        <v>0.33419373580198497</v>
      </c>
    </row>
    <row r="91" spans="1:18" ht="18" customHeight="1" x14ac:dyDescent="0.2">
      <c r="A91" s="16" t="str">
        <f>'Limiting Factor Scores'!A16</f>
        <v>CC1</v>
      </c>
      <c r="B91" s="16" t="str">
        <f>'Limiting Factor Scores'!B16</f>
        <v>Catherine Creek</v>
      </c>
      <c r="C91" s="16" t="str">
        <f>'Limiting Factor Scores'!C16</f>
        <v>Winter Water Temperature</v>
      </c>
      <c r="D91" s="18">
        <f>'Limiting Factor Scores'!D16</f>
        <v>0.41620000000000001</v>
      </c>
      <c r="E91" s="19">
        <f>'Limiting Factor Scores'!E16</f>
        <v>3.91</v>
      </c>
      <c r="F91" s="18">
        <f>'Limiting Factor Scores'!F16</f>
        <v>0.75475000000000003</v>
      </c>
      <c r="G91" s="18">
        <f>'Limiting Factor Scores'!G16</f>
        <v>1.5055655961163039</v>
      </c>
      <c r="H91" s="18">
        <f>'Limiting Factor Scores'!H16</f>
        <v>0.41904535134711907</v>
      </c>
      <c r="I91" s="17">
        <f>LFAT!A87</f>
        <v>6</v>
      </c>
      <c r="J91" s="16" t="str">
        <f>LFAT!B87</f>
        <v>Instream Flow Restoration</v>
      </c>
      <c r="K91" s="16" t="str">
        <f>LFAT!D87</f>
        <v>N</v>
      </c>
      <c r="L91" s="19">
        <f>LFAT!F87</f>
        <v>0.1</v>
      </c>
      <c r="M91" s="16" t="str">
        <f>LFAT!G87</f>
        <v>R</v>
      </c>
      <c r="N91" s="19">
        <f>LFAT!I87</f>
        <v>0.1</v>
      </c>
      <c r="O91" s="18">
        <f>LFAT!J87</f>
        <v>0.01</v>
      </c>
      <c r="P91" s="18">
        <f t="shared" si="3"/>
        <v>7.5475000000000004E-3</v>
      </c>
      <c r="Q91" s="18">
        <f t="shared" si="4"/>
        <v>1.5055655961163039E-2</v>
      </c>
      <c r="R91" s="18">
        <f t="shared" si="5"/>
        <v>4.1904535134711911E-3</v>
      </c>
    </row>
    <row r="92" spans="1:18" ht="18" customHeight="1" x14ac:dyDescent="0.2">
      <c r="A92" s="16" t="str">
        <f>'Limiting Factor Scores'!A2</f>
        <v>CC1</v>
      </c>
      <c r="B92" s="16" t="str">
        <f>'Limiting Factor Scores'!B2</f>
        <v>Catherine Creek</v>
      </c>
      <c r="C92" s="16" t="str">
        <f>'Limiting Factor Scores'!C2</f>
        <v>Altered Flow Timing</v>
      </c>
      <c r="D92" s="18">
        <f>'Limiting Factor Scores'!D2</f>
        <v>0.41620000000000001</v>
      </c>
      <c r="E92" s="19">
        <f>'Limiting Factor Scores'!E2</f>
        <v>4.3099999999999996</v>
      </c>
      <c r="F92" s="18">
        <f>'Limiting Factor Scores'!F2</f>
        <v>0.84475</v>
      </c>
      <c r="G92" s="18">
        <f>'Limiting Factor Scores'!G2</f>
        <v>1.843309666478798</v>
      </c>
      <c r="H92" s="18">
        <f>'Limiting Factor Scores'!H2</f>
        <v>0.50201308226395636</v>
      </c>
      <c r="I92" s="17">
        <f>LFAT!A98</f>
        <v>7</v>
      </c>
      <c r="J92" s="16" t="str">
        <f>LFAT!B98</f>
        <v>Thermal Refuge Enhancement (reconnect, expand)</v>
      </c>
      <c r="K92" s="16" t="str">
        <f>LFAT!D98</f>
        <v>N</v>
      </c>
      <c r="L92" s="19">
        <f>LFAT!F98</f>
        <v>0.1</v>
      </c>
      <c r="M92" s="16" t="str">
        <f>LFAT!G98</f>
        <v>R</v>
      </c>
      <c r="N92" s="19">
        <f>LFAT!I98</f>
        <v>0.1</v>
      </c>
      <c r="O92" s="18">
        <f>LFAT!J98</f>
        <v>0.01</v>
      </c>
      <c r="P92" s="18">
        <f t="shared" si="3"/>
        <v>8.4475000000000001E-3</v>
      </c>
      <c r="Q92" s="18">
        <f t="shared" si="4"/>
        <v>1.8433096664787981E-2</v>
      </c>
      <c r="R92" s="18">
        <f t="shared" si="5"/>
        <v>5.0201308226395635E-3</v>
      </c>
    </row>
    <row r="93" spans="1:18" ht="18" customHeight="1" x14ac:dyDescent="0.2">
      <c r="A93" s="16" t="str">
        <f>'Limiting Factor Scores'!A3</f>
        <v>CC1</v>
      </c>
      <c r="B93" s="16" t="str">
        <f>'Limiting Factor Scores'!B3</f>
        <v>Catherine Creek</v>
      </c>
      <c r="C93" s="16" t="str">
        <f>'Limiting Factor Scores'!C3</f>
        <v>Altered Primary Productivity</v>
      </c>
      <c r="D93" s="18">
        <f>'Limiting Factor Scores'!D3</f>
        <v>0.41620000000000001</v>
      </c>
      <c r="E93" s="19">
        <f>'Limiting Factor Scores'!E3</f>
        <v>4.3099999999999996</v>
      </c>
      <c r="F93" s="18">
        <f>'Limiting Factor Scores'!F3</f>
        <v>0.84475</v>
      </c>
      <c r="G93" s="18">
        <f>'Limiting Factor Scores'!G3</f>
        <v>1.2782624251060108</v>
      </c>
      <c r="H93" s="18">
        <f>'Limiting Factor Scores'!H3</f>
        <v>0.35871710176349936</v>
      </c>
      <c r="I93" s="17">
        <f>LFAT!A105</f>
        <v>7</v>
      </c>
      <c r="J93" s="16" t="str">
        <f>LFAT!B105</f>
        <v>Thermal Refuge Enhancement (reconnect, expand)</v>
      </c>
      <c r="K93" s="16" t="str">
        <f>LFAT!D105</f>
        <v>N</v>
      </c>
      <c r="L93" s="19">
        <f>LFAT!F105</f>
        <v>0.1</v>
      </c>
      <c r="M93" s="16" t="str">
        <f>LFAT!G105</f>
        <v>R</v>
      </c>
      <c r="N93" s="19">
        <f>LFAT!I105</f>
        <v>0.1</v>
      </c>
      <c r="O93" s="18">
        <f>LFAT!J105</f>
        <v>0.01</v>
      </c>
      <c r="P93" s="18">
        <f t="shared" si="3"/>
        <v>8.4475000000000001E-3</v>
      </c>
      <c r="Q93" s="18">
        <f t="shared" si="4"/>
        <v>1.278262425106011E-2</v>
      </c>
      <c r="R93" s="18">
        <f t="shared" si="5"/>
        <v>3.5871710176349938E-3</v>
      </c>
    </row>
    <row r="94" spans="1:18" ht="18" customHeight="1" x14ac:dyDescent="0.2">
      <c r="A94" s="16" t="str">
        <f>'Limiting Factor Scores'!A4</f>
        <v>CC1</v>
      </c>
      <c r="B94" s="16" t="str">
        <f>'Limiting Factor Scores'!B4</f>
        <v>Catherine Creek</v>
      </c>
      <c r="C94" s="16" t="str">
        <f>'Limiting Factor Scores'!C4</f>
        <v>Anthropogenic Barriers</v>
      </c>
      <c r="D94" s="18">
        <f>'Limiting Factor Scores'!D4</f>
        <v>0.41620000000000001</v>
      </c>
      <c r="E94" s="19">
        <f>'Limiting Factor Scores'!E4</f>
        <v>3.68</v>
      </c>
      <c r="F94" s="18">
        <f>'Limiting Factor Scores'!F4</f>
        <v>0.70299999999999996</v>
      </c>
      <c r="G94" s="18">
        <f>'Limiting Factor Scores'!G4</f>
        <v>1.5528094982370417</v>
      </c>
      <c r="H94" s="18">
        <f>'Limiting Factor Scores'!H4</f>
        <v>0.47758819179489087</v>
      </c>
      <c r="I94" s="17">
        <f>LFAT!A92</f>
        <v>7</v>
      </c>
      <c r="J94" s="16" t="str">
        <f>LFAT!B92</f>
        <v>Thermal Refuge Enhancement (reconnect, expand)</v>
      </c>
      <c r="K94" s="16" t="str">
        <f>LFAT!D92</f>
        <v>N</v>
      </c>
      <c r="L94" s="19">
        <f>LFAT!F92</f>
        <v>0.1</v>
      </c>
      <c r="M94" s="16" t="str">
        <f>LFAT!G92</f>
        <v>R</v>
      </c>
      <c r="N94" s="19">
        <f>LFAT!I92</f>
        <v>0.1</v>
      </c>
      <c r="O94" s="18">
        <f>LFAT!J92</f>
        <v>0.01</v>
      </c>
      <c r="P94" s="18">
        <f t="shared" si="3"/>
        <v>7.0299999999999998E-3</v>
      </c>
      <c r="Q94" s="18">
        <f t="shared" si="4"/>
        <v>1.5528094982370417E-2</v>
      </c>
      <c r="R94" s="18">
        <f t="shared" si="5"/>
        <v>4.7758819179489088E-3</v>
      </c>
    </row>
    <row r="95" spans="1:18" ht="18" customHeight="1" x14ac:dyDescent="0.2">
      <c r="A95" s="16" t="str">
        <f>'Limiting Factor Scores'!A5</f>
        <v>CC1</v>
      </c>
      <c r="B95" s="16" t="str">
        <f>'Limiting Factor Scores'!B5</f>
        <v>Catherine Creek</v>
      </c>
      <c r="C95" s="16" t="str">
        <f>'Limiting Factor Scores'!C5</f>
        <v>Channel and Habitat Structure</v>
      </c>
      <c r="D95" s="18">
        <f>'Limiting Factor Scores'!D5</f>
        <v>0.41620000000000001</v>
      </c>
      <c r="E95" s="19">
        <f>'Limiting Factor Scores'!E5</f>
        <v>4.57</v>
      </c>
      <c r="F95" s="18">
        <f>'Limiting Factor Scores'!F5</f>
        <v>0.90325</v>
      </c>
      <c r="G95" s="18">
        <f>'Limiting Factor Scores'!G5</f>
        <v>3.2759845209452294</v>
      </c>
      <c r="H95" s="18">
        <f>'Limiting Factor Scores'!H5</f>
        <v>0.98749451435969771</v>
      </c>
      <c r="I95" s="17">
        <f>LFAT!A96</f>
        <v>7</v>
      </c>
      <c r="J95" s="16" t="str">
        <f>LFAT!B96</f>
        <v>Thermal Refuge Enhancement (reconnect, expand)</v>
      </c>
      <c r="K95" s="16" t="str">
        <f>LFAT!D96</f>
        <v>N</v>
      </c>
      <c r="L95" s="19">
        <f>LFAT!F96</f>
        <v>0.1</v>
      </c>
      <c r="M95" s="16" t="str">
        <f>LFAT!G96</f>
        <v>R</v>
      </c>
      <c r="N95" s="19">
        <f>LFAT!I96</f>
        <v>0.1</v>
      </c>
      <c r="O95" s="18">
        <f>LFAT!J96</f>
        <v>0.01</v>
      </c>
      <c r="P95" s="18">
        <f t="shared" si="3"/>
        <v>9.0325000000000006E-3</v>
      </c>
      <c r="Q95" s="18">
        <f t="shared" si="4"/>
        <v>3.2759845209452292E-2</v>
      </c>
      <c r="R95" s="18">
        <f t="shared" si="5"/>
        <v>9.8749451435969776E-3</v>
      </c>
    </row>
    <row r="96" spans="1:18" ht="18" customHeight="1" x14ac:dyDescent="0.2">
      <c r="A96" s="16" t="str">
        <f>'Limiting Factor Scores'!A6</f>
        <v>CC1</v>
      </c>
      <c r="B96" s="16" t="str">
        <f>'Limiting Factor Scores'!B6</f>
        <v>Catherine Creek</v>
      </c>
      <c r="C96" s="16" t="str">
        <f>'Limiting Factor Scores'!C6</f>
        <v>Decreased Sediment Quantity</v>
      </c>
      <c r="D96" s="18">
        <f>'Limiting Factor Scores'!D6</f>
        <v>0.41620000000000001</v>
      </c>
      <c r="E96" s="19">
        <f>'Limiting Factor Scores'!E6</f>
        <v>2.95</v>
      </c>
      <c r="F96" s="18">
        <f>'Limiting Factor Scores'!F6</f>
        <v>0.53874999999999995</v>
      </c>
      <c r="G96" s="18">
        <f>'Limiting Factor Scores'!G6</f>
        <v>1.1611794197389547</v>
      </c>
      <c r="H96" s="18">
        <f>'Limiting Factor Scores'!H6</f>
        <v>0.35216569769859374</v>
      </c>
      <c r="I96" s="17">
        <f>LFAT!A99</f>
        <v>7</v>
      </c>
      <c r="J96" s="16" t="str">
        <f>LFAT!B99</f>
        <v>Thermal Refuge Enhancement (reconnect, expand)</v>
      </c>
      <c r="K96" s="16" t="str">
        <f>LFAT!D99</f>
        <v>N</v>
      </c>
      <c r="L96" s="19">
        <f>LFAT!F99</f>
        <v>0.1</v>
      </c>
      <c r="M96" s="16" t="str">
        <f>LFAT!G99</f>
        <v>R</v>
      </c>
      <c r="N96" s="19">
        <f>LFAT!I99</f>
        <v>0.1</v>
      </c>
      <c r="O96" s="18">
        <f>LFAT!J99</f>
        <v>0.01</v>
      </c>
      <c r="P96" s="18">
        <f t="shared" si="3"/>
        <v>5.3874999999999999E-3</v>
      </c>
      <c r="Q96" s="18">
        <f t="shared" si="4"/>
        <v>1.1611794197389547E-2</v>
      </c>
      <c r="R96" s="18">
        <f t="shared" si="5"/>
        <v>3.5216569769859376E-3</v>
      </c>
    </row>
    <row r="97" spans="1:18" ht="18" customHeight="1" x14ac:dyDescent="0.2">
      <c r="A97" s="16" t="str">
        <f>'Limiting Factor Scores'!A7</f>
        <v>CC1</v>
      </c>
      <c r="B97" s="16" t="str">
        <f>'Limiting Factor Scores'!B7</f>
        <v>Catherine Creek</v>
      </c>
      <c r="C97" s="16" t="str">
        <f>'Limiting Factor Scores'!C7</f>
        <v>Decreased Water Quantity</v>
      </c>
      <c r="D97" s="18">
        <f>'Limiting Factor Scores'!D7</f>
        <v>0.41620000000000001</v>
      </c>
      <c r="E97" s="19">
        <f>'Limiting Factor Scores'!E7</f>
        <v>5</v>
      </c>
      <c r="F97" s="18">
        <f>'Limiting Factor Scores'!F7</f>
        <v>1</v>
      </c>
      <c r="G97" s="18">
        <f>'Limiting Factor Scores'!G7</f>
        <v>3.1185271433327997</v>
      </c>
      <c r="H97" s="18">
        <f>'Limiting Factor Scores'!H7</f>
        <v>0.89367058584984804</v>
      </c>
      <c r="I97" s="17">
        <f>LFAT!A97</f>
        <v>7</v>
      </c>
      <c r="J97" s="16" t="str">
        <f>LFAT!B97</f>
        <v>Thermal Refuge Enhancement (reconnect, expand)</v>
      </c>
      <c r="K97" s="16" t="str">
        <f>LFAT!D97</f>
        <v>I</v>
      </c>
      <c r="L97" s="19">
        <f>LFAT!F97</f>
        <v>0.5</v>
      </c>
      <c r="M97" s="16" t="str">
        <f>LFAT!G97</f>
        <v>R</v>
      </c>
      <c r="N97" s="19">
        <f>LFAT!I97</f>
        <v>0.1</v>
      </c>
      <c r="O97" s="18">
        <f>LFAT!J97</f>
        <v>0.05</v>
      </c>
      <c r="P97" s="18">
        <f t="shared" si="3"/>
        <v>0.05</v>
      </c>
      <c r="Q97" s="18">
        <f t="shared" si="4"/>
        <v>0.15592635716664</v>
      </c>
      <c r="R97" s="18">
        <f t="shared" si="5"/>
        <v>4.4683529292492405E-2</v>
      </c>
    </row>
    <row r="98" spans="1:18" ht="18" customHeight="1" x14ac:dyDescent="0.2">
      <c r="A98" s="16" t="str">
        <f>'Limiting Factor Scores'!A8</f>
        <v>CC1</v>
      </c>
      <c r="B98" s="16" t="str">
        <f>'Limiting Factor Scores'!B8</f>
        <v>Catherine Creek</v>
      </c>
      <c r="C98" s="16" t="str">
        <f>'Limiting Factor Scores'!C8</f>
        <v>Floodplain Condition</v>
      </c>
      <c r="D98" s="18">
        <f>'Limiting Factor Scores'!D8</f>
        <v>0.41620000000000001</v>
      </c>
      <c r="E98" s="19">
        <f>'Limiting Factor Scores'!E8</f>
        <v>4.78</v>
      </c>
      <c r="F98" s="18">
        <f>'Limiting Factor Scores'!F8</f>
        <v>0.95050000000000001</v>
      </c>
      <c r="G98" s="18">
        <f>'Limiting Factor Scores'!G8</f>
        <v>2.4046713080266851</v>
      </c>
      <c r="H98" s="18">
        <f>'Limiting Factor Scores'!H8</f>
        <v>0.68362177384613754</v>
      </c>
      <c r="I98" s="17">
        <f>LFAT!A94</f>
        <v>7</v>
      </c>
      <c r="J98" s="16" t="str">
        <f>LFAT!B94</f>
        <v>Thermal Refuge Enhancement (reconnect, expand)</v>
      </c>
      <c r="K98" s="16" t="str">
        <f>LFAT!D94</f>
        <v>N</v>
      </c>
      <c r="L98" s="19">
        <f>LFAT!F94</f>
        <v>0.1</v>
      </c>
      <c r="M98" s="16" t="str">
        <f>LFAT!G94</f>
        <v>CD</v>
      </c>
      <c r="N98" s="19">
        <f>LFAT!I94</f>
        <v>0.5</v>
      </c>
      <c r="O98" s="18">
        <f>LFAT!J94</f>
        <v>0.05</v>
      </c>
      <c r="P98" s="18">
        <f t="shared" si="3"/>
        <v>4.7525000000000005E-2</v>
      </c>
      <c r="Q98" s="18">
        <f t="shared" si="4"/>
        <v>0.12023356540133426</v>
      </c>
      <c r="R98" s="18">
        <f t="shared" si="5"/>
        <v>3.4181088692306877E-2</v>
      </c>
    </row>
    <row r="99" spans="1:18" ht="18" customHeight="1" x14ac:dyDescent="0.2">
      <c r="A99" s="16" t="str">
        <f>'Limiting Factor Scores'!A9</f>
        <v>CC1</v>
      </c>
      <c r="B99" s="16" t="str">
        <f>'Limiting Factor Scores'!B9</f>
        <v>Catherine Creek</v>
      </c>
      <c r="C99" s="16" t="str">
        <f>'Limiting Factor Scores'!C9</f>
        <v>Increased Sediment Quantity</v>
      </c>
      <c r="D99" s="18">
        <f>'Limiting Factor Scores'!D9</f>
        <v>0.41620000000000001</v>
      </c>
      <c r="E99" s="19">
        <f>'Limiting Factor Scores'!E9</f>
        <v>4.51</v>
      </c>
      <c r="F99" s="18">
        <f>'Limiting Factor Scores'!F9</f>
        <v>0.88975000000000004</v>
      </c>
      <c r="G99" s="18">
        <f>'Limiting Factor Scores'!G9</f>
        <v>1.3463557179497756</v>
      </c>
      <c r="H99" s="18">
        <f>'Limiting Factor Scores'!H9</f>
        <v>0.44424448499458025</v>
      </c>
      <c r="I99" s="17">
        <f>LFAT!A100</f>
        <v>7</v>
      </c>
      <c r="J99" s="16" t="str">
        <f>LFAT!B100</f>
        <v>Thermal Refuge Enhancement (reconnect, expand)</v>
      </c>
      <c r="K99" s="16" t="str">
        <f>LFAT!D100</f>
        <v>N</v>
      </c>
      <c r="L99" s="19">
        <f>LFAT!F100</f>
        <v>0.1</v>
      </c>
      <c r="M99" s="16" t="str">
        <f>LFAT!G100</f>
        <v>R</v>
      </c>
      <c r="N99" s="19">
        <f>LFAT!I100</f>
        <v>0.1</v>
      </c>
      <c r="O99" s="18">
        <f>LFAT!J100</f>
        <v>0.01</v>
      </c>
      <c r="P99" s="18">
        <f t="shared" si="3"/>
        <v>8.8975000000000009E-3</v>
      </c>
      <c r="Q99" s="18">
        <f t="shared" si="4"/>
        <v>1.3463557179497756E-2</v>
      </c>
      <c r="R99" s="18">
        <f t="shared" si="5"/>
        <v>4.4424448499458024E-3</v>
      </c>
    </row>
    <row r="100" spans="1:18" ht="18" customHeight="1" x14ac:dyDescent="0.2">
      <c r="A100" s="16" t="str">
        <f>'Limiting Factor Scores'!A10</f>
        <v>CC1</v>
      </c>
      <c r="B100" s="16" t="str">
        <f>'Limiting Factor Scores'!B10</f>
        <v>Catherine Creek</v>
      </c>
      <c r="C100" s="16" t="str">
        <f>'Limiting Factor Scores'!C10</f>
        <v>Non-Native Species Interactions and Competition</v>
      </c>
      <c r="D100" s="18">
        <f>'Limiting Factor Scores'!D10</f>
        <v>0.41620000000000001</v>
      </c>
      <c r="E100" s="19">
        <f>'Limiting Factor Scores'!E10</f>
        <v>4.6399999999999997</v>
      </c>
      <c r="F100" s="18">
        <f>'Limiting Factor Scores'!F10</f>
        <v>0.91900000000000004</v>
      </c>
      <c r="G100" s="18">
        <f>'Limiting Factor Scores'!G10</f>
        <v>1.5381473669789341</v>
      </c>
      <c r="H100" s="18">
        <f>'Limiting Factor Scores'!H10</f>
        <v>0.53679430671662953</v>
      </c>
      <c r="I100" s="17">
        <f>LFAT!A106</f>
        <v>7</v>
      </c>
      <c r="J100" s="16" t="str">
        <f>LFAT!B106</f>
        <v>Thermal Refuge Enhancement (reconnect, expand)</v>
      </c>
      <c r="K100" s="16" t="str">
        <f>LFAT!D106</f>
        <v>N</v>
      </c>
      <c r="L100" s="19">
        <f>LFAT!F106</f>
        <v>0.1</v>
      </c>
      <c r="M100" s="16" t="str">
        <f>LFAT!G106</f>
        <v>R</v>
      </c>
      <c r="N100" s="19">
        <f>LFAT!I106</f>
        <v>0.1</v>
      </c>
      <c r="O100" s="18">
        <f>LFAT!J106</f>
        <v>0.01</v>
      </c>
      <c r="P100" s="18">
        <f t="shared" si="3"/>
        <v>9.1900000000000003E-3</v>
      </c>
      <c r="Q100" s="18">
        <f t="shared" si="4"/>
        <v>1.5381473669789342E-2</v>
      </c>
      <c r="R100" s="18">
        <f t="shared" si="5"/>
        <v>5.3679430671662951E-3</v>
      </c>
    </row>
    <row r="101" spans="1:18" ht="18" customHeight="1" x14ac:dyDescent="0.2">
      <c r="A101" s="16" t="str">
        <f>'Limiting Factor Scores'!A11</f>
        <v>CC1</v>
      </c>
      <c r="B101" s="16" t="str">
        <f>'Limiting Factor Scores'!B11</f>
        <v>Catherine Creek</v>
      </c>
      <c r="C101" s="16" t="str">
        <f>'Limiting Factor Scores'!C11</f>
        <v>Predation</v>
      </c>
      <c r="D101" s="18">
        <f>'Limiting Factor Scores'!D11</f>
        <v>0.41620000000000001</v>
      </c>
      <c r="E101" s="19">
        <f>'Limiting Factor Scores'!E11</f>
        <v>4.22</v>
      </c>
      <c r="F101" s="18">
        <f>'Limiting Factor Scores'!F11</f>
        <v>0.82450000000000001</v>
      </c>
      <c r="G101" s="18">
        <f>'Limiting Factor Scores'!G11</f>
        <v>1.8432427776821039</v>
      </c>
      <c r="H101" s="18">
        <f>'Limiting Factor Scores'!H11</f>
        <v>0.55660049193039973</v>
      </c>
      <c r="I101" s="17">
        <f>LFAT!A104</f>
        <v>7</v>
      </c>
      <c r="J101" s="16" t="str">
        <f>LFAT!B104</f>
        <v>Thermal Refuge Enhancement (reconnect, expand)</v>
      </c>
      <c r="K101" s="16" t="str">
        <f>LFAT!D104</f>
        <v>I</v>
      </c>
      <c r="L101" s="19">
        <f>LFAT!F104</f>
        <v>0.5</v>
      </c>
      <c r="M101" s="16" t="str">
        <f>LFAT!G104</f>
        <v>R</v>
      </c>
      <c r="N101" s="19">
        <f>LFAT!I104</f>
        <v>0.1</v>
      </c>
      <c r="O101" s="18">
        <f>LFAT!J104</f>
        <v>0.05</v>
      </c>
      <c r="P101" s="18">
        <f t="shared" si="3"/>
        <v>4.1225000000000005E-2</v>
      </c>
      <c r="Q101" s="18">
        <f t="shared" si="4"/>
        <v>9.2162138884105196E-2</v>
      </c>
      <c r="R101" s="18">
        <f t="shared" si="5"/>
        <v>2.7830024596519988E-2</v>
      </c>
    </row>
    <row r="102" spans="1:18" ht="18" customHeight="1" x14ac:dyDescent="0.2">
      <c r="A102" s="16" t="str">
        <f>'Limiting Factor Scores'!A12</f>
        <v>CC1</v>
      </c>
      <c r="B102" s="16" t="str">
        <f>'Limiting Factor Scores'!B12</f>
        <v>Catherine Creek</v>
      </c>
      <c r="C102" s="16" t="str">
        <f>'Limiting Factor Scores'!C12</f>
        <v>Riparian Condition</v>
      </c>
      <c r="D102" s="18">
        <f>'Limiting Factor Scores'!D12</f>
        <v>0.41620000000000001</v>
      </c>
      <c r="E102" s="19">
        <f>'Limiting Factor Scores'!E12</f>
        <v>4.57</v>
      </c>
      <c r="F102" s="18">
        <f>'Limiting Factor Scores'!F12</f>
        <v>0.90325</v>
      </c>
      <c r="G102" s="18">
        <f>'Limiting Factor Scores'!G12</f>
        <v>2.3334676635365139</v>
      </c>
      <c r="H102" s="18">
        <f>'Limiting Factor Scores'!H12</f>
        <v>0.74630686731624474</v>
      </c>
      <c r="I102" s="17">
        <f>LFAT!A93</f>
        <v>7</v>
      </c>
      <c r="J102" s="16" t="str">
        <f>LFAT!B93</f>
        <v>Thermal Refuge Enhancement (reconnect, expand)</v>
      </c>
      <c r="K102" s="16" t="str">
        <f>LFAT!D93</f>
        <v>N</v>
      </c>
      <c r="L102" s="19">
        <f>LFAT!F93</f>
        <v>0.1</v>
      </c>
      <c r="M102" s="16" t="str">
        <f>LFAT!G93</f>
        <v>R</v>
      </c>
      <c r="N102" s="19">
        <f>LFAT!I93</f>
        <v>0.1</v>
      </c>
      <c r="O102" s="18">
        <f>LFAT!J93</f>
        <v>0.01</v>
      </c>
      <c r="P102" s="18">
        <f t="shared" si="3"/>
        <v>9.0325000000000006E-3</v>
      </c>
      <c r="Q102" s="18">
        <f t="shared" si="4"/>
        <v>2.3334676635365141E-2</v>
      </c>
      <c r="R102" s="18">
        <f t="shared" si="5"/>
        <v>7.4630686731624474E-3</v>
      </c>
    </row>
    <row r="103" spans="1:18" ht="18" customHeight="1" x14ac:dyDescent="0.2">
      <c r="A103" s="16" t="str">
        <f>'Limiting Factor Scores'!A13</f>
        <v>CC1</v>
      </c>
      <c r="B103" s="16" t="str">
        <f>'Limiting Factor Scores'!B13</f>
        <v>Catherine Creek</v>
      </c>
      <c r="C103" s="16" t="str">
        <f>'Limiting Factor Scores'!C13</f>
        <v>Side Channel and Wetland Habitat</v>
      </c>
      <c r="D103" s="18">
        <f>'Limiting Factor Scores'!D13</f>
        <v>0.41620000000000001</v>
      </c>
      <c r="E103" s="19">
        <f>'Limiting Factor Scores'!E13</f>
        <v>4.08</v>
      </c>
      <c r="F103" s="18">
        <f>'Limiting Factor Scores'!F13</f>
        <v>0.79300000000000004</v>
      </c>
      <c r="G103" s="18">
        <f>'Limiting Factor Scores'!G13</f>
        <v>2.5366438680056342</v>
      </c>
      <c r="H103" s="18">
        <f>'Limiting Factor Scores'!H13</f>
        <v>0.73711193140513176</v>
      </c>
      <c r="I103" s="17">
        <f>LFAT!A95</f>
        <v>7</v>
      </c>
      <c r="J103" s="16" t="str">
        <f>LFAT!B95</f>
        <v>Thermal Refuge Enhancement (reconnect, expand)</v>
      </c>
      <c r="K103" s="16" t="str">
        <f>LFAT!D95</f>
        <v>I</v>
      </c>
      <c r="L103" s="19">
        <f>LFAT!F95</f>
        <v>0.5</v>
      </c>
      <c r="M103" s="16" t="str">
        <f>LFAT!G95</f>
        <v>CD</v>
      </c>
      <c r="N103" s="19">
        <f>LFAT!I95</f>
        <v>0.5</v>
      </c>
      <c r="O103" s="18">
        <f>LFAT!J95</f>
        <v>0.25</v>
      </c>
      <c r="P103" s="18">
        <f t="shared" si="3"/>
        <v>0.19825000000000001</v>
      </c>
      <c r="Q103" s="18">
        <f t="shared" si="4"/>
        <v>0.63416096700140856</v>
      </c>
      <c r="R103" s="18">
        <f t="shared" si="5"/>
        <v>0.18427798285128294</v>
      </c>
    </row>
    <row r="104" spans="1:18" ht="18" customHeight="1" x14ac:dyDescent="0.2">
      <c r="A104" s="16" t="str">
        <f>'Limiting Factor Scores'!A14</f>
        <v>CC1</v>
      </c>
      <c r="B104" s="16" t="str">
        <f>'Limiting Factor Scores'!B14</f>
        <v>Catherine Creek</v>
      </c>
      <c r="C104" s="16" t="str">
        <f>'Limiting Factor Scores'!C14</f>
        <v>Summer Water Temperature</v>
      </c>
      <c r="D104" s="18">
        <f>'Limiting Factor Scores'!D14</f>
        <v>0.41620000000000001</v>
      </c>
      <c r="E104" s="19">
        <f>'Limiting Factor Scores'!E14</f>
        <v>4.6399999999999997</v>
      </c>
      <c r="F104" s="18">
        <f>'Limiting Factor Scores'!F14</f>
        <v>0.91900000000000004</v>
      </c>
      <c r="G104" s="18">
        <f>'Limiting Factor Scores'!G14</f>
        <v>2.5462759256596446</v>
      </c>
      <c r="H104" s="18">
        <f>'Limiting Factor Scores'!H14</f>
        <v>0.78612171121491115</v>
      </c>
      <c r="I104" s="17">
        <f>LFAT!A101</f>
        <v>7</v>
      </c>
      <c r="J104" s="16" t="str">
        <f>LFAT!B101</f>
        <v>Thermal Refuge Enhancement (reconnect, expand)</v>
      </c>
      <c r="K104" s="16" t="str">
        <f>LFAT!D101</f>
        <v>D</v>
      </c>
      <c r="L104" s="19">
        <f>LFAT!F101</f>
        <v>1</v>
      </c>
      <c r="M104" s="16" t="str">
        <f>LFAT!G101</f>
        <v>C</v>
      </c>
      <c r="N104" s="19">
        <f>LFAT!I101</f>
        <v>1</v>
      </c>
      <c r="O104" s="18">
        <f>LFAT!J101</f>
        <v>1</v>
      </c>
      <c r="P104" s="18">
        <f t="shared" si="3"/>
        <v>0.91900000000000004</v>
      </c>
      <c r="Q104" s="18">
        <f t="shared" si="4"/>
        <v>2.5462759256596446</v>
      </c>
      <c r="R104" s="18">
        <f t="shared" si="5"/>
        <v>0.78612171121491115</v>
      </c>
    </row>
    <row r="105" spans="1:18" ht="18" customHeight="1" x14ac:dyDescent="0.2">
      <c r="A105" s="16" t="str">
        <f>'Limiting Factor Scores'!A15</f>
        <v>CC1</v>
      </c>
      <c r="B105" s="16" t="str">
        <f>'Limiting Factor Scores'!B15</f>
        <v>Catherine Creek</v>
      </c>
      <c r="C105" s="16" t="str">
        <f>'Limiting Factor Scores'!C15</f>
        <v>Water Quality</v>
      </c>
      <c r="D105" s="18">
        <f>'Limiting Factor Scores'!D15</f>
        <v>0.41620000000000001</v>
      </c>
      <c r="E105" s="19">
        <f>'Limiting Factor Scores'!E15</f>
        <v>5</v>
      </c>
      <c r="F105" s="18">
        <f>'Limiting Factor Scores'!F15</f>
        <v>1</v>
      </c>
      <c r="G105" s="18">
        <f>'Limiting Factor Scores'!G15</f>
        <v>2.4228785720825998</v>
      </c>
      <c r="H105" s="18">
        <f>'Limiting Factor Scores'!H15</f>
        <v>0.66838747160396994</v>
      </c>
      <c r="I105" s="17">
        <f>LFAT!A103</f>
        <v>7</v>
      </c>
      <c r="J105" s="16" t="str">
        <f>LFAT!B103</f>
        <v>Thermal Refuge Enhancement (reconnect, expand)</v>
      </c>
      <c r="K105" s="16" t="str">
        <f>LFAT!D103</f>
        <v>N</v>
      </c>
      <c r="L105" s="19">
        <f>LFAT!F103</f>
        <v>0.1</v>
      </c>
      <c r="M105" s="16" t="str">
        <f>LFAT!G103</f>
        <v>R</v>
      </c>
      <c r="N105" s="19">
        <f>LFAT!I103</f>
        <v>0.1</v>
      </c>
      <c r="O105" s="18">
        <f>LFAT!J103</f>
        <v>0.01</v>
      </c>
      <c r="P105" s="18">
        <f t="shared" si="3"/>
        <v>0.01</v>
      </c>
      <c r="Q105" s="18">
        <f t="shared" si="4"/>
        <v>2.4228785720825999E-2</v>
      </c>
      <c r="R105" s="18">
        <f t="shared" si="5"/>
        <v>6.6838747160396991E-3</v>
      </c>
    </row>
    <row r="106" spans="1:18" ht="18" customHeight="1" x14ac:dyDescent="0.2">
      <c r="A106" s="16" t="str">
        <f>'Limiting Factor Scores'!A16</f>
        <v>CC1</v>
      </c>
      <c r="B106" s="16" t="str">
        <f>'Limiting Factor Scores'!B16</f>
        <v>Catherine Creek</v>
      </c>
      <c r="C106" s="16" t="str">
        <f>'Limiting Factor Scores'!C16</f>
        <v>Winter Water Temperature</v>
      </c>
      <c r="D106" s="18">
        <f>'Limiting Factor Scores'!D16</f>
        <v>0.41620000000000001</v>
      </c>
      <c r="E106" s="19">
        <f>'Limiting Factor Scores'!E16</f>
        <v>3.91</v>
      </c>
      <c r="F106" s="18">
        <f>'Limiting Factor Scores'!F16</f>
        <v>0.75475000000000003</v>
      </c>
      <c r="G106" s="18">
        <f>'Limiting Factor Scores'!G16</f>
        <v>1.5055655961163039</v>
      </c>
      <c r="H106" s="18">
        <f>'Limiting Factor Scores'!H16</f>
        <v>0.41904535134711907</v>
      </c>
      <c r="I106" s="17">
        <f>LFAT!A102</f>
        <v>7</v>
      </c>
      <c r="J106" s="16" t="str">
        <f>LFAT!B102</f>
        <v>Thermal Refuge Enhancement (reconnect, expand)</v>
      </c>
      <c r="K106" s="16" t="str">
        <f>LFAT!D102</f>
        <v>D</v>
      </c>
      <c r="L106" s="19">
        <f>LFAT!F102</f>
        <v>1</v>
      </c>
      <c r="M106" s="16" t="str">
        <f>LFAT!G102</f>
        <v>C</v>
      </c>
      <c r="N106" s="19">
        <f>LFAT!I102</f>
        <v>1</v>
      </c>
      <c r="O106" s="18">
        <f>LFAT!J102</f>
        <v>1</v>
      </c>
      <c r="P106" s="18">
        <f t="shared" si="3"/>
        <v>0.75475000000000003</v>
      </c>
      <c r="Q106" s="18">
        <f t="shared" si="4"/>
        <v>1.5055655961163039</v>
      </c>
      <c r="R106" s="18">
        <f t="shared" si="5"/>
        <v>0.41904535134711907</v>
      </c>
    </row>
    <row r="107" spans="1:18" ht="18" customHeight="1" x14ac:dyDescent="0.2">
      <c r="A107" s="16" t="str">
        <f>'Limiting Factor Scores'!A2</f>
        <v>CC1</v>
      </c>
      <c r="B107" s="16" t="str">
        <f>'Limiting Factor Scores'!B2</f>
        <v>Catherine Creek</v>
      </c>
      <c r="C107" s="16" t="str">
        <f>'Limiting Factor Scores'!C2</f>
        <v>Altered Flow Timing</v>
      </c>
      <c r="D107" s="18">
        <f>'Limiting Factor Scores'!D2</f>
        <v>0.41620000000000001</v>
      </c>
      <c r="E107" s="19">
        <f>'Limiting Factor Scores'!E2</f>
        <v>4.3099999999999996</v>
      </c>
      <c r="F107" s="18">
        <f>'Limiting Factor Scores'!F2</f>
        <v>0.84475</v>
      </c>
      <c r="G107" s="18">
        <f>'Limiting Factor Scores'!G2</f>
        <v>1.843309666478798</v>
      </c>
      <c r="H107" s="18">
        <f>'Limiting Factor Scores'!H2</f>
        <v>0.50201308226395636</v>
      </c>
      <c r="I107" s="17">
        <f>LFAT!A113</f>
        <v>8</v>
      </c>
      <c r="J107" s="16" t="str">
        <f>LFAT!B113</f>
        <v>Water Quality Improvement (not including temperature)</v>
      </c>
      <c r="K107" s="16" t="str">
        <f>LFAT!D113</f>
        <v>N</v>
      </c>
      <c r="L107" s="19">
        <f>LFAT!F113</f>
        <v>0.1</v>
      </c>
      <c r="M107" s="16" t="str">
        <f>LFAT!G113</f>
        <v>R</v>
      </c>
      <c r="N107" s="19">
        <f>LFAT!I113</f>
        <v>0.1</v>
      </c>
      <c r="O107" s="18">
        <f>LFAT!J113</f>
        <v>0.01</v>
      </c>
      <c r="P107" s="18">
        <f t="shared" si="3"/>
        <v>8.4475000000000001E-3</v>
      </c>
      <c r="Q107" s="18">
        <f t="shared" si="4"/>
        <v>1.8433096664787981E-2</v>
      </c>
      <c r="R107" s="18">
        <f t="shared" si="5"/>
        <v>5.0201308226395635E-3</v>
      </c>
    </row>
    <row r="108" spans="1:18" ht="18" customHeight="1" x14ac:dyDescent="0.2">
      <c r="A108" s="16" t="str">
        <f>'Limiting Factor Scores'!A3</f>
        <v>CC1</v>
      </c>
      <c r="B108" s="16" t="str">
        <f>'Limiting Factor Scores'!B3</f>
        <v>Catherine Creek</v>
      </c>
      <c r="C108" s="16" t="str">
        <f>'Limiting Factor Scores'!C3</f>
        <v>Altered Primary Productivity</v>
      </c>
      <c r="D108" s="18">
        <f>'Limiting Factor Scores'!D3</f>
        <v>0.41620000000000001</v>
      </c>
      <c r="E108" s="19">
        <f>'Limiting Factor Scores'!E3</f>
        <v>4.3099999999999996</v>
      </c>
      <c r="F108" s="18">
        <f>'Limiting Factor Scores'!F3</f>
        <v>0.84475</v>
      </c>
      <c r="G108" s="18">
        <f>'Limiting Factor Scores'!G3</f>
        <v>1.2782624251060108</v>
      </c>
      <c r="H108" s="18">
        <f>'Limiting Factor Scores'!H3</f>
        <v>0.35871710176349936</v>
      </c>
      <c r="I108" s="17">
        <f>LFAT!A120</f>
        <v>8</v>
      </c>
      <c r="J108" s="16" t="str">
        <f>LFAT!B120</f>
        <v>Water Quality Improvement (not including temperature)</v>
      </c>
      <c r="K108" s="16" t="str">
        <f>LFAT!D120</f>
        <v>N</v>
      </c>
      <c r="L108" s="19">
        <f>LFAT!F120</f>
        <v>0.1</v>
      </c>
      <c r="M108" s="16" t="str">
        <f>LFAT!G120</f>
        <v>R</v>
      </c>
      <c r="N108" s="19">
        <f>LFAT!I120</f>
        <v>0.1</v>
      </c>
      <c r="O108" s="18">
        <f>LFAT!J120</f>
        <v>0.01</v>
      </c>
      <c r="P108" s="18">
        <f t="shared" si="3"/>
        <v>8.4475000000000001E-3</v>
      </c>
      <c r="Q108" s="18">
        <f t="shared" si="4"/>
        <v>1.278262425106011E-2</v>
      </c>
      <c r="R108" s="18">
        <f t="shared" si="5"/>
        <v>3.5871710176349938E-3</v>
      </c>
    </row>
    <row r="109" spans="1:18" ht="18" customHeight="1" x14ac:dyDescent="0.2">
      <c r="A109" s="16" t="str">
        <f>'Limiting Factor Scores'!A4</f>
        <v>CC1</v>
      </c>
      <c r="B109" s="16" t="str">
        <f>'Limiting Factor Scores'!B4</f>
        <v>Catherine Creek</v>
      </c>
      <c r="C109" s="16" t="str">
        <f>'Limiting Factor Scores'!C4</f>
        <v>Anthropogenic Barriers</v>
      </c>
      <c r="D109" s="18">
        <f>'Limiting Factor Scores'!D4</f>
        <v>0.41620000000000001</v>
      </c>
      <c r="E109" s="19">
        <f>'Limiting Factor Scores'!E4</f>
        <v>3.68</v>
      </c>
      <c r="F109" s="18">
        <f>'Limiting Factor Scores'!F4</f>
        <v>0.70299999999999996</v>
      </c>
      <c r="G109" s="18">
        <f>'Limiting Factor Scores'!G4</f>
        <v>1.5528094982370417</v>
      </c>
      <c r="H109" s="18">
        <f>'Limiting Factor Scores'!H4</f>
        <v>0.47758819179489087</v>
      </c>
      <c r="I109" s="17">
        <f>LFAT!A107</f>
        <v>8</v>
      </c>
      <c r="J109" s="16" t="str">
        <f>LFAT!B107</f>
        <v>Water Quality Improvement (not including temperature)</v>
      </c>
      <c r="K109" s="16" t="str">
        <f>LFAT!D107</f>
        <v>N</v>
      </c>
      <c r="L109" s="19">
        <f>LFAT!F107</f>
        <v>0.1</v>
      </c>
      <c r="M109" s="16" t="str">
        <f>LFAT!G107</f>
        <v>R</v>
      </c>
      <c r="N109" s="19">
        <f>LFAT!I107</f>
        <v>0.1</v>
      </c>
      <c r="O109" s="18">
        <f>LFAT!J107</f>
        <v>0.01</v>
      </c>
      <c r="P109" s="18">
        <f t="shared" si="3"/>
        <v>7.0299999999999998E-3</v>
      </c>
      <c r="Q109" s="18">
        <f t="shared" si="4"/>
        <v>1.5528094982370417E-2</v>
      </c>
      <c r="R109" s="18">
        <f t="shared" si="5"/>
        <v>4.7758819179489088E-3</v>
      </c>
    </row>
    <row r="110" spans="1:18" ht="18" customHeight="1" x14ac:dyDescent="0.2">
      <c r="A110" s="16" t="str">
        <f>'Limiting Factor Scores'!A5</f>
        <v>CC1</v>
      </c>
      <c r="B110" s="16" t="str">
        <f>'Limiting Factor Scores'!B5</f>
        <v>Catherine Creek</v>
      </c>
      <c r="C110" s="16" t="str">
        <f>'Limiting Factor Scores'!C5</f>
        <v>Channel and Habitat Structure</v>
      </c>
      <c r="D110" s="18">
        <f>'Limiting Factor Scores'!D5</f>
        <v>0.41620000000000001</v>
      </c>
      <c r="E110" s="19">
        <f>'Limiting Factor Scores'!E5</f>
        <v>4.57</v>
      </c>
      <c r="F110" s="18">
        <f>'Limiting Factor Scores'!F5</f>
        <v>0.90325</v>
      </c>
      <c r="G110" s="18">
        <f>'Limiting Factor Scores'!G5</f>
        <v>3.2759845209452294</v>
      </c>
      <c r="H110" s="18">
        <f>'Limiting Factor Scores'!H5</f>
        <v>0.98749451435969771</v>
      </c>
      <c r="I110" s="17">
        <f>LFAT!A111</f>
        <v>8</v>
      </c>
      <c r="J110" s="16" t="str">
        <f>LFAT!B111</f>
        <v>Water Quality Improvement (not including temperature)</v>
      </c>
      <c r="K110" s="16" t="str">
        <f>LFAT!D111</f>
        <v>N</v>
      </c>
      <c r="L110" s="19">
        <f>LFAT!F111</f>
        <v>0.1</v>
      </c>
      <c r="M110" s="16" t="str">
        <f>LFAT!G111</f>
        <v>R</v>
      </c>
      <c r="N110" s="19">
        <f>LFAT!I111</f>
        <v>0.1</v>
      </c>
      <c r="O110" s="18">
        <f>LFAT!J111</f>
        <v>0.01</v>
      </c>
      <c r="P110" s="18">
        <f t="shared" si="3"/>
        <v>9.0325000000000006E-3</v>
      </c>
      <c r="Q110" s="18">
        <f t="shared" si="4"/>
        <v>3.2759845209452292E-2</v>
      </c>
      <c r="R110" s="18">
        <f t="shared" si="5"/>
        <v>9.8749451435969776E-3</v>
      </c>
    </row>
    <row r="111" spans="1:18" ht="18" customHeight="1" x14ac:dyDescent="0.2">
      <c r="A111" s="16" t="str">
        <f>'Limiting Factor Scores'!A6</f>
        <v>CC1</v>
      </c>
      <c r="B111" s="16" t="str">
        <f>'Limiting Factor Scores'!B6</f>
        <v>Catherine Creek</v>
      </c>
      <c r="C111" s="16" t="str">
        <f>'Limiting Factor Scores'!C6</f>
        <v>Decreased Sediment Quantity</v>
      </c>
      <c r="D111" s="18">
        <f>'Limiting Factor Scores'!D6</f>
        <v>0.41620000000000001</v>
      </c>
      <c r="E111" s="19">
        <f>'Limiting Factor Scores'!E6</f>
        <v>2.95</v>
      </c>
      <c r="F111" s="18">
        <f>'Limiting Factor Scores'!F6</f>
        <v>0.53874999999999995</v>
      </c>
      <c r="G111" s="18">
        <f>'Limiting Factor Scores'!G6</f>
        <v>1.1611794197389547</v>
      </c>
      <c r="H111" s="18">
        <f>'Limiting Factor Scores'!H6</f>
        <v>0.35216569769859374</v>
      </c>
      <c r="I111" s="17">
        <f>LFAT!A114</f>
        <v>8</v>
      </c>
      <c r="J111" s="16" t="str">
        <f>LFAT!B114</f>
        <v>Water Quality Improvement (not including temperature)</v>
      </c>
      <c r="K111" s="16" t="str">
        <f>LFAT!D114</f>
        <v>N</v>
      </c>
      <c r="L111" s="19">
        <f>LFAT!F114</f>
        <v>0.1</v>
      </c>
      <c r="M111" s="16" t="str">
        <f>LFAT!G114</f>
        <v>R</v>
      </c>
      <c r="N111" s="19">
        <f>LFAT!I114</f>
        <v>0.1</v>
      </c>
      <c r="O111" s="18">
        <f>LFAT!J114</f>
        <v>0.01</v>
      </c>
      <c r="P111" s="18">
        <f t="shared" si="3"/>
        <v>5.3874999999999999E-3</v>
      </c>
      <c r="Q111" s="18">
        <f t="shared" si="4"/>
        <v>1.1611794197389547E-2</v>
      </c>
      <c r="R111" s="18">
        <f t="shared" si="5"/>
        <v>3.5216569769859376E-3</v>
      </c>
    </row>
    <row r="112" spans="1:18" ht="18" customHeight="1" x14ac:dyDescent="0.2">
      <c r="A112" s="16" t="str">
        <f>'Limiting Factor Scores'!A7</f>
        <v>CC1</v>
      </c>
      <c r="B112" s="16" t="str">
        <f>'Limiting Factor Scores'!B7</f>
        <v>Catherine Creek</v>
      </c>
      <c r="C112" s="16" t="str">
        <f>'Limiting Factor Scores'!C7</f>
        <v>Decreased Water Quantity</v>
      </c>
      <c r="D112" s="18">
        <f>'Limiting Factor Scores'!D7</f>
        <v>0.41620000000000001</v>
      </c>
      <c r="E112" s="19">
        <f>'Limiting Factor Scores'!E7</f>
        <v>5</v>
      </c>
      <c r="F112" s="18">
        <f>'Limiting Factor Scores'!F7</f>
        <v>1</v>
      </c>
      <c r="G112" s="18">
        <f>'Limiting Factor Scores'!G7</f>
        <v>3.1185271433327997</v>
      </c>
      <c r="H112" s="18">
        <f>'Limiting Factor Scores'!H7</f>
        <v>0.89367058584984804</v>
      </c>
      <c r="I112" s="17">
        <f>LFAT!A112</f>
        <v>8</v>
      </c>
      <c r="J112" s="16" t="str">
        <f>LFAT!B112</f>
        <v>Water Quality Improvement (not including temperature)</v>
      </c>
      <c r="K112" s="16" t="str">
        <f>LFAT!D112</f>
        <v>N</v>
      </c>
      <c r="L112" s="19">
        <f>LFAT!F112</f>
        <v>0.1</v>
      </c>
      <c r="M112" s="16" t="str">
        <f>LFAT!G112</f>
        <v>R</v>
      </c>
      <c r="N112" s="19">
        <f>LFAT!I112</f>
        <v>0.1</v>
      </c>
      <c r="O112" s="18">
        <f>LFAT!J112</f>
        <v>0.01</v>
      </c>
      <c r="P112" s="18">
        <f t="shared" si="3"/>
        <v>0.01</v>
      </c>
      <c r="Q112" s="18">
        <f t="shared" si="4"/>
        <v>3.1185271433327999E-2</v>
      </c>
      <c r="R112" s="18">
        <f t="shared" si="5"/>
        <v>8.9367058584984803E-3</v>
      </c>
    </row>
    <row r="113" spans="1:18" ht="18" customHeight="1" x14ac:dyDescent="0.2">
      <c r="A113" s="16" t="str">
        <f>'Limiting Factor Scores'!A8</f>
        <v>CC1</v>
      </c>
      <c r="B113" s="16" t="str">
        <f>'Limiting Factor Scores'!B8</f>
        <v>Catherine Creek</v>
      </c>
      <c r="C113" s="16" t="str">
        <f>'Limiting Factor Scores'!C8</f>
        <v>Floodplain Condition</v>
      </c>
      <c r="D113" s="18">
        <f>'Limiting Factor Scores'!D8</f>
        <v>0.41620000000000001</v>
      </c>
      <c r="E113" s="19">
        <f>'Limiting Factor Scores'!E8</f>
        <v>4.78</v>
      </c>
      <c r="F113" s="18">
        <f>'Limiting Factor Scores'!F8</f>
        <v>0.95050000000000001</v>
      </c>
      <c r="G113" s="18">
        <f>'Limiting Factor Scores'!G8</f>
        <v>2.4046713080266851</v>
      </c>
      <c r="H113" s="18">
        <f>'Limiting Factor Scores'!H8</f>
        <v>0.68362177384613754</v>
      </c>
      <c r="I113" s="17">
        <f>LFAT!A109</f>
        <v>8</v>
      </c>
      <c r="J113" s="16" t="str">
        <f>LFAT!B109</f>
        <v>Water Quality Improvement (not including temperature)</v>
      </c>
      <c r="K113" s="16" t="str">
        <f>LFAT!D109</f>
        <v>I</v>
      </c>
      <c r="L113" s="19">
        <f>LFAT!F109</f>
        <v>0.5</v>
      </c>
      <c r="M113" s="16" t="str">
        <f>LFAT!G109</f>
        <v>CD</v>
      </c>
      <c r="N113" s="19">
        <f>LFAT!I109</f>
        <v>0.5</v>
      </c>
      <c r="O113" s="18">
        <f>LFAT!J109</f>
        <v>0.25</v>
      </c>
      <c r="P113" s="18">
        <f t="shared" si="3"/>
        <v>0.237625</v>
      </c>
      <c r="Q113" s="18">
        <f t="shared" si="4"/>
        <v>0.60116782700667126</v>
      </c>
      <c r="R113" s="18">
        <f t="shared" si="5"/>
        <v>0.17090544346153438</v>
      </c>
    </row>
    <row r="114" spans="1:18" ht="18" customHeight="1" x14ac:dyDescent="0.2">
      <c r="A114" s="16" t="str">
        <f>'Limiting Factor Scores'!A9</f>
        <v>CC1</v>
      </c>
      <c r="B114" s="16" t="str">
        <f>'Limiting Factor Scores'!B9</f>
        <v>Catherine Creek</v>
      </c>
      <c r="C114" s="16" t="str">
        <f>'Limiting Factor Scores'!C9</f>
        <v>Increased Sediment Quantity</v>
      </c>
      <c r="D114" s="18">
        <f>'Limiting Factor Scores'!D9</f>
        <v>0.41620000000000001</v>
      </c>
      <c r="E114" s="19">
        <f>'Limiting Factor Scores'!E9</f>
        <v>4.51</v>
      </c>
      <c r="F114" s="18">
        <f>'Limiting Factor Scores'!F9</f>
        <v>0.88975000000000004</v>
      </c>
      <c r="G114" s="18">
        <f>'Limiting Factor Scores'!G9</f>
        <v>1.3463557179497756</v>
      </c>
      <c r="H114" s="18">
        <f>'Limiting Factor Scores'!H9</f>
        <v>0.44424448499458025</v>
      </c>
      <c r="I114" s="17">
        <f>LFAT!A115</f>
        <v>8</v>
      </c>
      <c r="J114" s="16" t="str">
        <f>LFAT!B115</f>
        <v>Water Quality Improvement (not including temperature)</v>
      </c>
      <c r="K114" s="16" t="str">
        <f>LFAT!D115</f>
        <v>I</v>
      </c>
      <c r="L114" s="19">
        <f>LFAT!F115</f>
        <v>0.5</v>
      </c>
      <c r="M114" s="16" t="str">
        <f>LFAT!G115</f>
        <v>CD</v>
      </c>
      <c r="N114" s="19">
        <f>LFAT!I115</f>
        <v>0.5</v>
      </c>
      <c r="O114" s="18">
        <f>LFAT!J115</f>
        <v>0.25</v>
      </c>
      <c r="P114" s="18">
        <f t="shared" si="3"/>
        <v>0.22243750000000001</v>
      </c>
      <c r="Q114" s="18">
        <f t="shared" si="4"/>
        <v>0.3365889294874439</v>
      </c>
      <c r="R114" s="18">
        <f t="shared" si="5"/>
        <v>0.11106112124864506</v>
      </c>
    </row>
    <row r="115" spans="1:18" ht="18" customHeight="1" x14ac:dyDescent="0.2">
      <c r="A115" s="16" t="str">
        <f>'Limiting Factor Scores'!A10</f>
        <v>CC1</v>
      </c>
      <c r="B115" s="16" t="str">
        <f>'Limiting Factor Scores'!B10</f>
        <v>Catherine Creek</v>
      </c>
      <c r="C115" s="16" t="str">
        <f>'Limiting Factor Scores'!C10</f>
        <v>Non-Native Species Interactions and Competition</v>
      </c>
      <c r="D115" s="18">
        <f>'Limiting Factor Scores'!D10</f>
        <v>0.41620000000000001</v>
      </c>
      <c r="E115" s="19">
        <f>'Limiting Factor Scores'!E10</f>
        <v>4.6399999999999997</v>
      </c>
      <c r="F115" s="18">
        <f>'Limiting Factor Scores'!F10</f>
        <v>0.91900000000000004</v>
      </c>
      <c r="G115" s="18">
        <f>'Limiting Factor Scores'!G10</f>
        <v>1.5381473669789341</v>
      </c>
      <c r="H115" s="18">
        <f>'Limiting Factor Scores'!H10</f>
        <v>0.53679430671662953</v>
      </c>
      <c r="I115" s="17">
        <f>LFAT!A121</f>
        <v>8</v>
      </c>
      <c r="J115" s="16" t="str">
        <f>LFAT!B121</f>
        <v>Water Quality Improvement (not including temperature)</v>
      </c>
      <c r="K115" s="16" t="str">
        <f>LFAT!D121</f>
        <v>N</v>
      </c>
      <c r="L115" s="19">
        <f>LFAT!F121</f>
        <v>0.1</v>
      </c>
      <c r="M115" s="16" t="str">
        <f>LFAT!G121</f>
        <v>R</v>
      </c>
      <c r="N115" s="19">
        <f>LFAT!I121</f>
        <v>0.1</v>
      </c>
      <c r="O115" s="18">
        <f>LFAT!J121</f>
        <v>0.01</v>
      </c>
      <c r="P115" s="18">
        <f t="shared" si="3"/>
        <v>9.1900000000000003E-3</v>
      </c>
      <c r="Q115" s="18">
        <f t="shared" si="4"/>
        <v>1.5381473669789342E-2</v>
      </c>
      <c r="R115" s="18">
        <f t="shared" si="5"/>
        <v>5.3679430671662951E-3</v>
      </c>
    </row>
    <row r="116" spans="1:18" ht="18" customHeight="1" x14ac:dyDescent="0.2">
      <c r="A116" s="16" t="str">
        <f>'Limiting Factor Scores'!A11</f>
        <v>CC1</v>
      </c>
      <c r="B116" s="16" t="str">
        <f>'Limiting Factor Scores'!B11</f>
        <v>Catherine Creek</v>
      </c>
      <c r="C116" s="16" t="str">
        <f>'Limiting Factor Scores'!C11</f>
        <v>Predation</v>
      </c>
      <c r="D116" s="18">
        <f>'Limiting Factor Scores'!D11</f>
        <v>0.41620000000000001</v>
      </c>
      <c r="E116" s="19">
        <f>'Limiting Factor Scores'!E11</f>
        <v>4.22</v>
      </c>
      <c r="F116" s="18">
        <f>'Limiting Factor Scores'!F11</f>
        <v>0.82450000000000001</v>
      </c>
      <c r="G116" s="18">
        <f>'Limiting Factor Scores'!G11</f>
        <v>1.8432427776821039</v>
      </c>
      <c r="H116" s="18">
        <f>'Limiting Factor Scores'!H11</f>
        <v>0.55660049193039973</v>
      </c>
      <c r="I116" s="17">
        <f>LFAT!A119</f>
        <v>8</v>
      </c>
      <c r="J116" s="16" t="str">
        <f>LFAT!B119</f>
        <v>Water Quality Improvement (not including temperature)</v>
      </c>
      <c r="K116" s="16" t="str">
        <f>LFAT!D119</f>
        <v>N</v>
      </c>
      <c r="L116" s="19">
        <f>LFAT!F119</f>
        <v>0.1</v>
      </c>
      <c r="M116" s="16" t="str">
        <f>LFAT!G119</f>
        <v>R</v>
      </c>
      <c r="N116" s="19">
        <f>LFAT!I119</f>
        <v>0.1</v>
      </c>
      <c r="O116" s="18">
        <f>LFAT!J119</f>
        <v>0.01</v>
      </c>
      <c r="P116" s="18">
        <f t="shared" si="3"/>
        <v>8.2450000000000006E-3</v>
      </c>
      <c r="Q116" s="18">
        <f t="shared" si="4"/>
        <v>1.8432427776821039E-2</v>
      </c>
      <c r="R116" s="18">
        <f t="shared" si="5"/>
        <v>5.5660049193039978E-3</v>
      </c>
    </row>
    <row r="117" spans="1:18" ht="18" customHeight="1" x14ac:dyDescent="0.2">
      <c r="A117" s="16" t="str">
        <f>'Limiting Factor Scores'!A12</f>
        <v>CC1</v>
      </c>
      <c r="B117" s="16" t="str">
        <f>'Limiting Factor Scores'!B12</f>
        <v>Catherine Creek</v>
      </c>
      <c r="C117" s="16" t="str">
        <f>'Limiting Factor Scores'!C12</f>
        <v>Riparian Condition</v>
      </c>
      <c r="D117" s="18">
        <f>'Limiting Factor Scores'!D12</f>
        <v>0.41620000000000001</v>
      </c>
      <c r="E117" s="19">
        <f>'Limiting Factor Scores'!E12</f>
        <v>4.57</v>
      </c>
      <c r="F117" s="18">
        <f>'Limiting Factor Scores'!F12</f>
        <v>0.90325</v>
      </c>
      <c r="G117" s="18">
        <f>'Limiting Factor Scores'!G12</f>
        <v>2.3334676635365139</v>
      </c>
      <c r="H117" s="18">
        <f>'Limiting Factor Scores'!H12</f>
        <v>0.74630686731624474</v>
      </c>
      <c r="I117" s="17">
        <f>LFAT!A108</f>
        <v>8</v>
      </c>
      <c r="J117" s="16" t="str">
        <f>LFAT!B108</f>
        <v>Water Quality Improvement (not including temperature)</v>
      </c>
      <c r="K117" s="16" t="str">
        <f>LFAT!D108</f>
        <v>I</v>
      </c>
      <c r="L117" s="19">
        <f>LFAT!F108</f>
        <v>0.5</v>
      </c>
      <c r="M117" s="16" t="str">
        <f>LFAT!G108</f>
        <v>CD</v>
      </c>
      <c r="N117" s="19">
        <f>LFAT!I108</f>
        <v>0.5</v>
      </c>
      <c r="O117" s="18">
        <f>LFAT!J108</f>
        <v>0.25</v>
      </c>
      <c r="P117" s="18">
        <f t="shared" si="3"/>
        <v>0.2258125</v>
      </c>
      <c r="Q117" s="18">
        <f t="shared" si="4"/>
        <v>0.58336691588412848</v>
      </c>
      <c r="R117" s="18">
        <f t="shared" si="5"/>
        <v>0.18657671682906118</v>
      </c>
    </row>
    <row r="118" spans="1:18" ht="18" customHeight="1" x14ac:dyDescent="0.2">
      <c r="A118" s="16" t="str">
        <f>'Limiting Factor Scores'!A13</f>
        <v>CC1</v>
      </c>
      <c r="B118" s="16" t="str">
        <f>'Limiting Factor Scores'!B13</f>
        <v>Catherine Creek</v>
      </c>
      <c r="C118" s="16" t="str">
        <f>'Limiting Factor Scores'!C13</f>
        <v>Side Channel and Wetland Habitat</v>
      </c>
      <c r="D118" s="18">
        <f>'Limiting Factor Scores'!D13</f>
        <v>0.41620000000000001</v>
      </c>
      <c r="E118" s="19">
        <f>'Limiting Factor Scores'!E13</f>
        <v>4.08</v>
      </c>
      <c r="F118" s="18">
        <f>'Limiting Factor Scores'!F13</f>
        <v>0.79300000000000004</v>
      </c>
      <c r="G118" s="18">
        <f>'Limiting Factor Scores'!G13</f>
        <v>2.5366438680056342</v>
      </c>
      <c r="H118" s="18">
        <f>'Limiting Factor Scores'!H13</f>
        <v>0.73711193140513176</v>
      </c>
      <c r="I118" s="17">
        <f>LFAT!A110</f>
        <v>8</v>
      </c>
      <c r="J118" s="16" t="str">
        <f>LFAT!B110</f>
        <v>Water Quality Improvement (not including temperature)</v>
      </c>
      <c r="K118" s="16" t="str">
        <f>LFAT!D110</f>
        <v>N</v>
      </c>
      <c r="L118" s="19">
        <f>LFAT!F110</f>
        <v>0.1</v>
      </c>
      <c r="M118" s="16" t="str">
        <f>LFAT!G110</f>
        <v>R</v>
      </c>
      <c r="N118" s="19">
        <f>LFAT!I110</f>
        <v>0.1</v>
      </c>
      <c r="O118" s="18">
        <f>LFAT!J110</f>
        <v>0.01</v>
      </c>
      <c r="P118" s="18">
        <f t="shared" si="3"/>
        <v>7.9300000000000013E-3</v>
      </c>
      <c r="Q118" s="18">
        <f t="shared" si="4"/>
        <v>2.5366438680056343E-2</v>
      </c>
      <c r="R118" s="18">
        <f t="shared" si="5"/>
        <v>7.3711193140513177E-3</v>
      </c>
    </row>
    <row r="119" spans="1:18" ht="18" customHeight="1" x14ac:dyDescent="0.2">
      <c r="A119" s="16" t="str">
        <f>'Limiting Factor Scores'!A14</f>
        <v>CC1</v>
      </c>
      <c r="B119" s="16" t="str">
        <f>'Limiting Factor Scores'!B14</f>
        <v>Catherine Creek</v>
      </c>
      <c r="C119" s="16" t="str">
        <f>'Limiting Factor Scores'!C14</f>
        <v>Summer Water Temperature</v>
      </c>
      <c r="D119" s="18">
        <f>'Limiting Factor Scores'!D14</f>
        <v>0.41620000000000001</v>
      </c>
      <c r="E119" s="19">
        <f>'Limiting Factor Scores'!E14</f>
        <v>4.6399999999999997</v>
      </c>
      <c r="F119" s="18">
        <f>'Limiting Factor Scores'!F14</f>
        <v>0.91900000000000004</v>
      </c>
      <c r="G119" s="18">
        <f>'Limiting Factor Scores'!G14</f>
        <v>2.5462759256596446</v>
      </c>
      <c r="H119" s="18">
        <f>'Limiting Factor Scores'!H14</f>
        <v>0.78612171121491115</v>
      </c>
      <c r="I119" s="17">
        <f>LFAT!A116</f>
        <v>8</v>
      </c>
      <c r="J119" s="16" t="str">
        <f>LFAT!B116</f>
        <v>Water Quality Improvement (not including temperature)</v>
      </c>
      <c r="K119" s="16" t="str">
        <f>LFAT!D116</f>
        <v>N</v>
      </c>
      <c r="L119" s="19">
        <f>LFAT!F116</f>
        <v>0.1</v>
      </c>
      <c r="M119" s="16" t="str">
        <f>LFAT!G116</f>
        <v>R</v>
      </c>
      <c r="N119" s="19">
        <f>LFAT!I116</f>
        <v>0.1</v>
      </c>
      <c r="O119" s="18">
        <f>LFAT!J116</f>
        <v>0.01</v>
      </c>
      <c r="P119" s="18">
        <f t="shared" si="3"/>
        <v>9.1900000000000003E-3</v>
      </c>
      <c r="Q119" s="18">
        <f t="shared" si="4"/>
        <v>2.5462759256596447E-2</v>
      </c>
      <c r="R119" s="18">
        <f t="shared" si="5"/>
        <v>7.8612171121491114E-3</v>
      </c>
    </row>
    <row r="120" spans="1:18" ht="18" customHeight="1" x14ac:dyDescent="0.2">
      <c r="A120" s="16" t="str">
        <f>'Limiting Factor Scores'!A15</f>
        <v>CC1</v>
      </c>
      <c r="B120" s="16" t="str">
        <f>'Limiting Factor Scores'!B15</f>
        <v>Catherine Creek</v>
      </c>
      <c r="C120" s="16" t="str">
        <f>'Limiting Factor Scores'!C15</f>
        <v>Water Quality</v>
      </c>
      <c r="D120" s="18">
        <f>'Limiting Factor Scores'!D15</f>
        <v>0.41620000000000001</v>
      </c>
      <c r="E120" s="19">
        <f>'Limiting Factor Scores'!E15</f>
        <v>5</v>
      </c>
      <c r="F120" s="18">
        <f>'Limiting Factor Scores'!F15</f>
        <v>1</v>
      </c>
      <c r="G120" s="18">
        <f>'Limiting Factor Scores'!G15</f>
        <v>2.4228785720825998</v>
      </c>
      <c r="H120" s="18">
        <f>'Limiting Factor Scores'!H15</f>
        <v>0.66838747160396994</v>
      </c>
      <c r="I120" s="17">
        <f>LFAT!A118</f>
        <v>8</v>
      </c>
      <c r="J120" s="16" t="str">
        <f>LFAT!B118</f>
        <v>Water Quality Improvement (not including temperature)</v>
      </c>
      <c r="K120" s="16" t="str">
        <f>LFAT!D118</f>
        <v>D</v>
      </c>
      <c r="L120" s="19">
        <f>LFAT!F118</f>
        <v>1</v>
      </c>
      <c r="M120" s="16" t="str">
        <f>LFAT!G118</f>
        <v>C</v>
      </c>
      <c r="N120" s="19">
        <f>LFAT!I118</f>
        <v>1</v>
      </c>
      <c r="O120" s="18">
        <f>LFAT!J118</f>
        <v>1</v>
      </c>
      <c r="P120" s="18">
        <f t="shared" si="3"/>
        <v>1</v>
      </c>
      <c r="Q120" s="18">
        <f t="shared" si="4"/>
        <v>2.4228785720825998</v>
      </c>
      <c r="R120" s="18">
        <f t="shared" si="5"/>
        <v>0.66838747160396994</v>
      </c>
    </row>
    <row r="121" spans="1:18" ht="18" customHeight="1" x14ac:dyDescent="0.2">
      <c r="A121" s="16" t="str">
        <f>'Limiting Factor Scores'!A16</f>
        <v>CC1</v>
      </c>
      <c r="B121" s="16" t="str">
        <f>'Limiting Factor Scores'!B16</f>
        <v>Catherine Creek</v>
      </c>
      <c r="C121" s="16" t="str">
        <f>'Limiting Factor Scores'!C16</f>
        <v>Winter Water Temperature</v>
      </c>
      <c r="D121" s="18">
        <f>'Limiting Factor Scores'!D16</f>
        <v>0.41620000000000001</v>
      </c>
      <c r="E121" s="19">
        <f>'Limiting Factor Scores'!E16</f>
        <v>3.91</v>
      </c>
      <c r="F121" s="18">
        <f>'Limiting Factor Scores'!F16</f>
        <v>0.75475000000000003</v>
      </c>
      <c r="G121" s="18">
        <f>'Limiting Factor Scores'!G16</f>
        <v>1.5055655961163039</v>
      </c>
      <c r="H121" s="18">
        <f>'Limiting Factor Scores'!H16</f>
        <v>0.41904535134711907</v>
      </c>
      <c r="I121" s="17">
        <f>LFAT!A117</f>
        <v>8</v>
      </c>
      <c r="J121" s="16" t="str">
        <f>LFAT!B117</f>
        <v>Water Quality Improvement (not including temperature)</v>
      </c>
      <c r="K121" s="16" t="str">
        <f>LFAT!D117</f>
        <v>N</v>
      </c>
      <c r="L121" s="19">
        <f>LFAT!F117</f>
        <v>0.1</v>
      </c>
      <c r="M121" s="16" t="str">
        <f>LFAT!G117</f>
        <v>R</v>
      </c>
      <c r="N121" s="19">
        <f>LFAT!I117</f>
        <v>0.1</v>
      </c>
      <c r="O121" s="18">
        <f>LFAT!J117</f>
        <v>0.01</v>
      </c>
      <c r="P121" s="18">
        <f t="shared" si="3"/>
        <v>7.5475000000000004E-3</v>
      </c>
      <c r="Q121" s="18">
        <f t="shared" si="4"/>
        <v>1.5055655961163039E-2</v>
      </c>
      <c r="R121" s="18">
        <f t="shared" si="5"/>
        <v>4.1904535134711911E-3</v>
      </c>
    </row>
    <row r="122" spans="1:18" ht="18" customHeight="1" x14ac:dyDescent="0.2">
      <c r="A122" s="16" t="str">
        <f>'Limiting Factor Scores'!A2</f>
        <v>CC1</v>
      </c>
      <c r="B122" s="16" t="str">
        <f>'Limiting Factor Scores'!B2</f>
        <v>Catherine Creek</v>
      </c>
      <c r="C122" s="16" t="str">
        <f>'Limiting Factor Scores'!C2</f>
        <v>Altered Flow Timing</v>
      </c>
      <c r="D122" s="18">
        <f>'Limiting Factor Scores'!D2</f>
        <v>0.41620000000000001</v>
      </c>
      <c r="E122" s="19">
        <f>'Limiting Factor Scores'!E2</f>
        <v>4.3099999999999996</v>
      </c>
      <c r="F122" s="18">
        <f>'Limiting Factor Scores'!F2</f>
        <v>0.84475</v>
      </c>
      <c r="G122" s="18">
        <f>'Limiting Factor Scores'!G2</f>
        <v>1.843309666478798</v>
      </c>
      <c r="H122" s="18">
        <f>'Limiting Factor Scores'!H2</f>
        <v>0.50201308226395636</v>
      </c>
      <c r="I122" s="17">
        <f>LFAT!A128</f>
        <v>9</v>
      </c>
      <c r="J122" s="16" t="str">
        <f>LFAT!B128</f>
        <v>Nutrient Enhancement</v>
      </c>
      <c r="K122" s="16" t="str">
        <f>LFAT!D128</f>
        <v>N</v>
      </c>
      <c r="L122" s="19">
        <f>LFAT!F128</f>
        <v>0.1</v>
      </c>
      <c r="M122" s="16" t="str">
        <f>LFAT!G128</f>
        <v>R</v>
      </c>
      <c r="N122" s="19">
        <f>LFAT!I128</f>
        <v>0.1</v>
      </c>
      <c r="O122" s="18">
        <f>LFAT!J128</f>
        <v>0.01</v>
      </c>
      <c r="P122" s="18">
        <f t="shared" si="3"/>
        <v>8.4475000000000001E-3</v>
      </c>
      <c r="Q122" s="18">
        <f t="shared" si="4"/>
        <v>1.8433096664787981E-2</v>
      </c>
      <c r="R122" s="18">
        <f t="shared" si="5"/>
        <v>5.0201308226395635E-3</v>
      </c>
    </row>
    <row r="123" spans="1:18" ht="18" customHeight="1" x14ac:dyDescent="0.2">
      <c r="A123" s="16" t="str">
        <f>'Limiting Factor Scores'!A3</f>
        <v>CC1</v>
      </c>
      <c r="B123" s="16" t="str">
        <f>'Limiting Factor Scores'!B3</f>
        <v>Catherine Creek</v>
      </c>
      <c r="C123" s="16" t="str">
        <f>'Limiting Factor Scores'!C3</f>
        <v>Altered Primary Productivity</v>
      </c>
      <c r="D123" s="18">
        <f>'Limiting Factor Scores'!D3</f>
        <v>0.41620000000000001</v>
      </c>
      <c r="E123" s="19">
        <f>'Limiting Factor Scores'!E3</f>
        <v>4.3099999999999996</v>
      </c>
      <c r="F123" s="18">
        <f>'Limiting Factor Scores'!F3</f>
        <v>0.84475</v>
      </c>
      <c r="G123" s="18">
        <f>'Limiting Factor Scores'!G3</f>
        <v>1.2782624251060108</v>
      </c>
      <c r="H123" s="18">
        <f>'Limiting Factor Scores'!H3</f>
        <v>0.35871710176349936</v>
      </c>
      <c r="I123" s="17">
        <f>LFAT!A135</f>
        <v>9</v>
      </c>
      <c r="J123" s="16" t="str">
        <f>LFAT!B135</f>
        <v>Nutrient Enhancement</v>
      </c>
      <c r="K123" s="16" t="str">
        <f>LFAT!D135</f>
        <v>D</v>
      </c>
      <c r="L123" s="19">
        <f>LFAT!F135</f>
        <v>1</v>
      </c>
      <c r="M123" s="16" t="str">
        <f>LFAT!G135</f>
        <v>C</v>
      </c>
      <c r="N123" s="19">
        <f>LFAT!I135</f>
        <v>1</v>
      </c>
      <c r="O123" s="18">
        <f>LFAT!J135</f>
        <v>1</v>
      </c>
      <c r="P123" s="18">
        <f t="shared" si="3"/>
        <v>0.84475</v>
      </c>
      <c r="Q123" s="18">
        <f t="shared" si="4"/>
        <v>1.2782624251060108</v>
      </c>
      <c r="R123" s="18">
        <f t="shared" si="5"/>
        <v>0.35871710176349936</v>
      </c>
    </row>
    <row r="124" spans="1:18" ht="18" customHeight="1" x14ac:dyDescent="0.2">
      <c r="A124" s="16" t="str">
        <f>'Limiting Factor Scores'!A4</f>
        <v>CC1</v>
      </c>
      <c r="B124" s="16" t="str">
        <f>'Limiting Factor Scores'!B4</f>
        <v>Catherine Creek</v>
      </c>
      <c r="C124" s="16" t="str">
        <f>'Limiting Factor Scores'!C4</f>
        <v>Anthropogenic Barriers</v>
      </c>
      <c r="D124" s="18">
        <f>'Limiting Factor Scores'!D4</f>
        <v>0.41620000000000001</v>
      </c>
      <c r="E124" s="19">
        <f>'Limiting Factor Scores'!E4</f>
        <v>3.68</v>
      </c>
      <c r="F124" s="18">
        <f>'Limiting Factor Scores'!F4</f>
        <v>0.70299999999999996</v>
      </c>
      <c r="G124" s="18">
        <f>'Limiting Factor Scores'!G4</f>
        <v>1.5528094982370417</v>
      </c>
      <c r="H124" s="18">
        <f>'Limiting Factor Scores'!H4</f>
        <v>0.47758819179489087</v>
      </c>
      <c r="I124" s="17">
        <f>LFAT!A122</f>
        <v>9</v>
      </c>
      <c r="J124" s="16" t="str">
        <f>LFAT!B122</f>
        <v>Nutrient Enhancement</v>
      </c>
      <c r="K124" s="16" t="str">
        <f>LFAT!D122</f>
        <v>N</v>
      </c>
      <c r="L124" s="19">
        <f>LFAT!F122</f>
        <v>0.1</v>
      </c>
      <c r="M124" s="16" t="str">
        <f>LFAT!G122</f>
        <v>R</v>
      </c>
      <c r="N124" s="19">
        <f>LFAT!I122</f>
        <v>0.1</v>
      </c>
      <c r="O124" s="18">
        <f>LFAT!J122</f>
        <v>0.01</v>
      </c>
      <c r="P124" s="18">
        <f t="shared" si="3"/>
        <v>7.0299999999999998E-3</v>
      </c>
      <c r="Q124" s="18">
        <f t="shared" si="4"/>
        <v>1.5528094982370417E-2</v>
      </c>
      <c r="R124" s="18">
        <f t="shared" si="5"/>
        <v>4.7758819179489088E-3</v>
      </c>
    </row>
    <row r="125" spans="1:18" ht="18" customHeight="1" x14ac:dyDescent="0.2">
      <c r="A125" s="16" t="str">
        <f>'Limiting Factor Scores'!A5</f>
        <v>CC1</v>
      </c>
      <c r="B125" s="16" t="str">
        <f>'Limiting Factor Scores'!B5</f>
        <v>Catherine Creek</v>
      </c>
      <c r="C125" s="16" t="str">
        <f>'Limiting Factor Scores'!C5</f>
        <v>Channel and Habitat Structure</v>
      </c>
      <c r="D125" s="18">
        <f>'Limiting Factor Scores'!D5</f>
        <v>0.41620000000000001</v>
      </c>
      <c r="E125" s="19">
        <f>'Limiting Factor Scores'!E5</f>
        <v>4.57</v>
      </c>
      <c r="F125" s="18">
        <f>'Limiting Factor Scores'!F5</f>
        <v>0.90325</v>
      </c>
      <c r="G125" s="18">
        <f>'Limiting Factor Scores'!G5</f>
        <v>3.2759845209452294</v>
      </c>
      <c r="H125" s="18">
        <f>'Limiting Factor Scores'!H5</f>
        <v>0.98749451435969771</v>
      </c>
      <c r="I125" s="17">
        <f>LFAT!A126</f>
        <v>9</v>
      </c>
      <c r="J125" s="16" t="str">
        <f>LFAT!B126</f>
        <v>Nutrient Enhancement</v>
      </c>
      <c r="K125" s="16" t="str">
        <f>LFAT!D126</f>
        <v>N</v>
      </c>
      <c r="L125" s="19">
        <f>LFAT!F126</f>
        <v>0.1</v>
      </c>
      <c r="M125" s="16" t="str">
        <f>LFAT!G126</f>
        <v>R</v>
      </c>
      <c r="N125" s="19">
        <f>LFAT!I126</f>
        <v>0.1</v>
      </c>
      <c r="O125" s="18">
        <f>LFAT!J126</f>
        <v>0.01</v>
      </c>
      <c r="P125" s="18">
        <f t="shared" si="3"/>
        <v>9.0325000000000006E-3</v>
      </c>
      <c r="Q125" s="18">
        <f t="shared" si="4"/>
        <v>3.2759845209452292E-2</v>
      </c>
      <c r="R125" s="18">
        <f t="shared" si="5"/>
        <v>9.8749451435969776E-3</v>
      </c>
    </row>
    <row r="126" spans="1:18" ht="18" customHeight="1" x14ac:dyDescent="0.2">
      <c r="A126" s="16" t="str">
        <f>'Limiting Factor Scores'!A6</f>
        <v>CC1</v>
      </c>
      <c r="B126" s="16" t="str">
        <f>'Limiting Factor Scores'!B6</f>
        <v>Catherine Creek</v>
      </c>
      <c r="C126" s="16" t="str">
        <f>'Limiting Factor Scores'!C6</f>
        <v>Decreased Sediment Quantity</v>
      </c>
      <c r="D126" s="18">
        <f>'Limiting Factor Scores'!D6</f>
        <v>0.41620000000000001</v>
      </c>
      <c r="E126" s="19">
        <f>'Limiting Factor Scores'!E6</f>
        <v>2.95</v>
      </c>
      <c r="F126" s="18">
        <f>'Limiting Factor Scores'!F6</f>
        <v>0.53874999999999995</v>
      </c>
      <c r="G126" s="18">
        <f>'Limiting Factor Scores'!G6</f>
        <v>1.1611794197389547</v>
      </c>
      <c r="H126" s="18">
        <f>'Limiting Factor Scores'!H6</f>
        <v>0.35216569769859374</v>
      </c>
      <c r="I126" s="17">
        <f>LFAT!A129</f>
        <v>9</v>
      </c>
      <c r="J126" s="16" t="str">
        <f>LFAT!B129</f>
        <v>Nutrient Enhancement</v>
      </c>
      <c r="K126" s="16" t="str">
        <f>LFAT!D129</f>
        <v>N</v>
      </c>
      <c r="L126" s="19">
        <f>LFAT!F129</f>
        <v>0.1</v>
      </c>
      <c r="M126" s="16" t="str">
        <f>LFAT!G129</f>
        <v>R</v>
      </c>
      <c r="N126" s="19">
        <f>LFAT!I129</f>
        <v>0.1</v>
      </c>
      <c r="O126" s="18">
        <f>LFAT!J129</f>
        <v>0.01</v>
      </c>
      <c r="P126" s="18">
        <f t="shared" si="3"/>
        <v>5.3874999999999999E-3</v>
      </c>
      <c r="Q126" s="18">
        <f t="shared" si="4"/>
        <v>1.1611794197389547E-2</v>
      </c>
      <c r="R126" s="18">
        <f t="shared" si="5"/>
        <v>3.5216569769859376E-3</v>
      </c>
    </row>
    <row r="127" spans="1:18" ht="18" customHeight="1" x14ac:dyDescent="0.2">
      <c r="A127" s="16" t="str">
        <f>'Limiting Factor Scores'!A7</f>
        <v>CC1</v>
      </c>
      <c r="B127" s="16" t="str">
        <f>'Limiting Factor Scores'!B7</f>
        <v>Catherine Creek</v>
      </c>
      <c r="C127" s="16" t="str">
        <f>'Limiting Factor Scores'!C7</f>
        <v>Decreased Water Quantity</v>
      </c>
      <c r="D127" s="18">
        <f>'Limiting Factor Scores'!D7</f>
        <v>0.41620000000000001</v>
      </c>
      <c r="E127" s="19">
        <f>'Limiting Factor Scores'!E7</f>
        <v>5</v>
      </c>
      <c r="F127" s="18">
        <f>'Limiting Factor Scores'!F7</f>
        <v>1</v>
      </c>
      <c r="G127" s="18">
        <f>'Limiting Factor Scores'!G7</f>
        <v>3.1185271433327997</v>
      </c>
      <c r="H127" s="18">
        <f>'Limiting Factor Scores'!H7</f>
        <v>0.89367058584984804</v>
      </c>
      <c r="I127" s="17">
        <f>LFAT!A127</f>
        <v>9</v>
      </c>
      <c r="J127" s="16" t="str">
        <f>LFAT!B127</f>
        <v>Nutrient Enhancement</v>
      </c>
      <c r="K127" s="16" t="str">
        <f>LFAT!D127</f>
        <v>N</v>
      </c>
      <c r="L127" s="19">
        <f>LFAT!F127</f>
        <v>0.1</v>
      </c>
      <c r="M127" s="16" t="str">
        <f>LFAT!G127</f>
        <v>R</v>
      </c>
      <c r="N127" s="19">
        <f>LFAT!I127</f>
        <v>0.1</v>
      </c>
      <c r="O127" s="18">
        <f>LFAT!J127</f>
        <v>0.01</v>
      </c>
      <c r="P127" s="18">
        <f t="shared" si="3"/>
        <v>0.01</v>
      </c>
      <c r="Q127" s="18">
        <f t="shared" si="4"/>
        <v>3.1185271433327999E-2</v>
      </c>
      <c r="R127" s="18">
        <f t="shared" si="5"/>
        <v>8.9367058584984803E-3</v>
      </c>
    </row>
    <row r="128" spans="1:18" ht="18" customHeight="1" x14ac:dyDescent="0.2">
      <c r="A128" s="16" t="str">
        <f>'Limiting Factor Scores'!A8</f>
        <v>CC1</v>
      </c>
      <c r="B128" s="16" t="str">
        <f>'Limiting Factor Scores'!B8</f>
        <v>Catherine Creek</v>
      </c>
      <c r="C128" s="16" t="str">
        <f>'Limiting Factor Scores'!C8</f>
        <v>Floodplain Condition</v>
      </c>
      <c r="D128" s="18">
        <f>'Limiting Factor Scores'!D8</f>
        <v>0.41620000000000001</v>
      </c>
      <c r="E128" s="19">
        <f>'Limiting Factor Scores'!E8</f>
        <v>4.78</v>
      </c>
      <c r="F128" s="18">
        <f>'Limiting Factor Scores'!F8</f>
        <v>0.95050000000000001</v>
      </c>
      <c r="G128" s="18">
        <f>'Limiting Factor Scores'!G8</f>
        <v>2.4046713080266851</v>
      </c>
      <c r="H128" s="18">
        <f>'Limiting Factor Scores'!H8</f>
        <v>0.68362177384613754</v>
      </c>
      <c r="I128" s="17">
        <f>LFAT!A124</f>
        <v>9</v>
      </c>
      <c r="J128" s="16" t="str">
        <f>LFAT!B124</f>
        <v>Nutrient Enhancement</v>
      </c>
      <c r="K128" s="16" t="str">
        <f>LFAT!D124</f>
        <v>I</v>
      </c>
      <c r="L128" s="19">
        <f>LFAT!F124</f>
        <v>0.5</v>
      </c>
      <c r="M128" s="16" t="str">
        <f>LFAT!G124</f>
        <v>R</v>
      </c>
      <c r="N128" s="19">
        <f>LFAT!I124</f>
        <v>0.1</v>
      </c>
      <c r="O128" s="18">
        <f>LFAT!J124</f>
        <v>0.05</v>
      </c>
      <c r="P128" s="18">
        <f t="shared" si="3"/>
        <v>4.7525000000000005E-2</v>
      </c>
      <c r="Q128" s="18">
        <f t="shared" si="4"/>
        <v>0.12023356540133426</v>
      </c>
      <c r="R128" s="18">
        <f t="shared" si="5"/>
        <v>3.4181088692306877E-2</v>
      </c>
    </row>
    <row r="129" spans="1:18" ht="18" customHeight="1" x14ac:dyDescent="0.2">
      <c r="A129" s="16" t="str">
        <f>'Limiting Factor Scores'!A9</f>
        <v>CC1</v>
      </c>
      <c r="B129" s="16" t="str">
        <f>'Limiting Factor Scores'!B9</f>
        <v>Catherine Creek</v>
      </c>
      <c r="C129" s="16" t="str">
        <f>'Limiting Factor Scores'!C9</f>
        <v>Increased Sediment Quantity</v>
      </c>
      <c r="D129" s="18">
        <f>'Limiting Factor Scores'!D9</f>
        <v>0.41620000000000001</v>
      </c>
      <c r="E129" s="19">
        <f>'Limiting Factor Scores'!E9</f>
        <v>4.51</v>
      </c>
      <c r="F129" s="18">
        <f>'Limiting Factor Scores'!F9</f>
        <v>0.88975000000000004</v>
      </c>
      <c r="G129" s="18">
        <f>'Limiting Factor Scores'!G9</f>
        <v>1.3463557179497756</v>
      </c>
      <c r="H129" s="18">
        <f>'Limiting Factor Scores'!H9</f>
        <v>0.44424448499458025</v>
      </c>
      <c r="I129" s="17">
        <f>LFAT!A130</f>
        <v>9</v>
      </c>
      <c r="J129" s="16" t="str">
        <f>LFAT!B130</f>
        <v>Nutrient Enhancement</v>
      </c>
      <c r="K129" s="16" t="str">
        <f>LFAT!D130</f>
        <v>N</v>
      </c>
      <c r="L129" s="19">
        <f>LFAT!F130</f>
        <v>0.1</v>
      </c>
      <c r="M129" s="16" t="str">
        <f>LFAT!G130</f>
        <v>R</v>
      </c>
      <c r="N129" s="19">
        <f>LFAT!I130</f>
        <v>0.1</v>
      </c>
      <c r="O129" s="18">
        <f>LFAT!J130</f>
        <v>0.01</v>
      </c>
      <c r="P129" s="18">
        <f t="shared" si="3"/>
        <v>8.8975000000000009E-3</v>
      </c>
      <c r="Q129" s="18">
        <f t="shared" si="4"/>
        <v>1.3463557179497756E-2</v>
      </c>
      <c r="R129" s="18">
        <f t="shared" si="5"/>
        <v>4.4424448499458024E-3</v>
      </c>
    </row>
    <row r="130" spans="1:18" ht="18" customHeight="1" x14ac:dyDescent="0.2">
      <c r="A130" s="16" t="str">
        <f>'Limiting Factor Scores'!A10</f>
        <v>CC1</v>
      </c>
      <c r="B130" s="16" t="str">
        <f>'Limiting Factor Scores'!B10</f>
        <v>Catherine Creek</v>
      </c>
      <c r="C130" s="16" t="str">
        <f>'Limiting Factor Scores'!C10</f>
        <v>Non-Native Species Interactions and Competition</v>
      </c>
      <c r="D130" s="18">
        <f>'Limiting Factor Scores'!D10</f>
        <v>0.41620000000000001</v>
      </c>
      <c r="E130" s="19">
        <f>'Limiting Factor Scores'!E10</f>
        <v>4.6399999999999997</v>
      </c>
      <c r="F130" s="18">
        <f>'Limiting Factor Scores'!F10</f>
        <v>0.91900000000000004</v>
      </c>
      <c r="G130" s="18">
        <f>'Limiting Factor Scores'!G10</f>
        <v>1.5381473669789341</v>
      </c>
      <c r="H130" s="18">
        <f>'Limiting Factor Scores'!H10</f>
        <v>0.53679430671662953</v>
      </c>
      <c r="I130" s="17">
        <f>LFAT!A136</f>
        <v>9</v>
      </c>
      <c r="J130" s="16" t="str">
        <f>LFAT!B136</f>
        <v>Nutrient Enhancement</v>
      </c>
      <c r="K130" s="16" t="str">
        <f>LFAT!D136</f>
        <v>N</v>
      </c>
      <c r="L130" s="19">
        <f>LFAT!F136</f>
        <v>0.1</v>
      </c>
      <c r="M130" s="16" t="str">
        <f>LFAT!G136</f>
        <v>R</v>
      </c>
      <c r="N130" s="19">
        <f>LFAT!I136</f>
        <v>0.1</v>
      </c>
      <c r="O130" s="18">
        <f>LFAT!J136</f>
        <v>0.01</v>
      </c>
      <c r="P130" s="18">
        <f t="shared" ref="P130:P193" si="6">F130*O130</f>
        <v>9.1900000000000003E-3</v>
      </c>
      <c r="Q130" s="18">
        <f t="shared" ref="Q130:Q193" si="7">G130*O130</f>
        <v>1.5381473669789342E-2</v>
      </c>
      <c r="R130" s="18">
        <f t="shared" ref="R130:R193" si="8">H130*O130</f>
        <v>5.3679430671662951E-3</v>
      </c>
    </row>
    <row r="131" spans="1:18" ht="18" customHeight="1" x14ac:dyDescent="0.2">
      <c r="A131" s="16" t="str">
        <f>'Limiting Factor Scores'!A11</f>
        <v>CC1</v>
      </c>
      <c r="B131" s="16" t="str">
        <f>'Limiting Factor Scores'!B11</f>
        <v>Catherine Creek</v>
      </c>
      <c r="C131" s="16" t="str">
        <f>'Limiting Factor Scores'!C11</f>
        <v>Predation</v>
      </c>
      <c r="D131" s="18">
        <f>'Limiting Factor Scores'!D11</f>
        <v>0.41620000000000001</v>
      </c>
      <c r="E131" s="19">
        <f>'Limiting Factor Scores'!E11</f>
        <v>4.22</v>
      </c>
      <c r="F131" s="18">
        <f>'Limiting Factor Scores'!F11</f>
        <v>0.82450000000000001</v>
      </c>
      <c r="G131" s="18">
        <f>'Limiting Factor Scores'!G11</f>
        <v>1.8432427776821039</v>
      </c>
      <c r="H131" s="18">
        <f>'Limiting Factor Scores'!H11</f>
        <v>0.55660049193039973</v>
      </c>
      <c r="I131" s="17">
        <f>LFAT!A134</f>
        <v>9</v>
      </c>
      <c r="J131" s="16" t="str">
        <f>LFAT!B134</f>
        <v>Nutrient Enhancement</v>
      </c>
      <c r="K131" s="16" t="str">
        <f>LFAT!D134</f>
        <v>N</v>
      </c>
      <c r="L131" s="19">
        <f>LFAT!F134</f>
        <v>0.1</v>
      </c>
      <c r="M131" s="16" t="str">
        <f>LFAT!G134</f>
        <v>R</v>
      </c>
      <c r="N131" s="19">
        <f>LFAT!I134</f>
        <v>0.1</v>
      </c>
      <c r="O131" s="18">
        <f>LFAT!J134</f>
        <v>0.01</v>
      </c>
      <c r="P131" s="18">
        <f t="shared" si="6"/>
        <v>8.2450000000000006E-3</v>
      </c>
      <c r="Q131" s="18">
        <f t="shared" si="7"/>
        <v>1.8432427776821039E-2</v>
      </c>
      <c r="R131" s="18">
        <f t="shared" si="8"/>
        <v>5.5660049193039978E-3</v>
      </c>
    </row>
    <row r="132" spans="1:18" ht="18" customHeight="1" x14ac:dyDescent="0.2">
      <c r="A132" s="16" t="str">
        <f>'Limiting Factor Scores'!A12</f>
        <v>CC1</v>
      </c>
      <c r="B132" s="16" t="str">
        <f>'Limiting Factor Scores'!B12</f>
        <v>Catherine Creek</v>
      </c>
      <c r="C132" s="16" t="str">
        <f>'Limiting Factor Scores'!C12</f>
        <v>Riparian Condition</v>
      </c>
      <c r="D132" s="18">
        <f>'Limiting Factor Scores'!D12</f>
        <v>0.41620000000000001</v>
      </c>
      <c r="E132" s="19">
        <f>'Limiting Factor Scores'!E12</f>
        <v>4.57</v>
      </c>
      <c r="F132" s="18">
        <f>'Limiting Factor Scores'!F12</f>
        <v>0.90325</v>
      </c>
      <c r="G132" s="18">
        <f>'Limiting Factor Scores'!G12</f>
        <v>2.3334676635365139</v>
      </c>
      <c r="H132" s="18">
        <f>'Limiting Factor Scores'!H12</f>
        <v>0.74630686731624474</v>
      </c>
      <c r="I132" s="17">
        <f>LFAT!A123</f>
        <v>9</v>
      </c>
      <c r="J132" s="16" t="str">
        <f>LFAT!B123</f>
        <v>Nutrient Enhancement</v>
      </c>
      <c r="K132" s="16" t="str">
        <f>LFAT!D123</f>
        <v>I</v>
      </c>
      <c r="L132" s="19">
        <f>LFAT!F123</f>
        <v>0.5</v>
      </c>
      <c r="M132" s="16" t="str">
        <f>LFAT!G123</f>
        <v>CD</v>
      </c>
      <c r="N132" s="19">
        <f>LFAT!I123</f>
        <v>0.5</v>
      </c>
      <c r="O132" s="18">
        <f>LFAT!J123</f>
        <v>0.25</v>
      </c>
      <c r="P132" s="18">
        <f t="shared" si="6"/>
        <v>0.2258125</v>
      </c>
      <c r="Q132" s="18">
        <f t="shared" si="7"/>
        <v>0.58336691588412848</v>
      </c>
      <c r="R132" s="18">
        <f t="shared" si="8"/>
        <v>0.18657671682906118</v>
      </c>
    </row>
    <row r="133" spans="1:18" ht="18" customHeight="1" x14ac:dyDescent="0.2">
      <c r="A133" s="16" t="str">
        <f>'Limiting Factor Scores'!A13</f>
        <v>CC1</v>
      </c>
      <c r="B133" s="16" t="str">
        <f>'Limiting Factor Scores'!B13</f>
        <v>Catherine Creek</v>
      </c>
      <c r="C133" s="16" t="str">
        <f>'Limiting Factor Scores'!C13</f>
        <v>Side Channel and Wetland Habitat</v>
      </c>
      <c r="D133" s="18">
        <f>'Limiting Factor Scores'!D13</f>
        <v>0.41620000000000001</v>
      </c>
      <c r="E133" s="19">
        <f>'Limiting Factor Scores'!E13</f>
        <v>4.08</v>
      </c>
      <c r="F133" s="18">
        <f>'Limiting Factor Scores'!F13</f>
        <v>0.79300000000000004</v>
      </c>
      <c r="G133" s="18">
        <f>'Limiting Factor Scores'!G13</f>
        <v>2.5366438680056342</v>
      </c>
      <c r="H133" s="18">
        <f>'Limiting Factor Scores'!H13</f>
        <v>0.73711193140513176</v>
      </c>
      <c r="I133" s="17">
        <f>LFAT!A125</f>
        <v>9</v>
      </c>
      <c r="J133" s="16" t="str">
        <f>LFAT!B125</f>
        <v>Nutrient Enhancement</v>
      </c>
      <c r="K133" s="16" t="str">
        <f>LFAT!D125</f>
        <v>N</v>
      </c>
      <c r="L133" s="19">
        <f>LFAT!F125</f>
        <v>0.1</v>
      </c>
      <c r="M133" s="16" t="str">
        <f>LFAT!G125</f>
        <v>R</v>
      </c>
      <c r="N133" s="19">
        <f>LFAT!I125</f>
        <v>0.1</v>
      </c>
      <c r="O133" s="18">
        <f>LFAT!J125</f>
        <v>0.01</v>
      </c>
      <c r="P133" s="18">
        <f t="shared" si="6"/>
        <v>7.9300000000000013E-3</v>
      </c>
      <c r="Q133" s="18">
        <f t="shared" si="7"/>
        <v>2.5366438680056343E-2</v>
      </c>
      <c r="R133" s="18">
        <f t="shared" si="8"/>
        <v>7.3711193140513177E-3</v>
      </c>
    </row>
    <row r="134" spans="1:18" ht="18" customHeight="1" x14ac:dyDescent="0.2">
      <c r="A134" s="16" t="str">
        <f>'Limiting Factor Scores'!A14</f>
        <v>CC1</v>
      </c>
      <c r="B134" s="16" t="str">
        <f>'Limiting Factor Scores'!B14</f>
        <v>Catherine Creek</v>
      </c>
      <c r="C134" s="16" t="str">
        <f>'Limiting Factor Scores'!C14</f>
        <v>Summer Water Temperature</v>
      </c>
      <c r="D134" s="18">
        <f>'Limiting Factor Scores'!D14</f>
        <v>0.41620000000000001</v>
      </c>
      <c r="E134" s="19">
        <f>'Limiting Factor Scores'!E14</f>
        <v>4.6399999999999997</v>
      </c>
      <c r="F134" s="18">
        <f>'Limiting Factor Scores'!F14</f>
        <v>0.91900000000000004</v>
      </c>
      <c r="G134" s="18">
        <f>'Limiting Factor Scores'!G14</f>
        <v>2.5462759256596446</v>
      </c>
      <c r="H134" s="18">
        <f>'Limiting Factor Scores'!H14</f>
        <v>0.78612171121491115</v>
      </c>
      <c r="I134" s="17">
        <f>LFAT!A131</f>
        <v>9</v>
      </c>
      <c r="J134" s="16" t="str">
        <f>LFAT!B131</f>
        <v>Nutrient Enhancement</v>
      </c>
      <c r="K134" s="16" t="str">
        <f>LFAT!D131</f>
        <v>N</v>
      </c>
      <c r="L134" s="19">
        <f>LFAT!F131</f>
        <v>0.1</v>
      </c>
      <c r="M134" s="16" t="str">
        <f>LFAT!G131</f>
        <v>R</v>
      </c>
      <c r="N134" s="19">
        <f>LFAT!I131</f>
        <v>0.1</v>
      </c>
      <c r="O134" s="18">
        <f>LFAT!J131</f>
        <v>0.01</v>
      </c>
      <c r="P134" s="18">
        <f t="shared" si="6"/>
        <v>9.1900000000000003E-3</v>
      </c>
      <c r="Q134" s="18">
        <f t="shared" si="7"/>
        <v>2.5462759256596447E-2</v>
      </c>
      <c r="R134" s="18">
        <f t="shared" si="8"/>
        <v>7.8612171121491114E-3</v>
      </c>
    </row>
    <row r="135" spans="1:18" ht="18" customHeight="1" x14ac:dyDescent="0.2">
      <c r="A135" s="16" t="str">
        <f>'Limiting Factor Scores'!A15</f>
        <v>CC1</v>
      </c>
      <c r="B135" s="16" t="str">
        <f>'Limiting Factor Scores'!B15</f>
        <v>Catherine Creek</v>
      </c>
      <c r="C135" s="16" t="str">
        <f>'Limiting Factor Scores'!C15</f>
        <v>Water Quality</v>
      </c>
      <c r="D135" s="18">
        <f>'Limiting Factor Scores'!D15</f>
        <v>0.41620000000000001</v>
      </c>
      <c r="E135" s="19">
        <f>'Limiting Factor Scores'!E15</f>
        <v>5</v>
      </c>
      <c r="F135" s="18">
        <f>'Limiting Factor Scores'!F15</f>
        <v>1</v>
      </c>
      <c r="G135" s="18">
        <f>'Limiting Factor Scores'!G15</f>
        <v>2.4228785720825998</v>
      </c>
      <c r="H135" s="18">
        <f>'Limiting Factor Scores'!H15</f>
        <v>0.66838747160396994</v>
      </c>
      <c r="I135" s="17">
        <f>LFAT!A133</f>
        <v>9</v>
      </c>
      <c r="J135" s="16" t="str">
        <f>LFAT!B133</f>
        <v>Nutrient Enhancement</v>
      </c>
      <c r="K135" s="16" t="str">
        <f>LFAT!D133</f>
        <v>N</v>
      </c>
      <c r="L135" s="19">
        <f>LFAT!F133</f>
        <v>0.1</v>
      </c>
      <c r="M135" s="16" t="str">
        <f>LFAT!G133</f>
        <v>R</v>
      </c>
      <c r="N135" s="19">
        <f>LFAT!I133</f>
        <v>0.1</v>
      </c>
      <c r="O135" s="18">
        <f>LFAT!J133</f>
        <v>0.01</v>
      </c>
      <c r="P135" s="18">
        <f t="shared" si="6"/>
        <v>0.01</v>
      </c>
      <c r="Q135" s="18">
        <f t="shared" si="7"/>
        <v>2.4228785720825999E-2</v>
      </c>
      <c r="R135" s="18">
        <f t="shared" si="8"/>
        <v>6.6838747160396991E-3</v>
      </c>
    </row>
    <row r="136" spans="1:18" ht="18" customHeight="1" x14ac:dyDescent="0.2">
      <c r="A136" s="16" t="str">
        <f>'Limiting Factor Scores'!A16</f>
        <v>CC1</v>
      </c>
      <c r="B136" s="16" t="str">
        <f>'Limiting Factor Scores'!B16</f>
        <v>Catherine Creek</v>
      </c>
      <c r="C136" s="16" t="str">
        <f>'Limiting Factor Scores'!C16</f>
        <v>Winter Water Temperature</v>
      </c>
      <c r="D136" s="18">
        <f>'Limiting Factor Scores'!D16</f>
        <v>0.41620000000000001</v>
      </c>
      <c r="E136" s="19">
        <f>'Limiting Factor Scores'!E16</f>
        <v>3.91</v>
      </c>
      <c r="F136" s="18">
        <f>'Limiting Factor Scores'!F16</f>
        <v>0.75475000000000003</v>
      </c>
      <c r="G136" s="18">
        <f>'Limiting Factor Scores'!G16</f>
        <v>1.5055655961163039</v>
      </c>
      <c r="H136" s="18">
        <f>'Limiting Factor Scores'!H16</f>
        <v>0.41904535134711907</v>
      </c>
      <c r="I136" s="17">
        <f>LFAT!A132</f>
        <v>9</v>
      </c>
      <c r="J136" s="16" t="str">
        <f>LFAT!B132</f>
        <v>Nutrient Enhancement</v>
      </c>
      <c r="K136" s="16" t="str">
        <f>LFAT!D132</f>
        <v>N</v>
      </c>
      <c r="L136" s="19">
        <f>LFAT!F132</f>
        <v>0.1</v>
      </c>
      <c r="M136" s="16" t="str">
        <f>LFAT!G132</f>
        <v>R</v>
      </c>
      <c r="N136" s="19">
        <f>LFAT!I132</f>
        <v>0.1</v>
      </c>
      <c r="O136" s="18">
        <f>LFAT!J132</f>
        <v>0.01</v>
      </c>
      <c r="P136" s="18">
        <f t="shared" si="6"/>
        <v>7.5475000000000004E-3</v>
      </c>
      <c r="Q136" s="18">
        <f t="shared" si="7"/>
        <v>1.5055655961163039E-2</v>
      </c>
      <c r="R136" s="18">
        <f t="shared" si="8"/>
        <v>4.1904535134711911E-3</v>
      </c>
    </row>
    <row r="137" spans="1:18" ht="18" customHeight="1" x14ac:dyDescent="0.2">
      <c r="A137" s="16" t="str">
        <f>'Limiting Factor Scores'!A2</f>
        <v>CC1</v>
      </c>
      <c r="B137" s="16" t="str">
        <f>'Limiting Factor Scores'!B2</f>
        <v>Catherine Creek</v>
      </c>
      <c r="C137" s="16" t="str">
        <f>'Limiting Factor Scores'!C2</f>
        <v>Altered Flow Timing</v>
      </c>
      <c r="D137" s="18">
        <f>'Limiting Factor Scores'!D2</f>
        <v>0.41620000000000001</v>
      </c>
      <c r="E137" s="19">
        <f>'Limiting Factor Scores'!E2</f>
        <v>4.3099999999999996</v>
      </c>
      <c r="F137" s="18">
        <f>'Limiting Factor Scores'!F2</f>
        <v>0.84475</v>
      </c>
      <c r="G137" s="18">
        <f>'Limiting Factor Scores'!G2</f>
        <v>1.843309666478798</v>
      </c>
      <c r="H137" s="18">
        <f>'Limiting Factor Scores'!H2</f>
        <v>0.50201308226395636</v>
      </c>
      <c r="I137" s="17">
        <f>LFAT!A143</f>
        <v>10</v>
      </c>
      <c r="J137" s="16" t="str">
        <f>LFAT!B143</f>
        <v>Upland Treatments</v>
      </c>
      <c r="K137" s="16" t="str">
        <f>LFAT!D143</f>
        <v>I</v>
      </c>
      <c r="L137" s="19">
        <f>LFAT!F143</f>
        <v>0.5</v>
      </c>
      <c r="M137" s="16" t="str">
        <f>LFAT!G143</f>
        <v>CD</v>
      </c>
      <c r="N137" s="19">
        <f>LFAT!I143</f>
        <v>0.5</v>
      </c>
      <c r="O137" s="18">
        <f>LFAT!J143</f>
        <v>0.25</v>
      </c>
      <c r="P137" s="18">
        <f t="shared" si="6"/>
        <v>0.2111875</v>
      </c>
      <c r="Q137" s="18">
        <f t="shared" si="7"/>
        <v>0.4608274166196995</v>
      </c>
      <c r="R137" s="18">
        <f t="shared" si="8"/>
        <v>0.12550327056598909</v>
      </c>
    </row>
    <row r="138" spans="1:18" ht="18" customHeight="1" x14ac:dyDescent="0.2">
      <c r="A138" s="16" t="str">
        <f>'Limiting Factor Scores'!A3</f>
        <v>CC1</v>
      </c>
      <c r="B138" s="16" t="str">
        <f>'Limiting Factor Scores'!B3</f>
        <v>Catherine Creek</v>
      </c>
      <c r="C138" s="16" t="str">
        <f>'Limiting Factor Scores'!C3</f>
        <v>Altered Primary Productivity</v>
      </c>
      <c r="D138" s="18">
        <f>'Limiting Factor Scores'!D3</f>
        <v>0.41620000000000001</v>
      </c>
      <c r="E138" s="19">
        <f>'Limiting Factor Scores'!E3</f>
        <v>4.3099999999999996</v>
      </c>
      <c r="F138" s="18">
        <f>'Limiting Factor Scores'!F3</f>
        <v>0.84475</v>
      </c>
      <c r="G138" s="18">
        <f>'Limiting Factor Scores'!G3</f>
        <v>1.2782624251060108</v>
      </c>
      <c r="H138" s="18">
        <f>'Limiting Factor Scores'!H3</f>
        <v>0.35871710176349936</v>
      </c>
      <c r="I138" s="17">
        <f>LFAT!A150</f>
        <v>10</v>
      </c>
      <c r="J138" s="16" t="str">
        <f>LFAT!B150</f>
        <v>Upland Treatments</v>
      </c>
      <c r="K138" s="16" t="str">
        <f>LFAT!D150</f>
        <v>I</v>
      </c>
      <c r="L138" s="19">
        <f>LFAT!F150</f>
        <v>0.5</v>
      </c>
      <c r="M138" s="16" t="str">
        <f>LFAT!G150</f>
        <v>CD</v>
      </c>
      <c r="N138" s="19">
        <f>LFAT!I150</f>
        <v>0.5</v>
      </c>
      <c r="O138" s="18">
        <f>LFAT!J150</f>
        <v>0.25</v>
      </c>
      <c r="P138" s="18">
        <f t="shared" si="6"/>
        <v>0.2111875</v>
      </c>
      <c r="Q138" s="18">
        <f t="shared" si="7"/>
        <v>0.31956560627650271</v>
      </c>
      <c r="R138" s="18">
        <f t="shared" si="8"/>
        <v>8.9679275440874839E-2</v>
      </c>
    </row>
    <row r="139" spans="1:18" ht="18" customHeight="1" x14ac:dyDescent="0.2">
      <c r="A139" s="16" t="str">
        <f>'Limiting Factor Scores'!A4</f>
        <v>CC1</v>
      </c>
      <c r="B139" s="16" t="str">
        <f>'Limiting Factor Scores'!B4</f>
        <v>Catherine Creek</v>
      </c>
      <c r="C139" s="16" t="str">
        <f>'Limiting Factor Scores'!C4</f>
        <v>Anthropogenic Barriers</v>
      </c>
      <c r="D139" s="18">
        <f>'Limiting Factor Scores'!D4</f>
        <v>0.41620000000000001</v>
      </c>
      <c r="E139" s="19">
        <f>'Limiting Factor Scores'!E4</f>
        <v>3.68</v>
      </c>
      <c r="F139" s="18">
        <f>'Limiting Factor Scores'!F4</f>
        <v>0.70299999999999996</v>
      </c>
      <c r="G139" s="18">
        <f>'Limiting Factor Scores'!G4</f>
        <v>1.5528094982370417</v>
      </c>
      <c r="H139" s="18">
        <f>'Limiting Factor Scores'!H4</f>
        <v>0.47758819179489087</v>
      </c>
      <c r="I139" s="17">
        <f>LFAT!A137</f>
        <v>10</v>
      </c>
      <c r="J139" s="16" t="str">
        <f>LFAT!B137</f>
        <v>Upland Treatments</v>
      </c>
      <c r="K139" s="16" t="str">
        <f>LFAT!D137</f>
        <v>N</v>
      </c>
      <c r="L139" s="19">
        <f>LFAT!F137</f>
        <v>0.1</v>
      </c>
      <c r="M139" s="16" t="str">
        <f>LFAT!G137</f>
        <v>R</v>
      </c>
      <c r="N139" s="19">
        <f>LFAT!I137</f>
        <v>0.1</v>
      </c>
      <c r="O139" s="18">
        <f>LFAT!J137</f>
        <v>0.01</v>
      </c>
      <c r="P139" s="18">
        <f t="shared" si="6"/>
        <v>7.0299999999999998E-3</v>
      </c>
      <c r="Q139" s="18">
        <f t="shared" si="7"/>
        <v>1.5528094982370417E-2</v>
      </c>
      <c r="R139" s="18">
        <f t="shared" si="8"/>
        <v>4.7758819179489088E-3</v>
      </c>
    </row>
    <row r="140" spans="1:18" ht="18" customHeight="1" x14ac:dyDescent="0.2">
      <c r="A140" s="16" t="str">
        <f>'Limiting Factor Scores'!A5</f>
        <v>CC1</v>
      </c>
      <c r="B140" s="16" t="str">
        <f>'Limiting Factor Scores'!B5</f>
        <v>Catherine Creek</v>
      </c>
      <c r="C140" s="16" t="str">
        <f>'Limiting Factor Scores'!C5</f>
        <v>Channel and Habitat Structure</v>
      </c>
      <c r="D140" s="18">
        <f>'Limiting Factor Scores'!D5</f>
        <v>0.41620000000000001</v>
      </c>
      <c r="E140" s="19">
        <f>'Limiting Factor Scores'!E5</f>
        <v>4.57</v>
      </c>
      <c r="F140" s="18">
        <f>'Limiting Factor Scores'!F5</f>
        <v>0.90325</v>
      </c>
      <c r="G140" s="18">
        <f>'Limiting Factor Scores'!G5</f>
        <v>3.2759845209452294</v>
      </c>
      <c r="H140" s="18">
        <f>'Limiting Factor Scores'!H5</f>
        <v>0.98749451435969771</v>
      </c>
      <c r="I140" s="17">
        <f>LFAT!A141</f>
        <v>10</v>
      </c>
      <c r="J140" s="16" t="str">
        <f>LFAT!B141</f>
        <v>Upland Treatments</v>
      </c>
      <c r="K140" s="16" t="str">
        <f>LFAT!D141</f>
        <v>N</v>
      </c>
      <c r="L140" s="19">
        <f>LFAT!F141</f>
        <v>0.1</v>
      </c>
      <c r="M140" s="16" t="str">
        <f>LFAT!G141</f>
        <v>R</v>
      </c>
      <c r="N140" s="19">
        <f>LFAT!I141</f>
        <v>0.1</v>
      </c>
      <c r="O140" s="18">
        <f>LFAT!J141</f>
        <v>0.01</v>
      </c>
      <c r="P140" s="18">
        <f t="shared" si="6"/>
        <v>9.0325000000000006E-3</v>
      </c>
      <c r="Q140" s="18">
        <f t="shared" si="7"/>
        <v>3.2759845209452292E-2</v>
      </c>
      <c r="R140" s="18">
        <f t="shared" si="8"/>
        <v>9.8749451435969776E-3</v>
      </c>
    </row>
    <row r="141" spans="1:18" ht="18" customHeight="1" x14ac:dyDescent="0.2">
      <c r="A141" s="16" t="str">
        <f>'Limiting Factor Scores'!A6</f>
        <v>CC1</v>
      </c>
      <c r="B141" s="16" t="str">
        <f>'Limiting Factor Scores'!B6</f>
        <v>Catherine Creek</v>
      </c>
      <c r="C141" s="16" t="str">
        <f>'Limiting Factor Scores'!C6</f>
        <v>Decreased Sediment Quantity</v>
      </c>
      <c r="D141" s="18">
        <f>'Limiting Factor Scores'!D6</f>
        <v>0.41620000000000001</v>
      </c>
      <c r="E141" s="19">
        <f>'Limiting Factor Scores'!E6</f>
        <v>2.95</v>
      </c>
      <c r="F141" s="18">
        <f>'Limiting Factor Scores'!F6</f>
        <v>0.53874999999999995</v>
      </c>
      <c r="G141" s="18">
        <f>'Limiting Factor Scores'!G6</f>
        <v>1.1611794197389547</v>
      </c>
      <c r="H141" s="18">
        <f>'Limiting Factor Scores'!H6</f>
        <v>0.35216569769859374</v>
      </c>
      <c r="I141" s="17">
        <f>LFAT!A144</f>
        <v>10</v>
      </c>
      <c r="J141" s="16" t="str">
        <f>LFAT!B144</f>
        <v>Upland Treatments</v>
      </c>
      <c r="K141" s="16" t="str">
        <f>LFAT!D144</f>
        <v>I</v>
      </c>
      <c r="L141" s="19">
        <f>LFAT!F144</f>
        <v>0.5</v>
      </c>
      <c r="M141" s="16" t="str">
        <f>LFAT!G144</f>
        <v>CD</v>
      </c>
      <c r="N141" s="19">
        <f>LFAT!I144</f>
        <v>0.5</v>
      </c>
      <c r="O141" s="18">
        <f>LFAT!J144</f>
        <v>0.25</v>
      </c>
      <c r="P141" s="18">
        <f t="shared" si="6"/>
        <v>0.13468749999999999</v>
      </c>
      <c r="Q141" s="18">
        <f t="shared" si="7"/>
        <v>0.29029485493473867</v>
      </c>
      <c r="R141" s="18">
        <f t="shared" si="8"/>
        <v>8.8041424424648435E-2</v>
      </c>
    </row>
    <row r="142" spans="1:18" ht="18" customHeight="1" x14ac:dyDescent="0.2">
      <c r="A142" s="16" t="str">
        <f>'Limiting Factor Scores'!A7</f>
        <v>CC1</v>
      </c>
      <c r="B142" s="16" t="str">
        <f>'Limiting Factor Scores'!B7</f>
        <v>Catherine Creek</v>
      </c>
      <c r="C142" s="16" t="str">
        <f>'Limiting Factor Scores'!C7</f>
        <v>Decreased Water Quantity</v>
      </c>
      <c r="D142" s="18">
        <f>'Limiting Factor Scores'!D7</f>
        <v>0.41620000000000001</v>
      </c>
      <c r="E142" s="19">
        <f>'Limiting Factor Scores'!E7</f>
        <v>5</v>
      </c>
      <c r="F142" s="18">
        <f>'Limiting Factor Scores'!F7</f>
        <v>1</v>
      </c>
      <c r="G142" s="18">
        <f>'Limiting Factor Scores'!G7</f>
        <v>3.1185271433327997</v>
      </c>
      <c r="H142" s="18">
        <f>'Limiting Factor Scores'!H7</f>
        <v>0.89367058584984804</v>
      </c>
      <c r="I142" s="17">
        <f>LFAT!A142</f>
        <v>10</v>
      </c>
      <c r="J142" s="16" t="str">
        <f>LFAT!B142</f>
        <v>Upland Treatments</v>
      </c>
      <c r="K142" s="16" t="str">
        <f>LFAT!D142</f>
        <v>I</v>
      </c>
      <c r="L142" s="19">
        <f>LFAT!F142</f>
        <v>0.5</v>
      </c>
      <c r="M142" s="16" t="str">
        <f>LFAT!G142</f>
        <v>CD</v>
      </c>
      <c r="N142" s="19">
        <f>LFAT!I142</f>
        <v>0.5</v>
      </c>
      <c r="O142" s="18">
        <f>LFAT!J142</f>
        <v>0.25</v>
      </c>
      <c r="P142" s="18">
        <f t="shared" si="6"/>
        <v>0.25</v>
      </c>
      <c r="Q142" s="18">
        <f t="shared" si="7"/>
        <v>0.77963178583319992</v>
      </c>
      <c r="R142" s="18">
        <f t="shared" si="8"/>
        <v>0.22341764646246201</v>
      </c>
    </row>
    <row r="143" spans="1:18" ht="18" customHeight="1" x14ac:dyDescent="0.2">
      <c r="A143" s="16" t="str">
        <f>'Limiting Factor Scores'!A8</f>
        <v>CC1</v>
      </c>
      <c r="B143" s="16" t="str">
        <f>'Limiting Factor Scores'!B8</f>
        <v>Catherine Creek</v>
      </c>
      <c r="C143" s="16" t="str">
        <f>'Limiting Factor Scores'!C8</f>
        <v>Floodplain Condition</v>
      </c>
      <c r="D143" s="18">
        <f>'Limiting Factor Scores'!D8</f>
        <v>0.41620000000000001</v>
      </c>
      <c r="E143" s="19">
        <f>'Limiting Factor Scores'!E8</f>
        <v>4.78</v>
      </c>
      <c r="F143" s="18">
        <f>'Limiting Factor Scores'!F8</f>
        <v>0.95050000000000001</v>
      </c>
      <c r="G143" s="18">
        <f>'Limiting Factor Scores'!G8</f>
        <v>2.4046713080266851</v>
      </c>
      <c r="H143" s="18">
        <f>'Limiting Factor Scores'!H8</f>
        <v>0.68362177384613754</v>
      </c>
      <c r="I143" s="17">
        <f>LFAT!A139</f>
        <v>10</v>
      </c>
      <c r="J143" s="16" t="str">
        <f>LFAT!B139</f>
        <v>Upland Treatments</v>
      </c>
      <c r="K143" s="16" t="str">
        <f>LFAT!D139</f>
        <v>N</v>
      </c>
      <c r="L143" s="19">
        <f>LFAT!F139</f>
        <v>0.1</v>
      </c>
      <c r="M143" s="16" t="str">
        <f>LFAT!G139</f>
        <v>R</v>
      </c>
      <c r="N143" s="19">
        <f>LFAT!I139</f>
        <v>0.1</v>
      </c>
      <c r="O143" s="18">
        <f>LFAT!J139</f>
        <v>0.01</v>
      </c>
      <c r="P143" s="18">
        <f t="shared" si="6"/>
        <v>9.5049999999999996E-3</v>
      </c>
      <c r="Q143" s="18">
        <f t="shared" si="7"/>
        <v>2.404671308026685E-2</v>
      </c>
      <c r="R143" s="18">
        <f t="shared" si="8"/>
        <v>6.8362177384613757E-3</v>
      </c>
    </row>
    <row r="144" spans="1:18" ht="18" customHeight="1" x14ac:dyDescent="0.2">
      <c r="A144" s="16" t="str">
        <f>'Limiting Factor Scores'!A9</f>
        <v>CC1</v>
      </c>
      <c r="B144" s="16" t="str">
        <f>'Limiting Factor Scores'!B9</f>
        <v>Catherine Creek</v>
      </c>
      <c r="C144" s="16" t="str">
        <f>'Limiting Factor Scores'!C9</f>
        <v>Increased Sediment Quantity</v>
      </c>
      <c r="D144" s="18">
        <f>'Limiting Factor Scores'!D9</f>
        <v>0.41620000000000001</v>
      </c>
      <c r="E144" s="19">
        <f>'Limiting Factor Scores'!E9</f>
        <v>4.51</v>
      </c>
      <c r="F144" s="18">
        <f>'Limiting Factor Scores'!F9</f>
        <v>0.88975000000000004</v>
      </c>
      <c r="G144" s="18">
        <f>'Limiting Factor Scores'!G9</f>
        <v>1.3463557179497756</v>
      </c>
      <c r="H144" s="18">
        <f>'Limiting Factor Scores'!H9</f>
        <v>0.44424448499458025</v>
      </c>
      <c r="I144" s="17">
        <f>LFAT!A145</f>
        <v>10</v>
      </c>
      <c r="J144" s="16" t="str">
        <f>LFAT!B145</f>
        <v>Upland Treatments</v>
      </c>
      <c r="K144" s="16" t="str">
        <f>LFAT!D145</f>
        <v>I</v>
      </c>
      <c r="L144" s="19">
        <f>LFAT!F145</f>
        <v>0.5</v>
      </c>
      <c r="M144" s="16" t="str">
        <f>LFAT!G145</f>
        <v>CD</v>
      </c>
      <c r="N144" s="19">
        <f>LFAT!I145</f>
        <v>0.5</v>
      </c>
      <c r="O144" s="18">
        <f>LFAT!J145</f>
        <v>0.25</v>
      </c>
      <c r="P144" s="18">
        <f t="shared" si="6"/>
        <v>0.22243750000000001</v>
      </c>
      <c r="Q144" s="18">
        <f t="shared" si="7"/>
        <v>0.3365889294874439</v>
      </c>
      <c r="R144" s="18">
        <f t="shared" si="8"/>
        <v>0.11106112124864506</v>
      </c>
    </row>
    <row r="145" spans="1:18" ht="18" customHeight="1" x14ac:dyDescent="0.2">
      <c r="A145" s="16" t="str">
        <f>'Limiting Factor Scores'!A10</f>
        <v>CC1</v>
      </c>
      <c r="B145" s="16" t="str">
        <f>'Limiting Factor Scores'!B10</f>
        <v>Catherine Creek</v>
      </c>
      <c r="C145" s="16" t="str">
        <f>'Limiting Factor Scores'!C10</f>
        <v>Non-Native Species Interactions and Competition</v>
      </c>
      <c r="D145" s="18">
        <f>'Limiting Factor Scores'!D10</f>
        <v>0.41620000000000001</v>
      </c>
      <c r="E145" s="19">
        <f>'Limiting Factor Scores'!E10</f>
        <v>4.6399999999999997</v>
      </c>
      <c r="F145" s="18">
        <f>'Limiting Factor Scores'!F10</f>
        <v>0.91900000000000004</v>
      </c>
      <c r="G145" s="18">
        <f>'Limiting Factor Scores'!G10</f>
        <v>1.5381473669789341</v>
      </c>
      <c r="H145" s="18">
        <f>'Limiting Factor Scores'!H10</f>
        <v>0.53679430671662953</v>
      </c>
      <c r="I145" s="17">
        <f>LFAT!A151</f>
        <v>10</v>
      </c>
      <c r="J145" s="16" t="str">
        <f>LFAT!B151</f>
        <v>Upland Treatments</v>
      </c>
      <c r="K145" s="16" t="str">
        <f>LFAT!D151</f>
        <v>N</v>
      </c>
      <c r="L145" s="19">
        <f>LFAT!F151</f>
        <v>0.1</v>
      </c>
      <c r="M145" s="16" t="str">
        <f>LFAT!G151</f>
        <v>R</v>
      </c>
      <c r="N145" s="19">
        <f>LFAT!I151</f>
        <v>0.1</v>
      </c>
      <c r="O145" s="18">
        <f>LFAT!J151</f>
        <v>0.01</v>
      </c>
      <c r="P145" s="18">
        <f t="shared" si="6"/>
        <v>9.1900000000000003E-3</v>
      </c>
      <c r="Q145" s="18">
        <f t="shared" si="7"/>
        <v>1.5381473669789342E-2</v>
      </c>
      <c r="R145" s="18">
        <f t="shared" si="8"/>
        <v>5.3679430671662951E-3</v>
      </c>
    </row>
    <row r="146" spans="1:18" ht="18" customHeight="1" x14ac:dyDescent="0.2">
      <c r="A146" s="16" t="str">
        <f>'Limiting Factor Scores'!A11</f>
        <v>CC1</v>
      </c>
      <c r="B146" s="16" t="str">
        <f>'Limiting Factor Scores'!B11</f>
        <v>Catherine Creek</v>
      </c>
      <c r="C146" s="16" t="str">
        <f>'Limiting Factor Scores'!C11</f>
        <v>Predation</v>
      </c>
      <c r="D146" s="18">
        <f>'Limiting Factor Scores'!D11</f>
        <v>0.41620000000000001</v>
      </c>
      <c r="E146" s="19">
        <f>'Limiting Factor Scores'!E11</f>
        <v>4.22</v>
      </c>
      <c r="F146" s="18">
        <f>'Limiting Factor Scores'!F11</f>
        <v>0.82450000000000001</v>
      </c>
      <c r="G146" s="18">
        <f>'Limiting Factor Scores'!G11</f>
        <v>1.8432427776821039</v>
      </c>
      <c r="H146" s="18">
        <f>'Limiting Factor Scores'!H11</f>
        <v>0.55660049193039973</v>
      </c>
      <c r="I146" s="17">
        <f>LFAT!A149</f>
        <v>10</v>
      </c>
      <c r="J146" s="16" t="str">
        <f>LFAT!B149</f>
        <v>Upland Treatments</v>
      </c>
      <c r="K146" s="16" t="str">
        <f>LFAT!D149</f>
        <v>N</v>
      </c>
      <c r="L146" s="19">
        <f>LFAT!F149</f>
        <v>0.1</v>
      </c>
      <c r="M146" s="16" t="str">
        <f>LFAT!G149</f>
        <v>R</v>
      </c>
      <c r="N146" s="19">
        <f>LFAT!I149</f>
        <v>0.1</v>
      </c>
      <c r="O146" s="18">
        <f>LFAT!J149</f>
        <v>0.01</v>
      </c>
      <c r="P146" s="18">
        <f t="shared" si="6"/>
        <v>8.2450000000000006E-3</v>
      </c>
      <c r="Q146" s="18">
        <f t="shared" si="7"/>
        <v>1.8432427776821039E-2</v>
      </c>
      <c r="R146" s="18">
        <f t="shared" si="8"/>
        <v>5.5660049193039978E-3</v>
      </c>
    </row>
    <row r="147" spans="1:18" ht="18" customHeight="1" x14ac:dyDescent="0.2">
      <c r="A147" s="16" t="str">
        <f>'Limiting Factor Scores'!A12</f>
        <v>CC1</v>
      </c>
      <c r="B147" s="16" t="str">
        <f>'Limiting Factor Scores'!B12</f>
        <v>Catherine Creek</v>
      </c>
      <c r="C147" s="16" t="str">
        <f>'Limiting Factor Scores'!C12</f>
        <v>Riparian Condition</v>
      </c>
      <c r="D147" s="18">
        <f>'Limiting Factor Scores'!D12</f>
        <v>0.41620000000000001</v>
      </c>
      <c r="E147" s="19">
        <f>'Limiting Factor Scores'!E12</f>
        <v>4.57</v>
      </c>
      <c r="F147" s="18">
        <f>'Limiting Factor Scores'!F12</f>
        <v>0.90325</v>
      </c>
      <c r="G147" s="18">
        <f>'Limiting Factor Scores'!G12</f>
        <v>2.3334676635365139</v>
      </c>
      <c r="H147" s="18">
        <f>'Limiting Factor Scores'!H12</f>
        <v>0.74630686731624474</v>
      </c>
      <c r="I147" s="17">
        <f>LFAT!A138</f>
        <v>10</v>
      </c>
      <c r="J147" s="16" t="str">
        <f>LFAT!B138</f>
        <v>Upland Treatments</v>
      </c>
      <c r="K147" s="16" t="str">
        <f>LFAT!D138</f>
        <v>N</v>
      </c>
      <c r="L147" s="19">
        <f>LFAT!F138</f>
        <v>0.1</v>
      </c>
      <c r="M147" s="16" t="str">
        <f>LFAT!G138</f>
        <v>R</v>
      </c>
      <c r="N147" s="19">
        <f>LFAT!I138</f>
        <v>0.1</v>
      </c>
      <c r="O147" s="18">
        <f>LFAT!J138</f>
        <v>0.01</v>
      </c>
      <c r="P147" s="18">
        <f t="shared" si="6"/>
        <v>9.0325000000000006E-3</v>
      </c>
      <c r="Q147" s="18">
        <f t="shared" si="7"/>
        <v>2.3334676635365141E-2</v>
      </c>
      <c r="R147" s="18">
        <f t="shared" si="8"/>
        <v>7.4630686731624474E-3</v>
      </c>
    </row>
    <row r="148" spans="1:18" ht="18" customHeight="1" x14ac:dyDescent="0.2">
      <c r="A148" s="16" t="str">
        <f>'Limiting Factor Scores'!A13</f>
        <v>CC1</v>
      </c>
      <c r="B148" s="16" t="str">
        <f>'Limiting Factor Scores'!B13</f>
        <v>Catherine Creek</v>
      </c>
      <c r="C148" s="16" t="str">
        <f>'Limiting Factor Scores'!C13</f>
        <v>Side Channel and Wetland Habitat</v>
      </c>
      <c r="D148" s="18">
        <f>'Limiting Factor Scores'!D13</f>
        <v>0.41620000000000001</v>
      </c>
      <c r="E148" s="19">
        <f>'Limiting Factor Scores'!E13</f>
        <v>4.08</v>
      </c>
      <c r="F148" s="18">
        <f>'Limiting Factor Scores'!F13</f>
        <v>0.79300000000000004</v>
      </c>
      <c r="G148" s="18">
        <f>'Limiting Factor Scores'!G13</f>
        <v>2.5366438680056342</v>
      </c>
      <c r="H148" s="18">
        <f>'Limiting Factor Scores'!H13</f>
        <v>0.73711193140513176</v>
      </c>
      <c r="I148" s="17">
        <f>LFAT!A140</f>
        <v>10</v>
      </c>
      <c r="J148" s="16" t="str">
        <f>LFAT!B140</f>
        <v>Upland Treatments</v>
      </c>
      <c r="K148" s="16" t="str">
        <f>LFAT!D140</f>
        <v>N</v>
      </c>
      <c r="L148" s="19">
        <f>LFAT!F140</f>
        <v>0.1</v>
      </c>
      <c r="M148" s="16" t="str">
        <f>LFAT!G140</f>
        <v>R</v>
      </c>
      <c r="N148" s="19">
        <f>LFAT!I140</f>
        <v>0.1</v>
      </c>
      <c r="O148" s="18">
        <f>LFAT!J140</f>
        <v>0.01</v>
      </c>
      <c r="P148" s="18">
        <f t="shared" si="6"/>
        <v>7.9300000000000013E-3</v>
      </c>
      <c r="Q148" s="18">
        <f t="shared" si="7"/>
        <v>2.5366438680056343E-2</v>
      </c>
      <c r="R148" s="18">
        <f t="shared" si="8"/>
        <v>7.3711193140513177E-3</v>
      </c>
    </row>
    <row r="149" spans="1:18" ht="18" customHeight="1" x14ac:dyDescent="0.2">
      <c r="A149" s="16" t="str">
        <f>'Limiting Factor Scores'!A14</f>
        <v>CC1</v>
      </c>
      <c r="B149" s="16" t="str">
        <f>'Limiting Factor Scores'!B14</f>
        <v>Catherine Creek</v>
      </c>
      <c r="C149" s="16" t="str">
        <f>'Limiting Factor Scores'!C14</f>
        <v>Summer Water Temperature</v>
      </c>
      <c r="D149" s="18">
        <f>'Limiting Factor Scores'!D14</f>
        <v>0.41620000000000001</v>
      </c>
      <c r="E149" s="19">
        <f>'Limiting Factor Scores'!E14</f>
        <v>4.6399999999999997</v>
      </c>
      <c r="F149" s="18">
        <f>'Limiting Factor Scores'!F14</f>
        <v>0.91900000000000004</v>
      </c>
      <c r="G149" s="18">
        <f>'Limiting Factor Scores'!G14</f>
        <v>2.5462759256596446</v>
      </c>
      <c r="H149" s="18">
        <f>'Limiting Factor Scores'!H14</f>
        <v>0.78612171121491115</v>
      </c>
      <c r="I149" s="17">
        <f>LFAT!A146</f>
        <v>10</v>
      </c>
      <c r="J149" s="16" t="str">
        <f>LFAT!B146</f>
        <v>Upland Treatments</v>
      </c>
      <c r="K149" s="16" t="str">
        <f>LFAT!D146</f>
        <v>I</v>
      </c>
      <c r="L149" s="19">
        <f>LFAT!F146</f>
        <v>0.5</v>
      </c>
      <c r="M149" s="16" t="str">
        <f>LFAT!G146</f>
        <v>CD</v>
      </c>
      <c r="N149" s="19">
        <f>LFAT!I146</f>
        <v>0.5</v>
      </c>
      <c r="O149" s="18">
        <f>LFAT!J146</f>
        <v>0.25</v>
      </c>
      <c r="P149" s="18">
        <f t="shared" si="6"/>
        <v>0.22975000000000001</v>
      </c>
      <c r="Q149" s="18">
        <f t="shared" si="7"/>
        <v>0.63656898141491114</v>
      </c>
      <c r="R149" s="18">
        <f t="shared" si="8"/>
        <v>0.19653042780372779</v>
      </c>
    </row>
    <row r="150" spans="1:18" ht="18" customHeight="1" x14ac:dyDescent="0.2">
      <c r="A150" s="16" t="str">
        <f>'Limiting Factor Scores'!A15</f>
        <v>CC1</v>
      </c>
      <c r="B150" s="16" t="str">
        <f>'Limiting Factor Scores'!B15</f>
        <v>Catherine Creek</v>
      </c>
      <c r="C150" s="16" t="str">
        <f>'Limiting Factor Scores'!C15</f>
        <v>Water Quality</v>
      </c>
      <c r="D150" s="18">
        <f>'Limiting Factor Scores'!D15</f>
        <v>0.41620000000000001</v>
      </c>
      <c r="E150" s="19">
        <f>'Limiting Factor Scores'!E15</f>
        <v>5</v>
      </c>
      <c r="F150" s="18">
        <f>'Limiting Factor Scores'!F15</f>
        <v>1</v>
      </c>
      <c r="G150" s="18">
        <f>'Limiting Factor Scores'!G15</f>
        <v>2.4228785720825998</v>
      </c>
      <c r="H150" s="18">
        <f>'Limiting Factor Scores'!H15</f>
        <v>0.66838747160396994</v>
      </c>
      <c r="I150" s="17">
        <f>LFAT!A148</f>
        <v>10</v>
      </c>
      <c r="J150" s="16" t="str">
        <f>LFAT!B148</f>
        <v>Upland Treatments</v>
      </c>
      <c r="K150" s="16" t="str">
        <f>LFAT!D148</f>
        <v>I</v>
      </c>
      <c r="L150" s="19">
        <f>LFAT!F148</f>
        <v>0.5</v>
      </c>
      <c r="M150" s="16" t="str">
        <f>LFAT!G148</f>
        <v>CD</v>
      </c>
      <c r="N150" s="19">
        <f>LFAT!I148</f>
        <v>0.5</v>
      </c>
      <c r="O150" s="18">
        <f>LFAT!J148</f>
        <v>0.25</v>
      </c>
      <c r="P150" s="18">
        <f t="shared" si="6"/>
        <v>0.25</v>
      </c>
      <c r="Q150" s="18">
        <f t="shared" si="7"/>
        <v>0.60571964302064996</v>
      </c>
      <c r="R150" s="18">
        <f t="shared" si="8"/>
        <v>0.16709686790099249</v>
      </c>
    </row>
    <row r="151" spans="1:18" ht="18" customHeight="1" x14ac:dyDescent="0.2">
      <c r="A151" s="16" t="str">
        <f>'Limiting Factor Scores'!A16</f>
        <v>CC1</v>
      </c>
      <c r="B151" s="16" t="str">
        <f>'Limiting Factor Scores'!B16</f>
        <v>Catherine Creek</v>
      </c>
      <c r="C151" s="16" t="str">
        <f>'Limiting Factor Scores'!C16</f>
        <v>Winter Water Temperature</v>
      </c>
      <c r="D151" s="18">
        <f>'Limiting Factor Scores'!D16</f>
        <v>0.41620000000000001</v>
      </c>
      <c r="E151" s="19">
        <f>'Limiting Factor Scores'!E16</f>
        <v>3.91</v>
      </c>
      <c r="F151" s="18">
        <f>'Limiting Factor Scores'!F16</f>
        <v>0.75475000000000003</v>
      </c>
      <c r="G151" s="18">
        <f>'Limiting Factor Scores'!G16</f>
        <v>1.5055655961163039</v>
      </c>
      <c r="H151" s="18">
        <f>'Limiting Factor Scores'!H16</f>
        <v>0.41904535134711907</v>
      </c>
      <c r="I151" s="17">
        <f>LFAT!A147</f>
        <v>10</v>
      </c>
      <c r="J151" s="16" t="str">
        <f>LFAT!B147</f>
        <v>Upland Treatments</v>
      </c>
      <c r="K151" s="16" t="str">
        <f>LFAT!D147</f>
        <v>N</v>
      </c>
      <c r="L151" s="19">
        <f>LFAT!F147</f>
        <v>0.1</v>
      </c>
      <c r="M151" s="16" t="str">
        <f>LFAT!G147</f>
        <v>R</v>
      </c>
      <c r="N151" s="19">
        <f>LFAT!I147</f>
        <v>0.1</v>
      </c>
      <c r="O151" s="18">
        <f>LFAT!J147</f>
        <v>0.01</v>
      </c>
      <c r="P151" s="18">
        <f t="shared" si="6"/>
        <v>7.5475000000000004E-3</v>
      </c>
      <c r="Q151" s="18">
        <f t="shared" si="7"/>
        <v>1.5055655961163039E-2</v>
      </c>
      <c r="R151" s="18">
        <f t="shared" si="8"/>
        <v>4.1904535134711911E-3</v>
      </c>
    </row>
    <row r="152" spans="1:18" ht="18" customHeight="1" x14ac:dyDescent="0.2">
      <c r="A152" s="16" t="str">
        <f>'Limiting Factor Scores'!A2</f>
        <v>CC1</v>
      </c>
      <c r="B152" s="16" t="str">
        <f>'Limiting Factor Scores'!B2</f>
        <v>Catherine Creek</v>
      </c>
      <c r="C152" s="16" t="str">
        <f>'Limiting Factor Scores'!C2</f>
        <v>Altered Flow Timing</v>
      </c>
      <c r="D152" s="18">
        <f>'Limiting Factor Scores'!D2</f>
        <v>0.41620000000000001</v>
      </c>
      <c r="E152" s="19">
        <f>'Limiting Factor Scores'!E2</f>
        <v>4.3099999999999996</v>
      </c>
      <c r="F152" s="18">
        <f>'Limiting Factor Scores'!F2</f>
        <v>0.84475</v>
      </c>
      <c r="G152" s="18">
        <f>'Limiting Factor Scores'!G2</f>
        <v>1.843309666478798</v>
      </c>
      <c r="H152" s="18">
        <f>'Limiting Factor Scores'!H2</f>
        <v>0.50201308226395636</v>
      </c>
      <c r="I152" s="17">
        <f>LFAT!A158</f>
        <v>11</v>
      </c>
      <c r="J152" s="16" t="str">
        <f>LFAT!B158</f>
        <v>Species Management (non-native or unnatural)</v>
      </c>
      <c r="K152" s="16" t="str">
        <f>LFAT!D158</f>
        <v>N</v>
      </c>
      <c r="L152" s="19">
        <f>LFAT!F158</f>
        <v>0.1</v>
      </c>
      <c r="M152" s="16" t="str">
        <f>LFAT!G158</f>
        <v>R</v>
      </c>
      <c r="N152" s="19">
        <f>LFAT!I158</f>
        <v>0.1</v>
      </c>
      <c r="O152" s="18">
        <f>LFAT!J158</f>
        <v>0.01</v>
      </c>
      <c r="P152" s="18">
        <f t="shared" si="6"/>
        <v>8.4475000000000001E-3</v>
      </c>
      <c r="Q152" s="18">
        <f t="shared" si="7"/>
        <v>1.8433096664787981E-2</v>
      </c>
      <c r="R152" s="18">
        <f t="shared" si="8"/>
        <v>5.0201308226395635E-3</v>
      </c>
    </row>
    <row r="153" spans="1:18" ht="18" customHeight="1" x14ac:dyDescent="0.2">
      <c r="A153" s="16" t="str">
        <f>'Limiting Factor Scores'!A3</f>
        <v>CC1</v>
      </c>
      <c r="B153" s="16" t="str">
        <f>'Limiting Factor Scores'!B3</f>
        <v>Catherine Creek</v>
      </c>
      <c r="C153" s="16" t="str">
        <f>'Limiting Factor Scores'!C3</f>
        <v>Altered Primary Productivity</v>
      </c>
      <c r="D153" s="18">
        <f>'Limiting Factor Scores'!D3</f>
        <v>0.41620000000000001</v>
      </c>
      <c r="E153" s="19">
        <f>'Limiting Factor Scores'!E3</f>
        <v>4.3099999999999996</v>
      </c>
      <c r="F153" s="18">
        <f>'Limiting Factor Scores'!F3</f>
        <v>0.84475</v>
      </c>
      <c r="G153" s="18">
        <f>'Limiting Factor Scores'!G3</f>
        <v>1.2782624251060108</v>
      </c>
      <c r="H153" s="18">
        <f>'Limiting Factor Scores'!H3</f>
        <v>0.35871710176349936</v>
      </c>
      <c r="I153" s="17">
        <f>LFAT!A165</f>
        <v>11</v>
      </c>
      <c r="J153" s="16" t="str">
        <f>LFAT!B165</f>
        <v>Species Management (non-native or unnatural)</v>
      </c>
      <c r="K153" s="16" t="str">
        <f>LFAT!D165</f>
        <v>N</v>
      </c>
      <c r="L153" s="19">
        <f>LFAT!F165</f>
        <v>0.1</v>
      </c>
      <c r="M153" s="16" t="str">
        <f>LFAT!G165</f>
        <v>R</v>
      </c>
      <c r="N153" s="19">
        <f>LFAT!I165</f>
        <v>0.1</v>
      </c>
      <c r="O153" s="18">
        <f>LFAT!J165</f>
        <v>0.01</v>
      </c>
      <c r="P153" s="18">
        <f t="shared" si="6"/>
        <v>8.4475000000000001E-3</v>
      </c>
      <c r="Q153" s="18">
        <f t="shared" si="7"/>
        <v>1.278262425106011E-2</v>
      </c>
      <c r="R153" s="18">
        <f t="shared" si="8"/>
        <v>3.5871710176349938E-3</v>
      </c>
    </row>
    <row r="154" spans="1:18" ht="18" customHeight="1" x14ac:dyDescent="0.2">
      <c r="A154" s="16" t="str">
        <f>'Limiting Factor Scores'!A4</f>
        <v>CC1</v>
      </c>
      <c r="B154" s="16" t="str">
        <f>'Limiting Factor Scores'!B4</f>
        <v>Catherine Creek</v>
      </c>
      <c r="C154" s="16" t="str">
        <f>'Limiting Factor Scores'!C4</f>
        <v>Anthropogenic Barriers</v>
      </c>
      <c r="D154" s="18">
        <f>'Limiting Factor Scores'!D4</f>
        <v>0.41620000000000001</v>
      </c>
      <c r="E154" s="19">
        <f>'Limiting Factor Scores'!E4</f>
        <v>3.68</v>
      </c>
      <c r="F154" s="18">
        <f>'Limiting Factor Scores'!F4</f>
        <v>0.70299999999999996</v>
      </c>
      <c r="G154" s="18">
        <f>'Limiting Factor Scores'!G4</f>
        <v>1.5528094982370417</v>
      </c>
      <c r="H154" s="18">
        <f>'Limiting Factor Scores'!H4</f>
        <v>0.47758819179489087</v>
      </c>
      <c r="I154" s="17">
        <f>LFAT!A152</f>
        <v>11</v>
      </c>
      <c r="J154" s="16" t="str">
        <f>LFAT!B152</f>
        <v>Species Management (non-native or unnatural)</v>
      </c>
      <c r="K154" s="16" t="str">
        <f>LFAT!D152</f>
        <v>N</v>
      </c>
      <c r="L154" s="19">
        <f>LFAT!F152</f>
        <v>0.1</v>
      </c>
      <c r="M154" s="16" t="str">
        <f>LFAT!G152</f>
        <v>R</v>
      </c>
      <c r="N154" s="19">
        <f>LFAT!I152</f>
        <v>0.1</v>
      </c>
      <c r="O154" s="18">
        <f>LFAT!J152</f>
        <v>0.01</v>
      </c>
      <c r="P154" s="18">
        <f t="shared" si="6"/>
        <v>7.0299999999999998E-3</v>
      </c>
      <c r="Q154" s="18">
        <f t="shared" si="7"/>
        <v>1.5528094982370417E-2</v>
      </c>
      <c r="R154" s="18">
        <f t="shared" si="8"/>
        <v>4.7758819179489088E-3</v>
      </c>
    </row>
    <row r="155" spans="1:18" ht="18" customHeight="1" x14ac:dyDescent="0.2">
      <c r="A155" s="16" t="str">
        <f>'Limiting Factor Scores'!A5</f>
        <v>CC1</v>
      </c>
      <c r="B155" s="16" t="str">
        <f>'Limiting Factor Scores'!B5</f>
        <v>Catherine Creek</v>
      </c>
      <c r="C155" s="16" t="str">
        <f>'Limiting Factor Scores'!C5</f>
        <v>Channel and Habitat Structure</v>
      </c>
      <c r="D155" s="18">
        <f>'Limiting Factor Scores'!D5</f>
        <v>0.41620000000000001</v>
      </c>
      <c r="E155" s="19">
        <f>'Limiting Factor Scores'!E5</f>
        <v>4.57</v>
      </c>
      <c r="F155" s="18">
        <f>'Limiting Factor Scores'!F5</f>
        <v>0.90325</v>
      </c>
      <c r="G155" s="18">
        <f>'Limiting Factor Scores'!G5</f>
        <v>3.2759845209452294</v>
      </c>
      <c r="H155" s="18">
        <f>'Limiting Factor Scores'!H5</f>
        <v>0.98749451435969771</v>
      </c>
      <c r="I155" s="17">
        <f>LFAT!A156</f>
        <v>11</v>
      </c>
      <c r="J155" s="16" t="str">
        <f>LFAT!B156</f>
        <v>Species Management (non-native or unnatural)</v>
      </c>
      <c r="K155" s="16" t="str">
        <f>LFAT!D156</f>
        <v>N</v>
      </c>
      <c r="L155" s="19">
        <f>LFAT!F156</f>
        <v>0.1</v>
      </c>
      <c r="M155" s="16" t="str">
        <f>LFAT!G156</f>
        <v>R</v>
      </c>
      <c r="N155" s="19">
        <f>LFAT!I156</f>
        <v>0.1</v>
      </c>
      <c r="O155" s="18">
        <f>LFAT!J156</f>
        <v>0.01</v>
      </c>
      <c r="P155" s="18">
        <f t="shared" si="6"/>
        <v>9.0325000000000006E-3</v>
      </c>
      <c r="Q155" s="18">
        <f t="shared" si="7"/>
        <v>3.2759845209452292E-2</v>
      </c>
      <c r="R155" s="18">
        <f t="shared" si="8"/>
        <v>9.8749451435969776E-3</v>
      </c>
    </row>
    <row r="156" spans="1:18" ht="18" customHeight="1" x14ac:dyDescent="0.2">
      <c r="A156" s="16" t="str">
        <f>'Limiting Factor Scores'!A6</f>
        <v>CC1</v>
      </c>
      <c r="B156" s="16" t="str">
        <f>'Limiting Factor Scores'!B6</f>
        <v>Catherine Creek</v>
      </c>
      <c r="C156" s="16" t="str">
        <f>'Limiting Factor Scores'!C6</f>
        <v>Decreased Sediment Quantity</v>
      </c>
      <c r="D156" s="18">
        <f>'Limiting Factor Scores'!D6</f>
        <v>0.41620000000000001</v>
      </c>
      <c r="E156" s="19">
        <f>'Limiting Factor Scores'!E6</f>
        <v>2.95</v>
      </c>
      <c r="F156" s="18">
        <f>'Limiting Factor Scores'!F6</f>
        <v>0.53874999999999995</v>
      </c>
      <c r="G156" s="18">
        <f>'Limiting Factor Scores'!G6</f>
        <v>1.1611794197389547</v>
      </c>
      <c r="H156" s="18">
        <f>'Limiting Factor Scores'!H6</f>
        <v>0.35216569769859374</v>
      </c>
      <c r="I156" s="17">
        <f>LFAT!A159</f>
        <v>11</v>
      </c>
      <c r="J156" s="16" t="str">
        <f>LFAT!B159</f>
        <v>Species Management (non-native or unnatural)</v>
      </c>
      <c r="K156" s="16" t="str">
        <f>LFAT!D159</f>
        <v>N</v>
      </c>
      <c r="L156" s="19">
        <f>LFAT!F159</f>
        <v>0.1</v>
      </c>
      <c r="M156" s="16" t="str">
        <f>LFAT!G159</f>
        <v>R</v>
      </c>
      <c r="N156" s="19">
        <f>LFAT!I159</f>
        <v>0.1</v>
      </c>
      <c r="O156" s="18">
        <f>LFAT!J159</f>
        <v>0.01</v>
      </c>
      <c r="P156" s="18">
        <f t="shared" si="6"/>
        <v>5.3874999999999999E-3</v>
      </c>
      <c r="Q156" s="18">
        <f t="shared" si="7"/>
        <v>1.1611794197389547E-2</v>
      </c>
      <c r="R156" s="18">
        <f t="shared" si="8"/>
        <v>3.5216569769859376E-3</v>
      </c>
    </row>
    <row r="157" spans="1:18" ht="18" customHeight="1" x14ac:dyDescent="0.2">
      <c r="A157" s="16" t="str">
        <f>'Limiting Factor Scores'!A7</f>
        <v>CC1</v>
      </c>
      <c r="B157" s="16" t="str">
        <f>'Limiting Factor Scores'!B7</f>
        <v>Catherine Creek</v>
      </c>
      <c r="C157" s="16" t="str">
        <f>'Limiting Factor Scores'!C7</f>
        <v>Decreased Water Quantity</v>
      </c>
      <c r="D157" s="18">
        <f>'Limiting Factor Scores'!D7</f>
        <v>0.41620000000000001</v>
      </c>
      <c r="E157" s="19">
        <f>'Limiting Factor Scores'!E7</f>
        <v>5</v>
      </c>
      <c r="F157" s="18">
        <f>'Limiting Factor Scores'!F7</f>
        <v>1</v>
      </c>
      <c r="G157" s="18">
        <f>'Limiting Factor Scores'!G7</f>
        <v>3.1185271433327997</v>
      </c>
      <c r="H157" s="18">
        <f>'Limiting Factor Scores'!H7</f>
        <v>0.89367058584984804</v>
      </c>
      <c r="I157" s="17">
        <f>LFAT!A157</f>
        <v>11</v>
      </c>
      <c r="J157" s="16" t="str">
        <f>LFAT!B157</f>
        <v>Species Management (non-native or unnatural)</v>
      </c>
      <c r="K157" s="16" t="str">
        <f>LFAT!D157</f>
        <v>N</v>
      </c>
      <c r="L157" s="19">
        <f>LFAT!F157</f>
        <v>0.1</v>
      </c>
      <c r="M157" s="16" t="str">
        <f>LFAT!G157</f>
        <v>R</v>
      </c>
      <c r="N157" s="19">
        <f>LFAT!I157</f>
        <v>0.1</v>
      </c>
      <c r="O157" s="18">
        <f>LFAT!J157</f>
        <v>0.01</v>
      </c>
      <c r="P157" s="18">
        <f t="shared" si="6"/>
        <v>0.01</v>
      </c>
      <c r="Q157" s="18">
        <f t="shared" si="7"/>
        <v>3.1185271433327999E-2</v>
      </c>
      <c r="R157" s="18">
        <f t="shared" si="8"/>
        <v>8.9367058584984803E-3</v>
      </c>
    </row>
    <row r="158" spans="1:18" ht="18" customHeight="1" x14ac:dyDescent="0.2">
      <c r="A158" s="16" t="str">
        <f>'Limiting Factor Scores'!A8</f>
        <v>CC1</v>
      </c>
      <c r="B158" s="16" t="str">
        <f>'Limiting Factor Scores'!B8</f>
        <v>Catherine Creek</v>
      </c>
      <c r="C158" s="16" t="str">
        <f>'Limiting Factor Scores'!C8</f>
        <v>Floodplain Condition</v>
      </c>
      <c r="D158" s="18">
        <f>'Limiting Factor Scores'!D8</f>
        <v>0.41620000000000001</v>
      </c>
      <c r="E158" s="19">
        <f>'Limiting Factor Scores'!E8</f>
        <v>4.78</v>
      </c>
      <c r="F158" s="18">
        <f>'Limiting Factor Scores'!F8</f>
        <v>0.95050000000000001</v>
      </c>
      <c r="G158" s="18">
        <f>'Limiting Factor Scores'!G8</f>
        <v>2.4046713080266851</v>
      </c>
      <c r="H158" s="18">
        <f>'Limiting Factor Scores'!H8</f>
        <v>0.68362177384613754</v>
      </c>
      <c r="I158" s="17">
        <f>LFAT!A154</f>
        <v>11</v>
      </c>
      <c r="J158" s="16" t="str">
        <f>LFAT!B154</f>
        <v>Species Management (non-native or unnatural)</v>
      </c>
      <c r="K158" s="16" t="str">
        <f>LFAT!D154</f>
        <v>N</v>
      </c>
      <c r="L158" s="19">
        <f>LFAT!F154</f>
        <v>0.1</v>
      </c>
      <c r="M158" s="16" t="str">
        <f>LFAT!G154</f>
        <v>R</v>
      </c>
      <c r="N158" s="19">
        <f>LFAT!I154</f>
        <v>0.1</v>
      </c>
      <c r="O158" s="18">
        <f>LFAT!J154</f>
        <v>0.01</v>
      </c>
      <c r="P158" s="18">
        <f t="shared" si="6"/>
        <v>9.5049999999999996E-3</v>
      </c>
      <c r="Q158" s="18">
        <f t="shared" si="7"/>
        <v>2.404671308026685E-2</v>
      </c>
      <c r="R158" s="18">
        <f t="shared" si="8"/>
        <v>6.8362177384613757E-3</v>
      </c>
    </row>
    <row r="159" spans="1:18" ht="18" customHeight="1" x14ac:dyDescent="0.2">
      <c r="A159" s="16" t="str">
        <f>'Limiting Factor Scores'!A9</f>
        <v>CC1</v>
      </c>
      <c r="B159" s="16" t="str">
        <f>'Limiting Factor Scores'!B9</f>
        <v>Catherine Creek</v>
      </c>
      <c r="C159" s="16" t="str">
        <f>'Limiting Factor Scores'!C9</f>
        <v>Increased Sediment Quantity</v>
      </c>
      <c r="D159" s="18">
        <f>'Limiting Factor Scores'!D9</f>
        <v>0.41620000000000001</v>
      </c>
      <c r="E159" s="19">
        <f>'Limiting Factor Scores'!E9</f>
        <v>4.51</v>
      </c>
      <c r="F159" s="18">
        <f>'Limiting Factor Scores'!F9</f>
        <v>0.88975000000000004</v>
      </c>
      <c r="G159" s="18">
        <f>'Limiting Factor Scores'!G9</f>
        <v>1.3463557179497756</v>
      </c>
      <c r="H159" s="18">
        <f>'Limiting Factor Scores'!H9</f>
        <v>0.44424448499458025</v>
      </c>
      <c r="I159" s="17">
        <f>LFAT!A160</f>
        <v>11</v>
      </c>
      <c r="J159" s="16" t="str">
        <f>LFAT!B160</f>
        <v>Species Management (non-native or unnatural)</v>
      </c>
      <c r="K159" s="16" t="str">
        <f>LFAT!D160</f>
        <v>N</v>
      </c>
      <c r="L159" s="19">
        <f>LFAT!F160</f>
        <v>0.1</v>
      </c>
      <c r="M159" s="16" t="str">
        <f>LFAT!G160</f>
        <v>R</v>
      </c>
      <c r="N159" s="19">
        <f>LFAT!I160</f>
        <v>0.1</v>
      </c>
      <c r="O159" s="18">
        <f>LFAT!J160</f>
        <v>0.01</v>
      </c>
      <c r="P159" s="18">
        <f t="shared" si="6"/>
        <v>8.8975000000000009E-3</v>
      </c>
      <c r="Q159" s="18">
        <f t="shared" si="7"/>
        <v>1.3463557179497756E-2</v>
      </c>
      <c r="R159" s="18">
        <f t="shared" si="8"/>
        <v>4.4424448499458024E-3</v>
      </c>
    </row>
    <row r="160" spans="1:18" ht="18" customHeight="1" x14ac:dyDescent="0.2">
      <c r="A160" s="16" t="str">
        <f>'Limiting Factor Scores'!A10</f>
        <v>CC1</v>
      </c>
      <c r="B160" s="16" t="str">
        <f>'Limiting Factor Scores'!B10</f>
        <v>Catherine Creek</v>
      </c>
      <c r="C160" s="16" t="str">
        <f>'Limiting Factor Scores'!C10</f>
        <v>Non-Native Species Interactions and Competition</v>
      </c>
      <c r="D160" s="18">
        <f>'Limiting Factor Scores'!D10</f>
        <v>0.41620000000000001</v>
      </c>
      <c r="E160" s="19">
        <f>'Limiting Factor Scores'!E10</f>
        <v>4.6399999999999997</v>
      </c>
      <c r="F160" s="18">
        <f>'Limiting Factor Scores'!F10</f>
        <v>0.91900000000000004</v>
      </c>
      <c r="G160" s="18">
        <f>'Limiting Factor Scores'!G10</f>
        <v>1.5381473669789341</v>
      </c>
      <c r="H160" s="18">
        <f>'Limiting Factor Scores'!H10</f>
        <v>0.53679430671662953</v>
      </c>
      <c r="I160" s="17">
        <f>LFAT!A166</f>
        <v>11</v>
      </c>
      <c r="J160" s="16" t="str">
        <f>LFAT!B166</f>
        <v>Species Management (non-native or unnatural)</v>
      </c>
      <c r="K160" s="16" t="str">
        <f>LFAT!D166</f>
        <v>D</v>
      </c>
      <c r="L160" s="19">
        <f>LFAT!F166</f>
        <v>1</v>
      </c>
      <c r="M160" s="16" t="str">
        <f>LFAT!G166</f>
        <v>C</v>
      </c>
      <c r="N160" s="19">
        <f>LFAT!I166</f>
        <v>1</v>
      </c>
      <c r="O160" s="18">
        <f>LFAT!J166</f>
        <v>1</v>
      </c>
      <c r="P160" s="18">
        <f t="shared" si="6"/>
        <v>0.91900000000000004</v>
      </c>
      <c r="Q160" s="18">
        <f t="shared" si="7"/>
        <v>1.5381473669789341</v>
      </c>
      <c r="R160" s="18">
        <f t="shared" si="8"/>
        <v>0.53679430671662953</v>
      </c>
    </row>
    <row r="161" spans="1:18" ht="18" customHeight="1" x14ac:dyDescent="0.2">
      <c r="A161" s="16" t="str">
        <f>'Limiting Factor Scores'!A11</f>
        <v>CC1</v>
      </c>
      <c r="B161" s="16" t="str">
        <f>'Limiting Factor Scores'!B11</f>
        <v>Catherine Creek</v>
      </c>
      <c r="C161" s="16" t="str">
        <f>'Limiting Factor Scores'!C11</f>
        <v>Predation</v>
      </c>
      <c r="D161" s="18">
        <f>'Limiting Factor Scores'!D11</f>
        <v>0.41620000000000001</v>
      </c>
      <c r="E161" s="19">
        <f>'Limiting Factor Scores'!E11</f>
        <v>4.22</v>
      </c>
      <c r="F161" s="18">
        <f>'Limiting Factor Scores'!F11</f>
        <v>0.82450000000000001</v>
      </c>
      <c r="G161" s="18">
        <f>'Limiting Factor Scores'!G11</f>
        <v>1.8432427776821039</v>
      </c>
      <c r="H161" s="18">
        <f>'Limiting Factor Scores'!H11</f>
        <v>0.55660049193039973</v>
      </c>
      <c r="I161" s="17">
        <f>LFAT!A164</f>
        <v>11</v>
      </c>
      <c r="J161" s="16" t="str">
        <f>LFAT!B164</f>
        <v>Species Management (non-native or unnatural)</v>
      </c>
      <c r="K161" s="16" t="str">
        <f>LFAT!D164</f>
        <v>D</v>
      </c>
      <c r="L161" s="19">
        <f>LFAT!F164</f>
        <v>1</v>
      </c>
      <c r="M161" s="16" t="str">
        <f>LFAT!G164</f>
        <v>C</v>
      </c>
      <c r="N161" s="19">
        <f>LFAT!I164</f>
        <v>1</v>
      </c>
      <c r="O161" s="18">
        <f>LFAT!J164</f>
        <v>1</v>
      </c>
      <c r="P161" s="18">
        <f t="shared" si="6"/>
        <v>0.82450000000000001</v>
      </c>
      <c r="Q161" s="18">
        <f t="shared" si="7"/>
        <v>1.8432427776821039</v>
      </c>
      <c r="R161" s="18">
        <f t="shared" si="8"/>
        <v>0.55660049193039973</v>
      </c>
    </row>
    <row r="162" spans="1:18" ht="18" customHeight="1" x14ac:dyDescent="0.2">
      <c r="A162" s="16" t="str">
        <f>'Limiting Factor Scores'!A12</f>
        <v>CC1</v>
      </c>
      <c r="B162" s="16" t="str">
        <f>'Limiting Factor Scores'!B12</f>
        <v>Catherine Creek</v>
      </c>
      <c r="C162" s="16" t="str">
        <f>'Limiting Factor Scores'!C12</f>
        <v>Riparian Condition</v>
      </c>
      <c r="D162" s="18">
        <f>'Limiting Factor Scores'!D12</f>
        <v>0.41620000000000001</v>
      </c>
      <c r="E162" s="19">
        <f>'Limiting Factor Scores'!E12</f>
        <v>4.57</v>
      </c>
      <c r="F162" s="18">
        <f>'Limiting Factor Scores'!F12</f>
        <v>0.90325</v>
      </c>
      <c r="G162" s="18">
        <f>'Limiting Factor Scores'!G12</f>
        <v>2.3334676635365139</v>
      </c>
      <c r="H162" s="18">
        <f>'Limiting Factor Scores'!H12</f>
        <v>0.74630686731624474</v>
      </c>
      <c r="I162" s="17">
        <f>LFAT!A153</f>
        <v>11</v>
      </c>
      <c r="J162" s="16" t="str">
        <f>LFAT!B153</f>
        <v>Species Management (non-native or unnatural)</v>
      </c>
      <c r="K162" s="16" t="str">
        <f>LFAT!D153</f>
        <v>N</v>
      </c>
      <c r="L162" s="19">
        <f>LFAT!F153</f>
        <v>0.1</v>
      </c>
      <c r="M162" s="16" t="str">
        <f>LFAT!G153</f>
        <v>R</v>
      </c>
      <c r="N162" s="19">
        <f>LFAT!I153</f>
        <v>0.1</v>
      </c>
      <c r="O162" s="18">
        <f>LFAT!J153</f>
        <v>0.01</v>
      </c>
      <c r="P162" s="18">
        <f t="shared" si="6"/>
        <v>9.0325000000000006E-3</v>
      </c>
      <c r="Q162" s="18">
        <f t="shared" si="7"/>
        <v>2.3334676635365141E-2</v>
      </c>
      <c r="R162" s="18">
        <f t="shared" si="8"/>
        <v>7.4630686731624474E-3</v>
      </c>
    </row>
    <row r="163" spans="1:18" ht="18" customHeight="1" x14ac:dyDescent="0.2">
      <c r="A163" s="16" t="str">
        <f>'Limiting Factor Scores'!A13</f>
        <v>CC1</v>
      </c>
      <c r="B163" s="16" t="str">
        <f>'Limiting Factor Scores'!B13</f>
        <v>Catherine Creek</v>
      </c>
      <c r="C163" s="16" t="str">
        <f>'Limiting Factor Scores'!C13</f>
        <v>Side Channel and Wetland Habitat</v>
      </c>
      <c r="D163" s="18">
        <f>'Limiting Factor Scores'!D13</f>
        <v>0.41620000000000001</v>
      </c>
      <c r="E163" s="19">
        <f>'Limiting Factor Scores'!E13</f>
        <v>4.08</v>
      </c>
      <c r="F163" s="18">
        <f>'Limiting Factor Scores'!F13</f>
        <v>0.79300000000000004</v>
      </c>
      <c r="G163" s="18">
        <f>'Limiting Factor Scores'!G13</f>
        <v>2.5366438680056342</v>
      </c>
      <c r="H163" s="18">
        <f>'Limiting Factor Scores'!H13</f>
        <v>0.73711193140513176</v>
      </c>
      <c r="I163" s="17">
        <f>LFAT!A155</f>
        <v>11</v>
      </c>
      <c r="J163" s="16" t="str">
        <f>LFAT!B155</f>
        <v>Species Management (non-native or unnatural)</v>
      </c>
      <c r="K163" s="16" t="str">
        <f>LFAT!D155</f>
        <v>N</v>
      </c>
      <c r="L163" s="19">
        <f>LFAT!F155</f>
        <v>0.1</v>
      </c>
      <c r="M163" s="16" t="str">
        <f>LFAT!G155</f>
        <v>R</v>
      </c>
      <c r="N163" s="19">
        <f>LFAT!I155</f>
        <v>0.1</v>
      </c>
      <c r="O163" s="18">
        <f>LFAT!J155</f>
        <v>0.01</v>
      </c>
      <c r="P163" s="18">
        <f t="shared" si="6"/>
        <v>7.9300000000000013E-3</v>
      </c>
      <c r="Q163" s="18">
        <f t="shared" si="7"/>
        <v>2.5366438680056343E-2</v>
      </c>
      <c r="R163" s="18">
        <f t="shared" si="8"/>
        <v>7.3711193140513177E-3</v>
      </c>
    </row>
    <row r="164" spans="1:18" ht="18" customHeight="1" x14ac:dyDescent="0.2">
      <c r="A164" s="16" t="str">
        <f>'Limiting Factor Scores'!A14</f>
        <v>CC1</v>
      </c>
      <c r="B164" s="16" t="str">
        <f>'Limiting Factor Scores'!B14</f>
        <v>Catherine Creek</v>
      </c>
      <c r="C164" s="16" t="str">
        <f>'Limiting Factor Scores'!C14</f>
        <v>Summer Water Temperature</v>
      </c>
      <c r="D164" s="18">
        <f>'Limiting Factor Scores'!D14</f>
        <v>0.41620000000000001</v>
      </c>
      <c r="E164" s="19">
        <f>'Limiting Factor Scores'!E14</f>
        <v>4.6399999999999997</v>
      </c>
      <c r="F164" s="18">
        <f>'Limiting Factor Scores'!F14</f>
        <v>0.91900000000000004</v>
      </c>
      <c r="G164" s="18">
        <f>'Limiting Factor Scores'!G14</f>
        <v>2.5462759256596446</v>
      </c>
      <c r="H164" s="18">
        <f>'Limiting Factor Scores'!H14</f>
        <v>0.78612171121491115</v>
      </c>
      <c r="I164" s="17">
        <f>LFAT!A161</f>
        <v>11</v>
      </c>
      <c r="J164" s="16" t="str">
        <f>LFAT!B161</f>
        <v>Species Management (non-native or unnatural)</v>
      </c>
      <c r="K164" s="16" t="str">
        <f>LFAT!D161</f>
        <v>N</v>
      </c>
      <c r="L164" s="19">
        <f>LFAT!F161</f>
        <v>0.1</v>
      </c>
      <c r="M164" s="16" t="str">
        <f>LFAT!G161</f>
        <v>R</v>
      </c>
      <c r="N164" s="19">
        <f>LFAT!I161</f>
        <v>0.1</v>
      </c>
      <c r="O164" s="18">
        <f>LFAT!J161</f>
        <v>0.01</v>
      </c>
      <c r="P164" s="18">
        <f t="shared" si="6"/>
        <v>9.1900000000000003E-3</v>
      </c>
      <c r="Q164" s="18">
        <f t="shared" si="7"/>
        <v>2.5462759256596447E-2</v>
      </c>
      <c r="R164" s="18">
        <f t="shared" si="8"/>
        <v>7.8612171121491114E-3</v>
      </c>
    </row>
    <row r="165" spans="1:18" ht="18" customHeight="1" x14ac:dyDescent="0.2">
      <c r="A165" s="16" t="str">
        <f>'Limiting Factor Scores'!A15</f>
        <v>CC1</v>
      </c>
      <c r="B165" s="16" t="str">
        <f>'Limiting Factor Scores'!B15</f>
        <v>Catherine Creek</v>
      </c>
      <c r="C165" s="16" t="str">
        <f>'Limiting Factor Scores'!C15</f>
        <v>Water Quality</v>
      </c>
      <c r="D165" s="18">
        <f>'Limiting Factor Scores'!D15</f>
        <v>0.41620000000000001</v>
      </c>
      <c r="E165" s="19">
        <f>'Limiting Factor Scores'!E15</f>
        <v>5</v>
      </c>
      <c r="F165" s="18">
        <f>'Limiting Factor Scores'!F15</f>
        <v>1</v>
      </c>
      <c r="G165" s="18">
        <f>'Limiting Factor Scores'!G15</f>
        <v>2.4228785720825998</v>
      </c>
      <c r="H165" s="18">
        <f>'Limiting Factor Scores'!H15</f>
        <v>0.66838747160396994</v>
      </c>
      <c r="I165" s="17">
        <f>LFAT!A163</f>
        <v>11</v>
      </c>
      <c r="J165" s="16" t="str">
        <f>LFAT!B163</f>
        <v>Species Management (non-native or unnatural)</v>
      </c>
      <c r="K165" s="16" t="str">
        <f>LFAT!D163</f>
        <v>N</v>
      </c>
      <c r="L165" s="19">
        <f>LFAT!F163</f>
        <v>0.1</v>
      </c>
      <c r="M165" s="16" t="str">
        <f>LFAT!G163</f>
        <v>R</v>
      </c>
      <c r="N165" s="19">
        <f>LFAT!I163</f>
        <v>0.1</v>
      </c>
      <c r="O165" s="18">
        <f>LFAT!J163</f>
        <v>0.01</v>
      </c>
      <c r="P165" s="18">
        <f t="shared" si="6"/>
        <v>0.01</v>
      </c>
      <c r="Q165" s="18">
        <f t="shared" si="7"/>
        <v>2.4228785720825999E-2</v>
      </c>
      <c r="R165" s="18">
        <f t="shared" si="8"/>
        <v>6.6838747160396991E-3</v>
      </c>
    </row>
    <row r="166" spans="1:18" ht="18" customHeight="1" x14ac:dyDescent="0.2">
      <c r="A166" s="16" t="str">
        <f>'Limiting Factor Scores'!A16</f>
        <v>CC1</v>
      </c>
      <c r="B166" s="16" t="str">
        <f>'Limiting Factor Scores'!B16</f>
        <v>Catherine Creek</v>
      </c>
      <c r="C166" s="16" t="str">
        <f>'Limiting Factor Scores'!C16</f>
        <v>Winter Water Temperature</v>
      </c>
      <c r="D166" s="18">
        <f>'Limiting Factor Scores'!D16</f>
        <v>0.41620000000000001</v>
      </c>
      <c r="E166" s="19">
        <f>'Limiting Factor Scores'!E16</f>
        <v>3.91</v>
      </c>
      <c r="F166" s="18">
        <f>'Limiting Factor Scores'!F16</f>
        <v>0.75475000000000003</v>
      </c>
      <c r="G166" s="18">
        <f>'Limiting Factor Scores'!G16</f>
        <v>1.5055655961163039</v>
      </c>
      <c r="H166" s="18">
        <f>'Limiting Factor Scores'!H16</f>
        <v>0.41904535134711907</v>
      </c>
      <c r="I166" s="17">
        <f>LFAT!A162</f>
        <v>11</v>
      </c>
      <c r="J166" s="16" t="str">
        <f>LFAT!B162</f>
        <v>Species Management (non-native or unnatural)</v>
      </c>
      <c r="K166" s="16" t="str">
        <f>LFAT!D162</f>
        <v>N</v>
      </c>
      <c r="L166" s="19">
        <f>LFAT!F162</f>
        <v>0.1</v>
      </c>
      <c r="M166" s="16" t="str">
        <f>LFAT!G162</f>
        <v>R</v>
      </c>
      <c r="N166" s="19">
        <f>LFAT!I162</f>
        <v>0.1</v>
      </c>
      <c r="O166" s="18">
        <f>LFAT!J162</f>
        <v>0.01</v>
      </c>
      <c r="P166" s="18">
        <f t="shared" si="6"/>
        <v>7.5475000000000004E-3</v>
      </c>
      <c r="Q166" s="18">
        <f t="shared" si="7"/>
        <v>1.5055655961163039E-2</v>
      </c>
      <c r="R166" s="18">
        <f t="shared" si="8"/>
        <v>4.1904535134711911E-3</v>
      </c>
    </row>
    <row r="167" spans="1:18" ht="18" customHeight="1" x14ac:dyDescent="0.2">
      <c r="A167" s="16" t="str">
        <f>'Limiting Factor Scores'!A17</f>
        <v>CC2</v>
      </c>
      <c r="B167" s="16" t="str">
        <f>'Limiting Factor Scores'!B17</f>
        <v>Catherine Creek</v>
      </c>
      <c r="C167" s="16" t="str">
        <f>'Limiting Factor Scores'!C17</f>
        <v>Altered Flow Timing</v>
      </c>
      <c r="D167" s="18">
        <f>'Limiting Factor Scores'!D17</f>
        <v>0.28029999999999999</v>
      </c>
      <c r="E167" s="19">
        <f>'Limiting Factor Scores'!E17</f>
        <v>4.3099999999999996</v>
      </c>
      <c r="F167" s="18">
        <f>'Limiting Factor Scores'!F17</f>
        <v>0.84475</v>
      </c>
      <c r="G167" s="18">
        <f>'Limiting Factor Scores'!G17</f>
        <v>1.2414216711052548</v>
      </c>
      <c r="H167" s="18">
        <f>'Limiting Factor Scores'!H17</f>
        <v>0.33809290475393317</v>
      </c>
      <c r="I167" s="17">
        <f>LFAT!A8</f>
        <v>1</v>
      </c>
      <c r="J167" s="16" t="str">
        <f>LFAT!B8</f>
        <v>Protect Land (Easement and Acquisition)</v>
      </c>
      <c r="K167" s="16" t="str">
        <f>LFAT!D8</f>
        <v>I</v>
      </c>
      <c r="L167" s="19">
        <f>LFAT!F8</f>
        <v>0.5</v>
      </c>
      <c r="M167" s="16" t="str">
        <f>LFAT!G8</f>
        <v>CD</v>
      </c>
      <c r="N167" s="19">
        <f>LFAT!I8</f>
        <v>0.5</v>
      </c>
      <c r="O167" s="18">
        <f>LFAT!J8</f>
        <v>0.25</v>
      </c>
      <c r="P167" s="18">
        <f t="shared" si="6"/>
        <v>0.2111875</v>
      </c>
      <c r="Q167" s="18">
        <f t="shared" si="7"/>
        <v>0.3103554177763137</v>
      </c>
      <c r="R167" s="18">
        <f t="shared" si="8"/>
        <v>8.4523226188483291E-2</v>
      </c>
    </row>
    <row r="168" spans="1:18" ht="18" customHeight="1" x14ac:dyDescent="0.2">
      <c r="A168" s="16" t="str">
        <f>'Limiting Factor Scores'!A18</f>
        <v>CC2</v>
      </c>
      <c r="B168" s="16" t="str">
        <f>'Limiting Factor Scores'!B18</f>
        <v>Catherine Creek</v>
      </c>
      <c r="C168" s="16" t="str">
        <f>'Limiting Factor Scores'!C18</f>
        <v>Altered Primary Productivity</v>
      </c>
      <c r="D168" s="18">
        <f>'Limiting Factor Scores'!D18</f>
        <v>0.28029999999999999</v>
      </c>
      <c r="E168" s="19">
        <f>'Limiting Factor Scores'!E18</f>
        <v>4.3099999999999996</v>
      </c>
      <c r="F168" s="18">
        <f>'Limiting Factor Scores'!F18</f>
        <v>0.84475</v>
      </c>
      <c r="G168" s="18">
        <f>'Limiting Factor Scores'!G18</f>
        <v>0.86087688072372615</v>
      </c>
      <c r="H168" s="18">
        <f>'Limiting Factor Scores'!H18</f>
        <v>0.24158674585369744</v>
      </c>
      <c r="I168" s="17">
        <f>LFAT!A15</f>
        <v>1</v>
      </c>
      <c r="J168" s="16" t="str">
        <f>LFAT!B15</f>
        <v>Protect Land (Easement and Acquisition)</v>
      </c>
      <c r="K168" s="16" t="str">
        <f>LFAT!D15</f>
        <v>I</v>
      </c>
      <c r="L168" s="19">
        <f>LFAT!F15</f>
        <v>0.5</v>
      </c>
      <c r="M168" s="16" t="str">
        <f>LFAT!G15</f>
        <v>CD</v>
      </c>
      <c r="N168" s="19">
        <f>LFAT!I15</f>
        <v>0.5</v>
      </c>
      <c r="O168" s="18">
        <f>LFAT!J15</f>
        <v>0.25</v>
      </c>
      <c r="P168" s="18">
        <f t="shared" si="6"/>
        <v>0.2111875</v>
      </c>
      <c r="Q168" s="18">
        <f t="shared" si="7"/>
        <v>0.21521922018093154</v>
      </c>
      <c r="R168" s="18">
        <f t="shared" si="8"/>
        <v>6.0396686463424359E-2</v>
      </c>
    </row>
    <row r="169" spans="1:18" ht="18" customHeight="1" x14ac:dyDescent="0.2">
      <c r="A169" s="16" t="str">
        <f>'Limiting Factor Scores'!A19</f>
        <v>CC2</v>
      </c>
      <c r="B169" s="16" t="str">
        <f>'Limiting Factor Scores'!B19</f>
        <v>Catherine Creek</v>
      </c>
      <c r="C169" s="16" t="str">
        <f>'Limiting Factor Scores'!C19</f>
        <v>Anthropogenic Barriers</v>
      </c>
      <c r="D169" s="18">
        <f>'Limiting Factor Scores'!D19</f>
        <v>0.28029999999999999</v>
      </c>
      <c r="E169" s="19">
        <f>'Limiting Factor Scores'!E19</f>
        <v>4.6399999999999997</v>
      </c>
      <c r="F169" s="18">
        <f>'Limiting Factor Scores'!F19</f>
        <v>0.91900000000000004</v>
      </c>
      <c r="G169" s="18">
        <f>'Limiting Factor Scores'!G19</f>
        <v>1.3670971789913191</v>
      </c>
      <c r="H169" s="18">
        <f>'Limiting Factor Scores'!H19</f>
        <v>0.42046978104115873</v>
      </c>
      <c r="I169" s="17">
        <f>LFAT!A2</f>
        <v>1</v>
      </c>
      <c r="J169" s="16" t="str">
        <f>LFAT!B2</f>
        <v>Protect Land (Easement and Acquisition)</v>
      </c>
      <c r="K169" s="16" t="str">
        <f>LFAT!D2</f>
        <v>I</v>
      </c>
      <c r="L169" s="19">
        <f>LFAT!F2</f>
        <v>0.5</v>
      </c>
      <c r="M169" s="16" t="str">
        <f>LFAT!G2</f>
        <v>CD</v>
      </c>
      <c r="N169" s="19">
        <f>LFAT!I2</f>
        <v>0.5</v>
      </c>
      <c r="O169" s="18">
        <f>LFAT!J2</f>
        <v>0.25</v>
      </c>
      <c r="P169" s="18">
        <f t="shared" si="6"/>
        <v>0.22975000000000001</v>
      </c>
      <c r="Q169" s="18">
        <f t="shared" si="7"/>
        <v>0.34177429474782978</v>
      </c>
      <c r="R169" s="18">
        <f t="shared" si="8"/>
        <v>0.10511744526028968</v>
      </c>
    </row>
    <row r="170" spans="1:18" ht="18" customHeight="1" x14ac:dyDescent="0.2">
      <c r="A170" s="16" t="str">
        <f>'Limiting Factor Scores'!A20</f>
        <v>CC2</v>
      </c>
      <c r="B170" s="16" t="str">
        <f>'Limiting Factor Scores'!B20</f>
        <v>Catherine Creek</v>
      </c>
      <c r="C170" s="16" t="str">
        <f>'Limiting Factor Scores'!C20</f>
        <v>Channel and Habitat Structure</v>
      </c>
      <c r="D170" s="18">
        <f>'Limiting Factor Scores'!D20</f>
        <v>0.28029999999999999</v>
      </c>
      <c r="E170" s="19">
        <f>'Limiting Factor Scores'!E20</f>
        <v>4.37</v>
      </c>
      <c r="F170" s="18">
        <f>'Limiting Factor Scores'!F20</f>
        <v>0.85824999999999996</v>
      </c>
      <c r="G170" s="18">
        <f>'Limiting Factor Scores'!G20</f>
        <v>2.0963737104049844</v>
      </c>
      <c r="H170" s="18">
        <f>'Limiting Factor Scores'!H20</f>
        <v>0.63191920652772149</v>
      </c>
      <c r="I170" s="17">
        <f>LFAT!A6</f>
        <v>1</v>
      </c>
      <c r="J170" s="16" t="str">
        <f>LFAT!B6</f>
        <v>Protect Land (Easement and Acquisition)</v>
      </c>
      <c r="K170" s="16" t="str">
        <f>LFAT!D6</f>
        <v>I</v>
      </c>
      <c r="L170" s="19">
        <f>LFAT!F6</f>
        <v>0.5</v>
      </c>
      <c r="M170" s="16" t="str">
        <f>LFAT!G6</f>
        <v>CD</v>
      </c>
      <c r="N170" s="19">
        <f>LFAT!I6</f>
        <v>0.5</v>
      </c>
      <c r="O170" s="18">
        <f>LFAT!J6</f>
        <v>0.25</v>
      </c>
      <c r="P170" s="18">
        <f t="shared" si="6"/>
        <v>0.21456249999999999</v>
      </c>
      <c r="Q170" s="18">
        <f t="shared" si="7"/>
        <v>0.52409342760124611</v>
      </c>
      <c r="R170" s="18">
        <f t="shared" si="8"/>
        <v>0.15797980163193037</v>
      </c>
    </row>
    <row r="171" spans="1:18" ht="18" customHeight="1" x14ac:dyDescent="0.2">
      <c r="A171" s="16" t="str">
        <f>'Limiting Factor Scores'!A21</f>
        <v>CC2</v>
      </c>
      <c r="B171" s="16" t="str">
        <f>'Limiting Factor Scores'!B21</f>
        <v>Catherine Creek</v>
      </c>
      <c r="C171" s="16" t="str">
        <f>'Limiting Factor Scores'!C21</f>
        <v>Decreased Sediment Quantity</v>
      </c>
      <c r="D171" s="18">
        <f>'Limiting Factor Scores'!D21</f>
        <v>0.28029999999999999</v>
      </c>
      <c r="E171" s="19">
        <f>'Limiting Factor Scores'!E21</f>
        <v>2.4900000000000002</v>
      </c>
      <c r="F171" s="18">
        <f>'Limiting Factor Scores'!F21</f>
        <v>0.43525000000000003</v>
      </c>
      <c r="G171" s="18">
        <f>'Limiting Factor Scores'!G21</f>
        <v>0.63178869201657162</v>
      </c>
      <c r="H171" s="18">
        <f>'Limiting Factor Scores'!H21</f>
        <v>0.19161061739461155</v>
      </c>
      <c r="I171" s="17">
        <f>LFAT!A9</f>
        <v>1</v>
      </c>
      <c r="J171" s="16" t="str">
        <f>LFAT!B9</f>
        <v>Protect Land (Easement and Acquisition)</v>
      </c>
      <c r="K171" s="16" t="str">
        <f>LFAT!D9</f>
        <v>I</v>
      </c>
      <c r="L171" s="19">
        <f>LFAT!F9</f>
        <v>0.5</v>
      </c>
      <c r="M171" s="16" t="str">
        <f>LFAT!G9</f>
        <v>CD</v>
      </c>
      <c r="N171" s="19">
        <f>LFAT!I9</f>
        <v>0.5</v>
      </c>
      <c r="O171" s="18">
        <f>LFAT!J9</f>
        <v>0.25</v>
      </c>
      <c r="P171" s="18">
        <f t="shared" si="6"/>
        <v>0.10881250000000001</v>
      </c>
      <c r="Q171" s="18">
        <f t="shared" si="7"/>
        <v>0.1579471730041429</v>
      </c>
      <c r="R171" s="18">
        <f t="shared" si="8"/>
        <v>4.7902654348652887E-2</v>
      </c>
    </row>
    <row r="172" spans="1:18" ht="18" customHeight="1" x14ac:dyDescent="0.2">
      <c r="A172" s="16" t="str">
        <f>'Limiting Factor Scores'!A22</f>
        <v>CC2</v>
      </c>
      <c r="B172" s="16" t="str">
        <f>'Limiting Factor Scores'!B22</f>
        <v>Catherine Creek</v>
      </c>
      <c r="C172" s="16" t="str">
        <f>'Limiting Factor Scores'!C22</f>
        <v>Decreased Water Quantity</v>
      </c>
      <c r="D172" s="18">
        <f>'Limiting Factor Scores'!D22</f>
        <v>0.28029999999999999</v>
      </c>
      <c r="E172" s="19">
        <f>'Limiting Factor Scores'!E22</f>
        <v>4.3099999999999996</v>
      </c>
      <c r="F172" s="18">
        <f>'Limiting Factor Scores'!F22</f>
        <v>0.84475</v>
      </c>
      <c r="G172" s="18">
        <f>'Limiting Factor Scores'!G22</f>
        <v>1.7741843775920381</v>
      </c>
      <c r="H172" s="18">
        <f>'Limiting Factor Scores'!H22</f>
        <v>0.5084247528574809</v>
      </c>
      <c r="I172" s="17">
        <f>LFAT!A7</f>
        <v>1</v>
      </c>
      <c r="J172" s="16" t="str">
        <f>LFAT!B7</f>
        <v>Protect Land (Easement and Acquisition)</v>
      </c>
      <c r="K172" s="16" t="str">
        <f>LFAT!D7</f>
        <v>I</v>
      </c>
      <c r="L172" s="19">
        <f>LFAT!F7</f>
        <v>0.5</v>
      </c>
      <c r="M172" s="16" t="str">
        <f>LFAT!G7</f>
        <v>CD</v>
      </c>
      <c r="N172" s="19">
        <f>LFAT!I7</f>
        <v>0.5</v>
      </c>
      <c r="O172" s="18">
        <f>LFAT!J7</f>
        <v>0.25</v>
      </c>
      <c r="P172" s="18">
        <f t="shared" si="6"/>
        <v>0.2111875</v>
      </c>
      <c r="Q172" s="18">
        <f t="shared" si="7"/>
        <v>0.44354609439800952</v>
      </c>
      <c r="R172" s="18">
        <f t="shared" si="8"/>
        <v>0.12710618821437022</v>
      </c>
    </row>
    <row r="173" spans="1:18" ht="18" customHeight="1" x14ac:dyDescent="0.2">
      <c r="A173" s="16" t="str">
        <f>'Limiting Factor Scores'!A23</f>
        <v>CC2</v>
      </c>
      <c r="B173" s="16" t="str">
        <f>'Limiting Factor Scores'!B23</f>
        <v>Catherine Creek</v>
      </c>
      <c r="C173" s="16" t="str">
        <f>'Limiting Factor Scores'!C23</f>
        <v>Floodplain Condition</v>
      </c>
      <c r="D173" s="18">
        <f>'Limiting Factor Scores'!D23</f>
        <v>0.28029999999999999</v>
      </c>
      <c r="E173" s="19">
        <f>'Limiting Factor Scores'!E23</f>
        <v>3.95</v>
      </c>
      <c r="F173" s="18">
        <f>'Limiting Factor Scores'!F23</f>
        <v>0.76375000000000004</v>
      </c>
      <c r="G173" s="18">
        <f>'Limiting Factor Scores'!G23</f>
        <v>1.3012952527703194</v>
      </c>
      <c r="H173" s="18">
        <f>'Limiting Factor Scores'!H23</f>
        <v>0.36994401938717353</v>
      </c>
      <c r="I173" s="17">
        <f>LFAT!A4</f>
        <v>1</v>
      </c>
      <c r="J173" s="16" t="str">
        <f>LFAT!B4</f>
        <v>Protect Land (Easement and Acquisition)</v>
      </c>
      <c r="K173" s="16" t="str">
        <f>LFAT!D4</f>
        <v>I</v>
      </c>
      <c r="L173" s="19">
        <f>LFAT!F4</f>
        <v>0.5</v>
      </c>
      <c r="M173" s="16" t="str">
        <f>LFAT!G4</f>
        <v>CD</v>
      </c>
      <c r="N173" s="19">
        <f>LFAT!I4</f>
        <v>0.5</v>
      </c>
      <c r="O173" s="18">
        <f>LFAT!J4</f>
        <v>0.25</v>
      </c>
      <c r="P173" s="18">
        <f t="shared" si="6"/>
        <v>0.19093750000000001</v>
      </c>
      <c r="Q173" s="18">
        <f t="shared" si="7"/>
        <v>0.32532381319257986</v>
      </c>
      <c r="R173" s="18">
        <f t="shared" si="8"/>
        <v>9.2486004846793382E-2</v>
      </c>
    </row>
    <row r="174" spans="1:18" ht="18" customHeight="1" x14ac:dyDescent="0.2">
      <c r="A174" s="16" t="str">
        <f>'Limiting Factor Scores'!A24</f>
        <v>CC2</v>
      </c>
      <c r="B174" s="16" t="str">
        <f>'Limiting Factor Scores'!B24</f>
        <v>Catherine Creek</v>
      </c>
      <c r="C174" s="16" t="str">
        <f>'Limiting Factor Scores'!C24</f>
        <v>Increased Sediment Quantity</v>
      </c>
      <c r="D174" s="18">
        <f>'Limiting Factor Scores'!D24</f>
        <v>0.28029999999999999</v>
      </c>
      <c r="E174" s="19">
        <f>'Limiting Factor Scores'!E24</f>
        <v>4.32</v>
      </c>
      <c r="F174" s="18">
        <f>'Limiting Factor Scores'!F24</f>
        <v>0.84699999999999998</v>
      </c>
      <c r="G174" s="18">
        <f>'Limiting Factor Scores'!G24</f>
        <v>0.86316983483041854</v>
      </c>
      <c r="H174" s="18">
        <f>'Limiting Factor Scores'!H24</f>
        <v>0.28481212923507682</v>
      </c>
      <c r="I174" s="17">
        <f>LFAT!A10</f>
        <v>1</v>
      </c>
      <c r="J174" s="16" t="str">
        <f>LFAT!B10</f>
        <v>Protect Land (Easement and Acquisition)</v>
      </c>
      <c r="K174" s="16" t="str">
        <f>LFAT!D10</f>
        <v>I</v>
      </c>
      <c r="L174" s="19">
        <f>LFAT!F10</f>
        <v>0.5</v>
      </c>
      <c r="M174" s="16" t="str">
        <f>LFAT!G10</f>
        <v>CD</v>
      </c>
      <c r="N174" s="19">
        <f>LFAT!I10</f>
        <v>0.5</v>
      </c>
      <c r="O174" s="18">
        <f>LFAT!J10</f>
        <v>0.25</v>
      </c>
      <c r="P174" s="18">
        <f t="shared" si="6"/>
        <v>0.21174999999999999</v>
      </c>
      <c r="Q174" s="18">
        <f t="shared" si="7"/>
        <v>0.21579245870760463</v>
      </c>
      <c r="R174" s="18">
        <f t="shared" si="8"/>
        <v>7.1203032308769204E-2</v>
      </c>
    </row>
    <row r="175" spans="1:18" ht="18" customHeight="1" x14ac:dyDescent="0.2">
      <c r="A175" s="16" t="str">
        <f>'Limiting Factor Scores'!A25</f>
        <v>CC2</v>
      </c>
      <c r="B175" s="16" t="str">
        <f>'Limiting Factor Scores'!B25</f>
        <v>Catherine Creek</v>
      </c>
      <c r="C175" s="16" t="str">
        <f>'Limiting Factor Scores'!C25</f>
        <v>Non-Native Species Interactions and Competition</v>
      </c>
      <c r="D175" s="18">
        <f>'Limiting Factor Scores'!D25</f>
        <v>0.28029999999999999</v>
      </c>
      <c r="E175" s="19">
        <f>'Limiting Factor Scores'!E25</f>
        <v>3.91</v>
      </c>
      <c r="F175" s="18">
        <f>'Limiting Factor Scores'!F25</f>
        <v>0.75475000000000003</v>
      </c>
      <c r="G175" s="18">
        <f>'Limiting Factor Scores'!G25</f>
        <v>0.85075905187361855</v>
      </c>
      <c r="H175" s="18">
        <f>'Limiting Factor Scores'!H25</f>
        <v>0.29690433129977889</v>
      </c>
      <c r="I175" s="17">
        <f>LFAT!A16</f>
        <v>1</v>
      </c>
      <c r="J175" s="16" t="str">
        <f>LFAT!B16</f>
        <v>Protect Land (Easement and Acquisition)</v>
      </c>
      <c r="K175" s="16" t="str">
        <f>LFAT!D16</f>
        <v>I</v>
      </c>
      <c r="L175" s="19">
        <f>LFAT!F16</f>
        <v>0.5</v>
      </c>
      <c r="M175" s="16" t="str">
        <f>LFAT!G16</f>
        <v>R</v>
      </c>
      <c r="N175" s="19">
        <f>LFAT!I16</f>
        <v>0.1</v>
      </c>
      <c r="O175" s="18">
        <f>LFAT!J16</f>
        <v>0.05</v>
      </c>
      <c r="P175" s="18">
        <f t="shared" si="6"/>
        <v>3.7737500000000007E-2</v>
      </c>
      <c r="Q175" s="18">
        <f t="shared" si="7"/>
        <v>4.2537952593680928E-2</v>
      </c>
      <c r="R175" s="18">
        <f t="shared" si="8"/>
        <v>1.4845216564988946E-2</v>
      </c>
    </row>
    <row r="176" spans="1:18" ht="18" customHeight="1" x14ac:dyDescent="0.2">
      <c r="A176" s="16" t="str">
        <f>'Limiting Factor Scores'!A26</f>
        <v>CC2</v>
      </c>
      <c r="B176" s="16" t="str">
        <f>'Limiting Factor Scores'!B26</f>
        <v>Catherine Creek</v>
      </c>
      <c r="C176" s="16" t="str">
        <f>'Limiting Factor Scores'!C26</f>
        <v>Predation</v>
      </c>
      <c r="D176" s="18">
        <f>'Limiting Factor Scores'!D26</f>
        <v>0.28029999999999999</v>
      </c>
      <c r="E176" s="19">
        <f>'Limiting Factor Scores'!E26</f>
        <v>4.22</v>
      </c>
      <c r="F176" s="18">
        <f>'Limiting Factor Scores'!F26</f>
        <v>0.82450000000000001</v>
      </c>
      <c r="G176" s="18">
        <f>'Limiting Factor Scores'!G26</f>
        <v>1.2413766232203114</v>
      </c>
      <c r="H176" s="18">
        <f>'Limiting Factor Scores'!H26</f>
        <v>0.3748561217878208</v>
      </c>
      <c r="I176" s="17">
        <f>LFAT!A14</f>
        <v>1</v>
      </c>
      <c r="J176" s="16" t="str">
        <f>LFAT!B14</f>
        <v>Protect Land (Easement and Acquisition)</v>
      </c>
      <c r="K176" s="16" t="str">
        <f>LFAT!D14</f>
        <v>I</v>
      </c>
      <c r="L176" s="19">
        <f>LFAT!F14</f>
        <v>0.5</v>
      </c>
      <c r="M176" s="16" t="str">
        <f>LFAT!G14</f>
        <v>R</v>
      </c>
      <c r="N176" s="19">
        <f>LFAT!I14</f>
        <v>0.1</v>
      </c>
      <c r="O176" s="18">
        <f>LFAT!J14</f>
        <v>0.05</v>
      </c>
      <c r="P176" s="18">
        <f t="shared" si="6"/>
        <v>4.1225000000000005E-2</v>
      </c>
      <c r="Q176" s="18">
        <f t="shared" si="7"/>
        <v>6.2068831161015574E-2</v>
      </c>
      <c r="R176" s="18">
        <f t="shared" si="8"/>
        <v>1.874280608939104E-2</v>
      </c>
    </row>
    <row r="177" spans="1:18" ht="18" customHeight="1" x14ac:dyDescent="0.2">
      <c r="A177" s="16" t="str">
        <f>'Limiting Factor Scores'!A27</f>
        <v>CC2</v>
      </c>
      <c r="B177" s="16" t="str">
        <f>'Limiting Factor Scores'!B27</f>
        <v>Catherine Creek</v>
      </c>
      <c r="C177" s="16" t="str">
        <f>'Limiting Factor Scores'!C27</f>
        <v>Riparian Condition</v>
      </c>
      <c r="D177" s="18">
        <f>'Limiting Factor Scores'!D27</f>
        <v>0.28029999999999999</v>
      </c>
      <c r="E177" s="19">
        <f>'Limiting Factor Scores'!E27</f>
        <v>3.44</v>
      </c>
      <c r="F177" s="18">
        <f>'Limiting Factor Scores'!F27</f>
        <v>0.64900000000000002</v>
      </c>
      <c r="G177" s="18">
        <f>'Limiting Factor Scores'!G27</f>
        <v>1.1291705308702127</v>
      </c>
      <c r="H177" s="18">
        <f>'Limiting Factor Scores'!H27</f>
        <v>0.3611396612552128</v>
      </c>
      <c r="I177" s="17">
        <f>LFAT!A3</f>
        <v>1</v>
      </c>
      <c r="J177" s="16" t="str">
        <f>LFAT!B3</f>
        <v>Protect Land (Easement and Acquisition)</v>
      </c>
      <c r="K177" s="16" t="str">
        <f>LFAT!D3</f>
        <v>I</v>
      </c>
      <c r="L177" s="19">
        <f>LFAT!F3</f>
        <v>0.5</v>
      </c>
      <c r="M177" s="16" t="str">
        <f>LFAT!G3</f>
        <v>C</v>
      </c>
      <c r="N177" s="19">
        <f>LFAT!I3</f>
        <v>1</v>
      </c>
      <c r="O177" s="18">
        <f>LFAT!J3</f>
        <v>0.5</v>
      </c>
      <c r="P177" s="18">
        <f t="shared" si="6"/>
        <v>0.32450000000000001</v>
      </c>
      <c r="Q177" s="18">
        <f t="shared" si="7"/>
        <v>0.56458526543510634</v>
      </c>
      <c r="R177" s="18">
        <f t="shared" si="8"/>
        <v>0.1805698306276064</v>
      </c>
    </row>
    <row r="178" spans="1:18" ht="18" customHeight="1" x14ac:dyDescent="0.2">
      <c r="A178" s="16" t="str">
        <f>'Limiting Factor Scores'!A28</f>
        <v>CC2</v>
      </c>
      <c r="B178" s="16" t="str">
        <f>'Limiting Factor Scores'!B28</f>
        <v>Catherine Creek</v>
      </c>
      <c r="C178" s="16" t="str">
        <f>'Limiting Factor Scores'!C28</f>
        <v>Side Channel and Wetland Habitat</v>
      </c>
      <c r="D178" s="18">
        <f>'Limiting Factor Scores'!D28</f>
        <v>0.28029999999999999</v>
      </c>
      <c r="E178" s="19">
        <f>'Limiting Factor Scores'!E28</f>
        <v>4.37</v>
      </c>
      <c r="F178" s="18">
        <f>'Limiting Factor Scores'!F28</f>
        <v>0.85824999999999996</v>
      </c>
      <c r="G178" s="18">
        <f>'Limiting Factor Scores'!G28</f>
        <v>1.8489328788733128</v>
      </c>
      <c r="H178" s="18">
        <f>'Limiting Factor Scores'!H28</f>
        <v>0.53727308849873223</v>
      </c>
      <c r="I178" s="17">
        <f>LFAT!A5</f>
        <v>1</v>
      </c>
      <c r="J178" s="16" t="str">
        <f>LFAT!B5</f>
        <v>Protect Land (Easement and Acquisition)</v>
      </c>
      <c r="K178" s="16" t="str">
        <f>LFAT!D5</f>
        <v>I</v>
      </c>
      <c r="L178" s="19">
        <f>LFAT!F5</f>
        <v>0.5</v>
      </c>
      <c r="M178" s="16" t="str">
        <f>LFAT!G5</f>
        <v>CD</v>
      </c>
      <c r="N178" s="19">
        <f>LFAT!I5</f>
        <v>0.5</v>
      </c>
      <c r="O178" s="18">
        <f>LFAT!J5</f>
        <v>0.25</v>
      </c>
      <c r="P178" s="18">
        <f t="shared" si="6"/>
        <v>0.21456249999999999</v>
      </c>
      <c r="Q178" s="18">
        <f t="shared" si="7"/>
        <v>0.4622332197183282</v>
      </c>
      <c r="R178" s="18">
        <f t="shared" si="8"/>
        <v>0.13431827212468306</v>
      </c>
    </row>
    <row r="179" spans="1:18" ht="18" customHeight="1" x14ac:dyDescent="0.2">
      <c r="A179" s="16" t="str">
        <f>'Limiting Factor Scores'!A29</f>
        <v>CC2</v>
      </c>
      <c r="B179" s="16" t="str">
        <f>'Limiting Factor Scores'!B29</f>
        <v>Catherine Creek</v>
      </c>
      <c r="C179" s="16" t="str">
        <f>'Limiting Factor Scores'!C29</f>
        <v>Summer Water Temperature</v>
      </c>
      <c r="D179" s="18">
        <f>'Limiting Factor Scores'!D29</f>
        <v>0.28029999999999999</v>
      </c>
      <c r="E179" s="19">
        <f>'Limiting Factor Scores'!E29</f>
        <v>3.42</v>
      </c>
      <c r="F179" s="18">
        <f>'Limiting Factor Scores'!F29</f>
        <v>0.64449999999999996</v>
      </c>
      <c r="G179" s="18">
        <f>'Limiting Factor Scores'!G29</f>
        <v>1.2026351585456208</v>
      </c>
      <c r="H179" s="18">
        <f>'Limiting Factor Scores'!H29</f>
        <v>0.37129424948640521</v>
      </c>
      <c r="I179" s="17">
        <f>LFAT!A11</f>
        <v>1</v>
      </c>
      <c r="J179" s="16" t="str">
        <f>LFAT!B11</f>
        <v>Protect Land (Easement and Acquisition)</v>
      </c>
      <c r="K179" s="16" t="str">
        <f>LFAT!D11</f>
        <v>I</v>
      </c>
      <c r="L179" s="19">
        <f>LFAT!F11</f>
        <v>0.5</v>
      </c>
      <c r="M179" s="16" t="str">
        <f>LFAT!G11</f>
        <v>R</v>
      </c>
      <c r="N179" s="19">
        <f>LFAT!I11</f>
        <v>0.1</v>
      </c>
      <c r="O179" s="18">
        <f>LFAT!J11</f>
        <v>0.05</v>
      </c>
      <c r="P179" s="18">
        <f t="shared" si="6"/>
        <v>3.2224999999999997E-2</v>
      </c>
      <c r="Q179" s="18">
        <f t="shared" si="7"/>
        <v>6.0131757927281038E-2</v>
      </c>
      <c r="R179" s="18">
        <f t="shared" si="8"/>
        <v>1.8564712474320261E-2</v>
      </c>
    </row>
    <row r="180" spans="1:18" ht="18" customHeight="1" x14ac:dyDescent="0.2">
      <c r="A180" s="16" t="str">
        <f>'Limiting Factor Scores'!A30</f>
        <v>CC2</v>
      </c>
      <c r="B180" s="16" t="str">
        <f>'Limiting Factor Scores'!B30</f>
        <v>Catherine Creek</v>
      </c>
      <c r="C180" s="16" t="str">
        <f>'Limiting Factor Scores'!C30</f>
        <v>Water Quality</v>
      </c>
      <c r="D180" s="18">
        <f>'Limiting Factor Scores'!D30</f>
        <v>0.28029999999999999</v>
      </c>
      <c r="E180" s="19">
        <f>'Limiting Factor Scores'!E30</f>
        <v>4.6399999999999997</v>
      </c>
      <c r="F180" s="18">
        <f>'Limiting Factor Scores'!F30</f>
        <v>0.91900000000000004</v>
      </c>
      <c r="G180" s="18">
        <f>'Limiting Factor Scores'!G30</f>
        <v>1.4995749682619359</v>
      </c>
      <c r="H180" s="18">
        <f>'Limiting Factor Scores'!H30</f>
        <v>0.41368029461570099</v>
      </c>
      <c r="I180" s="17">
        <f>LFAT!A13</f>
        <v>1</v>
      </c>
      <c r="J180" s="16" t="str">
        <f>LFAT!B13</f>
        <v>Protect Land (Easement and Acquisition)</v>
      </c>
      <c r="K180" s="16" t="str">
        <f>LFAT!D13</f>
        <v>I</v>
      </c>
      <c r="L180" s="19">
        <f>LFAT!F13</f>
        <v>0.5</v>
      </c>
      <c r="M180" s="16" t="str">
        <f>LFAT!G13</f>
        <v>CD</v>
      </c>
      <c r="N180" s="19">
        <f>LFAT!I13</f>
        <v>0.5</v>
      </c>
      <c r="O180" s="18">
        <f>LFAT!J13</f>
        <v>0.25</v>
      </c>
      <c r="P180" s="18">
        <f t="shared" si="6"/>
        <v>0.22975000000000001</v>
      </c>
      <c r="Q180" s="18">
        <f t="shared" si="7"/>
        <v>0.37489374206548398</v>
      </c>
      <c r="R180" s="18">
        <f t="shared" si="8"/>
        <v>0.10342007365392525</v>
      </c>
    </row>
    <row r="181" spans="1:18" ht="18" customHeight="1" x14ac:dyDescent="0.2">
      <c r="A181" s="16" t="str">
        <f>'Limiting Factor Scores'!A31</f>
        <v>CC2</v>
      </c>
      <c r="B181" s="16" t="str">
        <f>'Limiting Factor Scores'!B31</f>
        <v>Catherine Creek</v>
      </c>
      <c r="C181" s="16" t="str">
        <f>'Limiting Factor Scores'!C31</f>
        <v>Winter Water Temperature</v>
      </c>
      <c r="D181" s="18">
        <f>'Limiting Factor Scores'!D31</f>
        <v>0.28029999999999999</v>
      </c>
      <c r="E181" s="19">
        <f>'Limiting Factor Scores'!E31</f>
        <v>3.91</v>
      </c>
      <c r="F181" s="18">
        <f>'Limiting Factor Scores'!F31</f>
        <v>0.75475000000000003</v>
      </c>
      <c r="G181" s="18">
        <f>'Limiting Factor Scores'!G31</f>
        <v>1.0139597227087938</v>
      </c>
      <c r="H181" s="18">
        <f>'Limiting Factor Scores'!H31</f>
        <v>0.28221627098173341</v>
      </c>
      <c r="I181" s="17">
        <f>LFAT!A12</f>
        <v>1</v>
      </c>
      <c r="J181" s="16" t="str">
        <f>LFAT!B12</f>
        <v>Protect Land (Easement and Acquisition)</v>
      </c>
      <c r="K181" s="16" t="str">
        <f>LFAT!D12</f>
        <v>I</v>
      </c>
      <c r="L181" s="19">
        <f>LFAT!F12</f>
        <v>0.5</v>
      </c>
      <c r="M181" s="16" t="str">
        <f>LFAT!G12</f>
        <v>R</v>
      </c>
      <c r="N181" s="19">
        <f>LFAT!I12</f>
        <v>0.1</v>
      </c>
      <c r="O181" s="18">
        <f>LFAT!J12</f>
        <v>0.05</v>
      </c>
      <c r="P181" s="18">
        <f t="shared" si="6"/>
        <v>3.7737500000000007E-2</v>
      </c>
      <c r="Q181" s="18">
        <f t="shared" si="7"/>
        <v>5.0697986135439688E-2</v>
      </c>
      <c r="R181" s="18">
        <f t="shared" si="8"/>
        <v>1.4110813549086672E-2</v>
      </c>
    </row>
    <row r="182" spans="1:18" ht="18" customHeight="1" x14ac:dyDescent="0.2">
      <c r="A182" s="16" t="str">
        <f>'Limiting Factor Scores'!A17</f>
        <v>CC2</v>
      </c>
      <c r="B182" s="16" t="str">
        <f>'Limiting Factor Scores'!B17</f>
        <v>Catherine Creek</v>
      </c>
      <c r="C182" s="16" t="str">
        <f>'Limiting Factor Scores'!C17</f>
        <v>Altered Flow Timing</v>
      </c>
      <c r="D182" s="18">
        <f>'Limiting Factor Scores'!D17</f>
        <v>0.28029999999999999</v>
      </c>
      <c r="E182" s="19">
        <f>'Limiting Factor Scores'!E17</f>
        <v>4.3099999999999996</v>
      </c>
      <c r="F182" s="18">
        <f>'Limiting Factor Scores'!F17</f>
        <v>0.84475</v>
      </c>
      <c r="G182" s="18">
        <f>'Limiting Factor Scores'!G17</f>
        <v>1.2414216711052548</v>
      </c>
      <c r="H182" s="18">
        <f>'Limiting Factor Scores'!H17</f>
        <v>0.33809290475393317</v>
      </c>
      <c r="I182" s="17">
        <f>LFAT!A23</f>
        <v>2</v>
      </c>
      <c r="J182" s="16" t="str">
        <f>LFAT!B23</f>
        <v>Instream Complexity Improvement</v>
      </c>
      <c r="K182" s="16" t="str">
        <f>LFAT!D23</f>
        <v>N</v>
      </c>
      <c r="L182" s="19">
        <f>LFAT!F23</f>
        <v>0.1</v>
      </c>
      <c r="M182" s="16" t="str">
        <f>LFAT!G23</f>
        <v>CD</v>
      </c>
      <c r="N182" s="19">
        <f>LFAT!I23</f>
        <v>0.5</v>
      </c>
      <c r="O182" s="18">
        <f>LFAT!J23</f>
        <v>0.05</v>
      </c>
      <c r="P182" s="18">
        <f t="shared" si="6"/>
        <v>4.2237500000000004E-2</v>
      </c>
      <c r="Q182" s="18">
        <f t="shared" si="7"/>
        <v>6.2071083555262745E-2</v>
      </c>
      <c r="R182" s="18">
        <f t="shared" si="8"/>
        <v>1.690464523769666E-2</v>
      </c>
    </row>
    <row r="183" spans="1:18" ht="18" customHeight="1" x14ac:dyDescent="0.2">
      <c r="A183" s="16" t="str">
        <f>'Limiting Factor Scores'!A18</f>
        <v>CC2</v>
      </c>
      <c r="B183" s="16" t="str">
        <f>'Limiting Factor Scores'!B18</f>
        <v>Catherine Creek</v>
      </c>
      <c r="C183" s="16" t="str">
        <f>'Limiting Factor Scores'!C18</f>
        <v>Altered Primary Productivity</v>
      </c>
      <c r="D183" s="18">
        <f>'Limiting Factor Scores'!D18</f>
        <v>0.28029999999999999</v>
      </c>
      <c r="E183" s="19">
        <f>'Limiting Factor Scores'!E18</f>
        <v>4.3099999999999996</v>
      </c>
      <c r="F183" s="18">
        <f>'Limiting Factor Scores'!F18</f>
        <v>0.84475</v>
      </c>
      <c r="G183" s="18">
        <f>'Limiting Factor Scores'!G18</f>
        <v>0.86087688072372615</v>
      </c>
      <c r="H183" s="18">
        <f>'Limiting Factor Scores'!H18</f>
        <v>0.24158674585369744</v>
      </c>
      <c r="I183" s="17">
        <f>LFAT!A30</f>
        <v>2</v>
      </c>
      <c r="J183" s="16" t="str">
        <f>LFAT!B30</f>
        <v>Instream Complexity Improvement</v>
      </c>
      <c r="K183" s="16" t="str">
        <f>LFAT!D30</f>
        <v>N</v>
      </c>
      <c r="L183" s="19">
        <f>LFAT!F30</f>
        <v>0.1</v>
      </c>
      <c r="M183" s="16" t="str">
        <f>LFAT!G30</f>
        <v>R</v>
      </c>
      <c r="N183" s="19">
        <f>LFAT!I30</f>
        <v>0.1</v>
      </c>
      <c r="O183" s="18">
        <f>LFAT!J30</f>
        <v>0.01</v>
      </c>
      <c r="P183" s="18">
        <f t="shared" si="6"/>
        <v>8.4475000000000001E-3</v>
      </c>
      <c r="Q183" s="18">
        <f t="shared" si="7"/>
        <v>8.6087688072372624E-3</v>
      </c>
      <c r="R183" s="18">
        <f t="shared" si="8"/>
        <v>2.4158674585369744E-3</v>
      </c>
    </row>
    <row r="184" spans="1:18" ht="18" customHeight="1" x14ac:dyDescent="0.2">
      <c r="A184" s="16" t="str">
        <f>'Limiting Factor Scores'!A19</f>
        <v>CC2</v>
      </c>
      <c r="B184" s="16" t="str">
        <f>'Limiting Factor Scores'!B19</f>
        <v>Catherine Creek</v>
      </c>
      <c r="C184" s="16" t="str">
        <f>'Limiting Factor Scores'!C19</f>
        <v>Anthropogenic Barriers</v>
      </c>
      <c r="D184" s="18">
        <f>'Limiting Factor Scores'!D19</f>
        <v>0.28029999999999999</v>
      </c>
      <c r="E184" s="19">
        <f>'Limiting Factor Scores'!E19</f>
        <v>4.6399999999999997</v>
      </c>
      <c r="F184" s="18">
        <f>'Limiting Factor Scores'!F19</f>
        <v>0.91900000000000004</v>
      </c>
      <c r="G184" s="18">
        <f>'Limiting Factor Scores'!G19</f>
        <v>1.3670971789913191</v>
      </c>
      <c r="H184" s="18">
        <f>'Limiting Factor Scores'!H19</f>
        <v>0.42046978104115873</v>
      </c>
      <c r="I184" s="17">
        <f>LFAT!A17</f>
        <v>2</v>
      </c>
      <c r="J184" s="16" t="str">
        <f>LFAT!B17</f>
        <v>Instream Complexity Improvement</v>
      </c>
      <c r="K184" s="16" t="str">
        <f>LFAT!D17</f>
        <v>N</v>
      </c>
      <c r="L184" s="19">
        <f>LFAT!F17</f>
        <v>0.1</v>
      </c>
      <c r="M184" s="16" t="str">
        <f>LFAT!G17</f>
        <v>R</v>
      </c>
      <c r="N184" s="19">
        <f>LFAT!I17</f>
        <v>0.1</v>
      </c>
      <c r="O184" s="18">
        <f>LFAT!J17</f>
        <v>0.01</v>
      </c>
      <c r="P184" s="18">
        <f t="shared" si="6"/>
        <v>9.1900000000000003E-3</v>
      </c>
      <c r="Q184" s="18">
        <f t="shared" si="7"/>
        <v>1.3670971789913191E-2</v>
      </c>
      <c r="R184" s="18">
        <f t="shared" si="8"/>
        <v>4.2046978104115871E-3</v>
      </c>
    </row>
    <row r="185" spans="1:18" ht="18" customHeight="1" x14ac:dyDescent="0.2">
      <c r="A185" s="16" t="str">
        <f>'Limiting Factor Scores'!A20</f>
        <v>CC2</v>
      </c>
      <c r="B185" s="16" t="str">
        <f>'Limiting Factor Scores'!B20</f>
        <v>Catherine Creek</v>
      </c>
      <c r="C185" s="16" t="str">
        <f>'Limiting Factor Scores'!C20</f>
        <v>Channel and Habitat Structure</v>
      </c>
      <c r="D185" s="18">
        <f>'Limiting Factor Scores'!D20</f>
        <v>0.28029999999999999</v>
      </c>
      <c r="E185" s="19">
        <f>'Limiting Factor Scores'!E20</f>
        <v>4.37</v>
      </c>
      <c r="F185" s="18">
        <f>'Limiting Factor Scores'!F20</f>
        <v>0.85824999999999996</v>
      </c>
      <c r="G185" s="18">
        <f>'Limiting Factor Scores'!G20</f>
        <v>2.0963737104049844</v>
      </c>
      <c r="H185" s="18">
        <f>'Limiting Factor Scores'!H20</f>
        <v>0.63191920652772149</v>
      </c>
      <c r="I185" s="17">
        <f>LFAT!A21</f>
        <v>2</v>
      </c>
      <c r="J185" s="16" t="str">
        <f>LFAT!B21</f>
        <v>Instream Complexity Improvement</v>
      </c>
      <c r="K185" s="16" t="str">
        <f>LFAT!D21</f>
        <v>D</v>
      </c>
      <c r="L185" s="19">
        <f>LFAT!F21</f>
        <v>1</v>
      </c>
      <c r="M185" s="16" t="str">
        <f>LFAT!G21</f>
        <v>C</v>
      </c>
      <c r="N185" s="19">
        <f>LFAT!I21</f>
        <v>1</v>
      </c>
      <c r="O185" s="18">
        <f>LFAT!J21</f>
        <v>1</v>
      </c>
      <c r="P185" s="18">
        <f t="shared" si="6"/>
        <v>0.85824999999999996</v>
      </c>
      <c r="Q185" s="18">
        <f t="shared" si="7"/>
        <v>2.0963737104049844</v>
      </c>
      <c r="R185" s="18">
        <f t="shared" si="8"/>
        <v>0.63191920652772149</v>
      </c>
    </row>
    <row r="186" spans="1:18" ht="18" customHeight="1" x14ac:dyDescent="0.2">
      <c r="A186" s="16" t="str">
        <f>'Limiting Factor Scores'!A21</f>
        <v>CC2</v>
      </c>
      <c r="B186" s="16" t="str">
        <f>'Limiting Factor Scores'!B21</f>
        <v>Catherine Creek</v>
      </c>
      <c r="C186" s="16" t="str">
        <f>'Limiting Factor Scores'!C21</f>
        <v>Decreased Sediment Quantity</v>
      </c>
      <c r="D186" s="18">
        <f>'Limiting Factor Scores'!D21</f>
        <v>0.28029999999999999</v>
      </c>
      <c r="E186" s="19">
        <f>'Limiting Factor Scores'!E21</f>
        <v>2.4900000000000002</v>
      </c>
      <c r="F186" s="18">
        <f>'Limiting Factor Scores'!F21</f>
        <v>0.43525000000000003</v>
      </c>
      <c r="G186" s="18">
        <f>'Limiting Factor Scores'!G21</f>
        <v>0.63178869201657162</v>
      </c>
      <c r="H186" s="18">
        <f>'Limiting Factor Scores'!H21</f>
        <v>0.19161061739461155</v>
      </c>
      <c r="I186" s="17">
        <f>LFAT!A24</f>
        <v>2</v>
      </c>
      <c r="J186" s="16" t="str">
        <f>LFAT!B24</f>
        <v>Instream Complexity Improvement</v>
      </c>
      <c r="K186" s="16" t="str">
        <f>LFAT!D24</f>
        <v>I</v>
      </c>
      <c r="L186" s="19">
        <f>LFAT!F24</f>
        <v>0.5</v>
      </c>
      <c r="M186" s="16" t="str">
        <f>LFAT!G24</f>
        <v>CD</v>
      </c>
      <c r="N186" s="19">
        <f>LFAT!I24</f>
        <v>0.5</v>
      </c>
      <c r="O186" s="18">
        <f>LFAT!J24</f>
        <v>0.25</v>
      </c>
      <c r="P186" s="18">
        <f t="shared" si="6"/>
        <v>0.10881250000000001</v>
      </c>
      <c r="Q186" s="18">
        <f t="shared" si="7"/>
        <v>0.1579471730041429</v>
      </c>
      <c r="R186" s="18">
        <f t="shared" si="8"/>
        <v>4.7902654348652887E-2</v>
      </c>
    </row>
    <row r="187" spans="1:18" ht="18" customHeight="1" x14ac:dyDescent="0.2">
      <c r="A187" s="16" t="str">
        <f>'Limiting Factor Scores'!A22</f>
        <v>CC2</v>
      </c>
      <c r="B187" s="16" t="str">
        <f>'Limiting Factor Scores'!B22</f>
        <v>Catherine Creek</v>
      </c>
      <c r="C187" s="16" t="str">
        <f>'Limiting Factor Scores'!C22</f>
        <v>Decreased Water Quantity</v>
      </c>
      <c r="D187" s="18">
        <f>'Limiting Factor Scores'!D22</f>
        <v>0.28029999999999999</v>
      </c>
      <c r="E187" s="19">
        <f>'Limiting Factor Scores'!E22</f>
        <v>4.3099999999999996</v>
      </c>
      <c r="F187" s="18">
        <f>'Limiting Factor Scores'!F22</f>
        <v>0.84475</v>
      </c>
      <c r="G187" s="18">
        <f>'Limiting Factor Scores'!G22</f>
        <v>1.7741843775920381</v>
      </c>
      <c r="H187" s="18">
        <f>'Limiting Factor Scores'!H22</f>
        <v>0.5084247528574809</v>
      </c>
      <c r="I187" s="17">
        <f>LFAT!A22</f>
        <v>2</v>
      </c>
      <c r="J187" s="16" t="str">
        <f>LFAT!B22</f>
        <v>Instream Complexity Improvement</v>
      </c>
      <c r="K187" s="16" t="str">
        <f>LFAT!D22</f>
        <v>N</v>
      </c>
      <c r="L187" s="19">
        <f>LFAT!F22</f>
        <v>0.1</v>
      </c>
      <c r="M187" s="16" t="str">
        <f>LFAT!G22</f>
        <v>R</v>
      </c>
      <c r="N187" s="19">
        <f>LFAT!I22</f>
        <v>0.1</v>
      </c>
      <c r="O187" s="18">
        <f>LFAT!J22</f>
        <v>0.01</v>
      </c>
      <c r="P187" s="18">
        <f t="shared" si="6"/>
        <v>8.4475000000000001E-3</v>
      </c>
      <c r="Q187" s="18">
        <f t="shared" si="7"/>
        <v>1.774184377592038E-2</v>
      </c>
      <c r="R187" s="18">
        <f t="shared" si="8"/>
        <v>5.084247528574809E-3</v>
      </c>
    </row>
    <row r="188" spans="1:18" ht="18" customHeight="1" x14ac:dyDescent="0.2">
      <c r="A188" s="16" t="str">
        <f>'Limiting Factor Scores'!A23</f>
        <v>CC2</v>
      </c>
      <c r="B188" s="16" t="str">
        <f>'Limiting Factor Scores'!B23</f>
        <v>Catherine Creek</v>
      </c>
      <c r="C188" s="16" t="str">
        <f>'Limiting Factor Scores'!C23</f>
        <v>Floodplain Condition</v>
      </c>
      <c r="D188" s="18">
        <f>'Limiting Factor Scores'!D23</f>
        <v>0.28029999999999999</v>
      </c>
      <c r="E188" s="19">
        <f>'Limiting Factor Scores'!E23</f>
        <v>3.95</v>
      </c>
      <c r="F188" s="18">
        <f>'Limiting Factor Scores'!F23</f>
        <v>0.76375000000000004</v>
      </c>
      <c r="G188" s="18">
        <f>'Limiting Factor Scores'!G23</f>
        <v>1.3012952527703194</v>
      </c>
      <c r="H188" s="18">
        <f>'Limiting Factor Scores'!H23</f>
        <v>0.36994401938717353</v>
      </c>
      <c r="I188" s="17">
        <f>LFAT!A19</f>
        <v>2</v>
      </c>
      <c r="J188" s="16" t="str">
        <f>LFAT!B19</f>
        <v>Instream Complexity Improvement</v>
      </c>
      <c r="K188" s="16" t="str">
        <f>LFAT!D19</f>
        <v>I</v>
      </c>
      <c r="L188" s="19">
        <f>LFAT!F19</f>
        <v>0.5</v>
      </c>
      <c r="M188" s="16" t="str">
        <f>LFAT!G19</f>
        <v>C</v>
      </c>
      <c r="N188" s="19">
        <f>LFAT!I19</f>
        <v>1</v>
      </c>
      <c r="O188" s="18">
        <f>LFAT!J19</f>
        <v>0.5</v>
      </c>
      <c r="P188" s="18">
        <f t="shared" si="6"/>
        <v>0.38187500000000002</v>
      </c>
      <c r="Q188" s="18">
        <f t="shared" si="7"/>
        <v>0.65064762638515972</v>
      </c>
      <c r="R188" s="18">
        <f t="shared" si="8"/>
        <v>0.18497200969358676</v>
      </c>
    </row>
    <row r="189" spans="1:18" ht="18" customHeight="1" x14ac:dyDescent="0.2">
      <c r="A189" s="16" t="str">
        <f>'Limiting Factor Scores'!A24</f>
        <v>CC2</v>
      </c>
      <c r="B189" s="16" t="str">
        <f>'Limiting Factor Scores'!B24</f>
        <v>Catherine Creek</v>
      </c>
      <c r="C189" s="16" t="str">
        <f>'Limiting Factor Scores'!C24</f>
        <v>Increased Sediment Quantity</v>
      </c>
      <c r="D189" s="18">
        <f>'Limiting Factor Scores'!D24</f>
        <v>0.28029999999999999</v>
      </c>
      <c r="E189" s="19">
        <f>'Limiting Factor Scores'!E24</f>
        <v>4.32</v>
      </c>
      <c r="F189" s="18">
        <f>'Limiting Factor Scores'!F24</f>
        <v>0.84699999999999998</v>
      </c>
      <c r="G189" s="18">
        <f>'Limiting Factor Scores'!G24</f>
        <v>0.86316983483041854</v>
      </c>
      <c r="H189" s="18">
        <f>'Limiting Factor Scores'!H24</f>
        <v>0.28481212923507682</v>
      </c>
      <c r="I189" s="17">
        <f>LFAT!A25</f>
        <v>2</v>
      </c>
      <c r="J189" s="16" t="str">
        <f>LFAT!B25</f>
        <v>Instream Complexity Improvement</v>
      </c>
      <c r="K189" s="16" t="str">
        <f>LFAT!D25</f>
        <v>I</v>
      </c>
      <c r="L189" s="19">
        <f>LFAT!F25</f>
        <v>0.5</v>
      </c>
      <c r="M189" s="16" t="str">
        <f>LFAT!G25</f>
        <v>C</v>
      </c>
      <c r="N189" s="19">
        <f>LFAT!I25</f>
        <v>1</v>
      </c>
      <c r="O189" s="18">
        <f>LFAT!J25</f>
        <v>0.5</v>
      </c>
      <c r="P189" s="18">
        <f t="shared" si="6"/>
        <v>0.42349999999999999</v>
      </c>
      <c r="Q189" s="18">
        <f t="shared" si="7"/>
        <v>0.43158491741520927</v>
      </c>
      <c r="R189" s="18">
        <f t="shared" si="8"/>
        <v>0.14240606461753841</v>
      </c>
    </row>
    <row r="190" spans="1:18" ht="18" customHeight="1" x14ac:dyDescent="0.2">
      <c r="A190" s="16" t="str">
        <f>'Limiting Factor Scores'!A25</f>
        <v>CC2</v>
      </c>
      <c r="B190" s="16" t="str">
        <f>'Limiting Factor Scores'!B25</f>
        <v>Catherine Creek</v>
      </c>
      <c r="C190" s="16" t="str">
        <f>'Limiting Factor Scores'!C25</f>
        <v>Non-Native Species Interactions and Competition</v>
      </c>
      <c r="D190" s="18">
        <f>'Limiting Factor Scores'!D25</f>
        <v>0.28029999999999999</v>
      </c>
      <c r="E190" s="19">
        <f>'Limiting Factor Scores'!E25</f>
        <v>3.91</v>
      </c>
      <c r="F190" s="18">
        <f>'Limiting Factor Scores'!F25</f>
        <v>0.75475000000000003</v>
      </c>
      <c r="G190" s="18">
        <f>'Limiting Factor Scores'!G25</f>
        <v>0.85075905187361855</v>
      </c>
      <c r="H190" s="18">
        <f>'Limiting Factor Scores'!H25</f>
        <v>0.29690433129977889</v>
      </c>
      <c r="I190" s="17">
        <f>LFAT!A31</f>
        <v>2</v>
      </c>
      <c r="J190" s="16" t="str">
        <f>LFAT!B31</f>
        <v>Instream Complexity Improvement</v>
      </c>
      <c r="K190" s="16" t="str">
        <f>LFAT!D31</f>
        <v>I</v>
      </c>
      <c r="L190" s="19">
        <f>LFAT!F31</f>
        <v>0.5</v>
      </c>
      <c r="M190" s="16" t="str">
        <f>LFAT!G31</f>
        <v>CD</v>
      </c>
      <c r="N190" s="19">
        <f>LFAT!I31</f>
        <v>0.5</v>
      </c>
      <c r="O190" s="18">
        <f>LFAT!J31</f>
        <v>0.25</v>
      </c>
      <c r="P190" s="18">
        <f t="shared" si="6"/>
        <v>0.18868750000000001</v>
      </c>
      <c r="Q190" s="18">
        <f t="shared" si="7"/>
        <v>0.21268976296840464</v>
      </c>
      <c r="R190" s="18">
        <f t="shared" si="8"/>
        <v>7.4226082824944722E-2</v>
      </c>
    </row>
    <row r="191" spans="1:18" ht="18" customHeight="1" x14ac:dyDescent="0.2">
      <c r="A191" s="16" t="str">
        <f>'Limiting Factor Scores'!A26</f>
        <v>CC2</v>
      </c>
      <c r="B191" s="16" t="str">
        <f>'Limiting Factor Scores'!B26</f>
        <v>Catherine Creek</v>
      </c>
      <c r="C191" s="16" t="str">
        <f>'Limiting Factor Scores'!C26</f>
        <v>Predation</v>
      </c>
      <c r="D191" s="18">
        <f>'Limiting Factor Scores'!D26</f>
        <v>0.28029999999999999</v>
      </c>
      <c r="E191" s="19">
        <f>'Limiting Factor Scores'!E26</f>
        <v>4.22</v>
      </c>
      <c r="F191" s="18">
        <f>'Limiting Factor Scores'!F26</f>
        <v>0.82450000000000001</v>
      </c>
      <c r="G191" s="18">
        <f>'Limiting Factor Scores'!G26</f>
        <v>1.2413766232203114</v>
      </c>
      <c r="H191" s="18">
        <f>'Limiting Factor Scores'!H26</f>
        <v>0.3748561217878208</v>
      </c>
      <c r="I191" s="17">
        <f>LFAT!A29</f>
        <v>2</v>
      </c>
      <c r="J191" s="16" t="str">
        <f>LFAT!B29</f>
        <v>Instream Complexity Improvement</v>
      </c>
      <c r="K191" s="16" t="str">
        <f>LFAT!D29</f>
        <v>I</v>
      </c>
      <c r="L191" s="19">
        <f>LFAT!F29</f>
        <v>0.5</v>
      </c>
      <c r="M191" s="16" t="str">
        <f>LFAT!G29</f>
        <v>CD</v>
      </c>
      <c r="N191" s="19">
        <f>LFAT!I29</f>
        <v>0.5</v>
      </c>
      <c r="O191" s="18">
        <f>LFAT!J29</f>
        <v>0.25</v>
      </c>
      <c r="P191" s="18">
        <f t="shared" si="6"/>
        <v>0.206125</v>
      </c>
      <c r="Q191" s="18">
        <f t="shared" si="7"/>
        <v>0.31034415580507785</v>
      </c>
      <c r="R191" s="18">
        <f t="shared" si="8"/>
        <v>9.3714030446955199E-2</v>
      </c>
    </row>
    <row r="192" spans="1:18" ht="18" customHeight="1" x14ac:dyDescent="0.2">
      <c r="A192" s="16" t="str">
        <f>'Limiting Factor Scores'!A27</f>
        <v>CC2</v>
      </c>
      <c r="B192" s="16" t="str">
        <f>'Limiting Factor Scores'!B27</f>
        <v>Catherine Creek</v>
      </c>
      <c r="C192" s="16" t="str">
        <f>'Limiting Factor Scores'!C27</f>
        <v>Riparian Condition</v>
      </c>
      <c r="D192" s="18">
        <f>'Limiting Factor Scores'!D27</f>
        <v>0.28029999999999999</v>
      </c>
      <c r="E192" s="19">
        <f>'Limiting Factor Scores'!E27</f>
        <v>3.44</v>
      </c>
      <c r="F192" s="18">
        <f>'Limiting Factor Scores'!F27</f>
        <v>0.64900000000000002</v>
      </c>
      <c r="G192" s="18">
        <f>'Limiting Factor Scores'!G27</f>
        <v>1.1291705308702127</v>
      </c>
      <c r="H192" s="18">
        <f>'Limiting Factor Scores'!H27</f>
        <v>0.3611396612552128</v>
      </c>
      <c r="I192" s="17">
        <f>LFAT!A18</f>
        <v>2</v>
      </c>
      <c r="J192" s="16" t="str">
        <f>LFAT!B18</f>
        <v>Instream Complexity Improvement</v>
      </c>
      <c r="K192" s="16" t="str">
        <f>LFAT!D18</f>
        <v>I</v>
      </c>
      <c r="L192" s="19">
        <f>LFAT!F18</f>
        <v>0.5</v>
      </c>
      <c r="M192" s="16" t="str">
        <f>LFAT!G18</f>
        <v>CD</v>
      </c>
      <c r="N192" s="19">
        <f>LFAT!I18</f>
        <v>0.5</v>
      </c>
      <c r="O192" s="18">
        <f>LFAT!J18</f>
        <v>0.25</v>
      </c>
      <c r="P192" s="18">
        <f t="shared" si="6"/>
        <v>0.16225000000000001</v>
      </c>
      <c r="Q192" s="18">
        <f t="shared" si="7"/>
        <v>0.28229263271755317</v>
      </c>
      <c r="R192" s="18">
        <f t="shared" si="8"/>
        <v>9.0284915313803199E-2</v>
      </c>
    </row>
    <row r="193" spans="1:18" ht="18" customHeight="1" x14ac:dyDescent="0.2">
      <c r="A193" s="16" t="str">
        <f>'Limiting Factor Scores'!A28</f>
        <v>CC2</v>
      </c>
      <c r="B193" s="16" t="str">
        <f>'Limiting Factor Scores'!B28</f>
        <v>Catherine Creek</v>
      </c>
      <c r="C193" s="16" t="str">
        <f>'Limiting Factor Scores'!C28</f>
        <v>Side Channel and Wetland Habitat</v>
      </c>
      <c r="D193" s="18">
        <f>'Limiting Factor Scores'!D28</f>
        <v>0.28029999999999999</v>
      </c>
      <c r="E193" s="19">
        <f>'Limiting Factor Scores'!E28</f>
        <v>4.37</v>
      </c>
      <c r="F193" s="18">
        <f>'Limiting Factor Scores'!F28</f>
        <v>0.85824999999999996</v>
      </c>
      <c r="G193" s="18">
        <f>'Limiting Factor Scores'!G28</f>
        <v>1.8489328788733128</v>
      </c>
      <c r="H193" s="18">
        <f>'Limiting Factor Scores'!H28</f>
        <v>0.53727308849873223</v>
      </c>
      <c r="I193" s="17">
        <f>LFAT!A20</f>
        <v>2</v>
      </c>
      <c r="J193" s="16" t="str">
        <f>LFAT!B20</f>
        <v>Instream Complexity Improvement</v>
      </c>
      <c r="K193" s="16" t="str">
        <f>LFAT!D20</f>
        <v>D</v>
      </c>
      <c r="L193" s="19">
        <f>LFAT!F20</f>
        <v>1</v>
      </c>
      <c r="M193" s="16" t="str">
        <f>LFAT!G20</f>
        <v>C</v>
      </c>
      <c r="N193" s="19">
        <f>LFAT!I20</f>
        <v>1</v>
      </c>
      <c r="O193" s="18">
        <f>LFAT!J20</f>
        <v>1</v>
      </c>
      <c r="P193" s="18">
        <f t="shared" si="6"/>
        <v>0.85824999999999996</v>
      </c>
      <c r="Q193" s="18">
        <f t="shared" si="7"/>
        <v>1.8489328788733128</v>
      </c>
      <c r="R193" s="18">
        <f t="shared" si="8"/>
        <v>0.53727308849873223</v>
      </c>
    </row>
    <row r="194" spans="1:18" ht="18" customHeight="1" x14ac:dyDescent="0.2">
      <c r="A194" s="16" t="str">
        <f>'Limiting Factor Scores'!A29</f>
        <v>CC2</v>
      </c>
      <c r="B194" s="16" t="str">
        <f>'Limiting Factor Scores'!B29</f>
        <v>Catherine Creek</v>
      </c>
      <c r="C194" s="16" t="str">
        <f>'Limiting Factor Scores'!C29</f>
        <v>Summer Water Temperature</v>
      </c>
      <c r="D194" s="18">
        <f>'Limiting Factor Scores'!D29</f>
        <v>0.28029999999999999</v>
      </c>
      <c r="E194" s="19">
        <f>'Limiting Factor Scores'!E29</f>
        <v>3.42</v>
      </c>
      <c r="F194" s="18">
        <f>'Limiting Factor Scores'!F29</f>
        <v>0.64449999999999996</v>
      </c>
      <c r="G194" s="18">
        <f>'Limiting Factor Scores'!G29</f>
        <v>1.2026351585456208</v>
      </c>
      <c r="H194" s="18">
        <f>'Limiting Factor Scores'!H29</f>
        <v>0.37129424948640521</v>
      </c>
      <c r="I194" s="17">
        <f>LFAT!A26</f>
        <v>2</v>
      </c>
      <c r="J194" s="16" t="str">
        <f>LFAT!B26</f>
        <v>Instream Complexity Improvement</v>
      </c>
      <c r="K194" s="16" t="str">
        <f>LFAT!D26</f>
        <v>I</v>
      </c>
      <c r="L194" s="19">
        <f>LFAT!F26</f>
        <v>0.5</v>
      </c>
      <c r="M194" s="16" t="str">
        <f>LFAT!G26</f>
        <v>CD</v>
      </c>
      <c r="N194" s="19">
        <f>LFAT!I26</f>
        <v>0.5</v>
      </c>
      <c r="O194" s="18">
        <f>LFAT!J26</f>
        <v>0.25</v>
      </c>
      <c r="P194" s="18">
        <f t="shared" ref="P194:P257" si="9">F194*O194</f>
        <v>0.16112499999999999</v>
      </c>
      <c r="Q194" s="18">
        <f t="shared" ref="Q194:Q257" si="10">G194*O194</f>
        <v>0.30065878963640519</v>
      </c>
      <c r="R194" s="18">
        <f t="shared" ref="R194:R257" si="11">H194*O194</f>
        <v>9.2823562371601304E-2</v>
      </c>
    </row>
    <row r="195" spans="1:18" ht="18" customHeight="1" x14ac:dyDescent="0.2">
      <c r="A195" s="16" t="str">
        <f>'Limiting Factor Scores'!A30</f>
        <v>CC2</v>
      </c>
      <c r="B195" s="16" t="str">
        <f>'Limiting Factor Scores'!B30</f>
        <v>Catherine Creek</v>
      </c>
      <c r="C195" s="16" t="str">
        <f>'Limiting Factor Scores'!C30</f>
        <v>Water Quality</v>
      </c>
      <c r="D195" s="18">
        <f>'Limiting Factor Scores'!D30</f>
        <v>0.28029999999999999</v>
      </c>
      <c r="E195" s="19">
        <f>'Limiting Factor Scores'!E30</f>
        <v>4.6399999999999997</v>
      </c>
      <c r="F195" s="18">
        <f>'Limiting Factor Scores'!F30</f>
        <v>0.91900000000000004</v>
      </c>
      <c r="G195" s="18">
        <f>'Limiting Factor Scores'!G30</f>
        <v>1.4995749682619359</v>
      </c>
      <c r="H195" s="18">
        <f>'Limiting Factor Scores'!H30</f>
        <v>0.41368029461570099</v>
      </c>
      <c r="I195" s="17">
        <f>LFAT!A28</f>
        <v>2</v>
      </c>
      <c r="J195" s="16" t="str">
        <f>LFAT!B28</f>
        <v>Instream Complexity Improvement</v>
      </c>
      <c r="K195" s="16" t="str">
        <f>LFAT!D28</f>
        <v>N</v>
      </c>
      <c r="L195" s="19">
        <f>LFAT!F28</f>
        <v>0.1</v>
      </c>
      <c r="M195" s="16" t="str">
        <f>LFAT!G28</f>
        <v>R</v>
      </c>
      <c r="N195" s="19">
        <f>LFAT!I28</f>
        <v>0.1</v>
      </c>
      <c r="O195" s="18">
        <f>LFAT!J28</f>
        <v>0.01</v>
      </c>
      <c r="P195" s="18">
        <f t="shared" si="9"/>
        <v>9.1900000000000003E-3</v>
      </c>
      <c r="Q195" s="18">
        <f t="shared" si="10"/>
        <v>1.499574968261936E-2</v>
      </c>
      <c r="R195" s="18">
        <f t="shared" si="11"/>
        <v>4.1368029461570097E-3</v>
      </c>
    </row>
    <row r="196" spans="1:18" ht="18" customHeight="1" x14ac:dyDescent="0.2">
      <c r="A196" s="16" t="str">
        <f>'Limiting Factor Scores'!A31</f>
        <v>CC2</v>
      </c>
      <c r="B196" s="16" t="str">
        <f>'Limiting Factor Scores'!B31</f>
        <v>Catherine Creek</v>
      </c>
      <c r="C196" s="16" t="str">
        <f>'Limiting Factor Scores'!C31</f>
        <v>Winter Water Temperature</v>
      </c>
      <c r="D196" s="18">
        <f>'Limiting Factor Scores'!D31</f>
        <v>0.28029999999999999</v>
      </c>
      <c r="E196" s="19">
        <f>'Limiting Factor Scores'!E31</f>
        <v>3.91</v>
      </c>
      <c r="F196" s="18">
        <f>'Limiting Factor Scores'!F31</f>
        <v>0.75475000000000003</v>
      </c>
      <c r="G196" s="18">
        <f>'Limiting Factor Scores'!G31</f>
        <v>1.0139597227087938</v>
      </c>
      <c r="H196" s="18">
        <f>'Limiting Factor Scores'!H31</f>
        <v>0.28221627098173341</v>
      </c>
      <c r="I196" s="17">
        <f>LFAT!A27</f>
        <v>2</v>
      </c>
      <c r="J196" s="16" t="str">
        <f>LFAT!B27</f>
        <v>Instream Complexity Improvement</v>
      </c>
      <c r="K196" s="16" t="str">
        <f>LFAT!D27</f>
        <v>I</v>
      </c>
      <c r="L196" s="19">
        <f>LFAT!F27</f>
        <v>0.5</v>
      </c>
      <c r="M196" s="16" t="str">
        <f>LFAT!G27</f>
        <v>CD</v>
      </c>
      <c r="N196" s="19">
        <f>LFAT!I27</f>
        <v>0.5</v>
      </c>
      <c r="O196" s="18">
        <f>LFAT!J27</f>
        <v>0.25</v>
      </c>
      <c r="P196" s="18">
        <f t="shared" si="9"/>
        <v>0.18868750000000001</v>
      </c>
      <c r="Q196" s="18">
        <f t="shared" si="10"/>
        <v>0.25348993067719844</v>
      </c>
      <c r="R196" s="18">
        <f t="shared" si="11"/>
        <v>7.0554067745433352E-2</v>
      </c>
    </row>
    <row r="197" spans="1:18" ht="18" customHeight="1" x14ac:dyDescent="0.2">
      <c r="A197" s="16" t="str">
        <f>'Limiting Factor Scores'!A17</f>
        <v>CC2</v>
      </c>
      <c r="B197" s="16" t="str">
        <f>'Limiting Factor Scores'!B17</f>
        <v>Catherine Creek</v>
      </c>
      <c r="C197" s="16" t="str">
        <f>'Limiting Factor Scores'!C17</f>
        <v>Altered Flow Timing</v>
      </c>
      <c r="D197" s="18">
        <f>'Limiting Factor Scores'!D17</f>
        <v>0.28029999999999999</v>
      </c>
      <c r="E197" s="19">
        <f>'Limiting Factor Scores'!E17</f>
        <v>4.3099999999999996</v>
      </c>
      <c r="F197" s="18">
        <f>'Limiting Factor Scores'!F17</f>
        <v>0.84475</v>
      </c>
      <c r="G197" s="18">
        <f>'Limiting Factor Scores'!G17</f>
        <v>1.2414216711052548</v>
      </c>
      <c r="H197" s="18">
        <f>'Limiting Factor Scores'!H17</f>
        <v>0.33809290475393317</v>
      </c>
      <c r="I197" s="17">
        <f>LFAT!A38</f>
        <v>3</v>
      </c>
      <c r="J197" s="16" t="str">
        <f>LFAT!B38</f>
        <v>Floodplain – Reconnect and Restore</v>
      </c>
      <c r="K197" s="16" t="str">
        <f>LFAT!D38</f>
        <v>I</v>
      </c>
      <c r="L197" s="19">
        <f>LFAT!F38</f>
        <v>0.5</v>
      </c>
      <c r="M197" s="16" t="str">
        <f>LFAT!G38</f>
        <v>CD</v>
      </c>
      <c r="N197" s="19">
        <f>LFAT!I38</f>
        <v>0.5</v>
      </c>
      <c r="O197" s="18">
        <f>LFAT!J38</f>
        <v>0.25</v>
      </c>
      <c r="P197" s="18">
        <f t="shared" si="9"/>
        <v>0.2111875</v>
      </c>
      <c r="Q197" s="18">
        <f t="shared" si="10"/>
        <v>0.3103554177763137</v>
      </c>
      <c r="R197" s="18">
        <f t="shared" si="11"/>
        <v>8.4523226188483291E-2</v>
      </c>
    </row>
    <row r="198" spans="1:18" ht="18" customHeight="1" x14ac:dyDescent="0.2">
      <c r="A198" s="16" t="str">
        <f>'Limiting Factor Scores'!A18</f>
        <v>CC2</v>
      </c>
      <c r="B198" s="16" t="str">
        <f>'Limiting Factor Scores'!B18</f>
        <v>Catherine Creek</v>
      </c>
      <c r="C198" s="16" t="str">
        <f>'Limiting Factor Scores'!C18</f>
        <v>Altered Primary Productivity</v>
      </c>
      <c r="D198" s="18">
        <f>'Limiting Factor Scores'!D18</f>
        <v>0.28029999999999999</v>
      </c>
      <c r="E198" s="19">
        <f>'Limiting Factor Scores'!E18</f>
        <v>4.3099999999999996</v>
      </c>
      <c r="F198" s="18">
        <f>'Limiting Factor Scores'!F18</f>
        <v>0.84475</v>
      </c>
      <c r="G198" s="18">
        <f>'Limiting Factor Scores'!G18</f>
        <v>0.86087688072372615</v>
      </c>
      <c r="H198" s="18">
        <f>'Limiting Factor Scores'!H18</f>
        <v>0.24158674585369744</v>
      </c>
      <c r="I198" s="17">
        <f>LFAT!A45</f>
        <v>3</v>
      </c>
      <c r="J198" s="16" t="str">
        <f>LFAT!B45</f>
        <v>Floodplain – Reconnect and Restore</v>
      </c>
      <c r="K198" s="16" t="str">
        <f>LFAT!D45</f>
        <v>I</v>
      </c>
      <c r="L198" s="19">
        <f>LFAT!F45</f>
        <v>0.5</v>
      </c>
      <c r="M198" s="16" t="str">
        <f>LFAT!G45</f>
        <v>C</v>
      </c>
      <c r="N198" s="19">
        <f>LFAT!I45</f>
        <v>1</v>
      </c>
      <c r="O198" s="18">
        <f>LFAT!J45</f>
        <v>0.5</v>
      </c>
      <c r="P198" s="18">
        <f t="shared" si="9"/>
        <v>0.422375</v>
      </c>
      <c r="Q198" s="18">
        <f t="shared" si="10"/>
        <v>0.43043844036186307</v>
      </c>
      <c r="R198" s="18">
        <f t="shared" si="11"/>
        <v>0.12079337292684872</v>
      </c>
    </row>
    <row r="199" spans="1:18" ht="18" customHeight="1" x14ac:dyDescent="0.2">
      <c r="A199" s="16" t="str">
        <f>'Limiting Factor Scores'!A19</f>
        <v>CC2</v>
      </c>
      <c r="B199" s="16" t="str">
        <f>'Limiting Factor Scores'!B19</f>
        <v>Catherine Creek</v>
      </c>
      <c r="C199" s="16" t="str">
        <f>'Limiting Factor Scores'!C19</f>
        <v>Anthropogenic Barriers</v>
      </c>
      <c r="D199" s="18">
        <f>'Limiting Factor Scores'!D19</f>
        <v>0.28029999999999999</v>
      </c>
      <c r="E199" s="19">
        <f>'Limiting Factor Scores'!E19</f>
        <v>4.6399999999999997</v>
      </c>
      <c r="F199" s="18">
        <f>'Limiting Factor Scores'!F19</f>
        <v>0.91900000000000004</v>
      </c>
      <c r="G199" s="18">
        <f>'Limiting Factor Scores'!G19</f>
        <v>1.3670971789913191</v>
      </c>
      <c r="H199" s="18">
        <f>'Limiting Factor Scores'!H19</f>
        <v>0.42046978104115873</v>
      </c>
      <c r="I199" s="17">
        <f>LFAT!A32</f>
        <v>3</v>
      </c>
      <c r="J199" s="16" t="str">
        <f>LFAT!B32</f>
        <v>Floodplain – Reconnect and Restore</v>
      </c>
      <c r="K199" s="16" t="str">
        <f>LFAT!D32</f>
        <v>N</v>
      </c>
      <c r="L199" s="19">
        <f>LFAT!F32</f>
        <v>0.1</v>
      </c>
      <c r="M199" s="16" t="str">
        <f>LFAT!G32</f>
        <v>R</v>
      </c>
      <c r="N199" s="19">
        <f>LFAT!I32</f>
        <v>0.1</v>
      </c>
      <c r="O199" s="18">
        <f>LFAT!J32</f>
        <v>0.01</v>
      </c>
      <c r="P199" s="18">
        <f t="shared" si="9"/>
        <v>9.1900000000000003E-3</v>
      </c>
      <c r="Q199" s="18">
        <f t="shared" si="10"/>
        <v>1.3670971789913191E-2</v>
      </c>
      <c r="R199" s="18">
        <f t="shared" si="11"/>
        <v>4.2046978104115871E-3</v>
      </c>
    </row>
    <row r="200" spans="1:18" ht="18" customHeight="1" x14ac:dyDescent="0.2">
      <c r="A200" s="16" t="str">
        <f>'Limiting Factor Scores'!A20</f>
        <v>CC2</v>
      </c>
      <c r="B200" s="16" t="str">
        <f>'Limiting Factor Scores'!B20</f>
        <v>Catherine Creek</v>
      </c>
      <c r="C200" s="16" t="str">
        <f>'Limiting Factor Scores'!C20</f>
        <v>Channel and Habitat Structure</v>
      </c>
      <c r="D200" s="18">
        <f>'Limiting Factor Scores'!D20</f>
        <v>0.28029999999999999</v>
      </c>
      <c r="E200" s="19">
        <f>'Limiting Factor Scores'!E20</f>
        <v>4.37</v>
      </c>
      <c r="F200" s="18">
        <f>'Limiting Factor Scores'!F20</f>
        <v>0.85824999999999996</v>
      </c>
      <c r="G200" s="18">
        <f>'Limiting Factor Scores'!G20</f>
        <v>2.0963737104049844</v>
      </c>
      <c r="H200" s="18">
        <f>'Limiting Factor Scores'!H20</f>
        <v>0.63191920652772149</v>
      </c>
      <c r="I200" s="17">
        <f>LFAT!A36</f>
        <v>3</v>
      </c>
      <c r="J200" s="16" t="str">
        <f>LFAT!B36</f>
        <v>Floodplain – Reconnect and Restore</v>
      </c>
      <c r="K200" s="16" t="str">
        <f>LFAT!D36</f>
        <v>I</v>
      </c>
      <c r="L200" s="19">
        <f>LFAT!F36</f>
        <v>0.5</v>
      </c>
      <c r="M200" s="16" t="str">
        <f>LFAT!G36</f>
        <v>C</v>
      </c>
      <c r="N200" s="19">
        <f>LFAT!I36</f>
        <v>1</v>
      </c>
      <c r="O200" s="18">
        <f>LFAT!J36</f>
        <v>0.5</v>
      </c>
      <c r="P200" s="18">
        <f t="shared" si="9"/>
        <v>0.42912499999999998</v>
      </c>
      <c r="Q200" s="18">
        <f t="shared" si="10"/>
        <v>1.0481868552024922</v>
      </c>
      <c r="R200" s="18">
        <f t="shared" si="11"/>
        <v>0.31595960326386074</v>
      </c>
    </row>
    <row r="201" spans="1:18" ht="18" customHeight="1" x14ac:dyDescent="0.2">
      <c r="A201" s="16" t="str">
        <f>'Limiting Factor Scores'!A21</f>
        <v>CC2</v>
      </c>
      <c r="B201" s="16" t="str">
        <f>'Limiting Factor Scores'!B21</f>
        <v>Catherine Creek</v>
      </c>
      <c r="C201" s="16" t="str">
        <f>'Limiting Factor Scores'!C21</f>
        <v>Decreased Sediment Quantity</v>
      </c>
      <c r="D201" s="18">
        <f>'Limiting Factor Scores'!D21</f>
        <v>0.28029999999999999</v>
      </c>
      <c r="E201" s="19">
        <f>'Limiting Factor Scores'!E21</f>
        <v>2.4900000000000002</v>
      </c>
      <c r="F201" s="18">
        <f>'Limiting Factor Scores'!F21</f>
        <v>0.43525000000000003</v>
      </c>
      <c r="G201" s="18">
        <f>'Limiting Factor Scores'!G21</f>
        <v>0.63178869201657162</v>
      </c>
      <c r="H201" s="18">
        <f>'Limiting Factor Scores'!H21</f>
        <v>0.19161061739461155</v>
      </c>
      <c r="I201" s="17">
        <f>LFAT!A39</f>
        <v>3</v>
      </c>
      <c r="J201" s="16" t="str">
        <f>LFAT!B39</f>
        <v>Floodplain – Reconnect and Restore</v>
      </c>
      <c r="K201" s="16" t="str">
        <f>LFAT!D39</f>
        <v>D</v>
      </c>
      <c r="L201" s="19">
        <f>LFAT!F39</f>
        <v>1</v>
      </c>
      <c r="M201" s="16" t="str">
        <f>LFAT!G39</f>
        <v>C</v>
      </c>
      <c r="N201" s="19">
        <f>LFAT!I39</f>
        <v>1</v>
      </c>
      <c r="O201" s="18">
        <f>LFAT!J39</f>
        <v>1</v>
      </c>
      <c r="P201" s="18">
        <f t="shared" si="9"/>
        <v>0.43525000000000003</v>
      </c>
      <c r="Q201" s="18">
        <f t="shared" si="10"/>
        <v>0.63178869201657162</v>
      </c>
      <c r="R201" s="18">
        <f t="shared" si="11"/>
        <v>0.19161061739461155</v>
      </c>
    </row>
    <row r="202" spans="1:18" ht="18" customHeight="1" x14ac:dyDescent="0.2">
      <c r="A202" s="16" t="str">
        <f>'Limiting Factor Scores'!A22</f>
        <v>CC2</v>
      </c>
      <c r="B202" s="16" t="str">
        <f>'Limiting Factor Scores'!B22</f>
        <v>Catherine Creek</v>
      </c>
      <c r="C202" s="16" t="str">
        <f>'Limiting Factor Scores'!C22</f>
        <v>Decreased Water Quantity</v>
      </c>
      <c r="D202" s="18">
        <f>'Limiting Factor Scores'!D22</f>
        <v>0.28029999999999999</v>
      </c>
      <c r="E202" s="19">
        <f>'Limiting Factor Scores'!E22</f>
        <v>4.3099999999999996</v>
      </c>
      <c r="F202" s="18">
        <f>'Limiting Factor Scores'!F22</f>
        <v>0.84475</v>
      </c>
      <c r="G202" s="18">
        <f>'Limiting Factor Scores'!G22</f>
        <v>1.7741843775920381</v>
      </c>
      <c r="H202" s="18">
        <f>'Limiting Factor Scores'!H22</f>
        <v>0.5084247528574809</v>
      </c>
      <c r="I202" s="17">
        <f>LFAT!A37</f>
        <v>3</v>
      </c>
      <c r="J202" s="16" t="str">
        <f>LFAT!B37</f>
        <v>Floodplain – Reconnect and Restore</v>
      </c>
      <c r="K202" s="16" t="str">
        <f>LFAT!D37</f>
        <v>I</v>
      </c>
      <c r="L202" s="19">
        <f>LFAT!F37</f>
        <v>0.5</v>
      </c>
      <c r="M202" s="16" t="str">
        <f>LFAT!G37</f>
        <v>CD</v>
      </c>
      <c r="N202" s="19">
        <f>LFAT!I37</f>
        <v>0.5</v>
      </c>
      <c r="O202" s="18">
        <f>LFAT!J37</f>
        <v>0.25</v>
      </c>
      <c r="P202" s="18">
        <f t="shared" si="9"/>
        <v>0.2111875</v>
      </c>
      <c r="Q202" s="18">
        <f t="shared" si="10"/>
        <v>0.44354609439800952</v>
      </c>
      <c r="R202" s="18">
        <f t="shared" si="11"/>
        <v>0.12710618821437022</v>
      </c>
    </row>
    <row r="203" spans="1:18" ht="18" customHeight="1" x14ac:dyDescent="0.2">
      <c r="A203" s="16" t="str">
        <f>'Limiting Factor Scores'!A23</f>
        <v>CC2</v>
      </c>
      <c r="B203" s="16" t="str">
        <f>'Limiting Factor Scores'!B23</f>
        <v>Catherine Creek</v>
      </c>
      <c r="C203" s="16" t="str">
        <f>'Limiting Factor Scores'!C23</f>
        <v>Floodplain Condition</v>
      </c>
      <c r="D203" s="18">
        <f>'Limiting Factor Scores'!D23</f>
        <v>0.28029999999999999</v>
      </c>
      <c r="E203" s="19">
        <f>'Limiting Factor Scores'!E23</f>
        <v>3.95</v>
      </c>
      <c r="F203" s="18">
        <f>'Limiting Factor Scores'!F23</f>
        <v>0.76375000000000004</v>
      </c>
      <c r="G203" s="18">
        <f>'Limiting Factor Scores'!G23</f>
        <v>1.3012952527703194</v>
      </c>
      <c r="H203" s="18">
        <f>'Limiting Factor Scores'!H23</f>
        <v>0.36994401938717353</v>
      </c>
      <c r="I203" s="17">
        <f>LFAT!A34</f>
        <v>3</v>
      </c>
      <c r="J203" s="16" t="str">
        <f>LFAT!B34</f>
        <v>Floodplain – Reconnect and Restore</v>
      </c>
      <c r="K203" s="16" t="str">
        <f>LFAT!D34</f>
        <v>D</v>
      </c>
      <c r="L203" s="19">
        <f>LFAT!F34</f>
        <v>1</v>
      </c>
      <c r="M203" s="16" t="str">
        <f>LFAT!G34</f>
        <v>C</v>
      </c>
      <c r="N203" s="19">
        <f>LFAT!I34</f>
        <v>1</v>
      </c>
      <c r="O203" s="18">
        <f>LFAT!J34</f>
        <v>1</v>
      </c>
      <c r="P203" s="18">
        <f t="shared" si="9"/>
        <v>0.76375000000000004</v>
      </c>
      <c r="Q203" s="18">
        <f t="shared" si="10"/>
        <v>1.3012952527703194</v>
      </c>
      <c r="R203" s="18">
        <f t="shared" si="11"/>
        <v>0.36994401938717353</v>
      </c>
    </row>
    <row r="204" spans="1:18" ht="18" customHeight="1" x14ac:dyDescent="0.2">
      <c r="A204" s="16" t="str">
        <f>'Limiting Factor Scores'!A24</f>
        <v>CC2</v>
      </c>
      <c r="B204" s="16" t="str">
        <f>'Limiting Factor Scores'!B24</f>
        <v>Catherine Creek</v>
      </c>
      <c r="C204" s="16" t="str">
        <f>'Limiting Factor Scores'!C24</f>
        <v>Increased Sediment Quantity</v>
      </c>
      <c r="D204" s="18">
        <f>'Limiting Factor Scores'!D24</f>
        <v>0.28029999999999999</v>
      </c>
      <c r="E204" s="19">
        <f>'Limiting Factor Scores'!E24</f>
        <v>4.32</v>
      </c>
      <c r="F204" s="18">
        <f>'Limiting Factor Scores'!F24</f>
        <v>0.84699999999999998</v>
      </c>
      <c r="G204" s="18">
        <f>'Limiting Factor Scores'!G24</f>
        <v>0.86316983483041854</v>
      </c>
      <c r="H204" s="18">
        <f>'Limiting Factor Scores'!H24</f>
        <v>0.28481212923507682</v>
      </c>
      <c r="I204" s="17">
        <f>LFAT!A40</f>
        <v>3</v>
      </c>
      <c r="J204" s="16" t="str">
        <f>LFAT!B40</f>
        <v>Floodplain – Reconnect and Restore</v>
      </c>
      <c r="K204" s="16" t="str">
        <f>LFAT!D40</f>
        <v>D</v>
      </c>
      <c r="L204" s="19">
        <f>LFAT!F40</f>
        <v>1</v>
      </c>
      <c r="M204" s="16" t="str">
        <f>LFAT!G40</f>
        <v>CD</v>
      </c>
      <c r="N204" s="19">
        <f>LFAT!I40</f>
        <v>0.5</v>
      </c>
      <c r="O204" s="18">
        <f>LFAT!J40</f>
        <v>0.5</v>
      </c>
      <c r="P204" s="18">
        <f t="shared" si="9"/>
        <v>0.42349999999999999</v>
      </c>
      <c r="Q204" s="18">
        <f t="shared" si="10"/>
        <v>0.43158491741520927</v>
      </c>
      <c r="R204" s="18">
        <f t="shared" si="11"/>
        <v>0.14240606461753841</v>
      </c>
    </row>
    <row r="205" spans="1:18" ht="18" customHeight="1" x14ac:dyDescent="0.2">
      <c r="A205" s="16" t="str">
        <f>'Limiting Factor Scores'!A25</f>
        <v>CC2</v>
      </c>
      <c r="B205" s="16" t="str">
        <f>'Limiting Factor Scores'!B25</f>
        <v>Catherine Creek</v>
      </c>
      <c r="C205" s="16" t="str">
        <f>'Limiting Factor Scores'!C25</f>
        <v>Non-Native Species Interactions and Competition</v>
      </c>
      <c r="D205" s="18">
        <f>'Limiting Factor Scores'!D25</f>
        <v>0.28029999999999999</v>
      </c>
      <c r="E205" s="19">
        <f>'Limiting Factor Scores'!E25</f>
        <v>3.91</v>
      </c>
      <c r="F205" s="18">
        <f>'Limiting Factor Scores'!F25</f>
        <v>0.75475000000000003</v>
      </c>
      <c r="G205" s="18">
        <f>'Limiting Factor Scores'!G25</f>
        <v>0.85075905187361855</v>
      </c>
      <c r="H205" s="18">
        <f>'Limiting Factor Scores'!H25</f>
        <v>0.29690433129977889</v>
      </c>
      <c r="I205" s="17">
        <f>LFAT!A46</f>
        <v>3</v>
      </c>
      <c r="J205" s="16" t="str">
        <f>LFAT!B46</f>
        <v>Floodplain – Reconnect and Restore</v>
      </c>
      <c r="K205" s="16" t="str">
        <f>LFAT!D46</f>
        <v>N</v>
      </c>
      <c r="L205" s="19">
        <f>LFAT!F46</f>
        <v>0.1</v>
      </c>
      <c r="M205" s="16" t="str">
        <f>LFAT!G46</f>
        <v>CD</v>
      </c>
      <c r="N205" s="19">
        <f>LFAT!I46</f>
        <v>0.5</v>
      </c>
      <c r="O205" s="18">
        <f>LFAT!J46</f>
        <v>0.05</v>
      </c>
      <c r="P205" s="18">
        <f t="shared" si="9"/>
        <v>3.7737500000000007E-2</v>
      </c>
      <c r="Q205" s="18">
        <f t="shared" si="10"/>
        <v>4.2537952593680928E-2</v>
      </c>
      <c r="R205" s="18">
        <f t="shared" si="11"/>
        <v>1.4845216564988946E-2</v>
      </c>
    </row>
    <row r="206" spans="1:18" ht="18" customHeight="1" x14ac:dyDescent="0.2">
      <c r="A206" s="16" t="str">
        <f>'Limiting Factor Scores'!A26</f>
        <v>CC2</v>
      </c>
      <c r="B206" s="16" t="str">
        <f>'Limiting Factor Scores'!B26</f>
        <v>Catherine Creek</v>
      </c>
      <c r="C206" s="16" t="str">
        <f>'Limiting Factor Scores'!C26</f>
        <v>Predation</v>
      </c>
      <c r="D206" s="18">
        <f>'Limiting Factor Scores'!D26</f>
        <v>0.28029999999999999</v>
      </c>
      <c r="E206" s="19">
        <f>'Limiting Factor Scores'!E26</f>
        <v>4.22</v>
      </c>
      <c r="F206" s="18">
        <f>'Limiting Factor Scores'!F26</f>
        <v>0.82450000000000001</v>
      </c>
      <c r="G206" s="18">
        <f>'Limiting Factor Scores'!G26</f>
        <v>1.2413766232203114</v>
      </c>
      <c r="H206" s="18">
        <f>'Limiting Factor Scores'!H26</f>
        <v>0.3748561217878208</v>
      </c>
      <c r="I206" s="17">
        <f>LFAT!A44</f>
        <v>3</v>
      </c>
      <c r="J206" s="16" t="str">
        <f>LFAT!B44</f>
        <v>Floodplain – Reconnect and Restore</v>
      </c>
      <c r="K206" s="16" t="str">
        <f>LFAT!D44</f>
        <v>N</v>
      </c>
      <c r="L206" s="19">
        <f>LFAT!F44</f>
        <v>0.1</v>
      </c>
      <c r="M206" s="16" t="str">
        <f>LFAT!G44</f>
        <v>R</v>
      </c>
      <c r="N206" s="19">
        <f>LFAT!I44</f>
        <v>0.1</v>
      </c>
      <c r="O206" s="18">
        <f>LFAT!J44</f>
        <v>0.01</v>
      </c>
      <c r="P206" s="18">
        <f t="shared" si="9"/>
        <v>8.2450000000000006E-3</v>
      </c>
      <c r="Q206" s="18">
        <f t="shared" si="10"/>
        <v>1.2413766232203114E-2</v>
      </c>
      <c r="R206" s="18">
        <f t="shared" si="11"/>
        <v>3.7485612178782082E-3</v>
      </c>
    </row>
    <row r="207" spans="1:18" ht="18" customHeight="1" x14ac:dyDescent="0.2">
      <c r="A207" s="16" t="str">
        <f>'Limiting Factor Scores'!A27</f>
        <v>CC2</v>
      </c>
      <c r="B207" s="16" t="str">
        <f>'Limiting Factor Scores'!B27</f>
        <v>Catherine Creek</v>
      </c>
      <c r="C207" s="16" t="str">
        <f>'Limiting Factor Scores'!C27</f>
        <v>Riparian Condition</v>
      </c>
      <c r="D207" s="18">
        <f>'Limiting Factor Scores'!D27</f>
        <v>0.28029999999999999</v>
      </c>
      <c r="E207" s="19">
        <f>'Limiting Factor Scores'!E27</f>
        <v>3.44</v>
      </c>
      <c r="F207" s="18">
        <f>'Limiting Factor Scores'!F27</f>
        <v>0.64900000000000002</v>
      </c>
      <c r="G207" s="18">
        <f>'Limiting Factor Scores'!G27</f>
        <v>1.1291705308702127</v>
      </c>
      <c r="H207" s="18">
        <f>'Limiting Factor Scores'!H27</f>
        <v>0.3611396612552128</v>
      </c>
      <c r="I207" s="17">
        <f>LFAT!A33</f>
        <v>3</v>
      </c>
      <c r="J207" s="16" t="str">
        <f>LFAT!B33</f>
        <v>Floodplain – Reconnect and Restore</v>
      </c>
      <c r="K207" s="16" t="str">
        <f>LFAT!D33</f>
        <v>I</v>
      </c>
      <c r="L207" s="19">
        <f>LFAT!F33</f>
        <v>0.5</v>
      </c>
      <c r="M207" s="16" t="str">
        <f>LFAT!G33</f>
        <v>C</v>
      </c>
      <c r="N207" s="19">
        <f>LFAT!I33</f>
        <v>1</v>
      </c>
      <c r="O207" s="18">
        <f>LFAT!J33</f>
        <v>0.5</v>
      </c>
      <c r="P207" s="18">
        <f t="shared" si="9"/>
        <v>0.32450000000000001</v>
      </c>
      <c r="Q207" s="18">
        <f t="shared" si="10"/>
        <v>0.56458526543510634</v>
      </c>
      <c r="R207" s="18">
        <f t="shared" si="11"/>
        <v>0.1805698306276064</v>
      </c>
    </row>
    <row r="208" spans="1:18" ht="18" customHeight="1" x14ac:dyDescent="0.2">
      <c r="A208" s="16" t="str">
        <f>'Limiting Factor Scores'!A28</f>
        <v>CC2</v>
      </c>
      <c r="B208" s="16" t="str">
        <f>'Limiting Factor Scores'!B28</f>
        <v>Catherine Creek</v>
      </c>
      <c r="C208" s="16" t="str">
        <f>'Limiting Factor Scores'!C28</f>
        <v>Side Channel and Wetland Habitat</v>
      </c>
      <c r="D208" s="18">
        <f>'Limiting Factor Scores'!D28</f>
        <v>0.28029999999999999</v>
      </c>
      <c r="E208" s="19">
        <f>'Limiting Factor Scores'!E28</f>
        <v>4.37</v>
      </c>
      <c r="F208" s="18">
        <f>'Limiting Factor Scores'!F28</f>
        <v>0.85824999999999996</v>
      </c>
      <c r="G208" s="18">
        <f>'Limiting Factor Scores'!G28</f>
        <v>1.8489328788733128</v>
      </c>
      <c r="H208" s="18">
        <f>'Limiting Factor Scores'!H28</f>
        <v>0.53727308849873223</v>
      </c>
      <c r="I208" s="17">
        <f>LFAT!A35</f>
        <v>3</v>
      </c>
      <c r="J208" s="16" t="str">
        <f>LFAT!B35</f>
        <v>Floodplain – Reconnect and Restore</v>
      </c>
      <c r="K208" s="16" t="str">
        <f>LFAT!D35</f>
        <v>D</v>
      </c>
      <c r="L208" s="19">
        <f>LFAT!F35</f>
        <v>1</v>
      </c>
      <c r="M208" s="16" t="str">
        <f>LFAT!G35</f>
        <v>C</v>
      </c>
      <c r="N208" s="19">
        <f>LFAT!I35</f>
        <v>1</v>
      </c>
      <c r="O208" s="18">
        <f>LFAT!J35</f>
        <v>1</v>
      </c>
      <c r="P208" s="18">
        <f t="shared" si="9"/>
        <v>0.85824999999999996</v>
      </c>
      <c r="Q208" s="18">
        <f t="shared" si="10"/>
        <v>1.8489328788733128</v>
      </c>
      <c r="R208" s="18">
        <f t="shared" si="11"/>
        <v>0.53727308849873223</v>
      </c>
    </row>
    <row r="209" spans="1:18" ht="18" customHeight="1" x14ac:dyDescent="0.2">
      <c r="A209" s="16" t="str">
        <f>'Limiting Factor Scores'!A29</f>
        <v>CC2</v>
      </c>
      <c r="B209" s="16" t="str">
        <f>'Limiting Factor Scores'!B29</f>
        <v>Catherine Creek</v>
      </c>
      <c r="C209" s="16" t="str">
        <f>'Limiting Factor Scores'!C29</f>
        <v>Summer Water Temperature</v>
      </c>
      <c r="D209" s="18">
        <f>'Limiting Factor Scores'!D29</f>
        <v>0.28029999999999999</v>
      </c>
      <c r="E209" s="19">
        <f>'Limiting Factor Scores'!E29</f>
        <v>3.42</v>
      </c>
      <c r="F209" s="18">
        <f>'Limiting Factor Scores'!F29</f>
        <v>0.64449999999999996</v>
      </c>
      <c r="G209" s="18">
        <f>'Limiting Factor Scores'!G29</f>
        <v>1.2026351585456208</v>
      </c>
      <c r="H209" s="18">
        <f>'Limiting Factor Scores'!H29</f>
        <v>0.37129424948640521</v>
      </c>
      <c r="I209" s="17">
        <f>LFAT!A41</f>
        <v>3</v>
      </c>
      <c r="J209" s="16" t="str">
        <f>LFAT!B41</f>
        <v>Floodplain – Reconnect and Restore</v>
      </c>
      <c r="K209" s="16" t="str">
        <f>LFAT!D41</f>
        <v>D</v>
      </c>
      <c r="L209" s="19">
        <f>LFAT!F41</f>
        <v>1</v>
      </c>
      <c r="M209" s="16" t="str">
        <f>LFAT!G41</f>
        <v>CD</v>
      </c>
      <c r="N209" s="19">
        <f>LFAT!I41</f>
        <v>0.5</v>
      </c>
      <c r="O209" s="18">
        <f>LFAT!J41</f>
        <v>0.5</v>
      </c>
      <c r="P209" s="18">
        <f t="shared" si="9"/>
        <v>0.32224999999999998</v>
      </c>
      <c r="Q209" s="18">
        <f t="shared" si="10"/>
        <v>0.60131757927281038</v>
      </c>
      <c r="R209" s="18">
        <f t="shared" si="11"/>
        <v>0.18564712474320261</v>
      </c>
    </row>
    <row r="210" spans="1:18" ht="18" customHeight="1" x14ac:dyDescent="0.2">
      <c r="A210" s="16" t="str">
        <f>'Limiting Factor Scores'!A30</f>
        <v>CC2</v>
      </c>
      <c r="B210" s="16" t="str">
        <f>'Limiting Factor Scores'!B30</f>
        <v>Catherine Creek</v>
      </c>
      <c r="C210" s="16" t="str">
        <f>'Limiting Factor Scores'!C30</f>
        <v>Water Quality</v>
      </c>
      <c r="D210" s="18">
        <f>'Limiting Factor Scores'!D30</f>
        <v>0.28029999999999999</v>
      </c>
      <c r="E210" s="19">
        <f>'Limiting Factor Scores'!E30</f>
        <v>4.6399999999999997</v>
      </c>
      <c r="F210" s="18">
        <f>'Limiting Factor Scores'!F30</f>
        <v>0.91900000000000004</v>
      </c>
      <c r="G210" s="18">
        <f>'Limiting Factor Scores'!G30</f>
        <v>1.4995749682619359</v>
      </c>
      <c r="H210" s="18">
        <f>'Limiting Factor Scores'!H30</f>
        <v>0.41368029461570099</v>
      </c>
      <c r="I210" s="17">
        <f>LFAT!A43</f>
        <v>3</v>
      </c>
      <c r="J210" s="16" t="str">
        <f>LFAT!B43</f>
        <v>Floodplain – Reconnect and Restore</v>
      </c>
      <c r="K210" s="16" t="str">
        <f>LFAT!D43</f>
        <v>I</v>
      </c>
      <c r="L210" s="19">
        <f>LFAT!F43</f>
        <v>0.5</v>
      </c>
      <c r="M210" s="16" t="str">
        <f>LFAT!G43</f>
        <v>CD</v>
      </c>
      <c r="N210" s="19">
        <f>LFAT!I43</f>
        <v>0.5</v>
      </c>
      <c r="O210" s="18">
        <f>LFAT!J43</f>
        <v>0.25</v>
      </c>
      <c r="P210" s="18">
        <f t="shared" si="9"/>
        <v>0.22975000000000001</v>
      </c>
      <c r="Q210" s="18">
        <f t="shared" si="10"/>
        <v>0.37489374206548398</v>
      </c>
      <c r="R210" s="18">
        <f t="shared" si="11"/>
        <v>0.10342007365392525</v>
      </c>
    </row>
    <row r="211" spans="1:18" ht="18" customHeight="1" x14ac:dyDescent="0.2">
      <c r="A211" s="16" t="str">
        <f>'Limiting Factor Scores'!A31</f>
        <v>CC2</v>
      </c>
      <c r="B211" s="16" t="str">
        <f>'Limiting Factor Scores'!B31</f>
        <v>Catherine Creek</v>
      </c>
      <c r="C211" s="16" t="str">
        <f>'Limiting Factor Scores'!C31</f>
        <v>Winter Water Temperature</v>
      </c>
      <c r="D211" s="18">
        <f>'Limiting Factor Scores'!D31</f>
        <v>0.28029999999999999</v>
      </c>
      <c r="E211" s="19">
        <f>'Limiting Factor Scores'!E31</f>
        <v>3.91</v>
      </c>
      <c r="F211" s="18">
        <f>'Limiting Factor Scores'!F31</f>
        <v>0.75475000000000003</v>
      </c>
      <c r="G211" s="18">
        <f>'Limiting Factor Scores'!G31</f>
        <v>1.0139597227087938</v>
      </c>
      <c r="H211" s="18">
        <f>'Limiting Factor Scores'!H31</f>
        <v>0.28221627098173341</v>
      </c>
      <c r="I211" s="17">
        <f>LFAT!A42</f>
        <v>3</v>
      </c>
      <c r="J211" s="16" t="str">
        <f>LFAT!B42</f>
        <v>Floodplain – Reconnect and Restore</v>
      </c>
      <c r="K211" s="16" t="str">
        <f>LFAT!D42</f>
        <v>D</v>
      </c>
      <c r="L211" s="19">
        <f>LFAT!F42</f>
        <v>1</v>
      </c>
      <c r="M211" s="16" t="str">
        <f>LFAT!G42</f>
        <v>CD</v>
      </c>
      <c r="N211" s="19">
        <f>LFAT!I42</f>
        <v>0.5</v>
      </c>
      <c r="O211" s="18">
        <f>LFAT!J42</f>
        <v>0.5</v>
      </c>
      <c r="P211" s="18">
        <f t="shared" si="9"/>
        <v>0.37737500000000002</v>
      </c>
      <c r="Q211" s="18">
        <f t="shared" si="10"/>
        <v>0.50697986135439688</v>
      </c>
      <c r="R211" s="18">
        <f t="shared" si="11"/>
        <v>0.1411081354908667</v>
      </c>
    </row>
    <row r="212" spans="1:18" ht="18" customHeight="1" x14ac:dyDescent="0.2">
      <c r="A212" s="16" t="str">
        <f>'Limiting Factor Scores'!A17</f>
        <v>CC2</v>
      </c>
      <c r="B212" s="16" t="str">
        <f>'Limiting Factor Scores'!B17</f>
        <v>Catherine Creek</v>
      </c>
      <c r="C212" s="16" t="str">
        <f>'Limiting Factor Scores'!C17</f>
        <v>Altered Flow Timing</v>
      </c>
      <c r="D212" s="18">
        <f>'Limiting Factor Scores'!D17</f>
        <v>0.28029999999999999</v>
      </c>
      <c r="E212" s="19">
        <f>'Limiting Factor Scores'!E17</f>
        <v>4.3099999999999996</v>
      </c>
      <c r="F212" s="18">
        <f>'Limiting Factor Scores'!F17</f>
        <v>0.84475</v>
      </c>
      <c r="G212" s="18">
        <f>'Limiting Factor Scores'!G17</f>
        <v>1.2414216711052548</v>
      </c>
      <c r="H212" s="18">
        <f>'Limiting Factor Scores'!H17</f>
        <v>0.33809290475393317</v>
      </c>
      <c r="I212" s="17">
        <f>LFAT!A53</f>
        <v>4</v>
      </c>
      <c r="J212" s="16" t="str">
        <f>LFAT!B53</f>
        <v>Riparian Vegetation Restoration</v>
      </c>
      <c r="K212" s="16" t="str">
        <f>LFAT!D53</f>
        <v>I</v>
      </c>
      <c r="L212" s="19">
        <f>LFAT!F53</f>
        <v>0.5</v>
      </c>
      <c r="M212" s="16" t="str">
        <f>LFAT!G53</f>
        <v>CD</v>
      </c>
      <c r="N212" s="19">
        <f>LFAT!I53</f>
        <v>0.5</v>
      </c>
      <c r="O212" s="18">
        <f>LFAT!J53</f>
        <v>0.25</v>
      </c>
      <c r="P212" s="18">
        <f t="shared" si="9"/>
        <v>0.2111875</v>
      </c>
      <c r="Q212" s="18">
        <f t="shared" si="10"/>
        <v>0.3103554177763137</v>
      </c>
      <c r="R212" s="18">
        <f t="shared" si="11"/>
        <v>8.4523226188483291E-2</v>
      </c>
    </row>
    <row r="213" spans="1:18" ht="18" customHeight="1" x14ac:dyDescent="0.2">
      <c r="A213" s="16" t="str">
        <f>'Limiting Factor Scores'!A18</f>
        <v>CC2</v>
      </c>
      <c r="B213" s="16" t="str">
        <f>'Limiting Factor Scores'!B18</f>
        <v>Catherine Creek</v>
      </c>
      <c r="C213" s="16" t="str">
        <f>'Limiting Factor Scores'!C18</f>
        <v>Altered Primary Productivity</v>
      </c>
      <c r="D213" s="18">
        <f>'Limiting Factor Scores'!D18</f>
        <v>0.28029999999999999</v>
      </c>
      <c r="E213" s="19">
        <f>'Limiting Factor Scores'!E18</f>
        <v>4.3099999999999996</v>
      </c>
      <c r="F213" s="18">
        <f>'Limiting Factor Scores'!F18</f>
        <v>0.84475</v>
      </c>
      <c r="G213" s="18">
        <f>'Limiting Factor Scores'!G18</f>
        <v>0.86087688072372615</v>
      </c>
      <c r="H213" s="18">
        <f>'Limiting Factor Scores'!H18</f>
        <v>0.24158674585369744</v>
      </c>
      <c r="I213" s="17">
        <f>LFAT!A60</f>
        <v>4</v>
      </c>
      <c r="J213" s="16" t="str">
        <f>LFAT!B60</f>
        <v>Riparian Vegetation Restoration</v>
      </c>
      <c r="K213" s="16" t="str">
        <f>LFAT!D60</f>
        <v>D</v>
      </c>
      <c r="L213" s="19">
        <f>LFAT!F60</f>
        <v>1</v>
      </c>
      <c r="M213" s="16" t="str">
        <f>LFAT!G60</f>
        <v>C</v>
      </c>
      <c r="N213" s="19">
        <f>LFAT!I60</f>
        <v>1</v>
      </c>
      <c r="O213" s="18">
        <f>LFAT!J60</f>
        <v>1</v>
      </c>
      <c r="P213" s="18">
        <f t="shared" si="9"/>
        <v>0.84475</v>
      </c>
      <c r="Q213" s="18">
        <f t="shared" si="10"/>
        <v>0.86087688072372615</v>
      </c>
      <c r="R213" s="18">
        <f t="shared" si="11"/>
        <v>0.24158674585369744</v>
      </c>
    </row>
    <row r="214" spans="1:18" ht="18" customHeight="1" x14ac:dyDescent="0.2">
      <c r="A214" s="16" t="str">
        <f>'Limiting Factor Scores'!A19</f>
        <v>CC2</v>
      </c>
      <c r="B214" s="16" t="str">
        <f>'Limiting Factor Scores'!B19</f>
        <v>Catherine Creek</v>
      </c>
      <c r="C214" s="16" t="str">
        <f>'Limiting Factor Scores'!C19</f>
        <v>Anthropogenic Barriers</v>
      </c>
      <c r="D214" s="18">
        <f>'Limiting Factor Scores'!D19</f>
        <v>0.28029999999999999</v>
      </c>
      <c r="E214" s="19">
        <f>'Limiting Factor Scores'!E19</f>
        <v>4.6399999999999997</v>
      </c>
      <c r="F214" s="18">
        <f>'Limiting Factor Scores'!F19</f>
        <v>0.91900000000000004</v>
      </c>
      <c r="G214" s="18">
        <f>'Limiting Factor Scores'!G19</f>
        <v>1.3670971789913191</v>
      </c>
      <c r="H214" s="18">
        <f>'Limiting Factor Scores'!H19</f>
        <v>0.42046978104115873</v>
      </c>
      <c r="I214" s="17">
        <f>LFAT!A47</f>
        <v>4</v>
      </c>
      <c r="J214" s="16" t="str">
        <f>LFAT!B47</f>
        <v>Riparian Vegetation Restoration</v>
      </c>
      <c r="K214" s="16" t="str">
        <f>LFAT!D47</f>
        <v>N</v>
      </c>
      <c r="L214" s="19">
        <f>LFAT!F47</f>
        <v>0.1</v>
      </c>
      <c r="M214" s="16" t="str">
        <f>LFAT!G47</f>
        <v>R</v>
      </c>
      <c r="N214" s="19">
        <f>LFAT!I47</f>
        <v>0.1</v>
      </c>
      <c r="O214" s="18">
        <f>LFAT!J47</f>
        <v>0.01</v>
      </c>
      <c r="P214" s="18">
        <f t="shared" si="9"/>
        <v>9.1900000000000003E-3</v>
      </c>
      <c r="Q214" s="18">
        <f t="shared" si="10"/>
        <v>1.3670971789913191E-2</v>
      </c>
      <c r="R214" s="18">
        <f t="shared" si="11"/>
        <v>4.2046978104115871E-3</v>
      </c>
    </row>
    <row r="215" spans="1:18" ht="18" customHeight="1" x14ac:dyDescent="0.2">
      <c r="A215" s="16" t="str">
        <f>'Limiting Factor Scores'!A20</f>
        <v>CC2</v>
      </c>
      <c r="B215" s="16" t="str">
        <f>'Limiting Factor Scores'!B20</f>
        <v>Catherine Creek</v>
      </c>
      <c r="C215" s="16" t="str">
        <f>'Limiting Factor Scores'!C20</f>
        <v>Channel and Habitat Structure</v>
      </c>
      <c r="D215" s="18">
        <f>'Limiting Factor Scores'!D20</f>
        <v>0.28029999999999999</v>
      </c>
      <c r="E215" s="19">
        <f>'Limiting Factor Scores'!E20</f>
        <v>4.37</v>
      </c>
      <c r="F215" s="18">
        <f>'Limiting Factor Scores'!F20</f>
        <v>0.85824999999999996</v>
      </c>
      <c r="G215" s="18">
        <f>'Limiting Factor Scores'!G20</f>
        <v>2.0963737104049844</v>
      </c>
      <c r="H215" s="18">
        <f>'Limiting Factor Scores'!H20</f>
        <v>0.63191920652772149</v>
      </c>
      <c r="I215" s="17">
        <f>LFAT!A51</f>
        <v>4</v>
      </c>
      <c r="J215" s="16" t="str">
        <f>LFAT!B51</f>
        <v>Riparian Vegetation Restoration</v>
      </c>
      <c r="K215" s="16" t="str">
        <f>LFAT!D51</f>
        <v>D</v>
      </c>
      <c r="L215" s="19">
        <f>LFAT!F51</f>
        <v>1</v>
      </c>
      <c r="M215" s="16" t="str">
        <f>LFAT!G51</f>
        <v>CD</v>
      </c>
      <c r="N215" s="19">
        <f>LFAT!I51</f>
        <v>0.5</v>
      </c>
      <c r="O215" s="18">
        <f>LFAT!J51</f>
        <v>0.5</v>
      </c>
      <c r="P215" s="18">
        <f t="shared" si="9"/>
        <v>0.42912499999999998</v>
      </c>
      <c r="Q215" s="18">
        <f t="shared" si="10"/>
        <v>1.0481868552024922</v>
      </c>
      <c r="R215" s="18">
        <f t="shared" si="11"/>
        <v>0.31595960326386074</v>
      </c>
    </row>
    <row r="216" spans="1:18" ht="18" customHeight="1" x14ac:dyDescent="0.2">
      <c r="A216" s="16" t="str">
        <f>'Limiting Factor Scores'!A21</f>
        <v>CC2</v>
      </c>
      <c r="B216" s="16" t="str">
        <f>'Limiting Factor Scores'!B21</f>
        <v>Catherine Creek</v>
      </c>
      <c r="C216" s="16" t="str">
        <f>'Limiting Factor Scores'!C21</f>
        <v>Decreased Sediment Quantity</v>
      </c>
      <c r="D216" s="18">
        <f>'Limiting Factor Scores'!D21</f>
        <v>0.28029999999999999</v>
      </c>
      <c r="E216" s="19">
        <f>'Limiting Factor Scores'!E21</f>
        <v>2.4900000000000002</v>
      </c>
      <c r="F216" s="18">
        <f>'Limiting Factor Scores'!F21</f>
        <v>0.43525000000000003</v>
      </c>
      <c r="G216" s="18">
        <f>'Limiting Factor Scores'!G21</f>
        <v>0.63178869201657162</v>
      </c>
      <c r="H216" s="18">
        <f>'Limiting Factor Scores'!H21</f>
        <v>0.19161061739461155</v>
      </c>
      <c r="I216" s="17">
        <f>LFAT!A54</f>
        <v>4</v>
      </c>
      <c r="J216" s="16" t="str">
        <f>LFAT!B54</f>
        <v>Riparian Vegetation Restoration</v>
      </c>
      <c r="K216" s="16" t="str">
        <f>LFAT!D54</f>
        <v>N</v>
      </c>
      <c r="L216" s="19">
        <f>LFAT!F54</f>
        <v>0.1</v>
      </c>
      <c r="M216" s="16" t="str">
        <f>LFAT!G54</f>
        <v>R</v>
      </c>
      <c r="N216" s="19">
        <f>LFAT!I54</f>
        <v>0.1</v>
      </c>
      <c r="O216" s="18">
        <f>LFAT!J54</f>
        <v>0.01</v>
      </c>
      <c r="P216" s="18">
        <f t="shared" si="9"/>
        <v>4.3525000000000005E-3</v>
      </c>
      <c r="Q216" s="18">
        <f t="shared" si="10"/>
        <v>6.3178869201657162E-3</v>
      </c>
      <c r="R216" s="18">
        <f t="shared" si="11"/>
        <v>1.9161061739461154E-3</v>
      </c>
    </row>
    <row r="217" spans="1:18" ht="18" customHeight="1" x14ac:dyDescent="0.2">
      <c r="A217" s="16" t="str">
        <f>'Limiting Factor Scores'!A22</f>
        <v>CC2</v>
      </c>
      <c r="B217" s="16" t="str">
        <f>'Limiting Factor Scores'!B22</f>
        <v>Catherine Creek</v>
      </c>
      <c r="C217" s="16" t="str">
        <f>'Limiting Factor Scores'!C22</f>
        <v>Decreased Water Quantity</v>
      </c>
      <c r="D217" s="18">
        <f>'Limiting Factor Scores'!D22</f>
        <v>0.28029999999999999</v>
      </c>
      <c r="E217" s="19">
        <f>'Limiting Factor Scores'!E22</f>
        <v>4.3099999999999996</v>
      </c>
      <c r="F217" s="18">
        <f>'Limiting Factor Scores'!F22</f>
        <v>0.84475</v>
      </c>
      <c r="G217" s="18">
        <f>'Limiting Factor Scores'!G22</f>
        <v>1.7741843775920381</v>
      </c>
      <c r="H217" s="18">
        <f>'Limiting Factor Scores'!H22</f>
        <v>0.5084247528574809</v>
      </c>
      <c r="I217" s="17">
        <f>LFAT!A52</f>
        <v>4</v>
      </c>
      <c r="J217" s="16" t="str">
        <f>LFAT!B52</f>
        <v>Riparian Vegetation Restoration</v>
      </c>
      <c r="K217" s="16" t="str">
        <f>LFAT!D52</f>
        <v>N</v>
      </c>
      <c r="L217" s="19">
        <f>LFAT!F52</f>
        <v>0.1</v>
      </c>
      <c r="M217" s="16" t="str">
        <f>LFAT!G52</f>
        <v>R</v>
      </c>
      <c r="N217" s="19">
        <f>LFAT!I52</f>
        <v>0.1</v>
      </c>
      <c r="O217" s="18">
        <f>LFAT!J52</f>
        <v>0.01</v>
      </c>
      <c r="P217" s="18">
        <f t="shared" si="9"/>
        <v>8.4475000000000001E-3</v>
      </c>
      <c r="Q217" s="18">
        <f t="shared" si="10"/>
        <v>1.774184377592038E-2</v>
      </c>
      <c r="R217" s="18">
        <f t="shared" si="11"/>
        <v>5.084247528574809E-3</v>
      </c>
    </row>
    <row r="218" spans="1:18" ht="18" customHeight="1" x14ac:dyDescent="0.2">
      <c r="A218" s="16" t="str">
        <f>'Limiting Factor Scores'!A23</f>
        <v>CC2</v>
      </c>
      <c r="B218" s="16" t="str">
        <f>'Limiting Factor Scores'!B23</f>
        <v>Catherine Creek</v>
      </c>
      <c r="C218" s="16" t="str">
        <f>'Limiting Factor Scores'!C23</f>
        <v>Floodplain Condition</v>
      </c>
      <c r="D218" s="18">
        <f>'Limiting Factor Scores'!D23</f>
        <v>0.28029999999999999</v>
      </c>
      <c r="E218" s="19">
        <f>'Limiting Factor Scores'!E23</f>
        <v>3.95</v>
      </c>
      <c r="F218" s="18">
        <f>'Limiting Factor Scores'!F23</f>
        <v>0.76375000000000004</v>
      </c>
      <c r="G218" s="18">
        <f>'Limiting Factor Scores'!G23</f>
        <v>1.3012952527703194</v>
      </c>
      <c r="H218" s="18">
        <f>'Limiting Factor Scores'!H23</f>
        <v>0.36994401938717353</v>
      </c>
      <c r="I218" s="17">
        <f>LFAT!A49</f>
        <v>4</v>
      </c>
      <c r="J218" s="16" t="str">
        <f>LFAT!B49</f>
        <v>Riparian Vegetation Restoration</v>
      </c>
      <c r="K218" s="16" t="str">
        <f>LFAT!D49</f>
        <v>D</v>
      </c>
      <c r="L218" s="19">
        <f>LFAT!F49</f>
        <v>1</v>
      </c>
      <c r="M218" s="16" t="str">
        <f>LFAT!G49</f>
        <v>C</v>
      </c>
      <c r="N218" s="19">
        <f>LFAT!I49</f>
        <v>1</v>
      </c>
      <c r="O218" s="18">
        <f>LFAT!J49</f>
        <v>1</v>
      </c>
      <c r="P218" s="18">
        <f t="shared" si="9"/>
        <v>0.76375000000000004</v>
      </c>
      <c r="Q218" s="18">
        <f t="shared" si="10"/>
        <v>1.3012952527703194</v>
      </c>
      <c r="R218" s="18">
        <f t="shared" si="11"/>
        <v>0.36994401938717353</v>
      </c>
    </row>
    <row r="219" spans="1:18" ht="18" customHeight="1" x14ac:dyDescent="0.2">
      <c r="A219" s="16" t="str">
        <f>'Limiting Factor Scores'!A24</f>
        <v>CC2</v>
      </c>
      <c r="B219" s="16" t="str">
        <f>'Limiting Factor Scores'!B24</f>
        <v>Catherine Creek</v>
      </c>
      <c r="C219" s="16" t="str">
        <f>'Limiting Factor Scores'!C24</f>
        <v>Increased Sediment Quantity</v>
      </c>
      <c r="D219" s="18">
        <f>'Limiting Factor Scores'!D24</f>
        <v>0.28029999999999999</v>
      </c>
      <c r="E219" s="19">
        <f>'Limiting Factor Scores'!E24</f>
        <v>4.32</v>
      </c>
      <c r="F219" s="18">
        <f>'Limiting Factor Scores'!F24</f>
        <v>0.84699999999999998</v>
      </c>
      <c r="G219" s="18">
        <f>'Limiting Factor Scores'!G24</f>
        <v>0.86316983483041854</v>
      </c>
      <c r="H219" s="18">
        <f>'Limiting Factor Scores'!H24</f>
        <v>0.28481212923507682</v>
      </c>
      <c r="I219" s="17">
        <f>LFAT!A55</f>
        <v>4</v>
      </c>
      <c r="J219" s="16" t="str">
        <f>LFAT!B55</f>
        <v>Riparian Vegetation Restoration</v>
      </c>
      <c r="K219" s="16" t="str">
        <f>LFAT!D55</f>
        <v>D</v>
      </c>
      <c r="L219" s="19">
        <f>LFAT!F55</f>
        <v>1</v>
      </c>
      <c r="M219" s="16" t="str">
        <f>LFAT!G55</f>
        <v>CD</v>
      </c>
      <c r="N219" s="19">
        <f>LFAT!I55</f>
        <v>0.5</v>
      </c>
      <c r="O219" s="18">
        <f>LFAT!J55</f>
        <v>0.5</v>
      </c>
      <c r="P219" s="18">
        <f t="shared" si="9"/>
        <v>0.42349999999999999</v>
      </c>
      <c r="Q219" s="18">
        <f t="shared" si="10"/>
        <v>0.43158491741520927</v>
      </c>
      <c r="R219" s="18">
        <f t="shared" si="11"/>
        <v>0.14240606461753841</v>
      </c>
    </row>
    <row r="220" spans="1:18" ht="18" customHeight="1" x14ac:dyDescent="0.2">
      <c r="A220" s="16" t="str">
        <f>'Limiting Factor Scores'!A25</f>
        <v>CC2</v>
      </c>
      <c r="B220" s="16" t="str">
        <f>'Limiting Factor Scores'!B25</f>
        <v>Catherine Creek</v>
      </c>
      <c r="C220" s="16" t="str">
        <f>'Limiting Factor Scores'!C25</f>
        <v>Non-Native Species Interactions and Competition</v>
      </c>
      <c r="D220" s="18">
        <f>'Limiting Factor Scores'!D25</f>
        <v>0.28029999999999999</v>
      </c>
      <c r="E220" s="19">
        <f>'Limiting Factor Scores'!E25</f>
        <v>3.91</v>
      </c>
      <c r="F220" s="18">
        <f>'Limiting Factor Scores'!F25</f>
        <v>0.75475000000000003</v>
      </c>
      <c r="G220" s="18">
        <f>'Limiting Factor Scores'!G25</f>
        <v>0.85075905187361855</v>
      </c>
      <c r="H220" s="18">
        <f>'Limiting Factor Scores'!H25</f>
        <v>0.29690433129977889</v>
      </c>
      <c r="I220" s="17">
        <f>LFAT!A61</f>
        <v>4</v>
      </c>
      <c r="J220" s="16" t="str">
        <f>LFAT!B61</f>
        <v>Riparian Vegetation Restoration</v>
      </c>
      <c r="K220" s="16" t="str">
        <f>LFAT!D61</f>
        <v>I</v>
      </c>
      <c r="L220" s="19">
        <f>LFAT!F61</f>
        <v>0.5</v>
      </c>
      <c r="M220" s="16" t="str">
        <f>LFAT!G61</f>
        <v>R</v>
      </c>
      <c r="N220" s="19">
        <f>LFAT!I61</f>
        <v>0.1</v>
      </c>
      <c r="O220" s="18">
        <f>LFAT!J61</f>
        <v>0.05</v>
      </c>
      <c r="P220" s="18">
        <f t="shared" si="9"/>
        <v>3.7737500000000007E-2</v>
      </c>
      <c r="Q220" s="18">
        <f t="shared" si="10"/>
        <v>4.2537952593680928E-2</v>
      </c>
      <c r="R220" s="18">
        <f t="shared" si="11"/>
        <v>1.4845216564988946E-2</v>
      </c>
    </row>
    <row r="221" spans="1:18" ht="18" customHeight="1" x14ac:dyDescent="0.2">
      <c r="A221" s="16" t="str">
        <f>'Limiting Factor Scores'!A26</f>
        <v>CC2</v>
      </c>
      <c r="B221" s="16" t="str">
        <f>'Limiting Factor Scores'!B26</f>
        <v>Catherine Creek</v>
      </c>
      <c r="C221" s="16" t="str">
        <f>'Limiting Factor Scores'!C26</f>
        <v>Predation</v>
      </c>
      <c r="D221" s="18">
        <f>'Limiting Factor Scores'!D26</f>
        <v>0.28029999999999999</v>
      </c>
      <c r="E221" s="19">
        <f>'Limiting Factor Scores'!E26</f>
        <v>4.22</v>
      </c>
      <c r="F221" s="18">
        <f>'Limiting Factor Scores'!F26</f>
        <v>0.82450000000000001</v>
      </c>
      <c r="G221" s="18">
        <f>'Limiting Factor Scores'!G26</f>
        <v>1.2413766232203114</v>
      </c>
      <c r="H221" s="18">
        <f>'Limiting Factor Scores'!H26</f>
        <v>0.3748561217878208</v>
      </c>
      <c r="I221" s="17">
        <f>LFAT!A59</f>
        <v>4</v>
      </c>
      <c r="J221" s="16" t="str">
        <f>LFAT!B59</f>
        <v>Riparian Vegetation Restoration</v>
      </c>
      <c r="K221" s="16" t="str">
        <f>LFAT!D59</f>
        <v>N</v>
      </c>
      <c r="L221" s="19">
        <f>LFAT!F59</f>
        <v>0.1</v>
      </c>
      <c r="M221" s="16" t="str">
        <f>LFAT!G59</f>
        <v>CD</v>
      </c>
      <c r="N221" s="19">
        <f>LFAT!I59</f>
        <v>0.5</v>
      </c>
      <c r="O221" s="18">
        <f>LFAT!J59</f>
        <v>0.05</v>
      </c>
      <c r="P221" s="18">
        <f t="shared" si="9"/>
        <v>4.1225000000000005E-2</v>
      </c>
      <c r="Q221" s="18">
        <f t="shared" si="10"/>
        <v>6.2068831161015574E-2</v>
      </c>
      <c r="R221" s="18">
        <f t="shared" si="11"/>
        <v>1.874280608939104E-2</v>
      </c>
    </row>
    <row r="222" spans="1:18" ht="18" customHeight="1" x14ac:dyDescent="0.2">
      <c r="A222" s="16" t="str">
        <f>'Limiting Factor Scores'!A27</f>
        <v>CC2</v>
      </c>
      <c r="B222" s="16" t="str">
        <f>'Limiting Factor Scores'!B27</f>
        <v>Catherine Creek</v>
      </c>
      <c r="C222" s="16" t="str">
        <f>'Limiting Factor Scores'!C27</f>
        <v>Riparian Condition</v>
      </c>
      <c r="D222" s="18">
        <f>'Limiting Factor Scores'!D27</f>
        <v>0.28029999999999999</v>
      </c>
      <c r="E222" s="19">
        <f>'Limiting Factor Scores'!E27</f>
        <v>3.44</v>
      </c>
      <c r="F222" s="18">
        <f>'Limiting Factor Scores'!F27</f>
        <v>0.64900000000000002</v>
      </c>
      <c r="G222" s="18">
        <f>'Limiting Factor Scores'!G27</f>
        <v>1.1291705308702127</v>
      </c>
      <c r="H222" s="18">
        <f>'Limiting Factor Scores'!H27</f>
        <v>0.3611396612552128</v>
      </c>
      <c r="I222" s="17">
        <f>LFAT!A48</f>
        <v>4</v>
      </c>
      <c r="J222" s="16" t="str">
        <f>LFAT!B48</f>
        <v>Riparian Vegetation Restoration</v>
      </c>
      <c r="K222" s="16" t="str">
        <f>LFAT!D48</f>
        <v>D</v>
      </c>
      <c r="L222" s="19">
        <f>LFAT!F48</f>
        <v>1</v>
      </c>
      <c r="M222" s="16" t="str">
        <f>LFAT!G48</f>
        <v>C</v>
      </c>
      <c r="N222" s="19">
        <f>LFAT!I48</f>
        <v>1</v>
      </c>
      <c r="O222" s="18">
        <f>LFAT!J48</f>
        <v>1</v>
      </c>
      <c r="P222" s="18">
        <f t="shared" si="9"/>
        <v>0.64900000000000002</v>
      </c>
      <c r="Q222" s="18">
        <f t="shared" si="10"/>
        <v>1.1291705308702127</v>
      </c>
      <c r="R222" s="18">
        <f t="shared" si="11"/>
        <v>0.3611396612552128</v>
      </c>
    </row>
    <row r="223" spans="1:18" ht="18" customHeight="1" x14ac:dyDescent="0.2">
      <c r="A223" s="16" t="str">
        <f>'Limiting Factor Scores'!A28</f>
        <v>CC2</v>
      </c>
      <c r="B223" s="16" t="str">
        <f>'Limiting Factor Scores'!B28</f>
        <v>Catherine Creek</v>
      </c>
      <c r="C223" s="16" t="str">
        <f>'Limiting Factor Scores'!C28</f>
        <v>Side Channel and Wetland Habitat</v>
      </c>
      <c r="D223" s="18">
        <f>'Limiting Factor Scores'!D28</f>
        <v>0.28029999999999999</v>
      </c>
      <c r="E223" s="19">
        <f>'Limiting Factor Scores'!E28</f>
        <v>4.37</v>
      </c>
      <c r="F223" s="18">
        <f>'Limiting Factor Scores'!F28</f>
        <v>0.85824999999999996</v>
      </c>
      <c r="G223" s="18">
        <f>'Limiting Factor Scores'!G28</f>
        <v>1.8489328788733128</v>
      </c>
      <c r="H223" s="18">
        <f>'Limiting Factor Scores'!H28</f>
        <v>0.53727308849873223</v>
      </c>
      <c r="I223" s="17">
        <f>LFAT!A50</f>
        <v>4</v>
      </c>
      <c r="J223" s="16" t="str">
        <f>LFAT!B50</f>
        <v>Riparian Vegetation Restoration</v>
      </c>
      <c r="K223" s="16" t="str">
        <f>LFAT!D50</f>
        <v>I</v>
      </c>
      <c r="L223" s="19">
        <f>LFAT!F50</f>
        <v>0.5</v>
      </c>
      <c r="M223" s="16" t="str">
        <f>LFAT!G50</f>
        <v>C</v>
      </c>
      <c r="N223" s="19">
        <f>LFAT!I50</f>
        <v>1</v>
      </c>
      <c r="O223" s="18">
        <f>LFAT!J50</f>
        <v>0.5</v>
      </c>
      <c r="P223" s="18">
        <f t="shared" si="9"/>
        <v>0.42912499999999998</v>
      </c>
      <c r="Q223" s="18">
        <f t="shared" si="10"/>
        <v>0.92446643943665641</v>
      </c>
      <c r="R223" s="18">
        <f t="shared" si="11"/>
        <v>0.26863654424936612</v>
      </c>
    </row>
    <row r="224" spans="1:18" ht="18" customHeight="1" x14ac:dyDescent="0.2">
      <c r="A224" s="16" t="str">
        <f>'Limiting Factor Scores'!A29</f>
        <v>CC2</v>
      </c>
      <c r="B224" s="16" t="str">
        <f>'Limiting Factor Scores'!B29</f>
        <v>Catherine Creek</v>
      </c>
      <c r="C224" s="16" t="str">
        <f>'Limiting Factor Scores'!C29</f>
        <v>Summer Water Temperature</v>
      </c>
      <c r="D224" s="18">
        <f>'Limiting Factor Scores'!D29</f>
        <v>0.28029999999999999</v>
      </c>
      <c r="E224" s="19">
        <f>'Limiting Factor Scores'!E29</f>
        <v>3.42</v>
      </c>
      <c r="F224" s="18">
        <f>'Limiting Factor Scores'!F29</f>
        <v>0.64449999999999996</v>
      </c>
      <c r="G224" s="18">
        <f>'Limiting Factor Scores'!G29</f>
        <v>1.2026351585456208</v>
      </c>
      <c r="H224" s="18">
        <f>'Limiting Factor Scores'!H29</f>
        <v>0.37129424948640521</v>
      </c>
      <c r="I224" s="17">
        <f>LFAT!A56</f>
        <v>4</v>
      </c>
      <c r="J224" s="16" t="str">
        <f>LFAT!B56</f>
        <v>Riparian Vegetation Restoration</v>
      </c>
      <c r="K224" s="16" t="str">
        <f>LFAT!D56</f>
        <v>D</v>
      </c>
      <c r="L224" s="19">
        <f>LFAT!F56</f>
        <v>1</v>
      </c>
      <c r="M224" s="16" t="str">
        <f>LFAT!G56</f>
        <v>CD</v>
      </c>
      <c r="N224" s="19">
        <f>LFAT!I56</f>
        <v>0.5</v>
      </c>
      <c r="O224" s="18">
        <f>LFAT!J56</f>
        <v>0.5</v>
      </c>
      <c r="P224" s="18">
        <f t="shared" si="9"/>
        <v>0.32224999999999998</v>
      </c>
      <c r="Q224" s="18">
        <f t="shared" si="10"/>
        <v>0.60131757927281038</v>
      </c>
      <c r="R224" s="18">
        <f t="shared" si="11"/>
        <v>0.18564712474320261</v>
      </c>
    </row>
    <row r="225" spans="1:18" ht="18" customHeight="1" x14ac:dyDescent="0.2">
      <c r="A225" s="16" t="str">
        <f>'Limiting Factor Scores'!A30</f>
        <v>CC2</v>
      </c>
      <c r="B225" s="16" t="str">
        <f>'Limiting Factor Scores'!B30</f>
        <v>Catherine Creek</v>
      </c>
      <c r="C225" s="16" t="str">
        <f>'Limiting Factor Scores'!C30</f>
        <v>Water Quality</v>
      </c>
      <c r="D225" s="18">
        <f>'Limiting Factor Scores'!D30</f>
        <v>0.28029999999999999</v>
      </c>
      <c r="E225" s="19">
        <f>'Limiting Factor Scores'!E30</f>
        <v>4.6399999999999997</v>
      </c>
      <c r="F225" s="18">
        <f>'Limiting Factor Scores'!F30</f>
        <v>0.91900000000000004</v>
      </c>
      <c r="G225" s="18">
        <f>'Limiting Factor Scores'!G30</f>
        <v>1.4995749682619359</v>
      </c>
      <c r="H225" s="18">
        <f>'Limiting Factor Scores'!H30</f>
        <v>0.41368029461570099</v>
      </c>
      <c r="I225" s="17">
        <f>LFAT!A58</f>
        <v>4</v>
      </c>
      <c r="J225" s="16" t="str">
        <f>LFAT!B58</f>
        <v>Riparian Vegetation Restoration</v>
      </c>
      <c r="K225" s="16" t="str">
        <f>LFAT!D58</f>
        <v>I</v>
      </c>
      <c r="L225" s="19">
        <f>LFAT!F58</f>
        <v>0.5</v>
      </c>
      <c r="M225" s="16" t="str">
        <f>LFAT!G58</f>
        <v>CD</v>
      </c>
      <c r="N225" s="19">
        <f>LFAT!I58</f>
        <v>0.5</v>
      </c>
      <c r="O225" s="18">
        <f>LFAT!J58</f>
        <v>0.25</v>
      </c>
      <c r="P225" s="18">
        <f t="shared" si="9"/>
        <v>0.22975000000000001</v>
      </c>
      <c r="Q225" s="18">
        <f t="shared" si="10"/>
        <v>0.37489374206548398</v>
      </c>
      <c r="R225" s="18">
        <f t="shared" si="11"/>
        <v>0.10342007365392525</v>
      </c>
    </row>
    <row r="226" spans="1:18" ht="18" customHeight="1" x14ac:dyDescent="0.2">
      <c r="A226" s="16" t="str">
        <f>'Limiting Factor Scores'!A31</f>
        <v>CC2</v>
      </c>
      <c r="B226" s="16" t="str">
        <f>'Limiting Factor Scores'!B31</f>
        <v>Catherine Creek</v>
      </c>
      <c r="C226" s="16" t="str">
        <f>'Limiting Factor Scores'!C31</f>
        <v>Winter Water Temperature</v>
      </c>
      <c r="D226" s="18">
        <f>'Limiting Factor Scores'!D31</f>
        <v>0.28029999999999999</v>
      </c>
      <c r="E226" s="19">
        <f>'Limiting Factor Scores'!E31</f>
        <v>3.91</v>
      </c>
      <c r="F226" s="18">
        <f>'Limiting Factor Scores'!F31</f>
        <v>0.75475000000000003</v>
      </c>
      <c r="G226" s="18">
        <f>'Limiting Factor Scores'!G31</f>
        <v>1.0139597227087938</v>
      </c>
      <c r="H226" s="18">
        <f>'Limiting Factor Scores'!H31</f>
        <v>0.28221627098173341</v>
      </c>
      <c r="I226" s="17">
        <f>LFAT!A57</f>
        <v>4</v>
      </c>
      <c r="J226" s="16" t="str">
        <f>LFAT!B57</f>
        <v>Riparian Vegetation Restoration</v>
      </c>
      <c r="K226" s="16" t="str">
        <f>LFAT!D57</f>
        <v>I</v>
      </c>
      <c r="L226" s="19">
        <f>LFAT!F57</f>
        <v>0.5</v>
      </c>
      <c r="M226" s="16" t="str">
        <f>LFAT!G57</f>
        <v>R</v>
      </c>
      <c r="N226" s="19">
        <f>LFAT!I57</f>
        <v>0.1</v>
      </c>
      <c r="O226" s="18">
        <f>LFAT!J57</f>
        <v>0.05</v>
      </c>
      <c r="P226" s="18">
        <f t="shared" si="9"/>
        <v>3.7737500000000007E-2</v>
      </c>
      <c r="Q226" s="18">
        <f t="shared" si="10"/>
        <v>5.0697986135439688E-2</v>
      </c>
      <c r="R226" s="18">
        <f t="shared" si="11"/>
        <v>1.4110813549086672E-2</v>
      </c>
    </row>
    <row r="227" spans="1:18" ht="18" customHeight="1" x14ac:dyDescent="0.2">
      <c r="A227" s="16" t="str">
        <f>'Limiting Factor Scores'!A17</f>
        <v>CC2</v>
      </c>
      <c r="B227" s="16" t="str">
        <f>'Limiting Factor Scores'!B17</f>
        <v>Catherine Creek</v>
      </c>
      <c r="C227" s="16" t="str">
        <f>'Limiting Factor Scores'!C17</f>
        <v>Altered Flow Timing</v>
      </c>
      <c r="D227" s="18">
        <f>'Limiting Factor Scores'!D17</f>
        <v>0.28029999999999999</v>
      </c>
      <c r="E227" s="19">
        <f>'Limiting Factor Scores'!E17</f>
        <v>4.3099999999999996</v>
      </c>
      <c r="F227" s="18">
        <f>'Limiting Factor Scores'!F17</f>
        <v>0.84475</v>
      </c>
      <c r="G227" s="18">
        <f>'Limiting Factor Scores'!G17</f>
        <v>1.2414216711052548</v>
      </c>
      <c r="H227" s="18">
        <f>'Limiting Factor Scores'!H17</f>
        <v>0.33809290475393317</v>
      </c>
      <c r="I227" s="17">
        <f>LFAT!A68</f>
        <v>5</v>
      </c>
      <c r="J227" s="16" t="str">
        <f>LFAT!B68</f>
        <v>Fish Passage – Barrier Removal and Replacement</v>
      </c>
      <c r="K227" s="16" t="str">
        <f>LFAT!D68</f>
        <v>I</v>
      </c>
      <c r="L227" s="19">
        <f>LFAT!F68</f>
        <v>0.5</v>
      </c>
      <c r="M227" s="16" t="str">
        <f>LFAT!G68</f>
        <v>R</v>
      </c>
      <c r="N227" s="19">
        <f>LFAT!I68</f>
        <v>0.1</v>
      </c>
      <c r="O227" s="18">
        <f>LFAT!J68</f>
        <v>0.05</v>
      </c>
      <c r="P227" s="18">
        <f t="shared" si="9"/>
        <v>4.2237500000000004E-2</v>
      </c>
      <c r="Q227" s="18">
        <f t="shared" si="10"/>
        <v>6.2071083555262745E-2</v>
      </c>
      <c r="R227" s="18">
        <f t="shared" si="11"/>
        <v>1.690464523769666E-2</v>
      </c>
    </row>
    <row r="228" spans="1:18" ht="18" customHeight="1" x14ac:dyDescent="0.2">
      <c r="A228" s="16" t="str">
        <f>'Limiting Factor Scores'!A18</f>
        <v>CC2</v>
      </c>
      <c r="B228" s="16" t="str">
        <f>'Limiting Factor Scores'!B18</f>
        <v>Catherine Creek</v>
      </c>
      <c r="C228" s="16" t="str">
        <f>'Limiting Factor Scores'!C18</f>
        <v>Altered Primary Productivity</v>
      </c>
      <c r="D228" s="18">
        <f>'Limiting Factor Scores'!D18</f>
        <v>0.28029999999999999</v>
      </c>
      <c r="E228" s="19">
        <f>'Limiting Factor Scores'!E18</f>
        <v>4.3099999999999996</v>
      </c>
      <c r="F228" s="18">
        <f>'Limiting Factor Scores'!F18</f>
        <v>0.84475</v>
      </c>
      <c r="G228" s="18">
        <f>'Limiting Factor Scores'!G18</f>
        <v>0.86087688072372615</v>
      </c>
      <c r="H228" s="18">
        <f>'Limiting Factor Scores'!H18</f>
        <v>0.24158674585369744</v>
      </c>
      <c r="I228" s="17">
        <f>LFAT!A75</f>
        <v>5</v>
      </c>
      <c r="J228" s="16" t="str">
        <f>LFAT!B75</f>
        <v>Fish Passage – Barrier Removal and Replacement</v>
      </c>
      <c r="K228" s="16" t="str">
        <f>LFAT!D75</f>
        <v>N</v>
      </c>
      <c r="L228" s="19">
        <f>LFAT!F75</f>
        <v>0.1</v>
      </c>
      <c r="M228" s="16" t="str">
        <f>LFAT!G75</f>
        <v>R</v>
      </c>
      <c r="N228" s="19">
        <f>LFAT!I75</f>
        <v>0.1</v>
      </c>
      <c r="O228" s="18">
        <f>LFAT!J75</f>
        <v>0.01</v>
      </c>
      <c r="P228" s="18">
        <f t="shared" si="9"/>
        <v>8.4475000000000001E-3</v>
      </c>
      <c r="Q228" s="18">
        <f t="shared" si="10"/>
        <v>8.6087688072372624E-3</v>
      </c>
      <c r="R228" s="18">
        <f t="shared" si="11"/>
        <v>2.4158674585369744E-3</v>
      </c>
    </row>
    <row r="229" spans="1:18" ht="18" customHeight="1" x14ac:dyDescent="0.2">
      <c r="A229" s="16" t="str">
        <f>'Limiting Factor Scores'!A19</f>
        <v>CC2</v>
      </c>
      <c r="B229" s="16" t="str">
        <f>'Limiting Factor Scores'!B19</f>
        <v>Catherine Creek</v>
      </c>
      <c r="C229" s="16" t="str">
        <f>'Limiting Factor Scores'!C19</f>
        <v>Anthropogenic Barriers</v>
      </c>
      <c r="D229" s="18">
        <f>'Limiting Factor Scores'!D19</f>
        <v>0.28029999999999999</v>
      </c>
      <c r="E229" s="19">
        <f>'Limiting Factor Scores'!E19</f>
        <v>4.6399999999999997</v>
      </c>
      <c r="F229" s="18">
        <f>'Limiting Factor Scores'!F19</f>
        <v>0.91900000000000004</v>
      </c>
      <c r="G229" s="18">
        <f>'Limiting Factor Scores'!G19</f>
        <v>1.3670971789913191</v>
      </c>
      <c r="H229" s="18">
        <f>'Limiting Factor Scores'!H19</f>
        <v>0.42046978104115873</v>
      </c>
      <c r="I229" s="17">
        <f>LFAT!A62</f>
        <v>5</v>
      </c>
      <c r="J229" s="16" t="str">
        <f>LFAT!B62</f>
        <v>Fish Passage – Barrier Removal and Replacement</v>
      </c>
      <c r="K229" s="16" t="str">
        <f>LFAT!D62</f>
        <v>D</v>
      </c>
      <c r="L229" s="19">
        <f>LFAT!F62</f>
        <v>1</v>
      </c>
      <c r="M229" s="16" t="str">
        <f>LFAT!G62</f>
        <v>C</v>
      </c>
      <c r="N229" s="19">
        <f>LFAT!I62</f>
        <v>1</v>
      </c>
      <c r="O229" s="18">
        <f>LFAT!J62</f>
        <v>1</v>
      </c>
      <c r="P229" s="18">
        <f t="shared" si="9"/>
        <v>0.91900000000000004</v>
      </c>
      <c r="Q229" s="18">
        <f t="shared" si="10"/>
        <v>1.3670971789913191</v>
      </c>
      <c r="R229" s="18">
        <f t="shared" si="11"/>
        <v>0.42046978104115873</v>
      </c>
    </row>
    <row r="230" spans="1:18" ht="18" customHeight="1" x14ac:dyDescent="0.2">
      <c r="A230" s="16" t="str">
        <f>'Limiting Factor Scores'!A20</f>
        <v>CC2</v>
      </c>
      <c r="B230" s="16" t="str">
        <f>'Limiting Factor Scores'!B20</f>
        <v>Catherine Creek</v>
      </c>
      <c r="C230" s="16" t="str">
        <f>'Limiting Factor Scores'!C20</f>
        <v>Channel and Habitat Structure</v>
      </c>
      <c r="D230" s="18">
        <f>'Limiting Factor Scores'!D20</f>
        <v>0.28029999999999999</v>
      </c>
      <c r="E230" s="19">
        <f>'Limiting Factor Scores'!E20</f>
        <v>4.37</v>
      </c>
      <c r="F230" s="18">
        <f>'Limiting Factor Scores'!F20</f>
        <v>0.85824999999999996</v>
      </c>
      <c r="G230" s="18">
        <f>'Limiting Factor Scores'!G20</f>
        <v>2.0963737104049844</v>
      </c>
      <c r="H230" s="18">
        <f>'Limiting Factor Scores'!H20</f>
        <v>0.63191920652772149</v>
      </c>
      <c r="I230" s="17">
        <f>LFAT!A66</f>
        <v>5</v>
      </c>
      <c r="J230" s="16" t="str">
        <f>LFAT!B66</f>
        <v>Fish Passage – Barrier Removal and Replacement</v>
      </c>
      <c r="K230" s="16" t="str">
        <f>LFAT!D66</f>
        <v>I</v>
      </c>
      <c r="L230" s="19">
        <f>LFAT!F66</f>
        <v>0.5</v>
      </c>
      <c r="M230" s="16" t="str">
        <f>LFAT!G66</f>
        <v>CD</v>
      </c>
      <c r="N230" s="19">
        <f>LFAT!I66</f>
        <v>0.5</v>
      </c>
      <c r="O230" s="18">
        <f>LFAT!J66</f>
        <v>0.25</v>
      </c>
      <c r="P230" s="18">
        <f t="shared" si="9"/>
        <v>0.21456249999999999</v>
      </c>
      <c r="Q230" s="18">
        <f t="shared" si="10"/>
        <v>0.52409342760124611</v>
      </c>
      <c r="R230" s="18">
        <f t="shared" si="11"/>
        <v>0.15797980163193037</v>
      </c>
    </row>
    <row r="231" spans="1:18" ht="18" customHeight="1" x14ac:dyDescent="0.2">
      <c r="A231" s="16" t="str">
        <f>'Limiting Factor Scores'!A21</f>
        <v>CC2</v>
      </c>
      <c r="B231" s="16" t="str">
        <f>'Limiting Factor Scores'!B21</f>
        <v>Catherine Creek</v>
      </c>
      <c r="C231" s="16" t="str">
        <f>'Limiting Factor Scores'!C21</f>
        <v>Decreased Sediment Quantity</v>
      </c>
      <c r="D231" s="18">
        <f>'Limiting Factor Scores'!D21</f>
        <v>0.28029999999999999</v>
      </c>
      <c r="E231" s="19">
        <f>'Limiting Factor Scores'!E21</f>
        <v>2.4900000000000002</v>
      </c>
      <c r="F231" s="18">
        <f>'Limiting Factor Scores'!F21</f>
        <v>0.43525000000000003</v>
      </c>
      <c r="G231" s="18">
        <f>'Limiting Factor Scores'!G21</f>
        <v>0.63178869201657162</v>
      </c>
      <c r="H231" s="18">
        <f>'Limiting Factor Scores'!H21</f>
        <v>0.19161061739461155</v>
      </c>
      <c r="I231" s="17">
        <f>LFAT!A69</f>
        <v>5</v>
      </c>
      <c r="J231" s="16" t="str">
        <f>LFAT!B69</f>
        <v>Fish Passage – Barrier Removal and Replacement</v>
      </c>
      <c r="K231" s="16" t="str">
        <f>LFAT!D69</f>
        <v>I</v>
      </c>
      <c r="L231" s="19">
        <f>LFAT!F69</f>
        <v>0.5</v>
      </c>
      <c r="M231" s="16" t="str">
        <f>LFAT!G69</f>
        <v>R</v>
      </c>
      <c r="N231" s="19">
        <f>LFAT!I69</f>
        <v>0.1</v>
      </c>
      <c r="O231" s="18">
        <f>LFAT!J69</f>
        <v>0.05</v>
      </c>
      <c r="P231" s="18">
        <f t="shared" si="9"/>
        <v>2.1762500000000004E-2</v>
      </c>
      <c r="Q231" s="18">
        <f t="shared" si="10"/>
        <v>3.1589434600828581E-2</v>
      </c>
      <c r="R231" s="18">
        <f t="shared" si="11"/>
        <v>9.5805308697305778E-3</v>
      </c>
    </row>
    <row r="232" spans="1:18" ht="18" customHeight="1" x14ac:dyDescent="0.2">
      <c r="A232" s="16" t="str">
        <f>'Limiting Factor Scores'!A22</f>
        <v>CC2</v>
      </c>
      <c r="B232" s="16" t="str">
        <f>'Limiting Factor Scores'!B22</f>
        <v>Catherine Creek</v>
      </c>
      <c r="C232" s="16" t="str">
        <f>'Limiting Factor Scores'!C22</f>
        <v>Decreased Water Quantity</v>
      </c>
      <c r="D232" s="18">
        <f>'Limiting Factor Scores'!D22</f>
        <v>0.28029999999999999</v>
      </c>
      <c r="E232" s="19">
        <f>'Limiting Factor Scores'!E22</f>
        <v>4.3099999999999996</v>
      </c>
      <c r="F232" s="18">
        <f>'Limiting Factor Scores'!F22</f>
        <v>0.84475</v>
      </c>
      <c r="G232" s="18">
        <f>'Limiting Factor Scores'!G22</f>
        <v>1.7741843775920381</v>
      </c>
      <c r="H232" s="18">
        <f>'Limiting Factor Scores'!H22</f>
        <v>0.5084247528574809</v>
      </c>
      <c r="I232" s="17">
        <f>LFAT!A67</f>
        <v>5</v>
      </c>
      <c r="J232" s="16" t="str">
        <f>LFAT!B67</f>
        <v>Fish Passage – Barrier Removal and Replacement</v>
      </c>
      <c r="K232" s="16" t="str">
        <f>LFAT!D67</f>
        <v>N</v>
      </c>
      <c r="L232" s="19">
        <f>LFAT!F67</f>
        <v>0.1</v>
      </c>
      <c r="M232" s="16" t="str">
        <f>LFAT!G67</f>
        <v>R</v>
      </c>
      <c r="N232" s="19">
        <f>LFAT!I67</f>
        <v>0.1</v>
      </c>
      <c r="O232" s="18">
        <f>LFAT!J67</f>
        <v>0.01</v>
      </c>
      <c r="P232" s="18">
        <f t="shared" si="9"/>
        <v>8.4475000000000001E-3</v>
      </c>
      <c r="Q232" s="18">
        <f t="shared" si="10"/>
        <v>1.774184377592038E-2</v>
      </c>
      <c r="R232" s="18">
        <f t="shared" si="11"/>
        <v>5.084247528574809E-3</v>
      </c>
    </row>
    <row r="233" spans="1:18" ht="18" customHeight="1" x14ac:dyDescent="0.2">
      <c r="A233" s="16" t="str">
        <f>'Limiting Factor Scores'!A23</f>
        <v>CC2</v>
      </c>
      <c r="B233" s="16" t="str">
        <f>'Limiting Factor Scores'!B23</f>
        <v>Catherine Creek</v>
      </c>
      <c r="C233" s="16" t="str">
        <f>'Limiting Factor Scores'!C23</f>
        <v>Floodplain Condition</v>
      </c>
      <c r="D233" s="18">
        <f>'Limiting Factor Scores'!D23</f>
        <v>0.28029999999999999</v>
      </c>
      <c r="E233" s="19">
        <f>'Limiting Factor Scores'!E23</f>
        <v>3.95</v>
      </c>
      <c r="F233" s="18">
        <f>'Limiting Factor Scores'!F23</f>
        <v>0.76375000000000004</v>
      </c>
      <c r="G233" s="18">
        <f>'Limiting Factor Scores'!G23</f>
        <v>1.3012952527703194</v>
      </c>
      <c r="H233" s="18">
        <f>'Limiting Factor Scores'!H23</f>
        <v>0.36994401938717353</v>
      </c>
      <c r="I233" s="17">
        <f>LFAT!A64</f>
        <v>5</v>
      </c>
      <c r="J233" s="16" t="str">
        <f>LFAT!B64</f>
        <v>Fish Passage – Barrier Removal and Replacement</v>
      </c>
      <c r="K233" s="16" t="str">
        <f>LFAT!D64</f>
        <v>I</v>
      </c>
      <c r="L233" s="19">
        <f>LFAT!F64</f>
        <v>0.5</v>
      </c>
      <c r="M233" s="16" t="str">
        <f>LFAT!G64</f>
        <v>CD</v>
      </c>
      <c r="N233" s="19">
        <f>LFAT!I64</f>
        <v>0.5</v>
      </c>
      <c r="O233" s="18">
        <f>LFAT!J64</f>
        <v>0.25</v>
      </c>
      <c r="P233" s="18">
        <f t="shared" si="9"/>
        <v>0.19093750000000001</v>
      </c>
      <c r="Q233" s="18">
        <f t="shared" si="10"/>
        <v>0.32532381319257986</v>
      </c>
      <c r="R233" s="18">
        <f t="shared" si="11"/>
        <v>9.2486004846793382E-2</v>
      </c>
    </row>
    <row r="234" spans="1:18" ht="18" customHeight="1" x14ac:dyDescent="0.2">
      <c r="A234" s="16" t="str">
        <f>'Limiting Factor Scores'!A24</f>
        <v>CC2</v>
      </c>
      <c r="B234" s="16" t="str">
        <f>'Limiting Factor Scores'!B24</f>
        <v>Catherine Creek</v>
      </c>
      <c r="C234" s="16" t="str">
        <f>'Limiting Factor Scores'!C24</f>
        <v>Increased Sediment Quantity</v>
      </c>
      <c r="D234" s="18">
        <f>'Limiting Factor Scores'!D24</f>
        <v>0.28029999999999999</v>
      </c>
      <c r="E234" s="19">
        <f>'Limiting Factor Scores'!E24</f>
        <v>4.32</v>
      </c>
      <c r="F234" s="18">
        <f>'Limiting Factor Scores'!F24</f>
        <v>0.84699999999999998</v>
      </c>
      <c r="G234" s="18">
        <f>'Limiting Factor Scores'!G24</f>
        <v>0.86316983483041854</v>
      </c>
      <c r="H234" s="18">
        <f>'Limiting Factor Scores'!H24</f>
        <v>0.28481212923507682</v>
      </c>
      <c r="I234" s="17">
        <f>LFAT!A70</f>
        <v>5</v>
      </c>
      <c r="J234" s="16" t="str">
        <f>LFAT!B70</f>
        <v>Fish Passage – Barrier Removal and Replacement</v>
      </c>
      <c r="K234" s="16" t="str">
        <f>LFAT!D70</f>
        <v>I</v>
      </c>
      <c r="L234" s="19">
        <f>LFAT!F70</f>
        <v>0.5</v>
      </c>
      <c r="M234" s="16" t="str">
        <f>LFAT!G70</f>
        <v>CD</v>
      </c>
      <c r="N234" s="19">
        <f>LFAT!I70</f>
        <v>0.5</v>
      </c>
      <c r="O234" s="18">
        <f>LFAT!J70</f>
        <v>0.25</v>
      </c>
      <c r="P234" s="18">
        <f t="shared" si="9"/>
        <v>0.21174999999999999</v>
      </c>
      <c r="Q234" s="18">
        <f t="shared" si="10"/>
        <v>0.21579245870760463</v>
      </c>
      <c r="R234" s="18">
        <f t="shared" si="11"/>
        <v>7.1203032308769204E-2</v>
      </c>
    </row>
    <row r="235" spans="1:18" ht="18" customHeight="1" x14ac:dyDescent="0.2">
      <c r="A235" s="16" t="str">
        <f>'Limiting Factor Scores'!A25</f>
        <v>CC2</v>
      </c>
      <c r="B235" s="16" t="str">
        <f>'Limiting Factor Scores'!B25</f>
        <v>Catherine Creek</v>
      </c>
      <c r="C235" s="16" t="str">
        <f>'Limiting Factor Scores'!C25</f>
        <v>Non-Native Species Interactions and Competition</v>
      </c>
      <c r="D235" s="18">
        <f>'Limiting Factor Scores'!D25</f>
        <v>0.28029999999999999</v>
      </c>
      <c r="E235" s="19">
        <f>'Limiting Factor Scores'!E25</f>
        <v>3.91</v>
      </c>
      <c r="F235" s="18">
        <f>'Limiting Factor Scores'!F25</f>
        <v>0.75475000000000003</v>
      </c>
      <c r="G235" s="18">
        <f>'Limiting Factor Scores'!G25</f>
        <v>0.85075905187361855</v>
      </c>
      <c r="H235" s="18">
        <f>'Limiting Factor Scores'!H25</f>
        <v>0.29690433129977889</v>
      </c>
      <c r="I235" s="17">
        <f>LFAT!A76</f>
        <v>5</v>
      </c>
      <c r="J235" s="16" t="str">
        <f>LFAT!B76</f>
        <v>Fish Passage – Barrier Removal and Replacement</v>
      </c>
      <c r="K235" s="16" t="str">
        <f>LFAT!D76</f>
        <v>I</v>
      </c>
      <c r="L235" s="19">
        <f>LFAT!F76</f>
        <v>0.5</v>
      </c>
      <c r="M235" s="16" t="str">
        <f>LFAT!G76</f>
        <v>R</v>
      </c>
      <c r="N235" s="19">
        <f>LFAT!I76</f>
        <v>0.1</v>
      </c>
      <c r="O235" s="18">
        <f>LFAT!J76</f>
        <v>0.05</v>
      </c>
      <c r="P235" s="18">
        <f t="shared" si="9"/>
        <v>3.7737500000000007E-2</v>
      </c>
      <c r="Q235" s="18">
        <f t="shared" si="10"/>
        <v>4.2537952593680928E-2</v>
      </c>
      <c r="R235" s="18">
        <f t="shared" si="11"/>
        <v>1.4845216564988946E-2</v>
      </c>
    </row>
    <row r="236" spans="1:18" ht="18" customHeight="1" x14ac:dyDescent="0.2">
      <c r="A236" s="16" t="str">
        <f>'Limiting Factor Scores'!A26</f>
        <v>CC2</v>
      </c>
      <c r="B236" s="16" t="str">
        <f>'Limiting Factor Scores'!B26</f>
        <v>Catherine Creek</v>
      </c>
      <c r="C236" s="16" t="str">
        <f>'Limiting Factor Scores'!C26</f>
        <v>Predation</v>
      </c>
      <c r="D236" s="18">
        <f>'Limiting Factor Scores'!D26</f>
        <v>0.28029999999999999</v>
      </c>
      <c r="E236" s="19">
        <f>'Limiting Factor Scores'!E26</f>
        <v>4.22</v>
      </c>
      <c r="F236" s="18">
        <f>'Limiting Factor Scores'!F26</f>
        <v>0.82450000000000001</v>
      </c>
      <c r="G236" s="18">
        <f>'Limiting Factor Scores'!G26</f>
        <v>1.2413766232203114</v>
      </c>
      <c r="H236" s="18">
        <f>'Limiting Factor Scores'!H26</f>
        <v>0.3748561217878208</v>
      </c>
      <c r="I236" s="17">
        <f>LFAT!A74</f>
        <v>5</v>
      </c>
      <c r="J236" s="16" t="str">
        <f>LFAT!B74</f>
        <v>Fish Passage – Barrier Removal and Replacement</v>
      </c>
      <c r="K236" s="16" t="str">
        <f>LFAT!D74</f>
        <v>I</v>
      </c>
      <c r="L236" s="19">
        <f>LFAT!F74</f>
        <v>0.5</v>
      </c>
      <c r="M236" s="16" t="str">
        <f>LFAT!G74</f>
        <v>R</v>
      </c>
      <c r="N236" s="19">
        <f>LFAT!I74</f>
        <v>0.1</v>
      </c>
      <c r="O236" s="18">
        <f>LFAT!J74</f>
        <v>0.05</v>
      </c>
      <c r="P236" s="18">
        <f t="shared" si="9"/>
        <v>4.1225000000000005E-2</v>
      </c>
      <c r="Q236" s="18">
        <f t="shared" si="10"/>
        <v>6.2068831161015574E-2</v>
      </c>
      <c r="R236" s="18">
        <f t="shared" si="11"/>
        <v>1.874280608939104E-2</v>
      </c>
    </row>
    <row r="237" spans="1:18" ht="18" customHeight="1" x14ac:dyDescent="0.2">
      <c r="A237" s="16" t="str">
        <f>'Limiting Factor Scores'!A27</f>
        <v>CC2</v>
      </c>
      <c r="B237" s="16" t="str">
        <f>'Limiting Factor Scores'!B27</f>
        <v>Catherine Creek</v>
      </c>
      <c r="C237" s="16" t="str">
        <f>'Limiting Factor Scores'!C27</f>
        <v>Riparian Condition</v>
      </c>
      <c r="D237" s="18">
        <f>'Limiting Factor Scores'!D27</f>
        <v>0.28029999999999999</v>
      </c>
      <c r="E237" s="19">
        <f>'Limiting Factor Scores'!E27</f>
        <v>3.44</v>
      </c>
      <c r="F237" s="18">
        <f>'Limiting Factor Scores'!F27</f>
        <v>0.64900000000000002</v>
      </c>
      <c r="G237" s="18">
        <f>'Limiting Factor Scores'!G27</f>
        <v>1.1291705308702127</v>
      </c>
      <c r="H237" s="18">
        <f>'Limiting Factor Scores'!H27</f>
        <v>0.3611396612552128</v>
      </c>
      <c r="I237" s="17">
        <f>LFAT!A63</f>
        <v>5</v>
      </c>
      <c r="J237" s="16" t="str">
        <f>LFAT!B63</f>
        <v>Fish Passage – Barrier Removal and Replacement</v>
      </c>
      <c r="K237" s="16" t="str">
        <f>LFAT!D63</f>
        <v>I</v>
      </c>
      <c r="L237" s="19">
        <f>LFAT!F63</f>
        <v>0.5</v>
      </c>
      <c r="M237" s="16" t="str">
        <f>LFAT!G63</f>
        <v>R</v>
      </c>
      <c r="N237" s="19">
        <f>LFAT!I63</f>
        <v>0.1</v>
      </c>
      <c r="O237" s="18">
        <f>LFAT!J63</f>
        <v>0.05</v>
      </c>
      <c r="P237" s="18">
        <f t="shared" si="9"/>
        <v>3.245E-2</v>
      </c>
      <c r="Q237" s="18">
        <f t="shared" si="10"/>
        <v>5.6458526543510634E-2</v>
      </c>
      <c r="R237" s="18">
        <f t="shared" si="11"/>
        <v>1.8056983062760639E-2</v>
      </c>
    </row>
    <row r="238" spans="1:18" ht="18" customHeight="1" x14ac:dyDescent="0.2">
      <c r="A238" s="16" t="str">
        <f>'Limiting Factor Scores'!A28</f>
        <v>CC2</v>
      </c>
      <c r="B238" s="16" t="str">
        <f>'Limiting Factor Scores'!B28</f>
        <v>Catherine Creek</v>
      </c>
      <c r="C238" s="16" t="str">
        <f>'Limiting Factor Scores'!C28</f>
        <v>Side Channel and Wetland Habitat</v>
      </c>
      <c r="D238" s="18">
        <f>'Limiting Factor Scores'!D28</f>
        <v>0.28029999999999999</v>
      </c>
      <c r="E238" s="19">
        <f>'Limiting Factor Scores'!E28</f>
        <v>4.37</v>
      </c>
      <c r="F238" s="18">
        <f>'Limiting Factor Scores'!F28</f>
        <v>0.85824999999999996</v>
      </c>
      <c r="G238" s="18">
        <f>'Limiting Factor Scores'!G28</f>
        <v>1.8489328788733128</v>
      </c>
      <c r="H238" s="18">
        <f>'Limiting Factor Scores'!H28</f>
        <v>0.53727308849873223</v>
      </c>
      <c r="I238" s="17">
        <f>LFAT!A65</f>
        <v>5</v>
      </c>
      <c r="J238" s="16" t="str">
        <f>LFAT!B65</f>
        <v>Fish Passage – Barrier Removal and Replacement</v>
      </c>
      <c r="K238" s="16" t="str">
        <f>LFAT!D65</f>
        <v>I</v>
      </c>
      <c r="L238" s="19">
        <f>LFAT!F65</f>
        <v>0.5</v>
      </c>
      <c r="M238" s="16" t="str">
        <f>LFAT!G65</f>
        <v>R</v>
      </c>
      <c r="N238" s="19">
        <f>LFAT!I65</f>
        <v>0.1</v>
      </c>
      <c r="O238" s="18">
        <f>LFAT!J65</f>
        <v>0.05</v>
      </c>
      <c r="P238" s="18">
        <f t="shared" si="9"/>
        <v>4.2912499999999999E-2</v>
      </c>
      <c r="Q238" s="18">
        <f t="shared" si="10"/>
        <v>9.2446643943665641E-2</v>
      </c>
      <c r="R238" s="18">
        <f t="shared" si="11"/>
        <v>2.6863654424936614E-2</v>
      </c>
    </row>
    <row r="239" spans="1:18" ht="18" customHeight="1" x14ac:dyDescent="0.2">
      <c r="A239" s="16" t="str">
        <f>'Limiting Factor Scores'!A29</f>
        <v>CC2</v>
      </c>
      <c r="B239" s="16" t="str">
        <f>'Limiting Factor Scores'!B29</f>
        <v>Catherine Creek</v>
      </c>
      <c r="C239" s="16" t="str">
        <f>'Limiting Factor Scores'!C29</f>
        <v>Summer Water Temperature</v>
      </c>
      <c r="D239" s="18">
        <f>'Limiting Factor Scores'!D29</f>
        <v>0.28029999999999999</v>
      </c>
      <c r="E239" s="19">
        <f>'Limiting Factor Scores'!E29</f>
        <v>3.42</v>
      </c>
      <c r="F239" s="18">
        <f>'Limiting Factor Scores'!F29</f>
        <v>0.64449999999999996</v>
      </c>
      <c r="G239" s="18">
        <f>'Limiting Factor Scores'!G29</f>
        <v>1.2026351585456208</v>
      </c>
      <c r="H239" s="18">
        <f>'Limiting Factor Scores'!H29</f>
        <v>0.37129424948640521</v>
      </c>
      <c r="I239" s="17">
        <f>LFAT!A71</f>
        <v>5</v>
      </c>
      <c r="J239" s="16" t="str">
        <f>LFAT!B71</f>
        <v>Fish Passage – Barrier Removal and Replacement</v>
      </c>
      <c r="K239" s="16" t="str">
        <f>LFAT!D71</f>
        <v>I</v>
      </c>
      <c r="L239" s="19">
        <f>LFAT!F71</f>
        <v>0.5</v>
      </c>
      <c r="M239" s="16" t="str">
        <f>LFAT!G71</f>
        <v>R</v>
      </c>
      <c r="N239" s="19">
        <f>LFAT!I71</f>
        <v>0.1</v>
      </c>
      <c r="O239" s="18">
        <f>LFAT!J71</f>
        <v>0.05</v>
      </c>
      <c r="P239" s="18">
        <f t="shared" si="9"/>
        <v>3.2224999999999997E-2</v>
      </c>
      <c r="Q239" s="18">
        <f t="shared" si="10"/>
        <v>6.0131757927281038E-2</v>
      </c>
      <c r="R239" s="18">
        <f t="shared" si="11"/>
        <v>1.8564712474320261E-2</v>
      </c>
    </row>
    <row r="240" spans="1:18" ht="18" customHeight="1" x14ac:dyDescent="0.2">
      <c r="A240" s="16" t="str">
        <f>'Limiting Factor Scores'!A30</f>
        <v>CC2</v>
      </c>
      <c r="B240" s="16" t="str">
        <f>'Limiting Factor Scores'!B30</f>
        <v>Catherine Creek</v>
      </c>
      <c r="C240" s="16" t="str">
        <f>'Limiting Factor Scores'!C30</f>
        <v>Water Quality</v>
      </c>
      <c r="D240" s="18">
        <f>'Limiting Factor Scores'!D30</f>
        <v>0.28029999999999999</v>
      </c>
      <c r="E240" s="19">
        <f>'Limiting Factor Scores'!E30</f>
        <v>4.6399999999999997</v>
      </c>
      <c r="F240" s="18">
        <f>'Limiting Factor Scores'!F30</f>
        <v>0.91900000000000004</v>
      </c>
      <c r="G240" s="18">
        <f>'Limiting Factor Scores'!G30</f>
        <v>1.4995749682619359</v>
      </c>
      <c r="H240" s="18">
        <f>'Limiting Factor Scores'!H30</f>
        <v>0.41368029461570099</v>
      </c>
      <c r="I240" s="17">
        <f>LFAT!A73</f>
        <v>5</v>
      </c>
      <c r="J240" s="16" t="str">
        <f>LFAT!B73</f>
        <v>Fish Passage – Barrier Removal and Replacement</v>
      </c>
      <c r="K240" s="16" t="str">
        <f>LFAT!D73</f>
        <v>I</v>
      </c>
      <c r="L240" s="19">
        <f>LFAT!F73</f>
        <v>0.5</v>
      </c>
      <c r="M240" s="16" t="str">
        <f>LFAT!G73</f>
        <v>CD</v>
      </c>
      <c r="N240" s="19">
        <f>LFAT!I73</f>
        <v>0.5</v>
      </c>
      <c r="O240" s="18">
        <f>LFAT!J73</f>
        <v>0.25</v>
      </c>
      <c r="P240" s="18">
        <f t="shared" si="9"/>
        <v>0.22975000000000001</v>
      </c>
      <c r="Q240" s="18">
        <f t="shared" si="10"/>
        <v>0.37489374206548398</v>
      </c>
      <c r="R240" s="18">
        <f t="shared" si="11"/>
        <v>0.10342007365392525</v>
      </c>
    </row>
    <row r="241" spans="1:18" ht="18" customHeight="1" x14ac:dyDescent="0.2">
      <c r="A241" s="16" t="str">
        <f>'Limiting Factor Scores'!A31</f>
        <v>CC2</v>
      </c>
      <c r="B241" s="16" t="str">
        <f>'Limiting Factor Scores'!B31</f>
        <v>Catherine Creek</v>
      </c>
      <c r="C241" s="16" t="str">
        <f>'Limiting Factor Scores'!C31</f>
        <v>Winter Water Temperature</v>
      </c>
      <c r="D241" s="18">
        <f>'Limiting Factor Scores'!D31</f>
        <v>0.28029999999999999</v>
      </c>
      <c r="E241" s="19">
        <f>'Limiting Factor Scores'!E31</f>
        <v>3.91</v>
      </c>
      <c r="F241" s="18">
        <f>'Limiting Factor Scores'!F31</f>
        <v>0.75475000000000003</v>
      </c>
      <c r="G241" s="18">
        <f>'Limiting Factor Scores'!G31</f>
        <v>1.0139597227087938</v>
      </c>
      <c r="H241" s="18">
        <f>'Limiting Factor Scores'!H31</f>
        <v>0.28221627098173341</v>
      </c>
      <c r="I241" s="17">
        <f>LFAT!A72</f>
        <v>5</v>
      </c>
      <c r="J241" s="16" t="str">
        <f>LFAT!B72</f>
        <v>Fish Passage – Barrier Removal and Replacement</v>
      </c>
      <c r="K241" s="16" t="str">
        <f>LFAT!D72</f>
        <v>N</v>
      </c>
      <c r="L241" s="19">
        <f>LFAT!F72</f>
        <v>0.1</v>
      </c>
      <c r="M241" s="16" t="str">
        <f>LFAT!G72</f>
        <v>R</v>
      </c>
      <c r="N241" s="19">
        <f>LFAT!I72</f>
        <v>0.1</v>
      </c>
      <c r="O241" s="18">
        <f>LFAT!J72</f>
        <v>0.01</v>
      </c>
      <c r="P241" s="18">
        <f t="shared" si="9"/>
        <v>7.5475000000000004E-3</v>
      </c>
      <c r="Q241" s="18">
        <f t="shared" si="10"/>
        <v>1.0139597227087937E-2</v>
      </c>
      <c r="R241" s="18">
        <f t="shared" si="11"/>
        <v>2.8221627098173343E-3</v>
      </c>
    </row>
    <row r="242" spans="1:18" ht="18" customHeight="1" x14ac:dyDescent="0.2">
      <c r="A242" s="16" t="str">
        <f>'Limiting Factor Scores'!A17</f>
        <v>CC2</v>
      </c>
      <c r="B242" s="16" t="str">
        <f>'Limiting Factor Scores'!B17</f>
        <v>Catherine Creek</v>
      </c>
      <c r="C242" s="16" t="str">
        <f>'Limiting Factor Scores'!C17</f>
        <v>Altered Flow Timing</v>
      </c>
      <c r="D242" s="18">
        <f>'Limiting Factor Scores'!D17</f>
        <v>0.28029999999999999</v>
      </c>
      <c r="E242" s="19">
        <f>'Limiting Factor Scores'!E17</f>
        <v>4.3099999999999996</v>
      </c>
      <c r="F242" s="18">
        <f>'Limiting Factor Scores'!F17</f>
        <v>0.84475</v>
      </c>
      <c r="G242" s="18">
        <f>'Limiting Factor Scores'!G17</f>
        <v>1.2414216711052548</v>
      </c>
      <c r="H242" s="18">
        <f>'Limiting Factor Scores'!H17</f>
        <v>0.33809290475393317</v>
      </c>
      <c r="I242" s="17">
        <f>LFAT!A83</f>
        <v>6</v>
      </c>
      <c r="J242" s="16" t="str">
        <f>LFAT!B83</f>
        <v>Instream Flow Restoration</v>
      </c>
      <c r="K242" s="16" t="str">
        <f>LFAT!D83</f>
        <v>D</v>
      </c>
      <c r="L242" s="19">
        <f>LFAT!F83</f>
        <v>1</v>
      </c>
      <c r="M242" s="16" t="str">
        <f>LFAT!G83</f>
        <v>CD</v>
      </c>
      <c r="N242" s="19">
        <f>LFAT!I83</f>
        <v>0.5</v>
      </c>
      <c r="O242" s="18">
        <f>LFAT!J83</f>
        <v>0.5</v>
      </c>
      <c r="P242" s="18">
        <f t="shared" si="9"/>
        <v>0.422375</v>
      </c>
      <c r="Q242" s="18">
        <f t="shared" si="10"/>
        <v>0.6207108355526274</v>
      </c>
      <c r="R242" s="18">
        <f t="shared" si="11"/>
        <v>0.16904645237696658</v>
      </c>
    </row>
    <row r="243" spans="1:18" ht="18" customHeight="1" x14ac:dyDescent="0.2">
      <c r="A243" s="16" t="str">
        <f>'Limiting Factor Scores'!A18</f>
        <v>CC2</v>
      </c>
      <c r="B243" s="16" t="str">
        <f>'Limiting Factor Scores'!B18</f>
        <v>Catherine Creek</v>
      </c>
      <c r="C243" s="16" t="str">
        <f>'Limiting Factor Scores'!C18</f>
        <v>Altered Primary Productivity</v>
      </c>
      <c r="D243" s="18">
        <f>'Limiting Factor Scores'!D18</f>
        <v>0.28029999999999999</v>
      </c>
      <c r="E243" s="19">
        <f>'Limiting Factor Scores'!E18</f>
        <v>4.3099999999999996</v>
      </c>
      <c r="F243" s="18">
        <f>'Limiting Factor Scores'!F18</f>
        <v>0.84475</v>
      </c>
      <c r="G243" s="18">
        <f>'Limiting Factor Scores'!G18</f>
        <v>0.86087688072372615</v>
      </c>
      <c r="H243" s="18">
        <f>'Limiting Factor Scores'!H18</f>
        <v>0.24158674585369744</v>
      </c>
      <c r="I243" s="17">
        <f>LFAT!A90</f>
        <v>6</v>
      </c>
      <c r="J243" s="16" t="str">
        <f>LFAT!B90</f>
        <v>Instream Flow Restoration</v>
      </c>
      <c r="K243" s="16" t="str">
        <f>LFAT!D90</f>
        <v>N</v>
      </c>
      <c r="L243" s="19">
        <f>LFAT!F90</f>
        <v>0.1</v>
      </c>
      <c r="M243" s="16" t="str">
        <f>LFAT!G90</f>
        <v>R</v>
      </c>
      <c r="N243" s="19">
        <f>LFAT!I90</f>
        <v>0.1</v>
      </c>
      <c r="O243" s="18">
        <f>LFAT!J90</f>
        <v>0.01</v>
      </c>
      <c r="P243" s="18">
        <f t="shared" si="9"/>
        <v>8.4475000000000001E-3</v>
      </c>
      <c r="Q243" s="18">
        <f t="shared" si="10"/>
        <v>8.6087688072372624E-3</v>
      </c>
      <c r="R243" s="18">
        <f t="shared" si="11"/>
        <v>2.4158674585369744E-3</v>
      </c>
    </row>
    <row r="244" spans="1:18" ht="18" customHeight="1" x14ac:dyDescent="0.2">
      <c r="A244" s="16" t="str">
        <f>'Limiting Factor Scores'!A19</f>
        <v>CC2</v>
      </c>
      <c r="B244" s="16" t="str">
        <f>'Limiting Factor Scores'!B19</f>
        <v>Catherine Creek</v>
      </c>
      <c r="C244" s="16" t="str">
        <f>'Limiting Factor Scores'!C19</f>
        <v>Anthropogenic Barriers</v>
      </c>
      <c r="D244" s="18">
        <f>'Limiting Factor Scores'!D19</f>
        <v>0.28029999999999999</v>
      </c>
      <c r="E244" s="19">
        <f>'Limiting Factor Scores'!E19</f>
        <v>4.6399999999999997</v>
      </c>
      <c r="F244" s="18">
        <f>'Limiting Factor Scores'!F19</f>
        <v>0.91900000000000004</v>
      </c>
      <c r="G244" s="18">
        <f>'Limiting Factor Scores'!G19</f>
        <v>1.3670971789913191</v>
      </c>
      <c r="H244" s="18">
        <f>'Limiting Factor Scores'!H19</f>
        <v>0.42046978104115873</v>
      </c>
      <c r="I244" s="17">
        <f>LFAT!A77</f>
        <v>6</v>
      </c>
      <c r="J244" s="16" t="str">
        <f>LFAT!B77</f>
        <v>Instream Flow Restoration</v>
      </c>
      <c r="K244" s="16" t="str">
        <f>LFAT!D77</f>
        <v>I</v>
      </c>
      <c r="L244" s="19">
        <f>LFAT!F77</f>
        <v>0.5</v>
      </c>
      <c r="M244" s="16" t="str">
        <f>LFAT!G77</f>
        <v>CD</v>
      </c>
      <c r="N244" s="19">
        <f>LFAT!I77</f>
        <v>0.5</v>
      </c>
      <c r="O244" s="18">
        <f>LFAT!J77</f>
        <v>0.25</v>
      </c>
      <c r="P244" s="18">
        <f t="shared" si="9"/>
        <v>0.22975000000000001</v>
      </c>
      <c r="Q244" s="18">
        <f t="shared" si="10"/>
        <v>0.34177429474782978</v>
      </c>
      <c r="R244" s="18">
        <f t="shared" si="11"/>
        <v>0.10511744526028968</v>
      </c>
    </row>
    <row r="245" spans="1:18" ht="18" customHeight="1" x14ac:dyDescent="0.2">
      <c r="A245" s="16" t="str">
        <f>'Limiting Factor Scores'!A20</f>
        <v>CC2</v>
      </c>
      <c r="B245" s="16" t="str">
        <f>'Limiting Factor Scores'!B20</f>
        <v>Catherine Creek</v>
      </c>
      <c r="C245" s="16" t="str">
        <f>'Limiting Factor Scores'!C20</f>
        <v>Channel and Habitat Structure</v>
      </c>
      <c r="D245" s="18">
        <f>'Limiting Factor Scores'!D20</f>
        <v>0.28029999999999999</v>
      </c>
      <c r="E245" s="19">
        <f>'Limiting Factor Scores'!E20</f>
        <v>4.37</v>
      </c>
      <c r="F245" s="18">
        <f>'Limiting Factor Scores'!F20</f>
        <v>0.85824999999999996</v>
      </c>
      <c r="G245" s="18">
        <f>'Limiting Factor Scores'!G20</f>
        <v>2.0963737104049844</v>
      </c>
      <c r="H245" s="18">
        <f>'Limiting Factor Scores'!H20</f>
        <v>0.63191920652772149</v>
      </c>
      <c r="I245" s="17">
        <f>LFAT!A81</f>
        <v>6</v>
      </c>
      <c r="J245" s="16" t="str">
        <f>LFAT!B81</f>
        <v>Instream Flow Restoration</v>
      </c>
      <c r="K245" s="16" t="str">
        <f>LFAT!D81</f>
        <v>N</v>
      </c>
      <c r="L245" s="19">
        <f>LFAT!F81</f>
        <v>0.1</v>
      </c>
      <c r="M245" s="16" t="str">
        <f>LFAT!G81</f>
        <v>R</v>
      </c>
      <c r="N245" s="19">
        <f>LFAT!I81</f>
        <v>0.1</v>
      </c>
      <c r="O245" s="18">
        <f>LFAT!J81</f>
        <v>0.01</v>
      </c>
      <c r="P245" s="18">
        <f t="shared" si="9"/>
        <v>8.5824999999999999E-3</v>
      </c>
      <c r="Q245" s="18">
        <f t="shared" si="10"/>
        <v>2.0963737104049845E-2</v>
      </c>
      <c r="R245" s="18">
        <f t="shared" si="11"/>
        <v>6.3191920652772154E-3</v>
      </c>
    </row>
    <row r="246" spans="1:18" ht="18" customHeight="1" x14ac:dyDescent="0.2">
      <c r="A246" s="16" t="str">
        <f>'Limiting Factor Scores'!A21</f>
        <v>CC2</v>
      </c>
      <c r="B246" s="16" t="str">
        <f>'Limiting Factor Scores'!B21</f>
        <v>Catherine Creek</v>
      </c>
      <c r="C246" s="16" t="str">
        <f>'Limiting Factor Scores'!C21</f>
        <v>Decreased Sediment Quantity</v>
      </c>
      <c r="D246" s="18">
        <f>'Limiting Factor Scores'!D21</f>
        <v>0.28029999999999999</v>
      </c>
      <c r="E246" s="19">
        <f>'Limiting Factor Scores'!E21</f>
        <v>2.4900000000000002</v>
      </c>
      <c r="F246" s="18">
        <f>'Limiting Factor Scores'!F21</f>
        <v>0.43525000000000003</v>
      </c>
      <c r="G246" s="18">
        <f>'Limiting Factor Scores'!G21</f>
        <v>0.63178869201657162</v>
      </c>
      <c r="H246" s="18">
        <f>'Limiting Factor Scores'!H21</f>
        <v>0.19161061739461155</v>
      </c>
      <c r="I246" s="17">
        <f>LFAT!A84</f>
        <v>6</v>
      </c>
      <c r="J246" s="16" t="str">
        <f>LFAT!B84</f>
        <v>Instream Flow Restoration</v>
      </c>
      <c r="K246" s="16" t="str">
        <f>LFAT!D84</f>
        <v>N</v>
      </c>
      <c r="L246" s="19">
        <f>LFAT!F84</f>
        <v>0.1</v>
      </c>
      <c r="M246" s="16" t="str">
        <f>LFAT!G84</f>
        <v>R</v>
      </c>
      <c r="N246" s="19">
        <f>LFAT!I84</f>
        <v>0.1</v>
      </c>
      <c r="O246" s="18">
        <f>LFAT!J84</f>
        <v>0.01</v>
      </c>
      <c r="P246" s="18">
        <f t="shared" si="9"/>
        <v>4.3525000000000005E-3</v>
      </c>
      <c r="Q246" s="18">
        <f t="shared" si="10"/>
        <v>6.3178869201657162E-3</v>
      </c>
      <c r="R246" s="18">
        <f t="shared" si="11"/>
        <v>1.9161061739461154E-3</v>
      </c>
    </row>
    <row r="247" spans="1:18" ht="18" customHeight="1" x14ac:dyDescent="0.2">
      <c r="A247" s="16" t="str">
        <f>'Limiting Factor Scores'!A22</f>
        <v>CC2</v>
      </c>
      <c r="B247" s="16" t="str">
        <f>'Limiting Factor Scores'!B22</f>
        <v>Catherine Creek</v>
      </c>
      <c r="C247" s="16" t="str">
        <f>'Limiting Factor Scores'!C22</f>
        <v>Decreased Water Quantity</v>
      </c>
      <c r="D247" s="18">
        <f>'Limiting Factor Scores'!D22</f>
        <v>0.28029999999999999</v>
      </c>
      <c r="E247" s="19">
        <f>'Limiting Factor Scores'!E22</f>
        <v>4.3099999999999996</v>
      </c>
      <c r="F247" s="18">
        <f>'Limiting Factor Scores'!F22</f>
        <v>0.84475</v>
      </c>
      <c r="G247" s="18">
        <f>'Limiting Factor Scores'!G22</f>
        <v>1.7741843775920381</v>
      </c>
      <c r="H247" s="18">
        <f>'Limiting Factor Scores'!H22</f>
        <v>0.5084247528574809</v>
      </c>
      <c r="I247" s="17">
        <f>LFAT!A82</f>
        <v>6</v>
      </c>
      <c r="J247" s="16" t="str">
        <f>LFAT!B82</f>
        <v>Instream Flow Restoration</v>
      </c>
      <c r="K247" s="16" t="str">
        <f>LFAT!D82</f>
        <v>D</v>
      </c>
      <c r="L247" s="19">
        <f>LFAT!F82</f>
        <v>1</v>
      </c>
      <c r="M247" s="16" t="str">
        <f>LFAT!G82</f>
        <v>C</v>
      </c>
      <c r="N247" s="19">
        <f>LFAT!I82</f>
        <v>1</v>
      </c>
      <c r="O247" s="18">
        <f>LFAT!J82</f>
        <v>1</v>
      </c>
      <c r="P247" s="18">
        <f t="shared" si="9"/>
        <v>0.84475</v>
      </c>
      <c r="Q247" s="18">
        <f t="shared" si="10"/>
        <v>1.7741843775920381</v>
      </c>
      <c r="R247" s="18">
        <f t="shared" si="11"/>
        <v>0.5084247528574809</v>
      </c>
    </row>
    <row r="248" spans="1:18" ht="18" customHeight="1" x14ac:dyDescent="0.2">
      <c r="A248" s="16" t="str">
        <f>'Limiting Factor Scores'!A23</f>
        <v>CC2</v>
      </c>
      <c r="B248" s="16" t="str">
        <f>'Limiting Factor Scores'!B23</f>
        <v>Catherine Creek</v>
      </c>
      <c r="C248" s="16" t="str">
        <f>'Limiting Factor Scores'!C23</f>
        <v>Floodplain Condition</v>
      </c>
      <c r="D248" s="18">
        <f>'Limiting Factor Scores'!D23</f>
        <v>0.28029999999999999</v>
      </c>
      <c r="E248" s="19">
        <f>'Limiting Factor Scores'!E23</f>
        <v>3.95</v>
      </c>
      <c r="F248" s="18">
        <f>'Limiting Factor Scores'!F23</f>
        <v>0.76375000000000004</v>
      </c>
      <c r="G248" s="18">
        <f>'Limiting Factor Scores'!G23</f>
        <v>1.3012952527703194</v>
      </c>
      <c r="H248" s="18">
        <f>'Limiting Factor Scores'!H23</f>
        <v>0.36994401938717353</v>
      </c>
      <c r="I248" s="17">
        <f>LFAT!A79</f>
        <v>6</v>
      </c>
      <c r="J248" s="16" t="str">
        <f>LFAT!B79</f>
        <v>Instream Flow Restoration</v>
      </c>
      <c r="K248" s="16" t="str">
        <f>LFAT!D79</f>
        <v>I</v>
      </c>
      <c r="L248" s="19">
        <f>LFAT!F79</f>
        <v>0.5</v>
      </c>
      <c r="M248" s="16" t="str">
        <f>LFAT!G79</f>
        <v>CD</v>
      </c>
      <c r="N248" s="19">
        <f>LFAT!I79</f>
        <v>0.5</v>
      </c>
      <c r="O248" s="18">
        <f>LFAT!J79</f>
        <v>0.25</v>
      </c>
      <c r="P248" s="18">
        <f t="shared" si="9"/>
        <v>0.19093750000000001</v>
      </c>
      <c r="Q248" s="18">
        <f t="shared" si="10"/>
        <v>0.32532381319257986</v>
      </c>
      <c r="R248" s="18">
        <f t="shared" si="11"/>
        <v>9.2486004846793382E-2</v>
      </c>
    </row>
    <row r="249" spans="1:18" ht="18" customHeight="1" x14ac:dyDescent="0.2">
      <c r="A249" s="16" t="str">
        <f>'Limiting Factor Scores'!A24</f>
        <v>CC2</v>
      </c>
      <c r="B249" s="16" t="str">
        <f>'Limiting Factor Scores'!B24</f>
        <v>Catherine Creek</v>
      </c>
      <c r="C249" s="16" t="str">
        <f>'Limiting Factor Scores'!C24</f>
        <v>Increased Sediment Quantity</v>
      </c>
      <c r="D249" s="18">
        <f>'Limiting Factor Scores'!D24</f>
        <v>0.28029999999999999</v>
      </c>
      <c r="E249" s="19">
        <f>'Limiting Factor Scores'!E24</f>
        <v>4.32</v>
      </c>
      <c r="F249" s="18">
        <f>'Limiting Factor Scores'!F24</f>
        <v>0.84699999999999998</v>
      </c>
      <c r="G249" s="18">
        <f>'Limiting Factor Scores'!G24</f>
        <v>0.86316983483041854</v>
      </c>
      <c r="H249" s="18">
        <f>'Limiting Factor Scores'!H24</f>
        <v>0.28481212923507682</v>
      </c>
      <c r="I249" s="17">
        <f>LFAT!A85</f>
        <v>6</v>
      </c>
      <c r="J249" s="16" t="str">
        <f>LFAT!B85</f>
        <v>Instream Flow Restoration</v>
      </c>
      <c r="K249" s="16" t="str">
        <f>LFAT!D85</f>
        <v>N</v>
      </c>
      <c r="L249" s="19">
        <f>LFAT!F85</f>
        <v>0.1</v>
      </c>
      <c r="M249" s="16" t="str">
        <f>LFAT!G85</f>
        <v>R</v>
      </c>
      <c r="N249" s="19">
        <f>LFAT!I85</f>
        <v>0.1</v>
      </c>
      <c r="O249" s="18">
        <f>LFAT!J85</f>
        <v>0.01</v>
      </c>
      <c r="P249" s="18">
        <f t="shared" si="9"/>
        <v>8.4700000000000001E-3</v>
      </c>
      <c r="Q249" s="18">
        <f t="shared" si="10"/>
        <v>8.631698348304186E-3</v>
      </c>
      <c r="R249" s="18">
        <f t="shared" si="11"/>
        <v>2.8481212923507681E-3</v>
      </c>
    </row>
    <row r="250" spans="1:18" ht="18" customHeight="1" x14ac:dyDescent="0.2">
      <c r="A250" s="16" t="str">
        <f>'Limiting Factor Scores'!A25</f>
        <v>CC2</v>
      </c>
      <c r="B250" s="16" t="str">
        <f>'Limiting Factor Scores'!B25</f>
        <v>Catherine Creek</v>
      </c>
      <c r="C250" s="16" t="str">
        <f>'Limiting Factor Scores'!C25</f>
        <v>Non-Native Species Interactions and Competition</v>
      </c>
      <c r="D250" s="18">
        <f>'Limiting Factor Scores'!D25</f>
        <v>0.28029999999999999</v>
      </c>
      <c r="E250" s="19">
        <f>'Limiting Factor Scores'!E25</f>
        <v>3.91</v>
      </c>
      <c r="F250" s="18">
        <f>'Limiting Factor Scores'!F25</f>
        <v>0.75475000000000003</v>
      </c>
      <c r="G250" s="18">
        <f>'Limiting Factor Scores'!G25</f>
        <v>0.85075905187361855</v>
      </c>
      <c r="H250" s="18">
        <f>'Limiting Factor Scores'!H25</f>
        <v>0.29690433129977889</v>
      </c>
      <c r="I250" s="17">
        <f>LFAT!A91</f>
        <v>6</v>
      </c>
      <c r="J250" s="16" t="str">
        <f>LFAT!B91</f>
        <v>Instream Flow Restoration</v>
      </c>
      <c r="K250" s="16" t="str">
        <f>LFAT!D91</f>
        <v>N</v>
      </c>
      <c r="L250" s="19">
        <f>LFAT!F91</f>
        <v>0.1</v>
      </c>
      <c r="M250" s="16" t="str">
        <f>LFAT!G91</f>
        <v>R</v>
      </c>
      <c r="N250" s="19">
        <f>LFAT!I91</f>
        <v>0.1</v>
      </c>
      <c r="O250" s="18">
        <f>LFAT!J91</f>
        <v>0.01</v>
      </c>
      <c r="P250" s="18">
        <f t="shared" si="9"/>
        <v>7.5475000000000004E-3</v>
      </c>
      <c r="Q250" s="18">
        <f t="shared" si="10"/>
        <v>8.5075905187361866E-3</v>
      </c>
      <c r="R250" s="18">
        <f t="shared" si="11"/>
        <v>2.9690433129977889E-3</v>
      </c>
    </row>
    <row r="251" spans="1:18" ht="18" customHeight="1" x14ac:dyDescent="0.2">
      <c r="A251" s="16" t="str">
        <f>'Limiting Factor Scores'!A26</f>
        <v>CC2</v>
      </c>
      <c r="B251" s="16" t="str">
        <f>'Limiting Factor Scores'!B26</f>
        <v>Catherine Creek</v>
      </c>
      <c r="C251" s="16" t="str">
        <f>'Limiting Factor Scores'!C26</f>
        <v>Predation</v>
      </c>
      <c r="D251" s="18">
        <f>'Limiting Factor Scores'!D26</f>
        <v>0.28029999999999999</v>
      </c>
      <c r="E251" s="19">
        <f>'Limiting Factor Scores'!E26</f>
        <v>4.22</v>
      </c>
      <c r="F251" s="18">
        <f>'Limiting Factor Scores'!F26</f>
        <v>0.82450000000000001</v>
      </c>
      <c r="G251" s="18">
        <f>'Limiting Factor Scores'!G26</f>
        <v>1.2413766232203114</v>
      </c>
      <c r="H251" s="18">
        <f>'Limiting Factor Scores'!H26</f>
        <v>0.3748561217878208</v>
      </c>
      <c r="I251" s="17">
        <f>LFAT!A89</f>
        <v>6</v>
      </c>
      <c r="J251" s="16" t="str">
        <f>LFAT!B89</f>
        <v>Instream Flow Restoration</v>
      </c>
      <c r="K251" s="16" t="str">
        <f>LFAT!D89</f>
        <v>N</v>
      </c>
      <c r="L251" s="19">
        <f>LFAT!F89</f>
        <v>0.1</v>
      </c>
      <c r="M251" s="16" t="str">
        <f>LFAT!G89</f>
        <v>R</v>
      </c>
      <c r="N251" s="19">
        <f>LFAT!I89</f>
        <v>0.1</v>
      </c>
      <c r="O251" s="18">
        <f>LFAT!J89</f>
        <v>0.01</v>
      </c>
      <c r="P251" s="18">
        <f t="shared" si="9"/>
        <v>8.2450000000000006E-3</v>
      </c>
      <c r="Q251" s="18">
        <f t="shared" si="10"/>
        <v>1.2413766232203114E-2</v>
      </c>
      <c r="R251" s="18">
        <f t="shared" si="11"/>
        <v>3.7485612178782082E-3</v>
      </c>
    </row>
    <row r="252" spans="1:18" ht="18" customHeight="1" x14ac:dyDescent="0.2">
      <c r="A252" s="16" t="str">
        <f>'Limiting Factor Scores'!A27</f>
        <v>CC2</v>
      </c>
      <c r="B252" s="16" t="str">
        <f>'Limiting Factor Scores'!B27</f>
        <v>Catherine Creek</v>
      </c>
      <c r="C252" s="16" t="str">
        <f>'Limiting Factor Scores'!C27</f>
        <v>Riparian Condition</v>
      </c>
      <c r="D252" s="18">
        <f>'Limiting Factor Scores'!D27</f>
        <v>0.28029999999999999</v>
      </c>
      <c r="E252" s="19">
        <f>'Limiting Factor Scores'!E27</f>
        <v>3.44</v>
      </c>
      <c r="F252" s="18">
        <f>'Limiting Factor Scores'!F27</f>
        <v>0.64900000000000002</v>
      </c>
      <c r="G252" s="18">
        <f>'Limiting Factor Scores'!G27</f>
        <v>1.1291705308702127</v>
      </c>
      <c r="H252" s="18">
        <f>'Limiting Factor Scores'!H27</f>
        <v>0.3611396612552128</v>
      </c>
      <c r="I252" s="17">
        <f>LFAT!A78</f>
        <v>6</v>
      </c>
      <c r="J252" s="16" t="str">
        <f>LFAT!B78</f>
        <v>Instream Flow Restoration</v>
      </c>
      <c r="K252" s="16" t="str">
        <f>LFAT!D78</f>
        <v>I</v>
      </c>
      <c r="L252" s="19">
        <f>LFAT!F78</f>
        <v>0.5</v>
      </c>
      <c r="M252" s="16" t="str">
        <f>LFAT!G78</f>
        <v>CD</v>
      </c>
      <c r="N252" s="19">
        <f>LFAT!I78</f>
        <v>0.5</v>
      </c>
      <c r="O252" s="18">
        <f>LFAT!J78</f>
        <v>0.25</v>
      </c>
      <c r="P252" s="18">
        <f t="shared" si="9"/>
        <v>0.16225000000000001</v>
      </c>
      <c r="Q252" s="18">
        <f t="shared" si="10"/>
        <v>0.28229263271755317</v>
      </c>
      <c r="R252" s="18">
        <f t="shared" si="11"/>
        <v>9.0284915313803199E-2</v>
      </c>
    </row>
    <row r="253" spans="1:18" ht="18" customHeight="1" x14ac:dyDescent="0.2">
      <c r="A253" s="16" t="str">
        <f>'Limiting Factor Scores'!A28</f>
        <v>CC2</v>
      </c>
      <c r="B253" s="16" t="str">
        <f>'Limiting Factor Scores'!B28</f>
        <v>Catherine Creek</v>
      </c>
      <c r="C253" s="16" t="str">
        <f>'Limiting Factor Scores'!C28</f>
        <v>Side Channel and Wetland Habitat</v>
      </c>
      <c r="D253" s="18">
        <f>'Limiting Factor Scores'!D28</f>
        <v>0.28029999999999999</v>
      </c>
      <c r="E253" s="19">
        <f>'Limiting Factor Scores'!E28</f>
        <v>4.37</v>
      </c>
      <c r="F253" s="18">
        <f>'Limiting Factor Scores'!F28</f>
        <v>0.85824999999999996</v>
      </c>
      <c r="G253" s="18">
        <f>'Limiting Factor Scores'!G28</f>
        <v>1.8489328788733128</v>
      </c>
      <c r="H253" s="18">
        <f>'Limiting Factor Scores'!H28</f>
        <v>0.53727308849873223</v>
      </c>
      <c r="I253" s="17">
        <f>LFAT!A80</f>
        <v>6</v>
      </c>
      <c r="J253" s="16" t="str">
        <f>LFAT!B80</f>
        <v>Instream Flow Restoration</v>
      </c>
      <c r="K253" s="16" t="str">
        <f>LFAT!D80</f>
        <v>D</v>
      </c>
      <c r="L253" s="19">
        <f>LFAT!F80</f>
        <v>1</v>
      </c>
      <c r="M253" s="16" t="str">
        <f>LFAT!G80</f>
        <v>CD</v>
      </c>
      <c r="N253" s="19">
        <f>LFAT!I80</f>
        <v>0.5</v>
      </c>
      <c r="O253" s="18">
        <f>LFAT!J80</f>
        <v>0.5</v>
      </c>
      <c r="P253" s="18">
        <f t="shared" si="9"/>
        <v>0.42912499999999998</v>
      </c>
      <c r="Q253" s="18">
        <f t="shared" si="10"/>
        <v>0.92446643943665641</v>
      </c>
      <c r="R253" s="18">
        <f t="shared" si="11"/>
        <v>0.26863654424936612</v>
      </c>
    </row>
    <row r="254" spans="1:18" ht="18" customHeight="1" x14ac:dyDescent="0.2">
      <c r="A254" s="16" t="str">
        <f>'Limiting Factor Scores'!A29</f>
        <v>CC2</v>
      </c>
      <c r="B254" s="16" t="str">
        <f>'Limiting Factor Scores'!B29</f>
        <v>Catherine Creek</v>
      </c>
      <c r="C254" s="16" t="str">
        <f>'Limiting Factor Scores'!C29</f>
        <v>Summer Water Temperature</v>
      </c>
      <c r="D254" s="18">
        <f>'Limiting Factor Scores'!D29</f>
        <v>0.28029999999999999</v>
      </c>
      <c r="E254" s="19">
        <f>'Limiting Factor Scores'!E29</f>
        <v>3.42</v>
      </c>
      <c r="F254" s="18">
        <f>'Limiting Factor Scores'!F29</f>
        <v>0.64449999999999996</v>
      </c>
      <c r="G254" s="18">
        <f>'Limiting Factor Scores'!G29</f>
        <v>1.2026351585456208</v>
      </c>
      <c r="H254" s="18">
        <f>'Limiting Factor Scores'!H29</f>
        <v>0.37129424948640521</v>
      </c>
      <c r="I254" s="17">
        <f>LFAT!A86</f>
        <v>6</v>
      </c>
      <c r="J254" s="16" t="str">
        <f>LFAT!B86</f>
        <v>Instream Flow Restoration</v>
      </c>
      <c r="K254" s="16" t="str">
        <f>LFAT!D86</f>
        <v>D</v>
      </c>
      <c r="L254" s="19">
        <f>LFAT!F86</f>
        <v>1</v>
      </c>
      <c r="M254" s="16" t="str">
        <f>LFAT!G86</f>
        <v>C</v>
      </c>
      <c r="N254" s="19">
        <f>LFAT!I86</f>
        <v>1</v>
      </c>
      <c r="O254" s="18">
        <f>LFAT!J86</f>
        <v>1</v>
      </c>
      <c r="P254" s="18">
        <f t="shared" si="9"/>
        <v>0.64449999999999996</v>
      </c>
      <c r="Q254" s="18">
        <f t="shared" si="10"/>
        <v>1.2026351585456208</v>
      </c>
      <c r="R254" s="18">
        <f t="shared" si="11"/>
        <v>0.37129424948640521</v>
      </c>
    </row>
    <row r="255" spans="1:18" ht="18" customHeight="1" x14ac:dyDescent="0.2">
      <c r="A255" s="16" t="str">
        <f>'Limiting Factor Scores'!A30</f>
        <v>CC2</v>
      </c>
      <c r="B255" s="16" t="str">
        <f>'Limiting Factor Scores'!B30</f>
        <v>Catherine Creek</v>
      </c>
      <c r="C255" s="16" t="str">
        <f>'Limiting Factor Scores'!C30</f>
        <v>Water Quality</v>
      </c>
      <c r="D255" s="18">
        <f>'Limiting Factor Scores'!D30</f>
        <v>0.28029999999999999</v>
      </c>
      <c r="E255" s="19">
        <f>'Limiting Factor Scores'!E30</f>
        <v>4.6399999999999997</v>
      </c>
      <c r="F255" s="18">
        <f>'Limiting Factor Scores'!F30</f>
        <v>0.91900000000000004</v>
      </c>
      <c r="G255" s="18">
        <f>'Limiting Factor Scores'!G30</f>
        <v>1.4995749682619359</v>
      </c>
      <c r="H255" s="18">
        <f>'Limiting Factor Scores'!H30</f>
        <v>0.41368029461570099</v>
      </c>
      <c r="I255" s="17">
        <f>LFAT!A88</f>
        <v>6</v>
      </c>
      <c r="J255" s="16" t="str">
        <f>LFAT!B88</f>
        <v>Instream Flow Restoration</v>
      </c>
      <c r="K255" s="16" t="str">
        <f>LFAT!D88</f>
        <v>D</v>
      </c>
      <c r="L255" s="19">
        <f>LFAT!F88</f>
        <v>1</v>
      </c>
      <c r="M255" s="16" t="str">
        <f>LFAT!G88</f>
        <v>CD</v>
      </c>
      <c r="N255" s="19">
        <f>LFAT!I88</f>
        <v>0.5</v>
      </c>
      <c r="O255" s="18">
        <f>LFAT!J88</f>
        <v>0.5</v>
      </c>
      <c r="P255" s="18">
        <f t="shared" si="9"/>
        <v>0.45950000000000002</v>
      </c>
      <c r="Q255" s="18">
        <f t="shared" si="10"/>
        <v>0.74978748413096796</v>
      </c>
      <c r="R255" s="18">
        <f t="shared" si="11"/>
        <v>0.2068401473078505</v>
      </c>
    </row>
    <row r="256" spans="1:18" ht="18" customHeight="1" x14ac:dyDescent="0.2">
      <c r="A256" s="16" t="str">
        <f>'Limiting Factor Scores'!A31</f>
        <v>CC2</v>
      </c>
      <c r="B256" s="16" t="str">
        <f>'Limiting Factor Scores'!B31</f>
        <v>Catherine Creek</v>
      </c>
      <c r="C256" s="16" t="str">
        <f>'Limiting Factor Scores'!C31</f>
        <v>Winter Water Temperature</v>
      </c>
      <c r="D256" s="18">
        <f>'Limiting Factor Scores'!D31</f>
        <v>0.28029999999999999</v>
      </c>
      <c r="E256" s="19">
        <f>'Limiting Factor Scores'!E31</f>
        <v>3.91</v>
      </c>
      <c r="F256" s="18">
        <f>'Limiting Factor Scores'!F31</f>
        <v>0.75475000000000003</v>
      </c>
      <c r="G256" s="18">
        <f>'Limiting Factor Scores'!G31</f>
        <v>1.0139597227087938</v>
      </c>
      <c r="H256" s="18">
        <f>'Limiting Factor Scores'!H31</f>
        <v>0.28221627098173341</v>
      </c>
      <c r="I256" s="17">
        <f>LFAT!A87</f>
        <v>6</v>
      </c>
      <c r="J256" s="16" t="str">
        <f>LFAT!B87</f>
        <v>Instream Flow Restoration</v>
      </c>
      <c r="K256" s="16" t="str">
        <f>LFAT!D87</f>
        <v>N</v>
      </c>
      <c r="L256" s="19">
        <f>LFAT!F87</f>
        <v>0.1</v>
      </c>
      <c r="M256" s="16" t="str">
        <f>LFAT!G87</f>
        <v>R</v>
      </c>
      <c r="N256" s="19">
        <f>LFAT!I87</f>
        <v>0.1</v>
      </c>
      <c r="O256" s="18">
        <f>LFAT!J87</f>
        <v>0.01</v>
      </c>
      <c r="P256" s="18">
        <f t="shared" si="9"/>
        <v>7.5475000000000004E-3</v>
      </c>
      <c r="Q256" s="18">
        <f t="shared" si="10"/>
        <v>1.0139597227087937E-2</v>
      </c>
      <c r="R256" s="18">
        <f t="shared" si="11"/>
        <v>2.8221627098173343E-3</v>
      </c>
    </row>
    <row r="257" spans="1:18" ht="18" customHeight="1" x14ac:dyDescent="0.2">
      <c r="A257" s="16" t="str">
        <f>'Limiting Factor Scores'!A17</f>
        <v>CC2</v>
      </c>
      <c r="B257" s="16" t="str">
        <f>'Limiting Factor Scores'!B17</f>
        <v>Catherine Creek</v>
      </c>
      <c r="C257" s="16" t="str">
        <f>'Limiting Factor Scores'!C17</f>
        <v>Altered Flow Timing</v>
      </c>
      <c r="D257" s="18">
        <f>'Limiting Factor Scores'!D17</f>
        <v>0.28029999999999999</v>
      </c>
      <c r="E257" s="19">
        <f>'Limiting Factor Scores'!E17</f>
        <v>4.3099999999999996</v>
      </c>
      <c r="F257" s="18">
        <f>'Limiting Factor Scores'!F17</f>
        <v>0.84475</v>
      </c>
      <c r="G257" s="18">
        <f>'Limiting Factor Scores'!G17</f>
        <v>1.2414216711052548</v>
      </c>
      <c r="H257" s="18">
        <f>'Limiting Factor Scores'!H17</f>
        <v>0.33809290475393317</v>
      </c>
      <c r="I257" s="17">
        <f>LFAT!A98</f>
        <v>7</v>
      </c>
      <c r="J257" s="16" t="str">
        <f>LFAT!B98</f>
        <v>Thermal Refuge Enhancement (reconnect, expand)</v>
      </c>
      <c r="K257" s="16" t="str">
        <f>LFAT!D98</f>
        <v>N</v>
      </c>
      <c r="L257" s="19">
        <f>LFAT!F98</f>
        <v>0.1</v>
      </c>
      <c r="M257" s="16" t="str">
        <f>LFAT!G98</f>
        <v>R</v>
      </c>
      <c r="N257" s="19">
        <f>LFAT!I98</f>
        <v>0.1</v>
      </c>
      <c r="O257" s="18">
        <f>LFAT!J98</f>
        <v>0.01</v>
      </c>
      <c r="P257" s="18">
        <f t="shared" si="9"/>
        <v>8.4475000000000001E-3</v>
      </c>
      <c r="Q257" s="18">
        <f t="shared" si="10"/>
        <v>1.2414216711052549E-2</v>
      </c>
      <c r="R257" s="18">
        <f t="shared" si="11"/>
        <v>3.3809290475393318E-3</v>
      </c>
    </row>
    <row r="258" spans="1:18" ht="18" customHeight="1" x14ac:dyDescent="0.2">
      <c r="A258" s="16" t="str">
        <f>'Limiting Factor Scores'!A18</f>
        <v>CC2</v>
      </c>
      <c r="B258" s="16" t="str">
        <f>'Limiting Factor Scores'!B18</f>
        <v>Catherine Creek</v>
      </c>
      <c r="C258" s="16" t="str">
        <f>'Limiting Factor Scores'!C18</f>
        <v>Altered Primary Productivity</v>
      </c>
      <c r="D258" s="18">
        <f>'Limiting Factor Scores'!D18</f>
        <v>0.28029999999999999</v>
      </c>
      <c r="E258" s="19">
        <f>'Limiting Factor Scores'!E18</f>
        <v>4.3099999999999996</v>
      </c>
      <c r="F258" s="18">
        <f>'Limiting Factor Scores'!F18</f>
        <v>0.84475</v>
      </c>
      <c r="G258" s="18">
        <f>'Limiting Factor Scores'!G18</f>
        <v>0.86087688072372615</v>
      </c>
      <c r="H258" s="18">
        <f>'Limiting Factor Scores'!H18</f>
        <v>0.24158674585369744</v>
      </c>
      <c r="I258" s="17">
        <f>LFAT!A105</f>
        <v>7</v>
      </c>
      <c r="J258" s="16" t="str">
        <f>LFAT!B105</f>
        <v>Thermal Refuge Enhancement (reconnect, expand)</v>
      </c>
      <c r="K258" s="16" t="str">
        <f>LFAT!D105</f>
        <v>N</v>
      </c>
      <c r="L258" s="19">
        <f>LFAT!F105</f>
        <v>0.1</v>
      </c>
      <c r="M258" s="16" t="str">
        <f>LFAT!G105</f>
        <v>R</v>
      </c>
      <c r="N258" s="19">
        <f>LFAT!I105</f>
        <v>0.1</v>
      </c>
      <c r="O258" s="18">
        <f>LFAT!J105</f>
        <v>0.01</v>
      </c>
      <c r="P258" s="18">
        <f t="shared" ref="P258:P321" si="12">F258*O258</f>
        <v>8.4475000000000001E-3</v>
      </c>
      <c r="Q258" s="18">
        <f t="shared" ref="Q258:Q321" si="13">G258*O258</f>
        <v>8.6087688072372624E-3</v>
      </c>
      <c r="R258" s="18">
        <f t="shared" ref="R258:R321" si="14">H258*O258</f>
        <v>2.4158674585369744E-3</v>
      </c>
    </row>
    <row r="259" spans="1:18" ht="18" customHeight="1" x14ac:dyDescent="0.2">
      <c r="A259" s="16" t="str">
        <f>'Limiting Factor Scores'!A19</f>
        <v>CC2</v>
      </c>
      <c r="B259" s="16" t="str">
        <f>'Limiting Factor Scores'!B19</f>
        <v>Catherine Creek</v>
      </c>
      <c r="C259" s="16" t="str">
        <f>'Limiting Factor Scores'!C19</f>
        <v>Anthropogenic Barriers</v>
      </c>
      <c r="D259" s="18">
        <f>'Limiting Factor Scores'!D19</f>
        <v>0.28029999999999999</v>
      </c>
      <c r="E259" s="19">
        <f>'Limiting Factor Scores'!E19</f>
        <v>4.6399999999999997</v>
      </c>
      <c r="F259" s="18">
        <f>'Limiting Factor Scores'!F19</f>
        <v>0.91900000000000004</v>
      </c>
      <c r="G259" s="18">
        <f>'Limiting Factor Scores'!G19</f>
        <v>1.3670971789913191</v>
      </c>
      <c r="H259" s="18">
        <f>'Limiting Factor Scores'!H19</f>
        <v>0.42046978104115873</v>
      </c>
      <c r="I259" s="17">
        <f>LFAT!A92</f>
        <v>7</v>
      </c>
      <c r="J259" s="16" t="str">
        <f>LFAT!B92</f>
        <v>Thermal Refuge Enhancement (reconnect, expand)</v>
      </c>
      <c r="K259" s="16" t="str">
        <f>LFAT!D92</f>
        <v>N</v>
      </c>
      <c r="L259" s="19">
        <f>LFAT!F92</f>
        <v>0.1</v>
      </c>
      <c r="M259" s="16" t="str">
        <f>LFAT!G92</f>
        <v>R</v>
      </c>
      <c r="N259" s="19">
        <f>LFAT!I92</f>
        <v>0.1</v>
      </c>
      <c r="O259" s="18">
        <f>LFAT!J92</f>
        <v>0.01</v>
      </c>
      <c r="P259" s="18">
        <f t="shared" si="12"/>
        <v>9.1900000000000003E-3</v>
      </c>
      <c r="Q259" s="18">
        <f t="shared" si="13"/>
        <v>1.3670971789913191E-2</v>
      </c>
      <c r="R259" s="18">
        <f t="shared" si="14"/>
        <v>4.2046978104115871E-3</v>
      </c>
    </row>
    <row r="260" spans="1:18" ht="18" customHeight="1" x14ac:dyDescent="0.2">
      <c r="A260" s="16" t="str">
        <f>'Limiting Factor Scores'!A20</f>
        <v>CC2</v>
      </c>
      <c r="B260" s="16" t="str">
        <f>'Limiting Factor Scores'!B20</f>
        <v>Catherine Creek</v>
      </c>
      <c r="C260" s="16" t="str">
        <f>'Limiting Factor Scores'!C20</f>
        <v>Channel and Habitat Structure</v>
      </c>
      <c r="D260" s="18">
        <f>'Limiting Factor Scores'!D20</f>
        <v>0.28029999999999999</v>
      </c>
      <c r="E260" s="19">
        <f>'Limiting Factor Scores'!E20</f>
        <v>4.37</v>
      </c>
      <c r="F260" s="18">
        <f>'Limiting Factor Scores'!F20</f>
        <v>0.85824999999999996</v>
      </c>
      <c r="G260" s="18">
        <f>'Limiting Factor Scores'!G20</f>
        <v>2.0963737104049844</v>
      </c>
      <c r="H260" s="18">
        <f>'Limiting Factor Scores'!H20</f>
        <v>0.63191920652772149</v>
      </c>
      <c r="I260" s="17">
        <f>LFAT!A96</f>
        <v>7</v>
      </c>
      <c r="J260" s="16" t="str">
        <f>LFAT!B96</f>
        <v>Thermal Refuge Enhancement (reconnect, expand)</v>
      </c>
      <c r="K260" s="16" t="str">
        <f>LFAT!D96</f>
        <v>N</v>
      </c>
      <c r="L260" s="19">
        <f>LFAT!F96</f>
        <v>0.1</v>
      </c>
      <c r="M260" s="16" t="str">
        <f>LFAT!G96</f>
        <v>R</v>
      </c>
      <c r="N260" s="19">
        <f>LFAT!I96</f>
        <v>0.1</v>
      </c>
      <c r="O260" s="18">
        <f>LFAT!J96</f>
        <v>0.01</v>
      </c>
      <c r="P260" s="18">
        <f t="shared" si="12"/>
        <v>8.5824999999999999E-3</v>
      </c>
      <c r="Q260" s="18">
        <f t="shared" si="13"/>
        <v>2.0963737104049845E-2</v>
      </c>
      <c r="R260" s="18">
        <f t="shared" si="14"/>
        <v>6.3191920652772154E-3</v>
      </c>
    </row>
    <row r="261" spans="1:18" ht="18" customHeight="1" x14ac:dyDescent="0.2">
      <c r="A261" s="16" t="str">
        <f>'Limiting Factor Scores'!A21</f>
        <v>CC2</v>
      </c>
      <c r="B261" s="16" t="str">
        <f>'Limiting Factor Scores'!B21</f>
        <v>Catherine Creek</v>
      </c>
      <c r="C261" s="16" t="str">
        <f>'Limiting Factor Scores'!C21</f>
        <v>Decreased Sediment Quantity</v>
      </c>
      <c r="D261" s="18">
        <f>'Limiting Factor Scores'!D21</f>
        <v>0.28029999999999999</v>
      </c>
      <c r="E261" s="19">
        <f>'Limiting Factor Scores'!E21</f>
        <v>2.4900000000000002</v>
      </c>
      <c r="F261" s="18">
        <f>'Limiting Factor Scores'!F21</f>
        <v>0.43525000000000003</v>
      </c>
      <c r="G261" s="18">
        <f>'Limiting Factor Scores'!G21</f>
        <v>0.63178869201657162</v>
      </c>
      <c r="H261" s="18">
        <f>'Limiting Factor Scores'!H21</f>
        <v>0.19161061739461155</v>
      </c>
      <c r="I261" s="17">
        <f>LFAT!A99</f>
        <v>7</v>
      </c>
      <c r="J261" s="16" t="str">
        <f>LFAT!B99</f>
        <v>Thermal Refuge Enhancement (reconnect, expand)</v>
      </c>
      <c r="K261" s="16" t="str">
        <f>LFAT!D99</f>
        <v>N</v>
      </c>
      <c r="L261" s="19">
        <f>LFAT!F99</f>
        <v>0.1</v>
      </c>
      <c r="M261" s="16" t="str">
        <f>LFAT!G99</f>
        <v>R</v>
      </c>
      <c r="N261" s="19">
        <f>LFAT!I99</f>
        <v>0.1</v>
      </c>
      <c r="O261" s="18">
        <f>LFAT!J99</f>
        <v>0.01</v>
      </c>
      <c r="P261" s="18">
        <f t="shared" si="12"/>
        <v>4.3525000000000005E-3</v>
      </c>
      <c r="Q261" s="18">
        <f t="shared" si="13"/>
        <v>6.3178869201657162E-3</v>
      </c>
      <c r="R261" s="18">
        <f t="shared" si="14"/>
        <v>1.9161061739461154E-3</v>
      </c>
    </row>
    <row r="262" spans="1:18" ht="18" customHeight="1" x14ac:dyDescent="0.2">
      <c r="A262" s="16" t="str">
        <f>'Limiting Factor Scores'!A22</f>
        <v>CC2</v>
      </c>
      <c r="B262" s="16" t="str">
        <f>'Limiting Factor Scores'!B22</f>
        <v>Catherine Creek</v>
      </c>
      <c r="C262" s="16" t="str">
        <f>'Limiting Factor Scores'!C22</f>
        <v>Decreased Water Quantity</v>
      </c>
      <c r="D262" s="18">
        <f>'Limiting Factor Scores'!D22</f>
        <v>0.28029999999999999</v>
      </c>
      <c r="E262" s="19">
        <f>'Limiting Factor Scores'!E22</f>
        <v>4.3099999999999996</v>
      </c>
      <c r="F262" s="18">
        <f>'Limiting Factor Scores'!F22</f>
        <v>0.84475</v>
      </c>
      <c r="G262" s="18">
        <f>'Limiting Factor Scores'!G22</f>
        <v>1.7741843775920381</v>
      </c>
      <c r="H262" s="18">
        <f>'Limiting Factor Scores'!H22</f>
        <v>0.5084247528574809</v>
      </c>
      <c r="I262" s="17">
        <f>LFAT!A97</f>
        <v>7</v>
      </c>
      <c r="J262" s="16" t="str">
        <f>LFAT!B97</f>
        <v>Thermal Refuge Enhancement (reconnect, expand)</v>
      </c>
      <c r="K262" s="16" t="str">
        <f>LFAT!D97</f>
        <v>I</v>
      </c>
      <c r="L262" s="19">
        <f>LFAT!F97</f>
        <v>0.5</v>
      </c>
      <c r="M262" s="16" t="str">
        <f>LFAT!G97</f>
        <v>R</v>
      </c>
      <c r="N262" s="19">
        <f>LFAT!I97</f>
        <v>0.1</v>
      </c>
      <c r="O262" s="18">
        <f>LFAT!J97</f>
        <v>0.05</v>
      </c>
      <c r="P262" s="18">
        <f t="shared" si="12"/>
        <v>4.2237500000000004E-2</v>
      </c>
      <c r="Q262" s="18">
        <f t="shared" si="13"/>
        <v>8.8709218879601912E-2</v>
      </c>
      <c r="R262" s="18">
        <f t="shared" si="14"/>
        <v>2.5421237642874045E-2</v>
      </c>
    </row>
    <row r="263" spans="1:18" ht="18" customHeight="1" x14ac:dyDescent="0.2">
      <c r="A263" s="16" t="str">
        <f>'Limiting Factor Scores'!A23</f>
        <v>CC2</v>
      </c>
      <c r="B263" s="16" t="str">
        <f>'Limiting Factor Scores'!B23</f>
        <v>Catherine Creek</v>
      </c>
      <c r="C263" s="16" t="str">
        <f>'Limiting Factor Scores'!C23</f>
        <v>Floodplain Condition</v>
      </c>
      <c r="D263" s="18">
        <f>'Limiting Factor Scores'!D23</f>
        <v>0.28029999999999999</v>
      </c>
      <c r="E263" s="19">
        <f>'Limiting Factor Scores'!E23</f>
        <v>3.95</v>
      </c>
      <c r="F263" s="18">
        <f>'Limiting Factor Scores'!F23</f>
        <v>0.76375000000000004</v>
      </c>
      <c r="G263" s="18">
        <f>'Limiting Factor Scores'!G23</f>
        <v>1.3012952527703194</v>
      </c>
      <c r="H263" s="18">
        <f>'Limiting Factor Scores'!H23</f>
        <v>0.36994401938717353</v>
      </c>
      <c r="I263" s="17">
        <f>LFAT!A94</f>
        <v>7</v>
      </c>
      <c r="J263" s="16" t="str">
        <f>LFAT!B94</f>
        <v>Thermal Refuge Enhancement (reconnect, expand)</v>
      </c>
      <c r="K263" s="16" t="str">
        <f>LFAT!D94</f>
        <v>N</v>
      </c>
      <c r="L263" s="19">
        <f>LFAT!F94</f>
        <v>0.1</v>
      </c>
      <c r="M263" s="16" t="str">
        <f>LFAT!G94</f>
        <v>CD</v>
      </c>
      <c r="N263" s="19">
        <f>LFAT!I94</f>
        <v>0.5</v>
      </c>
      <c r="O263" s="18">
        <f>LFAT!J94</f>
        <v>0.05</v>
      </c>
      <c r="P263" s="18">
        <f t="shared" si="12"/>
        <v>3.8187500000000006E-2</v>
      </c>
      <c r="Q263" s="18">
        <f t="shared" si="13"/>
        <v>6.5064762638515974E-2</v>
      </c>
      <c r="R263" s="18">
        <f t="shared" si="14"/>
        <v>1.8497200969358678E-2</v>
      </c>
    </row>
    <row r="264" spans="1:18" ht="18" customHeight="1" x14ac:dyDescent="0.2">
      <c r="A264" s="16" t="str">
        <f>'Limiting Factor Scores'!A24</f>
        <v>CC2</v>
      </c>
      <c r="B264" s="16" t="str">
        <f>'Limiting Factor Scores'!B24</f>
        <v>Catherine Creek</v>
      </c>
      <c r="C264" s="16" t="str">
        <f>'Limiting Factor Scores'!C24</f>
        <v>Increased Sediment Quantity</v>
      </c>
      <c r="D264" s="18">
        <f>'Limiting Factor Scores'!D24</f>
        <v>0.28029999999999999</v>
      </c>
      <c r="E264" s="19">
        <f>'Limiting Factor Scores'!E24</f>
        <v>4.32</v>
      </c>
      <c r="F264" s="18">
        <f>'Limiting Factor Scores'!F24</f>
        <v>0.84699999999999998</v>
      </c>
      <c r="G264" s="18">
        <f>'Limiting Factor Scores'!G24</f>
        <v>0.86316983483041854</v>
      </c>
      <c r="H264" s="18">
        <f>'Limiting Factor Scores'!H24</f>
        <v>0.28481212923507682</v>
      </c>
      <c r="I264" s="17">
        <f>LFAT!A100</f>
        <v>7</v>
      </c>
      <c r="J264" s="16" t="str">
        <f>LFAT!B100</f>
        <v>Thermal Refuge Enhancement (reconnect, expand)</v>
      </c>
      <c r="K264" s="16" t="str">
        <f>LFAT!D100</f>
        <v>N</v>
      </c>
      <c r="L264" s="19">
        <f>LFAT!F100</f>
        <v>0.1</v>
      </c>
      <c r="M264" s="16" t="str">
        <f>LFAT!G100</f>
        <v>R</v>
      </c>
      <c r="N264" s="19">
        <f>LFAT!I100</f>
        <v>0.1</v>
      </c>
      <c r="O264" s="18">
        <f>LFAT!J100</f>
        <v>0.01</v>
      </c>
      <c r="P264" s="18">
        <f t="shared" si="12"/>
        <v>8.4700000000000001E-3</v>
      </c>
      <c r="Q264" s="18">
        <f t="shared" si="13"/>
        <v>8.631698348304186E-3</v>
      </c>
      <c r="R264" s="18">
        <f t="shared" si="14"/>
        <v>2.8481212923507681E-3</v>
      </c>
    </row>
    <row r="265" spans="1:18" ht="18" customHeight="1" x14ac:dyDescent="0.2">
      <c r="A265" s="16" t="str">
        <f>'Limiting Factor Scores'!A25</f>
        <v>CC2</v>
      </c>
      <c r="B265" s="16" t="str">
        <f>'Limiting Factor Scores'!B25</f>
        <v>Catherine Creek</v>
      </c>
      <c r="C265" s="16" t="str">
        <f>'Limiting Factor Scores'!C25</f>
        <v>Non-Native Species Interactions and Competition</v>
      </c>
      <c r="D265" s="18">
        <f>'Limiting Factor Scores'!D25</f>
        <v>0.28029999999999999</v>
      </c>
      <c r="E265" s="19">
        <f>'Limiting Factor Scores'!E25</f>
        <v>3.91</v>
      </c>
      <c r="F265" s="18">
        <f>'Limiting Factor Scores'!F25</f>
        <v>0.75475000000000003</v>
      </c>
      <c r="G265" s="18">
        <f>'Limiting Factor Scores'!G25</f>
        <v>0.85075905187361855</v>
      </c>
      <c r="H265" s="18">
        <f>'Limiting Factor Scores'!H25</f>
        <v>0.29690433129977889</v>
      </c>
      <c r="I265" s="17">
        <f>LFAT!A106</f>
        <v>7</v>
      </c>
      <c r="J265" s="16" t="str">
        <f>LFAT!B106</f>
        <v>Thermal Refuge Enhancement (reconnect, expand)</v>
      </c>
      <c r="K265" s="16" t="str">
        <f>LFAT!D106</f>
        <v>N</v>
      </c>
      <c r="L265" s="19">
        <f>LFAT!F106</f>
        <v>0.1</v>
      </c>
      <c r="M265" s="16" t="str">
        <f>LFAT!G106</f>
        <v>R</v>
      </c>
      <c r="N265" s="19">
        <f>LFAT!I106</f>
        <v>0.1</v>
      </c>
      <c r="O265" s="18">
        <f>LFAT!J106</f>
        <v>0.01</v>
      </c>
      <c r="P265" s="18">
        <f t="shared" si="12"/>
        <v>7.5475000000000004E-3</v>
      </c>
      <c r="Q265" s="18">
        <f t="shared" si="13"/>
        <v>8.5075905187361866E-3</v>
      </c>
      <c r="R265" s="18">
        <f t="shared" si="14"/>
        <v>2.9690433129977889E-3</v>
      </c>
    </row>
    <row r="266" spans="1:18" ht="18" customHeight="1" x14ac:dyDescent="0.2">
      <c r="A266" s="16" t="str">
        <f>'Limiting Factor Scores'!A26</f>
        <v>CC2</v>
      </c>
      <c r="B266" s="16" t="str">
        <f>'Limiting Factor Scores'!B26</f>
        <v>Catherine Creek</v>
      </c>
      <c r="C266" s="16" t="str">
        <f>'Limiting Factor Scores'!C26</f>
        <v>Predation</v>
      </c>
      <c r="D266" s="18">
        <f>'Limiting Factor Scores'!D26</f>
        <v>0.28029999999999999</v>
      </c>
      <c r="E266" s="19">
        <f>'Limiting Factor Scores'!E26</f>
        <v>4.22</v>
      </c>
      <c r="F266" s="18">
        <f>'Limiting Factor Scores'!F26</f>
        <v>0.82450000000000001</v>
      </c>
      <c r="G266" s="18">
        <f>'Limiting Factor Scores'!G26</f>
        <v>1.2413766232203114</v>
      </c>
      <c r="H266" s="18">
        <f>'Limiting Factor Scores'!H26</f>
        <v>0.3748561217878208</v>
      </c>
      <c r="I266" s="17">
        <f>LFAT!A104</f>
        <v>7</v>
      </c>
      <c r="J266" s="16" t="str">
        <f>LFAT!B104</f>
        <v>Thermal Refuge Enhancement (reconnect, expand)</v>
      </c>
      <c r="K266" s="16" t="str">
        <f>LFAT!D104</f>
        <v>I</v>
      </c>
      <c r="L266" s="19">
        <f>LFAT!F104</f>
        <v>0.5</v>
      </c>
      <c r="M266" s="16" t="str">
        <f>LFAT!G104</f>
        <v>R</v>
      </c>
      <c r="N266" s="19">
        <f>LFAT!I104</f>
        <v>0.1</v>
      </c>
      <c r="O266" s="18">
        <f>LFAT!J104</f>
        <v>0.05</v>
      </c>
      <c r="P266" s="18">
        <f t="shared" si="12"/>
        <v>4.1225000000000005E-2</v>
      </c>
      <c r="Q266" s="18">
        <f t="shared" si="13"/>
        <v>6.2068831161015574E-2</v>
      </c>
      <c r="R266" s="18">
        <f t="shared" si="14"/>
        <v>1.874280608939104E-2</v>
      </c>
    </row>
    <row r="267" spans="1:18" ht="18" customHeight="1" x14ac:dyDescent="0.2">
      <c r="A267" s="16" t="str">
        <f>'Limiting Factor Scores'!A27</f>
        <v>CC2</v>
      </c>
      <c r="B267" s="16" t="str">
        <f>'Limiting Factor Scores'!B27</f>
        <v>Catherine Creek</v>
      </c>
      <c r="C267" s="16" t="str">
        <f>'Limiting Factor Scores'!C27</f>
        <v>Riparian Condition</v>
      </c>
      <c r="D267" s="18">
        <f>'Limiting Factor Scores'!D27</f>
        <v>0.28029999999999999</v>
      </c>
      <c r="E267" s="19">
        <f>'Limiting Factor Scores'!E27</f>
        <v>3.44</v>
      </c>
      <c r="F267" s="18">
        <f>'Limiting Factor Scores'!F27</f>
        <v>0.64900000000000002</v>
      </c>
      <c r="G267" s="18">
        <f>'Limiting Factor Scores'!G27</f>
        <v>1.1291705308702127</v>
      </c>
      <c r="H267" s="18">
        <f>'Limiting Factor Scores'!H27</f>
        <v>0.3611396612552128</v>
      </c>
      <c r="I267" s="17">
        <f>LFAT!A93</f>
        <v>7</v>
      </c>
      <c r="J267" s="16" t="str">
        <f>LFAT!B93</f>
        <v>Thermal Refuge Enhancement (reconnect, expand)</v>
      </c>
      <c r="K267" s="16" t="str">
        <f>LFAT!D93</f>
        <v>N</v>
      </c>
      <c r="L267" s="19">
        <f>LFAT!F93</f>
        <v>0.1</v>
      </c>
      <c r="M267" s="16" t="str">
        <f>LFAT!G93</f>
        <v>R</v>
      </c>
      <c r="N267" s="19">
        <f>LFAT!I93</f>
        <v>0.1</v>
      </c>
      <c r="O267" s="18">
        <f>LFAT!J93</f>
        <v>0.01</v>
      </c>
      <c r="P267" s="18">
        <f t="shared" si="12"/>
        <v>6.4900000000000001E-3</v>
      </c>
      <c r="Q267" s="18">
        <f t="shared" si="13"/>
        <v>1.1291705308702127E-2</v>
      </c>
      <c r="R267" s="18">
        <f t="shared" si="14"/>
        <v>3.6113966125521282E-3</v>
      </c>
    </row>
    <row r="268" spans="1:18" ht="18" customHeight="1" x14ac:dyDescent="0.2">
      <c r="A268" s="16" t="str">
        <f>'Limiting Factor Scores'!A28</f>
        <v>CC2</v>
      </c>
      <c r="B268" s="16" t="str">
        <f>'Limiting Factor Scores'!B28</f>
        <v>Catherine Creek</v>
      </c>
      <c r="C268" s="16" t="str">
        <f>'Limiting Factor Scores'!C28</f>
        <v>Side Channel and Wetland Habitat</v>
      </c>
      <c r="D268" s="18">
        <f>'Limiting Factor Scores'!D28</f>
        <v>0.28029999999999999</v>
      </c>
      <c r="E268" s="19">
        <f>'Limiting Factor Scores'!E28</f>
        <v>4.37</v>
      </c>
      <c r="F268" s="18">
        <f>'Limiting Factor Scores'!F28</f>
        <v>0.85824999999999996</v>
      </c>
      <c r="G268" s="18">
        <f>'Limiting Factor Scores'!G28</f>
        <v>1.8489328788733128</v>
      </c>
      <c r="H268" s="18">
        <f>'Limiting Factor Scores'!H28</f>
        <v>0.53727308849873223</v>
      </c>
      <c r="I268" s="17">
        <f>LFAT!A95</f>
        <v>7</v>
      </c>
      <c r="J268" s="16" t="str">
        <f>LFAT!B95</f>
        <v>Thermal Refuge Enhancement (reconnect, expand)</v>
      </c>
      <c r="K268" s="16" t="str">
        <f>LFAT!D95</f>
        <v>I</v>
      </c>
      <c r="L268" s="19">
        <f>LFAT!F95</f>
        <v>0.5</v>
      </c>
      <c r="M268" s="16" t="str">
        <f>LFAT!G95</f>
        <v>CD</v>
      </c>
      <c r="N268" s="19">
        <f>LFAT!I95</f>
        <v>0.5</v>
      </c>
      <c r="O268" s="18">
        <f>LFAT!J95</f>
        <v>0.25</v>
      </c>
      <c r="P268" s="18">
        <f t="shared" si="12"/>
        <v>0.21456249999999999</v>
      </c>
      <c r="Q268" s="18">
        <f t="shared" si="13"/>
        <v>0.4622332197183282</v>
      </c>
      <c r="R268" s="18">
        <f t="shared" si="14"/>
        <v>0.13431827212468306</v>
      </c>
    </row>
    <row r="269" spans="1:18" ht="18" customHeight="1" x14ac:dyDescent="0.2">
      <c r="A269" s="16" t="str">
        <f>'Limiting Factor Scores'!A29</f>
        <v>CC2</v>
      </c>
      <c r="B269" s="16" t="str">
        <f>'Limiting Factor Scores'!B29</f>
        <v>Catherine Creek</v>
      </c>
      <c r="C269" s="16" t="str">
        <f>'Limiting Factor Scores'!C29</f>
        <v>Summer Water Temperature</v>
      </c>
      <c r="D269" s="18">
        <f>'Limiting Factor Scores'!D29</f>
        <v>0.28029999999999999</v>
      </c>
      <c r="E269" s="19">
        <f>'Limiting Factor Scores'!E29</f>
        <v>3.42</v>
      </c>
      <c r="F269" s="18">
        <f>'Limiting Factor Scores'!F29</f>
        <v>0.64449999999999996</v>
      </c>
      <c r="G269" s="18">
        <f>'Limiting Factor Scores'!G29</f>
        <v>1.2026351585456208</v>
      </c>
      <c r="H269" s="18">
        <f>'Limiting Factor Scores'!H29</f>
        <v>0.37129424948640521</v>
      </c>
      <c r="I269" s="17">
        <f>LFAT!A101</f>
        <v>7</v>
      </c>
      <c r="J269" s="16" t="str">
        <f>LFAT!B101</f>
        <v>Thermal Refuge Enhancement (reconnect, expand)</v>
      </c>
      <c r="K269" s="16" t="str">
        <f>LFAT!D101</f>
        <v>D</v>
      </c>
      <c r="L269" s="19">
        <f>LFAT!F101</f>
        <v>1</v>
      </c>
      <c r="M269" s="16" t="str">
        <f>LFAT!G101</f>
        <v>C</v>
      </c>
      <c r="N269" s="19">
        <f>LFAT!I101</f>
        <v>1</v>
      </c>
      <c r="O269" s="18">
        <f>LFAT!J101</f>
        <v>1</v>
      </c>
      <c r="P269" s="18">
        <f t="shared" si="12"/>
        <v>0.64449999999999996</v>
      </c>
      <c r="Q269" s="18">
        <f t="shared" si="13"/>
        <v>1.2026351585456208</v>
      </c>
      <c r="R269" s="18">
        <f t="shared" si="14"/>
        <v>0.37129424948640521</v>
      </c>
    </row>
    <row r="270" spans="1:18" ht="18" customHeight="1" x14ac:dyDescent="0.2">
      <c r="A270" s="16" t="str">
        <f>'Limiting Factor Scores'!A30</f>
        <v>CC2</v>
      </c>
      <c r="B270" s="16" t="str">
        <f>'Limiting Factor Scores'!B30</f>
        <v>Catherine Creek</v>
      </c>
      <c r="C270" s="16" t="str">
        <f>'Limiting Factor Scores'!C30</f>
        <v>Water Quality</v>
      </c>
      <c r="D270" s="18">
        <f>'Limiting Factor Scores'!D30</f>
        <v>0.28029999999999999</v>
      </c>
      <c r="E270" s="19">
        <f>'Limiting Factor Scores'!E30</f>
        <v>4.6399999999999997</v>
      </c>
      <c r="F270" s="18">
        <f>'Limiting Factor Scores'!F30</f>
        <v>0.91900000000000004</v>
      </c>
      <c r="G270" s="18">
        <f>'Limiting Factor Scores'!G30</f>
        <v>1.4995749682619359</v>
      </c>
      <c r="H270" s="18">
        <f>'Limiting Factor Scores'!H30</f>
        <v>0.41368029461570099</v>
      </c>
      <c r="I270" s="17">
        <f>LFAT!A103</f>
        <v>7</v>
      </c>
      <c r="J270" s="16" t="str">
        <f>LFAT!B103</f>
        <v>Thermal Refuge Enhancement (reconnect, expand)</v>
      </c>
      <c r="K270" s="16" t="str">
        <f>LFAT!D103</f>
        <v>N</v>
      </c>
      <c r="L270" s="19">
        <f>LFAT!F103</f>
        <v>0.1</v>
      </c>
      <c r="M270" s="16" t="str">
        <f>LFAT!G103</f>
        <v>R</v>
      </c>
      <c r="N270" s="19">
        <f>LFAT!I103</f>
        <v>0.1</v>
      </c>
      <c r="O270" s="18">
        <f>LFAT!J103</f>
        <v>0.01</v>
      </c>
      <c r="P270" s="18">
        <f t="shared" si="12"/>
        <v>9.1900000000000003E-3</v>
      </c>
      <c r="Q270" s="18">
        <f t="shared" si="13"/>
        <v>1.499574968261936E-2</v>
      </c>
      <c r="R270" s="18">
        <f t="shared" si="14"/>
        <v>4.1368029461570097E-3</v>
      </c>
    </row>
    <row r="271" spans="1:18" ht="18" customHeight="1" x14ac:dyDescent="0.2">
      <c r="A271" s="16" t="str">
        <f>'Limiting Factor Scores'!A31</f>
        <v>CC2</v>
      </c>
      <c r="B271" s="16" t="str">
        <f>'Limiting Factor Scores'!B31</f>
        <v>Catherine Creek</v>
      </c>
      <c r="C271" s="16" t="str">
        <f>'Limiting Factor Scores'!C31</f>
        <v>Winter Water Temperature</v>
      </c>
      <c r="D271" s="18">
        <f>'Limiting Factor Scores'!D31</f>
        <v>0.28029999999999999</v>
      </c>
      <c r="E271" s="19">
        <f>'Limiting Factor Scores'!E31</f>
        <v>3.91</v>
      </c>
      <c r="F271" s="18">
        <f>'Limiting Factor Scores'!F31</f>
        <v>0.75475000000000003</v>
      </c>
      <c r="G271" s="18">
        <f>'Limiting Factor Scores'!G31</f>
        <v>1.0139597227087938</v>
      </c>
      <c r="H271" s="18">
        <f>'Limiting Factor Scores'!H31</f>
        <v>0.28221627098173341</v>
      </c>
      <c r="I271" s="17">
        <f>LFAT!A102</f>
        <v>7</v>
      </c>
      <c r="J271" s="16" t="str">
        <f>LFAT!B102</f>
        <v>Thermal Refuge Enhancement (reconnect, expand)</v>
      </c>
      <c r="K271" s="16" t="str">
        <f>LFAT!D102</f>
        <v>D</v>
      </c>
      <c r="L271" s="19">
        <f>LFAT!F102</f>
        <v>1</v>
      </c>
      <c r="M271" s="16" t="str">
        <f>LFAT!G102</f>
        <v>C</v>
      </c>
      <c r="N271" s="19">
        <f>LFAT!I102</f>
        <v>1</v>
      </c>
      <c r="O271" s="18">
        <f>LFAT!J102</f>
        <v>1</v>
      </c>
      <c r="P271" s="18">
        <f t="shared" si="12"/>
        <v>0.75475000000000003</v>
      </c>
      <c r="Q271" s="18">
        <f t="shared" si="13"/>
        <v>1.0139597227087938</v>
      </c>
      <c r="R271" s="18">
        <f t="shared" si="14"/>
        <v>0.28221627098173341</v>
      </c>
    </row>
    <row r="272" spans="1:18" ht="18" customHeight="1" x14ac:dyDescent="0.2">
      <c r="A272" s="16" t="str">
        <f>'Limiting Factor Scores'!A17</f>
        <v>CC2</v>
      </c>
      <c r="B272" s="16" t="str">
        <f>'Limiting Factor Scores'!B17</f>
        <v>Catherine Creek</v>
      </c>
      <c r="C272" s="16" t="str">
        <f>'Limiting Factor Scores'!C17</f>
        <v>Altered Flow Timing</v>
      </c>
      <c r="D272" s="18">
        <f>'Limiting Factor Scores'!D17</f>
        <v>0.28029999999999999</v>
      </c>
      <c r="E272" s="19">
        <f>'Limiting Factor Scores'!E17</f>
        <v>4.3099999999999996</v>
      </c>
      <c r="F272" s="18">
        <f>'Limiting Factor Scores'!F17</f>
        <v>0.84475</v>
      </c>
      <c r="G272" s="18">
        <f>'Limiting Factor Scores'!G17</f>
        <v>1.2414216711052548</v>
      </c>
      <c r="H272" s="18">
        <f>'Limiting Factor Scores'!H17</f>
        <v>0.33809290475393317</v>
      </c>
      <c r="I272" s="17">
        <f>LFAT!A113</f>
        <v>8</v>
      </c>
      <c r="J272" s="16" t="str">
        <f>LFAT!B113</f>
        <v>Water Quality Improvement (not including temperature)</v>
      </c>
      <c r="K272" s="16" t="str">
        <f>LFAT!D113</f>
        <v>N</v>
      </c>
      <c r="L272" s="19">
        <f>LFAT!F113</f>
        <v>0.1</v>
      </c>
      <c r="M272" s="16" t="str">
        <f>LFAT!G113</f>
        <v>R</v>
      </c>
      <c r="N272" s="19">
        <f>LFAT!I113</f>
        <v>0.1</v>
      </c>
      <c r="O272" s="18">
        <f>LFAT!J113</f>
        <v>0.01</v>
      </c>
      <c r="P272" s="18">
        <f t="shared" si="12"/>
        <v>8.4475000000000001E-3</v>
      </c>
      <c r="Q272" s="18">
        <f t="shared" si="13"/>
        <v>1.2414216711052549E-2</v>
      </c>
      <c r="R272" s="18">
        <f t="shared" si="14"/>
        <v>3.3809290475393318E-3</v>
      </c>
    </row>
    <row r="273" spans="1:18" ht="18" customHeight="1" x14ac:dyDescent="0.2">
      <c r="A273" s="16" t="str">
        <f>'Limiting Factor Scores'!A18</f>
        <v>CC2</v>
      </c>
      <c r="B273" s="16" t="str">
        <f>'Limiting Factor Scores'!B18</f>
        <v>Catherine Creek</v>
      </c>
      <c r="C273" s="16" t="str">
        <f>'Limiting Factor Scores'!C18</f>
        <v>Altered Primary Productivity</v>
      </c>
      <c r="D273" s="18">
        <f>'Limiting Factor Scores'!D18</f>
        <v>0.28029999999999999</v>
      </c>
      <c r="E273" s="19">
        <f>'Limiting Factor Scores'!E18</f>
        <v>4.3099999999999996</v>
      </c>
      <c r="F273" s="18">
        <f>'Limiting Factor Scores'!F18</f>
        <v>0.84475</v>
      </c>
      <c r="G273" s="18">
        <f>'Limiting Factor Scores'!G18</f>
        <v>0.86087688072372615</v>
      </c>
      <c r="H273" s="18">
        <f>'Limiting Factor Scores'!H18</f>
        <v>0.24158674585369744</v>
      </c>
      <c r="I273" s="17">
        <f>LFAT!A120</f>
        <v>8</v>
      </c>
      <c r="J273" s="16" t="str">
        <f>LFAT!B120</f>
        <v>Water Quality Improvement (not including temperature)</v>
      </c>
      <c r="K273" s="16" t="str">
        <f>LFAT!D120</f>
        <v>N</v>
      </c>
      <c r="L273" s="19">
        <f>LFAT!F120</f>
        <v>0.1</v>
      </c>
      <c r="M273" s="16" t="str">
        <f>LFAT!G120</f>
        <v>R</v>
      </c>
      <c r="N273" s="19">
        <f>LFAT!I120</f>
        <v>0.1</v>
      </c>
      <c r="O273" s="18">
        <f>LFAT!J120</f>
        <v>0.01</v>
      </c>
      <c r="P273" s="18">
        <f t="shared" si="12"/>
        <v>8.4475000000000001E-3</v>
      </c>
      <c r="Q273" s="18">
        <f t="shared" si="13"/>
        <v>8.6087688072372624E-3</v>
      </c>
      <c r="R273" s="18">
        <f t="shared" si="14"/>
        <v>2.4158674585369744E-3</v>
      </c>
    </row>
    <row r="274" spans="1:18" ht="18" customHeight="1" x14ac:dyDescent="0.2">
      <c r="A274" s="16" t="str">
        <f>'Limiting Factor Scores'!A19</f>
        <v>CC2</v>
      </c>
      <c r="B274" s="16" t="str">
        <f>'Limiting Factor Scores'!B19</f>
        <v>Catherine Creek</v>
      </c>
      <c r="C274" s="16" t="str">
        <f>'Limiting Factor Scores'!C19</f>
        <v>Anthropogenic Barriers</v>
      </c>
      <c r="D274" s="18">
        <f>'Limiting Factor Scores'!D19</f>
        <v>0.28029999999999999</v>
      </c>
      <c r="E274" s="19">
        <f>'Limiting Factor Scores'!E19</f>
        <v>4.6399999999999997</v>
      </c>
      <c r="F274" s="18">
        <f>'Limiting Factor Scores'!F19</f>
        <v>0.91900000000000004</v>
      </c>
      <c r="G274" s="18">
        <f>'Limiting Factor Scores'!G19</f>
        <v>1.3670971789913191</v>
      </c>
      <c r="H274" s="18">
        <f>'Limiting Factor Scores'!H19</f>
        <v>0.42046978104115873</v>
      </c>
      <c r="I274" s="17">
        <f>LFAT!A107</f>
        <v>8</v>
      </c>
      <c r="J274" s="16" t="str">
        <f>LFAT!B107</f>
        <v>Water Quality Improvement (not including temperature)</v>
      </c>
      <c r="K274" s="16" t="str">
        <f>LFAT!D107</f>
        <v>N</v>
      </c>
      <c r="L274" s="19">
        <f>LFAT!F107</f>
        <v>0.1</v>
      </c>
      <c r="M274" s="16" t="str">
        <f>LFAT!G107</f>
        <v>R</v>
      </c>
      <c r="N274" s="19">
        <f>LFAT!I107</f>
        <v>0.1</v>
      </c>
      <c r="O274" s="18">
        <f>LFAT!J107</f>
        <v>0.01</v>
      </c>
      <c r="P274" s="18">
        <f t="shared" si="12"/>
        <v>9.1900000000000003E-3</v>
      </c>
      <c r="Q274" s="18">
        <f t="shared" si="13"/>
        <v>1.3670971789913191E-2</v>
      </c>
      <c r="R274" s="18">
        <f t="shared" si="14"/>
        <v>4.2046978104115871E-3</v>
      </c>
    </row>
    <row r="275" spans="1:18" ht="18" customHeight="1" x14ac:dyDescent="0.2">
      <c r="A275" s="16" t="str">
        <f>'Limiting Factor Scores'!A20</f>
        <v>CC2</v>
      </c>
      <c r="B275" s="16" t="str">
        <f>'Limiting Factor Scores'!B20</f>
        <v>Catherine Creek</v>
      </c>
      <c r="C275" s="16" t="str">
        <f>'Limiting Factor Scores'!C20</f>
        <v>Channel and Habitat Structure</v>
      </c>
      <c r="D275" s="18">
        <f>'Limiting Factor Scores'!D20</f>
        <v>0.28029999999999999</v>
      </c>
      <c r="E275" s="19">
        <f>'Limiting Factor Scores'!E20</f>
        <v>4.37</v>
      </c>
      <c r="F275" s="18">
        <f>'Limiting Factor Scores'!F20</f>
        <v>0.85824999999999996</v>
      </c>
      <c r="G275" s="18">
        <f>'Limiting Factor Scores'!G20</f>
        <v>2.0963737104049844</v>
      </c>
      <c r="H275" s="18">
        <f>'Limiting Factor Scores'!H20</f>
        <v>0.63191920652772149</v>
      </c>
      <c r="I275" s="17">
        <f>LFAT!A111</f>
        <v>8</v>
      </c>
      <c r="J275" s="16" t="str">
        <f>LFAT!B111</f>
        <v>Water Quality Improvement (not including temperature)</v>
      </c>
      <c r="K275" s="16" t="str">
        <f>LFAT!D111</f>
        <v>N</v>
      </c>
      <c r="L275" s="19">
        <f>LFAT!F111</f>
        <v>0.1</v>
      </c>
      <c r="M275" s="16" t="str">
        <f>LFAT!G111</f>
        <v>R</v>
      </c>
      <c r="N275" s="19">
        <f>LFAT!I111</f>
        <v>0.1</v>
      </c>
      <c r="O275" s="18">
        <f>LFAT!J111</f>
        <v>0.01</v>
      </c>
      <c r="P275" s="18">
        <f t="shared" si="12"/>
        <v>8.5824999999999999E-3</v>
      </c>
      <c r="Q275" s="18">
        <f t="shared" si="13"/>
        <v>2.0963737104049845E-2</v>
      </c>
      <c r="R275" s="18">
        <f t="shared" si="14"/>
        <v>6.3191920652772154E-3</v>
      </c>
    </row>
    <row r="276" spans="1:18" ht="18" customHeight="1" x14ac:dyDescent="0.2">
      <c r="A276" s="16" t="str">
        <f>'Limiting Factor Scores'!A21</f>
        <v>CC2</v>
      </c>
      <c r="B276" s="16" t="str">
        <f>'Limiting Factor Scores'!B21</f>
        <v>Catherine Creek</v>
      </c>
      <c r="C276" s="16" t="str">
        <f>'Limiting Factor Scores'!C21</f>
        <v>Decreased Sediment Quantity</v>
      </c>
      <c r="D276" s="18">
        <f>'Limiting Factor Scores'!D21</f>
        <v>0.28029999999999999</v>
      </c>
      <c r="E276" s="19">
        <f>'Limiting Factor Scores'!E21</f>
        <v>2.4900000000000002</v>
      </c>
      <c r="F276" s="18">
        <f>'Limiting Factor Scores'!F21</f>
        <v>0.43525000000000003</v>
      </c>
      <c r="G276" s="18">
        <f>'Limiting Factor Scores'!G21</f>
        <v>0.63178869201657162</v>
      </c>
      <c r="H276" s="18">
        <f>'Limiting Factor Scores'!H21</f>
        <v>0.19161061739461155</v>
      </c>
      <c r="I276" s="17">
        <f>LFAT!A114</f>
        <v>8</v>
      </c>
      <c r="J276" s="16" t="str">
        <f>LFAT!B114</f>
        <v>Water Quality Improvement (not including temperature)</v>
      </c>
      <c r="K276" s="16" t="str">
        <f>LFAT!D114</f>
        <v>N</v>
      </c>
      <c r="L276" s="19">
        <f>LFAT!F114</f>
        <v>0.1</v>
      </c>
      <c r="M276" s="16" t="str">
        <f>LFAT!G114</f>
        <v>R</v>
      </c>
      <c r="N276" s="19">
        <f>LFAT!I114</f>
        <v>0.1</v>
      </c>
      <c r="O276" s="18">
        <f>LFAT!J114</f>
        <v>0.01</v>
      </c>
      <c r="P276" s="18">
        <f t="shared" si="12"/>
        <v>4.3525000000000005E-3</v>
      </c>
      <c r="Q276" s="18">
        <f t="shared" si="13"/>
        <v>6.3178869201657162E-3</v>
      </c>
      <c r="R276" s="18">
        <f t="shared" si="14"/>
        <v>1.9161061739461154E-3</v>
      </c>
    </row>
    <row r="277" spans="1:18" ht="18" customHeight="1" x14ac:dyDescent="0.2">
      <c r="A277" s="16" t="str">
        <f>'Limiting Factor Scores'!A22</f>
        <v>CC2</v>
      </c>
      <c r="B277" s="16" t="str">
        <f>'Limiting Factor Scores'!B22</f>
        <v>Catherine Creek</v>
      </c>
      <c r="C277" s="16" t="str">
        <f>'Limiting Factor Scores'!C22</f>
        <v>Decreased Water Quantity</v>
      </c>
      <c r="D277" s="18">
        <f>'Limiting Factor Scores'!D22</f>
        <v>0.28029999999999999</v>
      </c>
      <c r="E277" s="19">
        <f>'Limiting Factor Scores'!E22</f>
        <v>4.3099999999999996</v>
      </c>
      <c r="F277" s="18">
        <f>'Limiting Factor Scores'!F22</f>
        <v>0.84475</v>
      </c>
      <c r="G277" s="18">
        <f>'Limiting Factor Scores'!G22</f>
        <v>1.7741843775920381</v>
      </c>
      <c r="H277" s="18">
        <f>'Limiting Factor Scores'!H22</f>
        <v>0.5084247528574809</v>
      </c>
      <c r="I277" s="17">
        <f>LFAT!A112</f>
        <v>8</v>
      </c>
      <c r="J277" s="16" t="str">
        <f>LFAT!B112</f>
        <v>Water Quality Improvement (not including temperature)</v>
      </c>
      <c r="K277" s="16" t="str">
        <f>LFAT!D112</f>
        <v>N</v>
      </c>
      <c r="L277" s="19">
        <f>LFAT!F112</f>
        <v>0.1</v>
      </c>
      <c r="M277" s="16" t="str">
        <f>LFAT!G112</f>
        <v>R</v>
      </c>
      <c r="N277" s="19">
        <f>LFAT!I112</f>
        <v>0.1</v>
      </c>
      <c r="O277" s="18">
        <f>LFAT!J112</f>
        <v>0.01</v>
      </c>
      <c r="P277" s="18">
        <f t="shared" si="12"/>
        <v>8.4475000000000001E-3</v>
      </c>
      <c r="Q277" s="18">
        <f t="shared" si="13"/>
        <v>1.774184377592038E-2</v>
      </c>
      <c r="R277" s="18">
        <f t="shared" si="14"/>
        <v>5.084247528574809E-3</v>
      </c>
    </row>
    <row r="278" spans="1:18" ht="18" customHeight="1" x14ac:dyDescent="0.2">
      <c r="A278" s="16" t="str">
        <f>'Limiting Factor Scores'!A23</f>
        <v>CC2</v>
      </c>
      <c r="B278" s="16" t="str">
        <f>'Limiting Factor Scores'!B23</f>
        <v>Catherine Creek</v>
      </c>
      <c r="C278" s="16" t="str">
        <f>'Limiting Factor Scores'!C23</f>
        <v>Floodplain Condition</v>
      </c>
      <c r="D278" s="18">
        <f>'Limiting Factor Scores'!D23</f>
        <v>0.28029999999999999</v>
      </c>
      <c r="E278" s="19">
        <f>'Limiting Factor Scores'!E23</f>
        <v>3.95</v>
      </c>
      <c r="F278" s="18">
        <f>'Limiting Factor Scores'!F23</f>
        <v>0.76375000000000004</v>
      </c>
      <c r="G278" s="18">
        <f>'Limiting Factor Scores'!G23</f>
        <v>1.3012952527703194</v>
      </c>
      <c r="H278" s="18">
        <f>'Limiting Factor Scores'!H23</f>
        <v>0.36994401938717353</v>
      </c>
      <c r="I278" s="17">
        <f>LFAT!A109</f>
        <v>8</v>
      </c>
      <c r="J278" s="16" t="str">
        <f>LFAT!B109</f>
        <v>Water Quality Improvement (not including temperature)</v>
      </c>
      <c r="K278" s="16" t="str">
        <f>LFAT!D109</f>
        <v>I</v>
      </c>
      <c r="L278" s="19">
        <f>LFAT!F109</f>
        <v>0.5</v>
      </c>
      <c r="M278" s="16" t="str">
        <f>LFAT!G109</f>
        <v>CD</v>
      </c>
      <c r="N278" s="19">
        <f>LFAT!I109</f>
        <v>0.5</v>
      </c>
      <c r="O278" s="18">
        <f>LFAT!J109</f>
        <v>0.25</v>
      </c>
      <c r="P278" s="18">
        <f t="shared" si="12"/>
        <v>0.19093750000000001</v>
      </c>
      <c r="Q278" s="18">
        <f t="shared" si="13"/>
        <v>0.32532381319257986</v>
      </c>
      <c r="R278" s="18">
        <f t="shared" si="14"/>
        <v>9.2486004846793382E-2</v>
      </c>
    </row>
    <row r="279" spans="1:18" ht="18" customHeight="1" x14ac:dyDescent="0.2">
      <c r="A279" s="16" t="str">
        <f>'Limiting Factor Scores'!A24</f>
        <v>CC2</v>
      </c>
      <c r="B279" s="16" t="str">
        <f>'Limiting Factor Scores'!B24</f>
        <v>Catherine Creek</v>
      </c>
      <c r="C279" s="16" t="str">
        <f>'Limiting Factor Scores'!C24</f>
        <v>Increased Sediment Quantity</v>
      </c>
      <c r="D279" s="18">
        <f>'Limiting Factor Scores'!D24</f>
        <v>0.28029999999999999</v>
      </c>
      <c r="E279" s="19">
        <f>'Limiting Factor Scores'!E24</f>
        <v>4.32</v>
      </c>
      <c r="F279" s="18">
        <f>'Limiting Factor Scores'!F24</f>
        <v>0.84699999999999998</v>
      </c>
      <c r="G279" s="18">
        <f>'Limiting Factor Scores'!G24</f>
        <v>0.86316983483041854</v>
      </c>
      <c r="H279" s="18">
        <f>'Limiting Factor Scores'!H24</f>
        <v>0.28481212923507682</v>
      </c>
      <c r="I279" s="17">
        <f>LFAT!A115</f>
        <v>8</v>
      </c>
      <c r="J279" s="16" t="str">
        <f>LFAT!B115</f>
        <v>Water Quality Improvement (not including temperature)</v>
      </c>
      <c r="K279" s="16" t="str">
        <f>LFAT!D115</f>
        <v>I</v>
      </c>
      <c r="L279" s="19">
        <f>LFAT!F115</f>
        <v>0.5</v>
      </c>
      <c r="M279" s="16" t="str">
        <f>LFAT!G115</f>
        <v>CD</v>
      </c>
      <c r="N279" s="19">
        <f>LFAT!I115</f>
        <v>0.5</v>
      </c>
      <c r="O279" s="18">
        <f>LFAT!J115</f>
        <v>0.25</v>
      </c>
      <c r="P279" s="18">
        <f t="shared" si="12"/>
        <v>0.21174999999999999</v>
      </c>
      <c r="Q279" s="18">
        <f t="shared" si="13"/>
        <v>0.21579245870760463</v>
      </c>
      <c r="R279" s="18">
        <f t="shared" si="14"/>
        <v>7.1203032308769204E-2</v>
      </c>
    </row>
    <row r="280" spans="1:18" ht="18" customHeight="1" x14ac:dyDescent="0.2">
      <c r="A280" s="16" t="str">
        <f>'Limiting Factor Scores'!A25</f>
        <v>CC2</v>
      </c>
      <c r="B280" s="16" t="str">
        <f>'Limiting Factor Scores'!B25</f>
        <v>Catherine Creek</v>
      </c>
      <c r="C280" s="16" t="str">
        <f>'Limiting Factor Scores'!C25</f>
        <v>Non-Native Species Interactions and Competition</v>
      </c>
      <c r="D280" s="18">
        <f>'Limiting Factor Scores'!D25</f>
        <v>0.28029999999999999</v>
      </c>
      <c r="E280" s="19">
        <f>'Limiting Factor Scores'!E25</f>
        <v>3.91</v>
      </c>
      <c r="F280" s="18">
        <f>'Limiting Factor Scores'!F25</f>
        <v>0.75475000000000003</v>
      </c>
      <c r="G280" s="18">
        <f>'Limiting Factor Scores'!G25</f>
        <v>0.85075905187361855</v>
      </c>
      <c r="H280" s="18">
        <f>'Limiting Factor Scores'!H25</f>
        <v>0.29690433129977889</v>
      </c>
      <c r="I280" s="17">
        <f>LFAT!A121</f>
        <v>8</v>
      </c>
      <c r="J280" s="16" t="str">
        <f>LFAT!B121</f>
        <v>Water Quality Improvement (not including temperature)</v>
      </c>
      <c r="K280" s="16" t="str">
        <f>LFAT!D121</f>
        <v>N</v>
      </c>
      <c r="L280" s="19">
        <f>LFAT!F121</f>
        <v>0.1</v>
      </c>
      <c r="M280" s="16" t="str">
        <f>LFAT!G121</f>
        <v>R</v>
      </c>
      <c r="N280" s="19">
        <f>LFAT!I121</f>
        <v>0.1</v>
      </c>
      <c r="O280" s="18">
        <f>LFAT!J121</f>
        <v>0.01</v>
      </c>
      <c r="P280" s="18">
        <f t="shared" si="12"/>
        <v>7.5475000000000004E-3</v>
      </c>
      <c r="Q280" s="18">
        <f t="shared" si="13"/>
        <v>8.5075905187361866E-3</v>
      </c>
      <c r="R280" s="18">
        <f t="shared" si="14"/>
        <v>2.9690433129977889E-3</v>
      </c>
    </row>
    <row r="281" spans="1:18" ht="18" customHeight="1" x14ac:dyDescent="0.2">
      <c r="A281" s="16" t="str">
        <f>'Limiting Factor Scores'!A26</f>
        <v>CC2</v>
      </c>
      <c r="B281" s="16" t="str">
        <f>'Limiting Factor Scores'!B26</f>
        <v>Catherine Creek</v>
      </c>
      <c r="C281" s="16" t="str">
        <f>'Limiting Factor Scores'!C26</f>
        <v>Predation</v>
      </c>
      <c r="D281" s="18">
        <f>'Limiting Factor Scores'!D26</f>
        <v>0.28029999999999999</v>
      </c>
      <c r="E281" s="19">
        <f>'Limiting Factor Scores'!E26</f>
        <v>4.22</v>
      </c>
      <c r="F281" s="18">
        <f>'Limiting Factor Scores'!F26</f>
        <v>0.82450000000000001</v>
      </c>
      <c r="G281" s="18">
        <f>'Limiting Factor Scores'!G26</f>
        <v>1.2413766232203114</v>
      </c>
      <c r="H281" s="18">
        <f>'Limiting Factor Scores'!H26</f>
        <v>0.3748561217878208</v>
      </c>
      <c r="I281" s="17">
        <f>LFAT!A119</f>
        <v>8</v>
      </c>
      <c r="J281" s="16" t="str">
        <f>LFAT!B119</f>
        <v>Water Quality Improvement (not including temperature)</v>
      </c>
      <c r="K281" s="16" t="str">
        <f>LFAT!D119</f>
        <v>N</v>
      </c>
      <c r="L281" s="19">
        <f>LFAT!F119</f>
        <v>0.1</v>
      </c>
      <c r="M281" s="16" t="str">
        <f>LFAT!G119</f>
        <v>R</v>
      </c>
      <c r="N281" s="19">
        <f>LFAT!I119</f>
        <v>0.1</v>
      </c>
      <c r="O281" s="18">
        <f>LFAT!J119</f>
        <v>0.01</v>
      </c>
      <c r="P281" s="18">
        <f t="shared" si="12"/>
        <v>8.2450000000000006E-3</v>
      </c>
      <c r="Q281" s="18">
        <f t="shared" si="13"/>
        <v>1.2413766232203114E-2</v>
      </c>
      <c r="R281" s="18">
        <f t="shared" si="14"/>
        <v>3.7485612178782082E-3</v>
      </c>
    </row>
    <row r="282" spans="1:18" ht="18" customHeight="1" x14ac:dyDescent="0.2">
      <c r="A282" s="16" t="str">
        <f>'Limiting Factor Scores'!A27</f>
        <v>CC2</v>
      </c>
      <c r="B282" s="16" t="str">
        <f>'Limiting Factor Scores'!B27</f>
        <v>Catherine Creek</v>
      </c>
      <c r="C282" s="16" t="str">
        <f>'Limiting Factor Scores'!C27</f>
        <v>Riparian Condition</v>
      </c>
      <c r="D282" s="18">
        <f>'Limiting Factor Scores'!D27</f>
        <v>0.28029999999999999</v>
      </c>
      <c r="E282" s="19">
        <f>'Limiting Factor Scores'!E27</f>
        <v>3.44</v>
      </c>
      <c r="F282" s="18">
        <f>'Limiting Factor Scores'!F27</f>
        <v>0.64900000000000002</v>
      </c>
      <c r="G282" s="18">
        <f>'Limiting Factor Scores'!G27</f>
        <v>1.1291705308702127</v>
      </c>
      <c r="H282" s="18">
        <f>'Limiting Factor Scores'!H27</f>
        <v>0.3611396612552128</v>
      </c>
      <c r="I282" s="17">
        <f>LFAT!A108</f>
        <v>8</v>
      </c>
      <c r="J282" s="16" t="str">
        <f>LFAT!B108</f>
        <v>Water Quality Improvement (not including temperature)</v>
      </c>
      <c r="K282" s="16" t="str">
        <f>LFAT!D108</f>
        <v>I</v>
      </c>
      <c r="L282" s="19">
        <f>LFAT!F108</f>
        <v>0.5</v>
      </c>
      <c r="M282" s="16" t="str">
        <f>LFAT!G108</f>
        <v>CD</v>
      </c>
      <c r="N282" s="19">
        <f>LFAT!I108</f>
        <v>0.5</v>
      </c>
      <c r="O282" s="18">
        <f>LFAT!J108</f>
        <v>0.25</v>
      </c>
      <c r="P282" s="18">
        <f t="shared" si="12"/>
        <v>0.16225000000000001</v>
      </c>
      <c r="Q282" s="18">
        <f t="shared" si="13"/>
        <v>0.28229263271755317</v>
      </c>
      <c r="R282" s="18">
        <f t="shared" si="14"/>
        <v>9.0284915313803199E-2</v>
      </c>
    </row>
    <row r="283" spans="1:18" ht="18" customHeight="1" x14ac:dyDescent="0.2">
      <c r="A283" s="16" t="str">
        <f>'Limiting Factor Scores'!A28</f>
        <v>CC2</v>
      </c>
      <c r="B283" s="16" t="str">
        <f>'Limiting Factor Scores'!B28</f>
        <v>Catherine Creek</v>
      </c>
      <c r="C283" s="16" t="str">
        <f>'Limiting Factor Scores'!C28</f>
        <v>Side Channel and Wetland Habitat</v>
      </c>
      <c r="D283" s="18">
        <f>'Limiting Factor Scores'!D28</f>
        <v>0.28029999999999999</v>
      </c>
      <c r="E283" s="19">
        <f>'Limiting Factor Scores'!E28</f>
        <v>4.37</v>
      </c>
      <c r="F283" s="18">
        <f>'Limiting Factor Scores'!F28</f>
        <v>0.85824999999999996</v>
      </c>
      <c r="G283" s="18">
        <f>'Limiting Factor Scores'!G28</f>
        <v>1.8489328788733128</v>
      </c>
      <c r="H283" s="18">
        <f>'Limiting Factor Scores'!H28</f>
        <v>0.53727308849873223</v>
      </c>
      <c r="I283" s="17">
        <f>LFAT!A110</f>
        <v>8</v>
      </c>
      <c r="J283" s="16" t="str">
        <f>LFAT!B110</f>
        <v>Water Quality Improvement (not including temperature)</v>
      </c>
      <c r="K283" s="16" t="str">
        <f>LFAT!D110</f>
        <v>N</v>
      </c>
      <c r="L283" s="19">
        <f>LFAT!F110</f>
        <v>0.1</v>
      </c>
      <c r="M283" s="16" t="str">
        <f>LFAT!G110</f>
        <v>R</v>
      </c>
      <c r="N283" s="19">
        <f>LFAT!I110</f>
        <v>0.1</v>
      </c>
      <c r="O283" s="18">
        <f>LFAT!J110</f>
        <v>0.01</v>
      </c>
      <c r="P283" s="18">
        <f t="shared" si="12"/>
        <v>8.5824999999999999E-3</v>
      </c>
      <c r="Q283" s="18">
        <f t="shared" si="13"/>
        <v>1.848932878873313E-2</v>
      </c>
      <c r="R283" s="18">
        <f t="shared" si="14"/>
        <v>5.3727308849873222E-3</v>
      </c>
    </row>
    <row r="284" spans="1:18" ht="18" customHeight="1" x14ac:dyDescent="0.2">
      <c r="A284" s="16" t="str">
        <f>'Limiting Factor Scores'!A29</f>
        <v>CC2</v>
      </c>
      <c r="B284" s="16" t="str">
        <f>'Limiting Factor Scores'!B29</f>
        <v>Catherine Creek</v>
      </c>
      <c r="C284" s="16" t="str">
        <f>'Limiting Factor Scores'!C29</f>
        <v>Summer Water Temperature</v>
      </c>
      <c r="D284" s="18">
        <f>'Limiting Factor Scores'!D29</f>
        <v>0.28029999999999999</v>
      </c>
      <c r="E284" s="19">
        <f>'Limiting Factor Scores'!E29</f>
        <v>3.42</v>
      </c>
      <c r="F284" s="18">
        <f>'Limiting Factor Scores'!F29</f>
        <v>0.64449999999999996</v>
      </c>
      <c r="G284" s="18">
        <f>'Limiting Factor Scores'!G29</f>
        <v>1.2026351585456208</v>
      </c>
      <c r="H284" s="18">
        <f>'Limiting Factor Scores'!H29</f>
        <v>0.37129424948640521</v>
      </c>
      <c r="I284" s="17">
        <f>LFAT!A116</f>
        <v>8</v>
      </c>
      <c r="J284" s="16" t="str">
        <f>LFAT!B116</f>
        <v>Water Quality Improvement (not including temperature)</v>
      </c>
      <c r="K284" s="16" t="str">
        <f>LFAT!D116</f>
        <v>N</v>
      </c>
      <c r="L284" s="19">
        <f>LFAT!F116</f>
        <v>0.1</v>
      </c>
      <c r="M284" s="16" t="str">
        <f>LFAT!G116</f>
        <v>R</v>
      </c>
      <c r="N284" s="19">
        <f>LFAT!I116</f>
        <v>0.1</v>
      </c>
      <c r="O284" s="18">
        <f>LFAT!J116</f>
        <v>0.01</v>
      </c>
      <c r="P284" s="18">
        <f t="shared" si="12"/>
        <v>6.4449999999999993E-3</v>
      </c>
      <c r="Q284" s="18">
        <f t="shared" si="13"/>
        <v>1.2026351585456207E-2</v>
      </c>
      <c r="R284" s="18">
        <f t="shared" si="14"/>
        <v>3.7129424948640524E-3</v>
      </c>
    </row>
    <row r="285" spans="1:18" ht="18" customHeight="1" x14ac:dyDescent="0.2">
      <c r="A285" s="16" t="str">
        <f>'Limiting Factor Scores'!A30</f>
        <v>CC2</v>
      </c>
      <c r="B285" s="16" t="str">
        <f>'Limiting Factor Scores'!B30</f>
        <v>Catherine Creek</v>
      </c>
      <c r="C285" s="16" t="str">
        <f>'Limiting Factor Scores'!C30</f>
        <v>Water Quality</v>
      </c>
      <c r="D285" s="18">
        <f>'Limiting Factor Scores'!D30</f>
        <v>0.28029999999999999</v>
      </c>
      <c r="E285" s="19">
        <f>'Limiting Factor Scores'!E30</f>
        <v>4.6399999999999997</v>
      </c>
      <c r="F285" s="18">
        <f>'Limiting Factor Scores'!F30</f>
        <v>0.91900000000000004</v>
      </c>
      <c r="G285" s="18">
        <f>'Limiting Factor Scores'!G30</f>
        <v>1.4995749682619359</v>
      </c>
      <c r="H285" s="18">
        <f>'Limiting Factor Scores'!H30</f>
        <v>0.41368029461570099</v>
      </c>
      <c r="I285" s="17">
        <f>LFAT!A118</f>
        <v>8</v>
      </c>
      <c r="J285" s="16" t="str">
        <f>LFAT!B118</f>
        <v>Water Quality Improvement (not including temperature)</v>
      </c>
      <c r="K285" s="16" t="str">
        <f>LFAT!D118</f>
        <v>D</v>
      </c>
      <c r="L285" s="19">
        <f>LFAT!F118</f>
        <v>1</v>
      </c>
      <c r="M285" s="16" t="str">
        <f>LFAT!G118</f>
        <v>C</v>
      </c>
      <c r="N285" s="19">
        <f>LFAT!I118</f>
        <v>1</v>
      </c>
      <c r="O285" s="18">
        <f>LFAT!J118</f>
        <v>1</v>
      </c>
      <c r="P285" s="18">
        <f t="shared" si="12"/>
        <v>0.91900000000000004</v>
      </c>
      <c r="Q285" s="18">
        <f t="shared" si="13"/>
        <v>1.4995749682619359</v>
      </c>
      <c r="R285" s="18">
        <f t="shared" si="14"/>
        <v>0.41368029461570099</v>
      </c>
    </row>
    <row r="286" spans="1:18" ht="18" customHeight="1" x14ac:dyDescent="0.2">
      <c r="A286" s="16" t="str">
        <f>'Limiting Factor Scores'!A31</f>
        <v>CC2</v>
      </c>
      <c r="B286" s="16" t="str">
        <f>'Limiting Factor Scores'!B31</f>
        <v>Catherine Creek</v>
      </c>
      <c r="C286" s="16" t="str">
        <f>'Limiting Factor Scores'!C31</f>
        <v>Winter Water Temperature</v>
      </c>
      <c r="D286" s="18">
        <f>'Limiting Factor Scores'!D31</f>
        <v>0.28029999999999999</v>
      </c>
      <c r="E286" s="19">
        <f>'Limiting Factor Scores'!E31</f>
        <v>3.91</v>
      </c>
      <c r="F286" s="18">
        <f>'Limiting Factor Scores'!F31</f>
        <v>0.75475000000000003</v>
      </c>
      <c r="G286" s="18">
        <f>'Limiting Factor Scores'!G31</f>
        <v>1.0139597227087938</v>
      </c>
      <c r="H286" s="18">
        <f>'Limiting Factor Scores'!H31</f>
        <v>0.28221627098173341</v>
      </c>
      <c r="I286" s="17">
        <f>LFAT!A117</f>
        <v>8</v>
      </c>
      <c r="J286" s="16" t="str">
        <f>LFAT!B117</f>
        <v>Water Quality Improvement (not including temperature)</v>
      </c>
      <c r="K286" s="16" t="str">
        <f>LFAT!D117</f>
        <v>N</v>
      </c>
      <c r="L286" s="19">
        <f>LFAT!F117</f>
        <v>0.1</v>
      </c>
      <c r="M286" s="16" t="str">
        <f>LFAT!G117</f>
        <v>R</v>
      </c>
      <c r="N286" s="19">
        <f>LFAT!I117</f>
        <v>0.1</v>
      </c>
      <c r="O286" s="18">
        <f>LFAT!J117</f>
        <v>0.01</v>
      </c>
      <c r="P286" s="18">
        <f t="shared" si="12"/>
        <v>7.5475000000000004E-3</v>
      </c>
      <c r="Q286" s="18">
        <f t="shared" si="13"/>
        <v>1.0139597227087937E-2</v>
      </c>
      <c r="R286" s="18">
        <f t="shared" si="14"/>
        <v>2.8221627098173343E-3</v>
      </c>
    </row>
    <row r="287" spans="1:18" ht="18" customHeight="1" x14ac:dyDescent="0.2">
      <c r="A287" s="16" t="str">
        <f>'Limiting Factor Scores'!A17</f>
        <v>CC2</v>
      </c>
      <c r="B287" s="16" t="str">
        <f>'Limiting Factor Scores'!B17</f>
        <v>Catherine Creek</v>
      </c>
      <c r="C287" s="16" t="str">
        <f>'Limiting Factor Scores'!C17</f>
        <v>Altered Flow Timing</v>
      </c>
      <c r="D287" s="18">
        <f>'Limiting Factor Scores'!D17</f>
        <v>0.28029999999999999</v>
      </c>
      <c r="E287" s="19">
        <f>'Limiting Factor Scores'!E17</f>
        <v>4.3099999999999996</v>
      </c>
      <c r="F287" s="18">
        <f>'Limiting Factor Scores'!F17</f>
        <v>0.84475</v>
      </c>
      <c r="G287" s="18">
        <f>'Limiting Factor Scores'!G17</f>
        <v>1.2414216711052548</v>
      </c>
      <c r="H287" s="18">
        <f>'Limiting Factor Scores'!H17</f>
        <v>0.33809290475393317</v>
      </c>
      <c r="I287" s="17">
        <f>LFAT!A128</f>
        <v>9</v>
      </c>
      <c r="J287" s="16" t="str">
        <f>LFAT!B128</f>
        <v>Nutrient Enhancement</v>
      </c>
      <c r="K287" s="16" t="str">
        <f>LFAT!D128</f>
        <v>N</v>
      </c>
      <c r="L287" s="19">
        <f>LFAT!F128</f>
        <v>0.1</v>
      </c>
      <c r="M287" s="16" t="str">
        <f>LFAT!G128</f>
        <v>R</v>
      </c>
      <c r="N287" s="19">
        <f>LFAT!I128</f>
        <v>0.1</v>
      </c>
      <c r="O287" s="18">
        <f>LFAT!J128</f>
        <v>0.01</v>
      </c>
      <c r="P287" s="18">
        <f t="shared" si="12"/>
        <v>8.4475000000000001E-3</v>
      </c>
      <c r="Q287" s="18">
        <f t="shared" si="13"/>
        <v>1.2414216711052549E-2</v>
      </c>
      <c r="R287" s="18">
        <f t="shared" si="14"/>
        <v>3.3809290475393318E-3</v>
      </c>
    </row>
    <row r="288" spans="1:18" ht="18" customHeight="1" x14ac:dyDescent="0.2">
      <c r="A288" s="16" t="str">
        <f>'Limiting Factor Scores'!A18</f>
        <v>CC2</v>
      </c>
      <c r="B288" s="16" t="str">
        <f>'Limiting Factor Scores'!B18</f>
        <v>Catherine Creek</v>
      </c>
      <c r="C288" s="16" t="str">
        <f>'Limiting Factor Scores'!C18</f>
        <v>Altered Primary Productivity</v>
      </c>
      <c r="D288" s="18">
        <f>'Limiting Factor Scores'!D18</f>
        <v>0.28029999999999999</v>
      </c>
      <c r="E288" s="19">
        <f>'Limiting Factor Scores'!E18</f>
        <v>4.3099999999999996</v>
      </c>
      <c r="F288" s="18">
        <f>'Limiting Factor Scores'!F18</f>
        <v>0.84475</v>
      </c>
      <c r="G288" s="18">
        <f>'Limiting Factor Scores'!G18</f>
        <v>0.86087688072372615</v>
      </c>
      <c r="H288" s="18">
        <f>'Limiting Factor Scores'!H18</f>
        <v>0.24158674585369744</v>
      </c>
      <c r="I288" s="17">
        <f>LFAT!A135</f>
        <v>9</v>
      </c>
      <c r="J288" s="16" t="str">
        <f>LFAT!B135</f>
        <v>Nutrient Enhancement</v>
      </c>
      <c r="K288" s="16" t="str">
        <f>LFAT!D135</f>
        <v>D</v>
      </c>
      <c r="L288" s="19">
        <f>LFAT!F135</f>
        <v>1</v>
      </c>
      <c r="M288" s="16" t="str">
        <f>LFAT!G135</f>
        <v>C</v>
      </c>
      <c r="N288" s="19">
        <f>LFAT!I135</f>
        <v>1</v>
      </c>
      <c r="O288" s="18">
        <f>LFAT!J135</f>
        <v>1</v>
      </c>
      <c r="P288" s="18">
        <f t="shared" si="12"/>
        <v>0.84475</v>
      </c>
      <c r="Q288" s="18">
        <f t="shared" si="13"/>
        <v>0.86087688072372615</v>
      </c>
      <c r="R288" s="18">
        <f t="shared" si="14"/>
        <v>0.24158674585369744</v>
      </c>
    </row>
    <row r="289" spans="1:18" ht="18" customHeight="1" x14ac:dyDescent="0.2">
      <c r="A289" s="16" t="str">
        <f>'Limiting Factor Scores'!A19</f>
        <v>CC2</v>
      </c>
      <c r="B289" s="16" t="str">
        <f>'Limiting Factor Scores'!B19</f>
        <v>Catherine Creek</v>
      </c>
      <c r="C289" s="16" t="str">
        <f>'Limiting Factor Scores'!C19</f>
        <v>Anthropogenic Barriers</v>
      </c>
      <c r="D289" s="18">
        <f>'Limiting Factor Scores'!D19</f>
        <v>0.28029999999999999</v>
      </c>
      <c r="E289" s="19">
        <f>'Limiting Factor Scores'!E19</f>
        <v>4.6399999999999997</v>
      </c>
      <c r="F289" s="18">
        <f>'Limiting Factor Scores'!F19</f>
        <v>0.91900000000000004</v>
      </c>
      <c r="G289" s="18">
        <f>'Limiting Factor Scores'!G19</f>
        <v>1.3670971789913191</v>
      </c>
      <c r="H289" s="18">
        <f>'Limiting Factor Scores'!H19</f>
        <v>0.42046978104115873</v>
      </c>
      <c r="I289" s="17">
        <f>LFAT!A122</f>
        <v>9</v>
      </c>
      <c r="J289" s="16" t="str">
        <f>LFAT!B122</f>
        <v>Nutrient Enhancement</v>
      </c>
      <c r="K289" s="16" t="str">
        <f>LFAT!D122</f>
        <v>N</v>
      </c>
      <c r="L289" s="19">
        <f>LFAT!F122</f>
        <v>0.1</v>
      </c>
      <c r="M289" s="16" t="str">
        <f>LFAT!G122</f>
        <v>R</v>
      </c>
      <c r="N289" s="19">
        <f>LFAT!I122</f>
        <v>0.1</v>
      </c>
      <c r="O289" s="18">
        <f>LFAT!J122</f>
        <v>0.01</v>
      </c>
      <c r="P289" s="18">
        <f t="shared" si="12"/>
        <v>9.1900000000000003E-3</v>
      </c>
      <c r="Q289" s="18">
        <f t="shared" si="13"/>
        <v>1.3670971789913191E-2</v>
      </c>
      <c r="R289" s="18">
        <f t="shared" si="14"/>
        <v>4.2046978104115871E-3</v>
      </c>
    </row>
    <row r="290" spans="1:18" ht="18" customHeight="1" x14ac:dyDescent="0.2">
      <c r="A290" s="16" t="str">
        <f>'Limiting Factor Scores'!A20</f>
        <v>CC2</v>
      </c>
      <c r="B290" s="16" t="str">
        <f>'Limiting Factor Scores'!B20</f>
        <v>Catherine Creek</v>
      </c>
      <c r="C290" s="16" t="str">
        <f>'Limiting Factor Scores'!C20</f>
        <v>Channel and Habitat Structure</v>
      </c>
      <c r="D290" s="18">
        <f>'Limiting Factor Scores'!D20</f>
        <v>0.28029999999999999</v>
      </c>
      <c r="E290" s="19">
        <f>'Limiting Factor Scores'!E20</f>
        <v>4.37</v>
      </c>
      <c r="F290" s="18">
        <f>'Limiting Factor Scores'!F20</f>
        <v>0.85824999999999996</v>
      </c>
      <c r="G290" s="18">
        <f>'Limiting Factor Scores'!G20</f>
        <v>2.0963737104049844</v>
      </c>
      <c r="H290" s="18">
        <f>'Limiting Factor Scores'!H20</f>
        <v>0.63191920652772149</v>
      </c>
      <c r="I290" s="17">
        <f>LFAT!A126</f>
        <v>9</v>
      </c>
      <c r="J290" s="16" t="str">
        <f>LFAT!B126</f>
        <v>Nutrient Enhancement</v>
      </c>
      <c r="K290" s="16" t="str">
        <f>LFAT!D126</f>
        <v>N</v>
      </c>
      <c r="L290" s="19">
        <f>LFAT!F126</f>
        <v>0.1</v>
      </c>
      <c r="M290" s="16" t="str">
        <f>LFAT!G126</f>
        <v>R</v>
      </c>
      <c r="N290" s="19">
        <f>LFAT!I126</f>
        <v>0.1</v>
      </c>
      <c r="O290" s="18">
        <f>LFAT!J126</f>
        <v>0.01</v>
      </c>
      <c r="P290" s="18">
        <f t="shared" si="12"/>
        <v>8.5824999999999999E-3</v>
      </c>
      <c r="Q290" s="18">
        <f t="shared" si="13"/>
        <v>2.0963737104049845E-2</v>
      </c>
      <c r="R290" s="18">
        <f t="shared" si="14"/>
        <v>6.3191920652772154E-3</v>
      </c>
    </row>
    <row r="291" spans="1:18" ht="18" customHeight="1" x14ac:dyDescent="0.2">
      <c r="A291" s="16" t="str">
        <f>'Limiting Factor Scores'!A21</f>
        <v>CC2</v>
      </c>
      <c r="B291" s="16" t="str">
        <f>'Limiting Factor Scores'!B21</f>
        <v>Catherine Creek</v>
      </c>
      <c r="C291" s="16" t="str">
        <f>'Limiting Factor Scores'!C21</f>
        <v>Decreased Sediment Quantity</v>
      </c>
      <c r="D291" s="18">
        <f>'Limiting Factor Scores'!D21</f>
        <v>0.28029999999999999</v>
      </c>
      <c r="E291" s="19">
        <f>'Limiting Factor Scores'!E21</f>
        <v>2.4900000000000002</v>
      </c>
      <c r="F291" s="18">
        <f>'Limiting Factor Scores'!F21</f>
        <v>0.43525000000000003</v>
      </c>
      <c r="G291" s="18">
        <f>'Limiting Factor Scores'!G21</f>
        <v>0.63178869201657162</v>
      </c>
      <c r="H291" s="18">
        <f>'Limiting Factor Scores'!H21</f>
        <v>0.19161061739461155</v>
      </c>
      <c r="I291" s="17">
        <f>LFAT!A129</f>
        <v>9</v>
      </c>
      <c r="J291" s="16" t="str">
        <f>LFAT!B129</f>
        <v>Nutrient Enhancement</v>
      </c>
      <c r="K291" s="16" t="str">
        <f>LFAT!D129</f>
        <v>N</v>
      </c>
      <c r="L291" s="19">
        <f>LFAT!F129</f>
        <v>0.1</v>
      </c>
      <c r="M291" s="16" t="str">
        <f>LFAT!G129</f>
        <v>R</v>
      </c>
      <c r="N291" s="19">
        <f>LFAT!I129</f>
        <v>0.1</v>
      </c>
      <c r="O291" s="18">
        <f>LFAT!J129</f>
        <v>0.01</v>
      </c>
      <c r="P291" s="18">
        <f t="shared" si="12"/>
        <v>4.3525000000000005E-3</v>
      </c>
      <c r="Q291" s="18">
        <f t="shared" si="13"/>
        <v>6.3178869201657162E-3</v>
      </c>
      <c r="R291" s="18">
        <f t="shared" si="14"/>
        <v>1.9161061739461154E-3</v>
      </c>
    </row>
    <row r="292" spans="1:18" ht="18" customHeight="1" x14ac:dyDescent="0.2">
      <c r="A292" s="16" t="str">
        <f>'Limiting Factor Scores'!A22</f>
        <v>CC2</v>
      </c>
      <c r="B292" s="16" t="str">
        <f>'Limiting Factor Scores'!B22</f>
        <v>Catherine Creek</v>
      </c>
      <c r="C292" s="16" t="str">
        <f>'Limiting Factor Scores'!C22</f>
        <v>Decreased Water Quantity</v>
      </c>
      <c r="D292" s="18">
        <f>'Limiting Factor Scores'!D22</f>
        <v>0.28029999999999999</v>
      </c>
      <c r="E292" s="19">
        <f>'Limiting Factor Scores'!E22</f>
        <v>4.3099999999999996</v>
      </c>
      <c r="F292" s="18">
        <f>'Limiting Factor Scores'!F22</f>
        <v>0.84475</v>
      </c>
      <c r="G292" s="18">
        <f>'Limiting Factor Scores'!G22</f>
        <v>1.7741843775920381</v>
      </c>
      <c r="H292" s="18">
        <f>'Limiting Factor Scores'!H22</f>
        <v>0.5084247528574809</v>
      </c>
      <c r="I292" s="17">
        <f>LFAT!A127</f>
        <v>9</v>
      </c>
      <c r="J292" s="16" t="str">
        <f>LFAT!B127</f>
        <v>Nutrient Enhancement</v>
      </c>
      <c r="K292" s="16" t="str">
        <f>LFAT!D127</f>
        <v>N</v>
      </c>
      <c r="L292" s="19">
        <f>LFAT!F127</f>
        <v>0.1</v>
      </c>
      <c r="M292" s="16" t="str">
        <f>LFAT!G127</f>
        <v>R</v>
      </c>
      <c r="N292" s="19">
        <f>LFAT!I127</f>
        <v>0.1</v>
      </c>
      <c r="O292" s="18">
        <f>LFAT!J127</f>
        <v>0.01</v>
      </c>
      <c r="P292" s="18">
        <f t="shared" si="12"/>
        <v>8.4475000000000001E-3</v>
      </c>
      <c r="Q292" s="18">
        <f t="shared" si="13"/>
        <v>1.774184377592038E-2</v>
      </c>
      <c r="R292" s="18">
        <f t="shared" si="14"/>
        <v>5.084247528574809E-3</v>
      </c>
    </row>
    <row r="293" spans="1:18" ht="18" customHeight="1" x14ac:dyDescent="0.2">
      <c r="A293" s="16" t="str">
        <f>'Limiting Factor Scores'!A23</f>
        <v>CC2</v>
      </c>
      <c r="B293" s="16" t="str">
        <f>'Limiting Factor Scores'!B23</f>
        <v>Catherine Creek</v>
      </c>
      <c r="C293" s="16" t="str">
        <f>'Limiting Factor Scores'!C23</f>
        <v>Floodplain Condition</v>
      </c>
      <c r="D293" s="18">
        <f>'Limiting Factor Scores'!D23</f>
        <v>0.28029999999999999</v>
      </c>
      <c r="E293" s="19">
        <f>'Limiting Factor Scores'!E23</f>
        <v>3.95</v>
      </c>
      <c r="F293" s="18">
        <f>'Limiting Factor Scores'!F23</f>
        <v>0.76375000000000004</v>
      </c>
      <c r="G293" s="18">
        <f>'Limiting Factor Scores'!G23</f>
        <v>1.3012952527703194</v>
      </c>
      <c r="H293" s="18">
        <f>'Limiting Factor Scores'!H23</f>
        <v>0.36994401938717353</v>
      </c>
      <c r="I293" s="17">
        <f>LFAT!A124</f>
        <v>9</v>
      </c>
      <c r="J293" s="16" t="str">
        <f>LFAT!B124</f>
        <v>Nutrient Enhancement</v>
      </c>
      <c r="K293" s="16" t="str">
        <f>LFAT!D124</f>
        <v>I</v>
      </c>
      <c r="L293" s="19">
        <f>LFAT!F124</f>
        <v>0.5</v>
      </c>
      <c r="M293" s="16" t="str">
        <f>LFAT!G124</f>
        <v>R</v>
      </c>
      <c r="N293" s="19">
        <f>LFAT!I124</f>
        <v>0.1</v>
      </c>
      <c r="O293" s="18">
        <f>LFAT!J124</f>
        <v>0.05</v>
      </c>
      <c r="P293" s="18">
        <f t="shared" si="12"/>
        <v>3.8187500000000006E-2</v>
      </c>
      <c r="Q293" s="18">
        <f t="shared" si="13"/>
        <v>6.5064762638515974E-2</v>
      </c>
      <c r="R293" s="18">
        <f t="shared" si="14"/>
        <v>1.8497200969358678E-2</v>
      </c>
    </row>
    <row r="294" spans="1:18" ht="18" customHeight="1" x14ac:dyDescent="0.2">
      <c r="A294" s="16" t="str">
        <f>'Limiting Factor Scores'!A24</f>
        <v>CC2</v>
      </c>
      <c r="B294" s="16" t="str">
        <f>'Limiting Factor Scores'!B24</f>
        <v>Catherine Creek</v>
      </c>
      <c r="C294" s="16" t="str">
        <f>'Limiting Factor Scores'!C24</f>
        <v>Increased Sediment Quantity</v>
      </c>
      <c r="D294" s="18">
        <f>'Limiting Factor Scores'!D24</f>
        <v>0.28029999999999999</v>
      </c>
      <c r="E294" s="19">
        <f>'Limiting Factor Scores'!E24</f>
        <v>4.32</v>
      </c>
      <c r="F294" s="18">
        <f>'Limiting Factor Scores'!F24</f>
        <v>0.84699999999999998</v>
      </c>
      <c r="G294" s="18">
        <f>'Limiting Factor Scores'!G24</f>
        <v>0.86316983483041854</v>
      </c>
      <c r="H294" s="18">
        <f>'Limiting Factor Scores'!H24</f>
        <v>0.28481212923507682</v>
      </c>
      <c r="I294" s="17">
        <f>LFAT!A130</f>
        <v>9</v>
      </c>
      <c r="J294" s="16" t="str">
        <f>LFAT!B130</f>
        <v>Nutrient Enhancement</v>
      </c>
      <c r="K294" s="16" t="str">
        <f>LFAT!D130</f>
        <v>N</v>
      </c>
      <c r="L294" s="19">
        <f>LFAT!F130</f>
        <v>0.1</v>
      </c>
      <c r="M294" s="16" t="str">
        <f>LFAT!G130</f>
        <v>R</v>
      </c>
      <c r="N294" s="19">
        <f>LFAT!I130</f>
        <v>0.1</v>
      </c>
      <c r="O294" s="18">
        <f>LFAT!J130</f>
        <v>0.01</v>
      </c>
      <c r="P294" s="18">
        <f t="shared" si="12"/>
        <v>8.4700000000000001E-3</v>
      </c>
      <c r="Q294" s="18">
        <f t="shared" si="13"/>
        <v>8.631698348304186E-3</v>
      </c>
      <c r="R294" s="18">
        <f t="shared" si="14"/>
        <v>2.8481212923507681E-3</v>
      </c>
    </row>
    <row r="295" spans="1:18" ht="18" customHeight="1" x14ac:dyDescent="0.2">
      <c r="A295" s="16" t="str">
        <f>'Limiting Factor Scores'!A25</f>
        <v>CC2</v>
      </c>
      <c r="B295" s="16" t="str">
        <f>'Limiting Factor Scores'!B25</f>
        <v>Catherine Creek</v>
      </c>
      <c r="C295" s="16" t="str">
        <f>'Limiting Factor Scores'!C25</f>
        <v>Non-Native Species Interactions and Competition</v>
      </c>
      <c r="D295" s="18">
        <f>'Limiting Factor Scores'!D25</f>
        <v>0.28029999999999999</v>
      </c>
      <c r="E295" s="19">
        <f>'Limiting Factor Scores'!E25</f>
        <v>3.91</v>
      </c>
      <c r="F295" s="18">
        <f>'Limiting Factor Scores'!F25</f>
        <v>0.75475000000000003</v>
      </c>
      <c r="G295" s="18">
        <f>'Limiting Factor Scores'!G25</f>
        <v>0.85075905187361855</v>
      </c>
      <c r="H295" s="18">
        <f>'Limiting Factor Scores'!H25</f>
        <v>0.29690433129977889</v>
      </c>
      <c r="I295" s="17">
        <f>LFAT!A136</f>
        <v>9</v>
      </c>
      <c r="J295" s="16" t="str">
        <f>LFAT!B136</f>
        <v>Nutrient Enhancement</v>
      </c>
      <c r="K295" s="16" t="str">
        <f>LFAT!D136</f>
        <v>N</v>
      </c>
      <c r="L295" s="19">
        <f>LFAT!F136</f>
        <v>0.1</v>
      </c>
      <c r="M295" s="16" t="str">
        <f>LFAT!G136</f>
        <v>R</v>
      </c>
      <c r="N295" s="19">
        <f>LFAT!I136</f>
        <v>0.1</v>
      </c>
      <c r="O295" s="18">
        <f>LFAT!J136</f>
        <v>0.01</v>
      </c>
      <c r="P295" s="18">
        <f t="shared" si="12"/>
        <v>7.5475000000000004E-3</v>
      </c>
      <c r="Q295" s="18">
        <f t="shared" si="13"/>
        <v>8.5075905187361866E-3</v>
      </c>
      <c r="R295" s="18">
        <f t="shared" si="14"/>
        <v>2.9690433129977889E-3</v>
      </c>
    </row>
    <row r="296" spans="1:18" ht="18" customHeight="1" x14ac:dyDescent="0.2">
      <c r="A296" s="16" t="str">
        <f>'Limiting Factor Scores'!A26</f>
        <v>CC2</v>
      </c>
      <c r="B296" s="16" t="str">
        <f>'Limiting Factor Scores'!B26</f>
        <v>Catherine Creek</v>
      </c>
      <c r="C296" s="16" t="str">
        <f>'Limiting Factor Scores'!C26</f>
        <v>Predation</v>
      </c>
      <c r="D296" s="18">
        <f>'Limiting Factor Scores'!D26</f>
        <v>0.28029999999999999</v>
      </c>
      <c r="E296" s="19">
        <f>'Limiting Factor Scores'!E26</f>
        <v>4.22</v>
      </c>
      <c r="F296" s="18">
        <f>'Limiting Factor Scores'!F26</f>
        <v>0.82450000000000001</v>
      </c>
      <c r="G296" s="18">
        <f>'Limiting Factor Scores'!G26</f>
        <v>1.2413766232203114</v>
      </c>
      <c r="H296" s="18">
        <f>'Limiting Factor Scores'!H26</f>
        <v>0.3748561217878208</v>
      </c>
      <c r="I296" s="17">
        <f>LFAT!A134</f>
        <v>9</v>
      </c>
      <c r="J296" s="16" t="str">
        <f>LFAT!B134</f>
        <v>Nutrient Enhancement</v>
      </c>
      <c r="K296" s="16" t="str">
        <f>LFAT!D134</f>
        <v>N</v>
      </c>
      <c r="L296" s="19">
        <f>LFAT!F134</f>
        <v>0.1</v>
      </c>
      <c r="M296" s="16" t="str">
        <f>LFAT!G134</f>
        <v>R</v>
      </c>
      <c r="N296" s="19">
        <f>LFAT!I134</f>
        <v>0.1</v>
      </c>
      <c r="O296" s="18">
        <f>LFAT!J134</f>
        <v>0.01</v>
      </c>
      <c r="P296" s="18">
        <f t="shared" si="12"/>
        <v>8.2450000000000006E-3</v>
      </c>
      <c r="Q296" s="18">
        <f t="shared" si="13"/>
        <v>1.2413766232203114E-2</v>
      </c>
      <c r="R296" s="18">
        <f t="shared" si="14"/>
        <v>3.7485612178782082E-3</v>
      </c>
    </row>
    <row r="297" spans="1:18" ht="18" customHeight="1" x14ac:dyDescent="0.2">
      <c r="A297" s="16" t="str">
        <f>'Limiting Factor Scores'!A27</f>
        <v>CC2</v>
      </c>
      <c r="B297" s="16" t="str">
        <f>'Limiting Factor Scores'!B27</f>
        <v>Catherine Creek</v>
      </c>
      <c r="C297" s="16" t="str">
        <f>'Limiting Factor Scores'!C27</f>
        <v>Riparian Condition</v>
      </c>
      <c r="D297" s="18">
        <f>'Limiting Factor Scores'!D27</f>
        <v>0.28029999999999999</v>
      </c>
      <c r="E297" s="19">
        <f>'Limiting Factor Scores'!E27</f>
        <v>3.44</v>
      </c>
      <c r="F297" s="18">
        <f>'Limiting Factor Scores'!F27</f>
        <v>0.64900000000000002</v>
      </c>
      <c r="G297" s="18">
        <f>'Limiting Factor Scores'!G27</f>
        <v>1.1291705308702127</v>
      </c>
      <c r="H297" s="18">
        <f>'Limiting Factor Scores'!H27</f>
        <v>0.3611396612552128</v>
      </c>
      <c r="I297" s="17">
        <f>LFAT!A123</f>
        <v>9</v>
      </c>
      <c r="J297" s="16" t="str">
        <f>LFAT!B123</f>
        <v>Nutrient Enhancement</v>
      </c>
      <c r="K297" s="16" t="str">
        <f>LFAT!D123</f>
        <v>I</v>
      </c>
      <c r="L297" s="19">
        <f>LFAT!F123</f>
        <v>0.5</v>
      </c>
      <c r="M297" s="16" t="str">
        <f>LFAT!G123</f>
        <v>CD</v>
      </c>
      <c r="N297" s="19">
        <f>LFAT!I123</f>
        <v>0.5</v>
      </c>
      <c r="O297" s="18">
        <f>LFAT!J123</f>
        <v>0.25</v>
      </c>
      <c r="P297" s="18">
        <f t="shared" si="12"/>
        <v>0.16225000000000001</v>
      </c>
      <c r="Q297" s="18">
        <f t="shared" si="13"/>
        <v>0.28229263271755317</v>
      </c>
      <c r="R297" s="18">
        <f t="shared" si="14"/>
        <v>9.0284915313803199E-2</v>
      </c>
    </row>
    <row r="298" spans="1:18" ht="18" customHeight="1" x14ac:dyDescent="0.2">
      <c r="A298" s="16" t="str">
        <f>'Limiting Factor Scores'!A28</f>
        <v>CC2</v>
      </c>
      <c r="B298" s="16" t="str">
        <f>'Limiting Factor Scores'!B28</f>
        <v>Catherine Creek</v>
      </c>
      <c r="C298" s="16" t="str">
        <f>'Limiting Factor Scores'!C28</f>
        <v>Side Channel and Wetland Habitat</v>
      </c>
      <c r="D298" s="18">
        <f>'Limiting Factor Scores'!D28</f>
        <v>0.28029999999999999</v>
      </c>
      <c r="E298" s="19">
        <f>'Limiting Factor Scores'!E28</f>
        <v>4.37</v>
      </c>
      <c r="F298" s="18">
        <f>'Limiting Factor Scores'!F28</f>
        <v>0.85824999999999996</v>
      </c>
      <c r="G298" s="18">
        <f>'Limiting Factor Scores'!G28</f>
        <v>1.8489328788733128</v>
      </c>
      <c r="H298" s="18">
        <f>'Limiting Factor Scores'!H28</f>
        <v>0.53727308849873223</v>
      </c>
      <c r="I298" s="17">
        <f>LFAT!A125</f>
        <v>9</v>
      </c>
      <c r="J298" s="16" t="str">
        <f>LFAT!B125</f>
        <v>Nutrient Enhancement</v>
      </c>
      <c r="K298" s="16" t="str">
        <f>LFAT!D125</f>
        <v>N</v>
      </c>
      <c r="L298" s="19">
        <f>LFAT!F125</f>
        <v>0.1</v>
      </c>
      <c r="M298" s="16" t="str">
        <f>LFAT!G125</f>
        <v>R</v>
      </c>
      <c r="N298" s="19">
        <f>LFAT!I125</f>
        <v>0.1</v>
      </c>
      <c r="O298" s="18">
        <f>LFAT!J125</f>
        <v>0.01</v>
      </c>
      <c r="P298" s="18">
        <f t="shared" si="12"/>
        <v>8.5824999999999999E-3</v>
      </c>
      <c r="Q298" s="18">
        <f t="shared" si="13"/>
        <v>1.848932878873313E-2</v>
      </c>
      <c r="R298" s="18">
        <f t="shared" si="14"/>
        <v>5.3727308849873222E-3</v>
      </c>
    </row>
    <row r="299" spans="1:18" ht="18" customHeight="1" x14ac:dyDescent="0.2">
      <c r="A299" s="16" t="str">
        <f>'Limiting Factor Scores'!A29</f>
        <v>CC2</v>
      </c>
      <c r="B299" s="16" t="str">
        <f>'Limiting Factor Scores'!B29</f>
        <v>Catherine Creek</v>
      </c>
      <c r="C299" s="16" t="str">
        <f>'Limiting Factor Scores'!C29</f>
        <v>Summer Water Temperature</v>
      </c>
      <c r="D299" s="18">
        <f>'Limiting Factor Scores'!D29</f>
        <v>0.28029999999999999</v>
      </c>
      <c r="E299" s="19">
        <f>'Limiting Factor Scores'!E29</f>
        <v>3.42</v>
      </c>
      <c r="F299" s="18">
        <f>'Limiting Factor Scores'!F29</f>
        <v>0.64449999999999996</v>
      </c>
      <c r="G299" s="18">
        <f>'Limiting Factor Scores'!G29</f>
        <v>1.2026351585456208</v>
      </c>
      <c r="H299" s="18">
        <f>'Limiting Factor Scores'!H29</f>
        <v>0.37129424948640521</v>
      </c>
      <c r="I299" s="17">
        <f>LFAT!A131</f>
        <v>9</v>
      </c>
      <c r="J299" s="16" t="str">
        <f>LFAT!B131</f>
        <v>Nutrient Enhancement</v>
      </c>
      <c r="K299" s="16" t="str">
        <f>LFAT!D131</f>
        <v>N</v>
      </c>
      <c r="L299" s="19">
        <f>LFAT!F131</f>
        <v>0.1</v>
      </c>
      <c r="M299" s="16" t="str">
        <f>LFAT!G131</f>
        <v>R</v>
      </c>
      <c r="N299" s="19">
        <f>LFAT!I131</f>
        <v>0.1</v>
      </c>
      <c r="O299" s="18">
        <f>LFAT!J131</f>
        <v>0.01</v>
      </c>
      <c r="P299" s="18">
        <f t="shared" si="12"/>
        <v>6.4449999999999993E-3</v>
      </c>
      <c r="Q299" s="18">
        <f t="shared" si="13"/>
        <v>1.2026351585456207E-2</v>
      </c>
      <c r="R299" s="18">
        <f t="shared" si="14"/>
        <v>3.7129424948640524E-3</v>
      </c>
    </row>
    <row r="300" spans="1:18" ht="18" customHeight="1" x14ac:dyDescent="0.2">
      <c r="A300" s="16" t="str">
        <f>'Limiting Factor Scores'!A30</f>
        <v>CC2</v>
      </c>
      <c r="B300" s="16" t="str">
        <f>'Limiting Factor Scores'!B30</f>
        <v>Catherine Creek</v>
      </c>
      <c r="C300" s="16" t="str">
        <f>'Limiting Factor Scores'!C30</f>
        <v>Water Quality</v>
      </c>
      <c r="D300" s="18">
        <f>'Limiting Factor Scores'!D30</f>
        <v>0.28029999999999999</v>
      </c>
      <c r="E300" s="19">
        <f>'Limiting Factor Scores'!E30</f>
        <v>4.6399999999999997</v>
      </c>
      <c r="F300" s="18">
        <f>'Limiting Factor Scores'!F30</f>
        <v>0.91900000000000004</v>
      </c>
      <c r="G300" s="18">
        <f>'Limiting Factor Scores'!G30</f>
        <v>1.4995749682619359</v>
      </c>
      <c r="H300" s="18">
        <f>'Limiting Factor Scores'!H30</f>
        <v>0.41368029461570099</v>
      </c>
      <c r="I300" s="17">
        <f>LFAT!A133</f>
        <v>9</v>
      </c>
      <c r="J300" s="16" t="str">
        <f>LFAT!B133</f>
        <v>Nutrient Enhancement</v>
      </c>
      <c r="K300" s="16" t="str">
        <f>LFAT!D133</f>
        <v>N</v>
      </c>
      <c r="L300" s="19">
        <f>LFAT!F133</f>
        <v>0.1</v>
      </c>
      <c r="M300" s="16" t="str">
        <f>LFAT!G133</f>
        <v>R</v>
      </c>
      <c r="N300" s="19">
        <f>LFAT!I133</f>
        <v>0.1</v>
      </c>
      <c r="O300" s="18">
        <f>LFAT!J133</f>
        <v>0.01</v>
      </c>
      <c r="P300" s="18">
        <f t="shared" si="12"/>
        <v>9.1900000000000003E-3</v>
      </c>
      <c r="Q300" s="18">
        <f t="shared" si="13"/>
        <v>1.499574968261936E-2</v>
      </c>
      <c r="R300" s="18">
        <f t="shared" si="14"/>
        <v>4.1368029461570097E-3</v>
      </c>
    </row>
    <row r="301" spans="1:18" ht="18" customHeight="1" x14ac:dyDescent="0.2">
      <c r="A301" s="16" t="str">
        <f>'Limiting Factor Scores'!A31</f>
        <v>CC2</v>
      </c>
      <c r="B301" s="16" t="str">
        <f>'Limiting Factor Scores'!B31</f>
        <v>Catherine Creek</v>
      </c>
      <c r="C301" s="16" t="str">
        <f>'Limiting Factor Scores'!C31</f>
        <v>Winter Water Temperature</v>
      </c>
      <c r="D301" s="18">
        <f>'Limiting Factor Scores'!D31</f>
        <v>0.28029999999999999</v>
      </c>
      <c r="E301" s="19">
        <f>'Limiting Factor Scores'!E31</f>
        <v>3.91</v>
      </c>
      <c r="F301" s="18">
        <f>'Limiting Factor Scores'!F31</f>
        <v>0.75475000000000003</v>
      </c>
      <c r="G301" s="18">
        <f>'Limiting Factor Scores'!G31</f>
        <v>1.0139597227087938</v>
      </c>
      <c r="H301" s="18">
        <f>'Limiting Factor Scores'!H31</f>
        <v>0.28221627098173341</v>
      </c>
      <c r="I301" s="17">
        <f>LFAT!A132</f>
        <v>9</v>
      </c>
      <c r="J301" s="16" t="str">
        <f>LFAT!B132</f>
        <v>Nutrient Enhancement</v>
      </c>
      <c r="K301" s="16" t="str">
        <f>LFAT!D132</f>
        <v>N</v>
      </c>
      <c r="L301" s="19">
        <f>LFAT!F132</f>
        <v>0.1</v>
      </c>
      <c r="M301" s="16" t="str">
        <f>LFAT!G132</f>
        <v>R</v>
      </c>
      <c r="N301" s="19">
        <f>LFAT!I132</f>
        <v>0.1</v>
      </c>
      <c r="O301" s="18">
        <f>LFAT!J132</f>
        <v>0.01</v>
      </c>
      <c r="P301" s="18">
        <f t="shared" si="12"/>
        <v>7.5475000000000004E-3</v>
      </c>
      <c r="Q301" s="18">
        <f t="shared" si="13"/>
        <v>1.0139597227087937E-2</v>
      </c>
      <c r="R301" s="18">
        <f t="shared" si="14"/>
        <v>2.8221627098173343E-3</v>
      </c>
    </row>
    <row r="302" spans="1:18" ht="18" customHeight="1" x14ac:dyDescent="0.2">
      <c r="A302" s="16" t="str">
        <f>'Limiting Factor Scores'!A17</f>
        <v>CC2</v>
      </c>
      <c r="B302" s="16" t="str">
        <f>'Limiting Factor Scores'!B17</f>
        <v>Catherine Creek</v>
      </c>
      <c r="C302" s="16" t="str">
        <f>'Limiting Factor Scores'!C17</f>
        <v>Altered Flow Timing</v>
      </c>
      <c r="D302" s="18">
        <f>'Limiting Factor Scores'!D17</f>
        <v>0.28029999999999999</v>
      </c>
      <c r="E302" s="19">
        <f>'Limiting Factor Scores'!E17</f>
        <v>4.3099999999999996</v>
      </c>
      <c r="F302" s="18">
        <f>'Limiting Factor Scores'!F17</f>
        <v>0.84475</v>
      </c>
      <c r="G302" s="18">
        <f>'Limiting Factor Scores'!G17</f>
        <v>1.2414216711052548</v>
      </c>
      <c r="H302" s="18">
        <f>'Limiting Factor Scores'!H17</f>
        <v>0.33809290475393317</v>
      </c>
      <c r="I302" s="17">
        <f>LFAT!A143</f>
        <v>10</v>
      </c>
      <c r="J302" s="16" t="str">
        <f>LFAT!B143</f>
        <v>Upland Treatments</v>
      </c>
      <c r="K302" s="16" t="str">
        <f>LFAT!D143</f>
        <v>I</v>
      </c>
      <c r="L302" s="19">
        <f>LFAT!F143</f>
        <v>0.5</v>
      </c>
      <c r="M302" s="16" t="str">
        <f>LFAT!G143</f>
        <v>CD</v>
      </c>
      <c r="N302" s="19">
        <f>LFAT!I143</f>
        <v>0.5</v>
      </c>
      <c r="O302" s="18">
        <f>LFAT!J143</f>
        <v>0.25</v>
      </c>
      <c r="P302" s="18">
        <f t="shared" si="12"/>
        <v>0.2111875</v>
      </c>
      <c r="Q302" s="18">
        <f t="shared" si="13"/>
        <v>0.3103554177763137</v>
      </c>
      <c r="R302" s="18">
        <f t="shared" si="14"/>
        <v>8.4523226188483291E-2</v>
      </c>
    </row>
    <row r="303" spans="1:18" ht="18" customHeight="1" x14ac:dyDescent="0.2">
      <c r="A303" s="16" t="str">
        <f>'Limiting Factor Scores'!A18</f>
        <v>CC2</v>
      </c>
      <c r="B303" s="16" t="str">
        <f>'Limiting Factor Scores'!B18</f>
        <v>Catherine Creek</v>
      </c>
      <c r="C303" s="16" t="str">
        <f>'Limiting Factor Scores'!C18</f>
        <v>Altered Primary Productivity</v>
      </c>
      <c r="D303" s="18">
        <f>'Limiting Factor Scores'!D18</f>
        <v>0.28029999999999999</v>
      </c>
      <c r="E303" s="19">
        <f>'Limiting Factor Scores'!E18</f>
        <v>4.3099999999999996</v>
      </c>
      <c r="F303" s="18">
        <f>'Limiting Factor Scores'!F18</f>
        <v>0.84475</v>
      </c>
      <c r="G303" s="18">
        <f>'Limiting Factor Scores'!G18</f>
        <v>0.86087688072372615</v>
      </c>
      <c r="H303" s="18">
        <f>'Limiting Factor Scores'!H18</f>
        <v>0.24158674585369744</v>
      </c>
      <c r="I303" s="17">
        <f>LFAT!A150</f>
        <v>10</v>
      </c>
      <c r="J303" s="16" t="str">
        <f>LFAT!B150</f>
        <v>Upland Treatments</v>
      </c>
      <c r="K303" s="16" t="str">
        <f>LFAT!D150</f>
        <v>I</v>
      </c>
      <c r="L303" s="19">
        <f>LFAT!F150</f>
        <v>0.5</v>
      </c>
      <c r="M303" s="16" t="str">
        <f>LFAT!G150</f>
        <v>CD</v>
      </c>
      <c r="N303" s="19">
        <f>LFAT!I150</f>
        <v>0.5</v>
      </c>
      <c r="O303" s="18">
        <f>LFAT!J150</f>
        <v>0.25</v>
      </c>
      <c r="P303" s="18">
        <f t="shared" si="12"/>
        <v>0.2111875</v>
      </c>
      <c r="Q303" s="18">
        <f t="shared" si="13"/>
        <v>0.21521922018093154</v>
      </c>
      <c r="R303" s="18">
        <f t="shared" si="14"/>
        <v>6.0396686463424359E-2</v>
      </c>
    </row>
    <row r="304" spans="1:18" ht="18" customHeight="1" x14ac:dyDescent="0.2">
      <c r="A304" s="16" t="str">
        <f>'Limiting Factor Scores'!A19</f>
        <v>CC2</v>
      </c>
      <c r="B304" s="16" t="str">
        <f>'Limiting Factor Scores'!B19</f>
        <v>Catherine Creek</v>
      </c>
      <c r="C304" s="16" t="str">
        <f>'Limiting Factor Scores'!C19</f>
        <v>Anthropogenic Barriers</v>
      </c>
      <c r="D304" s="18">
        <f>'Limiting Factor Scores'!D19</f>
        <v>0.28029999999999999</v>
      </c>
      <c r="E304" s="19">
        <f>'Limiting Factor Scores'!E19</f>
        <v>4.6399999999999997</v>
      </c>
      <c r="F304" s="18">
        <f>'Limiting Factor Scores'!F19</f>
        <v>0.91900000000000004</v>
      </c>
      <c r="G304" s="18">
        <f>'Limiting Factor Scores'!G19</f>
        <v>1.3670971789913191</v>
      </c>
      <c r="H304" s="18">
        <f>'Limiting Factor Scores'!H19</f>
        <v>0.42046978104115873</v>
      </c>
      <c r="I304" s="17">
        <f>LFAT!A137</f>
        <v>10</v>
      </c>
      <c r="J304" s="16" t="str">
        <f>LFAT!B137</f>
        <v>Upland Treatments</v>
      </c>
      <c r="K304" s="16" t="str">
        <f>LFAT!D137</f>
        <v>N</v>
      </c>
      <c r="L304" s="19">
        <f>LFAT!F137</f>
        <v>0.1</v>
      </c>
      <c r="M304" s="16" t="str">
        <f>LFAT!G137</f>
        <v>R</v>
      </c>
      <c r="N304" s="19">
        <f>LFAT!I137</f>
        <v>0.1</v>
      </c>
      <c r="O304" s="18">
        <f>LFAT!J137</f>
        <v>0.01</v>
      </c>
      <c r="P304" s="18">
        <f t="shared" si="12"/>
        <v>9.1900000000000003E-3</v>
      </c>
      <c r="Q304" s="18">
        <f t="shared" si="13"/>
        <v>1.3670971789913191E-2</v>
      </c>
      <c r="R304" s="18">
        <f t="shared" si="14"/>
        <v>4.2046978104115871E-3</v>
      </c>
    </row>
    <row r="305" spans="1:18" ht="18" customHeight="1" x14ac:dyDescent="0.2">
      <c r="A305" s="16" t="str">
        <f>'Limiting Factor Scores'!A20</f>
        <v>CC2</v>
      </c>
      <c r="B305" s="16" t="str">
        <f>'Limiting Factor Scores'!B20</f>
        <v>Catherine Creek</v>
      </c>
      <c r="C305" s="16" t="str">
        <f>'Limiting Factor Scores'!C20</f>
        <v>Channel and Habitat Structure</v>
      </c>
      <c r="D305" s="18">
        <f>'Limiting Factor Scores'!D20</f>
        <v>0.28029999999999999</v>
      </c>
      <c r="E305" s="19">
        <f>'Limiting Factor Scores'!E20</f>
        <v>4.37</v>
      </c>
      <c r="F305" s="18">
        <f>'Limiting Factor Scores'!F20</f>
        <v>0.85824999999999996</v>
      </c>
      <c r="G305" s="18">
        <f>'Limiting Factor Scores'!G20</f>
        <v>2.0963737104049844</v>
      </c>
      <c r="H305" s="18">
        <f>'Limiting Factor Scores'!H20</f>
        <v>0.63191920652772149</v>
      </c>
      <c r="I305" s="17">
        <f>LFAT!A141</f>
        <v>10</v>
      </c>
      <c r="J305" s="16" t="str">
        <f>LFAT!B141</f>
        <v>Upland Treatments</v>
      </c>
      <c r="K305" s="16" t="str">
        <f>LFAT!D141</f>
        <v>N</v>
      </c>
      <c r="L305" s="19">
        <f>LFAT!F141</f>
        <v>0.1</v>
      </c>
      <c r="M305" s="16" t="str">
        <f>LFAT!G141</f>
        <v>R</v>
      </c>
      <c r="N305" s="19">
        <f>LFAT!I141</f>
        <v>0.1</v>
      </c>
      <c r="O305" s="18">
        <f>LFAT!J141</f>
        <v>0.01</v>
      </c>
      <c r="P305" s="18">
        <f t="shared" si="12"/>
        <v>8.5824999999999999E-3</v>
      </c>
      <c r="Q305" s="18">
        <f t="shared" si="13"/>
        <v>2.0963737104049845E-2</v>
      </c>
      <c r="R305" s="18">
        <f t="shared" si="14"/>
        <v>6.3191920652772154E-3</v>
      </c>
    </row>
    <row r="306" spans="1:18" ht="18" customHeight="1" x14ac:dyDescent="0.2">
      <c r="A306" s="16" t="str">
        <f>'Limiting Factor Scores'!A21</f>
        <v>CC2</v>
      </c>
      <c r="B306" s="16" t="str">
        <f>'Limiting Factor Scores'!B21</f>
        <v>Catherine Creek</v>
      </c>
      <c r="C306" s="16" t="str">
        <f>'Limiting Factor Scores'!C21</f>
        <v>Decreased Sediment Quantity</v>
      </c>
      <c r="D306" s="18">
        <f>'Limiting Factor Scores'!D21</f>
        <v>0.28029999999999999</v>
      </c>
      <c r="E306" s="19">
        <f>'Limiting Factor Scores'!E21</f>
        <v>2.4900000000000002</v>
      </c>
      <c r="F306" s="18">
        <f>'Limiting Factor Scores'!F21</f>
        <v>0.43525000000000003</v>
      </c>
      <c r="G306" s="18">
        <f>'Limiting Factor Scores'!G21</f>
        <v>0.63178869201657162</v>
      </c>
      <c r="H306" s="18">
        <f>'Limiting Factor Scores'!H21</f>
        <v>0.19161061739461155</v>
      </c>
      <c r="I306" s="17">
        <f>LFAT!A144</f>
        <v>10</v>
      </c>
      <c r="J306" s="16" t="str">
        <f>LFAT!B144</f>
        <v>Upland Treatments</v>
      </c>
      <c r="K306" s="16" t="str">
        <f>LFAT!D144</f>
        <v>I</v>
      </c>
      <c r="L306" s="19">
        <f>LFAT!F144</f>
        <v>0.5</v>
      </c>
      <c r="M306" s="16" t="str">
        <f>LFAT!G144</f>
        <v>CD</v>
      </c>
      <c r="N306" s="19">
        <f>LFAT!I144</f>
        <v>0.5</v>
      </c>
      <c r="O306" s="18">
        <f>LFAT!J144</f>
        <v>0.25</v>
      </c>
      <c r="P306" s="18">
        <f t="shared" si="12"/>
        <v>0.10881250000000001</v>
      </c>
      <c r="Q306" s="18">
        <f t="shared" si="13"/>
        <v>0.1579471730041429</v>
      </c>
      <c r="R306" s="18">
        <f t="shared" si="14"/>
        <v>4.7902654348652887E-2</v>
      </c>
    </row>
    <row r="307" spans="1:18" ht="18" customHeight="1" x14ac:dyDescent="0.2">
      <c r="A307" s="16" t="str">
        <f>'Limiting Factor Scores'!A22</f>
        <v>CC2</v>
      </c>
      <c r="B307" s="16" t="str">
        <f>'Limiting Factor Scores'!B22</f>
        <v>Catherine Creek</v>
      </c>
      <c r="C307" s="16" t="str">
        <f>'Limiting Factor Scores'!C22</f>
        <v>Decreased Water Quantity</v>
      </c>
      <c r="D307" s="18">
        <f>'Limiting Factor Scores'!D22</f>
        <v>0.28029999999999999</v>
      </c>
      <c r="E307" s="19">
        <f>'Limiting Factor Scores'!E22</f>
        <v>4.3099999999999996</v>
      </c>
      <c r="F307" s="18">
        <f>'Limiting Factor Scores'!F22</f>
        <v>0.84475</v>
      </c>
      <c r="G307" s="18">
        <f>'Limiting Factor Scores'!G22</f>
        <v>1.7741843775920381</v>
      </c>
      <c r="H307" s="18">
        <f>'Limiting Factor Scores'!H22</f>
        <v>0.5084247528574809</v>
      </c>
      <c r="I307" s="17">
        <f>LFAT!A142</f>
        <v>10</v>
      </c>
      <c r="J307" s="16" t="str">
        <f>LFAT!B142</f>
        <v>Upland Treatments</v>
      </c>
      <c r="K307" s="16" t="str">
        <f>LFAT!D142</f>
        <v>I</v>
      </c>
      <c r="L307" s="19">
        <f>LFAT!F142</f>
        <v>0.5</v>
      </c>
      <c r="M307" s="16" t="str">
        <f>LFAT!G142</f>
        <v>CD</v>
      </c>
      <c r="N307" s="19">
        <f>LFAT!I142</f>
        <v>0.5</v>
      </c>
      <c r="O307" s="18">
        <f>LFAT!J142</f>
        <v>0.25</v>
      </c>
      <c r="P307" s="18">
        <f t="shared" si="12"/>
        <v>0.2111875</v>
      </c>
      <c r="Q307" s="18">
        <f t="shared" si="13"/>
        <v>0.44354609439800952</v>
      </c>
      <c r="R307" s="18">
        <f t="shared" si="14"/>
        <v>0.12710618821437022</v>
      </c>
    </row>
    <row r="308" spans="1:18" ht="18" customHeight="1" x14ac:dyDescent="0.2">
      <c r="A308" s="16" t="str">
        <f>'Limiting Factor Scores'!A23</f>
        <v>CC2</v>
      </c>
      <c r="B308" s="16" t="str">
        <f>'Limiting Factor Scores'!B23</f>
        <v>Catherine Creek</v>
      </c>
      <c r="C308" s="16" t="str">
        <f>'Limiting Factor Scores'!C23</f>
        <v>Floodplain Condition</v>
      </c>
      <c r="D308" s="18">
        <f>'Limiting Factor Scores'!D23</f>
        <v>0.28029999999999999</v>
      </c>
      <c r="E308" s="19">
        <f>'Limiting Factor Scores'!E23</f>
        <v>3.95</v>
      </c>
      <c r="F308" s="18">
        <f>'Limiting Factor Scores'!F23</f>
        <v>0.76375000000000004</v>
      </c>
      <c r="G308" s="18">
        <f>'Limiting Factor Scores'!G23</f>
        <v>1.3012952527703194</v>
      </c>
      <c r="H308" s="18">
        <f>'Limiting Factor Scores'!H23</f>
        <v>0.36994401938717353</v>
      </c>
      <c r="I308" s="17">
        <f>LFAT!A139</f>
        <v>10</v>
      </c>
      <c r="J308" s="16" t="str">
        <f>LFAT!B139</f>
        <v>Upland Treatments</v>
      </c>
      <c r="K308" s="16" t="str">
        <f>LFAT!D139</f>
        <v>N</v>
      </c>
      <c r="L308" s="19">
        <f>LFAT!F139</f>
        <v>0.1</v>
      </c>
      <c r="M308" s="16" t="str">
        <f>LFAT!G139</f>
        <v>R</v>
      </c>
      <c r="N308" s="19">
        <f>LFAT!I139</f>
        <v>0.1</v>
      </c>
      <c r="O308" s="18">
        <f>LFAT!J139</f>
        <v>0.01</v>
      </c>
      <c r="P308" s="18">
        <f t="shared" si="12"/>
        <v>7.6375000000000002E-3</v>
      </c>
      <c r="Q308" s="18">
        <f t="shared" si="13"/>
        <v>1.3012952527703195E-2</v>
      </c>
      <c r="R308" s="18">
        <f t="shared" si="14"/>
        <v>3.6994401938717355E-3</v>
      </c>
    </row>
    <row r="309" spans="1:18" ht="18" customHeight="1" x14ac:dyDescent="0.2">
      <c r="A309" s="16" t="str">
        <f>'Limiting Factor Scores'!A24</f>
        <v>CC2</v>
      </c>
      <c r="B309" s="16" t="str">
        <f>'Limiting Factor Scores'!B24</f>
        <v>Catherine Creek</v>
      </c>
      <c r="C309" s="16" t="str">
        <f>'Limiting Factor Scores'!C24</f>
        <v>Increased Sediment Quantity</v>
      </c>
      <c r="D309" s="18">
        <f>'Limiting Factor Scores'!D24</f>
        <v>0.28029999999999999</v>
      </c>
      <c r="E309" s="19">
        <f>'Limiting Factor Scores'!E24</f>
        <v>4.32</v>
      </c>
      <c r="F309" s="18">
        <f>'Limiting Factor Scores'!F24</f>
        <v>0.84699999999999998</v>
      </c>
      <c r="G309" s="18">
        <f>'Limiting Factor Scores'!G24</f>
        <v>0.86316983483041854</v>
      </c>
      <c r="H309" s="18">
        <f>'Limiting Factor Scores'!H24</f>
        <v>0.28481212923507682</v>
      </c>
      <c r="I309" s="17">
        <f>LFAT!A145</f>
        <v>10</v>
      </c>
      <c r="J309" s="16" t="str">
        <f>LFAT!B145</f>
        <v>Upland Treatments</v>
      </c>
      <c r="K309" s="16" t="str">
        <f>LFAT!D145</f>
        <v>I</v>
      </c>
      <c r="L309" s="19">
        <f>LFAT!F145</f>
        <v>0.5</v>
      </c>
      <c r="M309" s="16" t="str">
        <f>LFAT!G145</f>
        <v>CD</v>
      </c>
      <c r="N309" s="19">
        <f>LFAT!I145</f>
        <v>0.5</v>
      </c>
      <c r="O309" s="18">
        <f>LFAT!J145</f>
        <v>0.25</v>
      </c>
      <c r="P309" s="18">
        <f t="shared" si="12"/>
        <v>0.21174999999999999</v>
      </c>
      <c r="Q309" s="18">
        <f t="shared" si="13"/>
        <v>0.21579245870760463</v>
      </c>
      <c r="R309" s="18">
        <f t="shared" si="14"/>
        <v>7.1203032308769204E-2</v>
      </c>
    </row>
    <row r="310" spans="1:18" ht="18" customHeight="1" x14ac:dyDescent="0.2">
      <c r="A310" s="16" t="str">
        <f>'Limiting Factor Scores'!A25</f>
        <v>CC2</v>
      </c>
      <c r="B310" s="16" t="str">
        <f>'Limiting Factor Scores'!B25</f>
        <v>Catherine Creek</v>
      </c>
      <c r="C310" s="16" t="str">
        <f>'Limiting Factor Scores'!C25</f>
        <v>Non-Native Species Interactions and Competition</v>
      </c>
      <c r="D310" s="18">
        <f>'Limiting Factor Scores'!D25</f>
        <v>0.28029999999999999</v>
      </c>
      <c r="E310" s="19">
        <f>'Limiting Factor Scores'!E25</f>
        <v>3.91</v>
      </c>
      <c r="F310" s="18">
        <f>'Limiting Factor Scores'!F25</f>
        <v>0.75475000000000003</v>
      </c>
      <c r="G310" s="18">
        <f>'Limiting Factor Scores'!G25</f>
        <v>0.85075905187361855</v>
      </c>
      <c r="H310" s="18">
        <f>'Limiting Factor Scores'!H25</f>
        <v>0.29690433129977889</v>
      </c>
      <c r="I310" s="17">
        <f>LFAT!A151</f>
        <v>10</v>
      </c>
      <c r="J310" s="16" t="str">
        <f>LFAT!B151</f>
        <v>Upland Treatments</v>
      </c>
      <c r="K310" s="16" t="str">
        <f>LFAT!D151</f>
        <v>N</v>
      </c>
      <c r="L310" s="19">
        <f>LFAT!F151</f>
        <v>0.1</v>
      </c>
      <c r="M310" s="16" t="str">
        <f>LFAT!G151</f>
        <v>R</v>
      </c>
      <c r="N310" s="19">
        <f>LFAT!I151</f>
        <v>0.1</v>
      </c>
      <c r="O310" s="18">
        <f>LFAT!J151</f>
        <v>0.01</v>
      </c>
      <c r="P310" s="18">
        <f t="shared" si="12"/>
        <v>7.5475000000000004E-3</v>
      </c>
      <c r="Q310" s="18">
        <f t="shared" si="13"/>
        <v>8.5075905187361866E-3</v>
      </c>
      <c r="R310" s="18">
        <f t="shared" si="14"/>
        <v>2.9690433129977889E-3</v>
      </c>
    </row>
    <row r="311" spans="1:18" ht="18" customHeight="1" x14ac:dyDescent="0.2">
      <c r="A311" s="16" t="str">
        <f>'Limiting Factor Scores'!A26</f>
        <v>CC2</v>
      </c>
      <c r="B311" s="16" t="str">
        <f>'Limiting Factor Scores'!B26</f>
        <v>Catherine Creek</v>
      </c>
      <c r="C311" s="16" t="str">
        <f>'Limiting Factor Scores'!C26</f>
        <v>Predation</v>
      </c>
      <c r="D311" s="18">
        <f>'Limiting Factor Scores'!D26</f>
        <v>0.28029999999999999</v>
      </c>
      <c r="E311" s="19">
        <f>'Limiting Factor Scores'!E26</f>
        <v>4.22</v>
      </c>
      <c r="F311" s="18">
        <f>'Limiting Factor Scores'!F26</f>
        <v>0.82450000000000001</v>
      </c>
      <c r="G311" s="18">
        <f>'Limiting Factor Scores'!G26</f>
        <v>1.2413766232203114</v>
      </c>
      <c r="H311" s="18">
        <f>'Limiting Factor Scores'!H26</f>
        <v>0.3748561217878208</v>
      </c>
      <c r="I311" s="17">
        <f>LFAT!A149</f>
        <v>10</v>
      </c>
      <c r="J311" s="16" t="str">
        <f>LFAT!B149</f>
        <v>Upland Treatments</v>
      </c>
      <c r="K311" s="16" t="str">
        <f>LFAT!D149</f>
        <v>N</v>
      </c>
      <c r="L311" s="19">
        <f>LFAT!F149</f>
        <v>0.1</v>
      </c>
      <c r="M311" s="16" t="str">
        <f>LFAT!G149</f>
        <v>R</v>
      </c>
      <c r="N311" s="19">
        <f>LFAT!I149</f>
        <v>0.1</v>
      </c>
      <c r="O311" s="18">
        <f>LFAT!J149</f>
        <v>0.01</v>
      </c>
      <c r="P311" s="18">
        <f t="shared" si="12"/>
        <v>8.2450000000000006E-3</v>
      </c>
      <c r="Q311" s="18">
        <f t="shared" si="13"/>
        <v>1.2413766232203114E-2</v>
      </c>
      <c r="R311" s="18">
        <f t="shared" si="14"/>
        <v>3.7485612178782082E-3</v>
      </c>
    </row>
    <row r="312" spans="1:18" ht="18" customHeight="1" x14ac:dyDescent="0.2">
      <c r="A312" s="16" t="str">
        <f>'Limiting Factor Scores'!A27</f>
        <v>CC2</v>
      </c>
      <c r="B312" s="16" t="str">
        <f>'Limiting Factor Scores'!B27</f>
        <v>Catherine Creek</v>
      </c>
      <c r="C312" s="16" t="str">
        <f>'Limiting Factor Scores'!C27</f>
        <v>Riparian Condition</v>
      </c>
      <c r="D312" s="18">
        <f>'Limiting Factor Scores'!D27</f>
        <v>0.28029999999999999</v>
      </c>
      <c r="E312" s="19">
        <f>'Limiting Factor Scores'!E27</f>
        <v>3.44</v>
      </c>
      <c r="F312" s="18">
        <f>'Limiting Factor Scores'!F27</f>
        <v>0.64900000000000002</v>
      </c>
      <c r="G312" s="18">
        <f>'Limiting Factor Scores'!G27</f>
        <v>1.1291705308702127</v>
      </c>
      <c r="H312" s="18">
        <f>'Limiting Factor Scores'!H27</f>
        <v>0.3611396612552128</v>
      </c>
      <c r="I312" s="17">
        <f>LFAT!A138</f>
        <v>10</v>
      </c>
      <c r="J312" s="16" t="str">
        <f>LFAT!B138</f>
        <v>Upland Treatments</v>
      </c>
      <c r="K312" s="16" t="str">
        <f>LFAT!D138</f>
        <v>N</v>
      </c>
      <c r="L312" s="19">
        <f>LFAT!F138</f>
        <v>0.1</v>
      </c>
      <c r="M312" s="16" t="str">
        <f>LFAT!G138</f>
        <v>R</v>
      </c>
      <c r="N312" s="19">
        <f>LFAT!I138</f>
        <v>0.1</v>
      </c>
      <c r="O312" s="18">
        <f>LFAT!J138</f>
        <v>0.01</v>
      </c>
      <c r="P312" s="18">
        <f t="shared" si="12"/>
        <v>6.4900000000000001E-3</v>
      </c>
      <c r="Q312" s="18">
        <f t="shared" si="13"/>
        <v>1.1291705308702127E-2</v>
      </c>
      <c r="R312" s="18">
        <f t="shared" si="14"/>
        <v>3.6113966125521282E-3</v>
      </c>
    </row>
    <row r="313" spans="1:18" ht="18" customHeight="1" x14ac:dyDescent="0.2">
      <c r="A313" s="16" t="str">
        <f>'Limiting Factor Scores'!A28</f>
        <v>CC2</v>
      </c>
      <c r="B313" s="16" t="str">
        <f>'Limiting Factor Scores'!B28</f>
        <v>Catherine Creek</v>
      </c>
      <c r="C313" s="16" t="str">
        <f>'Limiting Factor Scores'!C28</f>
        <v>Side Channel and Wetland Habitat</v>
      </c>
      <c r="D313" s="18">
        <f>'Limiting Factor Scores'!D28</f>
        <v>0.28029999999999999</v>
      </c>
      <c r="E313" s="19">
        <f>'Limiting Factor Scores'!E28</f>
        <v>4.37</v>
      </c>
      <c r="F313" s="18">
        <f>'Limiting Factor Scores'!F28</f>
        <v>0.85824999999999996</v>
      </c>
      <c r="G313" s="18">
        <f>'Limiting Factor Scores'!G28</f>
        <v>1.8489328788733128</v>
      </c>
      <c r="H313" s="18">
        <f>'Limiting Factor Scores'!H28</f>
        <v>0.53727308849873223</v>
      </c>
      <c r="I313" s="17">
        <f>LFAT!A140</f>
        <v>10</v>
      </c>
      <c r="J313" s="16" t="str">
        <f>LFAT!B140</f>
        <v>Upland Treatments</v>
      </c>
      <c r="K313" s="16" t="str">
        <f>LFAT!D140</f>
        <v>N</v>
      </c>
      <c r="L313" s="19">
        <f>LFAT!F140</f>
        <v>0.1</v>
      </c>
      <c r="M313" s="16" t="str">
        <f>LFAT!G140</f>
        <v>R</v>
      </c>
      <c r="N313" s="19">
        <f>LFAT!I140</f>
        <v>0.1</v>
      </c>
      <c r="O313" s="18">
        <f>LFAT!J140</f>
        <v>0.01</v>
      </c>
      <c r="P313" s="18">
        <f t="shared" si="12"/>
        <v>8.5824999999999999E-3</v>
      </c>
      <c r="Q313" s="18">
        <f t="shared" si="13"/>
        <v>1.848932878873313E-2</v>
      </c>
      <c r="R313" s="18">
        <f t="shared" si="14"/>
        <v>5.3727308849873222E-3</v>
      </c>
    </row>
    <row r="314" spans="1:18" ht="18" customHeight="1" x14ac:dyDescent="0.2">
      <c r="A314" s="16" t="str">
        <f>'Limiting Factor Scores'!A29</f>
        <v>CC2</v>
      </c>
      <c r="B314" s="16" t="str">
        <f>'Limiting Factor Scores'!B29</f>
        <v>Catherine Creek</v>
      </c>
      <c r="C314" s="16" t="str">
        <f>'Limiting Factor Scores'!C29</f>
        <v>Summer Water Temperature</v>
      </c>
      <c r="D314" s="18">
        <f>'Limiting Factor Scores'!D29</f>
        <v>0.28029999999999999</v>
      </c>
      <c r="E314" s="19">
        <f>'Limiting Factor Scores'!E29</f>
        <v>3.42</v>
      </c>
      <c r="F314" s="18">
        <f>'Limiting Factor Scores'!F29</f>
        <v>0.64449999999999996</v>
      </c>
      <c r="G314" s="18">
        <f>'Limiting Factor Scores'!G29</f>
        <v>1.2026351585456208</v>
      </c>
      <c r="H314" s="18">
        <f>'Limiting Factor Scores'!H29</f>
        <v>0.37129424948640521</v>
      </c>
      <c r="I314" s="17">
        <f>LFAT!A146</f>
        <v>10</v>
      </c>
      <c r="J314" s="16" t="str">
        <f>LFAT!B146</f>
        <v>Upland Treatments</v>
      </c>
      <c r="K314" s="16" t="str">
        <f>LFAT!D146</f>
        <v>I</v>
      </c>
      <c r="L314" s="19">
        <f>LFAT!F146</f>
        <v>0.5</v>
      </c>
      <c r="M314" s="16" t="str">
        <f>LFAT!G146</f>
        <v>CD</v>
      </c>
      <c r="N314" s="19">
        <f>LFAT!I146</f>
        <v>0.5</v>
      </c>
      <c r="O314" s="18">
        <f>LFAT!J146</f>
        <v>0.25</v>
      </c>
      <c r="P314" s="18">
        <f t="shared" si="12"/>
        <v>0.16112499999999999</v>
      </c>
      <c r="Q314" s="18">
        <f t="shared" si="13"/>
        <v>0.30065878963640519</v>
      </c>
      <c r="R314" s="18">
        <f t="shared" si="14"/>
        <v>9.2823562371601304E-2</v>
      </c>
    </row>
    <row r="315" spans="1:18" ht="18" customHeight="1" x14ac:dyDescent="0.2">
      <c r="A315" s="16" t="str">
        <f>'Limiting Factor Scores'!A30</f>
        <v>CC2</v>
      </c>
      <c r="B315" s="16" t="str">
        <f>'Limiting Factor Scores'!B30</f>
        <v>Catherine Creek</v>
      </c>
      <c r="C315" s="16" t="str">
        <f>'Limiting Factor Scores'!C30</f>
        <v>Water Quality</v>
      </c>
      <c r="D315" s="18">
        <f>'Limiting Factor Scores'!D30</f>
        <v>0.28029999999999999</v>
      </c>
      <c r="E315" s="19">
        <f>'Limiting Factor Scores'!E30</f>
        <v>4.6399999999999997</v>
      </c>
      <c r="F315" s="18">
        <f>'Limiting Factor Scores'!F30</f>
        <v>0.91900000000000004</v>
      </c>
      <c r="G315" s="18">
        <f>'Limiting Factor Scores'!G30</f>
        <v>1.4995749682619359</v>
      </c>
      <c r="H315" s="18">
        <f>'Limiting Factor Scores'!H30</f>
        <v>0.41368029461570099</v>
      </c>
      <c r="I315" s="17">
        <f>LFAT!A148</f>
        <v>10</v>
      </c>
      <c r="J315" s="16" t="str">
        <f>LFAT!B148</f>
        <v>Upland Treatments</v>
      </c>
      <c r="K315" s="16" t="str">
        <f>LFAT!D148</f>
        <v>I</v>
      </c>
      <c r="L315" s="19">
        <f>LFAT!F148</f>
        <v>0.5</v>
      </c>
      <c r="M315" s="16" t="str">
        <f>LFAT!G148</f>
        <v>CD</v>
      </c>
      <c r="N315" s="19">
        <f>LFAT!I148</f>
        <v>0.5</v>
      </c>
      <c r="O315" s="18">
        <f>LFAT!J148</f>
        <v>0.25</v>
      </c>
      <c r="P315" s="18">
        <f t="shared" si="12"/>
        <v>0.22975000000000001</v>
      </c>
      <c r="Q315" s="18">
        <f t="shared" si="13"/>
        <v>0.37489374206548398</v>
      </c>
      <c r="R315" s="18">
        <f t="shared" si="14"/>
        <v>0.10342007365392525</v>
      </c>
    </row>
    <row r="316" spans="1:18" ht="18" customHeight="1" x14ac:dyDescent="0.2">
      <c r="A316" s="16" t="str">
        <f>'Limiting Factor Scores'!A31</f>
        <v>CC2</v>
      </c>
      <c r="B316" s="16" t="str">
        <f>'Limiting Factor Scores'!B31</f>
        <v>Catherine Creek</v>
      </c>
      <c r="C316" s="16" t="str">
        <f>'Limiting Factor Scores'!C31</f>
        <v>Winter Water Temperature</v>
      </c>
      <c r="D316" s="18">
        <f>'Limiting Factor Scores'!D31</f>
        <v>0.28029999999999999</v>
      </c>
      <c r="E316" s="19">
        <f>'Limiting Factor Scores'!E31</f>
        <v>3.91</v>
      </c>
      <c r="F316" s="18">
        <f>'Limiting Factor Scores'!F31</f>
        <v>0.75475000000000003</v>
      </c>
      <c r="G316" s="18">
        <f>'Limiting Factor Scores'!G31</f>
        <v>1.0139597227087938</v>
      </c>
      <c r="H316" s="18">
        <f>'Limiting Factor Scores'!H31</f>
        <v>0.28221627098173341</v>
      </c>
      <c r="I316" s="17">
        <f>LFAT!A147</f>
        <v>10</v>
      </c>
      <c r="J316" s="16" t="str">
        <f>LFAT!B147</f>
        <v>Upland Treatments</v>
      </c>
      <c r="K316" s="16" t="str">
        <f>LFAT!D147</f>
        <v>N</v>
      </c>
      <c r="L316" s="19">
        <f>LFAT!F147</f>
        <v>0.1</v>
      </c>
      <c r="M316" s="16" t="str">
        <f>LFAT!G147</f>
        <v>R</v>
      </c>
      <c r="N316" s="19">
        <f>LFAT!I147</f>
        <v>0.1</v>
      </c>
      <c r="O316" s="18">
        <f>LFAT!J147</f>
        <v>0.01</v>
      </c>
      <c r="P316" s="18">
        <f t="shared" si="12"/>
        <v>7.5475000000000004E-3</v>
      </c>
      <c r="Q316" s="18">
        <f t="shared" si="13"/>
        <v>1.0139597227087937E-2</v>
      </c>
      <c r="R316" s="18">
        <f t="shared" si="14"/>
        <v>2.8221627098173343E-3</v>
      </c>
    </row>
    <row r="317" spans="1:18" ht="18" customHeight="1" x14ac:dyDescent="0.2">
      <c r="A317" s="16" t="str">
        <f>'Limiting Factor Scores'!A17</f>
        <v>CC2</v>
      </c>
      <c r="B317" s="16" t="str">
        <f>'Limiting Factor Scores'!B17</f>
        <v>Catherine Creek</v>
      </c>
      <c r="C317" s="16" t="str">
        <f>'Limiting Factor Scores'!C17</f>
        <v>Altered Flow Timing</v>
      </c>
      <c r="D317" s="18">
        <f>'Limiting Factor Scores'!D17</f>
        <v>0.28029999999999999</v>
      </c>
      <c r="E317" s="19">
        <f>'Limiting Factor Scores'!E17</f>
        <v>4.3099999999999996</v>
      </c>
      <c r="F317" s="18">
        <f>'Limiting Factor Scores'!F17</f>
        <v>0.84475</v>
      </c>
      <c r="G317" s="18">
        <f>'Limiting Factor Scores'!G17</f>
        <v>1.2414216711052548</v>
      </c>
      <c r="H317" s="18">
        <f>'Limiting Factor Scores'!H17</f>
        <v>0.33809290475393317</v>
      </c>
      <c r="I317" s="17">
        <f>LFAT!A158</f>
        <v>11</v>
      </c>
      <c r="J317" s="16" t="str">
        <f>LFAT!B158</f>
        <v>Species Management (non-native or unnatural)</v>
      </c>
      <c r="K317" s="16" t="str">
        <f>LFAT!D158</f>
        <v>N</v>
      </c>
      <c r="L317" s="19">
        <f>LFAT!F158</f>
        <v>0.1</v>
      </c>
      <c r="M317" s="16" t="str">
        <f>LFAT!G158</f>
        <v>R</v>
      </c>
      <c r="N317" s="19">
        <f>LFAT!I158</f>
        <v>0.1</v>
      </c>
      <c r="O317" s="18">
        <f>LFAT!J158</f>
        <v>0.01</v>
      </c>
      <c r="P317" s="18">
        <f t="shared" si="12"/>
        <v>8.4475000000000001E-3</v>
      </c>
      <c r="Q317" s="18">
        <f t="shared" si="13"/>
        <v>1.2414216711052549E-2</v>
      </c>
      <c r="R317" s="18">
        <f t="shared" si="14"/>
        <v>3.3809290475393318E-3</v>
      </c>
    </row>
    <row r="318" spans="1:18" ht="18" customHeight="1" x14ac:dyDescent="0.2">
      <c r="A318" s="16" t="str">
        <f>'Limiting Factor Scores'!A18</f>
        <v>CC2</v>
      </c>
      <c r="B318" s="16" t="str">
        <f>'Limiting Factor Scores'!B18</f>
        <v>Catherine Creek</v>
      </c>
      <c r="C318" s="16" t="str">
        <f>'Limiting Factor Scores'!C18</f>
        <v>Altered Primary Productivity</v>
      </c>
      <c r="D318" s="18">
        <f>'Limiting Factor Scores'!D18</f>
        <v>0.28029999999999999</v>
      </c>
      <c r="E318" s="19">
        <f>'Limiting Factor Scores'!E18</f>
        <v>4.3099999999999996</v>
      </c>
      <c r="F318" s="18">
        <f>'Limiting Factor Scores'!F18</f>
        <v>0.84475</v>
      </c>
      <c r="G318" s="18">
        <f>'Limiting Factor Scores'!G18</f>
        <v>0.86087688072372615</v>
      </c>
      <c r="H318" s="18">
        <f>'Limiting Factor Scores'!H18</f>
        <v>0.24158674585369744</v>
      </c>
      <c r="I318" s="17">
        <f>LFAT!A165</f>
        <v>11</v>
      </c>
      <c r="J318" s="16" t="str">
        <f>LFAT!B165</f>
        <v>Species Management (non-native or unnatural)</v>
      </c>
      <c r="K318" s="16" t="str">
        <f>LFAT!D165</f>
        <v>N</v>
      </c>
      <c r="L318" s="19">
        <f>LFAT!F165</f>
        <v>0.1</v>
      </c>
      <c r="M318" s="16" t="str">
        <f>LFAT!G165</f>
        <v>R</v>
      </c>
      <c r="N318" s="19">
        <f>LFAT!I165</f>
        <v>0.1</v>
      </c>
      <c r="O318" s="18">
        <f>LFAT!J165</f>
        <v>0.01</v>
      </c>
      <c r="P318" s="18">
        <f t="shared" si="12"/>
        <v>8.4475000000000001E-3</v>
      </c>
      <c r="Q318" s="18">
        <f t="shared" si="13"/>
        <v>8.6087688072372624E-3</v>
      </c>
      <c r="R318" s="18">
        <f t="shared" si="14"/>
        <v>2.4158674585369744E-3</v>
      </c>
    </row>
    <row r="319" spans="1:18" ht="18" customHeight="1" x14ac:dyDescent="0.2">
      <c r="A319" s="16" t="str">
        <f>'Limiting Factor Scores'!A19</f>
        <v>CC2</v>
      </c>
      <c r="B319" s="16" t="str">
        <f>'Limiting Factor Scores'!B19</f>
        <v>Catherine Creek</v>
      </c>
      <c r="C319" s="16" t="str">
        <f>'Limiting Factor Scores'!C19</f>
        <v>Anthropogenic Barriers</v>
      </c>
      <c r="D319" s="18">
        <f>'Limiting Factor Scores'!D19</f>
        <v>0.28029999999999999</v>
      </c>
      <c r="E319" s="19">
        <f>'Limiting Factor Scores'!E19</f>
        <v>4.6399999999999997</v>
      </c>
      <c r="F319" s="18">
        <f>'Limiting Factor Scores'!F19</f>
        <v>0.91900000000000004</v>
      </c>
      <c r="G319" s="18">
        <f>'Limiting Factor Scores'!G19</f>
        <v>1.3670971789913191</v>
      </c>
      <c r="H319" s="18">
        <f>'Limiting Factor Scores'!H19</f>
        <v>0.42046978104115873</v>
      </c>
      <c r="I319" s="17">
        <f>LFAT!A152</f>
        <v>11</v>
      </c>
      <c r="J319" s="16" t="str">
        <f>LFAT!B152</f>
        <v>Species Management (non-native or unnatural)</v>
      </c>
      <c r="K319" s="16" t="str">
        <f>LFAT!D152</f>
        <v>N</v>
      </c>
      <c r="L319" s="19">
        <f>LFAT!F152</f>
        <v>0.1</v>
      </c>
      <c r="M319" s="16" t="str">
        <f>LFAT!G152</f>
        <v>R</v>
      </c>
      <c r="N319" s="19">
        <f>LFAT!I152</f>
        <v>0.1</v>
      </c>
      <c r="O319" s="18">
        <f>LFAT!J152</f>
        <v>0.01</v>
      </c>
      <c r="P319" s="18">
        <f t="shared" si="12"/>
        <v>9.1900000000000003E-3</v>
      </c>
      <c r="Q319" s="18">
        <f t="shared" si="13"/>
        <v>1.3670971789913191E-2</v>
      </c>
      <c r="R319" s="18">
        <f t="shared" si="14"/>
        <v>4.2046978104115871E-3</v>
      </c>
    </row>
    <row r="320" spans="1:18" ht="18" customHeight="1" x14ac:dyDescent="0.2">
      <c r="A320" s="16" t="str">
        <f>'Limiting Factor Scores'!A20</f>
        <v>CC2</v>
      </c>
      <c r="B320" s="16" t="str">
        <f>'Limiting Factor Scores'!B20</f>
        <v>Catherine Creek</v>
      </c>
      <c r="C320" s="16" t="str">
        <f>'Limiting Factor Scores'!C20</f>
        <v>Channel and Habitat Structure</v>
      </c>
      <c r="D320" s="18">
        <f>'Limiting Factor Scores'!D20</f>
        <v>0.28029999999999999</v>
      </c>
      <c r="E320" s="19">
        <f>'Limiting Factor Scores'!E20</f>
        <v>4.37</v>
      </c>
      <c r="F320" s="18">
        <f>'Limiting Factor Scores'!F20</f>
        <v>0.85824999999999996</v>
      </c>
      <c r="G320" s="18">
        <f>'Limiting Factor Scores'!G20</f>
        <v>2.0963737104049844</v>
      </c>
      <c r="H320" s="18">
        <f>'Limiting Factor Scores'!H20</f>
        <v>0.63191920652772149</v>
      </c>
      <c r="I320" s="17">
        <f>LFAT!A156</f>
        <v>11</v>
      </c>
      <c r="J320" s="16" t="str">
        <f>LFAT!B156</f>
        <v>Species Management (non-native or unnatural)</v>
      </c>
      <c r="K320" s="16" t="str">
        <f>LFAT!D156</f>
        <v>N</v>
      </c>
      <c r="L320" s="19">
        <f>LFAT!F156</f>
        <v>0.1</v>
      </c>
      <c r="M320" s="16" t="str">
        <f>LFAT!G156</f>
        <v>R</v>
      </c>
      <c r="N320" s="19">
        <f>LFAT!I156</f>
        <v>0.1</v>
      </c>
      <c r="O320" s="18">
        <f>LFAT!J156</f>
        <v>0.01</v>
      </c>
      <c r="P320" s="18">
        <f t="shared" si="12"/>
        <v>8.5824999999999999E-3</v>
      </c>
      <c r="Q320" s="18">
        <f t="shared" si="13"/>
        <v>2.0963737104049845E-2</v>
      </c>
      <c r="R320" s="18">
        <f t="shared" si="14"/>
        <v>6.3191920652772154E-3</v>
      </c>
    </row>
    <row r="321" spans="1:18" ht="18" customHeight="1" x14ac:dyDescent="0.2">
      <c r="A321" s="16" t="str">
        <f>'Limiting Factor Scores'!A21</f>
        <v>CC2</v>
      </c>
      <c r="B321" s="16" t="str">
        <f>'Limiting Factor Scores'!B21</f>
        <v>Catherine Creek</v>
      </c>
      <c r="C321" s="16" t="str">
        <f>'Limiting Factor Scores'!C21</f>
        <v>Decreased Sediment Quantity</v>
      </c>
      <c r="D321" s="18">
        <f>'Limiting Factor Scores'!D21</f>
        <v>0.28029999999999999</v>
      </c>
      <c r="E321" s="19">
        <f>'Limiting Factor Scores'!E21</f>
        <v>2.4900000000000002</v>
      </c>
      <c r="F321" s="18">
        <f>'Limiting Factor Scores'!F21</f>
        <v>0.43525000000000003</v>
      </c>
      <c r="G321" s="18">
        <f>'Limiting Factor Scores'!G21</f>
        <v>0.63178869201657162</v>
      </c>
      <c r="H321" s="18">
        <f>'Limiting Factor Scores'!H21</f>
        <v>0.19161061739461155</v>
      </c>
      <c r="I321" s="17">
        <f>LFAT!A159</f>
        <v>11</v>
      </c>
      <c r="J321" s="16" t="str">
        <f>LFAT!B159</f>
        <v>Species Management (non-native or unnatural)</v>
      </c>
      <c r="K321" s="16" t="str">
        <f>LFAT!D159</f>
        <v>N</v>
      </c>
      <c r="L321" s="19">
        <f>LFAT!F159</f>
        <v>0.1</v>
      </c>
      <c r="M321" s="16" t="str">
        <f>LFAT!G159</f>
        <v>R</v>
      </c>
      <c r="N321" s="19">
        <f>LFAT!I159</f>
        <v>0.1</v>
      </c>
      <c r="O321" s="18">
        <f>LFAT!J159</f>
        <v>0.01</v>
      </c>
      <c r="P321" s="18">
        <f t="shared" si="12"/>
        <v>4.3525000000000005E-3</v>
      </c>
      <c r="Q321" s="18">
        <f t="shared" si="13"/>
        <v>6.3178869201657162E-3</v>
      </c>
      <c r="R321" s="18">
        <f t="shared" si="14"/>
        <v>1.9161061739461154E-3</v>
      </c>
    </row>
    <row r="322" spans="1:18" ht="18" customHeight="1" x14ac:dyDescent="0.2">
      <c r="A322" s="16" t="str">
        <f>'Limiting Factor Scores'!A22</f>
        <v>CC2</v>
      </c>
      <c r="B322" s="16" t="str">
        <f>'Limiting Factor Scores'!B22</f>
        <v>Catherine Creek</v>
      </c>
      <c r="C322" s="16" t="str">
        <f>'Limiting Factor Scores'!C22</f>
        <v>Decreased Water Quantity</v>
      </c>
      <c r="D322" s="18">
        <f>'Limiting Factor Scores'!D22</f>
        <v>0.28029999999999999</v>
      </c>
      <c r="E322" s="19">
        <f>'Limiting Factor Scores'!E22</f>
        <v>4.3099999999999996</v>
      </c>
      <c r="F322" s="18">
        <f>'Limiting Factor Scores'!F22</f>
        <v>0.84475</v>
      </c>
      <c r="G322" s="18">
        <f>'Limiting Factor Scores'!G22</f>
        <v>1.7741843775920381</v>
      </c>
      <c r="H322" s="18">
        <f>'Limiting Factor Scores'!H22</f>
        <v>0.5084247528574809</v>
      </c>
      <c r="I322" s="17">
        <f>LFAT!A157</f>
        <v>11</v>
      </c>
      <c r="J322" s="16" t="str">
        <f>LFAT!B157</f>
        <v>Species Management (non-native or unnatural)</v>
      </c>
      <c r="K322" s="16" t="str">
        <f>LFAT!D157</f>
        <v>N</v>
      </c>
      <c r="L322" s="19">
        <f>LFAT!F157</f>
        <v>0.1</v>
      </c>
      <c r="M322" s="16" t="str">
        <f>LFAT!G157</f>
        <v>R</v>
      </c>
      <c r="N322" s="19">
        <f>LFAT!I157</f>
        <v>0.1</v>
      </c>
      <c r="O322" s="18">
        <f>LFAT!J157</f>
        <v>0.01</v>
      </c>
      <c r="P322" s="18">
        <f t="shared" ref="P322:P385" si="15">F322*O322</f>
        <v>8.4475000000000001E-3</v>
      </c>
      <c r="Q322" s="18">
        <f t="shared" ref="Q322:Q385" si="16">G322*O322</f>
        <v>1.774184377592038E-2</v>
      </c>
      <c r="R322" s="18">
        <f t="shared" ref="R322:R385" si="17">H322*O322</f>
        <v>5.084247528574809E-3</v>
      </c>
    </row>
    <row r="323" spans="1:18" ht="18" customHeight="1" x14ac:dyDescent="0.2">
      <c r="A323" s="16" t="str">
        <f>'Limiting Factor Scores'!A23</f>
        <v>CC2</v>
      </c>
      <c r="B323" s="16" t="str">
        <f>'Limiting Factor Scores'!B23</f>
        <v>Catherine Creek</v>
      </c>
      <c r="C323" s="16" t="str">
        <f>'Limiting Factor Scores'!C23</f>
        <v>Floodplain Condition</v>
      </c>
      <c r="D323" s="18">
        <f>'Limiting Factor Scores'!D23</f>
        <v>0.28029999999999999</v>
      </c>
      <c r="E323" s="19">
        <f>'Limiting Factor Scores'!E23</f>
        <v>3.95</v>
      </c>
      <c r="F323" s="18">
        <f>'Limiting Factor Scores'!F23</f>
        <v>0.76375000000000004</v>
      </c>
      <c r="G323" s="18">
        <f>'Limiting Factor Scores'!G23</f>
        <v>1.3012952527703194</v>
      </c>
      <c r="H323" s="18">
        <f>'Limiting Factor Scores'!H23</f>
        <v>0.36994401938717353</v>
      </c>
      <c r="I323" s="17">
        <f>LFAT!A154</f>
        <v>11</v>
      </c>
      <c r="J323" s="16" t="str">
        <f>LFAT!B154</f>
        <v>Species Management (non-native or unnatural)</v>
      </c>
      <c r="K323" s="16" t="str">
        <f>LFAT!D154</f>
        <v>N</v>
      </c>
      <c r="L323" s="19">
        <f>LFAT!F154</f>
        <v>0.1</v>
      </c>
      <c r="M323" s="16" t="str">
        <f>LFAT!G154</f>
        <v>R</v>
      </c>
      <c r="N323" s="19">
        <f>LFAT!I154</f>
        <v>0.1</v>
      </c>
      <c r="O323" s="18">
        <f>LFAT!J154</f>
        <v>0.01</v>
      </c>
      <c r="P323" s="18">
        <f t="shared" si="15"/>
        <v>7.6375000000000002E-3</v>
      </c>
      <c r="Q323" s="18">
        <f t="shared" si="16"/>
        <v>1.3012952527703195E-2</v>
      </c>
      <c r="R323" s="18">
        <f t="shared" si="17"/>
        <v>3.6994401938717355E-3</v>
      </c>
    </row>
    <row r="324" spans="1:18" ht="18" customHeight="1" x14ac:dyDescent="0.2">
      <c r="A324" s="16" t="str">
        <f>'Limiting Factor Scores'!A24</f>
        <v>CC2</v>
      </c>
      <c r="B324" s="16" t="str">
        <f>'Limiting Factor Scores'!B24</f>
        <v>Catherine Creek</v>
      </c>
      <c r="C324" s="16" t="str">
        <f>'Limiting Factor Scores'!C24</f>
        <v>Increased Sediment Quantity</v>
      </c>
      <c r="D324" s="18">
        <f>'Limiting Factor Scores'!D24</f>
        <v>0.28029999999999999</v>
      </c>
      <c r="E324" s="19">
        <f>'Limiting Factor Scores'!E24</f>
        <v>4.32</v>
      </c>
      <c r="F324" s="18">
        <f>'Limiting Factor Scores'!F24</f>
        <v>0.84699999999999998</v>
      </c>
      <c r="G324" s="18">
        <f>'Limiting Factor Scores'!G24</f>
        <v>0.86316983483041854</v>
      </c>
      <c r="H324" s="18">
        <f>'Limiting Factor Scores'!H24</f>
        <v>0.28481212923507682</v>
      </c>
      <c r="I324" s="17">
        <f>LFAT!A160</f>
        <v>11</v>
      </c>
      <c r="J324" s="16" t="str">
        <f>LFAT!B160</f>
        <v>Species Management (non-native or unnatural)</v>
      </c>
      <c r="K324" s="16" t="str">
        <f>LFAT!D160</f>
        <v>N</v>
      </c>
      <c r="L324" s="19">
        <f>LFAT!F160</f>
        <v>0.1</v>
      </c>
      <c r="M324" s="16" t="str">
        <f>LFAT!G160</f>
        <v>R</v>
      </c>
      <c r="N324" s="19">
        <f>LFAT!I160</f>
        <v>0.1</v>
      </c>
      <c r="O324" s="18">
        <f>LFAT!J160</f>
        <v>0.01</v>
      </c>
      <c r="P324" s="18">
        <f t="shared" si="15"/>
        <v>8.4700000000000001E-3</v>
      </c>
      <c r="Q324" s="18">
        <f t="shared" si="16"/>
        <v>8.631698348304186E-3</v>
      </c>
      <c r="R324" s="18">
        <f t="shared" si="17"/>
        <v>2.8481212923507681E-3</v>
      </c>
    </row>
    <row r="325" spans="1:18" ht="18" customHeight="1" x14ac:dyDescent="0.2">
      <c r="A325" s="16" t="str">
        <f>'Limiting Factor Scores'!A25</f>
        <v>CC2</v>
      </c>
      <c r="B325" s="16" t="str">
        <f>'Limiting Factor Scores'!B25</f>
        <v>Catherine Creek</v>
      </c>
      <c r="C325" s="16" t="str">
        <f>'Limiting Factor Scores'!C25</f>
        <v>Non-Native Species Interactions and Competition</v>
      </c>
      <c r="D325" s="18">
        <f>'Limiting Factor Scores'!D25</f>
        <v>0.28029999999999999</v>
      </c>
      <c r="E325" s="19">
        <f>'Limiting Factor Scores'!E25</f>
        <v>3.91</v>
      </c>
      <c r="F325" s="18">
        <f>'Limiting Factor Scores'!F25</f>
        <v>0.75475000000000003</v>
      </c>
      <c r="G325" s="18">
        <f>'Limiting Factor Scores'!G25</f>
        <v>0.85075905187361855</v>
      </c>
      <c r="H325" s="18">
        <f>'Limiting Factor Scores'!H25</f>
        <v>0.29690433129977889</v>
      </c>
      <c r="I325" s="17">
        <f>LFAT!A166</f>
        <v>11</v>
      </c>
      <c r="J325" s="16" t="str">
        <f>LFAT!B166</f>
        <v>Species Management (non-native or unnatural)</v>
      </c>
      <c r="K325" s="16" t="str">
        <f>LFAT!D166</f>
        <v>D</v>
      </c>
      <c r="L325" s="19">
        <f>LFAT!F166</f>
        <v>1</v>
      </c>
      <c r="M325" s="16" t="str">
        <f>LFAT!G166</f>
        <v>C</v>
      </c>
      <c r="N325" s="19">
        <f>LFAT!I166</f>
        <v>1</v>
      </c>
      <c r="O325" s="18">
        <f>LFAT!J166</f>
        <v>1</v>
      </c>
      <c r="P325" s="18">
        <f t="shared" si="15"/>
        <v>0.75475000000000003</v>
      </c>
      <c r="Q325" s="18">
        <f t="shared" si="16"/>
        <v>0.85075905187361855</v>
      </c>
      <c r="R325" s="18">
        <f t="shared" si="17"/>
        <v>0.29690433129977889</v>
      </c>
    </row>
    <row r="326" spans="1:18" ht="18" customHeight="1" x14ac:dyDescent="0.2">
      <c r="A326" s="16" t="str">
        <f>'Limiting Factor Scores'!A26</f>
        <v>CC2</v>
      </c>
      <c r="B326" s="16" t="str">
        <f>'Limiting Factor Scores'!B26</f>
        <v>Catherine Creek</v>
      </c>
      <c r="C326" s="16" t="str">
        <f>'Limiting Factor Scores'!C26</f>
        <v>Predation</v>
      </c>
      <c r="D326" s="18">
        <f>'Limiting Factor Scores'!D26</f>
        <v>0.28029999999999999</v>
      </c>
      <c r="E326" s="19">
        <f>'Limiting Factor Scores'!E26</f>
        <v>4.22</v>
      </c>
      <c r="F326" s="18">
        <f>'Limiting Factor Scores'!F26</f>
        <v>0.82450000000000001</v>
      </c>
      <c r="G326" s="18">
        <f>'Limiting Factor Scores'!G26</f>
        <v>1.2413766232203114</v>
      </c>
      <c r="H326" s="18">
        <f>'Limiting Factor Scores'!H26</f>
        <v>0.3748561217878208</v>
      </c>
      <c r="I326" s="17">
        <f>LFAT!A164</f>
        <v>11</v>
      </c>
      <c r="J326" s="16" t="str">
        <f>LFAT!B164</f>
        <v>Species Management (non-native or unnatural)</v>
      </c>
      <c r="K326" s="16" t="str">
        <f>LFAT!D164</f>
        <v>D</v>
      </c>
      <c r="L326" s="19">
        <f>LFAT!F164</f>
        <v>1</v>
      </c>
      <c r="M326" s="16" t="str">
        <f>LFAT!G164</f>
        <v>C</v>
      </c>
      <c r="N326" s="19">
        <f>LFAT!I164</f>
        <v>1</v>
      </c>
      <c r="O326" s="18">
        <f>LFAT!J164</f>
        <v>1</v>
      </c>
      <c r="P326" s="18">
        <f t="shared" si="15"/>
        <v>0.82450000000000001</v>
      </c>
      <c r="Q326" s="18">
        <f t="shared" si="16"/>
        <v>1.2413766232203114</v>
      </c>
      <c r="R326" s="18">
        <f t="shared" si="17"/>
        <v>0.3748561217878208</v>
      </c>
    </row>
    <row r="327" spans="1:18" ht="18" customHeight="1" x14ac:dyDescent="0.2">
      <c r="A327" s="16" t="str">
        <f>'Limiting Factor Scores'!A27</f>
        <v>CC2</v>
      </c>
      <c r="B327" s="16" t="str">
        <f>'Limiting Factor Scores'!B27</f>
        <v>Catherine Creek</v>
      </c>
      <c r="C327" s="16" t="str">
        <f>'Limiting Factor Scores'!C27</f>
        <v>Riparian Condition</v>
      </c>
      <c r="D327" s="18">
        <f>'Limiting Factor Scores'!D27</f>
        <v>0.28029999999999999</v>
      </c>
      <c r="E327" s="19">
        <f>'Limiting Factor Scores'!E27</f>
        <v>3.44</v>
      </c>
      <c r="F327" s="18">
        <f>'Limiting Factor Scores'!F27</f>
        <v>0.64900000000000002</v>
      </c>
      <c r="G327" s="18">
        <f>'Limiting Factor Scores'!G27</f>
        <v>1.1291705308702127</v>
      </c>
      <c r="H327" s="18">
        <f>'Limiting Factor Scores'!H27</f>
        <v>0.3611396612552128</v>
      </c>
      <c r="I327" s="17">
        <f>LFAT!A153</f>
        <v>11</v>
      </c>
      <c r="J327" s="16" t="str">
        <f>LFAT!B153</f>
        <v>Species Management (non-native or unnatural)</v>
      </c>
      <c r="K327" s="16" t="str">
        <f>LFAT!D153</f>
        <v>N</v>
      </c>
      <c r="L327" s="19">
        <f>LFAT!F153</f>
        <v>0.1</v>
      </c>
      <c r="M327" s="16" t="str">
        <f>LFAT!G153</f>
        <v>R</v>
      </c>
      <c r="N327" s="19">
        <f>LFAT!I153</f>
        <v>0.1</v>
      </c>
      <c r="O327" s="18">
        <f>LFAT!J153</f>
        <v>0.01</v>
      </c>
      <c r="P327" s="18">
        <f t="shared" si="15"/>
        <v>6.4900000000000001E-3</v>
      </c>
      <c r="Q327" s="18">
        <f t="shared" si="16"/>
        <v>1.1291705308702127E-2</v>
      </c>
      <c r="R327" s="18">
        <f t="shared" si="17"/>
        <v>3.6113966125521282E-3</v>
      </c>
    </row>
    <row r="328" spans="1:18" ht="18" customHeight="1" x14ac:dyDescent="0.2">
      <c r="A328" s="16" t="str">
        <f>'Limiting Factor Scores'!A28</f>
        <v>CC2</v>
      </c>
      <c r="B328" s="16" t="str">
        <f>'Limiting Factor Scores'!B28</f>
        <v>Catherine Creek</v>
      </c>
      <c r="C328" s="16" t="str">
        <f>'Limiting Factor Scores'!C28</f>
        <v>Side Channel and Wetland Habitat</v>
      </c>
      <c r="D328" s="18">
        <f>'Limiting Factor Scores'!D28</f>
        <v>0.28029999999999999</v>
      </c>
      <c r="E328" s="19">
        <f>'Limiting Factor Scores'!E28</f>
        <v>4.37</v>
      </c>
      <c r="F328" s="18">
        <f>'Limiting Factor Scores'!F28</f>
        <v>0.85824999999999996</v>
      </c>
      <c r="G328" s="18">
        <f>'Limiting Factor Scores'!G28</f>
        <v>1.8489328788733128</v>
      </c>
      <c r="H328" s="18">
        <f>'Limiting Factor Scores'!H28</f>
        <v>0.53727308849873223</v>
      </c>
      <c r="I328" s="17">
        <f>LFAT!A155</f>
        <v>11</v>
      </c>
      <c r="J328" s="16" t="str">
        <f>LFAT!B155</f>
        <v>Species Management (non-native or unnatural)</v>
      </c>
      <c r="K328" s="16" t="str">
        <f>LFAT!D155</f>
        <v>N</v>
      </c>
      <c r="L328" s="19">
        <f>LFAT!F155</f>
        <v>0.1</v>
      </c>
      <c r="M328" s="16" t="str">
        <f>LFAT!G155</f>
        <v>R</v>
      </c>
      <c r="N328" s="19">
        <f>LFAT!I155</f>
        <v>0.1</v>
      </c>
      <c r="O328" s="18">
        <f>LFAT!J155</f>
        <v>0.01</v>
      </c>
      <c r="P328" s="18">
        <f t="shared" si="15"/>
        <v>8.5824999999999999E-3</v>
      </c>
      <c r="Q328" s="18">
        <f t="shared" si="16"/>
        <v>1.848932878873313E-2</v>
      </c>
      <c r="R328" s="18">
        <f t="shared" si="17"/>
        <v>5.3727308849873222E-3</v>
      </c>
    </row>
    <row r="329" spans="1:18" ht="18" customHeight="1" x14ac:dyDescent="0.2">
      <c r="A329" s="16" t="str">
        <f>'Limiting Factor Scores'!A29</f>
        <v>CC2</v>
      </c>
      <c r="B329" s="16" t="str">
        <f>'Limiting Factor Scores'!B29</f>
        <v>Catherine Creek</v>
      </c>
      <c r="C329" s="16" t="str">
        <f>'Limiting Factor Scores'!C29</f>
        <v>Summer Water Temperature</v>
      </c>
      <c r="D329" s="18">
        <f>'Limiting Factor Scores'!D29</f>
        <v>0.28029999999999999</v>
      </c>
      <c r="E329" s="19">
        <f>'Limiting Factor Scores'!E29</f>
        <v>3.42</v>
      </c>
      <c r="F329" s="18">
        <f>'Limiting Factor Scores'!F29</f>
        <v>0.64449999999999996</v>
      </c>
      <c r="G329" s="18">
        <f>'Limiting Factor Scores'!G29</f>
        <v>1.2026351585456208</v>
      </c>
      <c r="H329" s="18">
        <f>'Limiting Factor Scores'!H29</f>
        <v>0.37129424948640521</v>
      </c>
      <c r="I329" s="17">
        <f>LFAT!A161</f>
        <v>11</v>
      </c>
      <c r="J329" s="16" t="str">
        <f>LFAT!B161</f>
        <v>Species Management (non-native or unnatural)</v>
      </c>
      <c r="K329" s="16" t="str">
        <f>LFAT!D161</f>
        <v>N</v>
      </c>
      <c r="L329" s="19">
        <f>LFAT!F161</f>
        <v>0.1</v>
      </c>
      <c r="M329" s="16" t="str">
        <f>LFAT!G161</f>
        <v>R</v>
      </c>
      <c r="N329" s="19">
        <f>LFAT!I161</f>
        <v>0.1</v>
      </c>
      <c r="O329" s="18">
        <f>LFAT!J161</f>
        <v>0.01</v>
      </c>
      <c r="P329" s="18">
        <f t="shared" si="15"/>
        <v>6.4449999999999993E-3</v>
      </c>
      <c r="Q329" s="18">
        <f t="shared" si="16"/>
        <v>1.2026351585456207E-2</v>
      </c>
      <c r="R329" s="18">
        <f t="shared" si="17"/>
        <v>3.7129424948640524E-3</v>
      </c>
    </row>
    <row r="330" spans="1:18" ht="18" customHeight="1" x14ac:dyDescent="0.2">
      <c r="A330" s="16" t="str">
        <f>'Limiting Factor Scores'!A30</f>
        <v>CC2</v>
      </c>
      <c r="B330" s="16" t="str">
        <f>'Limiting Factor Scores'!B30</f>
        <v>Catherine Creek</v>
      </c>
      <c r="C330" s="16" t="str">
        <f>'Limiting Factor Scores'!C30</f>
        <v>Water Quality</v>
      </c>
      <c r="D330" s="18">
        <f>'Limiting Factor Scores'!D30</f>
        <v>0.28029999999999999</v>
      </c>
      <c r="E330" s="19">
        <f>'Limiting Factor Scores'!E30</f>
        <v>4.6399999999999997</v>
      </c>
      <c r="F330" s="18">
        <f>'Limiting Factor Scores'!F30</f>
        <v>0.91900000000000004</v>
      </c>
      <c r="G330" s="18">
        <f>'Limiting Factor Scores'!G30</f>
        <v>1.4995749682619359</v>
      </c>
      <c r="H330" s="18">
        <f>'Limiting Factor Scores'!H30</f>
        <v>0.41368029461570099</v>
      </c>
      <c r="I330" s="17">
        <f>LFAT!A163</f>
        <v>11</v>
      </c>
      <c r="J330" s="16" t="str">
        <f>LFAT!B163</f>
        <v>Species Management (non-native or unnatural)</v>
      </c>
      <c r="K330" s="16" t="str">
        <f>LFAT!D163</f>
        <v>N</v>
      </c>
      <c r="L330" s="19">
        <f>LFAT!F163</f>
        <v>0.1</v>
      </c>
      <c r="M330" s="16" t="str">
        <f>LFAT!G163</f>
        <v>R</v>
      </c>
      <c r="N330" s="19">
        <f>LFAT!I163</f>
        <v>0.1</v>
      </c>
      <c r="O330" s="18">
        <f>LFAT!J163</f>
        <v>0.01</v>
      </c>
      <c r="P330" s="18">
        <f t="shared" si="15"/>
        <v>9.1900000000000003E-3</v>
      </c>
      <c r="Q330" s="18">
        <f t="shared" si="16"/>
        <v>1.499574968261936E-2</v>
      </c>
      <c r="R330" s="18">
        <f t="shared" si="17"/>
        <v>4.1368029461570097E-3</v>
      </c>
    </row>
    <row r="331" spans="1:18" ht="18" customHeight="1" x14ac:dyDescent="0.2">
      <c r="A331" s="16" t="str">
        <f>'Limiting Factor Scores'!A31</f>
        <v>CC2</v>
      </c>
      <c r="B331" s="16" t="str">
        <f>'Limiting Factor Scores'!B31</f>
        <v>Catherine Creek</v>
      </c>
      <c r="C331" s="16" t="str">
        <f>'Limiting Factor Scores'!C31</f>
        <v>Winter Water Temperature</v>
      </c>
      <c r="D331" s="18">
        <f>'Limiting Factor Scores'!D31</f>
        <v>0.28029999999999999</v>
      </c>
      <c r="E331" s="19">
        <f>'Limiting Factor Scores'!E31</f>
        <v>3.91</v>
      </c>
      <c r="F331" s="18">
        <f>'Limiting Factor Scores'!F31</f>
        <v>0.75475000000000003</v>
      </c>
      <c r="G331" s="18">
        <f>'Limiting Factor Scores'!G31</f>
        <v>1.0139597227087938</v>
      </c>
      <c r="H331" s="18">
        <f>'Limiting Factor Scores'!H31</f>
        <v>0.28221627098173341</v>
      </c>
      <c r="I331" s="17">
        <f>LFAT!A162</f>
        <v>11</v>
      </c>
      <c r="J331" s="16" t="str">
        <f>LFAT!B162</f>
        <v>Species Management (non-native or unnatural)</v>
      </c>
      <c r="K331" s="16" t="str">
        <f>LFAT!D162</f>
        <v>N</v>
      </c>
      <c r="L331" s="19">
        <f>LFAT!F162</f>
        <v>0.1</v>
      </c>
      <c r="M331" s="16" t="str">
        <f>LFAT!G162</f>
        <v>R</v>
      </c>
      <c r="N331" s="19">
        <f>LFAT!I162</f>
        <v>0.1</v>
      </c>
      <c r="O331" s="18">
        <f>LFAT!J162</f>
        <v>0.01</v>
      </c>
      <c r="P331" s="18">
        <f t="shared" si="15"/>
        <v>7.5475000000000004E-3</v>
      </c>
      <c r="Q331" s="18">
        <f t="shared" si="16"/>
        <v>1.0139597227087937E-2</v>
      </c>
      <c r="R331" s="18">
        <f t="shared" si="17"/>
        <v>2.8221627098173343E-3</v>
      </c>
    </row>
    <row r="332" spans="1:18" ht="18" customHeight="1" x14ac:dyDescent="0.2">
      <c r="A332" s="16" t="str">
        <f>'Limiting Factor Scores'!A32</f>
        <v>CC3</v>
      </c>
      <c r="B332" s="16" t="str">
        <f>'Limiting Factor Scores'!B32</f>
        <v>Catherine Creek</v>
      </c>
      <c r="C332" s="16" t="str">
        <f>'Limiting Factor Scores'!C32</f>
        <v>Altered Flow Timing</v>
      </c>
      <c r="D332" s="18">
        <f>'Limiting Factor Scores'!D32</f>
        <v>0.17219999999999999</v>
      </c>
      <c r="E332" s="19">
        <f>'Limiting Factor Scores'!E32</f>
        <v>3.63</v>
      </c>
      <c r="F332" s="18">
        <f>'Limiting Factor Scores'!F32</f>
        <v>0.69174999999999998</v>
      </c>
      <c r="G332" s="18">
        <f>'Limiting Factor Scores'!G32</f>
        <v>0.62452573501701691</v>
      </c>
      <c r="H332" s="18">
        <f>'Limiting Factor Scores'!H32</f>
        <v>0.17008541477892897</v>
      </c>
      <c r="I332" s="17">
        <f>LFAT!A8</f>
        <v>1</v>
      </c>
      <c r="J332" s="16" t="str">
        <f>LFAT!B8</f>
        <v>Protect Land (Easement and Acquisition)</v>
      </c>
      <c r="K332" s="16" t="str">
        <f>LFAT!D8</f>
        <v>I</v>
      </c>
      <c r="L332" s="19">
        <f>LFAT!F8</f>
        <v>0.5</v>
      </c>
      <c r="M332" s="16" t="str">
        <f>LFAT!G8</f>
        <v>CD</v>
      </c>
      <c r="N332" s="19">
        <f>LFAT!I8</f>
        <v>0.5</v>
      </c>
      <c r="O332" s="18">
        <f>LFAT!J8</f>
        <v>0.25</v>
      </c>
      <c r="P332" s="18">
        <f t="shared" si="15"/>
        <v>0.17293749999999999</v>
      </c>
      <c r="Q332" s="18">
        <f t="shared" si="16"/>
        <v>0.15613143375425423</v>
      </c>
      <c r="R332" s="18">
        <f t="shared" si="17"/>
        <v>4.2521353694732242E-2</v>
      </c>
    </row>
    <row r="333" spans="1:18" ht="18" customHeight="1" x14ac:dyDescent="0.2">
      <c r="A333" s="16" t="str">
        <f>'Limiting Factor Scores'!A33</f>
        <v>CC3</v>
      </c>
      <c r="B333" s="16" t="str">
        <f>'Limiting Factor Scores'!B33</f>
        <v>Catherine Creek</v>
      </c>
      <c r="C333" s="16" t="str">
        <f>'Limiting Factor Scores'!C33</f>
        <v>Altered Primary Productivity</v>
      </c>
      <c r="D333" s="18">
        <f>'Limiting Factor Scores'!D33</f>
        <v>0.17219999999999999</v>
      </c>
      <c r="E333" s="19">
        <f>'Limiting Factor Scores'!E33</f>
        <v>3.3</v>
      </c>
      <c r="F333" s="18">
        <f>'Limiting Factor Scores'!F33</f>
        <v>0.61750000000000005</v>
      </c>
      <c r="G333" s="18">
        <f>'Limiting Factor Scores'!G33</f>
        <v>0.38659822492404755</v>
      </c>
      <c r="H333" s="18">
        <f>'Limiting Factor Scores'!H33</f>
        <v>0.10849055097599904</v>
      </c>
      <c r="I333" s="17">
        <f>LFAT!A15</f>
        <v>1</v>
      </c>
      <c r="J333" s="16" t="str">
        <f>LFAT!B15</f>
        <v>Protect Land (Easement and Acquisition)</v>
      </c>
      <c r="K333" s="16" t="str">
        <f>LFAT!D15</f>
        <v>I</v>
      </c>
      <c r="L333" s="19">
        <f>LFAT!F15</f>
        <v>0.5</v>
      </c>
      <c r="M333" s="16" t="str">
        <f>LFAT!G15</f>
        <v>CD</v>
      </c>
      <c r="N333" s="19">
        <f>LFAT!I15</f>
        <v>0.5</v>
      </c>
      <c r="O333" s="18">
        <f>LFAT!J15</f>
        <v>0.25</v>
      </c>
      <c r="P333" s="18">
        <f t="shared" si="15"/>
        <v>0.15437500000000001</v>
      </c>
      <c r="Q333" s="18">
        <f t="shared" si="16"/>
        <v>9.6649556231011888E-2</v>
      </c>
      <c r="R333" s="18">
        <f t="shared" si="17"/>
        <v>2.7122637743999759E-2</v>
      </c>
    </row>
    <row r="334" spans="1:18" ht="18" customHeight="1" x14ac:dyDescent="0.2">
      <c r="A334" s="16" t="str">
        <f>'Limiting Factor Scores'!A34</f>
        <v>CC3</v>
      </c>
      <c r="B334" s="16" t="str">
        <f>'Limiting Factor Scores'!B34</f>
        <v>Catherine Creek</v>
      </c>
      <c r="C334" s="16" t="str">
        <f>'Limiting Factor Scores'!C34</f>
        <v>Anthropogenic Barriers</v>
      </c>
      <c r="D334" s="18">
        <f>'Limiting Factor Scores'!D34</f>
        <v>0.17219999999999999</v>
      </c>
      <c r="E334" s="19">
        <f>'Limiting Factor Scores'!E34</f>
        <v>3.63</v>
      </c>
      <c r="F334" s="18">
        <f>'Limiting Factor Scores'!F34</f>
        <v>0.69174999999999998</v>
      </c>
      <c r="G334" s="18">
        <f>'Limiting Factor Scores'!G34</f>
        <v>0.63218340736386347</v>
      </c>
      <c r="H334" s="18">
        <f>'Limiting Factor Scores'!H34</f>
        <v>0.19443681323975964</v>
      </c>
      <c r="I334" s="17">
        <f>LFAT!A2</f>
        <v>1</v>
      </c>
      <c r="J334" s="16" t="str">
        <f>LFAT!B2</f>
        <v>Protect Land (Easement and Acquisition)</v>
      </c>
      <c r="K334" s="16" t="str">
        <f>LFAT!D2</f>
        <v>I</v>
      </c>
      <c r="L334" s="19">
        <f>LFAT!F2</f>
        <v>0.5</v>
      </c>
      <c r="M334" s="16" t="str">
        <f>LFAT!G2</f>
        <v>CD</v>
      </c>
      <c r="N334" s="19">
        <f>LFAT!I2</f>
        <v>0.5</v>
      </c>
      <c r="O334" s="18">
        <f>LFAT!J2</f>
        <v>0.25</v>
      </c>
      <c r="P334" s="18">
        <f t="shared" si="15"/>
        <v>0.17293749999999999</v>
      </c>
      <c r="Q334" s="18">
        <f t="shared" si="16"/>
        <v>0.15804585184096587</v>
      </c>
      <c r="R334" s="18">
        <f t="shared" si="17"/>
        <v>4.8609203309939911E-2</v>
      </c>
    </row>
    <row r="335" spans="1:18" ht="18" customHeight="1" x14ac:dyDescent="0.2">
      <c r="A335" s="16" t="str">
        <f>'Limiting Factor Scores'!A35</f>
        <v>CC3</v>
      </c>
      <c r="B335" s="16" t="str">
        <f>'Limiting Factor Scores'!B35</f>
        <v>Catherine Creek</v>
      </c>
      <c r="C335" s="16" t="str">
        <f>'Limiting Factor Scores'!C35</f>
        <v>Channel and Habitat Structure</v>
      </c>
      <c r="D335" s="18">
        <f>'Limiting Factor Scores'!D35</f>
        <v>0.17219999999999999</v>
      </c>
      <c r="E335" s="19">
        <f>'Limiting Factor Scores'!E35</f>
        <v>2.93</v>
      </c>
      <c r="F335" s="18">
        <f>'Limiting Factor Scores'!F35</f>
        <v>0.53425</v>
      </c>
      <c r="G335" s="18">
        <f>'Limiting Factor Scores'!G35</f>
        <v>0.80169554988171698</v>
      </c>
      <c r="H335" s="18">
        <f>'Limiting Factor Scores'!H35</f>
        <v>0.24165863807755539</v>
      </c>
      <c r="I335" s="17">
        <f>LFAT!A6</f>
        <v>1</v>
      </c>
      <c r="J335" s="16" t="str">
        <f>LFAT!B6</f>
        <v>Protect Land (Easement and Acquisition)</v>
      </c>
      <c r="K335" s="16" t="str">
        <f>LFAT!D6</f>
        <v>I</v>
      </c>
      <c r="L335" s="19">
        <f>LFAT!F6</f>
        <v>0.5</v>
      </c>
      <c r="M335" s="16" t="str">
        <f>LFAT!G6</f>
        <v>CD</v>
      </c>
      <c r="N335" s="19">
        <f>LFAT!I6</f>
        <v>0.5</v>
      </c>
      <c r="O335" s="18">
        <f>LFAT!J6</f>
        <v>0.25</v>
      </c>
      <c r="P335" s="18">
        <f t="shared" si="15"/>
        <v>0.1335625</v>
      </c>
      <c r="Q335" s="18">
        <f t="shared" si="16"/>
        <v>0.20042388747042925</v>
      </c>
      <c r="R335" s="18">
        <f t="shared" si="17"/>
        <v>6.0414659519388847E-2</v>
      </c>
    </row>
    <row r="336" spans="1:18" ht="18" customHeight="1" x14ac:dyDescent="0.2">
      <c r="A336" s="16" t="str">
        <f>'Limiting Factor Scores'!A36</f>
        <v>CC3</v>
      </c>
      <c r="B336" s="16" t="str">
        <f>'Limiting Factor Scores'!B36</f>
        <v>Catherine Creek</v>
      </c>
      <c r="C336" s="16" t="str">
        <f>'Limiting Factor Scores'!C36</f>
        <v>Decreased Sediment Quantity</v>
      </c>
      <c r="D336" s="18">
        <f>'Limiting Factor Scores'!D36</f>
        <v>0.17219999999999999</v>
      </c>
      <c r="E336" s="19">
        <f>'Limiting Factor Scores'!E36</f>
        <v>2.86</v>
      </c>
      <c r="F336" s="18">
        <f>'Limiting Factor Scores'!F36</f>
        <v>0.51849999999999996</v>
      </c>
      <c r="G336" s="18">
        <f>'Limiting Factor Scores'!G36</f>
        <v>0.46237237503826523</v>
      </c>
      <c r="H336" s="18">
        <f>'Limiting Factor Scores'!H36</f>
        <v>0.14022956942219386</v>
      </c>
      <c r="I336" s="17">
        <f>LFAT!A9</f>
        <v>1</v>
      </c>
      <c r="J336" s="16" t="str">
        <f>LFAT!B9</f>
        <v>Protect Land (Easement and Acquisition)</v>
      </c>
      <c r="K336" s="16" t="str">
        <f>LFAT!D9</f>
        <v>I</v>
      </c>
      <c r="L336" s="19">
        <f>LFAT!F9</f>
        <v>0.5</v>
      </c>
      <c r="M336" s="16" t="str">
        <f>LFAT!G9</f>
        <v>CD</v>
      </c>
      <c r="N336" s="19">
        <f>LFAT!I9</f>
        <v>0.5</v>
      </c>
      <c r="O336" s="18">
        <f>LFAT!J9</f>
        <v>0.25</v>
      </c>
      <c r="P336" s="18">
        <f t="shared" si="15"/>
        <v>0.12962499999999999</v>
      </c>
      <c r="Q336" s="18">
        <f t="shared" si="16"/>
        <v>0.11559309375956631</v>
      </c>
      <c r="R336" s="18">
        <f t="shared" si="17"/>
        <v>3.5057392355548465E-2</v>
      </c>
    </row>
    <row r="337" spans="1:18" ht="18" customHeight="1" x14ac:dyDescent="0.2">
      <c r="A337" s="16" t="str">
        <f>'Limiting Factor Scores'!A37</f>
        <v>CC3</v>
      </c>
      <c r="B337" s="16" t="str">
        <f>'Limiting Factor Scores'!B37</f>
        <v>Catherine Creek</v>
      </c>
      <c r="C337" s="16" t="str">
        <f>'Limiting Factor Scores'!C37</f>
        <v>Decreased Water Quantity</v>
      </c>
      <c r="D337" s="18">
        <f>'Limiting Factor Scores'!D37</f>
        <v>0.17219999999999999</v>
      </c>
      <c r="E337" s="19">
        <f>'Limiting Factor Scores'!E37</f>
        <v>3.63</v>
      </c>
      <c r="F337" s="18">
        <f>'Limiting Factor Scores'!F37</f>
        <v>0.69174999999999998</v>
      </c>
      <c r="G337" s="18">
        <f>'Limiting Factor Scores'!G37</f>
        <v>0.89254427263613612</v>
      </c>
      <c r="H337" s="18">
        <f>'Limiting Factor Scores'!H37</f>
        <v>0.25577477006379878</v>
      </c>
      <c r="I337" s="17">
        <f>LFAT!A7</f>
        <v>1</v>
      </c>
      <c r="J337" s="16" t="str">
        <f>LFAT!B7</f>
        <v>Protect Land (Easement and Acquisition)</v>
      </c>
      <c r="K337" s="16" t="str">
        <f>LFAT!D7</f>
        <v>I</v>
      </c>
      <c r="L337" s="19">
        <f>LFAT!F7</f>
        <v>0.5</v>
      </c>
      <c r="M337" s="16" t="str">
        <f>LFAT!G7</f>
        <v>CD</v>
      </c>
      <c r="N337" s="19">
        <f>LFAT!I7</f>
        <v>0.5</v>
      </c>
      <c r="O337" s="18">
        <f>LFAT!J7</f>
        <v>0.25</v>
      </c>
      <c r="P337" s="18">
        <f t="shared" si="15"/>
        <v>0.17293749999999999</v>
      </c>
      <c r="Q337" s="18">
        <f t="shared" si="16"/>
        <v>0.22313606815903403</v>
      </c>
      <c r="R337" s="18">
        <f t="shared" si="17"/>
        <v>6.3943692515949696E-2</v>
      </c>
    </row>
    <row r="338" spans="1:18" ht="18" customHeight="1" x14ac:dyDescent="0.2">
      <c r="A338" s="16" t="str">
        <f>'Limiting Factor Scores'!A38</f>
        <v>CC3</v>
      </c>
      <c r="B338" s="16" t="str">
        <f>'Limiting Factor Scores'!B38</f>
        <v>Catherine Creek</v>
      </c>
      <c r="C338" s="16" t="str">
        <f>'Limiting Factor Scores'!C38</f>
        <v>Floodplain Condition</v>
      </c>
      <c r="D338" s="18">
        <f>'Limiting Factor Scores'!D38</f>
        <v>0.17219999999999999</v>
      </c>
      <c r="E338" s="19">
        <f>'Limiting Factor Scores'!E38</f>
        <v>2.35</v>
      </c>
      <c r="F338" s="18">
        <f>'Limiting Factor Scores'!F38</f>
        <v>0.40375</v>
      </c>
      <c r="G338" s="18">
        <f>'Limiting Factor Scores'!G38</f>
        <v>0.4226172375297968</v>
      </c>
      <c r="H338" s="18">
        <f>'Limiting Factor Scores'!H38</f>
        <v>0.12014546213185326</v>
      </c>
      <c r="I338" s="17">
        <f>LFAT!A4</f>
        <v>1</v>
      </c>
      <c r="J338" s="16" t="str">
        <f>LFAT!B4</f>
        <v>Protect Land (Easement and Acquisition)</v>
      </c>
      <c r="K338" s="16" t="str">
        <f>LFAT!D4</f>
        <v>I</v>
      </c>
      <c r="L338" s="19">
        <f>LFAT!F4</f>
        <v>0.5</v>
      </c>
      <c r="M338" s="16" t="str">
        <f>LFAT!G4</f>
        <v>CD</v>
      </c>
      <c r="N338" s="19">
        <f>LFAT!I4</f>
        <v>0.5</v>
      </c>
      <c r="O338" s="18">
        <f>LFAT!J4</f>
        <v>0.25</v>
      </c>
      <c r="P338" s="18">
        <f t="shared" si="15"/>
        <v>0.1009375</v>
      </c>
      <c r="Q338" s="18">
        <f t="shared" si="16"/>
        <v>0.1056543093824492</v>
      </c>
      <c r="R338" s="18">
        <f t="shared" si="17"/>
        <v>3.0036365532963315E-2</v>
      </c>
    </row>
    <row r="339" spans="1:18" ht="18" customHeight="1" x14ac:dyDescent="0.2">
      <c r="A339" s="16" t="str">
        <f>'Limiting Factor Scores'!A39</f>
        <v>CC3</v>
      </c>
      <c r="B339" s="16" t="str">
        <f>'Limiting Factor Scores'!B39</f>
        <v>Catherine Creek</v>
      </c>
      <c r="C339" s="16" t="str">
        <f>'Limiting Factor Scores'!C39</f>
        <v>Increased Sediment Quantity</v>
      </c>
      <c r="D339" s="18">
        <f>'Limiting Factor Scores'!D39</f>
        <v>0.17219999999999999</v>
      </c>
      <c r="E339" s="19">
        <f>'Limiting Factor Scores'!E39</f>
        <v>3.73</v>
      </c>
      <c r="F339" s="18">
        <f>'Limiting Factor Scores'!F39</f>
        <v>0.71425000000000005</v>
      </c>
      <c r="G339" s="18">
        <f>'Limiting Factor Scores'!G39</f>
        <v>0.44717049741214732</v>
      </c>
      <c r="H339" s="18">
        <f>'Limiting Factor Scores'!H39</f>
        <v>0.14754869361726897</v>
      </c>
      <c r="I339" s="17">
        <f>LFAT!A10</f>
        <v>1</v>
      </c>
      <c r="J339" s="16" t="str">
        <f>LFAT!B10</f>
        <v>Protect Land (Easement and Acquisition)</v>
      </c>
      <c r="K339" s="16" t="str">
        <f>LFAT!D10</f>
        <v>I</v>
      </c>
      <c r="L339" s="19">
        <f>LFAT!F10</f>
        <v>0.5</v>
      </c>
      <c r="M339" s="16" t="str">
        <f>LFAT!G10</f>
        <v>CD</v>
      </c>
      <c r="N339" s="19">
        <f>LFAT!I10</f>
        <v>0.5</v>
      </c>
      <c r="O339" s="18">
        <f>LFAT!J10</f>
        <v>0.25</v>
      </c>
      <c r="P339" s="18">
        <f t="shared" si="15"/>
        <v>0.17856250000000001</v>
      </c>
      <c r="Q339" s="18">
        <f t="shared" si="16"/>
        <v>0.11179262435303683</v>
      </c>
      <c r="R339" s="18">
        <f t="shared" si="17"/>
        <v>3.6887173404317242E-2</v>
      </c>
    </row>
    <row r="340" spans="1:18" ht="18" customHeight="1" x14ac:dyDescent="0.2">
      <c r="A340" s="16" t="str">
        <f>'Limiting Factor Scores'!A40</f>
        <v>CC3</v>
      </c>
      <c r="B340" s="16" t="str">
        <f>'Limiting Factor Scores'!B40</f>
        <v>Catherine Creek</v>
      </c>
      <c r="C340" s="16" t="str">
        <f>'Limiting Factor Scores'!C40</f>
        <v>Non-Native Species Interactions and Competition</v>
      </c>
      <c r="D340" s="18">
        <f>'Limiting Factor Scores'!D40</f>
        <v>0.17219999999999999</v>
      </c>
      <c r="E340" s="19">
        <f>'Limiting Factor Scores'!E40</f>
        <v>2.62</v>
      </c>
      <c r="F340" s="18">
        <f>'Limiting Factor Scores'!F40</f>
        <v>0.46450000000000002</v>
      </c>
      <c r="G340" s="18">
        <f>'Limiting Factor Scores'!G40</f>
        <v>0.32166160496571988</v>
      </c>
      <c r="H340" s="18">
        <f>'Limiting Factor Scores'!H40</f>
        <v>0.11225590079451518</v>
      </c>
      <c r="I340" s="17">
        <f>LFAT!A16</f>
        <v>1</v>
      </c>
      <c r="J340" s="16" t="str">
        <f>LFAT!B16</f>
        <v>Protect Land (Easement and Acquisition)</v>
      </c>
      <c r="K340" s="16" t="str">
        <f>LFAT!D16</f>
        <v>I</v>
      </c>
      <c r="L340" s="19">
        <f>LFAT!F16</f>
        <v>0.5</v>
      </c>
      <c r="M340" s="16" t="str">
        <f>LFAT!G16</f>
        <v>R</v>
      </c>
      <c r="N340" s="19">
        <f>LFAT!I16</f>
        <v>0.1</v>
      </c>
      <c r="O340" s="18">
        <f>LFAT!J16</f>
        <v>0.05</v>
      </c>
      <c r="P340" s="18">
        <f t="shared" si="15"/>
        <v>2.3225000000000003E-2</v>
      </c>
      <c r="Q340" s="18">
        <f t="shared" si="16"/>
        <v>1.6083080248285996E-2</v>
      </c>
      <c r="R340" s="18">
        <f t="shared" si="17"/>
        <v>5.6127950397257594E-3</v>
      </c>
    </row>
    <row r="341" spans="1:18" ht="18" customHeight="1" x14ac:dyDescent="0.2">
      <c r="A341" s="16" t="str">
        <f>'Limiting Factor Scores'!A41</f>
        <v>CC3</v>
      </c>
      <c r="B341" s="16" t="str">
        <f>'Limiting Factor Scores'!B41</f>
        <v>Catherine Creek</v>
      </c>
      <c r="C341" s="16" t="str">
        <f>'Limiting Factor Scores'!C41</f>
        <v>Predation</v>
      </c>
      <c r="D341" s="18">
        <f>'Limiting Factor Scores'!D41</f>
        <v>0.17219999999999999</v>
      </c>
      <c r="E341" s="19">
        <f>'Limiting Factor Scores'!E41</f>
        <v>2.88</v>
      </c>
      <c r="F341" s="18">
        <f>'Limiting Factor Scores'!F41</f>
        <v>0.52300000000000002</v>
      </c>
      <c r="G341" s="18">
        <f>'Limiting Factor Scores'!G41</f>
        <v>0.48375408014152393</v>
      </c>
      <c r="H341" s="18">
        <f>'Limiting Factor Scores'!H41</f>
        <v>0.14607829323422306</v>
      </c>
      <c r="I341" s="17">
        <f>LFAT!A14</f>
        <v>1</v>
      </c>
      <c r="J341" s="16" t="str">
        <f>LFAT!B14</f>
        <v>Protect Land (Easement and Acquisition)</v>
      </c>
      <c r="K341" s="16" t="str">
        <f>LFAT!D14</f>
        <v>I</v>
      </c>
      <c r="L341" s="19">
        <f>LFAT!F14</f>
        <v>0.5</v>
      </c>
      <c r="M341" s="16" t="str">
        <f>LFAT!G14</f>
        <v>R</v>
      </c>
      <c r="N341" s="19">
        <f>LFAT!I14</f>
        <v>0.1</v>
      </c>
      <c r="O341" s="18">
        <f>LFAT!J14</f>
        <v>0.05</v>
      </c>
      <c r="P341" s="18">
        <f t="shared" si="15"/>
        <v>2.6150000000000003E-2</v>
      </c>
      <c r="Q341" s="18">
        <f t="shared" si="16"/>
        <v>2.4187704007076198E-2</v>
      </c>
      <c r="R341" s="18">
        <f t="shared" si="17"/>
        <v>7.3039146617111528E-3</v>
      </c>
    </row>
    <row r="342" spans="1:18" ht="18" customHeight="1" x14ac:dyDescent="0.2">
      <c r="A342" s="16" t="str">
        <f>'Limiting Factor Scores'!A42</f>
        <v>CC3</v>
      </c>
      <c r="B342" s="16" t="str">
        <f>'Limiting Factor Scores'!B42</f>
        <v>Catherine Creek</v>
      </c>
      <c r="C342" s="16" t="str">
        <f>'Limiting Factor Scores'!C42</f>
        <v>Riparian Condition</v>
      </c>
      <c r="D342" s="18">
        <f>'Limiting Factor Scores'!D42</f>
        <v>0.17219999999999999</v>
      </c>
      <c r="E342" s="19">
        <f>'Limiting Factor Scores'!E42</f>
        <v>2.4900000000000002</v>
      </c>
      <c r="F342" s="18">
        <f>'Limiting Factor Scores'!F42</f>
        <v>0.43525000000000003</v>
      </c>
      <c r="G342" s="18">
        <f>'Limiting Factor Scores'!G42</f>
        <v>0.46522566756424288</v>
      </c>
      <c r="H342" s="18">
        <f>'Limiting Factor Scores'!H42</f>
        <v>0.14879190998891928</v>
      </c>
      <c r="I342" s="17">
        <f>LFAT!A3</f>
        <v>1</v>
      </c>
      <c r="J342" s="16" t="str">
        <f>LFAT!B3</f>
        <v>Protect Land (Easement and Acquisition)</v>
      </c>
      <c r="K342" s="16" t="str">
        <f>LFAT!D3</f>
        <v>I</v>
      </c>
      <c r="L342" s="19">
        <f>LFAT!F3</f>
        <v>0.5</v>
      </c>
      <c r="M342" s="16" t="str">
        <f>LFAT!G3</f>
        <v>C</v>
      </c>
      <c r="N342" s="19">
        <f>LFAT!I3</f>
        <v>1</v>
      </c>
      <c r="O342" s="18">
        <f>LFAT!J3</f>
        <v>0.5</v>
      </c>
      <c r="P342" s="18">
        <f t="shared" si="15"/>
        <v>0.21762500000000001</v>
      </c>
      <c r="Q342" s="18">
        <f t="shared" si="16"/>
        <v>0.23261283378212144</v>
      </c>
      <c r="R342" s="18">
        <f t="shared" si="17"/>
        <v>7.439595499445964E-2</v>
      </c>
    </row>
    <row r="343" spans="1:18" ht="18" customHeight="1" x14ac:dyDescent="0.2">
      <c r="A343" s="16" t="str">
        <f>'Limiting Factor Scores'!A43</f>
        <v>CC3</v>
      </c>
      <c r="B343" s="16" t="str">
        <f>'Limiting Factor Scores'!B43</f>
        <v>Catherine Creek</v>
      </c>
      <c r="C343" s="16" t="str">
        <f>'Limiting Factor Scores'!C43</f>
        <v>Side Channel and Wetland Habitat</v>
      </c>
      <c r="D343" s="18">
        <f>'Limiting Factor Scores'!D43</f>
        <v>0.17219999999999999</v>
      </c>
      <c r="E343" s="19">
        <f>'Limiting Factor Scores'!E43</f>
        <v>2.72</v>
      </c>
      <c r="F343" s="18">
        <f>'Limiting Factor Scores'!F43</f>
        <v>0.48699999999999999</v>
      </c>
      <c r="G343" s="18">
        <f>'Limiting Factor Scores'!G43</f>
        <v>0.64453475985623743</v>
      </c>
      <c r="H343" s="18">
        <f>'Limiting Factor Scores'!H43</f>
        <v>0.18729245665411581</v>
      </c>
      <c r="I343" s="17">
        <f>LFAT!A5</f>
        <v>1</v>
      </c>
      <c r="J343" s="16" t="str">
        <f>LFAT!B5</f>
        <v>Protect Land (Easement and Acquisition)</v>
      </c>
      <c r="K343" s="16" t="str">
        <f>LFAT!D5</f>
        <v>I</v>
      </c>
      <c r="L343" s="19">
        <f>LFAT!F5</f>
        <v>0.5</v>
      </c>
      <c r="M343" s="16" t="str">
        <f>LFAT!G5</f>
        <v>CD</v>
      </c>
      <c r="N343" s="19">
        <f>LFAT!I5</f>
        <v>0.5</v>
      </c>
      <c r="O343" s="18">
        <f>LFAT!J5</f>
        <v>0.25</v>
      </c>
      <c r="P343" s="18">
        <f t="shared" si="15"/>
        <v>0.12175</v>
      </c>
      <c r="Q343" s="18">
        <f t="shared" si="16"/>
        <v>0.16113368996405936</v>
      </c>
      <c r="R343" s="18">
        <f t="shared" si="17"/>
        <v>4.6823114163528953E-2</v>
      </c>
    </row>
    <row r="344" spans="1:18" ht="18" customHeight="1" x14ac:dyDescent="0.2">
      <c r="A344" s="16" t="str">
        <f>'Limiting Factor Scores'!A44</f>
        <v>CC3</v>
      </c>
      <c r="B344" s="16" t="str">
        <f>'Limiting Factor Scores'!B44</f>
        <v>Catherine Creek</v>
      </c>
      <c r="C344" s="16" t="str">
        <f>'Limiting Factor Scores'!C44</f>
        <v>Summer Water Temperature</v>
      </c>
      <c r="D344" s="18">
        <f>'Limiting Factor Scores'!D44</f>
        <v>0.17219999999999999</v>
      </c>
      <c r="E344" s="19">
        <f>'Limiting Factor Scores'!E44</f>
        <v>3.17</v>
      </c>
      <c r="F344" s="18">
        <f>'Limiting Factor Scores'!F44</f>
        <v>0.58825000000000005</v>
      </c>
      <c r="G344" s="18">
        <f>'Limiting Factor Scores'!G44</f>
        <v>0.67434626998552905</v>
      </c>
      <c r="H344" s="18">
        <f>'Limiting Factor Scores'!H44</f>
        <v>0.20819355764638228</v>
      </c>
      <c r="I344" s="17">
        <f>LFAT!A11</f>
        <v>1</v>
      </c>
      <c r="J344" s="16" t="str">
        <f>LFAT!B11</f>
        <v>Protect Land (Easement and Acquisition)</v>
      </c>
      <c r="K344" s="16" t="str">
        <f>LFAT!D11</f>
        <v>I</v>
      </c>
      <c r="L344" s="19">
        <f>LFAT!F11</f>
        <v>0.5</v>
      </c>
      <c r="M344" s="16" t="str">
        <f>LFAT!G11</f>
        <v>R</v>
      </c>
      <c r="N344" s="19">
        <f>LFAT!I11</f>
        <v>0.1</v>
      </c>
      <c r="O344" s="18">
        <f>LFAT!J11</f>
        <v>0.05</v>
      </c>
      <c r="P344" s="18">
        <f t="shared" si="15"/>
        <v>2.9412500000000005E-2</v>
      </c>
      <c r="Q344" s="18">
        <f t="shared" si="16"/>
        <v>3.3717313499276452E-2</v>
      </c>
      <c r="R344" s="18">
        <f t="shared" si="17"/>
        <v>1.0409677882319114E-2</v>
      </c>
    </row>
    <row r="345" spans="1:18" ht="18" customHeight="1" x14ac:dyDescent="0.2">
      <c r="A345" s="16" t="str">
        <f>'Limiting Factor Scores'!A45</f>
        <v>CC3</v>
      </c>
      <c r="B345" s="16" t="str">
        <f>'Limiting Factor Scores'!B45</f>
        <v>Catherine Creek</v>
      </c>
      <c r="C345" s="16" t="str">
        <f>'Limiting Factor Scores'!C45</f>
        <v>Water Quality</v>
      </c>
      <c r="D345" s="18">
        <f>'Limiting Factor Scores'!D45</f>
        <v>0.17219999999999999</v>
      </c>
      <c r="E345" s="19">
        <f>'Limiting Factor Scores'!E45</f>
        <v>3.3</v>
      </c>
      <c r="F345" s="18">
        <f>'Limiting Factor Scores'!F45</f>
        <v>0.61750000000000005</v>
      </c>
      <c r="G345" s="18">
        <f>'Limiting Factor Scores'!G45</f>
        <v>0.61901287516709558</v>
      </c>
      <c r="H345" s="18">
        <f>'Limiting Factor Scores'!H45</f>
        <v>0.17076400579481199</v>
      </c>
      <c r="I345" s="17">
        <f>LFAT!A13</f>
        <v>1</v>
      </c>
      <c r="J345" s="16" t="str">
        <f>LFAT!B13</f>
        <v>Protect Land (Easement and Acquisition)</v>
      </c>
      <c r="K345" s="16" t="str">
        <f>LFAT!D13</f>
        <v>I</v>
      </c>
      <c r="L345" s="19">
        <f>LFAT!F13</f>
        <v>0.5</v>
      </c>
      <c r="M345" s="16" t="str">
        <f>LFAT!G13</f>
        <v>CD</v>
      </c>
      <c r="N345" s="19">
        <f>LFAT!I13</f>
        <v>0.5</v>
      </c>
      <c r="O345" s="18">
        <f>LFAT!J13</f>
        <v>0.25</v>
      </c>
      <c r="P345" s="18">
        <f t="shared" si="15"/>
        <v>0.15437500000000001</v>
      </c>
      <c r="Q345" s="18">
        <f t="shared" si="16"/>
        <v>0.15475321879177389</v>
      </c>
      <c r="R345" s="18">
        <f t="shared" si="17"/>
        <v>4.2691001448702998E-2</v>
      </c>
    </row>
    <row r="346" spans="1:18" ht="18" customHeight="1" x14ac:dyDescent="0.2">
      <c r="A346" s="16" t="str">
        <f>'Limiting Factor Scores'!A46</f>
        <v>CC3</v>
      </c>
      <c r="B346" s="16" t="str">
        <f>'Limiting Factor Scores'!B46</f>
        <v>Catherine Creek</v>
      </c>
      <c r="C346" s="16" t="str">
        <f>'Limiting Factor Scores'!C46</f>
        <v>Winter Water Temperature</v>
      </c>
      <c r="D346" s="18">
        <f>'Limiting Factor Scores'!D46</f>
        <v>0.17219999999999999</v>
      </c>
      <c r="E346" s="19">
        <f>'Limiting Factor Scores'!E46</f>
        <v>3.56</v>
      </c>
      <c r="F346" s="18">
        <f>'Limiting Factor Scores'!F46</f>
        <v>0.67600000000000005</v>
      </c>
      <c r="G346" s="18">
        <f>'Limiting Factor Scores'!G46</f>
        <v>0.55792308001662971</v>
      </c>
      <c r="H346" s="18">
        <f>'Limiting Factor Scores'!H46</f>
        <v>0.15528720481746108</v>
      </c>
      <c r="I346" s="17">
        <f>LFAT!A12</f>
        <v>1</v>
      </c>
      <c r="J346" s="16" t="str">
        <f>LFAT!B12</f>
        <v>Protect Land (Easement and Acquisition)</v>
      </c>
      <c r="K346" s="16" t="str">
        <f>LFAT!D12</f>
        <v>I</v>
      </c>
      <c r="L346" s="19">
        <f>LFAT!F12</f>
        <v>0.5</v>
      </c>
      <c r="M346" s="16" t="str">
        <f>LFAT!G12</f>
        <v>R</v>
      </c>
      <c r="N346" s="19">
        <f>LFAT!I12</f>
        <v>0.1</v>
      </c>
      <c r="O346" s="18">
        <f>LFAT!J12</f>
        <v>0.05</v>
      </c>
      <c r="P346" s="18">
        <f t="shared" si="15"/>
        <v>3.3800000000000004E-2</v>
      </c>
      <c r="Q346" s="18">
        <f t="shared" si="16"/>
        <v>2.7896154000831487E-2</v>
      </c>
      <c r="R346" s="18">
        <f t="shared" si="17"/>
        <v>7.7643602408730547E-3</v>
      </c>
    </row>
    <row r="347" spans="1:18" ht="18" customHeight="1" x14ac:dyDescent="0.2">
      <c r="A347" s="16" t="str">
        <f>'Limiting Factor Scores'!A32</f>
        <v>CC3</v>
      </c>
      <c r="B347" s="16" t="str">
        <f>'Limiting Factor Scores'!B32</f>
        <v>Catherine Creek</v>
      </c>
      <c r="C347" s="16" t="str">
        <f>'Limiting Factor Scores'!C32</f>
        <v>Altered Flow Timing</v>
      </c>
      <c r="D347" s="18">
        <f>'Limiting Factor Scores'!D32</f>
        <v>0.17219999999999999</v>
      </c>
      <c r="E347" s="19">
        <f>'Limiting Factor Scores'!E32</f>
        <v>3.63</v>
      </c>
      <c r="F347" s="18">
        <f>'Limiting Factor Scores'!F32</f>
        <v>0.69174999999999998</v>
      </c>
      <c r="G347" s="18">
        <f>'Limiting Factor Scores'!G32</f>
        <v>0.62452573501701691</v>
      </c>
      <c r="H347" s="18">
        <f>'Limiting Factor Scores'!H32</f>
        <v>0.17008541477892897</v>
      </c>
      <c r="I347" s="17">
        <f>LFAT!A23</f>
        <v>2</v>
      </c>
      <c r="J347" s="16" t="str">
        <f>LFAT!B23</f>
        <v>Instream Complexity Improvement</v>
      </c>
      <c r="K347" s="16" t="str">
        <f>LFAT!D23</f>
        <v>N</v>
      </c>
      <c r="L347" s="19">
        <f>LFAT!F23</f>
        <v>0.1</v>
      </c>
      <c r="M347" s="16" t="str">
        <f>LFAT!G23</f>
        <v>CD</v>
      </c>
      <c r="N347" s="19">
        <f>LFAT!I23</f>
        <v>0.5</v>
      </c>
      <c r="O347" s="18">
        <f>LFAT!J23</f>
        <v>0.05</v>
      </c>
      <c r="P347" s="18">
        <f t="shared" si="15"/>
        <v>3.45875E-2</v>
      </c>
      <c r="Q347" s="18">
        <f t="shared" si="16"/>
        <v>3.1226286750850846E-2</v>
      </c>
      <c r="R347" s="18">
        <f t="shared" si="17"/>
        <v>8.5042707389464487E-3</v>
      </c>
    </row>
    <row r="348" spans="1:18" ht="18" customHeight="1" x14ac:dyDescent="0.2">
      <c r="A348" s="16" t="str">
        <f>'Limiting Factor Scores'!A33</f>
        <v>CC3</v>
      </c>
      <c r="B348" s="16" t="str">
        <f>'Limiting Factor Scores'!B33</f>
        <v>Catherine Creek</v>
      </c>
      <c r="C348" s="16" t="str">
        <f>'Limiting Factor Scores'!C33</f>
        <v>Altered Primary Productivity</v>
      </c>
      <c r="D348" s="18">
        <f>'Limiting Factor Scores'!D33</f>
        <v>0.17219999999999999</v>
      </c>
      <c r="E348" s="19">
        <f>'Limiting Factor Scores'!E33</f>
        <v>3.3</v>
      </c>
      <c r="F348" s="18">
        <f>'Limiting Factor Scores'!F33</f>
        <v>0.61750000000000005</v>
      </c>
      <c r="G348" s="18">
        <f>'Limiting Factor Scores'!G33</f>
        <v>0.38659822492404755</v>
      </c>
      <c r="H348" s="18">
        <f>'Limiting Factor Scores'!H33</f>
        <v>0.10849055097599904</v>
      </c>
      <c r="I348" s="17">
        <f>LFAT!A30</f>
        <v>2</v>
      </c>
      <c r="J348" s="16" t="str">
        <f>LFAT!B30</f>
        <v>Instream Complexity Improvement</v>
      </c>
      <c r="K348" s="16" t="str">
        <f>LFAT!D30</f>
        <v>N</v>
      </c>
      <c r="L348" s="19">
        <f>LFAT!F30</f>
        <v>0.1</v>
      </c>
      <c r="M348" s="16" t="str">
        <f>LFAT!G30</f>
        <v>R</v>
      </c>
      <c r="N348" s="19">
        <f>LFAT!I30</f>
        <v>0.1</v>
      </c>
      <c r="O348" s="18">
        <f>LFAT!J30</f>
        <v>0.01</v>
      </c>
      <c r="P348" s="18">
        <f t="shared" si="15"/>
        <v>6.1750000000000008E-3</v>
      </c>
      <c r="Q348" s="18">
        <f t="shared" si="16"/>
        <v>3.8659822492404755E-3</v>
      </c>
      <c r="R348" s="18">
        <f t="shared" si="17"/>
        <v>1.0849055097599905E-3</v>
      </c>
    </row>
    <row r="349" spans="1:18" ht="18" customHeight="1" x14ac:dyDescent="0.2">
      <c r="A349" s="16" t="str">
        <f>'Limiting Factor Scores'!A34</f>
        <v>CC3</v>
      </c>
      <c r="B349" s="16" t="str">
        <f>'Limiting Factor Scores'!B34</f>
        <v>Catherine Creek</v>
      </c>
      <c r="C349" s="16" t="str">
        <f>'Limiting Factor Scores'!C34</f>
        <v>Anthropogenic Barriers</v>
      </c>
      <c r="D349" s="18">
        <f>'Limiting Factor Scores'!D34</f>
        <v>0.17219999999999999</v>
      </c>
      <c r="E349" s="19">
        <f>'Limiting Factor Scores'!E34</f>
        <v>3.63</v>
      </c>
      <c r="F349" s="18">
        <f>'Limiting Factor Scores'!F34</f>
        <v>0.69174999999999998</v>
      </c>
      <c r="G349" s="18">
        <f>'Limiting Factor Scores'!G34</f>
        <v>0.63218340736386347</v>
      </c>
      <c r="H349" s="18">
        <f>'Limiting Factor Scores'!H34</f>
        <v>0.19443681323975964</v>
      </c>
      <c r="I349" s="17">
        <f>LFAT!A17</f>
        <v>2</v>
      </c>
      <c r="J349" s="16" t="str">
        <f>LFAT!B17</f>
        <v>Instream Complexity Improvement</v>
      </c>
      <c r="K349" s="16" t="str">
        <f>LFAT!D17</f>
        <v>N</v>
      </c>
      <c r="L349" s="19">
        <f>LFAT!F17</f>
        <v>0.1</v>
      </c>
      <c r="M349" s="16" t="str">
        <f>LFAT!G17</f>
        <v>R</v>
      </c>
      <c r="N349" s="19">
        <f>LFAT!I17</f>
        <v>0.1</v>
      </c>
      <c r="O349" s="18">
        <f>LFAT!J17</f>
        <v>0.01</v>
      </c>
      <c r="P349" s="18">
        <f t="shared" si="15"/>
        <v>6.9175E-3</v>
      </c>
      <c r="Q349" s="18">
        <f t="shared" si="16"/>
        <v>6.3218340736386353E-3</v>
      </c>
      <c r="R349" s="18">
        <f t="shared" si="17"/>
        <v>1.9443681323975965E-3</v>
      </c>
    </row>
    <row r="350" spans="1:18" ht="18" customHeight="1" x14ac:dyDescent="0.2">
      <c r="A350" s="16" t="str">
        <f>'Limiting Factor Scores'!A35</f>
        <v>CC3</v>
      </c>
      <c r="B350" s="16" t="str">
        <f>'Limiting Factor Scores'!B35</f>
        <v>Catherine Creek</v>
      </c>
      <c r="C350" s="16" t="str">
        <f>'Limiting Factor Scores'!C35</f>
        <v>Channel and Habitat Structure</v>
      </c>
      <c r="D350" s="18">
        <f>'Limiting Factor Scores'!D35</f>
        <v>0.17219999999999999</v>
      </c>
      <c r="E350" s="19">
        <f>'Limiting Factor Scores'!E35</f>
        <v>2.93</v>
      </c>
      <c r="F350" s="18">
        <f>'Limiting Factor Scores'!F35</f>
        <v>0.53425</v>
      </c>
      <c r="G350" s="18">
        <f>'Limiting Factor Scores'!G35</f>
        <v>0.80169554988171698</v>
      </c>
      <c r="H350" s="18">
        <f>'Limiting Factor Scores'!H35</f>
        <v>0.24165863807755539</v>
      </c>
      <c r="I350" s="17">
        <f>LFAT!A21</f>
        <v>2</v>
      </c>
      <c r="J350" s="16" t="str">
        <f>LFAT!B21</f>
        <v>Instream Complexity Improvement</v>
      </c>
      <c r="K350" s="16" t="str">
        <f>LFAT!D21</f>
        <v>D</v>
      </c>
      <c r="L350" s="19">
        <f>LFAT!F21</f>
        <v>1</v>
      </c>
      <c r="M350" s="16" t="str">
        <f>LFAT!G21</f>
        <v>C</v>
      </c>
      <c r="N350" s="19">
        <f>LFAT!I21</f>
        <v>1</v>
      </c>
      <c r="O350" s="18">
        <f>LFAT!J21</f>
        <v>1</v>
      </c>
      <c r="P350" s="18">
        <f t="shared" si="15"/>
        <v>0.53425</v>
      </c>
      <c r="Q350" s="18">
        <f t="shared" si="16"/>
        <v>0.80169554988171698</v>
      </c>
      <c r="R350" s="18">
        <f t="shared" si="17"/>
        <v>0.24165863807755539</v>
      </c>
    </row>
    <row r="351" spans="1:18" ht="18" customHeight="1" x14ac:dyDescent="0.2">
      <c r="A351" s="16" t="str">
        <f>'Limiting Factor Scores'!A36</f>
        <v>CC3</v>
      </c>
      <c r="B351" s="16" t="str">
        <f>'Limiting Factor Scores'!B36</f>
        <v>Catherine Creek</v>
      </c>
      <c r="C351" s="16" t="str">
        <f>'Limiting Factor Scores'!C36</f>
        <v>Decreased Sediment Quantity</v>
      </c>
      <c r="D351" s="18">
        <f>'Limiting Factor Scores'!D36</f>
        <v>0.17219999999999999</v>
      </c>
      <c r="E351" s="19">
        <f>'Limiting Factor Scores'!E36</f>
        <v>2.86</v>
      </c>
      <c r="F351" s="18">
        <f>'Limiting Factor Scores'!F36</f>
        <v>0.51849999999999996</v>
      </c>
      <c r="G351" s="18">
        <f>'Limiting Factor Scores'!G36</f>
        <v>0.46237237503826523</v>
      </c>
      <c r="H351" s="18">
        <f>'Limiting Factor Scores'!H36</f>
        <v>0.14022956942219386</v>
      </c>
      <c r="I351" s="17">
        <f>LFAT!A24</f>
        <v>2</v>
      </c>
      <c r="J351" s="16" t="str">
        <f>LFAT!B24</f>
        <v>Instream Complexity Improvement</v>
      </c>
      <c r="K351" s="16" t="str">
        <f>LFAT!D24</f>
        <v>I</v>
      </c>
      <c r="L351" s="19">
        <f>LFAT!F24</f>
        <v>0.5</v>
      </c>
      <c r="M351" s="16" t="str">
        <f>LFAT!G24</f>
        <v>CD</v>
      </c>
      <c r="N351" s="19">
        <f>LFAT!I24</f>
        <v>0.5</v>
      </c>
      <c r="O351" s="18">
        <f>LFAT!J24</f>
        <v>0.25</v>
      </c>
      <c r="P351" s="18">
        <f t="shared" si="15"/>
        <v>0.12962499999999999</v>
      </c>
      <c r="Q351" s="18">
        <f t="shared" si="16"/>
        <v>0.11559309375956631</v>
      </c>
      <c r="R351" s="18">
        <f t="shared" si="17"/>
        <v>3.5057392355548465E-2</v>
      </c>
    </row>
    <row r="352" spans="1:18" ht="18" customHeight="1" x14ac:dyDescent="0.2">
      <c r="A352" s="16" t="str">
        <f>'Limiting Factor Scores'!A37</f>
        <v>CC3</v>
      </c>
      <c r="B352" s="16" t="str">
        <f>'Limiting Factor Scores'!B37</f>
        <v>Catherine Creek</v>
      </c>
      <c r="C352" s="16" t="str">
        <f>'Limiting Factor Scores'!C37</f>
        <v>Decreased Water Quantity</v>
      </c>
      <c r="D352" s="18">
        <f>'Limiting Factor Scores'!D37</f>
        <v>0.17219999999999999</v>
      </c>
      <c r="E352" s="19">
        <f>'Limiting Factor Scores'!E37</f>
        <v>3.63</v>
      </c>
      <c r="F352" s="18">
        <f>'Limiting Factor Scores'!F37</f>
        <v>0.69174999999999998</v>
      </c>
      <c r="G352" s="18">
        <f>'Limiting Factor Scores'!G37</f>
        <v>0.89254427263613612</v>
      </c>
      <c r="H352" s="18">
        <f>'Limiting Factor Scores'!H37</f>
        <v>0.25577477006379878</v>
      </c>
      <c r="I352" s="17">
        <f>LFAT!A22</f>
        <v>2</v>
      </c>
      <c r="J352" s="16" t="str">
        <f>LFAT!B22</f>
        <v>Instream Complexity Improvement</v>
      </c>
      <c r="K352" s="16" t="str">
        <f>LFAT!D22</f>
        <v>N</v>
      </c>
      <c r="L352" s="19">
        <f>LFAT!F22</f>
        <v>0.1</v>
      </c>
      <c r="M352" s="16" t="str">
        <f>LFAT!G22</f>
        <v>R</v>
      </c>
      <c r="N352" s="19">
        <f>LFAT!I22</f>
        <v>0.1</v>
      </c>
      <c r="O352" s="18">
        <f>LFAT!J22</f>
        <v>0.01</v>
      </c>
      <c r="P352" s="18">
        <f t="shared" si="15"/>
        <v>6.9175E-3</v>
      </c>
      <c r="Q352" s="18">
        <f t="shared" si="16"/>
        <v>8.9254427263613621E-3</v>
      </c>
      <c r="R352" s="18">
        <f t="shared" si="17"/>
        <v>2.5577477006379877E-3</v>
      </c>
    </row>
    <row r="353" spans="1:18" ht="18" customHeight="1" x14ac:dyDescent="0.2">
      <c r="A353" s="16" t="str">
        <f>'Limiting Factor Scores'!A38</f>
        <v>CC3</v>
      </c>
      <c r="B353" s="16" t="str">
        <f>'Limiting Factor Scores'!B38</f>
        <v>Catherine Creek</v>
      </c>
      <c r="C353" s="16" t="str">
        <f>'Limiting Factor Scores'!C38</f>
        <v>Floodplain Condition</v>
      </c>
      <c r="D353" s="18">
        <f>'Limiting Factor Scores'!D38</f>
        <v>0.17219999999999999</v>
      </c>
      <c r="E353" s="19">
        <f>'Limiting Factor Scores'!E38</f>
        <v>2.35</v>
      </c>
      <c r="F353" s="18">
        <f>'Limiting Factor Scores'!F38</f>
        <v>0.40375</v>
      </c>
      <c r="G353" s="18">
        <f>'Limiting Factor Scores'!G38</f>
        <v>0.4226172375297968</v>
      </c>
      <c r="H353" s="18">
        <f>'Limiting Factor Scores'!H38</f>
        <v>0.12014546213185326</v>
      </c>
      <c r="I353" s="17">
        <f>LFAT!A19</f>
        <v>2</v>
      </c>
      <c r="J353" s="16" t="str">
        <f>LFAT!B19</f>
        <v>Instream Complexity Improvement</v>
      </c>
      <c r="K353" s="16" t="str">
        <f>LFAT!D19</f>
        <v>I</v>
      </c>
      <c r="L353" s="19">
        <f>LFAT!F19</f>
        <v>0.5</v>
      </c>
      <c r="M353" s="16" t="str">
        <f>LFAT!G19</f>
        <v>C</v>
      </c>
      <c r="N353" s="19">
        <f>LFAT!I19</f>
        <v>1</v>
      </c>
      <c r="O353" s="18">
        <f>LFAT!J19</f>
        <v>0.5</v>
      </c>
      <c r="P353" s="18">
        <f t="shared" si="15"/>
        <v>0.201875</v>
      </c>
      <c r="Q353" s="18">
        <f t="shared" si="16"/>
        <v>0.2113086187648984</v>
      </c>
      <c r="R353" s="18">
        <f t="shared" si="17"/>
        <v>6.0072731065926629E-2</v>
      </c>
    </row>
    <row r="354" spans="1:18" ht="18" customHeight="1" x14ac:dyDescent="0.2">
      <c r="A354" s="16" t="str">
        <f>'Limiting Factor Scores'!A39</f>
        <v>CC3</v>
      </c>
      <c r="B354" s="16" t="str">
        <f>'Limiting Factor Scores'!B39</f>
        <v>Catherine Creek</v>
      </c>
      <c r="C354" s="16" t="str">
        <f>'Limiting Factor Scores'!C39</f>
        <v>Increased Sediment Quantity</v>
      </c>
      <c r="D354" s="18">
        <f>'Limiting Factor Scores'!D39</f>
        <v>0.17219999999999999</v>
      </c>
      <c r="E354" s="19">
        <f>'Limiting Factor Scores'!E39</f>
        <v>3.73</v>
      </c>
      <c r="F354" s="18">
        <f>'Limiting Factor Scores'!F39</f>
        <v>0.71425000000000005</v>
      </c>
      <c r="G354" s="18">
        <f>'Limiting Factor Scores'!G39</f>
        <v>0.44717049741214732</v>
      </c>
      <c r="H354" s="18">
        <f>'Limiting Factor Scores'!H39</f>
        <v>0.14754869361726897</v>
      </c>
      <c r="I354" s="17">
        <f>LFAT!A25</f>
        <v>2</v>
      </c>
      <c r="J354" s="16" t="str">
        <f>LFAT!B25</f>
        <v>Instream Complexity Improvement</v>
      </c>
      <c r="K354" s="16" t="str">
        <f>LFAT!D25</f>
        <v>I</v>
      </c>
      <c r="L354" s="19">
        <f>LFAT!F25</f>
        <v>0.5</v>
      </c>
      <c r="M354" s="16" t="str">
        <f>LFAT!G25</f>
        <v>C</v>
      </c>
      <c r="N354" s="19">
        <f>LFAT!I25</f>
        <v>1</v>
      </c>
      <c r="O354" s="18">
        <f>LFAT!J25</f>
        <v>0.5</v>
      </c>
      <c r="P354" s="18">
        <f t="shared" si="15"/>
        <v>0.35712500000000003</v>
      </c>
      <c r="Q354" s="18">
        <f t="shared" si="16"/>
        <v>0.22358524870607366</v>
      </c>
      <c r="R354" s="18">
        <f t="shared" si="17"/>
        <v>7.3774346808634483E-2</v>
      </c>
    </row>
    <row r="355" spans="1:18" ht="18" customHeight="1" x14ac:dyDescent="0.2">
      <c r="A355" s="16" t="str">
        <f>'Limiting Factor Scores'!A40</f>
        <v>CC3</v>
      </c>
      <c r="B355" s="16" t="str">
        <f>'Limiting Factor Scores'!B40</f>
        <v>Catherine Creek</v>
      </c>
      <c r="C355" s="16" t="str">
        <f>'Limiting Factor Scores'!C40</f>
        <v>Non-Native Species Interactions and Competition</v>
      </c>
      <c r="D355" s="18">
        <f>'Limiting Factor Scores'!D40</f>
        <v>0.17219999999999999</v>
      </c>
      <c r="E355" s="19">
        <f>'Limiting Factor Scores'!E40</f>
        <v>2.62</v>
      </c>
      <c r="F355" s="18">
        <f>'Limiting Factor Scores'!F40</f>
        <v>0.46450000000000002</v>
      </c>
      <c r="G355" s="18">
        <f>'Limiting Factor Scores'!G40</f>
        <v>0.32166160496571988</v>
      </c>
      <c r="H355" s="18">
        <f>'Limiting Factor Scores'!H40</f>
        <v>0.11225590079451518</v>
      </c>
      <c r="I355" s="17">
        <f>LFAT!A31</f>
        <v>2</v>
      </c>
      <c r="J355" s="16" t="str">
        <f>LFAT!B31</f>
        <v>Instream Complexity Improvement</v>
      </c>
      <c r="K355" s="16" t="str">
        <f>LFAT!D31</f>
        <v>I</v>
      </c>
      <c r="L355" s="19">
        <f>LFAT!F31</f>
        <v>0.5</v>
      </c>
      <c r="M355" s="16" t="str">
        <f>LFAT!G31</f>
        <v>CD</v>
      </c>
      <c r="N355" s="19">
        <f>LFAT!I31</f>
        <v>0.5</v>
      </c>
      <c r="O355" s="18">
        <f>LFAT!J31</f>
        <v>0.25</v>
      </c>
      <c r="P355" s="18">
        <f t="shared" si="15"/>
        <v>0.11612500000000001</v>
      </c>
      <c r="Q355" s="18">
        <f t="shared" si="16"/>
        <v>8.0415401241429971E-2</v>
      </c>
      <c r="R355" s="18">
        <f t="shared" si="17"/>
        <v>2.8063975198628795E-2</v>
      </c>
    </row>
    <row r="356" spans="1:18" ht="18" customHeight="1" x14ac:dyDescent="0.2">
      <c r="A356" s="16" t="str">
        <f>'Limiting Factor Scores'!A41</f>
        <v>CC3</v>
      </c>
      <c r="B356" s="16" t="str">
        <f>'Limiting Factor Scores'!B41</f>
        <v>Catherine Creek</v>
      </c>
      <c r="C356" s="16" t="str">
        <f>'Limiting Factor Scores'!C41</f>
        <v>Predation</v>
      </c>
      <c r="D356" s="18">
        <f>'Limiting Factor Scores'!D41</f>
        <v>0.17219999999999999</v>
      </c>
      <c r="E356" s="19">
        <f>'Limiting Factor Scores'!E41</f>
        <v>2.88</v>
      </c>
      <c r="F356" s="18">
        <f>'Limiting Factor Scores'!F41</f>
        <v>0.52300000000000002</v>
      </c>
      <c r="G356" s="18">
        <f>'Limiting Factor Scores'!G41</f>
        <v>0.48375408014152393</v>
      </c>
      <c r="H356" s="18">
        <f>'Limiting Factor Scores'!H41</f>
        <v>0.14607829323422306</v>
      </c>
      <c r="I356" s="17">
        <f>LFAT!A29</f>
        <v>2</v>
      </c>
      <c r="J356" s="16" t="str">
        <f>LFAT!B29</f>
        <v>Instream Complexity Improvement</v>
      </c>
      <c r="K356" s="16" t="str">
        <f>LFAT!D29</f>
        <v>I</v>
      </c>
      <c r="L356" s="19">
        <f>LFAT!F29</f>
        <v>0.5</v>
      </c>
      <c r="M356" s="16" t="str">
        <f>LFAT!G29</f>
        <v>CD</v>
      </c>
      <c r="N356" s="19">
        <f>LFAT!I29</f>
        <v>0.5</v>
      </c>
      <c r="O356" s="18">
        <f>LFAT!J29</f>
        <v>0.25</v>
      </c>
      <c r="P356" s="18">
        <f t="shared" si="15"/>
        <v>0.13075000000000001</v>
      </c>
      <c r="Q356" s="18">
        <f t="shared" si="16"/>
        <v>0.12093852003538098</v>
      </c>
      <c r="R356" s="18">
        <f t="shared" si="17"/>
        <v>3.6519573308555764E-2</v>
      </c>
    </row>
    <row r="357" spans="1:18" ht="18" customHeight="1" x14ac:dyDescent="0.2">
      <c r="A357" s="16" t="str">
        <f>'Limiting Factor Scores'!A42</f>
        <v>CC3</v>
      </c>
      <c r="B357" s="16" t="str">
        <f>'Limiting Factor Scores'!B42</f>
        <v>Catherine Creek</v>
      </c>
      <c r="C357" s="16" t="str">
        <f>'Limiting Factor Scores'!C42</f>
        <v>Riparian Condition</v>
      </c>
      <c r="D357" s="18">
        <f>'Limiting Factor Scores'!D42</f>
        <v>0.17219999999999999</v>
      </c>
      <c r="E357" s="19">
        <f>'Limiting Factor Scores'!E42</f>
        <v>2.4900000000000002</v>
      </c>
      <c r="F357" s="18">
        <f>'Limiting Factor Scores'!F42</f>
        <v>0.43525000000000003</v>
      </c>
      <c r="G357" s="18">
        <f>'Limiting Factor Scores'!G42</f>
        <v>0.46522566756424288</v>
      </c>
      <c r="H357" s="18">
        <f>'Limiting Factor Scores'!H42</f>
        <v>0.14879190998891928</v>
      </c>
      <c r="I357" s="17">
        <f>LFAT!A18</f>
        <v>2</v>
      </c>
      <c r="J357" s="16" t="str">
        <f>LFAT!B18</f>
        <v>Instream Complexity Improvement</v>
      </c>
      <c r="K357" s="16" t="str">
        <f>LFAT!D18</f>
        <v>I</v>
      </c>
      <c r="L357" s="19">
        <f>LFAT!F18</f>
        <v>0.5</v>
      </c>
      <c r="M357" s="16" t="str">
        <f>LFAT!G18</f>
        <v>CD</v>
      </c>
      <c r="N357" s="19">
        <f>LFAT!I18</f>
        <v>0.5</v>
      </c>
      <c r="O357" s="18">
        <f>LFAT!J18</f>
        <v>0.25</v>
      </c>
      <c r="P357" s="18">
        <f t="shared" si="15"/>
        <v>0.10881250000000001</v>
      </c>
      <c r="Q357" s="18">
        <f t="shared" si="16"/>
        <v>0.11630641689106072</v>
      </c>
      <c r="R357" s="18">
        <f t="shared" si="17"/>
        <v>3.719797749722982E-2</v>
      </c>
    </row>
    <row r="358" spans="1:18" ht="18" customHeight="1" x14ac:dyDescent="0.2">
      <c r="A358" s="16" t="str">
        <f>'Limiting Factor Scores'!A43</f>
        <v>CC3</v>
      </c>
      <c r="B358" s="16" t="str">
        <f>'Limiting Factor Scores'!B43</f>
        <v>Catherine Creek</v>
      </c>
      <c r="C358" s="16" t="str">
        <f>'Limiting Factor Scores'!C43</f>
        <v>Side Channel and Wetland Habitat</v>
      </c>
      <c r="D358" s="18">
        <f>'Limiting Factor Scores'!D43</f>
        <v>0.17219999999999999</v>
      </c>
      <c r="E358" s="19">
        <f>'Limiting Factor Scores'!E43</f>
        <v>2.72</v>
      </c>
      <c r="F358" s="18">
        <f>'Limiting Factor Scores'!F43</f>
        <v>0.48699999999999999</v>
      </c>
      <c r="G358" s="18">
        <f>'Limiting Factor Scores'!G43</f>
        <v>0.64453475985623743</v>
      </c>
      <c r="H358" s="18">
        <f>'Limiting Factor Scores'!H43</f>
        <v>0.18729245665411581</v>
      </c>
      <c r="I358" s="17">
        <f>LFAT!A20</f>
        <v>2</v>
      </c>
      <c r="J358" s="16" t="str">
        <f>LFAT!B20</f>
        <v>Instream Complexity Improvement</v>
      </c>
      <c r="K358" s="16" t="str">
        <f>LFAT!D20</f>
        <v>D</v>
      </c>
      <c r="L358" s="19">
        <f>LFAT!F20</f>
        <v>1</v>
      </c>
      <c r="M358" s="16" t="str">
        <f>LFAT!G20</f>
        <v>C</v>
      </c>
      <c r="N358" s="19">
        <f>LFAT!I20</f>
        <v>1</v>
      </c>
      <c r="O358" s="18">
        <f>LFAT!J20</f>
        <v>1</v>
      </c>
      <c r="P358" s="18">
        <f t="shared" si="15"/>
        <v>0.48699999999999999</v>
      </c>
      <c r="Q358" s="18">
        <f t="shared" si="16"/>
        <v>0.64453475985623743</v>
      </c>
      <c r="R358" s="18">
        <f t="shared" si="17"/>
        <v>0.18729245665411581</v>
      </c>
    </row>
    <row r="359" spans="1:18" ht="18" customHeight="1" x14ac:dyDescent="0.2">
      <c r="A359" s="16" t="str">
        <f>'Limiting Factor Scores'!A44</f>
        <v>CC3</v>
      </c>
      <c r="B359" s="16" t="str">
        <f>'Limiting Factor Scores'!B44</f>
        <v>Catherine Creek</v>
      </c>
      <c r="C359" s="16" t="str">
        <f>'Limiting Factor Scores'!C44</f>
        <v>Summer Water Temperature</v>
      </c>
      <c r="D359" s="18">
        <f>'Limiting Factor Scores'!D44</f>
        <v>0.17219999999999999</v>
      </c>
      <c r="E359" s="19">
        <f>'Limiting Factor Scores'!E44</f>
        <v>3.17</v>
      </c>
      <c r="F359" s="18">
        <f>'Limiting Factor Scores'!F44</f>
        <v>0.58825000000000005</v>
      </c>
      <c r="G359" s="18">
        <f>'Limiting Factor Scores'!G44</f>
        <v>0.67434626998552905</v>
      </c>
      <c r="H359" s="18">
        <f>'Limiting Factor Scores'!H44</f>
        <v>0.20819355764638228</v>
      </c>
      <c r="I359" s="17">
        <f>LFAT!A26</f>
        <v>2</v>
      </c>
      <c r="J359" s="16" t="str">
        <f>LFAT!B26</f>
        <v>Instream Complexity Improvement</v>
      </c>
      <c r="K359" s="16" t="str">
        <f>LFAT!D26</f>
        <v>I</v>
      </c>
      <c r="L359" s="19">
        <f>LFAT!F26</f>
        <v>0.5</v>
      </c>
      <c r="M359" s="16" t="str">
        <f>LFAT!G26</f>
        <v>CD</v>
      </c>
      <c r="N359" s="19">
        <f>LFAT!I26</f>
        <v>0.5</v>
      </c>
      <c r="O359" s="18">
        <f>LFAT!J26</f>
        <v>0.25</v>
      </c>
      <c r="P359" s="18">
        <f t="shared" si="15"/>
        <v>0.14706250000000001</v>
      </c>
      <c r="Q359" s="18">
        <f t="shared" si="16"/>
        <v>0.16858656749638226</v>
      </c>
      <c r="R359" s="18">
        <f t="shared" si="17"/>
        <v>5.2048389411595571E-2</v>
      </c>
    </row>
    <row r="360" spans="1:18" ht="18" customHeight="1" x14ac:dyDescent="0.2">
      <c r="A360" s="16" t="str">
        <f>'Limiting Factor Scores'!A45</f>
        <v>CC3</v>
      </c>
      <c r="B360" s="16" t="str">
        <f>'Limiting Factor Scores'!B45</f>
        <v>Catherine Creek</v>
      </c>
      <c r="C360" s="16" t="str">
        <f>'Limiting Factor Scores'!C45</f>
        <v>Water Quality</v>
      </c>
      <c r="D360" s="18">
        <f>'Limiting Factor Scores'!D45</f>
        <v>0.17219999999999999</v>
      </c>
      <c r="E360" s="19">
        <f>'Limiting Factor Scores'!E45</f>
        <v>3.3</v>
      </c>
      <c r="F360" s="18">
        <f>'Limiting Factor Scores'!F45</f>
        <v>0.61750000000000005</v>
      </c>
      <c r="G360" s="18">
        <f>'Limiting Factor Scores'!G45</f>
        <v>0.61901287516709558</v>
      </c>
      <c r="H360" s="18">
        <f>'Limiting Factor Scores'!H45</f>
        <v>0.17076400579481199</v>
      </c>
      <c r="I360" s="17">
        <f>LFAT!A28</f>
        <v>2</v>
      </c>
      <c r="J360" s="16" t="str">
        <f>LFAT!B28</f>
        <v>Instream Complexity Improvement</v>
      </c>
      <c r="K360" s="16" t="str">
        <f>LFAT!D28</f>
        <v>N</v>
      </c>
      <c r="L360" s="19">
        <f>LFAT!F28</f>
        <v>0.1</v>
      </c>
      <c r="M360" s="16" t="str">
        <f>LFAT!G28</f>
        <v>R</v>
      </c>
      <c r="N360" s="19">
        <f>LFAT!I28</f>
        <v>0.1</v>
      </c>
      <c r="O360" s="18">
        <f>LFAT!J28</f>
        <v>0.01</v>
      </c>
      <c r="P360" s="18">
        <f t="shared" si="15"/>
        <v>6.1750000000000008E-3</v>
      </c>
      <c r="Q360" s="18">
        <f t="shared" si="16"/>
        <v>6.190128751670956E-3</v>
      </c>
      <c r="R360" s="18">
        <f t="shared" si="17"/>
        <v>1.7076400579481199E-3</v>
      </c>
    </row>
    <row r="361" spans="1:18" ht="18" customHeight="1" x14ac:dyDescent="0.2">
      <c r="A361" s="16" t="str">
        <f>'Limiting Factor Scores'!A46</f>
        <v>CC3</v>
      </c>
      <c r="B361" s="16" t="str">
        <f>'Limiting Factor Scores'!B46</f>
        <v>Catherine Creek</v>
      </c>
      <c r="C361" s="16" t="str">
        <f>'Limiting Factor Scores'!C46</f>
        <v>Winter Water Temperature</v>
      </c>
      <c r="D361" s="18">
        <f>'Limiting Factor Scores'!D46</f>
        <v>0.17219999999999999</v>
      </c>
      <c r="E361" s="19">
        <f>'Limiting Factor Scores'!E46</f>
        <v>3.56</v>
      </c>
      <c r="F361" s="18">
        <f>'Limiting Factor Scores'!F46</f>
        <v>0.67600000000000005</v>
      </c>
      <c r="G361" s="18">
        <f>'Limiting Factor Scores'!G46</f>
        <v>0.55792308001662971</v>
      </c>
      <c r="H361" s="18">
        <f>'Limiting Factor Scores'!H46</f>
        <v>0.15528720481746108</v>
      </c>
      <c r="I361" s="17">
        <f>LFAT!A27</f>
        <v>2</v>
      </c>
      <c r="J361" s="16" t="str">
        <f>LFAT!B27</f>
        <v>Instream Complexity Improvement</v>
      </c>
      <c r="K361" s="16" t="str">
        <f>LFAT!D27</f>
        <v>I</v>
      </c>
      <c r="L361" s="19">
        <f>LFAT!F27</f>
        <v>0.5</v>
      </c>
      <c r="M361" s="16" t="str">
        <f>LFAT!G27</f>
        <v>CD</v>
      </c>
      <c r="N361" s="19">
        <f>LFAT!I27</f>
        <v>0.5</v>
      </c>
      <c r="O361" s="18">
        <f>LFAT!J27</f>
        <v>0.25</v>
      </c>
      <c r="P361" s="18">
        <f t="shared" si="15"/>
        <v>0.16900000000000001</v>
      </c>
      <c r="Q361" s="18">
        <f t="shared" si="16"/>
        <v>0.13948077000415743</v>
      </c>
      <c r="R361" s="18">
        <f t="shared" si="17"/>
        <v>3.8821801204365271E-2</v>
      </c>
    </row>
    <row r="362" spans="1:18" ht="18" customHeight="1" x14ac:dyDescent="0.2">
      <c r="A362" s="16" t="str">
        <f>'Limiting Factor Scores'!A32</f>
        <v>CC3</v>
      </c>
      <c r="B362" s="16" t="str">
        <f>'Limiting Factor Scores'!B32</f>
        <v>Catherine Creek</v>
      </c>
      <c r="C362" s="16" t="str">
        <f>'Limiting Factor Scores'!C32</f>
        <v>Altered Flow Timing</v>
      </c>
      <c r="D362" s="18">
        <f>'Limiting Factor Scores'!D32</f>
        <v>0.17219999999999999</v>
      </c>
      <c r="E362" s="19">
        <f>'Limiting Factor Scores'!E32</f>
        <v>3.63</v>
      </c>
      <c r="F362" s="18">
        <f>'Limiting Factor Scores'!F32</f>
        <v>0.69174999999999998</v>
      </c>
      <c r="G362" s="18">
        <f>'Limiting Factor Scores'!G32</f>
        <v>0.62452573501701691</v>
      </c>
      <c r="H362" s="18">
        <f>'Limiting Factor Scores'!H32</f>
        <v>0.17008541477892897</v>
      </c>
      <c r="I362" s="17">
        <f>LFAT!A38</f>
        <v>3</v>
      </c>
      <c r="J362" s="16" t="str">
        <f>LFAT!B38</f>
        <v>Floodplain – Reconnect and Restore</v>
      </c>
      <c r="K362" s="16" t="str">
        <f>LFAT!D38</f>
        <v>I</v>
      </c>
      <c r="L362" s="19">
        <f>LFAT!F38</f>
        <v>0.5</v>
      </c>
      <c r="M362" s="16" t="str">
        <f>LFAT!G38</f>
        <v>CD</v>
      </c>
      <c r="N362" s="19">
        <f>LFAT!I38</f>
        <v>0.5</v>
      </c>
      <c r="O362" s="18">
        <f>LFAT!J38</f>
        <v>0.25</v>
      </c>
      <c r="P362" s="18">
        <f t="shared" si="15"/>
        <v>0.17293749999999999</v>
      </c>
      <c r="Q362" s="18">
        <f t="shared" si="16"/>
        <v>0.15613143375425423</v>
      </c>
      <c r="R362" s="18">
        <f t="shared" si="17"/>
        <v>4.2521353694732242E-2</v>
      </c>
    </row>
    <row r="363" spans="1:18" ht="18" customHeight="1" x14ac:dyDescent="0.2">
      <c r="A363" s="16" t="str">
        <f>'Limiting Factor Scores'!A33</f>
        <v>CC3</v>
      </c>
      <c r="B363" s="16" t="str">
        <f>'Limiting Factor Scores'!B33</f>
        <v>Catherine Creek</v>
      </c>
      <c r="C363" s="16" t="str">
        <f>'Limiting Factor Scores'!C33</f>
        <v>Altered Primary Productivity</v>
      </c>
      <c r="D363" s="18">
        <f>'Limiting Factor Scores'!D33</f>
        <v>0.17219999999999999</v>
      </c>
      <c r="E363" s="19">
        <f>'Limiting Factor Scores'!E33</f>
        <v>3.3</v>
      </c>
      <c r="F363" s="18">
        <f>'Limiting Factor Scores'!F33</f>
        <v>0.61750000000000005</v>
      </c>
      <c r="G363" s="18">
        <f>'Limiting Factor Scores'!G33</f>
        <v>0.38659822492404755</v>
      </c>
      <c r="H363" s="18">
        <f>'Limiting Factor Scores'!H33</f>
        <v>0.10849055097599904</v>
      </c>
      <c r="I363" s="17">
        <f>LFAT!A45</f>
        <v>3</v>
      </c>
      <c r="J363" s="16" t="str">
        <f>LFAT!B45</f>
        <v>Floodplain – Reconnect and Restore</v>
      </c>
      <c r="K363" s="16" t="str">
        <f>LFAT!D45</f>
        <v>I</v>
      </c>
      <c r="L363" s="19">
        <f>LFAT!F45</f>
        <v>0.5</v>
      </c>
      <c r="M363" s="16" t="str">
        <f>LFAT!G45</f>
        <v>C</v>
      </c>
      <c r="N363" s="19">
        <f>LFAT!I45</f>
        <v>1</v>
      </c>
      <c r="O363" s="18">
        <f>LFAT!J45</f>
        <v>0.5</v>
      </c>
      <c r="P363" s="18">
        <f t="shared" si="15"/>
        <v>0.30875000000000002</v>
      </c>
      <c r="Q363" s="18">
        <f t="shared" si="16"/>
        <v>0.19329911246202378</v>
      </c>
      <c r="R363" s="18">
        <f t="shared" si="17"/>
        <v>5.4245275487999518E-2</v>
      </c>
    </row>
    <row r="364" spans="1:18" ht="18" customHeight="1" x14ac:dyDescent="0.2">
      <c r="A364" s="16" t="str">
        <f>'Limiting Factor Scores'!A34</f>
        <v>CC3</v>
      </c>
      <c r="B364" s="16" t="str">
        <f>'Limiting Factor Scores'!B34</f>
        <v>Catherine Creek</v>
      </c>
      <c r="C364" s="16" t="str">
        <f>'Limiting Factor Scores'!C34</f>
        <v>Anthropogenic Barriers</v>
      </c>
      <c r="D364" s="18">
        <f>'Limiting Factor Scores'!D34</f>
        <v>0.17219999999999999</v>
      </c>
      <c r="E364" s="19">
        <f>'Limiting Factor Scores'!E34</f>
        <v>3.63</v>
      </c>
      <c r="F364" s="18">
        <f>'Limiting Factor Scores'!F34</f>
        <v>0.69174999999999998</v>
      </c>
      <c r="G364" s="18">
        <f>'Limiting Factor Scores'!G34</f>
        <v>0.63218340736386347</v>
      </c>
      <c r="H364" s="18">
        <f>'Limiting Factor Scores'!H34</f>
        <v>0.19443681323975964</v>
      </c>
      <c r="I364" s="17">
        <f>LFAT!A32</f>
        <v>3</v>
      </c>
      <c r="J364" s="16" t="str">
        <f>LFAT!B32</f>
        <v>Floodplain – Reconnect and Restore</v>
      </c>
      <c r="K364" s="16" t="str">
        <f>LFAT!D32</f>
        <v>N</v>
      </c>
      <c r="L364" s="19">
        <f>LFAT!F32</f>
        <v>0.1</v>
      </c>
      <c r="M364" s="16" t="str">
        <f>LFAT!G32</f>
        <v>R</v>
      </c>
      <c r="N364" s="19">
        <f>LFAT!I32</f>
        <v>0.1</v>
      </c>
      <c r="O364" s="18">
        <f>LFAT!J32</f>
        <v>0.01</v>
      </c>
      <c r="P364" s="18">
        <f t="shared" si="15"/>
        <v>6.9175E-3</v>
      </c>
      <c r="Q364" s="18">
        <f t="shared" si="16"/>
        <v>6.3218340736386353E-3</v>
      </c>
      <c r="R364" s="18">
        <f t="shared" si="17"/>
        <v>1.9443681323975965E-3</v>
      </c>
    </row>
    <row r="365" spans="1:18" ht="18" customHeight="1" x14ac:dyDescent="0.2">
      <c r="A365" s="16" t="str">
        <f>'Limiting Factor Scores'!A35</f>
        <v>CC3</v>
      </c>
      <c r="B365" s="16" t="str">
        <f>'Limiting Factor Scores'!B35</f>
        <v>Catherine Creek</v>
      </c>
      <c r="C365" s="16" t="str">
        <f>'Limiting Factor Scores'!C35</f>
        <v>Channel and Habitat Structure</v>
      </c>
      <c r="D365" s="18">
        <f>'Limiting Factor Scores'!D35</f>
        <v>0.17219999999999999</v>
      </c>
      <c r="E365" s="19">
        <f>'Limiting Factor Scores'!E35</f>
        <v>2.93</v>
      </c>
      <c r="F365" s="18">
        <f>'Limiting Factor Scores'!F35</f>
        <v>0.53425</v>
      </c>
      <c r="G365" s="18">
        <f>'Limiting Factor Scores'!G35</f>
        <v>0.80169554988171698</v>
      </c>
      <c r="H365" s="18">
        <f>'Limiting Factor Scores'!H35</f>
        <v>0.24165863807755539</v>
      </c>
      <c r="I365" s="17">
        <f>LFAT!A36</f>
        <v>3</v>
      </c>
      <c r="J365" s="16" t="str">
        <f>LFAT!B36</f>
        <v>Floodplain – Reconnect and Restore</v>
      </c>
      <c r="K365" s="16" t="str">
        <f>LFAT!D36</f>
        <v>I</v>
      </c>
      <c r="L365" s="19">
        <f>LFAT!F36</f>
        <v>0.5</v>
      </c>
      <c r="M365" s="16" t="str">
        <f>LFAT!G36</f>
        <v>C</v>
      </c>
      <c r="N365" s="19">
        <f>LFAT!I36</f>
        <v>1</v>
      </c>
      <c r="O365" s="18">
        <f>LFAT!J36</f>
        <v>0.5</v>
      </c>
      <c r="P365" s="18">
        <f t="shared" si="15"/>
        <v>0.267125</v>
      </c>
      <c r="Q365" s="18">
        <f t="shared" si="16"/>
        <v>0.40084777494085849</v>
      </c>
      <c r="R365" s="18">
        <f t="shared" si="17"/>
        <v>0.12082931903877769</v>
      </c>
    </row>
    <row r="366" spans="1:18" ht="18" customHeight="1" x14ac:dyDescent="0.2">
      <c r="A366" s="16" t="str">
        <f>'Limiting Factor Scores'!A36</f>
        <v>CC3</v>
      </c>
      <c r="B366" s="16" t="str">
        <f>'Limiting Factor Scores'!B36</f>
        <v>Catherine Creek</v>
      </c>
      <c r="C366" s="16" t="str">
        <f>'Limiting Factor Scores'!C36</f>
        <v>Decreased Sediment Quantity</v>
      </c>
      <c r="D366" s="18">
        <f>'Limiting Factor Scores'!D36</f>
        <v>0.17219999999999999</v>
      </c>
      <c r="E366" s="19">
        <f>'Limiting Factor Scores'!E36</f>
        <v>2.86</v>
      </c>
      <c r="F366" s="18">
        <f>'Limiting Factor Scores'!F36</f>
        <v>0.51849999999999996</v>
      </c>
      <c r="G366" s="18">
        <f>'Limiting Factor Scores'!G36</f>
        <v>0.46237237503826523</v>
      </c>
      <c r="H366" s="18">
        <f>'Limiting Factor Scores'!H36</f>
        <v>0.14022956942219386</v>
      </c>
      <c r="I366" s="17">
        <f>LFAT!A39</f>
        <v>3</v>
      </c>
      <c r="J366" s="16" t="str">
        <f>LFAT!B39</f>
        <v>Floodplain – Reconnect and Restore</v>
      </c>
      <c r="K366" s="16" t="str">
        <f>LFAT!D39</f>
        <v>D</v>
      </c>
      <c r="L366" s="19">
        <f>LFAT!F39</f>
        <v>1</v>
      </c>
      <c r="M366" s="16" t="str">
        <f>LFAT!G39</f>
        <v>C</v>
      </c>
      <c r="N366" s="19">
        <f>LFAT!I39</f>
        <v>1</v>
      </c>
      <c r="O366" s="18">
        <f>LFAT!J39</f>
        <v>1</v>
      </c>
      <c r="P366" s="18">
        <f t="shared" si="15"/>
        <v>0.51849999999999996</v>
      </c>
      <c r="Q366" s="18">
        <f t="shared" si="16"/>
        <v>0.46237237503826523</v>
      </c>
      <c r="R366" s="18">
        <f t="shared" si="17"/>
        <v>0.14022956942219386</v>
      </c>
    </row>
    <row r="367" spans="1:18" ht="18" customHeight="1" x14ac:dyDescent="0.2">
      <c r="A367" s="16" t="str">
        <f>'Limiting Factor Scores'!A37</f>
        <v>CC3</v>
      </c>
      <c r="B367" s="16" t="str">
        <f>'Limiting Factor Scores'!B37</f>
        <v>Catherine Creek</v>
      </c>
      <c r="C367" s="16" t="str">
        <f>'Limiting Factor Scores'!C37</f>
        <v>Decreased Water Quantity</v>
      </c>
      <c r="D367" s="18">
        <f>'Limiting Factor Scores'!D37</f>
        <v>0.17219999999999999</v>
      </c>
      <c r="E367" s="19">
        <f>'Limiting Factor Scores'!E37</f>
        <v>3.63</v>
      </c>
      <c r="F367" s="18">
        <f>'Limiting Factor Scores'!F37</f>
        <v>0.69174999999999998</v>
      </c>
      <c r="G367" s="18">
        <f>'Limiting Factor Scores'!G37</f>
        <v>0.89254427263613612</v>
      </c>
      <c r="H367" s="18">
        <f>'Limiting Factor Scores'!H37</f>
        <v>0.25577477006379878</v>
      </c>
      <c r="I367" s="17">
        <f>LFAT!A37</f>
        <v>3</v>
      </c>
      <c r="J367" s="16" t="str">
        <f>LFAT!B37</f>
        <v>Floodplain – Reconnect and Restore</v>
      </c>
      <c r="K367" s="16" t="str">
        <f>LFAT!D37</f>
        <v>I</v>
      </c>
      <c r="L367" s="19">
        <f>LFAT!F37</f>
        <v>0.5</v>
      </c>
      <c r="M367" s="16" t="str">
        <f>LFAT!G37</f>
        <v>CD</v>
      </c>
      <c r="N367" s="19">
        <f>LFAT!I37</f>
        <v>0.5</v>
      </c>
      <c r="O367" s="18">
        <f>LFAT!J37</f>
        <v>0.25</v>
      </c>
      <c r="P367" s="18">
        <f t="shared" si="15"/>
        <v>0.17293749999999999</v>
      </c>
      <c r="Q367" s="18">
        <f t="shared" si="16"/>
        <v>0.22313606815903403</v>
      </c>
      <c r="R367" s="18">
        <f t="shared" si="17"/>
        <v>6.3943692515949696E-2</v>
      </c>
    </row>
    <row r="368" spans="1:18" ht="18" customHeight="1" x14ac:dyDescent="0.2">
      <c r="A368" s="16" t="str">
        <f>'Limiting Factor Scores'!A38</f>
        <v>CC3</v>
      </c>
      <c r="B368" s="16" t="str">
        <f>'Limiting Factor Scores'!B38</f>
        <v>Catherine Creek</v>
      </c>
      <c r="C368" s="16" t="str">
        <f>'Limiting Factor Scores'!C38</f>
        <v>Floodplain Condition</v>
      </c>
      <c r="D368" s="18">
        <f>'Limiting Factor Scores'!D38</f>
        <v>0.17219999999999999</v>
      </c>
      <c r="E368" s="19">
        <f>'Limiting Factor Scores'!E38</f>
        <v>2.35</v>
      </c>
      <c r="F368" s="18">
        <f>'Limiting Factor Scores'!F38</f>
        <v>0.40375</v>
      </c>
      <c r="G368" s="18">
        <f>'Limiting Factor Scores'!G38</f>
        <v>0.4226172375297968</v>
      </c>
      <c r="H368" s="18">
        <f>'Limiting Factor Scores'!H38</f>
        <v>0.12014546213185326</v>
      </c>
      <c r="I368" s="17">
        <f>LFAT!A34</f>
        <v>3</v>
      </c>
      <c r="J368" s="16" t="str">
        <f>LFAT!B34</f>
        <v>Floodplain – Reconnect and Restore</v>
      </c>
      <c r="K368" s="16" t="str">
        <f>LFAT!D34</f>
        <v>D</v>
      </c>
      <c r="L368" s="19">
        <f>LFAT!F34</f>
        <v>1</v>
      </c>
      <c r="M368" s="16" t="str">
        <f>LFAT!G34</f>
        <v>C</v>
      </c>
      <c r="N368" s="19">
        <f>LFAT!I34</f>
        <v>1</v>
      </c>
      <c r="O368" s="18">
        <f>LFAT!J34</f>
        <v>1</v>
      </c>
      <c r="P368" s="18">
        <f t="shared" si="15"/>
        <v>0.40375</v>
      </c>
      <c r="Q368" s="18">
        <f t="shared" si="16"/>
        <v>0.4226172375297968</v>
      </c>
      <c r="R368" s="18">
        <f t="shared" si="17"/>
        <v>0.12014546213185326</v>
      </c>
    </row>
    <row r="369" spans="1:18" ht="18" customHeight="1" x14ac:dyDescent="0.2">
      <c r="A369" s="16" t="str">
        <f>'Limiting Factor Scores'!A39</f>
        <v>CC3</v>
      </c>
      <c r="B369" s="16" t="str">
        <f>'Limiting Factor Scores'!B39</f>
        <v>Catherine Creek</v>
      </c>
      <c r="C369" s="16" t="str">
        <f>'Limiting Factor Scores'!C39</f>
        <v>Increased Sediment Quantity</v>
      </c>
      <c r="D369" s="18">
        <f>'Limiting Factor Scores'!D39</f>
        <v>0.17219999999999999</v>
      </c>
      <c r="E369" s="19">
        <f>'Limiting Factor Scores'!E39</f>
        <v>3.73</v>
      </c>
      <c r="F369" s="18">
        <f>'Limiting Factor Scores'!F39</f>
        <v>0.71425000000000005</v>
      </c>
      <c r="G369" s="18">
        <f>'Limiting Factor Scores'!G39</f>
        <v>0.44717049741214732</v>
      </c>
      <c r="H369" s="18">
        <f>'Limiting Factor Scores'!H39</f>
        <v>0.14754869361726897</v>
      </c>
      <c r="I369" s="17">
        <f>LFAT!A40</f>
        <v>3</v>
      </c>
      <c r="J369" s="16" t="str">
        <f>LFAT!B40</f>
        <v>Floodplain – Reconnect and Restore</v>
      </c>
      <c r="K369" s="16" t="str">
        <f>LFAT!D40</f>
        <v>D</v>
      </c>
      <c r="L369" s="19">
        <f>LFAT!F40</f>
        <v>1</v>
      </c>
      <c r="M369" s="16" t="str">
        <f>LFAT!G40</f>
        <v>CD</v>
      </c>
      <c r="N369" s="19">
        <f>LFAT!I40</f>
        <v>0.5</v>
      </c>
      <c r="O369" s="18">
        <f>LFAT!J40</f>
        <v>0.5</v>
      </c>
      <c r="P369" s="18">
        <f t="shared" si="15"/>
        <v>0.35712500000000003</v>
      </c>
      <c r="Q369" s="18">
        <f t="shared" si="16"/>
        <v>0.22358524870607366</v>
      </c>
      <c r="R369" s="18">
        <f t="shared" si="17"/>
        <v>7.3774346808634483E-2</v>
      </c>
    </row>
    <row r="370" spans="1:18" ht="18" customHeight="1" x14ac:dyDescent="0.2">
      <c r="A370" s="16" t="str">
        <f>'Limiting Factor Scores'!A40</f>
        <v>CC3</v>
      </c>
      <c r="B370" s="16" t="str">
        <f>'Limiting Factor Scores'!B40</f>
        <v>Catherine Creek</v>
      </c>
      <c r="C370" s="16" t="str">
        <f>'Limiting Factor Scores'!C40</f>
        <v>Non-Native Species Interactions and Competition</v>
      </c>
      <c r="D370" s="18">
        <f>'Limiting Factor Scores'!D40</f>
        <v>0.17219999999999999</v>
      </c>
      <c r="E370" s="19">
        <f>'Limiting Factor Scores'!E40</f>
        <v>2.62</v>
      </c>
      <c r="F370" s="18">
        <f>'Limiting Factor Scores'!F40</f>
        <v>0.46450000000000002</v>
      </c>
      <c r="G370" s="18">
        <f>'Limiting Factor Scores'!G40</f>
        <v>0.32166160496571988</v>
      </c>
      <c r="H370" s="18">
        <f>'Limiting Factor Scores'!H40</f>
        <v>0.11225590079451518</v>
      </c>
      <c r="I370" s="17">
        <f>LFAT!A46</f>
        <v>3</v>
      </c>
      <c r="J370" s="16" t="str">
        <f>LFAT!B46</f>
        <v>Floodplain – Reconnect and Restore</v>
      </c>
      <c r="K370" s="16" t="str">
        <f>LFAT!D46</f>
        <v>N</v>
      </c>
      <c r="L370" s="19">
        <f>LFAT!F46</f>
        <v>0.1</v>
      </c>
      <c r="M370" s="16" t="str">
        <f>LFAT!G46</f>
        <v>CD</v>
      </c>
      <c r="N370" s="19">
        <f>LFAT!I46</f>
        <v>0.5</v>
      </c>
      <c r="O370" s="18">
        <f>LFAT!J46</f>
        <v>0.05</v>
      </c>
      <c r="P370" s="18">
        <f t="shared" si="15"/>
        <v>2.3225000000000003E-2</v>
      </c>
      <c r="Q370" s="18">
        <f t="shared" si="16"/>
        <v>1.6083080248285996E-2</v>
      </c>
      <c r="R370" s="18">
        <f t="shared" si="17"/>
        <v>5.6127950397257594E-3</v>
      </c>
    </row>
    <row r="371" spans="1:18" ht="18" customHeight="1" x14ac:dyDescent="0.2">
      <c r="A371" s="16" t="str">
        <f>'Limiting Factor Scores'!A41</f>
        <v>CC3</v>
      </c>
      <c r="B371" s="16" t="str">
        <f>'Limiting Factor Scores'!B41</f>
        <v>Catherine Creek</v>
      </c>
      <c r="C371" s="16" t="str">
        <f>'Limiting Factor Scores'!C41</f>
        <v>Predation</v>
      </c>
      <c r="D371" s="18">
        <f>'Limiting Factor Scores'!D41</f>
        <v>0.17219999999999999</v>
      </c>
      <c r="E371" s="19">
        <f>'Limiting Factor Scores'!E41</f>
        <v>2.88</v>
      </c>
      <c r="F371" s="18">
        <f>'Limiting Factor Scores'!F41</f>
        <v>0.52300000000000002</v>
      </c>
      <c r="G371" s="18">
        <f>'Limiting Factor Scores'!G41</f>
        <v>0.48375408014152393</v>
      </c>
      <c r="H371" s="18">
        <f>'Limiting Factor Scores'!H41</f>
        <v>0.14607829323422306</v>
      </c>
      <c r="I371" s="17">
        <f>LFAT!A44</f>
        <v>3</v>
      </c>
      <c r="J371" s="16" t="str">
        <f>LFAT!B44</f>
        <v>Floodplain – Reconnect and Restore</v>
      </c>
      <c r="K371" s="16" t="str">
        <f>LFAT!D44</f>
        <v>N</v>
      </c>
      <c r="L371" s="19">
        <f>LFAT!F44</f>
        <v>0.1</v>
      </c>
      <c r="M371" s="16" t="str">
        <f>LFAT!G44</f>
        <v>R</v>
      </c>
      <c r="N371" s="19">
        <f>LFAT!I44</f>
        <v>0.1</v>
      </c>
      <c r="O371" s="18">
        <f>LFAT!J44</f>
        <v>0.01</v>
      </c>
      <c r="P371" s="18">
        <f t="shared" si="15"/>
        <v>5.2300000000000003E-3</v>
      </c>
      <c r="Q371" s="18">
        <f t="shared" si="16"/>
        <v>4.8375408014152393E-3</v>
      </c>
      <c r="R371" s="18">
        <f t="shared" si="17"/>
        <v>1.4607829323422306E-3</v>
      </c>
    </row>
    <row r="372" spans="1:18" ht="18" customHeight="1" x14ac:dyDescent="0.2">
      <c r="A372" s="16" t="str">
        <f>'Limiting Factor Scores'!A42</f>
        <v>CC3</v>
      </c>
      <c r="B372" s="16" t="str">
        <f>'Limiting Factor Scores'!B42</f>
        <v>Catherine Creek</v>
      </c>
      <c r="C372" s="16" t="str">
        <f>'Limiting Factor Scores'!C42</f>
        <v>Riparian Condition</v>
      </c>
      <c r="D372" s="18">
        <f>'Limiting Factor Scores'!D42</f>
        <v>0.17219999999999999</v>
      </c>
      <c r="E372" s="19">
        <f>'Limiting Factor Scores'!E42</f>
        <v>2.4900000000000002</v>
      </c>
      <c r="F372" s="18">
        <f>'Limiting Factor Scores'!F42</f>
        <v>0.43525000000000003</v>
      </c>
      <c r="G372" s="18">
        <f>'Limiting Factor Scores'!G42</f>
        <v>0.46522566756424288</v>
      </c>
      <c r="H372" s="18">
        <f>'Limiting Factor Scores'!H42</f>
        <v>0.14879190998891928</v>
      </c>
      <c r="I372" s="17">
        <f>LFAT!A33</f>
        <v>3</v>
      </c>
      <c r="J372" s="16" t="str">
        <f>LFAT!B33</f>
        <v>Floodplain – Reconnect and Restore</v>
      </c>
      <c r="K372" s="16" t="str">
        <f>LFAT!D33</f>
        <v>I</v>
      </c>
      <c r="L372" s="19">
        <f>LFAT!F33</f>
        <v>0.5</v>
      </c>
      <c r="M372" s="16" t="str">
        <f>LFAT!G33</f>
        <v>C</v>
      </c>
      <c r="N372" s="19">
        <f>LFAT!I33</f>
        <v>1</v>
      </c>
      <c r="O372" s="18">
        <f>LFAT!J33</f>
        <v>0.5</v>
      </c>
      <c r="P372" s="18">
        <f t="shared" si="15"/>
        <v>0.21762500000000001</v>
      </c>
      <c r="Q372" s="18">
        <f t="shared" si="16"/>
        <v>0.23261283378212144</v>
      </c>
      <c r="R372" s="18">
        <f t="shared" si="17"/>
        <v>7.439595499445964E-2</v>
      </c>
    </row>
    <row r="373" spans="1:18" ht="18" customHeight="1" x14ac:dyDescent="0.2">
      <c r="A373" s="16" t="str">
        <f>'Limiting Factor Scores'!A43</f>
        <v>CC3</v>
      </c>
      <c r="B373" s="16" t="str">
        <f>'Limiting Factor Scores'!B43</f>
        <v>Catherine Creek</v>
      </c>
      <c r="C373" s="16" t="str">
        <f>'Limiting Factor Scores'!C43</f>
        <v>Side Channel and Wetland Habitat</v>
      </c>
      <c r="D373" s="18">
        <f>'Limiting Factor Scores'!D43</f>
        <v>0.17219999999999999</v>
      </c>
      <c r="E373" s="19">
        <f>'Limiting Factor Scores'!E43</f>
        <v>2.72</v>
      </c>
      <c r="F373" s="18">
        <f>'Limiting Factor Scores'!F43</f>
        <v>0.48699999999999999</v>
      </c>
      <c r="G373" s="18">
        <f>'Limiting Factor Scores'!G43</f>
        <v>0.64453475985623743</v>
      </c>
      <c r="H373" s="18">
        <f>'Limiting Factor Scores'!H43</f>
        <v>0.18729245665411581</v>
      </c>
      <c r="I373" s="17">
        <f>LFAT!A35</f>
        <v>3</v>
      </c>
      <c r="J373" s="16" t="str">
        <f>LFAT!B35</f>
        <v>Floodplain – Reconnect and Restore</v>
      </c>
      <c r="K373" s="16" t="str">
        <f>LFAT!D35</f>
        <v>D</v>
      </c>
      <c r="L373" s="19">
        <f>LFAT!F35</f>
        <v>1</v>
      </c>
      <c r="M373" s="16" t="str">
        <f>LFAT!G35</f>
        <v>C</v>
      </c>
      <c r="N373" s="19">
        <f>LFAT!I35</f>
        <v>1</v>
      </c>
      <c r="O373" s="18">
        <f>LFAT!J35</f>
        <v>1</v>
      </c>
      <c r="P373" s="18">
        <f t="shared" si="15"/>
        <v>0.48699999999999999</v>
      </c>
      <c r="Q373" s="18">
        <f t="shared" si="16"/>
        <v>0.64453475985623743</v>
      </c>
      <c r="R373" s="18">
        <f t="shared" si="17"/>
        <v>0.18729245665411581</v>
      </c>
    </row>
    <row r="374" spans="1:18" ht="18" customHeight="1" x14ac:dyDescent="0.2">
      <c r="A374" s="16" t="str">
        <f>'Limiting Factor Scores'!A44</f>
        <v>CC3</v>
      </c>
      <c r="B374" s="16" t="str">
        <f>'Limiting Factor Scores'!B44</f>
        <v>Catherine Creek</v>
      </c>
      <c r="C374" s="16" t="str">
        <f>'Limiting Factor Scores'!C44</f>
        <v>Summer Water Temperature</v>
      </c>
      <c r="D374" s="18">
        <f>'Limiting Factor Scores'!D44</f>
        <v>0.17219999999999999</v>
      </c>
      <c r="E374" s="19">
        <f>'Limiting Factor Scores'!E44</f>
        <v>3.17</v>
      </c>
      <c r="F374" s="18">
        <f>'Limiting Factor Scores'!F44</f>
        <v>0.58825000000000005</v>
      </c>
      <c r="G374" s="18">
        <f>'Limiting Factor Scores'!G44</f>
        <v>0.67434626998552905</v>
      </c>
      <c r="H374" s="18">
        <f>'Limiting Factor Scores'!H44</f>
        <v>0.20819355764638228</v>
      </c>
      <c r="I374" s="17">
        <f>LFAT!A41</f>
        <v>3</v>
      </c>
      <c r="J374" s="16" t="str">
        <f>LFAT!B41</f>
        <v>Floodplain – Reconnect and Restore</v>
      </c>
      <c r="K374" s="16" t="str">
        <f>LFAT!D41</f>
        <v>D</v>
      </c>
      <c r="L374" s="19">
        <f>LFAT!F41</f>
        <v>1</v>
      </c>
      <c r="M374" s="16" t="str">
        <f>LFAT!G41</f>
        <v>CD</v>
      </c>
      <c r="N374" s="19">
        <f>LFAT!I41</f>
        <v>0.5</v>
      </c>
      <c r="O374" s="18">
        <f>LFAT!J41</f>
        <v>0.5</v>
      </c>
      <c r="P374" s="18">
        <f t="shared" si="15"/>
        <v>0.29412500000000003</v>
      </c>
      <c r="Q374" s="18">
        <f t="shared" si="16"/>
        <v>0.33717313499276452</v>
      </c>
      <c r="R374" s="18">
        <f t="shared" si="17"/>
        <v>0.10409677882319114</v>
      </c>
    </row>
    <row r="375" spans="1:18" ht="18" customHeight="1" x14ac:dyDescent="0.2">
      <c r="A375" s="16" t="str">
        <f>'Limiting Factor Scores'!A45</f>
        <v>CC3</v>
      </c>
      <c r="B375" s="16" t="str">
        <f>'Limiting Factor Scores'!B45</f>
        <v>Catherine Creek</v>
      </c>
      <c r="C375" s="16" t="str">
        <f>'Limiting Factor Scores'!C45</f>
        <v>Water Quality</v>
      </c>
      <c r="D375" s="18">
        <f>'Limiting Factor Scores'!D45</f>
        <v>0.17219999999999999</v>
      </c>
      <c r="E375" s="19">
        <f>'Limiting Factor Scores'!E45</f>
        <v>3.3</v>
      </c>
      <c r="F375" s="18">
        <f>'Limiting Factor Scores'!F45</f>
        <v>0.61750000000000005</v>
      </c>
      <c r="G375" s="18">
        <f>'Limiting Factor Scores'!G45</f>
        <v>0.61901287516709558</v>
      </c>
      <c r="H375" s="18">
        <f>'Limiting Factor Scores'!H45</f>
        <v>0.17076400579481199</v>
      </c>
      <c r="I375" s="17">
        <f>LFAT!A43</f>
        <v>3</v>
      </c>
      <c r="J375" s="16" t="str">
        <f>LFAT!B43</f>
        <v>Floodplain – Reconnect and Restore</v>
      </c>
      <c r="K375" s="16" t="str">
        <f>LFAT!D43</f>
        <v>I</v>
      </c>
      <c r="L375" s="19">
        <f>LFAT!F43</f>
        <v>0.5</v>
      </c>
      <c r="M375" s="16" t="str">
        <f>LFAT!G43</f>
        <v>CD</v>
      </c>
      <c r="N375" s="19">
        <f>LFAT!I43</f>
        <v>0.5</v>
      </c>
      <c r="O375" s="18">
        <f>LFAT!J43</f>
        <v>0.25</v>
      </c>
      <c r="P375" s="18">
        <f t="shared" si="15"/>
        <v>0.15437500000000001</v>
      </c>
      <c r="Q375" s="18">
        <f t="shared" si="16"/>
        <v>0.15475321879177389</v>
      </c>
      <c r="R375" s="18">
        <f t="shared" si="17"/>
        <v>4.2691001448702998E-2</v>
      </c>
    </row>
    <row r="376" spans="1:18" ht="18" customHeight="1" x14ac:dyDescent="0.2">
      <c r="A376" s="16" t="str">
        <f>'Limiting Factor Scores'!A46</f>
        <v>CC3</v>
      </c>
      <c r="B376" s="16" t="str">
        <f>'Limiting Factor Scores'!B46</f>
        <v>Catherine Creek</v>
      </c>
      <c r="C376" s="16" t="str">
        <f>'Limiting Factor Scores'!C46</f>
        <v>Winter Water Temperature</v>
      </c>
      <c r="D376" s="18">
        <f>'Limiting Factor Scores'!D46</f>
        <v>0.17219999999999999</v>
      </c>
      <c r="E376" s="19">
        <f>'Limiting Factor Scores'!E46</f>
        <v>3.56</v>
      </c>
      <c r="F376" s="18">
        <f>'Limiting Factor Scores'!F46</f>
        <v>0.67600000000000005</v>
      </c>
      <c r="G376" s="18">
        <f>'Limiting Factor Scores'!G46</f>
        <v>0.55792308001662971</v>
      </c>
      <c r="H376" s="18">
        <f>'Limiting Factor Scores'!H46</f>
        <v>0.15528720481746108</v>
      </c>
      <c r="I376" s="17">
        <f>LFAT!A42</f>
        <v>3</v>
      </c>
      <c r="J376" s="16" t="str">
        <f>LFAT!B42</f>
        <v>Floodplain – Reconnect and Restore</v>
      </c>
      <c r="K376" s="16" t="str">
        <f>LFAT!D42</f>
        <v>D</v>
      </c>
      <c r="L376" s="19">
        <f>LFAT!F42</f>
        <v>1</v>
      </c>
      <c r="M376" s="16" t="str">
        <f>LFAT!G42</f>
        <v>CD</v>
      </c>
      <c r="N376" s="19">
        <f>LFAT!I42</f>
        <v>0.5</v>
      </c>
      <c r="O376" s="18">
        <f>LFAT!J42</f>
        <v>0.5</v>
      </c>
      <c r="P376" s="18">
        <f t="shared" si="15"/>
        <v>0.33800000000000002</v>
      </c>
      <c r="Q376" s="18">
        <f t="shared" si="16"/>
        <v>0.27896154000831486</v>
      </c>
      <c r="R376" s="18">
        <f t="shared" si="17"/>
        <v>7.7643602408730542E-2</v>
      </c>
    </row>
    <row r="377" spans="1:18" ht="18" customHeight="1" x14ac:dyDescent="0.2">
      <c r="A377" s="16" t="str">
        <f>'Limiting Factor Scores'!A32</f>
        <v>CC3</v>
      </c>
      <c r="B377" s="16" t="str">
        <f>'Limiting Factor Scores'!B32</f>
        <v>Catherine Creek</v>
      </c>
      <c r="C377" s="16" t="str">
        <f>'Limiting Factor Scores'!C32</f>
        <v>Altered Flow Timing</v>
      </c>
      <c r="D377" s="18">
        <f>'Limiting Factor Scores'!D32</f>
        <v>0.17219999999999999</v>
      </c>
      <c r="E377" s="19">
        <f>'Limiting Factor Scores'!E32</f>
        <v>3.63</v>
      </c>
      <c r="F377" s="18">
        <f>'Limiting Factor Scores'!F32</f>
        <v>0.69174999999999998</v>
      </c>
      <c r="G377" s="18">
        <f>'Limiting Factor Scores'!G32</f>
        <v>0.62452573501701691</v>
      </c>
      <c r="H377" s="18">
        <f>'Limiting Factor Scores'!H32</f>
        <v>0.17008541477892897</v>
      </c>
      <c r="I377" s="17">
        <f>LFAT!A53</f>
        <v>4</v>
      </c>
      <c r="J377" s="16" t="str">
        <f>LFAT!B53</f>
        <v>Riparian Vegetation Restoration</v>
      </c>
      <c r="K377" s="16" t="str">
        <f>LFAT!D53</f>
        <v>I</v>
      </c>
      <c r="L377" s="19">
        <f>LFAT!F53</f>
        <v>0.5</v>
      </c>
      <c r="M377" s="16" t="str">
        <f>LFAT!G53</f>
        <v>CD</v>
      </c>
      <c r="N377" s="19">
        <f>LFAT!I53</f>
        <v>0.5</v>
      </c>
      <c r="O377" s="18">
        <f>LFAT!J53</f>
        <v>0.25</v>
      </c>
      <c r="P377" s="18">
        <f t="shared" si="15"/>
        <v>0.17293749999999999</v>
      </c>
      <c r="Q377" s="18">
        <f t="shared" si="16"/>
        <v>0.15613143375425423</v>
      </c>
      <c r="R377" s="18">
        <f t="shared" si="17"/>
        <v>4.2521353694732242E-2</v>
      </c>
    </row>
    <row r="378" spans="1:18" ht="18" customHeight="1" x14ac:dyDescent="0.2">
      <c r="A378" s="16" t="str">
        <f>'Limiting Factor Scores'!A33</f>
        <v>CC3</v>
      </c>
      <c r="B378" s="16" t="str">
        <f>'Limiting Factor Scores'!B33</f>
        <v>Catherine Creek</v>
      </c>
      <c r="C378" s="16" t="str">
        <f>'Limiting Factor Scores'!C33</f>
        <v>Altered Primary Productivity</v>
      </c>
      <c r="D378" s="18">
        <f>'Limiting Factor Scores'!D33</f>
        <v>0.17219999999999999</v>
      </c>
      <c r="E378" s="19">
        <f>'Limiting Factor Scores'!E33</f>
        <v>3.3</v>
      </c>
      <c r="F378" s="18">
        <f>'Limiting Factor Scores'!F33</f>
        <v>0.61750000000000005</v>
      </c>
      <c r="G378" s="18">
        <f>'Limiting Factor Scores'!G33</f>
        <v>0.38659822492404755</v>
      </c>
      <c r="H378" s="18">
        <f>'Limiting Factor Scores'!H33</f>
        <v>0.10849055097599904</v>
      </c>
      <c r="I378" s="17">
        <f>LFAT!A60</f>
        <v>4</v>
      </c>
      <c r="J378" s="16" t="str">
        <f>LFAT!B60</f>
        <v>Riparian Vegetation Restoration</v>
      </c>
      <c r="K378" s="16" t="str">
        <f>LFAT!D60</f>
        <v>D</v>
      </c>
      <c r="L378" s="19">
        <f>LFAT!F60</f>
        <v>1</v>
      </c>
      <c r="M378" s="16" t="str">
        <f>LFAT!G60</f>
        <v>C</v>
      </c>
      <c r="N378" s="19">
        <f>LFAT!I60</f>
        <v>1</v>
      </c>
      <c r="O378" s="18">
        <f>LFAT!J60</f>
        <v>1</v>
      </c>
      <c r="P378" s="18">
        <f t="shared" si="15"/>
        <v>0.61750000000000005</v>
      </c>
      <c r="Q378" s="18">
        <f t="shared" si="16"/>
        <v>0.38659822492404755</v>
      </c>
      <c r="R378" s="18">
        <f t="shared" si="17"/>
        <v>0.10849055097599904</v>
      </c>
    </row>
    <row r="379" spans="1:18" ht="18" customHeight="1" x14ac:dyDescent="0.2">
      <c r="A379" s="16" t="str">
        <f>'Limiting Factor Scores'!A34</f>
        <v>CC3</v>
      </c>
      <c r="B379" s="16" t="str">
        <f>'Limiting Factor Scores'!B34</f>
        <v>Catherine Creek</v>
      </c>
      <c r="C379" s="16" t="str">
        <f>'Limiting Factor Scores'!C34</f>
        <v>Anthropogenic Barriers</v>
      </c>
      <c r="D379" s="18">
        <f>'Limiting Factor Scores'!D34</f>
        <v>0.17219999999999999</v>
      </c>
      <c r="E379" s="19">
        <f>'Limiting Factor Scores'!E34</f>
        <v>3.63</v>
      </c>
      <c r="F379" s="18">
        <f>'Limiting Factor Scores'!F34</f>
        <v>0.69174999999999998</v>
      </c>
      <c r="G379" s="18">
        <f>'Limiting Factor Scores'!G34</f>
        <v>0.63218340736386347</v>
      </c>
      <c r="H379" s="18">
        <f>'Limiting Factor Scores'!H34</f>
        <v>0.19443681323975964</v>
      </c>
      <c r="I379" s="17">
        <f>LFAT!A47</f>
        <v>4</v>
      </c>
      <c r="J379" s="16" t="str">
        <f>LFAT!B47</f>
        <v>Riparian Vegetation Restoration</v>
      </c>
      <c r="K379" s="16" t="str">
        <f>LFAT!D47</f>
        <v>N</v>
      </c>
      <c r="L379" s="19">
        <f>LFAT!F47</f>
        <v>0.1</v>
      </c>
      <c r="M379" s="16" t="str">
        <f>LFAT!G47</f>
        <v>R</v>
      </c>
      <c r="N379" s="19">
        <f>LFAT!I47</f>
        <v>0.1</v>
      </c>
      <c r="O379" s="18">
        <f>LFAT!J47</f>
        <v>0.01</v>
      </c>
      <c r="P379" s="18">
        <f t="shared" si="15"/>
        <v>6.9175E-3</v>
      </c>
      <c r="Q379" s="18">
        <f t="shared" si="16"/>
        <v>6.3218340736386353E-3</v>
      </c>
      <c r="R379" s="18">
        <f t="shared" si="17"/>
        <v>1.9443681323975965E-3</v>
      </c>
    </row>
    <row r="380" spans="1:18" ht="18" customHeight="1" x14ac:dyDescent="0.2">
      <c r="A380" s="16" t="str">
        <f>'Limiting Factor Scores'!A35</f>
        <v>CC3</v>
      </c>
      <c r="B380" s="16" t="str">
        <f>'Limiting Factor Scores'!B35</f>
        <v>Catherine Creek</v>
      </c>
      <c r="C380" s="16" t="str">
        <f>'Limiting Factor Scores'!C35</f>
        <v>Channel and Habitat Structure</v>
      </c>
      <c r="D380" s="18">
        <f>'Limiting Factor Scores'!D35</f>
        <v>0.17219999999999999</v>
      </c>
      <c r="E380" s="19">
        <f>'Limiting Factor Scores'!E35</f>
        <v>2.93</v>
      </c>
      <c r="F380" s="18">
        <f>'Limiting Factor Scores'!F35</f>
        <v>0.53425</v>
      </c>
      <c r="G380" s="18">
        <f>'Limiting Factor Scores'!G35</f>
        <v>0.80169554988171698</v>
      </c>
      <c r="H380" s="18">
        <f>'Limiting Factor Scores'!H35</f>
        <v>0.24165863807755539</v>
      </c>
      <c r="I380" s="17">
        <f>LFAT!A51</f>
        <v>4</v>
      </c>
      <c r="J380" s="16" t="str">
        <f>LFAT!B51</f>
        <v>Riparian Vegetation Restoration</v>
      </c>
      <c r="K380" s="16" t="str">
        <f>LFAT!D51</f>
        <v>D</v>
      </c>
      <c r="L380" s="19">
        <f>LFAT!F51</f>
        <v>1</v>
      </c>
      <c r="M380" s="16" t="str">
        <f>LFAT!G51</f>
        <v>CD</v>
      </c>
      <c r="N380" s="19">
        <f>LFAT!I51</f>
        <v>0.5</v>
      </c>
      <c r="O380" s="18">
        <f>LFAT!J51</f>
        <v>0.5</v>
      </c>
      <c r="P380" s="18">
        <f t="shared" si="15"/>
        <v>0.267125</v>
      </c>
      <c r="Q380" s="18">
        <f t="shared" si="16"/>
        <v>0.40084777494085849</v>
      </c>
      <c r="R380" s="18">
        <f t="shared" si="17"/>
        <v>0.12082931903877769</v>
      </c>
    </row>
    <row r="381" spans="1:18" ht="18" customHeight="1" x14ac:dyDescent="0.2">
      <c r="A381" s="16" t="str">
        <f>'Limiting Factor Scores'!A36</f>
        <v>CC3</v>
      </c>
      <c r="B381" s="16" t="str">
        <f>'Limiting Factor Scores'!B36</f>
        <v>Catherine Creek</v>
      </c>
      <c r="C381" s="16" t="str">
        <f>'Limiting Factor Scores'!C36</f>
        <v>Decreased Sediment Quantity</v>
      </c>
      <c r="D381" s="18">
        <f>'Limiting Factor Scores'!D36</f>
        <v>0.17219999999999999</v>
      </c>
      <c r="E381" s="19">
        <f>'Limiting Factor Scores'!E36</f>
        <v>2.86</v>
      </c>
      <c r="F381" s="18">
        <f>'Limiting Factor Scores'!F36</f>
        <v>0.51849999999999996</v>
      </c>
      <c r="G381" s="18">
        <f>'Limiting Factor Scores'!G36</f>
        <v>0.46237237503826523</v>
      </c>
      <c r="H381" s="18">
        <f>'Limiting Factor Scores'!H36</f>
        <v>0.14022956942219386</v>
      </c>
      <c r="I381" s="17">
        <f>LFAT!A54</f>
        <v>4</v>
      </c>
      <c r="J381" s="16" t="str">
        <f>LFAT!B54</f>
        <v>Riparian Vegetation Restoration</v>
      </c>
      <c r="K381" s="16" t="str">
        <f>LFAT!D54</f>
        <v>N</v>
      </c>
      <c r="L381" s="19">
        <f>LFAT!F54</f>
        <v>0.1</v>
      </c>
      <c r="M381" s="16" t="str">
        <f>LFAT!G54</f>
        <v>R</v>
      </c>
      <c r="N381" s="19">
        <f>LFAT!I54</f>
        <v>0.1</v>
      </c>
      <c r="O381" s="18">
        <f>LFAT!J54</f>
        <v>0.01</v>
      </c>
      <c r="P381" s="18">
        <f t="shared" si="15"/>
        <v>5.1849999999999995E-3</v>
      </c>
      <c r="Q381" s="18">
        <f t="shared" si="16"/>
        <v>4.6237237503826524E-3</v>
      </c>
      <c r="R381" s="18">
        <f t="shared" si="17"/>
        <v>1.4022956942219386E-3</v>
      </c>
    </row>
    <row r="382" spans="1:18" ht="18" customHeight="1" x14ac:dyDescent="0.2">
      <c r="A382" s="16" t="str">
        <f>'Limiting Factor Scores'!A37</f>
        <v>CC3</v>
      </c>
      <c r="B382" s="16" t="str">
        <f>'Limiting Factor Scores'!B37</f>
        <v>Catherine Creek</v>
      </c>
      <c r="C382" s="16" t="str">
        <f>'Limiting Factor Scores'!C37</f>
        <v>Decreased Water Quantity</v>
      </c>
      <c r="D382" s="18">
        <f>'Limiting Factor Scores'!D37</f>
        <v>0.17219999999999999</v>
      </c>
      <c r="E382" s="19">
        <f>'Limiting Factor Scores'!E37</f>
        <v>3.63</v>
      </c>
      <c r="F382" s="18">
        <f>'Limiting Factor Scores'!F37</f>
        <v>0.69174999999999998</v>
      </c>
      <c r="G382" s="18">
        <f>'Limiting Factor Scores'!G37</f>
        <v>0.89254427263613612</v>
      </c>
      <c r="H382" s="18">
        <f>'Limiting Factor Scores'!H37</f>
        <v>0.25577477006379878</v>
      </c>
      <c r="I382" s="17">
        <f>LFAT!A52</f>
        <v>4</v>
      </c>
      <c r="J382" s="16" t="str">
        <f>LFAT!B52</f>
        <v>Riparian Vegetation Restoration</v>
      </c>
      <c r="K382" s="16" t="str">
        <f>LFAT!D52</f>
        <v>N</v>
      </c>
      <c r="L382" s="19">
        <f>LFAT!F52</f>
        <v>0.1</v>
      </c>
      <c r="M382" s="16" t="str">
        <f>LFAT!G52</f>
        <v>R</v>
      </c>
      <c r="N382" s="19">
        <f>LFAT!I52</f>
        <v>0.1</v>
      </c>
      <c r="O382" s="18">
        <f>LFAT!J52</f>
        <v>0.01</v>
      </c>
      <c r="P382" s="18">
        <f t="shared" si="15"/>
        <v>6.9175E-3</v>
      </c>
      <c r="Q382" s="18">
        <f t="shared" si="16"/>
        <v>8.9254427263613621E-3</v>
      </c>
      <c r="R382" s="18">
        <f t="shared" si="17"/>
        <v>2.5577477006379877E-3</v>
      </c>
    </row>
    <row r="383" spans="1:18" ht="18" customHeight="1" x14ac:dyDescent="0.2">
      <c r="A383" s="16" t="str">
        <f>'Limiting Factor Scores'!A38</f>
        <v>CC3</v>
      </c>
      <c r="B383" s="16" t="str">
        <f>'Limiting Factor Scores'!B38</f>
        <v>Catherine Creek</v>
      </c>
      <c r="C383" s="16" t="str">
        <f>'Limiting Factor Scores'!C38</f>
        <v>Floodplain Condition</v>
      </c>
      <c r="D383" s="18">
        <f>'Limiting Factor Scores'!D38</f>
        <v>0.17219999999999999</v>
      </c>
      <c r="E383" s="19">
        <f>'Limiting Factor Scores'!E38</f>
        <v>2.35</v>
      </c>
      <c r="F383" s="18">
        <f>'Limiting Factor Scores'!F38</f>
        <v>0.40375</v>
      </c>
      <c r="G383" s="18">
        <f>'Limiting Factor Scores'!G38</f>
        <v>0.4226172375297968</v>
      </c>
      <c r="H383" s="18">
        <f>'Limiting Factor Scores'!H38</f>
        <v>0.12014546213185326</v>
      </c>
      <c r="I383" s="17">
        <f>LFAT!A49</f>
        <v>4</v>
      </c>
      <c r="J383" s="16" t="str">
        <f>LFAT!B49</f>
        <v>Riparian Vegetation Restoration</v>
      </c>
      <c r="K383" s="16" t="str">
        <f>LFAT!D49</f>
        <v>D</v>
      </c>
      <c r="L383" s="19">
        <f>LFAT!F49</f>
        <v>1</v>
      </c>
      <c r="M383" s="16" t="str">
        <f>LFAT!G49</f>
        <v>C</v>
      </c>
      <c r="N383" s="19">
        <f>LFAT!I49</f>
        <v>1</v>
      </c>
      <c r="O383" s="18">
        <f>LFAT!J49</f>
        <v>1</v>
      </c>
      <c r="P383" s="18">
        <f t="shared" si="15"/>
        <v>0.40375</v>
      </c>
      <c r="Q383" s="18">
        <f t="shared" si="16"/>
        <v>0.4226172375297968</v>
      </c>
      <c r="R383" s="18">
        <f t="shared" si="17"/>
        <v>0.12014546213185326</v>
      </c>
    </row>
    <row r="384" spans="1:18" ht="18" customHeight="1" x14ac:dyDescent="0.2">
      <c r="A384" s="16" t="str">
        <f>'Limiting Factor Scores'!A39</f>
        <v>CC3</v>
      </c>
      <c r="B384" s="16" t="str">
        <f>'Limiting Factor Scores'!B39</f>
        <v>Catherine Creek</v>
      </c>
      <c r="C384" s="16" t="str">
        <f>'Limiting Factor Scores'!C39</f>
        <v>Increased Sediment Quantity</v>
      </c>
      <c r="D384" s="18">
        <f>'Limiting Factor Scores'!D39</f>
        <v>0.17219999999999999</v>
      </c>
      <c r="E384" s="19">
        <f>'Limiting Factor Scores'!E39</f>
        <v>3.73</v>
      </c>
      <c r="F384" s="18">
        <f>'Limiting Factor Scores'!F39</f>
        <v>0.71425000000000005</v>
      </c>
      <c r="G384" s="18">
        <f>'Limiting Factor Scores'!G39</f>
        <v>0.44717049741214732</v>
      </c>
      <c r="H384" s="18">
        <f>'Limiting Factor Scores'!H39</f>
        <v>0.14754869361726897</v>
      </c>
      <c r="I384" s="17">
        <f>LFAT!A55</f>
        <v>4</v>
      </c>
      <c r="J384" s="16" t="str">
        <f>LFAT!B55</f>
        <v>Riparian Vegetation Restoration</v>
      </c>
      <c r="K384" s="16" t="str">
        <f>LFAT!D55</f>
        <v>D</v>
      </c>
      <c r="L384" s="19">
        <f>LFAT!F55</f>
        <v>1</v>
      </c>
      <c r="M384" s="16" t="str">
        <f>LFAT!G55</f>
        <v>CD</v>
      </c>
      <c r="N384" s="19">
        <f>LFAT!I55</f>
        <v>0.5</v>
      </c>
      <c r="O384" s="18">
        <f>LFAT!J55</f>
        <v>0.5</v>
      </c>
      <c r="P384" s="18">
        <f t="shared" si="15"/>
        <v>0.35712500000000003</v>
      </c>
      <c r="Q384" s="18">
        <f t="shared" si="16"/>
        <v>0.22358524870607366</v>
      </c>
      <c r="R384" s="18">
        <f t="shared" si="17"/>
        <v>7.3774346808634483E-2</v>
      </c>
    </row>
    <row r="385" spans="1:18" ht="18" customHeight="1" x14ac:dyDescent="0.2">
      <c r="A385" s="16" t="str">
        <f>'Limiting Factor Scores'!A40</f>
        <v>CC3</v>
      </c>
      <c r="B385" s="16" t="str">
        <f>'Limiting Factor Scores'!B40</f>
        <v>Catherine Creek</v>
      </c>
      <c r="C385" s="16" t="str">
        <f>'Limiting Factor Scores'!C40</f>
        <v>Non-Native Species Interactions and Competition</v>
      </c>
      <c r="D385" s="18">
        <f>'Limiting Factor Scores'!D40</f>
        <v>0.17219999999999999</v>
      </c>
      <c r="E385" s="19">
        <f>'Limiting Factor Scores'!E40</f>
        <v>2.62</v>
      </c>
      <c r="F385" s="18">
        <f>'Limiting Factor Scores'!F40</f>
        <v>0.46450000000000002</v>
      </c>
      <c r="G385" s="18">
        <f>'Limiting Factor Scores'!G40</f>
        <v>0.32166160496571988</v>
      </c>
      <c r="H385" s="18">
        <f>'Limiting Factor Scores'!H40</f>
        <v>0.11225590079451518</v>
      </c>
      <c r="I385" s="17">
        <f>LFAT!A61</f>
        <v>4</v>
      </c>
      <c r="J385" s="16" t="str">
        <f>LFAT!B61</f>
        <v>Riparian Vegetation Restoration</v>
      </c>
      <c r="K385" s="16" t="str">
        <f>LFAT!D61</f>
        <v>I</v>
      </c>
      <c r="L385" s="19">
        <f>LFAT!F61</f>
        <v>0.5</v>
      </c>
      <c r="M385" s="16" t="str">
        <f>LFAT!G61</f>
        <v>R</v>
      </c>
      <c r="N385" s="19">
        <f>LFAT!I61</f>
        <v>0.1</v>
      </c>
      <c r="O385" s="18">
        <f>LFAT!J61</f>
        <v>0.05</v>
      </c>
      <c r="P385" s="18">
        <f t="shared" si="15"/>
        <v>2.3225000000000003E-2</v>
      </c>
      <c r="Q385" s="18">
        <f t="shared" si="16"/>
        <v>1.6083080248285996E-2</v>
      </c>
      <c r="R385" s="18">
        <f t="shared" si="17"/>
        <v>5.6127950397257594E-3</v>
      </c>
    </row>
    <row r="386" spans="1:18" ht="18" customHeight="1" x14ac:dyDescent="0.2">
      <c r="A386" s="16" t="str">
        <f>'Limiting Factor Scores'!A41</f>
        <v>CC3</v>
      </c>
      <c r="B386" s="16" t="str">
        <f>'Limiting Factor Scores'!B41</f>
        <v>Catherine Creek</v>
      </c>
      <c r="C386" s="16" t="str">
        <f>'Limiting Factor Scores'!C41</f>
        <v>Predation</v>
      </c>
      <c r="D386" s="18">
        <f>'Limiting Factor Scores'!D41</f>
        <v>0.17219999999999999</v>
      </c>
      <c r="E386" s="19">
        <f>'Limiting Factor Scores'!E41</f>
        <v>2.88</v>
      </c>
      <c r="F386" s="18">
        <f>'Limiting Factor Scores'!F41</f>
        <v>0.52300000000000002</v>
      </c>
      <c r="G386" s="18">
        <f>'Limiting Factor Scores'!G41</f>
        <v>0.48375408014152393</v>
      </c>
      <c r="H386" s="18">
        <f>'Limiting Factor Scores'!H41</f>
        <v>0.14607829323422306</v>
      </c>
      <c r="I386" s="17">
        <f>LFAT!A59</f>
        <v>4</v>
      </c>
      <c r="J386" s="16" t="str">
        <f>LFAT!B59</f>
        <v>Riparian Vegetation Restoration</v>
      </c>
      <c r="K386" s="16" t="str">
        <f>LFAT!D59</f>
        <v>N</v>
      </c>
      <c r="L386" s="19">
        <f>LFAT!F59</f>
        <v>0.1</v>
      </c>
      <c r="M386" s="16" t="str">
        <f>LFAT!G59</f>
        <v>CD</v>
      </c>
      <c r="N386" s="19">
        <f>LFAT!I59</f>
        <v>0.5</v>
      </c>
      <c r="O386" s="18">
        <f>LFAT!J59</f>
        <v>0.05</v>
      </c>
      <c r="P386" s="18">
        <f t="shared" ref="P386:P449" si="18">F386*O386</f>
        <v>2.6150000000000003E-2</v>
      </c>
      <c r="Q386" s="18">
        <f t="shared" ref="Q386:Q449" si="19">G386*O386</f>
        <v>2.4187704007076198E-2</v>
      </c>
      <c r="R386" s="18">
        <f t="shared" ref="R386:R449" si="20">H386*O386</f>
        <v>7.3039146617111528E-3</v>
      </c>
    </row>
    <row r="387" spans="1:18" ht="18" customHeight="1" x14ac:dyDescent="0.2">
      <c r="A387" s="16" t="str">
        <f>'Limiting Factor Scores'!A42</f>
        <v>CC3</v>
      </c>
      <c r="B387" s="16" t="str">
        <f>'Limiting Factor Scores'!B42</f>
        <v>Catherine Creek</v>
      </c>
      <c r="C387" s="16" t="str">
        <f>'Limiting Factor Scores'!C42</f>
        <v>Riparian Condition</v>
      </c>
      <c r="D387" s="18">
        <f>'Limiting Factor Scores'!D42</f>
        <v>0.17219999999999999</v>
      </c>
      <c r="E387" s="19">
        <f>'Limiting Factor Scores'!E42</f>
        <v>2.4900000000000002</v>
      </c>
      <c r="F387" s="18">
        <f>'Limiting Factor Scores'!F42</f>
        <v>0.43525000000000003</v>
      </c>
      <c r="G387" s="18">
        <f>'Limiting Factor Scores'!G42</f>
        <v>0.46522566756424288</v>
      </c>
      <c r="H387" s="18">
        <f>'Limiting Factor Scores'!H42</f>
        <v>0.14879190998891928</v>
      </c>
      <c r="I387" s="17">
        <f>LFAT!A48</f>
        <v>4</v>
      </c>
      <c r="J387" s="16" t="str">
        <f>LFAT!B48</f>
        <v>Riparian Vegetation Restoration</v>
      </c>
      <c r="K387" s="16" t="str">
        <f>LFAT!D48</f>
        <v>D</v>
      </c>
      <c r="L387" s="19">
        <f>LFAT!F48</f>
        <v>1</v>
      </c>
      <c r="M387" s="16" t="str">
        <f>LFAT!G48</f>
        <v>C</v>
      </c>
      <c r="N387" s="19">
        <f>LFAT!I48</f>
        <v>1</v>
      </c>
      <c r="O387" s="18">
        <f>LFAT!J48</f>
        <v>1</v>
      </c>
      <c r="P387" s="18">
        <f t="shared" si="18"/>
        <v>0.43525000000000003</v>
      </c>
      <c r="Q387" s="18">
        <f t="shared" si="19"/>
        <v>0.46522566756424288</v>
      </c>
      <c r="R387" s="18">
        <f t="shared" si="20"/>
        <v>0.14879190998891928</v>
      </c>
    </row>
    <row r="388" spans="1:18" ht="18" customHeight="1" x14ac:dyDescent="0.2">
      <c r="A388" s="16" t="str">
        <f>'Limiting Factor Scores'!A43</f>
        <v>CC3</v>
      </c>
      <c r="B388" s="16" t="str">
        <f>'Limiting Factor Scores'!B43</f>
        <v>Catherine Creek</v>
      </c>
      <c r="C388" s="16" t="str">
        <f>'Limiting Factor Scores'!C43</f>
        <v>Side Channel and Wetland Habitat</v>
      </c>
      <c r="D388" s="18">
        <f>'Limiting Factor Scores'!D43</f>
        <v>0.17219999999999999</v>
      </c>
      <c r="E388" s="19">
        <f>'Limiting Factor Scores'!E43</f>
        <v>2.72</v>
      </c>
      <c r="F388" s="18">
        <f>'Limiting Factor Scores'!F43</f>
        <v>0.48699999999999999</v>
      </c>
      <c r="G388" s="18">
        <f>'Limiting Factor Scores'!G43</f>
        <v>0.64453475985623743</v>
      </c>
      <c r="H388" s="18">
        <f>'Limiting Factor Scores'!H43</f>
        <v>0.18729245665411581</v>
      </c>
      <c r="I388" s="17">
        <f>LFAT!A50</f>
        <v>4</v>
      </c>
      <c r="J388" s="16" t="str">
        <f>LFAT!B50</f>
        <v>Riparian Vegetation Restoration</v>
      </c>
      <c r="K388" s="16" t="str">
        <f>LFAT!D50</f>
        <v>I</v>
      </c>
      <c r="L388" s="19">
        <f>LFAT!F50</f>
        <v>0.5</v>
      </c>
      <c r="M388" s="16" t="str">
        <f>LFAT!G50</f>
        <v>C</v>
      </c>
      <c r="N388" s="19">
        <f>LFAT!I50</f>
        <v>1</v>
      </c>
      <c r="O388" s="18">
        <f>LFAT!J50</f>
        <v>0.5</v>
      </c>
      <c r="P388" s="18">
        <f t="shared" si="18"/>
        <v>0.24349999999999999</v>
      </c>
      <c r="Q388" s="18">
        <f t="shared" si="19"/>
        <v>0.32226737992811871</v>
      </c>
      <c r="R388" s="18">
        <f t="shared" si="20"/>
        <v>9.3646228327057907E-2</v>
      </c>
    </row>
    <row r="389" spans="1:18" ht="18" customHeight="1" x14ac:dyDescent="0.2">
      <c r="A389" s="16" t="str">
        <f>'Limiting Factor Scores'!A44</f>
        <v>CC3</v>
      </c>
      <c r="B389" s="16" t="str">
        <f>'Limiting Factor Scores'!B44</f>
        <v>Catherine Creek</v>
      </c>
      <c r="C389" s="16" t="str">
        <f>'Limiting Factor Scores'!C44</f>
        <v>Summer Water Temperature</v>
      </c>
      <c r="D389" s="18">
        <f>'Limiting Factor Scores'!D44</f>
        <v>0.17219999999999999</v>
      </c>
      <c r="E389" s="19">
        <f>'Limiting Factor Scores'!E44</f>
        <v>3.17</v>
      </c>
      <c r="F389" s="18">
        <f>'Limiting Factor Scores'!F44</f>
        <v>0.58825000000000005</v>
      </c>
      <c r="G389" s="18">
        <f>'Limiting Factor Scores'!G44</f>
        <v>0.67434626998552905</v>
      </c>
      <c r="H389" s="18">
        <f>'Limiting Factor Scores'!H44</f>
        <v>0.20819355764638228</v>
      </c>
      <c r="I389" s="17">
        <f>LFAT!A56</f>
        <v>4</v>
      </c>
      <c r="J389" s="16" t="str">
        <f>LFAT!B56</f>
        <v>Riparian Vegetation Restoration</v>
      </c>
      <c r="K389" s="16" t="str">
        <f>LFAT!D56</f>
        <v>D</v>
      </c>
      <c r="L389" s="19">
        <f>LFAT!F56</f>
        <v>1</v>
      </c>
      <c r="M389" s="16" t="str">
        <f>LFAT!G56</f>
        <v>CD</v>
      </c>
      <c r="N389" s="19">
        <f>LFAT!I56</f>
        <v>0.5</v>
      </c>
      <c r="O389" s="18">
        <f>LFAT!J56</f>
        <v>0.5</v>
      </c>
      <c r="P389" s="18">
        <f t="shared" si="18"/>
        <v>0.29412500000000003</v>
      </c>
      <c r="Q389" s="18">
        <f t="shared" si="19"/>
        <v>0.33717313499276452</v>
      </c>
      <c r="R389" s="18">
        <f t="shared" si="20"/>
        <v>0.10409677882319114</v>
      </c>
    </row>
    <row r="390" spans="1:18" ht="18" customHeight="1" x14ac:dyDescent="0.2">
      <c r="A390" s="16" t="str">
        <f>'Limiting Factor Scores'!A45</f>
        <v>CC3</v>
      </c>
      <c r="B390" s="16" t="str">
        <f>'Limiting Factor Scores'!B45</f>
        <v>Catherine Creek</v>
      </c>
      <c r="C390" s="16" t="str">
        <f>'Limiting Factor Scores'!C45</f>
        <v>Water Quality</v>
      </c>
      <c r="D390" s="18">
        <f>'Limiting Factor Scores'!D45</f>
        <v>0.17219999999999999</v>
      </c>
      <c r="E390" s="19">
        <f>'Limiting Factor Scores'!E45</f>
        <v>3.3</v>
      </c>
      <c r="F390" s="18">
        <f>'Limiting Factor Scores'!F45</f>
        <v>0.61750000000000005</v>
      </c>
      <c r="G390" s="18">
        <f>'Limiting Factor Scores'!G45</f>
        <v>0.61901287516709558</v>
      </c>
      <c r="H390" s="18">
        <f>'Limiting Factor Scores'!H45</f>
        <v>0.17076400579481199</v>
      </c>
      <c r="I390" s="17">
        <f>LFAT!A58</f>
        <v>4</v>
      </c>
      <c r="J390" s="16" t="str">
        <f>LFAT!B58</f>
        <v>Riparian Vegetation Restoration</v>
      </c>
      <c r="K390" s="16" t="str">
        <f>LFAT!D58</f>
        <v>I</v>
      </c>
      <c r="L390" s="19">
        <f>LFAT!F58</f>
        <v>0.5</v>
      </c>
      <c r="M390" s="16" t="str">
        <f>LFAT!G58</f>
        <v>CD</v>
      </c>
      <c r="N390" s="19">
        <f>LFAT!I58</f>
        <v>0.5</v>
      </c>
      <c r="O390" s="18">
        <f>LFAT!J58</f>
        <v>0.25</v>
      </c>
      <c r="P390" s="18">
        <f t="shared" si="18"/>
        <v>0.15437500000000001</v>
      </c>
      <c r="Q390" s="18">
        <f t="shared" si="19"/>
        <v>0.15475321879177389</v>
      </c>
      <c r="R390" s="18">
        <f t="shared" si="20"/>
        <v>4.2691001448702998E-2</v>
      </c>
    </row>
    <row r="391" spans="1:18" ht="18" customHeight="1" x14ac:dyDescent="0.2">
      <c r="A391" s="16" t="str">
        <f>'Limiting Factor Scores'!A46</f>
        <v>CC3</v>
      </c>
      <c r="B391" s="16" t="str">
        <f>'Limiting Factor Scores'!B46</f>
        <v>Catherine Creek</v>
      </c>
      <c r="C391" s="16" t="str">
        <f>'Limiting Factor Scores'!C46</f>
        <v>Winter Water Temperature</v>
      </c>
      <c r="D391" s="18">
        <f>'Limiting Factor Scores'!D46</f>
        <v>0.17219999999999999</v>
      </c>
      <c r="E391" s="19">
        <f>'Limiting Factor Scores'!E46</f>
        <v>3.56</v>
      </c>
      <c r="F391" s="18">
        <f>'Limiting Factor Scores'!F46</f>
        <v>0.67600000000000005</v>
      </c>
      <c r="G391" s="18">
        <f>'Limiting Factor Scores'!G46</f>
        <v>0.55792308001662971</v>
      </c>
      <c r="H391" s="18">
        <f>'Limiting Factor Scores'!H46</f>
        <v>0.15528720481746108</v>
      </c>
      <c r="I391" s="17">
        <f>LFAT!A57</f>
        <v>4</v>
      </c>
      <c r="J391" s="16" t="str">
        <f>LFAT!B57</f>
        <v>Riparian Vegetation Restoration</v>
      </c>
      <c r="K391" s="16" t="str">
        <f>LFAT!D57</f>
        <v>I</v>
      </c>
      <c r="L391" s="19">
        <f>LFAT!F57</f>
        <v>0.5</v>
      </c>
      <c r="M391" s="16" t="str">
        <f>LFAT!G57</f>
        <v>R</v>
      </c>
      <c r="N391" s="19">
        <f>LFAT!I57</f>
        <v>0.1</v>
      </c>
      <c r="O391" s="18">
        <f>LFAT!J57</f>
        <v>0.05</v>
      </c>
      <c r="P391" s="18">
        <f t="shared" si="18"/>
        <v>3.3800000000000004E-2</v>
      </c>
      <c r="Q391" s="18">
        <f t="shared" si="19"/>
        <v>2.7896154000831487E-2</v>
      </c>
      <c r="R391" s="18">
        <f t="shared" si="20"/>
        <v>7.7643602408730547E-3</v>
      </c>
    </row>
    <row r="392" spans="1:18" ht="18" customHeight="1" x14ac:dyDescent="0.2">
      <c r="A392" s="16" t="str">
        <f>'Limiting Factor Scores'!A32</f>
        <v>CC3</v>
      </c>
      <c r="B392" s="16" t="str">
        <f>'Limiting Factor Scores'!B32</f>
        <v>Catherine Creek</v>
      </c>
      <c r="C392" s="16" t="str">
        <f>'Limiting Factor Scores'!C32</f>
        <v>Altered Flow Timing</v>
      </c>
      <c r="D392" s="18">
        <f>'Limiting Factor Scores'!D32</f>
        <v>0.17219999999999999</v>
      </c>
      <c r="E392" s="19">
        <f>'Limiting Factor Scores'!E32</f>
        <v>3.63</v>
      </c>
      <c r="F392" s="18">
        <f>'Limiting Factor Scores'!F32</f>
        <v>0.69174999999999998</v>
      </c>
      <c r="G392" s="18">
        <f>'Limiting Factor Scores'!G32</f>
        <v>0.62452573501701691</v>
      </c>
      <c r="H392" s="18">
        <f>'Limiting Factor Scores'!H32</f>
        <v>0.17008541477892897</v>
      </c>
      <c r="I392" s="17">
        <f>LFAT!A68</f>
        <v>5</v>
      </c>
      <c r="J392" s="16" t="str">
        <f>LFAT!B68</f>
        <v>Fish Passage – Barrier Removal and Replacement</v>
      </c>
      <c r="K392" s="16" t="str">
        <f>LFAT!D68</f>
        <v>I</v>
      </c>
      <c r="L392" s="19">
        <f>LFAT!F68</f>
        <v>0.5</v>
      </c>
      <c r="M392" s="16" t="str">
        <f>LFAT!G68</f>
        <v>R</v>
      </c>
      <c r="N392" s="19">
        <f>LFAT!I68</f>
        <v>0.1</v>
      </c>
      <c r="O392" s="18">
        <f>LFAT!J68</f>
        <v>0.05</v>
      </c>
      <c r="P392" s="18">
        <f t="shared" si="18"/>
        <v>3.45875E-2</v>
      </c>
      <c r="Q392" s="18">
        <f t="shared" si="19"/>
        <v>3.1226286750850846E-2</v>
      </c>
      <c r="R392" s="18">
        <f t="shared" si="20"/>
        <v>8.5042707389464487E-3</v>
      </c>
    </row>
    <row r="393" spans="1:18" ht="18" customHeight="1" x14ac:dyDescent="0.2">
      <c r="A393" s="16" t="str">
        <f>'Limiting Factor Scores'!A33</f>
        <v>CC3</v>
      </c>
      <c r="B393" s="16" t="str">
        <f>'Limiting Factor Scores'!B33</f>
        <v>Catherine Creek</v>
      </c>
      <c r="C393" s="16" t="str">
        <f>'Limiting Factor Scores'!C33</f>
        <v>Altered Primary Productivity</v>
      </c>
      <c r="D393" s="18">
        <f>'Limiting Factor Scores'!D33</f>
        <v>0.17219999999999999</v>
      </c>
      <c r="E393" s="19">
        <f>'Limiting Factor Scores'!E33</f>
        <v>3.3</v>
      </c>
      <c r="F393" s="18">
        <f>'Limiting Factor Scores'!F33</f>
        <v>0.61750000000000005</v>
      </c>
      <c r="G393" s="18">
        <f>'Limiting Factor Scores'!G33</f>
        <v>0.38659822492404755</v>
      </c>
      <c r="H393" s="18">
        <f>'Limiting Factor Scores'!H33</f>
        <v>0.10849055097599904</v>
      </c>
      <c r="I393" s="17">
        <f>LFAT!A75</f>
        <v>5</v>
      </c>
      <c r="J393" s="16" t="str">
        <f>LFAT!B75</f>
        <v>Fish Passage – Barrier Removal and Replacement</v>
      </c>
      <c r="K393" s="16" t="str">
        <f>LFAT!D75</f>
        <v>N</v>
      </c>
      <c r="L393" s="19">
        <f>LFAT!F75</f>
        <v>0.1</v>
      </c>
      <c r="M393" s="16" t="str">
        <f>LFAT!G75</f>
        <v>R</v>
      </c>
      <c r="N393" s="19">
        <f>LFAT!I75</f>
        <v>0.1</v>
      </c>
      <c r="O393" s="18">
        <f>LFAT!J75</f>
        <v>0.01</v>
      </c>
      <c r="P393" s="18">
        <f t="shared" si="18"/>
        <v>6.1750000000000008E-3</v>
      </c>
      <c r="Q393" s="18">
        <f t="shared" si="19"/>
        <v>3.8659822492404755E-3</v>
      </c>
      <c r="R393" s="18">
        <f t="shared" si="20"/>
        <v>1.0849055097599905E-3</v>
      </c>
    </row>
    <row r="394" spans="1:18" ht="18" customHeight="1" x14ac:dyDescent="0.2">
      <c r="A394" s="16" t="str">
        <f>'Limiting Factor Scores'!A34</f>
        <v>CC3</v>
      </c>
      <c r="B394" s="16" t="str">
        <f>'Limiting Factor Scores'!B34</f>
        <v>Catherine Creek</v>
      </c>
      <c r="C394" s="16" t="str">
        <f>'Limiting Factor Scores'!C34</f>
        <v>Anthropogenic Barriers</v>
      </c>
      <c r="D394" s="18">
        <f>'Limiting Factor Scores'!D34</f>
        <v>0.17219999999999999</v>
      </c>
      <c r="E394" s="19">
        <f>'Limiting Factor Scores'!E34</f>
        <v>3.63</v>
      </c>
      <c r="F394" s="18">
        <f>'Limiting Factor Scores'!F34</f>
        <v>0.69174999999999998</v>
      </c>
      <c r="G394" s="18">
        <f>'Limiting Factor Scores'!G34</f>
        <v>0.63218340736386347</v>
      </c>
      <c r="H394" s="18">
        <f>'Limiting Factor Scores'!H34</f>
        <v>0.19443681323975964</v>
      </c>
      <c r="I394" s="17">
        <f>LFAT!A62</f>
        <v>5</v>
      </c>
      <c r="J394" s="16" t="str">
        <f>LFAT!B62</f>
        <v>Fish Passage – Barrier Removal and Replacement</v>
      </c>
      <c r="K394" s="16" t="str">
        <f>LFAT!D62</f>
        <v>D</v>
      </c>
      <c r="L394" s="19">
        <f>LFAT!F62</f>
        <v>1</v>
      </c>
      <c r="M394" s="16" t="str">
        <f>LFAT!G62</f>
        <v>C</v>
      </c>
      <c r="N394" s="19">
        <f>LFAT!I62</f>
        <v>1</v>
      </c>
      <c r="O394" s="18">
        <f>LFAT!J62</f>
        <v>1</v>
      </c>
      <c r="P394" s="18">
        <f t="shared" si="18"/>
        <v>0.69174999999999998</v>
      </c>
      <c r="Q394" s="18">
        <f t="shared" si="19"/>
        <v>0.63218340736386347</v>
      </c>
      <c r="R394" s="18">
        <f t="shared" si="20"/>
        <v>0.19443681323975964</v>
      </c>
    </row>
    <row r="395" spans="1:18" ht="18" customHeight="1" x14ac:dyDescent="0.2">
      <c r="A395" s="16" t="str">
        <f>'Limiting Factor Scores'!A35</f>
        <v>CC3</v>
      </c>
      <c r="B395" s="16" t="str">
        <f>'Limiting Factor Scores'!B35</f>
        <v>Catherine Creek</v>
      </c>
      <c r="C395" s="16" t="str">
        <f>'Limiting Factor Scores'!C35</f>
        <v>Channel and Habitat Structure</v>
      </c>
      <c r="D395" s="18">
        <f>'Limiting Factor Scores'!D35</f>
        <v>0.17219999999999999</v>
      </c>
      <c r="E395" s="19">
        <f>'Limiting Factor Scores'!E35</f>
        <v>2.93</v>
      </c>
      <c r="F395" s="18">
        <f>'Limiting Factor Scores'!F35</f>
        <v>0.53425</v>
      </c>
      <c r="G395" s="18">
        <f>'Limiting Factor Scores'!G35</f>
        <v>0.80169554988171698</v>
      </c>
      <c r="H395" s="18">
        <f>'Limiting Factor Scores'!H35</f>
        <v>0.24165863807755539</v>
      </c>
      <c r="I395" s="17">
        <f>LFAT!A66</f>
        <v>5</v>
      </c>
      <c r="J395" s="16" t="str">
        <f>LFAT!B66</f>
        <v>Fish Passage – Barrier Removal and Replacement</v>
      </c>
      <c r="K395" s="16" t="str">
        <f>LFAT!D66</f>
        <v>I</v>
      </c>
      <c r="L395" s="19">
        <f>LFAT!F66</f>
        <v>0.5</v>
      </c>
      <c r="M395" s="16" t="str">
        <f>LFAT!G66</f>
        <v>CD</v>
      </c>
      <c r="N395" s="19">
        <f>LFAT!I66</f>
        <v>0.5</v>
      </c>
      <c r="O395" s="18">
        <f>LFAT!J66</f>
        <v>0.25</v>
      </c>
      <c r="P395" s="18">
        <f t="shared" si="18"/>
        <v>0.1335625</v>
      </c>
      <c r="Q395" s="18">
        <f t="shared" si="19"/>
        <v>0.20042388747042925</v>
      </c>
      <c r="R395" s="18">
        <f t="shared" si="20"/>
        <v>6.0414659519388847E-2</v>
      </c>
    </row>
    <row r="396" spans="1:18" ht="18" customHeight="1" x14ac:dyDescent="0.2">
      <c r="A396" s="16" t="str">
        <f>'Limiting Factor Scores'!A36</f>
        <v>CC3</v>
      </c>
      <c r="B396" s="16" t="str">
        <f>'Limiting Factor Scores'!B36</f>
        <v>Catherine Creek</v>
      </c>
      <c r="C396" s="16" t="str">
        <f>'Limiting Factor Scores'!C36</f>
        <v>Decreased Sediment Quantity</v>
      </c>
      <c r="D396" s="18">
        <f>'Limiting Factor Scores'!D36</f>
        <v>0.17219999999999999</v>
      </c>
      <c r="E396" s="19">
        <f>'Limiting Factor Scores'!E36</f>
        <v>2.86</v>
      </c>
      <c r="F396" s="18">
        <f>'Limiting Factor Scores'!F36</f>
        <v>0.51849999999999996</v>
      </c>
      <c r="G396" s="18">
        <f>'Limiting Factor Scores'!G36</f>
        <v>0.46237237503826523</v>
      </c>
      <c r="H396" s="18">
        <f>'Limiting Factor Scores'!H36</f>
        <v>0.14022956942219386</v>
      </c>
      <c r="I396" s="17">
        <f>LFAT!A69</f>
        <v>5</v>
      </c>
      <c r="J396" s="16" t="str">
        <f>LFAT!B69</f>
        <v>Fish Passage – Barrier Removal and Replacement</v>
      </c>
      <c r="K396" s="16" t="str">
        <f>LFAT!D69</f>
        <v>I</v>
      </c>
      <c r="L396" s="19">
        <f>LFAT!F69</f>
        <v>0.5</v>
      </c>
      <c r="M396" s="16" t="str">
        <f>LFAT!G69</f>
        <v>R</v>
      </c>
      <c r="N396" s="19">
        <f>LFAT!I69</f>
        <v>0.1</v>
      </c>
      <c r="O396" s="18">
        <f>LFAT!J69</f>
        <v>0.05</v>
      </c>
      <c r="P396" s="18">
        <f t="shared" si="18"/>
        <v>2.5925E-2</v>
      </c>
      <c r="Q396" s="18">
        <f t="shared" si="19"/>
        <v>2.3118618751913261E-2</v>
      </c>
      <c r="R396" s="18">
        <f t="shared" si="20"/>
        <v>7.0114784711096936E-3</v>
      </c>
    </row>
    <row r="397" spans="1:18" ht="18" customHeight="1" x14ac:dyDescent="0.2">
      <c r="A397" s="16" t="str">
        <f>'Limiting Factor Scores'!A37</f>
        <v>CC3</v>
      </c>
      <c r="B397" s="16" t="str">
        <f>'Limiting Factor Scores'!B37</f>
        <v>Catherine Creek</v>
      </c>
      <c r="C397" s="16" t="str">
        <f>'Limiting Factor Scores'!C37</f>
        <v>Decreased Water Quantity</v>
      </c>
      <c r="D397" s="18">
        <f>'Limiting Factor Scores'!D37</f>
        <v>0.17219999999999999</v>
      </c>
      <c r="E397" s="19">
        <f>'Limiting Factor Scores'!E37</f>
        <v>3.63</v>
      </c>
      <c r="F397" s="18">
        <f>'Limiting Factor Scores'!F37</f>
        <v>0.69174999999999998</v>
      </c>
      <c r="G397" s="18">
        <f>'Limiting Factor Scores'!G37</f>
        <v>0.89254427263613612</v>
      </c>
      <c r="H397" s="18">
        <f>'Limiting Factor Scores'!H37</f>
        <v>0.25577477006379878</v>
      </c>
      <c r="I397" s="17">
        <f>LFAT!A67</f>
        <v>5</v>
      </c>
      <c r="J397" s="16" t="str">
        <f>LFAT!B67</f>
        <v>Fish Passage – Barrier Removal and Replacement</v>
      </c>
      <c r="K397" s="16" t="str">
        <f>LFAT!D67</f>
        <v>N</v>
      </c>
      <c r="L397" s="19">
        <f>LFAT!F67</f>
        <v>0.1</v>
      </c>
      <c r="M397" s="16" t="str">
        <f>LFAT!G67</f>
        <v>R</v>
      </c>
      <c r="N397" s="19">
        <f>LFAT!I67</f>
        <v>0.1</v>
      </c>
      <c r="O397" s="18">
        <f>LFAT!J67</f>
        <v>0.01</v>
      </c>
      <c r="P397" s="18">
        <f t="shared" si="18"/>
        <v>6.9175E-3</v>
      </c>
      <c r="Q397" s="18">
        <f t="shared" si="19"/>
        <v>8.9254427263613621E-3</v>
      </c>
      <c r="R397" s="18">
        <f t="shared" si="20"/>
        <v>2.5577477006379877E-3</v>
      </c>
    </row>
    <row r="398" spans="1:18" ht="18" customHeight="1" x14ac:dyDescent="0.2">
      <c r="A398" s="16" t="str">
        <f>'Limiting Factor Scores'!A38</f>
        <v>CC3</v>
      </c>
      <c r="B398" s="16" t="str">
        <f>'Limiting Factor Scores'!B38</f>
        <v>Catherine Creek</v>
      </c>
      <c r="C398" s="16" t="str">
        <f>'Limiting Factor Scores'!C38</f>
        <v>Floodplain Condition</v>
      </c>
      <c r="D398" s="18">
        <f>'Limiting Factor Scores'!D38</f>
        <v>0.17219999999999999</v>
      </c>
      <c r="E398" s="19">
        <f>'Limiting Factor Scores'!E38</f>
        <v>2.35</v>
      </c>
      <c r="F398" s="18">
        <f>'Limiting Factor Scores'!F38</f>
        <v>0.40375</v>
      </c>
      <c r="G398" s="18">
        <f>'Limiting Factor Scores'!G38</f>
        <v>0.4226172375297968</v>
      </c>
      <c r="H398" s="18">
        <f>'Limiting Factor Scores'!H38</f>
        <v>0.12014546213185326</v>
      </c>
      <c r="I398" s="17">
        <f>LFAT!A64</f>
        <v>5</v>
      </c>
      <c r="J398" s="16" t="str">
        <f>LFAT!B64</f>
        <v>Fish Passage – Barrier Removal and Replacement</v>
      </c>
      <c r="K398" s="16" t="str">
        <f>LFAT!D64</f>
        <v>I</v>
      </c>
      <c r="L398" s="19">
        <f>LFAT!F64</f>
        <v>0.5</v>
      </c>
      <c r="M398" s="16" t="str">
        <f>LFAT!G64</f>
        <v>CD</v>
      </c>
      <c r="N398" s="19">
        <f>LFAT!I64</f>
        <v>0.5</v>
      </c>
      <c r="O398" s="18">
        <f>LFAT!J64</f>
        <v>0.25</v>
      </c>
      <c r="P398" s="18">
        <f t="shared" si="18"/>
        <v>0.1009375</v>
      </c>
      <c r="Q398" s="18">
        <f t="shared" si="19"/>
        <v>0.1056543093824492</v>
      </c>
      <c r="R398" s="18">
        <f t="shared" si="20"/>
        <v>3.0036365532963315E-2</v>
      </c>
    </row>
    <row r="399" spans="1:18" ht="18" customHeight="1" x14ac:dyDescent="0.2">
      <c r="A399" s="16" t="str">
        <f>'Limiting Factor Scores'!A39</f>
        <v>CC3</v>
      </c>
      <c r="B399" s="16" t="str">
        <f>'Limiting Factor Scores'!B39</f>
        <v>Catherine Creek</v>
      </c>
      <c r="C399" s="16" t="str">
        <f>'Limiting Factor Scores'!C39</f>
        <v>Increased Sediment Quantity</v>
      </c>
      <c r="D399" s="18">
        <f>'Limiting Factor Scores'!D39</f>
        <v>0.17219999999999999</v>
      </c>
      <c r="E399" s="19">
        <f>'Limiting Factor Scores'!E39</f>
        <v>3.73</v>
      </c>
      <c r="F399" s="18">
        <f>'Limiting Factor Scores'!F39</f>
        <v>0.71425000000000005</v>
      </c>
      <c r="G399" s="18">
        <f>'Limiting Factor Scores'!G39</f>
        <v>0.44717049741214732</v>
      </c>
      <c r="H399" s="18">
        <f>'Limiting Factor Scores'!H39</f>
        <v>0.14754869361726897</v>
      </c>
      <c r="I399" s="17">
        <f>LFAT!A70</f>
        <v>5</v>
      </c>
      <c r="J399" s="16" t="str">
        <f>LFAT!B70</f>
        <v>Fish Passage – Barrier Removal and Replacement</v>
      </c>
      <c r="K399" s="16" t="str">
        <f>LFAT!D70</f>
        <v>I</v>
      </c>
      <c r="L399" s="19">
        <f>LFAT!F70</f>
        <v>0.5</v>
      </c>
      <c r="M399" s="16" t="str">
        <f>LFAT!G70</f>
        <v>CD</v>
      </c>
      <c r="N399" s="19">
        <f>LFAT!I70</f>
        <v>0.5</v>
      </c>
      <c r="O399" s="18">
        <f>LFAT!J70</f>
        <v>0.25</v>
      </c>
      <c r="P399" s="18">
        <f t="shared" si="18"/>
        <v>0.17856250000000001</v>
      </c>
      <c r="Q399" s="18">
        <f t="shared" si="19"/>
        <v>0.11179262435303683</v>
      </c>
      <c r="R399" s="18">
        <f t="shared" si="20"/>
        <v>3.6887173404317242E-2</v>
      </c>
    </row>
    <row r="400" spans="1:18" ht="18" customHeight="1" x14ac:dyDescent="0.2">
      <c r="A400" s="16" t="str">
        <f>'Limiting Factor Scores'!A40</f>
        <v>CC3</v>
      </c>
      <c r="B400" s="16" t="str">
        <f>'Limiting Factor Scores'!B40</f>
        <v>Catherine Creek</v>
      </c>
      <c r="C400" s="16" t="str">
        <f>'Limiting Factor Scores'!C40</f>
        <v>Non-Native Species Interactions and Competition</v>
      </c>
      <c r="D400" s="18">
        <f>'Limiting Factor Scores'!D40</f>
        <v>0.17219999999999999</v>
      </c>
      <c r="E400" s="19">
        <f>'Limiting Factor Scores'!E40</f>
        <v>2.62</v>
      </c>
      <c r="F400" s="18">
        <f>'Limiting Factor Scores'!F40</f>
        <v>0.46450000000000002</v>
      </c>
      <c r="G400" s="18">
        <f>'Limiting Factor Scores'!G40</f>
        <v>0.32166160496571988</v>
      </c>
      <c r="H400" s="18">
        <f>'Limiting Factor Scores'!H40</f>
        <v>0.11225590079451518</v>
      </c>
      <c r="I400" s="17">
        <f>LFAT!A76</f>
        <v>5</v>
      </c>
      <c r="J400" s="16" t="str">
        <f>LFAT!B76</f>
        <v>Fish Passage – Barrier Removal and Replacement</v>
      </c>
      <c r="K400" s="16" t="str">
        <f>LFAT!D76</f>
        <v>I</v>
      </c>
      <c r="L400" s="19">
        <f>LFAT!F76</f>
        <v>0.5</v>
      </c>
      <c r="M400" s="16" t="str">
        <f>LFAT!G76</f>
        <v>R</v>
      </c>
      <c r="N400" s="19">
        <f>LFAT!I76</f>
        <v>0.1</v>
      </c>
      <c r="O400" s="18">
        <f>LFAT!J76</f>
        <v>0.05</v>
      </c>
      <c r="P400" s="18">
        <f t="shared" si="18"/>
        <v>2.3225000000000003E-2</v>
      </c>
      <c r="Q400" s="18">
        <f t="shared" si="19"/>
        <v>1.6083080248285996E-2</v>
      </c>
      <c r="R400" s="18">
        <f t="shared" si="20"/>
        <v>5.6127950397257594E-3</v>
      </c>
    </row>
    <row r="401" spans="1:18" ht="18" customHeight="1" x14ac:dyDescent="0.2">
      <c r="A401" s="16" t="str">
        <f>'Limiting Factor Scores'!A41</f>
        <v>CC3</v>
      </c>
      <c r="B401" s="16" t="str">
        <f>'Limiting Factor Scores'!B41</f>
        <v>Catherine Creek</v>
      </c>
      <c r="C401" s="16" t="str">
        <f>'Limiting Factor Scores'!C41</f>
        <v>Predation</v>
      </c>
      <c r="D401" s="18">
        <f>'Limiting Factor Scores'!D41</f>
        <v>0.17219999999999999</v>
      </c>
      <c r="E401" s="19">
        <f>'Limiting Factor Scores'!E41</f>
        <v>2.88</v>
      </c>
      <c r="F401" s="18">
        <f>'Limiting Factor Scores'!F41</f>
        <v>0.52300000000000002</v>
      </c>
      <c r="G401" s="18">
        <f>'Limiting Factor Scores'!G41</f>
        <v>0.48375408014152393</v>
      </c>
      <c r="H401" s="18">
        <f>'Limiting Factor Scores'!H41</f>
        <v>0.14607829323422306</v>
      </c>
      <c r="I401" s="17">
        <f>LFAT!A74</f>
        <v>5</v>
      </c>
      <c r="J401" s="16" t="str">
        <f>LFAT!B74</f>
        <v>Fish Passage – Barrier Removal and Replacement</v>
      </c>
      <c r="K401" s="16" t="str">
        <f>LFAT!D74</f>
        <v>I</v>
      </c>
      <c r="L401" s="19">
        <f>LFAT!F74</f>
        <v>0.5</v>
      </c>
      <c r="M401" s="16" t="str">
        <f>LFAT!G74</f>
        <v>R</v>
      </c>
      <c r="N401" s="19">
        <f>LFAT!I74</f>
        <v>0.1</v>
      </c>
      <c r="O401" s="18">
        <f>LFAT!J74</f>
        <v>0.05</v>
      </c>
      <c r="P401" s="18">
        <f t="shared" si="18"/>
        <v>2.6150000000000003E-2</v>
      </c>
      <c r="Q401" s="18">
        <f t="shared" si="19"/>
        <v>2.4187704007076198E-2</v>
      </c>
      <c r="R401" s="18">
        <f t="shared" si="20"/>
        <v>7.3039146617111528E-3</v>
      </c>
    </row>
    <row r="402" spans="1:18" ht="18" customHeight="1" x14ac:dyDescent="0.2">
      <c r="A402" s="16" t="str">
        <f>'Limiting Factor Scores'!A42</f>
        <v>CC3</v>
      </c>
      <c r="B402" s="16" t="str">
        <f>'Limiting Factor Scores'!B42</f>
        <v>Catherine Creek</v>
      </c>
      <c r="C402" s="16" t="str">
        <f>'Limiting Factor Scores'!C42</f>
        <v>Riparian Condition</v>
      </c>
      <c r="D402" s="18">
        <f>'Limiting Factor Scores'!D42</f>
        <v>0.17219999999999999</v>
      </c>
      <c r="E402" s="19">
        <f>'Limiting Factor Scores'!E42</f>
        <v>2.4900000000000002</v>
      </c>
      <c r="F402" s="18">
        <f>'Limiting Factor Scores'!F42</f>
        <v>0.43525000000000003</v>
      </c>
      <c r="G402" s="18">
        <f>'Limiting Factor Scores'!G42</f>
        <v>0.46522566756424288</v>
      </c>
      <c r="H402" s="18">
        <f>'Limiting Factor Scores'!H42</f>
        <v>0.14879190998891928</v>
      </c>
      <c r="I402" s="17">
        <f>LFAT!A63</f>
        <v>5</v>
      </c>
      <c r="J402" s="16" t="str">
        <f>LFAT!B63</f>
        <v>Fish Passage – Barrier Removal and Replacement</v>
      </c>
      <c r="K402" s="16" t="str">
        <f>LFAT!D63</f>
        <v>I</v>
      </c>
      <c r="L402" s="19">
        <f>LFAT!F63</f>
        <v>0.5</v>
      </c>
      <c r="M402" s="16" t="str">
        <f>LFAT!G63</f>
        <v>R</v>
      </c>
      <c r="N402" s="19">
        <f>LFAT!I63</f>
        <v>0.1</v>
      </c>
      <c r="O402" s="18">
        <f>LFAT!J63</f>
        <v>0.05</v>
      </c>
      <c r="P402" s="18">
        <f t="shared" si="18"/>
        <v>2.1762500000000004E-2</v>
      </c>
      <c r="Q402" s="18">
        <f t="shared" si="19"/>
        <v>2.3261283378212146E-2</v>
      </c>
      <c r="R402" s="18">
        <f t="shared" si="20"/>
        <v>7.439595499445964E-3</v>
      </c>
    </row>
    <row r="403" spans="1:18" ht="18" customHeight="1" x14ac:dyDescent="0.2">
      <c r="A403" s="16" t="str">
        <f>'Limiting Factor Scores'!A43</f>
        <v>CC3</v>
      </c>
      <c r="B403" s="16" t="str">
        <f>'Limiting Factor Scores'!B43</f>
        <v>Catherine Creek</v>
      </c>
      <c r="C403" s="16" t="str">
        <f>'Limiting Factor Scores'!C43</f>
        <v>Side Channel and Wetland Habitat</v>
      </c>
      <c r="D403" s="18">
        <f>'Limiting Factor Scores'!D43</f>
        <v>0.17219999999999999</v>
      </c>
      <c r="E403" s="19">
        <f>'Limiting Factor Scores'!E43</f>
        <v>2.72</v>
      </c>
      <c r="F403" s="18">
        <f>'Limiting Factor Scores'!F43</f>
        <v>0.48699999999999999</v>
      </c>
      <c r="G403" s="18">
        <f>'Limiting Factor Scores'!G43</f>
        <v>0.64453475985623743</v>
      </c>
      <c r="H403" s="18">
        <f>'Limiting Factor Scores'!H43</f>
        <v>0.18729245665411581</v>
      </c>
      <c r="I403" s="17">
        <f>LFAT!A65</f>
        <v>5</v>
      </c>
      <c r="J403" s="16" t="str">
        <f>LFAT!B65</f>
        <v>Fish Passage – Barrier Removal and Replacement</v>
      </c>
      <c r="K403" s="16" t="str">
        <f>LFAT!D65</f>
        <v>I</v>
      </c>
      <c r="L403" s="19">
        <f>LFAT!F65</f>
        <v>0.5</v>
      </c>
      <c r="M403" s="16" t="str">
        <f>LFAT!G65</f>
        <v>R</v>
      </c>
      <c r="N403" s="19">
        <f>LFAT!I65</f>
        <v>0.1</v>
      </c>
      <c r="O403" s="18">
        <f>LFAT!J65</f>
        <v>0.05</v>
      </c>
      <c r="P403" s="18">
        <f t="shared" si="18"/>
        <v>2.435E-2</v>
      </c>
      <c r="Q403" s="18">
        <f t="shared" si="19"/>
        <v>3.2226737992811873E-2</v>
      </c>
      <c r="R403" s="18">
        <f t="shared" si="20"/>
        <v>9.364622832705791E-3</v>
      </c>
    </row>
    <row r="404" spans="1:18" ht="18" customHeight="1" x14ac:dyDescent="0.2">
      <c r="A404" s="16" t="str">
        <f>'Limiting Factor Scores'!A44</f>
        <v>CC3</v>
      </c>
      <c r="B404" s="16" t="str">
        <f>'Limiting Factor Scores'!B44</f>
        <v>Catherine Creek</v>
      </c>
      <c r="C404" s="16" t="str">
        <f>'Limiting Factor Scores'!C44</f>
        <v>Summer Water Temperature</v>
      </c>
      <c r="D404" s="18">
        <f>'Limiting Factor Scores'!D44</f>
        <v>0.17219999999999999</v>
      </c>
      <c r="E404" s="19">
        <f>'Limiting Factor Scores'!E44</f>
        <v>3.17</v>
      </c>
      <c r="F404" s="18">
        <f>'Limiting Factor Scores'!F44</f>
        <v>0.58825000000000005</v>
      </c>
      <c r="G404" s="18">
        <f>'Limiting Factor Scores'!G44</f>
        <v>0.67434626998552905</v>
      </c>
      <c r="H404" s="18">
        <f>'Limiting Factor Scores'!H44</f>
        <v>0.20819355764638228</v>
      </c>
      <c r="I404" s="17">
        <f>LFAT!A71</f>
        <v>5</v>
      </c>
      <c r="J404" s="16" t="str">
        <f>LFAT!B71</f>
        <v>Fish Passage – Barrier Removal and Replacement</v>
      </c>
      <c r="K404" s="16" t="str">
        <f>LFAT!D71</f>
        <v>I</v>
      </c>
      <c r="L404" s="19">
        <f>LFAT!F71</f>
        <v>0.5</v>
      </c>
      <c r="M404" s="16" t="str">
        <f>LFAT!G71</f>
        <v>R</v>
      </c>
      <c r="N404" s="19">
        <f>LFAT!I71</f>
        <v>0.1</v>
      </c>
      <c r="O404" s="18">
        <f>LFAT!J71</f>
        <v>0.05</v>
      </c>
      <c r="P404" s="18">
        <f t="shared" si="18"/>
        <v>2.9412500000000005E-2</v>
      </c>
      <c r="Q404" s="18">
        <f t="shared" si="19"/>
        <v>3.3717313499276452E-2</v>
      </c>
      <c r="R404" s="18">
        <f t="shared" si="20"/>
        <v>1.0409677882319114E-2</v>
      </c>
    </row>
    <row r="405" spans="1:18" ht="18" customHeight="1" x14ac:dyDescent="0.2">
      <c r="A405" s="16" t="str">
        <f>'Limiting Factor Scores'!A45</f>
        <v>CC3</v>
      </c>
      <c r="B405" s="16" t="str">
        <f>'Limiting Factor Scores'!B45</f>
        <v>Catherine Creek</v>
      </c>
      <c r="C405" s="16" t="str">
        <f>'Limiting Factor Scores'!C45</f>
        <v>Water Quality</v>
      </c>
      <c r="D405" s="18">
        <f>'Limiting Factor Scores'!D45</f>
        <v>0.17219999999999999</v>
      </c>
      <c r="E405" s="19">
        <f>'Limiting Factor Scores'!E45</f>
        <v>3.3</v>
      </c>
      <c r="F405" s="18">
        <f>'Limiting Factor Scores'!F45</f>
        <v>0.61750000000000005</v>
      </c>
      <c r="G405" s="18">
        <f>'Limiting Factor Scores'!G45</f>
        <v>0.61901287516709558</v>
      </c>
      <c r="H405" s="18">
        <f>'Limiting Factor Scores'!H45</f>
        <v>0.17076400579481199</v>
      </c>
      <c r="I405" s="17">
        <f>LFAT!A73</f>
        <v>5</v>
      </c>
      <c r="J405" s="16" t="str">
        <f>LFAT!B73</f>
        <v>Fish Passage – Barrier Removal and Replacement</v>
      </c>
      <c r="K405" s="16" t="str">
        <f>LFAT!D73</f>
        <v>I</v>
      </c>
      <c r="L405" s="19">
        <f>LFAT!F73</f>
        <v>0.5</v>
      </c>
      <c r="M405" s="16" t="str">
        <f>LFAT!G73</f>
        <v>CD</v>
      </c>
      <c r="N405" s="19">
        <f>LFAT!I73</f>
        <v>0.5</v>
      </c>
      <c r="O405" s="18">
        <f>LFAT!J73</f>
        <v>0.25</v>
      </c>
      <c r="P405" s="18">
        <f t="shared" si="18"/>
        <v>0.15437500000000001</v>
      </c>
      <c r="Q405" s="18">
        <f t="shared" si="19"/>
        <v>0.15475321879177389</v>
      </c>
      <c r="R405" s="18">
        <f t="shared" si="20"/>
        <v>4.2691001448702998E-2</v>
      </c>
    </row>
    <row r="406" spans="1:18" ht="18" customHeight="1" x14ac:dyDescent="0.2">
      <c r="A406" s="16" t="str">
        <f>'Limiting Factor Scores'!A46</f>
        <v>CC3</v>
      </c>
      <c r="B406" s="16" t="str">
        <f>'Limiting Factor Scores'!B46</f>
        <v>Catherine Creek</v>
      </c>
      <c r="C406" s="16" t="str">
        <f>'Limiting Factor Scores'!C46</f>
        <v>Winter Water Temperature</v>
      </c>
      <c r="D406" s="18">
        <f>'Limiting Factor Scores'!D46</f>
        <v>0.17219999999999999</v>
      </c>
      <c r="E406" s="19">
        <f>'Limiting Factor Scores'!E46</f>
        <v>3.56</v>
      </c>
      <c r="F406" s="18">
        <f>'Limiting Factor Scores'!F46</f>
        <v>0.67600000000000005</v>
      </c>
      <c r="G406" s="18">
        <f>'Limiting Factor Scores'!G46</f>
        <v>0.55792308001662971</v>
      </c>
      <c r="H406" s="18">
        <f>'Limiting Factor Scores'!H46</f>
        <v>0.15528720481746108</v>
      </c>
      <c r="I406" s="17">
        <f>LFAT!A72</f>
        <v>5</v>
      </c>
      <c r="J406" s="16" t="str">
        <f>LFAT!B72</f>
        <v>Fish Passage – Barrier Removal and Replacement</v>
      </c>
      <c r="K406" s="16" t="str">
        <f>LFAT!D72</f>
        <v>N</v>
      </c>
      <c r="L406" s="19">
        <f>LFAT!F72</f>
        <v>0.1</v>
      </c>
      <c r="M406" s="16" t="str">
        <f>LFAT!G72</f>
        <v>R</v>
      </c>
      <c r="N406" s="19">
        <f>LFAT!I72</f>
        <v>0.1</v>
      </c>
      <c r="O406" s="18">
        <f>LFAT!J72</f>
        <v>0.01</v>
      </c>
      <c r="P406" s="18">
        <f t="shared" si="18"/>
        <v>6.7600000000000004E-3</v>
      </c>
      <c r="Q406" s="18">
        <f t="shared" si="19"/>
        <v>5.5792308001662971E-3</v>
      </c>
      <c r="R406" s="18">
        <f t="shared" si="20"/>
        <v>1.5528720481746108E-3</v>
      </c>
    </row>
    <row r="407" spans="1:18" ht="18" customHeight="1" x14ac:dyDescent="0.2">
      <c r="A407" s="16" t="str">
        <f>'Limiting Factor Scores'!A32</f>
        <v>CC3</v>
      </c>
      <c r="B407" s="16" t="str">
        <f>'Limiting Factor Scores'!B32</f>
        <v>Catherine Creek</v>
      </c>
      <c r="C407" s="16" t="str">
        <f>'Limiting Factor Scores'!C32</f>
        <v>Altered Flow Timing</v>
      </c>
      <c r="D407" s="18">
        <f>'Limiting Factor Scores'!D32</f>
        <v>0.17219999999999999</v>
      </c>
      <c r="E407" s="19">
        <f>'Limiting Factor Scores'!E32</f>
        <v>3.63</v>
      </c>
      <c r="F407" s="18">
        <f>'Limiting Factor Scores'!F32</f>
        <v>0.69174999999999998</v>
      </c>
      <c r="G407" s="18">
        <f>'Limiting Factor Scores'!G32</f>
        <v>0.62452573501701691</v>
      </c>
      <c r="H407" s="18">
        <f>'Limiting Factor Scores'!H32</f>
        <v>0.17008541477892897</v>
      </c>
      <c r="I407" s="17">
        <f>LFAT!A83</f>
        <v>6</v>
      </c>
      <c r="J407" s="16" t="str">
        <f>LFAT!B83</f>
        <v>Instream Flow Restoration</v>
      </c>
      <c r="K407" s="16" t="str">
        <f>LFAT!D83</f>
        <v>D</v>
      </c>
      <c r="L407" s="19">
        <f>LFAT!F83</f>
        <v>1</v>
      </c>
      <c r="M407" s="16" t="str">
        <f>LFAT!G83</f>
        <v>CD</v>
      </c>
      <c r="N407" s="19">
        <f>LFAT!I83</f>
        <v>0.5</v>
      </c>
      <c r="O407" s="18">
        <f>LFAT!J83</f>
        <v>0.5</v>
      </c>
      <c r="P407" s="18">
        <f t="shared" si="18"/>
        <v>0.34587499999999999</v>
      </c>
      <c r="Q407" s="18">
        <f t="shared" si="19"/>
        <v>0.31226286750850846</v>
      </c>
      <c r="R407" s="18">
        <f t="shared" si="20"/>
        <v>8.5042707389464484E-2</v>
      </c>
    </row>
    <row r="408" spans="1:18" ht="18" customHeight="1" x14ac:dyDescent="0.2">
      <c r="A408" s="16" t="str">
        <f>'Limiting Factor Scores'!A33</f>
        <v>CC3</v>
      </c>
      <c r="B408" s="16" t="str">
        <f>'Limiting Factor Scores'!B33</f>
        <v>Catherine Creek</v>
      </c>
      <c r="C408" s="16" t="str">
        <f>'Limiting Factor Scores'!C33</f>
        <v>Altered Primary Productivity</v>
      </c>
      <c r="D408" s="18">
        <f>'Limiting Factor Scores'!D33</f>
        <v>0.17219999999999999</v>
      </c>
      <c r="E408" s="19">
        <f>'Limiting Factor Scores'!E33</f>
        <v>3.3</v>
      </c>
      <c r="F408" s="18">
        <f>'Limiting Factor Scores'!F33</f>
        <v>0.61750000000000005</v>
      </c>
      <c r="G408" s="18">
        <f>'Limiting Factor Scores'!G33</f>
        <v>0.38659822492404755</v>
      </c>
      <c r="H408" s="18">
        <f>'Limiting Factor Scores'!H33</f>
        <v>0.10849055097599904</v>
      </c>
      <c r="I408" s="17">
        <f>LFAT!A90</f>
        <v>6</v>
      </c>
      <c r="J408" s="16" t="str">
        <f>LFAT!B90</f>
        <v>Instream Flow Restoration</v>
      </c>
      <c r="K408" s="16" t="str">
        <f>LFAT!D90</f>
        <v>N</v>
      </c>
      <c r="L408" s="19">
        <f>LFAT!F90</f>
        <v>0.1</v>
      </c>
      <c r="M408" s="16" t="str">
        <f>LFAT!G90</f>
        <v>R</v>
      </c>
      <c r="N408" s="19">
        <f>LFAT!I90</f>
        <v>0.1</v>
      </c>
      <c r="O408" s="18">
        <f>LFAT!J90</f>
        <v>0.01</v>
      </c>
      <c r="P408" s="18">
        <f t="shared" si="18"/>
        <v>6.1750000000000008E-3</v>
      </c>
      <c r="Q408" s="18">
        <f t="shared" si="19"/>
        <v>3.8659822492404755E-3</v>
      </c>
      <c r="R408" s="18">
        <f t="shared" si="20"/>
        <v>1.0849055097599905E-3</v>
      </c>
    </row>
    <row r="409" spans="1:18" ht="18" customHeight="1" x14ac:dyDescent="0.2">
      <c r="A409" s="16" t="str">
        <f>'Limiting Factor Scores'!A34</f>
        <v>CC3</v>
      </c>
      <c r="B409" s="16" t="str">
        <f>'Limiting Factor Scores'!B34</f>
        <v>Catherine Creek</v>
      </c>
      <c r="C409" s="16" t="str">
        <f>'Limiting Factor Scores'!C34</f>
        <v>Anthropogenic Barriers</v>
      </c>
      <c r="D409" s="18">
        <f>'Limiting Factor Scores'!D34</f>
        <v>0.17219999999999999</v>
      </c>
      <c r="E409" s="19">
        <f>'Limiting Factor Scores'!E34</f>
        <v>3.63</v>
      </c>
      <c r="F409" s="18">
        <f>'Limiting Factor Scores'!F34</f>
        <v>0.69174999999999998</v>
      </c>
      <c r="G409" s="18">
        <f>'Limiting Factor Scores'!G34</f>
        <v>0.63218340736386347</v>
      </c>
      <c r="H409" s="18">
        <f>'Limiting Factor Scores'!H34</f>
        <v>0.19443681323975964</v>
      </c>
      <c r="I409" s="17">
        <f>LFAT!A77</f>
        <v>6</v>
      </c>
      <c r="J409" s="16" t="str">
        <f>LFAT!B77</f>
        <v>Instream Flow Restoration</v>
      </c>
      <c r="K409" s="16" t="str">
        <f>LFAT!D77</f>
        <v>I</v>
      </c>
      <c r="L409" s="19">
        <f>LFAT!F77</f>
        <v>0.5</v>
      </c>
      <c r="M409" s="16" t="str">
        <f>LFAT!G77</f>
        <v>CD</v>
      </c>
      <c r="N409" s="19">
        <f>LFAT!I77</f>
        <v>0.5</v>
      </c>
      <c r="O409" s="18">
        <f>LFAT!J77</f>
        <v>0.25</v>
      </c>
      <c r="P409" s="18">
        <f t="shared" si="18"/>
        <v>0.17293749999999999</v>
      </c>
      <c r="Q409" s="18">
        <f t="shared" si="19"/>
        <v>0.15804585184096587</v>
      </c>
      <c r="R409" s="18">
        <f t="shared" si="20"/>
        <v>4.8609203309939911E-2</v>
      </c>
    </row>
    <row r="410" spans="1:18" ht="18" customHeight="1" x14ac:dyDescent="0.2">
      <c r="A410" s="16" t="str">
        <f>'Limiting Factor Scores'!A35</f>
        <v>CC3</v>
      </c>
      <c r="B410" s="16" t="str">
        <f>'Limiting Factor Scores'!B35</f>
        <v>Catherine Creek</v>
      </c>
      <c r="C410" s="16" t="str">
        <f>'Limiting Factor Scores'!C35</f>
        <v>Channel and Habitat Structure</v>
      </c>
      <c r="D410" s="18">
        <f>'Limiting Factor Scores'!D35</f>
        <v>0.17219999999999999</v>
      </c>
      <c r="E410" s="19">
        <f>'Limiting Factor Scores'!E35</f>
        <v>2.93</v>
      </c>
      <c r="F410" s="18">
        <f>'Limiting Factor Scores'!F35</f>
        <v>0.53425</v>
      </c>
      <c r="G410" s="18">
        <f>'Limiting Factor Scores'!G35</f>
        <v>0.80169554988171698</v>
      </c>
      <c r="H410" s="18">
        <f>'Limiting Factor Scores'!H35</f>
        <v>0.24165863807755539</v>
      </c>
      <c r="I410" s="17">
        <f>LFAT!A81</f>
        <v>6</v>
      </c>
      <c r="J410" s="16" t="str">
        <f>LFAT!B81</f>
        <v>Instream Flow Restoration</v>
      </c>
      <c r="K410" s="16" t="str">
        <f>LFAT!D81</f>
        <v>N</v>
      </c>
      <c r="L410" s="19">
        <f>LFAT!F81</f>
        <v>0.1</v>
      </c>
      <c r="M410" s="16" t="str">
        <f>LFAT!G81</f>
        <v>R</v>
      </c>
      <c r="N410" s="19">
        <f>LFAT!I81</f>
        <v>0.1</v>
      </c>
      <c r="O410" s="18">
        <f>LFAT!J81</f>
        <v>0.01</v>
      </c>
      <c r="P410" s="18">
        <f t="shared" si="18"/>
        <v>5.3425E-3</v>
      </c>
      <c r="Q410" s="18">
        <f t="shared" si="19"/>
        <v>8.0169554988171708E-3</v>
      </c>
      <c r="R410" s="18">
        <f t="shared" si="20"/>
        <v>2.416586380775554E-3</v>
      </c>
    </row>
    <row r="411" spans="1:18" ht="18" customHeight="1" x14ac:dyDescent="0.2">
      <c r="A411" s="16" t="str">
        <f>'Limiting Factor Scores'!A36</f>
        <v>CC3</v>
      </c>
      <c r="B411" s="16" t="str">
        <f>'Limiting Factor Scores'!B36</f>
        <v>Catherine Creek</v>
      </c>
      <c r="C411" s="16" t="str">
        <f>'Limiting Factor Scores'!C36</f>
        <v>Decreased Sediment Quantity</v>
      </c>
      <c r="D411" s="18">
        <f>'Limiting Factor Scores'!D36</f>
        <v>0.17219999999999999</v>
      </c>
      <c r="E411" s="19">
        <f>'Limiting Factor Scores'!E36</f>
        <v>2.86</v>
      </c>
      <c r="F411" s="18">
        <f>'Limiting Factor Scores'!F36</f>
        <v>0.51849999999999996</v>
      </c>
      <c r="G411" s="18">
        <f>'Limiting Factor Scores'!G36</f>
        <v>0.46237237503826523</v>
      </c>
      <c r="H411" s="18">
        <f>'Limiting Factor Scores'!H36</f>
        <v>0.14022956942219386</v>
      </c>
      <c r="I411" s="17">
        <f>LFAT!A84</f>
        <v>6</v>
      </c>
      <c r="J411" s="16" t="str">
        <f>LFAT!B84</f>
        <v>Instream Flow Restoration</v>
      </c>
      <c r="K411" s="16" t="str">
        <f>LFAT!D84</f>
        <v>N</v>
      </c>
      <c r="L411" s="19">
        <f>LFAT!F84</f>
        <v>0.1</v>
      </c>
      <c r="M411" s="16" t="str">
        <f>LFAT!G84</f>
        <v>R</v>
      </c>
      <c r="N411" s="19">
        <f>LFAT!I84</f>
        <v>0.1</v>
      </c>
      <c r="O411" s="18">
        <f>LFAT!J84</f>
        <v>0.01</v>
      </c>
      <c r="P411" s="18">
        <f t="shared" si="18"/>
        <v>5.1849999999999995E-3</v>
      </c>
      <c r="Q411" s="18">
        <f t="shared" si="19"/>
        <v>4.6237237503826524E-3</v>
      </c>
      <c r="R411" s="18">
        <f t="shared" si="20"/>
        <v>1.4022956942219386E-3</v>
      </c>
    </row>
    <row r="412" spans="1:18" ht="18" customHeight="1" x14ac:dyDescent="0.2">
      <c r="A412" s="16" t="str">
        <f>'Limiting Factor Scores'!A37</f>
        <v>CC3</v>
      </c>
      <c r="B412" s="16" t="str">
        <f>'Limiting Factor Scores'!B37</f>
        <v>Catherine Creek</v>
      </c>
      <c r="C412" s="16" t="str">
        <f>'Limiting Factor Scores'!C37</f>
        <v>Decreased Water Quantity</v>
      </c>
      <c r="D412" s="18">
        <f>'Limiting Factor Scores'!D37</f>
        <v>0.17219999999999999</v>
      </c>
      <c r="E412" s="19">
        <f>'Limiting Factor Scores'!E37</f>
        <v>3.63</v>
      </c>
      <c r="F412" s="18">
        <f>'Limiting Factor Scores'!F37</f>
        <v>0.69174999999999998</v>
      </c>
      <c r="G412" s="18">
        <f>'Limiting Factor Scores'!G37</f>
        <v>0.89254427263613612</v>
      </c>
      <c r="H412" s="18">
        <f>'Limiting Factor Scores'!H37</f>
        <v>0.25577477006379878</v>
      </c>
      <c r="I412" s="17">
        <f>LFAT!A82</f>
        <v>6</v>
      </c>
      <c r="J412" s="16" t="str">
        <f>LFAT!B82</f>
        <v>Instream Flow Restoration</v>
      </c>
      <c r="K412" s="16" t="str">
        <f>LFAT!D82</f>
        <v>D</v>
      </c>
      <c r="L412" s="19">
        <f>LFAT!F82</f>
        <v>1</v>
      </c>
      <c r="M412" s="16" t="str">
        <f>LFAT!G82</f>
        <v>C</v>
      </c>
      <c r="N412" s="19">
        <f>LFAT!I82</f>
        <v>1</v>
      </c>
      <c r="O412" s="18">
        <f>LFAT!J82</f>
        <v>1</v>
      </c>
      <c r="P412" s="18">
        <f t="shared" si="18"/>
        <v>0.69174999999999998</v>
      </c>
      <c r="Q412" s="18">
        <f t="shared" si="19"/>
        <v>0.89254427263613612</v>
      </c>
      <c r="R412" s="18">
        <f t="shared" si="20"/>
        <v>0.25577477006379878</v>
      </c>
    </row>
    <row r="413" spans="1:18" ht="18" customHeight="1" x14ac:dyDescent="0.2">
      <c r="A413" s="16" t="str">
        <f>'Limiting Factor Scores'!A38</f>
        <v>CC3</v>
      </c>
      <c r="B413" s="16" t="str">
        <f>'Limiting Factor Scores'!B38</f>
        <v>Catherine Creek</v>
      </c>
      <c r="C413" s="16" t="str">
        <f>'Limiting Factor Scores'!C38</f>
        <v>Floodplain Condition</v>
      </c>
      <c r="D413" s="18">
        <f>'Limiting Factor Scores'!D38</f>
        <v>0.17219999999999999</v>
      </c>
      <c r="E413" s="19">
        <f>'Limiting Factor Scores'!E38</f>
        <v>2.35</v>
      </c>
      <c r="F413" s="18">
        <f>'Limiting Factor Scores'!F38</f>
        <v>0.40375</v>
      </c>
      <c r="G413" s="18">
        <f>'Limiting Factor Scores'!G38</f>
        <v>0.4226172375297968</v>
      </c>
      <c r="H413" s="18">
        <f>'Limiting Factor Scores'!H38</f>
        <v>0.12014546213185326</v>
      </c>
      <c r="I413" s="17">
        <f>LFAT!A79</f>
        <v>6</v>
      </c>
      <c r="J413" s="16" t="str">
        <f>LFAT!B79</f>
        <v>Instream Flow Restoration</v>
      </c>
      <c r="K413" s="16" t="str">
        <f>LFAT!D79</f>
        <v>I</v>
      </c>
      <c r="L413" s="19">
        <f>LFAT!F79</f>
        <v>0.5</v>
      </c>
      <c r="M413" s="16" t="str">
        <f>LFAT!G79</f>
        <v>CD</v>
      </c>
      <c r="N413" s="19">
        <f>LFAT!I79</f>
        <v>0.5</v>
      </c>
      <c r="O413" s="18">
        <f>LFAT!J79</f>
        <v>0.25</v>
      </c>
      <c r="P413" s="18">
        <f t="shared" si="18"/>
        <v>0.1009375</v>
      </c>
      <c r="Q413" s="18">
        <f t="shared" si="19"/>
        <v>0.1056543093824492</v>
      </c>
      <c r="R413" s="18">
        <f t="shared" si="20"/>
        <v>3.0036365532963315E-2</v>
      </c>
    </row>
    <row r="414" spans="1:18" ht="18" customHeight="1" x14ac:dyDescent="0.2">
      <c r="A414" s="16" t="str">
        <f>'Limiting Factor Scores'!A39</f>
        <v>CC3</v>
      </c>
      <c r="B414" s="16" t="str">
        <f>'Limiting Factor Scores'!B39</f>
        <v>Catherine Creek</v>
      </c>
      <c r="C414" s="16" t="str">
        <f>'Limiting Factor Scores'!C39</f>
        <v>Increased Sediment Quantity</v>
      </c>
      <c r="D414" s="18">
        <f>'Limiting Factor Scores'!D39</f>
        <v>0.17219999999999999</v>
      </c>
      <c r="E414" s="19">
        <f>'Limiting Factor Scores'!E39</f>
        <v>3.73</v>
      </c>
      <c r="F414" s="18">
        <f>'Limiting Factor Scores'!F39</f>
        <v>0.71425000000000005</v>
      </c>
      <c r="G414" s="18">
        <f>'Limiting Factor Scores'!G39</f>
        <v>0.44717049741214732</v>
      </c>
      <c r="H414" s="18">
        <f>'Limiting Factor Scores'!H39</f>
        <v>0.14754869361726897</v>
      </c>
      <c r="I414" s="17">
        <f>LFAT!A85</f>
        <v>6</v>
      </c>
      <c r="J414" s="16" t="str">
        <f>LFAT!B85</f>
        <v>Instream Flow Restoration</v>
      </c>
      <c r="K414" s="16" t="str">
        <f>LFAT!D85</f>
        <v>N</v>
      </c>
      <c r="L414" s="19">
        <f>LFAT!F85</f>
        <v>0.1</v>
      </c>
      <c r="M414" s="16" t="str">
        <f>LFAT!G85</f>
        <v>R</v>
      </c>
      <c r="N414" s="19">
        <f>LFAT!I85</f>
        <v>0.1</v>
      </c>
      <c r="O414" s="18">
        <f>LFAT!J85</f>
        <v>0.01</v>
      </c>
      <c r="P414" s="18">
        <f t="shared" si="18"/>
        <v>7.1425000000000004E-3</v>
      </c>
      <c r="Q414" s="18">
        <f t="shared" si="19"/>
        <v>4.4717049741214735E-3</v>
      </c>
      <c r="R414" s="18">
        <f t="shared" si="20"/>
        <v>1.4754869361726897E-3</v>
      </c>
    </row>
    <row r="415" spans="1:18" ht="18" customHeight="1" x14ac:dyDescent="0.2">
      <c r="A415" s="16" t="str">
        <f>'Limiting Factor Scores'!A40</f>
        <v>CC3</v>
      </c>
      <c r="B415" s="16" t="str">
        <f>'Limiting Factor Scores'!B40</f>
        <v>Catherine Creek</v>
      </c>
      <c r="C415" s="16" t="str">
        <f>'Limiting Factor Scores'!C40</f>
        <v>Non-Native Species Interactions and Competition</v>
      </c>
      <c r="D415" s="18">
        <f>'Limiting Factor Scores'!D40</f>
        <v>0.17219999999999999</v>
      </c>
      <c r="E415" s="19">
        <f>'Limiting Factor Scores'!E40</f>
        <v>2.62</v>
      </c>
      <c r="F415" s="18">
        <f>'Limiting Factor Scores'!F40</f>
        <v>0.46450000000000002</v>
      </c>
      <c r="G415" s="18">
        <f>'Limiting Factor Scores'!G40</f>
        <v>0.32166160496571988</v>
      </c>
      <c r="H415" s="18">
        <f>'Limiting Factor Scores'!H40</f>
        <v>0.11225590079451518</v>
      </c>
      <c r="I415" s="17">
        <f>LFAT!A91</f>
        <v>6</v>
      </c>
      <c r="J415" s="16" t="str">
        <f>LFAT!B91</f>
        <v>Instream Flow Restoration</v>
      </c>
      <c r="K415" s="16" t="str">
        <f>LFAT!D91</f>
        <v>N</v>
      </c>
      <c r="L415" s="19">
        <f>LFAT!F91</f>
        <v>0.1</v>
      </c>
      <c r="M415" s="16" t="str">
        <f>LFAT!G91</f>
        <v>R</v>
      </c>
      <c r="N415" s="19">
        <f>LFAT!I91</f>
        <v>0.1</v>
      </c>
      <c r="O415" s="18">
        <f>LFAT!J91</f>
        <v>0.01</v>
      </c>
      <c r="P415" s="18">
        <f t="shared" si="18"/>
        <v>4.6450000000000007E-3</v>
      </c>
      <c r="Q415" s="18">
        <f t="shared" si="19"/>
        <v>3.2166160496571988E-3</v>
      </c>
      <c r="R415" s="18">
        <f t="shared" si="20"/>
        <v>1.1225590079451519E-3</v>
      </c>
    </row>
    <row r="416" spans="1:18" ht="18" customHeight="1" x14ac:dyDescent="0.2">
      <c r="A416" s="16" t="str">
        <f>'Limiting Factor Scores'!A41</f>
        <v>CC3</v>
      </c>
      <c r="B416" s="16" t="str">
        <f>'Limiting Factor Scores'!B41</f>
        <v>Catherine Creek</v>
      </c>
      <c r="C416" s="16" t="str">
        <f>'Limiting Factor Scores'!C41</f>
        <v>Predation</v>
      </c>
      <c r="D416" s="18">
        <f>'Limiting Factor Scores'!D41</f>
        <v>0.17219999999999999</v>
      </c>
      <c r="E416" s="19">
        <f>'Limiting Factor Scores'!E41</f>
        <v>2.88</v>
      </c>
      <c r="F416" s="18">
        <f>'Limiting Factor Scores'!F41</f>
        <v>0.52300000000000002</v>
      </c>
      <c r="G416" s="18">
        <f>'Limiting Factor Scores'!G41</f>
        <v>0.48375408014152393</v>
      </c>
      <c r="H416" s="18">
        <f>'Limiting Factor Scores'!H41</f>
        <v>0.14607829323422306</v>
      </c>
      <c r="I416" s="17">
        <f>LFAT!A89</f>
        <v>6</v>
      </c>
      <c r="J416" s="16" t="str">
        <f>LFAT!B89</f>
        <v>Instream Flow Restoration</v>
      </c>
      <c r="K416" s="16" t="str">
        <f>LFAT!D89</f>
        <v>N</v>
      </c>
      <c r="L416" s="19">
        <f>LFAT!F89</f>
        <v>0.1</v>
      </c>
      <c r="M416" s="16" t="str">
        <f>LFAT!G89</f>
        <v>R</v>
      </c>
      <c r="N416" s="19">
        <f>LFAT!I89</f>
        <v>0.1</v>
      </c>
      <c r="O416" s="18">
        <f>LFAT!J89</f>
        <v>0.01</v>
      </c>
      <c r="P416" s="18">
        <f t="shared" si="18"/>
        <v>5.2300000000000003E-3</v>
      </c>
      <c r="Q416" s="18">
        <f t="shared" si="19"/>
        <v>4.8375408014152393E-3</v>
      </c>
      <c r="R416" s="18">
        <f t="shared" si="20"/>
        <v>1.4607829323422306E-3</v>
      </c>
    </row>
    <row r="417" spans="1:18" ht="18" customHeight="1" x14ac:dyDescent="0.2">
      <c r="A417" s="16" t="str">
        <f>'Limiting Factor Scores'!A42</f>
        <v>CC3</v>
      </c>
      <c r="B417" s="16" t="str">
        <f>'Limiting Factor Scores'!B42</f>
        <v>Catherine Creek</v>
      </c>
      <c r="C417" s="16" t="str">
        <f>'Limiting Factor Scores'!C42</f>
        <v>Riparian Condition</v>
      </c>
      <c r="D417" s="18">
        <f>'Limiting Factor Scores'!D42</f>
        <v>0.17219999999999999</v>
      </c>
      <c r="E417" s="19">
        <f>'Limiting Factor Scores'!E42</f>
        <v>2.4900000000000002</v>
      </c>
      <c r="F417" s="18">
        <f>'Limiting Factor Scores'!F42</f>
        <v>0.43525000000000003</v>
      </c>
      <c r="G417" s="18">
        <f>'Limiting Factor Scores'!G42</f>
        <v>0.46522566756424288</v>
      </c>
      <c r="H417" s="18">
        <f>'Limiting Factor Scores'!H42</f>
        <v>0.14879190998891928</v>
      </c>
      <c r="I417" s="17">
        <f>LFAT!A78</f>
        <v>6</v>
      </c>
      <c r="J417" s="16" t="str">
        <f>LFAT!B78</f>
        <v>Instream Flow Restoration</v>
      </c>
      <c r="K417" s="16" t="str">
        <f>LFAT!D78</f>
        <v>I</v>
      </c>
      <c r="L417" s="19">
        <f>LFAT!F78</f>
        <v>0.5</v>
      </c>
      <c r="M417" s="16" t="str">
        <f>LFAT!G78</f>
        <v>CD</v>
      </c>
      <c r="N417" s="19">
        <f>LFAT!I78</f>
        <v>0.5</v>
      </c>
      <c r="O417" s="18">
        <f>LFAT!J78</f>
        <v>0.25</v>
      </c>
      <c r="P417" s="18">
        <f t="shared" si="18"/>
        <v>0.10881250000000001</v>
      </c>
      <c r="Q417" s="18">
        <f t="shared" si="19"/>
        <v>0.11630641689106072</v>
      </c>
      <c r="R417" s="18">
        <f t="shared" si="20"/>
        <v>3.719797749722982E-2</v>
      </c>
    </row>
    <row r="418" spans="1:18" ht="18" customHeight="1" x14ac:dyDescent="0.2">
      <c r="A418" s="16" t="str">
        <f>'Limiting Factor Scores'!A43</f>
        <v>CC3</v>
      </c>
      <c r="B418" s="16" t="str">
        <f>'Limiting Factor Scores'!B43</f>
        <v>Catherine Creek</v>
      </c>
      <c r="C418" s="16" t="str">
        <f>'Limiting Factor Scores'!C43</f>
        <v>Side Channel and Wetland Habitat</v>
      </c>
      <c r="D418" s="18">
        <f>'Limiting Factor Scores'!D43</f>
        <v>0.17219999999999999</v>
      </c>
      <c r="E418" s="19">
        <f>'Limiting Factor Scores'!E43</f>
        <v>2.72</v>
      </c>
      <c r="F418" s="18">
        <f>'Limiting Factor Scores'!F43</f>
        <v>0.48699999999999999</v>
      </c>
      <c r="G418" s="18">
        <f>'Limiting Factor Scores'!G43</f>
        <v>0.64453475985623743</v>
      </c>
      <c r="H418" s="18">
        <f>'Limiting Factor Scores'!H43</f>
        <v>0.18729245665411581</v>
      </c>
      <c r="I418" s="17">
        <f>LFAT!A80</f>
        <v>6</v>
      </c>
      <c r="J418" s="16" t="str">
        <f>LFAT!B80</f>
        <v>Instream Flow Restoration</v>
      </c>
      <c r="K418" s="16" t="str">
        <f>LFAT!D80</f>
        <v>D</v>
      </c>
      <c r="L418" s="19">
        <f>LFAT!F80</f>
        <v>1</v>
      </c>
      <c r="M418" s="16" t="str">
        <f>LFAT!G80</f>
        <v>CD</v>
      </c>
      <c r="N418" s="19">
        <f>LFAT!I80</f>
        <v>0.5</v>
      </c>
      <c r="O418" s="18">
        <f>LFAT!J80</f>
        <v>0.5</v>
      </c>
      <c r="P418" s="18">
        <f t="shared" si="18"/>
        <v>0.24349999999999999</v>
      </c>
      <c r="Q418" s="18">
        <f t="shared" si="19"/>
        <v>0.32226737992811871</v>
      </c>
      <c r="R418" s="18">
        <f t="shared" si="20"/>
        <v>9.3646228327057907E-2</v>
      </c>
    </row>
    <row r="419" spans="1:18" ht="18" customHeight="1" x14ac:dyDescent="0.2">
      <c r="A419" s="16" t="str">
        <f>'Limiting Factor Scores'!A44</f>
        <v>CC3</v>
      </c>
      <c r="B419" s="16" t="str">
        <f>'Limiting Factor Scores'!B44</f>
        <v>Catherine Creek</v>
      </c>
      <c r="C419" s="16" t="str">
        <f>'Limiting Factor Scores'!C44</f>
        <v>Summer Water Temperature</v>
      </c>
      <c r="D419" s="18">
        <f>'Limiting Factor Scores'!D44</f>
        <v>0.17219999999999999</v>
      </c>
      <c r="E419" s="19">
        <f>'Limiting Factor Scores'!E44</f>
        <v>3.17</v>
      </c>
      <c r="F419" s="18">
        <f>'Limiting Factor Scores'!F44</f>
        <v>0.58825000000000005</v>
      </c>
      <c r="G419" s="18">
        <f>'Limiting Factor Scores'!G44</f>
        <v>0.67434626998552905</v>
      </c>
      <c r="H419" s="18">
        <f>'Limiting Factor Scores'!H44</f>
        <v>0.20819355764638228</v>
      </c>
      <c r="I419" s="17">
        <f>LFAT!A86</f>
        <v>6</v>
      </c>
      <c r="J419" s="16" t="str">
        <f>LFAT!B86</f>
        <v>Instream Flow Restoration</v>
      </c>
      <c r="K419" s="16" t="str">
        <f>LFAT!D86</f>
        <v>D</v>
      </c>
      <c r="L419" s="19">
        <f>LFAT!F86</f>
        <v>1</v>
      </c>
      <c r="M419" s="16" t="str">
        <f>LFAT!G86</f>
        <v>C</v>
      </c>
      <c r="N419" s="19">
        <f>LFAT!I86</f>
        <v>1</v>
      </c>
      <c r="O419" s="18">
        <f>LFAT!J86</f>
        <v>1</v>
      </c>
      <c r="P419" s="18">
        <f t="shared" si="18"/>
        <v>0.58825000000000005</v>
      </c>
      <c r="Q419" s="18">
        <f t="shared" si="19"/>
        <v>0.67434626998552905</v>
      </c>
      <c r="R419" s="18">
        <f t="shared" si="20"/>
        <v>0.20819355764638228</v>
      </c>
    </row>
    <row r="420" spans="1:18" ht="18" customHeight="1" x14ac:dyDescent="0.2">
      <c r="A420" s="16" t="str">
        <f>'Limiting Factor Scores'!A45</f>
        <v>CC3</v>
      </c>
      <c r="B420" s="16" t="str">
        <f>'Limiting Factor Scores'!B45</f>
        <v>Catherine Creek</v>
      </c>
      <c r="C420" s="16" t="str">
        <f>'Limiting Factor Scores'!C45</f>
        <v>Water Quality</v>
      </c>
      <c r="D420" s="18">
        <f>'Limiting Factor Scores'!D45</f>
        <v>0.17219999999999999</v>
      </c>
      <c r="E420" s="19">
        <f>'Limiting Factor Scores'!E45</f>
        <v>3.3</v>
      </c>
      <c r="F420" s="18">
        <f>'Limiting Factor Scores'!F45</f>
        <v>0.61750000000000005</v>
      </c>
      <c r="G420" s="18">
        <f>'Limiting Factor Scores'!G45</f>
        <v>0.61901287516709558</v>
      </c>
      <c r="H420" s="18">
        <f>'Limiting Factor Scores'!H45</f>
        <v>0.17076400579481199</v>
      </c>
      <c r="I420" s="17">
        <f>LFAT!A88</f>
        <v>6</v>
      </c>
      <c r="J420" s="16" t="str">
        <f>LFAT!B88</f>
        <v>Instream Flow Restoration</v>
      </c>
      <c r="K420" s="16" t="str">
        <f>LFAT!D88</f>
        <v>D</v>
      </c>
      <c r="L420" s="19">
        <f>LFAT!F88</f>
        <v>1</v>
      </c>
      <c r="M420" s="16" t="str">
        <f>LFAT!G88</f>
        <v>CD</v>
      </c>
      <c r="N420" s="19">
        <f>LFAT!I88</f>
        <v>0.5</v>
      </c>
      <c r="O420" s="18">
        <f>LFAT!J88</f>
        <v>0.5</v>
      </c>
      <c r="P420" s="18">
        <f t="shared" si="18"/>
        <v>0.30875000000000002</v>
      </c>
      <c r="Q420" s="18">
        <f t="shared" si="19"/>
        <v>0.30950643758354779</v>
      </c>
      <c r="R420" s="18">
        <f t="shared" si="20"/>
        <v>8.5382002897405995E-2</v>
      </c>
    </row>
    <row r="421" spans="1:18" ht="18" customHeight="1" x14ac:dyDescent="0.2">
      <c r="A421" s="16" t="str">
        <f>'Limiting Factor Scores'!A46</f>
        <v>CC3</v>
      </c>
      <c r="B421" s="16" t="str">
        <f>'Limiting Factor Scores'!B46</f>
        <v>Catherine Creek</v>
      </c>
      <c r="C421" s="16" t="str">
        <f>'Limiting Factor Scores'!C46</f>
        <v>Winter Water Temperature</v>
      </c>
      <c r="D421" s="18">
        <f>'Limiting Factor Scores'!D46</f>
        <v>0.17219999999999999</v>
      </c>
      <c r="E421" s="19">
        <f>'Limiting Factor Scores'!E46</f>
        <v>3.56</v>
      </c>
      <c r="F421" s="18">
        <f>'Limiting Factor Scores'!F46</f>
        <v>0.67600000000000005</v>
      </c>
      <c r="G421" s="18">
        <f>'Limiting Factor Scores'!G46</f>
        <v>0.55792308001662971</v>
      </c>
      <c r="H421" s="18">
        <f>'Limiting Factor Scores'!H46</f>
        <v>0.15528720481746108</v>
      </c>
      <c r="I421" s="17">
        <f>LFAT!A87</f>
        <v>6</v>
      </c>
      <c r="J421" s="16" t="str">
        <f>LFAT!B87</f>
        <v>Instream Flow Restoration</v>
      </c>
      <c r="K421" s="16" t="str">
        <f>LFAT!D87</f>
        <v>N</v>
      </c>
      <c r="L421" s="19">
        <f>LFAT!F87</f>
        <v>0.1</v>
      </c>
      <c r="M421" s="16" t="str">
        <f>LFAT!G87</f>
        <v>R</v>
      </c>
      <c r="N421" s="19">
        <f>LFAT!I87</f>
        <v>0.1</v>
      </c>
      <c r="O421" s="18">
        <f>LFAT!J87</f>
        <v>0.01</v>
      </c>
      <c r="P421" s="18">
        <f t="shared" si="18"/>
        <v>6.7600000000000004E-3</v>
      </c>
      <c r="Q421" s="18">
        <f t="shared" si="19"/>
        <v>5.5792308001662971E-3</v>
      </c>
      <c r="R421" s="18">
        <f t="shared" si="20"/>
        <v>1.5528720481746108E-3</v>
      </c>
    </row>
    <row r="422" spans="1:18" ht="18" customHeight="1" x14ac:dyDescent="0.2">
      <c r="A422" s="16" t="str">
        <f>'Limiting Factor Scores'!A32</f>
        <v>CC3</v>
      </c>
      <c r="B422" s="16" t="str">
        <f>'Limiting Factor Scores'!B32</f>
        <v>Catherine Creek</v>
      </c>
      <c r="C422" s="16" t="str">
        <f>'Limiting Factor Scores'!C32</f>
        <v>Altered Flow Timing</v>
      </c>
      <c r="D422" s="18">
        <f>'Limiting Factor Scores'!D32</f>
        <v>0.17219999999999999</v>
      </c>
      <c r="E422" s="19">
        <f>'Limiting Factor Scores'!E32</f>
        <v>3.63</v>
      </c>
      <c r="F422" s="18">
        <f>'Limiting Factor Scores'!F32</f>
        <v>0.69174999999999998</v>
      </c>
      <c r="G422" s="18">
        <f>'Limiting Factor Scores'!G32</f>
        <v>0.62452573501701691</v>
      </c>
      <c r="H422" s="18">
        <f>'Limiting Factor Scores'!H32</f>
        <v>0.17008541477892897</v>
      </c>
      <c r="I422" s="17">
        <f>LFAT!A98</f>
        <v>7</v>
      </c>
      <c r="J422" s="16" t="str">
        <f>LFAT!B98</f>
        <v>Thermal Refuge Enhancement (reconnect, expand)</v>
      </c>
      <c r="K422" s="16" t="str">
        <f>LFAT!D98</f>
        <v>N</v>
      </c>
      <c r="L422" s="19">
        <f>LFAT!F98</f>
        <v>0.1</v>
      </c>
      <c r="M422" s="16" t="str">
        <f>LFAT!G98</f>
        <v>R</v>
      </c>
      <c r="N422" s="19">
        <f>LFAT!I98</f>
        <v>0.1</v>
      </c>
      <c r="O422" s="18">
        <f>LFAT!J98</f>
        <v>0.01</v>
      </c>
      <c r="P422" s="18">
        <f t="shared" si="18"/>
        <v>6.9175E-3</v>
      </c>
      <c r="Q422" s="18">
        <f t="shared" si="19"/>
        <v>6.2452573501701695E-3</v>
      </c>
      <c r="R422" s="18">
        <f t="shared" si="20"/>
        <v>1.7008541477892896E-3</v>
      </c>
    </row>
    <row r="423" spans="1:18" ht="18" customHeight="1" x14ac:dyDescent="0.2">
      <c r="A423" s="16" t="str">
        <f>'Limiting Factor Scores'!A33</f>
        <v>CC3</v>
      </c>
      <c r="B423" s="16" t="str">
        <f>'Limiting Factor Scores'!B33</f>
        <v>Catherine Creek</v>
      </c>
      <c r="C423" s="16" t="str">
        <f>'Limiting Factor Scores'!C33</f>
        <v>Altered Primary Productivity</v>
      </c>
      <c r="D423" s="18">
        <f>'Limiting Factor Scores'!D33</f>
        <v>0.17219999999999999</v>
      </c>
      <c r="E423" s="19">
        <f>'Limiting Factor Scores'!E33</f>
        <v>3.3</v>
      </c>
      <c r="F423" s="18">
        <f>'Limiting Factor Scores'!F33</f>
        <v>0.61750000000000005</v>
      </c>
      <c r="G423" s="18">
        <f>'Limiting Factor Scores'!G33</f>
        <v>0.38659822492404755</v>
      </c>
      <c r="H423" s="18">
        <f>'Limiting Factor Scores'!H33</f>
        <v>0.10849055097599904</v>
      </c>
      <c r="I423" s="17">
        <f>LFAT!A105</f>
        <v>7</v>
      </c>
      <c r="J423" s="16" t="str">
        <f>LFAT!B105</f>
        <v>Thermal Refuge Enhancement (reconnect, expand)</v>
      </c>
      <c r="K423" s="16" t="str">
        <f>LFAT!D105</f>
        <v>N</v>
      </c>
      <c r="L423" s="19">
        <f>LFAT!F105</f>
        <v>0.1</v>
      </c>
      <c r="M423" s="16" t="str">
        <f>LFAT!G105</f>
        <v>R</v>
      </c>
      <c r="N423" s="19">
        <f>LFAT!I105</f>
        <v>0.1</v>
      </c>
      <c r="O423" s="18">
        <f>LFAT!J105</f>
        <v>0.01</v>
      </c>
      <c r="P423" s="18">
        <f t="shared" si="18"/>
        <v>6.1750000000000008E-3</v>
      </c>
      <c r="Q423" s="18">
        <f t="shared" si="19"/>
        <v>3.8659822492404755E-3</v>
      </c>
      <c r="R423" s="18">
        <f t="shared" si="20"/>
        <v>1.0849055097599905E-3</v>
      </c>
    </row>
    <row r="424" spans="1:18" ht="18" customHeight="1" x14ac:dyDescent="0.2">
      <c r="A424" s="16" t="str">
        <f>'Limiting Factor Scores'!A34</f>
        <v>CC3</v>
      </c>
      <c r="B424" s="16" t="str">
        <f>'Limiting Factor Scores'!B34</f>
        <v>Catherine Creek</v>
      </c>
      <c r="C424" s="16" t="str">
        <f>'Limiting Factor Scores'!C34</f>
        <v>Anthropogenic Barriers</v>
      </c>
      <c r="D424" s="18">
        <f>'Limiting Factor Scores'!D34</f>
        <v>0.17219999999999999</v>
      </c>
      <c r="E424" s="19">
        <f>'Limiting Factor Scores'!E34</f>
        <v>3.63</v>
      </c>
      <c r="F424" s="18">
        <f>'Limiting Factor Scores'!F34</f>
        <v>0.69174999999999998</v>
      </c>
      <c r="G424" s="18">
        <f>'Limiting Factor Scores'!G34</f>
        <v>0.63218340736386347</v>
      </c>
      <c r="H424" s="18">
        <f>'Limiting Factor Scores'!H34</f>
        <v>0.19443681323975964</v>
      </c>
      <c r="I424" s="17">
        <f>LFAT!A92</f>
        <v>7</v>
      </c>
      <c r="J424" s="16" t="str">
        <f>LFAT!B92</f>
        <v>Thermal Refuge Enhancement (reconnect, expand)</v>
      </c>
      <c r="K424" s="16" t="str">
        <f>LFAT!D92</f>
        <v>N</v>
      </c>
      <c r="L424" s="19">
        <f>LFAT!F92</f>
        <v>0.1</v>
      </c>
      <c r="M424" s="16" t="str">
        <f>LFAT!G92</f>
        <v>R</v>
      </c>
      <c r="N424" s="19">
        <f>LFAT!I92</f>
        <v>0.1</v>
      </c>
      <c r="O424" s="18">
        <f>LFAT!J92</f>
        <v>0.01</v>
      </c>
      <c r="P424" s="18">
        <f t="shared" si="18"/>
        <v>6.9175E-3</v>
      </c>
      <c r="Q424" s="18">
        <f t="shared" si="19"/>
        <v>6.3218340736386353E-3</v>
      </c>
      <c r="R424" s="18">
        <f t="shared" si="20"/>
        <v>1.9443681323975965E-3</v>
      </c>
    </row>
    <row r="425" spans="1:18" ht="18" customHeight="1" x14ac:dyDescent="0.2">
      <c r="A425" s="16" t="str">
        <f>'Limiting Factor Scores'!A35</f>
        <v>CC3</v>
      </c>
      <c r="B425" s="16" t="str">
        <f>'Limiting Factor Scores'!B35</f>
        <v>Catherine Creek</v>
      </c>
      <c r="C425" s="16" t="str">
        <f>'Limiting Factor Scores'!C35</f>
        <v>Channel and Habitat Structure</v>
      </c>
      <c r="D425" s="18">
        <f>'Limiting Factor Scores'!D35</f>
        <v>0.17219999999999999</v>
      </c>
      <c r="E425" s="19">
        <f>'Limiting Factor Scores'!E35</f>
        <v>2.93</v>
      </c>
      <c r="F425" s="18">
        <f>'Limiting Factor Scores'!F35</f>
        <v>0.53425</v>
      </c>
      <c r="G425" s="18">
        <f>'Limiting Factor Scores'!G35</f>
        <v>0.80169554988171698</v>
      </c>
      <c r="H425" s="18">
        <f>'Limiting Factor Scores'!H35</f>
        <v>0.24165863807755539</v>
      </c>
      <c r="I425" s="17">
        <f>LFAT!A96</f>
        <v>7</v>
      </c>
      <c r="J425" s="16" t="str">
        <f>LFAT!B96</f>
        <v>Thermal Refuge Enhancement (reconnect, expand)</v>
      </c>
      <c r="K425" s="16" t="str">
        <f>LFAT!D96</f>
        <v>N</v>
      </c>
      <c r="L425" s="19">
        <f>LFAT!F96</f>
        <v>0.1</v>
      </c>
      <c r="M425" s="16" t="str">
        <f>LFAT!G96</f>
        <v>R</v>
      </c>
      <c r="N425" s="19">
        <f>LFAT!I96</f>
        <v>0.1</v>
      </c>
      <c r="O425" s="18">
        <f>LFAT!J96</f>
        <v>0.01</v>
      </c>
      <c r="P425" s="18">
        <f t="shared" si="18"/>
        <v>5.3425E-3</v>
      </c>
      <c r="Q425" s="18">
        <f t="shared" si="19"/>
        <v>8.0169554988171708E-3</v>
      </c>
      <c r="R425" s="18">
        <f t="shared" si="20"/>
        <v>2.416586380775554E-3</v>
      </c>
    </row>
    <row r="426" spans="1:18" ht="18" customHeight="1" x14ac:dyDescent="0.2">
      <c r="A426" s="16" t="str">
        <f>'Limiting Factor Scores'!A36</f>
        <v>CC3</v>
      </c>
      <c r="B426" s="16" t="str">
        <f>'Limiting Factor Scores'!B36</f>
        <v>Catherine Creek</v>
      </c>
      <c r="C426" s="16" t="str">
        <f>'Limiting Factor Scores'!C36</f>
        <v>Decreased Sediment Quantity</v>
      </c>
      <c r="D426" s="18">
        <f>'Limiting Factor Scores'!D36</f>
        <v>0.17219999999999999</v>
      </c>
      <c r="E426" s="19">
        <f>'Limiting Factor Scores'!E36</f>
        <v>2.86</v>
      </c>
      <c r="F426" s="18">
        <f>'Limiting Factor Scores'!F36</f>
        <v>0.51849999999999996</v>
      </c>
      <c r="G426" s="18">
        <f>'Limiting Factor Scores'!G36</f>
        <v>0.46237237503826523</v>
      </c>
      <c r="H426" s="18">
        <f>'Limiting Factor Scores'!H36</f>
        <v>0.14022956942219386</v>
      </c>
      <c r="I426" s="17">
        <f>LFAT!A99</f>
        <v>7</v>
      </c>
      <c r="J426" s="16" t="str">
        <f>LFAT!B99</f>
        <v>Thermal Refuge Enhancement (reconnect, expand)</v>
      </c>
      <c r="K426" s="16" t="str">
        <f>LFAT!D99</f>
        <v>N</v>
      </c>
      <c r="L426" s="19">
        <f>LFAT!F99</f>
        <v>0.1</v>
      </c>
      <c r="M426" s="16" t="str">
        <f>LFAT!G99</f>
        <v>R</v>
      </c>
      <c r="N426" s="19">
        <f>LFAT!I99</f>
        <v>0.1</v>
      </c>
      <c r="O426" s="18">
        <f>LFAT!J99</f>
        <v>0.01</v>
      </c>
      <c r="P426" s="18">
        <f t="shared" si="18"/>
        <v>5.1849999999999995E-3</v>
      </c>
      <c r="Q426" s="18">
        <f t="shared" si="19"/>
        <v>4.6237237503826524E-3</v>
      </c>
      <c r="R426" s="18">
        <f t="shared" si="20"/>
        <v>1.4022956942219386E-3</v>
      </c>
    </row>
    <row r="427" spans="1:18" ht="18" customHeight="1" x14ac:dyDescent="0.2">
      <c r="A427" s="16" t="str">
        <f>'Limiting Factor Scores'!A37</f>
        <v>CC3</v>
      </c>
      <c r="B427" s="16" t="str">
        <f>'Limiting Factor Scores'!B37</f>
        <v>Catherine Creek</v>
      </c>
      <c r="C427" s="16" t="str">
        <f>'Limiting Factor Scores'!C37</f>
        <v>Decreased Water Quantity</v>
      </c>
      <c r="D427" s="18">
        <f>'Limiting Factor Scores'!D37</f>
        <v>0.17219999999999999</v>
      </c>
      <c r="E427" s="19">
        <f>'Limiting Factor Scores'!E37</f>
        <v>3.63</v>
      </c>
      <c r="F427" s="18">
        <f>'Limiting Factor Scores'!F37</f>
        <v>0.69174999999999998</v>
      </c>
      <c r="G427" s="18">
        <f>'Limiting Factor Scores'!G37</f>
        <v>0.89254427263613612</v>
      </c>
      <c r="H427" s="18">
        <f>'Limiting Factor Scores'!H37</f>
        <v>0.25577477006379878</v>
      </c>
      <c r="I427" s="17">
        <f>LFAT!A97</f>
        <v>7</v>
      </c>
      <c r="J427" s="16" t="str">
        <f>LFAT!B97</f>
        <v>Thermal Refuge Enhancement (reconnect, expand)</v>
      </c>
      <c r="K427" s="16" t="str">
        <f>LFAT!D97</f>
        <v>I</v>
      </c>
      <c r="L427" s="19">
        <f>LFAT!F97</f>
        <v>0.5</v>
      </c>
      <c r="M427" s="16" t="str">
        <f>LFAT!G97</f>
        <v>R</v>
      </c>
      <c r="N427" s="19">
        <f>LFAT!I97</f>
        <v>0.1</v>
      </c>
      <c r="O427" s="18">
        <f>LFAT!J97</f>
        <v>0.05</v>
      </c>
      <c r="P427" s="18">
        <f t="shared" si="18"/>
        <v>3.45875E-2</v>
      </c>
      <c r="Q427" s="18">
        <f t="shared" si="19"/>
        <v>4.4627213631806807E-2</v>
      </c>
      <c r="R427" s="18">
        <f t="shared" si="20"/>
        <v>1.278873850318994E-2</v>
      </c>
    </row>
    <row r="428" spans="1:18" ht="18" customHeight="1" x14ac:dyDescent="0.2">
      <c r="A428" s="16" t="str">
        <f>'Limiting Factor Scores'!A38</f>
        <v>CC3</v>
      </c>
      <c r="B428" s="16" t="str">
        <f>'Limiting Factor Scores'!B38</f>
        <v>Catherine Creek</v>
      </c>
      <c r="C428" s="16" t="str">
        <f>'Limiting Factor Scores'!C38</f>
        <v>Floodplain Condition</v>
      </c>
      <c r="D428" s="18">
        <f>'Limiting Factor Scores'!D38</f>
        <v>0.17219999999999999</v>
      </c>
      <c r="E428" s="19">
        <f>'Limiting Factor Scores'!E38</f>
        <v>2.35</v>
      </c>
      <c r="F428" s="18">
        <f>'Limiting Factor Scores'!F38</f>
        <v>0.40375</v>
      </c>
      <c r="G428" s="18">
        <f>'Limiting Factor Scores'!G38</f>
        <v>0.4226172375297968</v>
      </c>
      <c r="H428" s="18">
        <f>'Limiting Factor Scores'!H38</f>
        <v>0.12014546213185326</v>
      </c>
      <c r="I428" s="17">
        <f>LFAT!A94</f>
        <v>7</v>
      </c>
      <c r="J428" s="16" t="str">
        <f>LFAT!B94</f>
        <v>Thermal Refuge Enhancement (reconnect, expand)</v>
      </c>
      <c r="K428" s="16" t="str">
        <f>LFAT!D94</f>
        <v>N</v>
      </c>
      <c r="L428" s="19">
        <f>LFAT!F94</f>
        <v>0.1</v>
      </c>
      <c r="M428" s="16" t="str">
        <f>LFAT!G94</f>
        <v>CD</v>
      </c>
      <c r="N428" s="19">
        <f>LFAT!I94</f>
        <v>0.5</v>
      </c>
      <c r="O428" s="18">
        <f>LFAT!J94</f>
        <v>0.05</v>
      </c>
      <c r="P428" s="18">
        <f t="shared" si="18"/>
        <v>2.0187500000000001E-2</v>
      </c>
      <c r="Q428" s="18">
        <f t="shared" si="19"/>
        <v>2.113086187648984E-2</v>
      </c>
      <c r="R428" s="18">
        <f t="shared" si="20"/>
        <v>6.0072731065926631E-3</v>
      </c>
    </row>
    <row r="429" spans="1:18" ht="18" customHeight="1" x14ac:dyDescent="0.2">
      <c r="A429" s="16" t="str">
        <f>'Limiting Factor Scores'!A39</f>
        <v>CC3</v>
      </c>
      <c r="B429" s="16" t="str">
        <f>'Limiting Factor Scores'!B39</f>
        <v>Catherine Creek</v>
      </c>
      <c r="C429" s="16" t="str">
        <f>'Limiting Factor Scores'!C39</f>
        <v>Increased Sediment Quantity</v>
      </c>
      <c r="D429" s="18">
        <f>'Limiting Factor Scores'!D39</f>
        <v>0.17219999999999999</v>
      </c>
      <c r="E429" s="19">
        <f>'Limiting Factor Scores'!E39</f>
        <v>3.73</v>
      </c>
      <c r="F429" s="18">
        <f>'Limiting Factor Scores'!F39</f>
        <v>0.71425000000000005</v>
      </c>
      <c r="G429" s="18">
        <f>'Limiting Factor Scores'!G39</f>
        <v>0.44717049741214732</v>
      </c>
      <c r="H429" s="18">
        <f>'Limiting Factor Scores'!H39</f>
        <v>0.14754869361726897</v>
      </c>
      <c r="I429" s="17">
        <f>LFAT!A100</f>
        <v>7</v>
      </c>
      <c r="J429" s="16" t="str">
        <f>LFAT!B100</f>
        <v>Thermal Refuge Enhancement (reconnect, expand)</v>
      </c>
      <c r="K429" s="16" t="str">
        <f>LFAT!D100</f>
        <v>N</v>
      </c>
      <c r="L429" s="19">
        <f>LFAT!F100</f>
        <v>0.1</v>
      </c>
      <c r="M429" s="16" t="str">
        <f>LFAT!G100</f>
        <v>R</v>
      </c>
      <c r="N429" s="19">
        <f>LFAT!I100</f>
        <v>0.1</v>
      </c>
      <c r="O429" s="18">
        <f>LFAT!J100</f>
        <v>0.01</v>
      </c>
      <c r="P429" s="18">
        <f t="shared" si="18"/>
        <v>7.1425000000000004E-3</v>
      </c>
      <c r="Q429" s="18">
        <f t="shared" si="19"/>
        <v>4.4717049741214735E-3</v>
      </c>
      <c r="R429" s="18">
        <f t="shared" si="20"/>
        <v>1.4754869361726897E-3</v>
      </c>
    </row>
    <row r="430" spans="1:18" ht="18" customHeight="1" x14ac:dyDescent="0.2">
      <c r="A430" s="16" t="str">
        <f>'Limiting Factor Scores'!A40</f>
        <v>CC3</v>
      </c>
      <c r="B430" s="16" t="str">
        <f>'Limiting Factor Scores'!B40</f>
        <v>Catherine Creek</v>
      </c>
      <c r="C430" s="16" t="str">
        <f>'Limiting Factor Scores'!C40</f>
        <v>Non-Native Species Interactions and Competition</v>
      </c>
      <c r="D430" s="18">
        <f>'Limiting Factor Scores'!D40</f>
        <v>0.17219999999999999</v>
      </c>
      <c r="E430" s="19">
        <f>'Limiting Factor Scores'!E40</f>
        <v>2.62</v>
      </c>
      <c r="F430" s="18">
        <f>'Limiting Factor Scores'!F40</f>
        <v>0.46450000000000002</v>
      </c>
      <c r="G430" s="18">
        <f>'Limiting Factor Scores'!G40</f>
        <v>0.32166160496571988</v>
      </c>
      <c r="H430" s="18">
        <f>'Limiting Factor Scores'!H40</f>
        <v>0.11225590079451518</v>
      </c>
      <c r="I430" s="17">
        <f>LFAT!A106</f>
        <v>7</v>
      </c>
      <c r="J430" s="16" t="str">
        <f>LFAT!B106</f>
        <v>Thermal Refuge Enhancement (reconnect, expand)</v>
      </c>
      <c r="K430" s="16" t="str">
        <f>LFAT!D106</f>
        <v>N</v>
      </c>
      <c r="L430" s="19">
        <f>LFAT!F106</f>
        <v>0.1</v>
      </c>
      <c r="M430" s="16" t="str">
        <f>LFAT!G106</f>
        <v>R</v>
      </c>
      <c r="N430" s="19">
        <f>LFAT!I106</f>
        <v>0.1</v>
      </c>
      <c r="O430" s="18">
        <f>LFAT!J106</f>
        <v>0.01</v>
      </c>
      <c r="P430" s="18">
        <f t="shared" si="18"/>
        <v>4.6450000000000007E-3</v>
      </c>
      <c r="Q430" s="18">
        <f t="shared" si="19"/>
        <v>3.2166160496571988E-3</v>
      </c>
      <c r="R430" s="18">
        <f t="shared" si="20"/>
        <v>1.1225590079451519E-3</v>
      </c>
    </row>
    <row r="431" spans="1:18" ht="18" customHeight="1" x14ac:dyDescent="0.2">
      <c r="A431" s="16" t="str">
        <f>'Limiting Factor Scores'!A41</f>
        <v>CC3</v>
      </c>
      <c r="B431" s="16" t="str">
        <f>'Limiting Factor Scores'!B41</f>
        <v>Catherine Creek</v>
      </c>
      <c r="C431" s="16" t="str">
        <f>'Limiting Factor Scores'!C41</f>
        <v>Predation</v>
      </c>
      <c r="D431" s="18">
        <f>'Limiting Factor Scores'!D41</f>
        <v>0.17219999999999999</v>
      </c>
      <c r="E431" s="19">
        <f>'Limiting Factor Scores'!E41</f>
        <v>2.88</v>
      </c>
      <c r="F431" s="18">
        <f>'Limiting Factor Scores'!F41</f>
        <v>0.52300000000000002</v>
      </c>
      <c r="G431" s="18">
        <f>'Limiting Factor Scores'!G41</f>
        <v>0.48375408014152393</v>
      </c>
      <c r="H431" s="18">
        <f>'Limiting Factor Scores'!H41</f>
        <v>0.14607829323422306</v>
      </c>
      <c r="I431" s="17">
        <f>LFAT!A104</f>
        <v>7</v>
      </c>
      <c r="J431" s="16" t="str">
        <f>LFAT!B104</f>
        <v>Thermal Refuge Enhancement (reconnect, expand)</v>
      </c>
      <c r="K431" s="16" t="str">
        <f>LFAT!D104</f>
        <v>I</v>
      </c>
      <c r="L431" s="19">
        <f>LFAT!F104</f>
        <v>0.5</v>
      </c>
      <c r="M431" s="16" t="str">
        <f>LFAT!G104</f>
        <v>R</v>
      </c>
      <c r="N431" s="19">
        <f>LFAT!I104</f>
        <v>0.1</v>
      </c>
      <c r="O431" s="18">
        <f>LFAT!J104</f>
        <v>0.05</v>
      </c>
      <c r="P431" s="18">
        <f t="shared" si="18"/>
        <v>2.6150000000000003E-2</v>
      </c>
      <c r="Q431" s="18">
        <f t="shared" si="19"/>
        <v>2.4187704007076198E-2</v>
      </c>
      <c r="R431" s="18">
        <f t="shared" si="20"/>
        <v>7.3039146617111528E-3</v>
      </c>
    </row>
    <row r="432" spans="1:18" ht="18" customHeight="1" x14ac:dyDescent="0.2">
      <c r="A432" s="16" t="str">
        <f>'Limiting Factor Scores'!A42</f>
        <v>CC3</v>
      </c>
      <c r="B432" s="16" t="str">
        <f>'Limiting Factor Scores'!B42</f>
        <v>Catherine Creek</v>
      </c>
      <c r="C432" s="16" t="str">
        <f>'Limiting Factor Scores'!C42</f>
        <v>Riparian Condition</v>
      </c>
      <c r="D432" s="18">
        <f>'Limiting Factor Scores'!D42</f>
        <v>0.17219999999999999</v>
      </c>
      <c r="E432" s="19">
        <f>'Limiting Factor Scores'!E42</f>
        <v>2.4900000000000002</v>
      </c>
      <c r="F432" s="18">
        <f>'Limiting Factor Scores'!F42</f>
        <v>0.43525000000000003</v>
      </c>
      <c r="G432" s="18">
        <f>'Limiting Factor Scores'!G42</f>
        <v>0.46522566756424288</v>
      </c>
      <c r="H432" s="18">
        <f>'Limiting Factor Scores'!H42</f>
        <v>0.14879190998891928</v>
      </c>
      <c r="I432" s="17">
        <f>LFAT!A93</f>
        <v>7</v>
      </c>
      <c r="J432" s="16" t="str">
        <f>LFAT!B93</f>
        <v>Thermal Refuge Enhancement (reconnect, expand)</v>
      </c>
      <c r="K432" s="16" t="str">
        <f>LFAT!D93</f>
        <v>N</v>
      </c>
      <c r="L432" s="19">
        <f>LFAT!F93</f>
        <v>0.1</v>
      </c>
      <c r="M432" s="16" t="str">
        <f>LFAT!G93</f>
        <v>R</v>
      </c>
      <c r="N432" s="19">
        <f>LFAT!I93</f>
        <v>0.1</v>
      </c>
      <c r="O432" s="18">
        <f>LFAT!J93</f>
        <v>0.01</v>
      </c>
      <c r="P432" s="18">
        <f t="shared" si="18"/>
        <v>4.3525000000000005E-3</v>
      </c>
      <c r="Q432" s="18">
        <f t="shared" si="19"/>
        <v>4.6522566756424287E-3</v>
      </c>
      <c r="R432" s="18">
        <f t="shared" si="20"/>
        <v>1.4879190998891929E-3</v>
      </c>
    </row>
    <row r="433" spans="1:18" ht="18" customHeight="1" x14ac:dyDescent="0.2">
      <c r="A433" s="16" t="str">
        <f>'Limiting Factor Scores'!A43</f>
        <v>CC3</v>
      </c>
      <c r="B433" s="16" t="str">
        <f>'Limiting Factor Scores'!B43</f>
        <v>Catherine Creek</v>
      </c>
      <c r="C433" s="16" t="str">
        <f>'Limiting Factor Scores'!C43</f>
        <v>Side Channel and Wetland Habitat</v>
      </c>
      <c r="D433" s="18">
        <f>'Limiting Factor Scores'!D43</f>
        <v>0.17219999999999999</v>
      </c>
      <c r="E433" s="19">
        <f>'Limiting Factor Scores'!E43</f>
        <v>2.72</v>
      </c>
      <c r="F433" s="18">
        <f>'Limiting Factor Scores'!F43</f>
        <v>0.48699999999999999</v>
      </c>
      <c r="G433" s="18">
        <f>'Limiting Factor Scores'!G43</f>
        <v>0.64453475985623743</v>
      </c>
      <c r="H433" s="18">
        <f>'Limiting Factor Scores'!H43</f>
        <v>0.18729245665411581</v>
      </c>
      <c r="I433" s="17">
        <f>LFAT!A95</f>
        <v>7</v>
      </c>
      <c r="J433" s="16" t="str">
        <f>LFAT!B95</f>
        <v>Thermal Refuge Enhancement (reconnect, expand)</v>
      </c>
      <c r="K433" s="16" t="str">
        <f>LFAT!D95</f>
        <v>I</v>
      </c>
      <c r="L433" s="19">
        <f>LFAT!F95</f>
        <v>0.5</v>
      </c>
      <c r="M433" s="16" t="str">
        <f>LFAT!G95</f>
        <v>CD</v>
      </c>
      <c r="N433" s="19">
        <f>LFAT!I95</f>
        <v>0.5</v>
      </c>
      <c r="O433" s="18">
        <f>LFAT!J95</f>
        <v>0.25</v>
      </c>
      <c r="P433" s="18">
        <f t="shared" si="18"/>
        <v>0.12175</v>
      </c>
      <c r="Q433" s="18">
        <f t="shared" si="19"/>
        <v>0.16113368996405936</v>
      </c>
      <c r="R433" s="18">
        <f t="shared" si="20"/>
        <v>4.6823114163528953E-2</v>
      </c>
    </row>
    <row r="434" spans="1:18" ht="18" customHeight="1" x14ac:dyDescent="0.2">
      <c r="A434" s="16" t="str">
        <f>'Limiting Factor Scores'!A44</f>
        <v>CC3</v>
      </c>
      <c r="B434" s="16" t="str">
        <f>'Limiting Factor Scores'!B44</f>
        <v>Catherine Creek</v>
      </c>
      <c r="C434" s="16" t="str">
        <f>'Limiting Factor Scores'!C44</f>
        <v>Summer Water Temperature</v>
      </c>
      <c r="D434" s="18">
        <f>'Limiting Factor Scores'!D44</f>
        <v>0.17219999999999999</v>
      </c>
      <c r="E434" s="19">
        <f>'Limiting Factor Scores'!E44</f>
        <v>3.17</v>
      </c>
      <c r="F434" s="18">
        <f>'Limiting Factor Scores'!F44</f>
        <v>0.58825000000000005</v>
      </c>
      <c r="G434" s="18">
        <f>'Limiting Factor Scores'!G44</f>
        <v>0.67434626998552905</v>
      </c>
      <c r="H434" s="18">
        <f>'Limiting Factor Scores'!H44</f>
        <v>0.20819355764638228</v>
      </c>
      <c r="I434" s="17">
        <f>LFAT!A101</f>
        <v>7</v>
      </c>
      <c r="J434" s="16" t="str">
        <f>LFAT!B101</f>
        <v>Thermal Refuge Enhancement (reconnect, expand)</v>
      </c>
      <c r="K434" s="16" t="str">
        <f>LFAT!D101</f>
        <v>D</v>
      </c>
      <c r="L434" s="19">
        <f>LFAT!F101</f>
        <v>1</v>
      </c>
      <c r="M434" s="16" t="str">
        <f>LFAT!G101</f>
        <v>C</v>
      </c>
      <c r="N434" s="19">
        <f>LFAT!I101</f>
        <v>1</v>
      </c>
      <c r="O434" s="18">
        <f>LFAT!J101</f>
        <v>1</v>
      </c>
      <c r="P434" s="18">
        <f t="shared" si="18"/>
        <v>0.58825000000000005</v>
      </c>
      <c r="Q434" s="18">
        <f t="shared" si="19"/>
        <v>0.67434626998552905</v>
      </c>
      <c r="R434" s="18">
        <f t="shared" si="20"/>
        <v>0.20819355764638228</v>
      </c>
    </row>
    <row r="435" spans="1:18" ht="18" customHeight="1" x14ac:dyDescent="0.2">
      <c r="A435" s="16" t="str">
        <f>'Limiting Factor Scores'!A45</f>
        <v>CC3</v>
      </c>
      <c r="B435" s="16" t="str">
        <f>'Limiting Factor Scores'!B45</f>
        <v>Catherine Creek</v>
      </c>
      <c r="C435" s="16" t="str">
        <f>'Limiting Factor Scores'!C45</f>
        <v>Water Quality</v>
      </c>
      <c r="D435" s="18">
        <f>'Limiting Factor Scores'!D45</f>
        <v>0.17219999999999999</v>
      </c>
      <c r="E435" s="19">
        <f>'Limiting Factor Scores'!E45</f>
        <v>3.3</v>
      </c>
      <c r="F435" s="18">
        <f>'Limiting Factor Scores'!F45</f>
        <v>0.61750000000000005</v>
      </c>
      <c r="G435" s="18">
        <f>'Limiting Factor Scores'!G45</f>
        <v>0.61901287516709558</v>
      </c>
      <c r="H435" s="18">
        <f>'Limiting Factor Scores'!H45</f>
        <v>0.17076400579481199</v>
      </c>
      <c r="I435" s="17">
        <f>LFAT!A103</f>
        <v>7</v>
      </c>
      <c r="J435" s="16" t="str">
        <f>LFAT!B103</f>
        <v>Thermal Refuge Enhancement (reconnect, expand)</v>
      </c>
      <c r="K435" s="16" t="str">
        <f>LFAT!D103</f>
        <v>N</v>
      </c>
      <c r="L435" s="19">
        <f>LFAT!F103</f>
        <v>0.1</v>
      </c>
      <c r="M435" s="16" t="str">
        <f>LFAT!G103</f>
        <v>R</v>
      </c>
      <c r="N435" s="19">
        <f>LFAT!I103</f>
        <v>0.1</v>
      </c>
      <c r="O435" s="18">
        <f>LFAT!J103</f>
        <v>0.01</v>
      </c>
      <c r="P435" s="18">
        <f t="shared" si="18"/>
        <v>6.1750000000000008E-3</v>
      </c>
      <c r="Q435" s="18">
        <f t="shared" si="19"/>
        <v>6.190128751670956E-3</v>
      </c>
      <c r="R435" s="18">
        <f t="shared" si="20"/>
        <v>1.7076400579481199E-3</v>
      </c>
    </row>
    <row r="436" spans="1:18" ht="18" customHeight="1" x14ac:dyDescent="0.2">
      <c r="A436" s="16" t="str">
        <f>'Limiting Factor Scores'!A46</f>
        <v>CC3</v>
      </c>
      <c r="B436" s="16" t="str">
        <f>'Limiting Factor Scores'!B46</f>
        <v>Catherine Creek</v>
      </c>
      <c r="C436" s="16" t="str">
        <f>'Limiting Factor Scores'!C46</f>
        <v>Winter Water Temperature</v>
      </c>
      <c r="D436" s="18">
        <f>'Limiting Factor Scores'!D46</f>
        <v>0.17219999999999999</v>
      </c>
      <c r="E436" s="19">
        <f>'Limiting Factor Scores'!E46</f>
        <v>3.56</v>
      </c>
      <c r="F436" s="18">
        <f>'Limiting Factor Scores'!F46</f>
        <v>0.67600000000000005</v>
      </c>
      <c r="G436" s="18">
        <f>'Limiting Factor Scores'!G46</f>
        <v>0.55792308001662971</v>
      </c>
      <c r="H436" s="18">
        <f>'Limiting Factor Scores'!H46</f>
        <v>0.15528720481746108</v>
      </c>
      <c r="I436" s="17">
        <f>LFAT!A102</f>
        <v>7</v>
      </c>
      <c r="J436" s="16" t="str">
        <f>LFAT!B102</f>
        <v>Thermal Refuge Enhancement (reconnect, expand)</v>
      </c>
      <c r="K436" s="16" t="str">
        <f>LFAT!D102</f>
        <v>D</v>
      </c>
      <c r="L436" s="19">
        <f>LFAT!F102</f>
        <v>1</v>
      </c>
      <c r="M436" s="16" t="str">
        <f>LFAT!G102</f>
        <v>C</v>
      </c>
      <c r="N436" s="19">
        <f>LFAT!I102</f>
        <v>1</v>
      </c>
      <c r="O436" s="18">
        <f>LFAT!J102</f>
        <v>1</v>
      </c>
      <c r="P436" s="18">
        <f t="shared" si="18"/>
        <v>0.67600000000000005</v>
      </c>
      <c r="Q436" s="18">
        <f t="shared" si="19"/>
        <v>0.55792308001662971</v>
      </c>
      <c r="R436" s="18">
        <f t="shared" si="20"/>
        <v>0.15528720481746108</v>
      </c>
    </row>
    <row r="437" spans="1:18" ht="18" customHeight="1" x14ac:dyDescent="0.2">
      <c r="A437" s="16" t="str">
        <f>'Limiting Factor Scores'!A32</f>
        <v>CC3</v>
      </c>
      <c r="B437" s="16" t="str">
        <f>'Limiting Factor Scores'!B32</f>
        <v>Catherine Creek</v>
      </c>
      <c r="C437" s="16" t="str">
        <f>'Limiting Factor Scores'!C32</f>
        <v>Altered Flow Timing</v>
      </c>
      <c r="D437" s="18">
        <f>'Limiting Factor Scores'!D32</f>
        <v>0.17219999999999999</v>
      </c>
      <c r="E437" s="19">
        <f>'Limiting Factor Scores'!E32</f>
        <v>3.63</v>
      </c>
      <c r="F437" s="18">
        <f>'Limiting Factor Scores'!F32</f>
        <v>0.69174999999999998</v>
      </c>
      <c r="G437" s="18">
        <f>'Limiting Factor Scores'!G32</f>
        <v>0.62452573501701691</v>
      </c>
      <c r="H437" s="18">
        <f>'Limiting Factor Scores'!H32</f>
        <v>0.17008541477892897</v>
      </c>
      <c r="I437" s="17">
        <f>LFAT!A113</f>
        <v>8</v>
      </c>
      <c r="J437" s="16" t="str">
        <f>LFAT!B113</f>
        <v>Water Quality Improvement (not including temperature)</v>
      </c>
      <c r="K437" s="16" t="str">
        <f>LFAT!D113</f>
        <v>N</v>
      </c>
      <c r="L437" s="19">
        <f>LFAT!F113</f>
        <v>0.1</v>
      </c>
      <c r="M437" s="16" t="str">
        <f>LFAT!G113</f>
        <v>R</v>
      </c>
      <c r="N437" s="19">
        <f>LFAT!I113</f>
        <v>0.1</v>
      </c>
      <c r="O437" s="18">
        <f>LFAT!J113</f>
        <v>0.01</v>
      </c>
      <c r="P437" s="18">
        <f t="shared" si="18"/>
        <v>6.9175E-3</v>
      </c>
      <c r="Q437" s="18">
        <f t="shared" si="19"/>
        <v>6.2452573501701695E-3</v>
      </c>
      <c r="R437" s="18">
        <f t="shared" si="20"/>
        <v>1.7008541477892896E-3</v>
      </c>
    </row>
    <row r="438" spans="1:18" ht="18" customHeight="1" x14ac:dyDescent="0.2">
      <c r="A438" s="16" t="str">
        <f>'Limiting Factor Scores'!A33</f>
        <v>CC3</v>
      </c>
      <c r="B438" s="16" t="str">
        <f>'Limiting Factor Scores'!B33</f>
        <v>Catherine Creek</v>
      </c>
      <c r="C438" s="16" t="str">
        <f>'Limiting Factor Scores'!C33</f>
        <v>Altered Primary Productivity</v>
      </c>
      <c r="D438" s="18">
        <f>'Limiting Factor Scores'!D33</f>
        <v>0.17219999999999999</v>
      </c>
      <c r="E438" s="19">
        <f>'Limiting Factor Scores'!E33</f>
        <v>3.3</v>
      </c>
      <c r="F438" s="18">
        <f>'Limiting Factor Scores'!F33</f>
        <v>0.61750000000000005</v>
      </c>
      <c r="G438" s="18">
        <f>'Limiting Factor Scores'!G33</f>
        <v>0.38659822492404755</v>
      </c>
      <c r="H438" s="18">
        <f>'Limiting Factor Scores'!H33</f>
        <v>0.10849055097599904</v>
      </c>
      <c r="I438" s="17">
        <f>LFAT!A120</f>
        <v>8</v>
      </c>
      <c r="J438" s="16" t="str">
        <f>LFAT!B120</f>
        <v>Water Quality Improvement (not including temperature)</v>
      </c>
      <c r="K438" s="16" t="str">
        <f>LFAT!D120</f>
        <v>N</v>
      </c>
      <c r="L438" s="19">
        <f>LFAT!F120</f>
        <v>0.1</v>
      </c>
      <c r="M438" s="16" t="str">
        <f>LFAT!G120</f>
        <v>R</v>
      </c>
      <c r="N438" s="19">
        <f>LFAT!I120</f>
        <v>0.1</v>
      </c>
      <c r="O438" s="18">
        <f>LFAT!J120</f>
        <v>0.01</v>
      </c>
      <c r="P438" s="18">
        <f t="shared" si="18"/>
        <v>6.1750000000000008E-3</v>
      </c>
      <c r="Q438" s="18">
        <f t="shared" si="19"/>
        <v>3.8659822492404755E-3</v>
      </c>
      <c r="R438" s="18">
        <f t="shared" si="20"/>
        <v>1.0849055097599905E-3</v>
      </c>
    </row>
    <row r="439" spans="1:18" ht="18" customHeight="1" x14ac:dyDescent="0.2">
      <c r="A439" s="16" t="str">
        <f>'Limiting Factor Scores'!A34</f>
        <v>CC3</v>
      </c>
      <c r="B439" s="16" t="str">
        <f>'Limiting Factor Scores'!B34</f>
        <v>Catherine Creek</v>
      </c>
      <c r="C439" s="16" t="str">
        <f>'Limiting Factor Scores'!C34</f>
        <v>Anthropogenic Barriers</v>
      </c>
      <c r="D439" s="18">
        <f>'Limiting Factor Scores'!D34</f>
        <v>0.17219999999999999</v>
      </c>
      <c r="E439" s="19">
        <f>'Limiting Factor Scores'!E34</f>
        <v>3.63</v>
      </c>
      <c r="F439" s="18">
        <f>'Limiting Factor Scores'!F34</f>
        <v>0.69174999999999998</v>
      </c>
      <c r="G439" s="18">
        <f>'Limiting Factor Scores'!G34</f>
        <v>0.63218340736386347</v>
      </c>
      <c r="H439" s="18">
        <f>'Limiting Factor Scores'!H34</f>
        <v>0.19443681323975964</v>
      </c>
      <c r="I439" s="17">
        <f>LFAT!A107</f>
        <v>8</v>
      </c>
      <c r="J439" s="16" t="str">
        <f>LFAT!B107</f>
        <v>Water Quality Improvement (not including temperature)</v>
      </c>
      <c r="K439" s="16" t="str">
        <f>LFAT!D107</f>
        <v>N</v>
      </c>
      <c r="L439" s="19">
        <f>LFAT!F107</f>
        <v>0.1</v>
      </c>
      <c r="M439" s="16" t="str">
        <f>LFAT!G107</f>
        <v>R</v>
      </c>
      <c r="N439" s="19">
        <f>LFAT!I107</f>
        <v>0.1</v>
      </c>
      <c r="O439" s="18">
        <f>LFAT!J107</f>
        <v>0.01</v>
      </c>
      <c r="P439" s="18">
        <f t="shared" si="18"/>
        <v>6.9175E-3</v>
      </c>
      <c r="Q439" s="18">
        <f t="shared" si="19"/>
        <v>6.3218340736386353E-3</v>
      </c>
      <c r="R439" s="18">
        <f t="shared" si="20"/>
        <v>1.9443681323975965E-3</v>
      </c>
    </row>
    <row r="440" spans="1:18" ht="18" customHeight="1" x14ac:dyDescent="0.2">
      <c r="A440" s="16" t="str">
        <f>'Limiting Factor Scores'!A35</f>
        <v>CC3</v>
      </c>
      <c r="B440" s="16" t="str">
        <f>'Limiting Factor Scores'!B35</f>
        <v>Catherine Creek</v>
      </c>
      <c r="C440" s="16" t="str">
        <f>'Limiting Factor Scores'!C35</f>
        <v>Channel and Habitat Structure</v>
      </c>
      <c r="D440" s="18">
        <f>'Limiting Factor Scores'!D35</f>
        <v>0.17219999999999999</v>
      </c>
      <c r="E440" s="19">
        <f>'Limiting Factor Scores'!E35</f>
        <v>2.93</v>
      </c>
      <c r="F440" s="18">
        <f>'Limiting Factor Scores'!F35</f>
        <v>0.53425</v>
      </c>
      <c r="G440" s="18">
        <f>'Limiting Factor Scores'!G35</f>
        <v>0.80169554988171698</v>
      </c>
      <c r="H440" s="18">
        <f>'Limiting Factor Scores'!H35</f>
        <v>0.24165863807755539</v>
      </c>
      <c r="I440" s="17">
        <f>LFAT!A111</f>
        <v>8</v>
      </c>
      <c r="J440" s="16" t="str">
        <f>LFAT!B111</f>
        <v>Water Quality Improvement (not including temperature)</v>
      </c>
      <c r="K440" s="16" t="str">
        <f>LFAT!D111</f>
        <v>N</v>
      </c>
      <c r="L440" s="19">
        <f>LFAT!F111</f>
        <v>0.1</v>
      </c>
      <c r="M440" s="16" t="str">
        <f>LFAT!G111</f>
        <v>R</v>
      </c>
      <c r="N440" s="19">
        <f>LFAT!I111</f>
        <v>0.1</v>
      </c>
      <c r="O440" s="18">
        <f>LFAT!J111</f>
        <v>0.01</v>
      </c>
      <c r="P440" s="18">
        <f t="shared" si="18"/>
        <v>5.3425E-3</v>
      </c>
      <c r="Q440" s="18">
        <f t="shared" si="19"/>
        <v>8.0169554988171708E-3</v>
      </c>
      <c r="R440" s="18">
        <f t="shared" si="20"/>
        <v>2.416586380775554E-3</v>
      </c>
    </row>
    <row r="441" spans="1:18" ht="18" customHeight="1" x14ac:dyDescent="0.2">
      <c r="A441" s="16" t="str">
        <f>'Limiting Factor Scores'!A36</f>
        <v>CC3</v>
      </c>
      <c r="B441" s="16" t="str">
        <f>'Limiting Factor Scores'!B36</f>
        <v>Catherine Creek</v>
      </c>
      <c r="C441" s="16" t="str">
        <f>'Limiting Factor Scores'!C36</f>
        <v>Decreased Sediment Quantity</v>
      </c>
      <c r="D441" s="18">
        <f>'Limiting Factor Scores'!D36</f>
        <v>0.17219999999999999</v>
      </c>
      <c r="E441" s="19">
        <f>'Limiting Factor Scores'!E36</f>
        <v>2.86</v>
      </c>
      <c r="F441" s="18">
        <f>'Limiting Factor Scores'!F36</f>
        <v>0.51849999999999996</v>
      </c>
      <c r="G441" s="18">
        <f>'Limiting Factor Scores'!G36</f>
        <v>0.46237237503826523</v>
      </c>
      <c r="H441" s="18">
        <f>'Limiting Factor Scores'!H36</f>
        <v>0.14022956942219386</v>
      </c>
      <c r="I441" s="17">
        <f>LFAT!A114</f>
        <v>8</v>
      </c>
      <c r="J441" s="16" t="str">
        <f>LFAT!B114</f>
        <v>Water Quality Improvement (not including temperature)</v>
      </c>
      <c r="K441" s="16" t="str">
        <f>LFAT!D114</f>
        <v>N</v>
      </c>
      <c r="L441" s="19">
        <f>LFAT!F114</f>
        <v>0.1</v>
      </c>
      <c r="M441" s="16" t="str">
        <f>LFAT!G114</f>
        <v>R</v>
      </c>
      <c r="N441" s="19">
        <f>LFAT!I114</f>
        <v>0.1</v>
      </c>
      <c r="O441" s="18">
        <f>LFAT!J114</f>
        <v>0.01</v>
      </c>
      <c r="P441" s="18">
        <f t="shared" si="18"/>
        <v>5.1849999999999995E-3</v>
      </c>
      <c r="Q441" s="18">
        <f t="shared" si="19"/>
        <v>4.6237237503826524E-3</v>
      </c>
      <c r="R441" s="18">
        <f t="shared" si="20"/>
        <v>1.4022956942219386E-3</v>
      </c>
    </row>
    <row r="442" spans="1:18" ht="18" customHeight="1" x14ac:dyDescent="0.2">
      <c r="A442" s="16" t="str">
        <f>'Limiting Factor Scores'!A37</f>
        <v>CC3</v>
      </c>
      <c r="B442" s="16" t="str">
        <f>'Limiting Factor Scores'!B37</f>
        <v>Catherine Creek</v>
      </c>
      <c r="C442" s="16" t="str">
        <f>'Limiting Factor Scores'!C37</f>
        <v>Decreased Water Quantity</v>
      </c>
      <c r="D442" s="18">
        <f>'Limiting Factor Scores'!D37</f>
        <v>0.17219999999999999</v>
      </c>
      <c r="E442" s="19">
        <f>'Limiting Factor Scores'!E37</f>
        <v>3.63</v>
      </c>
      <c r="F442" s="18">
        <f>'Limiting Factor Scores'!F37</f>
        <v>0.69174999999999998</v>
      </c>
      <c r="G442" s="18">
        <f>'Limiting Factor Scores'!G37</f>
        <v>0.89254427263613612</v>
      </c>
      <c r="H442" s="18">
        <f>'Limiting Factor Scores'!H37</f>
        <v>0.25577477006379878</v>
      </c>
      <c r="I442" s="17">
        <f>LFAT!A112</f>
        <v>8</v>
      </c>
      <c r="J442" s="16" t="str">
        <f>LFAT!B112</f>
        <v>Water Quality Improvement (not including temperature)</v>
      </c>
      <c r="K442" s="16" t="str">
        <f>LFAT!D112</f>
        <v>N</v>
      </c>
      <c r="L442" s="19">
        <f>LFAT!F112</f>
        <v>0.1</v>
      </c>
      <c r="M442" s="16" t="str">
        <f>LFAT!G112</f>
        <v>R</v>
      </c>
      <c r="N442" s="19">
        <f>LFAT!I112</f>
        <v>0.1</v>
      </c>
      <c r="O442" s="18">
        <f>LFAT!J112</f>
        <v>0.01</v>
      </c>
      <c r="P442" s="18">
        <f t="shared" si="18"/>
        <v>6.9175E-3</v>
      </c>
      <c r="Q442" s="18">
        <f t="shared" si="19"/>
        <v>8.9254427263613621E-3</v>
      </c>
      <c r="R442" s="18">
        <f t="shared" si="20"/>
        <v>2.5577477006379877E-3</v>
      </c>
    </row>
    <row r="443" spans="1:18" ht="18" customHeight="1" x14ac:dyDescent="0.2">
      <c r="A443" s="16" t="str">
        <f>'Limiting Factor Scores'!A38</f>
        <v>CC3</v>
      </c>
      <c r="B443" s="16" t="str">
        <f>'Limiting Factor Scores'!B38</f>
        <v>Catherine Creek</v>
      </c>
      <c r="C443" s="16" t="str">
        <f>'Limiting Factor Scores'!C38</f>
        <v>Floodplain Condition</v>
      </c>
      <c r="D443" s="18">
        <f>'Limiting Factor Scores'!D38</f>
        <v>0.17219999999999999</v>
      </c>
      <c r="E443" s="19">
        <f>'Limiting Factor Scores'!E38</f>
        <v>2.35</v>
      </c>
      <c r="F443" s="18">
        <f>'Limiting Factor Scores'!F38</f>
        <v>0.40375</v>
      </c>
      <c r="G443" s="18">
        <f>'Limiting Factor Scores'!G38</f>
        <v>0.4226172375297968</v>
      </c>
      <c r="H443" s="18">
        <f>'Limiting Factor Scores'!H38</f>
        <v>0.12014546213185326</v>
      </c>
      <c r="I443" s="17">
        <f>LFAT!A109</f>
        <v>8</v>
      </c>
      <c r="J443" s="16" t="str">
        <f>LFAT!B109</f>
        <v>Water Quality Improvement (not including temperature)</v>
      </c>
      <c r="K443" s="16" t="str">
        <f>LFAT!D109</f>
        <v>I</v>
      </c>
      <c r="L443" s="19">
        <f>LFAT!F109</f>
        <v>0.5</v>
      </c>
      <c r="M443" s="16" t="str">
        <f>LFAT!G109</f>
        <v>CD</v>
      </c>
      <c r="N443" s="19">
        <f>LFAT!I109</f>
        <v>0.5</v>
      </c>
      <c r="O443" s="18">
        <f>LFAT!J109</f>
        <v>0.25</v>
      </c>
      <c r="P443" s="18">
        <f t="shared" si="18"/>
        <v>0.1009375</v>
      </c>
      <c r="Q443" s="18">
        <f t="shared" si="19"/>
        <v>0.1056543093824492</v>
      </c>
      <c r="R443" s="18">
        <f t="shared" si="20"/>
        <v>3.0036365532963315E-2</v>
      </c>
    </row>
    <row r="444" spans="1:18" ht="18" customHeight="1" x14ac:dyDescent="0.2">
      <c r="A444" s="16" t="str">
        <f>'Limiting Factor Scores'!A39</f>
        <v>CC3</v>
      </c>
      <c r="B444" s="16" t="str">
        <f>'Limiting Factor Scores'!B39</f>
        <v>Catherine Creek</v>
      </c>
      <c r="C444" s="16" t="str">
        <f>'Limiting Factor Scores'!C39</f>
        <v>Increased Sediment Quantity</v>
      </c>
      <c r="D444" s="18">
        <f>'Limiting Factor Scores'!D39</f>
        <v>0.17219999999999999</v>
      </c>
      <c r="E444" s="19">
        <f>'Limiting Factor Scores'!E39</f>
        <v>3.73</v>
      </c>
      <c r="F444" s="18">
        <f>'Limiting Factor Scores'!F39</f>
        <v>0.71425000000000005</v>
      </c>
      <c r="G444" s="18">
        <f>'Limiting Factor Scores'!G39</f>
        <v>0.44717049741214732</v>
      </c>
      <c r="H444" s="18">
        <f>'Limiting Factor Scores'!H39</f>
        <v>0.14754869361726897</v>
      </c>
      <c r="I444" s="17">
        <f>LFAT!A115</f>
        <v>8</v>
      </c>
      <c r="J444" s="16" t="str">
        <f>LFAT!B115</f>
        <v>Water Quality Improvement (not including temperature)</v>
      </c>
      <c r="K444" s="16" t="str">
        <f>LFAT!D115</f>
        <v>I</v>
      </c>
      <c r="L444" s="19">
        <f>LFAT!F115</f>
        <v>0.5</v>
      </c>
      <c r="M444" s="16" t="str">
        <f>LFAT!G115</f>
        <v>CD</v>
      </c>
      <c r="N444" s="19">
        <f>LFAT!I115</f>
        <v>0.5</v>
      </c>
      <c r="O444" s="18">
        <f>LFAT!J115</f>
        <v>0.25</v>
      </c>
      <c r="P444" s="18">
        <f t="shared" si="18"/>
        <v>0.17856250000000001</v>
      </c>
      <c r="Q444" s="18">
        <f t="shared" si="19"/>
        <v>0.11179262435303683</v>
      </c>
      <c r="R444" s="18">
        <f t="shared" si="20"/>
        <v>3.6887173404317242E-2</v>
      </c>
    </row>
    <row r="445" spans="1:18" ht="18" customHeight="1" x14ac:dyDescent="0.2">
      <c r="A445" s="16" t="str">
        <f>'Limiting Factor Scores'!A40</f>
        <v>CC3</v>
      </c>
      <c r="B445" s="16" t="str">
        <f>'Limiting Factor Scores'!B40</f>
        <v>Catherine Creek</v>
      </c>
      <c r="C445" s="16" t="str">
        <f>'Limiting Factor Scores'!C40</f>
        <v>Non-Native Species Interactions and Competition</v>
      </c>
      <c r="D445" s="18">
        <f>'Limiting Factor Scores'!D40</f>
        <v>0.17219999999999999</v>
      </c>
      <c r="E445" s="19">
        <f>'Limiting Factor Scores'!E40</f>
        <v>2.62</v>
      </c>
      <c r="F445" s="18">
        <f>'Limiting Factor Scores'!F40</f>
        <v>0.46450000000000002</v>
      </c>
      <c r="G445" s="18">
        <f>'Limiting Factor Scores'!G40</f>
        <v>0.32166160496571988</v>
      </c>
      <c r="H445" s="18">
        <f>'Limiting Factor Scores'!H40</f>
        <v>0.11225590079451518</v>
      </c>
      <c r="I445" s="17">
        <f>LFAT!A121</f>
        <v>8</v>
      </c>
      <c r="J445" s="16" t="str">
        <f>LFAT!B121</f>
        <v>Water Quality Improvement (not including temperature)</v>
      </c>
      <c r="K445" s="16" t="str">
        <f>LFAT!D121</f>
        <v>N</v>
      </c>
      <c r="L445" s="19">
        <f>LFAT!F121</f>
        <v>0.1</v>
      </c>
      <c r="M445" s="16" t="str">
        <f>LFAT!G121</f>
        <v>R</v>
      </c>
      <c r="N445" s="19">
        <f>LFAT!I121</f>
        <v>0.1</v>
      </c>
      <c r="O445" s="18">
        <f>LFAT!J121</f>
        <v>0.01</v>
      </c>
      <c r="P445" s="18">
        <f t="shared" si="18"/>
        <v>4.6450000000000007E-3</v>
      </c>
      <c r="Q445" s="18">
        <f t="shared" si="19"/>
        <v>3.2166160496571988E-3</v>
      </c>
      <c r="R445" s="18">
        <f t="shared" si="20"/>
        <v>1.1225590079451519E-3</v>
      </c>
    </row>
    <row r="446" spans="1:18" ht="18" customHeight="1" x14ac:dyDescent="0.2">
      <c r="A446" s="16" t="str">
        <f>'Limiting Factor Scores'!A41</f>
        <v>CC3</v>
      </c>
      <c r="B446" s="16" t="str">
        <f>'Limiting Factor Scores'!B41</f>
        <v>Catherine Creek</v>
      </c>
      <c r="C446" s="16" t="str">
        <f>'Limiting Factor Scores'!C41</f>
        <v>Predation</v>
      </c>
      <c r="D446" s="18">
        <f>'Limiting Factor Scores'!D41</f>
        <v>0.17219999999999999</v>
      </c>
      <c r="E446" s="19">
        <f>'Limiting Factor Scores'!E41</f>
        <v>2.88</v>
      </c>
      <c r="F446" s="18">
        <f>'Limiting Factor Scores'!F41</f>
        <v>0.52300000000000002</v>
      </c>
      <c r="G446" s="18">
        <f>'Limiting Factor Scores'!G41</f>
        <v>0.48375408014152393</v>
      </c>
      <c r="H446" s="18">
        <f>'Limiting Factor Scores'!H41</f>
        <v>0.14607829323422306</v>
      </c>
      <c r="I446" s="17">
        <f>LFAT!A119</f>
        <v>8</v>
      </c>
      <c r="J446" s="16" t="str">
        <f>LFAT!B119</f>
        <v>Water Quality Improvement (not including temperature)</v>
      </c>
      <c r="K446" s="16" t="str">
        <f>LFAT!D119</f>
        <v>N</v>
      </c>
      <c r="L446" s="19">
        <f>LFAT!F119</f>
        <v>0.1</v>
      </c>
      <c r="M446" s="16" t="str">
        <f>LFAT!G119</f>
        <v>R</v>
      </c>
      <c r="N446" s="19">
        <f>LFAT!I119</f>
        <v>0.1</v>
      </c>
      <c r="O446" s="18">
        <f>LFAT!J119</f>
        <v>0.01</v>
      </c>
      <c r="P446" s="18">
        <f t="shared" si="18"/>
        <v>5.2300000000000003E-3</v>
      </c>
      <c r="Q446" s="18">
        <f t="shared" si="19"/>
        <v>4.8375408014152393E-3</v>
      </c>
      <c r="R446" s="18">
        <f t="shared" si="20"/>
        <v>1.4607829323422306E-3</v>
      </c>
    </row>
    <row r="447" spans="1:18" ht="18" customHeight="1" x14ac:dyDescent="0.2">
      <c r="A447" s="16" t="str">
        <f>'Limiting Factor Scores'!A42</f>
        <v>CC3</v>
      </c>
      <c r="B447" s="16" t="str">
        <f>'Limiting Factor Scores'!B42</f>
        <v>Catherine Creek</v>
      </c>
      <c r="C447" s="16" t="str">
        <f>'Limiting Factor Scores'!C42</f>
        <v>Riparian Condition</v>
      </c>
      <c r="D447" s="18">
        <f>'Limiting Factor Scores'!D42</f>
        <v>0.17219999999999999</v>
      </c>
      <c r="E447" s="19">
        <f>'Limiting Factor Scores'!E42</f>
        <v>2.4900000000000002</v>
      </c>
      <c r="F447" s="18">
        <f>'Limiting Factor Scores'!F42</f>
        <v>0.43525000000000003</v>
      </c>
      <c r="G447" s="18">
        <f>'Limiting Factor Scores'!G42</f>
        <v>0.46522566756424288</v>
      </c>
      <c r="H447" s="18">
        <f>'Limiting Factor Scores'!H42</f>
        <v>0.14879190998891928</v>
      </c>
      <c r="I447" s="17">
        <f>LFAT!A108</f>
        <v>8</v>
      </c>
      <c r="J447" s="16" t="str">
        <f>LFAT!B108</f>
        <v>Water Quality Improvement (not including temperature)</v>
      </c>
      <c r="K447" s="16" t="str">
        <f>LFAT!D108</f>
        <v>I</v>
      </c>
      <c r="L447" s="19">
        <f>LFAT!F108</f>
        <v>0.5</v>
      </c>
      <c r="M447" s="16" t="str">
        <f>LFAT!G108</f>
        <v>CD</v>
      </c>
      <c r="N447" s="19">
        <f>LFAT!I108</f>
        <v>0.5</v>
      </c>
      <c r="O447" s="18">
        <f>LFAT!J108</f>
        <v>0.25</v>
      </c>
      <c r="P447" s="18">
        <f t="shared" si="18"/>
        <v>0.10881250000000001</v>
      </c>
      <c r="Q447" s="18">
        <f t="shared" si="19"/>
        <v>0.11630641689106072</v>
      </c>
      <c r="R447" s="18">
        <f t="shared" si="20"/>
        <v>3.719797749722982E-2</v>
      </c>
    </row>
    <row r="448" spans="1:18" ht="18" customHeight="1" x14ac:dyDescent="0.2">
      <c r="A448" s="16" t="str">
        <f>'Limiting Factor Scores'!A43</f>
        <v>CC3</v>
      </c>
      <c r="B448" s="16" t="str">
        <f>'Limiting Factor Scores'!B43</f>
        <v>Catherine Creek</v>
      </c>
      <c r="C448" s="16" t="str">
        <f>'Limiting Factor Scores'!C43</f>
        <v>Side Channel and Wetland Habitat</v>
      </c>
      <c r="D448" s="18">
        <f>'Limiting Factor Scores'!D43</f>
        <v>0.17219999999999999</v>
      </c>
      <c r="E448" s="19">
        <f>'Limiting Factor Scores'!E43</f>
        <v>2.72</v>
      </c>
      <c r="F448" s="18">
        <f>'Limiting Factor Scores'!F43</f>
        <v>0.48699999999999999</v>
      </c>
      <c r="G448" s="18">
        <f>'Limiting Factor Scores'!G43</f>
        <v>0.64453475985623743</v>
      </c>
      <c r="H448" s="18">
        <f>'Limiting Factor Scores'!H43</f>
        <v>0.18729245665411581</v>
      </c>
      <c r="I448" s="17">
        <f>LFAT!A110</f>
        <v>8</v>
      </c>
      <c r="J448" s="16" t="str">
        <f>LFAT!B110</f>
        <v>Water Quality Improvement (not including temperature)</v>
      </c>
      <c r="K448" s="16" t="str">
        <f>LFAT!D110</f>
        <v>N</v>
      </c>
      <c r="L448" s="19">
        <f>LFAT!F110</f>
        <v>0.1</v>
      </c>
      <c r="M448" s="16" t="str">
        <f>LFAT!G110</f>
        <v>R</v>
      </c>
      <c r="N448" s="19">
        <f>LFAT!I110</f>
        <v>0.1</v>
      </c>
      <c r="O448" s="18">
        <f>LFAT!J110</f>
        <v>0.01</v>
      </c>
      <c r="P448" s="18">
        <f t="shared" si="18"/>
        <v>4.8700000000000002E-3</v>
      </c>
      <c r="Q448" s="18">
        <f t="shared" si="19"/>
        <v>6.4453475985623747E-3</v>
      </c>
      <c r="R448" s="18">
        <f t="shared" si="20"/>
        <v>1.8729245665411582E-3</v>
      </c>
    </row>
    <row r="449" spans="1:18" ht="18" customHeight="1" x14ac:dyDescent="0.2">
      <c r="A449" s="16" t="str">
        <f>'Limiting Factor Scores'!A44</f>
        <v>CC3</v>
      </c>
      <c r="B449" s="16" t="str">
        <f>'Limiting Factor Scores'!B44</f>
        <v>Catherine Creek</v>
      </c>
      <c r="C449" s="16" t="str">
        <f>'Limiting Factor Scores'!C44</f>
        <v>Summer Water Temperature</v>
      </c>
      <c r="D449" s="18">
        <f>'Limiting Factor Scores'!D44</f>
        <v>0.17219999999999999</v>
      </c>
      <c r="E449" s="19">
        <f>'Limiting Factor Scores'!E44</f>
        <v>3.17</v>
      </c>
      <c r="F449" s="18">
        <f>'Limiting Factor Scores'!F44</f>
        <v>0.58825000000000005</v>
      </c>
      <c r="G449" s="18">
        <f>'Limiting Factor Scores'!G44</f>
        <v>0.67434626998552905</v>
      </c>
      <c r="H449" s="18">
        <f>'Limiting Factor Scores'!H44</f>
        <v>0.20819355764638228</v>
      </c>
      <c r="I449" s="17">
        <f>LFAT!A116</f>
        <v>8</v>
      </c>
      <c r="J449" s="16" t="str">
        <f>LFAT!B116</f>
        <v>Water Quality Improvement (not including temperature)</v>
      </c>
      <c r="K449" s="16" t="str">
        <f>LFAT!D116</f>
        <v>N</v>
      </c>
      <c r="L449" s="19">
        <f>LFAT!F116</f>
        <v>0.1</v>
      </c>
      <c r="M449" s="16" t="str">
        <f>LFAT!G116</f>
        <v>R</v>
      </c>
      <c r="N449" s="19">
        <f>LFAT!I116</f>
        <v>0.1</v>
      </c>
      <c r="O449" s="18">
        <f>LFAT!J116</f>
        <v>0.01</v>
      </c>
      <c r="P449" s="18">
        <f t="shared" si="18"/>
        <v>5.8825000000000006E-3</v>
      </c>
      <c r="Q449" s="18">
        <f t="shared" si="19"/>
        <v>6.7434626998552905E-3</v>
      </c>
      <c r="R449" s="18">
        <f t="shared" si="20"/>
        <v>2.0819355764638229E-3</v>
      </c>
    </row>
    <row r="450" spans="1:18" ht="18" customHeight="1" x14ac:dyDescent="0.2">
      <c r="A450" s="16" t="str">
        <f>'Limiting Factor Scores'!A45</f>
        <v>CC3</v>
      </c>
      <c r="B450" s="16" t="str">
        <f>'Limiting Factor Scores'!B45</f>
        <v>Catherine Creek</v>
      </c>
      <c r="C450" s="16" t="str">
        <f>'Limiting Factor Scores'!C45</f>
        <v>Water Quality</v>
      </c>
      <c r="D450" s="18">
        <f>'Limiting Factor Scores'!D45</f>
        <v>0.17219999999999999</v>
      </c>
      <c r="E450" s="19">
        <f>'Limiting Factor Scores'!E45</f>
        <v>3.3</v>
      </c>
      <c r="F450" s="18">
        <f>'Limiting Factor Scores'!F45</f>
        <v>0.61750000000000005</v>
      </c>
      <c r="G450" s="18">
        <f>'Limiting Factor Scores'!G45</f>
        <v>0.61901287516709558</v>
      </c>
      <c r="H450" s="18">
        <f>'Limiting Factor Scores'!H45</f>
        <v>0.17076400579481199</v>
      </c>
      <c r="I450" s="17">
        <f>LFAT!A118</f>
        <v>8</v>
      </c>
      <c r="J450" s="16" t="str">
        <f>LFAT!B118</f>
        <v>Water Quality Improvement (not including temperature)</v>
      </c>
      <c r="K450" s="16" t="str">
        <f>LFAT!D118</f>
        <v>D</v>
      </c>
      <c r="L450" s="19">
        <f>LFAT!F118</f>
        <v>1</v>
      </c>
      <c r="M450" s="16" t="str">
        <f>LFAT!G118</f>
        <v>C</v>
      </c>
      <c r="N450" s="19">
        <f>LFAT!I118</f>
        <v>1</v>
      </c>
      <c r="O450" s="18">
        <f>LFAT!J118</f>
        <v>1</v>
      </c>
      <c r="P450" s="18">
        <f t="shared" ref="P450:P513" si="21">F450*O450</f>
        <v>0.61750000000000005</v>
      </c>
      <c r="Q450" s="18">
        <f t="shared" ref="Q450:Q513" si="22">G450*O450</f>
        <v>0.61901287516709558</v>
      </c>
      <c r="R450" s="18">
        <f t="shared" ref="R450:R513" si="23">H450*O450</f>
        <v>0.17076400579481199</v>
      </c>
    </row>
    <row r="451" spans="1:18" ht="18" customHeight="1" x14ac:dyDescent="0.2">
      <c r="A451" s="16" t="str">
        <f>'Limiting Factor Scores'!A46</f>
        <v>CC3</v>
      </c>
      <c r="B451" s="16" t="str">
        <f>'Limiting Factor Scores'!B46</f>
        <v>Catherine Creek</v>
      </c>
      <c r="C451" s="16" t="str">
        <f>'Limiting Factor Scores'!C46</f>
        <v>Winter Water Temperature</v>
      </c>
      <c r="D451" s="18">
        <f>'Limiting Factor Scores'!D46</f>
        <v>0.17219999999999999</v>
      </c>
      <c r="E451" s="19">
        <f>'Limiting Factor Scores'!E46</f>
        <v>3.56</v>
      </c>
      <c r="F451" s="18">
        <f>'Limiting Factor Scores'!F46</f>
        <v>0.67600000000000005</v>
      </c>
      <c r="G451" s="18">
        <f>'Limiting Factor Scores'!G46</f>
        <v>0.55792308001662971</v>
      </c>
      <c r="H451" s="18">
        <f>'Limiting Factor Scores'!H46</f>
        <v>0.15528720481746108</v>
      </c>
      <c r="I451" s="17">
        <f>LFAT!A117</f>
        <v>8</v>
      </c>
      <c r="J451" s="16" t="str">
        <f>LFAT!B117</f>
        <v>Water Quality Improvement (not including temperature)</v>
      </c>
      <c r="K451" s="16" t="str">
        <f>LFAT!D117</f>
        <v>N</v>
      </c>
      <c r="L451" s="19">
        <f>LFAT!F117</f>
        <v>0.1</v>
      </c>
      <c r="M451" s="16" t="str">
        <f>LFAT!G117</f>
        <v>R</v>
      </c>
      <c r="N451" s="19">
        <f>LFAT!I117</f>
        <v>0.1</v>
      </c>
      <c r="O451" s="18">
        <f>LFAT!J117</f>
        <v>0.01</v>
      </c>
      <c r="P451" s="18">
        <f t="shared" si="21"/>
        <v>6.7600000000000004E-3</v>
      </c>
      <c r="Q451" s="18">
        <f t="shared" si="22"/>
        <v>5.5792308001662971E-3</v>
      </c>
      <c r="R451" s="18">
        <f t="shared" si="23"/>
        <v>1.5528720481746108E-3</v>
      </c>
    </row>
    <row r="452" spans="1:18" ht="18" customHeight="1" x14ac:dyDescent="0.2">
      <c r="A452" s="16" t="str">
        <f>'Limiting Factor Scores'!A32</f>
        <v>CC3</v>
      </c>
      <c r="B452" s="16" t="str">
        <f>'Limiting Factor Scores'!B32</f>
        <v>Catherine Creek</v>
      </c>
      <c r="C452" s="16" t="str">
        <f>'Limiting Factor Scores'!C32</f>
        <v>Altered Flow Timing</v>
      </c>
      <c r="D452" s="18">
        <f>'Limiting Factor Scores'!D32</f>
        <v>0.17219999999999999</v>
      </c>
      <c r="E452" s="19">
        <f>'Limiting Factor Scores'!E32</f>
        <v>3.63</v>
      </c>
      <c r="F452" s="18">
        <f>'Limiting Factor Scores'!F32</f>
        <v>0.69174999999999998</v>
      </c>
      <c r="G452" s="18">
        <f>'Limiting Factor Scores'!G32</f>
        <v>0.62452573501701691</v>
      </c>
      <c r="H452" s="18">
        <f>'Limiting Factor Scores'!H32</f>
        <v>0.17008541477892897</v>
      </c>
      <c r="I452" s="17">
        <f>LFAT!A128</f>
        <v>9</v>
      </c>
      <c r="J452" s="16" t="str">
        <f>LFAT!B128</f>
        <v>Nutrient Enhancement</v>
      </c>
      <c r="K452" s="16" t="str">
        <f>LFAT!D128</f>
        <v>N</v>
      </c>
      <c r="L452" s="19">
        <f>LFAT!F128</f>
        <v>0.1</v>
      </c>
      <c r="M452" s="16" t="str">
        <f>LFAT!G128</f>
        <v>R</v>
      </c>
      <c r="N452" s="19">
        <f>LFAT!I128</f>
        <v>0.1</v>
      </c>
      <c r="O452" s="18">
        <f>LFAT!J128</f>
        <v>0.01</v>
      </c>
      <c r="P452" s="18">
        <f t="shared" si="21"/>
        <v>6.9175E-3</v>
      </c>
      <c r="Q452" s="18">
        <f t="shared" si="22"/>
        <v>6.2452573501701695E-3</v>
      </c>
      <c r="R452" s="18">
        <f t="shared" si="23"/>
        <v>1.7008541477892896E-3</v>
      </c>
    </row>
    <row r="453" spans="1:18" ht="18" customHeight="1" x14ac:dyDescent="0.2">
      <c r="A453" s="16" t="str">
        <f>'Limiting Factor Scores'!A33</f>
        <v>CC3</v>
      </c>
      <c r="B453" s="16" t="str">
        <f>'Limiting Factor Scores'!B33</f>
        <v>Catherine Creek</v>
      </c>
      <c r="C453" s="16" t="str">
        <f>'Limiting Factor Scores'!C33</f>
        <v>Altered Primary Productivity</v>
      </c>
      <c r="D453" s="18">
        <f>'Limiting Factor Scores'!D33</f>
        <v>0.17219999999999999</v>
      </c>
      <c r="E453" s="19">
        <f>'Limiting Factor Scores'!E33</f>
        <v>3.3</v>
      </c>
      <c r="F453" s="18">
        <f>'Limiting Factor Scores'!F33</f>
        <v>0.61750000000000005</v>
      </c>
      <c r="G453" s="18">
        <f>'Limiting Factor Scores'!G33</f>
        <v>0.38659822492404755</v>
      </c>
      <c r="H453" s="18">
        <f>'Limiting Factor Scores'!H33</f>
        <v>0.10849055097599904</v>
      </c>
      <c r="I453" s="17">
        <f>LFAT!A135</f>
        <v>9</v>
      </c>
      <c r="J453" s="16" t="str">
        <f>LFAT!B135</f>
        <v>Nutrient Enhancement</v>
      </c>
      <c r="K453" s="16" t="str">
        <f>LFAT!D135</f>
        <v>D</v>
      </c>
      <c r="L453" s="19">
        <f>LFAT!F135</f>
        <v>1</v>
      </c>
      <c r="M453" s="16" t="str">
        <f>LFAT!G135</f>
        <v>C</v>
      </c>
      <c r="N453" s="19">
        <f>LFAT!I135</f>
        <v>1</v>
      </c>
      <c r="O453" s="18">
        <f>LFAT!J135</f>
        <v>1</v>
      </c>
      <c r="P453" s="18">
        <f t="shared" si="21"/>
        <v>0.61750000000000005</v>
      </c>
      <c r="Q453" s="18">
        <f t="shared" si="22"/>
        <v>0.38659822492404755</v>
      </c>
      <c r="R453" s="18">
        <f t="shared" si="23"/>
        <v>0.10849055097599904</v>
      </c>
    </row>
    <row r="454" spans="1:18" ht="18" customHeight="1" x14ac:dyDescent="0.2">
      <c r="A454" s="16" t="str">
        <f>'Limiting Factor Scores'!A34</f>
        <v>CC3</v>
      </c>
      <c r="B454" s="16" t="str">
        <f>'Limiting Factor Scores'!B34</f>
        <v>Catherine Creek</v>
      </c>
      <c r="C454" s="16" t="str">
        <f>'Limiting Factor Scores'!C34</f>
        <v>Anthropogenic Barriers</v>
      </c>
      <c r="D454" s="18">
        <f>'Limiting Factor Scores'!D34</f>
        <v>0.17219999999999999</v>
      </c>
      <c r="E454" s="19">
        <f>'Limiting Factor Scores'!E34</f>
        <v>3.63</v>
      </c>
      <c r="F454" s="18">
        <f>'Limiting Factor Scores'!F34</f>
        <v>0.69174999999999998</v>
      </c>
      <c r="G454" s="18">
        <f>'Limiting Factor Scores'!G34</f>
        <v>0.63218340736386347</v>
      </c>
      <c r="H454" s="18">
        <f>'Limiting Factor Scores'!H34</f>
        <v>0.19443681323975964</v>
      </c>
      <c r="I454" s="17">
        <f>LFAT!A122</f>
        <v>9</v>
      </c>
      <c r="J454" s="16" t="str">
        <f>LFAT!B122</f>
        <v>Nutrient Enhancement</v>
      </c>
      <c r="K454" s="16" t="str">
        <f>LFAT!D122</f>
        <v>N</v>
      </c>
      <c r="L454" s="19">
        <f>LFAT!F122</f>
        <v>0.1</v>
      </c>
      <c r="M454" s="16" t="str">
        <f>LFAT!G122</f>
        <v>R</v>
      </c>
      <c r="N454" s="19">
        <f>LFAT!I122</f>
        <v>0.1</v>
      </c>
      <c r="O454" s="18">
        <f>LFAT!J122</f>
        <v>0.01</v>
      </c>
      <c r="P454" s="18">
        <f t="shared" si="21"/>
        <v>6.9175E-3</v>
      </c>
      <c r="Q454" s="18">
        <f t="shared" si="22"/>
        <v>6.3218340736386353E-3</v>
      </c>
      <c r="R454" s="18">
        <f t="shared" si="23"/>
        <v>1.9443681323975965E-3</v>
      </c>
    </row>
    <row r="455" spans="1:18" ht="18" customHeight="1" x14ac:dyDescent="0.2">
      <c r="A455" s="16" t="str">
        <f>'Limiting Factor Scores'!A35</f>
        <v>CC3</v>
      </c>
      <c r="B455" s="16" t="str">
        <f>'Limiting Factor Scores'!B35</f>
        <v>Catherine Creek</v>
      </c>
      <c r="C455" s="16" t="str">
        <f>'Limiting Factor Scores'!C35</f>
        <v>Channel and Habitat Structure</v>
      </c>
      <c r="D455" s="18">
        <f>'Limiting Factor Scores'!D35</f>
        <v>0.17219999999999999</v>
      </c>
      <c r="E455" s="19">
        <f>'Limiting Factor Scores'!E35</f>
        <v>2.93</v>
      </c>
      <c r="F455" s="18">
        <f>'Limiting Factor Scores'!F35</f>
        <v>0.53425</v>
      </c>
      <c r="G455" s="18">
        <f>'Limiting Factor Scores'!G35</f>
        <v>0.80169554988171698</v>
      </c>
      <c r="H455" s="18">
        <f>'Limiting Factor Scores'!H35</f>
        <v>0.24165863807755539</v>
      </c>
      <c r="I455" s="17">
        <f>LFAT!A126</f>
        <v>9</v>
      </c>
      <c r="J455" s="16" t="str">
        <f>LFAT!B126</f>
        <v>Nutrient Enhancement</v>
      </c>
      <c r="K455" s="16" t="str">
        <f>LFAT!D126</f>
        <v>N</v>
      </c>
      <c r="L455" s="19">
        <f>LFAT!F126</f>
        <v>0.1</v>
      </c>
      <c r="M455" s="16" t="str">
        <f>LFAT!G126</f>
        <v>R</v>
      </c>
      <c r="N455" s="19">
        <f>LFAT!I126</f>
        <v>0.1</v>
      </c>
      <c r="O455" s="18">
        <f>LFAT!J126</f>
        <v>0.01</v>
      </c>
      <c r="P455" s="18">
        <f t="shared" si="21"/>
        <v>5.3425E-3</v>
      </c>
      <c r="Q455" s="18">
        <f t="shared" si="22"/>
        <v>8.0169554988171708E-3</v>
      </c>
      <c r="R455" s="18">
        <f t="shared" si="23"/>
        <v>2.416586380775554E-3</v>
      </c>
    </row>
    <row r="456" spans="1:18" ht="18" customHeight="1" x14ac:dyDescent="0.2">
      <c r="A456" s="16" t="str">
        <f>'Limiting Factor Scores'!A36</f>
        <v>CC3</v>
      </c>
      <c r="B456" s="16" t="str">
        <f>'Limiting Factor Scores'!B36</f>
        <v>Catherine Creek</v>
      </c>
      <c r="C456" s="16" t="str">
        <f>'Limiting Factor Scores'!C36</f>
        <v>Decreased Sediment Quantity</v>
      </c>
      <c r="D456" s="18">
        <f>'Limiting Factor Scores'!D36</f>
        <v>0.17219999999999999</v>
      </c>
      <c r="E456" s="19">
        <f>'Limiting Factor Scores'!E36</f>
        <v>2.86</v>
      </c>
      <c r="F456" s="18">
        <f>'Limiting Factor Scores'!F36</f>
        <v>0.51849999999999996</v>
      </c>
      <c r="G456" s="18">
        <f>'Limiting Factor Scores'!G36</f>
        <v>0.46237237503826523</v>
      </c>
      <c r="H456" s="18">
        <f>'Limiting Factor Scores'!H36</f>
        <v>0.14022956942219386</v>
      </c>
      <c r="I456" s="17">
        <f>LFAT!A129</f>
        <v>9</v>
      </c>
      <c r="J456" s="16" t="str">
        <f>LFAT!B129</f>
        <v>Nutrient Enhancement</v>
      </c>
      <c r="K456" s="16" t="str">
        <f>LFAT!D129</f>
        <v>N</v>
      </c>
      <c r="L456" s="19">
        <f>LFAT!F129</f>
        <v>0.1</v>
      </c>
      <c r="M456" s="16" t="str">
        <f>LFAT!G129</f>
        <v>R</v>
      </c>
      <c r="N456" s="19">
        <f>LFAT!I129</f>
        <v>0.1</v>
      </c>
      <c r="O456" s="18">
        <f>LFAT!J129</f>
        <v>0.01</v>
      </c>
      <c r="P456" s="18">
        <f t="shared" si="21"/>
        <v>5.1849999999999995E-3</v>
      </c>
      <c r="Q456" s="18">
        <f t="shared" si="22"/>
        <v>4.6237237503826524E-3</v>
      </c>
      <c r="R456" s="18">
        <f t="shared" si="23"/>
        <v>1.4022956942219386E-3</v>
      </c>
    </row>
    <row r="457" spans="1:18" ht="18" customHeight="1" x14ac:dyDescent="0.2">
      <c r="A457" s="16" t="str">
        <f>'Limiting Factor Scores'!A37</f>
        <v>CC3</v>
      </c>
      <c r="B457" s="16" t="str">
        <f>'Limiting Factor Scores'!B37</f>
        <v>Catherine Creek</v>
      </c>
      <c r="C457" s="16" t="str">
        <f>'Limiting Factor Scores'!C37</f>
        <v>Decreased Water Quantity</v>
      </c>
      <c r="D457" s="18">
        <f>'Limiting Factor Scores'!D37</f>
        <v>0.17219999999999999</v>
      </c>
      <c r="E457" s="19">
        <f>'Limiting Factor Scores'!E37</f>
        <v>3.63</v>
      </c>
      <c r="F457" s="18">
        <f>'Limiting Factor Scores'!F37</f>
        <v>0.69174999999999998</v>
      </c>
      <c r="G457" s="18">
        <f>'Limiting Factor Scores'!G37</f>
        <v>0.89254427263613612</v>
      </c>
      <c r="H457" s="18">
        <f>'Limiting Factor Scores'!H37</f>
        <v>0.25577477006379878</v>
      </c>
      <c r="I457" s="17">
        <f>LFAT!A127</f>
        <v>9</v>
      </c>
      <c r="J457" s="16" t="str">
        <f>LFAT!B127</f>
        <v>Nutrient Enhancement</v>
      </c>
      <c r="K457" s="16" t="str">
        <f>LFAT!D127</f>
        <v>N</v>
      </c>
      <c r="L457" s="19">
        <f>LFAT!F127</f>
        <v>0.1</v>
      </c>
      <c r="M457" s="16" t="str">
        <f>LFAT!G127</f>
        <v>R</v>
      </c>
      <c r="N457" s="19">
        <f>LFAT!I127</f>
        <v>0.1</v>
      </c>
      <c r="O457" s="18">
        <f>LFAT!J127</f>
        <v>0.01</v>
      </c>
      <c r="P457" s="18">
        <f t="shared" si="21"/>
        <v>6.9175E-3</v>
      </c>
      <c r="Q457" s="18">
        <f t="shared" si="22"/>
        <v>8.9254427263613621E-3</v>
      </c>
      <c r="R457" s="18">
        <f t="shared" si="23"/>
        <v>2.5577477006379877E-3</v>
      </c>
    </row>
    <row r="458" spans="1:18" ht="18" customHeight="1" x14ac:dyDescent="0.2">
      <c r="A458" s="16" t="str">
        <f>'Limiting Factor Scores'!A38</f>
        <v>CC3</v>
      </c>
      <c r="B458" s="16" t="str">
        <f>'Limiting Factor Scores'!B38</f>
        <v>Catherine Creek</v>
      </c>
      <c r="C458" s="16" t="str">
        <f>'Limiting Factor Scores'!C38</f>
        <v>Floodplain Condition</v>
      </c>
      <c r="D458" s="18">
        <f>'Limiting Factor Scores'!D38</f>
        <v>0.17219999999999999</v>
      </c>
      <c r="E458" s="19">
        <f>'Limiting Factor Scores'!E38</f>
        <v>2.35</v>
      </c>
      <c r="F458" s="18">
        <f>'Limiting Factor Scores'!F38</f>
        <v>0.40375</v>
      </c>
      <c r="G458" s="18">
        <f>'Limiting Factor Scores'!G38</f>
        <v>0.4226172375297968</v>
      </c>
      <c r="H458" s="18">
        <f>'Limiting Factor Scores'!H38</f>
        <v>0.12014546213185326</v>
      </c>
      <c r="I458" s="17">
        <f>LFAT!A124</f>
        <v>9</v>
      </c>
      <c r="J458" s="16" t="str">
        <f>LFAT!B124</f>
        <v>Nutrient Enhancement</v>
      </c>
      <c r="K458" s="16" t="str">
        <f>LFAT!D124</f>
        <v>I</v>
      </c>
      <c r="L458" s="19">
        <f>LFAT!F124</f>
        <v>0.5</v>
      </c>
      <c r="M458" s="16" t="str">
        <f>LFAT!G124</f>
        <v>R</v>
      </c>
      <c r="N458" s="19">
        <f>LFAT!I124</f>
        <v>0.1</v>
      </c>
      <c r="O458" s="18">
        <f>LFAT!J124</f>
        <v>0.05</v>
      </c>
      <c r="P458" s="18">
        <f t="shared" si="21"/>
        <v>2.0187500000000001E-2</v>
      </c>
      <c r="Q458" s="18">
        <f t="shared" si="22"/>
        <v>2.113086187648984E-2</v>
      </c>
      <c r="R458" s="18">
        <f t="shared" si="23"/>
        <v>6.0072731065926631E-3</v>
      </c>
    </row>
    <row r="459" spans="1:18" ht="18" customHeight="1" x14ac:dyDescent="0.2">
      <c r="A459" s="16" t="str">
        <f>'Limiting Factor Scores'!A39</f>
        <v>CC3</v>
      </c>
      <c r="B459" s="16" t="str">
        <f>'Limiting Factor Scores'!B39</f>
        <v>Catherine Creek</v>
      </c>
      <c r="C459" s="16" t="str">
        <f>'Limiting Factor Scores'!C39</f>
        <v>Increased Sediment Quantity</v>
      </c>
      <c r="D459" s="18">
        <f>'Limiting Factor Scores'!D39</f>
        <v>0.17219999999999999</v>
      </c>
      <c r="E459" s="19">
        <f>'Limiting Factor Scores'!E39</f>
        <v>3.73</v>
      </c>
      <c r="F459" s="18">
        <f>'Limiting Factor Scores'!F39</f>
        <v>0.71425000000000005</v>
      </c>
      <c r="G459" s="18">
        <f>'Limiting Factor Scores'!G39</f>
        <v>0.44717049741214732</v>
      </c>
      <c r="H459" s="18">
        <f>'Limiting Factor Scores'!H39</f>
        <v>0.14754869361726897</v>
      </c>
      <c r="I459" s="17">
        <f>LFAT!A130</f>
        <v>9</v>
      </c>
      <c r="J459" s="16" t="str">
        <f>LFAT!B130</f>
        <v>Nutrient Enhancement</v>
      </c>
      <c r="K459" s="16" t="str">
        <f>LFAT!D130</f>
        <v>N</v>
      </c>
      <c r="L459" s="19">
        <f>LFAT!F130</f>
        <v>0.1</v>
      </c>
      <c r="M459" s="16" t="str">
        <f>LFAT!G130</f>
        <v>R</v>
      </c>
      <c r="N459" s="19">
        <f>LFAT!I130</f>
        <v>0.1</v>
      </c>
      <c r="O459" s="18">
        <f>LFAT!J130</f>
        <v>0.01</v>
      </c>
      <c r="P459" s="18">
        <f t="shared" si="21"/>
        <v>7.1425000000000004E-3</v>
      </c>
      <c r="Q459" s="18">
        <f t="shared" si="22"/>
        <v>4.4717049741214735E-3</v>
      </c>
      <c r="R459" s="18">
        <f t="shared" si="23"/>
        <v>1.4754869361726897E-3</v>
      </c>
    </row>
    <row r="460" spans="1:18" ht="18" customHeight="1" x14ac:dyDescent="0.2">
      <c r="A460" s="16" t="str">
        <f>'Limiting Factor Scores'!A40</f>
        <v>CC3</v>
      </c>
      <c r="B460" s="16" t="str">
        <f>'Limiting Factor Scores'!B40</f>
        <v>Catherine Creek</v>
      </c>
      <c r="C460" s="16" t="str">
        <f>'Limiting Factor Scores'!C40</f>
        <v>Non-Native Species Interactions and Competition</v>
      </c>
      <c r="D460" s="18">
        <f>'Limiting Factor Scores'!D40</f>
        <v>0.17219999999999999</v>
      </c>
      <c r="E460" s="19">
        <f>'Limiting Factor Scores'!E40</f>
        <v>2.62</v>
      </c>
      <c r="F460" s="18">
        <f>'Limiting Factor Scores'!F40</f>
        <v>0.46450000000000002</v>
      </c>
      <c r="G460" s="18">
        <f>'Limiting Factor Scores'!G40</f>
        <v>0.32166160496571988</v>
      </c>
      <c r="H460" s="18">
        <f>'Limiting Factor Scores'!H40</f>
        <v>0.11225590079451518</v>
      </c>
      <c r="I460" s="17">
        <f>LFAT!A136</f>
        <v>9</v>
      </c>
      <c r="J460" s="16" t="str">
        <f>LFAT!B136</f>
        <v>Nutrient Enhancement</v>
      </c>
      <c r="K460" s="16" t="str">
        <f>LFAT!D136</f>
        <v>N</v>
      </c>
      <c r="L460" s="19">
        <f>LFAT!F136</f>
        <v>0.1</v>
      </c>
      <c r="M460" s="16" t="str">
        <f>LFAT!G136</f>
        <v>R</v>
      </c>
      <c r="N460" s="19">
        <f>LFAT!I136</f>
        <v>0.1</v>
      </c>
      <c r="O460" s="18">
        <f>LFAT!J136</f>
        <v>0.01</v>
      </c>
      <c r="P460" s="18">
        <f t="shared" si="21"/>
        <v>4.6450000000000007E-3</v>
      </c>
      <c r="Q460" s="18">
        <f t="shared" si="22"/>
        <v>3.2166160496571988E-3</v>
      </c>
      <c r="R460" s="18">
        <f t="shared" si="23"/>
        <v>1.1225590079451519E-3</v>
      </c>
    </row>
    <row r="461" spans="1:18" ht="18" customHeight="1" x14ac:dyDescent="0.2">
      <c r="A461" s="16" t="str">
        <f>'Limiting Factor Scores'!A41</f>
        <v>CC3</v>
      </c>
      <c r="B461" s="16" t="str">
        <f>'Limiting Factor Scores'!B41</f>
        <v>Catherine Creek</v>
      </c>
      <c r="C461" s="16" t="str">
        <f>'Limiting Factor Scores'!C41</f>
        <v>Predation</v>
      </c>
      <c r="D461" s="18">
        <f>'Limiting Factor Scores'!D41</f>
        <v>0.17219999999999999</v>
      </c>
      <c r="E461" s="19">
        <f>'Limiting Factor Scores'!E41</f>
        <v>2.88</v>
      </c>
      <c r="F461" s="18">
        <f>'Limiting Factor Scores'!F41</f>
        <v>0.52300000000000002</v>
      </c>
      <c r="G461" s="18">
        <f>'Limiting Factor Scores'!G41</f>
        <v>0.48375408014152393</v>
      </c>
      <c r="H461" s="18">
        <f>'Limiting Factor Scores'!H41</f>
        <v>0.14607829323422306</v>
      </c>
      <c r="I461" s="17">
        <f>LFAT!A134</f>
        <v>9</v>
      </c>
      <c r="J461" s="16" t="str">
        <f>LFAT!B134</f>
        <v>Nutrient Enhancement</v>
      </c>
      <c r="K461" s="16" t="str">
        <f>LFAT!D134</f>
        <v>N</v>
      </c>
      <c r="L461" s="19">
        <f>LFAT!F134</f>
        <v>0.1</v>
      </c>
      <c r="M461" s="16" t="str">
        <f>LFAT!G134</f>
        <v>R</v>
      </c>
      <c r="N461" s="19">
        <f>LFAT!I134</f>
        <v>0.1</v>
      </c>
      <c r="O461" s="18">
        <f>LFAT!J134</f>
        <v>0.01</v>
      </c>
      <c r="P461" s="18">
        <f t="shared" si="21"/>
        <v>5.2300000000000003E-3</v>
      </c>
      <c r="Q461" s="18">
        <f t="shared" si="22"/>
        <v>4.8375408014152393E-3</v>
      </c>
      <c r="R461" s="18">
        <f t="shared" si="23"/>
        <v>1.4607829323422306E-3</v>
      </c>
    </row>
    <row r="462" spans="1:18" ht="18" customHeight="1" x14ac:dyDescent="0.2">
      <c r="A462" s="16" t="str">
        <f>'Limiting Factor Scores'!A42</f>
        <v>CC3</v>
      </c>
      <c r="B462" s="16" t="str">
        <f>'Limiting Factor Scores'!B42</f>
        <v>Catherine Creek</v>
      </c>
      <c r="C462" s="16" t="str">
        <f>'Limiting Factor Scores'!C42</f>
        <v>Riparian Condition</v>
      </c>
      <c r="D462" s="18">
        <f>'Limiting Factor Scores'!D42</f>
        <v>0.17219999999999999</v>
      </c>
      <c r="E462" s="19">
        <f>'Limiting Factor Scores'!E42</f>
        <v>2.4900000000000002</v>
      </c>
      <c r="F462" s="18">
        <f>'Limiting Factor Scores'!F42</f>
        <v>0.43525000000000003</v>
      </c>
      <c r="G462" s="18">
        <f>'Limiting Factor Scores'!G42</f>
        <v>0.46522566756424288</v>
      </c>
      <c r="H462" s="18">
        <f>'Limiting Factor Scores'!H42</f>
        <v>0.14879190998891928</v>
      </c>
      <c r="I462" s="17">
        <f>LFAT!A123</f>
        <v>9</v>
      </c>
      <c r="J462" s="16" t="str">
        <f>LFAT!B123</f>
        <v>Nutrient Enhancement</v>
      </c>
      <c r="K462" s="16" t="str">
        <f>LFAT!D123</f>
        <v>I</v>
      </c>
      <c r="L462" s="19">
        <f>LFAT!F123</f>
        <v>0.5</v>
      </c>
      <c r="M462" s="16" t="str">
        <f>LFAT!G123</f>
        <v>CD</v>
      </c>
      <c r="N462" s="19">
        <f>LFAT!I123</f>
        <v>0.5</v>
      </c>
      <c r="O462" s="18">
        <f>LFAT!J123</f>
        <v>0.25</v>
      </c>
      <c r="P462" s="18">
        <f t="shared" si="21"/>
        <v>0.10881250000000001</v>
      </c>
      <c r="Q462" s="18">
        <f t="shared" si="22"/>
        <v>0.11630641689106072</v>
      </c>
      <c r="R462" s="18">
        <f t="shared" si="23"/>
        <v>3.719797749722982E-2</v>
      </c>
    </row>
    <row r="463" spans="1:18" ht="18" customHeight="1" x14ac:dyDescent="0.2">
      <c r="A463" s="16" t="str">
        <f>'Limiting Factor Scores'!A43</f>
        <v>CC3</v>
      </c>
      <c r="B463" s="16" t="str">
        <f>'Limiting Factor Scores'!B43</f>
        <v>Catherine Creek</v>
      </c>
      <c r="C463" s="16" t="str">
        <f>'Limiting Factor Scores'!C43</f>
        <v>Side Channel and Wetland Habitat</v>
      </c>
      <c r="D463" s="18">
        <f>'Limiting Factor Scores'!D43</f>
        <v>0.17219999999999999</v>
      </c>
      <c r="E463" s="19">
        <f>'Limiting Factor Scores'!E43</f>
        <v>2.72</v>
      </c>
      <c r="F463" s="18">
        <f>'Limiting Factor Scores'!F43</f>
        <v>0.48699999999999999</v>
      </c>
      <c r="G463" s="18">
        <f>'Limiting Factor Scores'!G43</f>
        <v>0.64453475985623743</v>
      </c>
      <c r="H463" s="18">
        <f>'Limiting Factor Scores'!H43</f>
        <v>0.18729245665411581</v>
      </c>
      <c r="I463" s="17">
        <f>LFAT!A125</f>
        <v>9</v>
      </c>
      <c r="J463" s="16" t="str">
        <f>LFAT!B125</f>
        <v>Nutrient Enhancement</v>
      </c>
      <c r="K463" s="16" t="str">
        <f>LFAT!D125</f>
        <v>N</v>
      </c>
      <c r="L463" s="19">
        <f>LFAT!F125</f>
        <v>0.1</v>
      </c>
      <c r="M463" s="16" t="str">
        <f>LFAT!G125</f>
        <v>R</v>
      </c>
      <c r="N463" s="19">
        <f>LFAT!I125</f>
        <v>0.1</v>
      </c>
      <c r="O463" s="18">
        <f>LFAT!J125</f>
        <v>0.01</v>
      </c>
      <c r="P463" s="18">
        <f t="shared" si="21"/>
        <v>4.8700000000000002E-3</v>
      </c>
      <c r="Q463" s="18">
        <f t="shared" si="22"/>
        <v>6.4453475985623747E-3</v>
      </c>
      <c r="R463" s="18">
        <f t="shared" si="23"/>
        <v>1.8729245665411582E-3</v>
      </c>
    </row>
    <row r="464" spans="1:18" ht="18" customHeight="1" x14ac:dyDescent="0.2">
      <c r="A464" s="16" t="str">
        <f>'Limiting Factor Scores'!A44</f>
        <v>CC3</v>
      </c>
      <c r="B464" s="16" t="str">
        <f>'Limiting Factor Scores'!B44</f>
        <v>Catherine Creek</v>
      </c>
      <c r="C464" s="16" t="str">
        <f>'Limiting Factor Scores'!C44</f>
        <v>Summer Water Temperature</v>
      </c>
      <c r="D464" s="18">
        <f>'Limiting Factor Scores'!D44</f>
        <v>0.17219999999999999</v>
      </c>
      <c r="E464" s="19">
        <f>'Limiting Factor Scores'!E44</f>
        <v>3.17</v>
      </c>
      <c r="F464" s="18">
        <f>'Limiting Factor Scores'!F44</f>
        <v>0.58825000000000005</v>
      </c>
      <c r="G464" s="18">
        <f>'Limiting Factor Scores'!G44</f>
        <v>0.67434626998552905</v>
      </c>
      <c r="H464" s="18">
        <f>'Limiting Factor Scores'!H44</f>
        <v>0.20819355764638228</v>
      </c>
      <c r="I464" s="17">
        <f>LFAT!A131</f>
        <v>9</v>
      </c>
      <c r="J464" s="16" t="str">
        <f>LFAT!B131</f>
        <v>Nutrient Enhancement</v>
      </c>
      <c r="K464" s="16" t="str">
        <f>LFAT!D131</f>
        <v>N</v>
      </c>
      <c r="L464" s="19">
        <f>LFAT!F131</f>
        <v>0.1</v>
      </c>
      <c r="M464" s="16" t="str">
        <f>LFAT!G131</f>
        <v>R</v>
      </c>
      <c r="N464" s="19">
        <f>LFAT!I131</f>
        <v>0.1</v>
      </c>
      <c r="O464" s="18">
        <f>LFAT!J131</f>
        <v>0.01</v>
      </c>
      <c r="P464" s="18">
        <f t="shared" si="21"/>
        <v>5.8825000000000006E-3</v>
      </c>
      <c r="Q464" s="18">
        <f t="shared" si="22"/>
        <v>6.7434626998552905E-3</v>
      </c>
      <c r="R464" s="18">
        <f t="shared" si="23"/>
        <v>2.0819355764638229E-3</v>
      </c>
    </row>
    <row r="465" spans="1:18" ht="18" customHeight="1" x14ac:dyDescent="0.2">
      <c r="A465" s="16" t="str">
        <f>'Limiting Factor Scores'!A45</f>
        <v>CC3</v>
      </c>
      <c r="B465" s="16" t="str">
        <f>'Limiting Factor Scores'!B45</f>
        <v>Catherine Creek</v>
      </c>
      <c r="C465" s="16" t="str">
        <f>'Limiting Factor Scores'!C45</f>
        <v>Water Quality</v>
      </c>
      <c r="D465" s="18">
        <f>'Limiting Factor Scores'!D45</f>
        <v>0.17219999999999999</v>
      </c>
      <c r="E465" s="19">
        <f>'Limiting Factor Scores'!E45</f>
        <v>3.3</v>
      </c>
      <c r="F465" s="18">
        <f>'Limiting Factor Scores'!F45</f>
        <v>0.61750000000000005</v>
      </c>
      <c r="G465" s="18">
        <f>'Limiting Factor Scores'!G45</f>
        <v>0.61901287516709558</v>
      </c>
      <c r="H465" s="18">
        <f>'Limiting Factor Scores'!H45</f>
        <v>0.17076400579481199</v>
      </c>
      <c r="I465" s="17">
        <f>LFAT!A133</f>
        <v>9</v>
      </c>
      <c r="J465" s="16" t="str">
        <f>LFAT!B133</f>
        <v>Nutrient Enhancement</v>
      </c>
      <c r="K465" s="16" t="str">
        <f>LFAT!D133</f>
        <v>N</v>
      </c>
      <c r="L465" s="19">
        <f>LFAT!F133</f>
        <v>0.1</v>
      </c>
      <c r="M465" s="16" t="str">
        <f>LFAT!G133</f>
        <v>R</v>
      </c>
      <c r="N465" s="19">
        <f>LFAT!I133</f>
        <v>0.1</v>
      </c>
      <c r="O465" s="18">
        <f>LFAT!J133</f>
        <v>0.01</v>
      </c>
      <c r="P465" s="18">
        <f t="shared" si="21"/>
        <v>6.1750000000000008E-3</v>
      </c>
      <c r="Q465" s="18">
        <f t="shared" si="22"/>
        <v>6.190128751670956E-3</v>
      </c>
      <c r="R465" s="18">
        <f t="shared" si="23"/>
        <v>1.7076400579481199E-3</v>
      </c>
    </row>
    <row r="466" spans="1:18" ht="18" customHeight="1" x14ac:dyDescent="0.2">
      <c r="A466" s="16" t="str">
        <f>'Limiting Factor Scores'!A46</f>
        <v>CC3</v>
      </c>
      <c r="B466" s="16" t="str">
        <f>'Limiting Factor Scores'!B46</f>
        <v>Catherine Creek</v>
      </c>
      <c r="C466" s="16" t="str">
        <f>'Limiting Factor Scores'!C46</f>
        <v>Winter Water Temperature</v>
      </c>
      <c r="D466" s="18">
        <f>'Limiting Factor Scores'!D46</f>
        <v>0.17219999999999999</v>
      </c>
      <c r="E466" s="19">
        <f>'Limiting Factor Scores'!E46</f>
        <v>3.56</v>
      </c>
      <c r="F466" s="18">
        <f>'Limiting Factor Scores'!F46</f>
        <v>0.67600000000000005</v>
      </c>
      <c r="G466" s="18">
        <f>'Limiting Factor Scores'!G46</f>
        <v>0.55792308001662971</v>
      </c>
      <c r="H466" s="18">
        <f>'Limiting Factor Scores'!H46</f>
        <v>0.15528720481746108</v>
      </c>
      <c r="I466" s="17">
        <f>LFAT!A132</f>
        <v>9</v>
      </c>
      <c r="J466" s="16" t="str">
        <f>LFAT!B132</f>
        <v>Nutrient Enhancement</v>
      </c>
      <c r="K466" s="16" t="str">
        <f>LFAT!D132</f>
        <v>N</v>
      </c>
      <c r="L466" s="19">
        <f>LFAT!F132</f>
        <v>0.1</v>
      </c>
      <c r="M466" s="16" t="str">
        <f>LFAT!G132</f>
        <v>R</v>
      </c>
      <c r="N466" s="19">
        <f>LFAT!I132</f>
        <v>0.1</v>
      </c>
      <c r="O466" s="18">
        <f>LFAT!J132</f>
        <v>0.01</v>
      </c>
      <c r="P466" s="18">
        <f t="shared" si="21"/>
        <v>6.7600000000000004E-3</v>
      </c>
      <c r="Q466" s="18">
        <f t="shared" si="22"/>
        <v>5.5792308001662971E-3</v>
      </c>
      <c r="R466" s="18">
        <f t="shared" si="23"/>
        <v>1.5528720481746108E-3</v>
      </c>
    </row>
    <row r="467" spans="1:18" ht="18" customHeight="1" x14ac:dyDescent="0.2">
      <c r="A467" s="16" t="str">
        <f>'Limiting Factor Scores'!A32</f>
        <v>CC3</v>
      </c>
      <c r="B467" s="16" t="str">
        <f>'Limiting Factor Scores'!B32</f>
        <v>Catherine Creek</v>
      </c>
      <c r="C467" s="16" t="str">
        <f>'Limiting Factor Scores'!C32</f>
        <v>Altered Flow Timing</v>
      </c>
      <c r="D467" s="18">
        <f>'Limiting Factor Scores'!D32</f>
        <v>0.17219999999999999</v>
      </c>
      <c r="E467" s="19">
        <f>'Limiting Factor Scores'!E32</f>
        <v>3.63</v>
      </c>
      <c r="F467" s="18">
        <f>'Limiting Factor Scores'!F32</f>
        <v>0.69174999999999998</v>
      </c>
      <c r="G467" s="18">
        <f>'Limiting Factor Scores'!G32</f>
        <v>0.62452573501701691</v>
      </c>
      <c r="H467" s="18">
        <f>'Limiting Factor Scores'!H32</f>
        <v>0.17008541477892897</v>
      </c>
      <c r="I467" s="17">
        <f>LFAT!A143</f>
        <v>10</v>
      </c>
      <c r="J467" s="16" t="str">
        <f>LFAT!B143</f>
        <v>Upland Treatments</v>
      </c>
      <c r="K467" s="16" t="str">
        <f>LFAT!D143</f>
        <v>I</v>
      </c>
      <c r="L467" s="19">
        <f>LFAT!F143</f>
        <v>0.5</v>
      </c>
      <c r="M467" s="16" t="str">
        <f>LFAT!G143</f>
        <v>CD</v>
      </c>
      <c r="N467" s="19">
        <f>LFAT!I143</f>
        <v>0.5</v>
      </c>
      <c r="O467" s="18">
        <f>LFAT!J143</f>
        <v>0.25</v>
      </c>
      <c r="P467" s="18">
        <f t="shared" si="21"/>
        <v>0.17293749999999999</v>
      </c>
      <c r="Q467" s="18">
        <f t="shared" si="22"/>
        <v>0.15613143375425423</v>
      </c>
      <c r="R467" s="18">
        <f t="shared" si="23"/>
        <v>4.2521353694732242E-2</v>
      </c>
    </row>
    <row r="468" spans="1:18" ht="18" customHeight="1" x14ac:dyDescent="0.2">
      <c r="A468" s="16" t="str">
        <f>'Limiting Factor Scores'!A33</f>
        <v>CC3</v>
      </c>
      <c r="B468" s="16" t="str">
        <f>'Limiting Factor Scores'!B33</f>
        <v>Catherine Creek</v>
      </c>
      <c r="C468" s="16" t="str">
        <f>'Limiting Factor Scores'!C33</f>
        <v>Altered Primary Productivity</v>
      </c>
      <c r="D468" s="18">
        <f>'Limiting Factor Scores'!D33</f>
        <v>0.17219999999999999</v>
      </c>
      <c r="E468" s="19">
        <f>'Limiting Factor Scores'!E33</f>
        <v>3.3</v>
      </c>
      <c r="F468" s="18">
        <f>'Limiting Factor Scores'!F33</f>
        <v>0.61750000000000005</v>
      </c>
      <c r="G468" s="18">
        <f>'Limiting Factor Scores'!G33</f>
        <v>0.38659822492404755</v>
      </c>
      <c r="H468" s="18">
        <f>'Limiting Factor Scores'!H33</f>
        <v>0.10849055097599904</v>
      </c>
      <c r="I468" s="17">
        <f>LFAT!A150</f>
        <v>10</v>
      </c>
      <c r="J468" s="16" t="str">
        <f>LFAT!B150</f>
        <v>Upland Treatments</v>
      </c>
      <c r="K468" s="16" t="str">
        <f>LFAT!D150</f>
        <v>I</v>
      </c>
      <c r="L468" s="19">
        <f>LFAT!F150</f>
        <v>0.5</v>
      </c>
      <c r="M468" s="16" t="str">
        <f>LFAT!G150</f>
        <v>CD</v>
      </c>
      <c r="N468" s="19">
        <f>LFAT!I150</f>
        <v>0.5</v>
      </c>
      <c r="O468" s="18">
        <f>LFAT!J150</f>
        <v>0.25</v>
      </c>
      <c r="P468" s="18">
        <f t="shared" si="21"/>
        <v>0.15437500000000001</v>
      </c>
      <c r="Q468" s="18">
        <f t="shared" si="22"/>
        <v>9.6649556231011888E-2</v>
      </c>
      <c r="R468" s="18">
        <f t="shared" si="23"/>
        <v>2.7122637743999759E-2</v>
      </c>
    </row>
    <row r="469" spans="1:18" ht="18" customHeight="1" x14ac:dyDescent="0.2">
      <c r="A469" s="16" t="str">
        <f>'Limiting Factor Scores'!A34</f>
        <v>CC3</v>
      </c>
      <c r="B469" s="16" t="str">
        <f>'Limiting Factor Scores'!B34</f>
        <v>Catherine Creek</v>
      </c>
      <c r="C469" s="16" t="str">
        <f>'Limiting Factor Scores'!C34</f>
        <v>Anthropogenic Barriers</v>
      </c>
      <c r="D469" s="18">
        <f>'Limiting Factor Scores'!D34</f>
        <v>0.17219999999999999</v>
      </c>
      <c r="E469" s="19">
        <f>'Limiting Factor Scores'!E34</f>
        <v>3.63</v>
      </c>
      <c r="F469" s="18">
        <f>'Limiting Factor Scores'!F34</f>
        <v>0.69174999999999998</v>
      </c>
      <c r="G469" s="18">
        <f>'Limiting Factor Scores'!G34</f>
        <v>0.63218340736386347</v>
      </c>
      <c r="H469" s="18">
        <f>'Limiting Factor Scores'!H34</f>
        <v>0.19443681323975964</v>
      </c>
      <c r="I469" s="17">
        <f>LFAT!A137</f>
        <v>10</v>
      </c>
      <c r="J469" s="16" t="str">
        <f>LFAT!B137</f>
        <v>Upland Treatments</v>
      </c>
      <c r="K469" s="16" t="str">
        <f>LFAT!D137</f>
        <v>N</v>
      </c>
      <c r="L469" s="19">
        <f>LFAT!F137</f>
        <v>0.1</v>
      </c>
      <c r="M469" s="16" t="str">
        <f>LFAT!G137</f>
        <v>R</v>
      </c>
      <c r="N469" s="19">
        <f>LFAT!I137</f>
        <v>0.1</v>
      </c>
      <c r="O469" s="18">
        <f>LFAT!J137</f>
        <v>0.01</v>
      </c>
      <c r="P469" s="18">
        <f t="shared" si="21"/>
        <v>6.9175E-3</v>
      </c>
      <c r="Q469" s="18">
        <f t="shared" si="22"/>
        <v>6.3218340736386353E-3</v>
      </c>
      <c r="R469" s="18">
        <f t="shared" si="23"/>
        <v>1.9443681323975965E-3</v>
      </c>
    </row>
    <row r="470" spans="1:18" ht="18" customHeight="1" x14ac:dyDescent="0.2">
      <c r="A470" s="16" t="str">
        <f>'Limiting Factor Scores'!A35</f>
        <v>CC3</v>
      </c>
      <c r="B470" s="16" t="str">
        <f>'Limiting Factor Scores'!B35</f>
        <v>Catherine Creek</v>
      </c>
      <c r="C470" s="16" t="str">
        <f>'Limiting Factor Scores'!C35</f>
        <v>Channel and Habitat Structure</v>
      </c>
      <c r="D470" s="18">
        <f>'Limiting Factor Scores'!D35</f>
        <v>0.17219999999999999</v>
      </c>
      <c r="E470" s="19">
        <f>'Limiting Factor Scores'!E35</f>
        <v>2.93</v>
      </c>
      <c r="F470" s="18">
        <f>'Limiting Factor Scores'!F35</f>
        <v>0.53425</v>
      </c>
      <c r="G470" s="18">
        <f>'Limiting Factor Scores'!G35</f>
        <v>0.80169554988171698</v>
      </c>
      <c r="H470" s="18">
        <f>'Limiting Factor Scores'!H35</f>
        <v>0.24165863807755539</v>
      </c>
      <c r="I470" s="17">
        <f>LFAT!A141</f>
        <v>10</v>
      </c>
      <c r="J470" s="16" t="str">
        <f>LFAT!B141</f>
        <v>Upland Treatments</v>
      </c>
      <c r="K470" s="16" t="str">
        <f>LFAT!D141</f>
        <v>N</v>
      </c>
      <c r="L470" s="19">
        <f>LFAT!F141</f>
        <v>0.1</v>
      </c>
      <c r="M470" s="16" t="str">
        <f>LFAT!G141</f>
        <v>R</v>
      </c>
      <c r="N470" s="19">
        <f>LFAT!I141</f>
        <v>0.1</v>
      </c>
      <c r="O470" s="18">
        <f>LFAT!J141</f>
        <v>0.01</v>
      </c>
      <c r="P470" s="18">
        <f t="shared" si="21"/>
        <v>5.3425E-3</v>
      </c>
      <c r="Q470" s="18">
        <f t="shared" si="22"/>
        <v>8.0169554988171708E-3</v>
      </c>
      <c r="R470" s="18">
        <f t="shared" si="23"/>
        <v>2.416586380775554E-3</v>
      </c>
    </row>
    <row r="471" spans="1:18" ht="18" customHeight="1" x14ac:dyDescent="0.2">
      <c r="A471" s="16" t="str">
        <f>'Limiting Factor Scores'!A36</f>
        <v>CC3</v>
      </c>
      <c r="B471" s="16" t="str">
        <f>'Limiting Factor Scores'!B36</f>
        <v>Catherine Creek</v>
      </c>
      <c r="C471" s="16" t="str">
        <f>'Limiting Factor Scores'!C36</f>
        <v>Decreased Sediment Quantity</v>
      </c>
      <c r="D471" s="18">
        <f>'Limiting Factor Scores'!D36</f>
        <v>0.17219999999999999</v>
      </c>
      <c r="E471" s="19">
        <f>'Limiting Factor Scores'!E36</f>
        <v>2.86</v>
      </c>
      <c r="F471" s="18">
        <f>'Limiting Factor Scores'!F36</f>
        <v>0.51849999999999996</v>
      </c>
      <c r="G471" s="18">
        <f>'Limiting Factor Scores'!G36</f>
        <v>0.46237237503826523</v>
      </c>
      <c r="H471" s="18">
        <f>'Limiting Factor Scores'!H36</f>
        <v>0.14022956942219386</v>
      </c>
      <c r="I471" s="17">
        <f>LFAT!A144</f>
        <v>10</v>
      </c>
      <c r="J471" s="16" t="str">
        <f>LFAT!B144</f>
        <v>Upland Treatments</v>
      </c>
      <c r="K471" s="16" t="str">
        <f>LFAT!D144</f>
        <v>I</v>
      </c>
      <c r="L471" s="19">
        <f>LFAT!F144</f>
        <v>0.5</v>
      </c>
      <c r="M471" s="16" t="str">
        <f>LFAT!G144</f>
        <v>CD</v>
      </c>
      <c r="N471" s="19">
        <f>LFAT!I144</f>
        <v>0.5</v>
      </c>
      <c r="O471" s="18">
        <f>LFAT!J144</f>
        <v>0.25</v>
      </c>
      <c r="P471" s="18">
        <f t="shared" si="21"/>
        <v>0.12962499999999999</v>
      </c>
      <c r="Q471" s="18">
        <f t="shared" si="22"/>
        <v>0.11559309375956631</v>
      </c>
      <c r="R471" s="18">
        <f t="shared" si="23"/>
        <v>3.5057392355548465E-2</v>
      </c>
    </row>
    <row r="472" spans="1:18" ht="18" customHeight="1" x14ac:dyDescent="0.2">
      <c r="A472" s="16" t="str">
        <f>'Limiting Factor Scores'!A37</f>
        <v>CC3</v>
      </c>
      <c r="B472" s="16" t="str">
        <f>'Limiting Factor Scores'!B37</f>
        <v>Catherine Creek</v>
      </c>
      <c r="C472" s="16" t="str">
        <f>'Limiting Factor Scores'!C37</f>
        <v>Decreased Water Quantity</v>
      </c>
      <c r="D472" s="18">
        <f>'Limiting Factor Scores'!D37</f>
        <v>0.17219999999999999</v>
      </c>
      <c r="E472" s="19">
        <f>'Limiting Factor Scores'!E37</f>
        <v>3.63</v>
      </c>
      <c r="F472" s="18">
        <f>'Limiting Factor Scores'!F37</f>
        <v>0.69174999999999998</v>
      </c>
      <c r="G472" s="18">
        <f>'Limiting Factor Scores'!G37</f>
        <v>0.89254427263613612</v>
      </c>
      <c r="H472" s="18">
        <f>'Limiting Factor Scores'!H37</f>
        <v>0.25577477006379878</v>
      </c>
      <c r="I472" s="17">
        <f>LFAT!A142</f>
        <v>10</v>
      </c>
      <c r="J472" s="16" t="str">
        <f>LFAT!B142</f>
        <v>Upland Treatments</v>
      </c>
      <c r="K472" s="16" t="str">
        <f>LFAT!D142</f>
        <v>I</v>
      </c>
      <c r="L472" s="19">
        <f>LFAT!F142</f>
        <v>0.5</v>
      </c>
      <c r="M472" s="16" t="str">
        <f>LFAT!G142</f>
        <v>CD</v>
      </c>
      <c r="N472" s="19">
        <f>LFAT!I142</f>
        <v>0.5</v>
      </c>
      <c r="O472" s="18">
        <f>LFAT!J142</f>
        <v>0.25</v>
      </c>
      <c r="P472" s="18">
        <f t="shared" si="21"/>
        <v>0.17293749999999999</v>
      </c>
      <c r="Q472" s="18">
        <f t="shared" si="22"/>
        <v>0.22313606815903403</v>
      </c>
      <c r="R472" s="18">
        <f t="shared" si="23"/>
        <v>6.3943692515949696E-2</v>
      </c>
    </row>
    <row r="473" spans="1:18" ht="18" customHeight="1" x14ac:dyDescent="0.2">
      <c r="A473" s="16" t="str">
        <f>'Limiting Factor Scores'!A38</f>
        <v>CC3</v>
      </c>
      <c r="B473" s="16" t="str">
        <f>'Limiting Factor Scores'!B38</f>
        <v>Catherine Creek</v>
      </c>
      <c r="C473" s="16" t="str">
        <f>'Limiting Factor Scores'!C38</f>
        <v>Floodplain Condition</v>
      </c>
      <c r="D473" s="18">
        <f>'Limiting Factor Scores'!D38</f>
        <v>0.17219999999999999</v>
      </c>
      <c r="E473" s="19">
        <f>'Limiting Factor Scores'!E38</f>
        <v>2.35</v>
      </c>
      <c r="F473" s="18">
        <f>'Limiting Factor Scores'!F38</f>
        <v>0.40375</v>
      </c>
      <c r="G473" s="18">
        <f>'Limiting Factor Scores'!G38</f>
        <v>0.4226172375297968</v>
      </c>
      <c r="H473" s="18">
        <f>'Limiting Factor Scores'!H38</f>
        <v>0.12014546213185326</v>
      </c>
      <c r="I473" s="17">
        <f>LFAT!A139</f>
        <v>10</v>
      </c>
      <c r="J473" s="16" t="str">
        <f>LFAT!B139</f>
        <v>Upland Treatments</v>
      </c>
      <c r="K473" s="16" t="str">
        <f>LFAT!D139</f>
        <v>N</v>
      </c>
      <c r="L473" s="19">
        <f>LFAT!F139</f>
        <v>0.1</v>
      </c>
      <c r="M473" s="16" t="str">
        <f>LFAT!G139</f>
        <v>R</v>
      </c>
      <c r="N473" s="19">
        <f>LFAT!I139</f>
        <v>0.1</v>
      </c>
      <c r="O473" s="18">
        <f>LFAT!J139</f>
        <v>0.01</v>
      </c>
      <c r="P473" s="18">
        <f t="shared" si="21"/>
        <v>4.0375000000000003E-3</v>
      </c>
      <c r="Q473" s="18">
        <f t="shared" si="22"/>
        <v>4.2261723752979683E-3</v>
      </c>
      <c r="R473" s="18">
        <f t="shared" si="23"/>
        <v>1.2014546213185327E-3</v>
      </c>
    </row>
    <row r="474" spans="1:18" ht="18" customHeight="1" x14ac:dyDescent="0.2">
      <c r="A474" s="16" t="str">
        <f>'Limiting Factor Scores'!A39</f>
        <v>CC3</v>
      </c>
      <c r="B474" s="16" t="str">
        <f>'Limiting Factor Scores'!B39</f>
        <v>Catherine Creek</v>
      </c>
      <c r="C474" s="16" t="str">
        <f>'Limiting Factor Scores'!C39</f>
        <v>Increased Sediment Quantity</v>
      </c>
      <c r="D474" s="18">
        <f>'Limiting Factor Scores'!D39</f>
        <v>0.17219999999999999</v>
      </c>
      <c r="E474" s="19">
        <f>'Limiting Factor Scores'!E39</f>
        <v>3.73</v>
      </c>
      <c r="F474" s="18">
        <f>'Limiting Factor Scores'!F39</f>
        <v>0.71425000000000005</v>
      </c>
      <c r="G474" s="18">
        <f>'Limiting Factor Scores'!G39</f>
        <v>0.44717049741214732</v>
      </c>
      <c r="H474" s="18">
        <f>'Limiting Factor Scores'!H39</f>
        <v>0.14754869361726897</v>
      </c>
      <c r="I474" s="17">
        <f>LFAT!A145</f>
        <v>10</v>
      </c>
      <c r="J474" s="16" t="str">
        <f>LFAT!B145</f>
        <v>Upland Treatments</v>
      </c>
      <c r="K474" s="16" t="str">
        <f>LFAT!D145</f>
        <v>I</v>
      </c>
      <c r="L474" s="19">
        <f>LFAT!F145</f>
        <v>0.5</v>
      </c>
      <c r="M474" s="16" t="str">
        <f>LFAT!G145</f>
        <v>CD</v>
      </c>
      <c r="N474" s="19">
        <f>LFAT!I145</f>
        <v>0.5</v>
      </c>
      <c r="O474" s="18">
        <f>LFAT!J145</f>
        <v>0.25</v>
      </c>
      <c r="P474" s="18">
        <f t="shared" si="21"/>
        <v>0.17856250000000001</v>
      </c>
      <c r="Q474" s="18">
        <f t="shared" si="22"/>
        <v>0.11179262435303683</v>
      </c>
      <c r="R474" s="18">
        <f t="shared" si="23"/>
        <v>3.6887173404317242E-2</v>
      </c>
    </row>
    <row r="475" spans="1:18" ht="18" customHeight="1" x14ac:dyDescent="0.2">
      <c r="A475" s="16" t="str">
        <f>'Limiting Factor Scores'!A40</f>
        <v>CC3</v>
      </c>
      <c r="B475" s="16" t="str">
        <f>'Limiting Factor Scores'!B40</f>
        <v>Catherine Creek</v>
      </c>
      <c r="C475" s="16" t="str">
        <f>'Limiting Factor Scores'!C40</f>
        <v>Non-Native Species Interactions and Competition</v>
      </c>
      <c r="D475" s="18">
        <f>'Limiting Factor Scores'!D40</f>
        <v>0.17219999999999999</v>
      </c>
      <c r="E475" s="19">
        <f>'Limiting Factor Scores'!E40</f>
        <v>2.62</v>
      </c>
      <c r="F475" s="18">
        <f>'Limiting Factor Scores'!F40</f>
        <v>0.46450000000000002</v>
      </c>
      <c r="G475" s="18">
        <f>'Limiting Factor Scores'!G40</f>
        <v>0.32166160496571988</v>
      </c>
      <c r="H475" s="18">
        <f>'Limiting Factor Scores'!H40</f>
        <v>0.11225590079451518</v>
      </c>
      <c r="I475" s="17">
        <f>LFAT!A151</f>
        <v>10</v>
      </c>
      <c r="J475" s="16" t="str">
        <f>LFAT!B151</f>
        <v>Upland Treatments</v>
      </c>
      <c r="K475" s="16" t="str">
        <f>LFAT!D151</f>
        <v>N</v>
      </c>
      <c r="L475" s="19">
        <f>LFAT!F151</f>
        <v>0.1</v>
      </c>
      <c r="M475" s="16" t="str">
        <f>LFAT!G151</f>
        <v>R</v>
      </c>
      <c r="N475" s="19">
        <f>LFAT!I151</f>
        <v>0.1</v>
      </c>
      <c r="O475" s="18">
        <f>LFAT!J151</f>
        <v>0.01</v>
      </c>
      <c r="P475" s="18">
        <f t="shared" si="21"/>
        <v>4.6450000000000007E-3</v>
      </c>
      <c r="Q475" s="18">
        <f t="shared" si="22"/>
        <v>3.2166160496571988E-3</v>
      </c>
      <c r="R475" s="18">
        <f t="shared" si="23"/>
        <v>1.1225590079451519E-3</v>
      </c>
    </row>
    <row r="476" spans="1:18" ht="18" customHeight="1" x14ac:dyDescent="0.2">
      <c r="A476" s="16" t="str">
        <f>'Limiting Factor Scores'!A41</f>
        <v>CC3</v>
      </c>
      <c r="B476" s="16" t="str">
        <f>'Limiting Factor Scores'!B41</f>
        <v>Catherine Creek</v>
      </c>
      <c r="C476" s="16" t="str">
        <f>'Limiting Factor Scores'!C41</f>
        <v>Predation</v>
      </c>
      <c r="D476" s="18">
        <f>'Limiting Factor Scores'!D41</f>
        <v>0.17219999999999999</v>
      </c>
      <c r="E476" s="19">
        <f>'Limiting Factor Scores'!E41</f>
        <v>2.88</v>
      </c>
      <c r="F476" s="18">
        <f>'Limiting Factor Scores'!F41</f>
        <v>0.52300000000000002</v>
      </c>
      <c r="G476" s="18">
        <f>'Limiting Factor Scores'!G41</f>
        <v>0.48375408014152393</v>
      </c>
      <c r="H476" s="18">
        <f>'Limiting Factor Scores'!H41</f>
        <v>0.14607829323422306</v>
      </c>
      <c r="I476" s="17">
        <f>LFAT!A149</f>
        <v>10</v>
      </c>
      <c r="J476" s="16" t="str">
        <f>LFAT!B149</f>
        <v>Upland Treatments</v>
      </c>
      <c r="K476" s="16" t="str">
        <f>LFAT!D149</f>
        <v>N</v>
      </c>
      <c r="L476" s="19">
        <f>LFAT!F149</f>
        <v>0.1</v>
      </c>
      <c r="M476" s="16" t="str">
        <f>LFAT!G149</f>
        <v>R</v>
      </c>
      <c r="N476" s="19">
        <f>LFAT!I149</f>
        <v>0.1</v>
      </c>
      <c r="O476" s="18">
        <f>LFAT!J149</f>
        <v>0.01</v>
      </c>
      <c r="P476" s="18">
        <f t="shared" si="21"/>
        <v>5.2300000000000003E-3</v>
      </c>
      <c r="Q476" s="18">
        <f t="shared" si="22"/>
        <v>4.8375408014152393E-3</v>
      </c>
      <c r="R476" s="18">
        <f t="shared" si="23"/>
        <v>1.4607829323422306E-3</v>
      </c>
    </row>
    <row r="477" spans="1:18" ht="18" customHeight="1" x14ac:dyDescent="0.2">
      <c r="A477" s="16" t="str">
        <f>'Limiting Factor Scores'!A42</f>
        <v>CC3</v>
      </c>
      <c r="B477" s="16" t="str">
        <f>'Limiting Factor Scores'!B42</f>
        <v>Catherine Creek</v>
      </c>
      <c r="C477" s="16" t="str">
        <f>'Limiting Factor Scores'!C42</f>
        <v>Riparian Condition</v>
      </c>
      <c r="D477" s="18">
        <f>'Limiting Factor Scores'!D42</f>
        <v>0.17219999999999999</v>
      </c>
      <c r="E477" s="19">
        <f>'Limiting Factor Scores'!E42</f>
        <v>2.4900000000000002</v>
      </c>
      <c r="F477" s="18">
        <f>'Limiting Factor Scores'!F42</f>
        <v>0.43525000000000003</v>
      </c>
      <c r="G477" s="18">
        <f>'Limiting Factor Scores'!G42</f>
        <v>0.46522566756424288</v>
      </c>
      <c r="H477" s="18">
        <f>'Limiting Factor Scores'!H42</f>
        <v>0.14879190998891928</v>
      </c>
      <c r="I477" s="17">
        <f>LFAT!A138</f>
        <v>10</v>
      </c>
      <c r="J477" s="16" t="str">
        <f>LFAT!B138</f>
        <v>Upland Treatments</v>
      </c>
      <c r="K477" s="16" t="str">
        <f>LFAT!D138</f>
        <v>N</v>
      </c>
      <c r="L477" s="19">
        <f>LFAT!F138</f>
        <v>0.1</v>
      </c>
      <c r="M477" s="16" t="str">
        <f>LFAT!G138</f>
        <v>R</v>
      </c>
      <c r="N477" s="19">
        <f>LFAT!I138</f>
        <v>0.1</v>
      </c>
      <c r="O477" s="18">
        <f>LFAT!J138</f>
        <v>0.01</v>
      </c>
      <c r="P477" s="18">
        <f t="shared" si="21"/>
        <v>4.3525000000000005E-3</v>
      </c>
      <c r="Q477" s="18">
        <f t="shared" si="22"/>
        <v>4.6522566756424287E-3</v>
      </c>
      <c r="R477" s="18">
        <f t="shared" si="23"/>
        <v>1.4879190998891929E-3</v>
      </c>
    </row>
    <row r="478" spans="1:18" ht="18" customHeight="1" x14ac:dyDescent="0.2">
      <c r="A478" s="16" t="str">
        <f>'Limiting Factor Scores'!A43</f>
        <v>CC3</v>
      </c>
      <c r="B478" s="16" t="str">
        <f>'Limiting Factor Scores'!B43</f>
        <v>Catherine Creek</v>
      </c>
      <c r="C478" s="16" t="str">
        <f>'Limiting Factor Scores'!C43</f>
        <v>Side Channel and Wetland Habitat</v>
      </c>
      <c r="D478" s="18">
        <f>'Limiting Factor Scores'!D43</f>
        <v>0.17219999999999999</v>
      </c>
      <c r="E478" s="19">
        <f>'Limiting Factor Scores'!E43</f>
        <v>2.72</v>
      </c>
      <c r="F478" s="18">
        <f>'Limiting Factor Scores'!F43</f>
        <v>0.48699999999999999</v>
      </c>
      <c r="G478" s="18">
        <f>'Limiting Factor Scores'!G43</f>
        <v>0.64453475985623743</v>
      </c>
      <c r="H478" s="18">
        <f>'Limiting Factor Scores'!H43</f>
        <v>0.18729245665411581</v>
      </c>
      <c r="I478" s="17">
        <f>LFAT!A140</f>
        <v>10</v>
      </c>
      <c r="J478" s="16" t="str">
        <f>LFAT!B140</f>
        <v>Upland Treatments</v>
      </c>
      <c r="K478" s="16" t="str">
        <f>LFAT!D140</f>
        <v>N</v>
      </c>
      <c r="L478" s="19">
        <f>LFAT!F140</f>
        <v>0.1</v>
      </c>
      <c r="M478" s="16" t="str">
        <f>LFAT!G140</f>
        <v>R</v>
      </c>
      <c r="N478" s="19">
        <f>LFAT!I140</f>
        <v>0.1</v>
      </c>
      <c r="O478" s="18">
        <f>LFAT!J140</f>
        <v>0.01</v>
      </c>
      <c r="P478" s="18">
        <f t="shared" si="21"/>
        <v>4.8700000000000002E-3</v>
      </c>
      <c r="Q478" s="18">
        <f t="shared" si="22"/>
        <v>6.4453475985623747E-3</v>
      </c>
      <c r="R478" s="18">
        <f t="shared" si="23"/>
        <v>1.8729245665411582E-3</v>
      </c>
    </row>
    <row r="479" spans="1:18" ht="18" customHeight="1" x14ac:dyDescent="0.2">
      <c r="A479" s="16" t="str">
        <f>'Limiting Factor Scores'!A44</f>
        <v>CC3</v>
      </c>
      <c r="B479" s="16" t="str">
        <f>'Limiting Factor Scores'!B44</f>
        <v>Catherine Creek</v>
      </c>
      <c r="C479" s="16" t="str">
        <f>'Limiting Factor Scores'!C44</f>
        <v>Summer Water Temperature</v>
      </c>
      <c r="D479" s="18">
        <f>'Limiting Factor Scores'!D44</f>
        <v>0.17219999999999999</v>
      </c>
      <c r="E479" s="19">
        <f>'Limiting Factor Scores'!E44</f>
        <v>3.17</v>
      </c>
      <c r="F479" s="18">
        <f>'Limiting Factor Scores'!F44</f>
        <v>0.58825000000000005</v>
      </c>
      <c r="G479" s="18">
        <f>'Limiting Factor Scores'!G44</f>
        <v>0.67434626998552905</v>
      </c>
      <c r="H479" s="18">
        <f>'Limiting Factor Scores'!H44</f>
        <v>0.20819355764638228</v>
      </c>
      <c r="I479" s="17">
        <f>LFAT!A146</f>
        <v>10</v>
      </c>
      <c r="J479" s="16" t="str">
        <f>LFAT!B146</f>
        <v>Upland Treatments</v>
      </c>
      <c r="K479" s="16" t="str">
        <f>LFAT!D146</f>
        <v>I</v>
      </c>
      <c r="L479" s="19">
        <f>LFAT!F146</f>
        <v>0.5</v>
      </c>
      <c r="M479" s="16" t="str">
        <f>LFAT!G146</f>
        <v>CD</v>
      </c>
      <c r="N479" s="19">
        <f>LFAT!I146</f>
        <v>0.5</v>
      </c>
      <c r="O479" s="18">
        <f>LFAT!J146</f>
        <v>0.25</v>
      </c>
      <c r="P479" s="18">
        <f t="shared" si="21"/>
        <v>0.14706250000000001</v>
      </c>
      <c r="Q479" s="18">
        <f t="shared" si="22"/>
        <v>0.16858656749638226</v>
      </c>
      <c r="R479" s="18">
        <f t="shared" si="23"/>
        <v>5.2048389411595571E-2</v>
      </c>
    </row>
    <row r="480" spans="1:18" ht="18" customHeight="1" x14ac:dyDescent="0.2">
      <c r="A480" s="16" t="str">
        <f>'Limiting Factor Scores'!A45</f>
        <v>CC3</v>
      </c>
      <c r="B480" s="16" t="str">
        <f>'Limiting Factor Scores'!B45</f>
        <v>Catherine Creek</v>
      </c>
      <c r="C480" s="16" t="str">
        <f>'Limiting Factor Scores'!C45</f>
        <v>Water Quality</v>
      </c>
      <c r="D480" s="18">
        <f>'Limiting Factor Scores'!D45</f>
        <v>0.17219999999999999</v>
      </c>
      <c r="E480" s="19">
        <f>'Limiting Factor Scores'!E45</f>
        <v>3.3</v>
      </c>
      <c r="F480" s="18">
        <f>'Limiting Factor Scores'!F45</f>
        <v>0.61750000000000005</v>
      </c>
      <c r="G480" s="18">
        <f>'Limiting Factor Scores'!G45</f>
        <v>0.61901287516709558</v>
      </c>
      <c r="H480" s="18">
        <f>'Limiting Factor Scores'!H45</f>
        <v>0.17076400579481199</v>
      </c>
      <c r="I480" s="17">
        <f>LFAT!A148</f>
        <v>10</v>
      </c>
      <c r="J480" s="16" t="str">
        <f>LFAT!B148</f>
        <v>Upland Treatments</v>
      </c>
      <c r="K480" s="16" t="str">
        <f>LFAT!D148</f>
        <v>I</v>
      </c>
      <c r="L480" s="19">
        <f>LFAT!F148</f>
        <v>0.5</v>
      </c>
      <c r="M480" s="16" t="str">
        <f>LFAT!G148</f>
        <v>CD</v>
      </c>
      <c r="N480" s="19">
        <f>LFAT!I148</f>
        <v>0.5</v>
      </c>
      <c r="O480" s="18">
        <f>LFAT!J148</f>
        <v>0.25</v>
      </c>
      <c r="P480" s="18">
        <f t="shared" si="21"/>
        <v>0.15437500000000001</v>
      </c>
      <c r="Q480" s="18">
        <f t="shared" si="22"/>
        <v>0.15475321879177389</v>
      </c>
      <c r="R480" s="18">
        <f t="shared" si="23"/>
        <v>4.2691001448702998E-2</v>
      </c>
    </row>
    <row r="481" spans="1:18" ht="18" customHeight="1" x14ac:dyDescent="0.2">
      <c r="A481" s="16" t="str">
        <f>'Limiting Factor Scores'!A46</f>
        <v>CC3</v>
      </c>
      <c r="B481" s="16" t="str">
        <f>'Limiting Factor Scores'!B46</f>
        <v>Catherine Creek</v>
      </c>
      <c r="C481" s="16" t="str">
        <f>'Limiting Factor Scores'!C46</f>
        <v>Winter Water Temperature</v>
      </c>
      <c r="D481" s="18">
        <f>'Limiting Factor Scores'!D46</f>
        <v>0.17219999999999999</v>
      </c>
      <c r="E481" s="19">
        <f>'Limiting Factor Scores'!E46</f>
        <v>3.56</v>
      </c>
      <c r="F481" s="18">
        <f>'Limiting Factor Scores'!F46</f>
        <v>0.67600000000000005</v>
      </c>
      <c r="G481" s="18">
        <f>'Limiting Factor Scores'!G46</f>
        <v>0.55792308001662971</v>
      </c>
      <c r="H481" s="18">
        <f>'Limiting Factor Scores'!H46</f>
        <v>0.15528720481746108</v>
      </c>
      <c r="I481" s="17">
        <f>LFAT!A147</f>
        <v>10</v>
      </c>
      <c r="J481" s="16" t="str">
        <f>LFAT!B147</f>
        <v>Upland Treatments</v>
      </c>
      <c r="K481" s="16" t="str">
        <f>LFAT!D147</f>
        <v>N</v>
      </c>
      <c r="L481" s="19">
        <f>LFAT!F147</f>
        <v>0.1</v>
      </c>
      <c r="M481" s="16" t="str">
        <f>LFAT!G147</f>
        <v>R</v>
      </c>
      <c r="N481" s="19">
        <f>LFAT!I147</f>
        <v>0.1</v>
      </c>
      <c r="O481" s="18">
        <f>LFAT!J147</f>
        <v>0.01</v>
      </c>
      <c r="P481" s="18">
        <f t="shared" si="21"/>
        <v>6.7600000000000004E-3</v>
      </c>
      <c r="Q481" s="18">
        <f t="shared" si="22"/>
        <v>5.5792308001662971E-3</v>
      </c>
      <c r="R481" s="18">
        <f t="shared" si="23"/>
        <v>1.5528720481746108E-3</v>
      </c>
    </row>
    <row r="482" spans="1:18" ht="18" customHeight="1" x14ac:dyDescent="0.2">
      <c r="A482" s="16" t="str">
        <f>'Limiting Factor Scores'!A32</f>
        <v>CC3</v>
      </c>
      <c r="B482" s="16" t="str">
        <f>'Limiting Factor Scores'!B32</f>
        <v>Catherine Creek</v>
      </c>
      <c r="C482" s="16" t="str">
        <f>'Limiting Factor Scores'!C32</f>
        <v>Altered Flow Timing</v>
      </c>
      <c r="D482" s="18">
        <f>'Limiting Factor Scores'!D32</f>
        <v>0.17219999999999999</v>
      </c>
      <c r="E482" s="19">
        <f>'Limiting Factor Scores'!E32</f>
        <v>3.63</v>
      </c>
      <c r="F482" s="18">
        <f>'Limiting Factor Scores'!F32</f>
        <v>0.69174999999999998</v>
      </c>
      <c r="G482" s="18">
        <f>'Limiting Factor Scores'!G32</f>
        <v>0.62452573501701691</v>
      </c>
      <c r="H482" s="18">
        <f>'Limiting Factor Scores'!H32</f>
        <v>0.17008541477892897</v>
      </c>
      <c r="I482" s="17">
        <f>LFAT!A158</f>
        <v>11</v>
      </c>
      <c r="J482" s="16" t="str">
        <f>LFAT!B158</f>
        <v>Species Management (non-native or unnatural)</v>
      </c>
      <c r="K482" s="16" t="str">
        <f>LFAT!D158</f>
        <v>N</v>
      </c>
      <c r="L482" s="19">
        <f>LFAT!F158</f>
        <v>0.1</v>
      </c>
      <c r="M482" s="16" t="str">
        <f>LFAT!G158</f>
        <v>R</v>
      </c>
      <c r="N482" s="19">
        <f>LFAT!I158</f>
        <v>0.1</v>
      </c>
      <c r="O482" s="18">
        <f>LFAT!J158</f>
        <v>0.01</v>
      </c>
      <c r="P482" s="18">
        <f t="shared" si="21"/>
        <v>6.9175E-3</v>
      </c>
      <c r="Q482" s="18">
        <f t="shared" si="22"/>
        <v>6.2452573501701695E-3</v>
      </c>
      <c r="R482" s="18">
        <f t="shared" si="23"/>
        <v>1.7008541477892896E-3</v>
      </c>
    </row>
    <row r="483" spans="1:18" ht="18" customHeight="1" x14ac:dyDescent="0.2">
      <c r="A483" s="16" t="str">
        <f>'Limiting Factor Scores'!A33</f>
        <v>CC3</v>
      </c>
      <c r="B483" s="16" t="str">
        <f>'Limiting Factor Scores'!B33</f>
        <v>Catherine Creek</v>
      </c>
      <c r="C483" s="16" t="str">
        <f>'Limiting Factor Scores'!C33</f>
        <v>Altered Primary Productivity</v>
      </c>
      <c r="D483" s="18">
        <f>'Limiting Factor Scores'!D33</f>
        <v>0.17219999999999999</v>
      </c>
      <c r="E483" s="19">
        <f>'Limiting Factor Scores'!E33</f>
        <v>3.3</v>
      </c>
      <c r="F483" s="18">
        <f>'Limiting Factor Scores'!F33</f>
        <v>0.61750000000000005</v>
      </c>
      <c r="G483" s="18">
        <f>'Limiting Factor Scores'!G33</f>
        <v>0.38659822492404755</v>
      </c>
      <c r="H483" s="18">
        <f>'Limiting Factor Scores'!H33</f>
        <v>0.10849055097599904</v>
      </c>
      <c r="I483" s="17">
        <f>LFAT!A165</f>
        <v>11</v>
      </c>
      <c r="J483" s="16" t="str">
        <f>LFAT!B165</f>
        <v>Species Management (non-native or unnatural)</v>
      </c>
      <c r="K483" s="16" t="str">
        <f>LFAT!D165</f>
        <v>N</v>
      </c>
      <c r="L483" s="19">
        <f>LFAT!F165</f>
        <v>0.1</v>
      </c>
      <c r="M483" s="16" t="str">
        <f>LFAT!G165</f>
        <v>R</v>
      </c>
      <c r="N483" s="19">
        <f>LFAT!I165</f>
        <v>0.1</v>
      </c>
      <c r="O483" s="18">
        <f>LFAT!J165</f>
        <v>0.01</v>
      </c>
      <c r="P483" s="18">
        <f t="shared" si="21"/>
        <v>6.1750000000000008E-3</v>
      </c>
      <c r="Q483" s="18">
        <f t="shared" si="22"/>
        <v>3.8659822492404755E-3</v>
      </c>
      <c r="R483" s="18">
        <f t="shared" si="23"/>
        <v>1.0849055097599905E-3</v>
      </c>
    </row>
    <row r="484" spans="1:18" ht="18" customHeight="1" x14ac:dyDescent="0.2">
      <c r="A484" s="16" t="str">
        <f>'Limiting Factor Scores'!A34</f>
        <v>CC3</v>
      </c>
      <c r="B484" s="16" t="str">
        <f>'Limiting Factor Scores'!B34</f>
        <v>Catherine Creek</v>
      </c>
      <c r="C484" s="16" t="str">
        <f>'Limiting Factor Scores'!C34</f>
        <v>Anthropogenic Barriers</v>
      </c>
      <c r="D484" s="18">
        <f>'Limiting Factor Scores'!D34</f>
        <v>0.17219999999999999</v>
      </c>
      <c r="E484" s="19">
        <f>'Limiting Factor Scores'!E34</f>
        <v>3.63</v>
      </c>
      <c r="F484" s="18">
        <f>'Limiting Factor Scores'!F34</f>
        <v>0.69174999999999998</v>
      </c>
      <c r="G484" s="18">
        <f>'Limiting Factor Scores'!G34</f>
        <v>0.63218340736386347</v>
      </c>
      <c r="H484" s="18">
        <f>'Limiting Factor Scores'!H34</f>
        <v>0.19443681323975964</v>
      </c>
      <c r="I484" s="17">
        <f>LFAT!A152</f>
        <v>11</v>
      </c>
      <c r="J484" s="16" t="str">
        <f>LFAT!B152</f>
        <v>Species Management (non-native or unnatural)</v>
      </c>
      <c r="K484" s="16" t="str">
        <f>LFAT!D152</f>
        <v>N</v>
      </c>
      <c r="L484" s="19">
        <f>LFAT!F152</f>
        <v>0.1</v>
      </c>
      <c r="M484" s="16" t="str">
        <f>LFAT!G152</f>
        <v>R</v>
      </c>
      <c r="N484" s="19">
        <f>LFAT!I152</f>
        <v>0.1</v>
      </c>
      <c r="O484" s="18">
        <f>LFAT!J152</f>
        <v>0.01</v>
      </c>
      <c r="P484" s="18">
        <f t="shared" si="21"/>
        <v>6.9175E-3</v>
      </c>
      <c r="Q484" s="18">
        <f t="shared" si="22"/>
        <v>6.3218340736386353E-3</v>
      </c>
      <c r="R484" s="18">
        <f t="shared" si="23"/>
        <v>1.9443681323975965E-3</v>
      </c>
    </row>
    <row r="485" spans="1:18" ht="18" customHeight="1" x14ac:dyDescent="0.2">
      <c r="A485" s="16" t="str">
        <f>'Limiting Factor Scores'!A35</f>
        <v>CC3</v>
      </c>
      <c r="B485" s="16" t="str">
        <f>'Limiting Factor Scores'!B35</f>
        <v>Catherine Creek</v>
      </c>
      <c r="C485" s="16" t="str">
        <f>'Limiting Factor Scores'!C35</f>
        <v>Channel and Habitat Structure</v>
      </c>
      <c r="D485" s="18">
        <f>'Limiting Factor Scores'!D35</f>
        <v>0.17219999999999999</v>
      </c>
      <c r="E485" s="19">
        <f>'Limiting Factor Scores'!E35</f>
        <v>2.93</v>
      </c>
      <c r="F485" s="18">
        <f>'Limiting Factor Scores'!F35</f>
        <v>0.53425</v>
      </c>
      <c r="G485" s="18">
        <f>'Limiting Factor Scores'!G35</f>
        <v>0.80169554988171698</v>
      </c>
      <c r="H485" s="18">
        <f>'Limiting Factor Scores'!H35</f>
        <v>0.24165863807755539</v>
      </c>
      <c r="I485" s="17">
        <f>LFAT!A156</f>
        <v>11</v>
      </c>
      <c r="J485" s="16" t="str">
        <f>LFAT!B156</f>
        <v>Species Management (non-native or unnatural)</v>
      </c>
      <c r="K485" s="16" t="str">
        <f>LFAT!D156</f>
        <v>N</v>
      </c>
      <c r="L485" s="19">
        <f>LFAT!F156</f>
        <v>0.1</v>
      </c>
      <c r="M485" s="16" t="str">
        <f>LFAT!G156</f>
        <v>R</v>
      </c>
      <c r="N485" s="19">
        <f>LFAT!I156</f>
        <v>0.1</v>
      </c>
      <c r="O485" s="18">
        <f>LFAT!J156</f>
        <v>0.01</v>
      </c>
      <c r="P485" s="18">
        <f t="shared" si="21"/>
        <v>5.3425E-3</v>
      </c>
      <c r="Q485" s="18">
        <f t="shared" si="22"/>
        <v>8.0169554988171708E-3</v>
      </c>
      <c r="R485" s="18">
        <f t="shared" si="23"/>
        <v>2.416586380775554E-3</v>
      </c>
    </row>
    <row r="486" spans="1:18" ht="18" customHeight="1" x14ac:dyDescent="0.2">
      <c r="A486" s="16" t="str">
        <f>'Limiting Factor Scores'!A36</f>
        <v>CC3</v>
      </c>
      <c r="B486" s="16" t="str">
        <f>'Limiting Factor Scores'!B36</f>
        <v>Catherine Creek</v>
      </c>
      <c r="C486" s="16" t="str">
        <f>'Limiting Factor Scores'!C36</f>
        <v>Decreased Sediment Quantity</v>
      </c>
      <c r="D486" s="18">
        <f>'Limiting Factor Scores'!D36</f>
        <v>0.17219999999999999</v>
      </c>
      <c r="E486" s="19">
        <f>'Limiting Factor Scores'!E36</f>
        <v>2.86</v>
      </c>
      <c r="F486" s="18">
        <f>'Limiting Factor Scores'!F36</f>
        <v>0.51849999999999996</v>
      </c>
      <c r="G486" s="18">
        <f>'Limiting Factor Scores'!G36</f>
        <v>0.46237237503826523</v>
      </c>
      <c r="H486" s="18">
        <f>'Limiting Factor Scores'!H36</f>
        <v>0.14022956942219386</v>
      </c>
      <c r="I486" s="17">
        <f>LFAT!A159</f>
        <v>11</v>
      </c>
      <c r="J486" s="16" t="str">
        <f>LFAT!B159</f>
        <v>Species Management (non-native or unnatural)</v>
      </c>
      <c r="K486" s="16" t="str">
        <f>LFAT!D159</f>
        <v>N</v>
      </c>
      <c r="L486" s="19">
        <f>LFAT!F159</f>
        <v>0.1</v>
      </c>
      <c r="M486" s="16" t="str">
        <f>LFAT!G159</f>
        <v>R</v>
      </c>
      <c r="N486" s="19">
        <f>LFAT!I159</f>
        <v>0.1</v>
      </c>
      <c r="O486" s="18">
        <f>LFAT!J159</f>
        <v>0.01</v>
      </c>
      <c r="P486" s="18">
        <f t="shared" si="21"/>
        <v>5.1849999999999995E-3</v>
      </c>
      <c r="Q486" s="18">
        <f t="shared" si="22"/>
        <v>4.6237237503826524E-3</v>
      </c>
      <c r="R486" s="18">
        <f t="shared" si="23"/>
        <v>1.4022956942219386E-3</v>
      </c>
    </row>
    <row r="487" spans="1:18" ht="18" customHeight="1" x14ac:dyDescent="0.2">
      <c r="A487" s="16" t="str">
        <f>'Limiting Factor Scores'!A37</f>
        <v>CC3</v>
      </c>
      <c r="B487" s="16" t="str">
        <f>'Limiting Factor Scores'!B37</f>
        <v>Catherine Creek</v>
      </c>
      <c r="C487" s="16" t="str">
        <f>'Limiting Factor Scores'!C37</f>
        <v>Decreased Water Quantity</v>
      </c>
      <c r="D487" s="18">
        <f>'Limiting Factor Scores'!D37</f>
        <v>0.17219999999999999</v>
      </c>
      <c r="E487" s="19">
        <f>'Limiting Factor Scores'!E37</f>
        <v>3.63</v>
      </c>
      <c r="F487" s="18">
        <f>'Limiting Factor Scores'!F37</f>
        <v>0.69174999999999998</v>
      </c>
      <c r="G487" s="18">
        <f>'Limiting Factor Scores'!G37</f>
        <v>0.89254427263613612</v>
      </c>
      <c r="H487" s="18">
        <f>'Limiting Factor Scores'!H37</f>
        <v>0.25577477006379878</v>
      </c>
      <c r="I487" s="17">
        <f>LFAT!A157</f>
        <v>11</v>
      </c>
      <c r="J487" s="16" t="str">
        <f>LFAT!B157</f>
        <v>Species Management (non-native or unnatural)</v>
      </c>
      <c r="K487" s="16" t="str">
        <f>LFAT!D157</f>
        <v>N</v>
      </c>
      <c r="L487" s="19">
        <f>LFAT!F157</f>
        <v>0.1</v>
      </c>
      <c r="M487" s="16" t="str">
        <f>LFAT!G157</f>
        <v>R</v>
      </c>
      <c r="N487" s="19">
        <f>LFAT!I157</f>
        <v>0.1</v>
      </c>
      <c r="O487" s="18">
        <f>LFAT!J157</f>
        <v>0.01</v>
      </c>
      <c r="P487" s="18">
        <f t="shared" si="21"/>
        <v>6.9175E-3</v>
      </c>
      <c r="Q487" s="18">
        <f t="shared" si="22"/>
        <v>8.9254427263613621E-3</v>
      </c>
      <c r="R487" s="18">
        <f t="shared" si="23"/>
        <v>2.5577477006379877E-3</v>
      </c>
    </row>
    <row r="488" spans="1:18" ht="18" customHeight="1" x14ac:dyDescent="0.2">
      <c r="A488" s="16" t="str">
        <f>'Limiting Factor Scores'!A38</f>
        <v>CC3</v>
      </c>
      <c r="B488" s="16" t="str">
        <f>'Limiting Factor Scores'!B38</f>
        <v>Catherine Creek</v>
      </c>
      <c r="C488" s="16" t="str">
        <f>'Limiting Factor Scores'!C38</f>
        <v>Floodplain Condition</v>
      </c>
      <c r="D488" s="18">
        <f>'Limiting Factor Scores'!D38</f>
        <v>0.17219999999999999</v>
      </c>
      <c r="E488" s="19">
        <f>'Limiting Factor Scores'!E38</f>
        <v>2.35</v>
      </c>
      <c r="F488" s="18">
        <f>'Limiting Factor Scores'!F38</f>
        <v>0.40375</v>
      </c>
      <c r="G488" s="18">
        <f>'Limiting Factor Scores'!G38</f>
        <v>0.4226172375297968</v>
      </c>
      <c r="H488" s="18">
        <f>'Limiting Factor Scores'!H38</f>
        <v>0.12014546213185326</v>
      </c>
      <c r="I488" s="17">
        <f>LFAT!A154</f>
        <v>11</v>
      </c>
      <c r="J488" s="16" t="str">
        <f>LFAT!B154</f>
        <v>Species Management (non-native or unnatural)</v>
      </c>
      <c r="K488" s="16" t="str">
        <f>LFAT!D154</f>
        <v>N</v>
      </c>
      <c r="L488" s="19">
        <f>LFAT!F154</f>
        <v>0.1</v>
      </c>
      <c r="M488" s="16" t="str">
        <f>LFAT!G154</f>
        <v>R</v>
      </c>
      <c r="N488" s="19">
        <f>LFAT!I154</f>
        <v>0.1</v>
      </c>
      <c r="O488" s="18">
        <f>LFAT!J154</f>
        <v>0.01</v>
      </c>
      <c r="P488" s="18">
        <f t="shared" si="21"/>
        <v>4.0375000000000003E-3</v>
      </c>
      <c r="Q488" s="18">
        <f t="shared" si="22"/>
        <v>4.2261723752979683E-3</v>
      </c>
      <c r="R488" s="18">
        <f t="shared" si="23"/>
        <v>1.2014546213185327E-3</v>
      </c>
    </row>
    <row r="489" spans="1:18" ht="18" customHeight="1" x14ac:dyDescent="0.2">
      <c r="A489" s="16" t="str">
        <f>'Limiting Factor Scores'!A39</f>
        <v>CC3</v>
      </c>
      <c r="B489" s="16" t="str">
        <f>'Limiting Factor Scores'!B39</f>
        <v>Catherine Creek</v>
      </c>
      <c r="C489" s="16" t="str">
        <f>'Limiting Factor Scores'!C39</f>
        <v>Increased Sediment Quantity</v>
      </c>
      <c r="D489" s="18">
        <f>'Limiting Factor Scores'!D39</f>
        <v>0.17219999999999999</v>
      </c>
      <c r="E489" s="19">
        <f>'Limiting Factor Scores'!E39</f>
        <v>3.73</v>
      </c>
      <c r="F489" s="18">
        <f>'Limiting Factor Scores'!F39</f>
        <v>0.71425000000000005</v>
      </c>
      <c r="G489" s="18">
        <f>'Limiting Factor Scores'!G39</f>
        <v>0.44717049741214732</v>
      </c>
      <c r="H489" s="18">
        <f>'Limiting Factor Scores'!H39</f>
        <v>0.14754869361726897</v>
      </c>
      <c r="I489" s="17">
        <f>LFAT!A160</f>
        <v>11</v>
      </c>
      <c r="J489" s="16" t="str">
        <f>LFAT!B160</f>
        <v>Species Management (non-native or unnatural)</v>
      </c>
      <c r="K489" s="16" t="str">
        <f>LFAT!D160</f>
        <v>N</v>
      </c>
      <c r="L489" s="19">
        <f>LFAT!F160</f>
        <v>0.1</v>
      </c>
      <c r="M489" s="16" t="str">
        <f>LFAT!G160</f>
        <v>R</v>
      </c>
      <c r="N489" s="19">
        <f>LFAT!I160</f>
        <v>0.1</v>
      </c>
      <c r="O489" s="18">
        <f>LFAT!J160</f>
        <v>0.01</v>
      </c>
      <c r="P489" s="18">
        <f t="shared" si="21"/>
        <v>7.1425000000000004E-3</v>
      </c>
      <c r="Q489" s="18">
        <f t="shared" si="22"/>
        <v>4.4717049741214735E-3</v>
      </c>
      <c r="R489" s="18">
        <f t="shared" si="23"/>
        <v>1.4754869361726897E-3</v>
      </c>
    </row>
    <row r="490" spans="1:18" ht="18" customHeight="1" x14ac:dyDescent="0.2">
      <c r="A490" s="16" t="str">
        <f>'Limiting Factor Scores'!A40</f>
        <v>CC3</v>
      </c>
      <c r="B490" s="16" t="str">
        <f>'Limiting Factor Scores'!B40</f>
        <v>Catherine Creek</v>
      </c>
      <c r="C490" s="16" t="str">
        <f>'Limiting Factor Scores'!C40</f>
        <v>Non-Native Species Interactions and Competition</v>
      </c>
      <c r="D490" s="18">
        <f>'Limiting Factor Scores'!D40</f>
        <v>0.17219999999999999</v>
      </c>
      <c r="E490" s="19">
        <f>'Limiting Factor Scores'!E40</f>
        <v>2.62</v>
      </c>
      <c r="F490" s="18">
        <f>'Limiting Factor Scores'!F40</f>
        <v>0.46450000000000002</v>
      </c>
      <c r="G490" s="18">
        <f>'Limiting Factor Scores'!G40</f>
        <v>0.32166160496571988</v>
      </c>
      <c r="H490" s="18">
        <f>'Limiting Factor Scores'!H40</f>
        <v>0.11225590079451518</v>
      </c>
      <c r="I490" s="17">
        <f>LFAT!A166</f>
        <v>11</v>
      </c>
      <c r="J490" s="16" t="str">
        <f>LFAT!B166</f>
        <v>Species Management (non-native or unnatural)</v>
      </c>
      <c r="K490" s="16" t="str">
        <f>LFAT!D166</f>
        <v>D</v>
      </c>
      <c r="L490" s="19">
        <f>LFAT!F166</f>
        <v>1</v>
      </c>
      <c r="M490" s="16" t="str">
        <f>LFAT!G166</f>
        <v>C</v>
      </c>
      <c r="N490" s="19">
        <f>LFAT!I166</f>
        <v>1</v>
      </c>
      <c r="O490" s="18">
        <f>LFAT!J166</f>
        <v>1</v>
      </c>
      <c r="P490" s="18">
        <f t="shared" si="21"/>
        <v>0.46450000000000002</v>
      </c>
      <c r="Q490" s="18">
        <f t="shared" si="22"/>
        <v>0.32166160496571988</v>
      </c>
      <c r="R490" s="18">
        <f t="shared" si="23"/>
        <v>0.11225590079451518</v>
      </c>
    </row>
    <row r="491" spans="1:18" ht="18" customHeight="1" x14ac:dyDescent="0.2">
      <c r="A491" s="16" t="str">
        <f>'Limiting Factor Scores'!A41</f>
        <v>CC3</v>
      </c>
      <c r="B491" s="16" t="str">
        <f>'Limiting Factor Scores'!B41</f>
        <v>Catherine Creek</v>
      </c>
      <c r="C491" s="16" t="str">
        <f>'Limiting Factor Scores'!C41</f>
        <v>Predation</v>
      </c>
      <c r="D491" s="18">
        <f>'Limiting Factor Scores'!D41</f>
        <v>0.17219999999999999</v>
      </c>
      <c r="E491" s="19">
        <f>'Limiting Factor Scores'!E41</f>
        <v>2.88</v>
      </c>
      <c r="F491" s="18">
        <f>'Limiting Factor Scores'!F41</f>
        <v>0.52300000000000002</v>
      </c>
      <c r="G491" s="18">
        <f>'Limiting Factor Scores'!G41</f>
        <v>0.48375408014152393</v>
      </c>
      <c r="H491" s="18">
        <f>'Limiting Factor Scores'!H41</f>
        <v>0.14607829323422306</v>
      </c>
      <c r="I491" s="17">
        <f>LFAT!A164</f>
        <v>11</v>
      </c>
      <c r="J491" s="16" t="str">
        <f>LFAT!B164</f>
        <v>Species Management (non-native or unnatural)</v>
      </c>
      <c r="K491" s="16" t="str">
        <f>LFAT!D164</f>
        <v>D</v>
      </c>
      <c r="L491" s="19">
        <f>LFAT!F164</f>
        <v>1</v>
      </c>
      <c r="M491" s="16" t="str">
        <f>LFAT!G164</f>
        <v>C</v>
      </c>
      <c r="N491" s="19">
        <f>LFAT!I164</f>
        <v>1</v>
      </c>
      <c r="O491" s="18">
        <f>LFAT!J164</f>
        <v>1</v>
      </c>
      <c r="P491" s="18">
        <f t="shared" si="21"/>
        <v>0.52300000000000002</v>
      </c>
      <c r="Q491" s="18">
        <f t="shared" si="22"/>
        <v>0.48375408014152393</v>
      </c>
      <c r="R491" s="18">
        <f t="shared" si="23"/>
        <v>0.14607829323422306</v>
      </c>
    </row>
    <row r="492" spans="1:18" ht="18" customHeight="1" x14ac:dyDescent="0.2">
      <c r="A492" s="16" t="str">
        <f>'Limiting Factor Scores'!A42</f>
        <v>CC3</v>
      </c>
      <c r="B492" s="16" t="str">
        <f>'Limiting Factor Scores'!B42</f>
        <v>Catherine Creek</v>
      </c>
      <c r="C492" s="16" t="str">
        <f>'Limiting Factor Scores'!C42</f>
        <v>Riparian Condition</v>
      </c>
      <c r="D492" s="18">
        <f>'Limiting Factor Scores'!D42</f>
        <v>0.17219999999999999</v>
      </c>
      <c r="E492" s="19">
        <f>'Limiting Factor Scores'!E42</f>
        <v>2.4900000000000002</v>
      </c>
      <c r="F492" s="18">
        <f>'Limiting Factor Scores'!F42</f>
        <v>0.43525000000000003</v>
      </c>
      <c r="G492" s="18">
        <f>'Limiting Factor Scores'!G42</f>
        <v>0.46522566756424288</v>
      </c>
      <c r="H492" s="18">
        <f>'Limiting Factor Scores'!H42</f>
        <v>0.14879190998891928</v>
      </c>
      <c r="I492" s="17">
        <f>LFAT!A153</f>
        <v>11</v>
      </c>
      <c r="J492" s="16" t="str">
        <f>LFAT!B153</f>
        <v>Species Management (non-native or unnatural)</v>
      </c>
      <c r="K492" s="16" t="str">
        <f>LFAT!D153</f>
        <v>N</v>
      </c>
      <c r="L492" s="19">
        <f>LFAT!F153</f>
        <v>0.1</v>
      </c>
      <c r="M492" s="16" t="str">
        <f>LFAT!G153</f>
        <v>R</v>
      </c>
      <c r="N492" s="19">
        <f>LFAT!I153</f>
        <v>0.1</v>
      </c>
      <c r="O492" s="18">
        <f>LFAT!J153</f>
        <v>0.01</v>
      </c>
      <c r="P492" s="18">
        <f t="shared" si="21"/>
        <v>4.3525000000000005E-3</v>
      </c>
      <c r="Q492" s="18">
        <f t="shared" si="22"/>
        <v>4.6522566756424287E-3</v>
      </c>
      <c r="R492" s="18">
        <f t="shared" si="23"/>
        <v>1.4879190998891929E-3</v>
      </c>
    </row>
    <row r="493" spans="1:18" ht="18" customHeight="1" x14ac:dyDescent="0.2">
      <c r="A493" s="16" t="str">
        <f>'Limiting Factor Scores'!A43</f>
        <v>CC3</v>
      </c>
      <c r="B493" s="16" t="str">
        <f>'Limiting Factor Scores'!B43</f>
        <v>Catherine Creek</v>
      </c>
      <c r="C493" s="16" t="str">
        <f>'Limiting Factor Scores'!C43</f>
        <v>Side Channel and Wetland Habitat</v>
      </c>
      <c r="D493" s="18">
        <f>'Limiting Factor Scores'!D43</f>
        <v>0.17219999999999999</v>
      </c>
      <c r="E493" s="19">
        <f>'Limiting Factor Scores'!E43</f>
        <v>2.72</v>
      </c>
      <c r="F493" s="18">
        <f>'Limiting Factor Scores'!F43</f>
        <v>0.48699999999999999</v>
      </c>
      <c r="G493" s="18">
        <f>'Limiting Factor Scores'!G43</f>
        <v>0.64453475985623743</v>
      </c>
      <c r="H493" s="18">
        <f>'Limiting Factor Scores'!H43</f>
        <v>0.18729245665411581</v>
      </c>
      <c r="I493" s="17">
        <f>LFAT!A155</f>
        <v>11</v>
      </c>
      <c r="J493" s="16" t="str">
        <f>LFAT!B155</f>
        <v>Species Management (non-native or unnatural)</v>
      </c>
      <c r="K493" s="16" t="str">
        <f>LFAT!D155</f>
        <v>N</v>
      </c>
      <c r="L493" s="19">
        <f>LFAT!F155</f>
        <v>0.1</v>
      </c>
      <c r="M493" s="16" t="str">
        <f>LFAT!G155</f>
        <v>R</v>
      </c>
      <c r="N493" s="19">
        <f>LFAT!I155</f>
        <v>0.1</v>
      </c>
      <c r="O493" s="18">
        <f>LFAT!J155</f>
        <v>0.01</v>
      </c>
      <c r="P493" s="18">
        <f t="shared" si="21"/>
        <v>4.8700000000000002E-3</v>
      </c>
      <c r="Q493" s="18">
        <f t="shared" si="22"/>
        <v>6.4453475985623747E-3</v>
      </c>
      <c r="R493" s="18">
        <f t="shared" si="23"/>
        <v>1.8729245665411582E-3</v>
      </c>
    </row>
    <row r="494" spans="1:18" ht="18" customHeight="1" x14ac:dyDescent="0.2">
      <c r="A494" s="16" t="str">
        <f>'Limiting Factor Scores'!A44</f>
        <v>CC3</v>
      </c>
      <c r="B494" s="16" t="str">
        <f>'Limiting Factor Scores'!B44</f>
        <v>Catherine Creek</v>
      </c>
      <c r="C494" s="16" t="str">
        <f>'Limiting Factor Scores'!C44</f>
        <v>Summer Water Temperature</v>
      </c>
      <c r="D494" s="18">
        <f>'Limiting Factor Scores'!D44</f>
        <v>0.17219999999999999</v>
      </c>
      <c r="E494" s="19">
        <f>'Limiting Factor Scores'!E44</f>
        <v>3.17</v>
      </c>
      <c r="F494" s="18">
        <f>'Limiting Factor Scores'!F44</f>
        <v>0.58825000000000005</v>
      </c>
      <c r="G494" s="18">
        <f>'Limiting Factor Scores'!G44</f>
        <v>0.67434626998552905</v>
      </c>
      <c r="H494" s="18">
        <f>'Limiting Factor Scores'!H44</f>
        <v>0.20819355764638228</v>
      </c>
      <c r="I494" s="17">
        <f>LFAT!A161</f>
        <v>11</v>
      </c>
      <c r="J494" s="16" t="str">
        <f>LFAT!B161</f>
        <v>Species Management (non-native or unnatural)</v>
      </c>
      <c r="K494" s="16" t="str">
        <f>LFAT!D161</f>
        <v>N</v>
      </c>
      <c r="L494" s="19">
        <f>LFAT!F161</f>
        <v>0.1</v>
      </c>
      <c r="M494" s="16" t="str">
        <f>LFAT!G161</f>
        <v>R</v>
      </c>
      <c r="N494" s="19">
        <f>LFAT!I161</f>
        <v>0.1</v>
      </c>
      <c r="O494" s="18">
        <f>LFAT!J161</f>
        <v>0.01</v>
      </c>
      <c r="P494" s="18">
        <f t="shared" si="21"/>
        <v>5.8825000000000006E-3</v>
      </c>
      <c r="Q494" s="18">
        <f t="shared" si="22"/>
        <v>6.7434626998552905E-3</v>
      </c>
      <c r="R494" s="18">
        <f t="shared" si="23"/>
        <v>2.0819355764638229E-3</v>
      </c>
    </row>
    <row r="495" spans="1:18" ht="18" customHeight="1" x14ac:dyDescent="0.2">
      <c r="A495" s="16" t="str">
        <f>'Limiting Factor Scores'!A45</f>
        <v>CC3</v>
      </c>
      <c r="B495" s="16" t="str">
        <f>'Limiting Factor Scores'!B45</f>
        <v>Catherine Creek</v>
      </c>
      <c r="C495" s="16" t="str">
        <f>'Limiting Factor Scores'!C45</f>
        <v>Water Quality</v>
      </c>
      <c r="D495" s="18">
        <f>'Limiting Factor Scores'!D45</f>
        <v>0.17219999999999999</v>
      </c>
      <c r="E495" s="19">
        <f>'Limiting Factor Scores'!E45</f>
        <v>3.3</v>
      </c>
      <c r="F495" s="18">
        <f>'Limiting Factor Scores'!F45</f>
        <v>0.61750000000000005</v>
      </c>
      <c r="G495" s="18">
        <f>'Limiting Factor Scores'!G45</f>
        <v>0.61901287516709558</v>
      </c>
      <c r="H495" s="18">
        <f>'Limiting Factor Scores'!H45</f>
        <v>0.17076400579481199</v>
      </c>
      <c r="I495" s="17">
        <f>LFAT!A163</f>
        <v>11</v>
      </c>
      <c r="J495" s="16" t="str">
        <f>LFAT!B163</f>
        <v>Species Management (non-native or unnatural)</v>
      </c>
      <c r="K495" s="16" t="str">
        <f>LFAT!D163</f>
        <v>N</v>
      </c>
      <c r="L495" s="19">
        <f>LFAT!F163</f>
        <v>0.1</v>
      </c>
      <c r="M495" s="16" t="str">
        <f>LFAT!G163</f>
        <v>R</v>
      </c>
      <c r="N495" s="19">
        <f>LFAT!I163</f>
        <v>0.1</v>
      </c>
      <c r="O495" s="18">
        <f>LFAT!J163</f>
        <v>0.01</v>
      </c>
      <c r="P495" s="18">
        <f t="shared" si="21"/>
        <v>6.1750000000000008E-3</v>
      </c>
      <c r="Q495" s="18">
        <f t="shared" si="22"/>
        <v>6.190128751670956E-3</v>
      </c>
      <c r="R495" s="18">
        <f t="shared" si="23"/>
        <v>1.7076400579481199E-3</v>
      </c>
    </row>
    <row r="496" spans="1:18" ht="18" customHeight="1" x14ac:dyDescent="0.2">
      <c r="A496" s="16" t="str">
        <f>'Limiting Factor Scores'!A46</f>
        <v>CC3</v>
      </c>
      <c r="B496" s="16" t="str">
        <f>'Limiting Factor Scores'!B46</f>
        <v>Catherine Creek</v>
      </c>
      <c r="C496" s="16" t="str">
        <f>'Limiting Factor Scores'!C46</f>
        <v>Winter Water Temperature</v>
      </c>
      <c r="D496" s="18">
        <f>'Limiting Factor Scores'!D46</f>
        <v>0.17219999999999999</v>
      </c>
      <c r="E496" s="19">
        <f>'Limiting Factor Scores'!E46</f>
        <v>3.56</v>
      </c>
      <c r="F496" s="18">
        <f>'Limiting Factor Scores'!F46</f>
        <v>0.67600000000000005</v>
      </c>
      <c r="G496" s="18">
        <f>'Limiting Factor Scores'!G46</f>
        <v>0.55792308001662971</v>
      </c>
      <c r="H496" s="18">
        <f>'Limiting Factor Scores'!H46</f>
        <v>0.15528720481746108</v>
      </c>
      <c r="I496" s="17">
        <f>LFAT!A162</f>
        <v>11</v>
      </c>
      <c r="J496" s="16" t="str">
        <f>LFAT!B162</f>
        <v>Species Management (non-native or unnatural)</v>
      </c>
      <c r="K496" s="16" t="str">
        <f>LFAT!D162</f>
        <v>N</v>
      </c>
      <c r="L496" s="19">
        <f>LFAT!F162</f>
        <v>0.1</v>
      </c>
      <c r="M496" s="16" t="str">
        <f>LFAT!G162</f>
        <v>R</v>
      </c>
      <c r="N496" s="19">
        <f>LFAT!I162</f>
        <v>0.1</v>
      </c>
      <c r="O496" s="18">
        <f>LFAT!J162</f>
        <v>0.01</v>
      </c>
      <c r="P496" s="18">
        <f t="shared" si="21"/>
        <v>6.7600000000000004E-3</v>
      </c>
      <c r="Q496" s="18">
        <f t="shared" si="22"/>
        <v>5.5792308001662971E-3</v>
      </c>
      <c r="R496" s="18">
        <f t="shared" si="23"/>
        <v>1.5528720481746108E-3</v>
      </c>
    </row>
    <row r="497" spans="1:18" ht="18" customHeight="1" x14ac:dyDescent="0.2">
      <c r="A497" s="16" t="str">
        <f>'Limiting Factor Scores'!A47</f>
        <v>CC4</v>
      </c>
      <c r="B497" s="16" t="str">
        <f>'Limiting Factor Scores'!B47</f>
        <v>Catherine Creek</v>
      </c>
      <c r="C497" s="16" t="str">
        <f>'Limiting Factor Scores'!C47</f>
        <v>Altered Flow Timing</v>
      </c>
      <c r="D497" s="18">
        <f>'Limiting Factor Scores'!D47</f>
        <v>0.25319999999999998</v>
      </c>
      <c r="E497" s="19">
        <f>'Limiting Factor Scores'!E47</f>
        <v>2.88</v>
      </c>
      <c r="F497" s="18">
        <f>'Limiting Factor Scores'!F47</f>
        <v>0.52300000000000002</v>
      </c>
      <c r="G497" s="18">
        <f>'Limiting Factor Scores'!G47</f>
        <v>0.69427801716177484</v>
      </c>
      <c r="H497" s="18">
        <f>'Limiting Factor Scores'!H47</f>
        <v>0.18908198317501715</v>
      </c>
      <c r="I497" s="17">
        <f>LFAT!A8</f>
        <v>1</v>
      </c>
      <c r="J497" s="16" t="str">
        <f>LFAT!B8</f>
        <v>Protect Land (Easement and Acquisition)</v>
      </c>
      <c r="K497" s="16" t="str">
        <f>LFAT!D8</f>
        <v>I</v>
      </c>
      <c r="L497" s="19">
        <f>LFAT!F8</f>
        <v>0.5</v>
      </c>
      <c r="M497" s="16" t="str">
        <f>LFAT!G8</f>
        <v>CD</v>
      </c>
      <c r="N497" s="19">
        <f>LFAT!I8</f>
        <v>0.5</v>
      </c>
      <c r="O497" s="18">
        <f>LFAT!J8</f>
        <v>0.25</v>
      </c>
      <c r="P497" s="18">
        <f t="shared" si="21"/>
        <v>0.13075000000000001</v>
      </c>
      <c r="Q497" s="18">
        <f t="shared" si="22"/>
        <v>0.17356950429044371</v>
      </c>
      <c r="R497" s="18">
        <f t="shared" si="23"/>
        <v>4.7270495793754287E-2</v>
      </c>
    </row>
    <row r="498" spans="1:18" ht="18" customHeight="1" x14ac:dyDescent="0.2">
      <c r="A498" s="16" t="str">
        <f>'Limiting Factor Scores'!A48</f>
        <v>CC4</v>
      </c>
      <c r="B498" s="16" t="str">
        <f>'Limiting Factor Scores'!B48</f>
        <v>Catherine Creek</v>
      </c>
      <c r="C498" s="16" t="str">
        <f>'Limiting Factor Scores'!C48</f>
        <v>Altered Primary Productivity</v>
      </c>
      <c r="D498" s="18">
        <f>'Limiting Factor Scores'!D48</f>
        <v>0.25319999999999998</v>
      </c>
      <c r="E498" s="19">
        <f>'Limiting Factor Scores'!E48</f>
        <v>2.52</v>
      </c>
      <c r="F498" s="18">
        <f>'Limiting Factor Scores'!F48</f>
        <v>0.442</v>
      </c>
      <c r="G498" s="18">
        <f>'Limiting Factor Scores'!G48</f>
        <v>0.40688878277720397</v>
      </c>
      <c r="H498" s="18">
        <f>'Limiting Factor Scores'!H48</f>
        <v>0.11418466351759646</v>
      </c>
      <c r="I498" s="17">
        <f>LFAT!A15</f>
        <v>1</v>
      </c>
      <c r="J498" s="16" t="str">
        <f>LFAT!B15</f>
        <v>Protect Land (Easement and Acquisition)</v>
      </c>
      <c r="K498" s="16" t="str">
        <f>LFAT!D15</f>
        <v>I</v>
      </c>
      <c r="L498" s="19">
        <f>LFAT!F15</f>
        <v>0.5</v>
      </c>
      <c r="M498" s="16" t="str">
        <f>LFAT!G15</f>
        <v>CD</v>
      </c>
      <c r="N498" s="19">
        <f>LFAT!I15</f>
        <v>0.5</v>
      </c>
      <c r="O498" s="18">
        <f>LFAT!J15</f>
        <v>0.25</v>
      </c>
      <c r="P498" s="18">
        <f t="shared" si="21"/>
        <v>0.1105</v>
      </c>
      <c r="Q498" s="18">
        <f t="shared" si="22"/>
        <v>0.10172219569430099</v>
      </c>
      <c r="R498" s="18">
        <f t="shared" si="23"/>
        <v>2.8546165879399114E-2</v>
      </c>
    </row>
    <row r="499" spans="1:18" ht="18" customHeight="1" x14ac:dyDescent="0.2">
      <c r="A499" s="16" t="str">
        <f>'Limiting Factor Scores'!A49</f>
        <v>CC4</v>
      </c>
      <c r="B499" s="16" t="str">
        <f>'Limiting Factor Scores'!B49</f>
        <v>Catherine Creek</v>
      </c>
      <c r="C499" s="16" t="str">
        <f>'Limiting Factor Scores'!C49</f>
        <v>Anthropogenic Barriers</v>
      </c>
      <c r="D499" s="18">
        <f>'Limiting Factor Scores'!D49</f>
        <v>0.25319999999999998</v>
      </c>
      <c r="E499" s="19">
        <f>'Limiting Factor Scores'!E49</f>
        <v>4.6399999999999997</v>
      </c>
      <c r="F499" s="18">
        <f>'Limiting Factor Scores'!F49</f>
        <v>0.91900000000000004</v>
      </c>
      <c r="G499" s="18">
        <f>'Limiting Factor Scores'!G49</f>
        <v>1.2349233168769249</v>
      </c>
      <c r="H499" s="18">
        <f>'Limiting Factor Scores'!H49</f>
        <v>0.37981786856803917</v>
      </c>
      <c r="I499" s="17">
        <f>LFAT!A2</f>
        <v>1</v>
      </c>
      <c r="J499" s="16" t="str">
        <f>LFAT!B2</f>
        <v>Protect Land (Easement and Acquisition)</v>
      </c>
      <c r="K499" s="16" t="str">
        <f>LFAT!D2</f>
        <v>I</v>
      </c>
      <c r="L499" s="19">
        <f>LFAT!F2</f>
        <v>0.5</v>
      </c>
      <c r="M499" s="16" t="str">
        <f>LFAT!G2</f>
        <v>CD</v>
      </c>
      <c r="N499" s="19">
        <f>LFAT!I2</f>
        <v>0.5</v>
      </c>
      <c r="O499" s="18">
        <f>LFAT!J2</f>
        <v>0.25</v>
      </c>
      <c r="P499" s="18">
        <f t="shared" si="21"/>
        <v>0.22975000000000001</v>
      </c>
      <c r="Q499" s="18">
        <f t="shared" si="22"/>
        <v>0.30873082921923123</v>
      </c>
      <c r="R499" s="18">
        <f t="shared" si="23"/>
        <v>9.4954467142009794E-2</v>
      </c>
    </row>
    <row r="500" spans="1:18" ht="18" customHeight="1" x14ac:dyDescent="0.2">
      <c r="A500" s="16" t="str">
        <f>'Limiting Factor Scores'!A50</f>
        <v>CC4</v>
      </c>
      <c r="B500" s="16" t="str">
        <f>'Limiting Factor Scores'!B50</f>
        <v>Catherine Creek</v>
      </c>
      <c r="C500" s="16" t="str">
        <f>'Limiting Factor Scores'!C50</f>
        <v>Channel and Habitat Structure</v>
      </c>
      <c r="D500" s="18">
        <f>'Limiting Factor Scores'!D50</f>
        <v>0.25319999999999998</v>
      </c>
      <c r="E500" s="19">
        <f>'Limiting Factor Scores'!E50</f>
        <v>3.73</v>
      </c>
      <c r="F500" s="18">
        <f>'Limiting Factor Scores'!F50</f>
        <v>0.71425000000000005</v>
      </c>
      <c r="G500" s="18">
        <f>'Limiting Factor Scores'!G50</f>
        <v>1.5759620140531951</v>
      </c>
      <c r="H500" s="18">
        <f>'Limiting Factor Scores'!H50</f>
        <v>0.47504920544244833</v>
      </c>
      <c r="I500" s="17">
        <f>LFAT!A6</f>
        <v>1</v>
      </c>
      <c r="J500" s="16" t="str">
        <f>LFAT!B6</f>
        <v>Protect Land (Easement and Acquisition)</v>
      </c>
      <c r="K500" s="16" t="str">
        <f>LFAT!D6</f>
        <v>I</v>
      </c>
      <c r="L500" s="19">
        <f>LFAT!F6</f>
        <v>0.5</v>
      </c>
      <c r="M500" s="16" t="str">
        <f>LFAT!G6</f>
        <v>CD</v>
      </c>
      <c r="N500" s="19">
        <f>LFAT!I6</f>
        <v>0.5</v>
      </c>
      <c r="O500" s="18">
        <f>LFAT!J6</f>
        <v>0.25</v>
      </c>
      <c r="P500" s="18">
        <f t="shared" si="21"/>
        <v>0.17856250000000001</v>
      </c>
      <c r="Q500" s="18">
        <f t="shared" si="22"/>
        <v>0.39399050351329878</v>
      </c>
      <c r="R500" s="18">
        <f t="shared" si="23"/>
        <v>0.11876230136061208</v>
      </c>
    </row>
    <row r="501" spans="1:18" ht="18" customHeight="1" x14ac:dyDescent="0.2">
      <c r="A501" s="16" t="str">
        <f>'Limiting Factor Scores'!A51</f>
        <v>CC4</v>
      </c>
      <c r="B501" s="16" t="str">
        <f>'Limiting Factor Scores'!B51</f>
        <v>Catherine Creek</v>
      </c>
      <c r="C501" s="16" t="str">
        <f>'Limiting Factor Scores'!C51</f>
        <v>Decreased Sediment Quantity</v>
      </c>
      <c r="D501" s="18">
        <f>'Limiting Factor Scores'!D51</f>
        <v>0.25319999999999998</v>
      </c>
      <c r="E501" s="19">
        <f>'Limiting Factor Scores'!E51</f>
        <v>3.18</v>
      </c>
      <c r="F501" s="18">
        <f>'Limiting Factor Scores'!F51</f>
        <v>0.59050000000000002</v>
      </c>
      <c r="G501" s="18">
        <f>'Limiting Factor Scores'!G51</f>
        <v>0.77427203577836345</v>
      </c>
      <c r="H501" s="18">
        <f>'Limiting Factor Scores'!H51</f>
        <v>0.23482335895145079</v>
      </c>
      <c r="I501" s="17">
        <f>LFAT!A9</f>
        <v>1</v>
      </c>
      <c r="J501" s="16" t="str">
        <f>LFAT!B9</f>
        <v>Protect Land (Easement and Acquisition)</v>
      </c>
      <c r="K501" s="16" t="str">
        <f>LFAT!D9</f>
        <v>I</v>
      </c>
      <c r="L501" s="19">
        <f>LFAT!F9</f>
        <v>0.5</v>
      </c>
      <c r="M501" s="16" t="str">
        <f>LFAT!G9</f>
        <v>CD</v>
      </c>
      <c r="N501" s="19">
        <f>LFAT!I9</f>
        <v>0.5</v>
      </c>
      <c r="O501" s="18">
        <f>LFAT!J9</f>
        <v>0.25</v>
      </c>
      <c r="P501" s="18">
        <f t="shared" si="21"/>
        <v>0.14762500000000001</v>
      </c>
      <c r="Q501" s="18">
        <f t="shared" si="22"/>
        <v>0.19356800894459086</v>
      </c>
      <c r="R501" s="18">
        <f t="shared" si="23"/>
        <v>5.8705839737862697E-2</v>
      </c>
    </row>
    <row r="502" spans="1:18" ht="18" customHeight="1" x14ac:dyDescent="0.2">
      <c r="A502" s="16" t="str">
        <f>'Limiting Factor Scores'!A52</f>
        <v>CC4</v>
      </c>
      <c r="B502" s="16" t="str">
        <f>'Limiting Factor Scores'!B52</f>
        <v>Catherine Creek</v>
      </c>
      <c r="C502" s="16" t="str">
        <f>'Limiting Factor Scores'!C52</f>
        <v>Decreased Water Quantity</v>
      </c>
      <c r="D502" s="18">
        <f>'Limiting Factor Scores'!D52</f>
        <v>0.25319999999999998</v>
      </c>
      <c r="E502" s="19">
        <f>'Limiting Factor Scores'!E52</f>
        <v>3.63</v>
      </c>
      <c r="F502" s="18">
        <f>'Limiting Factor Scores'!F52</f>
        <v>0.69174999999999998</v>
      </c>
      <c r="G502" s="18">
        <f>'Limiting Factor Scores'!G52</f>
        <v>1.3123821709144581</v>
      </c>
      <c r="H502" s="18">
        <f>'Limiting Factor Scores'!H52</f>
        <v>0.37608694413562055</v>
      </c>
      <c r="I502" s="17">
        <f>LFAT!A7</f>
        <v>1</v>
      </c>
      <c r="J502" s="16" t="str">
        <f>LFAT!B7</f>
        <v>Protect Land (Easement and Acquisition)</v>
      </c>
      <c r="K502" s="16" t="str">
        <f>LFAT!D7</f>
        <v>I</v>
      </c>
      <c r="L502" s="19">
        <f>LFAT!F7</f>
        <v>0.5</v>
      </c>
      <c r="M502" s="16" t="str">
        <f>LFAT!G7</f>
        <v>CD</v>
      </c>
      <c r="N502" s="19">
        <f>LFAT!I7</f>
        <v>0.5</v>
      </c>
      <c r="O502" s="18">
        <f>LFAT!J7</f>
        <v>0.25</v>
      </c>
      <c r="P502" s="18">
        <f t="shared" si="21"/>
        <v>0.17293749999999999</v>
      </c>
      <c r="Q502" s="18">
        <f t="shared" si="22"/>
        <v>0.32809554272861452</v>
      </c>
      <c r="R502" s="18">
        <f t="shared" si="23"/>
        <v>9.4021736033905137E-2</v>
      </c>
    </row>
    <row r="503" spans="1:18" ht="18" customHeight="1" x14ac:dyDescent="0.2">
      <c r="A503" s="16" t="str">
        <f>'Limiting Factor Scores'!A53</f>
        <v>CC4</v>
      </c>
      <c r="B503" s="16" t="str">
        <f>'Limiting Factor Scores'!B53</f>
        <v>Catherine Creek</v>
      </c>
      <c r="C503" s="16" t="str">
        <f>'Limiting Factor Scores'!C53</f>
        <v>Floodplain Condition</v>
      </c>
      <c r="D503" s="18">
        <f>'Limiting Factor Scores'!D53</f>
        <v>0.25319999999999998</v>
      </c>
      <c r="E503" s="19">
        <f>'Limiting Factor Scores'!E53</f>
        <v>3.44</v>
      </c>
      <c r="F503" s="18">
        <f>'Limiting Factor Scores'!F53</f>
        <v>0.64900000000000002</v>
      </c>
      <c r="G503" s="18">
        <f>'Limiting Factor Scores'!G53</f>
        <v>0.99887219149899731</v>
      </c>
      <c r="H503" s="18">
        <f>'Limiting Factor Scores'!H53</f>
        <v>0.28396844804476934</v>
      </c>
      <c r="I503" s="17">
        <f>LFAT!A4</f>
        <v>1</v>
      </c>
      <c r="J503" s="16" t="str">
        <f>LFAT!B4</f>
        <v>Protect Land (Easement and Acquisition)</v>
      </c>
      <c r="K503" s="16" t="str">
        <f>LFAT!D4</f>
        <v>I</v>
      </c>
      <c r="L503" s="19">
        <f>LFAT!F4</f>
        <v>0.5</v>
      </c>
      <c r="M503" s="16" t="str">
        <f>LFAT!G4</f>
        <v>CD</v>
      </c>
      <c r="N503" s="19">
        <f>LFAT!I4</f>
        <v>0.5</v>
      </c>
      <c r="O503" s="18">
        <f>LFAT!J4</f>
        <v>0.25</v>
      </c>
      <c r="P503" s="18">
        <f t="shared" si="21"/>
        <v>0.16225000000000001</v>
      </c>
      <c r="Q503" s="18">
        <f t="shared" si="22"/>
        <v>0.24971804787474933</v>
      </c>
      <c r="R503" s="18">
        <f t="shared" si="23"/>
        <v>7.0992112011192335E-2</v>
      </c>
    </row>
    <row r="504" spans="1:18" ht="18" customHeight="1" x14ac:dyDescent="0.2">
      <c r="A504" s="16" t="str">
        <f>'Limiting Factor Scores'!A54</f>
        <v>CC4</v>
      </c>
      <c r="B504" s="16" t="str">
        <f>'Limiting Factor Scores'!B54</f>
        <v>Catherine Creek</v>
      </c>
      <c r="C504" s="16" t="str">
        <f>'Limiting Factor Scores'!C54</f>
        <v>Increased Sediment Quantity</v>
      </c>
      <c r="D504" s="18">
        <f>'Limiting Factor Scores'!D54</f>
        <v>0.25319999999999998</v>
      </c>
      <c r="E504" s="19">
        <f>'Limiting Factor Scores'!E54</f>
        <v>3.78</v>
      </c>
      <c r="F504" s="18">
        <f>'Limiting Factor Scores'!F54</f>
        <v>0.72550000000000003</v>
      </c>
      <c r="G504" s="18">
        <f>'Limiting Factor Scores'!G54</f>
        <v>0.66786835272593092</v>
      </c>
      <c r="H504" s="18">
        <f>'Limiting Factor Scores'!H54</f>
        <v>0.22037031405988189</v>
      </c>
      <c r="I504" s="17">
        <f>LFAT!A10</f>
        <v>1</v>
      </c>
      <c r="J504" s="16" t="str">
        <f>LFAT!B10</f>
        <v>Protect Land (Easement and Acquisition)</v>
      </c>
      <c r="K504" s="16" t="str">
        <f>LFAT!D10</f>
        <v>I</v>
      </c>
      <c r="L504" s="19">
        <f>LFAT!F10</f>
        <v>0.5</v>
      </c>
      <c r="M504" s="16" t="str">
        <f>LFAT!G10</f>
        <v>CD</v>
      </c>
      <c r="N504" s="19">
        <f>LFAT!I10</f>
        <v>0.5</v>
      </c>
      <c r="O504" s="18">
        <f>LFAT!J10</f>
        <v>0.25</v>
      </c>
      <c r="P504" s="18">
        <f t="shared" si="21"/>
        <v>0.18137500000000001</v>
      </c>
      <c r="Q504" s="18">
        <f t="shared" si="22"/>
        <v>0.16696708818148273</v>
      </c>
      <c r="R504" s="18">
        <f t="shared" si="23"/>
        <v>5.5092578514970472E-2</v>
      </c>
    </row>
    <row r="505" spans="1:18" ht="18" customHeight="1" x14ac:dyDescent="0.2">
      <c r="A505" s="16" t="str">
        <f>'Limiting Factor Scores'!A55</f>
        <v>CC4</v>
      </c>
      <c r="B505" s="16" t="str">
        <f>'Limiting Factor Scores'!B55</f>
        <v>Catherine Creek</v>
      </c>
      <c r="C505" s="16" t="str">
        <f>'Limiting Factor Scores'!C55</f>
        <v>Non-Native Species Interactions and Competition</v>
      </c>
      <c r="D505" s="18">
        <f>'Limiting Factor Scores'!D55</f>
        <v>0.25319999999999998</v>
      </c>
      <c r="E505" s="19">
        <f>'Limiting Factor Scores'!E55</f>
        <v>1.59</v>
      </c>
      <c r="F505" s="18">
        <f>'Limiting Factor Scores'!F55</f>
        <v>0.23275000000000001</v>
      </c>
      <c r="G505" s="18">
        <f>'Limiting Factor Scores'!G55</f>
        <v>0.23699203497474333</v>
      </c>
      <c r="H505" s="18">
        <f>'Limiting Factor Scores'!H55</f>
        <v>8.2707273595958933E-2</v>
      </c>
      <c r="I505" s="17">
        <f>LFAT!A16</f>
        <v>1</v>
      </c>
      <c r="J505" s="16" t="str">
        <f>LFAT!B16</f>
        <v>Protect Land (Easement and Acquisition)</v>
      </c>
      <c r="K505" s="16" t="str">
        <f>LFAT!D16</f>
        <v>I</v>
      </c>
      <c r="L505" s="19">
        <f>LFAT!F16</f>
        <v>0.5</v>
      </c>
      <c r="M505" s="16" t="str">
        <f>LFAT!G16</f>
        <v>R</v>
      </c>
      <c r="N505" s="19">
        <f>LFAT!I16</f>
        <v>0.1</v>
      </c>
      <c r="O505" s="18">
        <f>LFAT!J16</f>
        <v>0.05</v>
      </c>
      <c r="P505" s="18">
        <f t="shared" si="21"/>
        <v>1.1637500000000002E-2</v>
      </c>
      <c r="Q505" s="18">
        <f t="shared" si="22"/>
        <v>1.1849601748737167E-2</v>
      </c>
      <c r="R505" s="18">
        <f t="shared" si="23"/>
        <v>4.1353636797979466E-3</v>
      </c>
    </row>
    <row r="506" spans="1:18" ht="18" customHeight="1" x14ac:dyDescent="0.2">
      <c r="A506" s="16" t="str">
        <f>'Limiting Factor Scores'!A56</f>
        <v>CC4</v>
      </c>
      <c r="B506" s="16" t="str">
        <f>'Limiting Factor Scores'!B56</f>
        <v>Catherine Creek</v>
      </c>
      <c r="C506" s="16" t="str">
        <f>'Limiting Factor Scores'!C56</f>
        <v>Predation</v>
      </c>
      <c r="D506" s="18">
        <f>'Limiting Factor Scores'!D56</f>
        <v>0.25319999999999998</v>
      </c>
      <c r="E506" s="19">
        <f>'Limiting Factor Scores'!E56</f>
        <v>1.82</v>
      </c>
      <c r="F506" s="18">
        <f>'Limiting Factor Scores'!F56</f>
        <v>0.28449999999999998</v>
      </c>
      <c r="G506" s="18">
        <f>'Limiting Factor Scores'!G56</f>
        <v>0.38693300582748402</v>
      </c>
      <c r="H506" s="18">
        <f>'Limiting Factor Scores'!H56</f>
        <v>0.11684141882737342</v>
      </c>
      <c r="I506" s="17">
        <f>LFAT!A14</f>
        <v>1</v>
      </c>
      <c r="J506" s="16" t="str">
        <f>LFAT!B14</f>
        <v>Protect Land (Easement and Acquisition)</v>
      </c>
      <c r="K506" s="16" t="str">
        <f>LFAT!D14</f>
        <v>I</v>
      </c>
      <c r="L506" s="19">
        <f>LFAT!F14</f>
        <v>0.5</v>
      </c>
      <c r="M506" s="16" t="str">
        <f>LFAT!G14</f>
        <v>R</v>
      </c>
      <c r="N506" s="19">
        <f>LFAT!I14</f>
        <v>0.1</v>
      </c>
      <c r="O506" s="18">
        <f>LFAT!J14</f>
        <v>0.05</v>
      </c>
      <c r="P506" s="18">
        <f t="shared" si="21"/>
        <v>1.4225E-2</v>
      </c>
      <c r="Q506" s="18">
        <f t="shared" si="22"/>
        <v>1.9346650291374203E-2</v>
      </c>
      <c r="R506" s="18">
        <f t="shared" si="23"/>
        <v>5.8420709413686718E-3</v>
      </c>
    </row>
    <row r="507" spans="1:18" ht="18" customHeight="1" x14ac:dyDescent="0.2">
      <c r="A507" s="16" t="str">
        <f>'Limiting Factor Scores'!A57</f>
        <v>CC4</v>
      </c>
      <c r="B507" s="16" t="str">
        <f>'Limiting Factor Scores'!B57</f>
        <v>Catherine Creek</v>
      </c>
      <c r="C507" s="16" t="str">
        <f>'Limiting Factor Scores'!C57</f>
        <v>Riparian Condition</v>
      </c>
      <c r="D507" s="18">
        <f>'Limiting Factor Scores'!D57</f>
        <v>0.25319999999999998</v>
      </c>
      <c r="E507" s="19">
        <f>'Limiting Factor Scores'!E57</f>
        <v>3.31</v>
      </c>
      <c r="F507" s="18">
        <f>'Limiting Factor Scores'!F57</f>
        <v>0.61975000000000002</v>
      </c>
      <c r="G507" s="18">
        <f>'Limiting Factor Scores'!G57</f>
        <v>0.97402920227736045</v>
      </c>
      <c r="H507" s="18">
        <f>'Limiting Factor Scores'!H57</f>
        <v>0.31152121539342814</v>
      </c>
      <c r="I507" s="17">
        <f>LFAT!A3</f>
        <v>1</v>
      </c>
      <c r="J507" s="16" t="str">
        <f>LFAT!B3</f>
        <v>Protect Land (Easement and Acquisition)</v>
      </c>
      <c r="K507" s="16" t="str">
        <f>LFAT!D3</f>
        <v>I</v>
      </c>
      <c r="L507" s="19">
        <f>LFAT!F3</f>
        <v>0.5</v>
      </c>
      <c r="M507" s="16" t="str">
        <f>LFAT!G3</f>
        <v>C</v>
      </c>
      <c r="N507" s="19">
        <f>LFAT!I3</f>
        <v>1</v>
      </c>
      <c r="O507" s="18">
        <f>LFAT!J3</f>
        <v>0.5</v>
      </c>
      <c r="P507" s="18">
        <f t="shared" si="21"/>
        <v>0.30987500000000001</v>
      </c>
      <c r="Q507" s="18">
        <f t="shared" si="22"/>
        <v>0.48701460113868023</v>
      </c>
      <c r="R507" s="18">
        <f t="shared" si="23"/>
        <v>0.15576060769671407</v>
      </c>
    </row>
    <row r="508" spans="1:18" ht="18" customHeight="1" x14ac:dyDescent="0.2">
      <c r="A508" s="16" t="str">
        <f>'Limiting Factor Scores'!A58</f>
        <v>CC4</v>
      </c>
      <c r="B508" s="16" t="str">
        <f>'Limiting Factor Scores'!B58</f>
        <v>Catherine Creek</v>
      </c>
      <c r="C508" s="16" t="str">
        <f>'Limiting Factor Scores'!C58</f>
        <v>Side Channel and Wetland Habitat</v>
      </c>
      <c r="D508" s="18">
        <f>'Limiting Factor Scores'!D58</f>
        <v>0.25319999999999998</v>
      </c>
      <c r="E508" s="19">
        <f>'Limiting Factor Scores'!E58</f>
        <v>3.73</v>
      </c>
      <c r="F508" s="18">
        <f>'Limiting Factor Scores'!F58</f>
        <v>0.71425000000000005</v>
      </c>
      <c r="G508" s="18">
        <f>'Limiting Factor Scores'!G58</f>
        <v>1.3899468254042604</v>
      </c>
      <c r="H508" s="18">
        <f>'Limiting Factor Scores'!H58</f>
        <v>0.40389839580819314</v>
      </c>
      <c r="I508" s="17">
        <f>LFAT!A5</f>
        <v>1</v>
      </c>
      <c r="J508" s="16" t="str">
        <f>LFAT!B5</f>
        <v>Protect Land (Easement and Acquisition)</v>
      </c>
      <c r="K508" s="16" t="str">
        <f>LFAT!D5</f>
        <v>I</v>
      </c>
      <c r="L508" s="19">
        <f>LFAT!F5</f>
        <v>0.5</v>
      </c>
      <c r="M508" s="16" t="str">
        <f>LFAT!G5</f>
        <v>CD</v>
      </c>
      <c r="N508" s="19">
        <f>LFAT!I5</f>
        <v>0.5</v>
      </c>
      <c r="O508" s="18">
        <f>LFAT!J5</f>
        <v>0.25</v>
      </c>
      <c r="P508" s="18">
        <f t="shared" si="21"/>
        <v>0.17856250000000001</v>
      </c>
      <c r="Q508" s="18">
        <f t="shared" si="22"/>
        <v>0.3474867063510651</v>
      </c>
      <c r="R508" s="18">
        <f t="shared" si="23"/>
        <v>0.10097459895204829</v>
      </c>
    </row>
    <row r="509" spans="1:18" ht="18" customHeight="1" x14ac:dyDescent="0.2">
      <c r="A509" s="16" t="str">
        <f>'Limiting Factor Scores'!A59</f>
        <v>CC4</v>
      </c>
      <c r="B509" s="16" t="str">
        <f>'Limiting Factor Scores'!B59</f>
        <v>Catherine Creek</v>
      </c>
      <c r="C509" s="16" t="str">
        <f>'Limiting Factor Scores'!C59</f>
        <v>Summer Water Temperature</v>
      </c>
      <c r="D509" s="18">
        <f>'Limiting Factor Scores'!D59</f>
        <v>0.25319999999999998</v>
      </c>
      <c r="E509" s="19">
        <f>'Limiting Factor Scores'!E59</f>
        <v>3.63</v>
      </c>
      <c r="F509" s="18">
        <f>'Limiting Factor Scores'!F59</f>
        <v>0.69174999999999998</v>
      </c>
      <c r="G509" s="18">
        <f>'Limiting Factor Scores'!G59</f>
        <v>1.1660058942606926</v>
      </c>
      <c r="H509" s="18">
        <f>'Limiting Factor Scores'!H59</f>
        <v>0.3599855536651731</v>
      </c>
      <c r="I509" s="17">
        <f>LFAT!A11</f>
        <v>1</v>
      </c>
      <c r="J509" s="16" t="str">
        <f>LFAT!B11</f>
        <v>Protect Land (Easement and Acquisition)</v>
      </c>
      <c r="K509" s="16" t="str">
        <f>LFAT!D11</f>
        <v>I</v>
      </c>
      <c r="L509" s="19">
        <f>LFAT!F11</f>
        <v>0.5</v>
      </c>
      <c r="M509" s="16" t="str">
        <f>LFAT!G11</f>
        <v>R</v>
      </c>
      <c r="N509" s="19">
        <f>LFAT!I11</f>
        <v>0.1</v>
      </c>
      <c r="O509" s="18">
        <f>LFAT!J11</f>
        <v>0.05</v>
      </c>
      <c r="P509" s="18">
        <f t="shared" si="21"/>
        <v>3.45875E-2</v>
      </c>
      <c r="Q509" s="18">
        <f t="shared" si="22"/>
        <v>5.8300294713034634E-2</v>
      </c>
      <c r="R509" s="18">
        <f t="shared" si="23"/>
        <v>1.7999277683258656E-2</v>
      </c>
    </row>
    <row r="510" spans="1:18" ht="18" customHeight="1" x14ac:dyDescent="0.2">
      <c r="A510" s="16" t="str">
        <f>'Limiting Factor Scores'!A60</f>
        <v>CC4</v>
      </c>
      <c r="B510" s="16" t="str">
        <f>'Limiting Factor Scores'!B60</f>
        <v>Catherine Creek</v>
      </c>
      <c r="C510" s="16" t="str">
        <f>'Limiting Factor Scores'!C60</f>
        <v>Water Quality</v>
      </c>
      <c r="D510" s="18">
        <f>'Limiting Factor Scores'!D60</f>
        <v>0.25319999999999998</v>
      </c>
      <c r="E510" s="19">
        <f>'Limiting Factor Scores'!E60</f>
        <v>3.3</v>
      </c>
      <c r="F510" s="18">
        <f>'Limiting Factor Scores'!F60</f>
        <v>0.61750000000000005</v>
      </c>
      <c r="G510" s="18">
        <f>'Limiting Factor Scores'!G60</f>
        <v>0.91018617881712305</v>
      </c>
      <c r="H510" s="18">
        <f>'Limiting Factor Scores'!H60</f>
        <v>0.25108853813731935</v>
      </c>
      <c r="I510" s="17">
        <f>LFAT!A13</f>
        <v>1</v>
      </c>
      <c r="J510" s="16" t="str">
        <f>LFAT!B13</f>
        <v>Protect Land (Easement and Acquisition)</v>
      </c>
      <c r="K510" s="16" t="str">
        <f>LFAT!D13</f>
        <v>I</v>
      </c>
      <c r="L510" s="19">
        <f>LFAT!F13</f>
        <v>0.5</v>
      </c>
      <c r="M510" s="16" t="str">
        <f>LFAT!G13</f>
        <v>CD</v>
      </c>
      <c r="N510" s="19">
        <f>LFAT!I13</f>
        <v>0.5</v>
      </c>
      <c r="O510" s="18">
        <f>LFAT!J13</f>
        <v>0.25</v>
      </c>
      <c r="P510" s="18">
        <f t="shared" si="21"/>
        <v>0.15437500000000001</v>
      </c>
      <c r="Q510" s="18">
        <f t="shared" si="22"/>
        <v>0.22754654470428076</v>
      </c>
      <c r="R510" s="18">
        <f t="shared" si="23"/>
        <v>6.2772134534329838E-2</v>
      </c>
    </row>
    <row r="511" spans="1:18" ht="18" customHeight="1" x14ac:dyDescent="0.2">
      <c r="A511" s="16" t="str">
        <f>'Limiting Factor Scores'!A61</f>
        <v>CC4</v>
      </c>
      <c r="B511" s="16" t="str">
        <f>'Limiting Factor Scores'!B61</f>
        <v>Catherine Creek</v>
      </c>
      <c r="C511" s="16" t="str">
        <f>'Limiting Factor Scores'!C61</f>
        <v>Winter Water Temperature</v>
      </c>
      <c r="D511" s="18">
        <f>'Limiting Factor Scores'!D61</f>
        <v>0.25319999999999998</v>
      </c>
      <c r="E511" s="19">
        <f>'Limiting Factor Scores'!E61</f>
        <v>3.56</v>
      </c>
      <c r="F511" s="18">
        <f>'Limiting Factor Scores'!F61</f>
        <v>0.67600000000000005</v>
      </c>
      <c r="G511" s="18">
        <f>'Limiting Factor Scores'!G61</f>
        <v>0.8203607657387374</v>
      </c>
      <c r="H511" s="18">
        <f>'Limiting Factor Scores'!H61</f>
        <v>0.22833170882567444</v>
      </c>
      <c r="I511" s="17">
        <f>LFAT!A12</f>
        <v>1</v>
      </c>
      <c r="J511" s="16" t="str">
        <f>LFAT!B12</f>
        <v>Protect Land (Easement and Acquisition)</v>
      </c>
      <c r="K511" s="16" t="str">
        <f>LFAT!D12</f>
        <v>I</v>
      </c>
      <c r="L511" s="19">
        <f>LFAT!F12</f>
        <v>0.5</v>
      </c>
      <c r="M511" s="16" t="str">
        <f>LFAT!G12</f>
        <v>R</v>
      </c>
      <c r="N511" s="19">
        <f>LFAT!I12</f>
        <v>0.1</v>
      </c>
      <c r="O511" s="18">
        <f>LFAT!J12</f>
        <v>0.05</v>
      </c>
      <c r="P511" s="18">
        <f t="shared" si="21"/>
        <v>3.3800000000000004E-2</v>
      </c>
      <c r="Q511" s="18">
        <f t="shared" si="22"/>
        <v>4.101803828693687E-2</v>
      </c>
      <c r="R511" s="18">
        <f t="shared" si="23"/>
        <v>1.1416585441283723E-2</v>
      </c>
    </row>
    <row r="512" spans="1:18" ht="18" customHeight="1" x14ac:dyDescent="0.2">
      <c r="A512" s="16" t="str">
        <f>'Limiting Factor Scores'!A47</f>
        <v>CC4</v>
      </c>
      <c r="B512" s="16" t="str">
        <f>'Limiting Factor Scores'!B47</f>
        <v>Catherine Creek</v>
      </c>
      <c r="C512" s="16" t="str">
        <f>'Limiting Factor Scores'!C47</f>
        <v>Altered Flow Timing</v>
      </c>
      <c r="D512" s="18">
        <f>'Limiting Factor Scores'!D47</f>
        <v>0.25319999999999998</v>
      </c>
      <c r="E512" s="19">
        <f>'Limiting Factor Scores'!E47</f>
        <v>2.88</v>
      </c>
      <c r="F512" s="18">
        <f>'Limiting Factor Scores'!F47</f>
        <v>0.52300000000000002</v>
      </c>
      <c r="G512" s="18">
        <f>'Limiting Factor Scores'!G47</f>
        <v>0.69427801716177484</v>
      </c>
      <c r="H512" s="18">
        <f>'Limiting Factor Scores'!H47</f>
        <v>0.18908198317501715</v>
      </c>
      <c r="I512" s="17">
        <f>LFAT!A23</f>
        <v>2</v>
      </c>
      <c r="J512" s="16" t="str">
        <f>LFAT!B23</f>
        <v>Instream Complexity Improvement</v>
      </c>
      <c r="K512" s="16" t="str">
        <f>LFAT!D23</f>
        <v>N</v>
      </c>
      <c r="L512" s="19">
        <f>LFAT!F23</f>
        <v>0.1</v>
      </c>
      <c r="M512" s="16" t="str">
        <f>LFAT!G23</f>
        <v>CD</v>
      </c>
      <c r="N512" s="19">
        <f>LFAT!I23</f>
        <v>0.5</v>
      </c>
      <c r="O512" s="18">
        <f>LFAT!J23</f>
        <v>0.05</v>
      </c>
      <c r="P512" s="18">
        <f t="shared" si="21"/>
        <v>2.6150000000000003E-2</v>
      </c>
      <c r="Q512" s="18">
        <f t="shared" si="22"/>
        <v>3.4713900858088745E-2</v>
      </c>
      <c r="R512" s="18">
        <f t="shared" si="23"/>
        <v>9.4540991587508585E-3</v>
      </c>
    </row>
    <row r="513" spans="1:18" ht="18" customHeight="1" x14ac:dyDescent="0.2">
      <c r="A513" s="16" t="str">
        <f>'Limiting Factor Scores'!A48</f>
        <v>CC4</v>
      </c>
      <c r="B513" s="16" t="str">
        <f>'Limiting Factor Scores'!B48</f>
        <v>Catherine Creek</v>
      </c>
      <c r="C513" s="16" t="str">
        <f>'Limiting Factor Scores'!C48</f>
        <v>Altered Primary Productivity</v>
      </c>
      <c r="D513" s="18">
        <f>'Limiting Factor Scores'!D48</f>
        <v>0.25319999999999998</v>
      </c>
      <c r="E513" s="19">
        <f>'Limiting Factor Scores'!E48</f>
        <v>2.52</v>
      </c>
      <c r="F513" s="18">
        <f>'Limiting Factor Scores'!F48</f>
        <v>0.442</v>
      </c>
      <c r="G513" s="18">
        <f>'Limiting Factor Scores'!G48</f>
        <v>0.40688878277720397</v>
      </c>
      <c r="H513" s="18">
        <f>'Limiting Factor Scores'!H48</f>
        <v>0.11418466351759646</v>
      </c>
      <c r="I513" s="17">
        <f>LFAT!A30</f>
        <v>2</v>
      </c>
      <c r="J513" s="16" t="str">
        <f>LFAT!B30</f>
        <v>Instream Complexity Improvement</v>
      </c>
      <c r="K513" s="16" t="str">
        <f>LFAT!D30</f>
        <v>N</v>
      </c>
      <c r="L513" s="19">
        <f>LFAT!F30</f>
        <v>0.1</v>
      </c>
      <c r="M513" s="16" t="str">
        <f>LFAT!G30</f>
        <v>R</v>
      </c>
      <c r="N513" s="19">
        <f>LFAT!I30</f>
        <v>0.1</v>
      </c>
      <c r="O513" s="18">
        <f>LFAT!J30</f>
        <v>0.01</v>
      </c>
      <c r="P513" s="18">
        <f t="shared" si="21"/>
        <v>4.4200000000000003E-3</v>
      </c>
      <c r="Q513" s="18">
        <f t="shared" si="22"/>
        <v>4.0688878277720395E-3</v>
      </c>
      <c r="R513" s="18">
        <f t="shared" si="23"/>
        <v>1.1418466351759645E-3</v>
      </c>
    </row>
    <row r="514" spans="1:18" ht="18" customHeight="1" x14ac:dyDescent="0.2">
      <c r="A514" s="16" t="str">
        <f>'Limiting Factor Scores'!A49</f>
        <v>CC4</v>
      </c>
      <c r="B514" s="16" t="str">
        <f>'Limiting Factor Scores'!B49</f>
        <v>Catherine Creek</v>
      </c>
      <c r="C514" s="16" t="str">
        <f>'Limiting Factor Scores'!C49</f>
        <v>Anthropogenic Barriers</v>
      </c>
      <c r="D514" s="18">
        <f>'Limiting Factor Scores'!D49</f>
        <v>0.25319999999999998</v>
      </c>
      <c r="E514" s="19">
        <f>'Limiting Factor Scores'!E49</f>
        <v>4.6399999999999997</v>
      </c>
      <c r="F514" s="18">
        <f>'Limiting Factor Scores'!F49</f>
        <v>0.91900000000000004</v>
      </c>
      <c r="G514" s="18">
        <f>'Limiting Factor Scores'!G49</f>
        <v>1.2349233168769249</v>
      </c>
      <c r="H514" s="18">
        <f>'Limiting Factor Scores'!H49</f>
        <v>0.37981786856803917</v>
      </c>
      <c r="I514" s="17">
        <f>LFAT!A17</f>
        <v>2</v>
      </c>
      <c r="J514" s="16" t="str">
        <f>LFAT!B17</f>
        <v>Instream Complexity Improvement</v>
      </c>
      <c r="K514" s="16" t="str">
        <f>LFAT!D17</f>
        <v>N</v>
      </c>
      <c r="L514" s="19">
        <f>LFAT!F17</f>
        <v>0.1</v>
      </c>
      <c r="M514" s="16" t="str">
        <f>LFAT!G17</f>
        <v>R</v>
      </c>
      <c r="N514" s="19">
        <f>LFAT!I17</f>
        <v>0.1</v>
      </c>
      <c r="O514" s="18">
        <f>LFAT!J17</f>
        <v>0.01</v>
      </c>
      <c r="P514" s="18">
        <f t="shared" ref="P514:P577" si="24">F514*O514</f>
        <v>9.1900000000000003E-3</v>
      </c>
      <c r="Q514" s="18">
        <f t="shared" ref="Q514:Q577" si="25">G514*O514</f>
        <v>1.234923316876925E-2</v>
      </c>
      <c r="R514" s="18">
        <f t="shared" ref="R514:R577" si="26">H514*O514</f>
        <v>3.7981786856803919E-3</v>
      </c>
    </row>
    <row r="515" spans="1:18" ht="18" customHeight="1" x14ac:dyDescent="0.2">
      <c r="A515" s="16" t="str">
        <f>'Limiting Factor Scores'!A50</f>
        <v>CC4</v>
      </c>
      <c r="B515" s="16" t="str">
        <f>'Limiting Factor Scores'!B50</f>
        <v>Catherine Creek</v>
      </c>
      <c r="C515" s="16" t="str">
        <f>'Limiting Factor Scores'!C50</f>
        <v>Channel and Habitat Structure</v>
      </c>
      <c r="D515" s="18">
        <f>'Limiting Factor Scores'!D50</f>
        <v>0.25319999999999998</v>
      </c>
      <c r="E515" s="19">
        <f>'Limiting Factor Scores'!E50</f>
        <v>3.73</v>
      </c>
      <c r="F515" s="18">
        <f>'Limiting Factor Scores'!F50</f>
        <v>0.71425000000000005</v>
      </c>
      <c r="G515" s="18">
        <f>'Limiting Factor Scores'!G50</f>
        <v>1.5759620140531951</v>
      </c>
      <c r="H515" s="18">
        <f>'Limiting Factor Scores'!H50</f>
        <v>0.47504920544244833</v>
      </c>
      <c r="I515" s="17">
        <f>LFAT!A21</f>
        <v>2</v>
      </c>
      <c r="J515" s="16" t="str">
        <f>LFAT!B21</f>
        <v>Instream Complexity Improvement</v>
      </c>
      <c r="K515" s="16" t="str">
        <f>LFAT!D21</f>
        <v>D</v>
      </c>
      <c r="L515" s="19">
        <f>LFAT!F21</f>
        <v>1</v>
      </c>
      <c r="M515" s="16" t="str">
        <f>LFAT!G21</f>
        <v>C</v>
      </c>
      <c r="N515" s="19">
        <f>LFAT!I21</f>
        <v>1</v>
      </c>
      <c r="O515" s="18">
        <f>LFAT!J21</f>
        <v>1</v>
      </c>
      <c r="P515" s="18">
        <f t="shared" si="24"/>
        <v>0.71425000000000005</v>
      </c>
      <c r="Q515" s="18">
        <f t="shared" si="25"/>
        <v>1.5759620140531951</v>
      </c>
      <c r="R515" s="18">
        <f t="shared" si="26"/>
        <v>0.47504920544244833</v>
      </c>
    </row>
    <row r="516" spans="1:18" ht="18" customHeight="1" x14ac:dyDescent="0.2">
      <c r="A516" s="16" t="str">
        <f>'Limiting Factor Scores'!A51</f>
        <v>CC4</v>
      </c>
      <c r="B516" s="16" t="str">
        <f>'Limiting Factor Scores'!B51</f>
        <v>Catherine Creek</v>
      </c>
      <c r="C516" s="16" t="str">
        <f>'Limiting Factor Scores'!C51</f>
        <v>Decreased Sediment Quantity</v>
      </c>
      <c r="D516" s="18">
        <f>'Limiting Factor Scores'!D51</f>
        <v>0.25319999999999998</v>
      </c>
      <c r="E516" s="19">
        <f>'Limiting Factor Scores'!E51</f>
        <v>3.18</v>
      </c>
      <c r="F516" s="18">
        <f>'Limiting Factor Scores'!F51</f>
        <v>0.59050000000000002</v>
      </c>
      <c r="G516" s="18">
        <f>'Limiting Factor Scores'!G51</f>
        <v>0.77427203577836345</v>
      </c>
      <c r="H516" s="18">
        <f>'Limiting Factor Scores'!H51</f>
        <v>0.23482335895145079</v>
      </c>
      <c r="I516" s="17">
        <f>LFAT!A24</f>
        <v>2</v>
      </c>
      <c r="J516" s="16" t="str">
        <f>LFAT!B24</f>
        <v>Instream Complexity Improvement</v>
      </c>
      <c r="K516" s="16" t="str">
        <f>LFAT!D24</f>
        <v>I</v>
      </c>
      <c r="L516" s="19">
        <f>LFAT!F24</f>
        <v>0.5</v>
      </c>
      <c r="M516" s="16" t="str">
        <f>LFAT!G24</f>
        <v>CD</v>
      </c>
      <c r="N516" s="19">
        <f>LFAT!I24</f>
        <v>0.5</v>
      </c>
      <c r="O516" s="18">
        <f>LFAT!J24</f>
        <v>0.25</v>
      </c>
      <c r="P516" s="18">
        <f t="shared" si="24"/>
        <v>0.14762500000000001</v>
      </c>
      <c r="Q516" s="18">
        <f t="shared" si="25"/>
        <v>0.19356800894459086</v>
      </c>
      <c r="R516" s="18">
        <f t="shared" si="26"/>
        <v>5.8705839737862697E-2</v>
      </c>
    </row>
    <row r="517" spans="1:18" ht="18" customHeight="1" x14ac:dyDescent="0.2">
      <c r="A517" s="16" t="str">
        <f>'Limiting Factor Scores'!A52</f>
        <v>CC4</v>
      </c>
      <c r="B517" s="16" t="str">
        <f>'Limiting Factor Scores'!B52</f>
        <v>Catherine Creek</v>
      </c>
      <c r="C517" s="16" t="str">
        <f>'Limiting Factor Scores'!C52</f>
        <v>Decreased Water Quantity</v>
      </c>
      <c r="D517" s="18">
        <f>'Limiting Factor Scores'!D52</f>
        <v>0.25319999999999998</v>
      </c>
      <c r="E517" s="19">
        <f>'Limiting Factor Scores'!E52</f>
        <v>3.63</v>
      </c>
      <c r="F517" s="18">
        <f>'Limiting Factor Scores'!F52</f>
        <v>0.69174999999999998</v>
      </c>
      <c r="G517" s="18">
        <f>'Limiting Factor Scores'!G52</f>
        <v>1.3123821709144581</v>
      </c>
      <c r="H517" s="18">
        <f>'Limiting Factor Scores'!H52</f>
        <v>0.37608694413562055</v>
      </c>
      <c r="I517" s="17">
        <f>LFAT!A22</f>
        <v>2</v>
      </c>
      <c r="J517" s="16" t="str">
        <f>LFAT!B22</f>
        <v>Instream Complexity Improvement</v>
      </c>
      <c r="K517" s="16" t="str">
        <f>LFAT!D22</f>
        <v>N</v>
      </c>
      <c r="L517" s="19">
        <f>LFAT!F22</f>
        <v>0.1</v>
      </c>
      <c r="M517" s="16" t="str">
        <f>LFAT!G22</f>
        <v>R</v>
      </c>
      <c r="N517" s="19">
        <f>LFAT!I22</f>
        <v>0.1</v>
      </c>
      <c r="O517" s="18">
        <f>LFAT!J22</f>
        <v>0.01</v>
      </c>
      <c r="P517" s="18">
        <f t="shared" si="24"/>
        <v>6.9175E-3</v>
      </c>
      <c r="Q517" s="18">
        <f t="shared" si="25"/>
        <v>1.3123821709144581E-2</v>
      </c>
      <c r="R517" s="18">
        <f t="shared" si="26"/>
        <v>3.7608694413562055E-3</v>
      </c>
    </row>
    <row r="518" spans="1:18" ht="18" customHeight="1" x14ac:dyDescent="0.2">
      <c r="A518" s="16" t="str">
        <f>'Limiting Factor Scores'!A53</f>
        <v>CC4</v>
      </c>
      <c r="B518" s="16" t="str">
        <f>'Limiting Factor Scores'!B53</f>
        <v>Catherine Creek</v>
      </c>
      <c r="C518" s="16" t="str">
        <f>'Limiting Factor Scores'!C53</f>
        <v>Floodplain Condition</v>
      </c>
      <c r="D518" s="18">
        <f>'Limiting Factor Scores'!D53</f>
        <v>0.25319999999999998</v>
      </c>
      <c r="E518" s="19">
        <f>'Limiting Factor Scores'!E53</f>
        <v>3.44</v>
      </c>
      <c r="F518" s="18">
        <f>'Limiting Factor Scores'!F53</f>
        <v>0.64900000000000002</v>
      </c>
      <c r="G518" s="18">
        <f>'Limiting Factor Scores'!G53</f>
        <v>0.99887219149899731</v>
      </c>
      <c r="H518" s="18">
        <f>'Limiting Factor Scores'!H53</f>
        <v>0.28396844804476934</v>
      </c>
      <c r="I518" s="17">
        <f>LFAT!A19</f>
        <v>2</v>
      </c>
      <c r="J518" s="16" t="str">
        <f>LFAT!B19</f>
        <v>Instream Complexity Improvement</v>
      </c>
      <c r="K518" s="16" t="str">
        <f>LFAT!D19</f>
        <v>I</v>
      </c>
      <c r="L518" s="19">
        <f>LFAT!F19</f>
        <v>0.5</v>
      </c>
      <c r="M518" s="16" t="str">
        <f>LFAT!G19</f>
        <v>C</v>
      </c>
      <c r="N518" s="19">
        <f>LFAT!I19</f>
        <v>1</v>
      </c>
      <c r="O518" s="18">
        <f>LFAT!J19</f>
        <v>0.5</v>
      </c>
      <c r="P518" s="18">
        <f t="shared" si="24"/>
        <v>0.32450000000000001</v>
      </c>
      <c r="Q518" s="18">
        <f t="shared" si="25"/>
        <v>0.49943609574949865</v>
      </c>
      <c r="R518" s="18">
        <f t="shared" si="26"/>
        <v>0.14198422402238467</v>
      </c>
    </row>
    <row r="519" spans="1:18" ht="18" customHeight="1" x14ac:dyDescent="0.2">
      <c r="A519" s="16" t="str">
        <f>'Limiting Factor Scores'!A54</f>
        <v>CC4</v>
      </c>
      <c r="B519" s="16" t="str">
        <f>'Limiting Factor Scores'!B54</f>
        <v>Catherine Creek</v>
      </c>
      <c r="C519" s="16" t="str">
        <f>'Limiting Factor Scores'!C54</f>
        <v>Increased Sediment Quantity</v>
      </c>
      <c r="D519" s="18">
        <f>'Limiting Factor Scores'!D54</f>
        <v>0.25319999999999998</v>
      </c>
      <c r="E519" s="19">
        <f>'Limiting Factor Scores'!E54</f>
        <v>3.78</v>
      </c>
      <c r="F519" s="18">
        <f>'Limiting Factor Scores'!F54</f>
        <v>0.72550000000000003</v>
      </c>
      <c r="G519" s="18">
        <f>'Limiting Factor Scores'!G54</f>
        <v>0.66786835272593092</v>
      </c>
      <c r="H519" s="18">
        <f>'Limiting Factor Scores'!H54</f>
        <v>0.22037031405988189</v>
      </c>
      <c r="I519" s="17">
        <f>LFAT!A25</f>
        <v>2</v>
      </c>
      <c r="J519" s="16" t="str">
        <f>LFAT!B25</f>
        <v>Instream Complexity Improvement</v>
      </c>
      <c r="K519" s="16" t="str">
        <f>LFAT!D25</f>
        <v>I</v>
      </c>
      <c r="L519" s="19">
        <f>LFAT!F25</f>
        <v>0.5</v>
      </c>
      <c r="M519" s="16" t="str">
        <f>LFAT!G25</f>
        <v>C</v>
      </c>
      <c r="N519" s="19">
        <f>LFAT!I25</f>
        <v>1</v>
      </c>
      <c r="O519" s="18">
        <f>LFAT!J25</f>
        <v>0.5</v>
      </c>
      <c r="P519" s="18">
        <f t="shared" si="24"/>
        <v>0.36275000000000002</v>
      </c>
      <c r="Q519" s="18">
        <f t="shared" si="25"/>
        <v>0.33393417636296546</v>
      </c>
      <c r="R519" s="18">
        <f t="shared" si="26"/>
        <v>0.11018515702994094</v>
      </c>
    </row>
    <row r="520" spans="1:18" ht="18" customHeight="1" x14ac:dyDescent="0.2">
      <c r="A520" s="16" t="str">
        <f>'Limiting Factor Scores'!A55</f>
        <v>CC4</v>
      </c>
      <c r="B520" s="16" t="str">
        <f>'Limiting Factor Scores'!B55</f>
        <v>Catherine Creek</v>
      </c>
      <c r="C520" s="16" t="str">
        <f>'Limiting Factor Scores'!C55</f>
        <v>Non-Native Species Interactions and Competition</v>
      </c>
      <c r="D520" s="18">
        <f>'Limiting Factor Scores'!D55</f>
        <v>0.25319999999999998</v>
      </c>
      <c r="E520" s="19">
        <f>'Limiting Factor Scores'!E55</f>
        <v>1.59</v>
      </c>
      <c r="F520" s="18">
        <f>'Limiting Factor Scores'!F55</f>
        <v>0.23275000000000001</v>
      </c>
      <c r="G520" s="18">
        <f>'Limiting Factor Scores'!G55</f>
        <v>0.23699203497474333</v>
      </c>
      <c r="H520" s="18">
        <f>'Limiting Factor Scores'!H55</f>
        <v>8.2707273595958933E-2</v>
      </c>
      <c r="I520" s="17">
        <f>LFAT!A31</f>
        <v>2</v>
      </c>
      <c r="J520" s="16" t="str">
        <f>LFAT!B31</f>
        <v>Instream Complexity Improvement</v>
      </c>
      <c r="K520" s="16" t="str">
        <f>LFAT!D31</f>
        <v>I</v>
      </c>
      <c r="L520" s="19">
        <f>LFAT!F31</f>
        <v>0.5</v>
      </c>
      <c r="M520" s="16" t="str">
        <f>LFAT!G31</f>
        <v>CD</v>
      </c>
      <c r="N520" s="19">
        <f>LFAT!I31</f>
        <v>0.5</v>
      </c>
      <c r="O520" s="18">
        <f>LFAT!J31</f>
        <v>0.25</v>
      </c>
      <c r="P520" s="18">
        <f t="shared" si="24"/>
        <v>5.8187500000000003E-2</v>
      </c>
      <c r="Q520" s="18">
        <f t="shared" si="25"/>
        <v>5.9248008743685833E-2</v>
      </c>
      <c r="R520" s="18">
        <f t="shared" si="26"/>
        <v>2.0676818398989733E-2</v>
      </c>
    </row>
    <row r="521" spans="1:18" ht="18" customHeight="1" x14ac:dyDescent="0.2">
      <c r="A521" s="16" t="str">
        <f>'Limiting Factor Scores'!A56</f>
        <v>CC4</v>
      </c>
      <c r="B521" s="16" t="str">
        <f>'Limiting Factor Scores'!B56</f>
        <v>Catherine Creek</v>
      </c>
      <c r="C521" s="16" t="str">
        <f>'Limiting Factor Scores'!C56</f>
        <v>Predation</v>
      </c>
      <c r="D521" s="18">
        <f>'Limiting Factor Scores'!D56</f>
        <v>0.25319999999999998</v>
      </c>
      <c r="E521" s="19">
        <f>'Limiting Factor Scores'!E56</f>
        <v>1.82</v>
      </c>
      <c r="F521" s="18">
        <f>'Limiting Factor Scores'!F56</f>
        <v>0.28449999999999998</v>
      </c>
      <c r="G521" s="18">
        <f>'Limiting Factor Scores'!G56</f>
        <v>0.38693300582748402</v>
      </c>
      <c r="H521" s="18">
        <f>'Limiting Factor Scores'!H56</f>
        <v>0.11684141882737342</v>
      </c>
      <c r="I521" s="17">
        <f>LFAT!A29</f>
        <v>2</v>
      </c>
      <c r="J521" s="16" t="str">
        <f>LFAT!B29</f>
        <v>Instream Complexity Improvement</v>
      </c>
      <c r="K521" s="16" t="str">
        <f>LFAT!D29</f>
        <v>I</v>
      </c>
      <c r="L521" s="19">
        <f>LFAT!F29</f>
        <v>0.5</v>
      </c>
      <c r="M521" s="16" t="str">
        <f>LFAT!G29</f>
        <v>CD</v>
      </c>
      <c r="N521" s="19">
        <f>LFAT!I29</f>
        <v>0.5</v>
      </c>
      <c r="O521" s="18">
        <f>LFAT!J29</f>
        <v>0.25</v>
      </c>
      <c r="P521" s="18">
        <f t="shared" si="24"/>
        <v>7.1124999999999994E-2</v>
      </c>
      <c r="Q521" s="18">
        <f t="shared" si="25"/>
        <v>9.6733251456871006E-2</v>
      </c>
      <c r="R521" s="18">
        <f t="shared" si="26"/>
        <v>2.9210354706843356E-2</v>
      </c>
    </row>
    <row r="522" spans="1:18" ht="18" customHeight="1" x14ac:dyDescent="0.2">
      <c r="A522" s="16" t="str">
        <f>'Limiting Factor Scores'!A57</f>
        <v>CC4</v>
      </c>
      <c r="B522" s="16" t="str">
        <f>'Limiting Factor Scores'!B57</f>
        <v>Catherine Creek</v>
      </c>
      <c r="C522" s="16" t="str">
        <f>'Limiting Factor Scores'!C57</f>
        <v>Riparian Condition</v>
      </c>
      <c r="D522" s="18">
        <f>'Limiting Factor Scores'!D57</f>
        <v>0.25319999999999998</v>
      </c>
      <c r="E522" s="19">
        <f>'Limiting Factor Scores'!E57</f>
        <v>3.31</v>
      </c>
      <c r="F522" s="18">
        <f>'Limiting Factor Scores'!F57</f>
        <v>0.61975000000000002</v>
      </c>
      <c r="G522" s="18">
        <f>'Limiting Factor Scores'!G57</f>
        <v>0.97402920227736045</v>
      </c>
      <c r="H522" s="18">
        <f>'Limiting Factor Scores'!H57</f>
        <v>0.31152121539342814</v>
      </c>
      <c r="I522" s="17">
        <f>LFAT!A18</f>
        <v>2</v>
      </c>
      <c r="J522" s="16" t="str">
        <f>LFAT!B18</f>
        <v>Instream Complexity Improvement</v>
      </c>
      <c r="K522" s="16" t="str">
        <f>LFAT!D18</f>
        <v>I</v>
      </c>
      <c r="L522" s="19">
        <f>LFAT!F18</f>
        <v>0.5</v>
      </c>
      <c r="M522" s="16" t="str">
        <f>LFAT!G18</f>
        <v>CD</v>
      </c>
      <c r="N522" s="19">
        <f>LFAT!I18</f>
        <v>0.5</v>
      </c>
      <c r="O522" s="18">
        <f>LFAT!J18</f>
        <v>0.25</v>
      </c>
      <c r="P522" s="18">
        <f t="shared" si="24"/>
        <v>0.15493750000000001</v>
      </c>
      <c r="Q522" s="18">
        <f t="shared" si="25"/>
        <v>0.24350730056934011</v>
      </c>
      <c r="R522" s="18">
        <f t="shared" si="26"/>
        <v>7.7880303848357035E-2</v>
      </c>
    </row>
    <row r="523" spans="1:18" ht="18" customHeight="1" x14ac:dyDescent="0.2">
      <c r="A523" s="16" t="str">
        <f>'Limiting Factor Scores'!A58</f>
        <v>CC4</v>
      </c>
      <c r="B523" s="16" t="str">
        <f>'Limiting Factor Scores'!B58</f>
        <v>Catherine Creek</v>
      </c>
      <c r="C523" s="16" t="str">
        <f>'Limiting Factor Scores'!C58</f>
        <v>Side Channel and Wetland Habitat</v>
      </c>
      <c r="D523" s="18">
        <f>'Limiting Factor Scores'!D58</f>
        <v>0.25319999999999998</v>
      </c>
      <c r="E523" s="19">
        <f>'Limiting Factor Scores'!E58</f>
        <v>3.73</v>
      </c>
      <c r="F523" s="18">
        <f>'Limiting Factor Scores'!F58</f>
        <v>0.71425000000000005</v>
      </c>
      <c r="G523" s="18">
        <f>'Limiting Factor Scores'!G58</f>
        <v>1.3899468254042604</v>
      </c>
      <c r="H523" s="18">
        <f>'Limiting Factor Scores'!H58</f>
        <v>0.40389839580819314</v>
      </c>
      <c r="I523" s="17">
        <f>LFAT!A20</f>
        <v>2</v>
      </c>
      <c r="J523" s="16" t="str">
        <f>LFAT!B20</f>
        <v>Instream Complexity Improvement</v>
      </c>
      <c r="K523" s="16" t="str">
        <f>LFAT!D20</f>
        <v>D</v>
      </c>
      <c r="L523" s="19">
        <f>LFAT!F20</f>
        <v>1</v>
      </c>
      <c r="M523" s="16" t="str">
        <f>LFAT!G20</f>
        <v>C</v>
      </c>
      <c r="N523" s="19">
        <f>LFAT!I20</f>
        <v>1</v>
      </c>
      <c r="O523" s="18">
        <f>LFAT!J20</f>
        <v>1</v>
      </c>
      <c r="P523" s="18">
        <f t="shared" si="24"/>
        <v>0.71425000000000005</v>
      </c>
      <c r="Q523" s="18">
        <f t="shared" si="25"/>
        <v>1.3899468254042604</v>
      </c>
      <c r="R523" s="18">
        <f t="shared" si="26"/>
        <v>0.40389839580819314</v>
      </c>
    </row>
    <row r="524" spans="1:18" ht="18" customHeight="1" x14ac:dyDescent="0.2">
      <c r="A524" s="16" t="str">
        <f>'Limiting Factor Scores'!A59</f>
        <v>CC4</v>
      </c>
      <c r="B524" s="16" t="str">
        <f>'Limiting Factor Scores'!B59</f>
        <v>Catherine Creek</v>
      </c>
      <c r="C524" s="16" t="str">
        <f>'Limiting Factor Scores'!C59</f>
        <v>Summer Water Temperature</v>
      </c>
      <c r="D524" s="18">
        <f>'Limiting Factor Scores'!D59</f>
        <v>0.25319999999999998</v>
      </c>
      <c r="E524" s="19">
        <f>'Limiting Factor Scores'!E59</f>
        <v>3.63</v>
      </c>
      <c r="F524" s="18">
        <f>'Limiting Factor Scores'!F59</f>
        <v>0.69174999999999998</v>
      </c>
      <c r="G524" s="18">
        <f>'Limiting Factor Scores'!G59</f>
        <v>1.1660058942606926</v>
      </c>
      <c r="H524" s="18">
        <f>'Limiting Factor Scores'!H59</f>
        <v>0.3599855536651731</v>
      </c>
      <c r="I524" s="17">
        <f>LFAT!A26</f>
        <v>2</v>
      </c>
      <c r="J524" s="16" t="str">
        <f>LFAT!B26</f>
        <v>Instream Complexity Improvement</v>
      </c>
      <c r="K524" s="16" t="str">
        <f>LFAT!D26</f>
        <v>I</v>
      </c>
      <c r="L524" s="19">
        <f>LFAT!F26</f>
        <v>0.5</v>
      </c>
      <c r="M524" s="16" t="str">
        <f>LFAT!G26</f>
        <v>CD</v>
      </c>
      <c r="N524" s="19">
        <f>LFAT!I26</f>
        <v>0.5</v>
      </c>
      <c r="O524" s="18">
        <f>LFAT!J26</f>
        <v>0.25</v>
      </c>
      <c r="P524" s="18">
        <f t="shared" si="24"/>
        <v>0.17293749999999999</v>
      </c>
      <c r="Q524" s="18">
        <f t="shared" si="25"/>
        <v>0.29150147356517314</v>
      </c>
      <c r="R524" s="18">
        <f t="shared" si="26"/>
        <v>8.9996388416293274E-2</v>
      </c>
    </row>
    <row r="525" spans="1:18" ht="18" customHeight="1" x14ac:dyDescent="0.2">
      <c r="A525" s="16" t="str">
        <f>'Limiting Factor Scores'!A60</f>
        <v>CC4</v>
      </c>
      <c r="B525" s="16" t="str">
        <f>'Limiting Factor Scores'!B60</f>
        <v>Catherine Creek</v>
      </c>
      <c r="C525" s="16" t="str">
        <f>'Limiting Factor Scores'!C60</f>
        <v>Water Quality</v>
      </c>
      <c r="D525" s="18">
        <f>'Limiting Factor Scores'!D60</f>
        <v>0.25319999999999998</v>
      </c>
      <c r="E525" s="19">
        <f>'Limiting Factor Scores'!E60</f>
        <v>3.3</v>
      </c>
      <c r="F525" s="18">
        <f>'Limiting Factor Scores'!F60</f>
        <v>0.61750000000000005</v>
      </c>
      <c r="G525" s="18">
        <f>'Limiting Factor Scores'!G60</f>
        <v>0.91018617881712305</v>
      </c>
      <c r="H525" s="18">
        <f>'Limiting Factor Scores'!H60</f>
        <v>0.25108853813731935</v>
      </c>
      <c r="I525" s="17">
        <f>LFAT!A28</f>
        <v>2</v>
      </c>
      <c r="J525" s="16" t="str">
        <f>LFAT!B28</f>
        <v>Instream Complexity Improvement</v>
      </c>
      <c r="K525" s="16" t="str">
        <f>LFAT!D28</f>
        <v>N</v>
      </c>
      <c r="L525" s="19">
        <f>LFAT!F28</f>
        <v>0.1</v>
      </c>
      <c r="M525" s="16" t="str">
        <f>LFAT!G28</f>
        <v>R</v>
      </c>
      <c r="N525" s="19">
        <f>LFAT!I28</f>
        <v>0.1</v>
      </c>
      <c r="O525" s="18">
        <f>LFAT!J28</f>
        <v>0.01</v>
      </c>
      <c r="P525" s="18">
        <f t="shared" si="24"/>
        <v>6.1750000000000008E-3</v>
      </c>
      <c r="Q525" s="18">
        <f t="shared" si="25"/>
        <v>9.1018617881712307E-3</v>
      </c>
      <c r="R525" s="18">
        <f t="shared" si="26"/>
        <v>2.5108853813731935E-3</v>
      </c>
    </row>
    <row r="526" spans="1:18" ht="18" customHeight="1" x14ac:dyDescent="0.2">
      <c r="A526" s="16" t="str">
        <f>'Limiting Factor Scores'!A61</f>
        <v>CC4</v>
      </c>
      <c r="B526" s="16" t="str">
        <f>'Limiting Factor Scores'!B61</f>
        <v>Catherine Creek</v>
      </c>
      <c r="C526" s="16" t="str">
        <f>'Limiting Factor Scores'!C61</f>
        <v>Winter Water Temperature</v>
      </c>
      <c r="D526" s="18">
        <f>'Limiting Factor Scores'!D61</f>
        <v>0.25319999999999998</v>
      </c>
      <c r="E526" s="19">
        <f>'Limiting Factor Scores'!E61</f>
        <v>3.56</v>
      </c>
      <c r="F526" s="18">
        <f>'Limiting Factor Scores'!F61</f>
        <v>0.67600000000000005</v>
      </c>
      <c r="G526" s="18">
        <f>'Limiting Factor Scores'!G61</f>
        <v>0.8203607657387374</v>
      </c>
      <c r="H526" s="18">
        <f>'Limiting Factor Scores'!H61</f>
        <v>0.22833170882567444</v>
      </c>
      <c r="I526" s="17">
        <f>LFAT!A27</f>
        <v>2</v>
      </c>
      <c r="J526" s="16" t="str">
        <f>LFAT!B27</f>
        <v>Instream Complexity Improvement</v>
      </c>
      <c r="K526" s="16" t="str">
        <f>LFAT!D27</f>
        <v>I</v>
      </c>
      <c r="L526" s="19">
        <f>LFAT!F27</f>
        <v>0.5</v>
      </c>
      <c r="M526" s="16" t="str">
        <f>LFAT!G27</f>
        <v>CD</v>
      </c>
      <c r="N526" s="19">
        <f>LFAT!I27</f>
        <v>0.5</v>
      </c>
      <c r="O526" s="18">
        <f>LFAT!J27</f>
        <v>0.25</v>
      </c>
      <c r="P526" s="18">
        <f t="shared" si="24"/>
        <v>0.16900000000000001</v>
      </c>
      <c r="Q526" s="18">
        <f t="shared" si="25"/>
        <v>0.20509019143468435</v>
      </c>
      <c r="R526" s="18">
        <f t="shared" si="26"/>
        <v>5.708292720641861E-2</v>
      </c>
    </row>
    <row r="527" spans="1:18" ht="18" customHeight="1" x14ac:dyDescent="0.2">
      <c r="A527" s="16" t="str">
        <f>'Limiting Factor Scores'!A47</f>
        <v>CC4</v>
      </c>
      <c r="B527" s="16" t="str">
        <f>'Limiting Factor Scores'!B47</f>
        <v>Catherine Creek</v>
      </c>
      <c r="C527" s="16" t="str">
        <f>'Limiting Factor Scores'!C47</f>
        <v>Altered Flow Timing</v>
      </c>
      <c r="D527" s="18">
        <f>'Limiting Factor Scores'!D47</f>
        <v>0.25319999999999998</v>
      </c>
      <c r="E527" s="19">
        <f>'Limiting Factor Scores'!E47</f>
        <v>2.88</v>
      </c>
      <c r="F527" s="18">
        <f>'Limiting Factor Scores'!F47</f>
        <v>0.52300000000000002</v>
      </c>
      <c r="G527" s="18">
        <f>'Limiting Factor Scores'!G47</f>
        <v>0.69427801716177484</v>
      </c>
      <c r="H527" s="18">
        <f>'Limiting Factor Scores'!H47</f>
        <v>0.18908198317501715</v>
      </c>
      <c r="I527" s="17">
        <f>LFAT!A38</f>
        <v>3</v>
      </c>
      <c r="J527" s="16" t="str">
        <f>LFAT!B38</f>
        <v>Floodplain – Reconnect and Restore</v>
      </c>
      <c r="K527" s="16" t="str">
        <f>LFAT!D38</f>
        <v>I</v>
      </c>
      <c r="L527" s="19">
        <f>LFAT!F38</f>
        <v>0.5</v>
      </c>
      <c r="M527" s="16" t="str">
        <f>LFAT!G38</f>
        <v>CD</v>
      </c>
      <c r="N527" s="19">
        <f>LFAT!I38</f>
        <v>0.5</v>
      </c>
      <c r="O527" s="18">
        <f>LFAT!J38</f>
        <v>0.25</v>
      </c>
      <c r="P527" s="18">
        <f t="shared" si="24"/>
        <v>0.13075000000000001</v>
      </c>
      <c r="Q527" s="18">
        <f t="shared" si="25"/>
        <v>0.17356950429044371</v>
      </c>
      <c r="R527" s="18">
        <f t="shared" si="26"/>
        <v>4.7270495793754287E-2</v>
      </c>
    </row>
    <row r="528" spans="1:18" ht="18" customHeight="1" x14ac:dyDescent="0.2">
      <c r="A528" s="16" t="str">
        <f>'Limiting Factor Scores'!A48</f>
        <v>CC4</v>
      </c>
      <c r="B528" s="16" t="str">
        <f>'Limiting Factor Scores'!B48</f>
        <v>Catherine Creek</v>
      </c>
      <c r="C528" s="16" t="str">
        <f>'Limiting Factor Scores'!C48</f>
        <v>Altered Primary Productivity</v>
      </c>
      <c r="D528" s="18">
        <f>'Limiting Factor Scores'!D48</f>
        <v>0.25319999999999998</v>
      </c>
      <c r="E528" s="19">
        <f>'Limiting Factor Scores'!E48</f>
        <v>2.52</v>
      </c>
      <c r="F528" s="18">
        <f>'Limiting Factor Scores'!F48</f>
        <v>0.442</v>
      </c>
      <c r="G528" s="18">
        <f>'Limiting Factor Scores'!G48</f>
        <v>0.40688878277720397</v>
      </c>
      <c r="H528" s="18">
        <f>'Limiting Factor Scores'!H48</f>
        <v>0.11418466351759646</v>
      </c>
      <c r="I528" s="17">
        <f>LFAT!A45</f>
        <v>3</v>
      </c>
      <c r="J528" s="16" t="str">
        <f>LFAT!B45</f>
        <v>Floodplain – Reconnect and Restore</v>
      </c>
      <c r="K528" s="16" t="str">
        <f>LFAT!D45</f>
        <v>I</v>
      </c>
      <c r="L528" s="19">
        <f>LFAT!F45</f>
        <v>0.5</v>
      </c>
      <c r="M528" s="16" t="str">
        <f>LFAT!G45</f>
        <v>C</v>
      </c>
      <c r="N528" s="19">
        <f>LFAT!I45</f>
        <v>1</v>
      </c>
      <c r="O528" s="18">
        <f>LFAT!J45</f>
        <v>0.5</v>
      </c>
      <c r="P528" s="18">
        <f t="shared" si="24"/>
        <v>0.221</v>
      </c>
      <c r="Q528" s="18">
        <f t="shared" si="25"/>
        <v>0.20344439138860199</v>
      </c>
      <c r="R528" s="18">
        <f t="shared" si="26"/>
        <v>5.7092331758798229E-2</v>
      </c>
    </row>
    <row r="529" spans="1:18" ht="18" customHeight="1" x14ac:dyDescent="0.2">
      <c r="A529" s="16" t="str">
        <f>'Limiting Factor Scores'!A49</f>
        <v>CC4</v>
      </c>
      <c r="B529" s="16" t="str">
        <f>'Limiting Factor Scores'!B49</f>
        <v>Catherine Creek</v>
      </c>
      <c r="C529" s="16" t="str">
        <f>'Limiting Factor Scores'!C49</f>
        <v>Anthropogenic Barriers</v>
      </c>
      <c r="D529" s="18">
        <f>'Limiting Factor Scores'!D49</f>
        <v>0.25319999999999998</v>
      </c>
      <c r="E529" s="19">
        <f>'Limiting Factor Scores'!E49</f>
        <v>4.6399999999999997</v>
      </c>
      <c r="F529" s="18">
        <f>'Limiting Factor Scores'!F49</f>
        <v>0.91900000000000004</v>
      </c>
      <c r="G529" s="18">
        <f>'Limiting Factor Scores'!G49</f>
        <v>1.2349233168769249</v>
      </c>
      <c r="H529" s="18">
        <f>'Limiting Factor Scores'!H49</f>
        <v>0.37981786856803917</v>
      </c>
      <c r="I529" s="17">
        <f>LFAT!A32</f>
        <v>3</v>
      </c>
      <c r="J529" s="16" t="str">
        <f>LFAT!B32</f>
        <v>Floodplain – Reconnect and Restore</v>
      </c>
      <c r="K529" s="16" t="str">
        <f>LFAT!D32</f>
        <v>N</v>
      </c>
      <c r="L529" s="19">
        <f>LFAT!F32</f>
        <v>0.1</v>
      </c>
      <c r="M529" s="16" t="str">
        <f>LFAT!G32</f>
        <v>R</v>
      </c>
      <c r="N529" s="19">
        <f>LFAT!I32</f>
        <v>0.1</v>
      </c>
      <c r="O529" s="18">
        <f>LFAT!J32</f>
        <v>0.01</v>
      </c>
      <c r="P529" s="18">
        <f t="shared" si="24"/>
        <v>9.1900000000000003E-3</v>
      </c>
      <c r="Q529" s="18">
        <f t="shared" si="25"/>
        <v>1.234923316876925E-2</v>
      </c>
      <c r="R529" s="18">
        <f t="shared" si="26"/>
        <v>3.7981786856803919E-3</v>
      </c>
    </row>
    <row r="530" spans="1:18" ht="18" customHeight="1" x14ac:dyDescent="0.2">
      <c r="A530" s="16" t="str">
        <f>'Limiting Factor Scores'!A50</f>
        <v>CC4</v>
      </c>
      <c r="B530" s="16" t="str">
        <f>'Limiting Factor Scores'!B50</f>
        <v>Catherine Creek</v>
      </c>
      <c r="C530" s="16" t="str">
        <f>'Limiting Factor Scores'!C50</f>
        <v>Channel and Habitat Structure</v>
      </c>
      <c r="D530" s="18">
        <f>'Limiting Factor Scores'!D50</f>
        <v>0.25319999999999998</v>
      </c>
      <c r="E530" s="19">
        <f>'Limiting Factor Scores'!E50</f>
        <v>3.73</v>
      </c>
      <c r="F530" s="18">
        <f>'Limiting Factor Scores'!F50</f>
        <v>0.71425000000000005</v>
      </c>
      <c r="G530" s="18">
        <f>'Limiting Factor Scores'!G50</f>
        <v>1.5759620140531951</v>
      </c>
      <c r="H530" s="18">
        <f>'Limiting Factor Scores'!H50</f>
        <v>0.47504920544244833</v>
      </c>
      <c r="I530" s="17">
        <f>LFAT!A36</f>
        <v>3</v>
      </c>
      <c r="J530" s="16" t="str">
        <f>LFAT!B36</f>
        <v>Floodplain – Reconnect and Restore</v>
      </c>
      <c r="K530" s="16" t="str">
        <f>LFAT!D36</f>
        <v>I</v>
      </c>
      <c r="L530" s="19">
        <f>LFAT!F36</f>
        <v>0.5</v>
      </c>
      <c r="M530" s="16" t="str">
        <f>LFAT!G36</f>
        <v>C</v>
      </c>
      <c r="N530" s="19">
        <f>LFAT!I36</f>
        <v>1</v>
      </c>
      <c r="O530" s="18">
        <f>LFAT!J36</f>
        <v>0.5</v>
      </c>
      <c r="P530" s="18">
        <f t="shared" si="24"/>
        <v>0.35712500000000003</v>
      </c>
      <c r="Q530" s="18">
        <f t="shared" si="25"/>
        <v>0.78798100702659757</v>
      </c>
      <c r="R530" s="18">
        <f t="shared" si="26"/>
        <v>0.23752460272122417</v>
      </c>
    </row>
    <row r="531" spans="1:18" ht="18" customHeight="1" x14ac:dyDescent="0.2">
      <c r="A531" s="16" t="str">
        <f>'Limiting Factor Scores'!A51</f>
        <v>CC4</v>
      </c>
      <c r="B531" s="16" t="str">
        <f>'Limiting Factor Scores'!B51</f>
        <v>Catherine Creek</v>
      </c>
      <c r="C531" s="16" t="str">
        <f>'Limiting Factor Scores'!C51</f>
        <v>Decreased Sediment Quantity</v>
      </c>
      <c r="D531" s="18">
        <f>'Limiting Factor Scores'!D51</f>
        <v>0.25319999999999998</v>
      </c>
      <c r="E531" s="19">
        <f>'Limiting Factor Scores'!E51</f>
        <v>3.18</v>
      </c>
      <c r="F531" s="18">
        <f>'Limiting Factor Scores'!F51</f>
        <v>0.59050000000000002</v>
      </c>
      <c r="G531" s="18">
        <f>'Limiting Factor Scores'!G51</f>
        <v>0.77427203577836345</v>
      </c>
      <c r="H531" s="18">
        <f>'Limiting Factor Scores'!H51</f>
        <v>0.23482335895145079</v>
      </c>
      <c r="I531" s="17">
        <f>LFAT!A39</f>
        <v>3</v>
      </c>
      <c r="J531" s="16" t="str">
        <f>LFAT!B39</f>
        <v>Floodplain – Reconnect and Restore</v>
      </c>
      <c r="K531" s="16" t="str">
        <f>LFAT!D39</f>
        <v>D</v>
      </c>
      <c r="L531" s="19">
        <f>LFAT!F39</f>
        <v>1</v>
      </c>
      <c r="M531" s="16" t="str">
        <f>LFAT!G39</f>
        <v>C</v>
      </c>
      <c r="N531" s="19">
        <f>LFAT!I39</f>
        <v>1</v>
      </c>
      <c r="O531" s="18">
        <f>LFAT!J39</f>
        <v>1</v>
      </c>
      <c r="P531" s="18">
        <f t="shared" si="24"/>
        <v>0.59050000000000002</v>
      </c>
      <c r="Q531" s="18">
        <f t="shared" si="25"/>
        <v>0.77427203577836345</v>
      </c>
      <c r="R531" s="18">
        <f t="shared" si="26"/>
        <v>0.23482335895145079</v>
      </c>
    </row>
    <row r="532" spans="1:18" ht="18" customHeight="1" x14ac:dyDescent="0.2">
      <c r="A532" s="16" t="str">
        <f>'Limiting Factor Scores'!A52</f>
        <v>CC4</v>
      </c>
      <c r="B532" s="16" t="str">
        <f>'Limiting Factor Scores'!B52</f>
        <v>Catherine Creek</v>
      </c>
      <c r="C532" s="16" t="str">
        <f>'Limiting Factor Scores'!C52</f>
        <v>Decreased Water Quantity</v>
      </c>
      <c r="D532" s="18">
        <f>'Limiting Factor Scores'!D52</f>
        <v>0.25319999999999998</v>
      </c>
      <c r="E532" s="19">
        <f>'Limiting Factor Scores'!E52</f>
        <v>3.63</v>
      </c>
      <c r="F532" s="18">
        <f>'Limiting Factor Scores'!F52</f>
        <v>0.69174999999999998</v>
      </c>
      <c r="G532" s="18">
        <f>'Limiting Factor Scores'!G52</f>
        <v>1.3123821709144581</v>
      </c>
      <c r="H532" s="18">
        <f>'Limiting Factor Scores'!H52</f>
        <v>0.37608694413562055</v>
      </c>
      <c r="I532" s="17">
        <f>LFAT!A37</f>
        <v>3</v>
      </c>
      <c r="J532" s="16" t="str">
        <f>LFAT!B37</f>
        <v>Floodplain – Reconnect and Restore</v>
      </c>
      <c r="K532" s="16" t="str">
        <f>LFAT!D37</f>
        <v>I</v>
      </c>
      <c r="L532" s="19">
        <f>LFAT!F37</f>
        <v>0.5</v>
      </c>
      <c r="M532" s="16" t="str">
        <f>LFAT!G37</f>
        <v>CD</v>
      </c>
      <c r="N532" s="19">
        <f>LFAT!I37</f>
        <v>0.5</v>
      </c>
      <c r="O532" s="18">
        <f>LFAT!J37</f>
        <v>0.25</v>
      </c>
      <c r="P532" s="18">
        <f t="shared" si="24"/>
        <v>0.17293749999999999</v>
      </c>
      <c r="Q532" s="18">
        <f t="shared" si="25"/>
        <v>0.32809554272861452</v>
      </c>
      <c r="R532" s="18">
        <f t="shared" si="26"/>
        <v>9.4021736033905137E-2</v>
      </c>
    </row>
    <row r="533" spans="1:18" ht="18" customHeight="1" x14ac:dyDescent="0.2">
      <c r="A533" s="16" t="str">
        <f>'Limiting Factor Scores'!A53</f>
        <v>CC4</v>
      </c>
      <c r="B533" s="16" t="str">
        <f>'Limiting Factor Scores'!B53</f>
        <v>Catherine Creek</v>
      </c>
      <c r="C533" s="16" t="str">
        <f>'Limiting Factor Scores'!C53</f>
        <v>Floodplain Condition</v>
      </c>
      <c r="D533" s="18">
        <f>'Limiting Factor Scores'!D53</f>
        <v>0.25319999999999998</v>
      </c>
      <c r="E533" s="19">
        <f>'Limiting Factor Scores'!E53</f>
        <v>3.44</v>
      </c>
      <c r="F533" s="18">
        <f>'Limiting Factor Scores'!F53</f>
        <v>0.64900000000000002</v>
      </c>
      <c r="G533" s="18">
        <f>'Limiting Factor Scores'!G53</f>
        <v>0.99887219149899731</v>
      </c>
      <c r="H533" s="18">
        <f>'Limiting Factor Scores'!H53</f>
        <v>0.28396844804476934</v>
      </c>
      <c r="I533" s="17">
        <f>LFAT!A34</f>
        <v>3</v>
      </c>
      <c r="J533" s="16" t="str">
        <f>LFAT!B34</f>
        <v>Floodplain – Reconnect and Restore</v>
      </c>
      <c r="K533" s="16" t="str">
        <f>LFAT!D34</f>
        <v>D</v>
      </c>
      <c r="L533" s="19">
        <f>LFAT!F34</f>
        <v>1</v>
      </c>
      <c r="M533" s="16" t="str">
        <f>LFAT!G34</f>
        <v>C</v>
      </c>
      <c r="N533" s="19">
        <f>LFAT!I34</f>
        <v>1</v>
      </c>
      <c r="O533" s="18">
        <f>LFAT!J34</f>
        <v>1</v>
      </c>
      <c r="P533" s="18">
        <f t="shared" si="24"/>
        <v>0.64900000000000002</v>
      </c>
      <c r="Q533" s="18">
        <f t="shared" si="25"/>
        <v>0.99887219149899731</v>
      </c>
      <c r="R533" s="18">
        <f t="shared" si="26"/>
        <v>0.28396844804476934</v>
      </c>
    </row>
    <row r="534" spans="1:18" ht="18" customHeight="1" x14ac:dyDescent="0.2">
      <c r="A534" s="16" t="str">
        <f>'Limiting Factor Scores'!A54</f>
        <v>CC4</v>
      </c>
      <c r="B534" s="16" t="str">
        <f>'Limiting Factor Scores'!B54</f>
        <v>Catherine Creek</v>
      </c>
      <c r="C534" s="16" t="str">
        <f>'Limiting Factor Scores'!C54</f>
        <v>Increased Sediment Quantity</v>
      </c>
      <c r="D534" s="18">
        <f>'Limiting Factor Scores'!D54</f>
        <v>0.25319999999999998</v>
      </c>
      <c r="E534" s="19">
        <f>'Limiting Factor Scores'!E54</f>
        <v>3.78</v>
      </c>
      <c r="F534" s="18">
        <f>'Limiting Factor Scores'!F54</f>
        <v>0.72550000000000003</v>
      </c>
      <c r="G534" s="18">
        <f>'Limiting Factor Scores'!G54</f>
        <v>0.66786835272593092</v>
      </c>
      <c r="H534" s="18">
        <f>'Limiting Factor Scores'!H54</f>
        <v>0.22037031405988189</v>
      </c>
      <c r="I534" s="17">
        <f>LFAT!A40</f>
        <v>3</v>
      </c>
      <c r="J534" s="16" t="str">
        <f>LFAT!B40</f>
        <v>Floodplain – Reconnect and Restore</v>
      </c>
      <c r="K534" s="16" t="str">
        <f>LFAT!D40</f>
        <v>D</v>
      </c>
      <c r="L534" s="19">
        <f>LFAT!F40</f>
        <v>1</v>
      </c>
      <c r="M534" s="16" t="str">
        <f>LFAT!G40</f>
        <v>CD</v>
      </c>
      <c r="N534" s="19">
        <f>LFAT!I40</f>
        <v>0.5</v>
      </c>
      <c r="O534" s="18">
        <f>LFAT!J40</f>
        <v>0.5</v>
      </c>
      <c r="P534" s="18">
        <f t="shared" si="24"/>
        <v>0.36275000000000002</v>
      </c>
      <c r="Q534" s="18">
        <f t="shared" si="25"/>
        <v>0.33393417636296546</v>
      </c>
      <c r="R534" s="18">
        <f t="shared" si="26"/>
        <v>0.11018515702994094</v>
      </c>
    </row>
    <row r="535" spans="1:18" ht="18" customHeight="1" x14ac:dyDescent="0.2">
      <c r="A535" s="16" t="str">
        <f>'Limiting Factor Scores'!A55</f>
        <v>CC4</v>
      </c>
      <c r="B535" s="16" t="str">
        <f>'Limiting Factor Scores'!B55</f>
        <v>Catherine Creek</v>
      </c>
      <c r="C535" s="16" t="str">
        <f>'Limiting Factor Scores'!C55</f>
        <v>Non-Native Species Interactions and Competition</v>
      </c>
      <c r="D535" s="18">
        <f>'Limiting Factor Scores'!D55</f>
        <v>0.25319999999999998</v>
      </c>
      <c r="E535" s="19">
        <f>'Limiting Factor Scores'!E55</f>
        <v>1.59</v>
      </c>
      <c r="F535" s="18">
        <f>'Limiting Factor Scores'!F55</f>
        <v>0.23275000000000001</v>
      </c>
      <c r="G535" s="18">
        <f>'Limiting Factor Scores'!G55</f>
        <v>0.23699203497474333</v>
      </c>
      <c r="H535" s="18">
        <f>'Limiting Factor Scores'!H55</f>
        <v>8.2707273595958933E-2</v>
      </c>
      <c r="I535" s="17">
        <f>LFAT!A46</f>
        <v>3</v>
      </c>
      <c r="J535" s="16" t="str">
        <f>LFAT!B46</f>
        <v>Floodplain – Reconnect and Restore</v>
      </c>
      <c r="K535" s="16" t="str">
        <f>LFAT!D46</f>
        <v>N</v>
      </c>
      <c r="L535" s="19">
        <f>LFAT!F46</f>
        <v>0.1</v>
      </c>
      <c r="M535" s="16" t="str">
        <f>LFAT!G46</f>
        <v>CD</v>
      </c>
      <c r="N535" s="19">
        <f>LFAT!I46</f>
        <v>0.5</v>
      </c>
      <c r="O535" s="18">
        <f>LFAT!J46</f>
        <v>0.05</v>
      </c>
      <c r="P535" s="18">
        <f t="shared" si="24"/>
        <v>1.1637500000000002E-2</v>
      </c>
      <c r="Q535" s="18">
        <f t="shared" si="25"/>
        <v>1.1849601748737167E-2</v>
      </c>
      <c r="R535" s="18">
        <f t="shared" si="26"/>
        <v>4.1353636797979466E-3</v>
      </c>
    </row>
    <row r="536" spans="1:18" ht="18" customHeight="1" x14ac:dyDescent="0.2">
      <c r="A536" s="16" t="str">
        <f>'Limiting Factor Scores'!A56</f>
        <v>CC4</v>
      </c>
      <c r="B536" s="16" t="str">
        <f>'Limiting Factor Scores'!B56</f>
        <v>Catherine Creek</v>
      </c>
      <c r="C536" s="16" t="str">
        <f>'Limiting Factor Scores'!C56</f>
        <v>Predation</v>
      </c>
      <c r="D536" s="18">
        <f>'Limiting Factor Scores'!D56</f>
        <v>0.25319999999999998</v>
      </c>
      <c r="E536" s="19">
        <f>'Limiting Factor Scores'!E56</f>
        <v>1.82</v>
      </c>
      <c r="F536" s="18">
        <f>'Limiting Factor Scores'!F56</f>
        <v>0.28449999999999998</v>
      </c>
      <c r="G536" s="18">
        <f>'Limiting Factor Scores'!G56</f>
        <v>0.38693300582748402</v>
      </c>
      <c r="H536" s="18">
        <f>'Limiting Factor Scores'!H56</f>
        <v>0.11684141882737342</v>
      </c>
      <c r="I536" s="17">
        <f>LFAT!A44</f>
        <v>3</v>
      </c>
      <c r="J536" s="16" t="str">
        <f>LFAT!B44</f>
        <v>Floodplain – Reconnect and Restore</v>
      </c>
      <c r="K536" s="16" t="str">
        <f>LFAT!D44</f>
        <v>N</v>
      </c>
      <c r="L536" s="19">
        <f>LFAT!F44</f>
        <v>0.1</v>
      </c>
      <c r="M536" s="16" t="str">
        <f>LFAT!G44</f>
        <v>R</v>
      </c>
      <c r="N536" s="19">
        <f>LFAT!I44</f>
        <v>0.1</v>
      </c>
      <c r="O536" s="18">
        <f>LFAT!J44</f>
        <v>0.01</v>
      </c>
      <c r="P536" s="18">
        <f t="shared" si="24"/>
        <v>2.8449999999999999E-3</v>
      </c>
      <c r="Q536" s="18">
        <f t="shared" si="25"/>
        <v>3.8693300582748405E-3</v>
      </c>
      <c r="R536" s="18">
        <f t="shared" si="26"/>
        <v>1.1684141882737343E-3</v>
      </c>
    </row>
    <row r="537" spans="1:18" ht="18" customHeight="1" x14ac:dyDescent="0.2">
      <c r="A537" s="16" t="str">
        <f>'Limiting Factor Scores'!A57</f>
        <v>CC4</v>
      </c>
      <c r="B537" s="16" t="str">
        <f>'Limiting Factor Scores'!B57</f>
        <v>Catherine Creek</v>
      </c>
      <c r="C537" s="16" t="str">
        <f>'Limiting Factor Scores'!C57</f>
        <v>Riparian Condition</v>
      </c>
      <c r="D537" s="18">
        <f>'Limiting Factor Scores'!D57</f>
        <v>0.25319999999999998</v>
      </c>
      <c r="E537" s="19">
        <f>'Limiting Factor Scores'!E57</f>
        <v>3.31</v>
      </c>
      <c r="F537" s="18">
        <f>'Limiting Factor Scores'!F57</f>
        <v>0.61975000000000002</v>
      </c>
      <c r="G537" s="18">
        <f>'Limiting Factor Scores'!G57</f>
        <v>0.97402920227736045</v>
      </c>
      <c r="H537" s="18">
        <f>'Limiting Factor Scores'!H57</f>
        <v>0.31152121539342814</v>
      </c>
      <c r="I537" s="17">
        <f>LFAT!A33</f>
        <v>3</v>
      </c>
      <c r="J537" s="16" t="str">
        <f>LFAT!B33</f>
        <v>Floodplain – Reconnect and Restore</v>
      </c>
      <c r="K537" s="16" t="str">
        <f>LFAT!D33</f>
        <v>I</v>
      </c>
      <c r="L537" s="19">
        <f>LFAT!F33</f>
        <v>0.5</v>
      </c>
      <c r="M537" s="16" t="str">
        <f>LFAT!G33</f>
        <v>C</v>
      </c>
      <c r="N537" s="19">
        <f>LFAT!I33</f>
        <v>1</v>
      </c>
      <c r="O537" s="18">
        <f>LFAT!J33</f>
        <v>0.5</v>
      </c>
      <c r="P537" s="18">
        <f t="shared" si="24"/>
        <v>0.30987500000000001</v>
      </c>
      <c r="Q537" s="18">
        <f t="shared" si="25"/>
        <v>0.48701460113868023</v>
      </c>
      <c r="R537" s="18">
        <f t="shared" si="26"/>
        <v>0.15576060769671407</v>
      </c>
    </row>
    <row r="538" spans="1:18" ht="18" customHeight="1" x14ac:dyDescent="0.2">
      <c r="A538" s="16" t="str">
        <f>'Limiting Factor Scores'!A58</f>
        <v>CC4</v>
      </c>
      <c r="B538" s="16" t="str">
        <f>'Limiting Factor Scores'!B58</f>
        <v>Catherine Creek</v>
      </c>
      <c r="C538" s="16" t="str">
        <f>'Limiting Factor Scores'!C58</f>
        <v>Side Channel and Wetland Habitat</v>
      </c>
      <c r="D538" s="18">
        <f>'Limiting Factor Scores'!D58</f>
        <v>0.25319999999999998</v>
      </c>
      <c r="E538" s="19">
        <f>'Limiting Factor Scores'!E58</f>
        <v>3.73</v>
      </c>
      <c r="F538" s="18">
        <f>'Limiting Factor Scores'!F58</f>
        <v>0.71425000000000005</v>
      </c>
      <c r="G538" s="18">
        <f>'Limiting Factor Scores'!G58</f>
        <v>1.3899468254042604</v>
      </c>
      <c r="H538" s="18">
        <f>'Limiting Factor Scores'!H58</f>
        <v>0.40389839580819314</v>
      </c>
      <c r="I538" s="17">
        <f>LFAT!A35</f>
        <v>3</v>
      </c>
      <c r="J538" s="16" t="str">
        <f>LFAT!B35</f>
        <v>Floodplain – Reconnect and Restore</v>
      </c>
      <c r="K538" s="16" t="str">
        <f>LFAT!D35</f>
        <v>D</v>
      </c>
      <c r="L538" s="19">
        <f>LFAT!F35</f>
        <v>1</v>
      </c>
      <c r="M538" s="16" t="str">
        <f>LFAT!G35</f>
        <v>C</v>
      </c>
      <c r="N538" s="19">
        <f>LFAT!I35</f>
        <v>1</v>
      </c>
      <c r="O538" s="18">
        <f>LFAT!J35</f>
        <v>1</v>
      </c>
      <c r="P538" s="18">
        <f t="shared" si="24"/>
        <v>0.71425000000000005</v>
      </c>
      <c r="Q538" s="18">
        <f t="shared" si="25"/>
        <v>1.3899468254042604</v>
      </c>
      <c r="R538" s="18">
        <f t="shared" si="26"/>
        <v>0.40389839580819314</v>
      </c>
    </row>
    <row r="539" spans="1:18" ht="18" customHeight="1" x14ac:dyDescent="0.2">
      <c r="A539" s="16" t="str">
        <f>'Limiting Factor Scores'!A59</f>
        <v>CC4</v>
      </c>
      <c r="B539" s="16" t="str">
        <f>'Limiting Factor Scores'!B59</f>
        <v>Catherine Creek</v>
      </c>
      <c r="C539" s="16" t="str">
        <f>'Limiting Factor Scores'!C59</f>
        <v>Summer Water Temperature</v>
      </c>
      <c r="D539" s="18">
        <f>'Limiting Factor Scores'!D59</f>
        <v>0.25319999999999998</v>
      </c>
      <c r="E539" s="19">
        <f>'Limiting Factor Scores'!E59</f>
        <v>3.63</v>
      </c>
      <c r="F539" s="18">
        <f>'Limiting Factor Scores'!F59</f>
        <v>0.69174999999999998</v>
      </c>
      <c r="G539" s="18">
        <f>'Limiting Factor Scores'!G59</f>
        <v>1.1660058942606926</v>
      </c>
      <c r="H539" s="18">
        <f>'Limiting Factor Scores'!H59</f>
        <v>0.3599855536651731</v>
      </c>
      <c r="I539" s="17">
        <f>LFAT!A41</f>
        <v>3</v>
      </c>
      <c r="J539" s="16" t="str">
        <f>LFAT!B41</f>
        <v>Floodplain – Reconnect and Restore</v>
      </c>
      <c r="K539" s="16" t="str">
        <f>LFAT!D41</f>
        <v>D</v>
      </c>
      <c r="L539" s="19">
        <f>LFAT!F41</f>
        <v>1</v>
      </c>
      <c r="M539" s="16" t="str">
        <f>LFAT!G41</f>
        <v>CD</v>
      </c>
      <c r="N539" s="19">
        <f>LFAT!I41</f>
        <v>0.5</v>
      </c>
      <c r="O539" s="18">
        <f>LFAT!J41</f>
        <v>0.5</v>
      </c>
      <c r="P539" s="18">
        <f t="shared" si="24"/>
        <v>0.34587499999999999</v>
      </c>
      <c r="Q539" s="18">
        <f t="shared" si="25"/>
        <v>0.58300294713034628</v>
      </c>
      <c r="R539" s="18">
        <f t="shared" si="26"/>
        <v>0.17999277683258655</v>
      </c>
    </row>
    <row r="540" spans="1:18" ht="18" customHeight="1" x14ac:dyDescent="0.2">
      <c r="A540" s="16" t="str">
        <f>'Limiting Factor Scores'!A60</f>
        <v>CC4</v>
      </c>
      <c r="B540" s="16" t="str">
        <f>'Limiting Factor Scores'!B60</f>
        <v>Catherine Creek</v>
      </c>
      <c r="C540" s="16" t="str">
        <f>'Limiting Factor Scores'!C60</f>
        <v>Water Quality</v>
      </c>
      <c r="D540" s="18">
        <f>'Limiting Factor Scores'!D60</f>
        <v>0.25319999999999998</v>
      </c>
      <c r="E540" s="19">
        <f>'Limiting Factor Scores'!E60</f>
        <v>3.3</v>
      </c>
      <c r="F540" s="18">
        <f>'Limiting Factor Scores'!F60</f>
        <v>0.61750000000000005</v>
      </c>
      <c r="G540" s="18">
        <f>'Limiting Factor Scores'!G60</f>
        <v>0.91018617881712305</v>
      </c>
      <c r="H540" s="18">
        <f>'Limiting Factor Scores'!H60</f>
        <v>0.25108853813731935</v>
      </c>
      <c r="I540" s="17">
        <f>LFAT!A43</f>
        <v>3</v>
      </c>
      <c r="J540" s="16" t="str">
        <f>LFAT!B43</f>
        <v>Floodplain – Reconnect and Restore</v>
      </c>
      <c r="K540" s="16" t="str">
        <f>LFAT!D43</f>
        <v>I</v>
      </c>
      <c r="L540" s="19">
        <f>LFAT!F43</f>
        <v>0.5</v>
      </c>
      <c r="M540" s="16" t="str">
        <f>LFAT!G43</f>
        <v>CD</v>
      </c>
      <c r="N540" s="19">
        <f>LFAT!I43</f>
        <v>0.5</v>
      </c>
      <c r="O540" s="18">
        <f>LFAT!J43</f>
        <v>0.25</v>
      </c>
      <c r="P540" s="18">
        <f t="shared" si="24"/>
        <v>0.15437500000000001</v>
      </c>
      <c r="Q540" s="18">
        <f t="shared" si="25"/>
        <v>0.22754654470428076</v>
      </c>
      <c r="R540" s="18">
        <f t="shared" si="26"/>
        <v>6.2772134534329838E-2</v>
      </c>
    </row>
    <row r="541" spans="1:18" ht="18" customHeight="1" x14ac:dyDescent="0.2">
      <c r="A541" s="16" t="str">
        <f>'Limiting Factor Scores'!A61</f>
        <v>CC4</v>
      </c>
      <c r="B541" s="16" t="str">
        <f>'Limiting Factor Scores'!B61</f>
        <v>Catherine Creek</v>
      </c>
      <c r="C541" s="16" t="str">
        <f>'Limiting Factor Scores'!C61</f>
        <v>Winter Water Temperature</v>
      </c>
      <c r="D541" s="18">
        <f>'Limiting Factor Scores'!D61</f>
        <v>0.25319999999999998</v>
      </c>
      <c r="E541" s="19">
        <f>'Limiting Factor Scores'!E61</f>
        <v>3.56</v>
      </c>
      <c r="F541" s="18">
        <f>'Limiting Factor Scores'!F61</f>
        <v>0.67600000000000005</v>
      </c>
      <c r="G541" s="18">
        <f>'Limiting Factor Scores'!G61</f>
        <v>0.8203607657387374</v>
      </c>
      <c r="H541" s="18">
        <f>'Limiting Factor Scores'!H61</f>
        <v>0.22833170882567444</v>
      </c>
      <c r="I541" s="17">
        <f>LFAT!A42</f>
        <v>3</v>
      </c>
      <c r="J541" s="16" t="str">
        <f>LFAT!B42</f>
        <v>Floodplain – Reconnect and Restore</v>
      </c>
      <c r="K541" s="16" t="str">
        <f>LFAT!D42</f>
        <v>D</v>
      </c>
      <c r="L541" s="19">
        <f>LFAT!F42</f>
        <v>1</v>
      </c>
      <c r="M541" s="16" t="str">
        <f>LFAT!G42</f>
        <v>CD</v>
      </c>
      <c r="N541" s="19">
        <f>LFAT!I42</f>
        <v>0.5</v>
      </c>
      <c r="O541" s="18">
        <f>LFAT!J42</f>
        <v>0.5</v>
      </c>
      <c r="P541" s="18">
        <f t="shared" si="24"/>
        <v>0.33800000000000002</v>
      </c>
      <c r="Q541" s="18">
        <f t="shared" si="25"/>
        <v>0.4101803828693687</v>
      </c>
      <c r="R541" s="18">
        <f t="shared" si="26"/>
        <v>0.11416585441283722</v>
      </c>
    </row>
    <row r="542" spans="1:18" ht="18" customHeight="1" x14ac:dyDescent="0.2">
      <c r="A542" s="16" t="str">
        <f>'Limiting Factor Scores'!A47</f>
        <v>CC4</v>
      </c>
      <c r="B542" s="16" t="str">
        <f>'Limiting Factor Scores'!B47</f>
        <v>Catherine Creek</v>
      </c>
      <c r="C542" s="16" t="str">
        <f>'Limiting Factor Scores'!C47</f>
        <v>Altered Flow Timing</v>
      </c>
      <c r="D542" s="18">
        <f>'Limiting Factor Scores'!D47</f>
        <v>0.25319999999999998</v>
      </c>
      <c r="E542" s="19">
        <f>'Limiting Factor Scores'!E47</f>
        <v>2.88</v>
      </c>
      <c r="F542" s="18">
        <f>'Limiting Factor Scores'!F47</f>
        <v>0.52300000000000002</v>
      </c>
      <c r="G542" s="18">
        <f>'Limiting Factor Scores'!G47</f>
        <v>0.69427801716177484</v>
      </c>
      <c r="H542" s="18">
        <f>'Limiting Factor Scores'!H47</f>
        <v>0.18908198317501715</v>
      </c>
      <c r="I542" s="17">
        <f>LFAT!A53</f>
        <v>4</v>
      </c>
      <c r="J542" s="16" t="str">
        <f>LFAT!B53</f>
        <v>Riparian Vegetation Restoration</v>
      </c>
      <c r="K542" s="16" t="str">
        <f>LFAT!D53</f>
        <v>I</v>
      </c>
      <c r="L542" s="19">
        <f>LFAT!F53</f>
        <v>0.5</v>
      </c>
      <c r="M542" s="16" t="str">
        <f>LFAT!G53</f>
        <v>CD</v>
      </c>
      <c r="N542" s="19">
        <f>LFAT!I53</f>
        <v>0.5</v>
      </c>
      <c r="O542" s="18">
        <f>LFAT!J53</f>
        <v>0.25</v>
      </c>
      <c r="P542" s="18">
        <f t="shared" si="24"/>
        <v>0.13075000000000001</v>
      </c>
      <c r="Q542" s="18">
        <f t="shared" si="25"/>
        <v>0.17356950429044371</v>
      </c>
      <c r="R542" s="18">
        <f t="shared" si="26"/>
        <v>4.7270495793754287E-2</v>
      </c>
    </row>
    <row r="543" spans="1:18" ht="18" customHeight="1" x14ac:dyDescent="0.2">
      <c r="A543" s="16" t="str">
        <f>'Limiting Factor Scores'!A48</f>
        <v>CC4</v>
      </c>
      <c r="B543" s="16" t="str">
        <f>'Limiting Factor Scores'!B48</f>
        <v>Catherine Creek</v>
      </c>
      <c r="C543" s="16" t="str">
        <f>'Limiting Factor Scores'!C48</f>
        <v>Altered Primary Productivity</v>
      </c>
      <c r="D543" s="18">
        <f>'Limiting Factor Scores'!D48</f>
        <v>0.25319999999999998</v>
      </c>
      <c r="E543" s="19">
        <f>'Limiting Factor Scores'!E48</f>
        <v>2.52</v>
      </c>
      <c r="F543" s="18">
        <f>'Limiting Factor Scores'!F48</f>
        <v>0.442</v>
      </c>
      <c r="G543" s="18">
        <f>'Limiting Factor Scores'!G48</f>
        <v>0.40688878277720397</v>
      </c>
      <c r="H543" s="18">
        <f>'Limiting Factor Scores'!H48</f>
        <v>0.11418466351759646</v>
      </c>
      <c r="I543" s="17">
        <f>LFAT!A60</f>
        <v>4</v>
      </c>
      <c r="J543" s="16" t="str">
        <f>LFAT!B60</f>
        <v>Riparian Vegetation Restoration</v>
      </c>
      <c r="K543" s="16" t="str">
        <f>LFAT!D60</f>
        <v>D</v>
      </c>
      <c r="L543" s="19">
        <f>LFAT!F60</f>
        <v>1</v>
      </c>
      <c r="M543" s="16" t="str">
        <f>LFAT!G60</f>
        <v>C</v>
      </c>
      <c r="N543" s="19">
        <f>LFAT!I60</f>
        <v>1</v>
      </c>
      <c r="O543" s="18">
        <f>LFAT!J60</f>
        <v>1</v>
      </c>
      <c r="P543" s="18">
        <f t="shared" si="24"/>
        <v>0.442</v>
      </c>
      <c r="Q543" s="18">
        <f t="shared" si="25"/>
        <v>0.40688878277720397</v>
      </c>
      <c r="R543" s="18">
        <f t="shared" si="26"/>
        <v>0.11418466351759646</v>
      </c>
    </row>
    <row r="544" spans="1:18" ht="18" customHeight="1" x14ac:dyDescent="0.2">
      <c r="A544" s="16" t="str">
        <f>'Limiting Factor Scores'!A49</f>
        <v>CC4</v>
      </c>
      <c r="B544" s="16" t="str">
        <f>'Limiting Factor Scores'!B49</f>
        <v>Catherine Creek</v>
      </c>
      <c r="C544" s="16" t="str">
        <f>'Limiting Factor Scores'!C49</f>
        <v>Anthropogenic Barriers</v>
      </c>
      <c r="D544" s="18">
        <f>'Limiting Factor Scores'!D49</f>
        <v>0.25319999999999998</v>
      </c>
      <c r="E544" s="19">
        <f>'Limiting Factor Scores'!E49</f>
        <v>4.6399999999999997</v>
      </c>
      <c r="F544" s="18">
        <f>'Limiting Factor Scores'!F49</f>
        <v>0.91900000000000004</v>
      </c>
      <c r="G544" s="18">
        <f>'Limiting Factor Scores'!G49</f>
        <v>1.2349233168769249</v>
      </c>
      <c r="H544" s="18">
        <f>'Limiting Factor Scores'!H49</f>
        <v>0.37981786856803917</v>
      </c>
      <c r="I544" s="17">
        <f>LFAT!A47</f>
        <v>4</v>
      </c>
      <c r="J544" s="16" t="str">
        <f>LFAT!B47</f>
        <v>Riparian Vegetation Restoration</v>
      </c>
      <c r="K544" s="16" t="str">
        <f>LFAT!D47</f>
        <v>N</v>
      </c>
      <c r="L544" s="19">
        <f>LFAT!F47</f>
        <v>0.1</v>
      </c>
      <c r="M544" s="16" t="str">
        <f>LFAT!G47</f>
        <v>R</v>
      </c>
      <c r="N544" s="19">
        <f>LFAT!I47</f>
        <v>0.1</v>
      </c>
      <c r="O544" s="18">
        <f>LFAT!J47</f>
        <v>0.01</v>
      </c>
      <c r="P544" s="18">
        <f t="shared" si="24"/>
        <v>9.1900000000000003E-3</v>
      </c>
      <c r="Q544" s="18">
        <f t="shared" si="25"/>
        <v>1.234923316876925E-2</v>
      </c>
      <c r="R544" s="18">
        <f t="shared" si="26"/>
        <v>3.7981786856803919E-3</v>
      </c>
    </row>
    <row r="545" spans="1:18" ht="18" customHeight="1" x14ac:dyDescent="0.2">
      <c r="A545" s="16" t="str">
        <f>'Limiting Factor Scores'!A50</f>
        <v>CC4</v>
      </c>
      <c r="B545" s="16" t="str">
        <f>'Limiting Factor Scores'!B50</f>
        <v>Catherine Creek</v>
      </c>
      <c r="C545" s="16" t="str">
        <f>'Limiting Factor Scores'!C50</f>
        <v>Channel and Habitat Structure</v>
      </c>
      <c r="D545" s="18">
        <f>'Limiting Factor Scores'!D50</f>
        <v>0.25319999999999998</v>
      </c>
      <c r="E545" s="19">
        <f>'Limiting Factor Scores'!E50</f>
        <v>3.73</v>
      </c>
      <c r="F545" s="18">
        <f>'Limiting Factor Scores'!F50</f>
        <v>0.71425000000000005</v>
      </c>
      <c r="G545" s="18">
        <f>'Limiting Factor Scores'!G50</f>
        <v>1.5759620140531951</v>
      </c>
      <c r="H545" s="18">
        <f>'Limiting Factor Scores'!H50</f>
        <v>0.47504920544244833</v>
      </c>
      <c r="I545" s="17">
        <f>LFAT!A51</f>
        <v>4</v>
      </c>
      <c r="J545" s="16" t="str">
        <f>LFAT!B51</f>
        <v>Riparian Vegetation Restoration</v>
      </c>
      <c r="K545" s="16" t="str">
        <f>LFAT!D51</f>
        <v>D</v>
      </c>
      <c r="L545" s="19">
        <f>LFAT!F51</f>
        <v>1</v>
      </c>
      <c r="M545" s="16" t="str">
        <f>LFAT!G51</f>
        <v>CD</v>
      </c>
      <c r="N545" s="19">
        <f>LFAT!I51</f>
        <v>0.5</v>
      </c>
      <c r="O545" s="18">
        <f>LFAT!J51</f>
        <v>0.5</v>
      </c>
      <c r="P545" s="18">
        <f t="shared" si="24"/>
        <v>0.35712500000000003</v>
      </c>
      <c r="Q545" s="18">
        <f t="shared" si="25"/>
        <v>0.78798100702659757</v>
      </c>
      <c r="R545" s="18">
        <f t="shared" si="26"/>
        <v>0.23752460272122417</v>
      </c>
    </row>
    <row r="546" spans="1:18" ht="18" customHeight="1" x14ac:dyDescent="0.2">
      <c r="A546" s="16" t="str">
        <f>'Limiting Factor Scores'!A51</f>
        <v>CC4</v>
      </c>
      <c r="B546" s="16" t="str">
        <f>'Limiting Factor Scores'!B51</f>
        <v>Catherine Creek</v>
      </c>
      <c r="C546" s="16" t="str">
        <f>'Limiting Factor Scores'!C51</f>
        <v>Decreased Sediment Quantity</v>
      </c>
      <c r="D546" s="18">
        <f>'Limiting Factor Scores'!D51</f>
        <v>0.25319999999999998</v>
      </c>
      <c r="E546" s="19">
        <f>'Limiting Factor Scores'!E51</f>
        <v>3.18</v>
      </c>
      <c r="F546" s="18">
        <f>'Limiting Factor Scores'!F51</f>
        <v>0.59050000000000002</v>
      </c>
      <c r="G546" s="18">
        <f>'Limiting Factor Scores'!G51</f>
        <v>0.77427203577836345</v>
      </c>
      <c r="H546" s="18">
        <f>'Limiting Factor Scores'!H51</f>
        <v>0.23482335895145079</v>
      </c>
      <c r="I546" s="17">
        <f>LFAT!A54</f>
        <v>4</v>
      </c>
      <c r="J546" s="16" t="str">
        <f>LFAT!B54</f>
        <v>Riparian Vegetation Restoration</v>
      </c>
      <c r="K546" s="16" t="str">
        <f>LFAT!D54</f>
        <v>N</v>
      </c>
      <c r="L546" s="19">
        <f>LFAT!F54</f>
        <v>0.1</v>
      </c>
      <c r="M546" s="16" t="str">
        <f>LFAT!G54</f>
        <v>R</v>
      </c>
      <c r="N546" s="19">
        <f>LFAT!I54</f>
        <v>0.1</v>
      </c>
      <c r="O546" s="18">
        <f>LFAT!J54</f>
        <v>0.01</v>
      </c>
      <c r="P546" s="18">
        <f t="shared" si="24"/>
        <v>5.9050000000000005E-3</v>
      </c>
      <c r="Q546" s="18">
        <f t="shared" si="25"/>
        <v>7.742720357783635E-3</v>
      </c>
      <c r="R546" s="18">
        <f t="shared" si="26"/>
        <v>2.3482335895145079E-3</v>
      </c>
    </row>
    <row r="547" spans="1:18" ht="18" customHeight="1" x14ac:dyDescent="0.2">
      <c r="A547" s="16" t="str">
        <f>'Limiting Factor Scores'!A52</f>
        <v>CC4</v>
      </c>
      <c r="B547" s="16" t="str">
        <f>'Limiting Factor Scores'!B52</f>
        <v>Catherine Creek</v>
      </c>
      <c r="C547" s="16" t="str">
        <f>'Limiting Factor Scores'!C52</f>
        <v>Decreased Water Quantity</v>
      </c>
      <c r="D547" s="18">
        <f>'Limiting Factor Scores'!D52</f>
        <v>0.25319999999999998</v>
      </c>
      <c r="E547" s="19">
        <f>'Limiting Factor Scores'!E52</f>
        <v>3.63</v>
      </c>
      <c r="F547" s="18">
        <f>'Limiting Factor Scores'!F52</f>
        <v>0.69174999999999998</v>
      </c>
      <c r="G547" s="18">
        <f>'Limiting Factor Scores'!G52</f>
        <v>1.3123821709144581</v>
      </c>
      <c r="H547" s="18">
        <f>'Limiting Factor Scores'!H52</f>
        <v>0.37608694413562055</v>
      </c>
      <c r="I547" s="17">
        <f>LFAT!A52</f>
        <v>4</v>
      </c>
      <c r="J547" s="16" t="str">
        <f>LFAT!B52</f>
        <v>Riparian Vegetation Restoration</v>
      </c>
      <c r="K547" s="16" t="str">
        <f>LFAT!D52</f>
        <v>N</v>
      </c>
      <c r="L547" s="19">
        <f>LFAT!F52</f>
        <v>0.1</v>
      </c>
      <c r="M547" s="16" t="str">
        <f>LFAT!G52</f>
        <v>R</v>
      </c>
      <c r="N547" s="19">
        <f>LFAT!I52</f>
        <v>0.1</v>
      </c>
      <c r="O547" s="18">
        <f>LFAT!J52</f>
        <v>0.01</v>
      </c>
      <c r="P547" s="18">
        <f t="shared" si="24"/>
        <v>6.9175E-3</v>
      </c>
      <c r="Q547" s="18">
        <f t="shared" si="25"/>
        <v>1.3123821709144581E-2</v>
      </c>
      <c r="R547" s="18">
        <f t="shared" si="26"/>
        <v>3.7608694413562055E-3</v>
      </c>
    </row>
    <row r="548" spans="1:18" ht="18" customHeight="1" x14ac:dyDescent="0.2">
      <c r="A548" s="16" t="str">
        <f>'Limiting Factor Scores'!A53</f>
        <v>CC4</v>
      </c>
      <c r="B548" s="16" t="str">
        <f>'Limiting Factor Scores'!B53</f>
        <v>Catherine Creek</v>
      </c>
      <c r="C548" s="16" t="str">
        <f>'Limiting Factor Scores'!C53</f>
        <v>Floodplain Condition</v>
      </c>
      <c r="D548" s="18">
        <f>'Limiting Factor Scores'!D53</f>
        <v>0.25319999999999998</v>
      </c>
      <c r="E548" s="19">
        <f>'Limiting Factor Scores'!E53</f>
        <v>3.44</v>
      </c>
      <c r="F548" s="18">
        <f>'Limiting Factor Scores'!F53</f>
        <v>0.64900000000000002</v>
      </c>
      <c r="G548" s="18">
        <f>'Limiting Factor Scores'!G53</f>
        <v>0.99887219149899731</v>
      </c>
      <c r="H548" s="18">
        <f>'Limiting Factor Scores'!H53</f>
        <v>0.28396844804476934</v>
      </c>
      <c r="I548" s="17">
        <f>LFAT!A49</f>
        <v>4</v>
      </c>
      <c r="J548" s="16" t="str">
        <f>LFAT!B49</f>
        <v>Riparian Vegetation Restoration</v>
      </c>
      <c r="K548" s="16" t="str">
        <f>LFAT!D49</f>
        <v>D</v>
      </c>
      <c r="L548" s="19">
        <f>LFAT!F49</f>
        <v>1</v>
      </c>
      <c r="M548" s="16" t="str">
        <f>LFAT!G49</f>
        <v>C</v>
      </c>
      <c r="N548" s="19">
        <f>LFAT!I49</f>
        <v>1</v>
      </c>
      <c r="O548" s="18">
        <f>LFAT!J49</f>
        <v>1</v>
      </c>
      <c r="P548" s="18">
        <f t="shared" si="24"/>
        <v>0.64900000000000002</v>
      </c>
      <c r="Q548" s="18">
        <f t="shared" si="25"/>
        <v>0.99887219149899731</v>
      </c>
      <c r="R548" s="18">
        <f t="shared" si="26"/>
        <v>0.28396844804476934</v>
      </c>
    </row>
    <row r="549" spans="1:18" ht="18" customHeight="1" x14ac:dyDescent="0.2">
      <c r="A549" s="16" t="str">
        <f>'Limiting Factor Scores'!A54</f>
        <v>CC4</v>
      </c>
      <c r="B549" s="16" t="str">
        <f>'Limiting Factor Scores'!B54</f>
        <v>Catherine Creek</v>
      </c>
      <c r="C549" s="16" t="str">
        <f>'Limiting Factor Scores'!C54</f>
        <v>Increased Sediment Quantity</v>
      </c>
      <c r="D549" s="18">
        <f>'Limiting Factor Scores'!D54</f>
        <v>0.25319999999999998</v>
      </c>
      <c r="E549" s="19">
        <f>'Limiting Factor Scores'!E54</f>
        <v>3.78</v>
      </c>
      <c r="F549" s="18">
        <f>'Limiting Factor Scores'!F54</f>
        <v>0.72550000000000003</v>
      </c>
      <c r="G549" s="18">
        <f>'Limiting Factor Scores'!G54</f>
        <v>0.66786835272593092</v>
      </c>
      <c r="H549" s="18">
        <f>'Limiting Factor Scores'!H54</f>
        <v>0.22037031405988189</v>
      </c>
      <c r="I549" s="17">
        <f>LFAT!A55</f>
        <v>4</v>
      </c>
      <c r="J549" s="16" t="str">
        <f>LFAT!B55</f>
        <v>Riparian Vegetation Restoration</v>
      </c>
      <c r="K549" s="16" t="str">
        <f>LFAT!D55</f>
        <v>D</v>
      </c>
      <c r="L549" s="19">
        <f>LFAT!F55</f>
        <v>1</v>
      </c>
      <c r="M549" s="16" t="str">
        <f>LFAT!G55</f>
        <v>CD</v>
      </c>
      <c r="N549" s="19">
        <f>LFAT!I55</f>
        <v>0.5</v>
      </c>
      <c r="O549" s="18">
        <f>LFAT!J55</f>
        <v>0.5</v>
      </c>
      <c r="P549" s="18">
        <f t="shared" si="24"/>
        <v>0.36275000000000002</v>
      </c>
      <c r="Q549" s="18">
        <f t="shared" si="25"/>
        <v>0.33393417636296546</v>
      </c>
      <c r="R549" s="18">
        <f t="shared" si="26"/>
        <v>0.11018515702994094</v>
      </c>
    </row>
    <row r="550" spans="1:18" ht="18" customHeight="1" x14ac:dyDescent="0.2">
      <c r="A550" s="16" t="str">
        <f>'Limiting Factor Scores'!A55</f>
        <v>CC4</v>
      </c>
      <c r="B550" s="16" t="str">
        <f>'Limiting Factor Scores'!B55</f>
        <v>Catherine Creek</v>
      </c>
      <c r="C550" s="16" t="str">
        <f>'Limiting Factor Scores'!C55</f>
        <v>Non-Native Species Interactions and Competition</v>
      </c>
      <c r="D550" s="18">
        <f>'Limiting Factor Scores'!D55</f>
        <v>0.25319999999999998</v>
      </c>
      <c r="E550" s="19">
        <f>'Limiting Factor Scores'!E55</f>
        <v>1.59</v>
      </c>
      <c r="F550" s="18">
        <f>'Limiting Factor Scores'!F55</f>
        <v>0.23275000000000001</v>
      </c>
      <c r="G550" s="18">
        <f>'Limiting Factor Scores'!G55</f>
        <v>0.23699203497474333</v>
      </c>
      <c r="H550" s="18">
        <f>'Limiting Factor Scores'!H55</f>
        <v>8.2707273595958933E-2</v>
      </c>
      <c r="I550" s="17">
        <f>LFAT!A61</f>
        <v>4</v>
      </c>
      <c r="J550" s="16" t="str">
        <f>LFAT!B61</f>
        <v>Riparian Vegetation Restoration</v>
      </c>
      <c r="K550" s="16" t="str">
        <f>LFAT!D61</f>
        <v>I</v>
      </c>
      <c r="L550" s="19">
        <f>LFAT!F61</f>
        <v>0.5</v>
      </c>
      <c r="M550" s="16" t="str">
        <f>LFAT!G61</f>
        <v>R</v>
      </c>
      <c r="N550" s="19">
        <f>LFAT!I61</f>
        <v>0.1</v>
      </c>
      <c r="O550" s="18">
        <f>LFAT!J61</f>
        <v>0.05</v>
      </c>
      <c r="P550" s="18">
        <f t="shared" si="24"/>
        <v>1.1637500000000002E-2</v>
      </c>
      <c r="Q550" s="18">
        <f t="shared" si="25"/>
        <v>1.1849601748737167E-2</v>
      </c>
      <c r="R550" s="18">
        <f t="shared" si="26"/>
        <v>4.1353636797979466E-3</v>
      </c>
    </row>
    <row r="551" spans="1:18" ht="18" customHeight="1" x14ac:dyDescent="0.2">
      <c r="A551" s="16" t="str">
        <f>'Limiting Factor Scores'!A56</f>
        <v>CC4</v>
      </c>
      <c r="B551" s="16" t="str">
        <f>'Limiting Factor Scores'!B56</f>
        <v>Catherine Creek</v>
      </c>
      <c r="C551" s="16" t="str">
        <f>'Limiting Factor Scores'!C56</f>
        <v>Predation</v>
      </c>
      <c r="D551" s="18">
        <f>'Limiting Factor Scores'!D56</f>
        <v>0.25319999999999998</v>
      </c>
      <c r="E551" s="19">
        <f>'Limiting Factor Scores'!E56</f>
        <v>1.82</v>
      </c>
      <c r="F551" s="18">
        <f>'Limiting Factor Scores'!F56</f>
        <v>0.28449999999999998</v>
      </c>
      <c r="G551" s="18">
        <f>'Limiting Factor Scores'!G56</f>
        <v>0.38693300582748402</v>
      </c>
      <c r="H551" s="18">
        <f>'Limiting Factor Scores'!H56</f>
        <v>0.11684141882737342</v>
      </c>
      <c r="I551" s="17">
        <f>LFAT!A59</f>
        <v>4</v>
      </c>
      <c r="J551" s="16" t="str">
        <f>LFAT!B59</f>
        <v>Riparian Vegetation Restoration</v>
      </c>
      <c r="K551" s="16" t="str">
        <f>LFAT!D59</f>
        <v>N</v>
      </c>
      <c r="L551" s="19">
        <f>LFAT!F59</f>
        <v>0.1</v>
      </c>
      <c r="M551" s="16" t="str">
        <f>LFAT!G59</f>
        <v>CD</v>
      </c>
      <c r="N551" s="19">
        <f>LFAT!I59</f>
        <v>0.5</v>
      </c>
      <c r="O551" s="18">
        <f>LFAT!J59</f>
        <v>0.05</v>
      </c>
      <c r="P551" s="18">
        <f t="shared" si="24"/>
        <v>1.4225E-2</v>
      </c>
      <c r="Q551" s="18">
        <f t="shared" si="25"/>
        <v>1.9346650291374203E-2</v>
      </c>
      <c r="R551" s="18">
        <f t="shared" si="26"/>
        <v>5.8420709413686718E-3</v>
      </c>
    </row>
    <row r="552" spans="1:18" ht="18" customHeight="1" x14ac:dyDescent="0.2">
      <c r="A552" s="16" t="str">
        <f>'Limiting Factor Scores'!A57</f>
        <v>CC4</v>
      </c>
      <c r="B552" s="16" t="str">
        <f>'Limiting Factor Scores'!B57</f>
        <v>Catherine Creek</v>
      </c>
      <c r="C552" s="16" t="str">
        <f>'Limiting Factor Scores'!C57</f>
        <v>Riparian Condition</v>
      </c>
      <c r="D552" s="18">
        <f>'Limiting Factor Scores'!D57</f>
        <v>0.25319999999999998</v>
      </c>
      <c r="E552" s="19">
        <f>'Limiting Factor Scores'!E57</f>
        <v>3.31</v>
      </c>
      <c r="F552" s="18">
        <f>'Limiting Factor Scores'!F57</f>
        <v>0.61975000000000002</v>
      </c>
      <c r="G552" s="18">
        <f>'Limiting Factor Scores'!G57</f>
        <v>0.97402920227736045</v>
      </c>
      <c r="H552" s="18">
        <f>'Limiting Factor Scores'!H57</f>
        <v>0.31152121539342814</v>
      </c>
      <c r="I552" s="17">
        <f>LFAT!A48</f>
        <v>4</v>
      </c>
      <c r="J552" s="16" t="str">
        <f>LFAT!B48</f>
        <v>Riparian Vegetation Restoration</v>
      </c>
      <c r="K552" s="16" t="str">
        <f>LFAT!D48</f>
        <v>D</v>
      </c>
      <c r="L552" s="19">
        <f>LFAT!F48</f>
        <v>1</v>
      </c>
      <c r="M552" s="16" t="str">
        <f>LFAT!G48</f>
        <v>C</v>
      </c>
      <c r="N552" s="19">
        <f>LFAT!I48</f>
        <v>1</v>
      </c>
      <c r="O552" s="18">
        <f>LFAT!J48</f>
        <v>1</v>
      </c>
      <c r="P552" s="18">
        <f t="shared" si="24"/>
        <v>0.61975000000000002</v>
      </c>
      <c r="Q552" s="18">
        <f t="shared" si="25"/>
        <v>0.97402920227736045</v>
      </c>
      <c r="R552" s="18">
        <f t="shared" si="26"/>
        <v>0.31152121539342814</v>
      </c>
    </row>
    <row r="553" spans="1:18" ht="18" customHeight="1" x14ac:dyDescent="0.2">
      <c r="A553" s="16" t="str">
        <f>'Limiting Factor Scores'!A58</f>
        <v>CC4</v>
      </c>
      <c r="B553" s="16" t="str">
        <f>'Limiting Factor Scores'!B58</f>
        <v>Catherine Creek</v>
      </c>
      <c r="C553" s="16" t="str">
        <f>'Limiting Factor Scores'!C58</f>
        <v>Side Channel and Wetland Habitat</v>
      </c>
      <c r="D553" s="18">
        <f>'Limiting Factor Scores'!D58</f>
        <v>0.25319999999999998</v>
      </c>
      <c r="E553" s="19">
        <f>'Limiting Factor Scores'!E58</f>
        <v>3.73</v>
      </c>
      <c r="F553" s="18">
        <f>'Limiting Factor Scores'!F58</f>
        <v>0.71425000000000005</v>
      </c>
      <c r="G553" s="18">
        <f>'Limiting Factor Scores'!G58</f>
        <v>1.3899468254042604</v>
      </c>
      <c r="H553" s="18">
        <f>'Limiting Factor Scores'!H58</f>
        <v>0.40389839580819314</v>
      </c>
      <c r="I553" s="17">
        <f>LFAT!A50</f>
        <v>4</v>
      </c>
      <c r="J553" s="16" t="str">
        <f>LFAT!B50</f>
        <v>Riparian Vegetation Restoration</v>
      </c>
      <c r="K553" s="16" t="str">
        <f>LFAT!D50</f>
        <v>I</v>
      </c>
      <c r="L553" s="19">
        <f>LFAT!F50</f>
        <v>0.5</v>
      </c>
      <c r="M553" s="16" t="str">
        <f>LFAT!G50</f>
        <v>C</v>
      </c>
      <c r="N553" s="19">
        <f>LFAT!I50</f>
        <v>1</v>
      </c>
      <c r="O553" s="18">
        <f>LFAT!J50</f>
        <v>0.5</v>
      </c>
      <c r="P553" s="18">
        <f t="shared" si="24"/>
        <v>0.35712500000000003</v>
      </c>
      <c r="Q553" s="18">
        <f t="shared" si="25"/>
        <v>0.6949734127021302</v>
      </c>
      <c r="R553" s="18">
        <f t="shared" si="26"/>
        <v>0.20194919790409657</v>
      </c>
    </row>
    <row r="554" spans="1:18" ht="18" customHeight="1" x14ac:dyDescent="0.2">
      <c r="A554" s="16" t="str">
        <f>'Limiting Factor Scores'!A59</f>
        <v>CC4</v>
      </c>
      <c r="B554" s="16" t="str">
        <f>'Limiting Factor Scores'!B59</f>
        <v>Catherine Creek</v>
      </c>
      <c r="C554" s="16" t="str">
        <f>'Limiting Factor Scores'!C59</f>
        <v>Summer Water Temperature</v>
      </c>
      <c r="D554" s="18">
        <f>'Limiting Factor Scores'!D59</f>
        <v>0.25319999999999998</v>
      </c>
      <c r="E554" s="19">
        <f>'Limiting Factor Scores'!E59</f>
        <v>3.63</v>
      </c>
      <c r="F554" s="18">
        <f>'Limiting Factor Scores'!F59</f>
        <v>0.69174999999999998</v>
      </c>
      <c r="G554" s="18">
        <f>'Limiting Factor Scores'!G59</f>
        <v>1.1660058942606926</v>
      </c>
      <c r="H554" s="18">
        <f>'Limiting Factor Scores'!H59</f>
        <v>0.3599855536651731</v>
      </c>
      <c r="I554" s="17">
        <f>LFAT!A56</f>
        <v>4</v>
      </c>
      <c r="J554" s="16" t="str">
        <f>LFAT!B56</f>
        <v>Riparian Vegetation Restoration</v>
      </c>
      <c r="K554" s="16" t="str">
        <f>LFAT!D56</f>
        <v>D</v>
      </c>
      <c r="L554" s="19">
        <f>LFAT!F56</f>
        <v>1</v>
      </c>
      <c r="M554" s="16" t="str">
        <f>LFAT!G56</f>
        <v>CD</v>
      </c>
      <c r="N554" s="19">
        <f>LFAT!I56</f>
        <v>0.5</v>
      </c>
      <c r="O554" s="18">
        <f>LFAT!J56</f>
        <v>0.5</v>
      </c>
      <c r="P554" s="18">
        <f t="shared" si="24"/>
        <v>0.34587499999999999</v>
      </c>
      <c r="Q554" s="18">
        <f t="shared" si="25"/>
        <v>0.58300294713034628</v>
      </c>
      <c r="R554" s="18">
        <f t="shared" si="26"/>
        <v>0.17999277683258655</v>
      </c>
    </row>
    <row r="555" spans="1:18" ht="18" customHeight="1" x14ac:dyDescent="0.2">
      <c r="A555" s="16" t="str">
        <f>'Limiting Factor Scores'!A60</f>
        <v>CC4</v>
      </c>
      <c r="B555" s="16" t="str">
        <f>'Limiting Factor Scores'!B60</f>
        <v>Catherine Creek</v>
      </c>
      <c r="C555" s="16" t="str">
        <f>'Limiting Factor Scores'!C60</f>
        <v>Water Quality</v>
      </c>
      <c r="D555" s="18">
        <f>'Limiting Factor Scores'!D60</f>
        <v>0.25319999999999998</v>
      </c>
      <c r="E555" s="19">
        <f>'Limiting Factor Scores'!E60</f>
        <v>3.3</v>
      </c>
      <c r="F555" s="18">
        <f>'Limiting Factor Scores'!F60</f>
        <v>0.61750000000000005</v>
      </c>
      <c r="G555" s="18">
        <f>'Limiting Factor Scores'!G60</f>
        <v>0.91018617881712305</v>
      </c>
      <c r="H555" s="18">
        <f>'Limiting Factor Scores'!H60</f>
        <v>0.25108853813731935</v>
      </c>
      <c r="I555" s="17">
        <f>LFAT!A58</f>
        <v>4</v>
      </c>
      <c r="J555" s="16" t="str">
        <f>LFAT!B58</f>
        <v>Riparian Vegetation Restoration</v>
      </c>
      <c r="K555" s="16" t="str">
        <f>LFAT!D58</f>
        <v>I</v>
      </c>
      <c r="L555" s="19">
        <f>LFAT!F58</f>
        <v>0.5</v>
      </c>
      <c r="M555" s="16" t="str">
        <f>LFAT!G58</f>
        <v>CD</v>
      </c>
      <c r="N555" s="19">
        <f>LFAT!I58</f>
        <v>0.5</v>
      </c>
      <c r="O555" s="18">
        <f>LFAT!J58</f>
        <v>0.25</v>
      </c>
      <c r="P555" s="18">
        <f t="shared" si="24"/>
        <v>0.15437500000000001</v>
      </c>
      <c r="Q555" s="18">
        <f t="shared" si="25"/>
        <v>0.22754654470428076</v>
      </c>
      <c r="R555" s="18">
        <f t="shared" si="26"/>
        <v>6.2772134534329838E-2</v>
      </c>
    </row>
    <row r="556" spans="1:18" ht="18" customHeight="1" x14ac:dyDescent="0.2">
      <c r="A556" s="16" t="str">
        <f>'Limiting Factor Scores'!A61</f>
        <v>CC4</v>
      </c>
      <c r="B556" s="16" t="str">
        <f>'Limiting Factor Scores'!B61</f>
        <v>Catherine Creek</v>
      </c>
      <c r="C556" s="16" t="str">
        <f>'Limiting Factor Scores'!C61</f>
        <v>Winter Water Temperature</v>
      </c>
      <c r="D556" s="18">
        <f>'Limiting Factor Scores'!D61</f>
        <v>0.25319999999999998</v>
      </c>
      <c r="E556" s="19">
        <f>'Limiting Factor Scores'!E61</f>
        <v>3.56</v>
      </c>
      <c r="F556" s="18">
        <f>'Limiting Factor Scores'!F61</f>
        <v>0.67600000000000005</v>
      </c>
      <c r="G556" s="18">
        <f>'Limiting Factor Scores'!G61</f>
        <v>0.8203607657387374</v>
      </c>
      <c r="H556" s="18">
        <f>'Limiting Factor Scores'!H61</f>
        <v>0.22833170882567444</v>
      </c>
      <c r="I556" s="17">
        <f>LFAT!A57</f>
        <v>4</v>
      </c>
      <c r="J556" s="16" t="str">
        <f>LFAT!B57</f>
        <v>Riparian Vegetation Restoration</v>
      </c>
      <c r="K556" s="16" t="str">
        <f>LFAT!D57</f>
        <v>I</v>
      </c>
      <c r="L556" s="19">
        <f>LFAT!F57</f>
        <v>0.5</v>
      </c>
      <c r="M556" s="16" t="str">
        <f>LFAT!G57</f>
        <v>R</v>
      </c>
      <c r="N556" s="19">
        <f>LFAT!I57</f>
        <v>0.1</v>
      </c>
      <c r="O556" s="18">
        <f>LFAT!J57</f>
        <v>0.05</v>
      </c>
      <c r="P556" s="18">
        <f t="shared" si="24"/>
        <v>3.3800000000000004E-2</v>
      </c>
      <c r="Q556" s="18">
        <f t="shared" si="25"/>
        <v>4.101803828693687E-2</v>
      </c>
      <c r="R556" s="18">
        <f t="shared" si="26"/>
        <v>1.1416585441283723E-2</v>
      </c>
    </row>
    <row r="557" spans="1:18" ht="18" customHeight="1" x14ac:dyDescent="0.2">
      <c r="A557" s="16" t="str">
        <f>'Limiting Factor Scores'!A47</f>
        <v>CC4</v>
      </c>
      <c r="B557" s="16" t="str">
        <f>'Limiting Factor Scores'!B47</f>
        <v>Catherine Creek</v>
      </c>
      <c r="C557" s="16" t="str">
        <f>'Limiting Factor Scores'!C47</f>
        <v>Altered Flow Timing</v>
      </c>
      <c r="D557" s="18">
        <f>'Limiting Factor Scores'!D47</f>
        <v>0.25319999999999998</v>
      </c>
      <c r="E557" s="19">
        <f>'Limiting Factor Scores'!E47</f>
        <v>2.88</v>
      </c>
      <c r="F557" s="18">
        <f>'Limiting Factor Scores'!F47</f>
        <v>0.52300000000000002</v>
      </c>
      <c r="G557" s="18">
        <f>'Limiting Factor Scores'!G47</f>
        <v>0.69427801716177484</v>
      </c>
      <c r="H557" s="18">
        <f>'Limiting Factor Scores'!H47</f>
        <v>0.18908198317501715</v>
      </c>
      <c r="I557" s="17">
        <f>LFAT!A68</f>
        <v>5</v>
      </c>
      <c r="J557" s="16" t="str">
        <f>LFAT!B68</f>
        <v>Fish Passage – Barrier Removal and Replacement</v>
      </c>
      <c r="K557" s="16" t="str">
        <f>LFAT!D68</f>
        <v>I</v>
      </c>
      <c r="L557" s="19">
        <f>LFAT!F68</f>
        <v>0.5</v>
      </c>
      <c r="M557" s="16" t="str">
        <f>LFAT!G68</f>
        <v>R</v>
      </c>
      <c r="N557" s="19">
        <f>LFAT!I68</f>
        <v>0.1</v>
      </c>
      <c r="O557" s="18">
        <f>LFAT!J68</f>
        <v>0.05</v>
      </c>
      <c r="P557" s="18">
        <f t="shared" si="24"/>
        <v>2.6150000000000003E-2</v>
      </c>
      <c r="Q557" s="18">
        <f t="shared" si="25"/>
        <v>3.4713900858088745E-2</v>
      </c>
      <c r="R557" s="18">
        <f t="shared" si="26"/>
        <v>9.4540991587508585E-3</v>
      </c>
    </row>
    <row r="558" spans="1:18" ht="18" customHeight="1" x14ac:dyDescent="0.2">
      <c r="A558" s="16" t="str">
        <f>'Limiting Factor Scores'!A48</f>
        <v>CC4</v>
      </c>
      <c r="B558" s="16" t="str">
        <f>'Limiting Factor Scores'!B48</f>
        <v>Catherine Creek</v>
      </c>
      <c r="C558" s="16" t="str">
        <f>'Limiting Factor Scores'!C48</f>
        <v>Altered Primary Productivity</v>
      </c>
      <c r="D558" s="18">
        <f>'Limiting Factor Scores'!D48</f>
        <v>0.25319999999999998</v>
      </c>
      <c r="E558" s="19">
        <f>'Limiting Factor Scores'!E48</f>
        <v>2.52</v>
      </c>
      <c r="F558" s="18">
        <f>'Limiting Factor Scores'!F48</f>
        <v>0.442</v>
      </c>
      <c r="G558" s="18">
        <f>'Limiting Factor Scores'!G48</f>
        <v>0.40688878277720397</v>
      </c>
      <c r="H558" s="18">
        <f>'Limiting Factor Scores'!H48</f>
        <v>0.11418466351759646</v>
      </c>
      <c r="I558" s="17">
        <f>LFAT!A75</f>
        <v>5</v>
      </c>
      <c r="J558" s="16" t="str">
        <f>LFAT!B75</f>
        <v>Fish Passage – Barrier Removal and Replacement</v>
      </c>
      <c r="K558" s="16" t="str">
        <f>LFAT!D75</f>
        <v>N</v>
      </c>
      <c r="L558" s="19">
        <f>LFAT!F75</f>
        <v>0.1</v>
      </c>
      <c r="M558" s="16" t="str">
        <f>LFAT!G75</f>
        <v>R</v>
      </c>
      <c r="N558" s="19">
        <f>LFAT!I75</f>
        <v>0.1</v>
      </c>
      <c r="O558" s="18">
        <f>LFAT!J75</f>
        <v>0.01</v>
      </c>
      <c r="P558" s="18">
        <f t="shared" si="24"/>
        <v>4.4200000000000003E-3</v>
      </c>
      <c r="Q558" s="18">
        <f t="shared" si="25"/>
        <v>4.0688878277720395E-3</v>
      </c>
      <c r="R558" s="18">
        <f t="shared" si="26"/>
        <v>1.1418466351759645E-3</v>
      </c>
    </row>
    <row r="559" spans="1:18" ht="18" customHeight="1" x14ac:dyDescent="0.2">
      <c r="A559" s="16" t="str">
        <f>'Limiting Factor Scores'!A49</f>
        <v>CC4</v>
      </c>
      <c r="B559" s="16" t="str">
        <f>'Limiting Factor Scores'!B49</f>
        <v>Catherine Creek</v>
      </c>
      <c r="C559" s="16" t="str">
        <f>'Limiting Factor Scores'!C49</f>
        <v>Anthropogenic Barriers</v>
      </c>
      <c r="D559" s="18">
        <f>'Limiting Factor Scores'!D49</f>
        <v>0.25319999999999998</v>
      </c>
      <c r="E559" s="19">
        <f>'Limiting Factor Scores'!E49</f>
        <v>4.6399999999999997</v>
      </c>
      <c r="F559" s="18">
        <f>'Limiting Factor Scores'!F49</f>
        <v>0.91900000000000004</v>
      </c>
      <c r="G559" s="18">
        <f>'Limiting Factor Scores'!G49</f>
        <v>1.2349233168769249</v>
      </c>
      <c r="H559" s="18">
        <f>'Limiting Factor Scores'!H49</f>
        <v>0.37981786856803917</v>
      </c>
      <c r="I559" s="17">
        <f>LFAT!A62</f>
        <v>5</v>
      </c>
      <c r="J559" s="16" t="str">
        <f>LFAT!B62</f>
        <v>Fish Passage – Barrier Removal and Replacement</v>
      </c>
      <c r="K559" s="16" t="str">
        <f>LFAT!D62</f>
        <v>D</v>
      </c>
      <c r="L559" s="19">
        <f>LFAT!F62</f>
        <v>1</v>
      </c>
      <c r="M559" s="16" t="str">
        <f>LFAT!G62</f>
        <v>C</v>
      </c>
      <c r="N559" s="19">
        <f>LFAT!I62</f>
        <v>1</v>
      </c>
      <c r="O559" s="18">
        <f>LFAT!J62</f>
        <v>1</v>
      </c>
      <c r="P559" s="18">
        <f t="shared" si="24"/>
        <v>0.91900000000000004</v>
      </c>
      <c r="Q559" s="18">
        <f t="shared" si="25"/>
        <v>1.2349233168769249</v>
      </c>
      <c r="R559" s="18">
        <f t="shared" si="26"/>
        <v>0.37981786856803917</v>
      </c>
    </row>
    <row r="560" spans="1:18" ht="18" customHeight="1" x14ac:dyDescent="0.2">
      <c r="A560" s="16" t="str">
        <f>'Limiting Factor Scores'!A50</f>
        <v>CC4</v>
      </c>
      <c r="B560" s="16" t="str">
        <f>'Limiting Factor Scores'!B50</f>
        <v>Catherine Creek</v>
      </c>
      <c r="C560" s="16" t="str">
        <f>'Limiting Factor Scores'!C50</f>
        <v>Channel and Habitat Structure</v>
      </c>
      <c r="D560" s="18">
        <f>'Limiting Factor Scores'!D50</f>
        <v>0.25319999999999998</v>
      </c>
      <c r="E560" s="19">
        <f>'Limiting Factor Scores'!E50</f>
        <v>3.73</v>
      </c>
      <c r="F560" s="18">
        <f>'Limiting Factor Scores'!F50</f>
        <v>0.71425000000000005</v>
      </c>
      <c r="G560" s="18">
        <f>'Limiting Factor Scores'!G50</f>
        <v>1.5759620140531951</v>
      </c>
      <c r="H560" s="18">
        <f>'Limiting Factor Scores'!H50</f>
        <v>0.47504920544244833</v>
      </c>
      <c r="I560" s="17">
        <f>LFAT!A66</f>
        <v>5</v>
      </c>
      <c r="J560" s="16" t="str">
        <f>LFAT!B66</f>
        <v>Fish Passage – Barrier Removal and Replacement</v>
      </c>
      <c r="K560" s="16" t="str">
        <f>LFAT!D66</f>
        <v>I</v>
      </c>
      <c r="L560" s="19">
        <f>LFAT!F66</f>
        <v>0.5</v>
      </c>
      <c r="M560" s="16" t="str">
        <f>LFAT!G66</f>
        <v>CD</v>
      </c>
      <c r="N560" s="19">
        <f>LFAT!I66</f>
        <v>0.5</v>
      </c>
      <c r="O560" s="18">
        <f>LFAT!J66</f>
        <v>0.25</v>
      </c>
      <c r="P560" s="18">
        <f t="shared" si="24"/>
        <v>0.17856250000000001</v>
      </c>
      <c r="Q560" s="18">
        <f t="shared" si="25"/>
        <v>0.39399050351329878</v>
      </c>
      <c r="R560" s="18">
        <f t="shared" si="26"/>
        <v>0.11876230136061208</v>
      </c>
    </row>
    <row r="561" spans="1:18" ht="18" customHeight="1" x14ac:dyDescent="0.2">
      <c r="A561" s="16" t="str">
        <f>'Limiting Factor Scores'!A51</f>
        <v>CC4</v>
      </c>
      <c r="B561" s="16" t="str">
        <f>'Limiting Factor Scores'!B51</f>
        <v>Catherine Creek</v>
      </c>
      <c r="C561" s="16" t="str">
        <f>'Limiting Factor Scores'!C51</f>
        <v>Decreased Sediment Quantity</v>
      </c>
      <c r="D561" s="18">
        <f>'Limiting Factor Scores'!D51</f>
        <v>0.25319999999999998</v>
      </c>
      <c r="E561" s="19">
        <f>'Limiting Factor Scores'!E51</f>
        <v>3.18</v>
      </c>
      <c r="F561" s="18">
        <f>'Limiting Factor Scores'!F51</f>
        <v>0.59050000000000002</v>
      </c>
      <c r="G561" s="18">
        <f>'Limiting Factor Scores'!G51</f>
        <v>0.77427203577836345</v>
      </c>
      <c r="H561" s="18">
        <f>'Limiting Factor Scores'!H51</f>
        <v>0.23482335895145079</v>
      </c>
      <c r="I561" s="17">
        <f>LFAT!A69</f>
        <v>5</v>
      </c>
      <c r="J561" s="16" t="str">
        <f>LFAT!B69</f>
        <v>Fish Passage – Barrier Removal and Replacement</v>
      </c>
      <c r="K561" s="16" t="str">
        <f>LFAT!D69</f>
        <v>I</v>
      </c>
      <c r="L561" s="19">
        <f>LFAT!F69</f>
        <v>0.5</v>
      </c>
      <c r="M561" s="16" t="str">
        <f>LFAT!G69</f>
        <v>R</v>
      </c>
      <c r="N561" s="19">
        <f>LFAT!I69</f>
        <v>0.1</v>
      </c>
      <c r="O561" s="18">
        <f>LFAT!J69</f>
        <v>0.05</v>
      </c>
      <c r="P561" s="18">
        <f t="shared" si="24"/>
        <v>2.9525000000000003E-2</v>
      </c>
      <c r="Q561" s="18">
        <f t="shared" si="25"/>
        <v>3.8713601788918174E-2</v>
      </c>
      <c r="R561" s="18">
        <f t="shared" si="26"/>
        <v>1.174116794757254E-2</v>
      </c>
    </row>
    <row r="562" spans="1:18" ht="18" customHeight="1" x14ac:dyDescent="0.2">
      <c r="A562" s="16" t="str">
        <f>'Limiting Factor Scores'!A52</f>
        <v>CC4</v>
      </c>
      <c r="B562" s="16" t="str">
        <f>'Limiting Factor Scores'!B52</f>
        <v>Catherine Creek</v>
      </c>
      <c r="C562" s="16" t="str">
        <f>'Limiting Factor Scores'!C52</f>
        <v>Decreased Water Quantity</v>
      </c>
      <c r="D562" s="18">
        <f>'Limiting Factor Scores'!D52</f>
        <v>0.25319999999999998</v>
      </c>
      <c r="E562" s="19">
        <f>'Limiting Factor Scores'!E52</f>
        <v>3.63</v>
      </c>
      <c r="F562" s="18">
        <f>'Limiting Factor Scores'!F52</f>
        <v>0.69174999999999998</v>
      </c>
      <c r="G562" s="18">
        <f>'Limiting Factor Scores'!G52</f>
        <v>1.3123821709144581</v>
      </c>
      <c r="H562" s="18">
        <f>'Limiting Factor Scores'!H52</f>
        <v>0.37608694413562055</v>
      </c>
      <c r="I562" s="17">
        <f>LFAT!A67</f>
        <v>5</v>
      </c>
      <c r="J562" s="16" t="str">
        <f>LFAT!B67</f>
        <v>Fish Passage – Barrier Removal and Replacement</v>
      </c>
      <c r="K562" s="16" t="str">
        <f>LFAT!D67</f>
        <v>N</v>
      </c>
      <c r="L562" s="19">
        <f>LFAT!F67</f>
        <v>0.1</v>
      </c>
      <c r="M562" s="16" t="str">
        <f>LFAT!G67</f>
        <v>R</v>
      </c>
      <c r="N562" s="19">
        <f>LFAT!I67</f>
        <v>0.1</v>
      </c>
      <c r="O562" s="18">
        <f>LFAT!J67</f>
        <v>0.01</v>
      </c>
      <c r="P562" s="18">
        <f t="shared" si="24"/>
        <v>6.9175E-3</v>
      </c>
      <c r="Q562" s="18">
        <f t="shared" si="25"/>
        <v>1.3123821709144581E-2</v>
      </c>
      <c r="R562" s="18">
        <f t="shared" si="26"/>
        <v>3.7608694413562055E-3</v>
      </c>
    </row>
    <row r="563" spans="1:18" ht="18" customHeight="1" x14ac:dyDescent="0.2">
      <c r="A563" s="16" t="str">
        <f>'Limiting Factor Scores'!A53</f>
        <v>CC4</v>
      </c>
      <c r="B563" s="16" t="str">
        <f>'Limiting Factor Scores'!B53</f>
        <v>Catherine Creek</v>
      </c>
      <c r="C563" s="16" t="str">
        <f>'Limiting Factor Scores'!C53</f>
        <v>Floodplain Condition</v>
      </c>
      <c r="D563" s="18">
        <f>'Limiting Factor Scores'!D53</f>
        <v>0.25319999999999998</v>
      </c>
      <c r="E563" s="19">
        <f>'Limiting Factor Scores'!E53</f>
        <v>3.44</v>
      </c>
      <c r="F563" s="18">
        <f>'Limiting Factor Scores'!F53</f>
        <v>0.64900000000000002</v>
      </c>
      <c r="G563" s="18">
        <f>'Limiting Factor Scores'!G53</f>
        <v>0.99887219149899731</v>
      </c>
      <c r="H563" s="18">
        <f>'Limiting Factor Scores'!H53</f>
        <v>0.28396844804476934</v>
      </c>
      <c r="I563" s="17">
        <f>LFAT!A64</f>
        <v>5</v>
      </c>
      <c r="J563" s="16" t="str">
        <f>LFAT!B64</f>
        <v>Fish Passage – Barrier Removal and Replacement</v>
      </c>
      <c r="K563" s="16" t="str">
        <f>LFAT!D64</f>
        <v>I</v>
      </c>
      <c r="L563" s="19">
        <f>LFAT!F64</f>
        <v>0.5</v>
      </c>
      <c r="M563" s="16" t="str">
        <f>LFAT!G64</f>
        <v>CD</v>
      </c>
      <c r="N563" s="19">
        <f>LFAT!I64</f>
        <v>0.5</v>
      </c>
      <c r="O563" s="18">
        <f>LFAT!J64</f>
        <v>0.25</v>
      </c>
      <c r="P563" s="18">
        <f t="shared" si="24"/>
        <v>0.16225000000000001</v>
      </c>
      <c r="Q563" s="18">
        <f t="shared" si="25"/>
        <v>0.24971804787474933</v>
      </c>
      <c r="R563" s="18">
        <f t="shared" si="26"/>
        <v>7.0992112011192335E-2</v>
      </c>
    </row>
    <row r="564" spans="1:18" ht="18" customHeight="1" x14ac:dyDescent="0.2">
      <c r="A564" s="16" t="str">
        <f>'Limiting Factor Scores'!A54</f>
        <v>CC4</v>
      </c>
      <c r="B564" s="16" t="str">
        <f>'Limiting Factor Scores'!B54</f>
        <v>Catherine Creek</v>
      </c>
      <c r="C564" s="16" t="str">
        <f>'Limiting Factor Scores'!C54</f>
        <v>Increased Sediment Quantity</v>
      </c>
      <c r="D564" s="18">
        <f>'Limiting Factor Scores'!D54</f>
        <v>0.25319999999999998</v>
      </c>
      <c r="E564" s="19">
        <f>'Limiting Factor Scores'!E54</f>
        <v>3.78</v>
      </c>
      <c r="F564" s="18">
        <f>'Limiting Factor Scores'!F54</f>
        <v>0.72550000000000003</v>
      </c>
      <c r="G564" s="18">
        <f>'Limiting Factor Scores'!G54</f>
        <v>0.66786835272593092</v>
      </c>
      <c r="H564" s="18">
        <f>'Limiting Factor Scores'!H54</f>
        <v>0.22037031405988189</v>
      </c>
      <c r="I564" s="17">
        <f>LFAT!A70</f>
        <v>5</v>
      </c>
      <c r="J564" s="16" t="str">
        <f>LFAT!B70</f>
        <v>Fish Passage – Barrier Removal and Replacement</v>
      </c>
      <c r="K564" s="16" t="str">
        <f>LFAT!D70</f>
        <v>I</v>
      </c>
      <c r="L564" s="19">
        <f>LFAT!F70</f>
        <v>0.5</v>
      </c>
      <c r="M564" s="16" t="str">
        <f>LFAT!G70</f>
        <v>CD</v>
      </c>
      <c r="N564" s="19">
        <f>LFAT!I70</f>
        <v>0.5</v>
      </c>
      <c r="O564" s="18">
        <f>LFAT!J70</f>
        <v>0.25</v>
      </c>
      <c r="P564" s="18">
        <f t="shared" si="24"/>
        <v>0.18137500000000001</v>
      </c>
      <c r="Q564" s="18">
        <f t="shared" si="25"/>
        <v>0.16696708818148273</v>
      </c>
      <c r="R564" s="18">
        <f t="shared" si="26"/>
        <v>5.5092578514970472E-2</v>
      </c>
    </row>
    <row r="565" spans="1:18" ht="18" customHeight="1" x14ac:dyDescent="0.2">
      <c r="A565" s="16" t="str">
        <f>'Limiting Factor Scores'!A55</f>
        <v>CC4</v>
      </c>
      <c r="B565" s="16" t="str">
        <f>'Limiting Factor Scores'!B55</f>
        <v>Catherine Creek</v>
      </c>
      <c r="C565" s="16" t="str">
        <f>'Limiting Factor Scores'!C55</f>
        <v>Non-Native Species Interactions and Competition</v>
      </c>
      <c r="D565" s="18">
        <f>'Limiting Factor Scores'!D55</f>
        <v>0.25319999999999998</v>
      </c>
      <c r="E565" s="19">
        <f>'Limiting Factor Scores'!E55</f>
        <v>1.59</v>
      </c>
      <c r="F565" s="18">
        <f>'Limiting Factor Scores'!F55</f>
        <v>0.23275000000000001</v>
      </c>
      <c r="G565" s="18">
        <f>'Limiting Factor Scores'!G55</f>
        <v>0.23699203497474333</v>
      </c>
      <c r="H565" s="18">
        <f>'Limiting Factor Scores'!H55</f>
        <v>8.2707273595958933E-2</v>
      </c>
      <c r="I565" s="17">
        <f>LFAT!A76</f>
        <v>5</v>
      </c>
      <c r="J565" s="16" t="str">
        <f>LFAT!B76</f>
        <v>Fish Passage – Barrier Removal and Replacement</v>
      </c>
      <c r="K565" s="16" t="str">
        <f>LFAT!D76</f>
        <v>I</v>
      </c>
      <c r="L565" s="19">
        <f>LFAT!F76</f>
        <v>0.5</v>
      </c>
      <c r="M565" s="16" t="str">
        <f>LFAT!G76</f>
        <v>R</v>
      </c>
      <c r="N565" s="19">
        <f>LFAT!I76</f>
        <v>0.1</v>
      </c>
      <c r="O565" s="18">
        <f>LFAT!J76</f>
        <v>0.05</v>
      </c>
      <c r="P565" s="18">
        <f t="shared" si="24"/>
        <v>1.1637500000000002E-2</v>
      </c>
      <c r="Q565" s="18">
        <f t="shared" si="25"/>
        <v>1.1849601748737167E-2</v>
      </c>
      <c r="R565" s="18">
        <f t="shared" si="26"/>
        <v>4.1353636797979466E-3</v>
      </c>
    </row>
    <row r="566" spans="1:18" ht="18" customHeight="1" x14ac:dyDescent="0.2">
      <c r="A566" s="16" t="str">
        <f>'Limiting Factor Scores'!A56</f>
        <v>CC4</v>
      </c>
      <c r="B566" s="16" t="str">
        <f>'Limiting Factor Scores'!B56</f>
        <v>Catherine Creek</v>
      </c>
      <c r="C566" s="16" t="str">
        <f>'Limiting Factor Scores'!C56</f>
        <v>Predation</v>
      </c>
      <c r="D566" s="18">
        <f>'Limiting Factor Scores'!D56</f>
        <v>0.25319999999999998</v>
      </c>
      <c r="E566" s="19">
        <f>'Limiting Factor Scores'!E56</f>
        <v>1.82</v>
      </c>
      <c r="F566" s="18">
        <f>'Limiting Factor Scores'!F56</f>
        <v>0.28449999999999998</v>
      </c>
      <c r="G566" s="18">
        <f>'Limiting Factor Scores'!G56</f>
        <v>0.38693300582748402</v>
      </c>
      <c r="H566" s="18">
        <f>'Limiting Factor Scores'!H56</f>
        <v>0.11684141882737342</v>
      </c>
      <c r="I566" s="17">
        <f>LFAT!A74</f>
        <v>5</v>
      </c>
      <c r="J566" s="16" t="str">
        <f>LFAT!B74</f>
        <v>Fish Passage – Barrier Removal and Replacement</v>
      </c>
      <c r="K566" s="16" t="str">
        <f>LFAT!D74</f>
        <v>I</v>
      </c>
      <c r="L566" s="19">
        <f>LFAT!F74</f>
        <v>0.5</v>
      </c>
      <c r="M566" s="16" t="str">
        <f>LFAT!G74</f>
        <v>R</v>
      </c>
      <c r="N566" s="19">
        <f>LFAT!I74</f>
        <v>0.1</v>
      </c>
      <c r="O566" s="18">
        <f>LFAT!J74</f>
        <v>0.05</v>
      </c>
      <c r="P566" s="18">
        <f t="shared" si="24"/>
        <v>1.4225E-2</v>
      </c>
      <c r="Q566" s="18">
        <f t="shared" si="25"/>
        <v>1.9346650291374203E-2</v>
      </c>
      <c r="R566" s="18">
        <f t="shared" si="26"/>
        <v>5.8420709413686718E-3</v>
      </c>
    </row>
    <row r="567" spans="1:18" ht="18" customHeight="1" x14ac:dyDescent="0.2">
      <c r="A567" s="16" t="str">
        <f>'Limiting Factor Scores'!A57</f>
        <v>CC4</v>
      </c>
      <c r="B567" s="16" t="str">
        <f>'Limiting Factor Scores'!B57</f>
        <v>Catherine Creek</v>
      </c>
      <c r="C567" s="16" t="str">
        <f>'Limiting Factor Scores'!C57</f>
        <v>Riparian Condition</v>
      </c>
      <c r="D567" s="18">
        <f>'Limiting Factor Scores'!D57</f>
        <v>0.25319999999999998</v>
      </c>
      <c r="E567" s="19">
        <f>'Limiting Factor Scores'!E57</f>
        <v>3.31</v>
      </c>
      <c r="F567" s="18">
        <f>'Limiting Factor Scores'!F57</f>
        <v>0.61975000000000002</v>
      </c>
      <c r="G567" s="18">
        <f>'Limiting Factor Scores'!G57</f>
        <v>0.97402920227736045</v>
      </c>
      <c r="H567" s="18">
        <f>'Limiting Factor Scores'!H57</f>
        <v>0.31152121539342814</v>
      </c>
      <c r="I567" s="17">
        <f>LFAT!A63</f>
        <v>5</v>
      </c>
      <c r="J567" s="16" t="str">
        <f>LFAT!B63</f>
        <v>Fish Passage – Barrier Removal and Replacement</v>
      </c>
      <c r="K567" s="16" t="str">
        <f>LFAT!D63</f>
        <v>I</v>
      </c>
      <c r="L567" s="19">
        <f>LFAT!F63</f>
        <v>0.5</v>
      </c>
      <c r="M567" s="16" t="str">
        <f>LFAT!G63</f>
        <v>R</v>
      </c>
      <c r="N567" s="19">
        <f>LFAT!I63</f>
        <v>0.1</v>
      </c>
      <c r="O567" s="18">
        <f>LFAT!J63</f>
        <v>0.05</v>
      </c>
      <c r="P567" s="18">
        <f t="shared" si="24"/>
        <v>3.0987500000000001E-2</v>
      </c>
      <c r="Q567" s="18">
        <f t="shared" si="25"/>
        <v>4.8701460113868028E-2</v>
      </c>
      <c r="R567" s="18">
        <f t="shared" si="26"/>
        <v>1.5576060769671407E-2</v>
      </c>
    </row>
    <row r="568" spans="1:18" ht="18" customHeight="1" x14ac:dyDescent="0.2">
      <c r="A568" s="16" t="str">
        <f>'Limiting Factor Scores'!A58</f>
        <v>CC4</v>
      </c>
      <c r="B568" s="16" t="str">
        <f>'Limiting Factor Scores'!B58</f>
        <v>Catherine Creek</v>
      </c>
      <c r="C568" s="16" t="str">
        <f>'Limiting Factor Scores'!C58</f>
        <v>Side Channel and Wetland Habitat</v>
      </c>
      <c r="D568" s="18">
        <f>'Limiting Factor Scores'!D58</f>
        <v>0.25319999999999998</v>
      </c>
      <c r="E568" s="19">
        <f>'Limiting Factor Scores'!E58</f>
        <v>3.73</v>
      </c>
      <c r="F568" s="18">
        <f>'Limiting Factor Scores'!F58</f>
        <v>0.71425000000000005</v>
      </c>
      <c r="G568" s="18">
        <f>'Limiting Factor Scores'!G58</f>
        <v>1.3899468254042604</v>
      </c>
      <c r="H568" s="18">
        <f>'Limiting Factor Scores'!H58</f>
        <v>0.40389839580819314</v>
      </c>
      <c r="I568" s="17">
        <f>LFAT!A65</f>
        <v>5</v>
      </c>
      <c r="J568" s="16" t="str">
        <f>LFAT!B65</f>
        <v>Fish Passage – Barrier Removal and Replacement</v>
      </c>
      <c r="K568" s="16" t="str">
        <f>LFAT!D65</f>
        <v>I</v>
      </c>
      <c r="L568" s="19">
        <f>LFAT!F65</f>
        <v>0.5</v>
      </c>
      <c r="M568" s="16" t="str">
        <f>LFAT!G65</f>
        <v>R</v>
      </c>
      <c r="N568" s="19">
        <f>LFAT!I65</f>
        <v>0.1</v>
      </c>
      <c r="O568" s="18">
        <f>LFAT!J65</f>
        <v>0.05</v>
      </c>
      <c r="P568" s="18">
        <f t="shared" si="24"/>
        <v>3.5712500000000001E-2</v>
      </c>
      <c r="Q568" s="18">
        <f t="shared" si="25"/>
        <v>6.9497341270213023E-2</v>
      </c>
      <c r="R568" s="18">
        <f t="shared" si="26"/>
        <v>2.019491979040966E-2</v>
      </c>
    </row>
    <row r="569" spans="1:18" ht="18" customHeight="1" x14ac:dyDescent="0.2">
      <c r="A569" s="16" t="str">
        <f>'Limiting Factor Scores'!A59</f>
        <v>CC4</v>
      </c>
      <c r="B569" s="16" t="str">
        <f>'Limiting Factor Scores'!B59</f>
        <v>Catherine Creek</v>
      </c>
      <c r="C569" s="16" t="str">
        <f>'Limiting Factor Scores'!C59</f>
        <v>Summer Water Temperature</v>
      </c>
      <c r="D569" s="18">
        <f>'Limiting Factor Scores'!D59</f>
        <v>0.25319999999999998</v>
      </c>
      <c r="E569" s="19">
        <f>'Limiting Factor Scores'!E59</f>
        <v>3.63</v>
      </c>
      <c r="F569" s="18">
        <f>'Limiting Factor Scores'!F59</f>
        <v>0.69174999999999998</v>
      </c>
      <c r="G569" s="18">
        <f>'Limiting Factor Scores'!G59</f>
        <v>1.1660058942606926</v>
      </c>
      <c r="H569" s="18">
        <f>'Limiting Factor Scores'!H59</f>
        <v>0.3599855536651731</v>
      </c>
      <c r="I569" s="17">
        <f>LFAT!A71</f>
        <v>5</v>
      </c>
      <c r="J569" s="16" t="str">
        <f>LFAT!B71</f>
        <v>Fish Passage – Barrier Removal and Replacement</v>
      </c>
      <c r="K569" s="16" t="str">
        <f>LFAT!D71</f>
        <v>I</v>
      </c>
      <c r="L569" s="19">
        <f>LFAT!F71</f>
        <v>0.5</v>
      </c>
      <c r="M569" s="16" t="str">
        <f>LFAT!G71</f>
        <v>R</v>
      </c>
      <c r="N569" s="19">
        <f>LFAT!I71</f>
        <v>0.1</v>
      </c>
      <c r="O569" s="18">
        <f>LFAT!J71</f>
        <v>0.05</v>
      </c>
      <c r="P569" s="18">
        <f t="shared" si="24"/>
        <v>3.45875E-2</v>
      </c>
      <c r="Q569" s="18">
        <f t="shared" si="25"/>
        <v>5.8300294713034634E-2</v>
      </c>
      <c r="R569" s="18">
        <f t="shared" si="26"/>
        <v>1.7999277683258656E-2</v>
      </c>
    </row>
    <row r="570" spans="1:18" ht="18" customHeight="1" x14ac:dyDescent="0.2">
      <c r="A570" s="16" t="str">
        <f>'Limiting Factor Scores'!A60</f>
        <v>CC4</v>
      </c>
      <c r="B570" s="16" t="str">
        <f>'Limiting Factor Scores'!B60</f>
        <v>Catherine Creek</v>
      </c>
      <c r="C570" s="16" t="str">
        <f>'Limiting Factor Scores'!C60</f>
        <v>Water Quality</v>
      </c>
      <c r="D570" s="18">
        <f>'Limiting Factor Scores'!D60</f>
        <v>0.25319999999999998</v>
      </c>
      <c r="E570" s="19">
        <f>'Limiting Factor Scores'!E60</f>
        <v>3.3</v>
      </c>
      <c r="F570" s="18">
        <f>'Limiting Factor Scores'!F60</f>
        <v>0.61750000000000005</v>
      </c>
      <c r="G570" s="18">
        <f>'Limiting Factor Scores'!G60</f>
        <v>0.91018617881712305</v>
      </c>
      <c r="H570" s="18">
        <f>'Limiting Factor Scores'!H60</f>
        <v>0.25108853813731935</v>
      </c>
      <c r="I570" s="17">
        <f>LFAT!A73</f>
        <v>5</v>
      </c>
      <c r="J570" s="16" t="str">
        <f>LFAT!B73</f>
        <v>Fish Passage – Barrier Removal and Replacement</v>
      </c>
      <c r="K570" s="16" t="str">
        <f>LFAT!D73</f>
        <v>I</v>
      </c>
      <c r="L570" s="19">
        <f>LFAT!F73</f>
        <v>0.5</v>
      </c>
      <c r="M570" s="16" t="str">
        <f>LFAT!G73</f>
        <v>CD</v>
      </c>
      <c r="N570" s="19">
        <f>LFAT!I73</f>
        <v>0.5</v>
      </c>
      <c r="O570" s="18">
        <f>LFAT!J73</f>
        <v>0.25</v>
      </c>
      <c r="P570" s="18">
        <f t="shared" si="24"/>
        <v>0.15437500000000001</v>
      </c>
      <c r="Q570" s="18">
        <f t="shared" si="25"/>
        <v>0.22754654470428076</v>
      </c>
      <c r="R570" s="18">
        <f t="shared" si="26"/>
        <v>6.2772134534329838E-2</v>
      </c>
    </row>
    <row r="571" spans="1:18" ht="18" customHeight="1" x14ac:dyDescent="0.2">
      <c r="A571" s="16" t="str">
        <f>'Limiting Factor Scores'!A61</f>
        <v>CC4</v>
      </c>
      <c r="B571" s="16" t="str">
        <f>'Limiting Factor Scores'!B61</f>
        <v>Catherine Creek</v>
      </c>
      <c r="C571" s="16" t="str">
        <f>'Limiting Factor Scores'!C61</f>
        <v>Winter Water Temperature</v>
      </c>
      <c r="D571" s="18">
        <f>'Limiting Factor Scores'!D61</f>
        <v>0.25319999999999998</v>
      </c>
      <c r="E571" s="19">
        <f>'Limiting Factor Scores'!E61</f>
        <v>3.56</v>
      </c>
      <c r="F571" s="18">
        <f>'Limiting Factor Scores'!F61</f>
        <v>0.67600000000000005</v>
      </c>
      <c r="G571" s="18">
        <f>'Limiting Factor Scores'!G61</f>
        <v>0.8203607657387374</v>
      </c>
      <c r="H571" s="18">
        <f>'Limiting Factor Scores'!H61</f>
        <v>0.22833170882567444</v>
      </c>
      <c r="I571" s="17">
        <f>LFAT!A72</f>
        <v>5</v>
      </c>
      <c r="J571" s="16" t="str">
        <f>LFAT!B72</f>
        <v>Fish Passage – Barrier Removal and Replacement</v>
      </c>
      <c r="K571" s="16" t="str">
        <f>LFAT!D72</f>
        <v>N</v>
      </c>
      <c r="L571" s="19">
        <f>LFAT!F72</f>
        <v>0.1</v>
      </c>
      <c r="M571" s="16" t="str">
        <f>LFAT!G72</f>
        <v>R</v>
      </c>
      <c r="N571" s="19">
        <f>LFAT!I72</f>
        <v>0.1</v>
      </c>
      <c r="O571" s="18">
        <f>LFAT!J72</f>
        <v>0.01</v>
      </c>
      <c r="P571" s="18">
        <f t="shared" si="24"/>
        <v>6.7600000000000004E-3</v>
      </c>
      <c r="Q571" s="18">
        <f t="shared" si="25"/>
        <v>8.2036076573873736E-3</v>
      </c>
      <c r="R571" s="18">
        <f t="shared" si="26"/>
        <v>2.2833170882567443E-3</v>
      </c>
    </row>
    <row r="572" spans="1:18" ht="18" customHeight="1" x14ac:dyDescent="0.2">
      <c r="A572" s="16" t="str">
        <f>'Limiting Factor Scores'!A47</f>
        <v>CC4</v>
      </c>
      <c r="B572" s="16" t="str">
        <f>'Limiting Factor Scores'!B47</f>
        <v>Catherine Creek</v>
      </c>
      <c r="C572" s="16" t="str">
        <f>'Limiting Factor Scores'!C47</f>
        <v>Altered Flow Timing</v>
      </c>
      <c r="D572" s="18">
        <f>'Limiting Factor Scores'!D47</f>
        <v>0.25319999999999998</v>
      </c>
      <c r="E572" s="19">
        <f>'Limiting Factor Scores'!E47</f>
        <v>2.88</v>
      </c>
      <c r="F572" s="18">
        <f>'Limiting Factor Scores'!F47</f>
        <v>0.52300000000000002</v>
      </c>
      <c r="G572" s="18">
        <f>'Limiting Factor Scores'!G47</f>
        <v>0.69427801716177484</v>
      </c>
      <c r="H572" s="18">
        <f>'Limiting Factor Scores'!H47</f>
        <v>0.18908198317501715</v>
      </c>
      <c r="I572" s="17">
        <f>LFAT!A83</f>
        <v>6</v>
      </c>
      <c r="J572" s="16" t="str">
        <f>LFAT!B83</f>
        <v>Instream Flow Restoration</v>
      </c>
      <c r="K572" s="16" t="str">
        <f>LFAT!D83</f>
        <v>D</v>
      </c>
      <c r="L572" s="19">
        <f>LFAT!F83</f>
        <v>1</v>
      </c>
      <c r="M572" s="16" t="str">
        <f>LFAT!G83</f>
        <v>CD</v>
      </c>
      <c r="N572" s="19">
        <f>LFAT!I83</f>
        <v>0.5</v>
      </c>
      <c r="O572" s="18">
        <f>LFAT!J83</f>
        <v>0.5</v>
      </c>
      <c r="P572" s="18">
        <f t="shared" si="24"/>
        <v>0.26150000000000001</v>
      </c>
      <c r="Q572" s="18">
        <f t="shared" si="25"/>
        <v>0.34713900858088742</v>
      </c>
      <c r="R572" s="18">
        <f t="shared" si="26"/>
        <v>9.4540991587508574E-2</v>
      </c>
    </row>
    <row r="573" spans="1:18" ht="18" customHeight="1" x14ac:dyDescent="0.2">
      <c r="A573" s="16" t="str">
        <f>'Limiting Factor Scores'!A48</f>
        <v>CC4</v>
      </c>
      <c r="B573" s="16" t="str">
        <f>'Limiting Factor Scores'!B48</f>
        <v>Catherine Creek</v>
      </c>
      <c r="C573" s="16" t="str">
        <f>'Limiting Factor Scores'!C48</f>
        <v>Altered Primary Productivity</v>
      </c>
      <c r="D573" s="18">
        <f>'Limiting Factor Scores'!D48</f>
        <v>0.25319999999999998</v>
      </c>
      <c r="E573" s="19">
        <f>'Limiting Factor Scores'!E48</f>
        <v>2.52</v>
      </c>
      <c r="F573" s="18">
        <f>'Limiting Factor Scores'!F48</f>
        <v>0.442</v>
      </c>
      <c r="G573" s="18">
        <f>'Limiting Factor Scores'!G48</f>
        <v>0.40688878277720397</v>
      </c>
      <c r="H573" s="18">
        <f>'Limiting Factor Scores'!H48</f>
        <v>0.11418466351759646</v>
      </c>
      <c r="I573" s="17">
        <f>LFAT!A90</f>
        <v>6</v>
      </c>
      <c r="J573" s="16" t="str">
        <f>LFAT!B90</f>
        <v>Instream Flow Restoration</v>
      </c>
      <c r="K573" s="16" t="str">
        <f>LFAT!D90</f>
        <v>N</v>
      </c>
      <c r="L573" s="19">
        <f>LFAT!F90</f>
        <v>0.1</v>
      </c>
      <c r="M573" s="16" t="str">
        <f>LFAT!G90</f>
        <v>R</v>
      </c>
      <c r="N573" s="19">
        <f>LFAT!I90</f>
        <v>0.1</v>
      </c>
      <c r="O573" s="18">
        <f>LFAT!J90</f>
        <v>0.01</v>
      </c>
      <c r="P573" s="18">
        <f t="shared" si="24"/>
        <v>4.4200000000000003E-3</v>
      </c>
      <c r="Q573" s="18">
        <f t="shared" si="25"/>
        <v>4.0688878277720395E-3</v>
      </c>
      <c r="R573" s="18">
        <f t="shared" si="26"/>
        <v>1.1418466351759645E-3</v>
      </c>
    </row>
    <row r="574" spans="1:18" ht="18" customHeight="1" x14ac:dyDescent="0.2">
      <c r="A574" s="16" t="str">
        <f>'Limiting Factor Scores'!A49</f>
        <v>CC4</v>
      </c>
      <c r="B574" s="16" t="str">
        <f>'Limiting Factor Scores'!B49</f>
        <v>Catherine Creek</v>
      </c>
      <c r="C574" s="16" t="str">
        <f>'Limiting Factor Scores'!C49</f>
        <v>Anthropogenic Barriers</v>
      </c>
      <c r="D574" s="18">
        <f>'Limiting Factor Scores'!D49</f>
        <v>0.25319999999999998</v>
      </c>
      <c r="E574" s="19">
        <f>'Limiting Factor Scores'!E49</f>
        <v>4.6399999999999997</v>
      </c>
      <c r="F574" s="18">
        <f>'Limiting Factor Scores'!F49</f>
        <v>0.91900000000000004</v>
      </c>
      <c r="G574" s="18">
        <f>'Limiting Factor Scores'!G49</f>
        <v>1.2349233168769249</v>
      </c>
      <c r="H574" s="18">
        <f>'Limiting Factor Scores'!H49</f>
        <v>0.37981786856803917</v>
      </c>
      <c r="I574" s="17">
        <f>LFAT!A77</f>
        <v>6</v>
      </c>
      <c r="J574" s="16" t="str">
        <f>LFAT!B77</f>
        <v>Instream Flow Restoration</v>
      </c>
      <c r="K574" s="16" t="str">
        <f>LFAT!D77</f>
        <v>I</v>
      </c>
      <c r="L574" s="19">
        <f>LFAT!F77</f>
        <v>0.5</v>
      </c>
      <c r="M574" s="16" t="str">
        <f>LFAT!G77</f>
        <v>CD</v>
      </c>
      <c r="N574" s="19">
        <f>LFAT!I77</f>
        <v>0.5</v>
      </c>
      <c r="O574" s="18">
        <f>LFAT!J77</f>
        <v>0.25</v>
      </c>
      <c r="P574" s="18">
        <f t="shared" si="24"/>
        <v>0.22975000000000001</v>
      </c>
      <c r="Q574" s="18">
        <f t="shared" si="25"/>
        <v>0.30873082921923123</v>
      </c>
      <c r="R574" s="18">
        <f t="shared" si="26"/>
        <v>9.4954467142009794E-2</v>
      </c>
    </row>
    <row r="575" spans="1:18" ht="18" customHeight="1" x14ac:dyDescent="0.2">
      <c r="A575" s="16" t="str">
        <f>'Limiting Factor Scores'!A50</f>
        <v>CC4</v>
      </c>
      <c r="B575" s="16" t="str">
        <f>'Limiting Factor Scores'!B50</f>
        <v>Catherine Creek</v>
      </c>
      <c r="C575" s="16" t="str">
        <f>'Limiting Factor Scores'!C50</f>
        <v>Channel and Habitat Structure</v>
      </c>
      <c r="D575" s="18">
        <f>'Limiting Factor Scores'!D50</f>
        <v>0.25319999999999998</v>
      </c>
      <c r="E575" s="19">
        <f>'Limiting Factor Scores'!E50</f>
        <v>3.73</v>
      </c>
      <c r="F575" s="18">
        <f>'Limiting Factor Scores'!F50</f>
        <v>0.71425000000000005</v>
      </c>
      <c r="G575" s="18">
        <f>'Limiting Factor Scores'!G50</f>
        <v>1.5759620140531951</v>
      </c>
      <c r="H575" s="18">
        <f>'Limiting Factor Scores'!H50</f>
        <v>0.47504920544244833</v>
      </c>
      <c r="I575" s="17">
        <f>LFAT!A81</f>
        <v>6</v>
      </c>
      <c r="J575" s="16" t="str">
        <f>LFAT!B81</f>
        <v>Instream Flow Restoration</v>
      </c>
      <c r="K575" s="16" t="str">
        <f>LFAT!D81</f>
        <v>N</v>
      </c>
      <c r="L575" s="19">
        <f>LFAT!F81</f>
        <v>0.1</v>
      </c>
      <c r="M575" s="16" t="str">
        <f>LFAT!G81</f>
        <v>R</v>
      </c>
      <c r="N575" s="19">
        <f>LFAT!I81</f>
        <v>0.1</v>
      </c>
      <c r="O575" s="18">
        <f>LFAT!J81</f>
        <v>0.01</v>
      </c>
      <c r="P575" s="18">
        <f t="shared" si="24"/>
        <v>7.1425000000000004E-3</v>
      </c>
      <c r="Q575" s="18">
        <f t="shared" si="25"/>
        <v>1.5759620140531953E-2</v>
      </c>
      <c r="R575" s="18">
        <f t="shared" si="26"/>
        <v>4.7504920544244834E-3</v>
      </c>
    </row>
    <row r="576" spans="1:18" ht="18" customHeight="1" x14ac:dyDescent="0.2">
      <c r="A576" s="16" t="str">
        <f>'Limiting Factor Scores'!A51</f>
        <v>CC4</v>
      </c>
      <c r="B576" s="16" t="str">
        <f>'Limiting Factor Scores'!B51</f>
        <v>Catherine Creek</v>
      </c>
      <c r="C576" s="16" t="str">
        <f>'Limiting Factor Scores'!C51</f>
        <v>Decreased Sediment Quantity</v>
      </c>
      <c r="D576" s="18">
        <f>'Limiting Factor Scores'!D51</f>
        <v>0.25319999999999998</v>
      </c>
      <c r="E576" s="19">
        <f>'Limiting Factor Scores'!E51</f>
        <v>3.18</v>
      </c>
      <c r="F576" s="18">
        <f>'Limiting Factor Scores'!F51</f>
        <v>0.59050000000000002</v>
      </c>
      <c r="G576" s="18">
        <f>'Limiting Factor Scores'!G51</f>
        <v>0.77427203577836345</v>
      </c>
      <c r="H576" s="18">
        <f>'Limiting Factor Scores'!H51</f>
        <v>0.23482335895145079</v>
      </c>
      <c r="I576" s="17">
        <f>LFAT!A84</f>
        <v>6</v>
      </c>
      <c r="J576" s="16" t="str">
        <f>LFAT!B84</f>
        <v>Instream Flow Restoration</v>
      </c>
      <c r="K576" s="16" t="str">
        <f>LFAT!D84</f>
        <v>N</v>
      </c>
      <c r="L576" s="19">
        <f>LFAT!F84</f>
        <v>0.1</v>
      </c>
      <c r="M576" s="16" t="str">
        <f>LFAT!G84</f>
        <v>R</v>
      </c>
      <c r="N576" s="19">
        <f>LFAT!I84</f>
        <v>0.1</v>
      </c>
      <c r="O576" s="18">
        <f>LFAT!J84</f>
        <v>0.01</v>
      </c>
      <c r="P576" s="18">
        <f t="shared" si="24"/>
        <v>5.9050000000000005E-3</v>
      </c>
      <c r="Q576" s="18">
        <f t="shared" si="25"/>
        <v>7.742720357783635E-3</v>
      </c>
      <c r="R576" s="18">
        <f t="shared" si="26"/>
        <v>2.3482335895145079E-3</v>
      </c>
    </row>
    <row r="577" spans="1:18" ht="18" customHeight="1" x14ac:dyDescent="0.2">
      <c r="A577" s="16" t="str">
        <f>'Limiting Factor Scores'!A52</f>
        <v>CC4</v>
      </c>
      <c r="B577" s="16" t="str">
        <f>'Limiting Factor Scores'!B52</f>
        <v>Catherine Creek</v>
      </c>
      <c r="C577" s="16" t="str">
        <f>'Limiting Factor Scores'!C52</f>
        <v>Decreased Water Quantity</v>
      </c>
      <c r="D577" s="18">
        <f>'Limiting Factor Scores'!D52</f>
        <v>0.25319999999999998</v>
      </c>
      <c r="E577" s="19">
        <f>'Limiting Factor Scores'!E52</f>
        <v>3.63</v>
      </c>
      <c r="F577" s="18">
        <f>'Limiting Factor Scores'!F52</f>
        <v>0.69174999999999998</v>
      </c>
      <c r="G577" s="18">
        <f>'Limiting Factor Scores'!G52</f>
        <v>1.3123821709144581</v>
      </c>
      <c r="H577" s="18">
        <f>'Limiting Factor Scores'!H52</f>
        <v>0.37608694413562055</v>
      </c>
      <c r="I577" s="17">
        <f>LFAT!A82</f>
        <v>6</v>
      </c>
      <c r="J577" s="16" t="str">
        <f>LFAT!B82</f>
        <v>Instream Flow Restoration</v>
      </c>
      <c r="K577" s="16" t="str">
        <f>LFAT!D82</f>
        <v>D</v>
      </c>
      <c r="L577" s="19">
        <f>LFAT!F82</f>
        <v>1</v>
      </c>
      <c r="M577" s="16" t="str">
        <f>LFAT!G82</f>
        <v>C</v>
      </c>
      <c r="N577" s="19">
        <f>LFAT!I82</f>
        <v>1</v>
      </c>
      <c r="O577" s="18">
        <f>LFAT!J82</f>
        <v>1</v>
      </c>
      <c r="P577" s="18">
        <f t="shared" si="24"/>
        <v>0.69174999999999998</v>
      </c>
      <c r="Q577" s="18">
        <f t="shared" si="25"/>
        <v>1.3123821709144581</v>
      </c>
      <c r="R577" s="18">
        <f t="shared" si="26"/>
        <v>0.37608694413562055</v>
      </c>
    </row>
    <row r="578" spans="1:18" ht="18" customHeight="1" x14ac:dyDescent="0.2">
      <c r="A578" s="16" t="str">
        <f>'Limiting Factor Scores'!A53</f>
        <v>CC4</v>
      </c>
      <c r="B578" s="16" t="str">
        <f>'Limiting Factor Scores'!B53</f>
        <v>Catherine Creek</v>
      </c>
      <c r="C578" s="16" t="str">
        <f>'Limiting Factor Scores'!C53</f>
        <v>Floodplain Condition</v>
      </c>
      <c r="D578" s="18">
        <f>'Limiting Factor Scores'!D53</f>
        <v>0.25319999999999998</v>
      </c>
      <c r="E578" s="19">
        <f>'Limiting Factor Scores'!E53</f>
        <v>3.44</v>
      </c>
      <c r="F578" s="18">
        <f>'Limiting Factor Scores'!F53</f>
        <v>0.64900000000000002</v>
      </c>
      <c r="G578" s="18">
        <f>'Limiting Factor Scores'!G53</f>
        <v>0.99887219149899731</v>
      </c>
      <c r="H578" s="18">
        <f>'Limiting Factor Scores'!H53</f>
        <v>0.28396844804476934</v>
      </c>
      <c r="I578" s="17">
        <f>LFAT!A79</f>
        <v>6</v>
      </c>
      <c r="J578" s="16" t="str">
        <f>LFAT!B79</f>
        <v>Instream Flow Restoration</v>
      </c>
      <c r="K578" s="16" t="str">
        <f>LFAT!D79</f>
        <v>I</v>
      </c>
      <c r="L578" s="19">
        <f>LFAT!F79</f>
        <v>0.5</v>
      </c>
      <c r="M578" s="16" t="str">
        <f>LFAT!G79</f>
        <v>CD</v>
      </c>
      <c r="N578" s="19">
        <f>LFAT!I79</f>
        <v>0.5</v>
      </c>
      <c r="O578" s="18">
        <f>LFAT!J79</f>
        <v>0.25</v>
      </c>
      <c r="P578" s="18">
        <f t="shared" ref="P578:P641" si="27">F578*O578</f>
        <v>0.16225000000000001</v>
      </c>
      <c r="Q578" s="18">
        <f t="shared" ref="Q578:Q641" si="28">G578*O578</f>
        <v>0.24971804787474933</v>
      </c>
      <c r="R578" s="18">
        <f t="shared" ref="R578:R641" si="29">H578*O578</f>
        <v>7.0992112011192335E-2</v>
      </c>
    </row>
    <row r="579" spans="1:18" ht="18" customHeight="1" x14ac:dyDescent="0.2">
      <c r="A579" s="16" t="str">
        <f>'Limiting Factor Scores'!A54</f>
        <v>CC4</v>
      </c>
      <c r="B579" s="16" t="str">
        <f>'Limiting Factor Scores'!B54</f>
        <v>Catherine Creek</v>
      </c>
      <c r="C579" s="16" t="str">
        <f>'Limiting Factor Scores'!C54</f>
        <v>Increased Sediment Quantity</v>
      </c>
      <c r="D579" s="18">
        <f>'Limiting Factor Scores'!D54</f>
        <v>0.25319999999999998</v>
      </c>
      <c r="E579" s="19">
        <f>'Limiting Factor Scores'!E54</f>
        <v>3.78</v>
      </c>
      <c r="F579" s="18">
        <f>'Limiting Factor Scores'!F54</f>
        <v>0.72550000000000003</v>
      </c>
      <c r="G579" s="18">
        <f>'Limiting Factor Scores'!G54</f>
        <v>0.66786835272593092</v>
      </c>
      <c r="H579" s="18">
        <f>'Limiting Factor Scores'!H54</f>
        <v>0.22037031405988189</v>
      </c>
      <c r="I579" s="17">
        <f>LFAT!A85</f>
        <v>6</v>
      </c>
      <c r="J579" s="16" t="str">
        <f>LFAT!B85</f>
        <v>Instream Flow Restoration</v>
      </c>
      <c r="K579" s="16" t="str">
        <f>LFAT!D85</f>
        <v>N</v>
      </c>
      <c r="L579" s="19">
        <f>LFAT!F85</f>
        <v>0.1</v>
      </c>
      <c r="M579" s="16" t="str">
        <f>LFAT!G85</f>
        <v>R</v>
      </c>
      <c r="N579" s="19">
        <f>LFAT!I85</f>
        <v>0.1</v>
      </c>
      <c r="O579" s="18">
        <f>LFAT!J85</f>
        <v>0.01</v>
      </c>
      <c r="P579" s="18">
        <f t="shared" si="27"/>
        <v>7.2550000000000002E-3</v>
      </c>
      <c r="Q579" s="18">
        <f t="shared" si="28"/>
        <v>6.6786835272593095E-3</v>
      </c>
      <c r="R579" s="18">
        <f t="shared" si="29"/>
        <v>2.203703140598819E-3</v>
      </c>
    </row>
    <row r="580" spans="1:18" ht="18" customHeight="1" x14ac:dyDescent="0.2">
      <c r="A580" s="16" t="str">
        <f>'Limiting Factor Scores'!A55</f>
        <v>CC4</v>
      </c>
      <c r="B580" s="16" t="str">
        <f>'Limiting Factor Scores'!B55</f>
        <v>Catherine Creek</v>
      </c>
      <c r="C580" s="16" t="str">
        <f>'Limiting Factor Scores'!C55</f>
        <v>Non-Native Species Interactions and Competition</v>
      </c>
      <c r="D580" s="18">
        <f>'Limiting Factor Scores'!D55</f>
        <v>0.25319999999999998</v>
      </c>
      <c r="E580" s="19">
        <f>'Limiting Factor Scores'!E55</f>
        <v>1.59</v>
      </c>
      <c r="F580" s="18">
        <f>'Limiting Factor Scores'!F55</f>
        <v>0.23275000000000001</v>
      </c>
      <c r="G580" s="18">
        <f>'Limiting Factor Scores'!G55</f>
        <v>0.23699203497474333</v>
      </c>
      <c r="H580" s="18">
        <f>'Limiting Factor Scores'!H55</f>
        <v>8.2707273595958933E-2</v>
      </c>
      <c r="I580" s="17">
        <f>LFAT!A91</f>
        <v>6</v>
      </c>
      <c r="J580" s="16" t="str">
        <f>LFAT!B91</f>
        <v>Instream Flow Restoration</v>
      </c>
      <c r="K580" s="16" t="str">
        <f>LFAT!D91</f>
        <v>N</v>
      </c>
      <c r="L580" s="19">
        <f>LFAT!F91</f>
        <v>0.1</v>
      </c>
      <c r="M580" s="16" t="str">
        <f>LFAT!G91</f>
        <v>R</v>
      </c>
      <c r="N580" s="19">
        <f>LFAT!I91</f>
        <v>0.1</v>
      </c>
      <c r="O580" s="18">
        <f>LFAT!J91</f>
        <v>0.01</v>
      </c>
      <c r="P580" s="18">
        <f t="shared" si="27"/>
        <v>2.3275000000000001E-3</v>
      </c>
      <c r="Q580" s="18">
        <f t="shared" si="28"/>
        <v>2.3699203497474335E-3</v>
      </c>
      <c r="R580" s="18">
        <f t="shared" si="29"/>
        <v>8.2707273595958937E-4</v>
      </c>
    </row>
    <row r="581" spans="1:18" ht="18" customHeight="1" x14ac:dyDescent="0.2">
      <c r="A581" s="16" t="str">
        <f>'Limiting Factor Scores'!A56</f>
        <v>CC4</v>
      </c>
      <c r="B581" s="16" t="str">
        <f>'Limiting Factor Scores'!B56</f>
        <v>Catherine Creek</v>
      </c>
      <c r="C581" s="16" t="str">
        <f>'Limiting Factor Scores'!C56</f>
        <v>Predation</v>
      </c>
      <c r="D581" s="18">
        <f>'Limiting Factor Scores'!D56</f>
        <v>0.25319999999999998</v>
      </c>
      <c r="E581" s="19">
        <f>'Limiting Factor Scores'!E56</f>
        <v>1.82</v>
      </c>
      <c r="F581" s="18">
        <f>'Limiting Factor Scores'!F56</f>
        <v>0.28449999999999998</v>
      </c>
      <c r="G581" s="18">
        <f>'Limiting Factor Scores'!G56</f>
        <v>0.38693300582748402</v>
      </c>
      <c r="H581" s="18">
        <f>'Limiting Factor Scores'!H56</f>
        <v>0.11684141882737342</v>
      </c>
      <c r="I581" s="17">
        <f>LFAT!A89</f>
        <v>6</v>
      </c>
      <c r="J581" s="16" t="str">
        <f>LFAT!B89</f>
        <v>Instream Flow Restoration</v>
      </c>
      <c r="K581" s="16" t="str">
        <f>LFAT!D89</f>
        <v>N</v>
      </c>
      <c r="L581" s="19">
        <f>LFAT!F89</f>
        <v>0.1</v>
      </c>
      <c r="M581" s="16" t="str">
        <f>LFAT!G89</f>
        <v>R</v>
      </c>
      <c r="N581" s="19">
        <f>LFAT!I89</f>
        <v>0.1</v>
      </c>
      <c r="O581" s="18">
        <f>LFAT!J89</f>
        <v>0.01</v>
      </c>
      <c r="P581" s="18">
        <f t="shared" si="27"/>
        <v>2.8449999999999999E-3</v>
      </c>
      <c r="Q581" s="18">
        <f t="shared" si="28"/>
        <v>3.8693300582748405E-3</v>
      </c>
      <c r="R581" s="18">
        <f t="shared" si="29"/>
        <v>1.1684141882737343E-3</v>
      </c>
    </row>
    <row r="582" spans="1:18" ht="18" customHeight="1" x14ac:dyDescent="0.2">
      <c r="A582" s="16" t="str">
        <f>'Limiting Factor Scores'!A57</f>
        <v>CC4</v>
      </c>
      <c r="B582" s="16" t="str">
        <f>'Limiting Factor Scores'!B57</f>
        <v>Catherine Creek</v>
      </c>
      <c r="C582" s="16" t="str">
        <f>'Limiting Factor Scores'!C57</f>
        <v>Riparian Condition</v>
      </c>
      <c r="D582" s="18">
        <f>'Limiting Factor Scores'!D57</f>
        <v>0.25319999999999998</v>
      </c>
      <c r="E582" s="19">
        <f>'Limiting Factor Scores'!E57</f>
        <v>3.31</v>
      </c>
      <c r="F582" s="18">
        <f>'Limiting Factor Scores'!F57</f>
        <v>0.61975000000000002</v>
      </c>
      <c r="G582" s="18">
        <f>'Limiting Factor Scores'!G57</f>
        <v>0.97402920227736045</v>
      </c>
      <c r="H582" s="18">
        <f>'Limiting Factor Scores'!H57</f>
        <v>0.31152121539342814</v>
      </c>
      <c r="I582" s="17">
        <f>LFAT!A78</f>
        <v>6</v>
      </c>
      <c r="J582" s="16" t="str">
        <f>LFAT!B78</f>
        <v>Instream Flow Restoration</v>
      </c>
      <c r="K582" s="16" t="str">
        <f>LFAT!D78</f>
        <v>I</v>
      </c>
      <c r="L582" s="19">
        <f>LFAT!F78</f>
        <v>0.5</v>
      </c>
      <c r="M582" s="16" t="str">
        <f>LFAT!G78</f>
        <v>CD</v>
      </c>
      <c r="N582" s="19">
        <f>LFAT!I78</f>
        <v>0.5</v>
      </c>
      <c r="O582" s="18">
        <f>LFAT!J78</f>
        <v>0.25</v>
      </c>
      <c r="P582" s="18">
        <f t="shared" si="27"/>
        <v>0.15493750000000001</v>
      </c>
      <c r="Q582" s="18">
        <f t="shared" si="28"/>
        <v>0.24350730056934011</v>
      </c>
      <c r="R582" s="18">
        <f t="shared" si="29"/>
        <v>7.7880303848357035E-2</v>
      </c>
    </row>
    <row r="583" spans="1:18" ht="18" customHeight="1" x14ac:dyDescent="0.2">
      <c r="A583" s="16" t="str">
        <f>'Limiting Factor Scores'!A58</f>
        <v>CC4</v>
      </c>
      <c r="B583" s="16" t="str">
        <f>'Limiting Factor Scores'!B58</f>
        <v>Catherine Creek</v>
      </c>
      <c r="C583" s="16" t="str">
        <f>'Limiting Factor Scores'!C58</f>
        <v>Side Channel and Wetland Habitat</v>
      </c>
      <c r="D583" s="18">
        <f>'Limiting Factor Scores'!D58</f>
        <v>0.25319999999999998</v>
      </c>
      <c r="E583" s="19">
        <f>'Limiting Factor Scores'!E58</f>
        <v>3.73</v>
      </c>
      <c r="F583" s="18">
        <f>'Limiting Factor Scores'!F58</f>
        <v>0.71425000000000005</v>
      </c>
      <c r="G583" s="18">
        <f>'Limiting Factor Scores'!G58</f>
        <v>1.3899468254042604</v>
      </c>
      <c r="H583" s="18">
        <f>'Limiting Factor Scores'!H58</f>
        <v>0.40389839580819314</v>
      </c>
      <c r="I583" s="17">
        <f>LFAT!A80</f>
        <v>6</v>
      </c>
      <c r="J583" s="16" t="str">
        <f>LFAT!B80</f>
        <v>Instream Flow Restoration</v>
      </c>
      <c r="K583" s="16" t="str">
        <f>LFAT!D80</f>
        <v>D</v>
      </c>
      <c r="L583" s="19">
        <f>LFAT!F80</f>
        <v>1</v>
      </c>
      <c r="M583" s="16" t="str">
        <f>LFAT!G80</f>
        <v>CD</v>
      </c>
      <c r="N583" s="19">
        <f>LFAT!I80</f>
        <v>0.5</v>
      </c>
      <c r="O583" s="18">
        <f>LFAT!J80</f>
        <v>0.5</v>
      </c>
      <c r="P583" s="18">
        <f t="shared" si="27"/>
        <v>0.35712500000000003</v>
      </c>
      <c r="Q583" s="18">
        <f t="shared" si="28"/>
        <v>0.6949734127021302</v>
      </c>
      <c r="R583" s="18">
        <f t="shared" si="29"/>
        <v>0.20194919790409657</v>
      </c>
    </row>
    <row r="584" spans="1:18" ht="18" customHeight="1" x14ac:dyDescent="0.2">
      <c r="A584" s="16" t="str">
        <f>'Limiting Factor Scores'!A59</f>
        <v>CC4</v>
      </c>
      <c r="B584" s="16" t="str">
        <f>'Limiting Factor Scores'!B59</f>
        <v>Catherine Creek</v>
      </c>
      <c r="C584" s="16" t="str">
        <f>'Limiting Factor Scores'!C59</f>
        <v>Summer Water Temperature</v>
      </c>
      <c r="D584" s="18">
        <f>'Limiting Factor Scores'!D59</f>
        <v>0.25319999999999998</v>
      </c>
      <c r="E584" s="19">
        <f>'Limiting Factor Scores'!E59</f>
        <v>3.63</v>
      </c>
      <c r="F584" s="18">
        <f>'Limiting Factor Scores'!F59</f>
        <v>0.69174999999999998</v>
      </c>
      <c r="G584" s="18">
        <f>'Limiting Factor Scores'!G59</f>
        <v>1.1660058942606926</v>
      </c>
      <c r="H584" s="18">
        <f>'Limiting Factor Scores'!H59</f>
        <v>0.3599855536651731</v>
      </c>
      <c r="I584" s="17">
        <f>LFAT!A86</f>
        <v>6</v>
      </c>
      <c r="J584" s="16" t="str">
        <f>LFAT!B86</f>
        <v>Instream Flow Restoration</v>
      </c>
      <c r="K584" s="16" t="str">
        <f>LFAT!D86</f>
        <v>D</v>
      </c>
      <c r="L584" s="19">
        <f>LFAT!F86</f>
        <v>1</v>
      </c>
      <c r="M584" s="16" t="str">
        <f>LFAT!G86</f>
        <v>C</v>
      </c>
      <c r="N584" s="19">
        <f>LFAT!I86</f>
        <v>1</v>
      </c>
      <c r="O584" s="18">
        <f>LFAT!J86</f>
        <v>1</v>
      </c>
      <c r="P584" s="18">
        <f t="shared" si="27"/>
        <v>0.69174999999999998</v>
      </c>
      <c r="Q584" s="18">
        <f t="shared" si="28"/>
        <v>1.1660058942606926</v>
      </c>
      <c r="R584" s="18">
        <f t="shared" si="29"/>
        <v>0.3599855536651731</v>
      </c>
    </row>
    <row r="585" spans="1:18" ht="18" customHeight="1" x14ac:dyDescent="0.2">
      <c r="A585" s="16" t="str">
        <f>'Limiting Factor Scores'!A60</f>
        <v>CC4</v>
      </c>
      <c r="B585" s="16" t="str">
        <f>'Limiting Factor Scores'!B60</f>
        <v>Catherine Creek</v>
      </c>
      <c r="C585" s="16" t="str">
        <f>'Limiting Factor Scores'!C60</f>
        <v>Water Quality</v>
      </c>
      <c r="D585" s="18">
        <f>'Limiting Factor Scores'!D60</f>
        <v>0.25319999999999998</v>
      </c>
      <c r="E585" s="19">
        <f>'Limiting Factor Scores'!E60</f>
        <v>3.3</v>
      </c>
      <c r="F585" s="18">
        <f>'Limiting Factor Scores'!F60</f>
        <v>0.61750000000000005</v>
      </c>
      <c r="G585" s="18">
        <f>'Limiting Factor Scores'!G60</f>
        <v>0.91018617881712305</v>
      </c>
      <c r="H585" s="18">
        <f>'Limiting Factor Scores'!H60</f>
        <v>0.25108853813731935</v>
      </c>
      <c r="I585" s="17">
        <f>LFAT!A88</f>
        <v>6</v>
      </c>
      <c r="J585" s="16" t="str">
        <f>LFAT!B88</f>
        <v>Instream Flow Restoration</v>
      </c>
      <c r="K585" s="16" t="str">
        <f>LFAT!D88</f>
        <v>D</v>
      </c>
      <c r="L585" s="19">
        <f>LFAT!F88</f>
        <v>1</v>
      </c>
      <c r="M585" s="16" t="str">
        <f>LFAT!G88</f>
        <v>CD</v>
      </c>
      <c r="N585" s="19">
        <f>LFAT!I88</f>
        <v>0.5</v>
      </c>
      <c r="O585" s="18">
        <f>LFAT!J88</f>
        <v>0.5</v>
      </c>
      <c r="P585" s="18">
        <f t="shared" si="27"/>
        <v>0.30875000000000002</v>
      </c>
      <c r="Q585" s="18">
        <f t="shared" si="28"/>
        <v>0.45509308940856152</v>
      </c>
      <c r="R585" s="18">
        <f t="shared" si="29"/>
        <v>0.12554426906865968</v>
      </c>
    </row>
    <row r="586" spans="1:18" ht="18" customHeight="1" x14ac:dyDescent="0.2">
      <c r="A586" s="16" t="str">
        <f>'Limiting Factor Scores'!A61</f>
        <v>CC4</v>
      </c>
      <c r="B586" s="16" t="str">
        <f>'Limiting Factor Scores'!B61</f>
        <v>Catherine Creek</v>
      </c>
      <c r="C586" s="16" t="str">
        <f>'Limiting Factor Scores'!C61</f>
        <v>Winter Water Temperature</v>
      </c>
      <c r="D586" s="18">
        <f>'Limiting Factor Scores'!D61</f>
        <v>0.25319999999999998</v>
      </c>
      <c r="E586" s="19">
        <f>'Limiting Factor Scores'!E61</f>
        <v>3.56</v>
      </c>
      <c r="F586" s="18">
        <f>'Limiting Factor Scores'!F61</f>
        <v>0.67600000000000005</v>
      </c>
      <c r="G586" s="18">
        <f>'Limiting Factor Scores'!G61</f>
        <v>0.8203607657387374</v>
      </c>
      <c r="H586" s="18">
        <f>'Limiting Factor Scores'!H61</f>
        <v>0.22833170882567444</v>
      </c>
      <c r="I586" s="17">
        <f>LFAT!A87</f>
        <v>6</v>
      </c>
      <c r="J586" s="16" t="str">
        <f>LFAT!B87</f>
        <v>Instream Flow Restoration</v>
      </c>
      <c r="K586" s="16" t="str">
        <f>LFAT!D87</f>
        <v>N</v>
      </c>
      <c r="L586" s="19">
        <f>LFAT!F87</f>
        <v>0.1</v>
      </c>
      <c r="M586" s="16" t="str">
        <f>LFAT!G87</f>
        <v>R</v>
      </c>
      <c r="N586" s="19">
        <f>LFAT!I87</f>
        <v>0.1</v>
      </c>
      <c r="O586" s="18">
        <f>LFAT!J87</f>
        <v>0.01</v>
      </c>
      <c r="P586" s="18">
        <f t="shared" si="27"/>
        <v>6.7600000000000004E-3</v>
      </c>
      <c r="Q586" s="18">
        <f t="shared" si="28"/>
        <v>8.2036076573873736E-3</v>
      </c>
      <c r="R586" s="18">
        <f t="shared" si="29"/>
        <v>2.2833170882567443E-3</v>
      </c>
    </row>
    <row r="587" spans="1:18" ht="18" customHeight="1" x14ac:dyDescent="0.2">
      <c r="A587" s="16" t="str">
        <f>'Limiting Factor Scores'!A47</f>
        <v>CC4</v>
      </c>
      <c r="B587" s="16" t="str">
        <f>'Limiting Factor Scores'!B47</f>
        <v>Catherine Creek</v>
      </c>
      <c r="C587" s="16" t="str">
        <f>'Limiting Factor Scores'!C47</f>
        <v>Altered Flow Timing</v>
      </c>
      <c r="D587" s="18">
        <f>'Limiting Factor Scores'!D47</f>
        <v>0.25319999999999998</v>
      </c>
      <c r="E587" s="19">
        <f>'Limiting Factor Scores'!E47</f>
        <v>2.88</v>
      </c>
      <c r="F587" s="18">
        <f>'Limiting Factor Scores'!F47</f>
        <v>0.52300000000000002</v>
      </c>
      <c r="G587" s="18">
        <f>'Limiting Factor Scores'!G47</f>
        <v>0.69427801716177484</v>
      </c>
      <c r="H587" s="18">
        <f>'Limiting Factor Scores'!H47</f>
        <v>0.18908198317501715</v>
      </c>
      <c r="I587" s="17">
        <f>LFAT!A98</f>
        <v>7</v>
      </c>
      <c r="J587" s="16" t="str">
        <f>LFAT!B98</f>
        <v>Thermal Refuge Enhancement (reconnect, expand)</v>
      </c>
      <c r="K587" s="16" t="str">
        <f>LFAT!D98</f>
        <v>N</v>
      </c>
      <c r="L587" s="19">
        <f>LFAT!F98</f>
        <v>0.1</v>
      </c>
      <c r="M587" s="16" t="str">
        <f>LFAT!G98</f>
        <v>R</v>
      </c>
      <c r="N587" s="19">
        <f>LFAT!I98</f>
        <v>0.1</v>
      </c>
      <c r="O587" s="18">
        <f>LFAT!J98</f>
        <v>0.01</v>
      </c>
      <c r="P587" s="18">
        <f t="shared" si="27"/>
        <v>5.2300000000000003E-3</v>
      </c>
      <c r="Q587" s="18">
        <f t="shared" si="28"/>
        <v>6.9427801716177486E-3</v>
      </c>
      <c r="R587" s="18">
        <f t="shared" si="29"/>
        <v>1.8908198317501715E-3</v>
      </c>
    </row>
    <row r="588" spans="1:18" ht="18" customHeight="1" x14ac:dyDescent="0.2">
      <c r="A588" s="16" t="str">
        <f>'Limiting Factor Scores'!A48</f>
        <v>CC4</v>
      </c>
      <c r="B588" s="16" t="str">
        <f>'Limiting Factor Scores'!B48</f>
        <v>Catherine Creek</v>
      </c>
      <c r="C588" s="16" t="str">
        <f>'Limiting Factor Scores'!C48</f>
        <v>Altered Primary Productivity</v>
      </c>
      <c r="D588" s="18">
        <f>'Limiting Factor Scores'!D48</f>
        <v>0.25319999999999998</v>
      </c>
      <c r="E588" s="19">
        <f>'Limiting Factor Scores'!E48</f>
        <v>2.52</v>
      </c>
      <c r="F588" s="18">
        <f>'Limiting Factor Scores'!F48</f>
        <v>0.442</v>
      </c>
      <c r="G588" s="18">
        <f>'Limiting Factor Scores'!G48</f>
        <v>0.40688878277720397</v>
      </c>
      <c r="H588" s="18">
        <f>'Limiting Factor Scores'!H48</f>
        <v>0.11418466351759646</v>
      </c>
      <c r="I588" s="17">
        <f>LFAT!A105</f>
        <v>7</v>
      </c>
      <c r="J588" s="16" t="str">
        <f>LFAT!B105</f>
        <v>Thermal Refuge Enhancement (reconnect, expand)</v>
      </c>
      <c r="K588" s="16" t="str">
        <f>LFAT!D105</f>
        <v>N</v>
      </c>
      <c r="L588" s="19">
        <f>LFAT!F105</f>
        <v>0.1</v>
      </c>
      <c r="M588" s="16" t="str">
        <f>LFAT!G105</f>
        <v>R</v>
      </c>
      <c r="N588" s="19">
        <f>LFAT!I105</f>
        <v>0.1</v>
      </c>
      <c r="O588" s="18">
        <f>LFAT!J105</f>
        <v>0.01</v>
      </c>
      <c r="P588" s="18">
        <f t="shared" si="27"/>
        <v>4.4200000000000003E-3</v>
      </c>
      <c r="Q588" s="18">
        <f t="shared" si="28"/>
        <v>4.0688878277720395E-3</v>
      </c>
      <c r="R588" s="18">
        <f t="shared" si="29"/>
        <v>1.1418466351759645E-3</v>
      </c>
    </row>
    <row r="589" spans="1:18" ht="18" customHeight="1" x14ac:dyDescent="0.2">
      <c r="A589" s="16" t="str">
        <f>'Limiting Factor Scores'!A49</f>
        <v>CC4</v>
      </c>
      <c r="B589" s="16" t="str">
        <f>'Limiting Factor Scores'!B49</f>
        <v>Catherine Creek</v>
      </c>
      <c r="C589" s="16" t="str">
        <f>'Limiting Factor Scores'!C49</f>
        <v>Anthropogenic Barriers</v>
      </c>
      <c r="D589" s="18">
        <f>'Limiting Factor Scores'!D49</f>
        <v>0.25319999999999998</v>
      </c>
      <c r="E589" s="19">
        <f>'Limiting Factor Scores'!E49</f>
        <v>4.6399999999999997</v>
      </c>
      <c r="F589" s="18">
        <f>'Limiting Factor Scores'!F49</f>
        <v>0.91900000000000004</v>
      </c>
      <c r="G589" s="18">
        <f>'Limiting Factor Scores'!G49</f>
        <v>1.2349233168769249</v>
      </c>
      <c r="H589" s="18">
        <f>'Limiting Factor Scores'!H49</f>
        <v>0.37981786856803917</v>
      </c>
      <c r="I589" s="17">
        <f>LFAT!A92</f>
        <v>7</v>
      </c>
      <c r="J589" s="16" t="str">
        <f>LFAT!B92</f>
        <v>Thermal Refuge Enhancement (reconnect, expand)</v>
      </c>
      <c r="K589" s="16" t="str">
        <f>LFAT!D92</f>
        <v>N</v>
      </c>
      <c r="L589" s="19">
        <f>LFAT!F92</f>
        <v>0.1</v>
      </c>
      <c r="M589" s="16" t="str">
        <f>LFAT!G92</f>
        <v>R</v>
      </c>
      <c r="N589" s="19">
        <f>LFAT!I92</f>
        <v>0.1</v>
      </c>
      <c r="O589" s="18">
        <f>LFAT!J92</f>
        <v>0.01</v>
      </c>
      <c r="P589" s="18">
        <f t="shared" si="27"/>
        <v>9.1900000000000003E-3</v>
      </c>
      <c r="Q589" s="18">
        <f t="shared" si="28"/>
        <v>1.234923316876925E-2</v>
      </c>
      <c r="R589" s="18">
        <f t="shared" si="29"/>
        <v>3.7981786856803919E-3</v>
      </c>
    </row>
    <row r="590" spans="1:18" ht="18" customHeight="1" x14ac:dyDescent="0.2">
      <c r="A590" s="16" t="str">
        <f>'Limiting Factor Scores'!A50</f>
        <v>CC4</v>
      </c>
      <c r="B590" s="16" t="str">
        <f>'Limiting Factor Scores'!B50</f>
        <v>Catherine Creek</v>
      </c>
      <c r="C590" s="16" t="str">
        <f>'Limiting Factor Scores'!C50</f>
        <v>Channel and Habitat Structure</v>
      </c>
      <c r="D590" s="18">
        <f>'Limiting Factor Scores'!D50</f>
        <v>0.25319999999999998</v>
      </c>
      <c r="E590" s="19">
        <f>'Limiting Factor Scores'!E50</f>
        <v>3.73</v>
      </c>
      <c r="F590" s="18">
        <f>'Limiting Factor Scores'!F50</f>
        <v>0.71425000000000005</v>
      </c>
      <c r="G590" s="18">
        <f>'Limiting Factor Scores'!G50</f>
        <v>1.5759620140531951</v>
      </c>
      <c r="H590" s="18">
        <f>'Limiting Factor Scores'!H50</f>
        <v>0.47504920544244833</v>
      </c>
      <c r="I590" s="17">
        <f>LFAT!A96</f>
        <v>7</v>
      </c>
      <c r="J590" s="16" t="str">
        <f>LFAT!B96</f>
        <v>Thermal Refuge Enhancement (reconnect, expand)</v>
      </c>
      <c r="K590" s="16" t="str">
        <f>LFAT!D96</f>
        <v>N</v>
      </c>
      <c r="L590" s="19">
        <f>LFAT!F96</f>
        <v>0.1</v>
      </c>
      <c r="M590" s="16" t="str">
        <f>LFAT!G96</f>
        <v>R</v>
      </c>
      <c r="N590" s="19">
        <f>LFAT!I96</f>
        <v>0.1</v>
      </c>
      <c r="O590" s="18">
        <f>LFAT!J96</f>
        <v>0.01</v>
      </c>
      <c r="P590" s="18">
        <f t="shared" si="27"/>
        <v>7.1425000000000004E-3</v>
      </c>
      <c r="Q590" s="18">
        <f t="shared" si="28"/>
        <v>1.5759620140531953E-2</v>
      </c>
      <c r="R590" s="18">
        <f t="shared" si="29"/>
        <v>4.7504920544244834E-3</v>
      </c>
    </row>
    <row r="591" spans="1:18" ht="18" customHeight="1" x14ac:dyDescent="0.2">
      <c r="A591" s="16" t="str">
        <f>'Limiting Factor Scores'!A51</f>
        <v>CC4</v>
      </c>
      <c r="B591" s="16" t="str">
        <f>'Limiting Factor Scores'!B51</f>
        <v>Catherine Creek</v>
      </c>
      <c r="C591" s="16" t="str">
        <f>'Limiting Factor Scores'!C51</f>
        <v>Decreased Sediment Quantity</v>
      </c>
      <c r="D591" s="18">
        <f>'Limiting Factor Scores'!D51</f>
        <v>0.25319999999999998</v>
      </c>
      <c r="E591" s="19">
        <f>'Limiting Factor Scores'!E51</f>
        <v>3.18</v>
      </c>
      <c r="F591" s="18">
        <f>'Limiting Factor Scores'!F51</f>
        <v>0.59050000000000002</v>
      </c>
      <c r="G591" s="18">
        <f>'Limiting Factor Scores'!G51</f>
        <v>0.77427203577836345</v>
      </c>
      <c r="H591" s="18">
        <f>'Limiting Factor Scores'!H51</f>
        <v>0.23482335895145079</v>
      </c>
      <c r="I591" s="17">
        <f>LFAT!A99</f>
        <v>7</v>
      </c>
      <c r="J591" s="16" t="str">
        <f>LFAT!B99</f>
        <v>Thermal Refuge Enhancement (reconnect, expand)</v>
      </c>
      <c r="K591" s="16" t="str">
        <f>LFAT!D99</f>
        <v>N</v>
      </c>
      <c r="L591" s="19">
        <f>LFAT!F99</f>
        <v>0.1</v>
      </c>
      <c r="M591" s="16" t="str">
        <f>LFAT!G99</f>
        <v>R</v>
      </c>
      <c r="N591" s="19">
        <f>LFAT!I99</f>
        <v>0.1</v>
      </c>
      <c r="O591" s="18">
        <f>LFAT!J99</f>
        <v>0.01</v>
      </c>
      <c r="P591" s="18">
        <f t="shared" si="27"/>
        <v>5.9050000000000005E-3</v>
      </c>
      <c r="Q591" s="18">
        <f t="shared" si="28"/>
        <v>7.742720357783635E-3</v>
      </c>
      <c r="R591" s="18">
        <f t="shared" si="29"/>
        <v>2.3482335895145079E-3</v>
      </c>
    </row>
    <row r="592" spans="1:18" ht="18" customHeight="1" x14ac:dyDescent="0.2">
      <c r="A592" s="16" t="str">
        <f>'Limiting Factor Scores'!A52</f>
        <v>CC4</v>
      </c>
      <c r="B592" s="16" t="str">
        <f>'Limiting Factor Scores'!B52</f>
        <v>Catherine Creek</v>
      </c>
      <c r="C592" s="16" t="str">
        <f>'Limiting Factor Scores'!C52</f>
        <v>Decreased Water Quantity</v>
      </c>
      <c r="D592" s="18">
        <f>'Limiting Factor Scores'!D52</f>
        <v>0.25319999999999998</v>
      </c>
      <c r="E592" s="19">
        <f>'Limiting Factor Scores'!E52</f>
        <v>3.63</v>
      </c>
      <c r="F592" s="18">
        <f>'Limiting Factor Scores'!F52</f>
        <v>0.69174999999999998</v>
      </c>
      <c r="G592" s="18">
        <f>'Limiting Factor Scores'!G52</f>
        <v>1.3123821709144581</v>
      </c>
      <c r="H592" s="18">
        <f>'Limiting Factor Scores'!H52</f>
        <v>0.37608694413562055</v>
      </c>
      <c r="I592" s="17">
        <f>LFAT!A97</f>
        <v>7</v>
      </c>
      <c r="J592" s="16" t="str">
        <f>LFAT!B97</f>
        <v>Thermal Refuge Enhancement (reconnect, expand)</v>
      </c>
      <c r="K592" s="16" t="str">
        <f>LFAT!D97</f>
        <v>I</v>
      </c>
      <c r="L592" s="19">
        <f>LFAT!F97</f>
        <v>0.5</v>
      </c>
      <c r="M592" s="16" t="str">
        <f>LFAT!G97</f>
        <v>R</v>
      </c>
      <c r="N592" s="19">
        <f>LFAT!I97</f>
        <v>0.1</v>
      </c>
      <c r="O592" s="18">
        <f>LFAT!J97</f>
        <v>0.05</v>
      </c>
      <c r="P592" s="18">
        <f t="shared" si="27"/>
        <v>3.45875E-2</v>
      </c>
      <c r="Q592" s="18">
        <f t="shared" si="28"/>
        <v>6.5619108545722907E-2</v>
      </c>
      <c r="R592" s="18">
        <f t="shared" si="29"/>
        <v>1.8804347206781029E-2</v>
      </c>
    </row>
    <row r="593" spans="1:18" ht="18" customHeight="1" x14ac:dyDescent="0.2">
      <c r="A593" s="16" t="str">
        <f>'Limiting Factor Scores'!A53</f>
        <v>CC4</v>
      </c>
      <c r="B593" s="16" t="str">
        <f>'Limiting Factor Scores'!B53</f>
        <v>Catherine Creek</v>
      </c>
      <c r="C593" s="16" t="str">
        <f>'Limiting Factor Scores'!C53</f>
        <v>Floodplain Condition</v>
      </c>
      <c r="D593" s="18">
        <f>'Limiting Factor Scores'!D53</f>
        <v>0.25319999999999998</v>
      </c>
      <c r="E593" s="19">
        <f>'Limiting Factor Scores'!E53</f>
        <v>3.44</v>
      </c>
      <c r="F593" s="18">
        <f>'Limiting Factor Scores'!F53</f>
        <v>0.64900000000000002</v>
      </c>
      <c r="G593" s="18">
        <f>'Limiting Factor Scores'!G53</f>
        <v>0.99887219149899731</v>
      </c>
      <c r="H593" s="18">
        <f>'Limiting Factor Scores'!H53</f>
        <v>0.28396844804476934</v>
      </c>
      <c r="I593" s="17">
        <f>LFAT!A94</f>
        <v>7</v>
      </c>
      <c r="J593" s="16" t="str">
        <f>LFAT!B94</f>
        <v>Thermal Refuge Enhancement (reconnect, expand)</v>
      </c>
      <c r="K593" s="16" t="str">
        <f>LFAT!D94</f>
        <v>N</v>
      </c>
      <c r="L593" s="19">
        <f>LFAT!F94</f>
        <v>0.1</v>
      </c>
      <c r="M593" s="16" t="str">
        <f>LFAT!G94</f>
        <v>CD</v>
      </c>
      <c r="N593" s="19">
        <f>LFAT!I94</f>
        <v>0.5</v>
      </c>
      <c r="O593" s="18">
        <f>LFAT!J94</f>
        <v>0.05</v>
      </c>
      <c r="P593" s="18">
        <f t="shared" si="27"/>
        <v>3.245E-2</v>
      </c>
      <c r="Q593" s="18">
        <f t="shared" si="28"/>
        <v>4.9943609574949865E-2</v>
      </c>
      <c r="R593" s="18">
        <f t="shared" si="29"/>
        <v>1.4198422402238467E-2</v>
      </c>
    </row>
    <row r="594" spans="1:18" ht="18" customHeight="1" x14ac:dyDescent="0.2">
      <c r="A594" s="16" t="str">
        <f>'Limiting Factor Scores'!A54</f>
        <v>CC4</v>
      </c>
      <c r="B594" s="16" t="str">
        <f>'Limiting Factor Scores'!B54</f>
        <v>Catherine Creek</v>
      </c>
      <c r="C594" s="16" t="str">
        <f>'Limiting Factor Scores'!C54</f>
        <v>Increased Sediment Quantity</v>
      </c>
      <c r="D594" s="18">
        <f>'Limiting Factor Scores'!D54</f>
        <v>0.25319999999999998</v>
      </c>
      <c r="E594" s="19">
        <f>'Limiting Factor Scores'!E54</f>
        <v>3.78</v>
      </c>
      <c r="F594" s="18">
        <f>'Limiting Factor Scores'!F54</f>
        <v>0.72550000000000003</v>
      </c>
      <c r="G594" s="18">
        <f>'Limiting Factor Scores'!G54</f>
        <v>0.66786835272593092</v>
      </c>
      <c r="H594" s="18">
        <f>'Limiting Factor Scores'!H54</f>
        <v>0.22037031405988189</v>
      </c>
      <c r="I594" s="17">
        <f>LFAT!A100</f>
        <v>7</v>
      </c>
      <c r="J594" s="16" t="str">
        <f>LFAT!B100</f>
        <v>Thermal Refuge Enhancement (reconnect, expand)</v>
      </c>
      <c r="K594" s="16" t="str">
        <f>LFAT!D100</f>
        <v>N</v>
      </c>
      <c r="L594" s="19">
        <f>LFAT!F100</f>
        <v>0.1</v>
      </c>
      <c r="M594" s="16" t="str">
        <f>LFAT!G100</f>
        <v>R</v>
      </c>
      <c r="N594" s="19">
        <f>LFAT!I100</f>
        <v>0.1</v>
      </c>
      <c r="O594" s="18">
        <f>LFAT!J100</f>
        <v>0.01</v>
      </c>
      <c r="P594" s="18">
        <f t="shared" si="27"/>
        <v>7.2550000000000002E-3</v>
      </c>
      <c r="Q594" s="18">
        <f t="shared" si="28"/>
        <v>6.6786835272593095E-3</v>
      </c>
      <c r="R594" s="18">
        <f t="shared" si="29"/>
        <v>2.203703140598819E-3</v>
      </c>
    </row>
    <row r="595" spans="1:18" ht="18" customHeight="1" x14ac:dyDescent="0.2">
      <c r="A595" s="16" t="str">
        <f>'Limiting Factor Scores'!A55</f>
        <v>CC4</v>
      </c>
      <c r="B595" s="16" t="str">
        <f>'Limiting Factor Scores'!B55</f>
        <v>Catherine Creek</v>
      </c>
      <c r="C595" s="16" t="str">
        <f>'Limiting Factor Scores'!C55</f>
        <v>Non-Native Species Interactions and Competition</v>
      </c>
      <c r="D595" s="18">
        <f>'Limiting Factor Scores'!D55</f>
        <v>0.25319999999999998</v>
      </c>
      <c r="E595" s="19">
        <f>'Limiting Factor Scores'!E55</f>
        <v>1.59</v>
      </c>
      <c r="F595" s="18">
        <f>'Limiting Factor Scores'!F55</f>
        <v>0.23275000000000001</v>
      </c>
      <c r="G595" s="18">
        <f>'Limiting Factor Scores'!G55</f>
        <v>0.23699203497474333</v>
      </c>
      <c r="H595" s="18">
        <f>'Limiting Factor Scores'!H55</f>
        <v>8.2707273595958933E-2</v>
      </c>
      <c r="I595" s="17">
        <f>LFAT!A106</f>
        <v>7</v>
      </c>
      <c r="J595" s="16" t="str">
        <f>LFAT!B106</f>
        <v>Thermal Refuge Enhancement (reconnect, expand)</v>
      </c>
      <c r="K595" s="16" t="str">
        <f>LFAT!D106</f>
        <v>N</v>
      </c>
      <c r="L595" s="19">
        <f>LFAT!F106</f>
        <v>0.1</v>
      </c>
      <c r="M595" s="16" t="str">
        <f>LFAT!G106</f>
        <v>R</v>
      </c>
      <c r="N595" s="19">
        <f>LFAT!I106</f>
        <v>0.1</v>
      </c>
      <c r="O595" s="18">
        <f>LFAT!J106</f>
        <v>0.01</v>
      </c>
      <c r="P595" s="18">
        <f t="shared" si="27"/>
        <v>2.3275000000000001E-3</v>
      </c>
      <c r="Q595" s="18">
        <f t="shared" si="28"/>
        <v>2.3699203497474335E-3</v>
      </c>
      <c r="R595" s="18">
        <f t="shared" si="29"/>
        <v>8.2707273595958937E-4</v>
      </c>
    </row>
    <row r="596" spans="1:18" ht="18" customHeight="1" x14ac:dyDescent="0.2">
      <c r="A596" s="16" t="str">
        <f>'Limiting Factor Scores'!A56</f>
        <v>CC4</v>
      </c>
      <c r="B596" s="16" t="str">
        <f>'Limiting Factor Scores'!B56</f>
        <v>Catherine Creek</v>
      </c>
      <c r="C596" s="16" t="str">
        <f>'Limiting Factor Scores'!C56</f>
        <v>Predation</v>
      </c>
      <c r="D596" s="18">
        <f>'Limiting Factor Scores'!D56</f>
        <v>0.25319999999999998</v>
      </c>
      <c r="E596" s="19">
        <f>'Limiting Factor Scores'!E56</f>
        <v>1.82</v>
      </c>
      <c r="F596" s="18">
        <f>'Limiting Factor Scores'!F56</f>
        <v>0.28449999999999998</v>
      </c>
      <c r="G596" s="18">
        <f>'Limiting Factor Scores'!G56</f>
        <v>0.38693300582748402</v>
      </c>
      <c r="H596" s="18">
        <f>'Limiting Factor Scores'!H56</f>
        <v>0.11684141882737342</v>
      </c>
      <c r="I596" s="17">
        <f>LFAT!A104</f>
        <v>7</v>
      </c>
      <c r="J596" s="16" t="str">
        <f>LFAT!B104</f>
        <v>Thermal Refuge Enhancement (reconnect, expand)</v>
      </c>
      <c r="K596" s="16" t="str">
        <f>LFAT!D104</f>
        <v>I</v>
      </c>
      <c r="L596" s="19">
        <f>LFAT!F104</f>
        <v>0.5</v>
      </c>
      <c r="M596" s="16" t="str">
        <f>LFAT!G104</f>
        <v>R</v>
      </c>
      <c r="N596" s="19">
        <f>LFAT!I104</f>
        <v>0.1</v>
      </c>
      <c r="O596" s="18">
        <f>LFAT!J104</f>
        <v>0.05</v>
      </c>
      <c r="P596" s="18">
        <f t="shared" si="27"/>
        <v>1.4225E-2</v>
      </c>
      <c r="Q596" s="18">
        <f t="shared" si="28"/>
        <v>1.9346650291374203E-2</v>
      </c>
      <c r="R596" s="18">
        <f t="shared" si="29"/>
        <v>5.8420709413686718E-3</v>
      </c>
    </row>
    <row r="597" spans="1:18" ht="18" customHeight="1" x14ac:dyDescent="0.2">
      <c r="A597" s="16" t="str">
        <f>'Limiting Factor Scores'!A57</f>
        <v>CC4</v>
      </c>
      <c r="B597" s="16" t="str">
        <f>'Limiting Factor Scores'!B57</f>
        <v>Catherine Creek</v>
      </c>
      <c r="C597" s="16" t="str">
        <f>'Limiting Factor Scores'!C57</f>
        <v>Riparian Condition</v>
      </c>
      <c r="D597" s="18">
        <f>'Limiting Factor Scores'!D57</f>
        <v>0.25319999999999998</v>
      </c>
      <c r="E597" s="19">
        <f>'Limiting Factor Scores'!E57</f>
        <v>3.31</v>
      </c>
      <c r="F597" s="18">
        <f>'Limiting Factor Scores'!F57</f>
        <v>0.61975000000000002</v>
      </c>
      <c r="G597" s="18">
        <f>'Limiting Factor Scores'!G57</f>
        <v>0.97402920227736045</v>
      </c>
      <c r="H597" s="18">
        <f>'Limiting Factor Scores'!H57</f>
        <v>0.31152121539342814</v>
      </c>
      <c r="I597" s="17">
        <f>LFAT!A93</f>
        <v>7</v>
      </c>
      <c r="J597" s="16" t="str">
        <f>LFAT!B93</f>
        <v>Thermal Refuge Enhancement (reconnect, expand)</v>
      </c>
      <c r="K597" s="16" t="str">
        <f>LFAT!D93</f>
        <v>N</v>
      </c>
      <c r="L597" s="19">
        <f>LFAT!F93</f>
        <v>0.1</v>
      </c>
      <c r="M597" s="16" t="str">
        <f>LFAT!G93</f>
        <v>R</v>
      </c>
      <c r="N597" s="19">
        <f>LFAT!I93</f>
        <v>0.1</v>
      </c>
      <c r="O597" s="18">
        <f>LFAT!J93</f>
        <v>0.01</v>
      </c>
      <c r="P597" s="18">
        <f t="shared" si="27"/>
        <v>6.1975000000000008E-3</v>
      </c>
      <c r="Q597" s="18">
        <f t="shared" si="28"/>
        <v>9.7402920227736053E-3</v>
      </c>
      <c r="R597" s="18">
        <f t="shared" si="29"/>
        <v>3.1152121539342816E-3</v>
      </c>
    </row>
    <row r="598" spans="1:18" ht="18" customHeight="1" x14ac:dyDescent="0.2">
      <c r="A598" s="16" t="str">
        <f>'Limiting Factor Scores'!A58</f>
        <v>CC4</v>
      </c>
      <c r="B598" s="16" t="str">
        <f>'Limiting Factor Scores'!B58</f>
        <v>Catherine Creek</v>
      </c>
      <c r="C598" s="16" t="str">
        <f>'Limiting Factor Scores'!C58</f>
        <v>Side Channel and Wetland Habitat</v>
      </c>
      <c r="D598" s="18">
        <f>'Limiting Factor Scores'!D58</f>
        <v>0.25319999999999998</v>
      </c>
      <c r="E598" s="19">
        <f>'Limiting Factor Scores'!E58</f>
        <v>3.73</v>
      </c>
      <c r="F598" s="18">
        <f>'Limiting Factor Scores'!F58</f>
        <v>0.71425000000000005</v>
      </c>
      <c r="G598" s="18">
        <f>'Limiting Factor Scores'!G58</f>
        <v>1.3899468254042604</v>
      </c>
      <c r="H598" s="18">
        <f>'Limiting Factor Scores'!H58</f>
        <v>0.40389839580819314</v>
      </c>
      <c r="I598" s="17">
        <f>LFAT!A95</f>
        <v>7</v>
      </c>
      <c r="J598" s="16" t="str">
        <f>LFAT!B95</f>
        <v>Thermal Refuge Enhancement (reconnect, expand)</v>
      </c>
      <c r="K598" s="16" t="str">
        <f>LFAT!D95</f>
        <v>I</v>
      </c>
      <c r="L598" s="19">
        <f>LFAT!F95</f>
        <v>0.5</v>
      </c>
      <c r="M598" s="16" t="str">
        <f>LFAT!G95</f>
        <v>CD</v>
      </c>
      <c r="N598" s="19">
        <f>LFAT!I95</f>
        <v>0.5</v>
      </c>
      <c r="O598" s="18">
        <f>LFAT!J95</f>
        <v>0.25</v>
      </c>
      <c r="P598" s="18">
        <f t="shared" si="27"/>
        <v>0.17856250000000001</v>
      </c>
      <c r="Q598" s="18">
        <f t="shared" si="28"/>
        <v>0.3474867063510651</v>
      </c>
      <c r="R598" s="18">
        <f t="shared" si="29"/>
        <v>0.10097459895204829</v>
      </c>
    </row>
    <row r="599" spans="1:18" ht="18" customHeight="1" x14ac:dyDescent="0.2">
      <c r="A599" s="16" t="str">
        <f>'Limiting Factor Scores'!A59</f>
        <v>CC4</v>
      </c>
      <c r="B599" s="16" t="str">
        <f>'Limiting Factor Scores'!B59</f>
        <v>Catherine Creek</v>
      </c>
      <c r="C599" s="16" t="str">
        <f>'Limiting Factor Scores'!C59</f>
        <v>Summer Water Temperature</v>
      </c>
      <c r="D599" s="18">
        <f>'Limiting Factor Scores'!D59</f>
        <v>0.25319999999999998</v>
      </c>
      <c r="E599" s="19">
        <f>'Limiting Factor Scores'!E59</f>
        <v>3.63</v>
      </c>
      <c r="F599" s="18">
        <f>'Limiting Factor Scores'!F59</f>
        <v>0.69174999999999998</v>
      </c>
      <c r="G599" s="18">
        <f>'Limiting Factor Scores'!G59</f>
        <v>1.1660058942606926</v>
      </c>
      <c r="H599" s="18">
        <f>'Limiting Factor Scores'!H59</f>
        <v>0.3599855536651731</v>
      </c>
      <c r="I599" s="17">
        <f>LFAT!A101</f>
        <v>7</v>
      </c>
      <c r="J599" s="16" t="str">
        <f>LFAT!B101</f>
        <v>Thermal Refuge Enhancement (reconnect, expand)</v>
      </c>
      <c r="K599" s="16" t="str">
        <f>LFAT!D101</f>
        <v>D</v>
      </c>
      <c r="L599" s="19">
        <f>LFAT!F101</f>
        <v>1</v>
      </c>
      <c r="M599" s="16" t="str">
        <f>LFAT!G101</f>
        <v>C</v>
      </c>
      <c r="N599" s="19">
        <f>LFAT!I101</f>
        <v>1</v>
      </c>
      <c r="O599" s="18">
        <f>LFAT!J101</f>
        <v>1</v>
      </c>
      <c r="P599" s="18">
        <f t="shared" si="27"/>
        <v>0.69174999999999998</v>
      </c>
      <c r="Q599" s="18">
        <f t="shared" si="28"/>
        <v>1.1660058942606926</v>
      </c>
      <c r="R599" s="18">
        <f t="shared" si="29"/>
        <v>0.3599855536651731</v>
      </c>
    </row>
    <row r="600" spans="1:18" ht="18" customHeight="1" x14ac:dyDescent="0.2">
      <c r="A600" s="16" t="str">
        <f>'Limiting Factor Scores'!A60</f>
        <v>CC4</v>
      </c>
      <c r="B600" s="16" t="str">
        <f>'Limiting Factor Scores'!B60</f>
        <v>Catherine Creek</v>
      </c>
      <c r="C600" s="16" t="str">
        <f>'Limiting Factor Scores'!C60</f>
        <v>Water Quality</v>
      </c>
      <c r="D600" s="18">
        <f>'Limiting Factor Scores'!D60</f>
        <v>0.25319999999999998</v>
      </c>
      <c r="E600" s="19">
        <f>'Limiting Factor Scores'!E60</f>
        <v>3.3</v>
      </c>
      <c r="F600" s="18">
        <f>'Limiting Factor Scores'!F60</f>
        <v>0.61750000000000005</v>
      </c>
      <c r="G600" s="18">
        <f>'Limiting Factor Scores'!G60</f>
        <v>0.91018617881712305</v>
      </c>
      <c r="H600" s="18">
        <f>'Limiting Factor Scores'!H60</f>
        <v>0.25108853813731935</v>
      </c>
      <c r="I600" s="17">
        <f>LFAT!A103</f>
        <v>7</v>
      </c>
      <c r="J600" s="16" t="str">
        <f>LFAT!B103</f>
        <v>Thermal Refuge Enhancement (reconnect, expand)</v>
      </c>
      <c r="K600" s="16" t="str">
        <f>LFAT!D103</f>
        <v>N</v>
      </c>
      <c r="L600" s="19">
        <f>LFAT!F103</f>
        <v>0.1</v>
      </c>
      <c r="M600" s="16" t="str">
        <f>LFAT!G103</f>
        <v>R</v>
      </c>
      <c r="N600" s="19">
        <f>LFAT!I103</f>
        <v>0.1</v>
      </c>
      <c r="O600" s="18">
        <f>LFAT!J103</f>
        <v>0.01</v>
      </c>
      <c r="P600" s="18">
        <f t="shared" si="27"/>
        <v>6.1750000000000008E-3</v>
      </c>
      <c r="Q600" s="18">
        <f t="shared" si="28"/>
        <v>9.1018617881712307E-3</v>
      </c>
      <c r="R600" s="18">
        <f t="shared" si="29"/>
        <v>2.5108853813731935E-3</v>
      </c>
    </row>
    <row r="601" spans="1:18" ht="18" customHeight="1" x14ac:dyDescent="0.2">
      <c r="A601" s="16" t="str">
        <f>'Limiting Factor Scores'!A61</f>
        <v>CC4</v>
      </c>
      <c r="B601" s="16" t="str">
        <f>'Limiting Factor Scores'!B61</f>
        <v>Catherine Creek</v>
      </c>
      <c r="C601" s="16" t="str">
        <f>'Limiting Factor Scores'!C61</f>
        <v>Winter Water Temperature</v>
      </c>
      <c r="D601" s="18">
        <f>'Limiting Factor Scores'!D61</f>
        <v>0.25319999999999998</v>
      </c>
      <c r="E601" s="19">
        <f>'Limiting Factor Scores'!E61</f>
        <v>3.56</v>
      </c>
      <c r="F601" s="18">
        <f>'Limiting Factor Scores'!F61</f>
        <v>0.67600000000000005</v>
      </c>
      <c r="G601" s="18">
        <f>'Limiting Factor Scores'!G61</f>
        <v>0.8203607657387374</v>
      </c>
      <c r="H601" s="18">
        <f>'Limiting Factor Scores'!H61</f>
        <v>0.22833170882567444</v>
      </c>
      <c r="I601" s="17">
        <f>LFAT!A102</f>
        <v>7</v>
      </c>
      <c r="J601" s="16" t="str">
        <f>LFAT!B102</f>
        <v>Thermal Refuge Enhancement (reconnect, expand)</v>
      </c>
      <c r="K601" s="16" t="str">
        <f>LFAT!D102</f>
        <v>D</v>
      </c>
      <c r="L601" s="19">
        <f>LFAT!F102</f>
        <v>1</v>
      </c>
      <c r="M601" s="16" t="str">
        <f>LFAT!G102</f>
        <v>C</v>
      </c>
      <c r="N601" s="19">
        <f>LFAT!I102</f>
        <v>1</v>
      </c>
      <c r="O601" s="18">
        <f>LFAT!J102</f>
        <v>1</v>
      </c>
      <c r="P601" s="18">
        <f t="shared" si="27"/>
        <v>0.67600000000000005</v>
      </c>
      <c r="Q601" s="18">
        <f t="shared" si="28"/>
        <v>0.8203607657387374</v>
      </c>
      <c r="R601" s="18">
        <f t="shared" si="29"/>
        <v>0.22833170882567444</v>
      </c>
    </row>
    <row r="602" spans="1:18" ht="18" customHeight="1" x14ac:dyDescent="0.2">
      <c r="A602" s="16" t="str">
        <f>'Limiting Factor Scores'!A47</f>
        <v>CC4</v>
      </c>
      <c r="B602" s="16" t="str">
        <f>'Limiting Factor Scores'!B47</f>
        <v>Catherine Creek</v>
      </c>
      <c r="C602" s="16" t="str">
        <f>'Limiting Factor Scores'!C47</f>
        <v>Altered Flow Timing</v>
      </c>
      <c r="D602" s="18">
        <f>'Limiting Factor Scores'!D47</f>
        <v>0.25319999999999998</v>
      </c>
      <c r="E602" s="19">
        <f>'Limiting Factor Scores'!E47</f>
        <v>2.88</v>
      </c>
      <c r="F602" s="18">
        <f>'Limiting Factor Scores'!F47</f>
        <v>0.52300000000000002</v>
      </c>
      <c r="G602" s="18">
        <f>'Limiting Factor Scores'!G47</f>
        <v>0.69427801716177484</v>
      </c>
      <c r="H602" s="18">
        <f>'Limiting Factor Scores'!H47</f>
        <v>0.18908198317501715</v>
      </c>
      <c r="I602" s="17">
        <f>LFAT!A113</f>
        <v>8</v>
      </c>
      <c r="J602" s="16" t="str">
        <f>LFAT!B113</f>
        <v>Water Quality Improvement (not including temperature)</v>
      </c>
      <c r="K602" s="16" t="str">
        <f>LFAT!D113</f>
        <v>N</v>
      </c>
      <c r="L602" s="19">
        <f>LFAT!F113</f>
        <v>0.1</v>
      </c>
      <c r="M602" s="16" t="str">
        <f>LFAT!G113</f>
        <v>R</v>
      </c>
      <c r="N602" s="19">
        <f>LFAT!I113</f>
        <v>0.1</v>
      </c>
      <c r="O602" s="18">
        <f>LFAT!J113</f>
        <v>0.01</v>
      </c>
      <c r="P602" s="18">
        <f t="shared" si="27"/>
        <v>5.2300000000000003E-3</v>
      </c>
      <c r="Q602" s="18">
        <f t="shared" si="28"/>
        <v>6.9427801716177486E-3</v>
      </c>
      <c r="R602" s="18">
        <f t="shared" si="29"/>
        <v>1.8908198317501715E-3</v>
      </c>
    </row>
    <row r="603" spans="1:18" ht="18" customHeight="1" x14ac:dyDescent="0.2">
      <c r="A603" s="16" t="str">
        <f>'Limiting Factor Scores'!A48</f>
        <v>CC4</v>
      </c>
      <c r="B603" s="16" t="str">
        <f>'Limiting Factor Scores'!B48</f>
        <v>Catherine Creek</v>
      </c>
      <c r="C603" s="16" t="str">
        <f>'Limiting Factor Scores'!C48</f>
        <v>Altered Primary Productivity</v>
      </c>
      <c r="D603" s="18">
        <f>'Limiting Factor Scores'!D48</f>
        <v>0.25319999999999998</v>
      </c>
      <c r="E603" s="19">
        <f>'Limiting Factor Scores'!E48</f>
        <v>2.52</v>
      </c>
      <c r="F603" s="18">
        <f>'Limiting Factor Scores'!F48</f>
        <v>0.442</v>
      </c>
      <c r="G603" s="18">
        <f>'Limiting Factor Scores'!G48</f>
        <v>0.40688878277720397</v>
      </c>
      <c r="H603" s="18">
        <f>'Limiting Factor Scores'!H48</f>
        <v>0.11418466351759646</v>
      </c>
      <c r="I603" s="17">
        <f>LFAT!A120</f>
        <v>8</v>
      </c>
      <c r="J603" s="16" t="str">
        <f>LFAT!B120</f>
        <v>Water Quality Improvement (not including temperature)</v>
      </c>
      <c r="K603" s="16" t="str">
        <f>LFAT!D120</f>
        <v>N</v>
      </c>
      <c r="L603" s="19">
        <f>LFAT!F120</f>
        <v>0.1</v>
      </c>
      <c r="M603" s="16" t="str">
        <f>LFAT!G120</f>
        <v>R</v>
      </c>
      <c r="N603" s="19">
        <f>LFAT!I120</f>
        <v>0.1</v>
      </c>
      <c r="O603" s="18">
        <f>LFAT!J120</f>
        <v>0.01</v>
      </c>
      <c r="P603" s="18">
        <f t="shared" si="27"/>
        <v>4.4200000000000003E-3</v>
      </c>
      <c r="Q603" s="18">
        <f t="shared" si="28"/>
        <v>4.0688878277720395E-3</v>
      </c>
      <c r="R603" s="18">
        <f t="shared" si="29"/>
        <v>1.1418466351759645E-3</v>
      </c>
    </row>
    <row r="604" spans="1:18" ht="18" customHeight="1" x14ac:dyDescent="0.2">
      <c r="A604" s="16" t="str">
        <f>'Limiting Factor Scores'!A49</f>
        <v>CC4</v>
      </c>
      <c r="B604" s="16" t="str">
        <f>'Limiting Factor Scores'!B49</f>
        <v>Catherine Creek</v>
      </c>
      <c r="C604" s="16" t="str">
        <f>'Limiting Factor Scores'!C49</f>
        <v>Anthropogenic Barriers</v>
      </c>
      <c r="D604" s="18">
        <f>'Limiting Factor Scores'!D49</f>
        <v>0.25319999999999998</v>
      </c>
      <c r="E604" s="19">
        <f>'Limiting Factor Scores'!E49</f>
        <v>4.6399999999999997</v>
      </c>
      <c r="F604" s="18">
        <f>'Limiting Factor Scores'!F49</f>
        <v>0.91900000000000004</v>
      </c>
      <c r="G604" s="18">
        <f>'Limiting Factor Scores'!G49</f>
        <v>1.2349233168769249</v>
      </c>
      <c r="H604" s="18">
        <f>'Limiting Factor Scores'!H49</f>
        <v>0.37981786856803917</v>
      </c>
      <c r="I604" s="17">
        <f>LFAT!A107</f>
        <v>8</v>
      </c>
      <c r="J604" s="16" t="str">
        <f>LFAT!B107</f>
        <v>Water Quality Improvement (not including temperature)</v>
      </c>
      <c r="K604" s="16" t="str">
        <f>LFAT!D107</f>
        <v>N</v>
      </c>
      <c r="L604" s="19">
        <f>LFAT!F107</f>
        <v>0.1</v>
      </c>
      <c r="M604" s="16" t="str">
        <f>LFAT!G107</f>
        <v>R</v>
      </c>
      <c r="N604" s="19">
        <f>LFAT!I107</f>
        <v>0.1</v>
      </c>
      <c r="O604" s="18">
        <f>LFAT!J107</f>
        <v>0.01</v>
      </c>
      <c r="P604" s="18">
        <f t="shared" si="27"/>
        <v>9.1900000000000003E-3</v>
      </c>
      <c r="Q604" s="18">
        <f t="shared" si="28"/>
        <v>1.234923316876925E-2</v>
      </c>
      <c r="R604" s="18">
        <f t="shared" si="29"/>
        <v>3.7981786856803919E-3</v>
      </c>
    </row>
    <row r="605" spans="1:18" ht="18" customHeight="1" x14ac:dyDescent="0.2">
      <c r="A605" s="16" t="str">
        <f>'Limiting Factor Scores'!A50</f>
        <v>CC4</v>
      </c>
      <c r="B605" s="16" t="str">
        <f>'Limiting Factor Scores'!B50</f>
        <v>Catherine Creek</v>
      </c>
      <c r="C605" s="16" t="str">
        <f>'Limiting Factor Scores'!C50</f>
        <v>Channel and Habitat Structure</v>
      </c>
      <c r="D605" s="18">
        <f>'Limiting Factor Scores'!D50</f>
        <v>0.25319999999999998</v>
      </c>
      <c r="E605" s="19">
        <f>'Limiting Factor Scores'!E50</f>
        <v>3.73</v>
      </c>
      <c r="F605" s="18">
        <f>'Limiting Factor Scores'!F50</f>
        <v>0.71425000000000005</v>
      </c>
      <c r="G605" s="18">
        <f>'Limiting Factor Scores'!G50</f>
        <v>1.5759620140531951</v>
      </c>
      <c r="H605" s="18">
        <f>'Limiting Factor Scores'!H50</f>
        <v>0.47504920544244833</v>
      </c>
      <c r="I605" s="17">
        <f>LFAT!A111</f>
        <v>8</v>
      </c>
      <c r="J605" s="16" t="str">
        <f>LFAT!B111</f>
        <v>Water Quality Improvement (not including temperature)</v>
      </c>
      <c r="K605" s="16" t="str">
        <f>LFAT!D111</f>
        <v>N</v>
      </c>
      <c r="L605" s="19">
        <f>LFAT!F111</f>
        <v>0.1</v>
      </c>
      <c r="M605" s="16" t="str">
        <f>LFAT!G111</f>
        <v>R</v>
      </c>
      <c r="N605" s="19">
        <f>LFAT!I111</f>
        <v>0.1</v>
      </c>
      <c r="O605" s="18">
        <f>LFAT!J111</f>
        <v>0.01</v>
      </c>
      <c r="P605" s="18">
        <f t="shared" si="27"/>
        <v>7.1425000000000004E-3</v>
      </c>
      <c r="Q605" s="18">
        <f t="shared" si="28"/>
        <v>1.5759620140531953E-2</v>
      </c>
      <c r="R605" s="18">
        <f t="shared" si="29"/>
        <v>4.7504920544244834E-3</v>
      </c>
    </row>
    <row r="606" spans="1:18" ht="18" customHeight="1" x14ac:dyDescent="0.2">
      <c r="A606" s="16" t="str">
        <f>'Limiting Factor Scores'!A51</f>
        <v>CC4</v>
      </c>
      <c r="B606" s="16" t="str">
        <f>'Limiting Factor Scores'!B51</f>
        <v>Catherine Creek</v>
      </c>
      <c r="C606" s="16" t="str">
        <f>'Limiting Factor Scores'!C51</f>
        <v>Decreased Sediment Quantity</v>
      </c>
      <c r="D606" s="18">
        <f>'Limiting Factor Scores'!D51</f>
        <v>0.25319999999999998</v>
      </c>
      <c r="E606" s="19">
        <f>'Limiting Factor Scores'!E51</f>
        <v>3.18</v>
      </c>
      <c r="F606" s="18">
        <f>'Limiting Factor Scores'!F51</f>
        <v>0.59050000000000002</v>
      </c>
      <c r="G606" s="18">
        <f>'Limiting Factor Scores'!G51</f>
        <v>0.77427203577836345</v>
      </c>
      <c r="H606" s="18">
        <f>'Limiting Factor Scores'!H51</f>
        <v>0.23482335895145079</v>
      </c>
      <c r="I606" s="17">
        <f>LFAT!A114</f>
        <v>8</v>
      </c>
      <c r="J606" s="16" t="str">
        <f>LFAT!B114</f>
        <v>Water Quality Improvement (not including temperature)</v>
      </c>
      <c r="K606" s="16" t="str">
        <f>LFAT!D114</f>
        <v>N</v>
      </c>
      <c r="L606" s="19">
        <f>LFAT!F114</f>
        <v>0.1</v>
      </c>
      <c r="M606" s="16" t="str">
        <f>LFAT!G114</f>
        <v>R</v>
      </c>
      <c r="N606" s="19">
        <f>LFAT!I114</f>
        <v>0.1</v>
      </c>
      <c r="O606" s="18">
        <f>LFAT!J114</f>
        <v>0.01</v>
      </c>
      <c r="P606" s="18">
        <f t="shared" si="27"/>
        <v>5.9050000000000005E-3</v>
      </c>
      <c r="Q606" s="18">
        <f t="shared" si="28"/>
        <v>7.742720357783635E-3</v>
      </c>
      <c r="R606" s="18">
        <f t="shared" si="29"/>
        <v>2.3482335895145079E-3</v>
      </c>
    </row>
    <row r="607" spans="1:18" ht="18" customHeight="1" x14ac:dyDescent="0.2">
      <c r="A607" s="16" t="str">
        <f>'Limiting Factor Scores'!A52</f>
        <v>CC4</v>
      </c>
      <c r="B607" s="16" t="str">
        <f>'Limiting Factor Scores'!B52</f>
        <v>Catherine Creek</v>
      </c>
      <c r="C607" s="16" t="str">
        <f>'Limiting Factor Scores'!C52</f>
        <v>Decreased Water Quantity</v>
      </c>
      <c r="D607" s="18">
        <f>'Limiting Factor Scores'!D52</f>
        <v>0.25319999999999998</v>
      </c>
      <c r="E607" s="19">
        <f>'Limiting Factor Scores'!E52</f>
        <v>3.63</v>
      </c>
      <c r="F607" s="18">
        <f>'Limiting Factor Scores'!F52</f>
        <v>0.69174999999999998</v>
      </c>
      <c r="G607" s="18">
        <f>'Limiting Factor Scores'!G52</f>
        <v>1.3123821709144581</v>
      </c>
      <c r="H607" s="18">
        <f>'Limiting Factor Scores'!H52</f>
        <v>0.37608694413562055</v>
      </c>
      <c r="I607" s="17">
        <f>LFAT!A112</f>
        <v>8</v>
      </c>
      <c r="J607" s="16" t="str">
        <f>LFAT!B112</f>
        <v>Water Quality Improvement (not including temperature)</v>
      </c>
      <c r="K607" s="16" t="str">
        <f>LFAT!D112</f>
        <v>N</v>
      </c>
      <c r="L607" s="19">
        <f>LFAT!F112</f>
        <v>0.1</v>
      </c>
      <c r="M607" s="16" t="str">
        <f>LFAT!G112</f>
        <v>R</v>
      </c>
      <c r="N607" s="19">
        <f>LFAT!I112</f>
        <v>0.1</v>
      </c>
      <c r="O607" s="18">
        <f>LFAT!J112</f>
        <v>0.01</v>
      </c>
      <c r="P607" s="18">
        <f t="shared" si="27"/>
        <v>6.9175E-3</v>
      </c>
      <c r="Q607" s="18">
        <f t="shared" si="28"/>
        <v>1.3123821709144581E-2</v>
      </c>
      <c r="R607" s="18">
        <f t="shared" si="29"/>
        <v>3.7608694413562055E-3</v>
      </c>
    </row>
    <row r="608" spans="1:18" ht="18" customHeight="1" x14ac:dyDescent="0.2">
      <c r="A608" s="16" t="str">
        <f>'Limiting Factor Scores'!A53</f>
        <v>CC4</v>
      </c>
      <c r="B608" s="16" t="str">
        <f>'Limiting Factor Scores'!B53</f>
        <v>Catherine Creek</v>
      </c>
      <c r="C608" s="16" t="str">
        <f>'Limiting Factor Scores'!C53</f>
        <v>Floodplain Condition</v>
      </c>
      <c r="D608" s="18">
        <f>'Limiting Factor Scores'!D53</f>
        <v>0.25319999999999998</v>
      </c>
      <c r="E608" s="19">
        <f>'Limiting Factor Scores'!E53</f>
        <v>3.44</v>
      </c>
      <c r="F608" s="18">
        <f>'Limiting Factor Scores'!F53</f>
        <v>0.64900000000000002</v>
      </c>
      <c r="G608" s="18">
        <f>'Limiting Factor Scores'!G53</f>
        <v>0.99887219149899731</v>
      </c>
      <c r="H608" s="18">
        <f>'Limiting Factor Scores'!H53</f>
        <v>0.28396844804476934</v>
      </c>
      <c r="I608" s="17">
        <f>LFAT!A109</f>
        <v>8</v>
      </c>
      <c r="J608" s="16" t="str">
        <f>LFAT!B109</f>
        <v>Water Quality Improvement (not including temperature)</v>
      </c>
      <c r="K608" s="16" t="str">
        <f>LFAT!D109</f>
        <v>I</v>
      </c>
      <c r="L608" s="19">
        <f>LFAT!F109</f>
        <v>0.5</v>
      </c>
      <c r="M608" s="16" t="str">
        <f>LFAT!G109</f>
        <v>CD</v>
      </c>
      <c r="N608" s="19">
        <f>LFAT!I109</f>
        <v>0.5</v>
      </c>
      <c r="O608" s="18">
        <f>LFAT!J109</f>
        <v>0.25</v>
      </c>
      <c r="P608" s="18">
        <f t="shared" si="27"/>
        <v>0.16225000000000001</v>
      </c>
      <c r="Q608" s="18">
        <f t="shared" si="28"/>
        <v>0.24971804787474933</v>
      </c>
      <c r="R608" s="18">
        <f t="shared" si="29"/>
        <v>7.0992112011192335E-2</v>
      </c>
    </row>
    <row r="609" spans="1:18" ht="18" customHeight="1" x14ac:dyDescent="0.2">
      <c r="A609" s="16" t="str">
        <f>'Limiting Factor Scores'!A54</f>
        <v>CC4</v>
      </c>
      <c r="B609" s="16" t="str">
        <f>'Limiting Factor Scores'!B54</f>
        <v>Catherine Creek</v>
      </c>
      <c r="C609" s="16" t="str">
        <f>'Limiting Factor Scores'!C54</f>
        <v>Increased Sediment Quantity</v>
      </c>
      <c r="D609" s="18">
        <f>'Limiting Factor Scores'!D54</f>
        <v>0.25319999999999998</v>
      </c>
      <c r="E609" s="19">
        <f>'Limiting Factor Scores'!E54</f>
        <v>3.78</v>
      </c>
      <c r="F609" s="18">
        <f>'Limiting Factor Scores'!F54</f>
        <v>0.72550000000000003</v>
      </c>
      <c r="G609" s="18">
        <f>'Limiting Factor Scores'!G54</f>
        <v>0.66786835272593092</v>
      </c>
      <c r="H609" s="18">
        <f>'Limiting Factor Scores'!H54</f>
        <v>0.22037031405988189</v>
      </c>
      <c r="I609" s="17">
        <f>LFAT!A115</f>
        <v>8</v>
      </c>
      <c r="J609" s="16" t="str">
        <f>LFAT!B115</f>
        <v>Water Quality Improvement (not including temperature)</v>
      </c>
      <c r="K609" s="16" t="str">
        <f>LFAT!D115</f>
        <v>I</v>
      </c>
      <c r="L609" s="19">
        <f>LFAT!F115</f>
        <v>0.5</v>
      </c>
      <c r="M609" s="16" t="str">
        <f>LFAT!G115</f>
        <v>CD</v>
      </c>
      <c r="N609" s="19">
        <f>LFAT!I115</f>
        <v>0.5</v>
      </c>
      <c r="O609" s="18">
        <f>LFAT!J115</f>
        <v>0.25</v>
      </c>
      <c r="P609" s="18">
        <f t="shared" si="27"/>
        <v>0.18137500000000001</v>
      </c>
      <c r="Q609" s="18">
        <f t="shared" si="28"/>
        <v>0.16696708818148273</v>
      </c>
      <c r="R609" s="18">
        <f t="shared" si="29"/>
        <v>5.5092578514970472E-2</v>
      </c>
    </row>
    <row r="610" spans="1:18" ht="18" customHeight="1" x14ac:dyDescent="0.2">
      <c r="A610" s="16" t="str">
        <f>'Limiting Factor Scores'!A55</f>
        <v>CC4</v>
      </c>
      <c r="B610" s="16" t="str">
        <f>'Limiting Factor Scores'!B55</f>
        <v>Catherine Creek</v>
      </c>
      <c r="C610" s="16" t="str">
        <f>'Limiting Factor Scores'!C55</f>
        <v>Non-Native Species Interactions and Competition</v>
      </c>
      <c r="D610" s="18">
        <f>'Limiting Factor Scores'!D55</f>
        <v>0.25319999999999998</v>
      </c>
      <c r="E610" s="19">
        <f>'Limiting Factor Scores'!E55</f>
        <v>1.59</v>
      </c>
      <c r="F610" s="18">
        <f>'Limiting Factor Scores'!F55</f>
        <v>0.23275000000000001</v>
      </c>
      <c r="G610" s="18">
        <f>'Limiting Factor Scores'!G55</f>
        <v>0.23699203497474333</v>
      </c>
      <c r="H610" s="18">
        <f>'Limiting Factor Scores'!H55</f>
        <v>8.2707273595958933E-2</v>
      </c>
      <c r="I610" s="17">
        <f>LFAT!A121</f>
        <v>8</v>
      </c>
      <c r="J610" s="16" t="str">
        <f>LFAT!B121</f>
        <v>Water Quality Improvement (not including temperature)</v>
      </c>
      <c r="K610" s="16" t="str">
        <f>LFAT!D121</f>
        <v>N</v>
      </c>
      <c r="L610" s="19">
        <f>LFAT!F121</f>
        <v>0.1</v>
      </c>
      <c r="M610" s="16" t="str">
        <f>LFAT!G121</f>
        <v>R</v>
      </c>
      <c r="N610" s="19">
        <f>LFAT!I121</f>
        <v>0.1</v>
      </c>
      <c r="O610" s="18">
        <f>LFAT!J121</f>
        <v>0.01</v>
      </c>
      <c r="P610" s="18">
        <f t="shared" si="27"/>
        <v>2.3275000000000001E-3</v>
      </c>
      <c r="Q610" s="18">
        <f t="shared" si="28"/>
        <v>2.3699203497474335E-3</v>
      </c>
      <c r="R610" s="18">
        <f t="shared" si="29"/>
        <v>8.2707273595958937E-4</v>
      </c>
    </row>
    <row r="611" spans="1:18" ht="18" customHeight="1" x14ac:dyDescent="0.2">
      <c r="A611" s="16" t="str">
        <f>'Limiting Factor Scores'!A56</f>
        <v>CC4</v>
      </c>
      <c r="B611" s="16" t="str">
        <f>'Limiting Factor Scores'!B56</f>
        <v>Catherine Creek</v>
      </c>
      <c r="C611" s="16" t="str">
        <f>'Limiting Factor Scores'!C56</f>
        <v>Predation</v>
      </c>
      <c r="D611" s="18">
        <f>'Limiting Factor Scores'!D56</f>
        <v>0.25319999999999998</v>
      </c>
      <c r="E611" s="19">
        <f>'Limiting Factor Scores'!E56</f>
        <v>1.82</v>
      </c>
      <c r="F611" s="18">
        <f>'Limiting Factor Scores'!F56</f>
        <v>0.28449999999999998</v>
      </c>
      <c r="G611" s="18">
        <f>'Limiting Factor Scores'!G56</f>
        <v>0.38693300582748402</v>
      </c>
      <c r="H611" s="18">
        <f>'Limiting Factor Scores'!H56</f>
        <v>0.11684141882737342</v>
      </c>
      <c r="I611" s="17">
        <f>LFAT!A119</f>
        <v>8</v>
      </c>
      <c r="J611" s="16" t="str">
        <f>LFAT!B119</f>
        <v>Water Quality Improvement (not including temperature)</v>
      </c>
      <c r="K611" s="16" t="str">
        <f>LFAT!D119</f>
        <v>N</v>
      </c>
      <c r="L611" s="19">
        <f>LFAT!F119</f>
        <v>0.1</v>
      </c>
      <c r="M611" s="16" t="str">
        <f>LFAT!G119</f>
        <v>R</v>
      </c>
      <c r="N611" s="19">
        <f>LFAT!I119</f>
        <v>0.1</v>
      </c>
      <c r="O611" s="18">
        <f>LFAT!J119</f>
        <v>0.01</v>
      </c>
      <c r="P611" s="18">
        <f t="shared" si="27"/>
        <v>2.8449999999999999E-3</v>
      </c>
      <c r="Q611" s="18">
        <f t="shared" si="28"/>
        <v>3.8693300582748405E-3</v>
      </c>
      <c r="R611" s="18">
        <f t="shared" si="29"/>
        <v>1.1684141882737343E-3</v>
      </c>
    </row>
    <row r="612" spans="1:18" ht="18" customHeight="1" x14ac:dyDescent="0.2">
      <c r="A612" s="16" t="str">
        <f>'Limiting Factor Scores'!A57</f>
        <v>CC4</v>
      </c>
      <c r="B612" s="16" t="str">
        <f>'Limiting Factor Scores'!B57</f>
        <v>Catherine Creek</v>
      </c>
      <c r="C612" s="16" t="str">
        <f>'Limiting Factor Scores'!C57</f>
        <v>Riparian Condition</v>
      </c>
      <c r="D612" s="18">
        <f>'Limiting Factor Scores'!D57</f>
        <v>0.25319999999999998</v>
      </c>
      <c r="E612" s="19">
        <f>'Limiting Factor Scores'!E57</f>
        <v>3.31</v>
      </c>
      <c r="F612" s="18">
        <f>'Limiting Factor Scores'!F57</f>
        <v>0.61975000000000002</v>
      </c>
      <c r="G612" s="18">
        <f>'Limiting Factor Scores'!G57</f>
        <v>0.97402920227736045</v>
      </c>
      <c r="H612" s="18">
        <f>'Limiting Factor Scores'!H57</f>
        <v>0.31152121539342814</v>
      </c>
      <c r="I612" s="17">
        <f>LFAT!A108</f>
        <v>8</v>
      </c>
      <c r="J612" s="16" t="str">
        <f>LFAT!B108</f>
        <v>Water Quality Improvement (not including temperature)</v>
      </c>
      <c r="K612" s="16" t="str">
        <f>LFAT!D108</f>
        <v>I</v>
      </c>
      <c r="L612" s="19">
        <f>LFAT!F108</f>
        <v>0.5</v>
      </c>
      <c r="M612" s="16" t="str">
        <f>LFAT!G108</f>
        <v>CD</v>
      </c>
      <c r="N612" s="19">
        <f>LFAT!I108</f>
        <v>0.5</v>
      </c>
      <c r="O612" s="18">
        <f>LFAT!J108</f>
        <v>0.25</v>
      </c>
      <c r="P612" s="18">
        <f t="shared" si="27"/>
        <v>0.15493750000000001</v>
      </c>
      <c r="Q612" s="18">
        <f t="shared" si="28"/>
        <v>0.24350730056934011</v>
      </c>
      <c r="R612" s="18">
        <f t="shared" si="29"/>
        <v>7.7880303848357035E-2</v>
      </c>
    </row>
    <row r="613" spans="1:18" ht="18" customHeight="1" x14ac:dyDescent="0.2">
      <c r="A613" s="16" t="str">
        <f>'Limiting Factor Scores'!A58</f>
        <v>CC4</v>
      </c>
      <c r="B613" s="16" t="str">
        <f>'Limiting Factor Scores'!B58</f>
        <v>Catherine Creek</v>
      </c>
      <c r="C613" s="16" t="str">
        <f>'Limiting Factor Scores'!C58</f>
        <v>Side Channel and Wetland Habitat</v>
      </c>
      <c r="D613" s="18">
        <f>'Limiting Factor Scores'!D58</f>
        <v>0.25319999999999998</v>
      </c>
      <c r="E613" s="19">
        <f>'Limiting Factor Scores'!E58</f>
        <v>3.73</v>
      </c>
      <c r="F613" s="18">
        <f>'Limiting Factor Scores'!F58</f>
        <v>0.71425000000000005</v>
      </c>
      <c r="G613" s="18">
        <f>'Limiting Factor Scores'!G58</f>
        <v>1.3899468254042604</v>
      </c>
      <c r="H613" s="18">
        <f>'Limiting Factor Scores'!H58</f>
        <v>0.40389839580819314</v>
      </c>
      <c r="I613" s="17">
        <f>LFAT!A110</f>
        <v>8</v>
      </c>
      <c r="J613" s="16" t="str">
        <f>LFAT!B110</f>
        <v>Water Quality Improvement (not including temperature)</v>
      </c>
      <c r="K613" s="16" t="str">
        <f>LFAT!D110</f>
        <v>N</v>
      </c>
      <c r="L613" s="19">
        <f>LFAT!F110</f>
        <v>0.1</v>
      </c>
      <c r="M613" s="16" t="str">
        <f>LFAT!G110</f>
        <v>R</v>
      </c>
      <c r="N613" s="19">
        <f>LFAT!I110</f>
        <v>0.1</v>
      </c>
      <c r="O613" s="18">
        <f>LFAT!J110</f>
        <v>0.01</v>
      </c>
      <c r="P613" s="18">
        <f t="shared" si="27"/>
        <v>7.1425000000000004E-3</v>
      </c>
      <c r="Q613" s="18">
        <f t="shared" si="28"/>
        <v>1.3899468254042605E-2</v>
      </c>
      <c r="R613" s="18">
        <f t="shared" si="29"/>
        <v>4.0389839580819318E-3</v>
      </c>
    </row>
    <row r="614" spans="1:18" ht="18" customHeight="1" x14ac:dyDescent="0.2">
      <c r="A614" s="16" t="str">
        <f>'Limiting Factor Scores'!A59</f>
        <v>CC4</v>
      </c>
      <c r="B614" s="16" t="str">
        <f>'Limiting Factor Scores'!B59</f>
        <v>Catherine Creek</v>
      </c>
      <c r="C614" s="16" t="str">
        <f>'Limiting Factor Scores'!C59</f>
        <v>Summer Water Temperature</v>
      </c>
      <c r="D614" s="18">
        <f>'Limiting Factor Scores'!D59</f>
        <v>0.25319999999999998</v>
      </c>
      <c r="E614" s="19">
        <f>'Limiting Factor Scores'!E59</f>
        <v>3.63</v>
      </c>
      <c r="F614" s="18">
        <f>'Limiting Factor Scores'!F59</f>
        <v>0.69174999999999998</v>
      </c>
      <c r="G614" s="18">
        <f>'Limiting Factor Scores'!G59</f>
        <v>1.1660058942606926</v>
      </c>
      <c r="H614" s="18">
        <f>'Limiting Factor Scores'!H59</f>
        <v>0.3599855536651731</v>
      </c>
      <c r="I614" s="17">
        <f>LFAT!A116</f>
        <v>8</v>
      </c>
      <c r="J614" s="16" t="str">
        <f>LFAT!B116</f>
        <v>Water Quality Improvement (not including temperature)</v>
      </c>
      <c r="K614" s="16" t="str">
        <f>LFAT!D116</f>
        <v>N</v>
      </c>
      <c r="L614" s="19">
        <f>LFAT!F116</f>
        <v>0.1</v>
      </c>
      <c r="M614" s="16" t="str">
        <f>LFAT!G116</f>
        <v>R</v>
      </c>
      <c r="N614" s="19">
        <f>LFAT!I116</f>
        <v>0.1</v>
      </c>
      <c r="O614" s="18">
        <f>LFAT!J116</f>
        <v>0.01</v>
      </c>
      <c r="P614" s="18">
        <f t="shared" si="27"/>
        <v>6.9175E-3</v>
      </c>
      <c r="Q614" s="18">
        <f t="shared" si="28"/>
        <v>1.1660058942606926E-2</v>
      </c>
      <c r="R614" s="18">
        <f t="shared" si="29"/>
        <v>3.5998555366517312E-3</v>
      </c>
    </row>
    <row r="615" spans="1:18" ht="18" customHeight="1" x14ac:dyDescent="0.2">
      <c r="A615" s="16" t="str">
        <f>'Limiting Factor Scores'!A60</f>
        <v>CC4</v>
      </c>
      <c r="B615" s="16" t="str">
        <f>'Limiting Factor Scores'!B60</f>
        <v>Catherine Creek</v>
      </c>
      <c r="C615" s="16" t="str">
        <f>'Limiting Factor Scores'!C60</f>
        <v>Water Quality</v>
      </c>
      <c r="D615" s="18">
        <f>'Limiting Factor Scores'!D60</f>
        <v>0.25319999999999998</v>
      </c>
      <c r="E615" s="19">
        <f>'Limiting Factor Scores'!E60</f>
        <v>3.3</v>
      </c>
      <c r="F615" s="18">
        <f>'Limiting Factor Scores'!F60</f>
        <v>0.61750000000000005</v>
      </c>
      <c r="G615" s="18">
        <f>'Limiting Factor Scores'!G60</f>
        <v>0.91018617881712305</v>
      </c>
      <c r="H615" s="18">
        <f>'Limiting Factor Scores'!H60</f>
        <v>0.25108853813731935</v>
      </c>
      <c r="I615" s="17">
        <f>LFAT!A118</f>
        <v>8</v>
      </c>
      <c r="J615" s="16" t="str">
        <f>LFAT!B118</f>
        <v>Water Quality Improvement (not including temperature)</v>
      </c>
      <c r="K615" s="16" t="str">
        <f>LFAT!D118</f>
        <v>D</v>
      </c>
      <c r="L615" s="19">
        <f>LFAT!F118</f>
        <v>1</v>
      </c>
      <c r="M615" s="16" t="str">
        <f>LFAT!G118</f>
        <v>C</v>
      </c>
      <c r="N615" s="19">
        <f>LFAT!I118</f>
        <v>1</v>
      </c>
      <c r="O615" s="18">
        <f>LFAT!J118</f>
        <v>1</v>
      </c>
      <c r="P615" s="18">
        <f t="shared" si="27"/>
        <v>0.61750000000000005</v>
      </c>
      <c r="Q615" s="18">
        <f t="shared" si="28"/>
        <v>0.91018617881712305</v>
      </c>
      <c r="R615" s="18">
        <f t="shared" si="29"/>
        <v>0.25108853813731935</v>
      </c>
    </row>
    <row r="616" spans="1:18" ht="18" customHeight="1" x14ac:dyDescent="0.2">
      <c r="A616" s="16" t="str">
        <f>'Limiting Factor Scores'!A61</f>
        <v>CC4</v>
      </c>
      <c r="B616" s="16" t="str">
        <f>'Limiting Factor Scores'!B61</f>
        <v>Catherine Creek</v>
      </c>
      <c r="C616" s="16" t="str">
        <f>'Limiting Factor Scores'!C61</f>
        <v>Winter Water Temperature</v>
      </c>
      <c r="D616" s="18">
        <f>'Limiting Factor Scores'!D61</f>
        <v>0.25319999999999998</v>
      </c>
      <c r="E616" s="19">
        <f>'Limiting Factor Scores'!E61</f>
        <v>3.56</v>
      </c>
      <c r="F616" s="18">
        <f>'Limiting Factor Scores'!F61</f>
        <v>0.67600000000000005</v>
      </c>
      <c r="G616" s="18">
        <f>'Limiting Factor Scores'!G61</f>
        <v>0.8203607657387374</v>
      </c>
      <c r="H616" s="18">
        <f>'Limiting Factor Scores'!H61</f>
        <v>0.22833170882567444</v>
      </c>
      <c r="I616" s="17">
        <f>LFAT!A117</f>
        <v>8</v>
      </c>
      <c r="J616" s="16" t="str">
        <f>LFAT!B117</f>
        <v>Water Quality Improvement (not including temperature)</v>
      </c>
      <c r="K616" s="16" t="str">
        <f>LFAT!D117</f>
        <v>N</v>
      </c>
      <c r="L616" s="19">
        <f>LFAT!F117</f>
        <v>0.1</v>
      </c>
      <c r="M616" s="16" t="str">
        <f>LFAT!G117</f>
        <v>R</v>
      </c>
      <c r="N616" s="19">
        <f>LFAT!I117</f>
        <v>0.1</v>
      </c>
      <c r="O616" s="18">
        <f>LFAT!J117</f>
        <v>0.01</v>
      </c>
      <c r="P616" s="18">
        <f t="shared" si="27"/>
        <v>6.7600000000000004E-3</v>
      </c>
      <c r="Q616" s="18">
        <f t="shared" si="28"/>
        <v>8.2036076573873736E-3</v>
      </c>
      <c r="R616" s="18">
        <f t="shared" si="29"/>
        <v>2.2833170882567443E-3</v>
      </c>
    </row>
    <row r="617" spans="1:18" ht="18" customHeight="1" x14ac:dyDescent="0.2">
      <c r="A617" s="16" t="str">
        <f>'Limiting Factor Scores'!A47</f>
        <v>CC4</v>
      </c>
      <c r="B617" s="16" t="str">
        <f>'Limiting Factor Scores'!B47</f>
        <v>Catherine Creek</v>
      </c>
      <c r="C617" s="16" t="str">
        <f>'Limiting Factor Scores'!C47</f>
        <v>Altered Flow Timing</v>
      </c>
      <c r="D617" s="18">
        <f>'Limiting Factor Scores'!D47</f>
        <v>0.25319999999999998</v>
      </c>
      <c r="E617" s="19">
        <f>'Limiting Factor Scores'!E47</f>
        <v>2.88</v>
      </c>
      <c r="F617" s="18">
        <f>'Limiting Factor Scores'!F47</f>
        <v>0.52300000000000002</v>
      </c>
      <c r="G617" s="18">
        <f>'Limiting Factor Scores'!G47</f>
        <v>0.69427801716177484</v>
      </c>
      <c r="H617" s="18">
        <f>'Limiting Factor Scores'!H47</f>
        <v>0.18908198317501715</v>
      </c>
      <c r="I617" s="17">
        <f>LFAT!A128</f>
        <v>9</v>
      </c>
      <c r="J617" s="16" t="str">
        <f>LFAT!B128</f>
        <v>Nutrient Enhancement</v>
      </c>
      <c r="K617" s="16" t="str">
        <f>LFAT!D128</f>
        <v>N</v>
      </c>
      <c r="L617" s="19">
        <f>LFAT!F128</f>
        <v>0.1</v>
      </c>
      <c r="M617" s="16" t="str">
        <f>LFAT!G128</f>
        <v>R</v>
      </c>
      <c r="N617" s="19">
        <f>LFAT!I128</f>
        <v>0.1</v>
      </c>
      <c r="O617" s="18">
        <f>LFAT!J128</f>
        <v>0.01</v>
      </c>
      <c r="P617" s="18">
        <f t="shared" si="27"/>
        <v>5.2300000000000003E-3</v>
      </c>
      <c r="Q617" s="18">
        <f t="shared" si="28"/>
        <v>6.9427801716177486E-3</v>
      </c>
      <c r="R617" s="18">
        <f t="shared" si="29"/>
        <v>1.8908198317501715E-3</v>
      </c>
    </row>
    <row r="618" spans="1:18" ht="18" customHeight="1" x14ac:dyDescent="0.2">
      <c r="A618" s="16" t="str">
        <f>'Limiting Factor Scores'!A48</f>
        <v>CC4</v>
      </c>
      <c r="B618" s="16" t="str">
        <f>'Limiting Factor Scores'!B48</f>
        <v>Catherine Creek</v>
      </c>
      <c r="C618" s="16" t="str">
        <f>'Limiting Factor Scores'!C48</f>
        <v>Altered Primary Productivity</v>
      </c>
      <c r="D618" s="18">
        <f>'Limiting Factor Scores'!D48</f>
        <v>0.25319999999999998</v>
      </c>
      <c r="E618" s="19">
        <f>'Limiting Factor Scores'!E48</f>
        <v>2.52</v>
      </c>
      <c r="F618" s="18">
        <f>'Limiting Factor Scores'!F48</f>
        <v>0.442</v>
      </c>
      <c r="G618" s="18">
        <f>'Limiting Factor Scores'!G48</f>
        <v>0.40688878277720397</v>
      </c>
      <c r="H618" s="18">
        <f>'Limiting Factor Scores'!H48</f>
        <v>0.11418466351759646</v>
      </c>
      <c r="I618" s="17">
        <f>LFAT!A135</f>
        <v>9</v>
      </c>
      <c r="J618" s="16" t="str">
        <f>LFAT!B135</f>
        <v>Nutrient Enhancement</v>
      </c>
      <c r="K618" s="16" t="str">
        <f>LFAT!D135</f>
        <v>D</v>
      </c>
      <c r="L618" s="19">
        <f>LFAT!F135</f>
        <v>1</v>
      </c>
      <c r="M618" s="16" t="str">
        <f>LFAT!G135</f>
        <v>C</v>
      </c>
      <c r="N618" s="19">
        <f>LFAT!I135</f>
        <v>1</v>
      </c>
      <c r="O618" s="18">
        <f>LFAT!J135</f>
        <v>1</v>
      </c>
      <c r="P618" s="18">
        <f t="shared" si="27"/>
        <v>0.442</v>
      </c>
      <c r="Q618" s="18">
        <f t="shared" si="28"/>
        <v>0.40688878277720397</v>
      </c>
      <c r="R618" s="18">
        <f t="shared" si="29"/>
        <v>0.11418466351759646</v>
      </c>
    </row>
    <row r="619" spans="1:18" ht="18" customHeight="1" x14ac:dyDescent="0.2">
      <c r="A619" s="16" t="str">
        <f>'Limiting Factor Scores'!A49</f>
        <v>CC4</v>
      </c>
      <c r="B619" s="16" t="str">
        <f>'Limiting Factor Scores'!B49</f>
        <v>Catherine Creek</v>
      </c>
      <c r="C619" s="16" t="str">
        <f>'Limiting Factor Scores'!C49</f>
        <v>Anthropogenic Barriers</v>
      </c>
      <c r="D619" s="18">
        <f>'Limiting Factor Scores'!D49</f>
        <v>0.25319999999999998</v>
      </c>
      <c r="E619" s="19">
        <f>'Limiting Factor Scores'!E49</f>
        <v>4.6399999999999997</v>
      </c>
      <c r="F619" s="18">
        <f>'Limiting Factor Scores'!F49</f>
        <v>0.91900000000000004</v>
      </c>
      <c r="G619" s="18">
        <f>'Limiting Factor Scores'!G49</f>
        <v>1.2349233168769249</v>
      </c>
      <c r="H619" s="18">
        <f>'Limiting Factor Scores'!H49</f>
        <v>0.37981786856803917</v>
      </c>
      <c r="I619" s="17">
        <f>LFAT!A122</f>
        <v>9</v>
      </c>
      <c r="J619" s="16" t="str">
        <f>LFAT!B122</f>
        <v>Nutrient Enhancement</v>
      </c>
      <c r="K619" s="16" t="str">
        <f>LFAT!D122</f>
        <v>N</v>
      </c>
      <c r="L619" s="19">
        <f>LFAT!F122</f>
        <v>0.1</v>
      </c>
      <c r="M619" s="16" t="str">
        <f>LFAT!G122</f>
        <v>R</v>
      </c>
      <c r="N619" s="19">
        <f>LFAT!I122</f>
        <v>0.1</v>
      </c>
      <c r="O619" s="18">
        <f>LFAT!J122</f>
        <v>0.01</v>
      </c>
      <c r="P619" s="18">
        <f t="shared" si="27"/>
        <v>9.1900000000000003E-3</v>
      </c>
      <c r="Q619" s="18">
        <f t="shared" si="28"/>
        <v>1.234923316876925E-2</v>
      </c>
      <c r="R619" s="18">
        <f t="shared" si="29"/>
        <v>3.7981786856803919E-3</v>
      </c>
    </row>
    <row r="620" spans="1:18" ht="18" customHeight="1" x14ac:dyDescent="0.2">
      <c r="A620" s="16" t="str">
        <f>'Limiting Factor Scores'!A50</f>
        <v>CC4</v>
      </c>
      <c r="B620" s="16" t="str">
        <f>'Limiting Factor Scores'!B50</f>
        <v>Catherine Creek</v>
      </c>
      <c r="C620" s="16" t="str">
        <f>'Limiting Factor Scores'!C50</f>
        <v>Channel and Habitat Structure</v>
      </c>
      <c r="D620" s="18">
        <f>'Limiting Factor Scores'!D50</f>
        <v>0.25319999999999998</v>
      </c>
      <c r="E620" s="19">
        <f>'Limiting Factor Scores'!E50</f>
        <v>3.73</v>
      </c>
      <c r="F620" s="18">
        <f>'Limiting Factor Scores'!F50</f>
        <v>0.71425000000000005</v>
      </c>
      <c r="G620" s="18">
        <f>'Limiting Factor Scores'!G50</f>
        <v>1.5759620140531951</v>
      </c>
      <c r="H620" s="18">
        <f>'Limiting Factor Scores'!H50</f>
        <v>0.47504920544244833</v>
      </c>
      <c r="I620" s="17">
        <f>LFAT!A126</f>
        <v>9</v>
      </c>
      <c r="J620" s="16" t="str">
        <f>LFAT!B126</f>
        <v>Nutrient Enhancement</v>
      </c>
      <c r="K620" s="16" t="str">
        <f>LFAT!D126</f>
        <v>N</v>
      </c>
      <c r="L620" s="19">
        <f>LFAT!F126</f>
        <v>0.1</v>
      </c>
      <c r="M620" s="16" t="str">
        <f>LFAT!G126</f>
        <v>R</v>
      </c>
      <c r="N620" s="19">
        <f>LFAT!I126</f>
        <v>0.1</v>
      </c>
      <c r="O620" s="18">
        <f>LFAT!J126</f>
        <v>0.01</v>
      </c>
      <c r="P620" s="18">
        <f t="shared" si="27"/>
        <v>7.1425000000000004E-3</v>
      </c>
      <c r="Q620" s="18">
        <f t="shared" si="28"/>
        <v>1.5759620140531953E-2</v>
      </c>
      <c r="R620" s="18">
        <f t="shared" si="29"/>
        <v>4.7504920544244834E-3</v>
      </c>
    </row>
    <row r="621" spans="1:18" ht="18" customHeight="1" x14ac:dyDescent="0.2">
      <c r="A621" s="16" t="str">
        <f>'Limiting Factor Scores'!A51</f>
        <v>CC4</v>
      </c>
      <c r="B621" s="16" t="str">
        <f>'Limiting Factor Scores'!B51</f>
        <v>Catherine Creek</v>
      </c>
      <c r="C621" s="16" t="str">
        <f>'Limiting Factor Scores'!C51</f>
        <v>Decreased Sediment Quantity</v>
      </c>
      <c r="D621" s="18">
        <f>'Limiting Factor Scores'!D51</f>
        <v>0.25319999999999998</v>
      </c>
      <c r="E621" s="19">
        <f>'Limiting Factor Scores'!E51</f>
        <v>3.18</v>
      </c>
      <c r="F621" s="18">
        <f>'Limiting Factor Scores'!F51</f>
        <v>0.59050000000000002</v>
      </c>
      <c r="G621" s="18">
        <f>'Limiting Factor Scores'!G51</f>
        <v>0.77427203577836345</v>
      </c>
      <c r="H621" s="18">
        <f>'Limiting Factor Scores'!H51</f>
        <v>0.23482335895145079</v>
      </c>
      <c r="I621" s="17">
        <f>LFAT!A129</f>
        <v>9</v>
      </c>
      <c r="J621" s="16" t="str">
        <f>LFAT!B129</f>
        <v>Nutrient Enhancement</v>
      </c>
      <c r="K621" s="16" t="str">
        <f>LFAT!D129</f>
        <v>N</v>
      </c>
      <c r="L621" s="19">
        <f>LFAT!F129</f>
        <v>0.1</v>
      </c>
      <c r="M621" s="16" t="str">
        <f>LFAT!G129</f>
        <v>R</v>
      </c>
      <c r="N621" s="19">
        <f>LFAT!I129</f>
        <v>0.1</v>
      </c>
      <c r="O621" s="18">
        <f>LFAT!J129</f>
        <v>0.01</v>
      </c>
      <c r="P621" s="18">
        <f t="shared" si="27"/>
        <v>5.9050000000000005E-3</v>
      </c>
      <c r="Q621" s="18">
        <f t="shared" si="28"/>
        <v>7.742720357783635E-3</v>
      </c>
      <c r="R621" s="18">
        <f t="shared" si="29"/>
        <v>2.3482335895145079E-3</v>
      </c>
    </row>
    <row r="622" spans="1:18" ht="18" customHeight="1" x14ac:dyDescent="0.2">
      <c r="A622" s="16" t="str">
        <f>'Limiting Factor Scores'!A52</f>
        <v>CC4</v>
      </c>
      <c r="B622" s="16" t="str">
        <f>'Limiting Factor Scores'!B52</f>
        <v>Catherine Creek</v>
      </c>
      <c r="C622" s="16" t="str">
        <f>'Limiting Factor Scores'!C52</f>
        <v>Decreased Water Quantity</v>
      </c>
      <c r="D622" s="18">
        <f>'Limiting Factor Scores'!D52</f>
        <v>0.25319999999999998</v>
      </c>
      <c r="E622" s="19">
        <f>'Limiting Factor Scores'!E52</f>
        <v>3.63</v>
      </c>
      <c r="F622" s="18">
        <f>'Limiting Factor Scores'!F52</f>
        <v>0.69174999999999998</v>
      </c>
      <c r="G622" s="18">
        <f>'Limiting Factor Scores'!G52</f>
        <v>1.3123821709144581</v>
      </c>
      <c r="H622" s="18">
        <f>'Limiting Factor Scores'!H52</f>
        <v>0.37608694413562055</v>
      </c>
      <c r="I622" s="17">
        <f>LFAT!A127</f>
        <v>9</v>
      </c>
      <c r="J622" s="16" t="str">
        <f>LFAT!B127</f>
        <v>Nutrient Enhancement</v>
      </c>
      <c r="K622" s="16" t="str">
        <f>LFAT!D127</f>
        <v>N</v>
      </c>
      <c r="L622" s="19">
        <f>LFAT!F127</f>
        <v>0.1</v>
      </c>
      <c r="M622" s="16" t="str">
        <f>LFAT!G127</f>
        <v>R</v>
      </c>
      <c r="N622" s="19">
        <f>LFAT!I127</f>
        <v>0.1</v>
      </c>
      <c r="O622" s="18">
        <f>LFAT!J127</f>
        <v>0.01</v>
      </c>
      <c r="P622" s="18">
        <f t="shared" si="27"/>
        <v>6.9175E-3</v>
      </c>
      <c r="Q622" s="18">
        <f t="shared" si="28"/>
        <v>1.3123821709144581E-2</v>
      </c>
      <c r="R622" s="18">
        <f t="shared" si="29"/>
        <v>3.7608694413562055E-3</v>
      </c>
    </row>
    <row r="623" spans="1:18" ht="18" customHeight="1" x14ac:dyDescent="0.2">
      <c r="A623" s="16" t="str">
        <f>'Limiting Factor Scores'!A53</f>
        <v>CC4</v>
      </c>
      <c r="B623" s="16" t="str">
        <f>'Limiting Factor Scores'!B53</f>
        <v>Catherine Creek</v>
      </c>
      <c r="C623" s="16" t="str">
        <f>'Limiting Factor Scores'!C53</f>
        <v>Floodplain Condition</v>
      </c>
      <c r="D623" s="18">
        <f>'Limiting Factor Scores'!D53</f>
        <v>0.25319999999999998</v>
      </c>
      <c r="E623" s="19">
        <f>'Limiting Factor Scores'!E53</f>
        <v>3.44</v>
      </c>
      <c r="F623" s="18">
        <f>'Limiting Factor Scores'!F53</f>
        <v>0.64900000000000002</v>
      </c>
      <c r="G623" s="18">
        <f>'Limiting Factor Scores'!G53</f>
        <v>0.99887219149899731</v>
      </c>
      <c r="H623" s="18">
        <f>'Limiting Factor Scores'!H53</f>
        <v>0.28396844804476934</v>
      </c>
      <c r="I623" s="17">
        <f>LFAT!A124</f>
        <v>9</v>
      </c>
      <c r="J623" s="16" t="str">
        <f>LFAT!B124</f>
        <v>Nutrient Enhancement</v>
      </c>
      <c r="K623" s="16" t="str">
        <f>LFAT!D124</f>
        <v>I</v>
      </c>
      <c r="L623" s="19">
        <f>LFAT!F124</f>
        <v>0.5</v>
      </c>
      <c r="M623" s="16" t="str">
        <f>LFAT!G124</f>
        <v>R</v>
      </c>
      <c r="N623" s="19">
        <f>LFAT!I124</f>
        <v>0.1</v>
      </c>
      <c r="O623" s="18">
        <f>LFAT!J124</f>
        <v>0.05</v>
      </c>
      <c r="P623" s="18">
        <f t="shared" si="27"/>
        <v>3.245E-2</v>
      </c>
      <c r="Q623" s="18">
        <f t="shared" si="28"/>
        <v>4.9943609574949865E-2</v>
      </c>
      <c r="R623" s="18">
        <f t="shared" si="29"/>
        <v>1.4198422402238467E-2</v>
      </c>
    </row>
    <row r="624" spans="1:18" ht="18" customHeight="1" x14ac:dyDescent="0.2">
      <c r="A624" s="16" t="str">
        <f>'Limiting Factor Scores'!A54</f>
        <v>CC4</v>
      </c>
      <c r="B624" s="16" t="str">
        <f>'Limiting Factor Scores'!B54</f>
        <v>Catherine Creek</v>
      </c>
      <c r="C624" s="16" t="str">
        <f>'Limiting Factor Scores'!C54</f>
        <v>Increased Sediment Quantity</v>
      </c>
      <c r="D624" s="18">
        <f>'Limiting Factor Scores'!D54</f>
        <v>0.25319999999999998</v>
      </c>
      <c r="E624" s="19">
        <f>'Limiting Factor Scores'!E54</f>
        <v>3.78</v>
      </c>
      <c r="F624" s="18">
        <f>'Limiting Factor Scores'!F54</f>
        <v>0.72550000000000003</v>
      </c>
      <c r="G624" s="18">
        <f>'Limiting Factor Scores'!G54</f>
        <v>0.66786835272593092</v>
      </c>
      <c r="H624" s="18">
        <f>'Limiting Factor Scores'!H54</f>
        <v>0.22037031405988189</v>
      </c>
      <c r="I624" s="17">
        <f>LFAT!A130</f>
        <v>9</v>
      </c>
      <c r="J624" s="16" t="str">
        <f>LFAT!B130</f>
        <v>Nutrient Enhancement</v>
      </c>
      <c r="K624" s="16" t="str">
        <f>LFAT!D130</f>
        <v>N</v>
      </c>
      <c r="L624" s="19">
        <f>LFAT!F130</f>
        <v>0.1</v>
      </c>
      <c r="M624" s="16" t="str">
        <f>LFAT!G130</f>
        <v>R</v>
      </c>
      <c r="N624" s="19">
        <f>LFAT!I130</f>
        <v>0.1</v>
      </c>
      <c r="O624" s="18">
        <f>LFAT!J130</f>
        <v>0.01</v>
      </c>
      <c r="P624" s="18">
        <f t="shared" si="27"/>
        <v>7.2550000000000002E-3</v>
      </c>
      <c r="Q624" s="18">
        <f t="shared" si="28"/>
        <v>6.6786835272593095E-3</v>
      </c>
      <c r="R624" s="18">
        <f t="shared" si="29"/>
        <v>2.203703140598819E-3</v>
      </c>
    </row>
    <row r="625" spans="1:18" ht="18" customHeight="1" x14ac:dyDescent="0.2">
      <c r="A625" s="16" t="str">
        <f>'Limiting Factor Scores'!A55</f>
        <v>CC4</v>
      </c>
      <c r="B625" s="16" t="str">
        <f>'Limiting Factor Scores'!B55</f>
        <v>Catherine Creek</v>
      </c>
      <c r="C625" s="16" t="str">
        <f>'Limiting Factor Scores'!C55</f>
        <v>Non-Native Species Interactions and Competition</v>
      </c>
      <c r="D625" s="18">
        <f>'Limiting Factor Scores'!D55</f>
        <v>0.25319999999999998</v>
      </c>
      <c r="E625" s="19">
        <f>'Limiting Factor Scores'!E55</f>
        <v>1.59</v>
      </c>
      <c r="F625" s="18">
        <f>'Limiting Factor Scores'!F55</f>
        <v>0.23275000000000001</v>
      </c>
      <c r="G625" s="18">
        <f>'Limiting Factor Scores'!G55</f>
        <v>0.23699203497474333</v>
      </c>
      <c r="H625" s="18">
        <f>'Limiting Factor Scores'!H55</f>
        <v>8.2707273595958933E-2</v>
      </c>
      <c r="I625" s="17">
        <f>LFAT!A136</f>
        <v>9</v>
      </c>
      <c r="J625" s="16" t="str">
        <f>LFAT!B136</f>
        <v>Nutrient Enhancement</v>
      </c>
      <c r="K625" s="16" t="str">
        <f>LFAT!D136</f>
        <v>N</v>
      </c>
      <c r="L625" s="19">
        <f>LFAT!F136</f>
        <v>0.1</v>
      </c>
      <c r="M625" s="16" t="str">
        <f>LFAT!G136</f>
        <v>R</v>
      </c>
      <c r="N625" s="19">
        <f>LFAT!I136</f>
        <v>0.1</v>
      </c>
      <c r="O625" s="18">
        <f>LFAT!J136</f>
        <v>0.01</v>
      </c>
      <c r="P625" s="18">
        <f t="shared" si="27"/>
        <v>2.3275000000000001E-3</v>
      </c>
      <c r="Q625" s="18">
        <f t="shared" si="28"/>
        <v>2.3699203497474335E-3</v>
      </c>
      <c r="R625" s="18">
        <f t="shared" si="29"/>
        <v>8.2707273595958937E-4</v>
      </c>
    </row>
    <row r="626" spans="1:18" ht="18" customHeight="1" x14ac:dyDescent="0.2">
      <c r="A626" s="16" t="str">
        <f>'Limiting Factor Scores'!A56</f>
        <v>CC4</v>
      </c>
      <c r="B626" s="16" t="str">
        <f>'Limiting Factor Scores'!B56</f>
        <v>Catherine Creek</v>
      </c>
      <c r="C626" s="16" t="str">
        <f>'Limiting Factor Scores'!C56</f>
        <v>Predation</v>
      </c>
      <c r="D626" s="18">
        <f>'Limiting Factor Scores'!D56</f>
        <v>0.25319999999999998</v>
      </c>
      <c r="E626" s="19">
        <f>'Limiting Factor Scores'!E56</f>
        <v>1.82</v>
      </c>
      <c r="F626" s="18">
        <f>'Limiting Factor Scores'!F56</f>
        <v>0.28449999999999998</v>
      </c>
      <c r="G626" s="18">
        <f>'Limiting Factor Scores'!G56</f>
        <v>0.38693300582748402</v>
      </c>
      <c r="H626" s="18">
        <f>'Limiting Factor Scores'!H56</f>
        <v>0.11684141882737342</v>
      </c>
      <c r="I626" s="17">
        <f>LFAT!A134</f>
        <v>9</v>
      </c>
      <c r="J626" s="16" t="str">
        <f>LFAT!B134</f>
        <v>Nutrient Enhancement</v>
      </c>
      <c r="K626" s="16" t="str">
        <f>LFAT!D134</f>
        <v>N</v>
      </c>
      <c r="L626" s="19">
        <f>LFAT!F134</f>
        <v>0.1</v>
      </c>
      <c r="M626" s="16" t="str">
        <f>LFAT!G134</f>
        <v>R</v>
      </c>
      <c r="N626" s="19">
        <f>LFAT!I134</f>
        <v>0.1</v>
      </c>
      <c r="O626" s="18">
        <f>LFAT!J134</f>
        <v>0.01</v>
      </c>
      <c r="P626" s="18">
        <f t="shared" si="27"/>
        <v>2.8449999999999999E-3</v>
      </c>
      <c r="Q626" s="18">
        <f t="shared" si="28"/>
        <v>3.8693300582748405E-3</v>
      </c>
      <c r="R626" s="18">
        <f t="shared" si="29"/>
        <v>1.1684141882737343E-3</v>
      </c>
    </row>
    <row r="627" spans="1:18" ht="18" customHeight="1" x14ac:dyDescent="0.2">
      <c r="A627" s="16" t="str">
        <f>'Limiting Factor Scores'!A57</f>
        <v>CC4</v>
      </c>
      <c r="B627" s="16" t="str">
        <f>'Limiting Factor Scores'!B57</f>
        <v>Catherine Creek</v>
      </c>
      <c r="C627" s="16" t="str">
        <f>'Limiting Factor Scores'!C57</f>
        <v>Riparian Condition</v>
      </c>
      <c r="D627" s="18">
        <f>'Limiting Factor Scores'!D57</f>
        <v>0.25319999999999998</v>
      </c>
      <c r="E627" s="19">
        <f>'Limiting Factor Scores'!E57</f>
        <v>3.31</v>
      </c>
      <c r="F627" s="18">
        <f>'Limiting Factor Scores'!F57</f>
        <v>0.61975000000000002</v>
      </c>
      <c r="G627" s="18">
        <f>'Limiting Factor Scores'!G57</f>
        <v>0.97402920227736045</v>
      </c>
      <c r="H627" s="18">
        <f>'Limiting Factor Scores'!H57</f>
        <v>0.31152121539342814</v>
      </c>
      <c r="I627" s="17">
        <f>LFAT!A123</f>
        <v>9</v>
      </c>
      <c r="J627" s="16" t="str">
        <f>LFAT!B123</f>
        <v>Nutrient Enhancement</v>
      </c>
      <c r="K627" s="16" t="str">
        <f>LFAT!D123</f>
        <v>I</v>
      </c>
      <c r="L627" s="19">
        <f>LFAT!F123</f>
        <v>0.5</v>
      </c>
      <c r="M627" s="16" t="str">
        <f>LFAT!G123</f>
        <v>CD</v>
      </c>
      <c r="N627" s="19">
        <f>LFAT!I123</f>
        <v>0.5</v>
      </c>
      <c r="O627" s="18">
        <f>LFAT!J123</f>
        <v>0.25</v>
      </c>
      <c r="P627" s="18">
        <f t="shared" si="27"/>
        <v>0.15493750000000001</v>
      </c>
      <c r="Q627" s="18">
        <f t="shared" si="28"/>
        <v>0.24350730056934011</v>
      </c>
      <c r="R627" s="18">
        <f t="shared" si="29"/>
        <v>7.7880303848357035E-2</v>
      </c>
    </row>
    <row r="628" spans="1:18" ht="18" customHeight="1" x14ac:dyDescent="0.2">
      <c r="A628" s="16" t="str">
        <f>'Limiting Factor Scores'!A58</f>
        <v>CC4</v>
      </c>
      <c r="B628" s="16" t="str">
        <f>'Limiting Factor Scores'!B58</f>
        <v>Catherine Creek</v>
      </c>
      <c r="C628" s="16" t="str">
        <f>'Limiting Factor Scores'!C58</f>
        <v>Side Channel and Wetland Habitat</v>
      </c>
      <c r="D628" s="18">
        <f>'Limiting Factor Scores'!D58</f>
        <v>0.25319999999999998</v>
      </c>
      <c r="E628" s="19">
        <f>'Limiting Factor Scores'!E58</f>
        <v>3.73</v>
      </c>
      <c r="F628" s="18">
        <f>'Limiting Factor Scores'!F58</f>
        <v>0.71425000000000005</v>
      </c>
      <c r="G628" s="18">
        <f>'Limiting Factor Scores'!G58</f>
        <v>1.3899468254042604</v>
      </c>
      <c r="H628" s="18">
        <f>'Limiting Factor Scores'!H58</f>
        <v>0.40389839580819314</v>
      </c>
      <c r="I628" s="17">
        <f>LFAT!A125</f>
        <v>9</v>
      </c>
      <c r="J628" s="16" t="str">
        <f>LFAT!B125</f>
        <v>Nutrient Enhancement</v>
      </c>
      <c r="K628" s="16" t="str">
        <f>LFAT!D125</f>
        <v>N</v>
      </c>
      <c r="L628" s="19">
        <f>LFAT!F125</f>
        <v>0.1</v>
      </c>
      <c r="M628" s="16" t="str">
        <f>LFAT!G125</f>
        <v>R</v>
      </c>
      <c r="N628" s="19">
        <f>LFAT!I125</f>
        <v>0.1</v>
      </c>
      <c r="O628" s="18">
        <f>LFAT!J125</f>
        <v>0.01</v>
      </c>
      <c r="P628" s="18">
        <f t="shared" si="27"/>
        <v>7.1425000000000004E-3</v>
      </c>
      <c r="Q628" s="18">
        <f t="shared" si="28"/>
        <v>1.3899468254042605E-2</v>
      </c>
      <c r="R628" s="18">
        <f t="shared" si="29"/>
        <v>4.0389839580819318E-3</v>
      </c>
    </row>
    <row r="629" spans="1:18" ht="18" customHeight="1" x14ac:dyDescent="0.2">
      <c r="A629" s="16" t="str">
        <f>'Limiting Factor Scores'!A59</f>
        <v>CC4</v>
      </c>
      <c r="B629" s="16" t="str">
        <f>'Limiting Factor Scores'!B59</f>
        <v>Catherine Creek</v>
      </c>
      <c r="C629" s="16" t="str">
        <f>'Limiting Factor Scores'!C59</f>
        <v>Summer Water Temperature</v>
      </c>
      <c r="D629" s="18">
        <f>'Limiting Factor Scores'!D59</f>
        <v>0.25319999999999998</v>
      </c>
      <c r="E629" s="19">
        <f>'Limiting Factor Scores'!E59</f>
        <v>3.63</v>
      </c>
      <c r="F629" s="18">
        <f>'Limiting Factor Scores'!F59</f>
        <v>0.69174999999999998</v>
      </c>
      <c r="G629" s="18">
        <f>'Limiting Factor Scores'!G59</f>
        <v>1.1660058942606926</v>
      </c>
      <c r="H629" s="18">
        <f>'Limiting Factor Scores'!H59</f>
        <v>0.3599855536651731</v>
      </c>
      <c r="I629" s="17">
        <f>LFAT!A131</f>
        <v>9</v>
      </c>
      <c r="J629" s="16" t="str">
        <f>LFAT!B131</f>
        <v>Nutrient Enhancement</v>
      </c>
      <c r="K629" s="16" t="str">
        <f>LFAT!D131</f>
        <v>N</v>
      </c>
      <c r="L629" s="19">
        <f>LFAT!F131</f>
        <v>0.1</v>
      </c>
      <c r="M629" s="16" t="str">
        <f>LFAT!G131</f>
        <v>R</v>
      </c>
      <c r="N629" s="19">
        <f>LFAT!I131</f>
        <v>0.1</v>
      </c>
      <c r="O629" s="18">
        <f>LFAT!J131</f>
        <v>0.01</v>
      </c>
      <c r="P629" s="18">
        <f t="shared" si="27"/>
        <v>6.9175E-3</v>
      </c>
      <c r="Q629" s="18">
        <f t="shared" si="28"/>
        <v>1.1660058942606926E-2</v>
      </c>
      <c r="R629" s="18">
        <f t="shared" si="29"/>
        <v>3.5998555366517312E-3</v>
      </c>
    </row>
    <row r="630" spans="1:18" ht="18" customHeight="1" x14ac:dyDescent="0.2">
      <c r="A630" s="16" t="str">
        <f>'Limiting Factor Scores'!A60</f>
        <v>CC4</v>
      </c>
      <c r="B630" s="16" t="str">
        <f>'Limiting Factor Scores'!B60</f>
        <v>Catherine Creek</v>
      </c>
      <c r="C630" s="16" t="str">
        <f>'Limiting Factor Scores'!C60</f>
        <v>Water Quality</v>
      </c>
      <c r="D630" s="18">
        <f>'Limiting Factor Scores'!D60</f>
        <v>0.25319999999999998</v>
      </c>
      <c r="E630" s="19">
        <f>'Limiting Factor Scores'!E60</f>
        <v>3.3</v>
      </c>
      <c r="F630" s="18">
        <f>'Limiting Factor Scores'!F60</f>
        <v>0.61750000000000005</v>
      </c>
      <c r="G630" s="18">
        <f>'Limiting Factor Scores'!G60</f>
        <v>0.91018617881712305</v>
      </c>
      <c r="H630" s="18">
        <f>'Limiting Factor Scores'!H60</f>
        <v>0.25108853813731935</v>
      </c>
      <c r="I630" s="17">
        <f>LFAT!A133</f>
        <v>9</v>
      </c>
      <c r="J630" s="16" t="str">
        <f>LFAT!B133</f>
        <v>Nutrient Enhancement</v>
      </c>
      <c r="K630" s="16" t="str">
        <f>LFAT!D133</f>
        <v>N</v>
      </c>
      <c r="L630" s="19">
        <f>LFAT!F133</f>
        <v>0.1</v>
      </c>
      <c r="M630" s="16" t="str">
        <f>LFAT!G133</f>
        <v>R</v>
      </c>
      <c r="N630" s="19">
        <f>LFAT!I133</f>
        <v>0.1</v>
      </c>
      <c r="O630" s="18">
        <f>LFAT!J133</f>
        <v>0.01</v>
      </c>
      <c r="P630" s="18">
        <f t="shared" si="27"/>
        <v>6.1750000000000008E-3</v>
      </c>
      <c r="Q630" s="18">
        <f t="shared" si="28"/>
        <v>9.1018617881712307E-3</v>
      </c>
      <c r="R630" s="18">
        <f t="shared" si="29"/>
        <v>2.5108853813731935E-3</v>
      </c>
    </row>
    <row r="631" spans="1:18" ht="18" customHeight="1" x14ac:dyDescent="0.2">
      <c r="A631" s="16" t="str">
        <f>'Limiting Factor Scores'!A61</f>
        <v>CC4</v>
      </c>
      <c r="B631" s="16" t="str">
        <f>'Limiting Factor Scores'!B61</f>
        <v>Catherine Creek</v>
      </c>
      <c r="C631" s="16" t="str">
        <f>'Limiting Factor Scores'!C61</f>
        <v>Winter Water Temperature</v>
      </c>
      <c r="D631" s="18">
        <f>'Limiting Factor Scores'!D61</f>
        <v>0.25319999999999998</v>
      </c>
      <c r="E631" s="19">
        <f>'Limiting Factor Scores'!E61</f>
        <v>3.56</v>
      </c>
      <c r="F631" s="18">
        <f>'Limiting Factor Scores'!F61</f>
        <v>0.67600000000000005</v>
      </c>
      <c r="G631" s="18">
        <f>'Limiting Factor Scores'!G61</f>
        <v>0.8203607657387374</v>
      </c>
      <c r="H631" s="18">
        <f>'Limiting Factor Scores'!H61</f>
        <v>0.22833170882567444</v>
      </c>
      <c r="I631" s="17">
        <f>LFAT!A132</f>
        <v>9</v>
      </c>
      <c r="J631" s="16" t="str">
        <f>LFAT!B132</f>
        <v>Nutrient Enhancement</v>
      </c>
      <c r="K631" s="16" t="str">
        <f>LFAT!D132</f>
        <v>N</v>
      </c>
      <c r="L631" s="19">
        <f>LFAT!F132</f>
        <v>0.1</v>
      </c>
      <c r="M631" s="16" t="str">
        <f>LFAT!G132</f>
        <v>R</v>
      </c>
      <c r="N631" s="19">
        <f>LFAT!I132</f>
        <v>0.1</v>
      </c>
      <c r="O631" s="18">
        <f>LFAT!J132</f>
        <v>0.01</v>
      </c>
      <c r="P631" s="18">
        <f t="shared" si="27"/>
        <v>6.7600000000000004E-3</v>
      </c>
      <c r="Q631" s="18">
        <f t="shared" si="28"/>
        <v>8.2036076573873736E-3</v>
      </c>
      <c r="R631" s="18">
        <f t="shared" si="29"/>
        <v>2.2833170882567443E-3</v>
      </c>
    </row>
    <row r="632" spans="1:18" ht="18" customHeight="1" x14ac:dyDescent="0.2">
      <c r="A632" s="16" t="str">
        <f>'Limiting Factor Scores'!A47</f>
        <v>CC4</v>
      </c>
      <c r="B632" s="16" t="str">
        <f>'Limiting Factor Scores'!B47</f>
        <v>Catherine Creek</v>
      </c>
      <c r="C632" s="16" t="str">
        <f>'Limiting Factor Scores'!C47</f>
        <v>Altered Flow Timing</v>
      </c>
      <c r="D632" s="18">
        <f>'Limiting Factor Scores'!D47</f>
        <v>0.25319999999999998</v>
      </c>
      <c r="E632" s="19">
        <f>'Limiting Factor Scores'!E47</f>
        <v>2.88</v>
      </c>
      <c r="F632" s="18">
        <f>'Limiting Factor Scores'!F47</f>
        <v>0.52300000000000002</v>
      </c>
      <c r="G632" s="18">
        <f>'Limiting Factor Scores'!G47</f>
        <v>0.69427801716177484</v>
      </c>
      <c r="H632" s="18">
        <f>'Limiting Factor Scores'!H47</f>
        <v>0.18908198317501715</v>
      </c>
      <c r="I632" s="17">
        <f>LFAT!A143</f>
        <v>10</v>
      </c>
      <c r="J632" s="16" t="str">
        <f>LFAT!B143</f>
        <v>Upland Treatments</v>
      </c>
      <c r="K632" s="16" t="str">
        <f>LFAT!D143</f>
        <v>I</v>
      </c>
      <c r="L632" s="19">
        <f>LFAT!F143</f>
        <v>0.5</v>
      </c>
      <c r="M632" s="16" t="str">
        <f>LFAT!G143</f>
        <v>CD</v>
      </c>
      <c r="N632" s="19">
        <f>LFAT!I143</f>
        <v>0.5</v>
      </c>
      <c r="O632" s="18">
        <f>LFAT!J143</f>
        <v>0.25</v>
      </c>
      <c r="P632" s="18">
        <f t="shared" si="27"/>
        <v>0.13075000000000001</v>
      </c>
      <c r="Q632" s="18">
        <f t="shared" si="28"/>
        <v>0.17356950429044371</v>
      </c>
      <c r="R632" s="18">
        <f t="shared" si="29"/>
        <v>4.7270495793754287E-2</v>
      </c>
    </row>
    <row r="633" spans="1:18" ht="18" customHeight="1" x14ac:dyDescent="0.2">
      <c r="A633" s="16" t="str">
        <f>'Limiting Factor Scores'!A48</f>
        <v>CC4</v>
      </c>
      <c r="B633" s="16" t="str">
        <f>'Limiting Factor Scores'!B48</f>
        <v>Catherine Creek</v>
      </c>
      <c r="C633" s="16" t="str">
        <f>'Limiting Factor Scores'!C48</f>
        <v>Altered Primary Productivity</v>
      </c>
      <c r="D633" s="18">
        <f>'Limiting Factor Scores'!D48</f>
        <v>0.25319999999999998</v>
      </c>
      <c r="E633" s="19">
        <f>'Limiting Factor Scores'!E48</f>
        <v>2.52</v>
      </c>
      <c r="F633" s="18">
        <f>'Limiting Factor Scores'!F48</f>
        <v>0.442</v>
      </c>
      <c r="G633" s="18">
        <f>'Limiting Factor Scores'!G48</f>
        <v>0.40688878277720397</v>
      </c>
      <c r="H633" s="18">
        <f>'Limiting Factor Scores'!H48</f>
        <v>0.11418466351759646</v>
      </c>
      <c r="I633" s="17">
        <f>LFAT!A150</f>
        <v>10</v>
      </c>
      <c r="J633" s="16" t="str">
        <f>LFAT!B150</f>
        <v>Upland Treatments</v>
      </c>
      <c r="K633" s="16" t="str">
        <f>LFAT!D150</f>
        <v>I</v>
      </c>
      <c r="L633" s="19">
        <f>LFAT!F150</f>
        <v>0.5</v>
      </c>
      <c r="M633" s="16" t="str">
        <f>LFAT!G150</f>
        <v>CD</v>
      </c>
      <c r="N633" s="19">
        <f>LFAT!I150</f>
        <v>0.5</v>
      </c>
      <c r="O633" s="18">
        <f>LFAT!J150</f>
        <v>0.25</v>
      </c>
      <c r="P633" s="18">
        <f t="shared" si="27"/>
        <v>0.1105</v>
      </c>
      <c r="Q633" s="18">
        <f t="shared" si="28"/>
        <v>0.10172219569430099</v>
      </c>
      <c r="R633" s="18">
        <f t="shared" si="29"/>
        <v>2.8546165879399114E-2</v>
      </c>
    </row>
    <row r="634" spans="1:18" ht="18" customHeight="1" x14ac:dyDescent="0.2">
      <c r="A634" s="16" t="str">
        <f>'Limiting Factor Scores'!A49</f>
        <v>CC4</v>
      </c>
      <c r="B634" s="16" t="str">
        <f>'Limiting Factor Scores'!B49</f>
        <v>Catherine Creek</v>
      </c>
      <c r="C634" s="16" t="str">
        <f>'Limiting Factor Scores'!C49</f>
        <v>Anthropogenic Barriers</v>
      </c>
      <c r="D634" s="18">
        <f>'Limiting Factor Scores'!D49</f>
        <v>0.25319999999999998</v>
      </c>
      <c r="E634" s="19">
        <f>'Limiting Factor Scores'!E49</f>
        <v>4.6399999999999997</v>
      </c>
      <c r="F634" s="18">
        <f>'Limiting Factor Scores'!F49</f>
        <v>0.91900000000000004</v>
      </c>
      <c r="G634" s="18">
        <f>'Limiting Factor Scores'!G49</f>
        <v>1.2349233168769249</v>
      </c>
      <c r="H634" s="18">
        <f>'Limiting Factor Scores'!H49</f>
        <v>0.37981786856803917</v>
      </c>
      <c r="I634" s="17">
        <f>LFAT!A137</f>
        <v>10</v>
      </c>
      <c r="J634" s="16" t="str">
        <f>LFAT!B137</f>
        <v>Upland Treatments</v>
      </c>
      <c r="K634" s="16" t="str">
        <f>LFAT!D137</f>
        <v>N</v>
      </c>
      <c r="L634" s="19">
        <f>LFAT!F137</f>
        <v>0.1</v>
      </c>
      <c r="M634" s="16" t="str">
        <f>LFAT!G137</f>
        <v>R</v>
      </c>
      <c r="N634" s="19">
        <f>LFAT!I137</f>
        <v>0.1</v>
      </c>
      <c r="O634" s="18">
        <f>LFAT!J137</f>
        <v>0.01</v>
      </c>
      <c r="P634" s="18">
        <f t="shared" si="27"/>
        <v>9.1900000000000003E-3</v>
      </c>
      <c r="Q634" s="18">
        <f t="shared" si="28"/>
        <v>1.234923316876925E-2</v>
      </c>
      <c r="R634" s="18">
        <f t="shared" si="29"/>
        <v>3.7981786856803919E-3</v>
      </c>
    </row>
    <row r="635" spans="1:18" ht="18" customHeight="1" x14ac:dyDescent="0.2">
      <c r="A635" s="16" t="str">
        <f>'Limiting Factor Scores'!A50</f>
        <v>CC4</v>
      </c>
      <c r="B635" s="16" t="str">
        <f>'Limiting Factor Scores'!B50</f>
        <v>Catherine Creek</v>
      </c>
      <c r="C635" s="16" t="str">
        <f>'Limiting Factor Scores'!C50</f>
        <v>Channel and Habitat Structure</v>
      </c>
      <c r="D635" s="18">
        <f>'Limiting Factor Scores'!D50</f>
        <v>0.25319999999999998</v>
      </c>
      <c r="E635" s="19">
        <f>'Limiting Factor Scores'!E50</f>
        <v>3.73</v>
      </c>
      <c r="F635" s="18">
        <f>'Limiting Factor Scores'!F50</f>
        <v>0.71425000000000005</v>
      </c>
      <c r="G635" s="18">
        <f>'Limiting Factor Scores'!G50</f>
        <v>1.5759620140531951</v>
      </c>
      <c r="H635" s="18">
        <f>'Limiting Factor Scores'!H50</f>
        <v>0.47504920544244833</v>
      </c>
      <c r="I635" s="17">
        <f>LFAT!A141</f>
        <v>10</v>
      </c>
      <c r="J635" s="16" t="str">
        <f>LFAT!B141</f>
        <v>Upland Treatments</v>
      </c>
      <c r="K635" s="16" t="str">
        <f>LFAT!D141</f>
        <v>N</v>
      </c>
      <c r="L635" s="19">
        <f>LFAT!F141</f>
        <v>0.1</v>
      </c>
      <c r="M635" s="16" t="str">
        <f>LFAT!G141</f>
        <v>R</v>
      </c>
      <c r="N635" s="19">
        <f>LFAT!I141</f>
        <v>0.1</v>
      </c>
      <c r="O635" s="18">
        <f>LFAT!J141</f>
        <v>0.01</v>
      </c>
      <c r="P635" s="18">
        <f t="shared" si="27"/>
        <v>7.1425000000000004E-3</v>
      </c>
      <c r="Q635" s="18">
        <f t="shared" si="28"/>
        <v>1.5759620140531953E-2</v>
      </c>
      <c r="R635" s="18">
        <f t="shared" si="29"/>
        <v>4.7504920544244834E-3</v>
      </c>
    </row>
    <row r="636" spans="1:18" ht="18" customHeight="1" x14ac:dyDescent="0.2">
      <c r="A636" s="16" t="str">
        <f>'Limiting Factor Scores'!A51</f>
        <v>CC4</v>
      </c>
      <c r="B636" s="16" t="str">
        <f>'Limiting Factor Scores'!B51</f>
        <v>Catherine Creek</v>
      </c>
      <c r="C636" s="16" t="str">
        <f>'Limiting Factor Scores'!C51</f>
        <v>Decreased Sediment Quantity</v>
      </c>
      <c r="D636" s="18">
        <f>'Limiting Factor Scores'!D51</f>
        <v>0.25319999999999998</v>
      </c>
      <c r="E636" s="19">
        <f>'Limiting Factor Scores'!E51</f>
        <v>3.18</v>
      </c>
      <c r="F636" s="18">
        <f>'Limiting Factor Scores'!F51</f>
        <v>0.59050000000000002</v>
      </c>
      <c r="G636" s="18">
        <f>'Limiting Factor Scores'!G51</f>
        <v>0.77427203577836345</v>
      </c>
      <c r="H636" s="18">
        <f>'Limiting Factor Scores'!H51</f>
        <v>0.23482335895145079</v>
      </c>
      <c r="I636" s="17">
        <f>LFAT!A144</f>
        <v>10</v>
      </c>
      <c r="J636" s="16" t="str">
        <f>LFAT!B144</f>
        <v>Upland Treatments</v>
      </c>
      <c r="K636" s="16" t="str">
        <f>LFAT!D144</f>
        <v>I</v>
      </c>
      <c r="L636" s="19">
        <f>LFAT!F144</f>
        <v>0.5</v>
      </c>
      <c r="M636" s="16" t="str">
        <f>LFAT!G144</f>
        <v>CD</v>
      </c>
      <c r="N636" s="19">
        <f>LFAT!I144</f>
        <v>0.5</v>
      </c>
      <c r="O636" s="18">
        <f>LFAT!J144</f>
        <v>0.25</v>
      </c>
      <c r="P636" s="18">
        <f t="shared" si="27"/>
        <v>0.14762500000000001</v>
      </c>
      <c r="Q636" s="18">
        <f t="shared" si="28"/>
        <v>0.19356800894459086</v>
      </c>
      <c r="R636" s="18">
        <f t="shared" si="29"/>
        <v>5.8705839737862697E-2</v>
      </c>
    </row>
    <row r="637" spans="1:18" ht="18" customHeight="1" x14ac:dyDescent="0.2">
      <c r="A637" s="16" t="str">
        <f>'Limiting Factor Scores'!A52</f>
        <v>CC4</v>
      </c>
      <c r="B637" s="16" t="str">
        <f>'Limiting Factor Scores'!B52</f>
        <v>Catherine Creek</v>
      </c>
      <c r="C637" s="16" t="str">
        <f>'Limiting Factor Scores'!C52</f>
        <v>Decreased Water Quantity</v>
      </c>
      <c r="D637" s="18">
        <f>'Limiting Factor Scores'!D52</f>
        <v>0.25319999999999998</v>
      </c>
      <c r="E637" s="19">
        <f>'Limiting Factor Scores'!E52</f>
        <v>3.63</v>
      </c>
      <c r="F637" s="18">
        <f>'Limiting Factor Scores'!F52</f>
        <v>0.69174999999999998</v>
      </c>
      <c r="G637" s="18">
        <f>'Limiting Factor Scores'!G52</f>
        <v>1.3123821709144581</v>
      </c>
      <c r="H637" s="18">
        <f>'Limiting Factor Scores'!H52</f>
        <v>0.37608694413562055</v>
      </c>
      <c r="I637" s="17">
        <f>LFAT!A142</f>
        <v>10</v>
      </c>
      <c r="J637" s="16" t="str">
        <f>LFAT!B142</f>
        <v>Upland Treatments</v>
      </c>
      <c r="K637" s="16" t="str">
        <f>LFAT!D142</f>
        <v>I</v>
      </c>
      <c r="L637" s="19">
        <f>LFAT!F142</f>
        <v>0.5</v>
      </c>
      <c r="M637" s="16" t="str">
        <f>LFAT!G142</f>
        <v>CD</v>
      </c>
      <c r="N637" s="19">
        <f>LFAT!I142</f>
        <v>0.5</v>
      </c>
      <c r="O637" s="18">
        <f>LFAT!J142</f>
        <v>0.25</v>
      </c>
      <c r="P637" s="18">
        <f t="shared" si="27"/>
        <v>0.17293749999999999</v>
      </c>
      <c r="Q637" s="18">
        <f t="shared" si="28"/>
        <v>0.32809554272861452</v>
      </c>
      <c r="R637" s="18">
        <f t="shared" si="29"/>
        <v>9.4021736033905137E-2</v>
      </c>
    </row>
    <row r="638" spans="1:18" ht="18" customHeight="1" x14ac:dyDescent="0.2">
      <c r="A638" s="16" t="str">
        <f>'Limiting Factor Scores'!A53</f>
        <v>CC4</v>
      </c>
      <c r="B638" s="16" t="str">
        <f>'Limiting Factor Scores'!B53</f>
        <v>Catherine Creek</v>
      </c>
      <c r="C638" s="16" t="str">
        <f>'Limiting Factor Scores'!C53</f>
        <v>Floodplain Condition</v>
      </c>
      <c r="D638" s="18">
        <f>'Limiting Factor Scores'!D53</f>
        <v>0.25319999999999998</v>
      </c>
      <c r="E638" s="19">
        <f>'Limiting Factor Scores'!E53</f>
        <v>3.44</v>
      </c>
      <c r="F638" s="18">
        <f>'Limiting Factor Scores'!F53</f>
        <v>0.64900000000000002</v>
      </c>
      <c r="G638" s="18">
        <f>'Limiting Factor Scores'!G53</f>
        <v>0.99887219149899731</v>
      </c>
      <c r="H638" s="18">
        <f>'Limiting Factor Scores'!H53</f>
        <v>0.28396844804476934</v>
      </c>
      <c r="I638" s="17">
        <f>LFAT!A139</f>
        <v>10</v>
      </c>
      <c r="J638" s="16" t="str">
        <f>LFAT!B139</f>
        <v>Upland Treatments</v>
      </c>
      <c r="K638" s="16" t="str">
        <f>LFAT!D139</f>
        <v>N</v>
      </c>
      <c r="L638" s="19">
        <f>LFAT!F139</f>
        <v>0.1</v>
      </c>
      <c r="M638" s="16" t="str">
        <f>LFAT!G139</f>
        <v>R</v>
      </c>
      <c r="N638" s="19">
        <f>LFAT!I139</f>
        <v>0.1</v>
      </c>
      <c r="O638" s="18">
        <f>LFAT!J139</f>
        <v>0.01</v>
      </c>
      <c r="P638" s="18">
        <f t="shared" si="27"/>
        <v>6.4900000000000001E-3</v>
      </c>
      <c r="Q638" s="18">
        <f t="shared" si="28"/>
        <v>9.9887219149899734E-3</v>
      </c>
      <c r="R638" s="18">
        <f t="shared" si="29"/>
        <v>2.8396844804476937E-3</v>
      </c>
    </row>
    <row r="639" spans="1:18" ht="18" customHeight="1" x14ac:dyDescent="0.2">
      <c r="A639" s="16" t="str">
        <f>'Limiting Factor Scores'!A54</f>
        <v>CC4</v>
      </c>
      <c r="B639" s="16" t="str">
        <f>'Limiting Factor Scores'!B54</f>
        <v>Catherine Creek</v>
      </c>
      <c r="C639" s="16" t="str">
        <f>'Limiting Factor Scores'!C54</f>
        <v>Increased Sediment Quantity</v>
      </c>
      <c r="D639" s="18">
        <f>'Limiting Factor Scores'!D54</f>
        <v>0.25319999999999998</v>
      </c>
      <c r="E639" s="19">
        <f>'Limiting Factor Scores'!E54</f>
        <v>3.78</v>
      </c>
      <c r="F639" s="18">
        <f>'Limiting Factor Scores'!F54</f>
        <v>0.72550000000000003</v>
      </c>
      <c r="G639" s="18">
        <f>'Limiting Factor Scores'!G54</f>
        <v>0.66786835272593092</v>
      </c>
      <c r="H639" s="18">
        <f>'Limiting Factor Scores'!H54</f>
        <v>0.22037031405988189</v>
      </c>
      <c r="I639" s="17">
        <f>LFAT!A145</f>
        <v>10</v>
      </c>
      <c r="J639" s="16" t="str">
        <f>LFAT!B145</f>
        <v>Upland Treatments</v>
      </c>
      <c r="K639" s="16" t="str">
        <f>LFAT!D145</f>
        <v>I</v>
      </c>
      <c r="L639" s="19">
        <f>LFAT!F145</f>
        <v>0.5</v>
      </c>
      <c r="M639" s="16" t="str">
        <f>LFAT!G145</f>
        <v>CD</v>
      </c>
      <c r="N639" s="19">
        <f>LFAT!I145</f>
        <v>0.5</v>
      </c>
      <c r="O639" s="18">
        <f>LFAT!J145</f>
        <v>0.25</v>
      </c>
      <c r="P639" s="18">
        <f t="shared" si="27"/>
        <v>0.18137500000000001</v>
      </c>
      <c r="Q639" s="18">
        <f t="shared" si="28"/>
        <v>0.16696708818148273</v>
      </c>
      <c r="R639" s="18">
        <f t="shared" si="29"/>
        <v>5.5092578514970472E-2</v>
      </c>
    </row>
    <row r="640" spans="1:18" ht="18" customHeight="1" x14ac:dyDescent="0.2">
      <c r="A640" s="16" t="str">
        <f>'Limiting Factor Scores'!A55</f>
        <v>CC4</v>
      </c>
      <c r="B640" s="16" t="str">
        <f>'Limiting Factor Scores'!B55</f>
        <v>Catherine Creek</v>
      </c>
      <c r="C640" s="16" t="str">
        <f>'Limiting Factor Scores'!C55</f>
        <v>Non-Native Species Interactions and Competition</v>
      </c>
      <c r="D640" s="18">
        <f>'Limiting Factor Scores'!D55</f>
        <v>0.25319999999999998</v>
      </c>
      <c r="E640" s="19">
        <f>'Limiting Factor Scores'!E55</f>
        <v>1.59</v>
      </c>
      <c r="F640" s="18">
        <f>'Limiting Factor Scores'!F55</f>
        <v>0.23275000000000001</v>
      </c>
      <c r="G640" s="18">
        <f>'Limiting Factor Scores'!G55</f>
        <v>0.23699203497474333</v>
      </c>
      <c r="H640" s="18">
        <f>'Limiting Factor Scores'!H55</f>
        <v>8.2707273595958933E-2</v>
      </c>
      <c r="I640" s="17">
        <f>LFAT!A151</f>
        <v>10</v>
      </c>
      <c r="J640" s="16" t="str">
        <f>LFAT!B151</f>
        <v>Upland Treatments</v>
      </c>
      <c r="K640" s="16" t="str">
        <f>LFAT!D151</f>
        <v>N</v>
      </c>
      <c r="L640" s="19">
        <f>LFAT!F151</f>
        <v>0.1</v>
      </c>
      <c r="M640" s="16" t="str">
        <f>LFAT!G151</f>
        <v>R</v>
      </c>
      <c r="N640" s="19">
        <f>LFAT!I151</f>
        <v>0.1</v>
      </c>
      <c r="O640" s="18">
        <f>LFAT!J151</f>
        <v>0.01</v>
      </c>
      <c r="P640" s="18">
        <f t="shared" si="27"/>
        <v>2.3275000000000001E-3</v>
      </c>
      <c r="Q640" s="18">
        <f t="shared" si="28"/>
        <v>2.3699203497474335E-3</v>
      </c>
      <c r="R640" s="18">
        <f t="shared" si="29"/>
        <v>8.2707273595958937E-4</v>
      </c>
    </row>
    <row r="641" spans="1:18" ht="18" customHeight="1" x14ac:dyDescent="0.2">
      <c r="A641" s="16" t="str">
        <f>'Limiting Factor Scores'!A56</f>
        <v>CC4</v>
      </c>
      <c r="B641" s="16" t="str">
        <f>'Limiting Factor Scores'!B56</f>
        <v>Catherine Creek</v>
      </c>
      <c r="C641" s="16" t="str">
        <f>'Limiting Factor Scores'!C56</f>
        <v>Predation</v>
      </c>
      <c r="D641" s="18">
        <f>'Limiting Factor Scores'!D56</f>
        <v>0.25319999999999998</v>
      </c>
      <c r="E641" s="19">
        <f>'Limiting Factor Scores'!E56</f>
        <v>1.82</v>
      </c>
      <c r="F641" s="18">
        <f>'Limiting Factor Scores'!F56</f>
        <v>0.28449999999999998</v>
      </c>
      <c r="G641" s="18">
        <f>'Limiting Factor Scores'!G56</f>
        <v>0.38693300582748402</v>
      </c>
      <c r="H641" s="18">
        <f>'Limiting Factor Scores'!H56</f>
        <v>0.11684141882737342</v>
      </c>
      <c r="I641" s="17">
        <f>LFAT!A149</f>
        <v>10</v>
      </c>
      <c r="J641" s="16" t="str">
        <f>LFAT!B149</f>
        <v>Upland Treatments</v>
      </c>
      <c r="K641" s="16" t="str">
        <f>LFAT!D149</f>
        <v>N</v>
      </c>
      <c r="L641" s="19">
        <f>LFAT!F149</f>
        <v>0.1</v>
      </c>
      <c r="M641" s="16" t="str">
        <f>LFAT!G149</f>
        <v>R</v>
      </c>
      <c r="N641" s="19">
        <f>LFAT!I149</f>
        <v>0.1</v>
      </c>
      <c r="O641" s="18">
        <f>LFAT!J149</f>
        <v>0.01</v>
      </c>
      <c r="P641" s="18">
        <f t="shared" si="27"/>
        <v>2.8449999999999999E-3</v>
      </c>
      <c r="Q641" s="18">
        <f t="shared" si="28"/>
        <v>3.8693300582748405E-3</v>
      </c>
      <c r="R641" s="18">
        <f t="shared" si="29"/>
        <v>1.1684141882737343E-3</v>
      </c>
    </row>
    <row r="642" spans="1:18" ht="18" customHeight="1" x14ac:dyDescent="0.2">
      <c r="A642" s="16" t="str">
        <f>'Limiting Factor Scores'!A57</f>
        <v>CC4</v>
      </c>
      <c r="B642" s="16" t="str">
        <f>'Limiting Factor Scores'!B57</f>
        <v>Catherine Creek</v>
      </c>
      <c r="C642" s="16" t="str">
        <f>'Limiting Factor Scores'!C57</f>
        <v>Riparian Condition</v>
      </c>
      <c r="D642" s="18">
        <f>'Limiting Factor Scores'!D57</f>
        <v>0.25319999999999998</v>
      </c>
      <c r="E642" s="19">
        <f>'Limiting Factor Scores'!E57</f>
        <v>3.31</v>
      </c>
      <c r="F642" s="18">
        <f>'Limiting Factor Scores'!F57</f>
        <v>0.61975000000000002</v>
      </c>
      <c r="G642" s="18">
        <f>'Limiting Factor Scores'!G57</f>
        <v>0.97402920227736045</v>
      </c>
      <c r="H642" s="18">
        <f>'Limiting Factor Scores'!H57</f>
        <v>0.31152121539342814</v>
      </c>
      <c r="I642" s="17">
        <f>LFAT!A138</f>
        <v>10</v>
      </c>
      <c r="J642" s="16" t="str">
        <f>LFAT!B138</f>
        <v>Upland Treatments</v>
      </c>
      <c r="K642" s="16" t="str">
        <f>LFAT!D138</f>
        <v>N</v>
      </c>
      <c r="L642" s="19">
        <f>LFAT!F138</f>
        <v>0.1</v>
      </c>
      <c r="M642" s="16" t="str">
        <f>LFAT!G138</f>
        <v>R</v>
      </c>
      <c r="N642" s="19">
        <f>LFAT!I138</f>
        <v>0.1</v>
      </c>
      <c r="O642" s="18">
        <f>LFAT!J138</f>
        <v>0.01</v>
      </c>
      <c r="P642" s="18">
        <f t="shared" ref="P642:P705" si="30">F642*O642</f>
        <v>6.1975000000000008E-3</v>
      </c>
      <c r="Q642" s="18">
        <f t="shared" ref="Q642:Q705" si="31">G642*O642</f>
        <v>9.7402920227736053E-3</v>
      </c>
      <c r="R642" s="18">
        <f t="shared" ref="R642:R705" si="32">H642*O642</f>
        <v>3.1152121539342816E-3</v>
      </c>
    </row>
    <row r="643" spans="1:18" ht="18" customHeight="1" x14ac:dyDescent="0.2">
      <c r="A643" s="16" t="str">
        <f>'Limiting Factor Scores'!A58</f>
        <v>CC4</v>
      </c>
      <c r="B643" s="16" t="str">
        <f>'Limiting Factor Scores'!B58</f>
        <v>Catherine Creek</v>
      </c>
      <c r="C643" s="16" t="str">
        <f>'Limiting Factor Scores'!C58</f>
        <v>Side Channel and Wetland Habitat</v>
      </c>
      <c r="D643" s="18">
        <f>'Limiting Factor Scores'!D58</f>
        <v>0.25319999999999998</v>
      </c>
      <c r="E643" s="19">
        <f>'Limiting Factor Scores'!E58</f>
        <v>3.73</v>
      </c>
      <c r="F643" s="18">
        <f>'Limiting Factor Scores'!F58</f>
        <v>0.71425000000000005</v>
      </c>
      <c r="G643" s="18">
        <f>'Limiting Factor Scores'!G58</f>
        <v>1.3899468254042604</v>
      </c>
      <c r="H643" s="18">
        <f>'Limiting Factor Scores'!H58</f>
        <v>0.40389839580819314</v>
      </c>
      <c r="I643" s="17">
        <f>LFAT!A140</f>
        <v>10</v>
      </c>
      <c r="J643" s="16" t="str">
        <f>LFAT!B140</f>
        <v>Upland Treatments</v>
      </c>
      <c r="K643" s="16" t="str">
        <f>LFAT!D140</f>
        <v>N</v>
      </c>
      <c r="L643" s="19">
        <f>LFAT!F140</f>
        <v>0.1</v>
      </c>
      <c r="M643" s="16" t="str">
        <f>LFAT!G140</f>
        <v>R</v>
      </c>
      <c r="N643" s="19">
        <f>LFAT!I140</f>
        <v>0.1</v>
      </c>
      <c r="O643" s="18">
        <f>LFAT!J140</f>
        <v>0.01</v>
      </c>
      <c r="P643" s="18">
        <f t="shared" si="30"/>
        <v>7.1425000000000004E-3</v>
      </c>
      <c r="Q643" s="18">
        <f t="shared" si="31"/>
        <v>1.3899468254042605E-2</v>
      </c>
      <c r="R643" s="18">
        <f t="shared" si="32"/>
        <v>4.0389839580819318E-3</v>
      </c>
    </row>
    <row r="644" spans="1:18" ht="18" customHeight="1" x14ac:dyDescent="0.2">
      <c r="A644" s="16" t="str">
        <f>'Limiting Factor Scores'!A59</f>
        <v>CC4</v>
      </c>
      <c r="B644" s="16" t="str">
        <f>'Limiting Factor Scores'!B59</f>
        <v>Catherine Creek</v>
      </c>
      <c r="C644" s="16" t="str">
        <f>'Limiting Factor Scores'!C59</f>
        <v>Summer Water Temperature</v>
      </c>
      <c r="D644" s="18">
        <f>'Limiting Factor Scores'!D59</f>
        <v>0.25319999999999998</v>
      </c>
      <c r="E644" s="19">
        <f>'Limiting Factor Scores'!E59</f>
        <v>3.63</v>
      </c>
      <c r="F644" s="18">
        <f>'Limiting Factor Scores'!F59</f>
        <v>0.69174999999999998</v>
      </c>
      <c r="G644" s="18">
        <f>'Limiting Factor Scores'!G59</f>
        <v>1.1660058942606926</v>
      </c>
      <c r="H644" s="18">
        <f>'Limiting Factor Scores'!H59</f>
        <v>0.3599855536651731</v>
      </c>
      <c r="I644" s="17">
        <f>LFAT!A146</f>
        <v>10</v>
      </c>
      <c r="J644" s="16" t="str">
        <f>LFAT!B146</f>
        <v>Upland Treatments</v>
      </c>
      <c r="K644" s="16" t="str">
        <f>LFAT!D146</f>
        <v>I</v>
      </c>
      <c r="L644" s="19">
        <f>LFAT!F146</f>
        <v>0.5</v>
      </c>
      <c r="M644" s="16" t="str">
        <f>LFAT!G146</f>
        <v>CD</v>
      </c>
      <c r="N644" s="19">
        <f>LFAT!I146</f>
        <v>0.5</v>
      </c>
      <c r="O644" s="18">
        <f>LFAT!J146</f>
        <v>0.25</v>
      </c>
      <c r="P644" s="18">
        <f t="shared" si="30"/>
        <v>0.17293749999999999</v>
      </c>
      <c r="Q644" s="18">
        <f t="shared" si="31"/>
        <v>0.29150147356517314</v>
      </c>
      <c r="R644" s="18">
        <f t="shared" si="32"/>
        <v>8.9996388416293274E-2</v>
      </c>
    </row>
    <row r="645" spans="1:18" ht="18" customHeight="1" x14ac:dyDescent="0.2">
      <c r="A645" s="16" t="str">
        <f>'Limiting Factor Scores'!A60</f>
        <v>CC4</v>
      </c>
      <c r="B645" s="16" t="str">
        <f>'Limiting Factor Scores'!B60</f>
        <v>Catherine Creek</v>
      </c>
      <c r="C645" s="16" t="str">
        <f>'Limiting Factor Scores'!C60</f>
        <v>Water Quality</v>
      </c>
      <c r="D645" s="18">
        <f>'Limiting Factor Scores'!D60</f>
        <v>0.25319999999999998</v>
      </c>
      <c r="E645" s="19">
        <f>'Limiting Factor Scores'!E60</f>
        <v>3.3</v>
      </c>
      <c r="F645" s="18">
        <f>'Limiting Factor Scores'!F60</f>
        <v>0.61750000000000005</v>
      </c>
      <c r="G645" s="18">
        <f>'Limiting Factor Scores'!G60</f>
        <v>0.91018617881712305</v>
      </c>
      <c r="H645" s="18">
        <f>'Limiting Factor Scores'!H60</f>
        <v>0.25108853813731935</v>
      </c>
      <c r="I645" s="17">
        <f>LFAT!A148</f>
        <v>10</v>
      </c>
      <c r="J645" s="16" t="str">
        <f>LFAT!B148</f>
        <v>Upland Treatments</v>
      </c>
      <c r="K645" s="16" t="str">
        <f>LFAT!D148</f>
        <v>I</v>
      </c>
      <c r="L645" s="19">
        <f>LFAT!F148</f>
        <v>0.5</v>
      </c>
      <c r="M645" s="16" t="str">
        <f>LFAT!G148</f>
        <v>CD</v>
      </c>
      <c r="N645" s="19">
        <f>LFAT!I148</f>
        <v>0.5</v>
      </c>
      <c r="O645" s="18">
        <f>LFAT!J148</f>
        <v>0.25</v>
      </c>
      <c r="P645" s="18">
        <f t="shared" si="30"/>
        <v>0.15437500000000001</v>
      </c>
      <c r="Q645" s="18">
        <f t="shared" si="31"/>
        <v>0.22754654470428076</v>
      </c>
      <c r="R645" s="18">
        <f t="shared" si="32"/>
        <v>6.2772134534329838E-2</v>
      </c>
    </row>
    <row r="646" spans="1:18" ht="18" customHeight="1" x14ac:dyDescent="0.2">
      <c r="A646" s="16" t="str">
        <f>'Limiting Factor Scores'!A61</f>
        <v>CC4</v>
      </c>
      <c r="B646" s="16" t="str">
        <f>'Limiting Factor Scores'!B61</f>
        <v>Catherine Creek</v>
      </c>
      <c r="C646" s="16" t="str">
        <f>'Limiting Factor Scores'!C61</f>
        <v>Winter Water Temperature</v>
      </c>
      <c r="D646" s="18">
        <f>'Limiting Factor Scores'!D61</f>
        <v>0.25319999999999998</v>
      </c>
      <c r="E646" s="19">
        <f>'Limiting Factor Scores'!E61</f>
        <v>3.56</v>
      </c>
      <c r="F646" s="18">
        <f>'Limiting Factor Scores'!F61</f>
        <v>0.67600000000000005</v>
      </c>
      <c r="G646" s="18">
        <f>'Limiting Factor Scores'!G61</f>
        <v>0.8203607657387374</v>
      </c>
      <c r="H646" s="18">
        <f>'Limiting Factor Scores'!H61</f>
        <v>0.22833170882567444</v>
      </c>
      <c r="I646" s="17">
        <f>LFAT!A147</f>
        <v>10</v>
      </c>
      <c r="J646" s="16" t="str">
        <f>LFAT!B147</f>
        <v>Upland Treatments</v>
      </c>
      <c r="K646" s="16" t="str">
        <f>LFAT!D147</f>
        <v>N</v>
      </c>
      <c r="L646" s="19">
        <f>LFAT!F147</f>
        <v>0.1</v>
      </c>
      <c r="M646" s="16" t="str">
        <f>LFAT!G147</f>
        <v>R</v>
      </c>
      <c r="N646" s="19">
        <f>LFAT!I147</f>
        <v>0.1</v>
      </c>
      <c r="O646" s="18">
        <f>LFAT!J147</f>
        <v>0.01</v>
      </c>
      <c r="P646" s="18">
        <f t="shared" si="30"/>
        <v>6.7600000000000004E-3</v>
      </c>
      <c r="Q646" s="18">
        <f t="shared" si="31"/>
        <v>8.2036076573873736E-3</v>
      </c>
      <c r="R646" s="18">
        <f t="shared" si="32"/>
        <v>2.2833170882567443E-3</v>
      </c>
    </row>
    <row r="647" spans="1:18" ht="18" customHeight="1" x14ac:dyDescent="0.2">
      <c r="A647" s="16" t="str">
        <f>'Limiting Factor Scores'!A47</f>
        <v>CC4</v>
      </c>
      <c r="B647" s="16" t="str">
        <f>'Limiting Factor Scores'!B47</f>
        <v>Catherine Creek</v>
      </c>
      <c r="C647" s="16" t="str">
        <f>'Limiting Factor Scores'!C47</f>
        <v>Altered Flow Timing</v>
      </c>
      <c r="D647" s="18">
        <f>'Limiting Factor Scores'!D47</f>
        <v>0.25319999999999998</v>
      </c>
      <c r="E647" s="19">
        <f>'Limiting Factor Scores'!E47</f>
        <v>2.88</v>
      </c>
      <c r="F647" s="18">
        <f>'Limiting Factor Scores'!F47</f>
        <v>0.52300000000000002</v>
      </c>
      <c r="G647" s="18">
        <f>'Limiting Factor Scores'!G47</f>
        <v>0.69427801716177484</v>
      </c>
      <c r="H647" s="18">
        <f>'Limiting Factor Scores'!H47</f>
        <v>0.18908198317501715</v>
      </c>
      <c r="I647" s="17">
        <f>LFAT!A158</f>
        <v>11</v>
      </c>
      <c r="J647" s="16" t="str">
        <f>LFAT!B158</f>
        <v>Species Management (non-native or unnatural)</v>
      </c>
      <c r="K647" s="16" t="str">
        <f>LFAT!D158</f>
        <v>N</v>
      </c>
      <c r="L647" s="19">
        <f>LFAT!F158</f>
        <v>0.1</v>
      </c>
      <c r="M647" s="16" t="str">
        <f>LFAT!G158</f>
        <v>R</v>
      </c>
      <c r="N647" s="19">
        <f>LFAT!I158</f>
        <v>0.1</v>
      </c>
      <c r="O647" s="18">
        <f>LFAT!J158</f>
        <v>0.01</v>
      </c>
      <c r="P647" s="18">
        <f t="shared" si="30"/>
        <v>5.2300000000000003E-3</v>
      </c>
      <c r="Q647" s="18">
        <f t="shared" si="31"/>
        <v>6.9427801716177486E-3</v>
      </c>
      <c r="R647" s="18">
        <f t="shared" si="32"/>
        <v>1.8908198317501715E-3</v>
      </c>
    </row>
    <row r="648" spans="1:18" ht="18" customHeight="1" x14ac:dyDescent="0.2">
      <c r="A648" s="16" t="str">
        <f>'Limiting Factor Scores'!A48</f>
        <v>CC4</v>
      </c>
      <c r="B648" s="16" t="str">
        <f>'Limiting Factor Scores'!B48</f>
        <v>Catherine Creek</v>
      </c>
      <c r="C648" s="16" t="str">
        <f>'Limiting Factor Scores'!C48</f>
        <v>Altered Primary Productivity</v>
      </c>
      <c r="D648" s="18">
        <f>'Limiting Factor Scores'!D48</f>
        <v>0.25319999999999998</v>
      </c>
      <c r="E648" s="19">
        <f>'Limiting Factor Scores'!E48</f>
        <v>2.52</v>
      </c>
      <c r="F648" s="18">
        <f>'Limiting Factor Scores'!F48</f>
        <v>0.442</v>
      </c>
      <c r="G648" s="18">
        <f>'Limiting Factor Scores'!G48</f>
        <v>0.40688878277720397</v>
      </c>
      <c r="H648" s="18">
        <f>'Limiting Factor Scores'!H48</f>
        <v>0.11418466351759646</v>
      </c>
      <c r="I648" s="17">
        <f>LFAT!A165</f>
        <v>11</v>
      </c>
      <c r="J648" s="16" t="str">
        <f>LFAT!B165</f>
        <v>Species Management (non-native or unnatural)</v>
      </c>
      <c r="K648" s="16" t="str">
        <f>LFAT!D165</f>
        <v>N</v>
      </c>
      <c r="L648" s="19">
        <f>LFAT!F165</f>
        <v>0.1</v>
      </c>
      <c r="M648" s="16" t="str">
        <f>LFAT!G165</f>
        <v>R</v>
      </c>
      <c r="N648" s="19">
        <f>LFAT!I165</f>
        <v>0.1</v>
      </c>
      <c r="O648" s="18">
        <f>LFAT!J165</f>
        <v>0.01</v>
      </c>
      <c r="P648" s="18">
        <f t="shared" si="30"/>
        <v>4.4200000000000003E-3</v>
      </c>
      <c r="Q648" s="18">
        <f t="shared" si="31"/>
        <v>4.0688878277720395E-3</v>
      </c>
      <c r="R648" s="18">
        <f t="shared" si="32"/>
        <v>1.1418466351759645E-3</v>
      </c>
    </row>
    <row r="649" spans="1:18" ht="18" customHeight="1" x14ac:dyDescent="0.2">
      <c r="A649" s="16" t="str">
        <f>'Limiting Factor Scores'!A49</f>
        <v>CC4</v>
      </c>
      <c r="B649" s="16" t="str">
        <f>'Limiting Factor Scores'!B49</f>
        <v>Catherine Creek</v>
      </c>
      <c r="C649" s="16" t="str">
        <f>'Limiting Factor Scores'!C49</f>
        <v>Anthropogenic Barriers</v>
      </c>
      <c r="D649" s="18">
        <f>'Limiting Factor Scores'!D49</f>
        <v>0.25319999999999998</v>
      </c>
      <c r="E649" s="19">
        <f>'Limiting Factor Scores'!E49</f>
        <v>4.6399999999999997</v>
      </c>
      <c r="F649" s="18">
        <f>'Limiting Factor Scores'!F49</f>
        <v>0.91900000000000004</v>
      </c>
      <c r="G649" s="18">
        <f>'Limiting Factor Scores'!G49</f>
        <v>1.2349233168769249</v>
      </c>
      <c r="H649" s="18">
        <f>'Limiting Factor Scores'!H49</f>
        <v>0.37981786856803917</v>
      </c>
      <c r="I649" s="17">
        <f>LFAT!A152</f>
        <v>11</v>
      </c>
      <c r="J649" s="16" t="str">
        <f>LFAT!B152</f>
        <v>Species Management (non-native or unnatural)</v>
      </c>
      <c r="K649" s="16" t="str">
        <f>LFAT!D152</f>
        <v>N</v>
      </c>
      <c r="L649" s="19">
        <f>LFAT!F152</f>
        <v>0.1</v>
      </c>
      <c r="M649" s="16" t="str">
        <f>LFAT!G152</f>
        <v>R</v>
      </c>
      <c r="N649" s="19">
        <f>LFAT!I152</f>
        <v>0.1</v>
      </c>
      <c r="O649" s="18">
        <f>LFAT!J152</f>
        <v>0.01</v>
      </c>
      <c r="P649" s="18">
        <f t="shared" si="30"/>
        <v>9.1900000000000003E-3</v>
      </c>
      <c r="Q649" s="18">
        <f t="shared" si="31"/>
        <v>1.234923316876925E-2</v>
      </c>
      <c r="R649" s="18">
        <f t="shared" si="32"/>
        <v>3.7981786856803919E-3</v>
      </c>
    </row>
    <row r="650" spans="1:18" ht="18" customHeight="1" x14ac:dyDescent="0.2">
      <c r="A650" s="16" t="str">
        <f>'Limiting Factor Scores'!A50</f>
        <v>CC4</v>
      </c>
      <c r="B650" s="16" t="str">
        <f>'Limiting Factor Scores'!B50</f>
        <v>Catherine Creek</v>
      </c>
      <c r="C650" s="16" t="str">
        <f>'Limiting Factor Scores'!C50</f>
        <v>Channel and Habitat Structure</v>
      </c>
      <c r="D650" s="18">
        <f>'Limiting Factor Scores'!D50</f>
        <v>0.25319999999999998</v>
      </c>
      <c r="E650" s="19">
        <f>'Limiting Factor Scores'!E50</f>
        <v>3.73</v>
      </c>
      <c r="F650" s="18">
        <f>'Limiting Factor Scores'!F50</f>
        <v>0.71425000000000005</v>
      </c>
      <c r="G650" s="18">
        <f>'Limiting Factor Scores'!G50</f>
        <v>1.5759620140531951</v>
      </c>
      <c r="H650" s="18">
        <f>'Limiting Factor Scores'!H50</f>
        <v>0.47504920544244833</v>
      </c>
      <c r="I650" s="17">
        <f>LFAT!A156</f>
        <v>11</v>
      </c>
      <c r="J650" s="16" t="str">
        <f>LFAT!B156</f>
        <v>Species Management (non-native or unnatural)</v>
      </c>
      <c r="K650" s="16" t="str">
        <f>LFAT!D156</f>
        <v>N</v>
      </c>
      <c r="L650" s="19">
        <f>LFAT!F156</f>
        <v>0.1</v>
      </c>
      <c r="M650" s="16" t="str">
        <f>LFAT!G156</f>
        <v>R</v>
      </c>
      <c r="N650" s="19">
        <f>LFAT!I156</f>
        <v>0.1</v>
      </c>
      <c r="O650" s="18">
        <f>LFAT!J156</f>
        <v>0.01</v>
      </c>
      <c r="P650" s="18">
        <f t="shared" si="30"/>
        <v>7.1425000000000004E-3</v>
      </c>
      <c r="Q650" s="18">
        <f t="shared" si="31"/>
        <v>1.5759620140531953E-2</v>
      </c>
      <c r="R650" s="18">
        <f t="shared" si="32"/>
        <v>4.7504920544244834E-3</v>
      </c>
    </row>
    <row r="651" spans="1:18" ht="18" customHeight="1" x14ac:dyDescent="0.2">
      <c r="A651" s="16" t="str">
        <f>'Limiting Factor Scores'!A51</f>
        <v>CC4</v>
      </c>
      <c r="B651" s="16" t="str">
        <f>'Limiting Factor Scores'!B51</f>
        <v>Catherine Creek</v>
      </c>
      <c r="C651" s="16" t="str">
        <f>'Limiting Factor Scores'!C51</f>
        <v>Decreased Sediment Quantity</v>
      </c>
      <c r="D651" s="18">
        <f>'Limiting Factor Scores'!D51</f>
        <v>0.25319999999999998</v>
      </c>
      <c r="E651" s="19">
        <f>'Limiting Factor Scores'!E51</f>
        <v>3.18</v>
      </c>
      <c r="F651" s="18">
        <f>'Limiting Factor Scores'!F51</f>
        <v>0.59050000000000002</v>
      </c>
      <c r="G651" s="18">
        <f>'Limiting Factor Scores'!G51</f>
        <v>0.77427203577836345</v>
      </c>
      <c r="H651" s="18">
        <f>'Limiting Factor Scores'!H51</f>
        <v>0.23482335895145079</v>
      </c>
      <c r="I651" s="17">
        <f>LFAT!A159</f>
        <v>11</v>
      </c>
      <c r="J651" s="16" t="str">
        <f>LFAT!B159</f>
        <v>Species Management (non-native or unnatural)</v>
      </c>
      <c r="K651" s="16" t="str">
        <f>LFAT!D159</f>
        <v>N</v>
      </c>
      <c r="L651" s="19">
        <f>LFAT!F159</f>
        <v>0.1</v>
      </c>
      <c r="M651" s="16" t="str">
        <f>LFAT!G159</f>
        <v>R</v>
      </c>
      <c r="N651" s="19">
        <f>LFAT!I159</f>
        <v>0.1</v>
      </c>
      <c r="O651" s="18">
        <f>LFAT!J159</f>
        <v>0.01</v>
      </c>
      <c r="P651" s="18">
        <f t="shared" si="30"/>
        <v>5.9050000000000005E-3</v>
      </c>
      <c r="Q651" s="18">
        <f t="shared" si="31"/>
        <v>7.742720357783635E-3</v>
      </c>
      <c r="R651" s="18">
        <f t="shared" si="32"/>
        <v>2.3482335895145079E-3</v>
      </c>
    </row>
    <row r="652" spans="1:18" ht="18" customHeight="1" x14ac:dyDescent="0.2">
      <c r="A652" s="16" t="str">
        <f>'Limiting Factor Scores'!A52</f>
        <v>CC4</v>
      </c>
      <c r="B652" s="16" t="str">
        <f>'Limiting Factor Scores'!B52</f>
        <v>Catherine Creek</v>
      </c>
      <c r="C652" s="16" t="str">
        <f>'Limiting Factor Scores'!C52</f>
        <v>Decreased Water Quantity</v>
      </c>
      <c r="D652" s="18">
        <f>'Limiting Factor Scores'!D52</f>
        <v>0.25319999999999998</v>
      </c>
      <c r="E652" s="19">
        <f>'Limiting Factor Scores'!E52</f>
        <v>3.63</v>
      </c>
      <c r="F652" s="18">
        <f>'Limiting Factor Scores'!F52</f>
        <v>0.69174999999999998</v>
      </c>
      <c r="G652" s="18">
        <f>'Limiting Factor Scores'!G52</f>
        <v>1.3123821709144581</v>
      </c>
      <c r="H652" s="18">
        <f>'Limiting Factor Scores'!H52</f>
        <v>0.37608694413562055</v>
      </c>
      <c r="I652" s="17">
        <f>LFAT!A157</f>
        <v>11</v>
      </c>
      <c r="J652" s="16" t="str">
        <f>LFAT!B157</f>
        <v>Species Management (non-native or unnatural)</v>
      </c>
      <c r="K652" s="16" t="str">
        <f>LFAT!D157</f>
        <v>N</v>
      </c>
      <c r="L652" s="19">
        <f>LFAT!F157</f>
        <v>0.1</v>
      </c>
      <c r="M652" s="16" t="str">
        <f>LFAT!G157</f>
        <v>R</v>
      </c>
      <c r="N652" s="19">
        <f>LFAT!I157</f>
        <v>0.1</v>
      </c>
      <c r="O652" s="18">
        <f>LFAT!J157</f>
        <v>0.01</v>
      </c>
      <c r="P652" s="18">
        <f t="shared" si="30"/>
        <v>6.9175E-3</v>
      </c>
      <c r="Q652" s="18">
        <f t="shared" si="31"/>
        <v>1.3123821709144581E-2</v>
      </c>
      <c r="R652" s="18">
        <f t="shared" si="32"/>
        <v>3.7608694413562055E-3</v>
      </c>
    </row>
    <row r="653" spans="1:18" ht="18" customHeight="1" x14ac:dyDescent="0.2">
      <c r="A653" s="16" t="str">
        <f>'Limiting Factor Scores'!A53</f>
        <v>CC4</v>
      </c>
      <c r="B653" s="16" t="str">
        <f>'Limiting Factor Scores'!B53</f>
        <v>Catherine Creek</v>
      </c>
      <c r="C653" s="16" t="str">
        <f>'Limiting Factor Scores'!C53</f>
        <v>Floodplain Condition</v>
      </c>
      <c r="D653" s="18">
        <f>'Limiting Factor Scores'!D53</f>
        <v>0.25319999999999998</v>
      </c>
      <c r="E653" s="19">
        <f>'Limiting Factor Scores'!E53</f>
        <v>3.44</v>
      </c>
      <c r="F653" s="18">
        <f>'Limiting Factor Scores'!F53</f>
        <v>0.64900000000000002</v>
      </c>
      <c r="G653" s="18">
        <f>'Limiting Factor Scores'!G53</f>
        <v>0.99887219149899731</v>
      </c>
      <c r="H653" s="18">
        <f>'Limiting Factor Scores'!H53</f>
        <v>0.28396844804476934</v>
      </c>
      <c r="I653" s="17">
        <f>LFAT!A154</f>
        <v>11</v>
      </c>
      <c r="J653" s="16" t="str">
        <f>LFAT!B154</f>
        <v>Species Management (non-native or unnatural)</v>
      </c>
      <c r="K653" s="16" t="str">
        <f>LFAT!D154</f>
        <v>N</v>
      </c>
      <c r="L653" s="19">
        <f>LFAT!F154</f>
        <v>0.1</v>
      </c>
      <c r="M653" s="16" t="str">
        <f>LFAT!G154</f>
        <v>R</v>
      </c>
      <c r="N653" s="19">
        <f>LFAT!I154</f>
        <v>0.1</v>
      </c>
      <c r="O653" s="18">
        <f>LFAT!J154</f>
        <v>0.01</v>
      </c>
      <c r="P653" s="18">
        <f t="shared" si="30"/>
        <v>6.4900000000000001E-3</v>
      </c>
      <c r="Q653" s="18">
        <f t="shared" si="31"/>
        <v>9.9887219149899734E-3</v>
      </c>
      <c r="R653" s="18">
        <f t="shared" si="32"/>
        <v>2.8396844804476937E-3</v>
      </c>
    </row>
    <row r="654" spans="1:18" ht="18" customHeight="1" x14ac:dyDescent="0.2">
      <c r="A654" s="16" t="str">
        <f>'Limiting Factor Scores'!A54</f>
        <v>CC4</v>
      </c>
      <c r="B654" s="16" t="str">
        <f>'Limiting Factor Scores'!B54</f>
        <v>Catherine Creek</v>
      </c>
      <c r="C654" s="16" t="str">
        <f>'Limiting Factor Scores'!C54</f>
        <v>Increased Sediment Quantity</v>
      </c>
      <c r="D654" s="18">
        <f>'Limiting Factor Scores'!D54</f>
        <v>0.25319999999999998</v>
      </c>
      <c r="E654" s="19">
        <f>'Limiting Factor Scores'!E54</f>
        <v>3.78</v>
      </c>
      <c r="F654" s="18">
        <f>'Limiting Factor Scores'!F54</f>
        <v>0.72550000000000003</v>
      </c>
      <c r="G654" s="18">
        <f>'Limiting Factor Scores'!G54</f>
        <v>0.66786835272593092</v>
      </c>
      <c r="H654" s="18">
        <f>'Limiting Factor Scores'!H54</f>
        <v>0.22037031405988189</v>
      </c>
      <c r="I654" s="17">
        <f>LFAT!A160</f>
        <v>11</v>
      </c>
      <c r="J654" s="16" t="str">
        <f>LFAT!B160</f>
        <v>Species Management (non-native or unnatural)</v>
      </c>
      <c r="K654" s="16" t="str">
        <f>LFAT!D160</f>
        <v>N</v>
      </c>
      <c r="L654" s="19">
        <f>LFAT!F160</f>
        <v>0.1</v>
      </c>
      <c r="M654" s="16" t="str">
        <f>LFAT!G160</f>
        <v>R</v>
      </c>
      <c r="N654" s="19">
        <f>LFAT!I160</f>
        <v>0.1</v>
      </c>
      <c r="O654" s="18">
        <f>LFAT!J160</f>
        <v>0.01</v>
      </c>
      <c r="P654" s="18">
        <f t="shared" si="30"/>
        <v>7.2550000000000002E-3</v>
      </c>
      <c r="Q654" s="18">
        <f t="shared" si="31"/>
        <v>6.6786835272593095E-3</v>
      </c>
      <c r="R654" s="18">
        <f t="shared" si="32"/>
        <v>2.203703140598819E-3</v>
      </c>
    </row>
    <row r="655" spans="1:18" ht="18" customHeight="1" x14ac:dyDescent="0.2">
      <c r="A655" s="16" t="str">
        <f>'Limiting Factor Scores'!A55</f>
        <v>CC4</v>
      </c>
      <c r="B655" s="16" t="str">
        <f>'Limiting Factor Scores'!B55</f>
        <v>Catherine Creek</v>
      </c>
      <c r="C655" s="16" t="str">
        <f>'Limiting Factor Scores'!C55</f>
        <v>Non-Native Species Interactions and Competition</v>
      </c>
      <c r="D655" s="18">
        <f>'Limiting Factor Scores'!D55</f>
        <v>0.25319999999999998</v>
      </c>
      <c r="E655" s="19">
        <f>'Limiting Factor Scores'!E55</f>
        <v>1.59</v>
      </c>
      <c r="F655" s="18">
        <f>'Limiting Factor Scores'!F55</f>
        <v>0.23275000000000001</v>
      </c>
      <c r="G655" s="18">
        <f>'Limiting Factor Scores'!G55</f>
        <v>0.23699203497474333</v>
      </c>
      <c r="H655" s="18">
        <f>'Limiting Factor Scores'!H55</f>
        <v>8.2707273595958933E-2</v>
      </c>
      <c r="I655" s="17">
        <f>LFAT!A166</f>
        <v>11</v>
      </c>
      <c r="J655" s="16" t="str">
        <f>LFAT!B166</f>
        <v>Species Management (non-native or unnatural)</v>
      </c>
      <c r="K655" s="16" t="str">
        <f>LFAT!D166</f>
        <v>D</v>
      </c>
      <c r="L655" s="19">
        <f>LFAT!F166</f>
        <v>1</v>
      </c>
      <c r="M655" s="16" t="str">
        <f>LFAT!G166</f>
        <v>C</v>
      </c>
      <c r="N655" s="19">
        <f>LFAT!I166</f>
        <v>1</v>
      </c>
      <c r="O655" s="18">
        <f>LFAT!J166</f>
        <v>1</v>
      </c>
      <c r="P655" s="18">
        <f t="shared" si="30"/>
        <v>0.23275000000000001</v>
      </c>
      <c r="Q655" s="18">
        <f t="shared" si="31"/>
        <v>0.23699203497474333</v>
      </c>
      <c r="R655" s="18">
        <f t="shared" si="32"/>
        <v>8.2707273595958933E-2</v>
      </c>
    </row>
    <row r="656" spans="1:18" ht="18" customHeight="1" x14ac:dyDescent="0.2">
      <c r="A656" s="16" t="str">
        <f>'Limiting Factor Scores'!A56</f>
        <v>CC4</v>
      </c>
      <c r="B656" s="16" t="str">
        <f>'Limiting Factor Scores'!B56</f>
        <v>Catherine Creek</v>
      </c>
      <c r="C656" s="16" t="str">
        <f>'Limiting Factor Scores'!C56</f>
        <v>Predation</v>
      </c>
      <c r="D656" s="18">
        <f>'Limiting Factor Scores'!D56</f>
        <v>0.25319999999999998</v>
      </c>
      <c r="E656" s="19">
        <f>'Limiting Factor Scores'!E56</f>
        <v>1.82</v>
      </c>
      <c r="F656" s="18">
        <f>'Limiting Factor Scores'!F56</f>
        <v>0.28449999999999998</v>
      </c>
      <c r="G656" s="18">
        <f>'Limiting Factor Scores'!G56</f>
        <v>0.38693300582748402</v>
      </c>
      <c r="H656" s="18">
        <f>'Limiting Factor Scores'!H56</f>
        <v>0.11684141882737342</v>
      </c>
      <c r="I656" s="17">
        <f>LFAT!A164</f>
        <v>11</v>
      </c>
      <c r="J656" s="16" t="str">
        <f>LFAT!B164</f>
        <v>Species Management (non-native or unnatural)</v>
      </c>
      <c r="K656" s="16" t="str">
        <f>LFAT!D164</f>
        <v>D</v>
      </c>
      <c r="L656" s="19">
        <f>LFAT!F164</f>
        <v>1</v>
      </c>
      <c r="M656" s="16" t="str">
        <f>LFAT!G164</f>
        <v>C</v>
      </c>
      <c r="N656" s="19">
        <f>LFAT!I164</f>
        <v>1</v>
      </c>
      <c r="O656" s="18">
        <f>LFAT!J164</f>
        <v>1</v>
      </c>
      <c r="P656" s="18">
        <f t="shared" si="30"/>
        <v>0.28449999999999998</v>
      </c>
      <c r="Q656" s="18">
        <f t="shared" si="31"/>
        <v>0.38693300582748402</v>
      </c>
      <c r="R656" s="18">
        <f t="shared" si="32"/>
        <v>0.11684141882737342</v>
      </c>
    </row>
    <row r="657" spans="1:18" ht="18" customHeight="1" x14ac:dyDescent="0.2">
      <c r="A657" s="16" t="str">
        <f>'Limiting Factor Scores'!A57</f>
        <v>CC4</v>
      </c>
      <c r="B657" s="16" t="str">
        <f>'Limiting Factor Scores'!B57</f>
        <v>Catherine Creek</v>
      </c>
      <c r="C657" s="16" t="str">
        <f>'Limiting Factor Scores'!C57</f>
        <v>Riparian Condition</v>
      </c>
      <c r="D657" s="18">
        <f>'Limiting Factor Scores'!D57</f>
        <v>0.25319999999999998</v>
      </c>
      <c r="E657" s="19">
        <f>'Limiting Factor Scores'!E57</f>
        <v>3.31</v>
      </c>
      <c r="F657" s="18">
        <f>'Limiting Factor Scores'!F57</f>
        <v>0.61975000000000002</v>
      </c>
      <c r="G657" s="18">
        <f>'Limiting Factor Scores'!G57</f>
        <v>0.97402920227736045</v>
      </c>
      <c r="H657" s="18">
        <f>'Limiting Factor Scores'!H57</f>
        <v>0.31152121539342814</v>
      </c>
      <c r="I657" s="17">
        <f>LFAT!A153</f>
        <v>11</v>
      </c>
      <c r="J657" s="16" t="str">
        <f>LFAT!B153</f>
        <v>Species Management (non-native or unnatural)</v>
      </c>
      <c r="K657" s="16" t="str">
        <f>LFAT!D153</f>
        <v>N</v>
      </c>
      <c r="L657" s="19">
        <f>LFAT!F153</f>
        <v>0.1</v>
      </c>
      <c r="M657" s="16" t="str">
        <f>LFAT!G153</f>
        <v>R</v>
      </c>
      <c r="N657" s="19">
        <f>LFAT!I153</f>
        <v>0.1</v>
      </c>
      <c r="O657" s="18">
        <f>LFAT!J153</f>
        <v>0.01</v>
      </c>
      <c r="P657" s="18">
        <f t="shared" si="30"/>
        <v>6.1975000000000008E-3</v>
      </c>
      <c r="Q657" s="18">
        <f t="shared" si="31"/>
        <v>9.7402920227736053E-3</v>
      </c>
      <c r="R657" s="18">
        <f t="shared" si="32"/>
        <v>3.1152121539342816E-3</v>
      </c>
    </row>
    <row r="658" spans="1:18" ht="18" customHeight="1" x14ac:dyDescent="0.2">
      <c r="A658" s="16" t="str">
        <f>'Limiting Factor Scores'!A58</f>
        <v>CC4</v>
      </c>
      <c r="B658" s="16" t="str">
        <f>'Limiting Factor Scores'!B58</f>
        <v>Catherine Creek</v>
      </c>
      <c r="C658" s="16" t="str">
        <f>'Limiting Factor Scores'!C58</f>
        <v>Side Channel and Wetland Habitat</v>
      </c>
      <c r="D658" s="18">
        <f>'Limiting Factor Scores'!D58</f>
        <v>0.25319999999999998</v>
      </c>
      <c r="E658" s="19">
        <f>'Limiting Factor Scores'!E58</f>
        <v>3.73</v>
      </c>
      <c r="F658" s="18">
        <f>'Limiting Factor Scores'!F58</f>
        <v>0.71425000000000005</v>
      </c>
      <c r="G658" s="18">
        <f>'Limiting Factor Scores'!G58</f>
        <v>1.3899468254042604</v>
      </c>
      <c r="H658" s="18">
        <f>'Limiting Factor Scores'!H58</f>
        <v>0.40389839580819314</v>
      </c>
      <c r="I658" s="17">
        <f>LFAT!A155</f>
        <v>11</v>
      </c>
      <c r="J658" s="16" t="str">
        <f>LFAT!B155</f>
        <v>Species Management (non-native or unnatural)</v>
      </c>
      <c r="K658" s="16" t="str">
        <f>LFAT!D155</f>
        <v>N</v>
      </c>
      <c r="L658" s="19">
        <f>LFAT!F155</f>
        <v>0.1</v>
      </c>
      <c r="M658" s="16" t="str">
        <f>LFAT!G155</f>
        <v>R</v>
      </c>
      <c r="N658" s="19">
        <f>LFAT!I155</f>
        <v>0.1</v>
      </c>
      <c r="O658" s="18">
        <f>LFAT!J155</f>
        <v>0.01</v>
      </c>
      <c r="P658" s="18">
        <f t="shared" si="30"/>
        <v>7.1425000000000004E-3</v>
      </c>
      <c r="Q658" s="18">
        <f t="shared" si="31"/>
        <v>1.3899468254042605E-2</v>
      </c>
      <c r="R658" s="18">
        <f t="shared" si="32"/>
        <v>4.0389839580819318E-3</v>
      </c>
    </row>
    <row r="659" spans="1:18" ht="18" customHeight="1" x14ac:dyDescent="0.2">
      <c r="A659" s="16" t="str">
        <f>'Limiting Factor Scores'!A59</f>
        <v>CC4</v>
      </c>
      <c r="B659" s="16" t="str">
        <f>'Limiting Factor Scores'!B59</f>
        <v>Catherine Creek</v>
      </c>
      <c r="C659" s="16" t="str">
        <f>'Limiting Factor Scores'!C59</f>
        <v>Summer Water Temperature</v>
      </c>
      <c r="D659" s="18">
        <f>'Limiting Factor Scores'!D59</f>
        <v>0.25319999999999998</v>
      </c>
      <c r="E659" s="19">
        <f>'Limiting Factor Scores'!E59</f>
        <v>3.63</v>
      </c>
      <c r="F659" s="18">
        <f>'Limiting Factor Scores'!F59</f>
        <v>0.69174999999999998</v>
      </c>
      <c r="G659" s="18">
        <f>'Limiting Factor Scores'!G59</f>
        <v>1.1660058942606926</v>
      </c>
      <c r="H659" s="18">
        <f>'Limiting Factor Scores'!H59</f>
        <v>0.3599855536651731</v>
      </c>
      <c r="I659" s="17">
        <f>LFAT!A161</f>
        <v>11</v>
      </c>
      <c r="J659" s="16" t="str">
        <f>LFAT!B161</f>
        <v>Species Management (non-native or unnatural)</v>
      </c>
      <c r="K659" s="16" t="str">
        <f>LFAT!D161</f>
        <v>N</v>
      </c>
      <c r="L659" s="19">
        <f>LFAT!F161</f>
        <v>0.1</v>
      </c>
      <c r="M659" s="16" t="str">
        <f>LFAT!G161</f>
        <v>R</v>
      </c>
      <c r="N659" s="19">
        <f>LFAT!I161</f>
        <v>0.1</v>
      </c>
      <c r="O659" s="18">
        <f>LFAT!J161</f>
        <v>0.01</v>
      </c>
      <c r="P659" s="18">
        <f t="shared" si="30"/>
        <v>6.9175E-3</v>
      </c>
      <c r="Q659" s="18">
        <f t="shared" si="31"/>
        <v>1.1660058942606926E-2</v>
      </c>
      <c r="R659" s="18">
        <f t="shared" si="32"/>
        <v>3.5998555366517312E-3</v>
      </c>
    </row>
    <row r="660" spans="1:18" ht="18" customHeight="1" x14ac:dyDescent="0.2">
      <c r="A660" s="16" t="str">
        <f>'Limiting Factor Scores'!A60</f>
        <v>CC4</v>
      </c>
      <c r="B660" s="16" t="str">
        <f>'Limiting Factor Scores'!B60</f>
        <v>Catherine Creek</v>
      </c>
      <c r="C660" s="16" t="str">
        <f>'Limiting Factor Scores'!C60</f>
        <v>Water Quality</v>
      </c>
      <c r="D660" s="18">
        <f>'Limiting Factor Scores'!D60</f>
        <v>0.25319999999999998</v>
      </c>
      <c r="E660" s="19">
        <f>'Limiting Factor Scores'!E60</f>
        <v>3.3</v>
      </c>
      <c r="F660" s="18">
        <f>'Limiting Factor Scores'!F60</f>
        <v>0.61750000000000005</v>
      </c>
      <c r="G660" s="18">
        <f>'Limiting Factor Scores'!G60</f>
        <v>0.91018617881712305</v>
      </c>
      <c r="H660" s="18">
        <f>'Limiting Factor Scores'!H60</f>
        <v>0.25108853813731935</v>
      </c>
      <c r="I660" s="17">
        <f>LFAT!A163</f>
        <v>11</v>
      </c>
      <c r="J660" s="16" t="str">
        <f>LFAT!B163</f>
        <v>Species Management (non-native or unnatural)</v>
      </c>
      <c r="K660" s="16" t="str">
        <f>LFAT!D163</f>
        <v>N</v>
      </c>
      <c r="L660" s="19">
        <f>LFAT!F163</f>
        <v>0.1</v>
      </c>
      <c r="M660" s="16" t="str">
        <f>LFAT!G163</f>
        <v>R</v>
      </c>
      <c r="N660" s="19">
        <f>LFAT!I163</f>
        <v>0.1</v>
      </c>
      <c r="O660" s="18">
        <f>LFAT!J163</f>
        <v>0.01</v>
      </c>
      <c r="P660" s="18">
        <f t="shared" si="30"/>
        <v>6.1750000000000008E-3</v>
      </c>
      <c r="Q660" s="18">
        <f t="shared" si="31"/>
        <v>9.1018617881712307E-3</v>
      </c>
      <c r="R660" s="18">
        <f t="shared" si="32"/>
        <v>2.5108853813731935E-3</v>
      </c>
    </row>
    <row r="661" spans="1:18" ht="18" customHeight="1" x14ac:dyDescent="0.2">
      <c r="A661" s="16" t="str">
        <f>'Limiting Factor Scores'!A61</f>
        <v>CC4</v>
      </c>
      <c r="B661" s="16" t="str">
        <f>'Limiting Factor Scores'!B61</f>
        <v>Catherine Creek</v>
      </c>
      <c r="C661" s="16" t="str">
        <f>'Limiting Factor Scores'!C61</f>
        <v>Winter Water Temperature</v>
      </c>
      <c r="D661" s="18">
        <f>'Limiting Factor Scores'!D61</f>
        <v>0.25319999999999998</v>
      </c>
      <c r="E661" s="19">
        <f>'Limiting Factor Scores'!E61</f>
        <v>3.56</v>
      </c>
      <c r="F661" s="18">
        <f>'Limiting Factor Scores'!F61</f>
        <v>0.67600000000000005</v>
      </c>
      <c r="G661" s="18">
        <f>'Limiting Factor Scores'!G61</f>
        <v>0.8203607657387374</v>
      </c>
      <c r="H661" s="18">
        <f>'Limiting Factor Scores'!H61</f>
        <v>0.22833170882567444</v>
      </c>
      <c r="I661" s="17">
        <f>LFAT!A162</f>
        <v>11</v>
      </c>
      <c r="J661" s="16" t="str">
        <f>LFAT!B162</f>
        <v>Species Management (non-native or unnatural)</v>
      </c>
      <c r="K661" s="16" t="str">
        <f>LFAT!D162</f>
        <v>N</v>
      </c>
      <c r="L661" s="19">
        <f>LFAT!F162</f>
        <v>0.1</v>
      </c>
      <c r="M661" s="16" t="str">
        <f>LFAT!G162</f>
        <v>R</v>
      </c>
      <c r="N661" s="19">
        <f>LFAT!I162</f>
        <v>0.1</v>
      </c>
      <c r="O661" s="18">
        <f>LFAT!J162</f>
        <v>0.01</v>
      </c>
      <c r="P661" s="18">
        <f t="shared" si="30"/>
        <v>6.7600000000000004E-3</v>
      </c>
      <c r="Q661" s="18">
        <f t="shared" si="31"/>
        <v>8.2036076573873736E-3</v>
      </c>
      <c r="R661" s="18">
        <f t="shared" si="32"/>
        <v>2.2833170882567443E-3</v>
      </c>
    </row>
    <row r="662" spans="1:18" ht="18" customHeight="1" x14ac:dyDescent="0.2">
      <c r="A662" s="16" t="str">
        <f>'Limiting Factor Scores'!A62</f>
        <v>CC5</v>
      </c>
      <c r="B662" s="16" t="str">
        <f>'Limiting Factor Scores'!B62</f>
        <v>Catherine Creek</v>
      </c>
      <c r="C662" s="16" t="str">
        <f>'Limiting Factor Scores'!C62</f>
        <v>Altered Flow Timing</v>
      </c>
      <c r="D662" s="18">
        <f>'Limiting Factor Scores'!D62</f>
        <v>0.46629999999999999</v>
      </c>
      <c r="E662" s="19">
        <f>'Limiting Factor Scores'!E62</f>
        <v>2.88</v>
      </c>
      <c r="F662" s="18">
        <f>'Limiting Factor Scores'!F62</f>
        <v>0.52300000000000002</v>
      </c>
      <c r="G662" s="18">
        <f>'Limiting Factor Scores'!G62</f>
        <v>1.278601261463411</v>
      </c>
      <c r="H662" s="18">
        <f>'Limiting Factor Scores'!H62</f>
        <v>0.34821851798779818</v>
      </c>
      <c r="I662" s="17">
        <f>LFAT!A8</f>
        <v>1</v>
      </c>
      <c r="J662" s="16" t="str">
        <f>LFAT!B8</f>
        <v>Protect Land (Easement and Acquisition)</v>
      </c>
      <c r="K662" s="16" t="str">
        <f>LFAT!D8</f>
        <v>I</v>
      </c>
      <c r="L662" s="19">
        <f>LFAT!F8</f>
        <v>0.5</v>
      </c>
      <c r="M662" s="16" t="str">
        <f>LFAT!G8</f>
        <v>CD</v>
      </c>
      <c r="N662" s="19">
        <f>LFAT!I8</f>
        <v>0.5</v>
      </c>
      <c r="O662" s="18">
        <f>LFAT!J8</f>
        <v>0.25</v>
      </c>
      <c r="P662" s="18">
        <f t="shared" si="30"/>
        <v>0.13075000000000001</v>
      </c>
      <c r="Q662" s="18">
        <f t="shared" si="31"/>
        <v>0.31965031536585276</v>
      </c>
      <c r="R662" s="18">
        <f t="shared" si="32"/>
        <v>8.7054629496949545E-2</v>
      </c>
    </row>
    <row r="663" spans="1:18" ht="18" customHeight="1" x14ac:dyDescent="0.2">
      <c r="A663" s="16" t="str">
        <f>'Limiting Factor Scores'!A63</f>
        <v>CC5</v>
      </c>
      <c r="B663" s="16" t="str">
        <f>'Limiting Factor Scores'!B63</f>
        <v>Catherine Creek</v>
      </c>
      <c r="C663" s="16" t="str">
        <f>'Limiting Factor Scores'!C63</f>
        <v>Altered Primary Productivity</v>
      </c>
      <c r="D663" s="18">
        <f>'Limiting Factor Scores'!D63</f>
        <v>0.46629999999999999</v>
      </c>
      <c r="E663" s="19">
        <f>'Limiting Factor Scores'!E63</f>
        <v>2.71</v>
      </c>
      <c r="F663" s="18">
        <f>'Limiting Factor Scores'!F63</f>
        <v>0.48475000000000001</v>
      </c>
      <c r="G663" s="18">
        <f>'Limiting Factor Scores'!G63</f>
        <v>0.8218129485885437</v>
      </c>
      <c r="H663" s="18">
        <f>'Limiting Factor Scores'!H63</f>
        <v>0.2306242859989798</v>
      </c>
      <c r="I663" s="17">
        <f>LFAT!A15</f>
        <v>1</v>
      </c>
      <c r="J663" s="16" t="str">
        <f>LFAT!B15</f>
        <v>Protect Land (Easement and Acquisition)</v>
      </c>
      <c r="K663" s="16" t="str">
        <f>LFAT!D15</f>
        <v>I</v>
      </c>
      <c r="L663" s="19">
        <f>LFAT!F15</f>
        <v>0.5</v>
      </c>
      <c r="M663" s="16" t="str">
        <f>LFAT!G15</f>
        <v>CD</v>
      </c>
      <c r="N663" s="19">
        <f>LFAT!I15</f>
        <v>0.5</v>
      </c>
      <c r="O663" s="18">
        <f>LFAT!J15</f>
        <v>0.25</v>
      </c>
      <c r="P663" s="18">
        <f t="shared" si="30"/>
        <v>0.1211875</v>
      </c>
      <c r="Q663" s="18">
        <f t="shared" si="31"/>
        <v>0.20545323714713593</v>
      </c>
      <c r="R663" s="18">
        <f t="shared" si="32"/>
        <v>5.765607149974495E-2</v>
      </c>
    </row>
    <row r="664" spans="1:18" ht="18" customHeight="1" x14ac:dyDescent="0.2">
      <c r="A664" s="16" t="str">
        <f>'Limiting Factor Scores'!A64</f>
        <v>CC5</v>
      </c>
      <c r="B664" s="16" t="str">
        <f>'Limiting Factor Scores'!B64</f>
        <v>Catherine Creek</v>
      </c>
      <c r="C664" s="16" t="str">
        <f>'Limiting Factor Scores'!C64</f>
        <v>Anthropogenic Barriers</v>
      </c>
      <c r="D664" s="18">
        <f>'Limiting Factor Scores'!D64</f>
        <v>0.46629999999999999</v>
      </c>
      <c r="E664" s="19">
        <f>'Limiting Factor Scores'!E64</f>
        <v>3.91</v>
      </c>
      <c r="F664" s="18">
        <f>'Limiting Factor Scores'!F64</f>
        <v>0.75475000000000003</v>
      </c>
      <c r="G664" s="18">
        <f>'Limiting Factor Scores'!G64</f>
        <v>1.8677954587049257</v>
      </c>
      <c r="H664" s="18">
        <f>'Limiting Factor Scores'!H64</f>
        <v>0.57446651168630458</v>
      </c>
      <c r="I664" s="17">
        <f>LFAT!A2</f>
        <v>1</v>
      </c>
      <c r="J664" s="16" t="str">
        <f>LFAT!B2</f>
        <v>Protect Land (Easement and Acquisition)</v>
      </c>
      <c r="K664" s="16" t="str">
        <f>LFAT!D2</f>
        <v>I</v>
      </c>
      <c r="L664" s="19">
        <f>LFAT!F2</f>
        <v>0.5</v>
      </c>
      <c r="M664" s="16" t="str">
        <f>LFAT!G2</f>
        <v>CD</v>
      </c>
      <c r="N664" s="19">
        <f>LFAT!I2</f>
        <v>0.5</v>
      </c>
      <c r="O664" s="18">
        <f>LFAT!J2</f>
        <v>0.25</v>
      </c>
      <c r="P664" s="18">
        <f t="shared" si="30"/>
        <v>0.18868750000000001</v>
      </c>
      <c r="Q664" s="18">
        <f t="shared" si="31"/>
        <v>0.46694886467623142</v>
      </c>
      <c r="R664" s="18">
        <f t="shared" si="32"/>
        <v>0.14361662792157615</v>
      </c>
    </row>
    <row r="665" spans="1:18" ht="18" customHeight="1" x14ac:dyDescent="0.2">
      <c r="A665" s="16" t="str">
        <f>'Limiting Factor Scores'!A65</f>
        <v>CC5</v>
      </c>
      <c r="B665" s="16" t="str">
        <f>'Limiting Factor Scores'!B65</f>
        <v>Catherine Creek</v>
      </c>
      <c r="C665" s="16" t="str">
        <f>'Limiting Factor Scores'!C65</f>
        <v>Channel and Habitat Structure</v>
      </c>
      <c r="D665" s="18">
        <f>'Limiting Factor Scores'!D65</f>
        <v>0.46629999999999999</v>
      </c>
      <c r="E665" s="19">
        <f>'Limiting Factor Scores'!E65</f>
        <v>3.81</v>
      </c>
      <c r="F665" s="18">
        <f>'Limiting Factor Scores'!F65</f>
        <v>0.73224999999999996</v>
      </c>
      <c r="G665" s="18">
        <f>'Limiting Factor Scores'!G65</f>
        <v>2.9754769531324237</v>
      </c>
      <c r="H665" s="18">
        <f>'Limiting Factor Scores'!H65</f>
        <v>0.89691118808283887</v>
      </c>
      <c r="I665" s="17">
        <f>LFAT!A6</f>
        <v>1</v>
      </c>
      <c r="J665" s="16" t="str">
        <f>LFAT!B6</f>
        <v>Protect Land (Easement and Acquisition)</v>
      </c>
      <c r="K665" s="16" t="str">
        <f>LFAT!D6</f>
        <v>I</v>
      </c>
      <c r="L665" s="19">
        <f>LFAT!F6</f>
        <v>0.5</v>
      </c>
      <c r="M665" s="16" t="str">
        <f>LFAT!G6</f>
        <v>CD</v>
      </c>
      <c r="N665" s="19">
        <f>LFAT!I6</f>
        <v>0.5</v>
      </c>
      <c r="O665" s="18">
        <f>LFAT!J6</f>
        <v>0.25</v>
      </c>
      <c r="P665" s="18">
        <f t="shared" si="30"/>
        <v>0.18306249999999999</v>
      </c>
      <c r="Q665" s="18">
        <f t="shared" si="31"/>
        <v>0.74386923828310592</v>
      </c>
      <c r="R665" s="18">
        <f t="shared" si="32"/>
        <v>0.22422779702070972</v>
      </c>
    </row>
    <row r="666" spans="1:18" ht="18" customHeight="1" x14ac:dyDescent="0.2">
      <c r="A666" s="16" t="str">
        <f>'Limiting Factor Scores'!A66</f>
        <v>CC5</v>
      </c>
      <c r="B666" s="16" t="str">
        <f>'Limiting Factor Scores'!B66</f>
        <v>Catherine Creek</v>
      </c>
      <c r="C666" s="16" t="str">
        <f>'Limiting Factor Scores'!C66</f>
        <v>Decreased Sediment Quantity</v>
      </c>
      <c r="D666" s="18">
        <f>'Limiting Factor Scores'!D66</f>
        <v>0.46629999999999999</v>
      </c>
      <c r="E666" s="19">
        <f>'Limiting Factor Scores'!E66</f>
        <v>3.44</v>
      </c>
      <c r="F666" s="18">
        <f>'Limiting Factor Scores'!F66</f>
        <v>0.64900000000000002</v>
      </c>
      <c r="G666" s="18">
        <f>'Limiting Factor Scores'!G66</f>
        <v>1.5671843394154128</v>
      </c>
      <c r="H666" s="18">
        <f>'Limiting Factor Scores'!H66</f>
        <v>0.47529998976093923</v>
      </c>
      <c r="I666" s="17">
        <f>LFAT!A9</f>
        <v>1</v>
      </c>
      <c r="J666" s="16" t="str">
        <f>LFAT!B9</f>
        <v>Protect Land (Easement and Acquisition)</v>
      </c>
      <c r="K666" s="16" t="str">
        <f>LFAT!D9</f>
        <v>I</v>
      </c>
      <c r="L666" s="19">
        <f>LFAT!F9</f>
        <v>0.5</v>
      </c>
      <c r="M666" s="16" t="str">
        <f>LFAT!G9</f>
        <v>CD</v>
      </c>
      <c r="N666" s="19">
        <f>LFAT!I9</f>
        <v>0.5</v>
      </c>
      <c r="O666" s="18">
        <f>LFAT!J9</f>
        <v>0.25</v>
      </c>
      <c r="P666" s="18">
        <f t="shared" si="30"/>
        <v>0.16225000000000001</v>
      </c>
      <c r="Q666" s="18">
        <f t="shared" si="31"/>
        <v>0.3917960848538532</v>
      </c>
      <c r="R666" s="18">
        <f t="shared" si="32"/>
        <v>0.11882499744023481</v>
      </c>
    </row>
    <row r="667" spans="1:18" ht="18" customHeight="1" x14ac:dyDescent="0.2">
      <c r="A667" s="16" t="str">
        <f>'Limiting Factor Scores'!A67</f>
        <v>CC5</v>
      </c>
      <c r="B667" s="16" t="str">
        <f>'Limiting Factor Scores'!B67</f>
        <v>Catherine Creek</v>
      </c>
      <c r="C667" s="16" t="str">
        <f>'Limiting Factor Scores'!C67</f>
        <v>Decreased Water Quantity</v>
      </c>
      <c r="D667" s="18">
        <f>'Limiting Factor Scores'!D67</f>
        <v>0.46629999999999999</v>
      </c>
      <c r="E667" s="19">
        <f>'Limiting Factor Scores'!E67</f>
        <v>3.63</v>
      </c>
      <c r="F667" s="18">
        <f>'Limiting Factor Scores'!F67</f>
        <v>0.69174999999999998</v>
      </c>
      <c r="G667" s="18">
        <f>'Limiting Factor Scores'!G67</f>
        <v>2.4169186662615005</v>
      </c>
      <c r="H667" s="18">
        <f>'Limiting Factor Scores'!H67</f>
        <v>0.6926119354282777</v>
      </c>
      <c r="I667" s="17">
        <f>LFAT!A7</f>
        <v>1</v>
      </c>
      <c r="J667" s="16" t="str">
        <f>LFAT!B7</f>
        <v>Protect Land (Easement and Acquisition)</v>
      </c>
      <c r="K667" s="16" t="str">
        <f>LFAT!D7</f>
        <v>I</v>
      </c>
      <c r="L667" s="19">
        <f>LFAT!F7</f>
        <v>0.5</v>
      </c>
      <c r="M667" s="16" t="str">
        <f>LFAT!G7</f>
        <v>CD</v>
      </c>
      <c r="N667" s="19">
        <f>LFAT!I7</f>
        <v>0.5</v>
      </c>
      <c r="O667" s="18">
        <f>LFAT!J7</f>
        <v>0.25</v>
      </c>
      <c r="P667" s="18">
        <f t="shared" si="30"/>
        <v>0.17293749999999999</v>
      </c>
      <c r="Q667" s="18">
        <f t="shared" si="31"/>
        <v>0.60422966656537513</v>
      </c>
      <c r="R667" s="18">
        <f t="shared" si="32"/>
        <v>0.17315298385706943</v>
      </c>
    </row>
    <row r="668" spans="1:18" ht="18" customHeight="1" x14ac:dyDescent="0.2">
      <c r="A668" s="16" t="str">
        <f>'Limiting Factor Scores'!A68</f>
        <v>CC5</v>
      </c>
      <c r="B668" s="16" t="str">
        <f>'Limiting Factor Scores'!B68</f>
        <v>Catherine Creek</v>
      </c>
      <c r="C668" s="16" t="str">
        <f>'Limiting Factor Scores'!C68</f>
        <v>Floodplain Condition</v>
      </c>
      <c r="D668" s="18">
        <f>'Limiting Factor Scores'!D68</f>
        <v>0.46629999999999999</v>
      </c>
      <c r="E668" s="19">
        <f>'Limiting Factor Scores'!E68</f>
        <v>3.64</v>
      </c>
      <c r="F668" s="18">
        <f>'Limiting Factor Scores'!F68</f>
        <v>0.69399999999999995</v>
      </c>
      <c r="G668" s="18">
        <f>'Limiting Factor Scores'!G68</f>
        <v>1.9670998729958331</v>
      </c>
      <c r="H668" s="18">
        <f>'Limiting Factor Scores'!H68</f>
        <v>0.5592249967890417</v>
      </c>
      <c r="I668" s="17">
        <f>LFAT!A4</f>
        <v>1</v>
      </c>
      <c r="J668" s="16" t="str">
        <f>LFAT!B4</f>
        <v>Protect Land (Easement and Acquisition)</v>
      </c>
      <c r="K668" s="16" t="str">
        <f>LFAT!D4</f>
        <v>I</v>
      </c>
      <c r="L668" s="19">
        <f>LFAT!F4</f>
        <v>0.5</v>
      </c>
      <c r="M668" s="16" t="str">
        <f>LFAT!G4</f>
        <v>CD</v>
      </c>
      <c r="N668" s="19">
        <f>LFAT!I4</f>
        <v>0.5</v>
      </c>
      <c r="O668" s="18">
        <f>LFAT!J4</f>
        <v>0.25</v>
      </c>
      <c r="P668" s="18">
        <f t="shared" si="30"/>
        <v>0.17349999999999999</v>
      </c>
      <c r="Q668" s="18">
        <f t="shared" si="31"/>
        <v>0.49177496824895828</v>
      </c>
      <c r="R668" s="18">
        <f t="shared" si="32"/>
        <v>0.13980624919726042</v>
      </c>
    </row>
    <row r="669" spans="1:18" ht="18" customHeight="1" x14ac:dyDescent="0.2">
      <c r="A669" s="16" t="str">
        <f>'Limiting Factor Scores'!A69</f>
        <v>CC5</v>
      </c>
      <c r="B669" s="16" t="str">
        <f>'Limiting Factor Scores'!B69</f>
        <v>Catherine Creek</v>
      </c>
      <c r="C669" s="16" t="str">
        <f>'Limiting Factor Scores'!C69</f>
        <v>Increased Sediment Quantity</v>
      </c>
      <c r="D669" s="18">
        <f>'Limiting Factor Scores'!D69</f>
        <v>0.46629999999999999</v>
      </c>
      <c r="E669" s="19">
        <f>'Limiting Factor Scores'!E69</f>
        <v>3.37</v>
      </c>
      <c r="F669" s="18">
        <f>'Limiting Factor Scores'!F69</f>
        <v>0.63324999999999998</v>
      </c>
      <c r="G669" s="18">
        <f>'Limiting Factor Scores'!G69</f>
        <v>1.0735699838962254</v>
      </c>
      <c r="H669" s="18">
        <f>'Limiting Factor Scores'!H69</f>
        <v>0.3542359112403678</v>
      </c>
      <c r="I669" s="17">
        <f>LFAT!A10</f>
        <v>1</v>
      </c>
      <c r="J669" s="16" t="str">
        <f>LFAT!B10</f>
        <v>Protect Land (Easement and Acquisition)</v>
      </c>
      <c r="K669" s="16" t="str">
        <f>LFAT!D10</f>
        <v>I</v>
      </c>
      <c r="L669" s="19">
        <f>LFAT!F10</f>
        <v>0.5</v>
      </c>
      <c r="M669" s="16" t="str">
        <f>LFAT!G10</f>
        <v>CD</v>
      </c>
      <c r="N669" s="19">
        <f>LFAT!I10</f>
        <v>0.5</v>
      </c>
      <c r="O669" s="18">
        <f>LFAT!J10</f>
        <v>0.25</v>
      </c>
      <c r="P669" s="18">
        <f t="shared" si="30"/>
        <v>0.15831249999999999</v>
      </c>
      <c r="Q669" s="18">
        <f t="shared" si="31"/>
        <v>0.26839249597405634</v>
      </c>
      <c r="R669" s="18">
        <f t="shared" si="32"/>
        <v>8.8558977810091949E-2</v>
      </c>
    </row>
    <row r="670" spans="1:18" ht="18" customHeight="1" x14ac:dyDescent="0.2">
      <c r="A670" s="16" t="str">
        <f>'Limiting Factor Scores'!A70</f>
        <v>CC5</v>
      </c>
      <c r="B670" s="16" t="str">
        <f>'Limiting Factor Scores'!B70</f>
        <v>Catherine Creek</v>
      </c>
      <c r="C670" s="16" t="str">
        <f>'Limiting Factor Scores'!C70</f>
        <v>Non-Native Species Interactions and Competition</v>
      </c>
      <c r="D670" s="18">
        <f>'Limiting Factor Scores'!D70</f>
        <v>0.46629999999999999</v>
      </c>
      <c r="E670" s="19">
        <f>'Limiting Factor Scores'!E70</f>
        <v>1.59</v>
      </c>
      <c r="F670" s="18">
        <f>'Limiting Factor Scores'!F70</f>
        <v>0.23275000000000001</v>
      </c>
      <c r="G670" s="18">
        <f>'Limiting Factor Scores'!G70</f>
        <v>0.43645097120348658</v>
      </c>
      <c r="H670" s="18">
        <f>'Limiting Factor Scores'!H70</f>
        <v>0.15231596239255785</v>
      </c>
      <c r="I670" s="17">
        <f>LFAT!A16</f>
        <v>1</v>
      </c>
      <c r="J670" s="16" t="str">
        <f>LFAT!B16</f>
        <v>Protect Land (Easement and Acquisition)</v>
      </c>
      <c r="K670" s="16" t="str">
        <f>LFAT!D16</f>
        <v>I</v>
      </c>
      <c r="L670" s="19">
        <f>LFAT!F16</f>
        <v>0.5</v>
      </c>
      <c r="M670" s="16" t="str">
        <f>LFAT!G16</f>
        <v>R</v>
      </c>
      <c r="N670" s="19">
        <f>LFAT!I16</f>
        <v>0.1</v>
      </c>
      <c r="O670" s="18">
        <f>LFAT!J16</f>
        <v>0.05</v>
      </c>
      <c r="P670" s="18">
        <f t="shared" si="30"/>
        <v>1.1637500000000002E-2</v>
      </c>
      <c r="Q670" s="18">
        <f t="shared" si="31"/>
        <v>2.1822548560174331E-2</v>
      </c>
      <c r="R670" s="18">
        <f t="shared" si="32"/>
        <v>7.6157981196278927E-3</v>
      </c>
    </row>
    <row r="671" spans="1:18" ht="18" customHeight="1" x14ac:dyDescent="0.2">
      <c r="A671" s="16" t="str">
        <f>'Limiting Factor Scores'!A71</f>
        <v>CC5</v>
      </c>
      <c r="B671" s="16" t="str">
        <f>'Limiting Factor Scores'!B71</f>
        <v>Catherine Creek</v>
      </c>
      <c r="C671" s="16" t="str">
        <f>'Limiting Factor Scores'!C71</f>
        <v>Predation</v>
      </c>
      <c r="D671" s="18">
        <f>'Limiting Factor Scores'!D71</f>
        <v>0.46629999999999999</v>
      </c>
      <c r="E671" s="19">
        <f>'Limiting Factor Scores'!E71</f>
        <v>3.68</v>
      </c>
      <c r="F671" s="18">
        <f>'Limiting Factor Scores'!F71</f>
        <v>0.70299999999999996</v>
      </c>
      <c r="G671" s="18">
        <f>'Limiting Factor Scores'!G71</f>
        <v>1.7608020919436993</v>
      </c>
      <c r="H671" s="18">
        <f>'Limiting Factor Scores'!H71</f>
        <v>0.53170603592456733</v>
      </c>
      <c r="I671" s="17">
        <f>LFAT!A14</f>
        <v>1</v>
      </c>
      <c r="J671" s="16" t="str">
        <f>LFAT!B14</f>
        <v>Protect Land (Easement and Acquisition)</v>
      </c>
      <c r="K671" s="16" t="str">
        <f>LFAT!D14</f>
        <v>I</v>
      </c>
      <c r="L671" s="19">
        <f>LFAT!F14</f>
        <v>0.5</v>
      </c>
      <c r="M671" s="16" t="str">
        <f>LFAT!G14</f>
        <v>R</v>
      </c>
      <c r="N671" s="19">
        <f>LFAT!I14</f>
        <v>0.1</v>
      </c>
      <c r="O671" s="18">
        <f>LFAT!J14</f>
        <v>0.05</v>
      </c>
      <c r="P671" s="18">
        <f t="shared" si="30"/>
        <v>3.5150000000000001E-2</v>
      </c>
      <c r="Q671" s="18">
        <f t="shared" si="31"/>
        <v>8.8040104597184976E-2</v>
      </c>
      <c r="R671" s="18">
        <f t="shared" si="32"/>
        <v>2.6585301796228367E-2</v>
      </c>
    </row>
    <row r="672" spans="1:18" ht="18" customHeight="1" x14ac:dyDescent="0.2">
      <c r="A672" s="16" t="str">
        <f>'Limiting Factor Scores'!A72</f>
        <v>CC5</v>
      </c>
      <c r="B672" s="16" t="str">
        <f>'Limiting Factor Scores'!B72</f>
        <v>Catherine Creek</v>
      </c>
      <c r="C672" s="16" t="str">
        <f>'Limiting Factor Scores'!C72</f>
        <v>Riparian Condition</v>
      </c>
      <c r="D672" s="18">
        <f>'Limiting Factor Scores'!D72</f>
        <v>0.46629999999999999</v>
      </c>
      <c r="E672" s="19">
        <f>'Limiting Factor Scores'!E72</f>
        <v>3.78</v>
      </c>
      <c r="F672" s="18">
        <f>'Limiting Factor Scores'!F72</f>
        <v>0.72550000000000003</v>
      </c>
      <c r="G672" s="18">
        <f>'Limiting Factor Scores'!G72</f>
        <v>2.0998804635042578</v>
      </c>
      <c r="H672" s="18">
        <f>'Limiting Factor Scores'!H72</f>
        <v>0.67159928330925589</v>
      </c>
      <c r="I672" s="17">
        <f>LFAT!A3</f>
        <v>1</v>
      </c>
      <c r="J672" s="16" t="str">
        <f>LFAT!B3</f>
        <v>Protect Land (Easement and Acquisition)</v>
      </c>
      <c r="K672" s="16" t="str">
        <f>LFAT!D3</f>
        <v>I</v>
      </c>
      <c r="L672" s="19">
        <f>LFAT!F3</f>
        <v>0.5</v>
      </c>
      <c r="M672" s="16" t="str">
        <f>LFAT!G3</f>
        <v>C</v>
      </c>
      <c r="N672" s="19">
        <f>LFAT!I3</f>
        <v>1</v>
      </c>
      <c r="O672" s="18">
        <f>LFAT!J3</f>
        <v>0.5</v>
      </c>
      <c r="P672" s="18">
        <f t="shared" si="30"/>
        <v>0.36275000000000002</v>
      </c>
      <c r="Q672" s="18">
        <f t="shared" si="31"/>
        <v>1.0499402317521289</v>
      </c>
      <c r="R672" s="18">
        <f t="shared" si="32"/>
        <v>0.33579964165462795</v>
      </c>
    </row>
    <row r="673" spans="1:18" ht="18" customHeight="1" x14ac:dyDescent="0.2">
      <c r="A673" s="16" t="str">
        <f>'Limiting Factor Scores'!A73</f>
        <v>CC5</v>
      </c>
      <c r="B673" s="16" t="str">
        <f>'Limiting Factor Scores'!B73</f>
        <v>Catherine Creek</v>
      </c>
      <c r="C673" s="16" t="str">
        <f>'Limiting Factor Scores'!C73</f>
        <v>Side Channel and Wetland Habitat</v>
      </c>
      <c r="D673" s="18">
        <f>'Limiting Factor Scores'!D73</f>
        <v>0.46629999999999999</v>
      </c>
      <c r="E673" s="19">
        <f>'Limiting Factor Scores'!E73</f>
        <v>3.48</v>
      </c>
      <c r="F673" s="18">
        <f>'Limiting Factor Scores'!F73</f>
        <v>0.65800000000000003</v>
      </c>
      <c r="G673" s="18">
        <f>'Limiting Factor Scores'!G73</f>
        <v>2.3581723594740138</v>
      </c>
      <c r="H673" s="18">
        <f>'Limiting Factor Scores'!H73</f>
        <v>0.68525069853212273</v>
      </c>
      <c r="I673" s="17">
        <f>LFAT!A5</f>
        <v>1</v>
      </c>
      <c r="J673" s="16" t="str">
        <f>LFAT!B5</f>
        <v>Protect Land (Easement and Acquisition)</v>
      </c>
      <c r="K673" s="16" t="str">
        <f>LFAT!D5</f>
        <v>I</v>
      </c>
      <c r="L673" s="19">
        <f>LFAT!F5</f>
        <v>0.5</v>
      </c>
      <c r="M673" s="16" t="str">
        <f>LFAT!G5</f>
        <v>CD</v>
      </c>
      <c r="N673" s="19">
        <f>LFAT!I5</f>
        <v>0.5</v>
      </c>
      <c r="O673" s="18">
        <f>LFAT!J5</f>
        <v>0.25</v>
      </c>
      <c r="P673" s="18">
        <f t="shared" si="30"/>
        <v>0.16450000000000001</v>
      </c>
      <c r="Q673" s="18">
        <f t="shared" si="31"/>
        <v>0.58954308986850346</v>
      </c>
      <c r="R673" s="18">
        <f t="shared" si="32"/>
        <v>0.17131267463303068</v>
      </c>
    </row>
    <row r="674" spans="1:18" ht="18" customHeight="1" x14ac:dyDescent="0.2">
      <c r="A674" s="16" t="str">
        <f>'Limiting Factor Scores'!A74</f>
        <v>CC5</v>
      </c>
      <c r="B674" s="16" t="str">
        <f>'Limiting Factor Scores'!B74</f>
        <v>Catherine Creek</v>
      </c>
      <c r="C674" s="16" t="str">
        <f>'Limiting Factor Scores'!C74</f>
        <v>Summer Water Temperature</v>
      </c>
      <c r="D674" s="18">
        <f>'Limiting Factor Scores'!D74</f>
        <v>0.46629999999999999</v>
      </c>
      <c r="E674" s="19">
        <f>'Limiting Factor Scores'!E74</f>
        <v>3.56</v>
      </c>
      <c r="F674" s="18">
        <f>'Limiting Factor Scores'!F74</f>
        <v>0.67600000000000005</v>
      </c>
      <c r="G674" s="18">
        <f>'Limiting Factor Scores'!G74</f>
        <v>2.0984565828121116</v>
      </c>
      <c r="H674" s="18">
        <f>'Limiting Factor Scores'!H74</f>
        <v>0.64786469650302791</v>
      </c>
      <c r="I674" s="17">
        <f>LFAT!A11</f>
        <v>1</v>
      </c>
      <c r="J674" s="16" t="str">
        <f>LFAT!B11</f>
        <v>Protect Land (Easement and Acquisition)</v>
      </c>
      <c r="K674" s="16" t="str">
        <f>LFAT!D11</f>
        <v>I</v>
      </c>
      <c r="L674" s="19">
        <f>LFAT!F11</f>
        <v>0.5</v>
      </c>
      <c r="M674" s="16" t="str">
        <f>LFAT!G11</f>
        <v>R</v>
      </c>
      <c r="N674" s="19">
        <f>LFAT!I11</f>
        <v>0.1</v>
      </c>
      <c r="O674" s="18">
        <f>LFAT!J11</f>
        <v>0.05</v>
      </c>
      <c r="P674" s="18">
        <f t="shared" si="30"/>
        <v>3.3800000000000004E-2</v>
      </c>
      <c r="Q674" s="18">
        <f t="shared" si="31"/>
        <v>0.10492282914060558</v>
      </c>
      <c r="R674" s="18">
        <f t="shared" si="32"/>
        <v>3.2393234825151399E-2</v>
      </c>
    </row>
    <row r="675" spans="1:18" ht="18" customHeight="1" x14ac:dyDescent="0.2">
      <c r="A675" s="16" t="str">
        <f>'Limiting Factor Scores'!A75</f>
        <v>CC5</v>
      </c>
      <c r="B675" s="16" t="str">
        <f>'Limiting Factor Scores'!B75</f>
        <v>Catherine Creek</v>
      </c>
      <c r="C675" s="16" t="str">
        <f>'Limiting Factor Scores'!C75</f>
        <v>Water Quality</v>
      </c>
      <c r="D675" s="18">
        <f>'Limiting Factor Scores'!D75</f>
        <v>0.46629999999999999</v>
      </c>
      <c r="E675" s="19">
        <f>'Limiting Factor Scores'!E75</f>
        <v>2.88</v>
      </c>
      <c r="F675" s="18">
        <f>'Limiting Factor Scores'!F75</f>
        <v>0.52300000000000002</v>
      </c>
      <c r="G675" s="18">
        <f>'Limiting Factor Scores'!G75</f>
        <v>1.4197003110975177</v>
      </c>
      <c r="H675" s="18">
        <f>'Limiting Factor Scores'!H75</f>
        <v>0.39164566986706156</v>
      </c>
      <c r="I675" s="17">
        <f>LFAT!A13</f>
        <v>1</v>
      </c>
      <c r="J675" s="16" t="str">
        <f>LFAT!B13</f>
        <v>Protect Land (Easement and Acquisition)</v>
      </c>
      <c r="K675" s="16" t="str">
        <f>LFAT!D13</f>
        <v>I</v>
      </c>
      <c r="L675" s="19">
        <f>LFAT!F13</f>
        <v>0.5</v>
      </c>
      <c r="M675" s="16" t="str">
        <f>LFAT!G13</f>
        <v>CD</v>
      </c>
      <c r="N675" s="19">
        <f>LFAT!I13</f>
        <v>0.5</v>
      </c>
      <c r="O675" s="18">
        <f>LFAT!J13</f>
        <v>0.25</v>
      </c>
      <c r="P675" s="18">
        <f t="shared" si="30"/>
        <v>0.13075000000000001</v>
      </c>
      <c r="Q675" s="18">
        <f t="shared" si="31"/>
        <v>0.35492507777437943</v>
      </c>
      <c r="R675" s="18">
        <f t="shared" si="32"/>
        <v>9.7911417466765391E-2</v>
      </c>
    </row>
    <row r="676" spans="1:18" ht="18" customHeight="1" x14ac:dyDescent="0.2">
      <c r="A676" s="16" t="str">
        <f>'Limiting Factor Scores'!A76</f>
        <v>CC5</v>
      </c>
      <c r="B676" s="16" t="str">
        <f>'Limiting Factor Scores'!B76</f>
        <v>Catherine Creek</v>
      </c>
      <c r="C676" s="16" t="str">
        <f>'Limiting Factor Scores'!C76</f>
        <v>Winter Water Temperature</v>
      </c>
      <c r="D676" s="18">
        <f>'Limiting Factor Scores'!D76</f>
        <v>0.46629999999999999</v>
      </c>
      <c r="E676" s="19">
        <f>'Limiting Factor Scores'!E76</f>
        <v>3.42</v>
      </c>
      <c r="F676" s="18">
        <f>'Limiting Factor Scores'!F76</f>
        <v>0.64449999999999996</v>
      </c>
      <c r="G676" s="18">
        <f>'Limiting Factor Scores'!G76</f>
        <v>1.4403990346857898</v>
      </c>
      <c r="H676" s="18">
        <f>'Limiting Factor Scores'!H76</f>
        <v>0.40090748694507949</v>
      </c>
      <c r="I676" s="17">
        <f>LFAT!A12</f>
        <v>1</v>
      </c>
      <c r="J676" s="16" t="str">
        <f>LFAT!B12</f>
        <v>Protect Land (Easement and Acquisition)</v>
      </c>
      <c r="K676" s="16" t="str">
        <f>LFAT!D12</f>
        <v>I</v>
      </c>
      <c r="L676" s="19">
        <f>LFAT!F12</f>
        <v>0.5</v>
      </c>
      <c r="M676" s="16" t="str">
        <f>LFAT!G12</f>
        <v>R</v>
      </c>
      <c r="N676" s="19">
        <f>LFAT!I12</f>
        <v>0.1</v>
      </c>
      <c r="O676" s="18">
        <f>LFAT!J12</f>
        <v>0.05</v>
      </c>
      <c r="P676" s="18">
        <f t="shared" si="30"/>
        <v>3.2224999999999997E-2</v>
      </c>
      <c r="Q676" s="18">
        <f t="shared" si="31"/>
        <v>7.2019951734289489E-2</v>
      </c>
      <c r="R676" s="18">
        <f t="shared" si="32"/>
        <v>2.0045374347253977E-2</v>
      </c>
    </row>
    <row r="677" spans="1:18" ht="18" customHeight="1" x14ac:dyDescent="0.2">
      <c r="A677" s="16" t="str">
        <f>'Limiting Factor Scores'!A62</f>
        <v>CC5</v>
      </c>
      <c r="B677" s="16" t="str">
        <f>'Limiting Factor Scores'!B62</f>
        <v>Catherine Creek</v>
      </c>
      <c r="C677" s="16" t="str">
        <f>'Limiting Factor Scores'!C62</f>
        <v>Altered Flow Timing</v>
      </c>
      <c r="D677" s="18">
        <f>'Limiting Factor Scores'!D62</f>
        <v>0.46629999999999999</v>
      </c>
      <c r="E677" s="19">
        <f>'Limiting Factor Scores'!E62</f>
        <v>2.88</v>
      </c>
      <c r="F677" s="18">
        <f>'Limiting Factor Scores'!F62</f>
        <v>0.52300000000000002</v>
      </c>
      <c r="G677" s="18">
        <f>'Limiting Factor Scores'!G62</f>
        <v>1.278601261463411</v>
      </c>
      <c r="H677" s="18">
        <f>'Limiting Factor Scores'!H62</f>
        <v>0.34821851798779818</v>
      </c>
      <c r="I677" s="17">
        <f>LFAT!A23</f>
        <v>2</v>
      </c>
      <c r="J677" s="16" t="str">
        <f>LFAT!B23</f>
        <v>Instream Complexity Improvement</v>
      </c>
      <c r="K677" s="16" t="str">
        <f>LFAT!D23</f>
        <v>N</v>
      </c>
      <c r="L677" s="19">
        <f>LFAT!F23</f>
        <v>0.1</v>
      </c>
      <c r="M677" s="16" t="str">
        <f>LFAT!G23</f>
        <v>CD</v>
      </c>
      <c r="N677" s="19">
        <f>LFAT!I23</f>
        <v>0.5</v>
      </c>
      <c r="O677" s="18">
        <f>LFAT!J23</f>
        <v>0.05</v>
      </c>
      <c r="P677" s="18">
        <f t="shared" si="30"/>
        <v>2.6150000000000003E-2</v>
      </c>
      <c r="Q677" s="18">
        <f t="shared" si="31"/>
        <v>6.3930063073170548E-2</v>
      </c>
      <c r="R677" s="18">
        <f t="shared" si="32"/>
        <v>1.741092589938991E-2</v>
      </c>
    </row>
    <row r="678" spans="1:18" ht="18" customHeight="1" x14ac:dyDescent="0.2">
      <c r="A678" s="16" t="str">
        <f>'Limiting Factor Scores'!A63</f>
        <v>CC5</v>
      </c>
      <c r="B678" s="16" t="str">
        <f>'Limiting Factor Scores'!B63</f>
        <v>Catherine Creek</v>
      </c>
      <c r="C678" s="16" t="str">
        <f>'Limiting Factor Scores'!C63</f>
        <v>Altered Primary Productivity</v>
      </c>
      <c r="D678" s="18">
        <f>'Limiting Factor Scores'!D63</f>
        <v>0.46629999999999999</v>
      </c>
      <c r="E678" s="19">
        <f>'Limiting Factor Scores'!E63</f>
        <v>2.71</v>
      </c>
      <c r="F678" s="18">
        <f>'Limiting Factor Scores'!F63</f>
        <v>0.48475000000000001</v>
      </c>
      <c r="G678" s="18">
        <f>'Limiting Factor Scores'!G63</f>
        <v>0.8218129485885437</v>
      </c>
      <c r="H678" s="18">
        <f>'Limiting Factor Scores'!H63</f>
        <v>0.2306242859989798</v>
      </c>
      <c r="I678" s="17">
        <f>LFAT!A30</f>
        <v>2</v>
      </c>
      <c r="J678" s="16" t="str">
        <f>LFAT!B30</f>
        <v>Instream Complexity Improvement</v>
      </c>
      <c r="K678" s="16" t="str">
        <f>LFAT!D30</f>
        <v>N</v>
      </c>
      <c r="L678" s="19">
        <f>LFAT!F30</f>
        <v>0.1</v>
      </c>
      <c r="M678" s="16" t="str">
        <f>LFAT!G30</f>
        <v>R</v>
      </c>
      <c r="N678" s="19">
        <f>LFAT!I30</f>
        <v>0.1</v>
      </c>
      <c r="O678" s="18">
        <f>LFAT!J30</f>
        <v>0.01</v>
      </c>
      <c r="P678" s="18">
        <f t="shared" si="30"/>
        <v>4.8475000000000002E-3</v>
      </c>
      <c r="Q678" s="18">
        <f t="shared" si="31"/>
        <v>8.2181294858854372E-3</v>
      </c>
      <c r="R678" s="18">
        <f t="shared" si="32"/>
        <v>2.3062428599897981E-3</v>
      </c>
    </row>
    <row r="679" spans="1:18" ht="18" customHeight="1" x14ac:dyDescent="0.2">
      <c r="A679" s="16" t="str">
        <f>'Limiting Factor Scores'!A64</f>
        <v>CC5</v>
      </c>
      <c r="B679" s="16" t="str">
        <f>'Limiting Factor Scores'!B64</f>
        <v>Catherine Creek</v>
      </c>
      <c r="C679" s="16" t="str">
        <f>'Limiting Factor Scores'!C64</f>
        <v>Anthropogenic Barriers</v>
      </c>
      <c r="D679" s="18">
        <f>'Limiting Factor Scores'!D64</f>
        <v>0.46629999999999999</v>
      </c>
      <c r="E679" s="19">
        <f>'Limiting Factor Scores'!E64</f>
        <v>3.91</v>
      </c>
      <c r="F679" s="18">
        <f>'Limiting Factor Scores'!F64</f>
        <v>0.75475000000000003</v>
      </c>
      <c r="G679" s="18">
        <f>'Limiting Factor Scores'!G64</f>
        <v>1.8677954587049257</v>
      </c>
      <c r="H679" s="18">
        <f>'Limiting Factor Scores'!H64</f>
        <v>0.57446651168630458</v>
      </c>
      <c r="I679" s="17">
        <f>LFAT!A17</f>
        <v>2</v>
      </c>
      <c r="J679" s="16" t="str">
        <f>LFAT!B17</f>
        <v>Instream Complexity Improvement</v>
      </c>
      <c r="K679" s="16" t="str">
        <f>LFAT!D17</f>
        <v>N</v>
      </c>
      <c r="L679" s="19">
        <f>LFAT!F17</f>
        <v>0.1</v>
      </c>
      <c r="M679" s="16" t="str">
        <f>LFAT!G17</f>
        <v>R</v>
      </c>
      <c r="N679" s="19">
        <f>LFAT!I17</f>
        <v>0.1</v>
      </c>
      <c r="O679" s="18">
        <f>LFAT!J17</f>
        <v>0.01</v>
      </c>
      <c r="P679" s="18">
        <f t="shared" si="30"/>
        <v>7.5475000000000004E-3</v>
      </c>
      <c r="Q679" s="18">
        <f t="shared" si="31"/>
        <v>1.8677954587049257E-2</v>
      </c>
      <c r="R679" s="18">
        <f t="shared" si="32"/>
        <v>5.7446651168630456E-3</v>
      </c>
    </row>
    <row r="680" spans="1:18" ht="18" customHeight="1" x14ac:dyDescent="0.2">
      <c r="A680" s="16" t="str">
        <f>'Limiting Factor Scores'!A65</f>
        <v>CC5</v>
      </c>
      <c r="B680" s="16" t="str">
        <f>'Limiting Factor Scores'!B65</f>
        <v>Catherine Creek</v>
      </c>
      <c r="C680" s="16" t="str">
        <f>'Limiting Factor Scores'!C65</f>
        <v>Channel and Habitat Structure</v>
      </c>
      <c r="D680" s="18">
        <f>'Limiting Factor Scores'!D65</f>
        <v>0.46629999999999999</v>
      </c>
      <c r="E680" s="19">
        <f>'Limiting Factor Scores'!E65</f>
        <v>3.81</v>
      </c>
      <c r="F680" s="18">
        <f>'Limiting Factor Scores'!F65</f>
        <v>0.73224999999999996</v>
      </c>
      <c r="G680" s="18">
        <f>'Limiting Factor Scores'!G65</f>
        <v>2.9754769531324237</v>
      </c>
      <c r="H680" s="18">
        <f>'Limiting Factor Scores'!H65</f>
        <v>0.89691118808283887</v>
      </c>
      <c r="I680" s="17">
        <f>LFAT!A21</f>
        <v>2</v>
      </c>
      <c r="J680" s="16" t="str">
        <f>LFAT!B21</f>
        <v>Instream Complexity Improvement</v>
      </c>
      <c r="K680" s="16" t="str">
        <f>LFAT!D21</f>
        <v>D</v>
      </c>
      <c r="L680" s="19">
        <f>LFAT!F21</f>
        <v>1</v>
      </c>
      <c r="M680" s="16" t="str">
        <f>LFAT!G21</f>
        <v>C</v>
      </c>
      <c r="N680" s="19">
        <f>LFAT!I21</f>
        <v>1</v>
      </c>
      <c r="O680" s="18">
        <f>LFAT!J21</f>
        <v>1</v>
      </c>
      <c r="P680" s="18">
        <f t="shared" si="30"/>
        <v>0.73224999999999996</v>
      </c>
      <c r="Q680" s="18">
        <f t="shared" si="31"/>
        <v>2.9754769531324237</v>
      </c>
      <c r="R680" s="18">
        <f t="shared" si="32"/>
        <v>0.89691118808283887</v>
      </c>
    </row>
    <row r="681" spans="1:18" ht="18" customHeight="1" x14ac:dyDescent="0.2">
      <c r="A681" s="16" t="str">
        <f>'Limiting Factor Scores'!A66</f>
        <v>CC5</v>
      </c>
      <c r="B681" s="16" t="str">
        <f>'Limiting Factor Scores'!B66</f>
        <v>Catherine Creek</v>
      </c>
      <c r="C681" s="16" t="str">
        <f>'Limiting Factor Scores'!C66</f>
        <v>Decreased Sediment Quantity</v>
      </c>
      <c r="D681" s="18">
        <f>'Limiting Factor Scores'!D66</f>
        <v>0.46629999999999999</v>
      </c>
      <c r="E681" s="19">
        <f>'Limiting Factor Scores'!E66</f>
        <v>3.44</v>
      </c>
      <c r="F681" s="18">
        <f>'Limiting Factor Scores'!F66</f>
        <v>0.64900000000000002</v>
      </c>
      <c r="G681" s="18">
        <f>'Limiting Factor Scores'!G66</f>
        <v>1.5671843394154128</v>
      </c>
      <c r="H681" s="18">
        <f>'Limiting Factor Scores'!H66</f>
        <v>0.47529998976093923</v>
      </c>
      <c r="I681" s="17">
        <f>LFAT!A24</f>
        <v>2</v>
      </c>
      <c r="J681" s="16" t="str">
        <f>LFAT!B24</f>
        <v>Instream Complexity Improvement</v>
      </c>
      <c r="K681" s="16" t="str">
        <f>LFAT!D24</f>
        <v>I</v>
      </c>
      <c r="L681" s="19">
        <f>LFAT!F24</f>
        <v>0.5</v>
      </c>
      <c r="M681" s="16" t="str">
        <f>LFAT!G24</f>
        <v>CD</v>
      </c>
      <c r="N681" s="19">
        <f>LFAT!I24</f>
        <v>0.5</v>
      </c>
      <c r="O681" s="18">
        <f>LFAT!J24</f>
        <v>0.25</v>
      </c>
      <c r="P681" s="18">
        <f t="shared" si="30"/>
        <v>0.16225000000000001</v>
      </c>
      <c r="Q681" s="18">
        <f t="shared" si="31"/>
        <v>0.3917960848538532</v>
      </c>
      <c r="R681" s="18">
        <f t="shared" si="32"/>
        <v>0.11882499744023481</v>
      </c>
    </row>
    <row r="682" spans="1:18" ht="18" customHeight="1" x14ac:dyDescent="0.2">
      <c r="A682" s="16" t="str">
        <f>'Limiting Factor Scores'!A67</f>
        <v>CC5</v>
      </c>
      <c r="B682" s="16" t="str">
        <f>'Limiting Factor Scores'!B67</f>
        <v>Catherine Creek</v>
      </c>
      <c r="C682" s="16" t="str">
        <f>'Limiting Factor Scores'!C67</f>
        <v>Decreased Water Quantity</v>
      </c>
      <c r="D682" s="18">
        <f>'Limiting Factor Scores'!D67</f>
        <v>0.46629999999999999</v>
      </c>
      <c r="E682" s="19">
        <f>'Limiting Factor Scores'!E67</f>
        <v>3.63</v>
      </c>
      <c r="F682" s="18">
        <f>'Limiting Factor Scores'!F67</f>
        <v>0.69174999999999998</v>
      </c>
      <c r="G682" s="18">
        <f>'Limiting Factor Scores'!G67</f>
        <v>2.4169186662615005</v>
      </c>
      <c r="H682" s="18">
        <f>'Limiting Factor Scores'!H67</f>
        <v>0.6926119354282777</v>
      </c>
      <c r="I682" s="17">
        <f>LFAT!A22</f>
        <v>2</v>
      </c>
      <c r="J682" s="16" t="str">
        <f>LFAT!B22</f>
        <v>Instream Complexity Improvement</v>
      </c>
      <c r="K682" s="16" t="str">
        <f>LFAT!D22</f>
        <v>N</v>
      </c>
      <c r="L682" s="19">
        <f>LFAT!F22</f>
        <v>0.1</v>
      </c>
      <c r="M682" s="16" t="str">
        <f>LFAT!G22</f>
        <v>R</v>
      </c>
      <c r="N682" s="19">
        <f>LFAT!I22</f>
        <v>0.1</v>
      </c>
      <c r="O682" s="18">
        <f>LFAT!J22</f>
        <v>0.01</v>
      </c>
      <c r="P682" s="18">
        <f t="shared" si="30"/>
        <v>6.9175E-3</v>
      </c>
      <c r="Q682" s="18">
        <f t="shared" si="31"/>
        <v>2.4169186662615007E-2</v>
      </c>
      <c r="R682" s="18">
        <f t="shared" si="32"/>
        <v>6.9261193542827773E-3</v>
      </c>
    </row>
    <row r="683" spans="1:18" ht="18" customHeight="1" x14ac:dyDescent="0.2">
      <c r="A683" s="16" t="str">
        <f>'Limiting Factor Scores'!A68</f>
        <v>CC5</v>
      </c>
      <c r="B683" s="16" t="str">
        <f>'Limiting Factor Scores'!B68</f>
        <v>Catherine Creek</v>
      </c>
      <c r="C683" s="16" t="str">
        <f>'Limiting Factor Scores'!C68</f>
        <v>Floodplain Condition</v>
      </c>
      <c r="D683" s="18">
        <f>'Limiting Factor Scores'!D68</f>
        <v>0.46629999999999999</v>
      </c>
      <c r="E683" s="19">
        <f>'Limiting Factor Scores'!E68</f>
        <v>3.64</v>
      </c>
      <c r="F683" s="18">
        <f>'Limiting Factor Scores'!F68</f>
        <v>0.69399999999999995</v>
      </c>
      <c r="G683" s="18">
        <f>'Limiting Factor Scores'!G68</f>
        <v>1.9670998729958331</v>
      </c>
      <c r="H683" s="18">
        <f>'Limiting Factor Scores'!H68</f>
        <v>0.5592249967890417</v>
      </c>
      <c r="I683" s="17">
        <f>LFAT!A19</f>
        <v>2</v>
      </c>
      <c r="J683" s="16" t="str">
        <f>LFAT!B19</f>
        <v>Instream Complexity Improvement</v>
      </c>
      <c r="K683" s="16" t="str">
        <f>LFAT!D19</f>
        <v>I</v>
      </c>
      <c r="L683" s="19">
        <f>LFAT!F19</f>
        <v>0.5</v>
      </c>
      <c r="M683" s="16" t="str">
        <f>LFAT!G19</f>
        <v>C</v>
      </c>
      <c r="N683" s="19">
        <f>LFAT!I19</f>
        <v>1</v>
      </c>
      <c r="O683" s="18">
        <f>LFAT!J19</f>
        <v>0.5</v>
      </c>
      <c r="P683" s="18">
        <f t="shared" si="30"/>
        <v>0.34699999999999998</v>
      </c>
      <c r="Q683" s="18">
        <f t="shared" si="31"/>
        <v>0.98354993649791655</v>
      </c>
      <c r="R683" s="18">
        <f t="shared" si="32"/>
        <v>0.27961249839452085</v>
      </c>
    </row>
    <row r="684" spans="1:18" ht="18" customHeight="1" x14ac:dyDescent="0.2">
      <c r="A684" s="16" t="str">
        <f>'Limiting Factor Scores'!A69</f>
        <v>CC5</v>
      </c>
      <c r="B684" s="16" t="str">
        <f>'Limiting Factor Scores'!B69</f>
        <v>Catherine Creek</v>
      </c>
      <c r="C684" s="16" t="str">
        <f>'Limiting Factor Scores'!C69</f>
        <v>Increased Sediment Quantity</v>
      </c>
      <c r="D684" s="18">
        <f>'Limiting Factor Scores'!D69</f>
        <v>0.46629999999999999</v>
      </c>
      <c r="E684" s="19">
        <f>'Limiting Factor Scores'!E69</f>
        <v>3.37</v>
      </c>
      <c r="F684" s="18">
        <f>'Limiting Factor Scores'!F69</f>
        <v>0.63324999999999998</v>
      </c>
      <c r="G684" s="18">
        <f>'Limiting Factor Scores'!G69</f>
        <v>1.0735699838962254</v>
      </c>
      <c r="H684" s="18">
        <f>'Limiting Factor Scores'!H69</f>
        <v>0.3542359112403678</v>
      </c>
      <c r="I684" s="17">
        <f>LFAT!A25</f>
        <v>2</v>
      </c>
      <c r="J684" s="16" t="str">
        <f>LFAT!B25</f>
        <v>Instream Complexity Improvement</v>
      </c>
      <c r="K684" s="16" t="str">
        <f>LFAT!D25</f>
        <v>I</v>
      </c>
      <c r="L684" s="19">
        <f>LFAT!F25</f>
        <v>0.5</v>
      </c>
      <c r="M684" s="16" t="str">
        <f>LFAT!G25</f>
        <v>C</v>
      </c>
      <c r="N684" s="19">
        <f>LFAT!I25</f>
        <v>1</v>
      </c>
      <c r="O684" s="18">
        <f>LFAT!J25</f>
        <v>0.5</v>
      </c>
      <c r="P684" s="18">
        <f t="shared" si="30"/>
        <v>0.31662499999999999</v>
      </c>
      <c r="Q684" s="18">
        <f t="shared" si="31"/>
        <v>0.53678499194811269</v>
      </c>
      <c r="R684" s="18">
        <f t="shared" si="32"/>
        <v>0.1771179556201839</v>
      </c>
    </row>
    <row r="685" spans="1:18" ht="18" customHeight="1" x14ac:dyDescent="0.2">
      <c r="A685" s="16" t="str">
        <f>'Limiting Factor Scores'!A70</f>
        <v>CC5</v>
      </c>
      <c r="B685" s="16" t="str">
        <f>'Limiting Factor Scores'!B70</f>
        <v>Catherine Creek</v>
      </c>
      <c r="C685" s="16" t="str">
        <f>'Limiting Factor Scores'!C70</f>
        <v>Non-Native Species Interactions and Competition</v>
      </c>
      <c r="D685" s="18">
        <f>'Limiting Factor Scores'!D70</f>
        <v>0.46629999999999999</v>
      </c>
      <c r="E685" s="19">
        <f>'Limiting Factor Scores'!E70</f>
        <v>1.59</v>
      </c>
      <c r="F685" s="18">
        <f>'Limiting Factor Scores'!F70</f>
        <v>0.23275000000000001</v>
      </c>
      <c r="G685" s="18">
        <f>'Limiting Factor Scores'!G70</f>
        <v>0.43645097120348658</v>
      </c>
      <c r="H685" s="18">
        <f>'Limiting Factor Scores'!H70</f>
        <v>0.15231596239255785</v>
      </c>
      <c r="I685" s="17">
        <f>LFAT!A31</f>
        <v>2</v>
      </c>
      <c r="J685" s="16" t="str">
        <f>LFAT!B31</f>
        <v>Instream Complexity Improvement</v>
      </c>
      <c r="K685" s="16" t="str">
        <f>LFAT!D31</f>
        <v>I</v>
      </c>
      <c r="L685" s="19">
        <f>LFAT!F31</f>
        <v>0.5</v>
      </c>
      <c r="M685" s="16" t="str">
        <f>LFAT!G31</f>
        <v>CD</v>
      </c>
      <c r="N685" s="19">
        <f>LFAT!I31</f>
        <v>0.5</v>
      </c>
      <c r="O685" s="18">
        <f>LFAT!J31</f>
        <v>0.25</v>
      </c>
      <c r="P685" s="18">
        <f t="shared" si="30"/>
        <v>5.8187500000000003E-2</v>
      </c>
      <c r="Q685" s="18">
        <f t="shared" si="31"/>
        <v>0.10911274280087165</v>
      </c>
      <c r="R685" s="18">
        <f t="shared" si="32"/>
        <v>3.8078990598139462E-2</v>
      </c>
    </row>
    <row r="686" spans="1:18" ht="18" customHeight="1" x14ac:dyDescent="0.2">
      <c r="A686" s="16" t="str">
        <f>'Limiting Factor Scores'!A71</f>
        <v>CC5</v>
      </c>
      <c r="B686" s="16" t="str">
        <f>'Limiting Factor Scores'!B71</f>
        <v>Catherine Creek</v>
      </c>
      <c r="C686" s="16" t="str">
        <f>'Limiting Factor Scores'!C71</f>
        <v>Predation</v>
      </c>
      <c r="D686" s="18">
        <f>'Limiting Factor Scores'!D71</f>
        <v>0.46629999999999999</v>
      </c>
      <c r="E686" s="19">
        <f>'Limiting Factor Scores'!E71</f>
        <v>3.68</v>
      </c>
      <c r="F686" s="18">
        <f>'Limiting Factor Scores'!F71</f>
        <v>0.70299999999999996</v>
      </c>
      <c r="G686" s="18">
        <f>'Limiting Factor Scores'!G71</f>
        <v>1.7608020919436993</v>
      </c>
      <c r="H686" s="18">
        <f>'Limiting Factor Scores'!H71</f>
        <v>0.53170603592456733</v>
      </c>
      <c r="I686" s="17">
        <f>LFAT!A29</f>
        <v>2</v>
      </c>
      <c r="J686" s="16" t="str">
        <f>LFAT!B29</f>
        <v>Instream Complexity Improvement</v>
      </c>
      <c r="K686" s="16" t="str">
        <f>LFAT!D29</f>
        <v>I</v>
      </c>
      <c r="L686" s="19">
        <f>LFAT!F29</f>
        <v>0.5</v>
      </c>
      <c r="M686" s="16" t="str">
        <f>LFAT!G29</f>
        <v>CD</v>
      </c>
      <c r="N686" s="19">
        <f>LFAT!I29</f>
        <v>0.5</v>
      </c>
      <c r="O686" s="18">
        <f>LFAT!J29</f>
        <v>0.25</v>
      </c>
      <c r="P686" s="18">
        <f t="shared" si="30"/>
        <v>0.17574999999999999</v>
      </c>
      <c r="Q686" s="18">
        <f t="shared" si="31"/>
        <v>0.44020052298592482</v>
      </c>
      <c r="R686" s="18">
        <f t="shared" si="32"/>
        <v>0.13292650898114183</v>
      </c>
    </row>
    <row r="687" spans="1:18" ht="18" customHeight="1" x14ac:dyDescent="0.2">
      <c r="A687" s="16" t="str">
        <f>'Limiting Factor Scores'!A72</f>
        <v>CC5</v>
      </c>
      <c r="B687" s="16" t="str">
        <f>'Limiting Factor Scores'!B72</f>
        <v>Catherine Creek</v>
      </c>
      <c r="C687" s="16" t="str">
        <f>'Limiting Factor Scores'!C72</f>
        <v>Riparian Condition</v>
      </c>
      <c r="D687" s="18">
        <f>'Limiting Factor Scores'!D72</f>
        <v>0.46629999999999999</v>
      </c>
      <c r="E687" s="19">
        <f>'Limiting Factor Scores'!E72</f>
        <v>3.78</v>
      </c>
      <c r="F687" s="18">
        <f>'Limiting Factor Scores'!F72</f>
        <v>0.72550000000000003</v>
      </c>
      <c r="G687" s="18">
        <f>'Limiting Factor Scores'!G72</f>
        <v>2.0998804635042578</v>
      </c>
      <c r="H687" s="18">
        <f>'Limiting Factor Scores'!H72</f>
        <v>0.67159928330925589</v>
      </c>
      <c r="I687" s="17">
        <f>LFAT!A18</f>
        <v>2</v>
      </c>
      <c r="J687" s="16" t="str">
        <f>LFAT!B18</f>
        <v>Instream Complexity Improvement</v>
      </c>
      <c r="K687" s="16" t="str">
        <f>LFAT!D18</f>
        <v>I</v>
      </c>
      <c r="L687" s="19">
        <f>LFAT!F18</f>
        <v>0.5</v>
      </c>
      <c r="M687" s="16" t="str">
        <f>LFAT!G18</f>
        <v>CD</v>
      </c>
      <c r="N687" s="19">
        <f>LFAT!I18</f>
        <v>0.5</v>
      </c>
      <c r="O687" s="18">
        <f>LFAT!J18</f>
        <v>0.25</v>
      </c>
      <c r="P687" s="18">
        <f t="shared" si="30"/>
        <v>0.18137500000000001</v>
      </c>
      <c r="Q687" s="18">
        <f t="shared" si="31"/>
        <v>0.52497011587606446</v>
      </c>
      <c r="R687" s="18">
        <f t="shared" si="32"/>
        <v>0.16789982082731397</v>
      </c>
    </row>
    <row r="688" spans="1:18" ht="18" customHeight="1" x14ac:dyDescent="0.2">
      <c r="A688" s="16" t="str">
        <f>'Limiting Factor Scores'!A73</f>
        <v>CC5</v>
      </c>
      <c r="B688" s="16" t="str">
        <f>'Limiting Factor Scores'!B73</f>
        <v>Catherine Creek</v>
      </c>
      <c r="C688" s="16" t="str">
        <f>'Limiting Factor Scores'!C73</f>
        <v>Side Channel and Wetland Habitat</v>
      </c>
      <c r="D688" s="18">
        <f>'Limiting Factor Scores'!D73</f>
        <v>0.46629999999999999</v>
      </c>
      <c r="E688" s="19">
        <f>'Limiting Factor Scores'!E73</f>
        <v>3.48</v>
      </c>
      <c r="F688" s="18">
        <f>'Limiting Factor Scores'!F73</f>
        <v>0.65800000000000003</v>
      </c>
      <c r="G688" s="18">
        <f>'Limiting Factor Scores'!G73</f>
        <v>2.3581723594740138</v>
      </c>
      <c r="H688" s="18">
        <f>'Limiting Factor Scores'!H73</f>
        <v>0.68525069853212273</v>
      </c>
      <c r="I688" s="17">
        <f>LFAT!A20</f>
        <v>2</v>
      </c>
      <c r="J688" s="16" t="str">
        <f>LFAT!B20</f>
        <v>Instream Complexity Improvement</v>
      </c>
      <c r="K688" s="16" t="str">
        <f>LFAT!D20</f>
        <v>D</v>
      </c>
      <c r="L688" s="19">
        <f>LFAT!F20</f>
        <v>1</v>
      </c>
      <c r="M688" s="16" t="str">
        <f>LFAT!G20</f>
        <v>C</v>
      </c>
      <c r="N688" s="19">
        <f>LFAT!I20</f>
        <v>1</v>
      </c>
      <c r="O688" s="18">
        <f>LFAT!J20</f>
        <v>1</v>
      </c>
      <c r="P688" s="18">
        <f t="shared" si="30"/>
        <v>0.65800000000000003</v>
      </c>
      <c r="Q688" s="18">
        <f t="shared" si="31"/>
        <v>2.3581723594740138</v>
      </c>
      <c r="R688" s="18">
        <f t="shared" si="32"/>
        <v>0.68525069853212273</v>
      </c>
    </row>
    <row r="689" spans="1:18" ht="18" customHeight="1" x14ac:dyDescent="0.2">
      <c r="A689" s="16" t="str">
        <f>'Limiting Factor Scores'!A74</f>
        <v>CC5</v>
      </c>
      <c r="B689" s="16" t="str">
        <f>'Limiting Factor Scores'!B74</f>
        <v>Catherine Creek</v>
      </c>
      <c r="C689" s="16" t="str">
        <f>'Limiting Factor Scores'!C74</f>
        <v>Summer Water Temperature</v>
      </c>
      <c r="D689" s="18">
        <f>'Limiting Factor Scores'!D74</f>
        <v>0.46629999999999999</v>
      </c>
      <c r="E689" s="19">
        <f>'Limiting Factor Scores'!E74</f>
        <v>3.56</v>
      </c>
      <c r="F689" s="18">
        <f>'Limiting Factor Scores'!F74</f>
        <v>0.67600000000000005</v>
      </c>
      <c r="G689" s="18">
        <f>'Limiting Factor Scores'!G74</f>
        <v>2.0984565828121116</v>
      </c>
      <c r="H689" s="18">
        <f>'Limiting Factor Scores'!H74</f>
        <v>0.64786469650302791</v>
      </c>
      <c r="I689" s="17">
        <f>LFAT!A26</f>
        <v>2</v>
      </c>
      <c r="J689" s="16" t="str">
        <f>LFAT!B26</f>
        <v>Instream Complexity Improvement</v>
      </c>
      <c r="K689" s="16" t="str">
        <f>LFAT!D26</f>
        <v>I</v>
      </c>
      <c r="L689" s="19">
        <f>LFAT!F26</f>
        <v>0.5</v>
      </c>
      <c r="M689" s="16" t="str">
        <f>LFAT!G26</f>
        <v>CD</v>
      </c>
      <c r="N689" s="19">
        <f>LFAT!I26</f>
        <v>0.5</v>
      </c>
      <c r="O689" s="18">
        <f>LFAT!J26</f>
        <v>0.25</v>
      </c>
      <c r="P689" s="18">
        <f t="shared" si="30"/>
        <v>0.16900000000000001</v>
      </c>
      <c r="Q689" s="18">
        <f t="shared" si="31"/>
        <v>0.52461414570302789</v>
      </c>
      <c r="R689" s="18">
        <f t="shared" si="32"/>
        <v>0.16196617412575698</v>
      </c>
    </row>
    <row r="690" spans="1:18" ht="18" customHeight="1" x14ac:dyDescent="0.2">
      <c r="A690" s="16" t="str">
        <f>'Limiting Factor Scores'!A75</f>
        <v>CC5</v>
      </c>
      <c r="B690" s="16" t="str">
        <f>'Limiting Factor Scores'!B75</f>
        <v>Catherine Creek</v>
      </c>
      <c r="C690" s="16" t="str">
        <f>'Limiting Factor Scores'!C75</f>
        <v>Water Quality</v>
      </c>
      <c r="D690" s="18">
        <f>'Limiting Factor Scores'!D75</f>
        <v>0.46629999999999999</v>
      </c>
      <c r="E690" s="19">
        <f>'Limiting Factor Scores'!E75</f>
        <v>2.88</v>
      </c>
      <c r="F690" s="18">
        <f>'Limiting Factor Scores'!F75</f>
        <v>0.52300000000000002</v>
      </c>
      <c r="G690" s="18">
        <f>'Limiting Factor Scores'!G75</f>
        <v>1.4197003110975177</v>
      </c>
      <c r="H690" s="18">
        <f>'Limiting Factor Scores'!H75</f>
        <v>0.39164566986706156</v>
      </c>
      <c r="I690" s="17">
        <f>LFAT!A28</f>
        <v>2</v>
      </c>
      <c r="J690" s="16" t="str">
        <f>LFAT!B28</f>
        <v>Instream Complexity Improvement</v>
      </c>
      <c r="K690" s="16" t="str">
        <f>LFAT!D28</f>
        <v>N</v>
      </c>
      <c r="L690" s="19">
        <f>LFAT!F28</f>
        <v>0.1</v>
      </c>
      <c r="M690" s="16" t="str">
        <f>LFAT!G28</f>
        <v>R</v>
      </c>
      <c r="N690" s="19">
        <f>LFAT!I28</f>
        <v>0.1</v>
      </c>
      <c r="O690" s="18">
        <f>LFAT!J28</f>
        <v>0.01</v>
      </c>
      <c r="P690" s="18">
        <f t="shared" si="30"/>
        <v>5.2300000000000003E-3</v>
      </c>
      <c r="Q690" s="18">
        <f t="shared" si="31"/>
        <v>1.4197003110975177E-2</v>
      </c>
      <c r="R690" s="18">
        <f t="shared" si="32"/>
        <v>3.9164566986706157E-3</v>
      </c>
    </row>
    <row r="691" spans="1:18" ht="18" customHeight="1" x14ac:dyDescent="0.2">
      <c r="A691" s="16" t="str">
        <f>'Limiting Factor Scores'!A76</f>
        <v>CC5</v>
      </c>
      <c r="B691" s="16" t="str">
        <f>'Limiting Factor Scores'!B76</f>
        <v>Catherine Creek</v>
      </c>
      <c r="C691" s="16" t="str">
        <f>'Limiting Factor Scores'!C76</f>
        <v>Winter Water Temperature</v>
      </c>
      <c r="D691" s="18">
        <f>'Limiting Factor Scores'!D76</f>
        <v>0.46629999999999999</v>
      </c>
      <c r="E691" s="19">
        <f>'Limiting Factor Scores'!E76</f>
        <v>3.42</v>
      </c>
      <c r="F691" s="18">
        <f>'Limiting Factor Scores'!F76</f>
        <v>0.64449999999999996</v>
      </c>
      <c r="G691" s="18">
        <f>'Limiting Factor Scores'!G76</f>
        <v>1.4403990346857898</v>
      </c>
      <c r="H691" s="18">
        <f>'Limiting Factor Scores'!H76</f>
        <v>0.40090748694507949</v>
      </c>
      <c r="I691" s="17">
        <f>LFAT!A27</f>
        <v>2</v>
      </c>
      <c r="J691" s="16" t="str">
        <f>LFAT!B27</f>
        <v>Instream Complexity Improvement</v>
      </c>
      <c r="K691" s="16" t="str">
        <f>LFAT!D27</f>
        <v>I</v>
      </c>
      <c r="L691" s="19">
        <f>LFAT!F27</f>
        <v>0.5</v>
      </c>
      <c r="M691" s="16" t="str">
        <f>LFAT!G27</f>
        <v>CD</v>
      </c>
      <c r="N691" s="19">
        <f>LFAT!I27</f>
        <v>0.5</v>
      </c>
      <c r="O691" s="18">
        <f>LFAT!J27</f>
        <v>0.25</v>
      </c>
      <c r="P691" s="18">
        <f t="shared" si="30"/>
        <v>0.16112499999999999</v>
      </c>
      <c r="Q691" s="18">
        <f t="shared" si="31"/>
        <v>0.36009975867144745</v>
      </c>
      <c r="R691" s="18">
        <f t="shared" si="32"/>
        <v>0.10022687173626987</v>
      </c>
    </row>
    <row r="692" spans="1:18" ht="18" customHeight="1" x14ac:dyDescent="0.2">
      <c r="A692" s="16" t="str">
        <f>'Limiting Factor Scores'!A62</f>
        <v>CC5</v>
      </c>
      <c r="B692" s="16" t="str">
        <f>'Limiting Factor Scores'!B62</f>
        <v>Catherine Creek</v>
      </c>
      <c r="C692" s="16" t="str">
        <f>'Limiting Factor Scores'!C62</f>
        <v>Altered Flow Timing</v>
      </c>
      <c r="D692" s="18">
        <f>'Limiting Factor Scores'!D62</f>
        <v>0.46629999999999999</v>
      </c>
      <c r="E692" s="19">
        <f>'Limiting Factor Scores'!E62</f>
        <v>2.88</v>
      </c>
      <c r="F692" s="18">
        <f>'Limiting Factor Scores'!F62</f>
        <v>0.52300000000000002</v>
      </c>
      <c r="G692" s="18">
        <f>'Limiting Factor Scores'!G62</f>
        <v>1.278601261463411</v>
      </c>
      <c r="H692" s="18">
        <f>'Limiting Factor Scores'!H62</f>
        <v>0.34821851798779818</v>
      </c>
      <c r="I692" s="17">
        <f>LFAT!A38</f>
        <v>3</v>
      </c>
      <c r="J692" s="16" t="str">
        <f>LFAT!B38</f>
        <v>Floodplain – Reconnect and Restore</v>
      </c>
      <c r="K692" s="16" t="str">
        <f>LFAT!D38</f>
        <v>I</v>
      </c>
      <c r="L692" s="19">
        <f>LFAT!F38</f>
        <v>0.5</v>
      </c>
      <c r="M692" s="16" t="str">
        <f>LFAT!G38</f>
        <v>CD</v>
      </c>
      <c r="N692" s="19">
        <f>LFAT!I38</f>
        <v>0.5</v>
      </c>
      <c r="O692" s="18">
        <f>LFAT!J38</f>
        <v>0.25</v>
      </c>
      <c r="P692" s="18">
        <f t="shared" si="30"/>
        <v>0.13075000000000001</v>
      </c>
      <c r="Q692" s="18">
        <f t="shared" si="31"/>
        <v>0.31965031536585276</v>
      </c>
      <c r="R692" s="18">
        <f t="shared" si="32"/>
        <v>8.7054629496949545E-2</v>
      </c>
    </row>
    <row r="693" spans="1:18" ht="18" customHeight="1" x14ac:dyDescent="0.2">
      <c r="A693" s="16" t="str">
        <f>'Limiting Factor Scores'!A63</f>
        <v>CC5</v>
      </c>
      <c r="B693" s="16" t="str">
        <f>'Limiting Factor Scores'!B63</f>
        <v>Catherine Creek</v>
      </c>
      <c r="C693" s="16" t="str">
        <f>'Limiting Factor Scores'!C63</f>
        <v>Altered Primary Productivity</v>
      </c>
      <c r="D693" s="18">
        <f>'Limiting Factor Scores'!D63</f>
        <v>0.46629999999999999</v>
      </c>
      <c r="E693" s="19">
        <f>'Limiting Factor Scores'!E63</f>
        <v>2.71</v>
      </c>
      <c r="F693" s="18">
        <f>'Limiting Factor Scores'!F63</f>
        <v>0.48475000000000001</v>
      </c>
      <c r="G693" s="18">
        <f>'Limiting Factor Scores'!G63</f>
        <v>0.8218129485885437</v>
      </c>
      <c r="H693" s="18">
        <f>'Limiting Factor Scores'!H63</f>
        <v>0.2306242859989798</v>
      </c>
      <c r="I693" s="17">
        <f>LFAT!A45</f>
        <v>3</v>
      </c>
      <c r="J693" s="16" t="str">
        <f>LFAT!B45</f>
        <v>Floodplain – Reconnect and Restore</v>
      </c>
      <c r="K693" s="16" t="str">
        <f>LFAT!D45</f>
        <v>I</v>
      </c>
      <c r="L693" s="19">
        <f>LFAT!F45</f>
        <v>0.5</v>
      </c>
      <c r="M693" s="16" t="str">
        <f>LFAT!G45</f>
        <v>C</v>
      </c>
      <c r="N693" s="19">
        <f>LFAT!I45</f>
        <v>1</v>
      </c>
      <c r="O693" s="18">
        <f>LFAT!J45</f>
        <v>0.5</v>
      </c>
      <c r="P693" s="18">
        <f t="shared" si="30"/>
        <v>0.24237500000000001</v>
      </c>
      <c r="Q693" s="18">
        <f t="shared" si="31"/>
        <v>0.41090647429427185</v>
      </c>
      <c r="R693" s="18">
        <f t="shared" si="32"/>
        <v>0.1153121429994899</v>
      </c>
    </row>
    <row r="694" spans="1:18" ht="18" customHeight="1" x14ac:dyDescent="0.2">
      <c r="A694" s="16" t="str">
        <f>'Limiting Factor Scores'!A64</f>
        <v>CC5</v>
      </c>
      <c r="B694" s="16" t="str">
        <f>'Limiting Factor Scores'!B64</f>
        <v>Catherine Creek</v>
      </c>
      <c r="C694" s="16" t="str">
        <f>'Limiting Factor Scores'!C64</f>
        <v>Anthropogenic Barriers</v>
      </c>
      <c r="D694" s="18">
        <f>'Limiting Factor Scores'!D64</f>
        <v>0.46629999999999999</v>
      </c>
      <c r="E694" s="19">
        <f>'Limiting Factor Scores'!E64</f>
        <v>3.91</v>
      </c>
      <c r="F694" s="18">
        <f>'Limiting Factor Scores'!F64</f>
        <v>0.75475000000000003</v>
      </c>
      <c r="G694" s="18">
        <f>'Limiting Factor Scores'!G64</f>
        <v>1.8677954587049257</v>
      </c>
      <c r="H694" s="18">
        <f>'Limiting Factor Scores'!H64</f>
        <v>0.57446651168630458</v>
      </c>
      <c r="I694" s="17">
        <f>LFAT!A32</f>
        <v>3</v>
      </c>
      <c r="J694" s="16" t="str">
        <f>LFAT!B32</f>
        <v>Floodplain – Reconnect and Restore</v>
      </c>
      <c r="K694" s="16" t="str">
        <f>LFAT!D32</f>
        <v>N</v>
      </c>
      <c r="L694" s="19">
        <f>LFAT!F32</f>
        <v>0.1</v>
      </c>
      <c r="M694" s="16" t="str">
        <f>LFAT!G32</f>
        <v>R</v>
      </c>
      <c r="N694" s="19">
        <f>LFAT!I32</f>
        <v>0.1</v>
      </c>
      <c r="O694" s="18">
        <f>LFAT!J32</f>
        <v>0.01</v>
      </c>
      <c r="P694" s="18">
        <f t="shared" si="30"/>
        <v>7.5475000000000004E-3</v>
      </c>
      <c r="Q694" s="18">
        <f t="shared" si="31"/>
        <v>1.8677954587049257E-2</v>
      </c>
      <c r="R694" s="18">
        <f t="shared" si="32"/>
        <v>5.7446651168630456E-3</v>
      </c>
    </row>
    <row r="695" spans="1:18" ht="18" customHeight="1" x14ac:dyDescent="0.2">
      <c r="A695" s="16" t="str">
        <f>'Limiting Factor Scores'!A65</f>
        <v>CC5</v>
      </c>
      <c r="B695" s="16" t="str">
        <f>'Limiting Factor Scores'!B65</f>
        <v>Catherine Creek</v>
      </c>
      <c r="C695" s="16" t="str">
        <f>'Limiting Factor Scores'!C65</f>
        <v>Channel and Habitat Structure</v>
      </c>
      <c r="D695" s="18">
        <f>'Limiting Factor Scores'!D65</f>
        <v>0.46629999999999999</v>
      </c>
      <c r="E695" s="19">
        <f>'Limiting Factor Scores'!E65</f>
        <v>3.81</v>
      </c>
      <c r="F695" s="18">
        <f>'Limiting Factor Scores'!F65</f>
        <v>0.73224999999999996</v>
      </c>
      <c r="G695" s="18">
        <f>'Limiting Factor Scores'!G65</f>
        <v>2.9754769531324237</v>
      </c>
      <c r="H695" s="18">
        <f>'Limiting Factor Scores'!H65</f>
        <v>0.89691118808283887</v>
      </c>
      <c r="I695" s="17">
        <f>LFAT!A36</f>
        <v>3</v>
      </c>
      <c r="J695" s="16" t="str">
        <f>LFAT!B36</f>
        <v>Floodplain – Reconnect and Restore</v>
      </c>
      <c r="K695" s="16" t="str">
        <f>LFAT!D36</f>
        <v>I</v>
      </c>
      <c r="L695" s="19">
        <f>LFAT!F36</f>
        <v>0.5</v>
      </c>
      <c r="M695" s="16" t="str">
        <f>LFAT!G36</f>
        <v>C</v>
      </c>
      <c r="N695" s="19">
        <f>LFAT!I36</f>
        <v>1</v>
      </c>
      <c r="O695" s="18">
        <f>LFAT!J36</f>
        <v>0.5</v>
      </c>
      <c r="P695" s="18">
        <f t="shared" si="30"/>
        <v>0.36612499999999998</v>
      </c>
      <c r="Q695" s="18">
        <f t="shared" si="31"/>
        <v>1.4877384765662118</v>
      </c>
      <c r="R695" s="18">
        <f t="shared" si="32"/>
        <v>0.44845559404141944</v>
      </c>
    </row>
    <row r="696" spans="1:18" ht="18" customHeight="1" x14ac:dyDescent="0.2">
      <c r="A696" s="16" t="str">
        <f>'Limiting Factor Scores'!A66</f>
        <v>CC5</v>
      </c>
      <c r="B696" s="16" t="str">
        <f>'Limiting Factor Scores'!B66</f>
        <v>Catherine Creek</v>
      </c>
      <c r="C696" s="16" t="str">
        <f>'Limiting Factor Scores'!C66</f>
        <v>Decreased Sediment Quantity</v>
      </c>
      <c r="D696" s="18">
        <f>'Limiting Factor Scores'!D66</f>
        <v>0.46629999999999999</v>
      </c>
      <c r="E696" s="19">
        <f>'Limiting Factor Scores'!E66</f>
        <v>3.44</v>
      </c>
      <c r="F696" s="18">
        <f>'Limiting Factor Scores'!F66</f>
        <v>0.64900000000000002</v>
      </c>
      <c r="G696" s="18">
        <f>'Limiting Factor Scores'!G66</f>
        <v>1.5671843394154128</v>
      </c>
      <c r="H696" s="18">
        <f>'Limiting Factor Scores'!H66</f>
        <v>0.47529998976093923</v>
      </c>
      <c r="I696" s="17">
        <f>LFAT!A39</f>
        <v>3</v>
      </c>
      <c r="J696" s="16" t="str">
        <f>LFAT!B39</f>
        <v>Floodplain – Reconnect and Restore</v>
      </c>
      <c r="K696" s="16" t="str">
        <f>LFAT!D39</f>
        <v>D</v>
      </c>
      <c r="L696" s="19">
        <f>LFAT!F39</f>
        <v>1</v>
      </c>
      <c r="M696" s="16" t="str">
        <f>LFAT!G39</f>
        <v>C</v>
      </c>
      <c r="N696" s="19">
        <f>LFAT!I39</f>
        <v>1</v>
      </c>
      <c r="O696" s="18">
        <f>LFAT!J39</f>
        <v>1</v>
      </c>
      <c r="P696" s="18">
        <f t="shared" si="30"/>
        <v>0.64900000000000002</v>
      </c>
      <c r="Q696" s="18">
        <f t="shared" si="31"/>
        <v>1.5671843394154128</v>
      </c>
      <c r="R696" s="18">
        <f t="shared" si="32"/>
        <v>0.47529998976093923</v>
      </c>
    </row>
    <row r="697" spans="1:18" ht="18" customHeight="1" x14ac:dyDescent="0.2">
      <c r="A697" s="16" t="str">
        <f>'Limiting Factor Scores'!A67</f>
        <v>CC5</v>
      </c>
      <c r="B697" s="16" t="str">
        <f>'Limiting Factor Scores'!B67</f>
        <v>Catherine Creek</v>
      </c>
      <c r="C697" s="16" t="str">
        <f>'Limiting Factor Scores'!C67</f>
        <v>Decreased Water Quantity</v>
      </c>
      <c r="D697" s="18">
        <f>'Limiting Factor Scores'!D67</f>
        <v>0.46629999999999999</v>
      </c>
      <c r="E697" s="19">
        <f>'Limiting Factor Scores'!E67</f>
        <v>3.63</v>
      </c>
      <c r="F697" s="18">
        <f>'Limiting Factor Scores'!F67</f>
        <v>0.69174999999999998</v>
      </c>
      <c r="G697" s="18">
        <f>'Limiting Factor Scores'!G67</f>
        <v>2.4169186662615005</v>
      </c>
      <c r="H697" s="18">
        <f>'Limiting Factor Scores'!H67</f>
        <v>0.6926119354282777</v>
      </c>
      <c r="I697" s="17">
        <f>LFAT!A37</f>
        <v>3</v>
      </c>
      <c r="J697" s="16" t="str">
        <f>LFAT!B37</f>
        <v>Floodplain – Reconnect and Restore</v>
      </c>
      <c r="K697" s="16" t="str">
        <f>LFAT!D37</f>
        <v>I</v>
      </c>
      <c r="L697" s="19">
        <f>LFAT!F37</f>
        <v>0.5</v>
      </c>
      <c r="M697" s="16" t="str">
        <f>LFAT!G37</f>
        <v>CD</v>
      </c>
      <c r="N697" s="19">
        <f>LFAT!I37</f>
        <v>0.5</v>
      </c>
      <c r="O697" s="18">
        <f>LFAT!J37</f>
        <v>0.25</v>
      </c>
      <c r="P697" s="18">
        <f t="shared" si="30"/>
        <v>0.17293749999999999</v>
      </c>
      <c r="Q697" s="18">
        <f t="shared" si="31"/>
        <v>0.60422966656537513</v>
      </c>
      <c r="R697" s="18">
        <f t="shared" si="32"/>
        <v>0.17315298385706943</v>
      </c>
    </row>
    <row r="698" spans="1:18" ht="18" customHeight="1" x14ac:dyDescent="0.2">
      <c r="A698" s="16" t="str">
        <f>'Limiting Factor Scores'!A68</f>
        <v>CC5</v>
      </c>
      <c r="B698" s="16" t="str">
        <f>'Limiting Factor Scores'!B68</f>
        <v>Catherine Creek</v>
      </c>
      <c r="C698" s="16" t="str">
        <f>'Limiting Factor Scores'!C68</f>
        <v>Floodplain Condition</v>
      </c>
      <c r="D698" s="18">
        <f>'Limiting Factor Scores'!D68</f>
        <v>0.46629999999999999</v>
      </c>
      <c r="E698" s="19">
        <f>'Limiting Factor Scores'!E68</f>
        <v>3.64</v>
      </c>
      <c r="F698" s="18">
        <f>'Limiting Factor Scores'!F68</f>
        <v>0.69399999999999995</v>
      </c>
      <c r="G698" s="18">
        <f>'Limiting Factor Scores'!G68</f>
        <v>1.9670998729958331</v>
      </c>
      <c r="H698" s="18">
        <f>'Limiting Factor Scores'!H68</f>
        <v>0.5592249967890417</v>
      </c>
      <c r="I698" s="17">
        <f>LFAT!A34</f>
        <v>3</v>
      </c>
      <c r="J698" s="16" t="str">
        <f>LFAT!B34</f>
        <v>Floodplain – Reconnect and Restore</v>
      </c>
      <c r="K698" s="16" t="str">
        <f>LFAT!D34</f>
        <v>D</v>
      </c>
      <c r="L698" s="19">
        <f>LFAT!F34</f>
        <v>1</v>
      </c>
      <c r="M698" s="16" t="str">
        <f>LFAT!G34</f>
        <v>C</v>
      </c>
      <c r="N698" s="19">
        <f>LFAT!I34</f>
        <v>1</v>
      </c>
      <c r="O698" s="18">
        <f>LFAT!J34</f>
        <v>1</v>
      </c>
      <c r="P698" s="18">
        <f t="shared" si="30"/>
        <v>0.69399999999999995</v>
      </c>
      <c r="Q698" s="18">
        <f t="shared" si="31"/>
        <v>1.9670998729958331</v>
      </c>
      <c r="R698" s="18">
        <f t="shared" si="32"/>
        <v>0.5592249967890417</v>
      </c>
    </row>
    <row r="699" spans="1:18" ht="18" customHeight="1" x14ac:dyDescent="0.2">
      <c r="A699" s="16" t="str">
        <f>'Limiting Factor Scores'!A69</f>
        <v>CC5</v>
      </c>
      <c r="B699" s="16" t="str">
        <f>'Limiting Factor Scores'!B69</f>
        <v>Catherine Creek</v>
      </c>
      <c r="C699" s="16" t="str">
        <f>'Limiting Factor Scores'!C69</f>
        <v>Increased Sediment Quantity</v>
      </c>
      <c r="D699" s="18">
        <f>'Limiting Factor Scores'!D69</f>
        <v>0.46629999999999999</v>
      </c>
      <c r="E699" s="19">
        <f>'Limiting Factor Scores'!E69</f>
        <v>3.37</v>
      </c>
      <c r="F699" s="18">
        <f>'Limiting Factor Scores'!F69</f>
        <v>0.63324999999999998</v>
      </c>
      <c r="G699" s="18">
        <f>'Limiting Factor Scores'!G69</f>
        <v>1.0735699838962254</v>
      </c>
      <c r="H699" s="18">
        <f>'Limiting Factor Scores'!H69</f>
        <v>0.3542359112403678</v>
      </c>
      <c r="I699" s="17">
        <f>LFAT!A40</f>
        <v>3</v>
      </c>
      <c r="J699" s="16" t="str">
        <f>LFAT!B40</f>
        <v>Floodplain – Reconnect and Restore</v>
      </c>
      <c r="K699" s="16" t="str">
        <f>LFAT!D40</f>
        <v>D</v>
      </c>
      <c r="L699" s="19">
        <f>LFAT!F40</f>
        <v>1</v>
      </c>
      <c r="M699" s="16" t="str">
        <f>LFAT!G40</f>
        <v>CD</v>
      </c>
      <c r="N699" s="19">
        <f>LFAT!I40</f>
        <v>0.5</v>
      </c>
      <c r="O699" s="18">
        <f>LFAT!J40</f>
        <v>0.5</v>
      </c>
      <c r="P699" s="18">
        <f t="shared" si="30"/>
        <v>0.31662499999999999</v>
      </c>
      <c r="Q699" s="18">
        <f t="shared" si="31"/>
        <v>0.53678499194811269</v>
      </c>
      <c r="R699" s="18">
        <f t="shared" si="32"/>
        <v>0.1771179556201839</v>
      </c>
    </row>
    <row r="700" spans="1:18" ht="18" customHeight="1" x14ac:dyDescent="0.2">
      <c r="A700" s="16" t="str">
        <f>'Limiting Factor Scores'!A70</f>
        <v>CC5</v>
      </c>
      <c r="B700" s="16" t="str">
        <f>'Limiting Factor Scores'!B70</f>
        <v>Catherine Creek</v>
      </c>
      <c r="C700" s="16" t="str">
        <f>'Limiting Factor Scores'!C70</f>
        <v>Non-Native Species Interactions and Competition</v>
      </c>
      <c r="D700" s="18">
        <f>'Limiting Factor Scores'!D70</f>
        <v>0.46629999999999999</v>
      </c>
      <c r="E700" s="19">
        <f>'Limiting Factor Scores'!E70</f>
        <v>1.59</v>
      </c>
      <c r="F700" s="18">
        <f>'Limiting Factor Scores'!F70</f>
        <v>0.23275000000000001</v>
      </c>
      <c r="G700" s="18">
        <f>'Limiting Factor Scores'!G70</f>
        <v>0.43645097120348658</v>
      </c>
      <c r="H700" s="18">
        <f>'Limiting Factor Scores'!H70</f>
        <v>0.15231596239255785</v>
      </c>
      <c r="I700" s="17">
        <f>LFAT!A46</f>
        <v>3</v>
      </c>
      <c r="J700" s="16" t="str">
        <f>LFAT!B46</f>
        <v>Floodplain – Reconnect and Restore</v>
      </c>
      <c r="K700" s="16" t="str">
        <f>LFAT!D46</f>
        <v>N</v>
      </c>
      <c r="L700" s="19">
        <f>LFAT!F46</f>
        <v>0.1</v>
      </c>
      <c r="M700" s="16" t="str">
        <f>LFAT!G46</f>
        <v>CD</v>
      </c>
      <c r="N700" s="19">
        <f>LFAT!I46</f>
        <v>0.5</v>
      </c>
      <c r="O700" s="18">
        <f>LFAT!J46</f>
        <v>0.05</v>
      </c>
      <c r="P700" s="18">
        <f t="shared" si="30"/>
        <v>1.1637500000000002E-2</v>
      </c>
      <c r="Q700" s="18">
        <f t="shared" si="31"/>
        <v>2.1822548560174331E-2</v>
      </c>
      <c r="R700" s="18">
        <f t="shared" si="32"/>
        <v>7.6157981196278927E-3</v>
      </c>
    </row>
    <row r="701" spans="1:18" ht="18" customHeight="1" x14ac:dyDescent="0.2">
      <c r="A701" s="16" t="str">
        <f>'Limiting Factor Scores'!A71</f>
        <v>CC5</v>
      </c>
      <c r="B701" s="16" t="str">
        <f>'Limiting Factor Scores'!B71</f>
        <v>Catherine Creek</v>
      </c>
      <c r="C701" s="16" t="str">
        <f>'Limiting Factor Scores'!C71</f>
        <v>Predation</v>
      </c>
      <c r="D701" s="18">
        <f>'Limiting Factor Scores'!D71</f>
        <v>0.46629999999999999</v>
      </c>
      <c r="E701" s="19">
        <f>'Limiting Factor Scores'!E71</f>
        <v>3.68</v>
      </c>
      <c r="F701" s="18">
        <f>'Limiting Factor Scores'!F71</f>
        <v>0.70299999999999996</v>
      </c>
      <c r="G701" s="18">
        <f>'Limiting Factor Scores'!G71</f>
        <v>1.7608020919436993</v>
      </c>
      <c r="H701" s="18">
        <f>'Limiting Factor Scores'!H71</f>
        <v>0.53170603592456733</v>
      </c>
      <c r="I701" s="17">
        <f>LFAT!A44</f>
        <v>3</v>
      </c>
      <c r="J701" s="16" t="str">
        <f>LFAT!B44</f>
        <v>Floodplain – Reconnect and Restore</v>
      </c>
      <c r="K701" s="16" t="str">
        <f>LFAT!D44</f>
        <v>N</v>
      </c>
      <c r="L701" s="19">
        <f>LFAT!F44</f>
        <v>0.1</v>
      </c>
      <c r="M701" s="16" t="str">
        <f>LFAT!G44</f>
        <v>R</v>
      </c>
      <c r="N701" s="19">
        <f>LFAT!I44</f>
        <v>0.1</v>
      </c>
      <c r="O701" s="18">
        <f>LFAT!J44</f>
        <v>0.01</v>
      </c>
      <c r="P701" s="18">
        <f t="shared" si="30"/>
        <v>7.0299999999999998E-3</v>
      </c>
      <c r="Q701" s="18">
        <f t="shared" si="31"/>
        <v>1.7608020919436994E-2</v>
      </c>
      <c r="R701" s="18">
        <f t="shared" si="32"/>
        <v>5.3170603592456733E-3</v>
      </c>
    </row>
    <row r="702" spans="1:18" ht="18" customHeight="1" x14ac:dyDescent="0.2">
      <c r="A702" s="16" t="str">
        <f>'Limiting Factor Scores'!A72</f>
        <v>CC5</v>
      </c>
      <c r="B702" s="16" t="str">
        <f>'Limiting Factor Scores'!B72</f>
        <v>Catherine Creek</v>
      </c>
      <c r="C702" s="16" t="str">
        <f>'Limiting Factor Scores'!C72</f>
        <v>Riparian Condition</v>
      </c>
      <c r="D702" s="18">
        <f>'Limiting Factor Scores'!D72</f>
        <v>0.46629999999999999</v>
      </c>
      <c r="E702" s="19">
        <f>'Limiting Factor Scores'!E72</f>
        <v>3.78</v>
      </c>
      <c r="F702" s="18">
        <f>'Limiting Factor Scores'!F72</f>
        <v>0.72550000000000003</v>
      </c>
      <c r="G702" s="18">
        <f>'Limiting Factor Scores'!G72</f>
        <v>2.0998804635042578</v>
      </c>
      <c r="H702" s="18">
        <f>'Limiting Factor Scores'!H72</f>
        <v>0.67159928330925589</v>
      </c>
      <c r="I702" s="17">
        <f>LFAT!A33</f>
        <v>3</v>
      </c>
      <c r="J702" s="16" t="str">
        <f>LFAT!B33</f>
        <v>Floodplain – Reconnect and Restore</v>
      </c>
      <c r="K702" s="16" t="str">
        <f>LFAT!D33</f>
        <v>I</v>
      </c>
      <c r="L702" s="19">
        <f>LFAT!F33</f>
        <v>0.5</v>
      </c>
      <c r="M702" s="16" t="str">
        <f>LFAT!G33</f>
        <v>C</v>
      </c>
      <c r="N702" s="19">
        <f>LFAT!I33</f>
        <v>1</v>
      </c>
      <c r="O702" s="18">
        <f>LFAT!J33</f>
        <v>0.5</v>
      </c>
      <c r="P702" s="18">
        <f t="shared" si="30"/>
        <v>0.36275000000000002</v>
      </c>
      <c r="Q702" s="18">
        <f t="shared" si="31"/>
        <v>1.0499402317521289</v>
      </c>
      <c r="R702" s="18">
        <f t="shared" si="32"/>
        <v>0.33579964165462795</v>
      </c>
    </row>
    <row r="703" spans="1:18" ht="18" customHeight="1" x14ac:dyDescent="0.2">
      <c r="A703" s="16" t="str">
        <f>'Limiting Factor Scores'!A73</f>
        <v>CC5</v>
      </c>
      <c r="B703" s="16" t="str">
        <f>'Limiting Factor Scores'!B73</f>
        <v>Catherine Creek</v>
      </c>
      <c r="C703" s="16" t="str">
        <f>'Limiting Factor Scores'!C73</f>
        <v>Side Channel and Wetland Habitat</v>
      </c>
      <c r="D703" s="18">
        <f>'Limiting Factor Scores'!D73</f>
        <v>0.46629999999999999</v>
      </c>
      <c r="E703" s="19">
        <f>'Limiting Factor Scores'!E73</f>
        <v>3.48</v>
      </c>
      <c r="F703" s="18">
        <f>'Limiting Factor Scores'!F73</f>
        <v>0.65800000000000003</v>
      </c>
      <c r="G703" s="18">
        <f>'Limiting Factor Scores'!G73</f>
        <v>2.3581723594740138</v>
      </c>
      <c r="H703" s="18">
        <f>'Limiting Factor Scores'!H73</f>
        <v>0.68525069853212273</v>
      </c>
      <c r="I703" s="17">
        <f>LFAT!A35</f>
        <v>3</v>
      </c>
      <c r="J703" s="16" t="str">
        <f>LFAT!B35</f>
        <v>Floodplain – Reconnect and Restore</v>
      </c>
      <c r="K703" s="16" t="str">
        <f>LFAT!D35</f>
        <v>D</v>
      </c>
      <c r="L703" s="19">
        <f>LFAT!F35</f>
        <v>1</v>
      </c>
      <c r="M703" s="16" t="str">
        <f>LFAT!G35</f>
        <v>C</v>
      </c>
      <c r="N703" s="19">
        <f>LFAT!I35</f>
        <v>1</v>
      </c>
      <c r="O703" s="18">
        <f>LFAT!J35</f>
        <v>1</v>
      </c>
      <c r="P703" s="18">
        <f t="shared" si="30"/>
        <v>0.65800000000000003</v>
      </c>
      <c r="Q703" s="18">
        <f t="shared" si="31"/>
        <v>2.3581723594740138</v>
      </c>
      <c r="R703" s="18">
        <f t="shared" si="32"/>
        <v>0.68525069853212273</v>
      </c>
    </row>
    <row r="704" spans="1:18" ht="18" customHeight="1" x14ac:dyDescent="0.2">
      <c r="A704" s="16" t="str">
        <f>'Limiting Factor Scores'!A74</f>
        <v>CC5</v>
      </c>
      <c r="B704" s="16" t="str">
        <f>'Limiting Factor Scores'!B74</f>
        <v>Catherine Creek</v>
      </c>
      <c r="C704" s="16" t="str">
        <f>'Limiting Factor Scores'!C74</f>
        <v>Summer Water Temperature</v>
      </c>
      <c r="D704" s="18">
        <f>'Limiting Factor Scores'!D74</f>
        <v>0.46629999999999999</v>
      </c>
      <c r="E704" s="19">
        <f>'Limiting Factor Scores'!E74</f>
        <v>3.56</v>
      </c>
      <c r="F704" s="18">
        <f>'Limiting Factor Scores'!F74</f>
        <v>0.67600000000000005</v>
      </c>
      <c r="G704" s="18">
        <f>'Limiting Factor Scores'!G74</f>
        <v>2.0984565828121116</v>
      </c>
      <c r="H704" s="18">
        <f>'Limiting Factor Scores'!H74</f>
        <v>0.64786469650302791</v>
      </c>
      <c r="I704" s="17">
        <f>LFAT!A41</f>
        <v>3</v>
      </c>
      <c r="J704" s="16" t="str">
        <f>LFAT!B41</f>
        <v>Floodplain – Reconnect and Restore</v>
      </c>
      <c r="K704" s="16" t="str">
        <f>LFAT!D41</f>
        <v>D</v>
      </c>
      <c r="L704" s="19">
        <f>LFAT!F41</f>
        <v>1</v>
      </c>
      <c r="M704" s="16" t="str">
        <f>LFAT!G41</f>
        <v>CD</v>
      </c>
      <c r="N704" s="19">
        <f>LFAT!I41</f>
        <v>0.5</v>
      </c>
      <c r="O704" s="18">
        <f>LFAT!J41</f>
        <v>0.5</v>
      </c>
      <c r="P704" s="18">
        <f t="shared" si="30"/>
        <v>0.33800000000000002</v>
      </c>
      <c r="Q704" s="18">
        <f t="shared" si="31"/>
        <v>1.0492282914060558</v>
      </c>
      <c r="R704" s="18">
        <f t="shared" si="32"/>
        <v>0.32393234825151396</v>
      </c>
    </row>
    <row r="705" spans="1:18" ht="18" customHeight="1" x14ac:dyDescent="0.2">
      <c r="A705" s="16" t="str">
        <f>'Limiting Factor Scores'!A75</f>
        <v>CC5</v>
      </c>
      <c r="B705" s="16" t="str">
        <f>'Limiting Factor Scores'!B75</f>
        <v>Catherine Creek</v>
      </c>
      <c r="C705" s="16" t="str">
        <f>'Limiting Factor Scores'!C75</f>
        <v>Water Quality</v>
      </c>
      <c r="D705" s="18">
        <f>'Limiting Factor Scores'!D75</f>
        <v>0.46629999999999999</v>
      </c>
      <c r="E705" s="19">
        <f>'Limiting Factor Scores'!E75</f>
        <v>2.88</v>
      </c>
      <c r="F705" s="18">
        <f>'Limiting Factor Scores'!F75</f>
        <v>0.52300000000000002</v>
      </c>
      <c r="G705" s="18">
        <f>'Limiting Factor Scores'!G75</f>
        <v>1.4197003110975177</v>
      </c>
      <c r="H705" s="18">
        <f>'Limiting Factor Scores'!H75</f>
        <v>0.39164566986706156</v>
      </c>
      <c r="I705" s="17">
        <f>LFAT!A43</f>
        <v>3</v>
      </c>
      <c r="J705" s="16" t="str">
        <f>LFAT!B43</f>
        <v>Floodplain – Reconnect and Restore</v>
      </c>
      <c r="K705" s="16" t="str">
        <f>LFAT!D43</f>
        <v>I</v>
      </c>
      <c r="L705" s="19">
        <f>LFAT!F43</f>
        <v>0.5</v>
      </c>
      <c r="M705" s="16" t="str">
        <f>LFAT!G43</f>
        <v>CD</v>
      </c>
      <c r="N705" s="19">
        <f>LFAT!I43</f>
        <v>0.5</v>
      </c>
      <c r="O705" s="18">
        <f>LFAT!J43</f>
        <v>0.25</v>
      </c>
      <c r="P705" s="18">
        <f t="shared" si="30"/>
        <v>0.13075000000000001</v>
      </c>
      <c r="Q705" s="18">
        <f t="shared" si="31"/>
        <v>0.35492507777437943</v>
      </c>
      <c r="R705" s="18">
        <f t="shared" si="32"/>
        <v>9.7911417466765391E-2</v>
      </c>
    </row>
    <row r="706" spans="1:18" ht="18" customHeight="1" x14ac:dyDescent="0.2">
      <c r="A706" s="16" t="str">
        <f>'Limiting Factor Scores'!A76</f>
        <v>CC5</v>
      </c>
      <c r="B706" s="16" t="str">
        <f>'Limiting Factor Scores'!B76</f>
        <v>Catherine Creek</v>
      </c>
      <c r="C706" s="16" t="str">
        <f>'Limiting Factor Scores'!C76</f>
        <v>Winter Water Temperature</v>
      </c>
      <c r="D706" s="18">
        <f>'Limiting Factor Scores'!D76</f>
        <v>0.46629999999999999</v>
      </c>
      <c r="E706" s="19">
        <f>'Limiting Factor Scores'!E76</f>
        <v>3.42</v>
      </c>
      <c r="F706" s="18">
        <f>'Limiting Factor Scores'!F76</f>
        <v>0.64449999999999996</v>
      </c>
      <c r="G706" s="18">
        <f>'Limiting Factor Scores'!G76</f>
        <v>1.4403990346857898</v>
      </c>
      <c r="H706" s="18">
        <f>'Limiting Factor Scores'!H76</f>
        <v>0.40090748694507949</v>
      </c>
      <c r="I706" s="17">
        <f>LFAT!A42</f>
        <v>3</v>
      </c>
      <c r="J706" s="16" t="str">
        <f>LFAT!B42</f>
        <v>Floodplain – Reconnect and Restore</v>
      </c>
      <c r="K706" s="16" t="str">
        <f>LFAT!D42</f>
        <v>D</v>
      </c>
      <c r="L706" s="19">
        <f>LFAT!F42</f>
        <v>1</v>
      </c>
      <c r="M706" s="16" t="str">
        <f>LFAT!G42</f>
        <v>CD</v>
      </c>
      <c r="N706" s="19">
        <f>LFAT!I42</f>
        <v>0.5</v>
      </c>
      <c r="O706" s="18">
        <f>LFAT!J42</f>
        <v>0.5</v>
      </c>
      <c r="P706" s="18">
        <f t="shared" ref="P706:P769" si="33">F706*O706</f>
        <v>0.32224999999999998</v>
      </c>
      <c r="Q706" s="18">
        <f t="shared" ref="Q706:Q769" si="34">G706*O706</f>
        <v>0.72019951734289489</v>
      </c>
      <c r="R706" s="18">
        <f t="shared" ref="R706:R769" si="35">H706*O706</f>
        <v>0.20045374347253975</v>
      </c>
    </row>
    <row r="707" spans="1:18" ht="18" customHeight="1" x14ac:dyDescent="0.2">
      <c r="A707" s="16" t="str">
        <f>'Limiting Factor Scores'!A62</f>
        <v>CC5</v>
      </c>
      <c r="B707" s="16" t="str">
        <f>'Limiting Factor Scores'!B62</f>
        <v>Catherine Creek</v>
      </c>
      <c r="C707" s="16" t="str">
        <f>'Limiting Factor Scores'!C62</f>
        <v>Altered Flow Timing</v>
      </c>
      <c r="D707" s="18">
        <f>'Limiting Factor Scores'!D62</f>
        <v>0.46629999999999999</v>
      </c>
      <c r="E707" s="19">
        <f>'Limiting Factor Scores'!E62</f>
        <v>2.88</v>
      </c>
      <c r="F707" s="18">
        <f>'Limiting Factor Scores'!F62</f>
        <v>0.52300000000000002</v>
      </c>
      <c r="G707" s="18">
        <f>'Limiting Factor Scores'!G62</f>
        <v>1.278601261463411</v>
      </c>
      <c r="H707" s="18">
        <f>'Limiting Factor Scores'!H62</f>
        <v>0.34821851798779818</v>
      </c>
      <c r="I707" s="17">
        <f>LFAT!A53</f>
        <v>4</v>
      </c>
      <c r="J707" s="16" t="str">
        <f>LFAT!B53</f>
        <v>Riparian Vegetation Restoration</v>
      </c>
      <c r="K707" s="16" t="str">
        <f>LFAT!D53</f>
        <v>I</v>
      </c>
      <c r="L707" s="19">
        <f>LFAT!F53</f>
        <v>0.5</v>
      </c>
      <c r="M707" s="16" t="str">
        <f>LFAT!G53</f>
        <v>CD</v>
      </c>
      <c r="N707" s="19">
        <f>LFAT!I53</f>
        <v>0.5</v>
      </c>
      <c r="O707" s="18">
        <f>LFAT!J53</f>
        <v>0.25</v>
      </c>
      <c r="P707" s="18">
        <f t="shared" si="33"/>
        <v>0.13075000000000001</v>
      </c>
      <c r="Q707" s="18">
        <f t="shared" si="34"/>
        <v>0.31965031536585276</v>
      </c>
      <c r="R707" s="18">
        <f t="shared" si="35"/>
        <v>8.7054629496949545E-2</v>
      </c>
    </row>
    <row r="708" spans="1:18" ht="18" customHeight="1" x14ac:dyDescent="0.2">
      <c r="A708" s="16" t="str">
        <f>'Limiting Factor Scores'!A63</f>
        <v>CC5</v>
      </c>
      <c r="B708" s="16" t="str">
        <f>'Limiting Factor Scores'!B63</f>
        <v>Catherine Creek</v>
      </c>
      <c r="C708" s="16" t="str">
        <f>'Limiting Factor Scores'!C63</f>
        <v>Altered Primary Productivity</v>
      </c>
      <c r="D708" s="18">
        <f>'Limiting Factor Scores'!D63</f>
        <v>0.46629999999999999</v>
      </c>
      <c r="E708" s="19">
        <f>'Limiting Factor Scores'!E63</f>
        <v>2.71</v>
      </c>
      <c r="F708" s="18">
        <f>'Limiting Factor Scores'!F63</f>
        <v>0.48475000000000001</v>
      </c>
      <c r="G708" s="18">
        <f>'Limiting Factor Scores'!G63</f>
        <v>0.8218129485885437</v>
      </c>
      <c r="H708" s="18">
        <f>'Limiting Factor Scores'!H63</f>
        <v>0.2306242859989798</v>
      </c>
      <c r="I708" s="17">
        <f>LFAT!A60</f>
        <v>4</v>
      </c>
      <c r="J708" s="16" t="str">
        <f>LFAT!B60</f>
        <v>Riparian Vegetation Restoration</v>
      </c>
      <c r="K708" s="16" t="str">
        <f>LFAT!D60</f>
        <v>D</v>
      </c>
      <c r="L708" s="19">
        <f>LFAT!F60</f>
        <v>1</v>
      </c>
      <c r="M708" s="16" t="str">
        <f>LFAT!G60</f>
        <v>C</v>
      </c>
      <c r="N708" s="19">
        <f>LFAT!I60</f>
        <v>1</v>
      </c>
      <c r="O708" s="18">
        <f>LFAT!J60</f>
        <v>1</v>
      </c>
      <c r="P708" s="18">
        <f t="shared" si="33"/>
        <v>0.48475000000000001</v>
      </c>
      <c r="Q708" s="18">
        <f t="shared" si="34"/>
        <v>0.8218129485885437</v>
      </c>
      <c r="R708" s="18">
        <f t="shared" si="35"/>
        <v>0.2306242859989798</v>
      </c>
    </row>
    <row r="709" spans="1:18" ht="18" customHeight="1" x14ac:dyDescent="0.2">
      <c r="A709" s="16" t="str">
        <f>'Limiting Factor Scores'!A64</f>
        <v>CC5</v>
      </c>
      <c r="B709" s="16" t="str">
        <f>'Limiting Factor Scores'!B64</f>
        <v>Catherine Creek</v>
      </c>
      <c r="C709" s="16" t="str">
        <f>'Limiting Factor Scores'!C64</f>
        <v>Anthropogenic Barriers</v>
      </c>
      <c r="D709" s="18">
        <f>'Limiting Factor Scores'!D64</f>
        <v>0.46629999999999999</v>
      </c>
      <c r="E709" s="19">
        <f>'Limiting Factor Scores'!E64</f>
        <v>3.91</v>
      </c>
      <c r="F709" s="18">
        <f>'Limiting Factor Scores'!F64</f>
        <v>0.75475000000000003</v>
      </c>
      <c r="G709" s="18">
        <f>'Limiting Factor Scores'!G64</f>
        <v>1.8677954587049257</v>
      </c>
      <c r="H709" s="18">
        <f>'Limiting Factor Scores'!H64</f>
        <v>0.57446651168630458</v>
      </c>
      <c r="I709" s="17">
        <f>LFAT!A47</f>
        <v>4</v>
      </c>
      <c r="J709" s="16" t="str">
        <f>LFAT!B47</f>
        <v>Riparian Vegetation Restoration</v>
      </c>
      <c r="K709" s="16" t="str">
        <f>LFAT!D47</f>
        <v>N</v>
      </c>
      <c r="L709" s="19">
        <f>LFAT!F47</f>
        <v>0.1</v>
      </c>
      <c r="M709" s="16" t="str">
        <f>LFAT!G47</f>
        <v>R</v>
      </c>
      <c r="N709" s="19">
        <f>LFAT!I47</f>
        <v>0.1</v>
      </c>
      <c r="O709" s="18">
        <f>LFAT!J47</f>
        <v>0.01</v>
      </c>
      <c r="P709" s="18">
        <f t="shared" si="33"/>
        <v>7.5475000000000004E-3</v>
      </c>
      <c r="Q709" s="18">
        <f t="shared" si="34"/>
        <v>1.8677954587049257E-2</v>
      </c>
      <c r="R709" s="18">
        <f t="shared" si="35"/>
        <v>5.7446651168630456E-3</v>
      </c>
    </row>
    <row r="710" spans="1:18" ht="18" customHeight="1" x14ac:dyDescent="0.2">
      <c r="A710" s="16" t="str">
        <f>'Limiting Factor Scores'!A65</f>
        <v>CC5</v>
      </c>
      <c r="B710" s="16" t="str">
        <f>'Limiting Factor Scores'!B65</f>
        <v>Catherine Creek</v>
      </c>
      <c r="C710" s="16" t="str">
        <f>'Limiting Factor Scores'!C65</f>
        <v>Channel and Habitat Structure</v>
      </c>
      <c r="D710" s="18">
        <f>'Limiting Factor Scores'!D65</f>
        <v>0.46629999999999999</v>
      </c>
      <c r="E710" s="19">
        <f>'Limiting Factor Scores'!E65</f>
        <v>3.81</v>
      </c>
      <c r="F710" s="18">
        <f>'Limiting Factor Scores'!F65</f>
        <v>0.73224999999999996</v>
      </c>
      <c r="G710" s="18">
        <f>'Limiting Factor Scores'!G65</f>
        <v>2.9754769531324237</v>
      </c>
      <c r="H710" s="18">
        <f>'Limiting Factor Scores'!H65</f>
        <v>0.89691118808283887</v>
      </c>
      <c r="I710" s="17">
        <f>LFAT!A51</f>
        <v>4</v>
      </c>
      <c r="J710" s="16" t="str">
        <f>LFAT!B51</f>
        <v>Riparian Vegetation Restoration</v>
      </c>
      <c r="K710" s="16" t="str">
        <f>LFAT!D51</f>
        <v>D</v>
      </c>
      <c r="L710" s="19">
        <f>LFAT!F51</f>
        <v>1</v>
      </c>
      <c r="M710" s="16" t="str">
        <f>LFAT!G51</f>
        <v>CD</v>
      </c>
      <c r="N710" s="19">
        <f>LFAT!I51</f>
        <v>0.5</v>
      </c>
      <c r="O710" s="18">
        <f>LFAT!J51</f>
        <v>0.5</v>
      </c>
      <c r="P710" s="18">
        <f t="shared" si="33"/>
        <v>0.36612499999999998</v>
      </c>
      <c r="Q710" s="18">
        <f t="shared" si="34"/>
        <v>1.4877384765662118</v>
      </c>
      <c r="R710" s="18">
        <f t="shared" si="35"/>
        <v>0.44845559404141944</v>
      </c>
    </row>
    <row r="711" spans="1:18" ht="18" customHeight="1" x14ac:dyDescent="0.2">
      <c r="A711" s="16" t="str">
        <f>'Limiting Factor Scores'!A66</f>
        <v>CC5</v>
      </c>
      <c r="B711" s="16" t="str">
        <f>'Limiting Factor Scores'!B66</f>
        <v>Catherine Creek</v>
      </c>
      <c r="C711" s="16" t="str">
        <f>'Limiting Factor Scores'!C66</f>
        <v>Decreased Sediment Quantity</v>
      </c>
      <c r="D711" s="18">
        <f>'Limiting Factor Scores'!D66</f>
        <v>0.46629999999999999</v>
      </c>
      <c r="E711" s="19">
        <f>'Limiting Factor Scores'!E66</f>
        <v>3.44</v>
      </c>
      <c r="F711" s="18">
        <f>'Limiting Factor Scores'!F66</f>
        <v>0.64900000000000002</v>
      </c>
      <c r="G711" s="18">
        <f>'Limiting Factor Scores'!G66</f>
        <v>1.5671843394154128</v>
      </c>
      <c r="H711" s="18">
        <f>'Limiting Factor Scores'!H66</f>
        <v>0.47529998976093923</v>
      </c>
      <c r="I711" s="17">
        <f>LFAT!A54</f>
        <v>4</v>
      </c>
      <c r="J711" s="16" t="str">
        <f>LFAT!B54</f>
        <v>Riparian Vegetation Restoration</v>
      </c>
      <c r="K711" s="16" t="str">
        <f>LFAT!D54</f>
        <v>N</v>
      </c>
      <c r="L711" s="19">
        <f>LFAT!F54</f>
        <v>0.1</v>
      </c>
      <c r="M711" s="16" t="str">
        <f>LFAT!G54</f>
        <v>R</v>
      </c>
      <c r="N711" s="19">
        <f>LFAT!I54</f>
        <v>0.1</v>
      </c>
      <c r="O711" s="18">
        <f>LFAT!J54</f>
        <v>0.01</v>
      </c>
      <c r="P711" s="18">
        <f t="shared" si="33"/>
        <v>6.4900000000000001E-3</v>
      </c>
      <c r="Q711" s="18">
        <f t="shared" si="34"/>
        <v>1.5671843394154127E-2</v>
      </c>
      <c r="R711" s="18">
        <f t="shared" si="35"/>
        <v>4.7529998976093921E-3</v>
      </c>
    </row>
    <row r="712" spans="1:18" ht="18" customHeight="1" x14ac:dyDescent="0.2">
      <c r="A712" s="16" t="str">
        <f>'Limiting Factor Scores'!A67</f>
        <v>CC5</v>
      </c>
      <c r="B712" s="16" t="str">
        <f>'Limiting Factor Scores'!B67</f>
        <v>Catherine Creek</v>
      </c>
      <c r="C712" s="16" t="str">
        <f>'Limiting Factor Scores'!C67</f>
        <v>Decreased Water Quantity</v>
      </c>
      <c r="D712" s="18">
        <f>'Limiting Factor Scores'!D67</f>
        <v>0.46629999999999999</v>
      </c>
      <c r="E712" s="19">
        <f>'Limiting Factor Scores'!E67</f>
        <v>3.63</v>
      </c>
      <c r="F712" s="18">
        <f>'Limiting Factor Scores'!F67</f>
        <v>0.69174999999999998</v>
      </c>
      <c r="G712" s="18">
        <f>'Limiting Factor Scores'!G67</f>
        <v>2.4169186662615005</v>
      </c>
      <c r="H712" s="18">
        <f>'Limiting Factor Scores'!H67</f>
        <v>0.6926119354282777</v>
      </c>
      <c r="I712" s="17">
        <f>LFAT!A52</f>
        <v>4</v>
      </c>
      <c r="J712" s="16" t="str">
        <f>LFAT!B52</f>
        <v>Riparian Vegetation Restoration</v>
      </c>
      <c r="K712" s="16" t="str">
        <f>LFAT!D52</f>
        <v>N</v>
      </c>
      <c r="L712" s="19">
        <f>LFAT!F52</f>
        <v>0.1</v>
      </c>
      <c r="M712" s="16" t="str">
        <f>LFAT!G52</f>
        <v>R</v>
      </c>
      <c r="N712" s="19">
        <f>LFAT!I52</f>
        <v>0.1</v>
      </c>
      <c r="O712" s="18">
        <f>LFAT!J52</f>
        <v>0.01</v>
      </c>
      <c r="P712" s="18">
        <f t="shared" si="33"/>
        <v>6.9175E-3</v>
      </c>
      <c r="Q712" s="18">
        <f t="shared" si="34"/>
        <v>2.4169186662615007E-2</v>
      </c>
      <c r="R712" s="18">
        <f t="shared" si="35"/>
        <v>6.9261193542827773E-3</v>
      </c>
    </row>
    <row r="713" spans="1:18" ht="18" customHeight="1" x14ac:dyDescent="0.2">
      <c r="A713" s="16" t="str">
        <f>'Limiting Factor Scores'!A68</f>
        <v>CC5</v>
      </c>
      <c r="B713" s="16" t="str">
        <f>'Limiting Factor Scores'!B68</f>
        <v>Catherine Creek</v>
      </c>
      <c r="C713" s="16" t="str">
        <f>'Limiting Factor Scores'!C68</f>
        <v>Floodplain Condition</v>
      </c>
      <c r="D713" s="18">
        <f>'Limiting Factor Scores'!D68</f>
        <v>0.46629999999999999</v>
      </c>
      <c r="E713" s="19">
        <f>'Limiting Factor Scores'!E68</f>
        <v>3.64</v>
      </c>
      <c r="F713" s="18">
        <f>'Limiting Factor Scores'!F68</f>
        <v>0.69399999999999995</v>
      </c>
      <c r="G713" s="18">
        <f>'Limiting Factor Scores'!G68</f>
        <v>1.9670998729958331</v>
      </c>
      <c r="H713" s="18">
        <f>'Limiting Factor Scores'!H68</f>
        <v>0.5592249967890417</v>
      </c>
      <c r="I713" s="17">
        <f>LFAT!A49</f>
        <v>4</v>
      </c>
      <c r="J713" s="16" t="str">
        <f>LFAT!B49</f>
        <v>Riparian Vegetation Restoration</v>
      </c>
      <c r="K713" s="16" t="str">
        <f>LFAT!D49</f>
        <v>D</v>
      </c>
      <c r="L713" s="19">
        <f>LFAT!F49</f>
        <v>1</v>
      </c>
      <c r="M713" s="16" t="str">
        <f>LFAT!G49</f>
        <v>C</v>
      </c>
      <c r="N713" s="19">
        <f>LFAT!I49</f>
        <v>1</v>
      </c>
      <c r="O713" s="18">
        <f>LFAT!J49</f>
        <v>1</v>
      </c>
      <c r="P713" s="18">
        <f t="shared" si="33"/>
        <v>0.69399999999999995</v>
      </c>
      <c r="Q713" s="18">
        <f t="shared" si="34"/>
        <v>1.9670998729958331</v>
      </c>
      <c r="R713" s="18">
        <f t="shared" si="35"/>
        <v>0.5592249967890417</v>
      </c>
    </row>
    <row r="714" spans="1:18" ht="18" customHeight="1" x14ac:dyDescent="0.2">
      <c r="A714" s="16" t="str">
        <f>'Limiting Factor Scores'!A69</f>
        <v>CC5</v>
      </c>
      <c r="B714" s="16" t="str">
        <f>'Limiting Factor Scores'!B69</f>
        <v>Catherine Creek</v>
      </c>
      <c r="C714" s="16" t="str">
        <f>'Limiting Factor Scores'!C69</f>
        <v>Increased Sediment Quantity</v>
      </c>
      <c r="D714" s="18">
        <f>'Limiting Factor Scores'!D69</f>
        <v>0.46629999999999999</v>
      </c>
      <c r="E714" s="19">
        <f>'Limiting Factor Scores'!E69</f>
        <v>3.37</v>
      </c>
      <c r="F714" s="18">
        <f>'Limiting Factor Scores'!F69</f>
        <v>0.63324999999999998</v>
      </c>
      <c r="G714" s="18">
        <f>'Limiting Factor Scores'!G69</f>
        <v>1.0735699838962254</v>
      </c>
      <c r="H714" s="18">
        <f>'Limiting Factor Scores'!H69</f>
        <v>0.3542359112403678</v>
      </c>
      <c r="I714" s="17">
        <f>LFAT!A55</f>
        <v>4</v>
      </c>
      <c r="J714" s="16" t="str">
        <f>LFAT!B55</f>
        <v>Riparian Vegetation Restoration</v>
      </c>
      <c r="K714" s="16" t="str">
        <f>LFAT!D55</f>
        <v>D</v>
      </c>
      <c r="L714" s="19">
        <f>LFAT!F55</f>
        <v>1</v>
      </c>
      <c r="M714" s="16" t="str">
        <f>LFAT!G55</f>
        <v>CD</v>
      </c>
      <c r="N714" s="19">
        <f>LFAT!I55</f>
        <v>0.5</v>
      </c>
      <c r="O714" s="18">
        <f>LFAT!J55</f>
        <v>0.5</v>
      </c>
      <c r="P714" s="18">
        <f t="shared" si="33"/>
        <v>0.31662499999999999</v>
      </c>
      <c r="Q714" s="18">
        <f t="shared" si="34"/>
        <v>0.53678499194811269</v>
      </c>
      <c r="R714" s="18">
        <f t="shared" si="35"/>
        <v>0.1771179556201839</v>
      </c>
    </row>
    <row r="715" spans="1:18" ht="18" customHeight="1" x14ac:dyDescent="0.2">
      <c r="A715" s="16" t="str">
        <f>'Limiting Factor Scores'!A70</f>
        <v>CC5</v>
      </c>
      <c r="B715" s="16" t="str">
        <f>'Limiting Factor Scores'!B70</f>
        <v>Catherine Creek</v>
      </c>
      <c r="C715" s="16" t="str">
        <f>'Limiting Factor Scores'!C70</f>
        <v>Non-Native Species Interactions and Competition</v>
      </c>
      <c r="D715" s="18">
        <f>'Limiting Factor Scores'!D70</f>
        <v>0.46629999999999999</v>
      </c>
      <c r="E715" s="19">
        <f>'Limiting Factor Scores'!E70</f>
        <v>1.59</v>
      </c>
      <c r="F715" s="18">
        <f>'Limiting Factor Scores'!F70</f>
        <v>0.23275000000000001</v>
      </c>
      <c r="G715" s="18">
        <f>'Limiting Factor Scores'!G70</f>
        <v>0.43645097120348658</v>
      </c>
      <c r="H715" s="18">
        <f>'Limiting Factor Scores'!H70</f>
        <v>0.15231596239255785</v>
      </c>
      <c r="I715" s="17">
        <f>LFAT!A61</f>
        <v>4</v>
      </c>
      <c r="J715" s="16" t="str">
        <f>LFAT!B61</f>
        <v>Riparian Vegetation Restoration</v>
      </c>
      <c r="K715" s="16" t="str">
        <f>LFAT!D61</f>
        <v>I</v>
      </c>
      <c r="L715" s="19">
        <f>LFAT!F61</f>
        <v>0.5</v>
      </c>
      <c r="M715" s="16" t="str">
        <f>LFAT!G61</f>
        <v>R</v>
      </c>
      <c r="N715" s="19">
        <f>LFAT!I61</f>
        <v>0.1</v>
      </c>
      <c r="O715" s="18">
        <f>LFAT!J61</f>
        <v>0.05</v>
      </c>
      <c r="P715" s="18">
        <f t="shared" si="33"/>
        <v>1.1637500000000002E-2</v>
      </c>
      <c r="Q715" s="18">
        <f t="shared" si="34"/>
        <v>2.1822548560174331E-2</v>
      </c>
      <c r="R715" s="18">
        <f t="shared" si="35"/>
        <v>7.6157981196278927E-3</v>
      </c>
    </row>
    <row r="716" spans="1:18" ht="18" customHeight="1" x14ac:dyDescent="0.2">
      <c r="A716" s="16" t="str">
        <f>'Limiting Factor Scores'!A71</f>
        <v>CC5</v>
      </c>
      <c r="B716" s="16" t="str">
        <f>'Limiting Factor Scores'!B71</f>
        <v>Catherine Creek</v>
      </c>
      <c r="C716" s="16" t="str">
        <f>'Limiting Factor Scores'!C71</f>
        <v>Predation</v>
      </c>
      <c r="D716" s="18">
        <f>'Limiting Factor Scores'!D71</f>
        <v>0.46629999999999999</v>
      </c>
      <c r="E716" s="19">
        <f>'Limiting Factor Scores'!E71</f>
        <v>3.68</v>
      </c>
      <c r="F716" s="18">
        <f>'Limiting Factor Scores'!F71</f>
        <v>0.70299999999999996</v>
      </c>
      <c r="G716" s="18">
        <f>'Limiting Factor Scores'!G71</f>
        <v>1.7608020919436993</v>
      </c>
      <c r="H716" s="18">
        <f>'Limiting Factor Scores'!H71</f>
        <v>0.53170603592456733</v>
      </c>
      <c r="I716" s="17">
        <f>LFAT!A59</f>
        <v>4</v>
      </c>
      <c r="J716" s="16" t="str">
        <f>LFAT!B59</f>
        <v>Riparian Vegetation Restoration</v>
      </c>
      <c r="K716" s="16" t="str">
        <f>LFAT!D59</f>
        <v>N</v>
      </c>
      <c r="L716" s="19">
        <f>LFAT!F59</f>
        <v>0.1</v>
      </c>
      <c r="M716" s="16" t="str">
        <f>LFAT!G59</f>
        <v>CD</v>
      </c>
      <c r="N716" s="19">
        <f>LFAT!I59</f>
        <v>0.5</v>
      </c>
      <c r="O716" s="18">
        <f>LFAT!J59</f>
        <v>0.05</v>
      </c>
      <c r="P716" s="18">
        <f t="shared" si="33"/>
        <v>3.5150000000000001E-2</v>
      </c>
      <c r="Q716" s="18">
        <f t="shared" si="34"/>
        <v>8.8040104597184976E-2</v>
      </c>
      <c r="R716" s="18">
        <f t="shared" si="35"/>
        <v>2.6585301796228367E-2</v>
      </c>
    </row>
    <row r="717" spans="1:18" ht="18" customHeight="1" x14ac:dyDescent="0.2">
      <c r="A717" s="16" t="str">
        <f>'Limiting Factor Scores'!A72</f>
        <v>CC5</v>
      </c>
      <c r="B717" s="16" t="str">
        <f>'Limiting Factor Scores'!B72</f>
        <v>Catherine Creek</v>
      </c>
      <c r="C717" s="16" t="str">
        <f>'Limiting Factor Scores'!C72</f>
        <v>Riparian Condition</v>
      </c>
      <c r="D717" s="18">
        <f>'Limiting Factor Scores'!D72</f>
        <v>0.46629999999999999</v>
      </c>
      <c r="E717" s="19">
        <f>'Limiting Factor Scores'!E72</f>
        <v>3.78</v>
      </c>
      <c r="F717" s="18">
        <f>'Limiting Factor Scores'!F72</f>
        <v>0.72550000000000003</v>
      </c>
      <c r="G717" s="18">
        <f>'Limiting Factor Scores'!G72</f>
        <v>2.0998804635042578</v>
      </c>
      <c r="H717" s="18">
        <f>'Limiting Factor Scores'!H72</f>
        <v>0.67159928330925589</v>
      </c>
      <c r="I717" s="17">
        <f>LFAT!A48</f>
        <v>4</v>
      </c>
      <c r="J717" s="16" t="str">
        <f>LFAT!B48</f>
        <v>Riparian Vegetation Restoration</v>
      </c>
      <c r="K717" s="16" t="str">
        <f>LFAT!D48</f>
        <v>D</v>
      </c>
      <c r="L717" s="19">
        <f>LFAT!F48</f>
        <v>1</v>
      </c>
      <c r="M717" s="16" t="str">
        <f>LFAT!G48</f>
        <v>C</v>
      </c>
      <c r="N717" s="19">
        <f>LFAT!I48</f>
        <v>1</v>
      </c>
      <c r="O717" s="18">
        <f>LFAT!J48</f>
        <v>1</v>
      </c>
      <c r="P717" s="18">
        <f t="shared" si="33"/>
        <v>0.72550000000000003</v>
      </c>
      <c r="Q717" s="18">
        <f t="shared" si="34"/>
        <v>2.0998804635042578</v>
      </c>
      <c r="R717" s="18">
        <f t="shared" si="35"/>
        <v>0.67159928330925589</v>
      </c>
    </row>
    <row r="718" spans="1:18" ht="18" customHeight="1" x14ac:dyDescent="0.2">
      <c r="A718" s="16" t="str">
        <f>'Limiting Factor Scores'!A73</f>
        <v>CC5</v>
      </c>
      <c r="B718" s="16" t="str">
        <f>'Limiting Factor Scores'!B73</f>
        <v>Catherine Creek</v>
      </c>
      <c r="C718" s="16" t="str">
        <f>'Limiting Factor Scores'!C73</f>
        <v>Side Channel and Wetland Habitat</v>
      </c>
      <c r="D718" s="18">
        <f>'Limiting Factor Scores'!D73</f>
        <v>0.46629999999999999</v>
      </c>
      <c r="E718" s="19">
        <f>'Limiting Factor Scores'!E73</f>
        <v>3.48</v>
      </c>
      <c r="F718" s="18">
        <f>'Limiting Factor Scores'!F73</f>
        <v>0.65800000000000003</v>
      </c>
      <c r="G718" s="18">
        <f>'Limiting Factor Scores'!G73</f>
        <v>2.3581723594740138</v>
      </c>
      <c r="H718" s="18">
        <f>'Limiting Factor Scores'!H73</f>
        <v>0.68525069853212273</v>
      </c>
      <c r="I718" s="17">
        <f>LFAT!A50</f>
        <v>4</v>
      </c>
      <c r="J718" s="16" t="str">
        <f>LFAT!B50</f>
        <v>Riparian Vegetation Restoration</v>
      </c>
      <c r="K718" s="16" t="str">
        <f>LFAT!D50</f>
        <v>I</v>
      </c>
      <c r="L718" s="19">
        <f>LFAT!F50</f>
        <v>0.5</v>
      </c>
      <c r="M718" s="16" t="str">
        <f>LFAT!G50</f>
        <v>C</v>
      </c>
      <c r="N718" s="19">
        <f>LFAT!I50</f>
        <v>1</v>
      </c>
      <c r="O718" s="18">
        <f>LFAT!J50</f>
        <v>0.5</v>
      </c>
      <c r="P718" s="18">
        <f t="shared" si="33"/>
        <v>0.32900000000000001</v>
      </c>
      <c r="Q718" s="18">
        <f t="shared" si="34"/>
        <v>1.1790861797370069</v>
      </c>
      <c r="R718" s="18">
        <f t="shared" si="35"/>
        <v>0.34262534926606136</v>
      </c>
    </row>
    <row r="719" spans="1:18" ht="18" customHeight="1" x14ac:dyDescent="0.2">
      <c r="A719" s="16" t="str">
        <f>'Limiting Factor Scores'!A74</f>
        <v>CC5</v>
      </c>
      <c r="B719" s="16" t="str">
        <f>'Limiting Factor Scores'!B74</f>
        <v>Catherine Creek</v>
      </c>
      <c r="C719" s="16" t="str">
        <f>'Limiting Factor Scores'!C74</f>
        <v>Summer Water Temperature</v>
      </c>
      <c r="D719" s="18">
        <f>'Limiting Factor Scores'!D74</f>
        <v>0.46629999999999999</v>
      </c>
      <c r="E719" s="19">
        <f>'Limiting Factor Scores'!E74</f>
        <v>3.56</v>
      </c>
      <c r="F719" s="18">
        <f>'Limiting Factor Scores'!F74</f>
        <v>0.67600000000000005</v>
      </c>
      <c r="G719" s="18">
        <f>'Limiting Factor Scores'!G74</f>
        <v>2.0984565828121116</v>
      </c>
      <c r="H719" s="18">
        <f>'Limiting Factor Scores'!H74</f>
        <v>0.64786469650302791</v>
      </c>
      <c r="I719" s="17">
        <f>LFAT!A56</f>
        <v>4</v>
      </c>
      <c r="J719" s="16" t="str">
        <f>LFAT!B56</f>
        <v>Riparian Vegetation Restoration</v>
      </c>
      <c r="K719" s="16" t="str">
        <f>LFAT!D56</f>
        <v>D</v>
      </c>
      <c r="L719" s="19">
        <f>LFAT!F56</f>
        <v>1</v>
      </c>
      <c r="M719" s="16" t="str">
        <f>LFAT!G56</f>
        <v>CD</v>
      </c>
      <c r="N719" s="19">
        <f>LFAT!I56</f>
        <v>0.5</v>
      </c>
      <c r="O719" s="18">
        <f>LFAT!J56</f>
        <v>0.5</v>
      </c>
      <c r="P719" s="18">
        <f t="shared" si="33"/>
        <v>0.33800000000000002</v>
      </c>
      <c r="Q719" s="18">
        <f t="shared" si="34"/>
        <v>1.0492282914060558</v>
      </c>
      <c r="R719" s="18">
        <f t="shared" si="35"/>
        <v>0.32393234825151396</v>
      </c>
    </row>
    <row r="720" spans="1:18" ht="18" customHeight="1" x14ac:dyDescent="0.2">
      <c r="A720" s="16" t="str">
        <f>'Limiting Factor Scores'!A75</f>
        <v>CC5</v>
      </c>
      <c r="B720" s="16" t="str">
        <f>'Limiting Factor Scores'!B75</f>
        <v>Catherine Creek</v>
      </c>
      <c r="C720" s="16" t="str">
        <f>'Limiting Factor Scores'!C75</f>
        <v>Water Quality</v>
      </c>
      <c r="D720" s="18">
        <f>'Limiting Factor Scores'!D75</f>
        <v>0.46629999999999999</v>
      </c>
      <c r="E720" s="19">
        <f>'Limiting Factor Scores'!E75</f>
        <v>2.88</v>
      </c>
      <c r="F720" s="18">
        <f>'Limiting Factor Scores'!F75</f>
        <v>0.52300000000000002</v>
      </c>
      <c r="G720" s="18">
        <f>'Limiting Factor Scores'!G75</f>
        <v>1.4197003110975177</v>
      </c>
      <c r="H720" s="18">
        <f>'Limiting Factor Scores'!H75</f>
        <v>0.39164566986706156</v>
      </c>
      <c r="I720" s="17">
        <f>LFAT!A58</f>
        <v>4</v>
      </c>
      <c r="J720" s="16" t="str">
        <f>LFAT!B58</f>
        <v>Riparian Vegetation Restoration</v>
      </c>
      <c r="K720" s="16" t="str">
        <f>LFAT!D58</f>
        <v>I</v>
      </c>
      <c r="L720" s="19">
        <f>LFAT!F58</f>
        <v>0.5</v>
      </c>
      <c r="M720" s="16" t="str">
        <f>LFAT!G58</f>
        <v>CD</v>
      </c>
      <c r="N720" s="19">
        <f>LFAT!I58</f>
        <v>0.5</v>
      </c>
      <c r="O720" s="18">
        <f>LFAT!J58</f>
        <v>0.25</v>
      </c>
      <c r="P720" s="18">
        <f t="shared" si="33"/>
        <v>0.13075000000000001</v>
      </c>
      <c r="Q720" s="18">
        <f t="shared" si="34"/>
        <v>0.35492507777437943</v>
      </c>
      <c r="R720" s="18">
        <f t="shared" si="35"/>
        <v>9.7911417466765391E-2</v>
      </c>
    </row>
    <row r="721" spans="1:18" ht="18" customHeight="1" x14ac:dyDescent="0.2">
      <c r="A721" s="16" t="str">
        <f>'Limiting Factor Scores'!A76</f>
        <v>CC5</v>
      </c>
      <c r="B721" s="16" t="str">
        <f>'Limiting Factor Scores'!B76</f>
        <v>Catherine Creek</v>
      </c>
      <c r="C721" s="16" t="str">
        <f>'Limiting Factor Scores'!C76</f>
        <v>Winter Water Temperature</v>
      </c>
      <c r="D721" s="18">
        <f>'Limiting Factor Scores'!D76</f>
        <v>0.46629999999999999</v>
      </c>
      <c r="E721" s="19">
        <f>'Limiting Factor Scores'!E76</f>
        <v>3.42</v>
      </c>
      <c r="F721" s="18">
        <f>'Limiting Factor Scores'!F76</f>
        <v>0.64449999999999996</v>
      </c>
      <c r="G721" s="18">
        <f>'Limiting Factor Scores'!G76</f>
        <v>1.4403990346857898</v>
      </c>
      <c r="H721" s="18">
        <f>'Limiting Factor Scores'!H76</f>
        <v>0.40090748694507949</v>
      </c>
      <c r="I721" s="17">
        <f>LFAT!A57</f>
        <v>4</v>
      </c>
      <c r="J721" s="16" t="str">
        <f>LFAT!B57</f>
        <v>Riparian Vegetation Restoration</v>
      </c>
      <c r="K721" s="16" t="str">
        <f>LFAT!D57</f>
        <v>I</v>
      </c>
      <c r="L721" s="19">
        <f>LFAT!F57</f>
        <v>0.5</v>
      </c>
      <c r="M721" s="16" t="str">
        <f>LFAT!G57</f>
        <v>R</v>
      </c>
      <c r="N721" s="19">
        <f>LFAT!I57</f>
        <v>0.1</v>
      </c>
      <c r="O721" s="18">
        <f>LFAT!J57</f>
        <v>0.05</v>
      </c>
      <c r="P721" s="18">
        <f t="shared" si="33"/>
        <v>3.2224999999999997E-2</v>
      </c>
      <c r="Q721" s="18">
        <f t="shared" si="34"/>
        <v>7.2019951734289489E-2</v>
      </c>
      <c r="R721" s="18">
        <f t="shared" si="35"/>
        <v>2.0045374347253977E-2</v>
      </c>
    </row>
    <row r="722" spans="1:18" ht="18" customHeight="1" x14ac:dyDescent="0.2">
      <c r="A722" s="16" t="str">
        <f>'Limiting Factor Scores'!A62</f>
        <v>CC5</v>
      </c>
      <c r="B722" s="16" t="str">
        <f>'Limiting Factor Scores'!B62</f>
        <v>Catherine Creek</v>
      </c>
      <c r="C722" s="16" t="str">
        <f>'Limiting Factor Scores'!C62</f>
        <v>Altered Flow Timing</v>
      </c>
      <c r="D722" s="18">
        <f>'Limiting Factor Scores'!D62</f>
        <v>0.46629999999999999</v>
      </c>
      <c r="E722" s="19">
        <f>'Limiting Factor Scores'!E62</f>
        <v>2.88</v>
      </c>
      <c r="F722" s="18">
        <f>'Limiting Factor Scores'!F62</f>
        <v>0.52300000000000002</v>
      </c>
      <c r="G722" s="18">
        <f>'Limiting Factor Scores'!G62</f>
        <v>1.278601261463411</v>
      </c>
      <c r="H722" s="18">
        <f>'Limiting Factor Scores'!H62</f>
        <v>0.34821851798779818</v>
      </c>
      <c r="I722" s="17">
        <f>LFAT!A68</f>
        <v>5</v>
      </c>
      <c r="J722" s="16" t="str">
        <f>LFAT!B68</f>
        <v>Fish Passage – Barrier Removal and Replacement</v>
      </c>
      <c r="K722" s="16" t="str">
        <f>LFAT!D68</f>
        <v>I</v>
      </c>
      <c r="L722" s="19">
        <f>LFAT!F68</f>
        <v>0.5</v>
      </c>
      <c r="M722" s="16" t="str">
        <f>LFAT!G68</f>
        <v>R</v>
      </c>
      <c r="N722" s="19">
        <f>LFAT!I68</f>
        <v>0.1</v>
      </c>
      <c r="O722" s="18">
        <f>LFAT!J68</f>
        <v>0.05</v>
      </c>
      <c r="P722" s="18">
        <f t="shared" si="33"/>
        <v>2.6150000000000003E-2</v>
      </c>
      <c r="Q722" s="18">
        <f t="shared" si="34"/>
        <v>6.3930063073170548E-2</v>
      </c>
      <c r="R722" s="18">
        <f t="shared" si="35"/>
        <v>1.741092589938991E-2</v>
      </c>
    </row>
    <row r="723" spans="1:18" ht="18" customHeight="1" x14ac:dyDescent="0.2">
      <c r="A723" s="16" t="str">
        <f>'Limiting Factor Scores'!A63</f>
        <v>CC5</v>
      </c>
      <c r="B723" s="16" t="str">
        <f>'Limiting Factor Scores'!B63</f>
        <v>Catherine Creek</v>
      </c>
      <c r="C723" s="16" t="str">
        <f>'Limiting Factor Scores'!C63</f>
        <v>Altered Primary Productivity</v>
      </c>
      <c r="D723" s="18">
        <f>'Limiting Factor Scores'!D63</f>
        <v>0.46629999999999999</v>
      </c>
      <c r="E723" s="19">
        <f>'Limiting Factor Scores'!E63</f>
        <v>2.71</v>
      </c>
      <c r="F723" s="18">
        <f>'Limiting Factor Scores'!F63</f>
        <v>0.48475000000000001</v>
      </c>
      <c r="G723" s="18">
        <f>'Limiting Factor Scores'!G63</f>
        <v>0.8218129485885437</v>
      </c>
      <c r="H723" s="18">
        <f>'Limiting Factor Scores'!H63</f>
        <v>0.2306242859989798</v>
      </c>
      <c r="I723" s="17">
        <f>LFAT!A75</f>
        <v>5</v>
      </c>
      <c r="J723" s="16" t="str">
        <f>LFAT!B75</f>
        <v>Fish Passage – Barrier Removal and Replacement</v>
      </c>
      <c r="K723" s="16" t="str">
        <f>LFAT!D75</f>
        <v>N</v>
      </c>
      <c r="L723" s="19">
        <f>LFAT!F75</f>
        <v>0.1</v>
      </c>
      <c r="M723" s="16" t="str">
        <f>LFAT!G75</f>
        <v>R</v>
      </c>
      <c r="N723" s="19">
        <f>LFAT!I75</f>
        <v>0.1</v>
      </c>
      <c r="O723" s="18">
        <f>LFAT!J75</f>
        <v>0.01</v>
      </c>
      <c r="P723" s="18">
        <f t="shared" si="33"/>
        <v>4.8475000000000002E-3</v>
      </c>
      <c r="Q723" s="18">
        <f t="shared" si="34"/>
        <v>8.2181294858854372E-3</v>
      </c>
      <c r="R723" s="18">
        <f t="shared" si="35"/>
        <v>2.3062428599897981E-3</v>
      </c>
    </row>
    <row r="724" spans="1:18" ht="18" customHeight="1" x14ac:dyDescent="0.2">
      <c r="A724" s="16" t="str">
        <f>'Limiting Factor Scores'!A64</f>
        <v>CC5</v>
      </c>
      <c r="B724" s="16" t="str">
        <f>'Limiting Factor Scores'!B64</f>
        <v>Catherine Creek</v>
      </c>
      <c r="C724" s="16" t="str">
        <f>'Limiting Factor Scores'!C64</f>
        <v>Anthropogenic Barriers</v>
      </c>
      <c r="D724" s="18">
        <f>'Limiting Factor Scores'!D64</f>
        <v>0.46629999999999999</v>
      </c>
      <c r="E724" s="19">
        <f>'Limiting Factor Scores'!E64</f>
        <v>3.91</v>
      </c>
      <c r="F724" s="18">
        <f>'Limiting Factor Scores'!F64</f>
        <v>0.75475000000000003</v>
      </c>
      <c r="G724" s="18">
        <f>'Limiting Factor Scores'!G64</f>
        <v>1.8677954587049257</v>
      </c>
      <c r="H724" s="18">
        <f>'Limiting Factor Scores'!H64</f>
        <v>0.57446651168630458</v>
      </c>
      <c r="I724" s="17">
        <f>LFAT!A62</f>
        <v>5</v>
      </c>
      <c r="J724" s="16" t="str">
        <f>LFAT!B62</f>
        <v>Fish Passage – Barrier Removal and Replacement</v>
      </c>
      <c r="K724" s="16" t="str">
        <f>LFAT!D62</f>
        <v>D</v>
      </c>
      <c r="L724" s="19">
        <f>LFAT!F62</f>
        <v>1</v>
      </c>
      <c r="M724" s="16" t="str">
        <f>LFAT!G62</f>
        <v>C</v>
      </c>
      <c r="N724" s="19">
        <f>LFAT!I62</f>
        <v>1</v>
      </c>
      <c r="O724" s="18">
        <f>LFAT!J62</f>
        <v>1</v>
      </c>
      <c r="P724" s="18">
        <f t="shared" si="33"/>
        <v>0.75475000000000003</v>
      </c>
      <c r="Q724" s="18">
        <f t="shared" si="34"/>
        <v>1.8677954587049257</v>
      </c>
      <c r="R724" s="18">
        <f t="shared" si="35"/>
        <v>0.57446651168630458</v>
      </c>
    </row>
    <row r="725" spans="1:18" ht="18" customHeight="1" x14ac:dyDescent="0.2">
      <c r="A725" s="16" t="str">
        <f>'Limiting Factor Scores'!A65</f>
        <v>CC5</v>
      </c>
      <c r="B725" s="16" t="str">
        <f>'Limiting Factor Scores'!B65</f>
        <v>Catherine Creek</v>
      </c>
      <c r="C725" s="16" t="str">
        <f>'Limiting Factor Scores'!C65</f>
        <v>Channel and Habitat Structure</v>
      </c>
      <c r="D725" s="18">
        <f>'Limiting Factor Scores'!D65</f>
        <v>0.46629999999999999</v>
      </c>
      <c r="E725" s="19">
        <f>'Limiting Factor Scores'!E65</f>
        <v>3.81</v>
      </c>
      <c r="F725" s="18">
        <f>'Limiting Factor Scores'!F65</f>
        <v>0.73224999999999996</v>
      </c>
      <c r="G725" s="18">
        <f>'Limiting Factor Scores'!G65</f>
        <v>2.9754769531324237</v>
      </c>
      <c r="H725" s="18">
        <f>'Limiting Factor Scores'!H65</f>
        <v>0.89691118808283887</v>
      </c>
      <c r="I725" s="17">
        <f>LFAT!A66</f>
        <v>5</v>
      </c>
      <c r="J725" s="16" t="str">
        <f>LFAT!B66</f>
        <v>Fish Passage – Barrier Removal and Replacement</v>
      </c>
      <c r="K725" s="16" t="str">
        <f>LFAT!D66</f>
        <v>I</v>
      </c>
      <c r="L725" s="19">
        <f>LFAT!F66</f>
        <v>0.5</v>
      </c>
      <c r="M725" s="16" t="str">
        <f>LFAT!G66</f>
        <v>CD</v>
      </c>
      <c r="N725" s="19">
        <f>LFAT!I66</f>
        <v>0.5</v>
      </c>
      <c r="O725" s="18">
        <f>LFAT!J66</f>
        <v>0.25</v>
      </c>
      <c r="P725" s="18">
        <f t="shared" si="33"/>
        <v>0.18306249999999999</v>
      </c>
      <c r="Q725" s="18">
        <f t="shared" si="34"/>
        <v>0.74386923828310592</v>
      </c>
      <c r="R725" s="18">
        <f t="shared" si="35"/>
        <v>0.22422779702070972</v>
      </c>
    </row>
    <row r="726" spans="1:18" ht="18" customHeight="1" x14ac:dyDescent="0.2">
      <c r="A726" s="16" t="str">
        <f>'Limiting Factor Scores'!A66</f>
        <v>CC5</v>
      </c>
      <c r="B726" s="16" t="str">
        <f>'Limiting Factor Scores'!B66</f>
        <v>Catherine Creek</v>
      </c>
      <c r="C726" s="16" t="str">
        <f>'Limiting Factor Scores'!C66</f>
        <v>Decreased Sediment Quantity</v>
      </c>
      <c r="D726" s="18">
        <f>'Limiting Factor Scores'!D66</f>
        <v>0.46629999999999999</v>
      </c>
      <c r="E726" s="19">
        <f>'Limiting Factor Scores'!E66</f>
        <v>3.44</v>
      </c>
      <c r="F726" s="18">
        <f>'Limiting Factor Scores'!F66</f>
        <v>0.64900000000000002</v>
      </c>
      <c r="G726" s="18">
        <f>'Limiting Factor Scores'!G66</f>
        <v>1.5671843394154128</v>
      </c>
      <c r="H726" s="18">
        <f>'Limiting Factor Scores'!H66</f>
        <v>0.47529998976093923</v>
      </c>
      <c r="I726" s="17">
        <f>LFAT!A69</f>
        <v>5</v>
      </c>
      <c r="J726" s="16" t="str">
        <f>LFAT!B69</f>
        <v>Fish Passage – Barrier Removal and Replacement</v>
      </c>
      <c r="K726" s="16" t="str">
        <f>LFAT!D69</f>
        <v>I</v>
      </c>
      <c r="L726" s="19">
        <f>LFAT!F69</f>
        <v>0.5</v>
      </c>
      <c r="M726" s="16" t="str">
        <f>LFAT!G69</f>
        <v>R</v>
      </c>
      <c r="N726" s="19">
        <f>LFAT!I69</f>
        <v>0.1</v>
      </c>
      <c r="O726" s="18">
        <f>LFAT!J69</f>
        <v>0.05</v>
      </c>
      <c r="P726" s="18">
        <f t="shared" si="33"/>
        <v>3.245E-2</v>
      </c>
      <c r="Q726" s="18">
        <f t="shared" si="34"/>
        <v>7.835921697077064E-2</v>
      </c>
      <c r="R726" s="18">
        <f t="shared" si="35"/>
        <v>2.3764999488046962E-2</v>
      </c>
    </row>
    <row r="727" spans="1:18" ht="18" customHeight="1" x14ac:dyDescent="0.2">
      <c r="A727" s="16" t="str">
        <f>'Limiting Factor Scores'!A67</f>
        <v>CC5</v>
      </c>
      <c r="B727" s="16" t="str">
        <f>'Limiting Factor Scores'!B67</f>
        <v>Catherine Creek</v>
      </c>
      <c r="C727" s="16" t="str">
        <f>'Limiting Factor Scores'!C67</f>
        <v>Decreased Water Quantity</v>
      </c>
      <c r="D727" s="18">
        <f>'Limiting Factor Scores'!D67</f>
        <v>0.46629999999999999</v>
      </c>
      <c r="E727" s="19">
        <f>'Limiting Factor Scores'!E67</f>
        <v>3.63</v>
      </c>
      <c r="F727" s="18">
        <f>'Limiting Factor Scores'!F67</f>
        <v>0.69174999999999998</v>
      </c>
      <c r="G727" s="18">
        <f>'Limiting Factor Scores'!G67</f>
        <v>2.4169186662615005</v>
      </c>
      <c r="H727" s="18">
        <f>'Limiting Factor Scores'!H67</f>
        <v>0.6926119354282777</v>
      </c>
      <c r="I727" s="17">
        <f>LFAT!A67</f>
        <v>5</v>
      </c>
      <c r="J727" s="16" t="str">
        <f>LFAT!B67</f>
        <v>Fish Passage – Barrier Removal and Replacement</v>
      </c>
      <c r="K727" s="16" t="str">
        <f>LFAT!D67</f>
        <v>N</v>
      </c>
      <c r="L727" s="19">
        <f>LFAT!F67</f>
        <v>0.1</v>
      </c>
      <c r="M727" s="16" t="str">
        <f>LFAT!G67</f>
        <v>R</v>
      </c>
      <c r="N727" s="19">
        <f>LFAT!I67</f>
        <v>0.1</v>
      </c>
      <c r="O727" s="18">
        <f>LFAT!J67</f>
        <v>0.01</v>
      </c>
      <c r="P727" s="18">
        <f t="shared" si="33"/>
        <v>6.9175E-3</v>
      </c>
      <c r="Q727" s="18">
        <f t="shared" si="34"/>
        <v>2.4169186662615007E-2</v>
      </c>
      <c r="R727" s="18">
        <f t="shared" si="35"/>
        <v>6.9261193542827773E-3</v>
      </c>
    </row>
    <row r="728" spans="1:18" ht="18" customHeight="1" x14ac:dyDescent="0.2">
      <c r="A728" s="16" t="str">
        <f>'Limiting Factor Scores'!A68</f>
        <v>CC5</v>
      </c>
      <c r="B728" s="16" t="str">
        <f>'Limiting Factor Scores'!B68</f>
        <v>Catherine Creek</v>
      </c>
      <c r="C728" s="16" t="str">
        <f>'Limiting Factor Scores'!C68</f>
        <v>Floodplain Condition</v>
      </c>
      <c r="D728" s="18">
        <f>'Limiting Factor Scores'!D68</f>
        <v>0.46629999999999999</v>
      </c>
      <c r="E728" s="19">
        <f>'Limiting Factor Scores'!E68</f>
        <v>3.64</v>
      </c>
      <c r="F728" s="18">
        <f>'Limiting Factor Scores'!F68</f>
        <v>0.69399999999999995</v>
      </c>
      <c r="G728" s="18">
        <f>'Limiting Factor Scores'!G68</f>
        <v>1.9670998729958331</v>
      </c>
      <c r="H728" s="18">
        <f>'Limiting Factor Scores'!H68</f>
        <v>0.5592249967890417</v>
      </c>
      <c r="I728" s="17">
        <f>LFAT!A64</f>
        <v>5</v>
      </c>
      <c r="J728" s="16" t="str">
        <f>LFAT!B64</f>
        <v>Fish Passage – Barrier Removal and Replacement</v>
      </c>
      <c r="K728" s="16" t="str">
        <f>LFAT!D64</f>
        <v>I</v>
      </c>
      <c r="L728" s="19">
        <f>LFAT!F64</f>
        <v>0.5</v>
      </c>
      <c r="M728" s="16" t="str">
        <f>LFAT!G64</f>
        <v>CD</v>
      </c>
      <c r="N728" s="19">
        <f>LFAT!I64</f>
        <v>0.5</v>
      </c>
      <c r="O728" s="18">
        <f>LFAT!J64</f>
        <v>0.25</v>
      </c>
      <c r="P728" s="18">
        <f t="shared" si="33"/>
        <v>0.17349999999999999</v>
      </c>
      <c r="Q728" s="18">
        <f t="shared" si="34"/>
        <v>0.49177496824895828</v>
      </c>
      <c r="R728" s="18">
        <f t="shared" si="35"/>
        <v>0.13980624919726042</v>
      </c>
    </row>
    <row r="729" spans="1:18" ht="18" customHeight="1" x14ac:dyDescent="0.2">
      <c r="A729" s="16" t="str">
        <f>'Limiting Factor Scores'!A69</f>
        <v>CC5</v>
      </c>
      <c r="B729" s="16" t="str">
        <f>'Limiting Factor Scores'!B69</f>
        <v>Catherine Creek</v>
      </c>
      <c r="C729" s="16" t="str">
        <f>'Limiting Factor Scores'!C69</f>
        <v>Increased Sediment Quantity</v>
      </c>
      <c r="D729" s="18">
        <f>'Limiting Factor Scores'!D69</f>
        <v>0.46629999999999999</v>
      </c>
      <c r="E729" s="19">
        <f>'Limiting Factor Scores'!E69</f>
        <v>3.37</v>
      </c>
      <c r="F729" s="18">
        <f>'Limiting Factor Scores'!F69</f>
        <v>0.63324999999999998</v>
      </c>
      <c r="G729" s="18">
        <f>'Limiting Factor Scores'!G69</f>
        <v>1.0735699838962254</v>
      </c>
      <c r="H729" s="18">
        <f>'Limiting Factor Scores'!H69</f>
        <v>0.3542359112403678</v>
      </c>
      <c r="I729" s="17">
        <f>LFAT!A70</f>
        <v>5</v>
      </c>
      <c r="J729" s="16" t="str">
        <f>LFAT!B70</f>
        <v>Fish Passage – Barrier Removal and Replacement</v>
      </c>
      <c r="K729" s="16" t="str">
        <f>LFAT!D70</f>
        <v>I</v>
      </c>
      <c r="L729" s="19">
        <f>LFAT!F70</f>
        <v>0.5</v>
      </c>
      <c r="M729" s="16" t="str">
        <f>LFAT!G70</f>
        <v>CD</v>
      </c>
      <c r="N729" s="19">
        <f>LFAT!I70</f>
        <v>0.5</v>
      </c>
      <c r="O729" s="18">
        <f>LFAT!J70</f>
        <v>0.25</v>
      </c>
      <c r="P729" s="18">
        <f t="shared" si="33"/>
        <v>0.15831249999999999</v>
      </c>
      <c r="Q729" s="18">
        <f t="shared" si="34"/>
        <v>0.26839249597405634</v>
      </c>
      <c r="R729" s="18">
        <f t="shared" si="35"/>
        <v>8.8558977810091949E-2</v>
      </c>
    </row>
    <row r="730" spans="1:18" ht="18" customHeight="1" x14ac:dyDescent="0.2">
      <c r="A730" s="16" t="str">
        <f>'Limiting Factor Scores'!A70</f>
        <v>CC5</v>
      </c>
      <c r="B730" s="16" t="str">
        <f>'Limiting Factor Scores'!B70</f>
        <v>Catherine Creek</v>
      </c>
      <c r="C730" s="16" t="str">
        <f>'Limiting Factor Scores'!C70</f>
        <v>Non-Native Species Interactions and Competition</v>
      </c>
      <c r="D730" s="18">
        <f>'Limiting Factor Scores'!D70</f>
        <v>0.46629999999999999</v>
      </c>
      <c r="E730" s="19">
        <f>'Limiting Factor Scores'!E70</f>
        <v>1.59</v>
      </c>
      <c r="F730" s="18">
        <f>'Limiting Factor Scores'!F70</f>
        <v>0.23275000000000001</v>
      </c>
      <c r="G730" s="18">
        <f>'Limiting Factor Scores'!G70</f>
        <v>0.43645097120348658</v>
      </c>
      <c r="H730" s="18">
        <f>'Limiting Factor Scores'!H70</f>
        <v>0.15231596239255785</v>
      </c>
      <c r="I730" s="17">
        <f>LFAT!A76</f>
        <v>5</v>
      </c>
      <c r="J730" s="16" t="str">
        <f>LFAT!B76</f>
        <v>Fish Passage – Barrier Removal and Replacement</v>
      </c>
      <c r="K730" s="16" t="str">
        <f>LFAT!D76</f>
        <v>I</v>
      </c>
      <c r="L730" s="19">
        <f>LFAT!F76</f>
        <v>0.5</v>
      </c>
      <c r="M730" s="16" t="str">
        <f>LFAT!G76</f>
        <v>R</v>
      </c>
      <c r="N730" s="19">
        <f>LFAT!I76</f>
        <v>0.1</v>
      </c>
      <c r="O730" s="18">
        <f>LFAT!J76</f>
        <v>0.05</v>
      </c>
      <c r="P730" s="18">
        <f t="shared" si="33"/>
        <v>1.1637500000000002E-2</v>
      </c>
      <c r="Q730" s="18">
        <f t="shared" si="34"/>
        <v>2.1822548560174331E-2</v>
      </c>
      <c r="R730" s="18">
        <f t="shared" si="35"/>
        <v>7.6157981196278927E-3</v>
      </c>
    </row>
    <row r="731" spans="1:18" ht="18" customHeight="1" x14ac:dyDescent="0.2">
      <c r="A731" s="16" t="str">
        <f>'Limiting Factor Scores'!A71</f>
        <v>CC5</v>
      </c>
      <c r="B731" s="16" t="str">
        <f>'Limiting Factor Scores'!B71</f>
        <v>Catherine Creek</v>
      </c>
      <c r="C731" s="16" t="str">
        <f>'Limiting Factor Scores'!C71</f>
        <v>Predation</v>
      </c>
      <c r="D731" s="18">
        <f>'Limiting Factor Scores'!D71</f>
        <v>0.46629999999999999</v>
      </c>
      <c r="E731" s="19">
        <f>'Limiting Factor Scores'!E71</f>
        <v>3.68</v>
      </c>
      <c r="F731" s="18">
        <f>'Limiting Factor Scores'!F71</f>
        <v>0.70299999999999996</v>
      </c>
      <c r="G731" s="18">
        <f>'Limiting Factor Scores'!G71</f>
        <v>1.7608020919436993</v>
      </c>
      <c r="H731" s="18">
        <f>'Limiting Factor Scores'!H71</f>
        <v>0.53170603592456733</v>
      </c>
      <c r="I731" s="17">
        <f>LFAT!A74</f>
        <v>5</v>
      </c>
      <c r="J731" s="16" t="str">
        <f>LFAT!B74</f>
        <v>Fish Passage – Barrier Removal and Replacement</v>
      </c>
      <c r="K731" s="16" t="str">
        <f>LFAT!D74</f>
        <v>I</v>
      </c>
      <c r="L731" s="19">
        <f>LFAT!F74</f>
        <v>0.5</v>
      </c>
      <c r="M731" s="16" t="str">
        <f>LFAT!G74</f>
        <v>R</v>
      </c>
      <c r="N731" s="19">
        <f>LFAT!I74</f>
        <v>0.1</v>
      </c>
      <c r="O731" s="18">
        <f>LFAT!J74</f>
        <v>0.05</v>
      </c>
      <c r="P731" s="18">
        <f t="shared" si="33"/>
        <v>3.5150000000000001E-2</v>
      </c>
      <c r="Q731" s="18">
        <f t="shared" si="34"/>
        <v>8.8040104597184976E-2</v>
      </c>
      <c r="R731" s="18">
        <f t="shared" si="35"/>
        <v>2.6585301796228367E-2</v>
      </c>
    </row>
    <row r="732" spans="1:18" ht="18" customHeight="1" x14ac:dyDescent="0.2">
      <c r="A732" s="16" t="str">
        <f>'Limiting Factor Scores'!A72</f>
        <v>CC5</v>
      </c>
      <c r="B732" s="16" t="str">
        <f>'Limiting Factor Scores'!B72</f>
        <v>Catherine Creek</v>
      </c>
      <c r="C732" s="16" t="str">
        <f>'Limiting Factor Scores'!C72</f>
        <v>Riparian Condition</v>
      </c>
      <c r="D732" s="18">
        <f>'Limiting Factor Scores'!D72</f>
        <v>0.46629999999999999</v>
      </c>
      <c r="E732" s="19">
        <f>'Limiting Factor Scores'!E72</f>
        <v>3.78</v>
      </c>
      <c r="F732" s="18">
        <f>'Limiting Factor Scores'!F72</f>
        <v>0.72550000000000003</v>
      </c>
      <c r="G732" s="18">
        <f>'Limiting Factor Scores'!G72</f>
        <v>2.0998804635042578</v>
      </c>
      <c r="H732" s="18">
        <f>'Limiting Factor Scores'!H72</f>
        <v>0.67159928330925589</v>
      </c>
      <c r="I732" s="17">
        <f>LFAT!A63</f>
        <v>5</v>
      </c>
      <c r="J732" s="16" t="str">
        <f>LFAT!B63</f>
        <v>Fish Passage – Barrier Removal and Replacement</v>
      </c>
      <c r="K732" s="16" t="str">
        <f>LFAT!D63</f>
        <v>I</v>
      </c>
      <c r="L732" s="19">
        <f>LFAT!F63</f>
        <v>0.5</v>
      </c>
      <c r="M732" s="16" t="str">
        <f>LFAT!G63</f>
        <v>R</v>
      </c>
      <c r="N732" s="19">
        <f>LFAT!I63</f>
        <v>0.1</v>
      </c>
      <c r="O732" s="18">
        <f>LFAT!J63</f>
        <v>0.05</v>
      </c>
      <c r="P732" s="18">
        <f t="shared" si="33"/>
        <v>3.6275000000000002E-2</v>
      </c>
      <c r="Q732" s="18">
        <f t="shared" si="34"/>
        <v>0.10499402317521289</v>
      </c>
      <c r="R732" s="18">
        <f t="shared" si="35"/>
        <v>3.3579964165462793E-2</v>
      </c>
    </row>
    <row r="733" spans="1:18" ht="18" customHeight="1" x14ac:dyDescent="0.2">
      <c r="A733" s="16" t="str">
        <f>'Limiting Factor Scores'!A73</f>
        <v>CC5</v>
      </c>
      <c r="B733" s="16" t="str">
        <f>'Limiting Factor Scores'!B73</f>
        <v>Catherine Creek</v>
      </c>
      <c r="C733" s="16" t="str">
        <f>'Limiting Factor Scores'!C73</f>
        <v>Side Channel and Wetland Habitat</v>
      </c>
      <c r="D733" s="18">
        <f>'Limiting Factor Scores'!D73</f>
        <v>0.46629999999999999</v>
      </c>
      <c r="E733" s="19">
        <f>'Limiting Factor Scores'!E73</f>
        <v>3.48</v>
      </c>
      <c r="F733" s="18">
        <f>'Limiting Factor Scores'!F73</f>
        <v>0.65800000000000003</v>
      </c>
      <c r="G733" s="18">
        <f>'Limiting Factor Scores'!G73</f>
        <v>2.3581723594740138</v>
      </c>
      <c r="H733" s="18">
        <f>'Limiting Factor Scores'!H73</f>
        <v>0.68525069853212273</v>
      </c>
      <c r="I733" s="17">
        <f>LFAT!A65</f>
        <v>5</v>
      </c>
      <c r="J733" s="16" t="str">
        <f>LFAT!B65</f>
        <v>Fish Passage – Barrier Removal and Replacement</v>
      </c>
      <c r="K733" s="16" t="str">
        <f>LFAT!D65</f>
        <v>I</v>
      </c>
      <c r="L733" s="19">
        <f>LFAT!F65</f>
        <v>0.5</v>
      </c>
      <c r="M733" s="16" t="str">
        <f>LFAT!G65</f>
        <v>R</v>
      </c>
      <c r="N733" s="19">
        <f>LFAT!I65</f>
        <v>0.1</v>
      </c>
      <c r="O733" s="18">
        <f>LFAT!J65</f>
        <v>0.05</v>
      </c>
      <c r="P733" s="18">
        <f t="shared" si="33"/>
        <v>3.2900000000000006E-2</v>
      </c>
      <c r="Q733" s="18">
        <f t="shared" si="34"/>
        <v>0.1179086179737007</v>
      </c>
      <c r="R733" s="18">
        <f t="shared" si="35"/>
        <v>3.4262534926606136E-2</v>
      </c>
    </row>
    <row r="734" spans="1:18" ht="18" customHeight="1" x14ac:dyDescent="0.2">
      <c r="A734" s="16" t="str">
        <f>'Limiting Factor Scores'!A74</f>
        <v>CC5</v>
      </c>
      <c r="B734" s="16" t="str">
        <f>'Limiting Factor Scores'!B74</f>
        <v>Catherine Creek</v>
      </c>
      <c r="C734" s="16" t="str">
        <f>'Limiting Factor Scores'!C74</f>
        <v>Summer Water Temperature</v>
      </c>
      <c r="D734" s="18">
        <f>'Limiting Factor Scores'!D74</f>
        <v>0.46629999999999999</v>
      </c>
      <c r="E734" s="19">
        <f>'Limiting Factor Scores'!E74</f>
        <v>3.56</v>
      </c>
      <c r="F734" s="18">
        <f>'Limiting Factor Scores'!F74</f>
        <v>0.67600000000000005</v>
      </c>
      <c r="G734" s="18">
        <f>'Limiting Factor Scores'!G74</f>
        <v>2.0984565828121116</v>
      </c>
      <c r="H734" s="18">
        <f>'Limiting Factor Scores'!H74</f>
        <v>0.64786469650302791</v>
      </c>
      <c r="I734" s="17">
        <f>LFAT!A71</f>
        <v>5</v>
      </c>
      <c r="J734" s="16" t="str">
        <f>LFAT!B71</f>
        <v>Fish Passage – Barrier Removal and Replacement</v>
      </c>
      <c r="K734" s="16" t="str">
        <f>LFAT!D71</f>
        <v>I</v>
      </c>
      <c r="L734" s="19">
        <f>LFAT!F71</f>
        <v>0.5</v>
      </c>
      <c r="M734" s="16" t="str">
        <f>LFAT!G71</f>
        <v>R</v>
      </c>
      <c r="N734" s="19">
        <f>LFAT!I71</f>
        <v>0.1</v>
      </c>
      <c r="O734" s="18">
        <f>LFAT!J71</f>
        <v>0.05</v>
      </c>
      <c r="P734" s="18">
        <f t="shared" si="33"/>
        <v>3.3800000000000004E-2</v>
      </c>
      <c r="Q734" s="18">
        <f t="shared" si="34"/>
        <v>0.10492282914060558</v>
      </c>
      <c r="R734" s="18">
        <f t="shared" si="35"/>
        <v>3.2393234825151399E-2</v>
      </c>
    </row>
    <row r="735" spans="1:18" ht="18" customHeight="1" x14ac:dyDescent="0.2">
      <c r="A735" s="16" t="str">
        <f>'Limiting Factor Scores'!A75</f>
        <v>CC5</v>
      </c>
      <c r="B735" s="16" t="str">
        <f>'Limiting Factor Scores'!B75</f>
        <v>Catherine Creek</v>
      </c>
      <c r="C735" s="16" t="str">
        <f>'Limiting Factor Scores'!C75</f>
        <v>Water Quality</v>
      </c>
      <c r="D735" s="18">
        <f>'Limiting Factor Scores'!D75</f>
        <v>0.46629999999999999</v>
      </c>
      <c r="E735" s="19">
        <f>'Limiting Factor Scores'!E75</f>
        <v>2.88</v>
      </c>
      <c r="F735" s="18">
        <f>'Limiting Factor Scores'!F75</f>
        <v>0.52300000000000002</v>
      </c>
      <c r="G735" s="18">
        <f>'Limiting Factor Scores'!G75</f>
        <v>1.4197003110975177</v>
      </c>
      <c r="H735" s="18">
        <f>'Limiting Factor Scores'!H75</f>
        <v>0.39164566986706156</v>
      </c>
      <c r="I735" s="17">
        <f>LFAT!A73</f>
        <v>5</v>
      </c>
      <c r="J735" s="16" t="str">
        <f>LFAT!B73</f>
        <v>Fish Passage – Barrier Removal and Replacement</v>
      </c>
      <c r="K735" s="16" t="str">
        <f>LFAT!D73</f>
        <v>I</v>
      </c>
      <c r="L735" s="19">
        <f>LFAT!F73</f>
        <v>0.5</v>
      </c>
      <c r="M735" s="16" t="str">
        <f>LFAT!G73</f>
        <v>CD</v>
      </c>
      <c r="N735" s="19">
        <f>LFAT!I73</f>
        <v>0.5</v>
      </c>
      <c r="O735" s="18">
        <f>LFAT!J73</f>
        <v>0.25</v>
      </c>
      <c r="P735" s="18">
        <f t="shared" si="33"/>
        <v>0.13075000000000001</v>
      </c>
      <c r="Q735" s="18">
        <f t="shared" si="34"/>
        <v>0.35492507777437943</v>
      </c>
      <c r="R735" s="18">
        <f t="shared" si="35"/>
        <v>9.7911417466765391E-2</v>
      </c>
    </row>
    <row r="736" spans="1:18" ht="18" customHeight="1" x14ac:dyDescent="0.2">
      <c r="A736" s="16" t="str">
        <f>'Limiting Factor Scores'!A76</f>
        <v>CC5</v>
      </c>
      <c r="B736" s="16" t="str">
        <f>'Limiting Factor Scores'!B76</f>
        <v>Catherine Creek</v>
      </c>
      <c r="C736" s="16" t="str">
        <f>'Limiting Factor Scores'!C76</f>
        <v>Winter Water Temperature</v>
      </c>
      <c r="D736" s="18">
        <f>'Limiting Factor Scores'!D76</f>
        <v>0.46629999999999999</v>
      </c>
      <c r="E736" s="19">
        <f>'Limiting Factor Scores'!E76</f>
        <v>3.42</v>
      </c>
      <c r="F736" s="18">
        <f>'Limiting Factor Scores'!F76</f>
        <v>0.64449999999999996</v>
      </c>
      <c r="G736" s="18">
        <f>'Limiting Factor Scores'!G76</f>
        <v>1.4403990346857898</v>
      </c>
      <c r="H736" s="18">
        <f>'Limiting Factor Scores'!H76</f>
        <v>0.40090748694507949</v>
      </c>
      <c r="I736" s="17">
        <f>LFAT!A72</f>
        <v>5</v>
      </c>
      <c r="J736" s="16" t="str">
        <f>LFAT!B72</f>
        <v>Fish Passage – Barrier Removal and Replacement</v>
      </c>
      <c r="K736" s="16" t="str">
        <f>LFAT!D72</f>
        <v>N</v>
      </c>
      <c r="L736" s="19">
        <f>LFAT!F72</f>
        <v>0.1</v>
      </c>
      <c r="M736" s="16" t="str">
        <f>LFAT!G72</f>
        <v>R</v>
      </c>
      <c r="N736" s="19">
        <f>LFAT!I72</f>
        <v>0.1</v>
      </c>
      <c r="O736" s="18">
        <f>LFAT!J72</f>
        <v>0.01</v>
      </c>
      <c r="P736" s="18">
        <f t="shared" si="33"/>
        <v>6.4449999999999993E-3</v>
      </c>
      <c r="Q736" s="18">
        <f t="shared" si="34"/>
        <v>1.4403990346857899E-2</v>
      </c>
      <c r="R736" s="18">
        <f t="shared" si="35"/>
        <v>4.0090748694507948E-3</v>
      </c>
    </row>
    <row r="737" spans="1:18" ht="18" customHeight="1" x14ac:dyDescent="0.2">
      <c r="A737" s="16" t="str">
        <f>'Limiting Factor Scores'!A62</f>
        <v>CC5</v>
      </c>
      <c r="B737" s="16" t="str">
        <f>'Limiting Factor Scores'!B62</f>
        <v>Catherine Creek</v>
      </c>
      <c r="C737" s="16" t="str">
        <f>'Limiting Factor Scores'!C62</f>
        <v>Altered Flow Timing</v>
      </c>
      <c r="D737" s="18">
        <f>'Limiting Factor Scores'!D62</f>
        <v>0.46629999999999999</v>
      </c>
      <c r="E737" s="19">
        <f>'Limiting Factor Scores'!E62</f>
        <v>2.88</v>
      </c>
      <c r="F737" s="18">
        <f>'Limiting Factor Scores'!F62</f>
        <v>0.52300000000000002</v>
      </c>
      <c r="G737" s="18">
        <f>'Limiting Factor Scores'!G62</f>
        <v>1.278601261463411</v>
      </c>
      <c r="H737" s="18">
        <f>'Limiting Factor Scores'!H62</f>
        <v>0.34821851798779818</v>
      </c>
      <c r="I737" s="17">
        <f>LFAT!A83</f>
        <v>6</v>
      </c>
      <c r="J737" s="16" t="str">
        <f>LFAT!B83</f>
        <v>Instream Flow Restoration</v>
      </c>
      <c r="K737" s="16" t="str">
        <f>LFAT!D83</f>
        <v>D</v>
      </c>
      <c r="L737" s="19">
        <f>LFAT!F83</f>
        <v>1</v>
      </c>
      <c r="M737" s="16" t="str">
        <f>LFAT!G83</f>
        <v>CD</v>
      </c>
      <c r="N737" s="19">
        <f>LFAT!I83</f>
        <v>0.5</v>
      </c>
      <c r="O737" s="18">
        <f>LFAT!J83</f>
        <v>0.5</v>
      </c>
      <c r="P737" s="18">
        <f t="shared" si="33"/>
        <v>0.26150000000000001</v>
      </c>
      <c r="Q737" s="18">
        <f t="shared" si="34"/>
        <v>0.63930063073170551</v>
      </c>
      <c r="R737" s="18">
        <f t="shared" si="35"/>
        <v>0.17410925899389909</v>
      </c>
    </row>
    <row r="738" spans="1:18" ht="18" customHeight="1" x14ac:dyDescent="0.2">
      <c r="A738" s="16" t="str">
        <f>'Limiting Factor Scores'!A63</f>
        <v>CC5</v>
      </c>
      <c r="B738" s="16" t="str">
        <f>'Limiting Factor Scores'!B63</f>
        <v>Catherine Creek</v>
      </c>
      <c r="C738" s="16" t="str">
        <f>'Limiting Factor Scores'!C63</f>
        <v>Altered Primary Productivity</v>
      </c>
      <c r="D738" s="18">
        <f>'Limiting Factor Scores'!D63</f>
        <v>0.46629999999999999</v>
      </c>
      <c r="E738" s="19">
        <f>'Limiting Factor Scores'!E63</f>
        <v>2.71</v>
      </c>
      <c r="F738" s="18">
        <f>'Limiting Factor Scores'!F63</f>
        <v>0.48475000000000001</v>
      </c>
      <c r="G738" s="18">
        <f>'Limiting Factor Scores'!G63</f>
        <v>0.8218129485885437</v>
      </c>
      <c r="H738" s="18">
        <f>'Limiting Factor Scores'!H63</f>
        <v>0.2306242859989798</v>
      </c>
      <c r="I738" s="17">
        <f>LFAT!A90</f>
        <v>6</v>
      </c>
      <c r="J738" s="16" t="str">
        <f>LFAT!B90</f>
        <v>Instream Flow Restoration</v>
      </c>
      <c r="K738" s="16" t="str">
        <f>LFAT!D90</f>
        <v>N</v>
      </c>
      <c r="L738" s="19">
        <f>LFAT!F90</f>
        <v>0.1</v>
      </c>
      <c r="M738" s="16" t="str">
        <f>LFAT!G90</f>
        <v>R</v>
      </c>
      <c r="N738" s="19">
        <f>LFAT!I90</f>
        <v>0.1</v>
      </c>
      <c r="O738" s="18">
        <f>LFAT!J90</f>
        <v>0.01</v>
      </c>
      <c r="P738" s="18">
        <f t="shared" si="33"/>
        <v>4.8475000000000002E-3</v>
      </c>
      <c r="Q738" s="18">
        <f t="shared" si="34"/>
        <v>8.2181294858854372E-3</v>
      </c>
      <c r="R738" s="18">
        <f t="shared" si="35"/>
        <v>2.3062428599897981E-3</v>
      </c>
    </row>
    <row r="739" spans="1:18" ht="18" customHeight="1" x14ac:dyDescent="0.2">
      <c r="A739" s="16" t="str">
        <f>'Limiting Factor Scores'!A64</f>
        <v>CC5</v>
      </c>
      <c r="B739" s="16" t="str">
        <f>'Limiting Factor Scores'!B64</f>
        <v>Catherine Creek</v>
      </c>
      <c r="C739" s="16" t="str">
        <f>'Limiting Factor Scores'!C64</f>
        <v>Anthropogenic Barriers</v>
      </c>
      <c r="D739" s="18">
        <f>'Limiting Factor Scores'!D64</f>
        <v>0.46629999999999999</v>
      </c>
      <c r="E739" s="19">
        <f>'Limiting Factor Scores'!E64</f>
        <v>3.91</v>
      </c>
      <c r="F739" s="18">
        <f>'Limiting Factor Scores'!F64</f>
        <v>0.75475000000000003</v>
      </c>
      <c r="G739" s="18">
        <f>'Limiting Factor Scores'!G64</f>
        <v>1.8677954587049257</v>
      </c>
      <c r="H739" s="18">
        <f>'Limiting Factor Scores'!H64</f>
        <v>0.57446651168630458</v>
      </c>
      <c r="I739" s="17">
        <f>LFAT!A77</f>
        <v>6</v>
      </c>
      <c r="J739" s="16" t="str">
        <f>LFAT!B77</f>
        <v>Instream Flow Restoration</v>
      </c>
      <c r="K739" s="16" t="str">
        <f>LFAT!D77</f>
        <v>I</v>
      </c>
      <c r="L739" s="19">
        <f>LFAT!F77</f>
        <v>0.5</v>
      </c>
      <c r="M739" s="16" t="str">
        <f>LFAT!G77</f>
        <v>CD</v>
      </c>
      <c r="N739" s="19">
        <f>LFAT!I77</f>
        <v>0.5</v>
      </c>
      <c r="O739" s="18">
        <f>LFAT!J77</f>
        <v>0.25</v>
      </c>
      <c r="P739" s="18">
        <f t="shared" si="33"/>
        <v>0.18868750000000001</v>
      </c>
      <c r="Q739" s="18">
        <f t="shared" si="34"/>
        <v>0.46694886467623142</v>
      </c>
      <c r="R739" s="18">
        <f t="shared" si="35"/>
        <v>0.14361662792157615</v>
      </c>
    </row>
    <row r="740" spans="1:18" ht="18" customHeight="1" x14ac:dyDescent="0.2">
      <c r="A740" s="16" t="str">
        <f>'Limiting Factor Scores'!A65</f>
        <v>CC5</v>
      </c>
      <c r="B740" s="16" t="str">
        <f>'Limiting Factor Scores'!B65</f>
        <v>Catherine Creek</v>
      </c>
      <c r="C740" s="16" t="str">
        <f>'Limiting Factor Scores'!C65</f>
        <v>Channel and Habitat Structure</v>
      </c>
      <c r="D740" s="18">
        <f>'Limiting Factor Scores'!D65</f>
        <v>0.46629999999999999</v>
      </c>
      <c r="E740" s="19">
        <f>'Limiting Factor Scores'!E65</f>
        <v>3.81</v>
      </c>
      <c r="F740" s="18">
        <f>'Limiting Factor Scores'!F65</f>
        <v>0.73224999999999996</v>
      </c>
      <c r="G740" s="18">
        <f>'Limiting Factor Scores'!G65</f>
        <v>2.9754769531324237</v>
      </c>
      <c r="H740" s="18">
        <f>'Limiting Factor Scores'!H65</f>
        <v>0.89691118808283887</v>
      </c>
      <c r="I740" s="17">
        <f>LFAT!A81</f>
        <v>6</v>
      </c>
      <c r="J740" s="16" t="str">
        <f>LFAT!B81</f>
        <v>Instream Flow Restoration</v>
      </c>
      <c r="K740" s="16" t="str">
        <f>LFAT!D81</f>
        <v>N</v>
      </c>
      <c r="L740" s="19">
        <f>LFAT!F81</f>
        <v>0.1</v>
      </c>
      <c r="M740" s="16" t="str">
        <f>LFAT!G81</f>
        <v>R</v>
      </c>
      <c r="N740" s="19">
        <f>LFAT!I81</f>
        <v>0.1</v>
      </c>
      <c r="O740" s="18">
        <f>LFAT!J81</f>
        <v>0.01</v>
      </c>
      <c r="P740" s="18">
        <f t="shared" si="33"/>
        <v>7.3225E-3</v>
      </c>
      <c r="Q740" s="18">
        <f t="shared" si="34"/>
        <v>2.9754769531324238E-2</v>
      </c>
      <c r="R740" s="18">
        <f t="shared" si="35"/>
        <v>8.9691118808283895E-3</v>
      </c>
    </row>
    <row r="741" spans="1:18" ht="18" customHeight="1" x14ac:dyDescent="0.2">
      <c r="A741" s="16" t="str">
        <f>'Limiting Factor Scores'!A66</f>
        <v>CC5</v>
      </c>
      <c r="B741" s="16" t="str">
        <f>'Limiting Factor Scores'!B66</f>
        <v>Catherine Creek</v>
      </c>
      <c r="C741" s="16" t="str">
        <f>'Limiting Factor Scores'!C66</f>
        <v>Decreased Sediment Quantity</v>
      </c>
      <c r="D741" s="18">
        <f>'Limiting Factor Scores'!D66</f>
        <v>0.46629999999999999</v>
      </c>
      <c r="E741" s="19">
        <f>'Limiting Factor Scores'!E66</f>
        <v>3.44</v>
      </c>
      <c r="F741" s="18">
        <f>'Limiting Factor Scores'!F66</f>
        <v>0.64900000000000002</v>
      </c>
      <c r="G741" s="18">
        <f>'Limiting Factor Scores'!G66</f>
        <v>1.5671843394154128</v>
      </c>
      <c r="H741" s="18">
        <f>'Limiting Factor Scores'!H66</f>
        <v>0.47529998976093923</v>
      </c>
      <c r="I741" s="17">
        <f>LFAT!A84</f>
        <v>6</v>
      </c>
      <c r="J741" s="16" t="str">
        <f>LFAT!B84</f>
        <v>Instream Flow Restoration</v>
      </c>
      <c r="K741" s="16" t="str">
        <f>LFAT!D84</f>
        <v>N</v>
      </c>
      <c r="L741" s="19">
        <f>LFAT!F84</f>
        <v>0.1</v>
      </c>
      <c r="M741" s="16" t="str">
        <f>LFAT!G84</f>
        <v>R</v>
      </c>
      <c r="N741" s="19">
        <f>LFAT!I84</f>
        <v>0.1</v>
      </c>
      <c r="O741" s="18">
        <f>LFAT!J84</f>
        <v>0.01</v>
      </c>
      <c r="P741" s="18">
        <f t="shared" si="33"/>
        <v>6.4900000000000001E-3</v>
      </c>
      <c r="Q741" s="18">
        <f t="shared" si="34"/>
        <v>1.5671843394154127E-2</v>
      </c>
      <c r="R741" s="18">
        <f t="shared" si="35"/>
        <v>4.7529998976093921E-3</v>
      </c>
    </row>
    <row r="742" spans="1:18" ht="18" customHeight="1" x14ac:dyDescent="0.2">
      <c r="A742" s="16" t="str">
        <f>'Limiting Factor Scores'!A67</f>
        <v>CC5</v>
      </c>
      <c r="B742" s="16" t="str">
        <f>'Limiting Factor Scores'!B67</f>
        <v>Catherine Creek</v>
      </c>
      <c r="C742" s="16" t="str">
        <f>'Limiting Factor Scores'!C67</f>
        <v>Decreased Water Quantity</v>
      </c>
      <c r="D742" s="18">
        <f>'Limiting Factor Scores'!D67</f>
        <v>0.46629999999999999</v>
      </c>
      <c r="E742" s="19">
        <f>'Limiting Factor Scores'!E67</f>
        <v>3.63</v>
      </c>
      <c r="F742" s="18">
        <f>'Limiting Factor Scores'!F67</f>
        <v>0.69174999999999998</v>
      </c>
      <c r="G742" s="18">
        <f>'Limiting Factor Scores'!G67</f>
        <v>2.4169186662615005</v>
      </c>
      <c r="H742" s="18">
        <f>'Limiting Factor Scores'!H67</f>
        <v>0.6926119354282777</v>
      </c>
      <c r="I742" s="17">
        <f>LFAT!A82</f>
        <v>6</v>
      </c>
      <c r="J742" s="16" t="str">
        <f>LFAT!B82</f>
        <v>Instream Flow Restoration</v>
      </c>
      <c r="K742" s="16" t="str">
        <f>LFAT!D82</f>
        <v>D</v>
      </c>
      <c r="L742" s="19">
        <f>LFAT!F82</f>
        <v>1</v>
      </c>
      <c r="M742" s="16" t="str">
        <f>LFAT!G82</f>
        <v>C</v>
      </c>
      <c r="N742" s="19">
        <f>LFAT!I82</f>
        <v>1</v>
      </c>
      <c r="O742" s="18">
        <f>LFAT!J82</f>
        <v>1</v>
      </c>
      <c r="P742" s="18">
        <f t="shared" si="33"/>
        <v>0.69174999999999998</v>
      </c>
      <c r="Q742" s="18">
        <f t="shared" si="34"/>
        <v>2.4169186662615005</v>
      </c>
      <c r="R742" s="18">
        <f t="shared" si="35"/>
        <v>0.6926119354282777</v>
      </c>
    </row>
    <row r="743" spans="1:18" ht="18" customHeight="1" x14ac:dyDescent="0.2">
      <c r="A743" s="16" t="str">
        <f>'Limiting Factor Scores'!A68</f>
        <v>CC5</v>
      </c>
      <c r="B743" s="16" t="str">
        <f>'Limiting Factor Scores'!B68</f>
        <v>Catherine Creek</v>
      </c>
      <c r="C743" s="16" t="str">
        <f>'Limiting Factor Scores'!C68</f>
        <v>Floodplain Condition</v>
      </c>
      <c r="D743" s="18">
        <f>'Limiting Factor Scores'!D68</f>
        <v>0.46629999999999999</v>
      </c>
      <c r="E743" s="19">
        <f>'Limiting Factor Scores'!E68</f>
        <v>3.64</v>
      </c>
      <c r="F743" s="18">
        <f>'Limiting Factor Scores'!F68</f>
        <v>0.69399999999999995</v>
      </c>
      <c r="G743" s="18">
        <f>'Limiting Factor Scores'!G68</f>
        <v>1.9670998729958331</v>
      </c>
      <c r="H743" s="18">
        <f>'Limiting Factor Scores'!H68</f>
        <v>0.5592249967890417</v>
      </c>
      <c r="I743" s="17">
        <f>LFAT!A79</f>
        <v>6</v>
      </c>
      <c r="J743" s="16" t="str">
        <f>LFAT!B79</f>
        <v>Instream Flow Restoration</v>
      </c>
      <c r="K743" s="16" t="str">
        <f>LFAT!D79</f>
        <v>I</v>
      </c>
      <c r="L743" s="19">
        <f>LFAT!F79</f>
        <v>0.5</v>
      </c>
      <c r="M743" s="16" t="str">
        <f>LFAT!G79</f>
        <v>CD</v>
      </c>
      <c r="N743" s="19">
        <f>LFAT!I79</f>
        <v>0.5</v>
      </c>
      <c r="O743" s="18">
        <f>LFAT!J79</f>
        <v>0.25</v>
      </c>
      <c r="P743" s="18">
        <f t="shared" si="33"/>
        <v>0.17349999999999999</v>
      </c>
      <c r="Q743" s="18">
        <f t="shared" si="34"/>
        <v>0.49177496824895828</v>
      </c>
      <c r="R743" s="18">
        <f t="shared" si="35"/>
        <v>0.13980624919726042</v>
      </c>
    </row>
    <row r="744" spans="1:18" ht="18" customHeight="1" x14ac:dyDescent="0.2">
      <c r="A744" s="16" t="str">
        <f>'Limiting Factor Scores'!A69</f>
        <v>CC5</v>
      </c>
      <c r="B744" s="16" t="str">
        <f>'Limiting Factor Scores'!B69</f>
        <v>Catherine Creek</v>
      </c>
      <c r="C744" s="16" t="str">
        <f>'Limiting Factor Scores'!C69</f>
        <v>Increased Sediment Quantity</v>
      </c>
      <c r="D744" s="18">
        <f>'Limiting Factor Scores'!D69</f>
        <v>0.46629999999999999</v>
      </c>
      <c r="E744" s="19">
        <f>'Limiting Factor Scores'!E69</f>
        <v>3.37</v>
      </c>
      <c r="F744" s="18">
        <f>'Limiting Factor Scores'!F69</f>
        <v>0.63324999999999998</v>
      </c>
      <c r="G744" s="18">
        <f>'Limiting Factor Scores'!G69</f>
        <v>1.0735699838962254</v>
      </c>
      <c r="H744" s="18">
        <f>'Limiting Factor Scores'!H69</f>
        <v>0.3542359112403678</v>
      </c>
      <c r="I744" s="17">
        <f>LFAT!A85</f>
        <v>6</v>
      </c>
      <c r="J744" s="16" t="str">
        <f>LFAT!B85</f>
        <v>Instream Flow Restoration</v>
      </c>
      <c r="K744" s="16" t="str">
        <f>LFAT!D85</f>
        <v>N</v>
      </c>
      <c r="L744" s="19">
        <f>LFAT!F85</f>
        <v>0.1</v>
      </c>
      <c r="M744" s="16" t="str">
        <f>LFAT!G85</f>
        <v>R</v>
      </c>
      <c r="N744" s="19">
        <f>LFAT!I85</f>
        <v>0.1</v>
      </c>
      <c r="O744" s="18">
        <f>LFAT!J85</f>
        <v>0.01</v>
      </c>
      <c r="P744" s="18">
        <f t="shared" si="33"/>
        <v>6.3324999999999996E-3</v>
      </c>
      <c r="Q744" s="18">
        <f t="shared" si="34"/>
        <v>1.0735699838962253E-2</v>
      </c>
      <c r="R744" s="18">
        <f t="shared" si="35"/>
        <v>3.5423591124036781E-3</v>
      </c>
    </row>
    <row r="745" spans="1:18" ht="18" customHeight="1" x14ac:dyDescent="0.2">
      <c r="A745" s="16" t="str">
        <f>'Limiting Factor Scores'!A70</f>
        <v>CC5</v>
      </c>
      <c r="B745" s="16" t="str">
        <f>'Limiting Factor Scores'!B70</f>
        <v>Catherine Creek</v>
      </c>
      <c r="C745" s="16" t="str">
        <f>'Limiting Factor Scores'!C70</f>
        <v>Non-Native Species Interactions and Competition</v>
      </c>
      <c r="D745" s="18">
        <f>'Limiting Factor Scores'!D70</f>
        <v>0.46629999999999999</v>
      </c>
      <c r="E745" s="19">
        <f>'Limiting Factor Scores'!E70</f>
        <v>1.59</v>
      </c>
      <c r="F745" s="18">
        <f>'Limiting Factor Scores'!F70</f>
        <v>0.23275000000000001</v>
      </c>
      <c r="G745" s="18">
        <f>'Limiting Factor Scores'!G70</f>
        <v>0.43645097120348658</v>
      </c>
      <c r="H745" s="18">
        <f>'Limiting Factor Scores'!H70</f>
        <v>0.15231596239255785</v>
      </c>
      <c r="I745" s="17">
        <f>LFAT!A91</f>
        <v>6</v>
      </c>
      <c r="J745" s="16" t="str">
        <f>LFAT!B91</f>
        <v>Instream Flow Restoration</v>
      </c>
      <c r="K745" s="16" t="str">
        <f>LFAT!D91</f>
        <v>N</v>
      </c>
      <c r="L745" s="19">
        <f>LFAT!F91</f>
        <v>0.1</v>
      </c>
      <c r="M745" s="16" t="str">
        <f>LFAT!G91</f>
        <v>R</v>
      </c>
      <c r="N745" s="19">
        <f>LFAT!I91</f>
        <v>0.1</v>
      </c>
      <c r="O745" s="18">
        <f>LFAT!J91</f>
        <v>0.01</v>
      </c>
      <c r="P745" s="18">
        <f t="shared" si="33"/>
        <v>2.3275000000000001E-3</v>
      </c>
      <c r="Q745" s="18">
        <f t="shared" si="34"/>
        <v>4.3645097120348659E-3</v>
      </c>
      <c r="R745" s="18">
        <f t="shared" si="35"/>
        <v>1.5231596239255786E-3</v>
      </c>
    </row>
    <row r="746" spans="1:18" ht="18" customHeight="1" x14ac:dyDescent="0.2">
      <c r="A746" s="16" t="str">
        <f>'Limiting Factor Scores'!A71</f>
        <v>CC5</v>
      </c>
      <c r="B746" s="16" t="str">
        <f>'Limiting Factor Scores'!B71</f>
        <v>Catherine Creek</v>
      </c>
      <c r="C746" s="16" t="str">
        <f>'Limiting Factor Scores'!C71</f>
        <v>Predation</v>
      </c>
      <c r="D746" s="18">
        <f>'Limiting Factor Scores'!D71</f>
        <v>0.46629999999999999</v>
      </c>
      <c r="E746" s="19">
        <f>'Limiting Factor Scores'!E71</f>
        <v>3.68</v>
      </c>
      <c r="F746" s="18">
        <f>'Limiting Factor Scores'!F71</f>
        <v>0.70299999999999996</v>
      </c>
      <c r="G746" s="18">
        <f>'Limiting Factor Scores'!G71</f>
        <v>1.7608020919436993</v>
      </c>
      <c r="H746" s="18">
        <f>'Limiting Factor Scores'!H71</f>
        <v>0.53170603592456733</v>
      </c>
      <c r="I746" s="17">
        <f>LFAT!A89</f>
        <v>6</v>
      </c>
      <c r="J746" s="16" t="str">
        <f>LFAT!B89</f>
        <v>Instream Flow Restoration</v>
      </c>
      <c r="K746" s="16" t="str">
        <f>LFAT!D89</f>
        <v>N</v>
      </c>
      <c r="L746" s="19">
        <f>LFAT!F89</f>
        <v>0.1</v>
      </c>
      <c r="M746" s="16" t="str">
        <f>LFAT!G89</f>
        <v>R</v>
      </c>
      <c r="N746" s="19">
        <f>LFAT!I89</f>
        <v>0.1</v>
      </c>
      <c r="O746" s="18">
        <f>LFAT!J89</f>
        <v>0.01</v>
      </c>
      <c r="P746" s="18">
        <f t="shared" si="33"/>
        <v>7.0299999999999998E-3</v>
      </c>
      <c r="Q746" s="18">
        <f t="shared" si="34"/>
        <v>1.7608020919436994E-2</v>
      </c>
      <c r="R746" s="18">
        <f t="shared" si="35"/>
        <v>5.3170603592456733E-3</v>
      </c>
    </row>
    <row r="747" spans="1:18" ht="18" customHeight="1" x14ac:dyDescent="0.2">
      <c r="A747" s="16" t="str">
        <f>'Limiting Factor Scores'!A72</f>
        <v>CC5</v>
      </c>
      <c r="B747" s="16" t="str">
        <f>'Limiting Factor Scores'!B72</f>
        <v>Catherine Creek</v>
      </c>
      <c r="C747" s="16" t="str">
        <f>'Limiting Factor Scores'!C72</f>
        <v>Riparian Condition</v>
      </c>
      <c r="D747" s="18">
        <f>'Limiting Factor Scores'!D72</f>
        <v>0.46629999999999999</v>
      </c>
      <c r="E747" s="19">
        <f>'Limiting Factor Scores'!E72</f>
        <v>3.78</v>
      </c>
      <c r="F747" s="18">
        <f>'Limiting Factor Scores'!F72</f>
        <v>0.72550000000000003</v>
      </c>
      <c r="G747" s="18">
        <f>'Limiting Factor Scores'!G72</f>
        <v>2.0998804635042578</v>
      </c>
      <c r="H747" s="18">
        <f>'Limiting Factor Scores'!H72</f>
        <v>0.67159928330925589</v>
      </c>
      <c r="I747" s="17">
        <f>LFAT!A78</f>
        <v>6</v>
      </c>
      <c r="J747" s="16" t="str">
        <f>LFAT!B78</f>
        <v>Instream Flow Restoration</v>
      </c>
      <c r="K747" s="16" t="str">
        <f>LFAT!D78</f>
        <v>I</v>
      </c>
      <c r="L747" s="19">
        <f>LFAT!F78</f>
        <v>0.5</v>
      </c>
      <c r="M747" s="16" t="str">
        <f>LFAT!G78</f>
        <v>CD</v>
      </c>
      <c r="N747" s="19">
        <f>LFAT!I78</f>
        <v>0.5</v>
      </c>
      <c r="O747" s="18">
        <f>LFAT!J78</f>
        <v>0.25</v>
      </c>
      <c r="P747" s="18">
        <f t="shared" si="33"/>
        <v>0.18137500000000001</v>
      </c>
      <c r="Q747" s="18">
        <f t="shared" si="34"/>
        <v>0.52497011587606446</v>
      </c>
      <c r="R747" s="18">
        <f t="shared" si="35"/>
        <v>0.16789982082731397</v>
      </c>
    </row>
    <row r="748" spans="1:18" ht="18" customHeight="1" x14ac:dyDescent="0.2">
      <c r="A748" s="16" t="str">
        <f>'Limiting Factor Scores'!A73</f>
        <v>CC5</v>
      </c>
      <c r="B748" s="16" t="str">
        <f>'Limiting Factor Scores'!B73</f>
        <v>Catherine Creek</v>
      </c>
      <c r="C748" s="16" t="str">
        <f>'Limiting Factor Scores'!C73</f>
        <v>Side Channel and Wetland Habitat</v>
      </c>
      <c r="D748" s="18">
        <f>'Limiting Factor Scores'!D73</f>
        <v>0.46629999999999999</v>
      </c>
      <c r="E748" s="19">
        <f>'Limiting Factor Scores'!E73</f>
        <v>3.48</v>
      </c>
      <c r="F748" s="18">
        <f>'Limiting Factor Scores'!F73</f>
        <v>0.65800000000000003</v>
      </c>
      <c r="G748" s="18">
        <f>'Limiting Factor Scores'!G73</f>
        <v>2.3581723594740138</v>
      </c>
      <c r="H748" s="18">
        <f>'Limiting Factor Scores'!H73</f>
        <v>0.68525069853212273</v>
      </c>
      <c r="I748" s="17">
        <f>LFAT!A80</f>
        <v>6</v>
      </c>
      <c r="J748" s="16" t="str">
        <f>LFAT!B80</f>
        <v>Instream Flow Restoration</v>
      </c>
      <c r="K748" s="16" t="str">
        <f>LFAT!D80</f>
        <v>D</v>
      </c>
      <c r="L748" s="19">
        <f>LFAT!F80</f>
        <v>1</v>
      </c>
      <c r="M748" s="16" t="str">
        <f>LFAT!G80</f>
        <v>CD</v>
      </c>
      <c r="N748" s="19">
        <f>LFAT!I80</f>
        <v>0.5</v>
      </c>
      <c r="O748" s="18">
        <f>LFAT!J80</f>
        <v>0.5</v>
      </c>
      <c r="P748" s="18">
        <f t="shared" si="33"/>
        <v>0.32900000000000001</v>
      </c>
      <c r="Q748" s="18">
        <f t="shared" si="34"/>
        <v>1.1790861797370069</v>
      </c>
      <c r="R748" s="18">
        <f t="shared" si="35"/>
        <v>0.34262534926606136</v>
      </c>
    </row>
    <row r="749" spans="1:18" ht="18" customHeight="1" x14ac:dyDescent="0.2">
      <c r="A749" s="16" t="str">
        <f>'Limiting Factor Scores'!A74</f>
        <v>CC5</v>
      </c>
      <c r="B749" s="16" t="str">
        <f>'Limiting Factor Scores'!B74</f>
        <v>Catherine Creek</v>
      </c>
      <c r="C749" s="16" t="str">
        <f>'Limiting Factor Scores'!C74</f>
        <v>Summer Water Temperature</v>
      </c>
      <c r="D749" s="18">
        <f>'Limiting Factor Scores'!D74</f>
        <v>0.46629999999999999</v>
      </c>
      <c r="E749" s="19">
        <f>'Limiting Factor Scores'!E74</f>
        <v>3.56</v>
      </c>
      <c r="F749" s="18">
        <f>'Limiting Factor Scores'!F74</f>
        <v>0.67600000000000005</v>
      </c>
      <c r="G749" s="18">
        <f>'Limiting Factor Scores'!G74</f>
        <v>2.0984565828121116</v>
      </c>
      <c r="H749" s="18">
        <f>'Limiting Factor Scores'!H74</f>
        <v>0.64786469650302791</v>
      </c>
      <c r="I749" s="17">
        <f>LFAT!A86</f>
        <v>6</v>
      </c>
      <c r="J749" s="16" t="str">
        <f>LFAT!B86</f>
        <v>Instream Flow Restoration</v>
      </c>
      <c r="K749" s="16" t="str">
        <f>LFAT!D86</f>
        <v>D</v>
      </c>
      <c r="L749" s="19">
        <f>LFAT!F86</f>
        <v>1</v>
      </c>
      <c r="M749" s="16" t="str">
        <f>LFAT!G86</f>
        <v>C</v>
      </c>
      <c r="N749" s="19">
        <f>LFAT!I86</f>
        <v>1</v>
      </c>
      <c r="O749" s="18">
        <f>LFAT!J86</f>
        <v>1</v>
      </c>
      <c r="P749" s="18">
        <f t="shared" si="33"/>
        <v>0.67600000000000005</v>
      </c>
      <c r="Q749" s="18">
        <f t="shared" si="34"/>
        <v>2.0984565828121116</v>
      </c>
      <c r="R749" s="18">
        <f t="shared" si="35"/>
        <v>0.64786469650302791</v>
      </c>
    </row>
    <row r="750" spans="1:18" ht="18" customHeight="1" x14ac:dyDescent="0.2">
      <c r="A750" s="16" t="str">
        <f>'Limiting Factor Scores'!A75</f>
        <v>CC5</v>
      </c>
      <c r="B750" s="16" t="str">
        <f>'Limiting Factor Scores'!B75</f>
        <v>Catherine Creek</v>
      </c>
      <c r="C750" s="16" t="str">
        <f>'Limiting Factor Scores'!C75</f>
        <v>Water Quality</v>
      </c>
      <c r="D750" s="18">
        <f>'Limiting Factor Scores'!D75</f>
        <v>0.46629999999999999</v>
      </c>
      <c r="E750" s="19">
        <f>'Limiting Factor Scores'!E75</f>
        <v>2.88</v>
      </c>
      <c r="F750" s="18">
        <f>'Limiting Factor Scores'!F75</f>
        <v>0.52300000000000002</v>
      </c>
      <c r="G750" s="18">
        <f>'Limiting Factor Scores'!G75</f>
        <v>1.4197003110975177</v>
      </c>
      <c r="H750" s="18">
        <f>'Limiting Factor Scores'!H75</f>
        <v>0.39164566986706156</v>
      </c>
      <c r="I750" s="17">
        <f>LFAT!A88</f>
        <v>6</v>
      </c>
      <c r="J750" s="16" t="str">
        <f>LFAT!B88</f>
        <v>Instream Flow Restoration</v>
      </c>
      <c r="K750" s="16" t="str">
        <f>LFAT!D88</f>
        <v>D</v>
      </c>
      <c r="L750" s="19">
        <f>LFAT!F88</f>
        <v>1</v>
      </c>
      <c r="M750" s="16" t="str">
        <f>LFAT!G88</f>
        <v>CD</v>
      </c>
      <c r="N750" s="19">
        <f>LFAT!I88</f>
        <v>0.5</v>
      </c>
      <c r="O750" s="18">
        <f>LFAT!J88</f>
        <v>0.5</v>
      </c>
      <c r="P750" s="18">
        <f t="shared" si="33"/>
        <v>0.26150000000000001</v>
      </c>
      <c r="Q750" s="18">
        <f t="shared" si="34"/>
        <v>0.70985015554875885</v>
      </c>
      <c r="R750" s="18">
        <f t="shared" si="35"/>
        <v>0.19582283493353078</v>
      </c>
    </row>
    <row r="751" spans="1:18" ht="18" customHeight="1" x14ac:dyDescent="0.2">
      <c r="A751" s="16" t="str">
        <f>'Limiting Factor Scores'!A76</f>
        <v>CC5</v>
      </c>
      <c r="B751" s="16" t="str">
        <f>'Limiting Factor Scores'!B76</f>
        <v>Catherine Creek</v>
      </c>
      <c r="C751" s="16" t="str">
        <f>'Limiting Factor Scores'!C76</f>
        <v>Winter Water Temperature</v>
      </c>
      <c r="D751" s="18">
        <f>'Limiting Factor Scores'!D76</f>
        <v>0.46629999999999999</v>
      </c>
      <c r="E751" s="19">
        <f>'Limiting Factor Scores'!E76</f>
        <v>3.42</v>
      </c>
      <c r="F751" s="18">
        <f>'Limiting Factor Scores'!F76</f>
        <v>0.64449999999999996</v>
      </c>
      <c r="G751" s="18">
        <f>'Limiting Factor Scores'!G76</f>
        <v>1.4403990346857898</v>
      </c>
      <c r="H751" s="18">
        <f>'Limiting Factor Scores'!H76</f>
        <v>0.40090748694507949</v>
      </c>
      <c r="I751" s="17">
        <f>LFAT!A87</f>
        <v>6</v>
      </c>
      <c r="J751" s="16" t="str">
        <f>LFAT!B87</f>
        <v>Instream Flow Restoration</v>
      </c>
      <c r="K751" s="16" t="str">
        <f>LFAT!D87</f>
        <v>N</v>
      </c>
      <c r="L751" s="19">
        <f>LFAT!F87</f>
        <v>0.1</v>
      </c>
      <c r="M751" s="16" t="str">
        <f>LFAT!G87</f>
        <v>R</v>
      </c>
      <c r="N751" s="19">
        <f>LFAT!I87</f>
        <v>0.1</v>
      </c>
      <c r="O751" s="18">
        <f>LFAT!J87</f>
        <v>0.01</v>
      </c>
      <c r="P751" s="18">
        <f t="shared" si="33"/>
        <v>6.4449999999999993E-3</v>
      </c>
      <c r="Q751" s="18">
        <f t="shared" si="34"/>
        <v>1.4403990346857899E-2</v>
      </c>
      <c r="R751" s="18">
        <f t="shared" si="35"/>
        <v>4.0090748694507948E-3</v>
      </c>
    </row>
    <row r="752" spans="1:18" ht="18" customHeight="1" x14ac:dyDescent="0.2">
      <c r="A752" s="16" t="str">
        <f>'Limiting Factor Scores'!A62</f>
        <v>CC5</v>
      </c>
      <c r="B752" s="16" t="str">
        <f>'Limiting Factor Scores'!B62</f>
        <v>Catherine Creek</v>
      </c>
      <c r="C752" s="16" t="str">
        <f>'Limiting Factor Scores'!C62</f>
        <v>Altered Flow Timing</v>
      </c>
      <c r="D752" s="18">
        <f>'Limiting Factor Scores'!D62</f>
        <v>0.46629999999999999</v>
      </c>
      <c r="E752" s="19">
        <f>'Limiting Factor Scores'!E62</f>
        <v>2.88</v>
      </c>
      <c r="F752" s="18">
        <f>'Limiting Factor Scores'!F62</f>
        <v>0.52300000000000002</v>
      </c>
      <c r="G752" s="18">
        <f>'Limiting Factor Scores'!G62</f>
        <v>1.278601261463411</v>
      </c>
      <c r="H752" s="18">
        <f>'Limiting Factor Scores'!H62</f>
        <v>0.34821851798779818</v>
      </c>
      <c r="I752" s="17">
        <f>LFAT!A98</f>
        <v>7</v>
      </c>
      <c r="J752" s="16" t="str">
        <f>LFAT!B98</f>
        <v>Thermal Refuge Enhancement (reconnect, expand)</v>
      </c>
      <c r="K752" s="16" t="str">
        <f>LFAT!D98</f>
        <v>N</v>
      </c>
      <c r="L752" s="19">
        <f>LFAT!F98</f>
        <v>0.1</v>
      </c>
      <c r="M752" s="16" t="str">
        <f>LFAT!G98</f>
        <v>R</v>
      </c>
      <c r="N752" s="19">
        <f>LFAT!I98</f>
        <v>0.1</v>
      </c>
      <c r="O752" s="18">
        <f>LFAT!J98</f>
        <v>0.01</v>
      </c>
      <c r="P752" s="18">
        <f t="shared" si="33"/>
        <v>5.2300000000000003E-3</v>
      </c>
      <c r="Q752" s="18">
        <f t="shared" si="34"/>
        <v>1.278601261463411E-2</v>
      </c>
      <c r="R752" s="18">
        <f t="shared" si="35"/>
        <v>3.4821851798779819E-3</v>
      </c>
    </row>
    <row r="753" spans="1:18" ht="18" customHeight="1" x14ac:dyDescent="0.2">
      <c r="A753" s="16" t="str">
        <f>'Limiting Factor Scores'!A63</f>
        <v>CC5</v>
      </c>
      <c r="B753" s="16" t="str">
        <f>'Limiting Factor Scores'!B63</f>
        <v>Catherine Creek</v>
      </c>
      <c r="C753" s="16" t="str">
        <f>'Limiting Factor Scores'!C63</f>
        <v>Altered Primary Productivity</v>
      </c>
      <c r="D753" s="18">
        <f>'Limiting Factor Scores'!D63</f>
        <v>0.46629999999999999</v>
      </c>
      <c r="E753" s="19">
        <f>'Limiting Factor Scores'!E63</f>
        <v>2.71</v>
      </c>
      <c r="F753" s="18">
        <f>'Limiting Factor Scores'!F63</f>
        <v>0.48475000000000001</v>
      </c>
      <c r="G753" s="18">
        <f>'Limiting Factor Scores'!G63</f>
        <v>0.8218129485885437</v>
      </c>
      <c r="H753" s="18">
        <f>'Limiting Factor Scores'!H63</f>
        <v>0.2306242859989798</v>
      </c>
      <c r="I753" s="17">
        <f>LFAT!A105</f>
        <v>7</v>
      </c>
      <c r="J753" s="16" t="str">
        <f>LFAT!B105</f>
        <v>Thermal Refuge Enhancement (reconnect, expand)</v>
      </c>
      <c r="K753" s="16" t="str">
        <f>LFAT!D105</f>
        <v>N</v>
      </c>
      <c r="L753" s="19">
        <f>LFAT!F105</f>
        <v>0.1</v>
      </c>
      <c r="M753" s="16" t="str">
        <f>LFAT!G105</f>
        <v>R</v>
      </c>
      <c r="N753" s="19">
        <f>LFAT!I105</f>
        <v>0.1</v>
      </c>
      <c r="O753" s="18">
        <f>LFAT!J105</f>
        <v>0.01</v>
      </c>
      <c r="P753" s="18">
        <f t="shared" si="33"/>
        <v>4.8475000000000002E-3</v>
      </c>
      <c r="Q753" s="18">
        <f t="shared" si="34"/>
        <v>8.2181294858854372E-3</v>
      </c>
      <c r="R753" s="18">
        <f t="shared" si="35"/>
        <v>2.3062428599897981E-3</v>
      </c>
    </row>
    <row r="754" spans="1:18" ht="18" customHeight="1" x14ac:dyDescent="0.2">
      <c r="A754" s="16" t="str">
        <f>'Limiting Factor Scores'!A64</f>
        <v>CC5</v>
      </c>
      <c r="B754" s="16" t="str">
        <f>'Limiting Factor Scores'!B64</f>
        <v>Catherine Creek</v>
      </c>
      <c r="C754" s="16" t="str">
        <f>'Limiting Factor Scores'!C64</f>
        <v>Anthropogenic Barriers</v>
      </c>
      <c r="D754" s="18">
        <f>'Limiting Factor Scores'!D64</f>
        <v>0.46629999999999999</v>
      </c>
      <c r="E754" s="19">
        <f>'Limiting Factor Scores'!E64</f>
        <v>3.91</v>
      </c>
      <c r="F754" s="18">
        <f>'Limiting Factor Scores'!F64</f>
        <v>0.75475000000000003</v>
      </c>
      <c r="G754" s="18">
        <f>'Limiting Factor Scores'!G64</f>
        <v>1.8677954587049257</v>
      </c>
      <c r="H754" s="18">
        <f>'Limiting Factor Scores'!H64</f>
        <v>0.57446651168630458</v>
      </c>
      <c r="I754" s="17">
        <f>LFAT!A92</f>
        <v>7</v>
      </c>
      <c r="J754" s="16" t="str">
        <f>LFAT!B92</f>
        <v>Thermal Refuge Enhancement (reconnect, expand)</v>
      </c>
      <c r="K754" s="16" t="str">
        <f>LFAT!D92</f>
        <v>N</v>
      </c>
      <c r="L754" s="19">
        <f>LFAT!F92</f>
        <v>0.1</v>
      </c>
      <c r="M754" s="16" t="str">
        <f>LFAT!G92</f>
        <v>R</v>
      </c>
      <c r="N754" s="19">
        <f>LFAT!I92</f>
        <v>0.1</v>
      </c>
      <c r="O754" s="18">
        <f>LFAT!J92</f>
        <v>0.01</v>
      </c>
      <c r="P754" s="18">
        <f t="shared" si="33"/>
        <v>7.5475000000000004E-3</v>
      </c>
      <c r="Q754" s="18">
        <f t="shared" si="34"/>
        <v>1.8677954587049257E-2</v>
      </c>
      <c r="R754" s="18">
        <f t="shared" si="35"/>
        <v>5.7446651168630456E-3</v>
      </c>
    </row>
    <row r="755" spans="1:18" ht="18" customHeight="1" x14ac:dyDescent="0.2">
      <c r="A755" s="16" t="str">
        <f>'Limiting Factor Scores'!A65</f>
        <v>CC5</v>
      </c>
      <c r="B755" s="16" t="str">
        <f>'Limiting Factor Scores'!B65</f>
        <v>Catherine Creek</v>
      </c>
      <c r="C755" s="16" t="str">
        <f>'Limiting Factor Scores'!C65</f>
        <v>Channel and Habitat Structure</v>
      </c>
      <c r="D755" s="18">
        <f>'Limiting Factor Scores'!D65</f>
        <v>0.46629999999999999</v>
      </c>
      <c r="E755" s="19">
        <f>'Limiting Factor Scores'!E65</f>
        <v>3.81</v>
      </c>
      <c r="F755" s="18">
        <f>'Limiting Factor Scores'!F65</f>
        <v>0.73224999999999996</v>
      </c>
      <c r="G755" s="18">
        <f>'Limiting Factor Scores'!G65</f>
        <v>2.9754769531324237</v>
      </c>
      <c r="H755" s="18">
        <f>'Limiting Factor Scores'!H65</f>
        <v>0.89691118808283887</v>
      </c>
      <c r="I755" s="17">
        <f>LFAT!A96</f>
        <v>7</v>
      </c>
      <c r="J755" s="16" t="str">
        <f>LFAT!B96</f>
        <v>Thermal Refuge Enhancement (reconnect, expand)</v>
      </c>
      <c r="K755" s="16" t="str">
        <f>LFAT!D96</f>
        <v>N</v>
      </c>
      <c r="L755" s="19">
        <f>LFAT!F96</f>
        <v>0.1</v>
      </c>
      <c r="M755" s="16" t="str">
        <f>LFAT!G96</f>
        <v>R</v>
      </c>
      <c r="N755" s="19">
        <f>LFAT!I96</f>
        <v>0.1</v>
      </c>
      <c r="O755" s="18">
        <f>LFAT!J96</f>
        <v>0.01</v>
      </c>
      <c r="P755" s="18">
        <f t="shared" si="33"/>
        <v>7.3225E-3</v>
      </c>
      <c r="Q755" s="18">
        <f t="shared" si="34"/>
        <v>2.9754769531324238E-2</v>
      </c>
      <c r="R755" s="18">
        <f t="shared" si="35"/>
        <v>8.9691118808283895E-3</v>
      </c>
    </row>
    <row r="756" spans="1:18" ht="18" customHeight="1" x14ac:dyDescent="0.2">
      <c r="A756" s="16" t="str">
        <f>'Limiting Factor Scores'!A66</f>
        <v>CC5</v>
      </c>
      <c r="B756" s="16" t="str">
        <f>'Limiting Factor Scores'!B66</f>
        <v>Catherine Creek</v>
      </c>
      <c r="C756" s="16" t="str">
        <f>'Limiting Factor Scores'!C66</f>
        <v>Decreased Sediment Quantity</v>
      </c>
      <c r="D756" s="18">
        <f>'Limiting Factor Scores'!D66</f>
        <v>0.46629999999999999</v>
      </c>
      <c r="E756" s="19">
        <f>'Limiting Factor Scores'!E66</f>
        <v>3.44</v>
      </c>
      <c r="F756" s="18">
        <f>'Limiting Factor Scores'!F66</f>
        <v>0.64900000000000002</v>
      </c>
      <c r="G756" s="18">
        <f>'Limiting Factor Scores'!G66</f>
        <v>1.5671843394154128</v>
      </c>
      <c r="H756" s="18">
        <f>'Limiting Factor Scores'!H66</f>
        <v>0.47529998976093923</v>
      </c>
      <c r="I756" s="17">
        <f>LFAT!A99</f>
        <v>7</v>
      </c>
      <c r="J756" s="16" t="str">
        <f>LFAT!B99</f>
        <v>Thermal Refuge Enhancement (reconnect, expand)</v>
      </c>
      <c r="K756" s="16" t="str">
        <f>LFAT!D99</f>
        <v>N</v>
      </c>
      <c r="L756" s="19">
        <f>LFAT!F99</f>
        <v>0.1</v>
      </c>
      <c r="M756" s="16" t="str">
        <f>LFAT!G99</f>
        <v>R</v>
      </c>
      <c r="N756" s="19">
        <f>LFAT!I99</f>
        <v>0.1</v>
      </c>
      <c r="O756" s="18">
        <f>LFAT!J99</f>
        <v>0.01</v>
      </c>
      <c r="P756" s="18">
        <f t="shared" si="33"/>
        <v>6.4900000000000001E-3</v>
      </c>
      <c r="Q756" s="18">
        <f t="shared" si="34"/>
        <v>1.5671843394154127E-2</v>
      </c>
      <c r="R756" s="18">
        <f t="shared" si="35"/>
        <v>4.7529998976093921E-3</v>
      </c>
    </row>
    <row r="757" spans="1:18" ht="18" customHeight="1" x14ac:dyDescent="0.2">
      <c r="A757" s="16" t="str">
        <f>'Limiting Factor Scores'!A67</f>
        <v>CC5</v>
      </c>
      <c r="B757" s="16" t="str">
        <f>'Limiting Factor Scores'!B67</f>
        <v>Catherine Creek</v>
      </c>
      <c r="C757" s="16" t="str">
        <f>'Limiting Factor Scores'!C67</f>
        <v>Decreased Water Quantity</v>
      </c>
      <c r="D757" s="18">
        <f>'Limiting Factor Scores'!D67</f>
        <v>0.46629999999999999</v>
      </c>
      <c r="E757" s="19">
        <f>'Limiting Factor Scores'!E67</f>
        <v>3.63</v>
      </c>
      <c r="F757" s="18">
        <f>'Limiting Factor Scores'!F67</f>
        <v>0.69174999999999998</v>
      </c>
      <c r="G757" s="18">
        <f>'Limiting Factor Scores'!G67</f>
        <v>2.4169186662615005</v>
      </c>
      <c r="H757" s="18">
        <f>'Limiting Factor Scores'!H67</f>
        <v>0.6926119354282777</v>
      </c>
      <c r="I757" s="17">
        <f>LFAT!A97</f>
        <v>7</v>
      </c>
      <c r="J757" s="16" t="str">
        <f>LFAT!B97</f>
        <v>Thermal Refuge Enhancement (reconnect, expand)</v>
      </c>
      <c r="K757" s="16" t="str">
        <f>LFAT!D97</f>
        <v>I</v>
      </c>
      <c r="L757" s="19">
        <f>LFAT!F97</f>
        <v>0.5</v>
      </c>
      <c r="M757" s="16" t="str">
        <f>LFAT!G97</f>
        <v>R</v>
      </c>
      <c r="N757" s="19">
        <f>LFAT!I97</f>
        <v>0.1</v>
      </c>
      <c r="O757" s="18">
        <f>LFAT!J97</f>
        <v>0.05</v>
      </c>
      <c r="P757" s="18">
        <f t="shared" si="33"/>
        <v>3.45875E-2</v>
      </c>
      <c r="Q757" s="18">
        <f t="shared" si="34"/>
        <v>0.12084593331307503</v>
      </c>
      <c r="R757" s="18">
        <f t="shared" si="35"/>
        <v>3.4630596771413884E-2</v>
      </c>
    </row>
    <row r="758" spans="1:18" ht="18" customHeight="1" x14ac:dyDescent="0.2">
      <c r="A758" s="16" t="str">
        <f>'Limiting Factor Scores'!A68</f>
        <v>CC5</v>
      </c>
      <c r="B758" s="16" t="str">
        <f>'Limiting Factor Scores'!B68</f>
        <v>Catherine Creek</v>
      </c>
      <c r="C758" s="16" t="str">
        <f>'Limiting Factor Scores'!C68</f>
        <v>Floodplain Condition</v>
      </c>
      <c r="D758" s="18">
        <f>'Limiting Factor Scores'!D68</f>
        <v>0.46629999999999999</v>
      </c>
      <c r="E758" s="19">
        <f>'Limiting Factor Scores'!E68</f>
        <v>3.64</v>
      </c>
      <c r="F758" s="18">
        <f>'Limiting Factor Scores'!F68</f>
        <v>0.69399999999999995</v>
      </c>
      <c r="G758" s="18">
        <f>'Limiting Factor Scores'!G68</f>
        <v>1.9670998729958331</v>
      </c>
      <c r="H758" s="18">
        <f>'Limiting Factor Scores'!H68</f>
        <v>0.5592249967890417</v>
      </c>
      <c r="I758" s="17">
        <f>LFAT!A94</f>
        <v>7</v>
      </c>
      <c r="J758" s="16" t="str">
        <f>LFAT!B94</f>
        <v>Thermal Refuge Enhancement (reconnect, expand)</v>
      </c>
      <c r="K758" s="16" t="str">
        <f>LFAT!D94</f>
        <v>N</v>
      </c>
      <c r="L758" s="19">
        <f>LFAT!F94</f>
        <v>0.1</v>
      </c>
      <c r="M758" s="16" t="str">
        <f>LFAT!G94</f>
        <v>CD</v>
      </c>
      <c r="N758" s="19">
        <f>LFAT!I94</f>
        <v>0.5</v>
      </c>
      <c r="O758" s="18">
        <f>LFAT!J94</f>
        <v>0.05</v>
      </c>
      <c r="P758" s="18">
        <f t="shared" si="33"/>
        <v>3.4700000000000002E-2</v>
      </c>
      <c r="Q758" s="18">
        <f t="shared" si="34"/>
        <v>9.8354993649791667E-2</v>
      </c>
      <c r="R758" s="18">
        <f t="shared" si="35"/>
        <v>2.7961249839452085E-2</v>
      </c>
    </row>
    <row r="759" spans="1:18" ht="18" customHeight="1" x14ac:dyDescent="0.2">
      <c r="A759" s="16" t="str">
        <f>'Limiting Factor Scores'!A69</f>
        <v>CC5</v>
      </c>
      <c r="B759" s="16" t="str">
        <f>'Limiting Factor Scores'!B69</f>
        <v>Catherine Creek</v>
      </c>
      <c r="C759" s="16" t="str">
        <f>'Limiting Factor Scores'!C69</f>
        <v>Increased Sediment Quantity</v>
      </c>
      <c r="D759" s="18">
        <f>'Limiting Factor Scores'!D69</f>
        <v>0.46629999999999999</v>
      </c>
      <c r="E759" s="19">
        <f>'Limiting Factor Scores'!E69</f>
        <v>3.37</v>
      </c>
      <c r="F759" s="18">
        <f>'Limiting Factor Scores'!F69</f>
        <v>0.63324999999999998</v>
      </c>
      <c r="G759" s="18">
        <f>'Limiting Factor Scores'!G69</f>
        <v>1.0735699838962254</v>
      </c>
      <c r="H759" s="18">
        <f>'Limiting Factor Scores'!H69</f>
        <v>0.3542359112403678</v>
      </c>
      <c r="I759" s="17">
        <f>LFAT!A100</f>
        <v>7</v>
      </c>
      <c r="J759" s="16" t="str">
        <f>LFAT!B100</f>
        <v>Thermal Refuge Enhancement (reconnect, expand)</v>
      </c>
      <c r="K759" s="16" t="str">
        <f>LFAT!D100</f>
        <v>N</v>
      </c>
      <c r="L759" s="19">
        <f>LFAT!F100</f>
        <v>0.1</v>
      </c>
      <c r="M759" s="16" t="str">
        <f>LFAT!G100</f>
        <v>R</v>
      </c>
      <c r="N759" s="19">
        <f>LFAT!I100</f>
        <v>0.1</v>
      </c>
      <c r="O759" s="18">
        <f>LFAT!J100</f>
        <v>0.01</v>
      </c>
      <c r="P759" s="18">
        <f t="shared" si="33"/>
        <v>6.3324999999999996E-3</v>
      </c>
      <c r="Q759" s="18">
        <f t="shared" si="34"/>
        <v>1.0735699838962253E-2</v>
      </c>
      <c r="R759" s="18">
        <f t="shared" si="35"/>
        <v>3.5423591124036781E-3</v>
      </c>
    </row>
    <row r="760" spans="1:18" ht="18" customHeight="1" x14ac:dyDescent="0.2">
      <c r="A760" s="16" t="str">
        <f>'Limiting Factor Scores'!A70</f>
        <v>CC5</v>
      </c>
      <c r="B760" s="16" t="str">
        <f>'Limiting Factor Scores'!B70</f>
        <v>Catherine Creek</v>
      </c>
      <c r="C760" s="16" t="str">
        <f>'Limiting Factor Scores'!C70</f>
        <v>Non-Native Species Interactions and Competition</v>
      </c>
      <c r="D760" s="18">
        <f>'Limiting Factor Scores'!D70</f>
        <v>0.46629999999999999</v>
      </c>
      <c r="E760" s="19">
        <f>'Limiting Factor Scores'!E70</f>
        <v>1.59</v>
      </c>
      <c r="F760" s="18">
        <f>'Limiting Factor Scores'!F70</f>
        <v>0.23275000000000001</v>
      </c>
      <c r="G760" s="18">
        <f>'Limiting Factor Scores'!G70</f>
        <v>0.43645097120348658</v>
      </c>
      <c r="H760" s="18">
        <f>'Limiting Factor Scores'!H70</f>
        <v>0.15231596239255785</v>
      </c>
      <c r="I760" s="17">
        <f>LFAT!A106</f>
        <v>7</v>
      </c>
      <c r="J760" s="16" t="str">
        <f>LFAT!B106</f>
        <v>Thermal Refuge Enhancement (reconnect, expand)</v>
      </c>
      <c r="K760" s="16" t="str">
        <f>LFAT!D106</f>
        <v>N</v>
      </c>
      <c r="L760" s="19">
        <f>LFAT!F106</f>
        <v>0.1</v>
      </c>
      <c r="M760" s="16" t="str">
        <f>LFAT!G106</f>
        <v>R</v>
      </c>
      <c r="N760" s="19">
        <f>LFAT!I106</f>
        <v>0.1</v>
      </c>
      <c r="O760" s="18">
        <f>LFAT!J106</f>
        <v>0.01</v>
      </c>
      <c r="P760" s="18">
        <f t="shared" si="33"/>
        <v>2.3275000000000001E-3</v>
      </c>
      <c r="Q760" s="18">
        <f t="shared" si="34"/>
        <v>4.3645097120348659E-3</v>
      </c>
      <c r="R760" s="18">
        <f t="shared" si="35"/>
        <v>1.5231596239255786E-3</v>
      </c>
    </row>
    <row r="761" spans="1:18" ht="18" customHeight="1" x14ac:dyDescent="0.2">
      <c r="A761" s="16" t="str">
        <f>'Limiting Factor Scores'!A71</f>
        <v>CC5</v>
      </c>
      <c r="B761" s="16" t="str">
        <f>'Limiting Factor Scores'!B71</f>
        <v>Catherine Creek</v>
      </c>
      <c r="C761" s="16" t="str">
        <f>'Limiting Factor Scores'!C71</f>
        <v>Predation</v>
      </c>
      <c r="D761" s="18">
        <f>'Limiting Factor Scores'!D71</f>
        <v>0.46629999999999999</v>
      </c>
      <c r="E761" s="19">
        <f>'Limiting Factor Scores'!E71</f>
        <v>3.68</v>
      </c>
      <c r="F761" s="18">
        <f>'Limiting Factor Scores'!F71</f>
        <v>0.70299999999999996</v>
      </c>
      <c r="G761" s="18">
        <f>'Limiting Factor Scores'!G71</f>
        <v>1.7608020919436993</v>
      </c>
      <c r="H761" s="18">
        <f>'Limiting Factor Scores'!H71</f>
        <v>0.53170603592456733</v>
      </c>
      <c r="I761" s="17">
        <f>LFAT!A104</f>
        <v>7</v>
      </c>
      <c r="J761" s="16" t="str">
        <f>LFAT!B104</f>
        <v>Thermal Refuge Enhancement (reconnect, expand)</v>
      </c>
      <c r="K761" s="16" t="str">
        <f>LFAT!D104</f>
        <v>I</v>
      </c>
      <c r="L761" s="19">
        <f>LFAT!F104</f>
        <v>0.5</v>
      </c>
      <c r="M761" s="16" t="str">
        <f>LFAT!G104</f>
        <v>R</v>
      </c>
      <c r="N761" s="19">
        <f>LFAT!I104</f>
        <v>0.1</v>
      </c>
      <c r="O761" s="18">
        <f>LFAT!J104</f>
        <v>0.05</v>
      </c>
      <c r="P761" s="18">
        <f t="shared" si="33"/>
        <v>3.5150000000000001E-2</v>
      </c>
      <c r="Q761" s="18">
        <f t="shared" si="34"/>
        <v>8.8040104597184976E-2</v>
      </c>
      <c r="R761" s="18">
        <f t="shared" si="35"/>
        <v>2.6585301796228367E-2</v>
      </c>
    </row>
    <row r="762" spans="1:18" ht="18" customHeight="1" x14ac:dyDescent="0.2">
      <c r="A762" s="16" t="str">
        <f>'Limiting Factor Scores'!A72</f>
        <v>CC5</v>
      </c>
      <c r="B762" s="16" t="str">
        <f>'Limiting Factor Scores'!B72</f>
        <v>Catherine Creek</v>
      </c>
      <c r="C762" s="16" t="str">
        <f>'Limiting Factor Scores'!C72</f>
        <v>Riparian Condition</v>
      </c>
      <c r="D762" s="18">
        <f>'Limiting Factor Scores'!D72</f>
        <v>0.46629999999999999</v>
      </c>
      <c r="E762" s="19">
        <f>'Limiting Factor Scores'!E72</f>
        <v>3.78</v>
      </c>
      <c r="F762" s="18">
        <f>'Limiting Factor Scores'!F72</f>
        <v>0.72550000000000003</v>
      </c>
      <c r="G762" s="18">
        <f>'Limiting Factor Scores'!G72</f>
        <v>2.0998804635042578</v>
      </c>
      <c r="H762" s="18">
        <f>'Limiting Factor Scores'!H72</f>
        <v>0.67159928330925589</v>
      </c>
      <c r="I762" s="17">
        <f>LFAT!A93</f>
        <v>7</v>
      </c>
      <c r="J762" s="16" t="str">
        <f>LFAT!B93</f>
        <v>Thermal Refuge Enhancement (reconnect, expand)</v>
      </c>
      <c r="K762" s="16" t="str">
        <f>LFAT!D93</f>
        <v>N</v>
      </c>
      <c r="L762" s="19">
        <f>LFAT!F93</f>
        <v>0.1</v>
      </c>
      <c r="M762" s="16" t="str">
        <f>LFAT!G93</f>
        <v>R</v>
      </c>
      <c r="N762" s="19">
        <f>LFAT!I93</f>
        <v>0.1</v>
      </c>
      <c r="O762" s="18">
        <f>LFAT!J93</f>
        <v>0.01</v>
      </c>
      <c r="P762" s="18">
        <f t="shared" si="33"/>
        <v>7.2550000000000002E-3</v>
      </c>
      <c r="Q762" s="18">
        <f t="shared" si="34"/>
        <v>2.099880463504258E-2</v>
      </c>
      <c r="R762" s="18">
        <f t="shared" si="35"/>
        <v>6.715992833092559E-3</v>
      </c>
    </row>
    <row r="763" spans="1:18" ht="18" customHeight="1" x14ac:dyDescent="0.2">
      <c r="A763" s="16" t="str">
        <f>'Limiting Factor Scores'!A73</f>
        <v>CC5</v>
      </c>
      <c r="B763" s="16" t="str">
        <f>'Limiting Factor Scores'!B73</f>
        <v>Catherine Creek</v>
      </c>
      <c r="C763" s="16" t="str">
        <f>'Limiting Factor Scores'!C73</f>
        <v>Side Channel and Wetland Habitat</v>
      </c>
      <c r="D763" s="18">
        <f>'Limiting Factor Scores'!D73</f>
        <v>0.46629999999999999</v>
      </c>
      <c r="E763" s="19">
        <f>'Limiting Factor Scores'!E73</f>
        <v>3.48</v>
      </c>
      <c r="F763" s="18">
        <f>'Limiting Factor Scores'!F73</f>
        <v>0.65800000000000003</v>
      </c>
      <c r="G763" s="18">
        <f>'Limiting Factor Scores'!G73</f>
        <v>2.3581723594740138</v>
      </c>
      <c r="H763" s="18">
        <f>'Limiting Factor Scores'!H73</f>
        <v>0.68525069853212273</v>
      </c>
      <c r="I763" s="17">
        <f>LFAT!A95</f>
        <v>7</v>
      </c>
      <c r="J763" s="16" t="str">
        <f>LFAT!B95</f>
        <v>Thermal Refuge Enhancement (reconnect, expand)</v>
      </c>
      <c r="K763" s="16" t="str">
        <f>LFAT!D95</f>
        <v>I</v>
      </c>
      <c r="L763" s="19">
        <f>LFAT!F95</f>
        <v>0.5</v>
      </c>
      <c r="M763" s="16" t="str">
        <f>LFAT!G95</f>
        <v>CD</v>
      </c>
      <c r="N763" s="19">
        <f>LFAT!I95</f>
        <v>0.5</v>
      </c>
      <c r="O763" s="18">
        <f>LFAT!J95</f>
        <v>0.25</v>
      </c>
      <c r="P763" s="18">
        <f t="shared" si="33"/>
        <v>0.16450000000000001</v>
      </c>
      <c r="Q763" s="18">
        <f t="shared" si="34"/>
        <v>0.58954308986850346</v>
      </c>
      <c r="R763" s="18">
        <f t="shared" si="35"/>
        <v>0.17131267463303068</v>
      </c>
    </row>
    <row r="764" spans="1:18" ht="18" customHeight="1" x14ac:dyDescent="0.2">
      <c r="A764" s="16" t="str">
        <f>'Limiting Factor Scores'!A74</f>
        <v>CC5</v>
      </c>
      <c r="B764" s="16" t="str">
        <f>'Limiting Factor Scores'!B74</f>
        <v>Catherine Creek</v>
      </c>
      <c r="C764" s="16" t="str">
        <f>'Limiting Factor Scores'!C74</f>
        <v>Summer Water Temperature</v>
      </c>
      <c r="D764" s="18">
        <f>'Limiting Factor Scores'!D74</f>
        <v>0.46629999999999999</v>
      </c>
      <c r="E764" s="19">
        <f>'Limiting Factor Scores'!E74</f>
        <v>3.56</v>
      </c>
      <c r="F764" s="18">
        <f>'Limiting Factor Scores'!F74</f>
        <v>0.67600000000000005</v>
      </c>
      <c r="G764" s="18">
        <f>'Limiting Factor Scores'!G74</f>
        <v>2.0984565828121116</v>
      </c>
      <c r="H764" s="18">
        <f>'Limiting Factor Scores'!H74</f>
        <v>0.64786469650302791</v>
      </c>
      <c r="I764" s="17">
        <f>LFAT!A101</f>
        <v>7</v>
      </c>
      <c r="J764" s="16" t="str">
        <f>LFAT!B101</f>
        <v>Thermal Refuge Enhancement (reconnect, expand)</v>
      </c>
      <c r="K764" s="16" t="str">
        <f>LFAT!D101</f>
        <v>D</v>
      </c>
      <c r="L764" s="19">
        <f>LFAT!F101</f>
        <v>1</v>
      </c>
      <c r="M764" s="16" t="str">
        <f>LFAT!G101</f>
        <v>C</v>
      </c>
      <c r="N764" s="19">
        <f>LFAT!I101</f>
        <v>1</v>
      </c>
      <c r="O764" s="18">
        <f>LFAT!J101</f>
        <v>1</v>
      </c>
      <c r="P764" s="18">
        <f t="shared" si="33"/>
        <v>0.67600000000000005</v>
      </c>
      <c r="Q764" s="18">
        <f t="shared" si="34"/>
        <v>2.0984565828121116</v>
      </c>
      <c r="R764" s="18">
        <f t="shared" si="35"/>
        <v>0.64786469650302791</v>
      </c>
    </row>
    <row r="765" spans="1:18" ht="18" customHeight="1" x14ac:dyDescent="0.2">
      <c r="A765" s="16" t="str">
        <f>'Limiting Factor Scores'!A75</f>
        <v>CC5</v>
      </c>
      <c r="B765" s="16" t="str">
        <f>'Limiting Factor Scores'!B75</f>
        <v>Catherine Creek</v>
      </c>
      <c r="C765" s="16" t="str">
        <f>'Limiting Factor Scores'!C75</f>
        <v>Water Quality</v>
      </c>
      <c r="D765" s="18">
        <f>'Limiting Factor Scores'!D75</f>
        <v>0.46629999999999999</v>
      </c>
      <c r="E765" s="19">
        <f>'Limiting Factor Scores'!E75</f>
        <v>2.88</v>
      </c>
      <c r="F765" s="18">
        <f>'Limiting Factor Scores'!F75</f>
        <v>0.52300000000000002</v>
      </c>
      <c r="G765" s="18">
        <f>'Limiting Factor Scores'!G75</f>
        <v>1.4197003110975177</v>
      </c>
      <c r="H765" s="18">
        <f>'Limiting Factor Scores'!H75</f>
        <v>0.39164566986706156</v>
      </c>
      <c r="I765" s="17">
        <f>LFAT!A103</f>
        <v>7</v>
      </c>
      <c r="J765" s="16" t="str">
        <f>LFAT!B103</f>
        <v>Thermal Refuge Enhancement (reconnect, expand)</v>
      </c>
      <c r="K765" s="16" t="str">
        <f>LFAT!D103</f>
        <v>N</v>
      </c>
      <c r="L765" s="19">
        <f>LFAT!F103</f>
        <v>0.1</v>
      </c>
      <c r="M765" s="16" t="str">
        <f>LFAT!G103</f>
        <v>R</v>
      </c>
      <c r="N765" s="19">
        <f>LFAT!I103</f>
        <v>0.1</v>
      </c>
      <c r="O765" s="18">
        <f>LFAT!J103</f>
        <v>0.01</v>
      </c>
      <c r="P765" s="18">
        <f t="shared" si="33"/>
        <v>5.2300000000000003E-3</v>
      </c>
      <c r="Q765" s="18">
        <f t="shared" si="34"/>
        <v>1.4197003110975177E-2</v>
      </c>
      <c r="R765" s="18">
        <f t="shared" si="35"/>
        <v>3.9164566986706157E-3</v>
      </c>
    </row>
    <row r="766" spans="1:18" ht="18" customHeight="1" x14ac:dyDescent="0.2">
      <c r="A766" s="16" t="str">
        <f>'Limiting Factor Scores'!A76</f>
        <v>CC5</v>
      </c>
      <c r="B766" s="16" t="str">
        <f>'Limiting Factor Scores'!B76</f>
        <v>Catherine Creek</v>
      </c>
      <c r="C766" s="16" t="str">
        <f>'Limiting Factor Scores'!C76</f>
        <v>Winter Water Temperature</v>
      </c>
      <c r="D766" s="18">
        <f>'Limiting Factor Scores'!D76</f>
        <v>0.46629999999999999</v>
      </c>
      <c r="E766" s="19">
        <f>'Limiting Factor Scores'!E76</f>
        <v>3.42</v>
      </c>
      <c r="F766" s="18">
        <f>'Limiting Factor Scores'!F76</f>
        <v>0.64449999999999996</v>
      </c>
      <c r="G766" s="18">
        <f>'Limiting Factor Scores'!G76</f>
        <v>1.4403990346857898</v>
      </c>
      <c r="H766" s="18">
        <f>'Limiting Factor Scores'!H76</f>
        <v>0.40090748694507949</v>
      </c>
      <c r="I766" s="17">
        <f>LFAT!A102</f>
        <v>7</v>
      </c>
      <c r="J766" s="16" t="str">
        <f>LFAT!B102</f>
        <v>Thermal Refuge Enhancement (reconnect, expand)</v>
      </c>
      <c r="K766" s="16" t="str">
        <f>LFAT!D102</f>
        <v>D</v>
      </c>
      <c r="L766" s="19">
        <f>LFAT!F102</f>
        <v>1</v>
      </c>
      <c r="M766" s="16" t="str">
        <f>LFAT!G102</f>
        <v>C</v>
      </c>
      <c r="N766" s="19">
        <f>LFAT!I102</f>
        <v>1</v>
      </c>
      <c r="O766" s="18">
        <f>LFAT!J102</f>
        <v>1</v>
      </c>
      <c r="P766" s="18">
        <f t="shared" si="33"/>
        <v>0.64449999999999996</v>
      </c>
      <c r="Q766" s="18">
        <f t="shared" si="34"/>
        <v>1.4403990346857898</v>
      </c>
      <c r="R766" s="18">
        <f t="shared" si="35"/>
        <v>0.40090748694507949</v>
      </c>
    </row>
    <row r="767" spans="1:18" ht="18" customHeight="1" x14ac:dyDescent="0.2">
      <c r="A767" s="16" t="str">
        <f>'Limiting Factor Scores'!A62</f>
        <v>CC5</v>
      </c>
      <c r="B767" s="16" t="str">
        <f>'Limiting Factor Scores'!B62</f>
        <v>Catherine Creek</v>
      </c>
      <c r="C767" s="16" t="str">
        <f>'Limiting Factor Scores'!C62</f>
        <v>Altered Flow Timing</v>
      </c>
      <c r="D767" s="18">
        <f>'Limiting Factor Scores'!D62</f>
        <v>0.46629999999999999</v>
      </c>
      <c r="E767" s="19">
        <f>'Limiting Factor Scores'!E62</f>
        <v>2.88</v>
      </c>
      <c r="F767" s="18">
        <f>'Limiting Factor Scores'!F62</f>
        <v>0.52300000000000002</v>
      </c>
      <c r="G767" s="18">
        <f>'Limiting Factor Scores'!G62</f>
        <v>1.278601261463411</v>
      </c>
      <c r="H767" s="18">
        <f>'Limiting Factor Scores'!H62</f>
        <v>0.34821851798779818</v>
      </c>
      <c r="I767" s="17">
        <f>LFAT!A113</f>
        <v>8</v>
      </c>
      <c r="J767" s="16" t="str">
        <f>LFAT!B113</f>
        <v>Water Quality Improvement (not including temperature)</v>
      </c>
      <c r="K767" s="16" t="str">
        <f>LFAT!D113</f>
        <v>N</v>
      </c>
      <c r="L767" s="19">
        <f>LFAT!F113</f>
        <v>0.1</v>
      </c>
      <c r="M767" s="16" t="str">
        <f>LFAT!G113</f>
        <v>R</v>
      </c>
      <c r="N767" s="19">
        <f>LFAT!I113</f>
        <v>0.1</v>
      </c>
      <c r="O767" s="18">
        <f>LFAT!J113</f>
        <v>0.01</v>
      </c>
      <c r="P767" s="18">
        <f t="shared" si="33"/>
        <v>5.2300000000000003E-3</v>
      </c>
      <c r="Q767" s="18">
        <f t="shared" si="34"/>
        <v>1.278601261463411E-2</v>
      </c>
      <c r="R767" s="18">
        <f t="shared" si="35"/>
        <v>3.4821851798779819E-3</v>
      </c>
    </row>
    <row r="768" spans="1:18" ht="18" customHeight="1" x14ac:dyDescent="0.2">
      <c r="A768" s="16" t="str">
        <f>'Limiting Factor Scores'!A63</f>
        <v>CC5</v>
      </c>
      <c r="B768" s="16" t="str">
        <f>'Limiting Factor Scores'!B63</f>
        <v>Catherine Creek</v>
      </c>
      <c r="C768" s="16" t="str">
        <f>'Limiting Factor Scores'!C63</f>
        <v>Altered Primary Productivity</v>
      </c>
      <c r="D768" s="18">
        <f>'Limiting Factor Scores'!D63</f>
        <v>0.46629999999999999</v>
      </c>
      <c r="E768" s="19">
        <f>'Limiting Factor Scores'!E63</f>
        <v>2.71</v>
      </c>
      <c r="F768" s="18">
        <f>'Limiting Factor Scores'!F63</f>
        <v>0.48475000000000001</v>
      </c>
      <c r="G768" s="18">
        <f>'Limiting Factor Scores'!G63</f>
        <v>0.8218129485885437</v>
      </c>
      <c r="H768" s="18">
        <f>'Limiting Factor Scores'!H63</f>
        <v>0.2306242859989798</v>
      </c>
      <c r="I768" s="17">
        <f>LFAT!A120</f>
        <v>8</v>
      </c>
      <c r="J768" s="16" t="str">
        <f>LFAT!B120</f>
        <v>Water Quality Improvement (not including temperature)</v>
      </c>
      <c r="K768" s="16" t="str">
        <f>LFAT!D120</f>
        <v>N</v>
      </c>
      <c r="L768" s="19">
        <f>LFAT!F120</f>
        <v>0.1</v>
      </c>
      <c r="M768" s="16" t="str">
        <f>LFAT!G120</f>
        <v>R</v>
      </c>
      <c r="N768" s="19">
        <f>LFAT!I120</f>
        <v>0.1</v>
      </c>
      <c r="O768" s="18">
        <f>LFAT!J120</f>
        <v>0.01</v>
      </c>
      <c r="P768" s="18">
        <f t="shared" si="33"/>
        <v>4.8475000000000002E-3</v>
      </c>
      <c r="Q768" s="18">
        <f t="shared" si="34"/>
        <v>8.2181294858854372E-3</v>
      </c>
      <c r="R768" s="18">
        <f t="shared" si="35"/>
        <v>2.3062428599897981E-3</v>
      </c>
    </row>
    <row r="769" spans="1:18" ht="18" customHeight="1" x14ac:dyDescent="0.2">
      <c r="A769" s="16" t="str">
        <f>'Limiting Factor Scores'!A64</f>
        <v>CC5</v>
      </c>
      <c r="B769" s="16" t="str">
        <f>'Limiting Factor Scores'!B64</f>
        <v>Catherine Creek</v>
      </c>
      <c r="C769" s="16" t="str">
        <f>'Limiting Factor Scores'!C64</f>
        <v>Anthropogenic Barriers</v>
      </c>
      <c r="D769" s="18">
        <f>'Limiting Factor Scores'!D64</f>
        <v>0.46629999999999999</v>
      </c>
      <c r="E769" s="19">
        <f>'Limiting Factor Scores'!E64</f>
        <v>3.91</v>
      </c>
      <c r="F769" s="18">
        <f>'Limiting Factor Scores'!F64</f>
        <v>0.75475000000000003</v>
      </c>
      <c r="G769" s="18">
        <f>'Limiting Factor Scores'!G64</f>
        <v>1.8677954587049257</v>
      </c>
      <c r="H769" s="18">
        <f>'Limiting Factor Scores'!H64</f>
        <v>0.57446651168630458</v>
      </c>
      <c r="I769" s="17">
        <f>LFAT!A107</f>
        <v>8</v>
      </c>
      <c r="J769" s="16" t="str">
        <f>LFAT!B107</f>
        <v>Water Quality Improvement (not including temperature)</v>
      </c>
      <c r="K769" s="16" t="str">
        <f>LFAT!D107</f>
        <v>N</v>
      </c>
      <c r="L769" s="19">
        <f>LFAT!F107</f>
        <v>0.1</v>
      </c>
      <c r="M769" s="16" t="str">
        <f>LFAT!G107</f>
        <v>R</v>
      </c>
      <c r="N769" s="19">
        <f>LFAT!I107</f>
        <v>0.1</v>
      </c>
      <c r="O769" s="18">
        <f>LFAT!J107</f>
        <v>0.01</v>
      </c>
      <c r="P769" s="18">
        <f t="shared" si="33"/>
        <v>7.5475000000000004E-3</v>
      </c>
      <c r="Q769" s="18">
        <f t="shared" si="34"/>
        <v>1.8677954587049257E-2</v>
      </c>
      <c r="R769" s="18">
        <f t="shared" si="35"/>
        <v>5.7446651168630456E-3</v>
      </c>
    </row>
    <row r="770" spans="1:18" ht="18" customHeight="1" x14ac:dyDescent="0.2">
      <c r="A770" s="16" t="str">
        <f>'Limiting Factor Scores'!A65</f>
        <v>CC5</v>
      </c>
      <c r="B770" s="16" t="str">
        <f>'Limiting Factor Scores'!B65</f>
        <v>Catherine Creek</v>
      </c>
      <c r="C770" s="16" t="str">
        <f>'Limiting Factor Scores'!C65</f>
        <v>Channel and Habitat Structure</v>
      </c>
      <c r="D770" s="18">
        <f>'Limiting Factor Scores'!D65</f>
        <v>0.46629999999999999</v>
      </c>
      <c r="E770" s="19">
        <f>'Limiting Factor Scores'!E65</f>
        <v>3.81</v>
      </c>
      <c r="F770" s="18">
        <f>'Limiting Factor Scores'!F65</f>
        <v>0.73224999999999996</v>
      </c>
      <c r="G770" s="18">
        <f>'Limiting Factor Scores'!G65</f>
        <v>2.9754769531324237</v>
      </c>
      <c r="H770" s="18">
        <f>'Limiting Factor Scores'!H65</f>
        <v>0.89691118808283887</v>
      </c>
      <c r="I770" s="17">
        <f>LFAT!A111</f>
        <v>8</v>
      </c>
      <c r="J770" s="16" t="str">
        <f>LFAT!B111</f>
        <v>Water Quality Improvement (not including temperature)</v>
      </c>
      <c r="K770" s="16" t="str">
        <f>LFAT!D111</f>
        <v>N</v>
      </c>
      <c r="L770" s="19">
        <f>LFAT!F111</f>
        <v>0.1</v>
      </c>
      <c r="M770" s="16" t="str">
        <f>LFAT!G111</f>
        <v>R</v>
      </c>
      <c r="N770" s="19">
        <f>LFAT!I111</f>
        <v>0.1</v>
      </c>
      <c r="O770" s="18">
        <f>LFAT!J111</f>
        <v>0.01</v>
      </c>
      <c r="P770" s="18">
        <f t="shared" ref="P770:P833" si="36">F770*O770</f>
        <v>7.3225E-3</v>
      </c>
      <c r="Q770" s="18">
        <f t="shared" ref="Q770:Q833" si="37">G770*O770</f>
        <v>2.9754769531324238E-2</v>
      </c>
      <c r="R770" s="18">
        <f t="shared" ref="R770:R833" si="38">H770*O770</f>
        <v>8.9691118808283895E-3</v>
      </c>
    </row>
    <row r="771" spans="1:18" ht="18" customHeight="1" x14ac:dyDescent="0.2">
      <c r="A771" s="16" t="str">
        <f>'Limiting Factor Scores'!A66</f>
        <v>CC5</v>
      </c>
      <c r="B771" s="16" t="str">
        <f>'Limiting Factor Scores'!B66</f>
        <v>Catherine Creek</v>
      </c>
      <c r="C771" s="16" t="str">
        <f>'Limiting Factor Scores'!C66</f>
        <v>Decreased Sediment Quantity</v>
      </c>
      <c r="D771" s="18">
        <f>'Limiting Factor Scores'!D66</f>
        <v>0.46629999999999999</v>
      </c>
      <c r="E771" s="19">
        <f>'Limiting Factor Scores'!E66</f>
        <v>3.44</v>
      </c>
      <c r="F771" s="18">
        <f>'Limiting Factor Scores'!F66</f>
        <v>0.64900000000000002</v>
      </c>
      <c r="G771" s="18">
        <f>'Limiting Factor Scores'!G66</f>
        <v>1.5671843394154128</v>
      </c>
      <c r="H771" s="18">
        <f>'Limiting Factor Scores'!H66</f>
        <v>0.47529998976093923</v>
      </c>
      <c r="I771" s="17">
        <f>LFAT!A114</f>
        <v>8</v>
      </c>
      <c r="J771" s="16" t="str">
        <f>LFAT!B114</f>
        <v>Water Quality Improvement (not including temperature)</v>
      </c>
      <c r="K771" s="16" t="str">
        <f>LFAT!D114</f>
        <v>N</v>
      </c>
      <c r="L771" s="19">
        <f>LFAT!F114</f>
        <v>0.1</v>
      </c>
      <c r="M771" s="16" t="str">
        <f>LFAT!G114</f>
        <v>R</v>
      </c>
      <c r="N771" s="19">
        <f>LFAT!I114</f>
        <v>0.1</v>
      </c>
      <c r="O771" s="18">
        <f>LFAT!J114</f>
        <v>0.01</v>
      </c>
      <c r="P771" s="18">
        <f t="shared" si="36"/>
        <v>6.4900000000000001E-3</v>
      </c>
      <c r="Q771" s="18">
        <f t="shared" si="37"/>
        <v>1.5671843394154127E-2</v>
      </c>
      <c r="R771" s="18">
        <f t="shared" si="38"/>
        <v>4.7529998976093921E-3</v>
      </c>
    </row>
    <row r="772" spans="1:18" ht="18" customHeight="1" x14ac:dyDescent="0.2">
      <c r="A772" s="16" t="str">
        <f>'Limiting Factor Scores'!A67</f>
        <v>CC5</v>
      </c>
      <c r="B772" s="16" t="str">
        <f>'Limiting Factor Scores'!B67</f>
        <v>Catherine Creek</v>
      </c>
      <c r="C772" s="16" t="str">
        <f>'Limiting Factor Scores'!C67</f>
        <v>Decreased Water Quantity</v>
      </c>
      <c r="D772" s="18">
        <f>'Limiting Factor Scores'!D67</f>
        <v>0.46629999999999999</v>
      </c>
      <c r="E772" s="19">
        <f>'Limiting Factor Scores'!E67</f>
        <v>3.63</v>
      </c>
      <c r="F772" s="18">
        <f>'Limiting Factor Scores'!F67</f>
        <v>0.69174999999999998</v>
      </c>
      <c r="G772" s="18">
        <f>'Limiting Factor Scores'!G67</f>
        <v>2.4169186662615005</v>
      </c>
      <c r="H772" s="18">
        <f>'Limiting Factor Scores'!H67</f>
        <v>0.6926119354282777</v>
      </c>
      <c r="I772" s="17">
        <f>LFAT!A112</f>
        <v>8</v>
      </c>
      <c r="J772" s="16" t="str">
        <f>LFAT!B112</f>
        <v>Water Quality Improvement (not including temperature)</v>
      </c>
      <c r="K772" s="16" t="str">
        <f>LFAT!D112</f>
        <v>N</v>
      </c>
      <c r="L772" s="19">
        <f>LFAT!F112</f>
        <v>0.1</v>
      </c>
      <c r="M772" s="16" t="str">
        <f>LFAT!G112</f>
        <v>R</v>
      </c>
      <c r="N772" s="19">
        <f>LFAT!I112</f>
        <v>0.1</v>
      </c>
      <c r="O772" s="18">
        <f>LFAT!J112</f>
        <v>0.01</v>
      </c>
      <c r="P772" s="18">
        <f t="shared" si="36"/>
        <v>6.9175E-3</v>
      </c>
      <c r="Q772" s="18">
        <f t="shared" si="37"/>
        <v>2.4169186662615007E-2</v>
      </c>
      <c r="R772" s="18">
        <f t="shared" si="38"/>
        <v>6.9261193542827773E-3</v>
      </c>
    </row>
    <row r="773" spans="1:18" ht="18" customHeight="1" x14ac:dyDescent="0.2">
      <c r="A773" s="16" t="str">
        <f>'Limiting Factor Scores'!A68</f>
        <v>CC5</v>
      </c>
      <c r="B773" s="16" t="str">
        <f>'Limiting Factor Scores'!B68</f>
        <v>Catherine Creek</v>
      </c>
      <c r="C773" s="16" t="str">
        <f>'Limiting Factor Scores'!C68</f>
        <v>Floodplain Condition</v>
      </c>
      <c r="D773" s="18">
        <f>'Limiting Factor Scores'!D68</f>
        <v>0.46629999999999999</v>
      </c>
      <c r="E773" s="19">
        <f>'Limiting Factor Scores'!E68</f>
        <v>3.64</v>
      </c>
      <c r="F773" s="18">
        <f>'Limiting Factor Scores'!F68</f>
        <v>0.69399999999999995</v>
      </c>
      <c r="G773" s="18">
        <f>'Limiting Factor Scores'!G68</f>
        <v>1.9670998729958331</v>
      </c>
      <c r="H773" s="18">
        <f>'Limiting Factor Scores'!H68</f>
        <v>0.5592249967890417</v>
      </c>
      <c r="I773" s="17">
        <f>LFAT!A109</f>
        <v>8</v>
      </c>
      <c r="J773" s="16" t="str">
        <f>LFAT!B109</f>
        <v>Water Quality Improvement (not including temperature)</v>
      </c>
      <c r="K773" s="16" t="str">
        <f>LFAT!D109</f>
        <v>I</v>
      </c>
      <c r="L773" s="19">
        <f>LFAT!F109</f>
        <v>0.5</v>
      </c>
      <c r="M773" s="16" t="str">
        <f>LFAT!G109</f>
        <v>CD</v>
      </c>
      <c r="N773" s="19">
        <f>LFAT!I109</f>
        <v>0.5</v>
      </c>
      <c r="O773" s="18">
        <f>LFAT!J109</f>
        <v>0.25</v>
      </c>
      <c r="P773" s="18">
        <f t="shared" si="36"/>
        <v>0.17349999999999999</v>
      </c>
      <c r="Q773" s="18">
        <f t="shared" si="37"/>
        <v>0.49177496824895828</v>
      </c>
      <c r="R773" s="18">
        <f t="shared" si="38"/>
        <v>0.13980624919726042</v>
      </c>
    </row>
    <row r="774" spans="1:18" ht="18" customHeight="1" x14ac:dyDescent="0.2">
      <c r="A774" s="16" t="str">
        <f>'Limiting Factor Scores'!A69</f>
        <v>CC5</v>
      </c>
      <c r="B774" s="16" t="str">
        <f>'Limiting Factor Scores'!B69</f>
        <v>Catherine Creek</v>
      </c>
      <c r="C774" s="16" t="str">
        <f>'Limiting Factor Scores'!C69</f>
        <v>Increased Sediment Quantity</v>
      </c>
      <c r="D774" s="18">
        <f>'Limiting Factor Scores'!D69</f>
        <v>0.46629999999999999</v>
      </c>
      <c r="E774" s="19">
        <f>'Limiting Factor Scores'!E69</f>
        <v>3.37</v>
      </c>
      <c r="F774" s="18">
        <f>'Limiting Factor Scores'!F69</f>
        <v>0.63324999999999998</v>
      </c>
      <c r="G774" s="18">
        <f>'Limiting Factor Scores'!G69</f>
        <v>1.0735699838962254</v>
      </c>
      <c r="H774" s="18">
        <f>'Limiting Factor Scores'!H69</f>
        <v>0.3542359112403678</v>
      </c>
      <c r="I774" s="17">
        <f>LFAT!A115</f>
        <v>8</v>
      </c>
      <c r="J774" s="16" t="str">
        <f>LFAT!B115</f>
        <v>Water Quality Improvement (not including temperature)</v>
      </c>
      <c r="K774" s="16" t="str">
        <f>LFAT!D115</f>
        <v>I</v>
      </c>
      <c r="L774" s="19">
        <f>LFAT!F115</f>
        <v>0.5</v>
      </c>
      <c r="M774" s="16" t="str">
        <f>LFAT!G115</f>
        <v>CD</v>
      </c>
      <c r="N774" s="19">
        <f>LFAT!I115</f>
        <v>0.5</v>
      </c>
      <c r="O774" s="18">
        <f>LFAT!J115</f>
        <v>0.25</v>
      </c>
      <c r="P774" s="18">
        <f t="shared" si="36"/>
        <v>0.15831249999999999</v>
      </c>
      <c r="Q774" s="18">
        <f t="shared" si="37"/>
        <v>0.26839249597405634</v>
      </c>
      <c r="R774" s="18">
        <f t="shared" si="38"/>
        <v>8.8558977810091949E-2</v>
      </c>
    </row>
    <row r="775" spans="1:18" ht="18" customHeight="1" x14ac:dyDescent="0.2">
      <c r="A775" s="16" t="str">
        <f>'Limiting Factor Scores'!A70</f>
        <v>CC5</v>
      </c>
      <c r="B775" s="16" t="str">
        <f>'Limiting Factor Scores'!B70</f>
        <v>Catherine Creek</v>
      </c>
      <c r="C775" s="16" t="str">
        <f>'Limiting Factor Scores'!C70</f>
        <v>Non-Native Species Interactions and Competition</v>
      </c>
      <c r="D775" s="18">
        <f>'Limiting Factor Scores'!D70</f>
        <v>0.46629999999999999</v>
      </c>
      <c r="E775" s="19">
        <f>'Limiting Factor Scores'!E70</f>
        <v>1.59</v>
      </c>
      <c r="F775" s="18">
        <f>'Limiting Factor Scores'!F70</f>
        <v>0.23275000000000001</v>
      </c>
      <c r="G775" s="18">
        <f>'Limiting Factor Scores'!G70</f>
        <v>0.43645097120348658</v>
      </c>
      <c r="H775" s="18">
        <f>'Limiting Factor Scores'!H70</f>
        <v>0.15231596239255785</v>
      </c>
      <c r="I775" s="17">
        <f>LFAT!A121</f>
        <v>8</v>
      </c>
      <c r="J775" s="16" t="str">
        <f>LFAT!B121</f>
        <v>Water Quality Improvement (not including temperature)</v>
      </c>
      <c r="K775" s="16" t="str">
        <f>LFAT!D121</f>
        <v>N</v>
      </c>
      <c r="L775" s="19">
        <f>LFAT!F121</f>
        <v>0.1</v>
      </c>
      <c r="M775" s="16" t="str">
        <f>LFAT!G121</f>
        <v>R</v>
      </c>
      <c r="N775" s="19">
        <f>LFAT!I121</f>
        <v>0.1</v>
      </c>
      <c r="O775" s="18">
        <f>LFAT!J121</f>
        <v>0.01</v>
      </c>
      <c r="P775" s="18">
        <f t="shared" si="36"/>
        <v>2.3275000000000001E-3</v>
      </c>
      <c r="Q775" s="18">
        <f t="shared" si="37"/>
        <v>4.3645097120348659E-3</v>
      </c>
      <c r="R775" s="18">
        <f t="shared" si="38"/>
        <v>1.5231596239255786E-3</v>
      </c>
    </row>
    <row r="776" spans="1:18" ht="18" customHeight="1" x14ac:dyDescent="0.2">
      <c r="A776" s="16" t="str">
        <f>'Limiting Factor Scores'!A71</f>
        <v>CC5</v>
      </c>
      <c r="B776" s="16" t="str">
        <f>'Limiting Factor Scores'!B71</f>
        <v>Catherine Creek</v>
      </c>
      <c r="C776" s="16" t="str">
        <f>'Limiting Factor Scores'!C71</f>
        <v>Predation</v>
      </c>
      <c r="D776" s="18">
        <f>'Limiting Factor Scores'!D71</f>
        <v>0.46629999999999999</v>
      </c>
      <c r="E776" s="19">
        <f>'Limiting Factor Scores'!E71</f>
        <v>3.68</v>
      </c>
      <c r="F776" s="18">
        <f>'Limiting Factor Scores'!F71</f>
        <v>0.70299999999999996</v>
      </c>
      <c r="G776" s="18">
        <f>'Limiting Factor Scores'!G71</f>
        <v>1.7608020919436993</v>
      </c>
      <c r="H776" s="18">
        <f>'Limiting Factor Scores'!H71</f>
        <v>0.53170603592456733</v>
      </c>
      <c r="I776" s="17">
        <f>LFAT!A119</f>
        <v>8</v>
      </c>
      <c r="J776" s="16" t="str">
        <f>LFAT!B119</f>
        <v>Water Quality Improvement (not including temperature)</v>
      </c>
      <c r="K776" s="16" t="str">
        <f>LFAT!D119</f>
        <v>N</v>
      </c>
      <c r="L776" s="19">
        <f>LFAT!F119</f>
        <v>0.1</v>
      </c>
      <c r="M776" s="16" t="str">
        <f>LFAT!G119</f>
        <v>R</v>
      </c>
      <c r="N776" s="19">
        <f>LFAT!I119</f>
        <v>0.1</v>
      </c>
      <c r="O776" s="18">
        <f>LFAT!J119</f>
        <v>0.01</v>
      </c>
      <c r="P776" s="18">
        <f t="shared" si="36"/>
        <v>7.0299999999999998E-3</v>
      </c>
      <c r="Q776" s="18">
        <f t="shared" si="37"/>
        <v>1.7608020919436994E-2</v>
      </c>
      <c r="R776" s="18">
        <f t="shared" si="38"/>
        <v>5.3170603592456733E-3</v>
      </c>
    </row>
    <row r="777" spans="1:18" ht="18" customHeight="1" x14ac:dyDescent="0.2">
      <c r="A777" s="16" t="str">
        <f>'Limiting Factor Scores'!A72</f>
        <v>CC5</v>
      </c>
      <c r="B777" s="16" t="str">
        <f>'Limiting Factor Scores'!B72</f>
        <v>Catherine Creek</v>
      </c>
      <c r="C777" s="16" t="str">
        <f>'Limiting Factor Scores'!C72</f>
        <v>Riparian Condition</v>
      </c>
      <c r="D777" s="18">
        <f>'Limiting Factor Scores'!D72</f>
        <v>0.46629999999999999</v>
      </c>
      <c r="E777" s="19">
        <f>'Limiting Factor Scores'!E72</f>
        <v>3.78</v>
      </c>
      <c r="F777" s="18">
        <f>'Limiting Factor Scores'!F72</f>
        <v>0.72550000000000003</v>
      </c>
      <c r="G777" s="18">
        <f>'Limiting Factor Scores'!G72</f>
        <v>2.0998804635042578</v>
      </c>
      <c r="H777" s="18">
        <f>'Limiting Factor Scores'!H72</f>
        <v>0.67159928330925589</v>
      </c>
      <c r="I777" s="17">
        <f>LFAT!A108</f>
        <v>8</v>
      </c>
      <c r="J777" s="16" t="str">
        <f>LFAT!B108</f>
        <v>Water Quality Improvement (not including temperature)</v>
      </c>
      <c r="K777" s="16" t="str">
        <f>LFAT!D108</f>
        <v>I</v>
      </c>
      <c r="L777" s="19">
        <f>LFAT!F108</f>
        <v>0.5</v>
      </c>
      <c r="M777" s="16" t="str">
        <f>LFAT!G108</f>
        <v>CD</v>
      </c>
      <c r="N777" s="19">
        <f>LFAT!I108</f>
        <v>0.5</v>
      </c>
      <c r="O777" s="18">
        <f>LFAT!J108</f>
        <v>0.25</v>
      </c>
      <c r="P777" s="18">
        <f t="shared" si="36"/>
        <v>0.18137500000000001</v>
      </c>
      <c r="Q777" s="18">
        <f t="shared" si="37"/>
        <v>0.52497011587606446</v>
      </c>
      <c r="R777" s="18">
        <f t="shared" si="38"/>
        <v>0.16789982082731397</v>
      </c>
    </row>
    <row r="778" spans="1:18" ht="18" customHeight="1" x14ac:dyDescent="0.2">
      <c r="A778" s="16" t="str">
        <f>'Limiting Factor Scores'!A73</f>
        <v>CC5</v>
      </c>
      <c r="B778" s="16" t="str">
        <f>'Limiting Factor Scores'!B73</f>
        <v>Catherine Creek</v>
      </c>
      <c r="C778" s="16" t="str">
        <f>'Limiting Factor Scores'!C73</f>
        <v>Side Channel and Wetland Habitat</v>
      </c>
      <c r="D778" s="18">
        <f>'Limiting Factor Scores'!D73</f>
        <v>0.46629999999999999</v>
      </c>
      <c r="E778" s="19">
        <f>'Limiting Factor Scores'!E73</f>
        <v>3.48</v>
      </c>
      <c r="F778" s="18">
        <f>'Limiting Factor Scores'!F73</f>
        <v>0.65800000000000003</v>
      </c>
      <c r="G778" s="18">
        <f>'Limiting Factor Scores'!G73</f>
        <v>2.3581723594740138</v>
      </c>
      <c r="H778" s="18">
        <f>'Limiting Factor Scores'!H73</f>
        <v>0.68525069853212273</v>
      </c>
      <c r="I778" s="17">
        <f>LFAT!A110</f>
        <v>8</v>
      </c>
      <c r="J778" s="16" t="str">
        <f>LFAT!B110</f>
        <v>Water Quality Improvement (not including temperature)</v>
      </c>
      <c r="K778" s="16" t="str">
        <f>LFAT!D110</f>
        <v>N</v>
      </c>
      <c r="L778" s="19">
        <f>LFAT!F110</f>
        <v>0.1</v>
      </c>
      <c r="M778" s="16" t="str">
        <f>LFAT!G110</f>
        <v>R</v>
      </c>
      <c r="N778" s="19">
        <f>LFAT!I110</f>
        <v>0.1</v>
      </c>
      <c r="O778" s="18">
        <f>LFAT!J110</f>
        <v>0.01</v>
      </c>
      <c r="P778" s="18">
        <f t="shared" si="36"/>
        <v>6.5800000000000008E-3</v>
      </c>
      <c r="Q778" s="18">
        <f t="shared" si="37"/>
        <v>2.3581723594740138E-2</v>
      </c>
      <c r="R778" s="18">
        <f t="shared" si="38"/>
        <v>6.8525069853212278E-3</v>
      </c>
    </row>
    <row r="779" spans="1:18" ht="18" customHeight="1" x14ac:dyDescent="0.2">
      <c r="A779" s="16" t="str">
        <f>'Limiting Factor Scores'!A74</f>
        <v>CC5</v>
      </c>
      <c r="B779" s="16" t="str">
        <f>'Limiting Factor Scores'!B74</f>
        <v>Catherine Creek</v>
      </c>
      <c r="C779" s="16" t="str">
        <f>'Limiting Factor Scores'!C74</f>
        <v>Summer Water Temperature</v>
      </c>
      <c r="D779" s="18">
        <f>'Limiting Factor Scores'!D74</f>
        <v>0.46629999999999999</v>
      </c>
      <c r="E779" s="19">
        <f>'Limiting Factor Scores'!E74</f>
        <v>3.56</v>
      </c>
      <c r="F779" s="18">
        <f>'Limiting Factor Scores'!F74</f>
        <v>0.67600000000000005</v>
      </c>
      <c r="G779" s="18">
        <f>'Limiting Factor Scores'!G74</f>
        <v>2.0984565828121116</v>
      </c>
      <c r="H779" s="18">
        <f>'Limiting Factor Scores'!H74</f>
        <v>0.64786469650302791</v>
      </c>
      <c r="I779" s="17">
        <f>LFAT!A116</f>
        <v>8</v>
      </c>
      <c r="J779" s="16" t="str">
        <f>LFAT!B116</f>
        <v>Water Quality Improvement (not including temperature)</v>
      </c>
      <c r="K779" s="16" t="str">
        <f>LFAT!D116</f>
        <v>N</v>
      </c>
      <c r="L779" s="19">
        <f>LFAT!F116</f>
        <v>0.1</v>
      </c>
      <c r="M779" s="16" t="str">
        <f>LFAT!G116</f>
        <v>R</v>
      </c>
      <c r="N779" s="19">
        <f>LFAT!I116</f>
        <v>0.1</v>
      </c>
      <c r="O779" s="18">
        <f>LFAT!J116</f>
        <v>0.01</v>
      </c>
      <c r="P779" s="18">
        <f t="shared" si="36"/>
        <v>6.7600000000000004E-3</v>
      </c>
      <c r="Q779" s="18">
        <f t="shared" si="37"/>
        <v>2.0984565828121117E-2</v>
      </c>
      <c r="R779" s="18">
        <f t="shared" si="38"/>
        <v>6.478646965030279E-3</v>
      </c>
    </row>
    <row r="780" spans="1:18" ht="18" customHeight="1" x14ac:dyDescent="0.2">
      <c r="A780" s="16" t="str">
        <f>'Limiting Factor Scores'!A75</f>
        <v>CC5</v>
      </c>
      <c r="B780" s="16" t="str">
        <f>'Limiting Factor Scores'!B75</f>
        <v>Catherine Creek</v>
      </c>
      <c r="C780" s="16" t="str">
        <f>'Limiting Factor Scores'!C75</f>
        <v>Water Quality</v>
      </c>
      <c r="D780" s="18">
        <f>'Limiting Factor Scores'!D75</f>
        <v>0.46629999999999999</v>
      </c>
      <c r="E780" s="19">
        <f>'Limiting Factor Scores'!E75</f>
        <v>2.88</v>
      </c>
      <c r="F780" s="18">
        <f>'Limiting Factor Scores'!F75</f>
        <v>0.52300000000000002</v>
      </c>
      <c r="G780" s="18">
        <f>'Limiting Factor Scores'!G75</f>
        <v>1.4197003110975177</v>
      </c>
      <c r="H780" s="18">
        <f>'Limiting Factor Scores'!H75</f>
        <v>0.39164566986706156</v>
      </c>
      <c r="I780" s="17">
        <f>LFAT!A118</f>
        <v>8</v>
      </c>
      <c r="J780" s="16" t="str">
        <f>LFAT!B118</f>
        <v>Water Quality Improvement (not including temperature)</v>
      </c>
      <c r="K780" s="16" t="str">
        <f>LFAT!D118</f>
        <v>D</v>
      </c>
      <c r="L780" s="19">
        <f>LFAT!F118</f>
        <v>1</v>
      </c>
      <c r="M780" s="16" t="str">
        <f>LFAT!G118</f>
        <v>C</v>
      </c>
      <c r="N780" s="19">
        <f>LFAT!I118</f>
        <v>1</v>
      </c>
      <c r="O780" s="18">
        <f>LFAT!J118</f>
        <v>1</v>
      </c>
      <c r="P780" s="18">
        <f t="shared" si="36"/>
        <v>0.52300000000000002</v>
      </c>
      <c r="Q780" s="18">
        <f t="shared" si="37"/>
        <v>1.4197003110975177</v>
      </c>
      <c r="R780" s="18">
        <f t="shared" si="38"/>
        <v>0.39164566986706156</v>
      </c>
    </row>
    <row r="781" spans="1:18" ht="18" customHeight="1" x14ac:dyDescent="0.2">
      <c r="A781" s="16" t="str">
        <f>'Limiting Factor Scores'!A76</f>
        <v>CC5</v>
      </c>
      <c r="B781" s="16" t="str">
        <f>'Limiting Factor Scores'!B76</f>
        <v>Catherine Creek</v>
      </c>
      <c r="C781" s="16" t="str">
        <f>'Limiting Factor Scores'!C76</f>
        <v>Winter Water Temperature</v>
      </c>
      <c r="D781" s="18">
        <f>'Limiting Factor Scores'!D76</f>
        <v>0.46629999999999999</v>
      </c>
      <c r="E781" s="19">
        <f>'Limiting Factor Scores'!E76</f>
        <v>3.42</v>
      </c>
      <c r="F781" s="18">
        <f>'Limiting Factor Scores'!F76</f>
        <v>0.64449999999999996</v>
      </c>
      <c r="G781" s="18">
        <f>'Limiting Factor Scores'!G76</f>
        <v>1.4403990346857898</v>
      </c>
      <c r="H781" s="18">
        <f>'Limiting Factor Scores'!H76</f>
        <v>0.40090748694507949</v>
      </c>
      <c r="I781" s="17">
        <f>LFAT!A117</f>
        <v>8</v>
      </c>
      <c r="J781" s="16" t="str">
        <f>LFAT!B117</f>
        <v>Water Quality Improvement (not including temperature)</v>
      </c>
      <c r="K781" s="16" t="str">
        <f>LFAT!D117</f>
        <v>N</v>
      </c>
      <c r="L781" s="19">
        <f>LFAT!F117</f>
        <v>0.1</v>
      </c>
      <c r="M781" s="16" t="str">
        <f>LFAT!G117</f>
        <v>R</v>
      </c>
      <c r="N781" s="19">
        <f>LFAT!I117</f>
        <v>0.1</v>
      </c>
      <c r="O781" s="18">
        <f>LFAT!J117</f>
        <v>0.01</v>
      </c>
      <c r="P781" s="18">
        <f t="shared" si="36"/>
        <v>6.4449999999999993E-3</v>
      </c>
      <c r="Q781" s="18">
        <f t="shared" si="37"/>
        <v>1.4403990346857899E-2</v>
      </c>
      <c r="R781" s="18">
        <f t="shared" si="38"/>
        <v>4.0090748694507948E-3</v>
      </c>
    </row>
    <row r="782" spans="1:18" ht="18" customHeight="1" x14ac:dyDescent="0.2">
      <c r="A782" s="16" t="str">
        <f>'Limiting Factor Scores'!A62</f>
        <v>CC5</v>
      </c>
      <c r="B782" s="16" t="str">
        <f>'Limiting Factor Scores'!B62</f>
        <v>Catherine Creek</v>
      </c>
      <c r="C782" s="16" t="str">
        <f>'Limiting Factor Scores'!C62</f>
        <v>Altered Flow Timing</v>
      </c>
      <c r="D782" s="18">
        <f>'Limiting Factor Scores'!D62</f>
        <v>0.46629999999999999</v>
      </c>
      <c r="E782" s="19">
        <f>'Limiting Factor Scores'!E62</f>
        <v>2.88</v>
      </c>
      <c r="F782" s="18">
        <f>'Limiting Factor Scores'!F62</f>
        <v>0.52300000000000002</v>
      </c>
      <c r="G782" s="18">
        <f>'Limiting Factor Scores'!G62</f>
        <v>1.278601261463411</v>
      </c>
      <c r="H782" s="18">
        <f>'Limiting Factor Scores'!H62</f>
        <v>0.34821851798779818</v>
      </c>
      <c r="I782" s="17">
        <f>LFAT!A128</f>
        <v>9</v>
      </c>
      <c r="J782" s="16" t="str">
        <f>LFAT!B128</f>
        <v>Nutrient Enhancement</v>
      </c>
      <c r="K782" s="16" t="str">
        <f>LFAT!D128</f>
        <v>N</v>
      </c>
      <c r="L782" s="19">
        <f>LFAT!F128</f>
        <v>0.1</v>
      </c>
      <c r="M782" s="16" t="str">
        <f>LFAT!G128</f>
        <v>R</v>
      </c>
      <c r="N782" s="19">
        <f>LFAT!I128</f>
        <v>0.1</v>
      </c>
      <c r="O782" s="18">
        <f>LFAT!J128</f>
        <v>0.01</v>
      </c>
      <c r="P782" s="18">
        <f t="shared" si="36"/>
        <v>5.2300000000000003E-3</v>
      </c>
      <c r="Q782" s="18">
        <f t="shared" si="37"/>
        <v>1.278601261463411E-2</v>
      </c>
      <c r="R782" s="18">
        <f t="shared" si="38"/>
        <v>3.4821851798779819E-3</v>
      </c>
    </row>
    <row r="783" spans="1:18" ht="18" customHeight="1" x14ac:dyDescent="0.2">
      <c r="A783" s="16" t="str">
        <f>'Limiting Factor Scores'!A63</f>
        <v>CC5</v>
      </c>
      <c r="B783" s="16" t="str">
        <f>'Limiting Factor Scores'!B63</f>
        <v>Catherine Creek</v>
      </c>
      <c r="C783" s="16" t="str">
        <f>'Limiting Factor Scores'!C63</f>
        <v>Altered Primary Productivity</v>
      </c>
      <c r="D783" s="18">
        <f>'Limiting Factor Scores'!D63</f>
        <v>0.46629999999999999</v>
      </c>
      <c r="E783" s="19">
        <f>'Limiting Factor Scores'!E63</f>
        <v>2.71</v>
      </c>
      <c r="F783" s="18">
        <f>'Limiting Factor Scores'!F63</f>
        <v>0.48475000000000001</v>
      </c>
      <c r="G783" s="18">
        <f>'Limiting Factor Scores'!G63</f>
        <v>0.8218129485885437</v>
      </c>
      <c r="H783" s="18">
        <f>'Limiting Factor Scores'!H63</f>
        <v>0.2306242859989798</v>
      </c>
      <c r="I783" s="17">
        <f>LFAT!A135</f>
        <v>9</v>
      </c>
      <c r="J783" s="16" t="str">
        <f>LFAT!B135</f>
        <v>Nutrient Enhancement</v>
      </c>
      <c r="K783" s="16" t="str">
        <f>LFAT!D135</f>
        <v>D</v>
      </c>
      <c r="L783" s="19">
        <f>LFAT!F135</f>
        <v>1</v>
      </c>
      <c r="M783" s="16" t="str">
        <f>LFAT!G135</f>
        <v>C</v>
      </c>
      <c r="N783" s="19">
        <f>LFAT!I135</f>
        <v>1</v>
      </c>
      <c r="O783" s="18">
        <f>LFAT!J135</f>
        <v>1</v>
      </c>
      <c r="P783" s="18">
        <f t="shared" si="36"/>
        <v>0.48475000000000001</v>
      </c>
      <c r="Q783" s="18">
        <f t="shared" si="37"/>
        <v>0.8218129485885437</v>
      </c>
      <c r="R783" s="18">
        <f t="shared" si="38"/>
        <v>0.2306242859989798</v>
      </c>
    </row>
    <row r="784" spans="1:18" ht="18" customHeight="1" x14ac:dyDescent="0.2">
      <c r="A784" s="16" t="str">
        <f>'Limiting Factor Scores'!A64</f>
        <v>CC5</v>
      </c>
      <c r="B784" s="16" t="str">
        <f>'Limiting Factor Scores'!B64</f>
        <v>Catherine Creek</v>
      </c>
      <c r="C784" s="16" t="str">
        <f>'Limiting Factor Scores'!C64</f>
        <v>Anthropogenic Barriers</v>
      </c>
      <c r="D784" s="18">
        <f>'Limiting Factor Scores'!D64</f>
        <v>0.46629999999999999</v>
      </c>
      <c r="E784" s="19">
        <f>'Limiting Factor Scores'!E64</f>
        <v>3.91</v>
      </c>
      <c r="F784" s="18">
        <f>'Limiting Factor Scores'!F64</f>
        <v>0.75475000000000003</v>
      </c>
      <c r="G784" s="18">
        <f>'Limiting Factor Scores'!G64</f>
        <v>1.8677954587049257</v>
      </c>
      <c r="H784" s="18">
        <f>'Limiting Factor Scores'!H64</f>
        <v>0.57446651168630458</v>
      </c>
      <c r="I784" s="17">
        <f>LFAT!A122</f>
        <v>9</v>
      </c>
      <c r="J784" s="16" t="str">
        <f>LFAT!B122</f>
        <v>Nutrient Enhancement</v>
      </c>
      <c r="K784" s="16" t="str">
        <f>LFAT!D122</f>
        <v>N</v>
      </c>
      <c r="L784" s="19">
        <f>LFAT!F122</f>
        <v>0.1</v>
      </c>
      <c r="M784" s="16" t="str">
        <f>LFAT!G122</f>
        <v>R</v>
      </c>
      <c r="N784" s="19">
        <f>LFAT!I122</f>
        <v>0.1</v>
      </c>
      <c r="O784" s="18">
        <f>LFAT!J122</f>
        <v>0.01</v>
      </c>
      <c r="P784" s="18">
        <f t="shared" si="36"/>
        <v>7.5475000000000004E-3</v>
      </c>
      <c r="Q784" s="18">
        <f t="shared" si="37"/>
        <v>1.8677954587049257E-2</v>
      </c>
      <c r="R784" s="18">
        <f t="shared" si="38"/>
        <v>5.7446651168630456E-3</v>
      </c>
    </row>
    <row r="785" spans="1:18" ht="18" customHeight="1" x14ac:dyDescent="0.2">
      <c r="A785" s="16" t="str">
        <f>'Limiting Factor Scores'!A65</f>
        <v>CC5</v>
      </c>
      <c r="B785" s="16" t="str">
        <f>'Limiting Factor Scores'!B65</f>
        <v>Catherine Creek</v>
      </c>
      <c r="C785" s="16" t="str">
        <f>'Limiting Factor Scores'!C65</f>
        <v>Channel and Habitat Structure</v>
      </c>
      <c r="D785" s="18">
        <f>'Limiting Factor Scores'!D65</f>
        <v>0.46629999999999999</v>
      </c>
      <c r="E785" s="19">
        <f>'Limiting Factor Scores'!E65</f>
        <v>3.81</v>
      </c>
      <c r="F785" s="18">
        <f>'Limiting Factor Scores'!F65</f>
        <v>0.73224999999999996</v>
      </c>
      <c r="G785" s="18">
        <f>'Limiting Factor Scores'!G65</f>
        <v>2.9754769531324237</v>
      </c>
      <c r="H785" s="18">
        <f>'Limiting Factor Scores'!H65</f>
        <v>0.89691118808283887</v>
      </c>
      <c r="I785" s="17">
        <f>LFAT!A126</f>
        <v>9</v>
      </c>
      <c r="J785" s="16" t="str">
        <f>LFAT!B126</f>
        <v>Nutrient Enhancement</v>
      </c>
      <c r="K785" s="16" t="str">
        <f>LFAT!D126</f>
        <v>N</v>
      </c>
      <c r="L785" s="19">
        <f>LFAT!F126</f>
        <v>0.1</v>
      </c>
      <c r="M785" s="16" t="str">
        <f>LFAT!G126</f>
        <v>R</v>
      </c>
      <c r="N785" s="19">
        <f>LFAT!I126</f>
        <v>0.1</v>
      </c>
      <c r="O785" s="18">
        <f>LFAT!J126</f>
        <v>0.01</v>
      </c>
      <c r="P785" s="18">
        <f t="shared" si="36"/>
        <v>7.3225E-3</v>
      </c>
      <c r="Q785" s="18">
        <f t="shared" si="37"/>
        <v>2.9754769531324238E-2</v>
      </c>
      <c r="R785" s="18">
        <f t="shared" si="38"/>
        <v>8.9691118808283895E-3</v>
      </c>
    </row>
    <row r="786" spans="1:18" ht="18" customHeight="1" x14ac:dyDescent="0.2">
      <c r="A786" s="16" t="str">
        <f>'Limiting Factor Scores'!A66</f>
        <v>CC5</v>
      </c>
      <c r="B786" s="16" t="str">
        <f>'Limiting Factor Scores'!B66</f>
        <v>Catherine Creek</v>
      </c>
      <c r="C786" s="16" t="str">
        <f>'Limiting Factor Scores'!C66</f>
        <v>Decreased Sediment Quantity</v>
      </c>
      <c r="D786" s="18">
        <f>'Limiting Factor Scores'!D66</f>
        <v>0.46629999999999999</v>
      </c>
      <c r="E786" s="19">
        <f>'Limiting Factor Scores'!E66</f>
        <v>3.44</v>
      </c>
      <c r="F786" s="18">
        <f>'Limiting Factor Scores'!F66</f>
        <v>0.64900000000000002</v>
      </c>
      <c r="G786" s="18">
        <f>'Limiting Factor Scores'!G66</f>
        <v>1.5671843394154128</v>
      </c>
      <c r="H786" s="18">
        <f>'Limiting Factor Scores'!H66</f>
        <v>0.47529998976093923</v>
      </c>
      <c r="I786" s="17">
        <f>LFAT!A129</f>
        <v>9</v>
      </c>
      <c r="J786" s="16" t="str">
        <f>LFAT!B129</f>
        <v>Nutrient Enhancement</v>
      </c>
      <c r="K786" s="16" t="str">
        <f>LFAT!D129</f>
        <v>N</v>
      </c>
      <c r="L786" s="19">
        <f>LFAT!F129</f>
        <v>0.1</v>
      </c>
      <c r="M786" s="16" t="str">
        <f>LFAT!G129</f>
        <v>R</v>
      </c>
      <c r="N786" s="19">
        <f>LFAT!I129</f>
        <v>0.1</v>
      </c>
      <c r="O786" s="18">
        <f>LFAT!J129</f>
        <v>0.01</v>
      </c>
      <c r="P786" s="18">
        <f t="shared" si="36"/>
        <v>6.4900000000000001E-3</v>
      </c>
      <c r="Q786" s="18">
        <f t="shared" si="37"/>
        <v>1.5671843394154127E-2</v>
      </c>
      <c r="R786" s="18">
        <f t="shared" si="38"/>
        <v>4.7529998976093921E-3</v>
      </c>
    </row>
    <row r="787" spans="1:18" ht="18" customHeight="1" x14ac:dyDescent="0.2">
      <c r="A787" s="16" t="str">
        <f>'Limiting Factor Scores'!A67</f>
        <v>CC5</v>
      </c>
      <c r="B787" s="16" t="str">
        <f>'Limiting Factor Scores'!B67</f>
        <v>Catherine Creek</v>
      </c>
      <c r="C787" s="16" t="str">
        <f>'Limiting Factor Scores'!C67</f>
        <v>Decreased Water Quantity</v>
      </c>
      <c r="D787" s="18">
        <f>'Limiting Factor Scores'!D67</f>
        <v>0.46629999999999999</v>
      </c>
      <c r="E787" s="19">
        <f>'Limiting Factor Scores'!E67</f>
        <v>3.63</v>
      </c>
      <c r="F787" s="18">
        <f>'Limiting Factor Scores'!F67</f>
        <v>0.69174999999999998</v>
      </c>
      <c r="G787" s="18">
        <f>'Limiting Factor Scores'!G67</f>
        <v>2.4169186662615005</v>
      </c>
      <c r="H787" s="18">
        <f>'Limiting Factor Scores'!H67</f>
        <v>0.6926119354282777</v>
      </c>
      <c r="I787" s="17">
        <f>LFAT!A127</f>
        <v>9</v>
      </c>
      <c r="J787" s="16" t="str">
        <f>LFAT!B127</f>
        <v>Nutrient Enhancement</v>
      </c>
      <c r="K787" s="16" t="str">
        <f>LFAT!D127</f>
        <v>N</v>
      </c>
      <c r="L787" s="19">
        <f>LFAT!F127</f>
        <v>0.1</v>
      </c>
      <c r="M787" s="16" t="str">
        <f>LFAT!G127</f>
        <v>R</v>
      </c>
      <c r="N787" s="19">
        <f>LFAT!I127</f>
        <v>0.1</v>
      </c>
      <c r="O787" s="18">
        <f>LFAT!J127</f>
        <v>0.01</v>
      </c>
      <c r="P787" s="18">
        <f t="shared" si="36"/>
        <v>6.9175E-3</v>
      </c>
      <c r="Q787" s="18">
        <f t="shared" si="37"/>
        <v>2.4169186662615007E-2</v>
      </c>
      <c r="R787" s="18">
        <f t="shared" si="38"/>
        <v>6.9261193542827773E-3</v>
      </c>
    </row>
    <row r="788" spans="1:18" ht="18" customHeight="1" x14ac:dyDescent="0.2">
      <c r="A788" s="16" t="str">
        <f>'Limiting Factor Scores'!A68</f>
        <v>CC5</v>
      </c>
      <c r="B788" s="16" t="str">
        <f>'Limiting Factor Scores'!B68</f>
        <v>Catherine Creek</v>
      </c>
      <c r="C788" s="16" t="str">
        <f>'Limiting Factor Scores'!C68</f>
        <v>Floodplain Condition</v>
      </c>
      <c r="D788" s="18">
        <f>'Limiting Factor Scores'!D68</f>
        <v>0.46629999999999999</v>
      </c>
      <c r="E788" s="19">
        <f>'Limiting Factor Scores'!E68</f>
        <v>3.64</v>
      </c>
      <c r="F788" s="18">
        <f>'Limiting Factor Scores'!F68</f>
        <v>0.69399999999999995</v>
      </c>
      <c r="G788" s="18">
        <f>'Limiting Factor Scores'!G68</f>
        <v>1.9670998729958331</v>
      </c>
      <c r="H788" s="18">
        <f>'Limiting Factor Scores'!H68</f>
        <v>0.5592249967890417</v>
      </c>
      <c r="I788" s="17">
        <f>LFAT!A124</f>
        <v>9</v>
      </c>
      <c r="J788" s="16" t="str">
        <f>LFAT!B124</f>
        <v>Nutrient Enhancement</v>
      </c>
      <c r="K788" s="16" t="str">
        <f>LFAT!D124</f>
        <v>I</v>
      </c>
      <c r="L788" s="19">
        <f>LFAT!F124</f>
        <v>0.5</v>
      </c>
      <c r="M788" s="16" t="str">
        <f>LFAT!G124</f>
        <v>R</v>
      </c>
      <c r="N788" s="19">
        <f>LFAT!I124</f>
        <v>0.1</v>
      </c>
      <c r="O788" s="18">
        <f>LFAT!J124</f>
        <v>0.05</v>
      </c>
      <c r="P788" s="18">
        <f t="shared" si="36"/>
        <v>3.4700000000000002E-2</v>
      </c>
      <c r="Q788" s="18">
        <f t="shared" si="37"/>
        <v>9.8354993649791667E-2</v>
      </c>
      <c r="R788" s="18">
        <f t="shared" si="38"/>
        <v>2.7961249839452085E-2</v>
      </c>
    </row>
    <row r="789" spans="1:18" ht="18" customHeight="1" x14ac:dyDescent="0.2">
      <c r="A789" s="16" t="str">
        <f>'Limiting Factor Scores'!A69</f>
        <v>CC5</v>
      </c>
      <c r="B789" s="16" t="str">
        <f>'Limiting Factor Scores'!B69</f>
        <v>Catherine Creek</v>
      </c>
      <c r="C789" s="16" t="str">
        <f>'Limiting Factor Scores'!C69</f>
        <v>Increased Sediment Quantity</v>
      </c>
      <c r="D789" s="18">
        <f>'Limiting Factor Scores'!D69</f>
        <v>0.46629999999999999</v>
      </c>
      <c r="E789" s="19">
        <f>'Limiting Factor Scores'!E69</f>
        <v>3.37</v>
      </c>
      <c r="F789" s="18">
        <f>'Limiting Factor Scores'!F69</f>
        <v>0.63324999999999998</v>
      </c>
      <c r="G789" s="18">
        <f>'Limiting Factor Scores'!G69</f>
        <v>1.0735699838962254</v>
      </c>
      <c r="H789" s="18">
        <f>'Limiting Factor Scores'!H69</f>
        <v>0.3542359112403678</v>
      </c>
      <c r="I789" s="17">
        <f>LFAT!A130</f>
        <v>9</v>
      </c>
      <c r="J789" s="16" t="str">
        <f>LFAT!B130</f>
        <v>Nutrient Enhancement</v>
      </c>
      <c r="K789" s="16" t="str">
        <f>LFAT!D130</f>
        <v>N</v>
      </c>
      <c r="L789" s="19">
        <f>LFAT!F130</f>
        <v>0.1</v>
      </c>
      <c r="M789" s="16" t="str">
        <f>LFAT!G130</f>
        <v>R</v>
      </c>
      <c r="N789" s="19">
        <f>LFAT!I130</f>
        <v>0.1</v>
      </c>
      <c r="O789" s="18">
        <f>LFAT!J130</f>
        <v>0.01</v>
      </c>
      <c r="P789" s="18">
        <f t="shared" si="36"/>
        <v>6.3324999999999996E-3</v>
      </c>
      <c r="Q789" s="18">
        <f t="shared" si="37"/>
        <v>1.0735699838962253E-2</v>
      </c>
      <c r="R789" s="18">
        <f t="shared" si="38"/>
        <v>3.5423591124036781E-3</v>
      </c>
    </row>
    <row r="790" spans="1:18" ht="18" customHeight="1" x14ac:dyDescent="0.2">
      <c r="A790" s="16" t="str">
        <f>'Limiting Factor Scores'!A70</f>
        <v>CC5</v>
      </c>
      <c r="B790" s="16" t="str">
        <f>'Limiting Factor Scores'!B70</f>
        <v>Catherine Creek</v>
      </c>
      <c r="C790" s="16" t="str">
        <f>'Limiting Factor Scores'!C70</f>
        <v>Non-Native Species Interactions and Competition</v>
      </c>
      <c r="D790" s="18">
        <f>'Limiting Factor Scores'!D70</f>
        <v>0.46629999999999999</v>
      </c>
      <c r="E790" s="19">
        <f>'Limiting Factor Scores'!E70</f>
        <v>1.59</v>
      </c>
      <c r="F790" s="18">
        <f>'Limiting Factor Scores'!F70</f>
        <v>0.23275000000000001</v>
      </c>
      <c r="G790" s="18">
        <f>'Limiting Factor Scores'!G70</f>
        <v>0.43645097120348658</v>
      </c>
      <c r="H790" s="18">
        <f>'Limiting Factor Scores'!H70</f>
        <v>0.15231596239255785</v>
      </c>
      <c r="I790" s="17">
        <f>LFAT!A136</f>
        <v>9</v>
      </c>
      <c r="J790" s="16" t="str">
        <f>LFAT!B136</f>
        <v>Nutrient Enhancement</v>
      </c>
      <c r="K790" s="16" t="str">
        <f>LFAT!D136</f>
        <v>N</v>
      </c>
      <c r="L790" s="19">
        <f>LFAT!F136</f>
        <v>0.1</v>
      </c>
      <c r="M790" s="16" t="str">
        <f>LFAT!G136</f>
        <v>R</v>
      </c>
      <c r="N790" s="19">
        <f>LFAT!I136</f>
        <v>0.1</v>
      </c>
      <c r="O790" s="18">
        <f>LFAT!J136</f>
        <v>0.01</v>
      </c>
      <c r="P790" s="18">
        <f t="shared" si="36"/>
        <v>2.3275000000000001E-3</v>
      </c>
      <c r="Q790" s="18">
        <f t="shared" si="37"/>
        <v>4.3645097120348659E-3</v>
      </c>
      <c r="R790" s="18">
        <f t="shared" si="38"/>
        <v>1.5231596239255786E-3</v>
      </c>
    </row>
    <row r="791" spans="1:18" ht="18" customHeight="1" x14ac:dyDescent="0.2">
      <c r="A791" s="16" t="str">
        <f>'Limiting Factor Scores'!A71</f>
        <v>CC5</v>
      </c>
      <c r="B791" s="16" t="str">
        <f>'Limiting Factor Scores'!B71</f>
        <v>Catherine Creek</v>
      </c>
      <c r="C791" s="16" t="str">
        <f>'Limiting Factor Scores'!C71</f>
        <v>Predation</v>
      </c>
      <c r="D791" s="18">
        <f>'Limiting Factor Scores'!D71</f>
        <v>0.46629999999999999</v>
      </c>
      <c r="E791" s="19">
        <f>'Limiting Factor Scores'!E71</f>
        <v>3.68</v>
      </c>
      <c r="F791" s="18">
        <f>'Limiting Factor Scores'!F71</f>
        <v>0.70299999999999996</v>
      </c>
      <c r="G791" s="18">
        <f>'Limiting Factor Scores'!G71</f>
        <v>1.7608020919436993</v>
      </c>
      <c r="H791" s="18">
        <f>'Limiting Factor Scores'!H71</f>
        <v>0.53170603592456733</v>
      </c>
      <c r="I791" s="17">
        <f>LFAT!A134</f>
        <v>9</v>
      </c>
      <c r="J791" s="16" t="str">
        <f>LFAT!B134</f>
        <v>Nutrient Enhancement</v>
      </c>
      <c r="K791" s="16" t="str">
        <f>LFAT!D134</f>
        <v>N</v>
      </c>
      <c r="L791" s="19">
        <f>LFAT!F134</f>
        <v>0.1</v>
      </c>
      <c r="M791" s="16" t="str">
        <f>LFAT!G134</f>
        <v>R</v>
      </c>
      <c r="N791" s="19">
        <f>LFAT!I134</f>
        <v>0.1</v>
      </c>
      <c r="O791" s="18">
        <f>LFAT!J134</f>
        <v>0.01</v>
      </c>
      <c r="P791" s="18">
        <f t="shared" si="36"/>
        <v>7.0299999999999998E-3</v>
      </c>
      <c r="Q791" s="18">
        <f t="shared" si="37"/>
        <v>1.7608020919436994E-2</v>
      </c>
      <c r="R791" s="18">
        <f t="shared" si="38"/>
        <v>5.3170603592456733E-3</v>
      </c>
    </row>
    <row r="792" spans="1:18" ht="18" customHeight="1" x14ac:dyDescent="0.2">
      <c r="A792" s="16" t="str">
        <f>'Limiting Factor Scores'!A72</f>
        <v>CC5</v>
      </c>
      <c r="B792" s="16" t="str">
        <f>'Limiting Factor Scores'!B72</f>
        <v>Catherine Creek</v>
      </c>
      <c r="C792" s="16" t="str">
        <f>'Limiting Factor Scores'!C72</f>
        <v>Riparian Condition</v>
      </c>
      <c r="D792" s="18">
        <f>'Limiting Factor Scores'!D72</f>
        <v>0.46629999999999999</v>
      </c>
      <c r="E792" s="19">
        <f>'Limiting Factor Scores'!E72</f>
        <v>3.78</v>
      </c>
      <c r="F792" s="18">
        <f>'Limiting Factor Scores'!F72</f>
        <v>0.72550000000000003</v>
      </c>
      <c r="G792" s="18">
        <f>'Limiting Factor Scores'!G72</f>
        <v>2.0998804635042578</v>
      </c>
      <c r="H792" s="18">
        <f>'Limiting Factor Scores'!H72</f>
        <v>0.67159928330925589</v>
      </c>
      <c r="I792" s="17">
        <f>LFAT!A123</f>
        <v>9</v>
      </c>
      <c r="J792" s="16" t="str">
        <f>LFAT!B123</f>
        <v>Nutrient Enhancement</v>
      </c>
      <c r="K792" s="16" t="str">
        <f>LFAT!D123</f>
        <v>I</v>
      </c>
      <c r="L792" s="19">
        <f>LFAT!F123</f>
        <v>0.5</v>
      </c>
      <c r="M792" s="16" t="str">
        <f>LFAT!G123</f>
        <v>CD</v>
      </c>
      <c r="N792" s="19">
        <f>LFAT!I123</f>
        <v>0.5</v>
      </c>
      <c r="O792" s="18">
        <f>LFAT!J123</f>
        <v>0.25</v>
      </c>
      <c r="P792" s="18">
        <f t="shared" si="36"/>
        <v>0.18137500000000001</v>
      </c>
      <c r="Q792" s="18">
        <f t="shared" si="37"/>
        <v>0.52497011587606446</v>
      </c>
      <c r="R792" s="18">
        <f t="shared" si="38"/>
        <v>0.16789982082731397</v>
      </c>
    </row>
    <row r="793" spans="1:18" ht="18" customHeight="1" x14ac:dyDescent="0.2">
      <c r="A793" s="16" t="str">
        <f>'Limiting Factor Scores'!A73</f>
        <v>CC5</v>
      </c>
      <c r="B793" s="16" t="str">
        <f>'Limiting Factor Scores'!B73</f>
        <v>Catherine Creek</v>
      </c>
      <c r="C793" s="16" t="str">
        <f>'Limiting Factor Scores'!C73</f>
        <v>Side Channel and Wetland Habitat</v>
      </c>
      <c r="D793" s="18">
        <f>'Limiting Factor Scores'!D73</f>
        <v>0.46629999999999999</v>
      </c>
      <c r="E793" s="19">
        <f>'Limiting Factor Scores'!E73</f>
        <v>3.48</v>
      </c>
      <c r="F793" s="18">
        <f>'Limiting Factor Scores'!F73</f>
        <v>0.65800000000000003</v>
      </c>
      <c r="G793" s="18">
        <f>'Limiting Factor Scores'!G73</f>
        <v>2.3581723594740138</v>
      </c>
      <c r="H793" s="18">
        <f>'Limiting Factor Scores'!H73</f>
        <v>0.68525069853212273</v>
      </c>
      <c r="I793" s="17">
        <f>LFAT!A125</f>
        <v>9</v>
      </c>
      <c r="J793" s="16" t="str">
        <f>LFAT!B125</f>
        <v>Nutrient Enhancement</v>
      </c>
      <c r="K793" s="16" t="str">
        <f>LFAT!D125</f>
        <v>N</v>
      </c>
      <c r="L793" s="19">
        <f>LFAT!F125</f>
        <v>0.1</v>
      </c>
      <c r="M793" s="16" t="str">
        <f>LFAT!G125</f>
        <v>R</v>
      </c>
      <c r="N793" s="19">
        <f>LFAT!I125</f>
        <v>0.1</v>
      </c>
      <c r="O793" s="18">
        <f>LFAT!J125</f>
        <v>0.01</v>
      </c>
      <c r="P793" s="18">
        <f t="shared" si="36"/>
        <v>6.5800000000000008E-3</v>
      </c>
      <c r="Q793" s="18">
        <f t="shared" si="37"/>
        <v>2.3581723594740138E-2</v>
      </c>
      <c r="R793" s="18">
        <f t="shared" si="38"/>
        <v>6.8525069853212278E-3</v>
      </c>
    </row>
    <row r="794" spans="1:18" ht="18" customHeight="1" x14ac:dyDescent="0.2">
      <c r="A794" s="16" t="str">
        <f>'Limiting Factor Scores'!A74</f>
        <v>CC5</v>
      </c>
      <c r="B794" s="16" t="str">
        <f>'Limiting Factor Scores'!B74</f>
        <v>Catherine Creek</v>
      </c>
      <c r="C794" s="16" t="str">
        <f>'Limiting Factor Scores'!C74</f>
        <v>Summer Water Temperature</v>
      </c>
      <c r="D794" s="18">
        <f>'Limiting Factor Scores'!D74</f>
        <v>0.46629999999999999</v>
      </c>
      <c r="E794" s="19">
        <f>'Limiting Factor Scores'!E74</f>
        <v>3.56</v>
      </c>
      <c r="F794" s="18">
        <f>'Limiting Factor Scores'!F74</f>
        <v>0.67600000000000005</v>
      </c>
      <c r="G794" s="18">
        <f>'Limiting Factor Scores'!G74</f>
        <v>2.0984565828121116</v>
      </c>
      <c r="H794" s="18">
        <f>'Limiting Factor Scores'!H74</f>
        <v>0.64786469650302791</v>
      </c>
      <c r="I794" s="17">
        <f>LFAT!A131</f>
        <v>9</v>
      </c>
      <c r="J794" s="16" t="str">
        <f>LFAT!B131</f>
        <v>Nutrient Enhancement</v>
      </c>
      <c r="K794" s="16" t="str">
        <f>LFAT!D131</f>
        <v>N</v>
      </c>
      <c r="L794" s="19">
        <f>LFAT!F131</f>
        <v>0.1</v>
      </c>
      <c r="M794" s="16" t="str">
        <f>LFAT!G131</f>
        <v>R</v>
      </c>
      <c r="N794" s="19">
        <f>LFAT!I131</f>
        <v>0.1</v>
      </c>
      <c r="O794" s="18">
        <f>LFAT!J131</f>
        <v>0.01</v>
      </c>
      <c r="P794" s="18">
        <f t="shared" si="36"/>
        <v>6.7600000000000004E-3</v>
      </c>
      <c r="Q794" s="18">
        <f t="shared" si="37"/>
        <v>2.0984565828121117E-2</v>
      </c>
      <c r="R794" s="18">
        <f t="shared" si="38"/>
        <v>6.478646965030279E-3</v>
      </c>
    </row>
    <row r="795" spans="1:18" ht="18" customHeight="1" x14ac:dyDescent="0.2">
      <c r="A795" s="16" t="str">
        <f>'Limiting Factor Scores'!A75</f>
        <v>CC5</v>
      </c>
      <c r="B795" s="16" t="str">
        <f>'Limiting Factor Scores'!B75</f>
        <v>Catherine Creek</v>
      </c>
      <c r="C795" s="16" t="str">
        <f>'Limiting Factor Scores'!C75</f>
        <v>Water Quality</v>
      </c>
      <c r="D795" s="18">
        <f>'Limiting Factor Scores'!D75</f>
        <v>0.46629999999999999</v>
      </c>
      <c r="E795" s="19">
        <f>'Limiting Factor Scores'!E75</f>
        <v>2.88</v>
      </c>
      <c r="F795" s="18">
        <f>'Limiting Factor Scores'!F75</f>
        <v>0.52300000000000002</v>
      </c>
      <c r="G795" s="18">
        <f>'Limiting Factor Scores'!G75</f>
        <v>1.4197003110975177</v>
      </c>
      <c r="H795" s="18">
        <f>'Limiting Factor Scores'!H75</f>
        <v>0.39164566986706156</v>
      </c>
      <c r="I795" s="17">
        <f>LFAT!A133</f>
        <v>9</v>
      </c>
      <c r="J795" s="16" t="str">
        <f>LFAT!B133</f>
        <v>Nutrient Enhancement</v>
      </c>
      <c r="K795" s="16" t="str">
        <f>LFAT!D133</f>
        <v>N</v>
      </c>
      <c r="L795" s="19">
        <f>LFAT!F133</f>
        <v>0.1</v>
      </c>
      <c r="M795" s="16" t="str">
        <f>LFAT!G133</f>
        <v>R</v>
      </c>
      <c r="N795" s="19">
        <f>LFAT!I133</f>
        <v>0.1</v>
      </c>
      <c r="O795" s="18">
        <f>LFAT!J133</f>
        <v>0.01</v>
      </c>
      <c r="P795" s="18">
        <f t="shared" si="36"/>
        <v>5.2300000000000003E-3</v>
      </c>
      <c r="Q795" s="18">
        <f t="shared" si="37"/>
        <v>1.4197003110975177E-2</v>
      </c>
      <c r="R795" s="18">
        <f t="shared" si="38"/>
        <v>3.9164566986706157E-3</v>
      </c>
    </row>
    <row r="796" spans="1:18" ht="18" customHeight="1" x14ac:dyDescent="0.2">
      <c r="A796" s="16" t="str">
        <f>'Limiting Factor Scores'!A76</f>
        <v>CC5</v>
      </c>
      <c r="B796" s="16" t="str">
        <f>'Limiting Factor Scores'!B76</f>
        <v>Catherine Creek</v>
      </c>
      <c r="C796" s="16" t="str">
        <f>'Limiting Factor Scores'!C76</f>
        <v>Winter Water Temperature</v>
      </c>
      <c r="D796" s="18">
        <f>'Limiting Factor Scores'!D76</f>
        <v>0.46629999999999999</v>
      </c>
      <c r="E796" s="19">
        <f>'Limiting Factor Scores'!E76</f>
        <v>3.42</v>
      </c>
      <c r="F796" s="18">
        <f>'Limiting Factor Scores'!F76</f>
        <v>0.64449999999999996</v>
      </c>
      <c r="G796" s="18">
        <f>'Limiting Factor Scores'!G76</f>
        <v>1.4403990346857898</v>
      </c>
      <c r="H796" s="18">
        <f>'Limiting Factor Scores'!H76</f>
        <v>0.40090748694507949</v>
      </c>
      <c r="I796" s="17">
        <f>LFAT!A132</f>
        <v>9</v>
      </c>
      <c r="J796" s="16" t="str">
        <f>LFAT!B132</f>
        <v>Nutrient Enhancement</v>
      </c>
      <c r="K796" s="16" t="str">
        <f>LFAT!D132</f>
        <v>N</v>
      </c>
      <c r="L796" s="19">
        <f>LFAT!F132</f>
        <v>0.1</v>
      </c>
      <c r="M796" s="16" t="str">
        <f>LFAT!G132</f>
        <v>R</v>
      </c>
      <c r="N796" s="19">
        <f>LFAT!I132</f>
        <v>0.1</v>
      </c>
      <c r="O796" s="18">
        <f>LFAT!J132</f>
        <v>0.01</v>
      </c>
      <c r="P796" s="18">
        <f t="shared" si="36"/>
        <v>6.4449999999999993E-3</v>
      </c>
      <c r="Q796" s="18">
        <f t="shared" si="37"/>
        <v>1.4403990346857899E-2</v>
      </c>
      <c r="R796" s="18">
        <f t="shared" si="38"/>
        <v>4.0090748694507948E-3</v>
      </c>
    </row>
    <row r="797" spans="1:18" ht="18" customHeight="1" x14ac:dyDescent="0.2">
      <c r="A797" s="16" t="str">
        <f>'Limiting Factor Scores'!A62</f>
        <v>CC5</v>
      </c>
      <c r="B797" s="16" t="str">
        <f>'Limiting Factor Scores'!B62</f>
        <v>Catherine Creek</v>
      </c>
      <c r="C797" s="16" t="str">
        <f>'Limiting Factor Scores'!C62</f>
        <v>Altered Flow Timing</v>
      </c>
      <c r="D797" s="18">
        <f>'Limiting Factor Scores'!D62</f>
        <v>0.46629999999999999</v>
      </c>
      <c r="E797" s="19">
        <f>'Limiting Factor Scores'!E62</f>
        <v>2.88</v>
      </c>
      <c r="F797" s="18">
        <f>'Limiting Factor Scores'!F62</f>
        <v>0.52300000000000002</v>
      </c>
      <c r="G797" s="18">
        <f>'Limiting Factor Scores'!G62</f>
        <v>1.278601261463411</v>
      </c>
      <c r="H797" s="18">
        <f>'Limiting Factor Scores'!H62</f>
        <v>0.34821851798779818</v>
      </c>
      <c r="I797" s="17">
        <f>LFAT!A143</f>
        <v>10</v>
      </c>
      <c r="J797" s="16" t="str">
        <f>LFAT!B143</f>
        <v>Upland Treatments</v>
      </c>
      <c r="K797" s="16" t="str">
        <f>LFAT!D143</f>
        <v>I</v>
      </c>
      <c r="L797" s="19">
        <f>LFAT!F143</f>
        <v>0.5</v>
      </c>
      <c r="M797" s="16" t="str">
        <f>LFAT!G143</f>
        <v>CD</v>
      </c>
      <c r="N797" s="19">
        <f>LFAT!I143</f>
        <v>0.5</v>
      </c>
      <c r="O797" s="18">
        <f>LFAT!J143</f>
        <v>0.25</v>
      </c>
      <c r="P797" s="18">
        <f t="shared" si="36"/>
        <v>0.13075000000000001</v>
      </c>
      <c r="Q797" s="18">
        <f t="shared" si="37"/>
        <v>0.31965031536585276</v>
      </c>
      <c r="R797" s="18">
        <f t="shared" si="38"/>
        <v>8.7054629496949545E-2</v>
      </c>
    </row>
    <row r="798" spans="1:18" ht="18" customHeight="1" x14ac:dyDescent="0.2">
      <c r="A798" s="16" t="str">
        <f>'Limiting Factor Scores'!A63</f>
        <v>CC5</v>
      </c>
      <c r="B798" s="16" t="str">
        <f>'Limiting Factor Scores'!B63</f>
        <v>Catherine Creek</v>
      </c>
      <c r="C798" s="16" t="str">
        <f>'Limiting Factor Scores'!C63</f>
        <v>Altered Primary Productivity</v>
      </c>
      <c r="D798" s="18">
        <f>'Limiting Factor Scores'!D63</f>
        <v>0.46629999999999999</v>
      </c>
      <c r="E798" s="19">
        <f>'Limiting Factor Scores'!E63</f>
        <v>2.71</v>
      </c>
      <c r="F798" s="18">
        <f>'Limiting Factor Scores'!F63</f>
        <v>0.48475000000000001</v>
      </c>
      <c r="G798" s="18">
        <f>'Limiting Factor Scores'!G63</f>
        <v>0.8218129485885437</v>
      </c>
      <c r="H798" s="18">
        <f>'Limiting Factor Scores'!H63</f>
        <v>0.2306242859989798</v>
      </c>
      <c r="I798" s="17">
        <f>LFAT!A150</f>
        <v>10</v>
      </c>
      <c r="J798" s="16" t="str">
        <f>LFAT!B150</f>
        <v>Upland Treatments</v>
      </c>
      <c r="K798" s="16" t="str">
        <f>LFAT!D150</f>
        <v>I</v>
      </c>
      <c r="L798" s="19">
        <f>LFAT!F150</f>
        <v>0.5</v>
      </c>
      <c r="M798" s="16" t="str">
        <f>LFAT!G150</f>
        <v>CD</v>
      </c>
      <c r="N798" s="19">
        <f>LFAT!I150</f>
        <v>0.5</v>
      </c>
      <c r="O798" s="18">
        <f>LFAT!J150</f>
        <v>0.25</v>
      </c>
      <c r="P798" s="18">
        <f t="shared" si="36"/>
        <v>0.1211875</v>
      </c>
      <c r="Q798" s="18">
        <f t="shared" si="37"/>
        <v>0.20545323714713593</v>
      </c>
      <c r="R798" s="18">
        <f t="shared" si="38"/>
        <v>5.765607149974495E-2</v>
      </c>
    </row>
    <row r="799" spans="1:18" ht="18" customHeight="1" x14ac:dyDescent="0.2">
      <c r="A799" s="16" t="str">
        <f>'Limiting Factor Scores'!A64</f>
        <v>CC5</v>
      </c>
      <c r="B799" s="16" t="str">
        <f>'Limiting Factor Scores'!B64</f>
        <v>Catherine Creek</v>
      </c>
      <c r="C799" s="16" t="str">
        <f>'Limiting Factor Scores'!C64</f>
        <v>Anthropogenic Barriers</v>
      </c>
      <c r="D799" s="18">
        <f>'Limiting Factor Scores'!D64</f>
        <v>0.46629999999999999</v>
      </c>
      <c r="E799" s="19">
        <f>'Limiting Factor Scores'!E64</f>
        <v>3.91</v>
      </c>
      <c r="F799" s="18">
        <f>'Limiting Factor Scores'!F64</f>
        <v>0.75475000000000003</v>
      </c>
      <c r="G799" s="18">
        <f>'Limiting Factor Scores'!G64</f>
        <v>1.8677954587049257</v>
      </c>
      <c r="H799" s="18">
        <f>'Limiting Factor Scores'!H64</f>
        <v>0.57446651168630458</v>
      </c>
      <c r="I799" s="17">
        <f>LFAT!A137</f>
        <v>10</v>
      </c>
      <c r="J799" s="16" t="str">
        <f>LFAT!B137</f>
        <v>Upland Treatments</v>
      </c>
      <c r="K799" s="16" t="str">
        <f>LFAT!D137</f>
        <v>N</v>
      </c>
      <c r="L799" s="19">
        <f>LFAT!F137</f>
        <v>0.1</v>
      </c>
      <c r="M799" s="16" t="str">
        <f>LFAT!G137</f>
        <v>R</v>
      </c>
      <c r="N799" s="19">
        <f>LFAT!I137</f>
        <v>0.1</v>
      </c>
      <c r="O799" s="18">
        <f>LFAT!J137</f>
        <v>0.01</v>
      </c>
      <c r="P799" s="18">
        <f t="shared" si="36"/>
        <v>7.5475000000000004E-3</v>
      </c>
      <c r="Q799" s="18">
        <f t="shared" si="37"/>
        <v>1.8677954587049257E-2</v>
      </c>
      <c r="R799" s="18">
        <f t="shared" si="38"/>
        <v>5.7446651168630456E-3</v>
      </c>
    </row>
    <row r="800" spans="1:18" ht="18" customHeight="1" x14ac:dyDescent="0.2">
      <c r="A800" s="16" t="str">
        <f>'Limiting Factor Scores'!A65</f>
        <v>CC5</v>
      </c>
      <c r="B800" s="16" t="str">
        <f>'Limiting Factor Scores'!B65</f>
        <v>Catherine Creek</v>
      </c>
      <c r="C800" s="16" t="str">
        <f>'Limiting Factor Scores'!C65</f>
        <v>Channel and Habitat Structure</v>
      </c>
      <c r="D800" s="18">
        <f>'Limiting Factor Scores'!D65</f>
        <v>0.46629999999999999</v>
      </c>
      <c r="E800" s="19">
        <f>'Limiting Factor Scores'!E65</f>
        <v>3.81</v>
      </c>
      <c r="F800" s="18">
        <f>'Limiting Factor Scores'!F65</f>
        <v>0.73224999999999996</v>
      </c>
      <c r="G800" s="18">
        <f>'Limiting Factor Scores'!G65</f>
        <v>2.9754769531324237</v>
      </c>
      <c r="H800" s="18">
        <f>'Limiting Factor Scores'!H65</f>
        <v>0.89691118808283887</v>
      </c>
      <c r="I800" s="17">
        <f>LFAT!A141</f>
        <v>10</v>
      </c>
      <c r="J800" s="16" t="str">
        <f>LFAT!B141</f>
        <v>Upland Treatments</v>
      </c>
      <c r="K800" s="16" t="str">
        <f>LFAT!D141</f>
        <v>N</v>
      </c>
      <c r="L800" s="19">
        <f>LFAT!F141</f>
        <v>0.1</v>
      </c>
      <c r="M800" s="16" t="str">
        <f>LFAT!G141</f>
        <v>R</v>
      </c>
      <c r="N800" s="19">
        <f>LFAT!I141</f>
        <v>0.1</v>
      </c>
      <c r="O800" s="18">
        <f>LFAT!J141</f>
        <v>0.01</v>
      </c>
      <c r="P800" s="18">
        <f t="shared" si="36"/>
        <v>7.3225E-3</v>
      </c>
      <c r="Q800" s="18">
        <f t="shared" si="37"/>
        <v>2.9754769531324238E-2</v>
      </c>
      <c r="R800" s="18">
        <f t="shared" si="38"/>
        <v>8.9691118808283895E-3</v>
      </c>
    </row>
    <row r="801" spans="1:18" ht="18" customHeight="1" x14ac:dyDescent="0.2">
      <c r="A801" s="16" t="str">
        <f>'Limiting Factor Scores'!A66</f>
        <v>CC5</v>
      </c>
      <c r="B801" s="16" t="str">
        <f>'Limiting Factor Scores'!B66</f>
        <v>Catherine Creek</v>
      </c>
      <c r="C801" s="16" t="str">
        <f>'Limiting Factor Scores'!C66</f>
        <v>Decreased Sediment Quantity</v>
      </c>
      <c r="D801" s="18">
        <f>'Limiting Factor Scores'!D66</f>
        <v>0.46629999999999999</v>
      </c>
      <c r="E801" s="19">
        <f>'Limiting Factor Scores'!E66</f>
        <v>3.44</v>
      </c>
      <c r="F801" s="18">
        <f>'Limiting Factor Scores'!F66</f>
        <v>0.64900000000000002</v>
      </c>
      <c r="G801" s="18">
        <f>'Limiting Factor Scores'!G66</f>
        <v>1.5671843394154128</v>
      </c>
      <c r="H801" s="18">
        <f>'Limiting Factor Scores'!H66</f>
        <v>0.47529998976093923</v>
      </c>
      <c r="I801" s="17">
        <f>LFAT!A144</f>
        <v>10</v>
      </c>
      <c r="J801" s="16" t="str">
        <f>LFAT!B144</f>
        <v>Upland Treatments</v>
      </c>
      <c r="K801" s="16" t="str">
        <f>LFAT!D144</f>
        <v>I</v>
      </c>
      <c r="L801" s="19">
        <f>LFAT!F144</f>
        <v>0.5</v>
      </c>
      <c r="M801" s="16" t="str">
        <f>LFAT!G144</f>
        <v>CD</v>
      </c>
      <c r="N801" s="19">
        <f>LFAT!I144</f>
        <v>0.5</v>
      </c>
      <c r="O801" s="18">
        <f>LFAT!J144</f>
        <v>0.25</v>
      </c>
      <c r="P801" s="18">
        <f t="shared" si="36"/>
        <v>0.16225000000000001</v>
      </c>
      <c r="Q801" s="18">
        <f t="shared" si="37"/>
        <v>0.3917960848538532</v>
      </c>
      <c r="R801" s="18">
        <f t="shared" si="38"/>
        <v>0.11882499744023481</v>
      </c>
    </row>
    <row r="802" spans="1:18" ht="18" customHeight="1" x14ac:dyDescent="0.2">
      <c r="A802" s="16" t="str">
        <f>'Limiting Factor Scores'!A67</f>
        <v>CC5</v>
      </c>
      <c r="B802" s="16" t="str">
        <f>'Limiting Factor Scores'!B67</f>
        <v>Catherine Creek</v>
      </c>
      <c r="C802" s="16" t="str">
        <f>'Limiting Factor Scores'!C67</f>
        <v>Decreased Water Quantity</v>
      </c>
      <c r="D802" s="18">
        <f>'Limiting Factor Scores'!D67</f>
        <v>0.46629999999999999</v>
      </c>
      <c r="E802" s="19">
        <f>'Limiting Factor Scores'!E67</f>
        <v>3.63</v>
      </c>
      <c r="F802" s="18">
        <f>'Limiting Factor Scores'!F67</f>
        <v>0.69174999999999998</v>
      </c>
      <c r="G802" s="18">
        <f>'Limiting Factor Scores'!G67</f>
        <v>2.4169186662615005</v>
      </c>
      <c r="H802" s="18">
        <f>'Limiting Factor Scores'!H67</f>
        <v>0.6926119354282777</v>
      </c>
      <c r="I802" s="17">
        <f>LFAT!A142</f>
        <v>10</v>
      </c>
      <c r="J802" s="16" t="str">
        <f>LFAT!B142</f>
        <v>Upland Treatments</v>
      </c>
      <c r="K802" s="16" t="str">
        <f>LFAT!D142</f>
        <v>I</v>
      </c>
      <c r="L802" s="19">
        <f>LFAT!F142</f>
        <v>0.5</v>
      </c>
      <c r="M802" s="16" t="str">
        <f>LFAT!G142</f>
        <v>CD</v>
      </c>
      <c r="N802" s="19">
        <f>LFAT!I142</f>
        <v>0.5</v>
      </c>
      <c r="O802" s="18">
        <f>LFAT!J142</f>
        <v>0.25</v>
      </c>
      <c r="P802" s="18">
        <f t="shared" si="36"/>
        <v>0.17293749999999999</v>
      </c>
      <c r="Q802" s="18">
        <f t="shared" si="37"/>
        <v>0.60422966656537513</v>
      </c>
      <c r="R802" s="18">
        <f t="shared" si="38"/>
        <v>0.17315298385706943</v>
      </c>
    </row>
    <row r="803" spans="1:18" ht="18" customHeight="1" x14ac:dyDescent="0.2">
      <c r="A803" s="16" t="str">
        <f>'Limiting Factor Scores'!A68</f>
        <v>CC5</v>
      </c>
      <c r="B803" s="16" t="str">
        <f>'Limiting Factor Scores'!B68</f>
        <v>Catherine Creek</v>
      </c>
      <c r="C803" s="16" t="str">
        <f>'Limiting Factor Scores'!C68</f>
        <v>Floodplain Condition</v>
      </c>
      <c r="D803" s="18">
        <f>'Limiting Factor Scores'!D68</f>
        <v>0.46629999999999999</v>
      </c>
      <c r="E803" s="19">
        <f>'Limiting Factor Scores'!E68</f>
        <v>3.64</v>
      </c>
      <c r="F803" s="18">
        <f>'Limiting Factor Scores'!F68</f>
        <v>0.69399999999999995</v>
      </c>
      <c r="G803" s="18">
        <f>'Limiting Factor Scores'!G68</f>
        <v>1.9670998729958331</v>
      </c>
      <c r="H803" s="18">
        <f>'Limiting Factor Scores'!H68</f>
        <v>0.5592249967890417</v>
      </c>
      <c r="I803" s="17">
        <f>LFAT!A139</f>
        <v>10</v>
      </c>
      <c r="J803" s="16" t="str">
        <f>LFAT!B139</f>
        <v>Upland Treatments</v>
      </c>
      <c r="K803" s="16" t="str">
        <f>LFAT!D139</f>
        <v>N</v>
      </c>
      <c r="L803" s="19">
        <f>LFAT!F139</f>
        <v>0.1</v>
      </c>
      <c r="M803" s="16" t="str">
        <f>LFAT!G139</f>
        <v>R</v>
      </c>
      <c r="N803" s="19">
        <f>LFAT!I139</f>
        <v>0.1</v>
      </c>
      <c r="O803" s="18">
        <f>LFAT!J139</f>
        <v>0.01</v>
      </c>
      <c r="P803" s="18">
        <f t="shared" si="36"/>
        <v>6.94E-3</v>
      </c>
      <c r="Q803" s="18">
        <f t="shared" si="37"/>
        <v>1.9670998729958332E-2</v>
      </c>
      <c r="R803" s="18">
        <f t="shared" si="38"/>
        <v>5.5922499678904168E-3</v>
      </c>
    </row>
    <row r="804" spans="1:18" ht="18" customHeight="1" x14ac:dyDescent="0.2">
      <c r="A804" s="16" t="str">
        <f>'Limiting Factor Scores'!A69</f>
        <v>CC5</v>
      </c>
      <c r="B804" s="16" t="str">
        <f>'Limiting Factor Scores'!B69</f>
        <v>Catherine Creek</v>
      </c>
      <c r="C804" s="16" t="str">
        <f>'Limiting Factor Scores'!C69</f>
        <v>Increased Sediment Quantity</v>
      </c>
      <c r="D804" s="18">
        <f>'Limiting Factor Scores'!D69</f>
        <v>0.46629999999999999</v>
      </c>
      <c r="E804" s="19">
        <f>'Limiting Factor Scores'!E69</f>
        <v>3.37</v>
      </c>
      <c r="F804" s="18">
        <f>'Limiting Factor Scores'!F69</f>
        <v>0.63324999999999998</v>
      </c>
      <c r="G804" s="18">
        <f>'Limiting Factor Scores'!G69</f>
        <v>1.0735699838962254</v>
      </c>
      <c r="H804" s="18">
        <f>'Limiting Factor Scores'!H69</f>
        <v>0.3542359112403678</v>
      </c>
      <c r="I804" s="17">
        <f>LFAT!A145</f>
        <v>10</v>
      </c>
      <c r="J804" s="16" t="str">
        <f>LFAT!B145</f>
        <v>Upland Treatments</v>
      </c>
      <c r="K804" s="16" t="str">
        <f>LFAT!D145</f>
        <v>I</v>
      </c>
      <c r="L804" s="19">
        <f>LFAT!F145</f>
        <v>0.5</v>
      </c>
      <c r="M804" s="16" t="str">
        <f>LFAT!G145</f>
        <v>CD</v>
      </c>
      <c r="N804" s="19">
        <f>LFAT!I145</f>
        <v>0.5</v>
      </c>
      <c r="O804" s="18">
        <f>LFAT!J145</f>
        <v>0.25</v>
      </c>
      <c r="P804" s="18">
        <f t="shared" si="36"/>
        <v>0.15831249999999999</v>
      </c>
      <c r="Q804" s="18">
        <f t="shared" si="37"/>
        <v>0.26839249597405634</v>
      </c>
      <c r="R804" s="18">
        <f t="shared" si="38"/>
        <v>8.8558977810091949E-2</v>
      </c>
    </row>
    <row r="805" spans="1:18" ht="18" customHeight="1" x14ac:dyDescent="0.2">
      <c r="A805" s="16" t="str">
        <f>'Limiting Factor Scores'!A70</f>
        <v>CC5</v>
      </c>
      <c r="B805" s="16" t="str">
        <f>'Limiting Factor Scores'!B70</f>
        <v>Catherine Creek</v>
      </c>
      <c r="C805" s="16" t="str">
        <f>'Limiting Factor Scores'!C70</f>
        <v>Non-Native Species Interactions and Competition</v>
      </c>
      <c r="D805" s="18">
        <f>'Limiting Factor Scores'!D70</f>
        <v>0.46629999999999999</v>
      </c>
      <c r="E805" s="19">
        <f>'Limiting Factor Scores'!E70</f>
        <v>1.59</v>
      </c>
      <c r="F805" s="18">
        <f>'Limiting Factor Scores'!F70</f>
        <v>0.23275000000000001</v>
      </c>
      <c r="G805" s="18">
        <f>'Limiting Factor Scores'!G70</f>
        <v>0.43645097120348658</v>
      </c>
      <c r="H805" s="18">
        <f>'Limiting Factor Scores'!H70</f>
        <v>0.15231596239255785</v>
      </c>
      <c r="I805" s="17">
        <f>LFAT!A151</f>
        <v>10</v>
      </c>
      <c r="J805" s="16" t="str">
        <f>LFAT!B151</f>
        <v>Upland Treatments</v>
      </c>
      <c r="K805" s="16" t="str">
        <f>LFAT!D151</f>
        <v>N</v>
      </c>
      <c r="L805" s="19">
        <f>LFAT!F151</f>
        <v>0.1</v>
      </c>
      <c r="M805" s="16" t="str">
        <f>LFAT!G151</f>
        <v>R</v>
      </c>
      <c r="N805" s="19">
        <f>LFAT!I151</f>
        <v>0.1</v>
      </c>
      <c r="O805" s="18">
        <f>LFAT!J151</f>
        <v>0.01</v>
      </c>
      <c r="P805" s="18">
        <f t="shared" si="36"/>
        <v>2.3275000000000001E-3</v>
      </c>
      <c r="Q805" s="18">
        <f t="shared" si="37"/>
        <v>4.3645097120348659E-3</v>
      </c>
      <c r="R805" s="18">
        <f t="shared" si="38"/>
        <v>1.5231596239255786E-3</v>
      </c>
    </row>
    <row r="806" spans="1:18" ht="18" customHeight="1" x14ac:dyDescent="0.2">
      <c r="A806" s="16" t="str">
        <f>'Limiting Factor Scores'!A71</f>
        <v>CC5</v>
      </c>
      <c r="B806" s="16" t="str">
        <f>'Limiting Factor Scores'!B71</f>
        <v>Catherine Creek</v>
      </c>
      <c r="C806" s="16" t="str">
        <f>'Limiting Factor Scores'!C71</f>
        <v>Predation</v>
      </c>
      <c r="D806" s="18">
        <f>'Limiting Factor Scores'!D71</f>
        <v>0.46629999999999999</v>
      </c>
      <c r="E806" s="19">
        <f>'Limiting Factor Scores'!E71</f>
        <v>3.68</v>
      </c>
      <c r="F806" s="18">
        <f>'Limiting Factor Scores'!F71</f>
        <v>0.70299999999999996</v>
      </c>
      <c r="G806" s="18">
        <f>'Limiting Factor Scores'!G71</f>
        <v>1.7608020919436993</v>
      </c>
      <c r="H806" s="18">
        <f>'Limiting Factor Scores'!H71</f>
        <v>0.53170603592456733</v>
      </c>
      <c r="I806" s="17">
        <f>LFAT!A149</f>
        <v>10</v>
      </c>
      <c r="J806" s="16" t="str">
        <f>LFAT!B149</f>
        <v>Upland Treatments</v>
      </c>
      <c r="K806" s="16" t="str">
        <f>LFAT!D149</f>
        <v>N</v>
      </c>
      <c r="L806" s="19">
        <f>LFAT!F149</f>
        <v>0.1</v>
      </c>
      <c r="M806" s="16" t="str">
        <f>LFAT!G149</f>
        <v>R</v>
      </c>
      <c r="N806" s="19">
        <f>LFAT!I149</f>
        <v>0.1</v>
      </c>
      <c r="O806" s="18">
        <f>LFAT!J149</f>
        <v>0.01</v>
      </c>
      <c r="P806" s="18">
        <f t="shared" si="36"/>
        <v>7.0299999999999998E-3</v>
      </c>
      <c r="Q806" s="18">
        <f t="shared" si="37"/>
        <v>1.7608020919436994E-2</v>
      </c>
      <c r="R806" s="18">
        <f t="shared" si="38"/>
        <v>5.3170603592456733E-3</v>
      </c>
    </row>
    <row r="807" spans="1:18" ht="18" customHeight="1" x14ac:dyDescent="0.2">
      <c r="A807" s="16" t="str">
        <f>'Limiting Factor Scores'!A72</f>
        <v>CC5</v>
      </c>
      <c r="B807" s="16" t="str">
        <f>'Limiting Factor Scores'!B72</f>
        <v>Catherine Creek</v>
      </c>
      <c r="C807" s="16" t="str">
        <f>'Limiting Factor Scores'!C72</f>
        <v>Riparian Condition</v>
      </c>
      <c r="D807" s="18">
        <f>'Limiting Factor Scores'!D72</f>
        <v>0.46629999999999999</v>
      </c>
      <c r="E807" s="19">
        <f>'Limiting Factor Scores'!E72</f>
        <v>3.78</v>
      </c>
      <c r="F807" s="18">
        <f>'Limiting Factor Scores'!F72</f>
        <v>0.72550000000000003</v>
      </c>
      <c r="G807" s="18">
        <f>'Limiting Factor Scores'!G72</f>
        <v>2.0998804635042578</v>
      </c>
      <c r="H807" s="18">
        <f>'Limiting Factor Scores'!H72</f>
        <v>0.67159928330925589</v>
      </c>
      <c r="I807" s="17">
        <f>LFAT!A138</f>
        <v>10</v>
      </c>
      <c r="J807" s="16" t="str">
        <f>LFAT!B138</f>
        <v>Upland Treatments</v>
      </c>
      <c r="K807" s="16" t="str">
        <f>LFAT!D138</f>
        <v>N</v>
      </c>
      <c r="L807" s="19">
        <f>LFAT!F138</f>
        <v>0.1</v>
      </c>
      <c r="M807" s="16" t="str">
        <f>LFAT!G138</f>
        <v>R</v>
      </c>
      <c r="N807" s="19">
        <f>LFAT!I138</f>
        <v>0.1</v>
      </c>
      <c r="O807" s="18">
        <f>LFAT!J138</f>
        <v>0.01</v>
      </c>
      <c r="P807" s="18">
        <f t="shared" si="36"/>
        <v>7.2550000000000002E-3</v>
      </c>
      <c r="Q807" s="18">
        <f t="shared" si="37"/>
        <v>2.099880463504258E-2</v>
      </c>
      <c r="R807" s="18">
        <f t="shared" si="38"/>
        <v>6.715992833092559E-3</v>
      </c>
    </row>
    <row r="808" spans="1:18" ht="18" customHeight="1" x14ac:dyDescent="0.2">
      <c r="A808" s="16" t="str">
        <f>'Limiting Factor Scores'!A73</f>
        <v>CC5</v>
      </c>
      <c r="B808" s="16" t="str">
        <f>'Limiting Factor Scores'!B73</f>
        <v>Catherine Creek</v>
      </c>
      <c r="C808" s="16" t="str">
        <f>'Limiting Factor Scores'!C73</f>
        <v>Side Channel and Wetland Habitat</v>
      </c>
      <c r="D808" s="18">
        <f>'Limiting Factor Scores'!D73</f>
        <v>0.46629999999999999</v>
      </c>
      <c r="E808" s="19">
        <f>'Limiting Factor Scores'!E73</f>
        <v>3.48</v>
      </c>
      <c r="F808" s="18">
        <f>'Limiting Factor Scores'!F73</f>
        <v>0.65800000000000003</v>
      </c>
      <c r="G808" s="18">
        <f>'Limiting Factor Scores'!G73</f>
        <v>2.3581723594740138</v>
      </c>
      <c r="H808" s="18">
        <f>'Limiting Factor Scores'!H73</f>
        <v>0.68525069853212273</v>
      </c>
      <c r="I808" s="17">
        <f>LFAT!A140</f>
        <v>10</v>
      </c>
      <c r="J808" s="16" t="str">
        <f>LFAT!B140</f>
        <v>Upland Treatments</v>
      </c>
      <c r="K808" s="16" t="str">
        <f>LFAT!D140</f>
        <v>N</v>
      </c>
      <c r="L808" s="19">
        <f>LFAT!F140</f>
        <v>0.1</v>
      </c>
      <c r="M808" s="16" t="str">
        <f>LFAT!G140</f>
        <v>R</v>
      </c>
      <c r="N808" s="19">
        <f>LFAT!I140</f>
        <v>0.1</v>
      </c>
      <c r="O808" s="18">
        <f>LFAT!J140</f>
        <v>0.01</v>
      </c>
      <c r="P808" s="18">
        <f t="shared" si="36"/>
        <v>6.5800000000000008E-3</v>
      </c>
      <c r="Q808" s="18">
        <f t="shared" si="37"/>
        <v>2.3581723594740138E-2</v>
      </c>
      <c r="R808" s="18">
        <f t="shared" si="38"/>
        <v>6.8525069853212278E-3</v>
      </c>
    </row>
    <row r="809" spans="1:18" ht="18" customHeight="1" x14ac:dyDescent="0.2">
      <c r="A809" s="16" t="str">
        <f>'Limiting Factor Scores'!A74</f>
        <v>CC5</v>
      </c>
      <c r="B809" s="16" t="str">
        <f>'Limiting Factor Scores'!B74</f>
        <v>Catherine Creek</v>
      </c>
      <c r="C809" s="16" t="str">
        <f>'Limiting Factor Scores'!C74</f>
        <v>Summer Water Temperature</v>
      </c>
      <c r="D809" s="18">
        <f>'Limiting Factor Scores'!D74</f>
        <v>0.46629999999999999</v>
      </c>
      <c r="E809" s="19">
        <f>'Limiting Factor Scores'!E74</f>
        <v>3.56</v>
      </c>
      <c r="F809" s="18">
        <f>'Limiting Factor Scores'!F74</f>
        <v>0.67600000000000005</v>
      </c>
      <c r="G809" s="18">
        <f>'Limiting Factor Scores'!G74</f>
        <v>2.0984565828121116</v>
      </c>
      <c r="H809" s="18">
        <f>'Limiting Factor Scores'!H74</f>
        <v>0.64786469650302791</v>
      </c>
      <c r="I809" s="17">
        <f>LFAT!A146</f>
        <v>10</v>
      </c>
      <c r="J809" s="16" t="str">
        <f>LFAT!B146</f>
        <v>Upland Treatments</v>
      </c>
      <c r="K809" s="16" t="str">
        <f>LFAT!D146</f>
        <v>I</v>
      </c>
      <c r="L809" s="19">
        <f>LFAT!F146</f>
        <v>0.5</v>
      </c>
      <c r="M809" s="16" t="str">
        <f>LFAT!G146</f>
        <v>CD</v>
      </c>
      <c r="N809" s="19">
        <f>LFAT!I146</f>
        <v>0.5</v>
      </c>
      <c r="O809" s="18">
        <f>LFAT!J146</f>
        <v>0.25</v>
      </c>
      <c r="P809" s="18">
        <f t="shared" si="36"/>
        <v>0.16900000000000001</v>
      </c>
      <c r="Q809" s="18">
        <f t="shared" si="37"/>
        <v>0.52461414570302789</v>
      </c>
      <c r="R809" s="18">
        <f t="shared" si="38"/>
        <v>0.16196617412575698</v>
      </c>
    </row>
    <row r="810" spans="1:18" ht="18" customHeight="1" x14ac:dyDescent="0.2">
      <c r="A810" s="16" t="str">
        <f>'Limiting Factor Scores'!A75</f>
        <v>CC5</v>
      </c>
      <c r="B810" s="16" t="str">
        <f>'Limiting Factor Scores'!B75</f>
        <v>Catherine Creek</v>
      </c>
      <c r="C810" s="16" t="str">
        <f>'Limiting Factor Scores'!C75</f>
        <v>Water Quality</v>
      </c>
      <c r="D810" s="18">
        <f>'Limiting Factor Scores'!D75</f>
        <v>0.46629999999999999</v>
      </c>
      <c r="E810" s="19">
        <f>'Limiting Factor Scores'!E75</f>
        <v>2.88</v>
      </c>
      <c r="F810" s="18">
        <f>'Limiting Factor Scores'!F75</f>
        <v>0.52300000000000002</v>
      </c>
      <c r="G810" s="18">
        <f>'Limiting Factor Scores'!G75</f>
        <v>1.4197003110975177</v>
      </c>
      <c r="H810" s="18">
        <f>'Limiting Factor Scores'!H75</f>
        <v>0.39164566986706156</v>
      </c>
      <c r="I810" s="17">
        <f>LFAT!A148</f>
        <v>10</v>
      </c>
      <c r="J810" s="16" t="str">
        <f>LFAT!B148</f>
        <v>Upland Treatments</v>
      </c>
      <c r="K810" s="16" t="str">
        <f>LFAT!D148</f>
        <v>I</v>
      </c>
      <c r="L810" s="19">
        <f>LFAT!F148</f>
        <v>0.5</v>
      </c>
      <c r="M810" s="16" t="str">
        <f>LFAT!G148</f>
        <v>CD</v>
      </c>
      <c r="N810" s="19">
        <f>LFAT!I148</f>
        <v>0.5</v>
      </c>
      <c r="O810" s="18">
        <f>LFAT!J148</f>
        <v>0.25</v>
      </c>
      <c r="P810" s="18">
        <f t="shared" si="36"/>
        <v>0.13075000000000001</v>
      </c>
      <c r="Q810" s="18">
        <f t="shared" si="37"/>
        <v>0.35492507777437943</v>
      </c>
      <c r="R810" s="18">
        <f t="shared" si="38"/>
        <v>9.7911417466765391E-2</v>
      </c>
    </row>
    <row r="811" spans="1:18" ht="18" customHeight="1" x14ac:dyDescent="0.2">
      <c r="A811" s="16" t="str">
        <f>'Limiting Factor Scores'!A76</f>
        <v>CC5</v>
      </c>
      <c r="B811" s="16" t="str">
        <f>'Limiting Factor Scores'!B76</f>
        <v>Catherine Creek</v>
      </c>
      <c r="C811" s="16" t="str">
        <f>'Limiting Factor Scores'!C76</f>
        <v>Winter Water Temperature</v>
      </c>
      <c r="D811" s="18">
        <f>'Limiting Factor Scores'!D76</f>
        <v>0.46629999999999999</v>
      </c>
      <c r="E811" s="19">
        <f>'Limiting Factor Scores'!E76</f>
        <v>3.42</v>
      </c>
      <c r="F811" s="18">
        <f>'Limiting Factor Scores'!F76</f>
        <v>0.64449999999999996</v>
      </c>
      <c r="G811" s="18">
        <f>'Limiting Factor Scores'!G76</f>
        <v>1.4403990346857898</v>
      </c>
      <c r="H811" s="18">
        <f>'Limiting Factor Scores'!H76</f>
        <v>0.40090748694507949</v>
      </c>
      <c r="I811" s="17">
        <f>LFAT!A147</f>
        <v>10</v>
      </c>
      <c r="J811" s="16" t="str">
        <f>LFAT!B147</f>
        <v>Upland Treatments</v>
      </c>
      <c r="K811" s="16" t="str">
        <f>LFAT!D147</f>
        <v>N</v>
      </c>
      <c r="L811" s="19">
        <f>LFAT!F147</f>
        <v>0.1</v>
      </c>
      <c r="M811" s="16" t="str">
        <f>LFAT!G147</f>
        <v>R</v>
      </c>
      <c r="N811" s="19">
        <f>LFAT!I147</f>
        <v>0.1</v>
      </c>
      <c r="O811" s="18">
        <f>LFAT!J147</f>
        <v>0.01</v>
      </c>
      <c r="P811" s="18">
        <f t="shared" si="36"/>
        <v>6.4449999999999993E-3</v>
      </c>
      <c r="Q811" s="18">
        <f t="shared" si="37"/>
        <v>1.4403990346857899E-2</v>
      </c>
      <c r="R811" s="18">
        <f t="shared" si="38"/>
        <v>4.0090748694507948E-3</v>
      </c>
    </row>
    <row r="812" spans="1:18" ht="18" customHeight="1" x14ac:dyDescent="0.2">
      <c r="A812" s="16" t="str">
        <f>'Limiting Factor Scores'!A62</f>
        <v>CC5</v>
      </c>
      <c r="B812" s="16" t="str">
        <f>'Limiting Factor Scores'!B62</f>
        <v>Catherine Creek</v>
      </c>
      <c r="C812" s="16" t="str">
        <f>'Limiting Factor Scores'!C62</f>
        <v>Altered Flow Timing</v>
      </c>
      <c r="D812" s="18">
        <f>'Limiting Factor Scores'!D62</f>
        <v>0.46629999999999999</v>
      </c>
      <c r="E812" s="19">
        <f>'Limiting Factor Scores'!E62</f>
        <v>2.88</v>
      </c>
      <c r="F812" s="18">
        <f>'Limiting Factor Scores'!F62</f>
        <v>0.52300000000000002</v>
      </c>
      <c r="G812" s="18">
        <f>'Limiting Factor Scores'!G62</f>
        <v>1.278601261463411</v>
      </c>
      <c r="H812" s="18">
        <f>'Limiting Factor Scores'!H62</f>
        <v>0.34821851798779818</v>
      </c>
      <c r="I812" s="17">
        <f>LFAT!A158</f>
        <v>11</v>
      </c>
      <c r="J812" s="16" t="str">
        <f>LFAT!B158</f>
        <v>Species Management (non-native or unnatural)</v>
      </c>
      <c r="K812" s="16" t="str">
        <f>LFAT!D158</f>
        <v>N</v>
      </c>
      <c r="L812" s="19">
        <f>LFAT!F158</f>
        <v>0.1</v>
      </c>
      <c r="M812" s="16" t="str">
        <f>LFAT!G158</f>
        <v>R</v>
      </c>
      <c r="N812" s="19">
        <f>LFAT!I158</f>
        <v>0.1</v>
      </c>
      <c r="O812" s="18">
        <f>LFAT!J158</f>
        <v>0.01</v>
      </c>
      <c r="P812" s="18">
        <f t="shared" si="36"/>
        <v>5.2300000000000003E-3</v>
      </c>
      <c r="Q812" s="18">
        <f t="shared" si="37"/>
        <v>1.278601261463411E-2</v>
      </c>
      <c r="R812" s="18">
        <f t="shared" si="38"/>
        <v>3.4821851798779819E-3</v>
      </c>
    </row>
    <row r="813" spans="1:18" ht="18" customHeight="1" x14ac:dyDescent="0.2">
      <c r="A813" s="16" t="str">
        <f>'Limiting Factor Scores'!A63</f>
        <v>CC5</v>
      </c>
      <c r="B813" s="16" t="str">
        <f>'Limiting Factor Scores'!B63</f>
        <v>Catherine Creek</v>
      </c>
      <c r="C813" s="16" t="str">
        <f>'Limiting Factor Scores'!C63</f>
        <v>Altered Primary Productivity</v>
      </c>
      <c r="D813" s="18">
        <f>'Limiting Factor Scores'!D63</f>
        <v>0.46629999999999999</v>
      </c>
      <c r="E813" s="19">
        <f>'Limiting Factor Scores'!E63</f>
        <v>2.71</v>
      </c>
      <c r="F813" s="18">
        <f>'Limiting Factor Scores'!F63</f>
        <v>0.48475000000000001</v>
      </c>
      <c r="G813" s="18">
        <f>'Limiting Factor Scores'!G63</f>
        <v>0.8218129485885437</v>
      </c>
      <c r="H813" s="18">
        <f>'Limiting Factor Scores'!H63</f>
        <v>0.2306242859989798</v>
      </c>
      <c r="I813" s="17">
        <f>LFAT!A165</f>
        <v>11</v>
      </c>
      <c r="J813" s="16" t="str">
        <f>LFAT!B165</f>
        <v>Species Management (non-native or unnatural)</v>
      </c>
      <c r="K813" s="16" t="str">
        <f>LFAT!D165</f>
        <v>N</v>
      </c>
      <c r="L813" s="19">
        <f>LFAT!F165</f>
        <v>0.1</v>
      </c>
      <c r="M813" s="16" t="str">
        <f>LFAT!G165</f>
        <v>R</v>
      </c>
      <c r="N813" s="19">
        <f>LFAT!I165</f>
        <v>0.1</v>
      </c>
      <c r="O813" s="18">
        <f>LFAT!J165</f>
        <v>0.01</v>
      </c>
      <c r="P813" s="18">
        <f t="shared" si="36"/>
        <v>4.8475000000000002E-3</v>
      </c>
      <c r="Q813" s="18">
        <f t="shared" si="37"/>
        <v>8.2181294858854372E-3</v>
      </c>
      <c r="R813" s="18">
        <f t="shared" si="38"/>
        <v>2.3062428599897981E-3</v>
      </c>
    </row>
    <row r="814" spans="1:18" ht="18" customHeight="1" x14ac:dyDescent="0.2">
      <c r="A814" s="16" t="str">
        <f>'Limiting Factor Scores'!A64</f>
        <v>CC5</v>
      </c>
      <c r="B814" s="16" t="str">
        <f>'Limiting Factor Scores'!B64</f>
        <v>Catherine Creek</v>
      </c>
      <c r="C814" s="16" t="str">
        <f>'Limiting Factor Scores'!C64</f>
        <v>Anthropogenic Barriers</v>
      </c>
      <c r="D814" s="18">
        <f>'Limiting Factor Scores'!D64</f>
        <v>0.46629999999999999</v>
      </c>
      <c r="E814" s="19">
        <f>'Limiting Factor Scores'!E64</f>
        <v>3.91</v>
      </c>
      <c r="F814" s="18">
        <f>'Limiting Factor Scores'!F64</f>
        <v>0.75475000000000003</v>
      </c>
      <c r="G814" s="18">
        <f>'Limiting Factor Scores'!G64</f>
        <v>1.8677954587049257</v>
      </c>
      <c r="H814" s="18">
        <f>'Limiting Factor Scores'!H64</f>
        <v>0.57446651168630458</v>
      </c>
      <c r="I814" s="17">
        <f>LFAT!A152</f>
        <v>11</v>
      </c>
      <c r="J814" s="16" t="str">
        <f>LFAT!B152</f>
        <v>Species Management (non-native or unnatural)</v>
      </c>
      <c r="K814" s="16" t="str">
        <f>LFAT!D152</f>
        <v>N</v>
      </c>
      <c r="L814" s="19">
        <f>LFAT!F152</f>
        <v>0.1</v>
      </c>
      <c r="M814" s="16" t="str">
        <f>LFAT!G152</f>
        <v>R</v>
      </c>
      <c r="N814" s="19">
        <f>LFAT!I152</f>
        <v>0.1</v>
      </c>
      <c r="O814" s="18">
        <f>LFAT!J152</f>
        <v>0.01</v>
      </c>
      <c r="P814" s="18">
        <f t="shared" si="36"/>
        <v>7.5475000000000004E-3</v>
      </c>
      <c r="Q814" s="18">
        <f t="shared" si="37"/>
        <v>1.8677954587049257E-2</v>
      </c>
      <c r="R814" s="18">
        <f t="shared" si="38"/>
        <v>5.7446651168630456E-3</v>
      </c>
    </row>
    <row r="815" spans="1:18" ht="18" customHeight="1" x14ac:dyDescent="0.2">
      <c r="A815" s="16" t="str">
        <f>'Limiting Factor Scores'!A65</f>
        <v>CC5</v>
      </c>
      <c r="B815" s="16" t="str">
        <f>'Limiting Factor Scores'!B65</f>
        <v>Catherine Creek</v>
      </c>
      <c r="C815" s="16" t="str">
        <f>'Limiting Factor Scores'!C65</f>
        <v>Channel and Habitat Structure</v>
      </c>
      <c r="D815" s="18">
        <f>'Limiting Factor Scores'!D65</f>
        <v>0.46629999999999999</v>
      </c>
      <c r="E815" s="19">
        <f>'Limiting Factor Scores'!E65</f>
        <v>3.81</v>
      </c>
      <c r="F815" s="18">
        <f>'Limiting Factor Scores'!F65</f>
        <v>0.73224999999999996</v>
      </c>
      <c r="G815" s="18">
        <f>'Limiting Factor Scores'!G65</f>
        <v>2.9754769531324237</v>
      </c>
      <c r="H815" s="18">
        <f>'Limiting Factor Scores'!H65</f>
        <v>0.89691118808283887</v>
      </c>
      <c r="I815" s="17">
        <f>LFAT!A156</f>
        <v>11</v>
      </c>
      <c r="J815" s="16" t="str">
        <f>LFAT!B156</f>
        <v>Species Management (non-native or unnatural)</v>
      </c>
      <c r="K815" s="16" t="str">
        <f>LFAT!D156</f>
        <v>N</v>
      </c>
      <c r="L815" s="19">
        <f>LFAT!F156</f>
        <v>0.1</v>
      </c>
      <c r="M815" s="16" t="str">
        <f>LFAT!G156</f>
        <v>R</v>
      </c>
      <c r="N815" s="19">
        <f>LFAT!I156</f>
        <v>0.1</v>
      </c>
      <c r="O815" s="18">
        <f>LFAT!J156</f>
        <v>0.01</v>
      </c>
      <c r="P815" s="18">
        <f t="shared" si="36"/>
        <v>7.3225E-3</v>
      </c>
      <c r="Q815" s="18">
        <f t="shared" si="37"/>
        <v>2.9754769531324238E-2</v>
      </c>
      <c r="R815" s="18">
        <f t="shared" si="38"/>
        <v>8.9691118808283895E-3</v>
      </c>
    </row>
    <row r="816" spans="1:18" ht="18" customHeight="1" x14ac:dyDescent="0.2">
      <c r="A816" s="16" t="str">
        <f>'Limiting Factor Scores'!A66</f>
        <v>CC5</v>
      </c>
      <c r="B816" s="16" t="str">
        <f>'Limiting Factor Scores'!B66</f>
        <v>Catherine Creek</v>
      </c>
      <c r="C816" s="16" t="str">
        <f>'Limiting Factor Scores'!C66</f>
        <v>Decreased Sediment Quantity</v>
      </c>
      <c r="D816" s="18">
        <f>'Limiting Factor Scores'!D66</f>
        <v>0.46629999999999999</v>
      </c>
      <c r="E816" s="19">
        <f>'Limiting Factor Scores'!E66</f>
        <v>3.44</v>
      </c>
      <c r="F816" s="18">
        <f>'Limiting Factor Scores'!F66</f>
        <v>0.64900000000000002</v>
      </c>
      <c r="G816" s="18">
        <f>'Limiting Factor Scores'!G66</f>
        <v>1.5671843394154128</v>
      </c>
      <c r="H816" s="18">
        <f>'Limiting Factor Scores'!H66</f>
        <v>0.47529998976093923</v>
      </c>
      <c r="I816" s="17">
        <f>LFAT!A159</f>
        <v>11</v>
      </c>
      <c r="J816" s="16" t="str">
        <f>LFAT!B159</f>
        <v>Species Management (non-native or unnatural)</v>
      </c>
      <c r="K816" s="16" t="str">
        <f>LFAT!D159</f>
        <v>N</v>
      </c>
      <c r="L816" s="19">
        <f>LFAT!F159</f>
        <v>0.1</v>
      </c>
      <c r="M816" s="16" t="str">
        <f>LFAT!G159</f>
        <v>R</v>
      </c>
      <c r="N816" s="19">
        <f>LFAT!I159</f>
        <v>0.1</v>
      </c>
      <c r="O816" s="18">
        <f>LFAT!J159</f>
        <v>0.01</v>
      </c>
      <c r="P816" s="18">
        <f t="shared" si="36"/>
        <v>6.4900000000000001E-3</v>
      </c>
      <c r="Q816" s="18">
        <f t="shared" si="37"/>
        <v>1.5671843394154127E-2</v>
      </c>
      <c r="R816" s="18">
        <f t="shared" si="38"/>
        <v>4.7529998976093921E-3</v>
      </c>
    </row>
    <row r="817" spans="1:18" ht="18" customHeight="1" x14ac:dyDescent="0.2">
      <c r="A817" s="16" t="str">
        <f>'Limiting Factor Scores'!A67</f>
        <v>CC5</v>
      </c>
      <c r="B817" s="16" t="str">
        <f>'Limiting Factor Scores'!B67</f>
        <v>Catherine Creek</v>
      </c>
      <c r="C817" s="16" t="str">
        <f>'Limiting Factor Scores'!C67</f>
        <v>Decreased Water Quantity</v>
      </c>
      <c r="D817" s="18">
        <f>'Limiting Factor Scores'!D67</f>
        <v>0.46629999999999999</v>
      </c>
      <c r="E817" s="19">
        <f>'Limiting Factor Scores'!E67</f>
        <v>3.63</v>
      </c>
      <c r="F817" s="18">
        <f>'Limiting Factor Scores'!F67</f>
        <v>0.69174999999999998</v>
      </c>
      <c r="G817" s="18">
        <f>'Limiting Factor Scores'!G67</f>
        <v>2.4169186662615005</v>
      </c>
      <c r="H817" s="18">
        <f>'Limiting Factor Scores'!H67</f>
        <v>0.6926119354282777</v>
      </c>
      <c r="I817" s="17">
        <f>LFAT!A157</f>
        <v>11</v>
      </c>
      <c r="J817" s="16" t="str">
        <f>LFAT!B157</f>
        <v>Species Management (non-native or unnatural)</v>
      </c>
      <c r="K817" s="16" t="str">
        <f>LFAT!D157</f>
        <v>N</v>
      </c>
      <c r="L817" s="19">
        <f>LFAT!F157</f>
        <v>0.1</v>
      </c>
      <c r="M817" s="16" t="str">
        <f>LFAT!G157</f>
        <v>R</v>
      </c>
      <c r="N817" s="19">
        <f>LFAT!I157</f>
        <v>0.1</v>
      </c>
      <c r="O817" s="18">
        <f>LFAT!J157</f>
        <v>0.01</v>
      </c>
      <c r="P817" s="18">
        <f t="shared" si="36"/>
        <v>6.9175E-3</v>
      </c>
      <c r="Q817" s="18">
        <f t="shared" si="37"/>
        <v>2.4169186662615007E-2</v>
      </c>
      <c r="R817" s="18">
        <f t="shared" si="38"/>
        <v>6.9261193542827773E-3</v>
      </c>
    </row>
    <row r="818" spans="1:18" ht="18" customHeight="1" x14ac:dyDescent="0.2">
      <c r="A818" s="16" t="str">
        <f>'Limiting Factor Scores'!A68</f>
        <v>CC5</v>
      </c>
      <c r="B818" s="16" t="str">
        <f>'Limiting Factor Scores'!B68</f>
        <v>Catherine Creek</v>
      </c>
      <c r="C818" s="16" t="str">
        <f>'Limiting Factor Scores'!C68</f>
        <v>Floodplain Condition</v>
      </c>
      <c r="D818" s="18">
        <f>'Limiting Factor Scores'!D68</f>
        <v>0.46629999999999999</v>
      </c>
      <c r="E818" s="19">
        <f>'Limiting Factor Scores'!E68</f>
        <v>3.64</v>
      </c>
      <c r="F818" s="18">
        <f>'Limiting Factor Scores'!F68</f>
        <v>0.69399999999999995</v>
      </c>
      <c r="G818" s="18">
        <f>'Limiting Factor Scores'!G68</f>
        <v>1.9670998729958331</v>
      </c>
      <c r="H818" s="18">
        <f>'Limiting Factor Scores'!H68</f>
        <v>0.5592249967890417</v>
      </c>
      <c r="I818" s="17">
        <f>LFAT!A154</f>
        <v>11</v>
      </c>
      <c r="J818" s="16" t="str">
        <f>LFAT!B154</f>
        <v>Species Management (non-native or unnatural)</v>
      </c>
      <c r="K818" s="16" t="str">
        <f>LFAT!D154</f>
        <v>N</v>
      </c>
      <c r="L818" s="19">
        <f>LFAT!F154</f>
        <v>0.1</v>
      </c>
      <c r="M818" s="16" t="str">
        <f>LFAT!G154</f>
        <v>R</v>
      </c>
      <c r="N818" s="19">
        <f>LFAT!I154</f>
        <v>0.1</v>
      </c>
      <c r="O818" s="18">
        <f>LFAT!J154</f>
        <v>0.01</v>
      </c>
      <c r="P818" s="18">
        <f t="shared" si="36"/>
        <v>6.94E-3</v>
      </c>
      <c r="Q818" s="18">
        <f t="shared" si="37"/>
        <v>1.9670998729958332E-2</v>
      </c>
      <c r="R818" s="18">
        <f t="shared" si="38"/>
        <v>5.5922499678904168E-3</v>
      </c>
    </row>
    <row r="819" spans="1:18" ht="18" customHeight="1" x14ac:dyDescent="0.2">
      <c r="A819" s="16" t="str">
        <f>'Limiting Factor Scores'!A69</f>
        <v>CC5</v>
      </c>
      <c r="B819" s="16" t="str">
        <f>'Limiting Factor Scores'!B69</f>
        <v>Catherine Creek</v>
      </c>
      <c r="C819" s="16" t="str">
        <f>'Limiting Factor Scores'!C69</f>
        <v>Increased Sediment Quantity</v>
      </c>
      <c r="D819" s="18">
        <f>'Limiting Factor Scores'!D69</f>
        <v>0.46629999999999999</v>
      </c>
      <c r="E819" s="19">
        <f>'Limiting Factor Scores'!E69</f>
        <v>3.37</v>
      </c>
      <c r="F819" s="18">
        <f>'Limiting Factor Scores'!F69</f>
        <v>0.63324999999999998</v>
      </c>
      <c r="G819" s="18">
        <f>'Limiting Factor Scores'!G69</f>
        <v>1.0735699838962254</v>
      </c>
      <c r="H819" s="18">
        <f>'Limiting Factor Scores'!H69</f>
        <v>0.3542359112403678</v>
      </c>
      <c r="I819" s="17">
        <f>LFAT!A160</f>
        <v>11</v>
      </c>
      <c r="J819" s="16" t="str">
        <f>LFAT!B160</f>
        <v>Species Management (non-native or unnatural)</v>
      </c>
      <c r="K819" s="16" t="str">
        <f>LFAT!D160</f>
        <v>N</v>
      </c>
      <c r="L819" s="19">
        <f>LFAT!F160</f>
        <v>0.1</v>
      </c>
      <c r="M819" s="16" t="str">
        <f>LFAT!G160</f>
        <v>R</v>
      </c>
      <c r="N819" s="19">
        <f>LFAT!I160</f>
        <v>0.1</v>
      </c>
      <c r="O819" s="18">
        <f>LFAT!J160</f>
        <v>0.01</v>
      </c>
      <c r="P819" s="18">
        <f t="shared" si="36"/>
        <v>6.3324999999999996E-3</v>
      </c>
      <c r="Q819" s="18">
        <f t="shared" si="37"/>
        <v>1.0735699838962253E-2</v>
      </c>
      <c r="R819" s="18">
        <f t="shared" si="38"/>
        <v>3.5423591124036781E-3</v>
      </c>
    </row>
    <row r="820" spans="1:18" ht="18" customHeight="1" x14ac:dyDescent="0.2">
      <c r="A820" s="16" t="str">
        <f>'Limiting Factor Scores'!A70</f>
        <v>CC5</v>
      </c>
      <c r="B820" s="16" t="str">
        <f>'Limiting Factor Scores'!B70</f>
        <v>Catherine Creek</v>
      </c>
      <c r="C820" s="16" t="str">
        <f>'Limiting Factor Scores'!C70</f>
        <v>Non-Native Species Interactions and Competition</v>
      </c>
      <c r="D820" s="18">
        <f>'Limiting Factor Scores'!D70</f>
        <v>0.46629999999999999</v>
      </c>
      <c r="E820" s="19">
        <f>'Limiting Factor Scores'!E70</f>
        <v>1.59</v>
      </c>
      <c r="F820" s="18">
        <f>'Limiting Factor Scores'!F70</f>
        <v>0.23275000000000001</v>
      </c>
      <c r="G820" s="18">
        <f>'Limiting Factor Scores'!G70</f>
        <v>0.43645097120348658</v>
      </c>
      <c r="H820" s="18">
        <f>'Limiting Factor Scores'!H70</f>
        <v>0.15231596239255785</v>
      </c>
      <c r="I820" s="17">
        <f>LFAT!A166</f>
        <v>11</v>
      </c>
      <c r="J820" s="16" t="str">
        <f>LFAT!B166</f>
        <v>Species Management (non-native or unnatural)</v>
      </c>
      <c r="K820" s="16" t="str">
        <f>LFAT!D166</f>
        <v>D</v>
      </c>
      <c r="L820" s="19">
        <f>LFAT!F166</f>
        <v>1</v>
      </c>
      <c r="M820" s="16" t="str">
        <f>LFAT!G166</f>
        <v>C</v>
      </c>
      <c r="N820" s="19">
        <f>LFAT!I166</f>
        <v>1</v>
      </c>
      <c r="O820" s="18">
        <f>LFAT!J166</f>
        <v>1</v>
      </c>
      <c r="P820" s="18">
        <f t="shared" si="36"/>
        <v>0.23275000000000001</v>
      </c>
      <c r="Q820" s="18">
        <f t="shared" si="37"/>
        <v>0.43645097120348658</v>
      </c>
      <c r="R820" s="18">
        <f t="shared" si="38"/>
        <v>0.15231596239255785</v>
      </c>
    </row>
    <row r="821" spans="1:18" ht="18" customHeight="1" x14ac:dyDescent="0.2">
      <c r="A821" s="16" t="str">
        <f>'Limiting Factor Scores'!A71</f>
        <v>CC5</v>
      </c>
      <c r="B821" s="16" t="str">
        <f>'Limiting Factor Scores'!B71</f>
        <v>Catherine Creek</v>
      </c>
      <c r="C821" s="16" t="str">
        <f>'Limiting Factor Scores'!C71</f>
        <v>Predation</v>
      </c>
      <c r="D821" s="18">
        <f>'Limiting Factor Scores'!D71</f>
        <v>0.46629999999999999</v>
      </c>
      <c r="E821" s="19">
        <f>'Limiting Factor Scores'!E71</f>
        <v>3.68</v>
      </c>
      <c r="F821" s="18">
        <f>'Limiting Factor Scores'!F71</f>
        <v>0.70299999999999996</v>
      </c>
      <c r="G821" s="18">
        <f>'Limiting Factor Scores'!G71</f>
        <v>1.7608020919436993</v>
      </c>
      <c r="H821" s="18">
        <f>'Limiting Factor Scores'!H71</f>
        <v>0.53170603592456733</v>
      </c>
      <c r="I821" s="17">
        <f>LFAT!A164</f>
        <v>11</v>
      </c>
      <c r="J821" s="16" t="str">
        <f>LFAT!B164</f>
        <v>Species Management (non-native or unnatural)</v>
      </c>
      <c r="K821" s="16" t="str">
        <f>LFAT!D164</f>
        <v>D</v>
      </c>
      <c r="L821" s="19">
        <f>LFAT!F164</f>
        <v>1</v>
      </c>
      <c r="M821" s="16" t="str">
        <f>LFAT!G164</f>
        <v>C</v>
      </c>
      <c r="N821" s="19">
        <f>LFAT!I164</f>
        <v>1</v>
      </c>
      <c r="O821" s="18">
        <f>LFAT!J164</f>
        <v>1</v>
      </c>
      <c r="P821" s="18">
        <f t="shared" si="36"/>
        <v>0.70299999999999996</v>
      </c>
      <c r="Q821" s="18">
        <f t="shared" si="37"/>
        <v>1.7608020919436993</v>
      </c>
      <c r="R821" s="18">
        <f t="shared" si="38"/>
        <v>0.53170603592456733</v>
      </c>
    </row>
    <row r="822" spans="1:18" ht="18" customHeight="1" x14ac:dyDescent="0.2">
      <c r="A822" s="16" t="str">
        <f>'Limiting Factor Scores'!A72</f>
        <v>CC5</v>
      </c>
      <c r="B822" s="16" t="str">
        <f>'Limiting Factor Scores'!B72</f>
        <v>Catherine Creek</v>
      </c>
      <c r="C822" s="16" t="str">
        <f>'Limiting Factor Scores'!C72</f>
        <v>Riparian Condition</v>
      </c>
      <c r="D822" s="18">
        <f>'Limiting Factor Scores'!D72</f>
        <v>0.46629999999999999</v>
      </c>
      <c r="E822" s="19">
        <f>'Limiting Factor Scores'!E72</f>
        <v>3.78</v>
      </c>
      <c r="F822" s="18">
        <f>'Limiting Factor Scores'!F72</f>
        <v>0.72550000000000003</v>
      </c>
      <c r="G822" s="18">
        <f>'Limiting Factor Scores'!G72</f>
        <v>2.0998804635042578</v>
      </c>
      <c r="H822" s="18">
        <f>'Limiting Factor Scores'!H72</f>
        <v>0.67159928330925589</v>
      </c>
      <c r="I822" s="17">
        <f>LFAT!A153</f>
        <v>11</v>
      </c>
      <c r="J822" s="16" t="str">
        <f>LFAT!B153</f>
        <v>Species Management (non-native or unnatural)</v>
      </c>
      <c r="K822" s="16" t="str">
        <f>LFAT!D153</f>
        <v>N</v>
      </c>
      <c r="L822" s="19">
        <f>LFAT!F153</f>
        <v>0.1</v>
      </c>
      <c r="M822" s="16" t="str">
        <f>LFAT!G153</f>
        <v>R</v>
      </c>
      <c r="N822" s="19">
        <f>LFAT!I153</f>
        <v>0.1</v>
      </c>
      <c r="O822" s="18">
        <f>LFAT!J153</f>
        <v>0.01</v>
      </c>
      <c r="P822" s="18">
        <f t="shared" si="36"/>
        <v>7.2550000000000002E-3</v>
      </c>
      <c r="Q822" s="18">
        <f t="shared" si="37"/>
        <v>2.099880463504258E-2</v>
      </c>
      <c r="R822" s="18">
        <f t="shared" si="38"/>
        <v>6.715992833092559E-3</v>
      </c>
    </row>
    <row r="823" spans="1:18" ht="18" customHeight="1" x14ac:dyDescent="0.2">
      <c r="A823" s="16" t="str">
        <f>'Limiting Factor Scores'!A73</f>
        <v>CC5</v>
      </c>
      <c r="B823" s="16" t="str">
        <f>'Limiting Factor Scores'!B73</f>
        <v>Catherine Creek</v>
      </c>
      <c r="C823" s="16" t="str">
        <f>'Limiting Factor Scores'!C73</f>
        <v>Side Channel and Wetland Habitat</v>
      </c>
      <c r="D823" s="18">
        <f>'Limiting Factor Scores'!D73</f>
        <v>0.46629999999999999</v>
      </c>
      <c r="E823" s="19">
        <f>'Limiting Factor Scores'!E73</f>
        <v>3.48</v>
      </c>
      <c r="F823" s="18">
        <f>'Limiting Factor Scores'!F73</f>
        <v>0.65800000000000003</v>
      </c>
      <c r="G823" s="18">
        <f>'Limiting Factor Scores'!G73</f>
        <v>2.3581723594740138</v>
      </c>
      <c r="H823" s="18">
        <f>'Limiting Factor Scores'!H73</f>
        <v>0.68525069853212273</v>
      </c>
      <c r="I823" s="17">
        <f>LFAT!A155</f>
        <v>11</v>
      </c>
      <c r="J823" s="16" t="str">
        <f>LFAT!B155</f>
        <v>Species Management (non-native or unnatural)</v>
      </c>
      <c r="K823" s="16" t="str">
        <f>LFAT!D155</f>
        <v>N</v>
      </c>
      <c r="L823" s="19">
        <f>LFAT!F155</f>
        <v>0.1</v>
      </c>
      <c r="M823" s="16" t="str">
        <f>LFAT!G155</f>
        <v>R</v>
      </c>
      <c r="N823" s="19">
        <f>LFAT!I155</f>
        <v>0.1</v>
      </c>
      <c r="O823" s="18">
        <f>LFAT!J155</f>
        <v>0.01</v>
      </c>
      <c r="P823" s="18">
        <f t="shared" si="36"/>
        <v>6.5800000000000008E-3</v>
      </c>
      <c r="Q823" s="18">
        <f t="shared" si="37"/>
        <v>2.3581723594740138E-2</v>
      </c>
      <c r="R823" s="18">
        <f t="shared" si="38"/>
        <v>6.8525069853212278E-3</v>
      </c>
    </row>
    <row r="824" spans="1:18" ht="18" customHeight="1" x14ac:dyDescent="0.2">
      <c r="A824" s="16" t="str">
        <f>'Limiting Factor Scores'!A74</f>
        <v>CC5</v>
      </c>
      <c r="B824" s="16" t="str">
        <f>'Limiting Factor Scores'!B74</f>
        <v>Catherine Creek</v>
      </c>
      <c r="C824" s="16" t="str">
        <f>'Limiting Factor Scores'!C74</f>
        <v>Summer Water Temperature</v>
      </c>
      <c r="D824" s="18">
        <f>'Limiting Factor Scores'!D74</f>
        <v>0.46629999999999999</v>
      </c>
      <c r="E824" s="19">
        <f>'Limiting Factor Scores'!E74</f>
        <v>3.56</v>
      </c>
      <c r="F824" s="18">
        <f>'Limiting Factor Scores'!F74</f>
        <v>0.67600000000000005</v>
      </c>
      <c r="G824" s="18">
        <f>'Limiting Factor Scores'!G74</f>
        <v>2.0984565828121116</v>
      </c>
      <c r="H824" s="18">
        <f>'Limiting Factor Scores'!H74</f>
        <v>0.64786469650302791</v>
      </c>
      <c r="I824" s="17">
        <f>LFAT!A161</f>
        <v>11</v>
      </c>
      <c r="J824" s="16" t="str">
        <f>LFAT!B161</f>
        <v>Species Management (non-native or unnatural)</v>
      </c>
      <c r="K824" s="16" t="str">
        <f>LFAT!D161</f>
        <v>N</v>
      </c>
      <c r="L824" s="19">
        <f>LFAT!F161</f>
        <v>0.1</v>
      </c>
      <c r="M824" s="16" t="str">
        <f>LFAT!G161</f>
        <v>R</v>
      </c>
      <c r="N824" s="19">
        <f>LFAT!I161</f>
        <v>0.1</v>
      </c>
      <c r="O824" s="18">
        <f>LFAT!J161</f>
        <v>0.01</v>
      </c>
      <c r="P824" s="18">
        <f t="shared" si="36"/>
        <v>6.7600000000000004E-3</v>
      </c>
      <c r="Q824" s="18">
        <f t="shared" si="37"/>
        <v>2.0984565828121117E-2</v>
      </c>
      <c r="R824" s="18">
        <f t="shared" si="38"/>
        <v>6.478646965030279E-3</v>
      </c>
    </row>
    <row r="825" spans="1:18" ht="18" customHeight="1" x14ac:dyDescent="0.2">
      <c r="A825" s="16" t="str">
        <f>'Limiting Factor Scores'!A75</f>
        <v>CC5</v>
      </c>
      <c r="B825" s="16" t="str">
        <f>'Limiting Factor Scores'!B75</f>
        <v>Catherine Creek</v>
      </c>
      <c r="C825" s="16" t="str">
        <f>'Limiting Factor Scores'!C75</f>
        <v>Water Quality</v>
      </c>
      <c r="D825" s="18">
        <f>'Limiting Factor Scores'!D75</f>
        <v>0.46629999999999999</v>
      </c>
      <c r="E825" s="19">
        <f>'Limiting Factor Scores'!E75</f>
        <v>2.88</v>
      </c>
      <c r="F825" s="18">
        <f>'Limiting Factor Scores'!F75</f>
        <v>0.52300000000000002</v>
      </c>
      <c r="G825" s="18">
        <f>'Limiting Factor Scores'!G75</f>
        <v>1.4197003110975177</v>
      </c>
      <c r="H825" s="18">
        <f>'Limiting Factor Scores'!H75</f>
        <v>0.39164566986706156</v>
      </c>
      <c r="I825" s="17">
        <f>LFAT!A163</f>
        <v>11</v>
      </c>
      <c r="J825" s="16" t="str">
        <f>LFAT!B163</f>
        <v>Species Management (non-native or unnatural)</v>
      </c>
      <c r="K825" s="16" t="str">
        <f>LFAT!D163</f>
        <v>N</v>
      </c>
      <c r="L825" s="19">
        <f>LFAT!F163</f>
        <v>0.1</v>
      </c>
      <c r="M825" s="16" t="str">
        <f>LFAT!G163</f>
        <v>R</v>
      </c>
      <c r="N825" s="19">
        <f>LFAT!I163</f>
        <v>0.1</v>
      </c>
      <c r="O825" s="18">
        <f>LFAT!J163</f>
        <v>0.01</v>
      </c>
      <c r="P825" s="18">
        <f t="shared" si="36"/>
        <v>5.2300000000000003E-3</v>
      </c>
      <c r="Q825" s="18">
        <f t="shared" si="37"/>
        <v>1.4197003110975177E-2</v>
      </c>
      <c r="R825" s="18">
        <f t="shared" si="38"/>
        <v>3.9164566986706157E-3</v>
      </c>
    </row>
    <row r="826" spans="1:18" ht="18" customHeight="1" x14ac:dyDescent="0.2">
      <c r="A826" s="16" t="str">
        <f>'Limiting Factor Scores'!A76</f>
        <v>CC5</v>
      </c>
      <c r="B826" s="16" t="str">
        <f>'Limiting Factor Scores'!B76</f>
        <v>Catherine Creek</v>
      </c>
      <c r="C826" s="16" t="str">
        <f>'Limiting Factor Scores'!C76</f>
        <v>Winter Water Temperature</v>
      </c>
      <c r="D826" s="18">
        <f>'Limiting Factor Scores'!D76</f>
        <v>0.46629999999999999</v>
      </c>
      <c r="E826" s="19">
        <f>'Limiting Factor Scores'!E76</f>
        <v>3.42</v>
      </c>
      <c r="F826" s="18">
        <f>'Limiting Factor Scores'!F76</f>
        <v>0.64449999999999996</v>
      </c>
      <c r="G826" s="18">
        <f>'Limiting Factor Scores'!G76</f>
        <v>1.4403990346857898</v>
      </c>
      <c r="H826" s="18">
        <f>'Limiting Factor Scores'!H76</f>
        <v>0.40090748694507949</v>
      </c>
      <c r="I826" s="17">
        <f>LFAT!A162</f>
        <v>11</v>
      </c>
      <c r="J826" s="16" t="str">
        <f>LFAT!B162</f>
        <v>Species Management (non-native or unnatural)</v>
      </c>
      <c r="K826" s="16" t="str">
        <f>LFAT!D162</f>
        <v>N</v>
      </c>
      <c r="L826" s="19">
        <f>LFAT!F162</f>
        <v>0.1</v>
      </c>
      <c r="M826" s="16" t="str">
        <f>LFAT!G162</f>
        <v>R</v>
      </c>
      <c r="N826" s="19">
        <f>LFAT!I162</f>
        <v>0.1</v>
      </c>
      <c r="O826" s="18">
        <f>LFAT!J162</f>
        <v>0.01</v>
      </c>
      <c r="P826" s="18">
        <f t="shared" si="36"/>
        <v>6.4449999999999993E-3</v>
      </c>
      <c r="Q826" s="18">
        <f t="shared" si="37"/>
        <v>1.4403990346857899E-2</v>
      </c>
      <c r="R826" s="18">
        <f t="shared" si="38"/>
        <v>4.0090748694507948E-3</v>
      </c>
    </row>
    <row r="827" spans="1:18" ht="18" customHeight="1" x14ac:dyDescent="0.2">
      <c r="A827" s="16" t="str">
        <f>'Limiting Factor Scores'!A77</f>
        <v>CC6</v>
      </c>
      <c r="B827" s="16" t="str">
        <f>'Limiting Factor Scores'!B77</f>
        <v>Catherine Creek</v>
      </c>
      <c r="C827" s="16" t="str">
        <f>'Limiting Factor Scores'!C77</f>
        <v>Altered Flow Timing</v>
      </c>
      <c r="D827" s="18">
        <f>'Limiting Factor Scores'!D77</f>
        <v>0.63290000000000002</v>
      </c>
      <c r="E827" s="19">
        <f>'Limiting Factor Scores'!E77</f>
        <v>3.11</v>
      </c>
      <c r="F827" s="18">
        <f>'Limiting Factor Scores'!F77</f>
        <v>0.57474999999999998</v>
      </c>
      <c r="G827" s="18">
        <f>'Limiting Factor Scores'!G77</f>
        <v>1.9071379132662512</v>
      </c>
      <c r="H827" s="18">
        <f>'Limiting Factor Scores'!H77</f>
        <v>0.51939627917762721</v>
      </c>
      <c r="I827" s="17">
        <f>LFAT!A8</f>
        <v>1</v>
      </c>
      <c r="J827" s="16" t="str">
        <f>LFAT!B8</f>
        <v>Protect Land (Easement and Acquisition)</v>
      </c>
      <c r="K827" s="16" t="str">
        <f>LFAT!D8</f>
        <v>I</v>
      </c>
      <c r="L827" s="19">
        <f>LFAT!F8</f>
        <v>0.5</v>
      </c>
      <c r="M827" s="16" t="str">
        <f>LFAT!G8</f>
        <v>CD</v>
      </c>
      <c r="N827" s="19">
        <f>LFAT!I8</f>
        <v>0.5</v>
      </c>
      <c r="O827" s="18">
        <f>LFAT!J8</f>
        <v>0.25</v>
      </c>
      <c r="P827" s="18">
        <f t="shared" si="36"/>
        <v>0.1436875</v>
      </c>
      <c r="Q827" s="18">
        <f t="shared" si="37"/>
        <v>0.47678447831656279</v>
      </c>
      <c r="R827" s="18">
        <f t="shared" si="38"/>
        <v>0.1298490697944068</v>
      </c>
    </row>
    <row r="828" spans="1:18" ht="18" customHeight="1" x14ac:dyDescent="0.2">
      <c r="A828" s="16" t="str">
        <f>'Limiting Factor Scores'!A78</f>
        <v>CC6</v>
      </c>
      <c r="B828" s="16" t="str">
        <f>'Limiting Factor Scores'!B78</f>
        <v>Catherine Creek</v>
      </c>
      <c r="C828" s="16" t="str">
        <f>'Limiting Factor Scores'!C78</f>
        <v>Altered Primary Productivity</v>
      </c>
      <c r="D828" s="18">
        <f>'Limiting Factor Scores'!D78</f>
        <v>0.63290000000000002</v>
      </c>
      <c r="E828" s="19">
        <f>'Limiting Factor Scores'!E78</f>
        <v>2.88</v>
      </c>
      <c r="F828" s="18">
        <f>'Limiting Factor Scores'!F78</f>
        <v>0.52300000000000002</v>
      </c>
      <c r="G828" s="18">
        <f>'Limiting Factor Scores'!G78</f>
        <v>1.2034457876207099</v>
      </c>
      <c r="H828" s="18">
        <f>'Limiting Factor Scores'!H78</f>
        <v>0.33772140726814426</v>
      </c>
      <c r="I828" s="17">
        <f>LFAT!A15</f>
        <v>1</v>
      </c>
      <c r="J828" s="16" t="str">
        <f>LFAT!B15</f>
        <v>Protect Land (Easement and Acquisition)</v>
      </c>
      <c r="K828" s="16" t="str">
        <f>LFAT!D15</f>
        <v>I</v>
      </c>
      <c r="L828" s="19">
        <f>LFAT!F15</f>
        <v>0.5</v>
      </c>
      <c r="M828" s="16" t="str">
        <f>LFAT!G15</f>
        <v>CD</v>
      </c>
      <c r="N828" s="19">
        <f>LFAT!I15</f>
        <v>0.5</v>
      </c>
      <c r="O828" s="18">
        <f>LFAT!J15</f>
        <v>0.25</v>
      </c>
      <c r="P828" s="18">
        <f t="shared" si="36"/>
        <v>0.13075000000000001</v>
      </c>
      <c r="Q828" s="18">
        <f t="shared" si="37"/>
        <v>0.30086144690517747</v>
      </c>
      <c r="R828" s="18">
        <f t="shared" si="38"/>
        <v>8.4430351817036065E-2</v>
      </c>
    </row>
    <row r="829" spans="1:18" ht="18" customHeight="1" x14ac:dyDescent="0.2">
      <c r="A829" s="16" t="str">
        <f>'Limiting Factor Scores'!A79</f>
        <v>CC6</v>
      </c>
      <c r="B829" s="16" t="str">
        <f>'Limiting Factor Scores'!B79</f>
        <v>Catherine Creek</v>
      </c>
      <c r="C829" s="16" t="str">
        <f>'Limiting Factor Scores'!C79</f>
        <v>Anthropogenic Barriers</v>
      </c>
      <c r="D829" s="18">
        <f>'Limiting Factor Scores'!D79</f>
        <v>0.63290000000000002</v>
      </c>
      <c r="E829" s="19">
        <f>'Limiting Factor Scores'!E79</f>
        <v>2.71</v>
      </c>
      <c r="F829" s="18">
        <f>'Limiting Factor Scores'!F79</f>
        <v>0.48475000000000001</v>
      </c>
      <c r="G829" s="18">
        <f>'Limiting Factor Scores'!G79</f>
        <v>1.6282222733993734</v>
      </c>
      <c r="H829" s="18">
        <f>'Limiting Factor Scores'!H79</f>
        <v>0.50078244129484772</v>
      </c>
      <c r="I829" s="17">
        <f>LFAT!A2</f>
        <v>1</v>
      </c>
      <c r="J829" s="16" t="str">
        <f>LFAT!B2</f>
        <v>Protect Land (Easement and Acquisition)</v>
      </c>
      <c r="K829" s="16" t="str">
        <f>LFAT!D2</f>
        <v>I</v>
      </c>
      <c r="L829" s="19">
        <f>LFAT!F2</f>
        <v>0.5</v>
      </c>
      <c r="M829" s="16" t="str">
        <f>LFAT!G2</f>
        <v>CD</v>
      </c>
      <c r="N829" s="19">
        <f>LFAT!I2</f>
        <v>0.5</v>
      </c>
      <c r="O829" s="18">
        <f>LFAT!J2</f>
        <v>0.25</v>
      </c>
      <c r="P829" s="18">
        <f t="shared" si="36"/>
        <v>0.1211875</v>
      </c>
      <c r="Q829" s="18">
        <f t="shared" si="37"/>
        <v>0.40705556834984336</v>
      </c>
      <c r="R829" s="18">
        <f t="shared" si="38"/>
        <v>0.12519561032371193</v>
      </c>
    </row>
    <row r="830" spans="1:18" ht="18" customHeight="1" x14ac:dyDescent="0.2">
      <c r="A830" s="16" t="str">
        <f>'Limiting Factor Scores'!A80</f>
        <v>CC6</v>
      </c>
      <c r="B830" s="16" t="str">
        <f>'Limiting Factor Scores'!B80</f>
        <v>Catherine Creek</v>
      </c>
      <c r="C830" s="16" t="str">
        <f>'Limiting Factor Scores'!C80</f>
        <v>Channel and Habitat Structure</v>
      </c>
      <c r="D830" s="18">
        <f>'Limiting Factor Scores'!D80</f>
        <v>0.63290000000000002</v>
      </c>
      <c r="E830" s="19">
        <f>'Limiting Factor Scores'!E80</f>
        <v>3.03</v>
      </c>
      <c r="F830" s="18">
        <f>'Limiting Factor Scores'!F80</f>
        <v>0.55674999999999997</v>
      </c>
      <c r="G830" s="18">
        <f>'Limiting Factor Scores'!G80</f>
        <v>3.0706273674040991</v>
      </c>
      <c r="H830" s="18">
        <f>'Limiting Factor Scores'!H80</f>
        <v>0.92559279861292199</v>
      </c>
      <c r="I830" s="17">
        <f>LFAT!A6</f>
        <v>1</v>
      </c>
      <c r="J830" s="16" t="str">
        <f>LFAT!B6</f>
        <v>Protect Land (Easement and Acquisition)</v>
      </c>
      <c r="K830" s="16" t="str">
        <f>LFAT!D6</f>
        <v>I</v>
      </c>
      <c r="L830" s="19">
        <f>LFAT!F6</f>
        <v>0.5</v>
      </c>
      <c r="M830" s="16" t="str">
        <f>LFAT!G6</f>
        <v>CD</v>
      </c>
      <c r="N830" s="19">
        <f>LFAT!I6</f>
        <v>0.5</v>
      </c>
      <c r="O830" s="18">
        <f>LFAT!J6</f>
        <v>0.25</v>
      </c>
      <c r="P830" s="18">
        <f t="shared" si="36"/>
        <v>0.13918749999999999</v>
      </c>
      <c r="Q830" s="18">
        <f t="shared" si="37"/>
        <v>0.76765684185102478</v>
      </c>
      <c r="R830" s="18">
        <f t="shared" si="38"/>
        <v>0.2313981996532305</v>
      </c>
    </row>
    <row r="831" spans="1:18" ht="18" customHeight="1" x14ac:dyDescent="0.2">
      <c r="A831" s="16" t="str">
        <f>'Limiting Factor Scores'!A81</f>
        <v>CC6</v>
      </c>
      <c r="B831" s="16" t="str">
        <f>'Limiting Factor Scores'!B81</f>
        <v>Catherine Creek</v>
      </c>
      <c r="C831" s="16" t="str">
        <f>'Limiting Factor Scores'!C81</f>
        <v>Decreased Sediment Quantity</v>
      </c>
      <c r="D831" s="18">
        <f>'Limiting Factor Scores'!D81</f>
        <v>0.63290000000000002</v>
      </c>
      <c r="E831" s="19">
        <f>'Limiting Factor Scores'!E81</f>
        <v>3.29</v>
      </c>
      <c r="F831" s="18">
        <f>'Limiting Factor Scores'!F81</f>
        <v>0.61524999999999996</v>
      </c>
      <c r="G831" s="18">
        <f>'Limiting Factor Scores'!G81</f>
        <v>2.016492861774025</v>
      </c>
      <c r="H831" s="18">
        <f>'Limiting Factor Scores'!H81</f>
        <v>0.61156751790393449</v>
      </c>
      <c r="I831" s="17">
        <f>LFAT!A9</f>
        <v>1</v>
      </c>
      <c r="J831" s="16" t="str">
        <f>LFAT!B9</f>
        <v>Protect Land (Easement and Acquisition)</v>
      </c>
      <c r="K831" s="16" t="str">
        <f>LFAT!D9</f>
        <v>I</v>
      </c>
      <c r="L831" s="19">
        <f>LFAT!F9</f>
        <v>0.5</v>
      </c>
      <c r="M831" s="16" t="str">
        <f>LFAT!G9</f>
        <v>CD</v>
      </c>
      <c r="N831" s="19">
        <f>LFAT!I9</f>
        <v>0.5</v>
      </c>
      <c r="O831" s="18">
        <f>LFAT!J9</f>
        <v>0.25</v>
      </c>
      <c r="P831" s="18">
        <f t="shared" si="36"/>
        <v>0.15381249999999999</v>
      </c>
      <c r="Q831" s="18">
        <f t="shared" si="37"/>
        <v>0.50412321544350625</v>
      </c>
      <c r="R831" s="18">
        <f t="shared" si="38"/>
        <v>0.15289187947598362</v>
      </c>
    </row>
    <row r="832" spans="1:18" ht="18" customHeight="1" x14ac:dyDescent="0.2">
      <c r="A832" s="16" t="str">
        <f>'Limiting Factor Scores'!A82</f>
        <v>CC6</v>
      </c>
      <c r="B832" s="16" t="str">
        <f>'Limiting Factor Scores'!B82</f>
        <v>Catherine Creek</v>
      </c>
      <c r="C832" s="16" t="str">
        <f>'Limiting Factor Scores'!C82</f>
        <v>Decreased Water Quantity</v>
      </c>
      <c r="D832" s="18">
        <f>'Limiting Factor Scores'!D82</f>
        <v>0.63290000000000002</v>
      </c>
      <c r="E832" s="19">
        <f>'Limiting Factor Scores'!E82</f>
        <v>3.63</v>
      </c>
      <c r="F832" s="18">
        <f>'Limiting Factor Scores'!F82</f>
        <v>0.69174999999999998</v>
      </c>
      <c r="G832" s="18">
        <f>'Limiting Factor Scores'!G82</f>
        <v>3.2804371088932096</v>
      </c>
      <c r="H832" s="18">
        <f>'Limiting Factor Scores'!H82</f>
        <v>0.94006882679081483</v>
      </c>
      <c r="I832" s="17">
        <f>LFAT!A7</f>
        <v>1</v>
      </c>
      <c r="J832" s="16" t="str">
        <f>LFAT!B7</f>
        <v>Protect Land (Easement and Acquisition)</v>
      </c>
      <c r="K832" s="16" t="str">
        <f>LFAT!D7</f>
        <v>I</v>
      </c>
      <c r="L832" s="19">
        <f>LFAT!F7</f>
        <v>0.5</v>
      </c>
      <c r="M832" s="16" t="str">
        <f>LFAT!G7</f>
        <v>CD</v>
      </c>
      <c r="N832" s="19">
        <f>LFAT!I7</f>
        <v>0.5</v>
      </c>
      <c r="O832" s="18">
        <f>LFAT!J7</f>
        <v>0.25</v>
      </c>
      <c r="P832" s="18">
        <f t="shared" si="36"/>
        <v>0.17293749999999999</v>
      </c>
      <c r="Q832" s="18">
        <f t="shared" si="37"/>
        <v>0.8201092772233024</v>
      </c>
      <c r="R832" s="18">
        <f t="shared" si="38"/>
        <v>0.23501720669770371</v>
      </c>
    </row>
    <row r="833" spans="1:18" ht="18" customHeight="1" x14ac:dyDescent="0.2">
      <c r="A833" s="16" t="str">
        <f>'Limiting Factor Scores'!A83</f>
        <v>CC6</v>
      </c>
      <c r="B833" s="16" t="str">
        <f>'Limiting Factor Scores'!B83</f>
        <v>Catherine Creek</v>
      </c>
      <c r="C833" s="16" t="str">
        <f>'Limiting Factor Scores'!C83</f>
        <v>Floodplain Condition</v>
      </c>
      <c r="D833" s="18">
        <f>'Limiting Factor Scores'!D83</f>
        <v>0.63290000000000002</v>
      </c>
      <c r="E833" s="19">
        <f>'Limiting Factor Scores'!E83</f>
        <v>2.83</v>
      </c>
      <c r="F833" s="18">
        <f>'Limiting Factor Scores'!F83</f>
        <v>0.51175000000000004</v>
      </c>
      <c r="G833" s="18">
        <f>'Limiting Factor Scores'!G83</f>
        <v>1.9687676810316657</v>
      </c>
      <c r="H833" s="18">
        <f>'Limiting Factor Scores'!H83</f>
        <v>0.55969913638728319</v>
      </c>
      <c r="I833" s="17">
        <f>LFAT!A4</f>
        <v>1</v>
      </c>
      <c r="J833" s="16" t="str">
        <f>LFAT!B4</f>
        <v>Protect Land (Easement and Acquisition)</v>
      </c>
      <c r="K833" s="16" t="str">
        <f>LFAT!D4</f>
        <v>I</v>
      </c>
      <c r="L833" s="19">
        <f>LFAT!F4</f>
        <v>0.5</v>
      </c>
      <c r="M833" s="16" t="str">
        <f>LFAT!G4</f>
        <v>CD</v>
      </c>
      <c r="N833" s="19">
        <f>LFAT!I4</f>
        <v>0.5</v>
      </c>
      <c r="O833" s="18">
        <f>LFAT!J4</f>
        <v>0.25</v>
      </c>
      <c r="P833" s="18">
        <f t="shared" si="36"/>
        <v>0.12793750000000001</v>
      </c>
      <c r="Q833" s="18">
        <f t="shared" si="37"/>
        <v>0.49219192025791642</v>
      </c>
      <c r="R833" s="18">
        <f t="shared" si="38"/>
        <v>0.1399247840968208</v>
      </c>
    </row>
    <row r="834" spans="1:18" ht="18" customHeight="1" x14ac:dyDescent="0.2">
      <c r="A834" s="16" t="str">
        <f>'Limiting Factor Scores'!A84</f>
        <v>CC6</v>
      </c>
      <c r="B834" s="16" t="str">
        <f>'Limiting Factor Scores'!B84</f>
        <v>Catherine Creek</v>
      </c>
      <c r="C834" s="16" t="str">
        <f>'Limiting Factor Scores'!C84</f>
        <v>Increased Sediment Quantity</v>
      </c>
      <c r="D834" s="18">
        <f>'Limiting Factor Scores'!D84</f>
        <v>0.63290000000000002</v>
      </c>
      <c r="E834" s="19">
        <f>'Limiting Factor Scores'!E84</f>
        <v>3.1</v>
      </c>
      <c r="F834" s="18">
        <f>'Limiting Factor Scores'!F84</f>
        <v>0.57250000000000001</v>
      </c>
      <c r="G834" s="18">
        <f>'Limiting Factor Scores'!G84</f>
        <v>1.3173474443840463</v>
      </c>
      <c r="H834" s="18">
        <f>'Limiting Factor Scores'!H84</f>
        <v>0.43467289453079605</v>
      </c>
      <c r="I834" s="17">
        <f>LFAT!A10</f>
        <v>1</v>
      </c>
      <c r="J834" s="16" t="str">
        <f>LFAT!B10</f>
        <v>Protect Land (Easement and Acquisition)</v>
      </c>
      <c r="K834" s="16" t="str">
        <f>LFAT!D10</f>
        <v>I</v>
      </c>
      <c r="L834" s="19">
        <f>LFAT!F10</f>
        <v>0.5</v>
      </c>
      <c r="M834" s="16" t="str">
        <f>LFAT!G10</f>
        <v>CD</v>
      </c>
      <c r="N834" s="19">
        <f>LFAT!I10</f>
        <v>0.5</v>
      </c>
      <c r="O834" s="18">
        <f>LFAT!J10</f>
        <v>0.25</v>
      </c>
      <c r="P834" s="18">
        <f t="shared" ref="P834:P897" si="39">F834*O834</f>
        <v>0.143125</v>
      </c>
      <c r="Q834" s="18">
        <f t="shared" ref="Q834:Q897" si="40">G834*O834</f>
        <v>0.32933686109601157</v>
      </c>
      <c r="R834" s="18">
        <f t="shared" ref="R834:R897" si="41">H834*O834</f>
        <v>0.10866822363269901</v>
      </c>
    </row>
    <row r="835" spans="1:18" ht="18" customHeight="1" x14ac:dyDescent="0.2">
      <c r="A835" s="16" t="str">
        <f>'Limiting Factor Scores'!A85</f>
        <v>CC6</v>
      </c>
      <c r="B835" s="16" t="str">
        <f>'Limiting Factor Scores'!B85</f>
        <v>Catherine Creek</v>
      </c>
      <c r="C835" s="16" t="str">
        <f>'Limiting Factor Scores'!C85</f>
        <v>Non-Native Species Interactions and Competition</v>
      </c>
      <c r="D835" s="18">
        <f>'Limiting Factor Scores'!D85</f>
        <v>0.63290000000000002</v>
      </c>
      <c r="E835" s="19">
        <f>'Limiting Factor Scores'!E85</f>
        <v>1.44</v>
      </c>
      <c r="F835" s="18">
        <f>'Limiting Factor Scores'!F85</f>
        <v>0.19900000000000001</v>
      </c>
      <c r="G835" s="18">
        <f>'Limiting Factor Scores'!G85</f>
        <v>0.50648726637459407</v>
      </c>
      <c r="H835" s="18">
        <f>'Limiting Factor Scores'!H85</f>
        <v>0.17675775861993503</v>
      </c>
      <c r="I835" s="17">
        <f>LFAT!A16</f>
        <v>1</v>
      </c>
      <c r="J835" s="16" t="str">
        <f>LFAT!B16</f>
        <v>Protect Land (Easement and Acquisition)</v>
      </c>
      <c r="K835" s="16" t="str">
        <f>LFAT!D16</f>
        <v>I</v>
      </c>
      <c r="L835" s="19">
        <f>LFAT!F16</f>
        <v>0.5</v>
      </c>
      <c r="M835" s="16" t="str">
        <f>LFAT!G16</f>
        <v>R</v>
      </c>
      <c r="N835" s="19">
        <f>LFAT!I16</f>
        <v>0.1</v>
      </c>
      <c r="O835" s="18">
        <f>LFAT!J16</f>
        <v>0.05</v>
      </c>
      <c r="P835" s="18">
        <f t="shared" si="39"/>
        <v>9.9500000000000005E-3</v>
      </c>
      <c r="Q835" s="18">
        <f t="shared" si="40"/>
        <v>2.5324363318729705E-2</v>
      </c>
      <c r="R835" s="18">
        <f t="shared" si="41"/>
        <v>8.8378879309967528E-3</v>
      </c>
    </row>
    <row r="836" spans="1:18" ht="18" customHeight="1" x14ac:dyDescent="0.2">
      <c r="A836" s="16" t="str">
        <f>'Limiting Factor Scores'!A86</f>
        <v>CC6</v>
      </c>
      <c r="B836" s="16" t="str">
        <f>'Limiting Factor Scores'!B86</f>
        <v>Catherine Creek</v>
      </c>
      <c r="C836" s="16" t="str">
        <f>'Limiting Factor Scores'!C86</f>
        <v>Predation</v>
      </c>
      <c r="D836" s="18">
        <f>'Limiting Factor Scores'!D86</f>
        <v>0.63290000000000002</v>
      </c>
      <c r="E836" s="19">
        <f>'Limiting Factor Scores'!E86</f>
        <v>2.29</v>
      </c>
      <c r="F836" s="18">
        <f>'Limiting Factor Scores'!F86</f>
        <v>0.39024999999999999</v>
      </c>
      <c r="G836" s="18">
        <f>'Limiting Factor Scores'!G86</f>
        <v>1.326684980388126</v>
      </c>
      <c r="H836" s="18">
        <f>'Limiting Factor Scores'!H86</f>
        <v>0.40061652304385592</v>
      </c>
      <c r="I836" s="17">
        <f>LFAT!A14</f>
        <v>1</v>
      </c>
      <c r="J836" s="16" t="str">
        <f>LFAT!B14</f>
        <v>Protect Land (Easement and Acquisition)</v>
      </c>
      <c r="K836" s="16" t="str">
        <f>LFAT!D14</f>
        <v>I</v>
      </c>
      <c r="L836" s="19">
        <f>LFAT!F14</f>
        <v>0.5</v>
      </c>
      <c r="M836" s="16" t="str">
        <f>LFAT!G14</f>
        <v>R</v>
      </c>
      <c r="N836" s="19">
        <f>LFAT!I14</f>
        <v>0.1</v>
      </c>
      <c r="O836" s="18">
        <f>LFAT!J14</f>
        <v>0.05</v>
      </c>
      <c r="P836" s="18">
        <f t="shared" si="39"/>
        <v>1.9512500000000002E-2</v>
      </c>
      <c r="Q836" s="18">
        <f t="shared" si="40"/>
        <v>6.6334249019406308E-2</v>
      </c>
      <c r="R836" s="18">
        <f t="shared" si="41"/>
        <v>2.0030826152192798E-2</v>
      </c>
    </row>
    <row r="837" spans="1:18" ht="18" customHeight="1" x14ac:dyDescent="0.2">
      <c r="A837" s="16" t="str">
        <f>'Limiting Factor Scores'!A87</f>
        <v>CC6</v>
      </c>
      <c r="B837" s="16" t="str">
        <f>'Limiting Factor Scores'!B87</f>
        <v>Catherine Creek</v>
      </c>
      <c r="C837" s="16" t="str">
        <f>'Limiting Factor Scores'!C87</f>
        <v>Riparian Condition</v>
      </c>
      <c r="D837" s="18">
        <f>'Limiting Factor Scores'!D87</f>
        <v>0.63290000000000002</v>
      </c>
      <c r="E837" s="19">
        <f>'Limiting Factor Scores'!E87</f>
        <v>2.86</v>
      </c>
      <c r="F837" s="18">
        <f>'Limiting Factor Scores'!F87</f>
        <v>0.51849999999999996</v>
      </c>
      <c r="G837" s="18">
        <f>'Limiting Factor Scores'!G87</f>
        <v>2.0369276206384219</v>
      </c>
      <c r="H837" s="18">
        <f>'Limiting Factor Scores'!H87</f>
        <v>0.65146524002165807</v>
      </c>
      <c r="I837" s="17">
        <f>LFAT!A3</f>
        <v>1</v>
      </c>
      <c r="J837" s="16" t="str">
        <f>LFAT!B3</f>
        <v>Protect Land (Easement and Acquisition)</v>
      </c>
      <c r="K837" s="16" t="str">
        <f>LFAT!D3</f>
        <v>I</v>
      </c>
      <c r="L837" s="19">
        <f>LFAT!F3</f>
        <v>0.5</v>
      </c>
      <c r="M837" s="16" t="str">
        <f>LFAT!G3</f>
        <v>C</v>
      </c>
      <c r="N837" s="19">
        <f>LFAT!I3</f>
        <v>1</v>
      </c>
      <c r="O837" s="18">
        <f>LFAT!J3</f>
        <v>0.5</v>
      </c>
      <c r="P837" s="18">
        <f t="shared" si="39"/>
        <v>0.25924999999999998</v>
      </c>
      <c r="Q837" s="18">
        <f t="shared" si="40"/>
        <v>1.018463810319211</v>
      </c>
      <c r="R837" s="18">
        <f t="shared" si="41"/>
        <v>0.32573262001082903</v>
      </c>
    </row>
    <row r="838" spans="1:18" ht="18" customHeight="1" x14ac:dyDescent="0.2">
      <c r="A838" s="16" t="str">
        <f>'Limiting Factor Scores'!A88</f>
        <v>CC6</v>
      </c>
      <c r="B838" s="16" t="str">
        <f>'Limiting Factor Scores'!B88</f>
        <v>Catherine Creek</v>
      </c>
      <c r="C838" s="16" t="str">
        <f>'Limiting Factor Scores'!C88</f>
        <v>Side Channel and Wetland Habitat</v>
      </c>
      <c r="D838" s="18">
        <f>'Limiting Factor Scores'!D88</f>
        <v>0.63290000000000002</v>
      </c>
      <c r="E838" s="19">
        <f>'Limiting Factor Scores'!E88</f>
        <v>2.99</v>
      </c>
      <c r="F838" s="18">
        <f>'Limiting Factor Scores'!F88</f>
        <v>0.54774999999999996</v>
      </c>
      <c r="G838" s="18">
        <f>'Limiting Factor Scores'!G88</f>
        <v>2.6644140644057073</v>
      </c>
      <c r="H838" s="18">
        <f>'Limiting Factor Scores'!H88</f>
        <v>0.77424009804782146</v>
      </c>
      <c r="I838" s="17">
        <f>LFAT!A5</f>
        <v>1</v>
      </c>
      <c r="J838" s="16" t="str">
        <f>LFAT!B5</f>
        <v>Protect Land (Easement and Acquisition)</v>
      </c>
      <c r="K838" s="16" t="str">
        <f>LFAT!D5</f>
        <v>I</v>
      </c>
      <c r="L838" s="19">
        <f>LFAT!F5</f>
        <v>0.5</v>
      </c>
      <c r="M838" s="16" t="str">
        <f>LFAT!G5</f>
        <v>CD</v>
      </c>
      <c r="N838" s="19">
        <f>LFAT!I5</f>
        <v>0.5</v>
      </c>
      <c r="O838" s="18">
        <f>LFAT!J5</f>
        <v>0.25</v>
      </c>
      <c r="P838" s="18">
        <f t="shared" si="39"/>
        <v>0.13693749999999999</v>
      </c>
      <c r="Q838" s="18">
        <f t="shared" si="40"/>
        <v>0.66610351610142682</v>
      </c>
      <c r="R838" s="18">
        <f t="shared" si="41"/>
        <v>0.19356002451195536</v>
      </c>
    </row>
    <row r="839" spans="1:18" ht="18" customHeight="1" x14ac:dyDescent="0.2">
      <c r="A839" s="16" t="str">
        <f>'Limiting Factor Scores'!A89</f>
        <v>CC6</v>
      </c>
      <c r="B839" s="16" t="str">
        <f>'Limiting Factor Scores'!B89</f>
        <v>Catherine Creek</v>
      </c>
      <c r="C839" s="16" t="str">
        <f>'Limiting Factor Scores'!C89</f>
        <v>Summer Water Temperature</v>
      </c>
      <c r="D839" s="18">
        <f>'Limiting Factor Scores'!D89</f>
        <v>0.63290000000000002</v>
      </c>
      <c r="E839" s="19">
        <f>'Limiting Factor Scores'!E89</f>
        <v>3.56</v>
      </c>
      <c r="F839" s="18">
        <f>'Limiting Factor Scores'!F89</f>
        <v>0.67600000000000005</v>
      </c>
      <c r="G839" s="18">
        <f>'Limiting Factor Scores'!G89</f>
        <v>2.8481946627960228</v>
      </c>
      <c r="H839" s="18">
        <f>'Limiting Factor Scores'!H89</f>
        <v>0.87933426209900589</v>
      </c>
      <c r="I839" s="17">
        <f>LFAT!A11</f>
        <v>1</v>
      </c>
      <c r="J839" s="16" t="str">
        <f>LFAT!B11</f>
        <v>Protect Land (Easement and Acquisition)</v>
      </c>
      <c r="K839" s="16" t="str">
        <f>LFAT!D11</f>
        <v>I</v>
      </c>
      <c r="L839" s="19">
        <f>LFAT!F11</f>
        <v>0.5</v>
      </c>
      <c r="M839" s="16" t="str">
        <f>LFAT!G11</f>
        <v>R</v>
      </c>
      <c r="N839" s="19">
        <f>LFAT!I11</f>
        <v>0.1</v>
      </c>
      <c r="O839" s="18">
        <f>LFAT!J11</f>
        <v>0.05</v>
      </c>
      <c r="P839" s="18">
        <f t="shared" si="39"/>
        <v>3.3800000000000004E-2</v>
      </c>
      <c r="Q839" s="18">
        <f t="shared" si="40"/>
        <v>0.14240973313980115</v>
      </c>
      <c r="R839" s="18">
        <f t="shared" si="41"/>
        <v>4.3966713104950296E-2</v>
      </c>
    </row>
    <row r="840" spans="1:18" ht="18" customHeight="1" x14ac:dyDescent="0.2">
      <c r="A840" s="16" t="str">
        <f>'Limiting Factor Scores'!A90</f>
        <v>CC6</v>
      </c>
      <c r="B840" s="16" t="str">
        <f>'Limiting Factor Scores'!B90</f>
        <v>Catherine Creek</v>
      </c>
      <c r="C840" s="16" t="str">
        <f>'Limiting Factor Scores'!C90</f>
        <v>Water Quality</v>
      </c>
      <c r="D840" s="18">
        <f>'Limiting Factor Scores'!D90</f>
        <v>0.63290000000000002</v>
      </c>
      <c r="E840" s="19">
        <f>'Limiting Factor Scores'!E90</f>
        <v>2.88</v>
      </c>
      <c r="F840" s="18">
        <f>'Limiting Factor Scores'!F90</f>
        <v>0.52300000000000002</v>
      </c>
      <c r="G840" s="18">
        <f>'Limiting Factor Scores'!G90</f>
        <v>1.9269318612344393</v>
      </c>
      <c r="H840" s="18">
        <f>'Limiting Factor Scores'!H90</f>
        <v>0.53157311700378151</v>
      </c>
      <c r="I840" s="17">
        <f>LFAT!A13</f>
        <v>1</v>
      </c>
      <c r="J840" s="16" t="str">
        <f>LFAT!B13</f>
        <v>Protect Land (Easement and Acquisition)</v>
      </c>
      <c r="K840" s="16" t="str">
        <f>LFAT!D13</f>
        <v>I</v>
      </c>
      <c r="L840" s="19">
        <f>LFAT!F13</f>
        <v>0.5</v>
      </c>
      <c r="M840" s="16" t="str">
        <f>LFAT!G13</f>
        <v>CD</v>
      </c>
      <c r="N840" s="19">
        <f>LFAT!I13</f>
        <v>0.5</v>
      </c>
      <c r="O840" s="18">
        <f>LFAT!J13</f>
        <v>0.25</v>
      </c>
      <c r="P840" s="18">
        <f t="shared" si="39"/>
        <v>0.13075000000000001</v>
      </c>
      <c r="Q840" s="18">
        <f t="shared" si="40"/>
        <v>0.48173296530860982</v>
      </c>
      <c r="R840" s="18">
        <f t="shared" si="41"/>
        <v>0.13289327925094538</v>
      </c>
    </row>
    <row r="841" spans="1:18" ht="18" customHeight="1" x14ac:dyDescent="0.2">
      <c r="A841" s="16" t="str">
        <f>'Limiting Factor Scores'!A91</f>
        <v>CC6</v>
      </c>
      <c r="B841" s="16" t="str">
        <f>'Limiting Factor Scores'!B91</f>
        <v>Catherine Creek</v>
      </c>
      <c r="C841" s="16" t="str">
        <f>'Limiting Factor Scores'!C91</f>
        <v>Winter Water Temperature</v>
      </c>
      <c r="D841" s="18">
        <f>'Limiting Factor Scores'!D91</f>
        <v>0.63290000000000002</v>
      </c>
      <c r="E841" s="19">
        <f>'Limiting Factor Scores'!E91</f>
        <v>3.42</v>
      </c>
      <c r="F841" s="18">
        <f>'Limiting Factor Scores'!F91</f>
        <v>0.64449999999999996</v>
      </c>
      <c r="G841" s="18">
        <f>'Limiting Factor Scores'!G91</f>
        <v>1.9550258397011291</v>
      </c>
      <c r="H841" s="18">
        <f>'Limiting Factor Scores'!H91</f>
        <v>0.54414400276118557</v>
      </c>
      <c r="I841" s="17">
        <f>LFAT!A12</f>
        <v>1</v>
      </c>
      <c r="J841" s="16" t="str">
        <f>LFAT!B12</f>
        <v>Protect Land (Easement and Acquisition)</v>
      </c>
      <c r="K841" s="16" t="str">
        <f>LFAT!D12</f>
        <v>I</v>
      </c>
      <c r="L841" s="19">
        <f>LFAT!F12</f>
        <v>0.5</v>
      </c>
      <c r="M841" s="16" t="str">
        <f>LFAT!G12</f>
        <v>R</v>
      </c>
      <c r="N841" s="19">
        <f>LFAT!I12</f>
        <v>0.1</v>
      </c>
      <c r="O841" s="18">
        <f>LFAT!J12</f>
        <v>0.05</v>
      </c>
      <c r="P841" s="18">
        <f t="shared" si="39"/>
        <v>3.2224999999999997E-2</v>
      </c>
      <c r="Q841" s="18">
        <f t="shared" si="40"/>
        <v>9.7751291985056457E-2</v>
      </c>
      <c r="R841" s="18">
        <f t="shared" si="41"/>
        <v>2.720720013805928E-2</v>
      </c>
    </row>
    <row r="842" spans="1:18" ht="18" customHeight="1" x14ac:dyDescent="0.2">
      <c r="A842" s="16" t="str">
        <f>'Limiting Factor Scores'!A77</f>
        <v>CC6</v>
      </c>
      <c r="B842" s="16" t="str">
        <f>'Limiting Factor Scores'!B77</f>
        <v>Catherine Creek</v>
      </c>
      <c r="C842" s="16" t="str">
        <f>'Limiting Factor Scores'!C77</f>
        <v>Altered Flow Timing</v>
      </c>
      <c r="D842" s="18">
        <f>'Limiting Factor Scores'!D77</f>
        <v>0.63290000000000002</v>
      </c>
      <c r="E842" s="19">
        <f>'Limiting Factor Scores'!E77</f>
        <v>3.11</v>
      </c>
      <c r="F842" s="18">
        <f>'Limiting Factor Scores'!F77</f>
        <v>0.57474999999999998</v>
      </c>
      <c r="G842" s="18">
        <f>'Limiting Factor Scores'!G77</f>
        <v>1.9071379132662512</v>
      </c>
      <c r="H842" s="18">
        <f>'Limiting Factor Scores'!H77</f>
        <v>0.51939627917762721</v>
      </c>
      <c r="I842" s="17">
        <f>LFAT!A23</f>
        <v>2</v>
      </c>
      <c r="J842" s="16" t="str">
        <f>LFAT!B23</f>
        <v>Instream Complexity Improvement</v>
      </c>
      <c r="K842" s="16" t="str">
        <f>LFAT!D23</f>
        <v>N</v>
      </c>
      <c r="L842" s="19">
        <f>LFAT!F23</f>
        <v>0.1</v>
      </c>
      <c r="M842" s="16" t="str">
        <f>LFAT!G23</f>
        <v>CD</v>
      </c>
      <c r="N842" s="19">
        <f>LFAT!I23</f>
        <v>0.5</v>
      </c>
      <c r="O842" s="18">
        <f>LFAT!J23</f>
        <v>0.05</v>
      </c>
      <c r="P842" s="18">
        <f t="shared" si="39"/>
        <v>2.8737499999999999E-2</v>
      </c>
      <c r="Q842" s="18">
        <f t="shared" si="40"/>
        <v>9.5356895663312569E-2</v>
      </c>
      <c r="R842" s="18">
        <f t="shared" si="41"/>
        <v>2.5969813958881361E-2</v>
      </c>
    </row>
    <row r="843" spans="1:18" ht="18" customHeight="1" x14ac:dyDescent="0.2">
      <c r="A843" s="16" t="str">
        <f>'Limiting Factor Scores'!A78</f>
        <v>CC6</v>
      </c>
      <c r="B843" s="16" t="str">
        <f>'Limiting Factor Scores'!B78</f>
        <v>Catherine Creek</v>
      </c>
      <c r="C843" s="16" t="str">
        <f>'Limiting Factor Scores'!C78</f>
        <v>Altered Primary Productivity</v>
      </c>
      <c r="D843" s="18">
        <f>'Limiting Factor Scores'!D78</f>
        <v>0.63290000000000002</v>
      </c>
      <c r="E843" s="19">
        <f>'Limiting Factor Scores'!E78</f>
        <v>2.88</v>
      </c>
      <c r="F843" s="18">
        <f>'Limiting Factor Scores'!F78</f>
        <v>0.52300000000000002</v>
      </c>
      <c r="G843" s="18">
        <f>'Limiting Factor Scores'!G78</f>
        <v>1.2034457876207099</v>
      </c>
      <c r="H843" s="18">
        <f>'Limiting Factor Scores'!H78</f>
        <v>0.33772140726814426</v>
      </c>
      <c r="I843" s="17">
        <f>LFAT!A30</f>
        <v>2</v>
      </c>
      <c r="J843" s="16" t="str">
        <f>LFAT!B30</f>
        <v>Instream Complexity Improvement</v>
      </c>
      <c r="K843" s="16" t="str">
        <f>LFAT!D30</f>
        <v>N</v>
      </c>
      <c r="L843" s="19">
        <f>LFAT!F30</f>
        <v>0.1</v>
      </c>
      <c r="M843" s="16" t="str">
        <f>LFAT!G30</f>
        <v>R</v>
      </c>
      <c r="N843" s="19">
        <f>LFAT!I30</f>
        <v>0.1</v>
      </c>
      <c r="O843" s="18">
        <f>LFAT!J30</f>
        <v>0.01</v>
      </c>
      <c r="P843" s="18">
        <f t="shared" si="39"/>
        <v>5.2300000000000003E-3</v>
      </c>
      <c r="Q843" s="18">
        <f t="shared" si="40"/>
        <v>1.2034457876207098E-2</v>
      </c>
      <c r="R843" s="18">
        <f t="shared" si="41"/>
        <v>3.3772140726814428E-3</v>
      </c>
    </row>
    <row r="844" spans="1:18" ht="18" customHeight="1" x14ac:dyDescent="0.2">
      <c r="A844" s="16" t="str">
        <f>'Limiting Factor Scores'!A79</f>
        <v>CC6</v>
      </c>
      <c r="B844" s="16" t="str">
        <f>'Limiting Factor Scores'!B79</f>
        <v>Catherine Creek</v>
      </c>
      <c r="C844" s="16" t="str">
        <f>'Limiting Factor Scores'!C79</f>
        <v>Anthropogenic Barriers</v>
      </c>
      <c r="D844" s="18">
        <f>'Limiting Factor Scores'!D79</f>
        <v>0.63290000000000002</v>
      </c>
      <c r="E844" s="19">
        <f>'Limiting Factor Scores'!E79</f>
        <v>2.71</v>
      </c>
      <c r="F844" s="18">
        <f>'Limiting Factor Scores'!F79</f>
        <v>0.48475000000000001</v>
      </c>
      <c r="G844" s="18">
        <f>'Limiting Factor Scores'!G79</f>
        <v>1.6282222733993734</v>
      </c>
      <c r="H844" s="18">
        <f>'Limiting Factor Scores'!H79</f>
        <v>0.50078244129484772</v>
      </c>
      <c r="I844" s="17">
        <f>LFAT!A17</f>
        <v>2</v>
      </c>
      <c r="J844" s="16" t="str">
        <f>LFAT!B17</f>
        <v>Instream Complexity Improvement</v>
      </c>
      <c r="K844" s="16" t="str">
        <f>LFAT!D17</f>
        <v>N</v>
      </c>
      <c r="L844" s="19">
        <f>LFAT!F17</f>
        <v>0.1</v>
      </c>
      <c r="M844" s="16" t="str">
        <f>LFAT!G17</f>
        <v>R</v>
      </c>
      <c r="N844" s="19">
        <f>LFAT!I17</f>
        <v>0.1</v>
      </c>
      <c r="O844" s="18">
        <f>LFAT!J17</f>
        <v>0.01</v>
      </c>
      <c r="P844" s="18">
        <f t="shared" si="39"/>
        <v>4.8475000000000002E-3</v>
      </c>
      <c r="Q844" s="18">
        <f t="shared" si="40"/>
        <v>1.6282222733993733E-2</v>
      </c>
      <c r="R844" s="18">
        <f t="shared" si="41"/>
        <v>5.0078244129484776E-3</v>
      </c>
    </row>
    <row r="845" spans="1:18" ht="18" customHeight="1" x14ac:dyDescent="0.2">
      <c r="A845" s="16" t="str">
        <f>'Limiting Factor Scores'!A80</f>
        <v>CC6</v>
      </c>
      <c r="B845" s="16" t="str">
        <f>'Limiting Factor Scores'!B80</f>
        <v>Catherine Creek</v>
      </c>
      <c r="C845" s="16" t="str">
        <f>'Limiting Factor Scores'!C80</f>
        <v>Channel and Habitat Structure</v>
      </c>
      <c r="D845" s="18">
        <f>'Limiting Factor Scores'!D80</f>
        <v>0.63290000000000002</v>
      </c>
      <c r="E845" s="19">
        <f>'Limiting Factor Scores'!E80</f>
        <v>3.03</v>
      </c>
      <c r="F845" s="18">
        <f>'Limiting Factor Scores'!F80</f>
        <v>0.55674999999999997</v>
      </c>
      <c r="G845" s="18">
        <f>'Limiting Factor Scores'!G80</f>
        <v>3.0706273674040991</v>
      </c>
      <c r="H845" s="18">
        <f>'Limiting Factor Scores'!H80</f>
        <v>0.92559279861292199</v>
      </c>
      <c r="I845" s="17">
        <f>LFAT!A21</f>
        <v>2</v>
      </c>
      <c r="J845" s="16" t="str">
        <f>LFAT!B21</f>
        <v>Instream Complexity Improvement</v>
      </c>
      <c r="K845" s="16" t="str">
        <f>LFAT!D21</f>
        <v>D</v>
      </c>
      <c r="L845" s="19">
        <f>LFAT!F21</f>
        <v>1</v>
      </c>
      <c r="M845" s="16" t="str">
        <f>LFAT!G21</f>
        <v>C</v>
      </c>
      <c r="N845" s="19">
        <f>LFAT!I21</f>
        <v>1</v>
      </c>
      <c r="O845" s="18">
        <f>LFAT!J21</f>
        <v>1</v>
      </c>
      <c r="P845" s="18">
        <f t="shared" si="39"/>
        <v>0.55674999999999997</v>
      </c>
      <c r="Q845" s="18">
        <f t="shared" si="40"/>
        <v>3.0706273674040991</v>
      </c>
      <c r="R845" s="18">
        <f t="shared" si="41"/>
        <v>0.92559279861292199</v>
      </c>
    </row>
    <row r="846" spans="1:18" ht="18" customHeight="1" x14ac:dyDescent="0.2">
      <c r="A846" s="16" t="str">
        <f>'Limiting Factor Scores'!A81</f>
        <v>CC6</v>
      </c>
      <c r="B846" s="16" t="str">
        <f>'Limiting Factor Scores'!B81</f>
        <v>Catherine Creek</v>
      </c>
      <c r="C846" s="16" t="str">
        <f>'Limiting Factor Scores'!C81</f>
        <v>Decreased Sediment Quantity</v>
      </c>
      <c r="D846" s="18">
        <f>'Limiting Factor Scores'!D81</f>
        <v>0.63290000000000002</v>
      </c>
      <c r="E846" s="19">
        <f>'Limiting Factor Scores'!E81</f>
        <v>3.29</v>
      </c>
      <c r="F846" s="18">
        <f>'Limiting Factor Scores'!F81</f>
        <v>0.61524999999999996</v>
      </c>
      <c r="G846" s="18">
        <f>'Limiting Factor Scores'!G81</f>
        <v>2.016492861774025</v>
      </c>
      <c r="H846" s="18">
        <f>'Limiting Factor Scores'!H81</f>
        <v>0.61156751790393449</v>
      </c>
      <c r="I846" s="17">
        <f>LFAT!A24</f>
        <v>2</v>
      </c>
      <c r="J846" s="16" t="str">
        <f>LFAT!B24</f>
        <v>Instream Complexity Improvement</v>
      </c>
      <c r="K846" s="16" t="str">
        <f>LFAT!D24</f>
        <v>I</v>
      </c>
      <c r="L846" s="19">
        <f>LFAT!F24</f>
        <v>0.5</v>
      </c>
      <c r="M846" s="16" t="str">
        <f>LFAT!G24</f>
        <v>CD</v>
      </c>
      <c r="N846" s="19">
        <f>LFAT!I24</f>
        <v>0.5</v>
      </c>
      <c r="O846" s="18">
        <f>LFAT!J24</f>
        <v>0.25</v>
      </c>
      <c r="P846" s="18">
        <f t="shared" si="39"/>
        <v>0.15381249999999999</v>
      </c>
      <c r="Q846" s="18">
        <f t="shared" si="40"/>
        <v>0.50412321544350625</v>
      </c>
      <c r="R846" s="18">
        <f t="shared" si="41"/>
        <v>0.15289187947598362</v>
      </c>
    </row>
    <row r="847" spans="1:18" ht="18" customHeight="1" x14ac:dyDescent="0.2">
      <c r="A847" s="16" t="str">
        <f>'Limiting Factor Scores'!A82</f>
        <v>CC6</v>
      </c>
      <c r="B847" s="16" t="str">
        <f>'Limiting Factor Scores'!B82</f>
        <v>Catherine Creek</v>
      </c>
      <c r="C847" s="16" t="str">
        <f>'Limiting Factor Scores'!C82</f>
        <v>Decreased Water Quantity</v>
      </c>
      <c r="D847" s="18">
        <f>'Limiting Factor Scores'!D82</f>
        <v>0.63290000000000002</v>
      </c>
      <c r="E847" s="19">
        <f>'Limiting Factor Scores'!E82</f>
        <v>3.63</v>
      </c>
      <c r="F847" s="18">
        <f>'Limiting Factor Scores'!F82</f>
        <v>0.69174999999999998</v>
      </c>
      <c r="G847" s="18">
        <f>'Limiting Factor Scores'!G82</f>
        <v>3.2804371088932096</v>
      </c>
      <c r="H847" s="18">
        <f>'Limiting Factor Scores'!H82</f>
        <v>0.94006882679081483</v>
      </c>
      <c r="I847" s="17">
        <f>LFAT!A22</f>
        <v>2</v>
      </c>
      <c r="J847" s="16" t="str">
        <f>LFAT!B22</f>
        <v>Instream Complexity Improvement</v>
      </c>
      <c r="K847" s="16" t="str">
        <f>LFAT!D22</f>
        <v>N</v>
      </c>
      <c r="L847" s="19">
        <f>LFAT!F22</f>
        <v>0.1</v>
      </c>
      <c r="M847" s="16" t="str">
        <f>LFAT!G22</f>
        <v>R</v>
      </c>
      <c r="N847" s="19">
        <f>LFAT!I22</f>
        <v>0.1</v>
      </c>
      <c r="O847" s="18">
        <f>LFAT!J22</f>
        <v>0.01</v>
      </c>
      <c r="P847" s="18">
        <f t="shared" si="39"/>
        <v>6.9175E-3</v>
      </c>
      <c r="Q847" s="18">
        <f t="shared" si="40"/>
        <v>3.2804371088932097E-2</v>
      </c>
      <c r="R847" s="18">
        <f t="shared" si="41"/>
        <v>9.4006882679081478E-3</v>
      </c>
    </row>
    <row r="848" spans="1:18" ht="18" customHeight="1" x14ac:dyDescent="0.2">
      <c r="A848" s="16" t="str">
        <f>'Limiting Factor Scores'!A83</f>
        <v>CC6</v>
      </c>
      <c r="B848" s="16" t="str">
        <f>'Limiting Factor Scores'!B83</f>
        <v>Catherine Creek</v>
      </c>
      <c r="C848" s="16" t="str">
        <f>'Limiting Factor Scores'!C83</f>
        <v>Floodplain Condition</v>
      </c>
      <c r="D848" s="18">
        <f>'Limiting Factor Scores'!D83</f>
        <v>0.63290000000000002</v>
      </c>
      <c r="E848" s="19">
        <f>'Limiting Factor Scores'!E83</f>
        <v>2.83</v>
      </c>
      <c r="F848" s="18">
        <f>'Limiting Factor Scores'!F83</f>
        <v>0.51175000000000004</v>
      </c>
      <c r="G848" s="18">
        <f>'Limiting Factor Scores'!G83</f>
        <v>1.9687676810316657</v>
      </c>
      <c r="H848" s="18">
        <f>'Limiting Factor Scores'!H83</f>
        <v>0.55969913638728319</v>
      </c>
      <c r="I848" s="17">
        <f>LFAT!A19</f>
        <v>2</v>
      </c>
      <c r="J848" s="16" t="str">
        <f>LFAT!B19</f>
        <v>Instream Complexity Improvement</v>
      </c>
      <c r="K848" s="16" t="str">
        <f>LFAT!D19</f>
        <v>I</v>
      </c>
      <c r="L848" s="19">
        <f>LFAT!F19</f>
        <v>0.5</v>
      </c>
      <c r="M848" s="16" t="str">
        <f>LFAT!G19</f>
        <v>C</v>
      </c>
      <c r="N848" s="19">
        <f>LFAT!I19</f>
        <v>1</v>
      </c>
      <c r="O848" s="18">
        <f>LFAT!J19</f>
        <v>0.5</v>
      </c>
      <c r="P848" s="18">
        <f t="shared" si="39"/>
        <v>0.25587500000000002</v>
      </c>
      <c r="Q848" s="18">
        <f t="shared" si="40"/>
        <v>0.98438384051583283</v>
      </c>
      <c r="R848" s="18">
        <f t="shared" si="41"/>
        <v>0.2798495681936416</v>
      </c>
    </row>
    <row r="849" spans="1:18" ht="18" customHeight="1" x14ac:dyDescent="0.2">
      <c r="A849" s="16" t="str">
        <f>'Limiting Factor Scores'!A84</f>
        <v>CC6</v>
      </c>
      <c r="B849" s="16" t="str">
        <f>'Limiting Factor Scores'!B84</f>
        <v>Catherine Creek</v>
      </c>
      <c r="C849" s="16" t="str">
        <f>'Limiting Factor Scores'!C84</f>
        <v>Increased Sediment Quantity</v>
      </c>
      <c r="D849" s="18">
        <f>'Limiting Factor Scores'!D84</f>
        <v>0.63290000000000002</v>
      </c>
      <c r="E849" s="19">
        <f>'Limiting Factor Scores'!E84</f>
        <v>3.1</v>
      </c>
      <c r="F849" s="18">
        <f>'Limiting Factor Scores'!F84</f>
        <v>0.57250000000000001</v>
      </c>
      <c r="G849" s="18">
        <f>'Limiting Factor Scores'!G84</f>
        <v>1.3173474443840463</v>
      </c>
      <c r="H849" s="18">
        <f>'Limiting Factor Scores'!H84</f>
        <v>0.43467289453079605</v>
      </c>
      <c r="I849" s="17">
        <f>LFAT!A25</f>
        <v>2</v>
      </c>
      <c r="J849" s="16" t="str">
        <f>LFAT!B25</f>
        <v>Instream Complexity Improvement</v>
      </c>
      <c r="K849" s="16" t="str">
        <f>LFAT!D25</f>
        <v>I</v>
      </c>
      <c r="L849" s="19">
        <f>LFAT!F25</f>
        <v>0.5</v>
      </c>
      <c r="M849" s="16" t="str">
        <f>LFAT!G25</f>
        <v>C</v>
      </c>
      <c r="N849" s="19">
        <f>LFAT!I25</f>
        <v>1</v>
      </c>
      <c r="O849" s="18">
        <f>LFAT!J25</f>
        <v>0.5</v>
      </c>
      <c r="P849" s="18">
        <f t="shared" si="39"/>
        <v>0.28625</v>
      </c>
      <c r="Q849" s="18">
        <f t="shared" si="40"/>
        <v>0.65867372219202314</v>
      </c>
      <c r="R849" s="18">
        <f t="shared" si="41"/>
        <v>0.21733644726539803</v>
      </c>
    </row>
    <row r="850" spans="1:18" ht="18" customHeight="1" x14ac:dyDescent="0.2">
      <c r="A850" s="16" t="str">
        <f>'Limiting Factor Scores'!A85</f>
        <v>CC6</v>
      </c>
      <c r="B850" s="16" t="str">
        <f>'Limiting Factor Scores'!B85</f>
        <v>Catherine Creek</v>
      </c>
      <c r="C850" s="16" t="str">
        <f>'Limiting Factor Scores'!C85</f>
        <v>Non-Native Species Interactions and Competition</v>
      </c>
      <c r="D850" s="18">
        <f>'Limiting Factor Scores'!D85</f>
        <v>0.63290000000000002</v>
      </c>
      <c r="E850" s="19">
        <f>'Limiting Factor Scores'!E85</f>
        <v>1.44</v>
      </c>
      <c r="F850" s="18">
        <f>'Limiting Factor Scores'!F85</f>
        <v>0.19900000000000001</v>
      </c>
      <c r="G850" s="18">
        <f>'Limiting Factor Scores'!G85</f>
        <v>0.50648726637459407</v>
      </c>
      <c r="H850" s="18">
        <f>'Limiting Factor Scores'!H85</f>
        <v>0.17675775861993503</v>
      </c>
      <c r="I850" s="17">
        <f>LFAT!A31</f>
        <v>2</v>
      </c>
      <c r="J850" s="16" t="str">
        <f>LFAT!B31</f>
        <v>Instream Complexity Improvement</v>
      </c>
      <c r="K850" s="16" t="str">
        <f>LFAT!D31</f>
        <v>I</v>
      </c>
      <c r="L850" s="19">
        <f>LFAT!F31</f>
        <v>0.5</v>
      </c>
      <c r="M850" s="16" t="str">
        <f>LFAT!G31</f>
        <v>CD</v>
      </c>
      <c r="N850" s="19">
        <f>LFAT!I31</f>
        <v>0.5</v>
      </c>
      <c r="O850" s="18">
        <f>LFAT!J31</f>
        <v>0.25</v>
      </c>
      <c r="P850" s="18">
        <f t="shared" si="39"/>
        <v>4.9750000000000003E-2</v>
      </c>
      <c r="Q850" s="18">
        <f t="shared" si="40"/>
        <v>0.12662181659364852</v>
      </c>
      <c r="R850" s="18">
        <f t="shared" si="41"/>
        <v>4.4189439654983759E-2</v>
      </c>
    </row>
    <row r="851" spans="1:18" ht="18" customHeight="1" x14ac:dyDescent="0.2">
      <c r="A851" s="16" t="str">
        <f>'Limiting Factor Scores'!A86</f>
        <v>CC6</v>
      </c>
      <c r="B851" s="16" t="str">
        <f>'Limiting Factor Scores'!B86</f>
        <v>Catherine Creek</v>
      </c>
      <c r="C851" s="16" t="str">
        <f>'Limiting Factor Scores'!C86</f>
        <v>Predation</v>
      </c>
      <c r="D851" s="18">
        <f>'Limiting Factor Scores'!D86</f>
        <v>0.63290000000000002</v>
      </c>
      <c r="E851" s="19">
        <f>'Limiting Factor Scores'!E86</f>
        <v>2.29</v>
      </c>
      <c r="F851" s="18">
        <f>'Limiting Factor Scores'!F86</f>
        <v>0.39024999999999999</v>
      </c>
      <c r="G851" s="18">
        <f>'Limiting Factor Scores'!G86</f>
        <v>1.326684980388126</v>
      </c>
      <c r="H851" s="18">
        <f>'Limiting Factor Scores'!H86</f>
        <v>0.40061652304385592</v>
      </c>
      <c r="I851" s="17">
        <f>LFAT!A29</f>
        <v>2</v>
      </c>
      <c r="J851" s="16" t="str">
        <f>LFAT!B29</f>
        <v>Instream Complexity Improvement</v>
      </c>
      <c r="K851" s="16" t="str">
        <f>LFAT!D29</f>
        <v>I</v>
      </c>
      <c r="L851" s="19">
        <f>LFAT!F29</f>
        <v>0.5</v>
      </c>
      <c r="M851" s="16" t="str">
        <f>LFAT!G29</f>
        <v>CD</v>
      </c>
      <c r="N851" s="19">
        <f>LFAT!I29</f>
        <v>0.5</v>
      </c>
      <c r="O851" s="18">
        <f>LFAT!J29</f>
        <v>0.25</v>
      </c>
      <c r="P851" s="18">
        <f t="shared" si="39"/>
        <v>9.7562499999999996E-2</v>
      </c>
      <c r="Q851" s="18">
        <f t="shared" si="40"/>
        <v>0.3316712450970315</v>
      </c>
      <c r="R851" s="18">
        <f t="shared" si="41"/>
        <v>0.10015413076096398</v>
      </c>
    </row>
    <row r="852" spans="1:18" ht="18" customHeight="1" x14ac:dyDescent="0.2">
      <c r="A852" s="16" t="str">
        <f>'Limiting Factor Scores'!A87</f>
        <v>CC6</v>
      </c>
      <c r="B852" s="16" t="str">
        <f>'Limiting Factor Scores'!B87</f>
        <v>Catherine Creek</v>
      </c>
      <c r="C852" s="16" t="str">
        <f>'Limiting Factor Scores'!C87</f>
        <v>Riparian Condition</v>
      </c>
      <c r="D852" s="18">
        <f>'Limiting Factor Scores'!D87</f>
        <v>0.63290000000000002</v>
      </c>
      <c r="E852" s="19">
        <f>'Limiting Factor Scores'!E87</f>
        <v>2.86</v>
      </c>
      <c r="F852" s="18">
        <f>'Limiting Factor Scores'!F87</f>
        <v>0.51849999999999996</v>
      </c>
      <c r="G852" s="18">
        <f>'Limiting Factor Scores'!G87</f>
        <v>2.0369276206384219</v>
      </c>
      <c r="H852" s="18">
        <f>'Limiting Factor Scores'!H87</f>
        <v>0.65146524002165807</v>
      </c>
      <c r="I852" s="17">
        <f>LFAT!A18</f>
        <v>2</v>
      </c>
      <c r="J852" s="16" t="str">
        <f>LFAT!B18</f>
        <v>Instream Complexity Improvement</v>
      </c>
      <c r="K852" s="16" t="str">
        <f>LFAT!D18</f>
        <v>I</v>
      </c>
      <c r="L852" s="19">
        <f>LFAT!F18</f>
        <v>0.5</v>
      </c>
      <c r="M852" s="16" t="str">
        <f>LFAT!G18</f>
        <v>CD</v>
      </c>
      <c r="N852" s="19">
        <f>LFAT!I18</f>
        <v>0.5</v>
      </c>
      <c r="O852" s="18">
        <f>LFAT!J18</f>
        <v>0.25</v>
      </c>
      <c r="P852" s="18">
        <f t="shared" si="39"/>
        <v>0.12962499999999999</v>
      </c>
      <c r="Q852" s="18">
        <f t="shared" si="40"/>
        <v>0.50923190515960548</v>
      </c>
      <c r="R852" s="18">
        <f t="shared" si="41"/>
        <v>0.16286631000541452</v>
      </c>
    </row>
    <row r="853" spans="1:18" ht="18" customHeight="1" x14ac:dyDescent="0.2">
      <c r="A853" s="16" t="str">
        <f>'Limiting Factor Scores'!A88</f>
        <v>CC6</v>
      </c>
      <c r="B853" s="16" t="str">
        <f>'Limiting Factor Scores'!B88</f>
        <v>Catherine Creek</v>
      </c>
      <c r="C853" s="16" t="str">
        <f>'Limiting Factor Scores'!C88</f>
        <v>Side Channel and Wetland Habitat</v>
      </c>
      <c r="D853" s="18">
        <f>'Limiting Factor Scores'!D88</f>
        <v>0.63290000000000002</v>
      </c>
      <c r="E853" s="19">
        <f>'Limiting Factor Scores'!E88</f>
        <v>2.99</v>
      </c>
      <c r="F853" s="18">
        <f>'Limiting Factor Scores'!F88</f>
        <v>0.54774999999999996</v>
      </c>
      <c r="G853" s="18">
        <f>'Limiting Factor Scores'!G88</f>
        <v>2.6644140644057073</v>
      </c>
      <c r="H853" s="18">
        <f>'Limiting Factor Scores'!H88</f>
        <v>0.77424009804782146</v>
      </c>
      <c r="I853" s="17">
        <f>LFAT!A20</f>
        <v>2</v>
      </c>
      <c r="J853" s="16" t="str">
        <f>LFAT!B20</f>
        <v>Instream Complexity Improvement</v>
      </c>
      <c r="K853" s="16" t="str">
        <f>LFAT!D20</f>
        <v>D</v>
      </c>
      <c r="L853" s="19">
        <f>LFAT!F20</f>
        <v>1</v>
      </c>
      <c r="M853" s="16" t="str">
        <f>LFAT!G20</f>
        <v>C</v>
      </c>
      <c r="N853" s="19">
        <f>LFAT!I20</f>
        <v>1</v>
      </c>
      <c r="O853" s="18">
        <f>LFAT!J20</f>
        <v>1</v>
      </c>
      <c r="P853" s="18">
        <f t="shared" si="39"/>
        <v>0.54774999999999996</v>
      </c>
      <c r="Q853" s="18">
        <f t="shared" si="40"/>
        <v>2.6644140644057073</v>
      </c>
      <c r="R853" s="18">
        <f t="shared" si="41"/>
        <v>0.77424009804782146</v>
      </c>
    </row>
    <row r="854" spans="1:18" ht="18" customHeight="1" x14ac:dyDescent="0.2">
      <c r="A854" s="16" t="str">
        <f>'Limiting Factor Scores'!A89</f>
        <v>CC6</v>
      </c>
      <c r="B854" s="16" t="str">
        <f>'Limiting Factor Scores'!B89</f>
        <v>Catherine Creek</v>
      </c>
      <c r="C854" s="16" t="str">
        <f>'Limiting Factor Scores'!C89</f>
        <v>Summer Water Temperature</v>
      </c>
      <c r="D854" s="18">
        <f>'Limiting Factor Scores'!D89</f>
        <v>0.63290000000000002</v>
      </c>
      <c r="E854" s="19">
        <f>'Limiting Factor Scores'!E89</f>
        <v>3.56</v>
      </c>
      <c r="F854" s="18">
        <f>'Limiting Factor Scores'!F89</f>
        <v>0.67600000000000005</v>
      </c>
      <c r="G854" s="18">
        <f>'Limiting Factor Scores'!G89</f>
        <v>2.8481946627960228</v>
      </c>
      <c r="H854" s="18">
        <f>'Limiting Factor Scores'!H89</f>
        <v>0.87933426209900589</v>
      </c>
      <c r="I854" s="17">
        <f>LFAT!A26</f>
        <v>2</v>
      </c>
      <c r="J854" s="16" t="str">
        <f>LFAT!B26</f>
        <v>Instream Complexity Improvement</v>
      </c>
      <c r="K854" s="16" t="str">
        <f>LFAT!D26</f>
        <v>I</v>
      </c>
      <c r="L854" s="19">
        <f>LFAT!F26</f>
        <v>0.5</v>
      </c>
      <c r="M854" s="16" t="str">
        <f>LFAT!G26</f>
        <v>CD</v>
      </c>
      <c r="N854" s="19">
        <f>LFAT!I26</f>
        <v>0.5</v>
      </c>
      <c r="O854" s="18">
        <f>LFAT!J26</f>
        <v>0.25</v>
      </c>
      <c r="P854" s="18">
        <f t="shared" si="39"/>
        <v>0.16900000000000001</v>
      </c>
      <c r="Q854" s="18">
        <f t="shared" si="40"/>
        <v>0.71204866569900571</v>
      </c>
      <c r="R854" s="18">
        <f t="shared" si="41"/>
        <v>0.21983356552475147</v>
      </c>
    </row>
    <row r="855" spans="1:18" ht="18" customHeight="1" x14ac:dyDescent="0.2">
      <c r="A855" s="16" t="str">
        <f>'Limiting Factor Scores'!A90</f>
        <v>CC6</v>
      </c>
      <c r="B855" s="16" t="str">
        <f>'Limiting Factor Scores'!B90</f>
        <v>Catherine Creek</v>
      </c>
      <c r="C855" s="16" t="str">
        <f>'Limiting Factor Scores'!C90</f>
        <v>Water Quality</v>
      </c>
      <c r="D855" s="18">
        <f>'Limiting Factor Scores'!D90</f>
        <v>0.63290000000000002</v>
      </c>
      <c r="E855" s="19">
        <f>'Limiting Factor Scores'!E90</f>
        <v>2.88</v>
      </c>
      <c r="F855" s="18">
        <f>'Limiting Factor Scores'!F90</f>
        <v>0.52300000000000002</v>
      </c>
      <c r="G855" s="18">
        <f>'Limiting Factor Scores'!G90</f>
        <v>1.9269318612344393</v>
      </c>
      <c r="H855" s="18">
        <f>'Limiting Factor Scores'!H90</f>
        <v>0.53157311700378151</v>
      </c>
      <c r="I855" s="17">
        <f>LFAT!A28</f>
        <v>2</v>
      </c>
      <c r="J855" s="16" t="str">
        <f>LFAT!B28</f>
        <v>Instream Complexity Improvement</v>
      </c>
      <c r="K855" s="16" t="str">
        <f>LFAT!D28</f>
        <v>N</v>
      </c>
      <c r="L855" s="19">
        <f>LFAT!F28</f>
        <v>0.1</v>
      </c>
      <c r="M855" s="16" t="str">
        <f>LFAT!G28</f>
        <v>R</v>
      </c>
      <c r="N855" s="19">
        <f>LFAT!I28</f>
        <v>0.1</v>
      </c>
      <c r="O855" s="18">
        <f>LFAT!J28</f>
        <v>0.01</v>
      </c>
      <c r="P855" s="18">
        <f t="shared" si="39"/>
        <v>5.2300000000000003E-3</v>
      </c>
      <c r="Q855" s="18">
        <f t="shared" si="40"/>
        <v>1.9269318612344394E-2</v>
      </c>
      <c r="R855" s="18">
        <f t="shared" si="41"/>
        <v>5.3157311700378152E-3</v>
      </c>
    </row>
    <row r="856" spans="1:18" ht="18" customHeight="1" x14ac:dyDescent="0.2">
      <c r="A856" s="16" t="str">
        <f>'Limiting Factor Scores'!A91</f>
        <v>CC6</v>
      </c>
      <c r="B856" s="16" t="str">
        <f>'Limiting Factor Scores'!B91</f>
        <v>Catherine Creek</v>
      </c>
      <c r="C856" s="16" t="str">
        <f>'Limiting Factor Scores'!C91</f>
        <v>Winter Water Temperature</v>
      </c>
      <c r="D856" s="18">
        <f>'Limiting Factor Scores'!D91</f>
        <v>0.63290000000000002</v>
      </c>
      <c r="E856" s="19">
        <f>'Limiting Factor Scores'!E91</f>
        <v>3.42</v>
      </c>
      <c r="F856" s="18">
        <f>'Limiting Factor Scores'!F91</f>
        <v>0.64449999999999996</v>
      </c>
      <c r="G856" s="18">
        <f>'Limiting Factor Scores'!G91</f>
        <v>1.9550258397011291</v>
      </c>
      <c r="H856" s="18">
        <f>'Limiting Factor Scores'!H91</f>
        <v>0.54414400276118557</v>
      </c>
      <c r="I856" s="17">
        <f>LFAT!A27</f>
        <v>2</v>
      </c>
      <c r="J856" s="16" t="str">
        <f>LFAT!B27</f>
        <v>Instream Complexity Improvement</v>
      </c>
      <c r="K856" s="16" t="str">
        <f>LFAT!D27</f>
        <v>I</v>
      </c>
      <c r="L856" s="19">
        <f>LFAT!F27</f>
        <v>0.5</v>
      </c>
      <c r="M856" s="16" t="str">
        <f>LFAT!G27</f>
        <v>CD</v>
      </c>
      <c r="N856" s="19">
        <f>LFAT!I27</f>
        <v>0.5</v>
      </c>
      <c r="O856" s="18">
        <f>LFAT!J27</f>
        <v>0.25</v>
      </c>
      <c r="P856" s="18">
        <f t="shared" si="39"/>
        <v>0.16112499999999999</v>
      </c>
      <c r="Q856" s="18">
        <f t="shared" si="40"/>
        <v>0.48875645992528227</v>
      </c>
      <c r="R856" s="18">
        <f t="shared" si="41"/>
        <v>0.13603600069029639</v>
      </c>
    </row>
    <row r="857" spans="1:18" ht="18" customHeight="1" x14ac:dyDescent="0.2">
      <c r="A857" s="16" t="str">
        <f>'Limiting Factor Scores'!A77</f>
        <v>CC6</v>
      </c>
      <c r="B857" s="16" t="str">
        <f>'Limiting Factor Scores'!B77</f>
        <v>Catherine Creek</v>
      </c>
      <c r="C857" s="16" t="str">
        <f>'Limiting Factor Scores'!C77</f>
        <v>Altered Flow Timing</v>
      </c>
      <c r="D857" s="18">
        <f>'Limiting Factor Scores'!D77</f>
        <v>0.63290000000000002</v>
      </c>
      <c r="E857" s="19">
        <f>'Limiting Factor Scores'!E77</f>
        <v>3.11</v>
      </c>
      <c r="F857" s="18">
        <f>'Limiting Factor Scores'!F77</f>
        <v>0.57474999999999998</v>
      </c>
      <c r="G857" s="18">
        <f>'Limiting Factor Scores'!G77</f>
        <v>1.9071379132662512</v>
      </c>
      <c r="H857" s="18">
        <f>'Limiting Factor Scores'!H77</f>
        <v>0.51939627917762721</v>
      </c>
      <c r="I857" s="17">
        <f>LFAT!A38</f>
        <v>3</v>
      </c>
      <c r="J857" s="16" t="str">
        <f>LFAT!B38</f>
        <v>Floodplain – Reconnect and Restore</v>
      </c>
      <c r="K857" s="16" t="str">
        <f>LFAT!D38</f>
        <v>I</v>
      </c>
      <c r="L857" s="19">
        <f>LFAT!F38</f>
        <v>0.5</v>
      </c>
      <c r="M857" s="16" t="str">
        <f>LFAT!G38</f>
        <v>CD</v>
      </c>
      <c r="N857" s="19">
        <f>LFAT!I38</f>
        <v>0.5</v>
      </c>
      <c r="O857" s="18">
        <f>LFAT!J38</f>
        <v>0.25</v>
      </c>
      <c r="P857" s="18">
        <f t="shared" si="39"/>
        <v>0.1436875</v>
      </c>
      <c r="Q857" s="18">
        <f t="shared" si="40"/>
        <v>0.47678447831656279</v>
      </c>
      <c r="R857" s="18">
        <f t="shared" si="41"/>
        <v>0.1298490697944068</v>
      </c>
    </row>
    <row r="858" spans="1:18" ht="18" customHeight="1" x14ac:dyDescent="0.2">
      <c r="A858" s="16" t="str">
        <f>'Limiting Factor Scores'!A78</f>
        <v>CC6</v>
      </c>
      <c r="B858" s="16" t="str">
        <f>'Limiting Factor Scores'!B78</f>
        <v>Catherine Creek</v>
      </c>
      <c r="C858" s="16" t="str">
        <f>'Limiting Factor Scores'!C78</f>
        <v>Altered Primary Productivity</v>
      </c>
      <c r="D858" s="18">
        <f>'Limiting Factor Scores'!D78</f>
        <v>0.63290000000000002</v>
      </c>
      <c r="E858" s="19">
        <f>'Limiting Factor Scores'!E78</f>
        <v>2.88</v>
      </c>
      <c r="F858" s="18">
        <f>'Limiting Factor Scores'!F78</f>
        <v>0.52300000000000002</v>
      </c>
      <c r="G858" s="18">
        <f>'Limiting Factor Scores'!G78</f>
        <v>1.2034457876207099</v>
      </c>
      <c r="H858" s="18">
        <f>'Limiting Factor Scores'!H78</f>
        <v>0.33772140726814426</v>
      </c>
      <c r="I858" s="17">
        <f>LFAT!A45</f>
        <v>3</v>
      </c>
      <c r="J858" s="16" t="str">
        <f>LFAT!B45</f>
        <v>Floodplain – Reconnect and Restore</v>
      </c>
      <c r="K858" s="16" t="str">
        <f>LFAT!D45</f>
        <v>I</v>
      </c>
      <c r="L858" s="19">
        <f>LFAT!F45</f>
        <v>0.5</v>
      </c>
      <c r="M858" s="16" t="str">
        <f>LFAT!G45</f>
        <v>C</v>
      </c>
      <c r="N858" s="19">
        <f>LFAT!I45</f>
        <v>1</v>
      </c>
      <c r="O858" s="18">
        <f>LFAT!J45</f>
        <v>0.5</v>
      </c>
      <c r="P858" s="18">
        <f t="shared" si="39"/>
        <v>0.26150000000000001</v>
      </c>
      <c r="Q858" s="18">
        <f t="shared" si="40"/>
        <v>0.60172289381035493</v>
      </c>
      <c r="R858" s="18">
        <f t="shared" si="41"/>
        <v>0.16886070363407213</v>
      </c>
    </row>
    <row r="859" spans="1:18" ht="18" customHeight="1" x14ac:dyDescent="0.2">
      <c r="A859" s="16" t="str">
        <f>'Limiting Factor Scores'!A79</f>
        <v>CC6</v>
      </c>
      <c r="B859" s="16" t="str">
        <f>'Limiting Factor Scores'!B79</f>
        <v>Catherine Creek</v>
      </c>
      <c r="C859" s="16" t="str">
        <f>'Limiting Factor Scores'!C79</f>
        <v>Anthropogenic Barriers</v>
      </c>
      <c r="D859" s="18">
        <f>'Limiting Factor Scores'!D79</f>
        <v>0.63290000000000002</v>
      </c>
      <c r="E859" s="19">
        <f>'Limiting Factor Scores'!E79</f>
        <v>2.71</v>
      </c>
      <c r="F859" s="18">
        <f>'Limiting Factor Scores'!F79</f>
        <v>0.48475000000000001</v>
      </c>
      <c r="G859" s="18">
        <f>'Limiting Factor Scores'!G79</f>
        <v>1.6282222733993734</v>
      </c>
      <c r="H859" s="18">
        <f>'Limiting Factor Scores'!H79</f>
        <v>0.50078244129484772</v>
      </c>
      <c r="I859" s="17">
        <f>LFAT!A32</f>
        <v>3</v>
      </c>
      <c r="J859" s="16" t="str">
        <f>LFAT!B32</f>
        <v>Floodplain – Reconnect and Restore</v>
      </c>
      <c r="K859" s="16" t="str">
        <f>LFAT!D32</f>
        <v>N</v>
      </c>
      <c r="L859" s="19">
        <f>LFAT!F32</f>
        <v>0.1</v>
      </c>
      <c r="M859" s="16" t="str">
        <f>LFAT!G32</f>
        <v>R</v>
      </c>
      <c r="N859" s="19">
        <f>LFAT!I32</f>
        <v>0.1</v>
      </c>
      <c r="O859" s="18">
        <f>LFAT!J32</f>
        <v>0.01</v>
      </c>
      <c r="P859" s="18">
        <f t="shared" si="39"/>
        <v>4.8475000000000002E-3</v>
      </c>
      <c r="Q859" s="18">
        <f t="shared" si="40"/>
        <v>1.6282222733993733E-2</v>
      </c>
      <c r="R859" s="18">
        <f t="shared" si="41"/>
        <v>5.0078244129484776E-3</v>
      </c>
    </row>
    <row r="860" spans="1:18" ht="18" customHeight="1" x14ac:dyDescent="0.2">
      <c r="A860" s="16" t="str">
        <f>'Limiting Factor Scores'!A80</f>
        <v>CC6</v>
      </c>
      <c r="B860" s="16" t="str">
        <f>'Limiting Factor Scores'!B80</f>
        <v>Catherine Creek</v>
      </c>
      <c r="C860" s="16" t="str">
        <f>'Limiting Factor Scores'!C80</f>
        <v>Channel and Habitat Structure</v>
      </c>
      <c r="D860" s="18">
        <f>'Limiting Factor Scores'!D80</f>
        <v>0.63290000000000002</v>
      </c>
      <c r="E860" s="19">
        <f>'Limiting Factor Scores'!E80</f>
        <v>3.03</v>
      </c>
      <c r="F860" s="18">
        <f>'Limiting Factor Scores'!F80</f>
        <v>0.55674999999999997</v>
      </c>
      <c r="G860" s="18">
        <f>'Limiting Factor Scores'!G80</f>
        <v>3.0706273674040991</v>
      </c>
      <c r="H860" s="18">
        <f>'Limiting Factor Scores'!H80</f>
        <v>0.92559279861292199</v>
      </c>
      <c r="I860" s="17">
        <f>LFAT!A36</f>
        <v>3</v>
      </c>
      <c r="J860" s="16" t="str">
        <f>LFAT!B36</f>
        <v>Floodplain – Reconnect and Restore</v>
      </c>
      <c r="K860" s="16" t="str">
        <f>LFAT!D36</f>
        <v>I</v>
      </c>
      <c r="L860" s="19">
        <f>LFAT!F36</f>
        <v>0.5</v>
      </c>
      <c r="M860" s="16" t="str">
        <f>LFAT!G36</f>
        <v>C</v>
      </c>
      <c r="N860" s="19">
        <f>LFAT!I36</f>
        <v>1</v>
      </c>
      <c r="O860" s="18">
        <f>LFAT!J36</f>
        <v>0.5</v>
      </c>
      <c r="P860" s="18">
        <f t="shared" si="39"/>
        <v>0.27837499999999998</v>
      </c>
      <c r="Q860" s="18">
        <f t="shared" si="40"/>
        <v>1.5353136837020496</v>
      </c>
      <c r="R860" s="18">
        <f t="shared" si="41"/>
        <v>0.46279639930646099</v>
      </c>
    </row>
    <row r="861" spans="1:18" ht="18" customHeight="1" x14ac:dyDescent="0.2">
      <c r="A861" s="16" t="str">
        <f>'Limiting Factor Scores'!A81</f>
        <v>CC6</v>
      </c>
      <c r="B861" s="16" t="str">
        <f>'Limiting Factor Scores'!B81</f>
        <v>Catherine Creek</v>
      </c>
      <c r="C861" s="16" t="str">
        <f>'Limiting Factor Scores'!C81</f>
        <v>Decreased Sediment Quantity</v>
      </c>
      <c r="D861" s="18">
        <f>'Limiting Factor Scores'!D81</f>
        <v>0.63290000000000002</v>
      </c>
      <c r="E861" s="19">
        <f>'Limiting Factor Scores'!E81</f>
        <v>3.29</v>
      </c>
      <c r="F861" s="18">
        <f>'Limiting Factor Scores'!F81</f>
        <v>0.61524999999999996</v>
      </c>
      <c r="G861" s="18">
        <f>'Limiting Factor Scores'!G81</f>
        <v>2.016492861774025</v>
      </c>
      <c r="H861" s="18">
        <f>'Limiting Factor Scores'!H81</f>
        <v>0.61156751790393449</v>
      </c>
      <c r="I861" s="17">
        <f>LFAT!A39</f>
        <v>3</v>
      </c>
      <c r="J861" s="16" t="str">
        <f>LFAT!B39</f>
        <v>Floodplain – Reconnect and Restore</v>
      </c>
      <c r="K861" s="16" t="str">
        <f>LFAT!D39</f>
        <v>D</v>
      </c>
      <c r="L861" s="19">
        <f>LFAT!F39</f>
        <v>1</v>
      </c>
      <c r="M861" s="16" t="str">
        <f>LFAT!G39</f>
        <v>C</v>
      </c>
      <c r="N861" s="19">
        <f>LFAT!I39</f>
        <v>1</v>
      </c>
      <c r="O861" s="18">
        <f>LFAT!J39</f>
        <v>1</v>
      </c>
      <c r="P861" s="18">
        <f t="shared" si="39"/>
        <v>0.61524999999999996</v>
      </c>
      <c r="Q861" s="18">
        <f t="shared" si="40"/>
        <v>2.016492861774025</v>
      </c>
      <c r="R861" s="18">
        <f t="shared" si="41"/>
        <v>0.61156751790393449</v>
      </c>
    </row>
    <row r="862" spans="1:18" ht="18" customHeight="1" x14ac:dyDescent="0.2">
      <c r="A862" s="16" t="str">
        <f>'Limiting Factor Scores'!A82</f>
        <v>CC6</v>
      </c>
      <c r="B862" s="16" t="str">
        <f>'Limiting Factor Scores'!B82</f>
        <v>Catherine Creek</v>
      </c>
      <c r="C862" s="16" t="str">
        <f>'Limiting Factor Scores'!C82</f>
        <v>Decreased Water Quantity</v>
      </c>
      <c r="D862" s="18">
        <f>'Limiting Factor Scores'!D82</f>
        <v>0.63290000000000002</v>
      </c>
      <c r="E862" s="19">
        <f>'Limiting Factor Scores'!E82</f>
        <v>3.63</v>
      </c>
      <c r="F862" s="18">
        <f>'Limiting Factor Scores'!F82</f>
        <v>0.69174999999999998</v>
      </c>
      <c r="G862" s="18">
        <f>'Limiting Factor Scores'!G82</f>
        <v>3.2804371088932096</v>
      </c>
      <c r="H862" s="18">
        <f>'Limiting Factor Scores'!H82</f>
        <v>0.94006882679081483</v>
      </c>
      <c r="I862" s="17">
        <f>LFAT!A37</f>
        <v>3</v>
      </c>
      <c r="J862" s="16" t="str">
        <f>LFAT!B37</f>
        <v>Floodplain – Reconnect and Restore</v>
      </c>
      <c r="K862" s="16" t="str">
        <f>LFAT!D37</f>
        <v>I</v>
      </c>
      <c r="L862" s="19">
        <f>LFAT!F37</f>
        <v>0.5</v>
      </c>
      <c r="M862" s="16" t="str">
        <f>LFAT!G37</f>
        <v>CD</v>
      </c>
      <c r="N862" s="19">
        <f>LFAT!I37</f>
        <v>0.5</v>
      </c>
      <c r="O862" s="18">
        <f>LFAT!J37</f>
        <v>0.25</v>
      </c>
      <c r="P862" s="18">
        <f t="shared" si="39"/>
        <v>0.17293749999999999</v>
      </c>
      <c r="Q862" s="18">
        <f t="shared" si="40"/>
        <v>0.8201092772233024</v>
      </c>
      <c r="R862" s="18">
        <f t="shared" si="41"/>
        <v>0.23501720669770371</v>
      </c>
    </row>
    <row r="863" spans="1:18" ht="18" customHeight="1" x14ac:dyDescent="0.2">
      <c r="A863" s="16" t="str">
        <f>'Limiting Factor Scores'!A83</f>
        <v>CC6</v>
      </c>
      <c r="B863" s="16" t="str">
        <f>'Limiting Factor Scores'!B83</f>
        <v>Catherine Creek</v>
      </c>
      <c r="C863" s="16" t="str">
        <f>'Limiting Factor Scores'!C83</f>
        <v>Floodplain Condition</v>
      </c>
      <c r="D863" s="18">
        <f>'Limiting Factor Scores'!D83</f>
        <v>0.63290000000000002</v>
      </c>
      <c r="E863" s="19">
        <f>'Limiting Factor Scores'!E83</f>
        <v>2.83</v>
      </c>
      <c r="F863" s="18">
        <f>'Limiting Factor Scores'!F83</f>
        <v>0.51175000000000004</v>
      </c>
      <c r="G863" s="18">
        <f>'Limiting Factor Scores'!G83</f>
        <v>1.9687676810316657</v>
      </c>
      <c r="H863" s="18">
        <f>'Limiting Factor Scores'!H83</f>
        <v>0.55969913638728319</v>
      </c>
      <c r="I863" s="17">
        <f>LFAT!A34</f>
        <v>3</v>
      </c>
      <c r="J863" s="16" t="str">
        <f>LFAT!B34</f>
        <v>Floodplain – Reconnect and Restore</v>
      </c>
      <c r="K863" s="16" t="str">
        <f>LFAT!D34</f>
        <v>D</v>
      </c>
      <c r="L863" s="19">
        <f>LFAT!F34</f>
        <v>1</v>
      </c>
      <c r="M863" s="16" t="str">
        <f>LFAT!G34</f>
        <v>C</v>
      </c>
      <c r="N863" s="19">
        <f>LFAT!I34</f>
        <v>1</v>
      </c>
      <c r="O863" s="18">
        <f>LFAT!J34</f>
        <v>1</v>
      </c>
      <c r="P863" s="18">
        <f t="shared" si="39"/>
        <v>0.51175000000000004</v>
      </c>
      <c r="Q863" s="18">
        <f t="shared" si="40"/>
        <v>1.9687676810316657</v>
      </c>
      <c r="R863" s="18">
        <f t="shared" si="41"/>
        <v>0.55969913638728319</v>
      </c>
    </row>
    <row r="864" spans="1:18" ht="18" customHeight="1" x14ac:dyDescent="0.2">
      <c r="A864" s="16" t="str">
        <f>'Limiting Factor Scores'!A84</f>
        <v>CC6</v>
      </c>
      <c r="B864" s="16" t="str">
        <f>'Limiting Factor Scores'!B84</f>
        <v>Catherine Creek</v>
      </c>
      <c r="C864" s="16" t="str">
        <f>'Limiting Factor Scores'!C84</f>
        <v>Increased Sediment Quantity</v>
      </c>
      <c r="D864" s="18">
        <f>'Limiting Factor Scores'!D84</f>
        <v>0.63290000000000002</v>
      </c>
      <c r="E864" s="19">
        <f>'Limiting Factor Scores'!E84</f>
        <v>3.1</v>
      </c>
      <c r="F864" s="18">
        <f>'Limiting Factor Scores'!F84</f>
        <v>0.57250000000000001</v>
      </c>
      <c r="G864" s="18">
        <f>'Limiting Factor Scores'!G84</f>
        <v>1.3173474443840463</v>
      </c>
      <c r="H864" s="18">
        <f>'Limiting Factor Scores'!H84</f>
        <v>0.43467289453079605</v>
      </c>
      <c r="I864" s="17">
        <f>LFAT!A40</f>
        <v>3</v>
      </c>
      <c r="J864" s="16" t="str">
        <f>LFAT!B40</f>
        <v>Floodplain – Reconnect and Restore</v>
      </c>
      <c r="K864" s="16" t="str">
        <f>LFAT!D40</f>
        <v>D</v>
      </c>
      <c r="L864" s="19">
        <f>LFAT!F40</f>
        <v>1</v>
      </c>
      <c r="M864" s="16" t="str">
        <f>LFAT!G40</f>
        <v>CD</v>
      </c>
      <c r="N864" s="19">
        <f>LFAT!I40</f>
        <v>0.5</v>
      </c>
      <c r="O864" s="18">
        <f>LFAT!J40</f>
        <v>0.5</v>
      </c>
      <c r="P864" s="18">
        <f t="shared" si="39"/>
        <v>0.28625</v>
      </c>
      <c r="Q864" s="18">
        <f t="shared" si="40"/>
        <v>0.65867372219202314</v>
      </c>
      <c r="R864" s="18">
        <f t="shared" si="41"/>
        <v>0.21733644726539803</v>
      </c>
    </row>
    <row r="865" spans="1:18" ht="18" customHeight="1" x14ac:dyDescent="0.2">
      <c r="A865" s="16" t="str">
        <f>'Limiting Factor Scores'!A85</f>
        <v>CC6</v>
      </c>
      <c r="B865" s="16" t="str">
        <f>'Limiting Factor Scores'!B85</f>
        <v>Catherine Creek</v>
      </c>
      <c r="C865" s="16" t="str">
        <f>'Limiting Factor Scores'!C85</f>
        <v>Non-Native Species Interactions and Competition</v>
      </c>
      <c r="D865" s="18">
        <f>'Limiting Factor Scores'!D85</f>
        <v>0.63290000000000002</v>
      </c>
      <c r="E865" s="19">
        <f>'Limiting Factor Scores'!E85</f>
        <v>1.44</v>
      </c>
      <c r="F865" s="18">
        <f>'Limiting Factor Scores'!F85</f>
        <v>0.19900000000000001</v>
      </c>
      <c r="G865" s="18">
        <f>'Limiting Factor Scores'!G85</f>
        <v>0.50648726637459407</v>
      </c>
      <c r="H865" s="18">
        <f>'Limiting Factor Scores'!H85</f>
        <v>0.17675775861993503</v>
      </c>
      <c r="I865" s="17">
        <f>LFAT!A46</f>
        <v>3</v>
      </c>
      <c r="J865" s="16" t="str">
        <f>LFAT!B46</f>
        <v>Floodplain – Reconnect and Restore</v>
      </c>
      <c r="K865" s="16" t="str">
        <f>LFAT!D46</f>
        <v>N</v>
      </c>
      <c r="L865" s="19">
        <f>LFAT!F46</f>
        <v>0.1</v>
      </c>
      <c r="M865" s="16" t="str">
        <f>LFAT!G46</f>
        <v>CD</v>
      </c>
      <c r="N865" s="19">
        <f>LFAT!I46</f>
        <v>0.5</v>
      </c>
      <c r="O865" s="18">
        <f>LFAT!J46</f>
        <v>0.05</v>
      </c>
      <c r="P865" s="18">
        <f t="shared" si="39"/>
        <v>9.9500000000000005E-3</v>
      </c>
      <c r="Q865" s="18">
        <f t="shared" si="40"/>
        <v>2.5324363318729705E-2</v>
      </c>
      <c r="R865" s="18">
        <f t="shared" si="41"/>
        <v>8.8378879309967528E-3</v>
      </c>
    </row>
    <row r="866" spans="1:18" ht="18" customHeight="1" x14ac:dyDescent="0.2">
      <c r="A866" s="16" t="str">
        <f>'Limiting Factor Scores'!A86</f>
        <v>CC6</v>
      </c>
      <c r="B866" s="16" t="str">
        <f>'Limiting Factor Scores'!B86</f>
        <v>Catherine Creek</v>
      </c>
      <c r="C866" s="16" t="str">
        <f>'Limiting Factor Scores'!C86</f>
        <v>Predation</v>
      </c>
      <c r="D866" s="18">
        <f>'Limiting Factor Scores'!D86</f>
        <v>0.63290000000000002</v>
      </c>
      <c r="E866" s="19">
        <f>'Limiting Factor Scores'!E86</f>
        <v>2.29</v>
      </c>
      <c r="F866" s="18">
        <f>'Limiting Factor Scores'!F86</f>
        <v>0.39024999999999999</v>
      </c>
      <c r="G866" s="18">
        <f>'Limiting Factor Scores'!G86</f>
        <v>1.326684980388126</v>
      </c>
      <c r="H866" s="18">
        <f>'Limiting Factor Scores'!H86</f>
        <v>0.40061652304385592</v>
      </c>
      <c r="I866" s="17">
        <f>LFAT!A44</f>
        <v>3</v>
      </c>
      <c r="J866" s="16" t="str">
        <f>LFAT!B44</f>
        <v>Floodplain – Reconnect and Restore</v>
      </c>
      <c r="K866" s="16" t="str">
        <f>LFAT!D44</f>
        <v>N</v>
      </c>
      <c r="L866" s="19">
        <f>LFAT!F44</f>
        <v>0.1</v>
      </c>
      <c r="M866" s="16" t="str">
        <f>LFAT!G44</f>
        <v>R</v>
      </c>
      <c r="N866" s="19">
        <f>LFAT!I44</f>
        <v>0.1</v>
      </c>
      <c r="O866" s="18">
        <f>LFAT!J44</f>
        <v>0.01</v>
      </c>
      <c r="P866" s="18">
        <f t="shared" si="39"/>
        <v>3.9025000000000002E-3</v>
      </c>
      <c r="Q866" s="18">
        <f t="shared" si="40"/>
        <v>1.3266849803881261E-2</v>
      </c>
      <c r="R866" s="18">
        <f t="shared" si="41"/>
        <v>4.0061652304385596E-3</v>
      </c>
    </row>
    <row r="867" spans="1:18" ht="18" customHeight="1" x14ac:dyDescent="0.2">
      <c r="A867" s="16" t="str">
        <f>'Limiting Factor Scores'!A87</f>
        <v>CC6</v>
      </c>
      <c r="B867" s="16" t="str">
        <f>'Limiting Factor Scores'!B87</f>
        <v>Catherine Creek</v>
      </c>
      <c r="C867" s="16" t="str">
        <f>'Limiting Factor Scores'!C87</f>
        <v>Riparian Condition</v>
      </c>
      <c r="D867" s="18">
        <f>'Limiting Factor Scores'!D87</f>
        <v>0.63290000000000002</v>
      </c>
      <c r="E867" s="19">
        <f>'Limiting Factor Scores'!E87</f>
        <v>2.86</v>
      </c>
      <c r="F867" s="18">
        <f>'Limiting Factor Scores'!F87</f>
        <v>0.51849999999999996</v>
      </c>
      <c r="G867" s="18">
        <f>'Limiting Factor Scores'!G87</f>
        <v>2.0369276206384219</v>
      </c>
      <c r="H867" s="18">
        <f>'Limiting Factor Scores'!H87</f>
        <v>0.65146524002165807</v>
      </c>
      <c r="I867" s="17">
        <f>LFAT!A33</f>
        <v>3</v>
      </c>
      <c r="J867" s="16" t="str">
        <f>LFAT!B33</f>
        <v>Floodplain – Reconnect and Restore</v>
      </c>
      <c r="K867" s="16" t="str">
        <f>LFAT!D33</f>
        <v>I</v>
      </c>
      <c r="L867" s="19">
        <f>LFAT!F33</f>
        <v>0.5</v>
      </c>
      <c r="M867" s="16" t="str">
        <f>LFAT!G33</f>
        <v>C</v>
      </c>
      <c r="N867" s="19">
        <f>LFAT!I33</f>
        <v>1</v>
      </c>
      <c r="O867" s="18">
        <f>LFAT!J33</f>
        <v>0.5</v>
      </c>
      <c r="P867" s="18">
        <f t="shared" si="39"/>
        <v>0.25924999999999998</v>
      </c>
      <c r="Q867" s="18">
        <f t="shared" si="40"/>
        <v>1.018463810319211</v>
      </c>
      <c r="R867" s="18">
        <f t="shared" si="41"/>
        <v>0.32573262001082903</v>
      </c>
    </row>
    <row r="868" spans="1:18" ht="18" customHeight="1" x14ac:dyDescent="0.2">
      <c r="A868" s="16" t="str">
        <f>'Limiting Factor Scores'!A88</f>
        <v>CC6</v>
      </c>
      <c r="B868" s="16" t="str">
        <f>'Limiting Factor Scores'!B88</f>
        <v>Catherine Creek</v>
      </c>
      <c r="C868" s="16" t="str">
        <f>'Limiting Factor Scores'!C88</f>
        <v>Side Channel and Wetland Habitat</v>
      </c>
      <c r="D868" s="18">
        <f>'Limiting Factor Scores'!D88</f>
        <v>0.63290000000000002</v>
      </c>
      <c r="E868" s="19">
        <f>'Limiting Factor Scores'!E88</f>
        <v>2.99</v>
      </c>
      <c r="F868" s="18">
        <f>'Limiting Factor Scores'!F88</f>
        <v>0.54774999999999996</v>
      </c>
      <c r="G868" s="18">
        <f>'Limiting Factor Scores'!G88</f>
        <v>2.6644140644057073</v>
      </c>
      <c r="H868" s="18">
        <f>'Limiting Factor Scores'!H88</f>
        <v>0.77424009804782146</v>
      </c>
      <c r="I868" s="17">
        <f>LFAT!A35</f>
        <v>3</v>
      </c>
      <c r="J868" s="16" t="str">
        <f>LFAT!B35</f>
        <v>Floodplain – Reconnect and Restore</v>
      </c>
      <c r="K868" s="16" t="str">
        <f>LFAT!D35</f>
        <v>D</v>
      </c>
      <c r="L868" s="19">
        <f>LFAT!F35</f>
        <v>1</v>
      </c>
      <c r="M868" s="16" t="str">
        <f>LFAT!G35</f>
        <v>C</v>
      </c>
      <c r="N868" s="19">
        <f>LFAT!I35</f>
        <v>1</v>
      </c>
      <c r="O868" s="18">
        <f>LFAT!J35</f>
        <v>1</v>
      </c>
      <c r="P868" s="18">
        <f t="shared" si="39"/>
        <v>0.54774999999999996</v>
      </c>
      <c r="Q868" s="18">
        <f t="shared" si="40"/>
        <v>2.6644140644057073</v>
      </c>
      <c r="R868" s="18">
        <f t="shared" si="41"/>
        <v>0.77424009804782146</v>
      </c>
    </row>
    <row r="869" spans="1:18" ht="18" customHeight="1" x14ac:dyDescent="0.2">
      <c r="A869" s="16" t="str">
        <f>'Limiting Factor Scores'!A89</f>
        <v>CC6</v>
      </c>
      <c r="B869" s="16" t="str">
        <f>'Limiting Factor Scores'!B89</f>
        <v>Catherine Creek</v>
      </c>
      <c r="C869" s="16" t="str">
        <f>'Limiting Factor Scores'!C89</f>
        <v>Summer Water Temperature</v>
      </c>
      <c r="D869" s="18">
        <f>'Limiting Factor Scores'!D89</f>
        <v>0.63290000000000002</v>
      </c>
      <c r="E869" s="19">
        <f>'Limiting Factor Scores'!E89</f>
        <v>3.56</v>
      </c>
      <c r="F869" s="18">
        <f>'Limiting Factor Scores'!F89</f>
        <v>0.67600000000000005</v>
      </c>
      <c r="G869" s="18">
        <f>'Limiting Factor Scores'!G89</f>
        <v>2.8481946627960228</v>
      </c>
      <c r="H869" s="18">
        <f>'Limiting Factor Scores'!H89</f>
        <v>0.87933426209900589</v>
      </c>
      <c r="I869" s="17">
        <f>LFAT!A41</f>
        <v>3</v>
      </c>
      <c r="J869" s="16" t="str">
        <f>LFAT!B41</f>
        <v>Floodplain – Reconnect and Restore</v>
      </c>
      <c r="K869" s="16" t="str">
        <f>LFAT!D41</f>
        <v>D</v>
      </c>
      <c r="L869" s="19">
        <f>LFAT!F41</f>
        <v>1</v>
      </c>
      <c r="M869" s="16" t="str">
        <f>LFAT!G41</f>
        <v>CD</v>
      </c>
      <c r="N869" s="19">
        <f>LFAT!I41</f>
        <v>0.5</v>
      </c>
      <c r="O869" s="18">
        <f>LFAT!J41</f>
        <v>0.5</v>
      </c>
      <c r="P869" s="18">
        <f t="shared" si="39"/>
        <v>0.33800000000000002</v>
      </c>
      <c r="Q869" s="18">
        <f t="shared" si="40"/>
        <v>1.4240973313980114</v>
      </c>
      <c r="R869" s="18">
        <f t="shared" si="41"/>
        <v>0.43966713104950295</v>
      </c>
    </row>
    <row r="870" spans="1:18" ht="18" customHeight="1" x14ac:dyDescent="0.2">
      <c r="A870" s="16" t="str">
        <f>'Limiting Factor Scores'!A90</f>
        <v>CC6</v>
      </c>
      <c r="B870" s="16" t="str">
        <f>'Limiting Factor Scores'!B90</f>
        <v>Catherine Creek</v>
      </c>
      <c r="C870" s="16" t="str">
        <f>'Limiting Factor Scores'!C90</f>
        <v>Water Quality</v>
      </c>
      <c r="D870" s="18">
        <f>'Limiting Factor Scores'!D90</f>
        <v>0.63290000000000002</v>
      </c>
      <c r="E870" s="19">
        <f>'Limiting Factor Scores'!E90</f>
        <v>2.88</v>
      </c>
      <c r="F870" s="18">
        <f>'Limiting Factor Scores'!F90</f>
        <v>0.52300000000000002</v>
      </c>
      <c r="G870" s="18">
        <f>'Limiting Factor Scores'!G90</f>
        <v>1.9269318612344393</v>
      </c>
      <c r="H870" s="18">
        <f>'Limiting Factor Scores'!H90</f>
        <v>0.53157311700378151</v>
      </c>
      <c r="I870" s="17">
        <f>LFAT!A43</f>
        <v>3</v>
      </c>
      <c r="J870" s="16" t="str">
        <f>LFAT!B43</f>
        <v>Floodplain – Reconnect and Restore</v>
      </c>
      <c r="K870" s="16" t="str">
        <f>LFAT!D43</f>
        <v>I</v>
      </c>
      <c r="L870" s="19">
        <f>LFAT!F43</f>
        <v>0.5</v>
      </c>
      <c r="M870" s="16" t="str">
        <f>LFAT!G43</f>
        <v>CD</v>
      </c>
      <c r="N870" s="19">
        <f>LFAT!I43</f>
        <v>0.5</v>
      </c>
      <c r="O870" s="18">
        <f>LFAT!J43</f>
        <v>0.25</v>
      </c>
      <c r="P870" s="18">
        <f t="shared" si="39"/>
        <v>0.13075000000000001</v>
      </c>
      <c r="Q870" s="18">
        <f t="shared" si="40"/>
        <v>0.48173296530860982</v>
      </c>
      <c r="R870" s="18">
        <f t="shared" si="41"/>
        <v>0.13289327925094538</v>
      </c>
    </row>
    <row r="871" spans="1:18" ht="18" customHeight="1" x14ac:dyDescent="0.2">
      <c r="A871" s="16" t="str">
        <f>'Limiting Factor Scores'!A91</f>
        <v>CC6</v>
      </c>
      <c r="B871" s="16" t="str">
        <f>'Limiting Factor Scores'!B91</f>
        <v>Catherine Creek</v>
      </c>
      <c r="C871" s="16" t="str">
        <f>'Limiting Factor Scores'!C91</f>
        <v>Winter Water Temperature</v>
      </c>
      <c r="D871" s="18">
        <f>'Limiting Factor Scores'!D91</f>
        <v>0.63290000000000002</v>
      </c>
      <c r="E871" s="19">
        <f>'Limiting Factor Scores'!E91</f>
        <v>3.42</v>
      </c>
      <c r="F871" s="18">
        <f>'Limiting Factor Scores'!F91</f>
        <v>0.64449999999999996</v>
      </c>
      <c r="G871" s="18">
        <f>'Limiting Factor Scores'!G91</f>
        <v>1.9550258397011291</v>
      </c>
      <c r="H871" s="18">
        <f>'Limiting Factor Scores'!H91</f>
        <v>0.54414400276118557</v>
      </c>
      <c r="I871" s="17">
        <f>LFAT!A42</f>
        <v>3</v>
      </c>
      <c r="J871" s="16" t="str">
        <f>LFAT!B42</f>
        <v>Floodplain – Reconnect and Restore</v>
      </c>
      <c r="K871" s="16" t="str">
        <f>LFAT!D42</f>
        <v>D</v>
      </c>
      <c r="L871" s="19">
        <f>LFAT!F42</f>
        <v>1</v>
      </c>
      <c r="M871" s="16" t="str">
        <f>LFAT!G42</f>
        <v>CD</v>
      </c>
      <c r="N871" s="19">
        <f>LFAT!I42</f>
        <v>0.5</v>
      </c>
      <c r="O871" s="18">
        <f>LFAT!J42</f>
        <v>0.5</v>
      </c>
      <c r="P871" s="18">
        <f t="shared" si="39"/>
        <v>0.32224999999999998</v>
      </c>
      <c r="Q871" s="18">
        <f t="shared" si="40"/>
        <v>0.97751291985056454</v>
      </c>
      <c r="R871" s="18">
        <f t="shared" si="41"/>
        <v>0.27207200138059279</v>
      </c>
    </row>
    <row r="872" spans="1:18" ht="18" customHeight="1" x14ac:dyDescent="0.2">
      <c r="A872" s="16" t="str">
        <f>'Limiting Factor Scores'!A77</f>
        <v>CC6</v>
      </c>
      <c r="B872" s="16" t="str">
        <f>'Limiting Factor Scores'!B77</f>
        <v>Catherine Creek</v>
      </c>
      <c r="C872" s="16" t="str">
        <f>'Limiting Factor Scores'!C77</f>
        <v>Altered Flow Timing</v>
      </c>
      <c r="D872" s="18">
        <f>'Limiting Factor Scores'!D77</f>
        <v>0.63290000000000002</v>
      </c>
      <c r="E872" s="19">
        <f>'Limiting Factor Scores'!E77</f>
        <v>3.11</v>
      </c>
      <c r="F872" s="18">
        <f>'Limiting Factor Scores'!F77</f>
        <v>0.57474999999999998</v>
      </c>
      <c r="G872" s="18">
        <f>'Limiting Factor Scores'!G77</f>
        <v>1.9071379132662512</v>
      </c>
      <c r="H872" s="18">
        <f>'Limiting Factor Scores'!H77</f>
        <v>0.51939627917762721</v>
      </c>
      <c r="I872" s="17">
        <f>LFAT!A53</f>
        <v>4</v>
      </c>
      <c r="J872" s="16" t="str">
        <f>LFAT!B53</f>
        <v>Riparian Vegetation Restoration</v>
      </c>
      <c r="K872" s="16" t="str">
        <f>LFAT!D53</f>
        <v>I</v>
      </c>
      <c r="L872" s="19">
        <f>LFAT!F53</f>
        <v>0.5</v>
      </c>
      <c r="M872" s="16" t="str">
        <f>LFAT!G53</f>
        <v>CD</v>
      </c>
      <c r="N872" s="19">
        <f>LFAT!I53</f>
        <v>0.5</v>
      </c>
      <c r="O872" s="18">
        <f>LFAT!J53</f>
        <v>0.25</v>
      </c>
      <c r="P872" s="18">
        <f t="shared" si="39"/>
        <v>0.1436875</v>
      </c>
      <c r="Q872" s="18">
        <f t="shared" si="40"/>
        <v>0.47678447831656279</v>
      </c>
      <c r="R872" s="18">
        <f t="shared" si="41"/>
        <v>0.1298490697944068</v>
      </c>
    </row>
    <row r="873" spans="1:18" ht="18" customHeight="1" x14ac:dyDescent="0.2">
      <c r="A873" s="16" t="str">
        <f>'Limiting Factor Scores'!A78</f>
        <v>CC6</v>
      </c>
      <c r="B873" s="16" t="str">
        <f>'Limiting Factor Scores'!B78</f>
        <v>Catherine Creek</v>
      </c>
      <c r="C873" s="16" t="str">
        <f>'Limiting Factor Scores'!C78</f>
        <v>Altered Primary Productivity</v>
      </c>
      <c r="D873" s="18">
        <f>'Limiting Factor Scores'!D78</f>
        <v>0.63290000000000002</v>
      </c>
      <c r="E873" s="19">
        <f>'Limiting Factor Scores'!E78</f>
        <v>2.88</v>
      </c>
      <c r="F873" s="18">
        <f>'Limiting Factor Scores'!F78</f>
        <v>0.52300000000000002</v>
      </c>
      <c r="G873" s="18">
        <f>'Limiting Factor Scores'!G78</f>
        <v>1.2034457876207099</v>
      </c>
      <c r="H873" s="18">
        <f>'Limiting Factor Scores'!H78</f>
        <v>0.33772140726814426</v>
      </c>
      <c r="I873" s="17">
        <f>LFAT!A60</f>
        <v>4</v>
      </c>
      <c r="J873" s="16" t="str">
        <f>LFAT!B60</f>
        <v>Riparian Vegetation Restoration</v>
      </c>
      <c r="K873" s="16" t="str">
        <f>LFAT!D60</f>
        <v>D</v>
      </c>
      <c r="L873" s="19">
        <f>LFAT!F60</f>
        <v>1</v>
      </c>
      <c r="M873" s="16" t="str">
        <f>LFAT!G60</f>
        <v>C</v>
      </c>
      <c r="N873" s="19">
        <f>LFAT!I60</f>
        <v>1</v>
      </c>
      <c r="O873" s="18">
        <f>LFAT!J60</f>
        <v>1</v>
      </c>
      <c r="P873" s="18">
        <f t="shared" si="39"/>
        <v>0.52300000000000002</v>
      </c>
      <c r="Q873" s="18">
        <f t="shared" si="40"/>
        <v>1.2034457876207099</v>
      </c>
      <c r="R873" s="18">
        <f t="shared" si="41"/>
        <v>0.33772140726814426</v>
      </c>
    </row>
    <row r="874" spans="1:18" ht="18" customHeight="1" x14ac:dyDescent="0.2">
      <c r="A874" s="16" t="str">
        <f>'Limiting Factor Scores'!A79</f>
        <v>CC6</v>
      </c>
      <c r="B874" s="16" t="str">
        <f>'Limiting Factor Scores'!B79</f>
        <v>Catherine Creek</v>
      </c>
      <c r="C874" s="16" t="str">
        <f>'Limiting Factor Scores'!C79</f>
        <v>Anthropogenic Barriers</v>
      </c>
      <c r="D874" s="18">
        <f>'Limiting Factor Scores'!D79</f>
        <v>0.63290000000000002</v>
      </c>
      <c r="E874" s="19">
        <f>'Limiting Factor Scores'!E79</f>
        <v>2.71</v>
      </c>
      <c r="F874" s="18">
        <f>'Limiting Factor Scores'!F79</f>
        <v>0.48475000000000001</v>
      </c>
      <c r="G874" s="18">
        <f>'Limiting Factor Scores'!G79</f>
        <v>1.6282222733993734</v>
      </c>
      <c r="H874" s="18">
        <f>'Limiting Factor Scores'!H79</f>
        <v>0.50078244129484772</v>
      </c>
      <c r="I874" s="17">
        <f>LFAT!A47</f>
        <v>4</v>
      </c>
      <c r="J874" s="16" t="str">
        <f>LFAT!B47</f>
        <v>Riparian Vegetation Restoration</v>
      </c>
      <c r="K874" s="16" t="str">
        <f>LFAT!D47</f>
        <v>N</v>
      </c>
      <c r="L874" s="19">
        <f>LFAT!F47</f>
        <v>0.1</v>
      </c>
      <c r="M874" s="16" t="str">
        <f>LFAT!G47</f>
        <v>R</v>
      </c>
      <c r="N874" s="19">
        <f>LFAT!I47</f>
        <v>0.1</v>
      </c>
      <c r="O874" s="18">
        <f>LFAT!J47</f>
        <v>0.01</v>
      </c>
      <c r="P874" s="18">
        <f t="shared" si="39"/>
        <v>4.8475000000000002E-3</v>
      </c>
      <c r="Q874" s="18">
        <f t="shared" si="40"/>
        <v>1.6282222733993733E-2</v>
      </c>
      <c r="R874" s="18">
        <f t="shared" si="41"/>
        <v>5.0078244129484776E-3</v>
      </c>
    </row>
    <row r="875" spans="1:18" ht="18" customHeight="1" x14ac:dyDescent="0.2">
      <c r="A875" s="16" t="str">
        <f>'Limiting Factor Scores'!A80</f>
        <v>CC6</v>
      </c>
      <c r="B875" s="16" t="str">
        <f>'Limiting Factor Scores'!B80</f>
        <v>Catherine Creek</v>
      </c>
      <c r="C875" s="16" t="str">
        <f>'Limiting Factor Scores'!C80</f>
        <v>Channel and Habitat Structure</v>
      </c>
      <c r="D875" s="18">
        <f>'Limiting Factor Scores'!D80</f>
        <v>0.63290000000000002</v>
      </c>
      <c r="E875" s="19">
        <f>'Limiting Factor Scores'!E80</f>
        <v>3.03</v>
      </c>
      <c r="F875" s="18">
        <f>'Limiting Factor Scores'!F80</f>
        <v>0.55674999999999997</v>
      </c>
      <c r="G875" s="18">
        <f>'Limiting Factor Scores'!G80</f>
        <v>3.0706273674040991</v>
      </c>
      <c r="H875" s="18">
        <f>'Limiting Factor Scores'!H80</f>
        <v>0.92559279861292199</v>
      </c>
      <c r="I875" s="17">
        <f>LFAT!A51</f>
        <v>4</v>
      </c>
      <c r="J875" s="16" t="str">
        <f>LFAT!B51</f>
        <v>Riparian Vegetation Restoration</v>
      </c>
      <c r="K875" s="16" t="str">
        <f>LFAT!D51</f>
        <v>D</v>
      </c>
      <c r="L875" s="19">
        <f>LFAT!F51</f>
        <v>1</v>
      </c>
      <c r="M875" s="16" t="str">
        <f>LFAT!G51</f>
        <v>CD</v>
      </c>
      <c r="N875" s="19">
        <f>LFAT!I51</f>
        <v>0.5</v>
      </c>
      <c r="O875" s="18">
        <f>LFAT!J51</f>
        <v>0.5</v>
      </c>
      <c r="P875" s="18">
        <f t="shared" si="39"/>
        <v>0.27837499999999998</v>
      </c>
      <c r="Q875" s="18">
        <f t="shared" si="40"/>
        <v>1.5353136837020496</v>
      </c>
      <c r="R875" s="18">
        <f t="shared" si="41"/>
        <v>0.46279639930646099</v>
      </c>
    </row>
    <row r="876" spans="1:18" ht="18" customHeight="1" x14ac:dyDescent="0.2">
      <c r="A876" s="16" t="str">
        <f>'Limiting Factor Scores'!A81</f>
        <v>CC6</v>
      </c>
      <c r="B876" s="16" t="str">
        <f>'Limiting Factor Scores'!B81</f>
        <v>Catherine Creek</v>
      </c>
      <c r="C876" s="16" t="str">
        <f>'Limiting Factor Scores'!C81</f>
        <v>Decreased Sediment Quantity</v>
      </c>
      <c r="D876" s="18">
        <f>'Limiting Factor Scores'!D81</f>
        <v>0.63290000000000002</v>
      </c>
      <c r="E876" s="19">
        <f>'Limiting Factor Scores'!E81</f>
        <v>3.29</v>
      </c>
      <c r="F876" s="18">
        <f>'Limiting Factor Scores'!F81</f>
        <v>0.61524999999999996</v>
      </c>
      <c r="G876" s="18">
        <f>'Limiting Factor Scores'!G81</f>
        <v>2.016492861774025</v>
      </c>
      <c r="H876" s="18">
        <f>'Limiting Factor Scores'!H81</f>
        <v>0.61156751790393449</v>
      </c>
      <c r="I876" s="17">
        <f>LFAT!A54</f>
        <v>4</v>
      </c>
      <c r="J876" s="16" t="str">
        <f>LFAT!B54</f>
        <v>Riparian Vegetation Restoration</v>
      </c>
      <c r="K876" s="16" t="str">
        <f>LFAT!D54</f>
        <v>N</v>
      </c>
      <c r="L876" s="19">
        <f>LFAT!F54</f>
        <v>0.1</v>
      </c>
      <c r="M876" s="16" t="str">
        <f>LFAT!G54</f>
        <v>R</v>
      </c>
      <c r="N876" s="19">
        <f>LFAT!I54</f>
        <v>0.1</v>
      </c>
      <c r="O876" s="18">
        <f>LFAT!J54</f>
        <v>0.01</v>
      </c>
      <c r="P876" s="18">
        <f t="shared" si="39"/>
        <v>6.1525E-3</v>
      </c>
      <c r="Q876" s="18">
        <f t="shared" si="40"/>
        <v>2.016492861774025E-2</v>
      </c>
      <c r="R876" s="18">
        <f t="shared" si="41"/>
        <v>6.1156751790393451E-3</v>
      </c>
    </row>
    <row r="877" spans="1:18" ht="18" customHeight="1" x14ac:dyDescent="0.2">
      <c r="A877" s="16" t="str">
        <f>'Limiting Factor Scores'!A82</f>
        <v>CC6</v>
      </c>
      <c r="B877" s="16" t="str">
        <f>'Limiting Factor Scores'!B82</f>
        <v>Catherine Creek</v>
      </c>
      <c r="C877" s="16" t="str">
        <f>'Limiting Factor Scores'!C82</f>
        <v>Decreased Water Quantity</v>
      </c>
      <c r="D877" s="18">
        <f>'Limiting Factor Scores'!D82</f>
        <v>0.63290000000000002</v>
      </c>
      <c r="E877" s="19">
        <f>'Limiting Factor Scores'!E82</f>
        <v>3.63</v>
      </c>
      <c r="F877" s="18">
        <f>'Limiting Factor Scores'!F82</f>
        <v>0.69174999999999998</v>
      </c>
      <c r="G877" s="18">
        <f>'Limiting Factor Scores'!G82</f>
        <v>3.2804371088932096</v>
      </c>
      <c r="H877" s="18">
        <f>'Limiting Factor Scores'!H82</f>
        <v>0.94006882679081483</v>
      </c>
      <c r="I877" s="17">
        <f>LFAT!A52</f>
        <v>4</v>
      </c>
      <c r="J877" s="16" t="str">
        <f>LFAT!B52</f>
        <v>Riparian Vegetation Restoration</v>
      </c>
      <c r="K877" s="16" t="str">
        <f>LFAT!D52</f>
        <v>N</v>
      </c>
      <c r="L877" s="19">
        <f>LFAT!F52</f>
        <v>0.1</v>
      </c>
      <c r="M877" s="16" t="str">
        <f>LFAT!G52</f>
        <v>R</v>
      </c>
      <c r="N877" s="19">
        <f>LFAT!I52</f>
        <v>0.1</v>
      </c>
      <c r="O877" s="18">
        <f>LFAT!J52</f>
        <v>0.01</v>
      </c>
      <c r="P877" s="18">
        <f t="shared" si="39"/>
        <v>6.9175E-3</v>
      </c>
      <c r="Q877" s="18">
        <f t="shared" si="40"/>
        <v>3.2804371088932097E-2</v>
      </c>
      <c r="R877" s="18">
        <f t="shared" si="41"/>
        <v>9.4006882679081478E-3</v>
      </c>
    </row>
    <row r="878" spans="1:18" ht="18" customHeight="1" x14ac:dyDescent="0.2">
      <c r="A878" s="16" t="str">
        <f>'Limiting Factor Scores'!A83</f>
        <v>CC6</v>
      </c>
      <c r="B878" s="16" t="str">
        <f>'Limiting Factor Scores'!B83</f>
        <v>Catherine Creek</v>
      </c>
      <c r="C878" s="16" t="str">
        <f>'Limiting Factor Scores'!C83</f>
        <v>Floodplain Condition</v>
      </c>
      <c r="D878" s="18">
        <f>'Limiting Factor Scores'!D83</f>
        <v>0.63290000000000002</v>
      </c>
      <c r="E878" s="19">
        <f>'Limiting Factor Scores'!E83</f>
        <v>2.83</v>
      </c>
      <c r="F878" s="18">
        <f>'Limiting Factor Scores'!F83</f>
        <v>0.51175000000000004</v>
      </c>
      <c r="G878" s="18">
        <f>'Limiting Factor Scores'!G83</f>
        <v>1.9687676810316657</v>
      </c>
      <c r="H878" s="18">
        <f>'Limiting Factor Scores'!H83</f>
        <v>0.55969913638728319</v>
      </c>
      <c r="I878" s="17">
        <f>LFAT!A49</f>
        <v>4</v>
      </c>
      <c r="J878" s="16" t="str">
        <f>LFAT!B49</f>
        <v>Riparian Vegetation Restoration</v>
      </c>
      <c r="K878" s="16" t="str">
        <f>LFAT!D49</f>
        <v>D</v>
      </c>
      <c r="L878" s="19">
        <f>LFAT!F49</f>
        <v>1</v>
      </c>
      <c r="M878" s="16" t="str">
        <f>LFAT!G49</f>
        <v>C</v>
      </c>
      <c r="N878" s="19">
        <f>LFAT!I49</f>
        <v>1</v>
      </c>
      <c r="O878" s="18">
        <f>LFAT!J49</f>
        <v>1</v>
      </c>
      <c r="P878" s="18">
        <f t="shared" si="39"/>
        <v>0.51175000000000004</v>
      </c>
      <c r="Q878" s="18">
        <f t="shared" si="40"/>
        <v>1.9687676810316657</v>
      </c>
      <c r="R878" s="18">
        <f t="shared" si="41"/>
        <v>0.55969913638728319</v>
      </c>
    </row>
    <row r="879" spans="1:18" ht="18" customHeight="1" x14ac:dyDescent="0.2">
      <c r="A879" s="16" t="str">
        <f>'Limiting Factor Scores'!A84</f>
        <v>CC6</v>
      </c>
      <c r="B879" s="16" t="str">
        <f>'Limiting Factor Scores'!B84</f>
        <v>Catherine Creek</v>
      </c>
      <c r="C879" s="16" t="str">
        <f>'Limiting Factor Scores'!C84</f>
        <v>Increased Sediment Quantity</v>
      </c>
      <c r="D879" s="18">
        <f>'Limiting Factor Scores'!D84</f>
        <v>0.63290000000000002</v>
      </c>
      <c r="E879" s="19">
        <f>'Limiting Factor Scores'!E84</f>
        <v>3.1</v>
      </c>
      <c r="F879" s="18">
        <f>'Limiting Factor Scores'!F84</f>
        <v>0.57250000000000001</v>
      </c>
      <c r="G879" s="18">
        <f>'Limiting Factor Scores'!G84</f>
        <v>1.3173474443840463</v>
      </c>
      <c r="H879" s="18">
        <f>'Limiting Factor Scores'!H84</f>
        <v>0.43467289453079605</v>
      </c>
      <c r="I879" s="17">
        <f>LFAT!A55</f>
        <v>4</v>
      </c>
      <c r="J879" s="16" t="str">
        <f>LFAT!B55</f>
        <v>Riparian Vegetation Restoration</v>
      </c>
      <c r="K879" s="16" t="str">
        <f>LFAT!D55</f>
        <v>D</v>
      </c>
      <c r="L879" s="19">
        <f>LFAT!F55</f>
        <v>1</v>
      </c>
      <c r="M879" s="16" t="str">
        <f>LFAT!G55</f>
        <v>CD</v>
      </c>
      <c r="N879" s="19">
        <f>LFAT!I55</f>
        <v>0.5</v>
      </c>
      <c r="O879" s="18">
        <f>LFAT!J55</f>
        <v>0.5</v>
      </c>
      <c r="P879" s="18">
        <f t="shared" si="39"/>
        <v>0.28625</v>
      </c>
      <c r="Q879" s="18">
        <f t="shared" si="40"/>
        <v>0.65867372219202314</v>
      </c>
      <c r="R879" s="18">
        <f t="shared" si="41"/>
        <v>0.21733644726539803</v>
      </c>
    </row>
    <row r="880" spans="1:18" ht="18" customHeight="1" x14ac:dyDescent="0.2">
      <c r="A880" s="16" t="str">
        <f>'Limiting Factor Scores'!A85</f>
        <v>CC6</v>
      </c>
      <c r="B880" s="16" t="str">
        <f>'Limiting Factor Scores'!B85</f>
        <v>Catherine Creek</v>
      </c>
      <c r="C880" s="16" t="str">
        <f>'Limiting Factor Scores'!C85</f>
        <v>Non-Native Species Interactions and Competition</v>
      </c>
      <c r="D880" s="18">
        <f>'Limiting Factor Scores'!D85</f>
        <v>0.63290000000000002</v>
      </c>
      <c r="E880" s="19">
        <f>'Limiting Factor Scores'!E85</f>
        <v>1.44</v>
      </c>
      <c r="F880" s="18">
        <f>'Limiting Factor Scores'!F85</f>
        <v>0.19900000000000001</v>
      </c>
      <c r="G880" s="18">
        <f>'Limiting Factor Scores'!G85</f>
        <v>0.50648726637459407</v>
      </c>
      <c r="H880" s="18">
        <f>'Limiting Factor Scores'!H85</f>
        <v>0.17675775861993503</v>
      </c>
      <c r="I880" s="17">
        <f>LFAT!A61</f>
        <v>4</v>
      </c>
      <c r="J880" s="16" t="str">
        <f>LFAT!B61</f>
        <v>Riparian Vegetation Restoration</v>
      </c>
      <c r="K880" s="16" t="str">
        <f>LFAT!D61</f>
        <v>I</v>
      </c>
      <c r="L880" s="19">
        <f>LFAT!F61</f>
        <v>0.5</v>
      </c>
      <c r="M880" s="16" t="str">
        <f>LFAT!G61</f>
        <v>R</v>
      </c>
      <c r="N880" s="19">
        <f>LFAT!I61</f>
        <v>0.1</v>
      </c>
      <c r="O880" s="18">
        <f>LFAT!J61</f>
        <v>0.05</v>
      </c>
      <c r="P880" s="18">
        <f t="shared" si="39"/>
        <v>9.9500000000000005E-3</v>
      </c>
      <c r="Q880" s="18">
        <f t="shared" si="40"/>
        <v>2.5324363318729705E-2</v>
      </c>
      <c r="R880" s="18">
        <f t="shared" si="41"/>
        <v>8.8378879309967528E-3</v>
      </c>
    </row>
    <row r="881" spans="1:18" ht="18" customHeight="1" x14ac:dyDescent="0.2">
      <c r="A881" s="16" t="str">
        <f>'Limiting Factor Scores'!A86</f>
        <v>CC6</v>
      </c>
      <c r="B881" s="16" t="str">
        <f>'Limiting Factor Scores'!B86</f>
        <v>Catherine Creek</v>
      </c>
      <c r="C881" s="16" t="str">
        <f>'Limiting Factor Scores'!C86</f>
        <v>Predation</v>
      </c>
      <c r="D881" s="18">
        <f>'Limiting Factor Scores'!D86</f>
        <v>0.63290000000000002</v>
      </c>
      <c r="E881" s="19">
        <f>'Limiting Factor Scores'!E86</f>
        <v>2.29</v>
      </c>
      <c r="F881" s="18">
        <f>'Limiting Factor Scores'!F86</f>
        <v>0.39024999999999999</v>
      </c>
      <c r="G881" s="18">
        <f>'Limiting Factor Scores'!G86</f>
        <v>1.326684980388126</v>
      </c>
      <c r="H881" s="18">
        <f>'Limiting Factor Scores'!H86</f>
        <v>0.40061652304385592</v>
      </c>
      <c r="I881" s="17">
        <f>LFAT!A59</f>
        <v>4</v>
      </c>
      <c r="J881" s="16" t="str">
        <f>LFAT!B59</f>
        <v>Riparian Vegetation Restoration</v>
      </c>
      <c r="K881" s="16" t="str">
        <f>LFAT!D59</f>
        <v>N</v>
      </c>
      <c r="L881" s="19">
        <f>LFAT!F59</f>
        <v>0.1</v>
      </c>
      <c r="M881" s="16" t="str">
        <f>LFAT!G59</f>
        <v>CD</v>
      </c>
      <c r="N881" s="19">
        <f>LFAT!I59</f>
        <v>0.5</v>
      </c>
      <c r="O881" s="18">
        <f>LFAT!J59</f>
        <v>0.05</v>
      </c>
      <c r="P881" s="18">
        <f t="shared" si="39"/>
        <v>1.9512500000000002E-2</v>
      </c>
      <c r="Q881" s="18">
        <f t="shared" si="40"/>
        <v>6.6334249019406308E-2</v>
      </c>
      <c r="R881" s="18">
        <f t="shared" si="41"/>
        <v>2.0030826152192798E-2</v>
      </c>
    </row>
    <row r="882" spans="1:18" ht="18" customHeight="1" x14ac:dyDescent="0.2">
      <c r="A882" s="16" t="str">
        <f>'Limiting Factor Scores'!A87</f>
        <v>CC6</v>
      </c>
      <c r="B882" s="16" t="str">
        <f>'Limiting Factor Scores'!B87</f>
        <v>Catherine Creek</v>
      </c>
      <c r="C882" s="16" t="str">
        <f>'Limiting Factor Scores'!C87</f>
        <v>Riparian Condition</v>
      </c>
      <c r="D882" s="18">
        <f>'Limiting Factor Scores'!D87</f>
        <v>0.63290000000000002</v>
      </c>
      <c r="E882" s="19">
        <f>'Limiting Factor Scores'!E87</f>
        <v>2.86</v>
      </c>
      <c r="F882" s="18">
        <f>'Limiting Factor Scores'!F87</f>
        <v>0.51849999999999996</v>
      </c>
      <c r="G882" s="18">
        <f>'Limiting Factor Scores'!G87</f>
        <v>2.0369276206384219</v>
      </c>
      <c r="H882" s="18">
        <f>'Limiting Factor Scores'!H87</f>
        <v>0.65146524002165807</v>
      </c>
      <c r="I882" s="17">
        <f>LFAT!A48</f>
        <v>4</v>
      </c>
      <c r="J882" s="16" t="str">
        <f>LFAT!B48</f>
        <v>Riparian Vegetation Restoration</v>
      </c>
      <c r="K882" s="16" t="str">
        <f>LFAT!D48</f>
        <v>D</v>
      </c>
      <c r="L882" s="19">
        <f>LFAT!F48</f>
        <v>1</v>
      </c>
      <c r="M882" s="16" t="str">
        <f>LFAT!G48</f>
        <v>C</v>
      </c>
      <c r="N882" s="19">
        <f>LFAT!I48</f>
        <v>1</v>
      </c>
      <c r="O882" s="18">
        <f>LFAT!J48</f>
        <v>1</v>
      </c>
      <c r="P882" s="18">
        <f t="shared" si="39"/>
        <v>0.51849999999999996</v>
      </c>
      <c r="Q882" s="18">
        <f t="shared" si="40"/>
        <v>2.0369276206384219</v>
      </c>
      <c r="R882" s="18">
        <f t="shared" si="41"/>
        <v>0.65146524002165807</v>
      </c>
    </row>
    <row r="883" spans="1:18" ht="18" customHeight="1" x14ac:dyDescent="0.2">
      <c r="A883" s="16" t="str">
        <f>'Limiting Factor Scores'!A88</f>
        <v>CC6</v>
      </c>
      <c r="B883" s="16" t="str">
        <f>'Limiting Factor Scores'!B88</f>
        <v>Catherine Creek</v>
      </c>
      <c r="C883" s="16" t="str">
        <f>'Limiting Factor Scores'!C88</f>
        <v>Side Channel and Wetland Habitat</v>
      </c>
      <c r="D883" s="18">
        <f>'Limiting Factor Scores'!D88</f>
        <v>0.63290000000000002</v>
      </c>
      <c r="E883" s="19">
        <f>'Limiting Factor Scores'!E88</f>
        <v>2.99</v>
      </c>
      <c r="F883" s="18">
        <f>'Limiting Factor Scores'!F88</f>
        <v>0.54774999999999996</v>
      </c>
      <c r="G883" s="18">
        <f>'Limiting Factor Scores'!G88</f>
        <v>2.6644140644057073</v>
      </c>
      <c r="H883" s="18">
        <f>'Limiting Factor Scores'!H88</f>
        <v>0.77424009804782146</v>
      </c>
      <c r="I883" s="17">
        <f>LFAT!A50</f>
        <v>4</v>
      </c>
      <c r="J883" s="16" t="str">
        <f>LFAT!B50</f>
        <v>Riparian Vegetation Restoration</v>
      </c>
      <c r="K883" s="16" t="str">
        <f>LFAT!D50</f>
        <v>I</v>
      </c>
      <c r="L883" s="19">
        <f>LFAT!F50</f>
        <v>0.5</v>
      </c>
      <c r="M883" s="16" t="str">
        <f>LFAT!G50</f>
        <v>C</v>
      </c>
      <c r="N883" s="19">
        <f>LFAT!I50</f>
        <v>1</v>
      </c>
      <c r="O883" s="18">
        <f>LFAT!J50</f>
        <v>0.5</v>
      </c>
      <c r="P883" s="18">
        <f t="shared" si="39"/>
        <v>0.27387499999999998</v>
      </c>
      <c r="Q883" s="18">
        <f t="shared" si="40"/>
        <v>1.3322070322028536</v>
      </c>
      <c r="R883" s="18">
        <f t="shared" si="41"/>
        <v>0.38712004902391073</v>
      </c>
    </row>
    <row r="884" spans="1:18" ht="18" customHeight="1" x14ac:dyDescent="0.2">
      <c r="A884" s="16" t="str">
        <f>'Limiting Factor Scores'!A89</f>
        <v>CC6</v>
      </c>
      <c r="B884" s="16" t="str">
        <f>'Limiting Factor Scores'!B89</f>
        <v>Catherine Creek</v>
      </c>
      <c r="C884" s="16" t="str">
        <f>'Limiting Factor Scores'!C89</f>
        <v>Summer Water Temperature</v>
      </c>
      <c r="D884" s="18">
        <f>'Limiting Factor Scores'!D89</f>
        <v>0.63290000000000002</v>
      </c>
      <c r="E884" s="19">
        <f>'Limiting Factor Scores'!E89</f>
        <v>3.56</v>
      </c>
      <c r="F884" s="18">
        <f>'Limiting Factor Scores'!F89</f>
        <v>0.67600000000000005</v>
      </c>
      <c r="G884" s="18">
        <f>'Limiting Factor Scores'!G89</f>
        <v>2.8481946627960228</v>
      </c>
      <c r="H884" s="18">
        <f>'Limiting Factor Scores'!H89</f>
        <v>0.87933426209900589</v>
      </c>
      <c r="I884" s="17">
        <f>LFAT!A56</f>
        <v>4</v>
      </c>
      <c r="J884" s="16" t="str">
        <f>LFAT!B56</f>
        <v>Riparian Vegetation Restoration</v>
      </c>
      <c r="K884" s="16" t="str">
        <f>LFAT!D56</f>
        <v>D</v>
      </c>
      <c r="L884" s="19">
        <f>LFAT!F56</f>
        <v>1</v>
      </c>
      <c r="M884" s="16" t="str">
        <f>LFAT!G56</f>
        <v>CD</v>
      </c>
      <c r="N884" s="19">
        <f>LFAT!I56</f>
        <v>0.5</v>
      </c>
      <c r="O884" s="18">
        <f>LFAT!J56</f>
        <v>0.5</v>
      </c>
      <c r="P884" s="18">
        <f t="shared" si="39"/>
        <v>0.33800000000000002</v>
      </c>
      <c r="Q884" s="18">
        <f t="shared" si="40"/>
        <v>1.4240973313980114</v>
      </c>
      <c r="R884" s="18">
        <f t="shared" si="41"/>
        <v>0.43966713104950295</v>
      </c>
    </row>
    <row r="885" spans="1:18" ht="18" customHeight="1" x14ac:dyDescent="0.2">
      <c r="A885" s="16" t="str">
        <f>'Limiting Factor Scores'!A90</f>
        <v>CC6</v>
      </c>
      <c r="B885" s="16" t="str">
        <f>'Limiting Factor Scores'!B90</f>
        <v>Catherine Creek</v>
      </c>
      <c r="C885" s="16" t="str">
        <f>'Limiting Factor Scores'!C90</f>
        <v>Water Quality</v>
      </c>
      <c r="D885" s="18">
        <f>'Limiting Factor Scores'!D90</f>
        <v>0.63290000000000002</v>
      </c>
      <c r="E885" s="19">
        <f>'Limiting Factor Scores'!E90</f>
        <v>2.88</v>
      </c>
      <c r="F885" s="18">
        <f>'Limiting Factor Scores'!F90</f>
        <v>0.52300000000000002</v>
      </c>
      <c r="G885" s="18">
        <f>'Limiting Factor Scores'!G90</f>
        <v>1.9269318612344393</v>
      </c>
      <c r="H885" s="18">
        <f>'Limiting Factor Scores'!H90</f>
        <v>0.53157311700378151</v>
      </c>
      <c r="I885" s="17">
        <f>LFAT!A58</f>
        <v>4</v>
      </c>
      <c r="J885" s="16" t="str">
        <f>LFAT!B58</f>
        <v>Riparian Vegetation Restoration</v>
      </c>
      <c r="K885" s="16" t="str">
        <f>LFAT!D58</f>
        <v>I</v>
      </c>
      <c r="L885" s="19">
        <f>LFAT!F58</f>
        <v>0.5</v>
      </c>
      <c r="M885" s="16" t="str">
        <f>LFAT!G58</f>
        <v>CD</v>
      </c>
      <c r="N885" s="19">
        <f>LFAT!I58</f>
        <v>0.5</v>
      </c>
      <c r="O885" s="18">
        <f>LFAT!J58</f>
        <v>0.25</v>
      </c>
      <c r="P885" s="18">
        <f t="shared" si="39"/>
        <v>0.13075000000000001</v>
      </c>
      <c r="Q885" s="18">
        <f t="shared" si="40"/>
        <v>0.48173296530860982</v>
      </c>
      <c r="R885" s="18">
        <f t="shared" si="41"/>
        <v>0.13289327925094538</v>
      </c>
    </row>
    <row r="886" spans="1:18" ht="18" customHeight="1" x14ac:dyDescent="0.2">
      <c r="A886" s="16" t="str">
        <f>'Limiting Factor Scores'!A91</f>
        <v>CC6</v>
      </c>
      <c r="B886" s="16" t="str">
        <f>'Limiting Factor Scores'!B91</f>
        <v>Catherine Creek</v>
      </c>
      <c r="C886" s="16" t="str">
        <f>'Limiting Factor Scores'!C91</f>
        <v>Winter Water Temperature</v>
      </c>
      <c r="D886" s="18">
        <f>'Limiting Factor Scores'!D91</f>
        <v>0.63290000000000002</v>
      </c>
      <c r="E886" s="19">
        <f>'Limiting Factor Scores'!E91</f>
        <v>3.42</v>
      </c>
      <c r="F886" s="18">
        <f>'Limiting Factor Scores'!F91</f>
        <v>0.64449999999999996</v>
      </c>
      <c r="G886" s="18">
        <f>'Limiting Factor Scores'!G91</f>
        <v>1.9550258397011291</v>
      </c>
      <c r="H886" s="18">
        <f>'Limiting Factor Scores'!H91</f>
        <v>0.54414400276118557</v>
      </c>
      <c r="I886" s="17">
        <f>LFAT!A57</f>
        <v>4</v>
      </c>
      <c r="J886" s="16" t="str">
        <f>LFAT!B57</f>
        <v>Riparian Vegetation Restoration</v>
      </c>
      <c r="K886" s="16" t="str">
        <f>LFAT!D57</f>
        <v>I</v>
      </c>
      <c r="L886" s="19">
        <f>LFAT!F57</f>
        <v>0.5</v>
      </c>
      <c r="M886" s="16" t="str">
        <f>LFAT!G57</f>
        <v>R</v>
      </c>
      <c r="N886" s="19">
        <f>LFAT!I57</f>
        <v>0.1</v>
      </c>
      <c r="O886" s="18">
        <f>LFAT!J57</f>
        <v>0.05</v>
      </c>
      <c r="P886" s="18">
        <f t="shared" si="39"/>
        <v>3.2224999999999997E-2</v>
      </c>
      <c r="Q886" s="18">
        <f t="shared" si="40"/>
        <v>9.7751291985056457E-2</v>
      </c>
      <c r="R886" s="18">
        <f t="shared" si="41"/>
        <v>2.720720013805928E-2</v>
      </c>
    </row>
    <row r="887" spans="1:18" ht="18" customHeight="1" x14ac:dyDescent="0.2">
      <c r="A887" s="16" t="str">
        <f>'Limiting Factor Scores'!A77</f>
        <v>CC6</v>
      </c>
      <c r="B887" s="16" t="str">
        <f>'Limiting Factor Scores'!B77</f>
        <v>Catherine Creek</v>
      </c>
      <c r="C887" s="16" t="str">
        <f>'Limiting Factor Scores'!C77</f>
        <v>Altered Flow Timing</v>
      </c>
      <c r="D887" s="18">
        <f>'Limiting Factor Scores'!D77</f>
        <v>0.63290000000000002</v>
      </c>
      <c r="E887" s="19">
        <f>'Limiting Factor Scores'!E77</f>
        <v>3.11</v>
      </c>
      <c r="F887" s="18">
        <f>'Limiting Factor Scores'!F77</f>
        <v>0.57474999999999998</v>
      </c>
      <c r="G887" s="18">
        <f>'Limiting Factor Scores'!G77</f>
        <v>1.9071379132662512</v>
      </c>
      <c r="H887" s="18">
        <f>'Limiting Factor Scores'!H77</f>
        <v>0.51939627917762721</v>
      </c>
      <c r="I887" s="17">
        <f>LFAT!A68</f>
        <v>5</v>
      </c>
      <c r="J887" s="16" t="str">
        <f>LFAT!B68</f>
        <v>Fish Passage – Barrier Removal and Replacement</v>
      </c>
      <c r="K887" s="16" t="str">
        <f>LFAT!D68</f>
        <v>I</v>
      </c>
      <c r="L887" s="19">
        <f>LFAT!F68</f>
        <v>0.5</v>
      </c>
      <c r="M887" s="16" t="str">
        <f>LFAT!G68</f>
        <v>R</v>
      </c>
      <c r="N887" s="19">
        <f>LFAT!I68</f>
        <v>0.1</v>
      </c>
      <c r="O887" s="18">
        <f>LFAT!J68</f>
        <v>0.05</v>
      </c>
      <c r="P887" s="18">
        <f t="shared" si="39"/>
        <v>2.8737499999999999E-2</v>
      </c>
      <c r="Q887" s="18">
        <f t="shared" si="40"/>
        <v>9.5356895663312569E-2</v>
      </c>
      <c r="R887" s="18">
        <f t="shared" si="41"/>
        <v>2.5969813958881361E-2</v>
      </c>
    </row>
    <row r="888" spans="1:18" ht="18" customHeight="1" x14ac:dyDescent="0.2">
      <c r="A888" s="16" t="str">
        <f>'Limiting Factor Scores'!A78</f>
        <v>CC6</v>
      </c>
      <c r="B888" s="16" t="str">
        <f>'Limiting Factor Scores'!B78</f>
        <v>Catherine Creek</v>
      </c>
      <c r="C888" s="16" t="str">
        <f>'Limiting Factor Scores'!C78</f>
        <v>Altered Primary Productivity</v>
      </c>
      <c r="D888" s="18">
        <f>'Limiting Factor Scores'!D78</f>
        <v>0.63290000000000002</v>
      </c>
      <c r="E888" s="19">
        <f>'Limiting Factor Scores'!E78</f>
        <v>2.88</v>
      </c>
      <c r="F888" s="18">
        <f>'Limiting Factor Scores'!F78</f>
        <v>0.52300000000000002</v>
      </c>
      <c r="G888" s="18">
        <f>'Limiting Factor Scores'!G78</f>
        <v>1.2034457876207099</v>
      </c>
      <c r="H888" s="18">
        <f>'Limiting Factor Scores'!H78</f>
        <v>0.33772140726814426</v>
      </c>
      <c r="I888" s="17">
        <f>LFAT!A75</f>
        <v>5</v>
      </c>
      <c r="J888" s="16" t="str">
        <f>LFAT!B75</f>
        <v>Fish Passage – Barrier Removal and Replacement</v>
      </c>
      <c r="K888" s="16" t="str">
        <f>LFAT!D75</f>
        <v>N</v>
      </c>
      <c r="L888" s="19">
        <f>LFAT!F75</f>
        <v>0.1</v>
      </c>
      <c r="M888" s="16" t="str">
        <f>LFAT!G75</f>
        <v>R</v>
      </c>
      <c r="N888" s="19">
        <f>LFAT!I75</f>
        <v>0.1</v>
      </c>
      <c r="O888" s="18">
        <f>LFAT!J75</f>
        <v>0.01</v>
      </c>
      <c r="P888" s="18">
        <f t="shared" si="39"/>
        <v>5.2300000000000003E-3</v>
      </c>
      <c r="Q888" s="18">
        <f t="shared" si="40"/>
        <v>1.2034457876207098E-2</v>
      </c>
      <c r="R888" s="18">
        <f t="shared" si="41"/>
        <v>3.3772140726814428E-3</v>
      </c>
    </row>
    <row r="889" spans="1:18" ht="18" customHeight="1" x14ac:dyDescent="0.2">
      <c r="A889" s="16" t="str">
        <f>'Limiting Factor Scores'!A79</f>
        <v>CC6</v>
      </c>
      <c r="B889" s="16" t="str">
        <f>'Limiting Factor Scores'!B79</f>
        <v>Catherine Creek</v>
      </c>
      <c r="C889" s="16" t="str">
        <f>'Limiting Factor Scores'!C79</f>
        <v>Anthropogenic Barriers</v>
      </c>
      <c r="D889" s="18">
        <f>'Limiting Factor Scores'!D79</f>
        <v>0.63290000000000002</v>
      </c>
      <c r="E889" s="19">
        <f>'Limiting Factor Scores'!E79</f>
        <v>2.71</v>
      </c>
      <c r="F889" s="18">
        <f>'Limiting Factor Scores'!F79</f>
        <v>0.48475000000000001</v>
      </c>
      <c r="G889" s="18">
        <f>'Limiting Factor Scores'!G79</f>
        <v>1.6282222733993734</v>
      </c>
      <c r="H889" s="18">
        <f>'Limiting Factor Scores'!H79</f>
        <v>0.50078244129484772</v>
      </c>
      <c r="I889" s="17">
        <f>LFAT!A62</f>
        <v>5</v>
      </c>
      <c r="J889" s="16" t="str">
        <f>LFAT!B62</f>
        <v>Fish Passage – Barrier Removal and Replacement</v>
      </c>
      <c r="K889" s="16" t="str">
        <f>LFAT!D62</f>
        <v>D</v>
      </c>
      <c r="L889" s="19">
        <f>LFAT!F62</f>
        <v>1</v>
      </c>
      <c r="M889" s="16" t="str">
        <f>LFAT!G62</f>
        <v>C</v>
      </c>
      <c r="N889" s="19">
        <f>LFAT!I62</f>
        <v>1</v>
      </c>
      <c r="O889" s="18">
        <f>LFAT!J62</f>
        <v>1</v>
      </c>
      <c r="P889" s="18">
        <f t="shared" si="39"/>
        <v>0.48475000000000001</v>
      </c>
      <c r="Q889" s="18">
        <f t="shared" si="40"/>
        <v>1.6282222733993734</v>
      </c>
      <c r="R889" s="18">
        <f t="shared" si="41"/>
        <v>0.50078244129484772</v>
      </c>
    </row>
    <row r="890" spans="1:18" ht="18" customHeight="1" x14ac:dyDescent="0.2">
      <c r="A890" s="16" t="str">
        <f>'Limiting Factor Scores'!A80</f>
        <v>CC6</v>
      </c>
      <c r="B890" s="16" t="str">
        <f>'Limiting Factor Scores'!B80</f>
        <v>Catherine Creek</v>
      </c>
      <c r="C890" s="16" t="str">
        <f>'Limiting Factor Scores'!C80</f>
        <v>Channel and Habitat Structure</v>
      </c>
      <c r="D890" s="18">
        <f>'Limiting Factor Scores'!D80</f>
        <v>0.63290000000000002</v>
      </c>
      <c r="E890" s="19">
        <f>'Limiting Factor Scores'!E80</f>
        <v>3.03</v>
      </c>
      <c r="F890" s="18">
        <f>'Limiting Factor Scores'!F80</f>
        <v>0.55674999999999997</v>
      </c>
      <c r="G890" s="18">
        <f>'Limiting Factor Scores'!G80</f>
        <v>3.0706273674040991</v>
      </c>
      <c r="H890" s="18">
        <f>'Limiting Factor Scores'!H80</f>
        <v>0.92559279861292199</v>
      </c>
      <c r="I890" s="17">
        <f>LFAT!A66</f>
        <v>5</v>
      </c>
      <c r="J890" s="16" t="str">
        <f>LFAT!B66</f>
        <v>Fish Passage – Barrier Removal and Replacement</v>
      </c>
      <c r="K890" s="16" t="str">
        <f>LFAT!D66</f>
        <v>I</v>
      </c>
      <c r="L890" s="19">
        <f>LFAT!F66</f>
        <v>0.5</v>
      </c>
      <c r="M890" s="16" t="str">
        <f>LFAT!G66</f>
        <v>CD</v>
      </c>
      <c r="N890" s="19">
        <f>LFAT!I66</f>
        <v>0.5</v>
      </c>
      <c r="O890" s="18">
        <f>LFAT!J66</f>
        <v>0.25</v>
      </c>
      <c r="P890" s="18">
        <f t="shared" si="39"/>
        <v>0.13918749999999999</v>
      </c>
      <c r="Q890" s="18">
        <f t="shared" si="40"/>
        <v>0.76765684185102478</v>
      </c>
      <c r="R890" s="18">
        <f t="shared" si="41"/>
        <v>0.2313981996532305</v>
      </c>
    </row>
    <row r="891" spans="1:18" ht="18" customHeight="1" x14ac:dyDescent="0.2">
      <c r="A891" s="16" t="str">
        <f>'Limiting Factor Scores'!A81</f>
        <v>CC6</v>
      </c>
      <c r="B891" s="16" t="str">
        <f>'Limiting Factor Scores'!B81</f>
        <v>Catherine Creek</v>
      </c>
      <c r="C891" s="16" t="str">
        <f>'Limiting Factor Scores'!C81</f>
        <v>Decreased Sediment Quantity</v>
      </c>
      <c r="D891" s="18">
        <f>'Limiting Factor Scores'!D81</f>
        <v>0.63290000000000002</v>
      </c>
      <c r="E891" s="19">
        <f>'Limiting Factor Scores'!E81</f>
        <v>3.29</v>
      </c>
      <c r="F891" s="18">
        <f>'Limiting Factor Scores'!F81</f>
        <v>0.61524999999999996</v>
      </c>
      <c r="G891" s="18">
        <f>'Limiting Factor Scores'!G81</f>
        <v>2.016492861774025</v>
      </c>
      <c r="H891" s="18">
        <f>'Limiting Factor Scores'!H81</f>
        <v>0.61156751790393449</v>
      </c>
      <c r="I891" s="17">
        <f>LFAT!A69</f>
        <v>5</v>
      </c>
      <c r="J891" s="16" t="str">
        <f>LFAT!B69</f>
        <v>Fish Passage – Barrier Removal and Replacement</v>
      </c>
      <c r="K891" s="16" t="str">
        <f>LFAT!D69</f>
        <v>I</v>
      </c>
      <c r="L891" s="19">
        <f>LFAT!F69</f>
        <v>0.5</v>
      </c>
      <c r="M891" s="16" t="str">
        <f>LFAT!G69</f>
        <v>R</v>
      </c>
      <c r="N891" s="19">
        <f>LFAT!I69</f>
        <v>0.1</v>
      </c>
      <c r="O891" s="18">
        <f>LFAT!J69</f>
        <v>0.05</v>
      </c>
      <c r="P891" s="18">
        <f t="shared" si="39"/>
        <v>3.0762499999999998E-2</v>
      </c>
      <c r="Q891" s="18">
        <f t="shared" si="40"/>
        <v>0.10082464308870126</v>
      </c>
      <c r="R891" s="18">
        <f t="shared" si="41"/>
        <v>3.0578375895196727E-2</v>
      </c>
    </row>
    <row r="892" spans="1:18" ht="18" customHeight="1" x14ac:dyDescent="0.2">
      <c r="A892" s="16" t="str">
        <f>'Limiting Factor Scores'!A82</f>
        <v>CC6</v>
      </c>
      <c r="B892" s="16" t="str">
        <f>'Limiting Factor Scores'!B82</f>
        <v>Catherine Creek</v>
      </c>
      <c r="C892" s="16" t="str">
        <f>'Limiting Factor Scores'!C82</f>
        <v>Decreased Water Quantity</v>
      </c>
      <c r="D892" s="18">
        <f>'Limiting Factor Scores'!D82</f>
        <v>0.63290000000000002</v>
      </c>
      <c r="E892" s="19">
        <f>'Limiting Factor Scores'!E82</f>
        <v>3.63</v>
      </c>
      <c r="F892" s="18">
        <f>'Limiting Factor Scores'!F82</f>
        <v>0.69174999999999998</v>
      </c>
      <c r="G892" s="18">
        <f>'Limiting Factor Scores'!G82</f>
        <v>3.2804371088932096</v>
      </c>
      <c r="H892" s="18">
        <f>'Limiting Factor Scores'!H82</f>
        <v>0.94006882679081483</v>
      </c>
      <c r="I892" s="17">
        <f>LFAT!A67</f>
        <v>5</v>
      </c>
      <c r="J892" s="16" t="str">
        <f>LFAT!B67</f>
        <v>Fish Passage – Barrier Removal and Replacement</v>
      </c>
      <c r="K892" s="16" t="str">
        <f>LFAT!D67</f>
        <v>N</v>
      </c>
      <c r="L892" s="19">
        <f>LFAT!F67</f>
        <v>0.1</v>
      </c>
      <c r="M892" s="16" t="str">
        <f>LFAT!G67</f>
        <v>R</v>
      </c>
      <c r="N892" s="19">
        <f>LFAT!I67</f>
        <v>0.1</v>
      </c>
      <c r="O892" s="18">
        <f>LFAT!J67</f>
        <v>0.01</v>
      </c>
      <c r="P892" s="18">
        <f t="shared" si="39"/>
        <v>6.9175E-3</v>
      </c>
      <c r="Q892" s="18">
        <f t="shared" si="40"/>
        <v>3.2804371088932097E-2</v>
      </c>
      <c r="R892" s="18">
        <f t="shared" si="41"/>
        <v>9.4006882679081478E-3</v>
      </c>
    </row>
    <row r="893" spans="1:18" ht="18" customHeight="1" x14ac:dyDescent="0.2">
      <c r="A893" s="16" t="str">
        <f>'Limiting Factor Scores'!A83</f>
        <v>CC6</v>
      </c>
      <c r="B893" s="16" t="str">
        <f>'Limiting Factor Scores'!B83</f>
        <v>Catherine Creek</v>
      </c>
      <c r="C893" s="16" t="str">
        <f>'Limiting Factor Scores'!C83</f>
        <v>Floodplain Condition</v>
      </c>
      <c r="D893" s="18">
        <f>'Limiting Factor Scores'!D83</f>
        <v>0.63290000000000002</v>
      </c>
      <c r="E893" s="19">
        <f>'Limiting Factor Scores'!E83</f>
        <v>2.83</v>
      </c>
      <c r="F893" s="18">
        <f>'Limiting Factor Scores'!F83</f>
        <v>0.51175000000000004</v>
      </c>
      <c r="G893" s="18">
        <f>'Limiting Factor Scores'!G83</f>
        <v>1.9687676810316657</v>
      </c>
      <c r="H893" s="18">
        <f>'Limiting Factor Scores'!H83</f>
        <v>0.55969913638728319</v>
      </c>
      <c r="I893" s="17">
        <f>LFAT!A64</f>
        <v>5</v>
      </c>
      <c r="J893" s="16" t="str">
        <f>LFAT!B64</f>
        <v>Fish Passage – Barrier Removal and Replacement</v>
      </c>
      <c r="K893" s="16" t="str">
        <f>LFAT!D64</f>
        <v>I</v>
      </c>
      <c r="L893" s="19">
        <f>LFAT!F64</f>
        <v>0.5</v>
      </c>
      <c r="M893" s="16" t="str">
        <f>LFAT!G64</f>
        <v>CD</v>
      </c>
      <c r="N893" s="19">
        <f>LFAT!I64</f>
        <v>0.5</v>
      </c>
      <c r="O893" s="18">
        <f>LFAT!J64</f>
        <v>0.25</v>
      </c>
      <c r="P893" s="18">
        <f t="shared" si="39"/>
        <v>0.12793750000000001</v>
      </c>
      <c r="Q893" s="18">
        <f t="shared" si="40"/>
        <v>0.49219192025791642</v>
      </c>
      <c r="R893" s="18">
        <f t="shared" si="41"/>
        <v>0.1399247840968208</v>
      </c>
    </row>
    <row r="894" spans="1:18" ht="18" customHeight="1" x14ac:dyDescent="0.2">
      <c r="A894" s="16" t="str">
        <f>'Limiting Factor Scores'!A84</f>
        <v>CC6</v>
      </c>
      <c r="B894" s="16" t="str">
        <f>'Limiting Factor Scores'!B84</f>
        <v>Catherine Creek</v>
      </c>
      <c r="C894" s="16" t="str">
        <f>'Limiting Factor Scores'!C84</f>
        <v>Increased Sediment Quantity</v>
      </c>
      <c r="D894" s="18">
        <f>'Limiting Factor Scores'!D84</f>
        <v>0.63290000000000002</v>
      </c>
      <c r="E894" s="19">
        <f>'Limiting Factor Scores'!E84</f>
        <v>3.1</v>
      </c>
      <c r="F894" s="18">
        <f>'Limiting Factor Scores'!F84</f>
        <v>0.57250000000000001</v>
      </c>
      <c r="G894" s="18">
        <f>'Limiting Factor Scores'!G84</f>
        <v>1.3173474443840463</v>
      </c>
      <c r="H894" s="18">
        <f>'Limiting Factor Scores'!H84</f>
        <v>0.43467289453079605</v>
      </c>
      <c r="I894" s="17">
        <f>LFAT!A70</f>
        <v>5</v>
      </c>
      <c r="J894" s="16" t="str">
        <f>LFAT!B70</f>
        <v>Fish Passage – Barrier Removal and Replacement</v>
      </c>
      <c r="K894" s="16" t="str">
        <f>LFAT!D70</f>
        <v>I</v>
      </c>
      <c r="L894" s="19">
        <f>LFAT!F70</f>
        <v>0.5</v>
      </c>
      <c r="M894" s="16" t="str">
        <f>LFAT!G70</f>
        <v>CD</v>
      </c>
      <c r="N894" s="19">
        <f>LFAT!I70</f>
        <v>0.5</v>
      </c>
      <c r="O894" s="18">
        <f>LFAT!J70</f>
        <v>0.25</v>
      </c>
      <c r="P894" s="18">
        <f t="shared" si="39"/>
        <v>0.143125</v>
      </c>
      <c r="Q894" s="18">
        <f t="shared" si="40"/>
        <v>0.32933686109601157</v>
      </c>
      <c r="R894" s="18">
        <f t="shared" si="41"/>
        <v>0.10866822363269901</v>
      </c>
    </row>
    <row r="895" spans="1:18" ht="18" customHeight="1" x14ac:dyDescent="0.2">
      <c r="A895" s="16" t="str">
        <f>'Limiting Factor Scores'!A85</f>
        <v>CC6</v>
      </c>
      <c r="B895" s="16" t="str">
        <f>'Limiting Factor Scores'!B85</f>
        <v>Catherine Creek</v>
      </c>
      <c r="C895" s="16" t="str">
        <f>'Limiting Factor Scores'!C85</f>
        <v>Non-Native Species Interactions and Competition</v>
      </c>
      <c r="D895" s="18">
        <f>'Limiting Factor Scores'!D85</f>
        <v>0.63290000000000002</v>
      </c>
      <c r="E895" s="19">
        <f>'Limiting Factor Scores'!E85</f>
        <v>1.44</v>
      </c>
      <c r="F895" s="18">
        <f>'Limiting Factor Scores'!F85</f>
        <v>0.19900000000000001</v>
      </c>
      <c r="G895" s="18">
        <f>'Limiting Factor Scores'!G85</f>
        <v>0.50648726637459407</v>
      </c>
      <c r="H895" s="18">
        <f>'Limiting Factor Scores'!H85</f>
        <v>0.17675775861993503</v>
      </c>
      <c r="I895" s="17">
        <f>LFAT!A76</f>
        <v>5</v>
      </c>
      <c r="J895" s="16" t="str">
        <f>LFAT!B76</f>
        <v>Fish Passage – Barrier Removal and Replacement</v>
      </c>
      <c r="K895" s="16" t="str">
        <f>LFAT!D76</f>
        <v>I</v>
      </c>
      <c r="L895" s="19">
        <f>LFAT!F76</f>
        <v>0.5</v>
      </c>
      <c r="M895" s="16" t="str">
        <f>LFAT!G76</f>
        <v>R</v>
      </c>
      <c r="N895" s="19">
        <f>LFAT!I76</f>
        <v>0.1</v>
      </c>
      <c r="O895" s="18">
        <f>LFAT!J76</f>
        <v>0.05</v>
      </c>
      <c r="P895" s="18">
        <f t="shared" si="39"/>
        <v>9.9500000000000005E-3</v>
      </c>
      <c r="Q895" s="18">
        <f t="shared" si="40"/>
        <v>2.5324363318729705E-2</v>
      </c>
      <c r="R895" s="18">
        <f t="shared" si="41"/>
        <v>8.8378879309967528E-3</v>
      </c>
    </row>
    <row r="896" spans="1:18" ht="18" customHeight="1" x14ac:dyDescent="0.2">
      <c r="A896" s="16" t="str">
        <f>'Limiting Factor Scores'!A86</f>
        <v>CC6</v>
      </c>
      <c r="B896" s="16" t="str">
        <f>'Limiting Factor Scores'!B86</f>
        <v>Catherine Creek</v>
      </c>
      <c r="C896" s="16" t="str">
        <f>'Limiting Factor Scores'!C86</f>
        <v>Predation</v>
      </c>
      <c r="D896" s="18">
        <f>'Limiting Factor Scores'!D86</f>
        <v>0.63290000000000002</v>
      </c>
      <c r="E896" s="19">
        <f>'Limiting Factor Scores'!E86</f>
        <v>2.29</v>
      </c>
      <c r="F896" s="18">
        <f>'Limiting Factor Scores'!F86</f>
        <v>0.39024999999999999</v>
      </c>
      <c r="G896" s="18">
        <f>'Limiting Factor Scores'!G86</f>
        <v>1.326684980388126</v>
      </c>
      <c r="H896" s="18">
        <f>'Limiting Factor Scores'!H86</f>
        <v>0.40061652304385592</v>
      </c>
      <c r="I896" s="17">
        <f>LFAT!A74</f>
        <v>5</v>
      </c>
      <c r="J896" s="16" t="str">
        <f>LFAT!B74</f>
        <v>Fish Passage – Barrier Removal and Replacement</v>
      </c>
      <c r="K896" s="16" t="str">
        <f>LFAT!D74</f>
        <v>I</v>
      </c>
      <c r="L896" s="19">
        <f>LFAT!F74</f>
        <v>0.5</v>
      </c>
      <c r="M896" s="16" t="str">
        <f>LFAT!G74</f>
        <v>R</v>
      </c>
      <c r="N896" s="19">
        <f>LFAT!I74</f>
        <v>0.1</v>
      </c>
      <c r="O896" s="18">
        <f>LFAT!J74</f>
        <v>0.05</v>
      </c>
      <c r="P896" s="18">
        <f t="shared" si="39"/>
        <v>1.9512500000000002E-2</v>
      </c>
      <c r="Q896" s="18">
        <f t="shared" si="40"/>
        <v>6.6334249019406308E-2</v>
      </c>
      <c r="R896" s="18">
        <f t="shared" si="41"/>
        <v>2.0030826152192798E-2</v>
      </c>
    </row>
    <row r="897" spans="1:18" ht="18" customHeight="1" x14ac:dyDescent="0.2">
      <c r="A897" s="16" t="str">
        <f>'Limiting Factor Scores'!A87</f>
        <v>CC6</v>
      </c>
      <c r="B897" s="16" t="str">
        <f>'Limiting Factor Scores'!B87</f>
        <v>Catherine Creek</v>
      </c>
      <c r="C897" s="16" t="str">
        <f>'Limiting Factor Scores'!C87</f>
        <v>Riparian Condition</v>
      </c>
      <c r="D897" s="18">
        <f>'Limiting Factor Scores'!D87</f>
        <v>0.63290000000000002</v>
      </c>
      <c r="E897" s="19">
        <f>'Limiting Factor Scores'!E87</f>
        <v>2.86</v>
      </c>
      <c r="F897" s="18">
        <f>'Limiting Factor Scores'!F87</f>
        <v>0.51849999999999996</v>
      </c>
      <c r="G897" s="18">
        <f>'Limiting Factor Scores'!G87</f>
        <v>2.0369276206384219</v>
      </c>
      <c r="H897" s="18">
        <f>'Limiting Factor Scores'!H87</f>
        <v>0.65146524002165807</v>
      </c>
      <c r="I897" s="17">
        <f>LFAT!A63</f>
        <v>5</v>
      </c>
      <c r="J897" s="16" t="str">
        <f>LFAT!B63</f>
        <v>Fish Passage – Barrier Removal and Replacement</v>
      </c>
      <c r="K897" s="16" t="str">
        <f>LFAT!D63</f>
        <v>I</v>
      </c>
      <c r="L897" s="19">
        <f>LFAT!F63</f>
        <v>0.5</v>
      </c>
      <c r="M897" s="16" t="str">
        <f>LFAT!G63</f>
        <v>R</v>
      </c>
      <c r="N897" s="19">
        <f>LFAT!I63</f>
        <v>0.1</v>
      </c>
      <c r="O897" s="18">
        <f>LFAT!J63</f>
        <v>0.05</v>
      </c>
      <c r="P897" s="18">
        <f t="shared" si="39"/>
        <v>2.5925E-2</v>
      </c>
      <c r="Q897" s="18">
        <f t="shared" si="40"/>
        <v>0.1018463810319211</v>
      </c>
      <c r="R897" s="18">
        <f t="shared" si="41"/>
        <v>3.2573262001082903E-2</v>
      </c>
    </row>
    <row r="898" spans="1:18" ht="18" customHeight="1" x14ac:dyDescent="0.2">
      <c r="A898" s="16" t="str">
        <f>'Limiting Factor Scores'!A88</f>
        <v>CC6</v>
      </c>
      <c r="B898" s="16" t="str">
        <f>'Limiting Factor Scores'!B88</f>
        <v>Catherine Creek</v>
      </c>
      <c r="C898" s="16" t="str">
        <f>'Limiting Factor Scores'!C88</f>
        <v>Side Channel and Wetland Habitat</v>
      </c>
      <c r="D898" s="18">
        <f>'Limiting Factor Scores'!D88</f>
        <v>0.63290000000000002</v>
      </c>
      <c r="E898" s="19">
        <f>'Limiting Factor Scores'!E88</f>
        <v>2.99</v>
      </c>
      <c r="F898" s="18">
        <f>'Limiting Factor Scores'!F88</f>
        <v>0.54774999999999996</v>
      </c>
      <c r="G898" s="18">
        <f>'Limiting Factor Scores'!G88</f>
        <v>2.6644140644057073</v>
      </c>
      <c r="H898" s="18">
        <f>'Limiting Factor Scores'!H88</f>
        <v>0.77424009804782146</v>
      </c>
      <c r="I898" s="17">
        <f>LFAT!A65</f>
        <v>5</v>
      </c>
      <c r="J898" s="16" t="str">
        <f>LFAT!B65</f>
        <v>Fish Passage – Barrier Removal and Replacement</v>
      </c>
      <c r="K898" s="16" t="str">
        <f>LFAT!D65</f>
        <v>I</v>
      </c>
      <c r="L898" s="19">
        <f>LFAT!F65</f>
        <v>0.5</v>
      </c>
      <c r="M898" s="16" t="str">
        <f>LFAT!G65</f>
        <v>R</v>
      </c>
      <c r="N898" s="19">
        <f>LFAT!I65</f>
        <v>0.1</v>
      </c>
      <c r="O898" s="18">
        <f>LFAT!J65</f>
        <v>0.05</v>
      </c>
      <c r="P898" s="18">
        <f t="shared" ref="P898:P961" si="42">F898*O898</f>
        <v>2.7387499999999999E-2</v>
      </c>
      <c r="Q898" s="18">
        <f t="shared" ref="Q898:Q961" si="43">G898*O898</f>
        <v>0.13322070322028537</v>
      </c>
      <c r="R898" s="18">
        <f t="shared" ref="R898:R961" si="44">H898*O898</f>
        <v>3.8712004902391073E-2</v>
      </c>
    </row>
    <row r="899" spans="1:18" ht="18" customHeight="1" x14ac:dyDescent="0.2">
      <c r="A899" s="16" t="str">
        <f>'Limiting Factor Scores'!A89</f>
        <v>CC6</v>
      </c>
      <c r="B899" s="16" t="str">
        <f>'Limiting Factor Scores'!B89</f>
        <v>Catherine Creek</v>
      </c>
      <c r="C899" s="16" t="str">
        <f>'Limiting Factor Scores'!C89</f>
        <v>Summer Water Temperature</v>
      </c>
      <c r="D899" s="18">
        <f>'Limiting Factor Scores'!D89</f>
        <v>0.63290000000000002</v>
      </c>
      <c r="E899" s="19">
        <f>'Limiting Factor Scores'!E89</f>
        <v>3.56</v>
      </c>
      <c r="F899" s="18">
        <f>'Limiting Factor Scores'!F89</f>
        <v>0.67600000000000005</v>
      </c>
      <c r="G899" s="18">
        <f>'Limiting Factor Scores'!G89</f>
        <v>2.8481946627960228</v>
      </c>
      <c r="H899" s="18">
        <f>'Limiting Factor Scores'!H89</f>
        <v>0.87933426209900589</v>
      </c>
      <c r="I899" s="17">
        <f>LFAT!A71</f>
        <v>5</v>
      </c>
      <c r="J899" s="16" t="str">
        <f>LFAT!B71</f>
        <v>Fish Passage – Barrier Removal and Replacement</v>
      </c>
      <c r="K899" s="16" t="str">
        <f>LFAT!D71</f>
        <v>I</v>
      </c>
      <c r="L899" s="19">
        <f>LFAT!F71</f>
        <v>0.5</v>
      </c>
      <c r="M899" s="16" t="str">
        <f>LFAT!G71</f>
        <v>R</v>
      </c>
      <c r="N899" s="19">
        <f>LFAT!I71</f>
        <v>0.1</v>
      </c>
      <c r="O899" s="18">
        <f>LFAT!J71</f>
        <v>0.05</v>
      </c>
      <c r="P899" s="18">
        <f t="shared" si="42"/>
        <v>3.3800000000000004E-2</v>
      </c>
      <c r="Q899" s="18">
        <f t="shared" si="43"/>
        <v>0.14240973313980115</v>
      </c>
      <c r="R899" s="18">
        <f t="shared" si="44"/>
        <v>4.3966713104950296E-2</v>
      </c>
    </row>
    <row r="900" spans="1:18" ht="18" customHeight="1" x14ac:dyDescent="0.2">
      <c r="A900" s="16" t="str">
        <f>'Limiting Factor Scores'!A90</f>
        <v>CC6</v>
      </c>
      <c r="B900" s="16" t="str">
        <f>'Limiting Factor Scores'!B90</f>
        <v>Catherine Creek</v>
      </c>
      <c r="C900" s="16" t="str">
        <f>'Limiting Factor Scores'!C90</f>
        <v>Water Quality</v>
      </c>
      <c r="D900" s="18">
        <f>'Limiting Factor Scores'!D90</f>
        <v>0.63290000000000002</v>
      </c>
      <c r="E900" s="19">
        <f>'Limiting Factor Scores'!E90</f>
        <v>2.88</v>
      </c>
      <c r="F900" s="18">
        <f>'Limiting Factor Scores'!F90</f>
        <v>0.52300000000000002</v>
      </c>
      <c r="G900" s="18">
        <f>'Limiting Factor Scores'!G90</f>
        <v>1.9269318612344393</v>
      </c>
      <c r="H900" s="18">
        <f>'Limiting Factor Scores'!H90</f>
        <v>0.53157311700378151</v>
      </c>
      <c r="I900" s="17">
        <f>LFAT!A73</f>
        <v>5</v>
      </c>
      <c r="J900" s="16" t="str">
        <f>LFAT!B73</f>
        <v>Fish Passage – Barrier Removal and Replacement</v>
      </c>
      <c r="K900" s="16" t="str">
        <f>LFAT!D73</f>
        <v>I</v>
      </c>
      <c r="L900" s="19">
        <f>LFAT!F73</f>
        <v>0.5</v>
      </c>
      <c r="M900" s="16" t="str">
        <f>LFAT!G73</f>
        <v>CD</v>
      </c>
      <c r="N900" s="19">
        <f>LFAT!I73</f>
        <v>0.5</v>
      </c>
      <c r="O900" s="18">
        <f>LFAT!J73</f>
        <v>0.25</v>
      </c>
      <c r="P900" s="18">
        <f t="shared" si="42"/>
        <v>0.13075000000000001</v>
      </c>
      <c r="Q900" s="18">
        <f t="shared" si="43"/>
        <v>0.48173296530860982</v>
      </c>
      <c r="R900" s="18">
        <f t="shared" si="44"/>
        <v>0.13289327925094538</v>
      </c>
    </row>
    <row r="901" spans="1:18" ht="18" customHeight="1" x14ac:dyDescent="0.2">
      <c r="A901" s="16" t="str">
        <f>'Limiting Factor Scores'!A91</f>
        <v>CC6</v>
      </c>
      <c r="B901" s="16" t="str">
        <f>'Limiting Factor Scores'!B91</f>
        <v>Catherine Creek</v>
      </c>
      <c r="C901" s="16" t="str">
        <f>'Limiting Factor Scores'!C91</f>
        <v>Winter Water Temperature</v>
      </c>
      <c r="D901" s="18">
        <f>'Limiting Factor Scores'!D91</f>
        <v>0.63290000000000002</v>
      </c>
      <c r="E901" s="19">
        <f>'Limiting Factor Scores'!E91</f>
        <v>3.42</v>
      </c>
      <c r="F901" s="18">
        <f>'Limiting Factor Scores'!F91</f>
        <v>0.64449999999999996</v>
      </c>
      <c r="G901" s="18">
        <f>'Limiting Factor Scores'!G91</f>
        <v>1.9550258397011291</v>
      </c>
      <c r="H901" s="18">
        <f>'Limiting Factor Scores'!H91</f>
        <v>0.54414400276118557</v>
      </c>
      <c r="I901" s="17">
        <f>LFAT!A72</f>
        <v>5</v>
      </c>
      <c r="J901" s="16" t="str">
        <f>LFAT!B72</f>
        <v>Fish Passage – Barrier Removal and Replacement</v>
      </c>
      <c r="K901" s="16" t="str">
        <f>LFAT!D72</f>
        <v>N</v>
      </c>
      <c r="L901" s="19">
        <f>LFAT!F72</f>
        <v>0.1</v>
      </c>
      <c r="M901" s="16" t="str">
        <f>LFAT!G72</f>
        <v>R</v>
      </c>
      <c r="N901" s="19">
        <f>LFAT!I72</f>
        <v>0.1</v>
      </c>
      <c r="O901" s="18">
        <f>LFAT!J72</f>
        <v>0.01</v>
      </c>
      <c r="P901" s="18">
        <f t="shared" si="42"/>
        <v>6.4449999999999993E-3</v>
      </c>
      <c r="Q901" s="18">
        <f t="shared" si="43"/>
        <v>1.9550258397011293E-2</v>
      </c>
      <c r="R901" s="18">
        <f t="shared" si="44"/>
        <v>5.441440027611856E-3</v>
      </c>
    </row>
    <row r="902" spans="1:18" ht="18" customHeight="1" x14ac:dyDescent="0.2">
      <c r="A902" s="16" t="str">
        <f>'Limiting Factor Scores'!A77</f>
        <v>CC6</v>
      </c>
      <c r="B902" s="16" t="str">
        <f>'Limiting Factor Scores'!B77</f>
        <v>Catherine Creek</v>
      </c>
      <c r="C902" s="16" t="str">
        <f>'Limiting Factor Scores'!C77</f>
        <v>Altered Flow Timing</v>
      </c>
      <c r="D902" s="18">
        <f>'Limiting Factor Scores'!D77</f>
        <v>0.63290000000000002</v>
      </c>
      <c r="E902" s="19">
        <f>'Limiting Factor Scores'!E77</f>
        <v>3.11</v>
      </c>
      <c r="F902" s="18">
        <f>'Limiting Factor Scores'!F77</f>
        <v>0.57474999999999998</v>
      </c>
      <c r="G902" s="18">
        <f>'Limiting Factor Scores'!G77</f>
        <v>1.9071379132662512</v>
      </c>
      <c r="H902" s="18">
        <f>'Limiting Factor Scores'!H77</f>
        <v>0.51939627917762721</v>
      </c>
      <c r="I902" s="17">
        <f>LFAT!A83</f>
        <v>6</v>
      </c>
      <c r="J902" s="16" t="str">
        <f>LFAT!B83</f>
        <v>Instream Flow Restoration</v>
      </c>
      <c r="K902" s="16" t="str">
        <f>LFAT!D83</f>
        <v>D</v>
      </c>
      <c r="L902" s="19">
        <f>LFAT!F83</f>
        <v>1</v>
      </c>
      <c r="M902" s="16" t="str">
        <f>LFAT!G83</f>
        <v>CD</v>
      </c>
      <c r="N902" s="19">
        <f>LFAT!I83</f>
        <v>0.5</v>
      </c>
      <c r="O902" s="18">
        <f>LFAT!J83</f>
        <v>0.5</v>
      </c>
      <c r="P902" s="18">
        <f t="shared" si="42"/>
        <v>0.28737499999999999</v>
      </c>
      <c r="Q902" s="18">
        <f t="shared" si="43"/>
        <v>0.95356895663312558</v>
      </c>
      <c r="R902" s="18">
        <f t="shared" si="44"/>
        <v>0.2596981395888136</v>
      </c>
    </row>
    <row r="903" spans="1:18" ht="18" customHeight="1" x14ac:dyDescent="0.2">
      <c r="A903" s="16" t="str">
        <f>'Limiting Factor Scores'!A78</f>
        <v>CC6</v>
      </c>
      <c r="B903" s="16" t="str">
        <f>'Limiting Factor Scores'!B78</f>
        <v>Catherine Creek</v>
      </c>
      <c r="C903" s="16" t="str">
        <f>'Limiting Factor Scores'!C78</f>
        <v>Altered Primary Productivity</v>
      </c>
      <c r="D903" s="18">
        <f>'Limiting Factor Scores'!D78</f>
        <v>0.63290000000000002</v>
      </c>
      <c r="E903" s="19">
        <f>'Limiting Factor Scores'!E78</f>
        <v>2.88</v>
      </c>
      <c r="F903" s="18">
        <f>'Limiting Factor Scores'!F78</f>
        <v>0.52300000000000002</v>
      </c>
      <c r="G903" s="18">
        <f>'Limiting Factor Scores'!G78</f>
        <v>1.2034457876207099</v>
      </c>
      <c r="H903" s="18">
        <f>'Limiting Factor Scores'!H78</f>
        <v>0.33772140726814426</v>
      </c>
      <c r="I903" s="17">
        <f>LFAT!A90</f>
        <v>6</v>
      </c>
      <c r="J903" s="16" t="str">
        <f>LFAT!B90</f>
        <v>Instream Flow Restoration</v>
      </c>
      <c r="K903" s="16" t="str">
        <f>LFAT!D90</f>
        <v>N</v>
      </c>
      <c r="L903" s="19">
        <f>LFAT!F90</f>
        <v>0.1</v>
      </c>
      <c r="M903" s="16" t="str">
        <f>LFAT!G90</f>
        <v>R</v>
      </c>
      <c r="N903" s="19">
        <f>LFAT!I90</f>
        <v>0.1</v>
      </c>
      <c r="O903" s="18">
        <f>LFAT!J90</f>
        <v>0.01</v>
      </c>
      <c r="P903" s="18">
        <f t="shared" si="42"/>
        <v>5.2300000000000003E-3</v>
      </c>
      <c r="Q903" s="18">
        <f t="shared" si="43"/>
        <v>1.2034457876207098E-2</v>
      </c>
      <c r="R903" s="18">
        <f t="shared" si="44"/>
        <v>3.3772140726814428E-3</v>
      </c>
    </row>
    <row r="904" spans="1:18" ht="18" customHeight="1" x14ac:dyDescent="0.2">
      <c r="A904" s="16" t="str">
        <f>'Limiting Factor Scores'!A79</f>
        <v>CC6</v>
      </c>
      <c r="B904" s="16" t="str">
        <f>'Limiting Factor Scores'!B79</f>
        <v>Catherine Creek</v>
      </c>
      <c r="C904" s="16" t="str">
        <f>'Limiting Factor Scores'!C79</f>
        <v>Anthropogenic Barriers</v>
      </c>
      <c r="D904" s="18">
        <f>'Limiting Factor Scores'!D79</f>
        <v>0.63290000000000002</v>
      </c>
      <c r="E904" s="19">
        <f>'Limiting Factor Scores'!E79</f>
        <v>2.71</v>
      </c>
      <c r="F904" s="18">
        <f>'Limiting Factor Scores'!F79</f>
        <v>0.48475000000000001</v>
      </c>
      <c r="G904" s="18">
        <f>'Limiting Factor Scores'!G79</f>
        <v>1.6282222733993734</v>
      </c>
      <c r="H904" s="18">
        <f>'Limiting Factor Scores'!H79</f>
        <v>0.50078244129484772</v>
      </c>
      <c r="I904" s="17">
        <f>LFAT!A77</f>
        <v>6</v>
      </c>
      <c r="J904" s="16" t="str">
        <f>LFAT!B77</f>
        <v>Instream Flow Restoration</v>
      </c>
      <c r="K904" s="16" t="str">
        <f>LFAT!D77</f>
        <v>I</v>
      </c>
      <c r="L904" s="19">
        <f>LFAT!F77</f>
        <v>0.5</v>
      </c>
      <c r="M904" s="16" t="str">
        <f>LFAT!G77</f>
        <v>CD</v>
      </c>
      <c r="N904" s="19">
        <f>LFAT!I77</f>
        <v>0.5</v>
      </c>
      <c r="O904" s="18">
        <f>LFAT!J77</f>
        <v>0.25</v>
      </c>
      <c r="P904" s="18">
        <f t="shared" si="42"/>
        <v>0.1211875</v>
      </c>
      <c r="Q904" s="18">
        <f t="shared" si="43"/>
        <v>0.40705556834984336</v>
      </c>
      <c r="R904" s="18">
        <f t="shared" si="44"/>
        <v>0.12519561032371193</v>
      </c>
    </row>
    <row r="905" spans="1:18" ht="18" customHeight="1" x14ac:dyDescent="0.2">
      <c r="A905" s="16" t="str">
        <f>'Limiting Factor Scores'!A80</f>
        <v>CC6</v>
      </c>
      <c r="B905" s="16" t="str">
        <f>'Limiting Factor Scores'!B80</f>
        <v>Catherine Creek</v>
      </c>
      <c r="C905" s="16" t="str">
        <f>'Limiting Factor Scores'!C80</f>
        <v>Channel and Habitat Structure</v>
      </c>
      <c r="D905" s="18">
        <f>'Limiting Factor Scores'!D80</f>
        <v>0.63290000000000002</v>
      </c>
      <c r="E905" s="19">
        <f>'Limiting Factor Scores'!E80</f>
        <v>3.03</v>
      </c>
      <c r="F905" s="18">
        <f>'Limiting Factor Scores'!F80</f>
        <v>0.55674999999999997</v>
      </c>
      <c r="G905" s="18">
        <f>'Limiting Factor Scores'!G80</f>
        <v>3.0706273674040991</v>
      </c>
      <c r="H905" s="18">
        <f>'Limiting Factor Scores'!H80</f>
        <v>0.92559279861292199</v>
      </c>
      <c r="I905" s="17">
        <f>LFAT!A81</f>
        <v>6</v>
      </c>
      <c r="J905" s="16" t="str">
        <f>LFAT!B81</f>
        <v>Instream Flow Restoration</v>
      </c>
      <c r="K905" s="16" t="str">
        <f>LFAT!D81</f>
        <v>N</v>
      </c>
      <c r="L905" s="19">
        <f>LFAT!F81</f>
        <v>0.1</v>
      </c>
      <c r="M905" s="16" t="str">
        <f>LFAT!G81</f>
        <v>R</v>
      </c>
      <c r="N905" s="19">
        <f>LFAT!I81</f>
        <v>0.1</v>
      </c>
      <c r="O905" s="18">
        <f>LFAT!J81</f>
        <v>0.01</v>
      </c>
      <c r="P905" s="18">
        <f t="shared" si="42"/>
        <v>5.5674999999999995E-3</v>
      </c>
      <c r="Q905" s="18">
        <f t="shared" si="43"/>
        <v>3.0706273674040992E-2</v>
      </c>
      <c r="R905" s="18">
        <f t="shared" si="44"/>
        <v>9.2559279861292205E-3</v>
      </c>
    </row>
    <row r="906" spans="1:18" ht="18" customHeight="1" x14ac:dyDescent="0.2">
      <c r="A906" s="16" t="str">
        <f>'Limiting Factor Scores'!A81</f>
        <v>CC6</v>
      </c>
      <c r="B906" s="16" t="str">
        <f>'Limiting Factor Scores'!B81</f>
        <v>Catherine Creek</v>
      </c>
      <c r="C906" s="16" t="str">
        <f>'Limiting Factor Scores'!C81</f>
        <v>Decreased Sediment Quantity</v>
      </c>
      <c r="D906" s="18">
        <f>'Limiting Factor Scores'!D81</f>
        <v>0.63290000000000002</v>
      </c>
      <c r="E906" s="19">
        <f>'Limiting Factor Scores'!E81</f>
        <v>3.29</v>
      </c>
      <c r="F906" s="18">
        <f>'Limiting Factor Scores'!F81</f>
        <v>0.61524999999999996</v>
      </c>
      <c r="G906" s="18">
        <f>'Limiting Factor Scores'!G81</f>
        <v>2.016492861774025</v>
      </c>
      <c r="H906" s="18">
        <f>'Limiting Factor Scores'!H81</f>
        <v>0.61156751790393449</v>
      </c>
      <c r="I906" s="17">
        <f>LFAT!A84</f>
        <v>6</v>
      </c>
      <c r="J906" s="16" t="str">
        <f>LFAT!B84</f>
        <v>Instream Flow Restoration</v>
      </c>
      <c r="K906" s="16" t="str">
        <f>LFAT!D84</f>
        <v>N</v>
      </c>
      <c r="L906" s="19">
        <f>LFAT!F84</f>
        <v>0.1</v>
      </c>
      <c r="M906" s="16" t="str">
        <f>LFAT!G84</f>
        <v>R</v>
      </c>
      <c r="N906" s="19">
        <f>LFAT!I84</f>
        <v>0.1</v>
      </c>
      <c r="O906" s="18">
        <f>LFAT!J84</f>
        <v>0.01</v>
      </c>
      <c r="P906" s="18">
        <f t="shared" si="42"/>
        <v>6.1525E-3</v>
      </c>
      <c r="Q906" s="18">
        <f t="shared" si="43"/>
        <v>2.016492861774025E-2</v>
      </c>
      <c r="R906" s="18">
        <f t="shared" si="44"/>
        <v>6.1156751790393451E-3</v>
      </c>
    </row>
    <row r="907" spans="1:18" ht="18" customHeight="1" x14ac:dyDescent="0.2">
      <c r="A907" s="16" t="str">
        <f>'Limiting Factor Scores'!A82</f>
        <v>CC6</v>
      </c>
      <c r="B907" s="16" t="str">
        <f>'Limiting Factor Scores'!B82</f>
        <v>Catherine Creek</v>
      </c>
      <c r="C907" s="16" t="str">
        <f>'Limiting Factor Scores'!C82</f>
        <v>Decreased Water Quantity</v>
      </c>
      <c r="D907" s="18">
        <f>'Limiting Factor Scores'!D82</f>
        <v>0.63290000000000002</v>
      </c>
      <c r="E907" s="19">
        <f>'Limiting Factor Scores'!E82</f>
        <v>3.63</v>
      </c>
      <c r="F907" s="18">
        <f>'Limiting Factor Scores'!F82</f>
        <v>0.69174999999999998</v>
      </c>
      <c r="G907" s="18">
        <f>'Limiting Factor Scores'!G82</f>
        <v>3.2804371088932096</v>
      </c>
      <c r="H907" s="18">
        <f>'Limiting Factor Scores'!H82</f>
        <v>0.94006882679081483</v>
      </c>
      <c r="I907" s="17">
        <f>LFAT!A82</f>
        <v>6</v>
      </c>
      <c r="J907" s="16" t="str">
        <f>LFAT!B82</f>
        <v>Instream Flow Restoration</v>
      </c>
      <c r="K907" s="16" t="str">
        <f>LFAT!D82</f>
        <v>D</v>
      </c>
      <c r="L907" s="19">
        <f>LFAT!F82</f>
        <v>1</v>
      </c>
      <c r="M907" s="16" t="str">
        <f>LFAT!G82</f>
        <v>C</v>
      </c>
      <c r="N907" s="19">
        <f>LFAT!I82</f>
        <v>1</v>
      </c>
      <c r="O907" s="18">
        <f>LFAT!J82</f>
        <v>1</v>
      </c>
      <c r="P907" s="18">
        <f t="shared" si="42"/>
        <v>0.69174999999999998</v>
      </c>
      <c r="Q907" s="18">
        <f t="shared" si="43"/>
        <v>3.2804371088932096</v>
      </c>
      <c r="R907" s="18">
        <f t="shared" si="44"/>
        <v>0.94006882679081483</v>
      </c>
    </row>
    <row r="908" spans="1:18" ht="18" customHeight="1" x14ac:dyDescent="0.2">
      <c r="A908" s="16" t="str">
        <f>'Limiting Factor Scores'!A83</f>
        <v>CC6</v>
      </c>
      <c r="B908" s="16" t="str">
        <f>'Limiting Factor Scores'!B83</f>
        <v>Catherine Creek</v>
      </c>
      <c r="C908" s="16" t="str">
        <f>'Limiting Factor Scores'!C83</f>
        <v>Floodplain Condition</v>
      </c>
      <c r="D908" s="18">
        <f>'Limiting Factor Scores'!D83</f>
        <v>0.63290000000000002</v>
      </c>
      <c r="E908" s="19">
        <f>'Limiting Factor Scores'!E83</f>
        <v>2.83</v>
      </c>
      <c r="F908" s="18">
        <f>'Limiting Factor Scores'!F83</f>
        <v>0.51175000000000004</v>
      </c>
      <c r="G908" s="18">
        <f>'Limiting Factor Scores'!G83</f>
        <v>1.9687676810316657</v>
      </c>
      <c r="H908" s="18">
        <f>'Limiting Factor Scores'!H83</f>
        <v>0.55969913638728319</v>
      </c>
      <c r="I908" s="17">
        <f>LFAT!A79</f>
        <v>6</v>
      </c>
      <c r="J908" s="16" t="str">
        <f>LFAT!B79</f>
        <v>Instream Flow Restoration</v>
      </c>
      <c r="K908" s="16" t="str">
        <f>LFAT!D79</f>
        <v>I</v>
      </c>
      <c r="L908" s="19">
        <f>LFAT!F79</f>
        <v>0.5</v>
      </c>
      <c r="M908" s="16" t="str">
        <f>LFAT!G79</f>
        <v>CD</v>
      </c>
      <c r="N908" s="19">
        <f>LFAT!I79</f>
        <v>0.5</v>
      </c>
      <c r="O908" s="18">
        <f>LFAT!J79</f>
        <v>0.25</v>
      </c>
      <c r="P908" s="18">
        <f t="shared" si="42"/>
        <v>0.12793750000000001</v>
      </c>
      <c r="Q908" s="18">
        <f t="shared" si="43"/>
        <v>0.49219192025791642</v>
      </c>
      <c r="R908" s="18">
        <f t="shared" si="44"/>
        <v>0.1399247840968208</v>
      </c>
    </row>
    <row r="909" spans="1:18" ht="18" customHeight="1" x14ac:dyDescent="0.2">
      <c r="A909" s="16" t="str">
        <f>'Limiting Factor Scores'!A84</f>
        <v>CC6</v>
      </c>
      <c r="B909" s="16" t="str">
        <f>'Limiting Factor Scores'!B84</f>
        <v>Catherine Creek</v>
      </c>
      <c r="C909" s="16" t="str">
        <f>'Limiting Factor Scores'!C84</f>
        <v>Increased Sediment Quantity</v>
      </c>
      <c r="D909" s="18">
        <f>'Limiting Factor Scores'!D84</f>
        <v>0.63290000000000002</v>
      </c>
      <c r="E909" s="19">
        <f>'Limiting Factor Scores'!E84</f>
        <v>3.1</v>
      </c>
      <c r="F909" s="18">
        <f>'Limiting Factor Scores'!F84</f>
        <v>0.57250000000000001</v>
      </c>
      <c r="G909" s="18">
        <f>'Limiting Factor Scores'!G84</f>
        <v>1.3173474443840463</v>
      </c>
      <c r="H909" s="18">
        <f>'Limiting Factor Scores'!H84</f>
        <v>0.43467289453079605</v>
      </c>
      <c r="I909" s="17">
        <f>LFAT!A85</f>
        <v>6</v>
      </c>
      <c r="J909" s="16" t="str">
        <f>LFAT!B85</f>
        <v>Instream Flow Restoration</v>
      </c>
      <c r="K909" s="16" t="str">
        <f>LFAT!D85</f>
        <v>N</v>
      </c>
      <c r="L909" s="19">
        <f>LFAT!F85</f>
        <v>0.1</v>
      </c>
      <c r="M909" s="16" t="str">
        <f>LFAT!G85</f>
        <v>R</v>
      </c>
      <c r="N909" s="19">
        <f>LFAT!I85</f>
        <v>0.1</v>
      </c>
      <c r="O909" s="18">
        <f>LFAT!J85</f>
        <v>0.01</v>
      </c>
      <c r="P909" s="18">
        <f t="shared" si="42"/>
        <v>5.7250000000000001E-3</v>
      </c>
      <c r="Q909" s="18">
        <f t="shared" si="43"/>
        <v>1.3173474443840464E-2</v>
      </c>
      <c r="R909" s="18">
        <f t="shared" si="44"/>
        <v>4.3467289453079606E-3</v>
      </c>
    </row>
    <row r="910" spans="1:18" ht="18" customHeight="1" x14ac:dyDescent="0.2">
      <c r="A910" s="16" t="str">
        <f>'Limiting Factor Scores'!A85</f>
        <v>CC6</v>
      </c>
      <c r="B910" s="16" t="str">
        <f>'Limiting Factor Scores'!B85</f>
        <v>Catherine Creek</v>
      </c>
      <c r="C910" s="16" t="str">
        <f>'Limiting Factor Scores'!C85</f>
        <v>Non-Native Species Interactions and Competition</v>
      </c>
      <c r="D910" s="18">
        <f>'Limiting Factor Scores'!D85</f>
        <v>0.63290000000000002</v>
      </c>
      <c r="E910" s="19">
        <f>'Limiting Factor Scores'!E85</f>
        <v>1.44</v>
      </c>
      <c r="F910" s="18">
        <f>'Limiting Factor Scores'!F85</f>
        <v>0.19900000000000001</v>
      </c>
      <c r="G910" s="18">
        <f>'Limiting Factor Scores'!G85</f>
        <v>0.50648726637459407</v>
      </c>
      <c r="H910" s="18">
        <f>'Limiting Factor Scores'!H85</f>
        <v>0.17675775861993503</v>
      </c>
      <c r="I910" s="17">
        <f>LFAT!A91</f>
        <v>6</v>
      </c>
      <c r="J910" s="16" t="str">
        <f>LFAT!B91</f>
        <v>Instream Flow Restoration</v>
      </c>
      <c r="K910" s="16" t="str">
        <f>LFAT!D91</f>
        <v>N</v>
      </c>
      <c r="L910" s="19">
        <f>LFAT!F91</f>
        <v>0.1</v>
      </c>
      <c r="M910" s="16" t="str">
        <f>LFAT!G91</f>
        <v>R</v>
      </c>
      <c r="N910" s="19">
        <f>LFAT!I91</f>
        <v>0.1</v>
      </c>
      <c r="O910" s="18">
        <f>LFAT!J91</f>
        <v>0.01</v>
      </c>
      <c r="P910" s="18">
        <f t="shared" si="42"/>
        <v>1.99E-3</v>
      </c>
      <c r="Q910" s="18">
        <f t="shared" si="43"/>
        <v>5.0648726637459408E-3</v>
      </c>
      <c r="R910" s="18">
        <f t="shared" si="44"/>
        <v>1.7675775861993503E-3</v>
      </c>
    </row>
    <row r="911" spans="1:18" ht="18" customHeight="1" x14ac:dyDescent="0.2">
      <c r="A911" s="16" t="str">
        <f>'Limiting Factor Scores'!A86</f>
        <v>CC6</v>
      </c>
      <c r="B911" s="16" t="str">
        <f>'Limiting Factor Scores'!B86</f>
        <v>Catherine Creek</v>
      </c>
      <c r="C911" s="16" t="str">
        <f>'Limiting Factor Scores'!C86</f>
        <v>Predation</v>
      </c>
      <c r="D911" s="18">
        <f>'Limiting Factor Scores'!D86</f>
        <v>0.63290000000000002</v>
      </c>
      <c r="E911" s="19">
        <f>'Limiting Factor Scores'!E86</f>
        <v>2.29</v>
      </c>
      <c r="F911" s="18">
        <f>'Limiting Factor Scores'!F86</f>
        <v>0.39024999999999999</v>
      </c>
      <c r="G911" s="18">
        <f>'Limiting Factor Scores'!G86</f>
        <v>1.326684980388126</v>
      </c>
      <c r="H911" s="18">
        <f>'Limiting Factor Scores'!H86</f>
        <v>0.40061652304385592</v>
      </c>
      <c r="I911" s="17">
        <f>LFAT!A89</f>
        <v>6</v>
      </c>
      <c r="J911" s="16" t="str">
        <f>LFAT!B89</f>
        <v>Instream Flow Restoration</v>
      </c>
      <c r="K911" s="16" t="str">
        <f>LFAT!D89</f>
        <v>N</v>
      </c>
      <c r="L911" s="19">
        <f>LFAT!F89</f>
        <v>0.1</v>
      </c>
      <c r="M911" s="16" t="str">
        <f>LFAT!G89</f>
        <v>R</v>
      </c>
      <c r="N911" s="19">
        <f>LFAT!I89</f>
        <v>0.1</v>
      </c>
      <c r="O911" s="18">
        <f>LFAT!J89</f>
        <v>0.01</v>
      </c>
      <c r="P911" s="18">
        <f t="shared" si="42"/>
        <v>3.9025000000000002E-3</v>
      </c>
      <c r="Q911" s="18">
        <f t="shared" si="43"/>
        <v>1.3266849803881261E-2</v>
      </c>
      <c r="R911" s="18">
        <f t="shared" si="44"/>
        <v>4.0061652304385596E-3</v>
      </c>
    </row>
    <row r="912" spans="1:18" ht="18" customHeight="1" x14ac:dyDescent="0.2">
      <c r="A912" s="16" t="str">
        <f>'Limiting Factor Scores'!A87</f>
        <v>CC6</v>
      </c>
      <c r="B912" s="16" t="str">
        <f>'Limiting Factor Scores'!B87</f>
        <v>Catherine Creek</v>
      </c>
      <c r="C912" s="16" t="str">
        <f>'Limiting Factor Scores'!C87</f>
        <v>Riparian Condition</v>
      </c>
      <c r="D912" s="18">
        <f>'Limiting Factor Scores'!D87</f>
        <v>0.63290000000000002</v>
      </c>
      <c r="E912" s="19">
        <f>'Limiting Factor Scores'!E87</f>
        <v>2.86</v>
      </c>
      <c r="F912" s="18">
        <f>'Limiting Factor Scores'!F87</f>
        <v>0.51849999999999996</v>
      </c>
      <c r="G912" s="18">
        <f>'Limiting Factor Scores'!G87</f>
        <v>2.0369276206384219</v>
      </c>
      <c r="H912" s="18">
        <f>'Limiting Factor Scores'!H87</f>
        <v>0.65146524002165807</v>
      </c>
      <c r="I912" s="17">
        <f>LFAT!A78</f>
        <v>6</v>
      </c>
      <c r="J912" s="16" t="str">
        <f>LFAT!B78</f>
        <v>Instream Flow Restoration</v>
      </c>
      <c r="K912" s="16" t="str">
        <f>LFAT!D78</f>
        <v>I</v>
      </c>
      <c r="L912" s="19">
        <f>LFAT!F78</f>
        <v>0.5</v>
      </c>
      <c r="M912" s="16" t="str">
        <f>LFAT!G78</f>
        <v>CD</v>
      </c>
      <c r="N912" s="19">
        <f>LFAT!I78</f>
        <v>0.5</v>
      </c>
      <c r="O912" s="18">
        <f>LFAT!J78</f>
        <v>0.25</v>
      </c>
      <c r="P912" s="18">
        <f t="shared" si="42"/>
        <v>0.12962499999999999</v>
      </c>
      <c r="Q912" s="18">
        <f t="shared" si="43"/>
        <v>0.50923190515960548</v>
      </c>
      <c r="R912" s="18">
        <f t="shared" si="44"/>
        <v>0.16286631000541452</v>
      </c>
    </row>
    <row r="913" spans="1:18" ht="18" customHeight="1" x14ac:dyDescent="0.2">
      <c r="A913" s="16" t="str">
        <f>'Limiting Factor Scores'!A88</f>
        <v>CC6</v>
      </c>
      <c r="B913" s="16" t="str">
        <f>'Limiting Factor Scores'!B88</f>
        <v>Catherine Creek</v>
      </c>
      <c r="C913" s="16" t="str">
        <f>'Limiting Factor Scores'!C88</f>
        <v>Side Channel and Wetland Habitat</v>
      </c>
      <c r="D913" s="18">
        <f>'Limiting Factor Scores'!D88</f>
        <v>0.63290000000000002</v>
      </c>
      <c r="E913" s="19">
        <f>'Limiting Factor Scores'!E88</f>
        <v>2.99</v>
      </c>
      <c r="F913" s="18">
        <f>'Limiting Factor Scores'!F88</f>
        <v>0.54774999999999996</v>
      </c>
      <c r="G913" s="18">
        <f>'Limiting Factor Scores'!G88</f>
        <v>2.6644140644057073</v>
      </c>
      <c r="H913" s="18">
        <f>'Limiting Factor Scores'!H88</f>
        <v>0.77424009804782146</v>
      </c>
      <c r="I913" s="17">
        <f>LFAT!A80</f>
        <v>6</v>
      </c>
      <c r="J913" s="16" t="str">
        <f>LFAT!B80</f>
        <v>Instream Flow Restoration</v>
      </c>
      <c r="K913" s="16" t="str">
        <f>LFAT!D80</f>
        <v>D</v>
      </c>
      <c r="L913" s="19">
        <f>LFAT!F80</f>
        <v>1</v>
      </c>
      <c r="M913" s="16" t="str">
        <f>LFAT!G80</f>
        <v>CD</v>
      </c>
      <c r="N913" s="19">
        <f>LFAT!I80</f>
        <v>0.5</v>
      </c>
      <c r="O913" s="18">
        <f>LFAT!J80</f>
        <v>0.5</v>
      </c>
      <c r="P913" s="18">
        <f t="shared" si="42"/>
        <v>0.27387499999999998</v>
      </c>
      <c r="Q913" s="18">
        <f t="shared" si="43"/>
        <v>1.3322070322028536</v>
      </c>
      <c r="R913" s="18">
        <f t="shared" si="44"/>
        <v>0.38712004902391073</v>
      </c>
    </row>
    <row r="914" spans="1:18" ht="18" customHeight="1" x14ac:dyDescent="0.2">
      <c r="A914" s="16" t="str">
        <f>'Limiting Factor Scores'!A89</f>
        <v>CC6</v>
      </c>
      <c r="B914" s="16" t="str">
        <f>'Limiting Factor Scores'!B89</f>
        <v>Catherine Creek</v>
      </c>
      <c r="C914" s="16" t="str">
        <f>'Limiting Factor Scores'!C89</f>
        <v>Summer Water Temperature</v>
      </c>
      <c r="D914" s="18">
        <f>'Limiting Factor Scores'!D89</f>
        <v>0.63290000000000002</v>
      </c>
      <c r="E914" s="19">
        <f>'Limiting Factor Scores'!E89</f>
        <v>3.56</v>
      </c>
      <c r="F914" s="18">
        <f>'Limiting Factor Scores'!F89</f>
        <v>0.67600000000000005</v>
      </c>
      <c r="G914" s="18">
        <f>'Limiting Factor Scores'!G89</f>
        <v>2.8481946627960228</v>
      </c>
      <c r="H914" s="18">
        <f>'Limiting Factor Scores'!H89</f>
        <v>0.87933426209900589</v>
      </c>
      <c r="I914" s="17">
        <f>LFAT!A86</f>
        <v>6</v>
      </c>
      <c r="J914" s="16" t="str">
        <f>LFAT!B86</f>
        <v>Instream Flow Restoration</v>
      </c>
      <c r="K914" s="16" t="str">
        <f>LFAT!D86</f>
        <v>D</v>
      </c>
      <c r="L914" s="19">
        <f>LFAT!F86</f>
        <v>1</v>
      </c>
      <c r="M914" s="16" t="str">
        <f>LFAT!G86</f>
        <v>C</v>
      </c>
      <c r="N914" s="19">
        <f>LFAT!I86</f>
        <v>1</v>
      </c>
      <c r="O914" s="18">
        <f>LFAT!J86</f>
        <v>1</v>
      </c>
      <c r="P914" s="18">
        <f t="shared" si="42"/>
        <v>0.67600000000000005</v>
      </c>
      <c r="Q914" s="18">
        <f t="shared" si="43"/>
        <v>2.8481946627960228</v>
      </c>
      <c r="R914" s="18">
        <f t="shared" si="44"/>
        <v>0.87933426209900589</v>
      </c>
    </row>
    <row r="915" spans="1:18" ht="18" customHeight="1" x14ac:dyDescent="0.2">
      <c r="A915" s="16" t="str">
        <f>'Limiting Factor Scores'!A90</f>
        <v>CC6</v>
      </c>
      <c r="B915" s="16" t="str">
        <f>'Limiting Factor Scores'!B90</f>
        <v>Catherine Creek</v>
      </c>
      <c r="C915" s="16" t="str">
        <f>'Limiting Factor Scores'!C90</f>
        <v>Water Quality</v>
      </c>
      <c r="D915" s="18">
        <f>'Limiting Factor Scores'!D90</f>
        <v>0.63290000000000002</v>
      </c>
      <c r="E915" s="19">
        <f>'Limiting Factor Scores'!E90</f>
        <v>2.88</v>
      </c>
      <c r="F915" s="18">
        <f>'Limiting Factor Scores'!F90</f>
        <v>0.52300000000000002</v>
      </c>
      <c r="G915" s="18">
        <f>'Limiting Factor Scores'!G90</f>
        <v>1.9269318612344393</v>
      </c>
      <c r="H915" s="18">
        <f>'Limiting Factor Scores'!H90</f>
        <v>0.53157311700378151</v>
      </c>
      <c r="I915" s="17">
        <f>LFAT!A88</f>
        <v>6</v>
      </c>
      <c r="J915" s="16" t="str">
        <f>LFAT!B88</f>
        <v>Instream Flow Restoration</v>
      </c>
      <c r="K915" s="16" t="str">
        <f>LFAT!D88</f>
        <v>D</v>
      </c>
      <c r="L915" s="19">
        <f>LFAT!F88</f>
        <v>1</v>
      </c>
      <c r="M915" s="16" t="str">
        <f>LFAT!G88</f>
        <v>CD</v>
      </c>
      <c r="N915" s="19">
        <f>LFAT!I88</f>
        <v>0.5</v>
      </c>
      <c r="O915" s="18">
        <f>LFAT!J88</f>
        <v>0.5</v>
      </c>
      <c r="P915" s="18">
        <f t="shared" si="42"/>
        <v>0.26150000000000001</v>
      </c>
      <c r="Q915" s="18">
        <f t="shared" si="43"/>
        <v>0.96346593061721963</v>
      </c>
      <c r="R915" s="18">
        <f t="shared" si="44"/>
        <v>0.26578655850189076</v>
      </c>
    </row>
    <row r="916" spans="1:18" ht="18" customHeight="1" x14ac:dyDescent="0.2">
      <c r="A916" s="16" t="str">
        <f>'Limiting Factor Scores'!A91</f>
        <v>CC6</v>
      </c>
      <c r="B916" s="16" t="str">
        <f>'Limiting Factor Scores'!B91</f>
        <v>Catherine Creek</v>
      </c>
      <c r="C916" s="16" t="str">
        <f>'Limiting Factor Scores'!C91</f>
        <v>Winter Water Temperature</v>
      </c>
      <c r="D916" s="18">
        <f>'Limiting Factor Scores'!D91</f>
        <v>0.63290000000000002</v>
      </c>
      <c r="E916" s="19">
        <f>'Limiting Factor Scores'!E91</f>
        <v>3.42</v>
      </c>
      <c r="F916" s="18">
        <f>'Limiting Factor Scores'!F91</f>
        <v>0.64449999999999996</v>
      </c>
      <c r="G916" s="18">
        <f>'Limiting Factor Scores'!G91</f>
        <v>1.9550258397011291</v>
      </c>
      <c r="H916" s="18">
        <f>'Limiting Factor Scores'!H91</f>
        <v>0.54414400276118557</v>
      </c>
      <c r="I916" s="17">
        <f>LFAT!A87</f>
        <v>6</v>
      </c>
      <c r="J916" s="16" t="str">
        <f>LFAT!B87</f>
        <v>Instream Flow Restoration</v>
      </c>
      <c r="K916" s="16" t="str">
        <f>LFAT!D87</f>
        <v>N</v>
      </c>
      <c r="L916" s="19">
        <f>LFAT!F87</f>
        <v>0.1</v>
      </c>
      <c r="M916" s="16" t="str">
        <f>LFAT!G87</f>
        <v>R</v>
      </c>
      <c r="N916" s="19">
        <f>LFAT!I87</f>
        <v>0.1</v>
      </c>
      <c r="O916" s="18">
        <f>LFAT!J87</f>
        <v>0.01</v>
      </c>
      <c r="P916" s="18">
        <f t="shared" si="42"/>
        <v>6.4449999999999993E-3</v>
      </c>
      <c r="Q916" s="18">
        <f t="shared" si="43"/>
        <v>1.9550258397011293E-2</v>
      </c>
      <c r="R916" s="18">
        <f t="shared" si="44"/>
        <v>5.441440027611856E-3</v>
      </c>
    </row>
    <row r="917" spans="1:18" ht="18" customHeight="1" x14ac:dyDescent="0.2">
      <c r="A917" s="16" t="str">
        <f>'Limiting Factor Scores'!A77</f>
        <v>CC6</v>
      </c>
      <c r="B917" s="16" t="str">
        <f>'Limiting Factor Scores'!B77</f>
        <v>Catherine Creek</v>
      </c>
      <c r="C917" s="16" t="str">
        <f>'Limiting Factor Scores'!C77</f>
        <v>Altered Flow Timing</v>
      </c>
      <c r="D917" s="18">
        <f>'Limiting Factor Scores'!D77</f>
        <v>0.63290000000000002</v>
      </c>
      <c r="E917" s="19">
        <f>'Limiting Factor Scores'!E77</f>
        <v>3.11</v>
      </c>
      <c r="F917" s="18">
        <f>'Limiting Factor Scores'!F77</f>
        <v>0.57474999999999998</v>
      </c>
      <c r="G917" s="18">
        <f>'Limiting Factor Scores'!G77</f>
        <v>1.9071379132662512</v>
      </c>
      <c r="H917" s="18">
        <f>'Limiting Factor Scores'!H77</f>
        <v>0.51939627917762721</v>
      </c>
      <c r="I917" s="17">
        <f>LFAT!A98</f>
        <v>7</v>
      </c>
      <c r="J917" s="16" t="str">
        <f>LFAT!B98</f>
        <v>Thermal Refuge Enhancement (reconnect, expand)</v>
      </c>
      <c r="K917" s="16" t="str">
        <f>LFAT!D98</f>
        <v>N</v>
      </c>
      <c r="L917" s="19">
        <f>LFAT!F98</f>
        <v>0.1</v>
      </c>
      <c r="M917" s="16" t="str">
        <f>LFAT!G98</f>
        <v>R</v>
      </c>
      <c r="N917" s="19">
        <f>LFAT!I98</f>
        <v>0.1</v>
      </c>
      <c r="O917" s="18">
        <f>LFAT!J98</f>
        <v>0.01</v>
      </c>
      <c r="P917" s="18">
        <f t="shared" si="42"/>
        <v>5.7475E-3</v>
      </c>
      <c r="Q917" s="18">
        <f t="shared" si="43"/>
        <v>1.9071379132662512E-2</v>
      </c>
      <c r="R917" s="18">
        <f t="shared" si="44"/>
        <v>5.193962791776272E-3</v>
      </c>
    </row>
    <row r="918" spans="1:18" ht="18" customHeight="1" x14ac:dyDescent="0.2">
      <c r="A918" s="16" t="str">
        <f>'Limiting Factor Scores'!A78</f>
        <v>CC6</v>
      </c>
      <c r="B918" s="16" t="str">
        <f>'Limiting Factor Scores'!B78</f>
        <v>Catherine Creek</v>
      </c>
      <c r="C918" s="16" t="str">
        <f>'Limiting Factor Scores'!C78</f>
        <v>Altered Primary Productivity</v>
      </c>
      <c r="D918" s="18">
        <f>'Limiting Factor Scores'!D78</f>
        <v>0.63290000000000002</v>
      </c>
      <c r="E918" s="19">
        <f>'Limiting Factor Scores'!E78</f>
        <v>2.88</v>
      </c>
      <c r="F918" s="18">
        <f>'Limiting Factor Scores'!F78</f>
        <v>0.52300000000000002</v>
      </c>
      <c r="G918" s="18">
        <f>'Limiting Factor Scores'!G78</f>
        <v>1.2034457876207099</v>
      </c>
      <c r="H918" s="18">
        <f>'Limiting Factor Scores'!H78</f>
        <v>0.33772140726814426</v>
      </c>
      <c r="I918" s="17">
        <f>LFAT!A105</f>
        <v>7</v>
      </c>
      <c r="J918" s="16" t="str">
        <f>LFAT!B105</f>
        <v>Thermal Refuge Enhancement (reconnect, expand)</v>
      </c>
      <c r="K918" s="16" t="str">
        <f>LFAT!D105</f>
        <v>N</v>
      </c>
      <c r="L918" s="19">
        <f>LFAT!F105</f>
        <v>0.1</v>
      </c>
      <c r="M918" s="16" t="str">
        <f>LFAT!G105</f>
        <v>R</v>
      </c>
      <c r="N918" s="19">
        <f>LFAT!I105</f>
        <v>0.1</v>
      </c>
      <c r="O918" s="18">
        <f>LFAT!J105</f>
        <v>0.01</v>
      </c>
      <c r="P918" s="18">
        <f t="shared" si="42"/>
        <v>5.2300000000000003E-3</v>
      </c>
      <c r="Q918" s="18">
        <f t="shared" si="43"/>
        <v>1.2034457876207098E-2</v>
      </c>
      <c r="R918" s="18">
        <f t="shared" si="44"/>
        <v>3.3772140726814428E-3</v>
      </c>
    </row>
    <row r="919" spans="1:18" ht="18" customHeight="1" x14ac:dyDescent="0.2">
      <c r="A919" s="16" t="str">
        <f>'Limiting Factor Scores'!A79</f>
        <v>CC6</v>
      </c>
      <c r="B919" s="16" t="str">
        <f>'Limiting Factor Scores'!B79</f>
        <v>Catherine Creek</v>
      </c>
      <c r="C919" s="16" t="str">
        <f>'Limiting Factor Scores'!C79</f>
        <v>Anthropogenic Barriers</v>
      </c>
      <c r="D919" s="18">
        <f>'Limiting Factor Scores'!D79</f>
        <v>0.63290000000000002</v>
      </c>
      <c r="E919" s="19">
        <f>'Limiting Factor Scores'!E79</f>
        <v>2.71</v>
      </c>
      <c r="F919" s="18">
        <f>'Limiting Factor Scores'!F79</f>
        <v>0.48475000000000001</v>
      </c>
      <c r="G919" s="18">
        <f>'Limiting Factor Scores'!G79</f>
        <v>1.6282222733993734</v>
      </c>
      <c r="H919" s="18">
        <f>'Limiting Factor Scores'!H79</f>
        <v>0.50078244129484772</v>
      </c>
      <c r="I919" s="17">
        <f>LFAT!A92</f>
        <v>7</v>
      </c>
      <c r="J919" s="16" t="str">
        <f>LFAT!B92</f>
        <v>Thermal Refuge Enhancement (reconnect, expand)</v>
      </c>
      <c r="K919" s="16" t="str">
        <f>LFAT!D92</f>
        <v>N</v>
      </c>
      <c r="L919" s="19">
        <f>LFAT!F92</f>
        <v>0.1</v>
      </c>
      <c r="M919" s="16" t="str">
        <f>LFAT!G92</f>
        <v>R</v>
      </c>
      <c r="N919" s="19">
        <f>LFAT!I92</f>
        <v>0.1</v>
      </c>
      <c r="O919" s="18">
        <f>LFAT!J92</f>
        <v>0.01</v>
      </c>
      <c r="P919" s="18">
        <f t="shared" si="42"/>
        <v>4.8475000000000002E-3</v>
      </c>
      <c r="Q919" s="18">
        <f t="shared" si="43"/>
        <v>1.6282222733993733E-2</v>
      </c>
      <c r="R919" s="18">
        <f t="shared" si="44"/>
        <v>5.0078244129484776E-3</v>
      </c>
    </row>
    <row r="920" spans="1:18" ht="18" customHeight="1" x14ac:dyDescent="0.2">
      <c r="A920" s="16" t="str">
        <f>'Limiting Factor Scores'!A80</f>
        <v>CC6</v>
      </c>
      <c r="B920" s="16" t="str">
        <f>'Limiting Factor Scores'!B80</f>
        <v>Catherine Creek</v>
      </c>
      <c r="C920" s="16" t="str">
        <f>'Limiting Factor Scores'!C80</f>
        <v>Channel and Habitat Structure</v>
      </c>
      <c r="D920" s="18">
        <f>'Limiting Factor Scores'!D80</f>
        <v>0.63290000000000002</v>
      </c>
      <c r="E920" s="19">
        <f>'Limiting Factor Scores'!E80</f>
        <v>3.03</v>
      </c>
      <c r="F920" s="18">
        <f>'Limiting Factor Scores'!F80</f>
        <v>0.55674999999999997</v>
      </c>
      <c r="G920" s="18">
        <f>'Limiting Factor Scores'!G80</f>
        <v>3.0706273674040991</v>
      </c>
      <c r="H920" s="18">
        <f>'Limiting Factor Scores'!H80</f>
        <v>0.92559279861292199</v>
      </c>
      <c r="I920" s="17">
        <f>LFAT!A96</f>
        <v>7</v>
      </c>
      <c r="J920" s="16" t="str">
        <f>LFAT!B96</f>
        <v>Thermal Refuge Enhancement (reconnect, expand)</v>
      </c>
      <c r="K920" s="16" t="str">
        <f>LFAT!D96</f>
        <v>N</v>
      </c>
      <c r="L920" s="19">
        <f>LFAT!F96</f>
        <v>0.1</v>
      </c>
      <c r="M920" s="16" t="str">
        <f>LFAT!G96</f>
        <v>R</v>
      </c>
      <c r="N920" s="19">
        <f>LFAT!I96</f>
        <v>0.1</v>
      </c>
      <c r="O920" s="18">
        <f>LFAT!J96</f>
        <v>0.01</v>
      </c>
      <c r="P920" s="18">
        <f t="shared" si="42"/>
        <v>5.5674999999999995E-3</v>
      </c>
      <c r="Q920" s="18">
        <f t="shared" si="43"/>
        <v>3.0706273674040992E-2</v>
      </c>
      <c r="R920" s="18">
        <f t="shared" si="44"/>
        <v>9.2559279861292205E-3</v>
      </c>
    </row>
    <row r="921" spans="1:18" ht="18" customHeight="1" x14ac:dyDescent="0.2">
      <c r="A921" s="16" t="str">
        <f>'Limiting Factor Scores'!A81</f>
        <v>CC6</v>
      </c>
      <c r="B921" s="16" t="str">
        <f>'Limiting Factor Scores'!B81</f>
        <v>Catherine Creek</v>
      </c>
      <c r="C921" s="16" t="str">
        <f>'Limiting Factor Scores'!C81</f>
        <v>Decreased Sediment Quantity</v>
      </c>
      <c r="D921" s="18">
        <f>'Limiting Factor Scores'!D81</f>
        <v>0.63290000000000002</v>
      </c>
      <c r="E921" s="19">
        <f>'Limiting Factor Scores'!E81</f>
        <v>3.29</v>
      </c>
      <c r="F921" s="18">
        <f>'Limiting Factor Scores'!F81</f>
        <v>0.61524999999999996</v>
      </c>
      <c r="G921" s="18">
        <f>'Limiting Factor Scores'!G81</f>
        <v>2.016492861774025</v>
      </c>
      <c r="H921" s="18">
        <f>'Limiting Factor Scores'!H81</f>
        <v>0.61156751790393449</v>
      </c>
      <c r="I921" s="17">
        <f>LFAT!A99</f>
        <v>7</v>
      </c>
      <c r="J921" s="16" t="str">
        <f>LFAT!B99</f>
        <v>Thermal Refuge Enhancement (reconnect, expand)</v>
      </c>
      <c r="K921" s="16" t="str">
        <f>LFAT!D99</f>
        <v>N</v>
      </c>
      <c r="L921" s="19">
        <f>LFAT!F99</f>
        <v>0.1</v>
      </c>
      <c r="M921" s="16" t="str">
        <f>LFAT!G99</f>
        <v>R</v>
      </c>
      <c r="N921" s="19">
        <f>LFAT!I99</f>
        <v>0.1</v>
      </c>
      <c r="O921" s="18">
        <f>LFAT!J99</f>
        <v>0.01</v>
      </c>
      <c r="P921" s="18">
        <f t="shared" si="42"/>
        <v>6.1525E-3</v>
      </c>
      <c r="Q921" s="18">
        <f t="shared" si="43"/>
        <v>2.016492861774025E-2</v>
      </c>
      <c r="R921" s="18">
        <f t="shared" si="44"/>
        <v>6.1156751790393451E-3</v>
      </c>
    </row>
    <row r="922" spans="1:18" ht="18" customHeight="1" x14ac:dyDescent="0.2">
      <c r="A922" s="16" t="str">
        <f>'Limiting Factor Scores'!A82</f>
        <v>CC6</v>
      </c>
      <c r="B922" s="16" t="str">
        <f>'Limiting Factor Scores'!B82</f>
        <v>Catherine Creek</v>
      </c>
      <c r="C922" s="16" t="str">
        <f>'Limiting Factor Scores'!C82</f>
        <v>Decreased Water Quantity</v>
      </c>
      <c r="D922" s="18">
        <f>'Limiting Factor Scores'!D82</f>
        <v>0.63290000000000002</v>
      </c>
      <c r="E922" s="19">
        <f>'Limiting Factor Scores'!E82</f>
        <v>3.63</v>
      </c>
      <c r="F922" s="18">
        <f>'Limiting Factor Scores'!F82</f>
        <v>0.69174999999999998</v>
      </c>
      <c r="G922" s="18">
        <f>'Limiting Factor Scores'!G82</f>
        <v>3.2804371088932096</v>
      </c>
      <c r="H922" s="18">
        <f>'Limiting Factor Scores'!H82</f>
        <v>0.94006882679081483</v>
      </c>
      <c r="I922" s="17">
        <f>LFAT!A97</f>
        <v>7</v>
      </c>
      <c r="J922" s="16" t="str">
        <f>LFAT!B97</f>
        <v>Thermal Refuge Enhancement (reconnect, expand)</v>
      </c>
      <c r="K922" s="16" t="str">
        <f>LFAT!D97</f>
        <v>I</v>
      </c>
      <c r="L922" s="19">
        <f>LFAT!F97</f>
        <v>0.5</v>
      </c>
      <c r="M922" s="16" t="str">
        <f>LFAT!G97</f>
        <v>R</v>
      </c>
      <c r="N922" s="19">
        <f>LFAT!I97</f>
        <v>0.1</v>
      </c>
      <c r="O922" s="18">
        <f>LFAT!J97</f>
        <v>0.05</v>
      </c>
      <c r="P922" s="18">
        <f t="shared" si="42"/>
        <v>3.45875E-2</v>
      </c>
      <c r="Q922" s="18">
        <f t="shared" si="43"/>
        <v>0.1640218554446605</v>
      </c>
      <c r="R922" s="18">
        <f t="shared" si="44"/>
        <v>4.7003441339540743E-2</v>
      </c>
    </row>
    <row r="923" spans="1:18" ht="18" customHeight="1" x14ac:dyDescent="0.2">
      <c r="A923" s="16" t="str">
        <f>'Limiting Factor Scores'!A83</f>
        <v>CC6</v>
      </c>
      <c r="B923" s="16" t="str">
        <f>'Limiting Factor Scores'!B83</f>
        <v>Catherine Creek</v>
      </c>
      <c r="C923" s="16" t="str">
        <f>'Limiting Factor Scores'!C83</f>
        <v>Floodplain Condition</v>
      </c>
      <c r="D923" s="18">
        <f>'Limiting Factor Scores'!D83</f>
        <v>0.63290000000000002</v>
      </c>
      <c r="E923" s="19">
        <f>'Limiting Factor Scores'!E83</f>
        <v>2.83</v>
      </c>
      <c r="F923" s="18">
        <f>'Limiting Factor Scores'!F83</f>
        <v>0.51175000000000004</v>
      </c>
      <c r="G923" s="18">
        <f>'Limiting Factor Scores'!G83</f>
        <v>1.9687676810316657</v>
      </c>
      <c r="H923" s="18">
        <f>'Limiting Factor Scores'!H83</f>
        <v>0.55969913638728319</v>
      </c>
      <c r="I923" s="17">
        <f>LFAT!A94</f>
        <v>7</v>
      </c>
      <c r="J923" s="16" t="str">
        <f>LFAT!B94</f>
        <v>Thermal Refuge Enhancement (reconnect, expand)</v>
      </c>
      <c r="K923" s="16" t="str">
        <f>LFAT!D94</f>
        <v>N</v>
      </c>
      <c r="L923" s="19">
        <f>LFAT!F94</f>
        <v>0.1</v>
      </c>
      <c r="M923" s="16" t="str">
        <f>LFAT!G94</f>
        <v>CD</v>
      </c>
      <c r="N923" s="19">
        <f>LFAT!I94</f>
        <v>0.5</v>
      </c>
      <c r="O923" s="18">
        <f>LFAT!J94</f>
        <v>0.05</v>
      </c>
      <c r="P923" s="18">
        <f t="shared" si="42"/>
        <v>2.5587500000000003E-2</v>
      </c>
      <c r="Q923" s="18">
        <f t="shared" si="43"/>
        <v>9.8438384051583283E-2</v>
      </c>
      <c r="R923" s="18">
        <f t="shared" si="44"/>
        <v>2.7984956819364162E-2</v>
      </c>
    </row>
    <row r="924" spans="1:18" ht="18" customHeight="1" x14ac:dyDescent="0.2">
      <c r="A924" s="16" t="str">
        <f>'Limiting Factor Scores'!A84</f>
        <v>CC6</v>
      </c>
      <c r="B924" s="16" t="str">
        <f>'Limiting Factor Scores'!B84</f>
        <v>Catherine Creek</v>
      </c>
      <c r="C924" s="16" t="str">
        <f>'Limiting Factor Scores'!C84</f>
        <v>Increased Sediment Quantity</v>
      </c>
      <c r="D924" s="18">
        <f>'Limiting Factor Scores'!D84</f>
        <v>0.63290000000000002</v>
      </c>
      <c r="E924" s="19">
        <f>'Limiting Factor Scores'!E84</f>
        <v>3.1</v>
      </c>
      <c r="F924" s="18">
        <f>'Limiting Factor Scores'!F84</f>
        <v>0.57250000000000001</v>
      </c>
      <c r="G924" s="18">
        <f>'Limiting Factor Scores'!G84</f>
        <v>1.3173474443840463</v>
      </c>
      <c r="H924" s="18">
        <f>'Limiting Factor Scores'!H84</f>
        <v>0.43467289453079605</v>
      </c>
      <c r="I924" s="17">
        <f>LFAT!A100</f>
        <v>7</v>
      </c>
      <c r="J924" s="16" t="str">
        <f>LFAT!B100</f>
        <v>Thermal Refuge Enhancement (reconnect, expand)</v>
      </c>
      <c r="K924" s="16" t="str">
        <f>LFAT!D100</f>
        <v>N</v>
      </c>
      <c r="L924" s="19">
        <f>LFAT!F100</f>
        <v>0.1</v>
      </c>
      <c r="M924" s="16" t="str">
        <f>LFAT!G100</f>
        <v>R</v>
      </c>
      <c r="N924" s="19">
        <f>LFAT!I100</f>
        <v>0.1</v>
      </c>
      <c r="O924" s="18">
        <f>LFAT!J100</f>
        <v>0.01</v>
      </c>
      <c r="P924" s="18">
        <f t="shared" si="42"/>
        <v>5.7250000000000001E-3</v>
      </c>
      <c r="Q924" s="18">
        <f t="shared" si="43"/>
        <v>1.3173474443840464E-2</v>
      </c>
      <c r="R924" s="18">
        <f t="shared" si="44"/>
        <v>4.3467289453079606E-3</v>
      </c>
    </row>
    <row r="925" spans="1:18" ht="18" customHeight="1" x14ac:dyDescent="0.2">
      <c r="A925" s="16" t="str">
        <f>'Limiting Factor Scores'!A85</f>
        <v>CC6</v>
      </c>
      <c r="B925" s="16" t="str">
        <f>'Limiting Factor Scores'!B85</f>
        <v>Catherine Creek</v>
      </c>
      <c r="C925" s="16" t="str">
        <f>'Limiting Factor Scores'!C85</f>
        <v>Non-Native Species Interactions and Competition</v>
      </c>
      <c r="D925" s="18">
        <f>'Limiting Factor Scores'!D85</f>
        <v>0.63290000000000002</v>
      </c>
      <c r="E925" s="19">
        <f>'Limiting Factor Scores'!E85</f>
        <v>1.44</v>
      </c>
      <c r="F925" s="18">
        <f>'Limiting Factor Scores'!F85</f>
        <v>0.19900000000000001</v>
      </c>
      <c r="G925" s="18">
        <f>'Limiting Factor Scores'!G85</f>
        <v>0.50648726637459407</v>
      </c>
      <c r="H925" s="18">
        <f>'Limiting Factor Scores'!H85</f>
        <v>0.17675775861993503</v>
      </c>
      <c r="I925" s="17">
        <f>LFAT!A106</f>
        <v>7</v>
      </c>
      <c r="J925" s="16" t="str">
        <f>LFAT!B106</f>
        <v>Thermal Refuge Enhancement (reconnect, expand)</v>
      </c>
      <c r="K925" s="16" t="str">
        <f>LFAT!D106</f>
        <v>N</v>
      </c>
      <c r="L925" s="19">
        <f>LFAT!F106</f>
        <v>0.1</v>
      </c>
      <c r="M925" s="16" t="str">
        <f>LFAT!G106</f>
        <v>R</v>
      </c>
      <c r="N925" s="19">
        <f>LFAT!I106</f>
        <v>0.1</v>
      </c>
      <c r="O925" s="18">
        <f>LFAT!J106</f>
        <v>0.01</v>
      </c>
      <c r="P925" s="18">
        <f t="shared" si="42"/>
        <v>1.99E-3</v>
      </c>
      <c r="Q925" s="18">
        <f t="shared" si="43"/>
        <v>5.0648726637459408E-3</v>
      </c>
      <c r="R925" s="18">
        <f t="shared" si="44"/>
        <v>1.7675775861993503E-3</v>
      </c>
    </row>
    <row r="926" spans="1:18" ht="18" customHeight="1" x14ac:dyDescent="0.2">
      <c r="A926" s="16" t="str">
        <f>'Limiting Factor Scores'!A86</f>
        <v>CC6</v>
      </c>
      <c r="B926" s="16" t="str">
        <f>'Limiting Factor Scores'!B86</f>
        <v>Catherine Creek</v>
      </c>
      <c r="C926" s="16" t="str">
        <f>'Limiting Factor Scores'!C86</f>
        <v>Predation</v>
      </c>
      <c r="D926" s="18">
        <f>'Limiting Factor Scores'!D86</f>
        <v>0.63290000000000002</v>
      </c>
      <c r="E926" s="19">
        <f>'Limiting Factor Scores'!E86</f>
        <v>2.29</v>
      </c>
      <c r="F926" s="18">
        <f>'Limiting Factor Scores'!F86</f>
        <v>0.39024999999999999</v>
      </c>
      <c r="G926" s="18">
        <f>'Limiting Factor Scores'!G86</f>
        <v>1.326684980388126</v>
      </c>
      <c r="H926" s="18">
        <f>'Limiting Factor Scores'!H86</f>
        <v>0.40061652304385592</v>
      </c>
      <c r="I926" s="17">
        <f>LFAT!A104</f>
        <v>7</v>
      </c>
      <c r="J926" s="16" t="str">
        <f>LFAT!B104</f>
        <v>Thermal Refuge Enhancement (reconnect, expand)</v>
      </c>
      <c r="K926" s="16" t="str">
        <f>LFAT!D104</f>
        <v>I</v>
      </c>
      <c r="L926" s="19">
        <f>LFAT!F104</f>
        <v>0.5</v>
      </c>
      <c r="M926" s="16" t="str">
        <f>LFAT!G104</f>
        <v>R</v>
      </c>
      <c r="N926" s="19">
        <f>LFAT!I104</f>
        <v>0.1</v>
      </c>
      <c r="O926" s="18">
        <f>LFAT!J104</f>
        <v>0.05</v>
      </c>
      <c r="P926" s="18">
        <f t="shared" si="42"/>
        <v>1.9512500000000002E-2</v>
      </c>
      <c r="Q926" s="18">
        <f t="shared" si="43"/>
        <v>6.6334249019406308E-2</v>
      </c>
      <c r="R926" s="18">
        <f t="shared" si="44"/>
        <v>2.0030826152192798E-2</v>
      </c>
    </row>
    <row r="927" spans="1:18" ht="18" customHeight="1" x14ac:dyDescent="0.2">
      <c r="A927" s="16" t="str">
        <f>'Limiting Factor Scores'!A87</f>
        <v>CC6</v>
      </c>
      <c r="B927" s="16" t="str">
        <f>'Limiting Factor Scores'!B87</f>
        <v>Catherine Creek</v>
      </c>
      <c r="C927" s="16" t="str">
        <f>'Limiting Factor Scores'!C87</f>
        <v>Riparian Condition</v>
      </c>
      <c r="D927" s="18">
        <f>'Limiting Factor Scores'!D87</f>
        <v>0.63290000000000002</v>
      </c>
      <c r="E927" s="19">
        <f>'Limiting Factor Scores'!E87</f>
        <v>2.86</v>
      </c>
      <c r="F927" s="18">
        <f>'Limiting Factor Scores'!F87</f>
        <v>0.51849999999999996</v>
      </c>
      <c r="G927" s="18">
        <f>'Limiting Factor Scores'!G87</f>
        <v>2.0369276206384219</v>
      </c>
      <c r="H927" s="18">
        <f>'Limiting Factor Scores'!H87</f>
        <v>0.65146524002165807</v>
      </c>
      <c r="I927" s="17">
        <f>LFAT!A93</f>
        <v>7</v>
      </c>
      <c r="J927" s="16" t="str">
        <f>LFAT!B93</f>
        <v>Thermal Refuge Enhancement (reconnect, expand)</v>
      </c>
      <c r="K927" s="16" t="str">
        <f>LFAT!D93</f>
        <v>N</v>
      </c>
      <c r="L927" s="19">
        <f>LFAT!F93</f>
        <v>0.1</v>
      </c>
      <c r="M927" s="16" t="str">
        <f>LFAT!G93</f>
        <v>R</v>
      </c>
      <c r="N927" s="19">
        <f>LFAT!I93</f>
        <v>0.1</v>
      </c>
      <c r="O927" s="18">
        <f>LFAT!J93</f>
        <v>0.01</v>
      </c>
      <c r="P927" s="18">
        <f t="shared" si="42"/>
        <v>5.1849999999999995E-3</v>
      </c>
      <c r="Q927" s="18">
        <f t="shared" si="43"/>
        <v>2.0369276206384221E-2</v>
      </c>
      <c r="R927" s="18">
        <f t="shared" si="44"/>
        <v>6.5146524002165805E-3</v>
      </c>
    </row>
    <row r="928" spans="1:18" ht="18" customHeight="1" x14ac:dyDescent="0.2">
      <c r="A928" s="16" t="str">
        <f>'Limiting Factor Scores'!A88</f>
        <v>CC6</v>
      </c>
      <c r="B928" s="16" t="str">
        <f>'Limiting Factor Scores'!B88</f>
        <v>Catherine Creek</v>
      </c>
      <c r="C928" s="16" t="str">
        <f>'Limiting Factor Scores'!C88</f>
        <v>Side Channel and Wetland Habitat</v>
      </c>
      <c r="D928" s="18">
        <f>'Limiting Factor Scores'!D88</f>
        <v>0.63290000000000002</v>
      </c>
      <c r="E928" s="19">
        <f>'Limiting Factor Scores'!E88</f>
        <v>2.99</v>
      </c>
      <c r="F928" s="18">
        <f>'Limiting Factor Scores'!F88</f>
        <v>0.54774999999999996</v>
      </c>
      <c r="G928" s="18">
        <f>'Limiting Factor Scores'!G88</f>
        <v>2.6644140644057073</v>
      </c>
      <c r="H928" s="18">
        <f>'Limiting Factor Scores'!H88</f>
        <v>0.77424009804782146</v>
      </c>
      <c r="I928" s="17">
        <f>LFAT!A95</f>
        <v>7</v>
      </c>
      <c r="J928" s="16" t="str">
        <f>LFAT!B95</f>
        <v>Thermal Refuge Enhancement (reconnect, expand)</v>
      </c>
      <c r="K928" s="16" t="str">
        <f>LFAT!D95</f>
        <v>I</v>
      </c>
      <c r="L928" s="19">
        <f>LFAT!F95</f>
        <v>0.5</v>
      </c>
      <c r="M928" s="16" t="str">
        <f>LFAT!G95</f>
        <v>CD</v>
      </c>
      <c r="N928" s="19">
        <f>LFAT!I95</f>
        <v>0.5</v>
      </c>
      <c r="O928" s="18">
        <f>LFAT!J95</f>
        <v>0.25</v>
      </c>
      <c r="P928" s="18">
        <f t="shared" si="42"/>
        <v>0.13693749999999999</v>
      </c>
      <c r="Q928" s="18">
        <f t="shared" si="43"/>
        <v>0.66610351610142682</v>
      </c>
      <c r="R928" s="18">
        <f t="shared" si="44"/>
        <v>0.19356002451195536</v>
      </c>
    </row>
    <row r="929" spans="1:18" ht="18" customHeight="1" x14ac:dyDescent="0.2">
      <c r="A929" s="16" t="str">
        <f>'Limiting Factor Scores'!A89</f>
        <v>CC6</v>
      </c>
      <c r="B929" s="16" t="str">
        <f>'Limiting Factor Scores'!B89</f>
        <v>Catherine Creek</v>
      </c>
      <c r="C929" s="16" t="str">
        <f>'Limiting Factor Scores'!C89</f>
        <v>Summer Water Temperature</v>
      </c>
      <c r="D929" s="18">
        <f>'Limiting Factor Scores'!D89</f>
        <v>0.63290000000000002</v>
      </c>
      <c r="E929" s="19">
        <f>'Limiting Factor Scores'!E89</f>
        <v>3.56</v>
      </c>
      <c r="F929" s="18">
        <f>'Limiting Factor Scores'!F89</f>
        <v>0.67600000000000005</v>
      </c>
      <c r="G929" s="18">
        <f>'Limiting Factor Scores'!G89</f>
        <v>2.8481946627960228</v>
      </c>
      <c r="H929" s="18">
        <f>'Limiting Factor Scores'!H89</f>
        <v>0.87933426209900589</v>
      </c>
      <c r="I929" s="17">
        <f>LFAT!A101</f>
        <v>7</v>
      </c>
      <c r="J929" s="16" t="str">
        <f>LFAT!B101</f>
        <v>Thermal Refuge Enhancement (reconnect, expand)</v>
      </c>
      <c r="K929" s="16" t="str">
        <f>LFAT!D101</f>
        <v>D</v>
      </c>
      <c r="L929" s="19">
        <f>LFAT!F101</f>
        <v>1</v>
      </c>
      <c r="M929" s="16" t="str">
        <f>LFAT!G101</f>
        <v>C</v>
      </c>
      <c r="N929" s="19">
        <f>LFAT!I101</f>
        <v>1</v>
      </c>
      <c r="O929" s="18">
        <f>LFAT!J101</f>
        <v>1</v>
      </c>
      <c r="P929" s="18">
        <f t="shared" si="42"/>
        <v>0.67600000000000005</v>
      </c>
      <c r="Q929" s="18">
        <f t="shared" si="43"/>
        <v>2.8481946627960228</v>
      </c>
      <c r="R929" s="18">
        <f t="shared" si="44"/>
        <v>0.87933426209900589</v>
      </c>
    </row>
    <row r="930" spans="1:18" ht="18" customHeight="1" x14ac:dyDescent="0.2">
      <c r="A930" s="16" t="str">
        <f>'Limiting Factor Scores'!A90</f>
        <v>CC6</v>
      </c>
      <c r="B930" s="16" t="str">
        <f>'Limiting Factor Scores'!B90</f>
        <v>Catherine Creek</v>
      </c>
      <c r="C930" s="16" t="str">
        <f>'Limiting Factor Scores'!C90</f>
        <v>Water Quality</v>
      </c>
      <c r="D930" s="18">
        <f>'Limiting Factor Scores'!D90</f>
        <v>0.63290000000000002</v>
      </c>
      <c r="E930" s="19">
        <f>'Limiting Factor Scores'!E90</f>
        <v>2.88</v>
      </c>
      <c r="F930" s="18">
        <f>'Limiting Factor Scores'!F90</f>
        <v>0.52300000000000002</v>
      </c>
      <c r="G930" s="18">
        <f>'Limiting Factor Scores'!G90</f>
        <v>1.9269318612344393</v>
      </c>
      <c r="H930" s="18">
        <f>'Limiting Factor Scores'!H90</f>
        <v>0.53157311700378151</v>
      </c>
      <c r="I930" s="17">
        <f>LFAT!A103</f>
        <v>7</v>
      </c>
      <c r="J930" s="16" t="str">
        <f>LFAT!B103</f>
        <v>Thermal Refuge Enhancement (reconnect, expand)</v>
      </c>
      <c r="K930" s="16" t="str">
        <f>LFAT!D103</f>
        <v>N</v>
      </c>
      <c r="L930" s="19">
        <f>LFAT!F103</f>
        <v>0.1</v>
      </c>
      <c r="M930" s="16" t="str">
        <f>LFAT!G103</f>
        <v>R</v>
      </c>
      <c r="N930" s="19">
        <f>LFAT!I103</f>
        <v>0.1</v>
      </c>
      <c r="O930" s="18">
        <f>LFAT!J103</f>
        <v>0.01</v>
      </c>
      <c r="P930" s="18">
        <f t="shared" si="42"/>
        <v>5.2300000000000003E-3</v>
      </c>
      <c r="Q930" s="18">
        <f t="shared" si="43"/>
        <v>1.9269318612344394E-2</v>
      </c>
      <c r="R930" s="18">
        <f t="shared" si="44"/>
        <v>5.3157311700378152E-3</v>
      </c>
    </row>
    <row r="931" spans="1:18" ht="18" customHeight="1" x14ac:dyDescent="0.2">
      <c r="A931" s="16" t="str">
        <f>'Limiting Factor Scores'!A91</f>
        <v>CC6</v>
      </c>
      <c r="B931" s="16" t="str">
        <f>'Limiting Factor Scores'!B91</f>
        <v>Catherine Creek</v>
      </c>
      <c r="C931" s="16" t="str">
        <f>'Limiting Factor Scores'!C91</f>
        <v>Winter Water Temperature</v>
      </c>
      <c r="D931" s="18">
        <f>'Limiting Factor Scores'!D91</f>
        <v>0.63290000000000002</v>
      </c>
      <c r="E931" s="19">
        <f>'Limiting Factor Scores'!E91</f>
        <v>3.42</v>
      </c>
      <c r="F931" s="18">
        <f>'Limiting Factor Scores'!F91</f>
        <v>0.64449999999999996</v>
      </c>
      <c r="G931" s="18">
        <f>'Limiting Factor Scores'!G91</f>
        <v>1.9550258397011291</v>
      </c>
      <c r="H931" s="18">
        <f>'Limiting Factor Scores'!H91</f>
        <v>0.54414400276118557</v>
      </c>
      <c r="I931" s="17">
        <f>LFAT!A102</f>
        <v>7</v>
      </c>
      <c r="J931" s="16" t="str">
        <f>LFAT!B102</f>
        <v>Thermal Refuge Enhancement (reconnect, expand)</v>
      </c>
      <c r="K931" s="16" t="str">
        <f>LFAT!D102</f>
        <v>D</v>
      </c>
      <c r="L931" s="19">
        <f>LFAT!F102</f>
        <v>1</v>
      </c>
      <c r="M931" s="16" t="str">
        <f>LFAT!G102</f>
        <v>C</v>
      </c>
      <c r="N931" s="19">
        <f>LFAT!I102</f>
        <v>1</v>
      </c>
      <c r="O931" s="18">
        <f>LFAT!J102</f>
        <v>1</v>
      </c>
      <c r="P931" s="18">
        <f t="shared" si="42"/>
        <v>0.64449999999999996</v>
      </c>
      <c r="Q931" s="18">
        <f t="shared" si="43"/>
        <v>1.9550258397011291</v>
      </c>
      <c r="R931" s="18">
        <f t="shared" si="44"/>
        <v>0.54414400276118557</v>
      </c>
    </row>
    <row r="932" spans="1:18" ht="18" customHeight="1" x14ac:dyDescent="0.2">
      <c r="A932" s="16" t="str">
        <f>'Limiting Factor Scores'!A77</f>
        <v>CC6</v>
      </c>
      <c r="B932" s="16" t="str">
        <f>'Limiting Factor Scores'!B77</f>
        <v>Catherine Creek</v>
      </c>
      <c r="C932" s="16" t="str">
        <f>'Limiting Factor Scores'!C77</f>
        <v>Altered Flow Timing</v>
      </c>
      <c r="D932" s="18">
        <f>'Limiting Factor Scores'!D77</f>
        <v>0.63290000000000002</v>
      </c>
      <c r="E932" s="19">
        <f>'Limiting Factor Scores'!E77</f>
        <v>3.11</v>
      </c>
      <c r="F932" s="18">
        <f>'Limiting Factor Scores'!F77</f>
        <v>0.57474999999999998</v>
      </c>
      <c r="G932" s="18">
        <f>'Limiting Factor Scores'!G77</f>
        <v>1.9071379132662512</v>
      </c>
      <c r="H932" s="18">
        <f>'Limiting Factor Scores'!H77</f>
        <v>0.51939627917762721</v>
      </c>
      <c r="I932" s="17">
        <f>LFAT!A113</f>
        <v>8</v>
      </c>
      <c r="J932" s="16" t="str">
        <f>LFAT!B113</f>
        <v>Water Quality Improvement (not including temperature)</v>
      </c>
      <c r="K932" s="16" t="str">
        <f>LFAT!D113</f>
        <v>N</v>
      </c>
      <c r="L932" s="19">
        <f>LFAT!F113</f>
        <v>0.1</v>
      </c>
      <c r="M932" s="16" t="str">
        <f>LFAT!G113</f>
        <v>R</v>
      </c>
      <c r="N932" s="19">
        <f>LFAT!I113</f>
        <v>0.1</v>
      </c>
      <c r="O932" s="18">
        <f>LFAT!J113</f>
        <v>0.01</v>
      </c>
      <c r="P932" s="18">
        <f t="shared" si="42"/>
        <v>5.7475E-3</v>
      </c>
      <c r="Q932" s="18">
        <f t="shared" si="43"/>
        <v>1.9071379132662512E-2</v>
      </c>
      <c r="R932" s="18">
        <f t="shared" si="44"/>
        <v>5.193962791776272E-3</v>
      </c>
    </row>
    <row r="933" spans="1:18" ht="18" customHeight="1" x14ac:dyDescent="0.2">
      <c r="A933" s="16" t="str">
        <f>'Limiting Factor Scores'!A78</f>
        <v>CC6</v>
      </c>
      <c r="B933" s="16" t="str">
        <f>'Limiting Factor Scores'!B78</f>
        <v>Catherine Creek</v>
      </c>
      <c r="C933" s="16" t="str">
        <f>'Limiting Factor Scores'!C78</f>
        <v>Altered Primary Productivity</v>
      </c>
      <c r="D933" s="18">
        <f>'Limiting Factor Scores'!D78</f>
        <v>0.63290000000000002</v>
      </c>
      <c r="E933" s="19">
        <f>'Limiting Factor Scores'!E78</f>
        <v>2.88</v>
      </c>
      <c r="F933" s="18">
        <f>'Limiting Factor Scores'!F78</f>
        <v>0.52300000000000002</v>
      </c>
      <c r="G933" s="18">
        <f>'Limiting Factor Scores'!G78</f>
        <v>1.2034457876207099</v>
      </c>
      <c r="H933" s="18">
        <f>'Limiting Factor Scores'!H78</f>
        <v>0.33772140726814426</v>
      </c>
      <c r="I933" s="17">
        <f>LFAT!A120</f>
        <v>8</v>
      </c>
      <c r="J933" s="16" t="str">
        <f>LFAT!B120</f>
        <v>Water Quality Improvement (not including temperature)</v>
      </c>
      <c r="K933" s="16" t="str">
        <f>LFAT!D120</f>
        <v>N</v>
      </c>
      <c r="L933" s="19">
        <f>LFAT!F120</f>
        <v>0.1</v>
      </c>
      <c r="M933" s="16" t="str">
        <f>LFAT!G120</f>
        <v>R</v>
      </c>
      <c r="N933" s="19">
        <f>LFAT!I120</f>
        <v>0.1</v>
      </c>
      <c r="O933" s="18">
        <f>LFAT!J120</f>
        <v>0.01</v>
      </c>
      <c r="P933" s="18">
        <f t="shared" si="42"/>
        <v>5.2300000000000003E-3</v>
      </c>
      <c r="Q933" s="18">
        <f t="shared" si="43"/>
        <v>1.2034457876207098E-2</v>
      </c>
      <c r="R933" s="18">
        <f t="shared" si="44"/>
        <v>3.3772140726814428E-3</v>
      </c>
    </row>
    <row r="934" spans="1:18" ht="18" customHeight="1" x14ac:dyDescent="0.2">
      <c r="A934" s="16" t="str">
        <f>'Limiting Factor Scores'!A79</f>
        <v>CC6</v>
      </c>
      <c r="B934" s="16" t="str">
        <f>'Limiting Factor Scores'!B79</f>
        <v>Catherine Creek</v>
      </c>
      <c r="C934" s="16" t="str">
        <f>'Limiting Factor Scores'!C79</f>
        <v>Anthropogenic Barriers</v>
      </c>
      <c r="D934" s="18">
        <f>'Limiting Factor Scores'!D79</f>
        <v>0.63290000000000002</v>
      </c>
      <c r="E934" s="19">
        <f>'Limiting Factor Scores'!E79</f>
        <v>2.71</v>
      </c>
      <c r="F934" s="18">
        <f>'Limiting Factor Scores'!F79</f>
        <v>0.48475000000000001</v>
      </c>
      <c r="G934" s="18">
        <f>'Limiting Factor Scores'!G79</f>
        <v>1.6282222733993734</v>
      </c>
      <c r="H934" s="18">
        <f>'Limiting Factor Scores'!H79</f>
        <v>0.50078244129484772</v>
      </c>
      <c r="I934" s="17">
        <f>LFAT!A107</f>
        <v>8</v>
      </c>
      <c r="J934" s="16" t="str">
        <f>LFAT!B107</f>
        <v>Water Quality Improvement (not including temperature)</v>
      </c>
      <c r="K934" s="16" t="str">
        <f>LFAT!D107</f>
        <v>N</v>
      </c>
      <c r="L934" s="19">
        <f>LFAT!F107</f>
        <v>0.1</v>
      </c>
      <c r="M934" s="16" t="str">
        <f>LFAT!G107</f>
        <v>R</v>
      </c>
      <c r="N934" s="19">
        <f>LFAT!I107</f>
        <v>0.1</v>
      </c>
      <c r="O934" s="18">
        <f>LFAT!J107</f>
        <v>0.01</v>
      </c>
      <c r="P934" s="18">
        <f t="shared" si="42"/>
        <v>4.8475000000000002E-3</v>
      </c>
      <c r="Q934" s="18">
        <f t="shared" si="43"/>
        <v>1.6282222733993733E-2</v>
      </c>
      <c r="R934" s="18">
        <f t="shared" si="44"/>
        <v>5.0078244129484776E-3</v>
      </c>
    </row>
    <row r="935" spans="1:18" ht="18" customHeight="1" x14ac:dyDescent="0.2">
      <c r="A935" s="16" t="str">
        <f>'Limiting Factor Scores'!A80</f>
        <v>CC6</v>
      </c>
      <c r="B935" s="16" t="str">
        <f>'Limiting Factor Scores'!B80</f>
        <v>Catherine Creek</v>
      </c>
      <c r="C935" s="16" t="str">
        <f>'Limiting Factor Scores'!C80</f>
        <v>Channel and Habitat Structure</v>
      </c>
      <c r="D935" s="18">
        <f>'Limiting Factor Scores'!D80</f>
        <v>0.63290000000000002</v>
      </c>
      <c r="E935" s="19">
        <f>'Limiting Factor Scores'!E80</f>
        <v>3.03</v>
      </c>
      <c r="F935" s="18">
        <f>'Limiting Factor Scores'!F80</f>
        <v>0.55674999999999997</v>
      </c>
      <c r="G935" s="18">
        <f>'Limiting Factor Scores'!G80</f>
        <v>3.0706273674040991</v>
      </c>
      <c r="H935" s="18">
        <f>'Limiting Factor Scores'!H80</f>
        <v>0.92559279861292199</v>
      </c>
      <c r="I935" s="17">
        <f>LFAT!A111</f>
        <v>8</v>
      </c>
      <c r="J935" s="16" t="str">
        <f>LFAT!B111</f>
        <v>Water Quality Improvement (not including temperature)</v>
      </c>
      <c r="K935" s="16" t="str">
        <f>LFAT!D111</f>
        <v>N</v>
      </c>
      <c r="L935" s="19">
        <f>LFAT!F111</f>
        <v>0.1</v>
      </c>
      <c r="M935" s="16" t="str">
        <f>LFAT!G111</f>
        <v>R</v>
      </c>
      <c r="N935" s="19">
        <f>LFAT!I111</f>
        <v>0.1</v>
      </c>
      <c r="O935" s="18">
        <f>LFAT!J111</f>
        <v>0.01</v>
      </c>
      <c r="P935" s="18">
        <f t="shared" si="42"/>
        <v>5.5674999999999995E-3</v>
      </c>
      <c r="Q935" s="18">
        <f t="shared" si="43"/>
        <v>3.0706273674040992E-2</v>
      </c>
      <c r="R935" s="18">
        <f t="shared" si="44"/>
        <v>9.2559279861292205E-3</v>
      </c>
    </row>
    <row r="936" spans="1:18" ht="18" customHeight="1" x14ac:dyDescent="0.2">
      <c r="A936" s="16" t="str">
        <f>'Limiting Factor Scores'!A81</f>
        <v>CC6</v>
      </c>
      <c r="B936" s="16" t="str">
        <f>'Limiting Factor Scores'!B81</f>
        <v>Catherine Creek</v>
      </c>
      <c r="C936" s="16" t="str">
        <f>'Limiting Factor Scores'!C81</f>
        <v>Decreased Sediment Quantity</v>
      </c>
      <c r="D936" s="18">
        <f>'Limiting Factor Scores'!D81</f>
        <v>0.63290000000000002</v>
      </c>
      <c r="E936" s="19">
        <f>'Limiting Factor Scores'!E81</f>
        <v>3.29</v>
      </c>
      <c r="F936" s="18">
        <f>'Limiting Factor Scores'!F81</f>
        <v>0.61524999999999996</v>
      </c>
      <c r="G936" s="18">
        <f>'Limiting Factor Scores'!G81</f>
        <v>2.016492861774025</v>
      </c>
      <c r="H936" s="18">
        <f>'Limiting Factor Scores'!H81</f>
        <v>0.61156751790393449</v>
      </c>
      <c r="I936" s="17">
        <f>LFAT!A114</f>
        <v>8</v>
      </c>
      <c r="J936" s="16" t="str">
        <f>LFAT!B114</f>
        <v>Water Quality Improvement (not including temperature)</v>
      </c>
      <c r="K936" s="16" t="str">
        <f>LFAT!D114</f>
        <v>N</v>
      </c>
      <c r="L936" s="19">
        <f>LFAT!F114</f>
        <v>0.1</v>
      </c>
      <c r="M936" s="16" t="str">
        <f>LFAT!G114</f>
        <v>R</v>
      </c>
      <c r="N936" s="19">
        <f>LFAT!I114</f>
        <v>0.1</v>
      </c>
      <c r="O936" s="18">
        <f>LFAT!J114</f>
        <v>0.01</v>
      </c>
      <c r="P936" s="18">
        <f t="shared" si="42"/>
        <v>6.1525E-3</v>
      </c>
      <c r="Q936" s="18">
        <f t="shared" si="43"/>
        <v>2.016492861774025E-2</v>
      </c>
      <c r="R936" s="18">
        <f t="shared" si="44"/>
        <v>6.1156751790393451E-3</v>
      </c>
    </row>
    <row r="937" spans="1:18" ht="18" customHeight="1" x14ac:dyDescent="0.2">
      <c r="A937" s="16" t="str">
        <f>'Limiting Factor Scores'!A82</f>
        <v>CC6</v>
      </c>
      <c r="B937" s="16" t="str">
        <f>'Limiting Factor Scores'!B82</f>
        <v>Catherine Creek</v>
      </c>
      <c r="C937" s="16" t="str">
        <f>'Limiting Factor Scores'!C82</f>
        <v>Decreased Water Quantity</v>
      </c>
      <c r="D937" s="18">
        <f>'Limiting Factor Scores'!D82</f>
        <v>0.63290000000000002</v>
      </c>
      <c r="E937" s="19">
        <f>'Limiting Factor Scores'!E82</f>
        <v>3.63</v>
      </c>
      <c r="F937" s="18">
        <f>'Limiting Factor Scores'!F82</f>
        <v>0.69174999999999998</v>
      </c>
      <c r="G937" s="18">
        <f>'Limiting Factor Scores'!G82</f>
        <v>3.2804371088932096</v>
      </c>
      <c r="H937" s="18">
        <f>'Limiting Factor Scores'!H82</f>
        <v>0.94006882679081483</v>
      </c>
      <c r="I937" s="17">
        <f>LFAT!A112</f>
        <v>8</v>
      </c>
      <c r="J937" s="16" t="str">
        <f>LFAT!B112</f>
        <v>Water Quality Improvement (not including temperature)</v>
      </c>
      <c r="K937" s="16" t="str">
        <f>LFAT!D112</f>
        <v>N</v>
      </c>
      <c r="L937" s="19">
        <f>LFAT!F112</f>
        <v>0.1</v>
      </c>
      <c r="M937" s="16" t="str">
        <f>LFAT!G112</f>
        <v>R</v>
      </c>
      <c r="N937" s="19">
        <f>LFAT!I112</f>
        <v>0.1</v>
      </c>
      <c r="O937" s="18">
        <f>LFAT!J112</f>
        <v>0.01</v>
      </c>
      <c r="P937" s="18">
        <f t="shared" si="42"/>
        <v>6.9175E-3</v>
      </c>
      <c r="Q937" s="18">
        <f t="shared" si="43"/>
        <v>3.2804371088932097E-2</v>
      </c>
      <c r="R937" s="18">
        <f t="shared" si="44"/>
        <v>9.4006882679081478E-3</v>
      </c>
    </row>
    <row r="938" spans="1:18" ht="18" customHeight="1" x14ac:dyDescent="0.2">
      <c r="A938" s="16" t="str">
        <f>'Limiting Factor Scores'!A83</f>
        <v>CC6</v>
      </c>
      <c r="B938" s="16" t="str">
        <f>'Limiting Factor Scores'!B83</f>
        <v>Catherine Creek</v>
      </c>
      <c r="C938" s="16" t="str">
        <f>'Limiting Factor Scores'!C83</f>
        <v>Floodplain Condition</v>
      </c>
      <c r="D938" s="18">
        <f>'Limiting Factor Scores'!D83</f>
        <v>0.63290000000000002</v>
      </c>
      <c r="E938" s="19">
        <f>'Limiting Factor Scores'!E83</f>
        <v>2.83</v>
      </c>
      <c r="F938" s="18">
        <f>'Limiting Factor Scores'!F83</f>
        <v>0.51175000000000004</v>
      </c>
      <c r="G938" s="18">
        <f>'Limiting Factor Scores'!G83</f>
        <v>1.9687676810316657</v>
      </c>
      <c r="H938" s="18">
        <f>'Limiting Factor Scores'!H83</f>
        <v>0.55969913638728319</v>
      </c>
      <c r="I938" s="17">
        <f>LFAT!A109</f>
        <v>8</v>
      </c>
      <c r="J938" s="16" t="str">
        <f>LFAT!B109</f>
        <v>Water Quality Improvement (not including temperature)</v>
      </c>
      <c r="K938" s="16" t="str">
        <f>LFAT!D109</f>
        <v>I</v>
      </c>
      <c r="L938" s="19">
        <f>LFAT!F109</f>
        <v>0.5</v>
      </c>
      <c r="M938" s="16" t="str">
        <f>LFAT!G109</f>
        <v>CD</v>
      </c>
      <c r="N938" s="19">
        <f>LFAT!I109</f>
        <v>0.5</v>
      </c>
      <c r="O938" s="18">
        <f>LFAT!J109</f>
        <v>0.25</v>
      </c>
      <c r="P938" s="18">
        <f t="shared" si="42"/>
        <v>0.12793750000000001</v>
      </c>
      <c r="Q938" s="18">
        <f t="shared" si="43"/>
        <v>0.49219192025791642</v>
      </c>
      <c r="R938" s="18">
        <f t="shared" si="44"/>
        <v>0.1399247840968208</v>
      </c>
    </row>
    <row r="939" spans="1:18" ht="18" customHeight="1" x14ac:dyDescent="0.2">
      <c r="A939" s="16" t="str">
        <f>'Limiting Factor Scores'!A84</f>
        <v>CC6</v>
      </c>
      <c r="B939" s="16" t="str">
        <f>'Limiting Factor Scores'!B84</f>
        <v>Catherine Creek</v>
      </c>
      <c r="C939" s="16" t="str">
        <f>'Limiting Factor Scores'!C84</f>
        <v>Increased Sediment Quantity</v>
      </c>
      <c r="D939" s="18">
        <f>'Limiting Factor Scores'!D84</f>
        <v>0.63290000000000002</v>
      </c>
      <c r="E939" s="19">
        <f>'Limiting Factor Scores'!E84</f>
        <v>3.1</v>
      </c>
      <c r="F939" s="18">
        <f>'Limiting Factor Scores'!F84</f>
        <v>0.57250000000000001</v>
      </c>
      <c r="G939" s="18">
        <f>'Limiting Factor Scores'!G84</f>
        <v>1.3173474443840463</v>
      </c>
      <c r="H939" s="18">
        <f>'Limiting Factor Scores'!H84</f>
        <v>0.43467289453079605</v>
      </c>
      <c r="I939" s="17">
        <f>LFAT!A115</f>
        <v>8</v>
      </c>
      <c r="J939" s="16" t="str">
        <f>LFAT!B115</f>
        <v>Water Quality Improvement (not including temperature)</v>
      </c>
      <c r="K939" s="16" t="str">
        <f>LFAT!D115</f>
        <v>I</v>
      </c>
      <c r="L939" s="19">
        <f>LFAT!F115</f>
        <v>0.5</v>
      </c>
      <c r="M939" s="16" t="str">
        <f>LFAT!G115</f>
        <v>CD</v>
      </c>
      <c r="N939" s="19">
        <f>LFAT!I115</f>
        <v>0.5</v>
      </c>
      <c r="O939" s="18">
        <f>LFAT!J115</f>
        <v>0.25</v>
      </c>
      <c r="P939" s="18">
        <f t="shared" si="42"/>
        <v>0.143125</v>
      </c>
      <c r="Q939" s="18">
        <f t="shared" si="43"/>
        <v>0.32933686109601157</v>
      </c>
      <c r="R939" s="18">
        <f t="shared" si="44"/>
        <v>0.10866822363269901</v>
      </c>
    </row>
    <row r="940" spans="1:18" ht="18" customHeight="1" x14ac:dyDescent="0.2">
      <c r="A940" s="16" t="str">
        <f>'Limiting Factor Scores'!A85</f>
        <v>CC6</v>
      </c>
      <c r="B940" s="16" t="str">
        <f>'Limiting Factor Scores'!B85</f>
        <v>Catherine Creek</v>
      </c>
      <c r="C940" s="16" t="str">
        <f>'Limiting Factor Scores'!C85</f>
        <v>Non-Native Species Interactions and Competition</v>
      </c>
      <c r="D940" s="18">
        <f>'Limiting Factor Scores'!D85</f>
        <v>0.63290000000000002</v>
      </c>
      <c r="E940" s="19">
        <f>'Limiting Factor Scores'!E85</f>
        <v>1.44</v>
      </c>
      <c r="F940" s="18">
        <f>'Limiting Factor Scores'!F85</f>
        <v>0.19900000000000001</v>
      </c>
      <c r="G940" s="18">
        <f>'Limiting Factor Scores'!G85</f>
        <v>0.50648726637459407</v>
      </c>
      <c r="H940" s="18">
        <f>'Limiting Factor Scores'!H85</f>
        <v>0.17675775861993503</v>
      </c>
      <c r="I940" s="17">
        <f>LFAT!A121</f>
        <v>8</v>
      </c>
      <c r="J940" s="16" t="str">
        <f>LFAT!B121</f>
        <v>Water Quality Improvement (not including temperature)</v>
      </c>
      <c r="K940" s="16" t="str">
        <f>LFAT!D121</f>
        <v>N</v>
      </c>
      <c r="L940" s="19">
        <f>LFAT!F121</f>
        <v>0.1</v>
      </c>
      <c r="M940" s="16" t="str">
        <f>LFAT!G121</f>
        <v>R</v>
      </c>
      <c r="N940" s="19">
        <f>LFAT!I121</f>
        <v>0.1</v>
      </c>
      <c r="O940" s="18">
        <f>LFAT!J121</f>
        <v>0.01</v>
      </c>
      <c r="P940" s="18">
        <f t="shared" si="42"/>
        <v>1.99E-3</v>
      </c>
      <c r="Q940" s="18">
        <f t="shared" si="43"/>
        <v>5.0648726637459408E-3</v>
      </c>
      <c r="R940" s="18">
        <f t="shared" si="44"/>
        <v>1.7675775861993503E-3</v>
      </c>
    </row>
    <row r="941" spans="1:18" ht="18" customHeight="1" x14ac:dyDescent="0.2">
      <c r="A941" s="16" t="str">
        <f>'Limiting Factor Scores'!A86</f>
        <v>CC6</v>
      </c>
      <c r="B941" s="16" t="str">
        <f>'Limiting Factor Scores'!B86</f>
        <v>Catherine Creek</v>
      </c>
      <c r="C941" s="16" t="str">
        <f>'Limiting Factor Scores'!C86</f>
        <v>Predation</v>
      </c>
      <c r="D941" s="18">
        <f>'Limiting Factor Scores'!D86</f>
        <v>0.63290000000000002</v>
      </c>
      <c r="E941" s="19">
        <f>'Limiting Factor Scores'!E86</f>
        <v>2.29</v>
      </c>
      <c r="F941" s="18">
        <f>'Limiting Factor Scores'!F86</f>
        <v>0.39024999999999999</v>
      </c>
      <c r="G941" s="18">
        <f>'Limiting Factor Scores'!G86</f>
        <v>1.326684980388126</v>
      </c>
      <c r="H941" s="18">
        <f>'Limiting Factor Scores'!H86</f>
        <v>0.40061652304385592</v>
      </c>
      <c r="I941" s="17">
        <f>LFAT!A119</f>
        <v>8</v>
      </c>
      <c r="J941" s="16" t="str">
        <f>LFAT!B119</f>
        <v>Water Quality Improvement (not including temperature)</v>
      </c>
      <c r="K941" s="16" t="str">
        <f>LFAT!D119</f>
        <v>N</v>
      </c>
      <c r="L941" s="19">
        <f>LFAT!F119</f>
        <v>0.1</v>
      </c>
      <c r="M941" s="16" t="str">
        <f>LFAT!G119</f>
        <v>R</v>
      </c>
      <c r="N941" s="19">
        <f>LFAT!I119</f>
        <v>0.1</v>
      </c>
      <c r="O941" s="18">
        <f>LFAT!J119</f>
        <v>0.01</v>
      </c>
      <c r="P941" s="18">
        <f t="shared" si="42"/>
        <v>3.9025000000000002E-3</v>
      </c>
      <c r="Q941" s="18">
        <f t="shared" si="43"/>
        <v>1.3266849803881261E-2</v>
      </c>
      <c r="R941" s="18">
        <f t="shared" si="44"/>
        <v>4.0061652304385596E-3</v>
      </c>
    </row>
    <row r="942" spans="1:18" ht="18" customHeight="1" x14ac:dyDescent="0.2">
      <c r="A942" s="16" t="str">
        <f>'Limiting Factor Scores'!A87</f>
        <v>CC6</v>
      </c>
      <c r="B942" s="16" t="str">
        <f>'Limiting Factor Scores'!B87</f>
        <v>Catherine Creek</v>
      </c>
      <c r="C942" s="16" t="str">
        <f>'Limiting Factor Scores'!C87</f>
        <v>Riparian Condition</v>
      </c>
      <c r="D942" s="18">
        <f>'Limiting Factor Scores'!D87</f>
        <v>0.63290000000000002</v>
      </c>
      <c r="E942" s="19">
        <f>'Limiting Factor Scores'!E87</f>
        <v>2.86</v>
      </c>
      <c r="F942" s="18">
        <f>'Limiting Factor Scores'!F87</f>
        <v>0.51849999999999996</v>
      </c>
      <c r="G942" s="18">
        <f>'Limiting Factor Scores'!G87</f>
        <v>2.0369276206384219</v>
      </c>
      <c r="H942" s="18">
        <f>'Limiting Factor Scores'!H87</f>
        <v>0.65146524002165807</v>
      </c>
      <c r="I942" s="17">
        <f>LFAT!A108</f>
        <v>8</v>
      </c>
      <c r="J942" s="16" t="str">
        <f>LFAT!B108</f>
        <v>Water Quality Improvement (not including temperature)</v>
      </c>
      <c r="K942" s="16" t="str">
        <f>LFAT!D108</f>
        <v>I</v>
      </c>
      <c r="L942" s="19">
        <f>LFAT!F108</f>
        <v>0.5</v>
      </c>
      <c r="M942" s="16" t="str">
        <f>LFAT!G108</f>
        <v>CD</v>
      </c>
      <c r="N942" s="19">
        <f>LFAT!I108</f>
        <v>0.5</v>
      </c>
      <c r="O942" s="18">
        <f>LFAT!J108</f>
        <v>0.25</v>
      </c>
      <c r="P942" s="18">
        <f t="shared" si="42"/>
        <v>0.12962499999999999</v>
      </c>
      <c r="Q942" s="18">
        <f t="shared" si="43"/>
        <v>0.50923190515960548</v>
      </c>
      <c r="R942" s="18">
        <f t="shared" si="44"/>
        <v>0.16286631000541452</v>
      </c>
    </row>
    <row r="943" spans="1:18" ht="18" customHeight="1" x14ac:dyDescent="0.2">
      <c r="A943" s="16" t="str">
        <f>'Limiting Factor Scores'!A88</f>
        <v>CC6</v>
      </c>
      <c r="B943" s="16" t="str">
        <f>'Limiting Factor Scores'!B88</f>
        <v>Catherine Creek</v>
      </c>
      <c r="C943" s="16" t="str">
        <f>'Limiting Factor Scores'!C88</f>
        <v>Side Channel and Wetland Habitat</v>
      </c>
      <c r="D943" s="18">
        <f>'Limiting Factor Scores'!D88</f>
        <v>0.63290000000000002</v>
      </c>
      <c r="E943" s="19">
        <f>'Limiting Factor Scores'!E88</f>
        <v>2.99</v>
      </c>
      <c r="F943" s="18">
        <f>'Limiting Factor Scores'!F88</f>
        <v>0.54774999999999996</v>
      </c>
      <c r="G943" s="18">
        <f>'Limiting Factor Scores'!G88</f>
        <v>2.6644140644057073</v>
      </c>
      <c r="H943" s="18">
        <f>'Limiting Factor Scores'!H88</f>
        <v>0.77424009804782146</v>
      </c>
      <c r="I943" s="17">
        <f>LFAT!A110</f>
        <v>8</v>
      </c>
      <c r="J943" s="16" t="str">
        <f>LFAT!B110</f>
        <v>Water Quality Improvement (not including temperature)</v>
      </c>
      <c r="K943" s="16" t="str">
        <f>LFAT!D110</f>
        <v>N</v>
      </c>
      <c r="L943" s="19">
        <f>LFAT!F110</f>
        <v>0.1</v>
      </c>
      <c r="M943" s="16" t="str">
        <f>LFAT!G110</f>
        <v>R</v>
      </c>
      <c r="N943" s="19">
        <f>LFAT!I110</f>
        <v>0.1</v>
      </c>
      <c r="O943" s="18">
        <f>LFAT!J110</f>
        <v>0.01</v>
      </c>
      <c r="P943" s="18">
        <f t="shared" si="42"/>
        <v>5.4774999999999997E-3</v>
      </c>
      <c r="Q943" s="18">
        <f t="shared" si="43"/>
        <v>2.6644140644057072E-2</v>
      </c>
      <c r="R943" s="18">
        <f t="shared" si="44"/>
        <v>7.7424009804782151E-3</v>
      </c>
    </row>
    <row r="944" spans="1:18" ht="18" customHeight="1" x14ac:dyDescent="0.2">
      <c r="A944" s="16" t="str">
        <f>'Limiting Factor Scores'!A89</f>
        <v>CC6</v>
      </c>
      <c r="B944" s="16" t="str">
        <f>'Limiting Factor Scores'!B89</f>
        <v>Catherine Creek</v>
      </c>
      <c r="C944" s="16" t="str">
        <f>'Limiting Factor Scores'!C89</f>
        <v>Summer Water Temperature</v>
      </c>
      <c r="D944" s="18">
        <f>'Limiting Factor Scores'!D89</f>
        <v>0.63290000000000002</v>
      </c>
      <c r="E944" s="19">
        <f>'Limiting Factor Scores'!E89</f>
        <v>3.56</v>
      </c>
      <c r="F944" s="18">
        <f>'Limiting Factor Scores'!F89</f>
        <v>0.67600000000000005</v>
      </c>
      <c r="G944" s="18">
        <f>'Limiting Factor Scores'!G89</f>
        <v>2.8481946627960228</v>
      </c>
      <c r="H944" s="18">
        <f>'Limiting Factor Scores'!H89</f>
        <v>0.87933426209900589</v>
      </c>
      <c r="I944" s="17">
        <f>LFAT!A116</f>
        <v>8</v>
      </c>
      <c r="J944" s="16" t="str">
        <f>LFAT!B116</f>
        <v>Water Quality Improvement (not including temperature)</v>
      </c>
      <c r="K944" s="16" t="str">
        <f>LFAT!D116</f>
        <v>N</v>
      </c>
      <c r="L944" s="19">
        <f>LFAT!F116</f>
        <v>0.1</v>
      </c>
      <c r="M944" s="16" t="str">
        <f>LFAT!G116</f>
        <v>R</v>
      </c>
      <c r="N944" s="19">
        <f>LFAT!I116</f>
        <v>0.1</v>
      </c>
      <c r="O944" s="18">
        <f>LFAT!J116</f>
        <v>0.01</v>
      </c>
      <c r="P944" s="18">
        <f t="shared" si="42"/>
        <v>6.7600000000000004E-3</v>
      </c>
      <c r="Q944" s="18">
        <f t="shared" si="43"/>
        <v>2.848194662796023E-2</v>
      </c>
      <c r="R944" s="18">
        <f t="shared" si="44"/>
        <v>8.7933426209900589E-3</v>
      </c>
    </row>
    <row r="945" spans="1:18" ht="18" customHeight="1" x14ac:dyDescent="0.2">
      <c r="A945" s="16" t="str">
        <f>'Limiting Factor Scores'!A90</f>
        <v>CC6</v>
      </c>
      <c r="B945" s="16" t="str">
        <f>'Limiting Factor Scores'!B90</f>
        <v>Catherine Creek</v>
      </c>
      <c r="C945" s="16" t="str">
        <f>'Limiting Factor Scores'!C90</f>
        <v>Water Quality</v>
      </c>
      <c r="D945" s="18">
        <f>'Limiting Factor Scores'!D90</f>
        <v>0.63290000000000002</v>
      </c>
      <c r="E945" s="19">
        <f>'Limiting Factor Scores'!E90</f>
        <v>2.88</v>
      </c>
      <c r="F945" s="18">
        <f>'Limiting Factor Scores'!F90</f>
        <v>0.52300000000000002</v>
      </c>
      <c r="G945" s="18">
        <f>'Limiting Factor Scores'!G90</f>
        <v>1.9269318612344393</v>
      </c>
      <c r="H945" s="18">
        <f>'Limiting Factor Scores'!H90</f>
        <v>0.53157311700378151</v>
      </c>
      <c r="I945" s="17">
        <f>LFAT!A118</f>
        <v>8</v>
      </c>
      <c r="J945" s="16" t="str">
        <f>LFAT!B118</f>
        <v>Water Quality Improvement (not including temperature)</v>
      </c>
      <c r="K945" s="16" t="str">
        <f>LFAT!D118</f>
        <v>D</v>
      </c>
      <c r="L945" s="19">
        <f>LFAT!F118</f>
        <v>1</v>
      </c>
      <c r="M945" s="16" t="str">
        <f>LFAT!G118</f>
        <v>C</v>
      </c>
      <c r="N945" s="19">
        <f>LFAT!I118</f>
        <v>1</v>
      </c>
      <c r="O945" s="18">
        <f>LFAT!J118</f>
        <v>1</v>
      </c>
      <c r="P945" s="18">
        <f t="shared" si="42"/>
        <v>0.52300000000000002</v>
      </c>
      <c r="Q945" s="18">
        <f t="shared" si="43"/>
        <v>1.9269318612344393</v>
      </c>
      <c r="R945" s="18">
        <f t="shared" si="44"/>
        <v>0.53157311700378151</v>
      </c>
    </row>
    <row r="946" spans="1:18" ht="18" customHeight="1" x14ac:dyDescent="0.2">
      <c r="A946" s="16" t="str">
        <f>'Limiting Factor Scores'!A91</f>
        <v>CC6</v>
      </c>
      <c r="B946" s="16" t="str">
        <f>'Limiting Factor Scores'!B91</f>
        <v>Catherine Creek</v>
      </c>
      <c r="C946" s="16" t="str">
        <f>'Limiting Factor Scores'!C91</f>
        <v>Winter Water Temperature</v>
      </c>
      <c r="D946" s="18">
        <f>'Limiting Factor Scores'!D91</f>
        <v>0.63290000000000002</v>
      </c>
      <c r="E946" s="19">
        <f>'Limiting Factor Scores'!E91</f>
        <v>3.42</v>
      </c>
      <c r="F946" s="18">
        <f>'Limiting Factor Scores'!F91</f>
        <v>0.64449999999999996</v>
      </c>
      <c r="G946" s="18">
        <f>'Limiting Factor Scores'!G91</f>
        <v>1.9550258397011291</v>
      </c>
      <c r="H946" s="18">
        <f>'Limiting Factor Scores'!H91</f>
        <v>0.54414400276118557</v>
      </c>
      <c r="I946" s="17">
        <f>LFAT!A117</f>
        <v>8</v>
      </c>
      <c r="J946" s="16" t="str">
        <f>LFAT!B117</f>
        <v>Water Quality Improvement (not including temperature)</v>
      </c>
      <c r="K946" s="16" t="str">
        <f>LFAT!D117</f>
        <v>N</v>
      </c>
      <c r="L946" s="19">
        <f>LFAT!F117</f>
        <v>0.1</v>
      </c>
      <c r="M946" s="16" t="str">
        <f>LFAT!G117</f>
        <v>R</v>
      </c>
      <c r="N946" s="19">
        <f>LFAT!I117</f>
        <v>0.1</v>
      </c>
      <c r="O946" s="18">
        <f>LFAT!J117</f>
        <v>0.01</v>
      </c>
      <c r="P946" s="18">
        <f t="shared" si="42"/>
        <v>6.4449999999999993E-3</v>
      </c>
      <c r="Q946" s="18">
        <f t="shared" si="43"/>
        <v>1.9550258397011293E-2</v>
      </c>
      <c r="R946" s="18">
        <f t="shared" si="44"/>
        <v>5.441440027611856E-3</v>
      </c>
    </row>
    <row r="947" spans="1:18" ht="18" customHeight="1" x14ac:dyDescent="0.2">
      <c r="A947" s="16" t="str">
        <f>'Limiting Factor Scores'!A77</f>
        <v>CC6</v>
      </c>
      <c r="B947" s="16" t="str">
        <f>'Limiting Factor Scores'!B77</f>
        <v>Catherine Creek</v>
      </c>
      <c r="C947" s="16" t="str">
        <f>'Limiting Factor Scores'!C77</f>
        <v>Altered Flow Timing</v>
      </c>
      <c r="D947" s="18">
        <f>'Limiting Factor Scores'!D77</f>
        <v>0.63290000000000002</v>
      </c>
      <c r="E947" s="19">
        <f>'Limiting Factor Scores'!E77</f>
        <v>3.11</v>
      </c>
      <c r="F947" s="18">
        <f>'Limiting Factor Scores'!F77</f>
        <v>0.57474999999999998</v>
      </c>
      <c r="G947" s="18">
        <f>'Limiting Factor Scores'!G77</f>
        <v>1.9071379132662512</v>
      </c>
      <c r="H947" s="18">
        <f>'Limiting Factor Scores'!H77</f>
        <v>0.51939627917762721</v>
      </c>
      <c r="I947" s="17">
        <f>LFAT!A128</f>
        <v>9</v>
      </c>
      <c r="J947" s="16" t="str">
        <f>LFAT!B128</f>
        <v>Nutrient Enhancement</v>
      </c>
      <c r="K947" s="16" t="str">
        <f>LFAT!D128</f>
        <v>N</v>
      </c>
      <c r="L947" s="19">
        <f>LFAT!F128</f>
        <v>0.1</v>
      </c>
      <c r="M947" s="16" t="str">
        <f>LFAT!G128</f>
        <v>R</v>
      </c>
      <c r="N947" s="19">
        <f>LFAT!I128</f>
        <v>0.1</v>
      </c>
      <c r="O947" s="18">
        <f>LFAT!J128</f>
        <v>0.01</v>
      </c>
      <c r="P947" s="18">
        <f t="shared" si="42"/>
        <v>5.7475E-3</v>
      </c>
      <c r="Q947" s="18">
        <f t="shared" si="43"/>
        <v>1.9071379132662512E-2</v>
      </c>
      <c r="R947" s="18">
        <f t="shared" si="44"/>
        <v>5.193962791776272E-3</v>
      </c>
    </row>
    <row r="948" spans="1:18" ht="18" customHeight="1" x14ac:dyDescent="0.2">
      <c r="A948" s="16" t="str">
        <f>'Limiting Factor Scores'!A78</f>
        <v>CC6</v>
      </c>
      <c r="B948" s="16" t="str">
        <f>'Limiting Factor Scores'!B78</f>
        <v>Catherine Creek</v>
      </c>
      <c r="C948" s="16" t="str">
        <f>'Limiting Factor Scores'!C78</f>
        <v>Altered Primary Productivity</v>
      </c>
      <c r="D948" s="18">
        <f>'Limiting Factor Scores'!D78</f>
        <v>0.63290000000000002</v>
      </c>
      <c r="E948" s="19">
        <f>'Limiting Factor Scores'!E78</f>
        <v>2.88</v>
      </c>
      <c r="F948" s="18">
        <f>'Limiting Factor Scores'!F78</f>
        <v>0.52300000000000002</v>
      </c>
      <c r="G948" s="18">
        <f>'Limiting Factor Scores'!G78</f>
        <v>1.2034457876207099</v>
      </c>
      <c r="H948" s="18">
        <f>'Limiting Factor Scores'!H78</f>
        <v>0.33772140726814426</v>
      </c>
      <c r="I948" s="17">
        <f>LFAT!A135</f>
        <v>9</v>
      </c>
      <c r="J948" s="16" t="str">
        <f>LFAT!B135</f>
        <v>Nutrient Enhancement</v>
      </c>
      <c r="K948" s="16" t="str">
        <f>LFAT!D135</f>
        <v>D</v>
      </c>
      <c r="L948" s="19">
        <f>LFAT!F135</f>
        <v>1</v>
      </c>
      <c r="M948" s="16" t="str">
        <f>LFAT!G135</f>
        <v>C</v>
      </c>
      <c r="N948" s="19">
        <f>LFAT!I135</f>
        <v>1</v>
      </c>
      <c r="O948" s="18">
        <f>LFAT!J135</f>
        <v>1</v>
      </c>
      <c r="P948" s="18">
        <f t="shared" si="42"/>
        <v>0.52300000000000002</v>
      </c>
      <c r="Q948" s="18">
        <f t="shared" si="43"/>
        <v>1.2034457876207099</v>
      </c>
      <c r="R948" s="18">
        <f t="shared" si="44"/>
        <v>0.33772140726814426</v>
      </c>
    </row>
    <row r="949" spans="1:18" ht="18" customHeight="1" x14ac:dyDescent="0.2">
      <c r="A949" s="16" t="str">
        <f>'Limiting Factor Scores'!A79</f>
        <v>CC6</v>
      </c>
      <c r="B949" s="16" t="str">
        <f>'Limiting Factor Scores'!B79</f>
        <v>Catherine Creek</v>
      </c>
      <c r="C949" s="16" t="str">
        <f>'Limiting Factor Scores'!C79</f>
        <v>Anthropogenic Barriers</v>
      </c>
      <c r="D949" s="18">
        <f>'Limiting Factor Scores'!D79</f>
        <v>0.63290000000000002</v>
      </c>
      <c r="E949" s="19">
        <f>'Limiting Factor Scores'!E79</f>
        <v>2.71</v>
      </c>
      <c r="F949" s="18">
        <f>'Limiting Factor Scores'!F79</f>
        <v>0.48475000000000001</v>
      </c>
      <c r="G949" s="18">
        <f>'Limiting Factor Scores'!G79</f>
        <v>1.6282222733993734</v>
      </c>
      <c r="H949" s="18">
        <f>'Limiting Factor Scores'!H79</f>
        <v>0.50078244129484772</v>
      </c>
      <c r="I949" s="17">
        <f>LFAT!A122</f>
        <v>9</v>
      </c>
      <c r="J949" s="16" t="str">
        <f>LFAT!B122</f>
        <v>Nutrient Enhancement</v>
      </c>
      <c r="K949" s="16" t="str">
        <f>LFAT!D122</f>
        <v>N</v>
      </c>
      <c r="L949" s="19">
        <f>LFAT!F122</f>
        <v>0.1</v>
      </c>
      <c r="M949" s="16" t="str">
        <f>LFAT!G122</f>
        <v>R</v>
      </c>
      <c r="N949" s="19">
        <f>LFAT!I122</f>
        <v>0.1</v>
      </c>
      <c r="O949" s="18">
        <f>LFAT!J122</f>
        <v>0.01</v>
      </c>
      <c r="P949" s="18">
        <f t="shared" si="42"/>
        <v>4.8475000000000002E-3</v>
      </c>
      <c r="Q949" s="18">
        <f t="shared" si="43"/>
        <v>1.6282222733993733E-2</v>
      </c>
      <c r="R949" s="18">
        <f t="shared" si="44"/>
        <v>5.0078244129484776E-3</v>
      </c>
    </row>
    <row r="950" spans="1:18" ht="18" customHeight="1" x14ac:dyDescent="0.2">
      <c r="A950" s="16" t="str">
        <f>'Limiting Factor Scores'!A80</f>
        <v>CC6</v>
      </c>
      <c r="B950" s="16" t="str">
        <f>'Limiting Factor Scores'!B80</f>
        <v>Catherine Creek</v>
      </c>
      <c r="C950" s="16" t="str">
        <f>'Limiting Factor Scores'!C80</f>
        <v>Channel and Habitat Structure</v>
      </c>
      <c r="D950" s="18">
        <f>'Limiting Factor Scores'!D80</f>
        <v>0.63290000000000002</v>
      </c>
      <c r="E950" s="19">
        <f>'Limiting Factor Scores'!E80</f>
        <v>3.03</v>
      </c>
      <c r="F950" s="18">
        <f>'Limiting Factor Scores'!F80</f>
        <v>0.55674999999999997</v>
      </c>
      <c r="G950" s="18">
        <f>'Limiting Factor Scores'!G80</f>
        <v>3.0706273674040991</v>
      </c>
      <c r="H950" s="18">
        <f>'Limiting Factor Scores'!H80</f>
        <v>0.92559279861292199</v>
      </c>
      <c r="I950" s="17">
        <f>LFAT!A126</f>
        <v>9</v>
      </c>
      <c r="J950" s="16" t="str">
        <f>LFAT!B126</f>
        <v>Nutrient Enhancement</v>
      </c>
      <c r="K950" s="16" t="str">
        <f>LFAT!D126</f>
        <v>N</v>
      </c>
      <c r="L950" s="19">
        <f>LFAT!F126</f>
        <v>0.1</v>
      </c>
      <c r="M950" s="16" t="str">
        <f>LFAT!G126</f>
        <v>R</v>
      </c>
      <c r="N950" s="19">
        <f>LFAT!I126</f>
        <v>0.1</v>
      </c>
      <c r="O950" s="18">
        <f>LFAT!J126</f>
        <v>0.01</v>
      </c>
      <c r="P950" s="18">
        <f t="shared" si="42"/>
        <v>5.5674999999999995E-3</v>
      </c>
      <c r="Q950" s="18">
        <f t="shared" si="43"/>
        <v>3.0706273674040992E-2</v>
      </c>
      <c r="R950" s="18">
        <f t="shared" si="44"/>
        <v>9.2559279861292205E-3</v>
      </c>
    </row>
    <row r="951" spans="1:18" ht="18" customHeight="1" x14ac:dyDescent="0.2">
      <c r="A951" s="16" t="str">
        <f>'Limiting Factor Scores'!A81</f>
        <v>CC6</v>
      </c>
      <c r="B951" s="16" t="str">
        <f>'Limiting Factor Scores'!B81</f>
        <v>Catherine Creek</v>
      </c>
      <c r="C951" s="16" t="str">
        <f>'Limiting Factor Scores'!C81</f>
        <v>Decreased Sediment Quantity</v>
      </c>
      <c r="D951" s="18">
        <f>'Limiting Factor Scores'!D81</f>
        <v>0.63290000000000002</v>
      </c>
      <c r="E951" s="19">
        <f>'Limiting Factor Scores'!E81</f>
        <v>3.29</v>
      </c>
      <c r="F951" s="18">
        <f>'Limiting Factor Scores'!F81</f>
        <v>0.61524999999999996</v>
      </c>
      <c r="G951" s="18">
        <f>'Limiting Factor Scores'!G81</f>
        <v>2.016492861774025</v>
      </c>
      <c r="H951" s="18">
        <f>'Limiting Factor Scores'!H81</f>
        <v>0.61156751790393449</v>
      </c>
      <c r="I951" s="17">
        <f>LFAT!A129</f>
        <v>9</v>
      </c>
      <c r="J951" s="16" t="str">
        <f>LFAT!B129</f>
        <v>Nutrient Enhancement</v>
      </c>
      <c r="K951" s="16" t="str">
        <f>LFAT!D129</f>
        <v>N</v>
      </c>
      <c r="L951" s="19">
        <f>LFAT!F129</f>
        <v>0.1</v>
      </c>
      <c r="M951" s="16" t="str">
        <f>LFAT!G129</f>
        <v>R</v>
      </c>
      <c r="N951" s="19">
        <f>LFAT!I129</f>
        <v>0.1</v>
      </c>
      <c r="O951" s="18">
        <f>LFAT!J129</f>
        <v>0.01</v>
      </c>
      <c r="P951" s="18">
        <f t="shared" si="42"/>
        <v>6.1525E-3</v>
      </c>
      <c r="Q951" s="18">
        <f t="shared" si="43"/>
        <v>2.016492861774025E-2</v>
      </c>
      <c r="R951" s="18">
        <f t="shared" si="44"/>
        <v>6.1156751790393451E-3</v>
      </c>
    </row>
    <row r="952" spans="1:18" ht="18" customHeight="1" x14ac:dyDescent="0.2">
      <c r="A952" s="16" t="str">
        <f>'Limiting Factor Scores'!A82</f>
        <v>CC6</v>
      </c>
      <c r="B952" s="16" t="str">
        <f>'Limiting Factor Scores'!B82</f>
        <v>Catherine Creek</v>
      </c>
      <c r="C952" s="16" t="str">
        <f>'Limiting Factor Scores'!C82</f>
        <v>Decreased Water Quantity</v>
      </c>
      <c r="D952" s="18">
        <f>'Limiting Factor Scores'!D82</f>
        <v>0.63290000000000002</v>
      </c>
      <c r="E952" s="19">
        <f>'Limiting Factor Scores'!E82</f>
        <v>3.63</v>
      </c>
      <c r="F952" s="18">
        <f>'Limiting Factor Scores'!F82</f>
        <v>0.69174999999999998</v>
      </c>
      <c r="G952" s="18">
        <f>'Limiting Factor Scores'!G82</f>
        <v>3.2804371088932096</v>
      </c>
      <c r="H952" s="18">
        <f>'Limiting Factor Scores'!H82</f>
        <v>0.94006882679081483</v>
      </c>
      <c r="I952" s="17">
        <f>LFAT!A127</f>
        <v>9</v>
      </c>
      <c r="J952" s="16" t="str">
        <f>LFAT!B127</f>
        <v>Nutrient Enhancement</v>
      </c>
      <c r="K952" s="16" t="str">
        <f>LFAT!D127</f>
        <v>N</v>
      </c>
      <c r="L952" s="19">
        <f>LFAT!F127</f>
        <v>0.1</v>
      </c>
      <c r="M952" s="16" t="str">
        <f>LFAT!G127</f>
        <v>R</v>
      </c>
      <c r="N952" s="19">
        <f>LFAT!I127</f>
        <v>0.1</v>
      </c>
      <c r="O952" s="18">
        <f>LFAT!J127</f>
        <v>0.01</v>
      </c>
      <c r="P952" s="18">
        <f t="shared" si="42"/>
        <v>6.9175E-3</v>
      </c>
      <c r="Q952" s="18">
        <f t="shared" si="43"/>
        <v>3.2804371088932097E-2</v>
      </c>
      <c r="R952" s="18">
        <f t="shared" si="44"/>
        <v>9.4006882679081478E-3</v>
      </c>
    </row>
    <row r="953" spans="1:18" ht="18" customHeight="1" x14ac:dyDescent="0.2">
      <c r="A953" s="16" t="str">
        <f>'Limiting Factor Scores'!A83</f>
        <v>CC6</v>
      </c>
      <c r="B953" s="16" t="str">
        <f>'Limiting Factor Scores'!B83</f>
        <v>Catherine Creek</v>
      </c>
      <c r="C953" s="16" t="str">
        <f>'Limiting Factor Scores'!C83</f>
        <v>Floodplain Condition</v>
      </c>
      <c r="D953" s="18">
        <f>'Limiting Factor Scores'!D83</f>
        <v>0.63290000000000002</v>
      </c>
      <c r="E953" s="19">
        <f>'Limiting Factor Scores'!E83</f>
        <v>2.83</v>
      </c>
      <c r="F953" s="18">
        <f>'Limiting Factor Scores'!F83</f>
        <v>0.51175000000000004</v>
      </c>
      <c r="G953" s="18">
        <f>'Limiting Factor Scores'!G83</f>
        <v>1.9687676810316657</v>
      </c>
      <c r="H953" s="18">
        <f>'Limiting Factor Scores'!H83</f>
        <v>0.55969913638728319</v>
      </c>
      <c r="I953" s="17">
        <f>LFAT!A124</f>
        <v>9</v>
      </c>
      <c r="J953" s="16" t="str">
        <f>LFAT!B124</f>
        <v>Nutrient Enhancement</v>
      </c>
      <c r="K953" s="16" t="str">
        <f>LFAT!D124</f>
        <v>I</v>
      </c>
      <c r="L953" s="19">
        <f>LFAT!F124</f>
        <v>0.5</v>
      </c>
      <c r="M953" s="16" t="str">
        <f>LFAT!G124</f>
        <v>R</v>
      </c>
      <c r="N953" s="19">
        <f>LFAT!I124</f>
        <v>0.1</v>
      </c>
      <c r="O953" s="18">
        <f>LFAT!J124</f>
        <v>0.05</v>
      </c>
      <c r="P953" s="18">
        <f t="shared" si="42"/>
        <v>2.5587500000000003E-2</v>
      </c>
      <c r="Q953" s="18">
        <f t="shared" si="43"/>
        <v>9.8438384051583283E-2</v>
      </c>
      <c r="R953" s="18">
        <f t="shared" si="44"/>
        <v>2.7984956819364162E-2</v>
      </c>
    </row>
    <row r="954" spans="1:18" ht="18" customHeight="1" x14ac:dyDescent="0.2">
      <c r="A954" s="16" t="str">
        <f>'Limiting Factor Scores'!A84</f>
        <v>CC6</v>
      </c>
      <c r="B954" s="16" t="str">
        <f>'Limiting Factor Scores'!B84</f>
        <v>Catherine Creek</v>
      </c>
      <c r="C954" s="16" t="str">
        <f>'Limiting Factor Scores'!C84</f>
        <v>Increased Sediment Quantity</v>
      </c>
      <c r="D954" s="18">
        <f>'Limiting Factor Scores'!D84</f>
        <v>0.63290000000000002</v>
      </c>
      <c r="E954" s="19">
        <f>'Limiting Factor Scores'!E84</f>
        <v>3.1</v>
      </c>
      <c r="F954" s="18">
        <f>'Limiting Factor Scores'!F84</f>
        <v>0.57250000000000001</v>
      </c>
      <c r="G954" s="18">
        <f>'Limiting Factor Scores'!G84</f>
        <v>1.3173474443840463</v>
      </c>
      <c r="H954" s="18">
        <f>'Limiting Factor Scores'!H84</f>
        <v>0.43467289453079605</v>
      </c>
      <c r="I954" s="17">
        <f>LFAT!A130</f>
        <v>9</v>
      </c>
      <c r="J954" s="16" t="str">
        <f>LFAT!B130</f>
        <v>Nutrient Enhancement</v>
      </c>
      <c r="K954" s="16" t="str">
        <f>LFAT!D130</f>
        <v>N</v>
      </c>
      <c r="L954" s="19">
        <f>LFAT!F130</f>
        <v>0.1</v>
      </c>
      <c r="M954" s="16" t="str">
        <f>LFAT!G130</f>
        <v>R</v>
      </c>
      <c r="N954" s="19">
        <f>LFAT!I130</f>
        <v>0.1</v>
      </c>
      <c r="O954" s="18">
        <f>LFAT!J130</f>
        <v>0.01</v>
      </c>
      <c r="P954" s="18">
        <f t="shared" si="42"/>
        <v>5.7250000000000001E-3</v>
      </c>
      <c r="Q954" s="18">
        <f t="shared" si="43"/>
        <v>1.3173474443840464E-2</v>
      </c>
      <c r="R954" s="18">
        <f t="shared" si="44"/>
        <v>4.3467289453079606E-3</v>
      </c>
    </row>
    <row r="955" spans="1:18" ht="18" customHeight="1" x14ac:dyDescent="0.2">
      <c r="A955" s="16" t="str">
        <f>'Limiting Factor Scores'!A85</f>
        <v>CC6</v>
      </c>
      <c r="B955" s="16" t="str">
        <f>'Limiting Factor Scores'!B85</f>
        <v>Catherine Creek</v>
      </c>
      <c r="C955" s="16" t="str">
        <f>'Limiting Factor Scores'!C85</f>
        <v>Non-Native Species Interactions and Competition</v>
      </c>
      <c r="D955" s="18">
        <f>'Limiting Factor Scores'!D85</f>
        <v>0.63290000000000002</v>
      </c>
      <c r="E955" s="19">
        <f>'Limiting Factor Scores'!E85</f>
        <v>1.44</v>
      </c>
      <c r="F955" s="18">
        <f>'Limiting Factor Scores'!F85</f>
        <v>0.19900000000000001</v>
      </c>
      <c r="G955" s="18">
        <f>'Limiting Factor Scores'!G85</f>
        <v>0.50648726637459407</v>
      </c>
      <c r="H955" s="18">
        <f>'Limiting Factor Scores'!H85</f>
        <v>0.17675775861993503</v>
      </c>
      <c r="I955" s="17">
        <f>LFAT!A136</f>
        <v>9</v>
      </c>
      <c r="J955" s="16" t="str">
        <f>LFAT!B136</f>
        <v>Nutrient Enhancement</v>
      </c>
      <c r="K955" s="16" t="str">
        <f>LFAT!D136</f>
        <v>N</v>
      </c>
      <c r="L955" s="19">
        <f>LFAT!F136</f>
        <v>0.1</v>
      </c>
      <c r="M955" s="16" t="str">
        <f>LFAT!G136</f>
        <v>R</v>
      </c>
      <c r="N955" s="19">
        <f>LFAT!I136</f>
        <v>0.1</v>
      </c>
      <c r="O955" s="18">
        <f>LFAT!J136</f>
        <v>0.01</v>
      </c>
      <c r="P955" s="18">
        <f t="shared" si="42"/>
        <v>1.99E-3</v>
      </c>
      <c r="Q955" s="18">
        <f t="shared" si="43"/>
        <v>5.0648726637459408E-3</v>
      </c>
      <c r="R955" s="18">
        <f t="shared" si="44"/>
        <v>1.7675775861993503E-3</v>
      </c>
    </row>
    <row r="956" spans="1:18" ht="18" customHeight="1" x14ac:dyDescent="0.2">
      <c r="A956" s="16" t="str">
        <f>'Limiting Factor Scores'!A86</f>
        <v>CC6</v>
      </c>
      <c r="B956" s="16" t="str">
        <f>'Limiting Factor Scores'!B86</f>
        <v>Catherine Creek</v>
      </c>
      <c r="C956" s="16" t="str">
        <f>'Limiting Factor Scores'!C86</f>
        <v>Predation</v>
      </c>
      <c r="D956" s="18">
        <f>'Limiting Factor Scores'!D86</f>
        <v>0.63290000000000002</v>
      </c>
      <c r="E956" s="19">
        <f>'Limiting Factor Scores'!E86</f>
        <v>2.29</v>
      </c>
      <c r="F956" s="18">
        <f>'Limiting Factor Scores'!F86</f>
        <v>0.39024999999999999</v>
      </c>
      <c r="G956" s="18">
        <f>'Limiting Factor Scores'!G86</f>
        <v>1.326684980388126</v>
      </c>
      <c r="H956" s="18">
        <f>'Limiting Factor Scores'!H86</f>
        <v>0.40061652304385592</v>
      </c>
      <c r="I956" s="17">
        <f>LFAT!A134</f>
        <v>9</v>
      </c>
      <c r="J956" s="16" t="str">
        <f>LFAT!B134</f>
        <v>Nutrient Enhancement</v>
      </c>
      <c r="K956" s="16" t="str">
        <f>LFAT!D134</f>
        <v>N</v>
      </c>
      <c r="L956" s="19">
        <f>LFAT!F134</f>
        <v>0.1</v>
      </c>
      <c r="M956" s="16" t="str">
        <f>LFAT!G134</f>
        <v>R</v>
      </c>
      <c r="N956" s="19">
        <f>LFAT!I134</f>
        <v>0.1</v>
      </c>
      <c r="O956" s="18">
        <f>LFAT!J134</f>
        <v>0.01</v>
      </c>
      <c r="P956" s="18">
        <f t="shared" si="42"/>
        <v>3.9025000000000002E-3</v>
      </c>
      <c r="Q956" s="18">
        <f t="shared" si="43"/>
        <v>1.3266849803881261E-2</v>
      </c>
      <c r="R956" s="18">
        <f t="shared" si="44"/>
        <v>4.0061652304385596E-3</v>
      </c>
    </row>
    <row r="957" spans="1:18" ht="18" customHeight="1" x14ac:dyDescent="0.2">
      <c r="A957" s="16" t="str">
        <f>'Limiting Factor Scores'!A87</f>
        <v>CC6</v>
      </c>
      <c r="B957" s="16" t="str">
        <f>'Limiting Factor Scores'!B87</f>
        <v>Catherine Creek</v>
      </c>
      <c r="C957" s="16" t="str">
        <f>'Limiting Factor Scores'!C87</f>
        <v>Riparian Condition</v>
      </c>
      <c r="D957" s="18">
        <f>'Limiting Factor Scores'!D87</f>
        <v>0.63290000000000002</v>
      </c>
      <c r="E957" s="19">
        <f>'Limiting Factor Scores'!E87</f>
        <v>2.86</v>
      </c>
      <c r="F957" s="18">
        <f>'Limiting Factor Scores'!F87</f>
        <v>0.51849999999999996</v>
      </c>
      <c r="G957" s="18">
        <f>'Limiting Factor Scores'!G87</f>
        <v>2.0369276206384219</v>
      </c>
      <c r="H957" s="18">
        <f>'Limiting Factor Scores'!H87</f>
        <v>0.65146524002165807</v>
      </c>
      <c r="I957" s="17">
        <f>LFAT!A123</f>
        <v>9</v>
      </c>
      <c r="J957" s="16" t="str">
        <f>LFAT!B123</f>
        <v>Nutrient Enhancement</v>
      </c>
      <c r="K957" s="16" t="str">
        <f>LFAT!D123</f>
        <v>I</v>
      </c>
      <c r="L957" s="19">
        <f>LFAT!F123</f>
        <v>0.5</v>
      </c>
      <c r="M957" s="16" t="str">
        <f>LFAT!G123</f>
        <v>CD</v>
      </c>
      <c r="N957" s="19">
        <f>LFAT!I123</f>
        <v>0.5</v>
      </c>
      <c r="O957" s="18">
        <f>LFAT!J123</f>
        <v>0.25</v>
      </c>
      <c r="P957" s="18">
        <f t="shared" si="42"/>
        <v>0.12962499999999999</v>
      </c>
      <c r="Q957" s="18">
        <f t="shared" si="43"/>
        <v>0.50923190515960548</v>
      </c>
      <c r="R957" s="18">
        <f t="shared" si="44"/>
        <v>0.16286631000541452</v>
      </c>
    </row>
    <row r="958" spans="1:18" ht="18" customHeight="1" x14ac:dyDescent="0.2">
      <c r="A958" s="16" t="str">
        <f>'Limiting Factor Scores'!A88</f>
        <v>CC6</v>
      </c>
      <c r="B958" s="16" t="str">
        <f>'Limiting Factor Scores'!B88</f>
        <v>Catherine Creek</v>
      </c>
      <c r="C958" s="16" t="str">
        <f>'Limiting Factor Scores'!C88</f>
        <v>Side Channel and Wetland Habitat</v>
      </c>
      <c r="D958" s="18">
        <f>'Limiting Factor Scores'!D88</f>
        <v>0.63290000000000002</v>
      </c>
      <c r="E958" s="19">
        <f>'Limiting Factor Scores'!E88</f>
        <v>2.99</v>
      </c>
      <c r="F958" s="18">
        <f>'Limiting Factor Scores'!F88</f>
        <v>0.54774999999999996</v>
      </c>
      <c r="G958" s="18">
        <f>'Limiting Factor Scores'!G88</f>
        <v>2.6644140644057073</v>
      </c>
      <c r="H958" s="18">
        <f>'Limiting Factor Scores'!H88</f>
        <v>0.77424009804782146</v>
      </c>
      <c r="I958" s="17">
        <f>LFAT!A125</f>
        <v>9</v>
      </c>
      <c r="J958" s="16" t="str">
        <f>LFAT!B125</f>
        <v>Nutrient Enhancement</v>
      </c>
      <c r="K958" s="16" t="str">
        <f>LFAT!D125</f>
        <v>N</v>
      </c>
      <c r="L958" s="19">
        <f>LFAT!F125</f>
        <v>0.1</v>
      </c>
      <c r="M958" s="16" t="str">
        <f>LFAT!G125</f>
        <v>R</v>
      </c>
      <c r="N958" s="19">
        <f>LFAT!I125</f>
        <v>0.1</v>
      </c>
      <c r="O958" s="18">
        <f>LFAT!J125</f>
        <v>0.01</v>
      </c>
      <c r="P958" s="18">
        <f t="shared" si="42"/>
        <v>5.4774999999999997E-3</v>
      </c>
      <c r="Q958" s="18">
        <f t="shared" si="43"/>
        <v>2.6644140644057072E-2</v>
      </c>
      <c r="R958" s="18">
        <f t="shared" si="44"/>
        <v>7.7424009804782151E-3</v>
      </c>
    </row>
    <row r="959" spans="1:18" ht="18" customHeight="1" x14ac:dyDescent="0.2">
      <c r="A959" s="16" t="str">
        <f>'Limiting Factor Scores'!A89</f>
        <v>CC6</v>
      </c>
      <c r="B959" s="16" t="str">
        <f>'Limiting Factor Scores'!B89</f>
        <v>Catherine Creek</v>
      </c>
      <c r="C959" s="16" t="str">
        <f>'Limiting Factor Scores'!C89</f>
        <v>Summer Water Temperature</v>
      </c>
      <c r="D959" s="18">
        <f>'Limiting Factor Scores'!D89</f>
        <v>0.63290000000000002</v>
      </c>
      <c r="E959" s="19">
        <f>'Limiting Factor Scores'!E89</f>
        <v>3.56</v>
      </c>
      <c r="F959" s="18">
        <f>'Limiting Factor Scores'!F89</f>
        <v>0.67600000000000005</v>
      </c>
      <c r="G959" s="18">
        <f>'Limiting Factor Scores'!G89</f>
        <v>2.8481946627960228</v>
      </c>
      <c r="H959" s="18">
        <f>'Limiting Factor Scores'!H89</f>
        <v>0.87933426209900589</v>
      </c>
      <c r="I959" s="17">
        <f>LFAT!A131</f>
        <v>9</v>
      </c>
      <c r="J959" s="16" t="str">
        <f>LFAT!B131</f>
        <v>Nutrient Enhancement</v>
      </c>
      <c r="K959" s="16" t="str">
        <f>LFAT!D131</f>
        <v>N</v>
      </c>
      <c r="L959" s="19">
        <f>LFAT!F131</f>
        <v>0.1</v>
      </c>
      <c r="M959" s="16" t="str">
        <f>LFAT!G131</f>
        <v>R</v>
      </c>
      <c r="N959" s="19">
        <f>LFAT!I131</f>
        <v>0.1</v>
      </c>
      <c r="O959" s="18">
        <f>LFAT!J131</f>
        <v>0.01</v>
      </c>
      <c r="P959" s="18">
        <f t="shared" si="42"/>
        <v>6.7600000000000004E-3</v>
      </c>
      <c r="Q959" s="18">
        <f t="shared" si="43"/>
        <v>2.848194662796023E-2</v>
      </c>
      <c r="R959" s="18">
        <f t="shared" si="44"/>
        <v>8.7933426209900589E-3</v>
      </c>
    </row>
    <row r="960" spans="1:18" ht="18" customHeight="1" x14ac:dyDescent="0.2">
      <c r="A960" s="16" t="str">
        <f>'Limiting Factor Scores'!A90</f>
        <v>CC6</v>
      </c>
      <c r="B960" s="16" t="str">
        <f>'Limiting Factor Scores'!B90</f>
        <v>Catherine Creek</v>
      </c>
      <c r="C960" s="16" t="str">
        <f>'Limiting Factor Scores'!C90</f>
        <v>Water Quality</v>
      </c>
      <c r="D960" s="18">
        <f>'Limiting Factor Scores'!D90</f>
        <v>0.63290000000000002</v>
      </c>
      <c r="E960" s="19">
        <f>'Limiting Factor Scores'!E90</f>
        <v>2.88</v>
      </c>
      <c r="F960" s="18">
        <f>'Limiting Factor Scores'!F90</f>
        <v>0.52300000000000002</v>
      </c>
      <c r="G960" s="18">
        <f>'Limiting Factor Scores'!G90</f>
        <v>1.9269318612344393</v>
      </c>
      <c r="H960" s="18">
        <f>'Limiting Factor Scores'!H90</f>
        <v>0.53157311700378151</v>
      </c>
      <c r="I960" s="17">
        <f>LFAT!A133</f>
        <v>9</v>
      </c>
      <c r="J960" s="16" t="str">
        <f>LFAT!B133</f>
        <v>Nutrient Enhancement</v>
      </c>
      <c r="K960" s="16" t="str">
        <f>LFAT!D133</f>
        <v>N</v>
      </c>
      <c r="L960" s="19">
        <f>LFAT!F133</f>
        <v>0.1</v>
      </c>
      <c r="M960" s="16" t="str">
        <f>LFAT!G133</f>
        <v>R</v>
      </c>
      <c r="N960" s="19">
        <f>LFAT!I133</f>
        <v>0.1</v>
      </c>
      <c r="O960" s="18">
        <f>LFAT!J133</f>
        <v>0.01</v>
      </c>
      <c r="P960" s="18">
        <f t="shared" si="42"/>
        <v>5.2300000000000003E-3</v>
      </c>
      <c r="Q960" s="18">
        <f t="shared" si="43"/>
        <v>1.9269318612344394E-2</v>
      </c>
      <c r="R960" s="18">
        <f t="shared" si="44"/>
        <v>5.3157311700378152E-3</v>
      </c>
    </row>
    <row r="961" spans="1:18" ht="18" customHeight="1" x14ac:dyDescent="0.2">
      <c r="A961" s="16" t="str">
        <f>'Limiting Factor Scores'!A91</f>
        <v>CC6</v>
      </c>
      <c r="B961" s="16" t="str">
        <f>'Limiting Factor Scores'!B91</f>
        <v>Catherine Creek</v>
      </c>
      <c r="C961" s="16" t="str">
        <f>'Limiting Factor Scores'!C91</f>
        <v>Winter Water Temperature</v>
      </c>
      <c r="D961" s="18">
        <f>'Limiting Factor Scores'!D91</f>
        <v>0.63290000000000002</v>
      </c>
      <c r="E961" s="19">
        <f>'Limiting Factor Scores'!E91</f>
        <v>3.42</v>
      </c>
      <c r="F961" s="18">
        <f>'Limiting Factor Scores'!F91</f>
        <v>0.64449999999999996</v>
      </c>
      <c r="G961" s="18">
        <f>'Limiting Factor Scores'!G91</f>
        <v>1.9550258397011291</v>
      </c>
      <c r="H961" s="18">
        <f>'Limiting Factor Scores'!H91</f>
        <v>0.54414400276118557</v>
      </c>
      <c r="I961" s="17">
        <f>LFAT!A132</f>
        <v>9</v>
      </c>
      <c r="J961" s="16" t="str">
        <f>LFAT!B132</f>
        <v>Nutrient Enhancement</v>
      </c>
      <c r="K961" s="16" t="str">
        <f>LFAT!D132</f>
        <v>N</v>
      </c>
      <c r="L961" s="19">
        <f>LFAT!F132</f>
        <v>0.1</v>
      </c>
      <c r="M961" s="16" t="str">
        <f>LFAT!G132</f>
        <v>R</v>
      </c>
      <c r="N961" s="19">
        <f>LFAT!I132</f>
        <v>0.1</v>
      </c>
      <c r="O961" s="18">
        <f>LFAT!J132</f>
        <v>0.01</v>
      </c>
      <c r="P961" s="18">
        <f t="shared" si="42"/>
        <v>6.4449999999999993E-3</v>
      </c>
      <c r="Q961" s="18">
        <f t="shared" si="43"/>
        <v>1.9550258397011293E-2</v>
      </c>
      <c r="R961" s="18">
        <f t="shared" si="44"/>
        <v>5.441440027611856E-3</v>
      </c>
    </row>
    <row r="962" spans="1:18" ht="18" customHeight="1" x14ac:dyDescent="0.2">
      <c r="A962" s="16" t="str">
        <f>'Limiting Factor Scores'!A77</f>
        <v>CC6</v>
      </c>
      <c r="B962" s="16" t="str">
        <f>'Limiting Factor Scores'!B77</f>
        <v>Catherine Creek</v>
      </c>
      <c r="C962" s="16" t="str">
        <f>'Limiting Factor Scores'!C77</f>
        <v>Altered Flow Timing</v>
      </c>
      <c r="D962" s="18">
        <f>'Limiting Factor Scores'!D77</f>
        <v>0.63290000000000002</v>
      </c>
      <c r="E962" s="19">
        <f>'Limiting Factor Scores'!E77</f>
        <v>3.11</v>
      </c>
      <c r="F962" s="18">
        <f>'Limiting Factor Scores'!F77</f>
        <v>0.57474999999999998</v>
      </c>
      <c r="G962" s="18">
        <f>'Limiting Factor Scores'!G77</f>
        <v>1.9071379132662512</v>
      </c>
      <c r="H962" s="18">
        <f>'Limiting Factor Scores'!H77</f>
        <v>0.51939627917762721</v>
      </c>
      <c r="I962" s="17">
        <f>LFAT!A143</f>
        <v>10</v>
      </c>
      <c r="J962" s="16" t="str">
        <f>LFAT!B143</f>
        <v>Upland Treatments</v>
      </c>
      <c r="K962" s="16" t="str">
        <f>LFAT!D143</f>
        <v>I</v>
      </c>
      <c r="L962" s="19">
        <f>LFAT!F143</f>
        <v>0.5</v>
      </c>
      <c r="M962" s="16" t="str">
        <f>LFAT!G143</f>
        <v>CD</v>
      </c>
      <c r="N962" s="19">
        <f>LFAT!I143</f>
        <v>0.5</v>
      </c>
      <c r="O962" s="18">
        <f>LFAT!J143</f>
        <v>0.25</v>
      </c>
      <c r="P962" s="18">
        <f t="shared" ref="P962:P1025" si="45">F962*O962</f>
        <v>0.1436875</v>
      </c>
      <c r="Q962" s="18">
        <f t="shared" ref="Q962:Q1025" si="46">G962*O962</f>
        <v>0.47678447831656279</v>
      </c>
      <c r="R962" s="18">
        <f t="shared" ref="R962:R1025" si="47">H962*O962</f>
        <v>0.1298490697944068</v>
      </c>
    </row>
    <row r="963" spans="1:18" ht="18" customHeight="1" x14ac:dyDescent="0.2">
      <c r="A963" s="16" t="str">
        <f>'Limiting Factor Scores'!A78</f>
        <v>CC6</v>
      </c>
      <c r="B963" s="16" t="str">
        <f>'Limiting Factor Scores'!B78</f>
        <v>Catherine Creek</v>
      </c>
      <c r="C963" s="16" t="str">
        <f>'Limiting Factor Scores'!C78</f>
        <v>Altered Primary Productivity</v>
      </c>
      <c r="D963" s="18">
        <f>'Limiting Factor Scores'!D78</f>
        <v>0.63290000000000002</v>
      </c>
      <c r="E963" s="19">
        <f>'Limiting Factor Scores'!E78</f>
        <v>2.88</v>
      </c>
      <c r="F963" s="18">
        <f>'Limiting Factor Scores'!F78</f>
        <v>0.52300000000000002</v>
      </c>
      <c r="G963" s="18">
        <f>'Limiting Factor Scores'!G78</f>
        <v>1.2034457876207099</v>
      </c>
      <c r="H963" s="18">
        <f>'Limiting Factor Scores'!H78</f>
        <v>0.33772140726814426</v>
      </c>
      <c r="I963" s="17">
        <f>LFAT!A150</f>
        <v>10</v>
      </c>
      <c r="J963" s="16" t="str">
        <f>LFAT!B150</f>
        <v>Upland Treatments</v>
      </c>
      <c r="K963" s="16" t="str">
        <f>LFAT!D150</f>
        <v>I</v>
      </c>
      <c r="L963" s="19">
        <f>LFAT!F150</f>
        <v>0.5</v>
      </c>
      <c r="M963" s="16" t="str">
        <f>LFAT!G150</f>
        <v>CD</v>
      </c>
      <c r="N963" s="19">
        <f>LFAT!I150</f>
        <v>0.5</v>
      </c>
      <c r="O963" s="18">
        <f>LFAT!J150</f>
        <v>0.25</v>
      </c>
      <c r="P963" s="18">
        <f t="shared" si="45"/>
        <v>0.13075000000000001</v>
      </c>
      <c r="Q963" s="18">
        <f t="shared" si="46"/>
        <v>0.30086144690517747</v>
      </c>
      <c r="R963" s="18">
        <f t="shared" si="47"/>
        <v>8.4430351817036065E-2</v>
      </c>
    </row>
    <row r="964" spans="1:18" ht="18" customHeight="1" x14ac:dyDescent="0.2">
      <c r="A964" s="16" t="str">
        <f>'Limiting Factor Scores'!A79</f>
        <v>CC6</v>
      </c>
      <c r="B964" s="16" t="str">
        <f>'Limiting Factor Scores'!B79</f>
        <v>Catherine Creek</v>
      </c>
      <c r="C964" s="16" t="str">
        <f>'Limiting Factor Scores'!C79</f>
        <v>Anthropogenic Barriers</v>
      </c>
      <c r="D964" s="18">
        <f>'Limiting Factor Scores'!D79</f>
        <v>0.63290000000000002</v>
      </c>
      <c r="E964" s="19">
        <f>'Limiting Factor Scores'!E79</f>
        <v>2.71</v>
      </c>
      <c r="F964" s="18">
        <f>'Limiting Factor Scores'!F79</f>
        <v>0.48475000000000001</v>
      </c>
      <c r="G964" s="18">
        <f>'Limiting Factor Scores'!G79</f>
        <v>1.6282222733993734</v>
      </c>
      <c r="H964" s="18">
        <f>'Limiting Factor Scores'!H79</f>
        <v>0.50078244129484772</v>
      </c>
      <c r="I964" s="17">
        <f>LFAT!A137</f>
        <v>10</v>
      </c>
      <c r="J964" s="16" t="str">
        <f>LFAT!B137</f>
        <v>Upland Treatments</v>
      </c>
      <c r="K964" s="16" t="str">
        <f>LFAT!D137</f>
        <v>N</v>
      </c>
      <c r="L964" s="19">
        <f>LFAT!F137</f>
        <v>0.1</v>
      </c>
      <c r="M964" s="16" t="str">
        <f>LFAT!G137</f>
        <v>R</v>
      </c>
      <c r="N964" s="19">
        <f>LFAT!I137</f>
        <v>0.1</v>
      </c>
      <c r="O964" s="18">
        <f>LFAT!J137</f>
        <v>0.01</v>
      </c>
      <c r="P964" s="18">
        <f t="shared" si="45"/>
        <v>4.8475000000000002E-3</v>
      </c>
      <c r="Q964" s="18">
        <f t="shared" si="46"/>
        <v>1.6282222733993733E-2</v>
      </c>
      <c r="R964" s="18">
        <f t="shared" si="47"/>
        <v>5.0078244129484776E-3</v>
      </c>
    </row>
    <row r="965" spans="1:18" ht="18" customHeight="1" x14ac:dyDescent="0.2">
      <c r="A965" s="16" t="str">
        <f>'Limiting Factor Scores'!A80</f>
        <v>CC6</v>
      </c>
      <c r="B965" s="16" t="str">
        <f>'Limiting Factor Scores'!B80</f>
        <v>Catherine Creek</v>
      </c>
      <c r="C965" s="16" t="str">
        <f>'Limiting Factor Scores'!C80</f>
        <v>Channel and Habitat Structure</v>
      </c>
      <c r="D965" s="18">
        <f>'Limiting Factor Scores'!D80</f>
        <v>0.63290000000000002</v>
      </c>
      <c r="E965" s="19">
        <f>'Limiting Factor Scores'!E80</f>
        <v>3.03</v>
      </c>
      <c r="F965" s="18">
        <f>'Limiting Factor Scores'!F80</f>
        <v>0.55674999999999997</v>
      </c>
      <c r="G965" s="18">
        <f>'Limiting Factor Scores'!G80</f>
        <v>3.0706273674040991</v>
      </c>
      <c r="H965" s="18">
        <f>'Limiting Factor Scores'!H80</f>
        <v>0.92559279861292199</v>
      </c>
      <c r="I965" s="17">
        <f>LFAT!A141</f>
        <v>10</v>
      </c>
      <c r="J965" s="16" t="str">
        <f>LFAT!B141</f>
        <v>Upland Treatments</v>
      </c>
      <c r="K965" s="16" t="str">
        <f>LFAT!D141</f>
        <v>N</v>
      </c>
      <c r="L965" s="19">
        <f>LFAT!F141</f>
        <v>0.1</v>
      </c>
      <c r="M965" s="16" t="str">
        <f>LFAT!G141</f>
        <v>R</v>
      </c>
      <c r="N965" s="19">
        <f>LFAT!I141</f>
        <v>0.1</v>
      </c>
      <c r="O965" s="18">
        <f>LFAT!J141</f>
        <v>0.01</v>
      </c>
      <c r="P965" s="18">
        <f t="shared" si="45"/>
        <v>5.5674999999999995E-3</v>
      </c>
      <c r="Q965" s="18">
        <f t="shared" si="46"/>
        <v>3.0706273674040992E-2</v>
      </c>
      <c r="R965" s="18">
        <f t="shared" si="47"/>
        <v>9.2559279861292205E-3</v>
      </c>
    </row>
    <row r="966" spans="1:18" ht="18" customHeight="1" x14ac:dyDescent="0.2">
      <c r="A966" s="16" t="str">
        <f>'Limiting Factor Scores'!A81</f>
        <v>CC6</v>
      </c>
      <c r="B966" s="16" t="str">
        <f>'Limiting Factor Scores'!B81</f>
        <v>Catherine Creek</v>
      </c>
      <c r="C966" s="16" t="str">
        <f>'Limiting Factor Scores'!C81</f>
        <v>Decreased Sediment Quantity</v>
      </c>
      <c r="D966" s="18">
        <f>'Limiting Factor Scores'!D81</f>
        <v>0.63290000000000002</v>
      </c>
      <c r="E966" s="19">
        <f>'Limiting Factor Scores'!E81</f>
        <v>3.29</v>
      </c>
      <c r="F966" s="18">
        <f>'Limiting Factor Scores'!F81</f>
        <v>0.61524999999999996</v>
      </c>
      <c r="G966" s="18">
        <f>'Limiting Factor Scores'!G81</f>
        <v>2.016492861774025</v>
      </c>
      <c r="H966" s="18">
        <f>'Limiting Factor Scores'!H81</f>
        <v>0.61156751790393449</v>
      </c>
      <c r="I966" s="17">
        <f>LFAT!A144</f>
        <v>10</v>
      </c>
      <c r="J966" s="16" t="str">
        <f>LFAT!B144</f>
        <v>Upland Treatments</v>
      </c>
      <c r="K966" s="16" t="str">
        <f>LFAT!D144</f>
        <v>I</v>
      </c>
      <c r="L966" s="19">
        <f>LFAT!F144</f>
        <v>0.5</v>
      </c>
      <c r="M966" s="16" t="str">
        <f>LFAT!G144</f>
        <v>CD</v>
      </c>
      <c r="N966" s="19">
        <f>LFAT!I144</f>
        <v>0.5</v>
      </c>
      <c r="O966" s="18">
        <f>LFAT!J144</f>
        <v>0.25</v>
      </c>
      <c r="P966" s="18">
        <f t="shared" si="45"/>
        <v>0.15381249999999999</v>
      </c>
      <c r="Q966" s="18">
        <f t="shared" si="46"/>
        <v>0.50412321544350625</v>
      </c>
      <c r="R966" s="18">
        <f t="shared" si="47"/>
        <v>0.15289187947598362</v>
      </c>
    </row>
    <row r="967" spans="1:18" ht="18" customHeight="1" x14ac:dyDescent="0.2">
      <c r="A967" s="16" t="str">
        <f>'Limiting Factor Scores'!A82</f>
        <v>CC6</v>
      </c>
      <c r="B967" s="16" t="str">
        <f>'Limiting Factor Scores'!B82</f>
        <v>Catherine Creek</v>
      </c>
      <c r="C967" s="16" t="str">
        <f>'Limiting Factor Scores'!C82</f>
        <v>Decreased Water Quantity</v>
      </c>
      <c r="D967" s="18">
        <f>'Limiting Factor Scores'!D82</f>
        <v>0.63290000000000002</v>
      </c>
      <c r="E967" s="19">
        <f>'Limiting Factor Scores'!E82</f>
        <v>3.63</v>
      </c>
      <c r="F967" s="18">
        <f>'Limiting Factor Scores'!F82</f>
        <v>0.69174999999999998</v>
      </c>
      <c r="G967" s="18">
        <f>'Limiting Factor Scores'!G82</f>
        <v>3.2804371088932096</v>
      </c>
      <c r="H967" s="18">
        <f>'Limiting Factor Scores'!H82</f>
        <v>0.94006882679081483</v>
      </c>
      <c r="I967" s="17">
        <f>LFAT!A142</f>
        <v>10</v>
      </c>
      <c r="J967" s="16" t="str">
        <f>LFAT!B142</f>
        <v>Upland Treatments</v>
      </c>
      <c r="K967" s="16" t="str">
        <f>LFAT!D142</f>
        <v>I</v>
      </c>
      <c r="L967" s="19">
        <f>LFAT!F142</f>
        <v>0.5</v>
      </c>
      <c r="M967" s="16" t="str">
        <f>LFAT!G142</f>
        <v>CD</v>
      </c>
      <c r="N967" s="19">
        <f>LFAT!I142</f>
        <v>0.5</v>
      </c>
      <c r="O967" s="18">
        <f>LFAT!J142</f>
        <v>0.25</v>
      </c>
      <c r="P967" s="18">
        <f t="shared" si="45"/>
        <v>0.17293749999999999</v>
      </c>
      <c r="Q967" s="18">
        <f t="shared" si="46"/>
        <v>0.8201092772233024</v>
      </c>
      <c r="R967" s="18">
        <f t="shared" si="47"/>
        <v>0.23501720669770371</v>
      </c>
    </row>
    <row r="968" spans="1:18" ht="18" customHeight="1" x14ac:dyDescent="0.2">
      <c r="A968" s="16" t="str">
        <f>'Limiting Factor Scores'!A83</f>
        <v>CC6</v>
      </c>
      <c r="B968" s="16" t="str">
        <f>'Limiting Factor Scores'!B83</f>
        <v>Catherine Creek</v>
      </c>
      <c r="C968" s="16" t="str">
        <f>'Limiting Factor Scores'!C83</f>
        <v>Floodplain Condition</v>
      </c>
      <c r="D968" s="18">
        <f>'Limiting Factor Scores'!D83</f>
        <v>0.63290000000000002</v>
      </c>
      <c r="E968" s="19">
        <f>'Limiting Factor Scores'!E83</f>
        <v>2.83</v>
      </c>
      <c r="F968" s="18">
        <f>'Limiting Factor Scores'!F83</f>
        <v>0.51175000000000004</v>
      </c>
      <c r="G968" s="18">
        <f>'Limiting Factor Scores'!G83</f>
        <v>1.9687676810316657</v>
      </c>
      <c r="H968" s="18">
        <f>'Limiting Factor Scores'!H83</f>
        <v>0.55969913638728319</v>
      </c>
      <c r="I968" s="17">
        <f>LFAT!A139</f>
        <v>10</v>
      </c>
      <c r="J968" s="16" t="str">
        <f>LFAT!B139</f>
        <v>Upland Treatments</v>
      </c>
      <c r="K968" s="16" t="str">
        <f>LFAT!D139</f>
        <v>N</v>
      </c>
      <c r="L968" s="19">
        <f>LFAT!F139</f>
        <v>0.1</v>
      </c>
      <c r="M968" s="16" t="str">
        <f>LFAT!G139</f>
        <v>R</v>
      </c>
      <c r="N968" s="19">
        <f>LFAT!I139</f>
        <v>0.1</v>
      </c>
      <c r="O968" s="18">
        <f>LFAT!J139</f>
        <v>0.01</v>
      </c>
      <c r="P968" s="18">
        <f t="shared" si="45"/>
        <v>5.1175000000000005E-3</v>
      </c>
      <c r="Q968" s="18">
        <f t="shared" si="46"/>
        <v>1.9687676810316659E-2</v>
      </c>
      <c r="R968" s="18">
        <f t="shared" si="47"/>
        <v>5.596991363872832E-3</v>
      </c>
    </row>
    <row r="969" spans="1:18" ht="18" customHeight="1" x14ac:dyDescent="0.2">
      <c r="A969" s="16" t="str">
        <f>'Limiting Factor Scores'!A84</f>
        <v>CC6</v>
      </c>
      <c r="B969" s="16" t="str">
        <f>'Limiting Factor Scores'!B84</f>
        <v>Catherine Creek</v>
      </c>
      <c r="C969" s="16" t="str">
        <f>'Limiting Factor Scores'!C84</f>
        <v>Increased Sediment Quantity</v>
      </c>
      <c r="D969" s="18">
        <f>'Limiting Factor Scores'!D84</f>
        <v>0.63290000000000002</v>
      </c>
      <c r="E969" s="19">
        <f>'Limiting Factor Scores'!E84</f>
        <v>3.1</v>
      </c>
      <c r="F969" s="18">
        <f>'Limiting Factor Scores'!F84</f>
        <v>0.57250000000000001</v>
      </c>
      <c r="G969" s="18">
        <f>'Limiting Factor Scores'!G84</f>
        <v>1.3173474443840463</v>
      </c>
      <c r="H969" s="18">
        <f>'Limiting Factor Scores'!H84</f>
        <v>0.43467289453079605</v>
      </c>
      <c r="I969" s="17">
        <f>LFAT!A145</f>
        <v>10</v>
      </c>
      <c r="J969" s="16" t="str">
        <f>LFAT!B145</f>
        <v>Upland Treatments</v>
      </c>
      <c r="K969" s="16" t="str">
        <f>LFAT!D145</f>
        <v>I</v>
      </c>
      <c r="L969" s="19">
        <f>LFAT!F145</f>
        <v>0.5</v>
      </c>
      <c r="M969" s="16" t="str">
        <f>LFAT!G145</f>
        <v>CD</v>
      </c>
      <c r="N969" s="19">
        <f>LFAT!I145</f>
        <v>0.5</v>
      </c>
      <c r="O969" s="18">
        <f>LFAT!J145</f>
        <v>0.25</v>
      </c>
      <c r="P969" s="18">
        <f t="shared" si="45"/>
        <v>0.143125</v>
      </c>
      <c r="Q969" s="18">
        <f t="shared" si="46"/>
        <v>0.32933686109601157</v>
      </c>
      <c r="R969" s="18">
        <f t="shared" si="47"/>
        <v>0.10866822363269901</v>
      </c>
    </row>
    <row r="970" spans="1:18" ht="18" customHeight="1" x14ac:dyDescent="0.2">
      <c r="A970" s="16" t="str">
        <f>'Limiting Factor Scores'!A85</f>
        <v>CC6</v>
      </c>
      <c r="B970" s="16" t="str">
        <f>'Limiting Factor Scores'!B85</f>
        <v>Catherine Creek</v>
      </c>
      <c r="C970" s="16" t="str">
        <f>'Limiting Factor Scores'!C85</f>
        <v>Non-Native Species Interactions and Competition</v>
      </c>
      <c r="D970" s="18">
        <f>'Limiting Factor Scores'!D85</f>
        <v>0.63290000000000002</v>
      </c>
      <c r="E970" s="19">
        <f>'Limiting Factor Scores'!E85</f>
        <v>1.44</v>
      </c>
      <c r="F970" s="18">
        <f>'Limiting Factor Scores'!F85</f>
        <v>0.19900000000000001</v>
      </c>
      <c r="G970" s="18">
        <f>'Limiting Factor Scores'!G85</f>
        <v>0.50648726637459407</v>
      </c>
      <c r="H970" s="18">
        <f>'Limiting Factor Scores'!H85</f>
        <v>0.17675775861993503</v>
      </c>
      <c r="I970" s="17">
        <f>LFAT!A151</f>
        <v>10</v>
      </c>
      <c r="J970" s="16" t="str">
        <f>LFAT!B151</f>
        <v>Upland Treatments</v>
      </c>
      <c r="K970" s="16" t="str">
        <f>LFAT!D151</f>
        <v>N</v>
      </c>
      <c r="L970" s="19">
        <f>LFAT!F151</f>
        <v>0.1</v>
      </c>
      <c r="M970" s="16" t="str">
        <f>LFAT!G151</f>
        <v>R</v>
      </c>
      <c r="N970" s="19">
        <f>LFAT!I151</f>
        <v>0.1</v>
      </c>
      <c r="O970" s="18">
        <f>LFAT!J151</f>
        <v>0.01</v>
      </c>
      <c r="P970" s="18">
        <f t="shared" si="45"/>
        <v>1.99E-3</v>
      </c>
      <c r="Q970" s="18">
        <f t="shared" si="46"/>
        <v>5.0648726637459408E-3</v>
      </c>
      <c r="R970" s="18">
        <f t="shared" si="47"/>
        <v>1.7675775861993503E-3</v>
      </c>
    </row>
    <row r="971" spans="1:18" ht="18" customHeight="1" x14ac:dyDescent="0.2">
      <c r="A971" s="16" t="str">
        <f>'Limiting Factor Scores'!A86</f>
        <v>CC6</v>
      </c>
      <c r="B971" s="16" t="str">
        <f>'Limiting Factor Scores'!B86</f>
        <v>Catherine Creek</v>
      </c>
      <c r="C971" s="16" t="str">
        <f>'Limiting Factor Scores'!C86</f>
        <v>Predation</v>
      </c>
      <c r="D971" s="18">
        <f>'Limiting Factor Scores'!D86</f>
        <v>0.63290000000000002</v>
      </c>
      <c r="E971" s="19">
        <f>'Limiting Factor Scores'!E86</f>
        <v>2.29</v>
      </c>
      <c r="F971" s="18">
        <f>'Limiting Factor Scores'!F86</f>
        <v>0.39024999999999999</v>
      </c>
      <c r="G971" s="18">
        <f>'Limiting Factor Scores'!G86</f>
        <v>1.326684980388126</v>
      </c>
      <c r="H971" s="18">
        <f>'Limiting Factor Scores'!H86</f>
        <v>0.40061652304385592</v>
      </c>
      <c r="I971" s="17">
        <f>LFAT!A149</f>
        <v>10</v>
      </c>
      <c r="J971" s="16" t="str">
        <f>LFAT!B149</f>
        <v>Upland Treatments</v>
      </c>
      <c r="K971" s="16" t="str">
        <f>LFAT!D149</f>
        <v>N</v>
      </c>
      <c r="L971" s="19">
        <f>LFAT!F149</f>
        <v>0.1</v>
      </c>
      <c r="M971" s="16" t="str">
        <f>LFAT!G149</f>
        <v>R</v>
      </c>
      <c r="N971" s="19">
        <f>LFAT!I149</f>
        <v>0.1</v>
      </c>
      <c r="O971" s="18">
        <f>LFAT!J149</f>
        <v>0.01</v>
      </c>
      <c r="P971" s="18">
        <f t="shared" si="45"/>
        <v>3.9025000000000002E-3</v>
      </c>
      <c r="Q971" s="18">
        <f t="shared" si="46"/>
        <v>1.3266849803881261E-2</v>
      </c>
      <c r="R971" s="18">
        <f t="shared" si="47"/>
        <v>4.0061652304385596E-3</v>
      </c>
    </row>
    <row r="972" spans="1:18" ht="18" customHeight="1" x14ac:dyDescent="0.2">
      <c r="A972" s="16" t="str">
        <f>'Limiting Factor Scores'!A87</f>
        <v>CC6</v>
      </c>
      <c r="B972" s="16" t="str">
        <f>'Limiting Factor Scores'!B87</f>
        <v>Catherine Creek</v>
      </c>
      <c r="C972" s="16" t="str">
        <f>'Limiting Factor Scores'!C87</f>
        <v>Riparian Condition</v>
      </c>
      <c r="D972" s="18">
        <f>'Limiting Factor Scores'!D87</f>
        <v>0.63290000000000002</v>
      </c>
      <c r="E972" s="19">
        <f>'Limiting Factor Scores'!E87</f>
        <v>2.86</v>
      </c>
      <c r="F972" s="18">
        <f>'Limiting Factor Scores'!F87</f>
        <v>0.51849999999999996</v>
      </c>
      <c r="G972" s="18">
        <f>'Limiting Factor Scores'!G87</f>
        <v>2.0369276206384219</v>
      </c>
      <c r="H972" s="18">
        <f>'Limiting Factor Scores'!H87</f>
        <v>0.65146524002165807</v>
      </c>
      <c r="I972" s="17">
        <f>LFAT!A138</f>
        <v>10</v>
      </c>
      <c r="J972" s="16" t="str">
        <f>LFAT!B138</f>
        <v>Upland Treatments</v>
      </c>
      <c r="K972" s="16" t="str">
        <f>LFAT!D138</f>
        <v>N</v>
      </c>
      <c r="L972" s="19">
        <f>LFAT!F138</f>
        <v>0.1</v>
      </c>
      <c r="M972" s="16" t="str">
        <f>LFAT!G138</f>
        <v>R</v>
      </c>
      <c r="N972" s="19">
        <f>LFAT!I138</f>
        <v>0.1</v>
      </c>
      <c r="O972" s="18">
        <f>LFAT!J138</f>
        <v>0.01</v>
      </c>
      <c r="P972" s="18">
        <f t="shared" si="45"/>
        <v>5.1849999999999995E-3</v>
      </c>
      <c r="Q972" s="18">
        <f t="shared" si="46"/>
        <v>2.0369276206384221E-2</v>
      </c>
      <c r="R972" s="18">
        <f t="shared" si="47"/>
        <v>6.5146524002165805E-3</v>
      </c>
    </row>
    <row r="973" spans="1:18" ht="18" customHeight="1" x14ac:dyDescent="0.2">
      <c r="A973" s="16" t="str">
        <f>'Limiting Factor Scores'!A88</f>
        <v>CC6</v>
      </c>
      <c r="B973" s="16" t="str">
        <f>'Limiting Factor Scores'!B88</f>
        <v>Catherine Creek</v>
      </c>
      <c r="C973" s="16" t="str">
        <f>'Limiting Factor Scores'!C88</f>
        <v>Side Channel and Wetland Habitat</v>
      </c>
      <c r="D973" s="18">
        <f>'Limiting Factor Scores'!D88</f>
        <v>0.63290000000000002</v>
      </c>
      <c r="E973" s="19">
        <f>'Limiting Factor Scores'!E88</f>
        <v>2.99</v>
      </c>
      <c r="F973" s="18">
        <f>'Limiting Factor Scores'!F88</f>
        <v>0.54774999999999996</v>
      </c>
      <c r="G973" s="18">
        <f>'Limiting Factor Scores'!G88</f>
        <v>2.6644140644057073</v>
      </c>
      <c r="H973" s="18">
        <f>'Limiting Factor Scores'!H88</f>
        <v>0.77424009804782146</v>
      </c>
      <c r="I973" s="17">
        <f>LFAT!A140</f>
        <v>10</v>
      </c>
      <c r="J973" s="16" t="str">
        <f>LFAT!B140</f>
        <v>Upland Treatments</v>
      </c>
      <c r="K973" s="16" t="str">
        <f>LFAT!D140</f>
        <v>N</v>
      </c>
      <c r="L973" s="19">
        <f>LFAT!F140</f>
        <v>0.1</v>
      </c>
      <c r="M973" s="16" t="str">
        <f>LFAT!G140</f>
        <v>R</v>
      </c>
      <c r="N973" s="19">
        <f>LFAT!I140</f>
        <v>0.1</v>
      </c>
      <c r="O973" s="18">
        <f>LFAT!J140</f>
        <v>0.01</v>
      </c>
      <c r="P973" s="18">
        <f t="shared" si="45"/>
        <v>5.4774999999999997E-3</v>
      </c>
      <c r="Q973" s="18">
        <f t="shared" si="46"/>
        <v>2.6644140644057072E-2</v>
      </c>
      <c r="R973" s="18">
        <f t="shared" si="47"/>
        <v>7.7424009804782151E-3</v>
      </c>
    </row>
    <row r="974" spans="1:18" ht="18" customHeight="1" x14ac:dyDescent="0.2">
      <c r="A974" s="16" t="str">
        <f>'Limiting Factor Scores'!A89</f>
        <v>CC6</v>
      </c>
      <c r="B974" s="16" t="str">
        <f>'Limiting Factor Scores'!B89</f>
        <v>Catherine Creek</v>
      </c>
      <c r="C974" s="16" t="str">
        <f>'Limiting Factor Scores'!C89</f>
        <v>Summer Water Temperature</v>
      </c>
      <c r="D974" s="18">
        <f>'Limiting Factor Scores'!D89</f>
        <v>0.63290000000000002</v>
      </c>
      <c r="E974" s="19">
        <f>'Limiting Factor Scores'!E89</f>
        <v>3.56</v>
      </c>
      <c r="F974" s="18">
        <f>'Limiting Factor Scores'!F89</f>
        <v>0.67600000000000005</v>
      </c>
      <c r="G974" s="18">
        <f>'Limiting Factor Scores'!G89</f>
        <v>2.8481946627960228</v>
      </c>
      <c r="H974" s="18">
        <f>'Limiting Factor Scores'!H89</f>
        <v>0.87933426209900589</v>
      </c>
      <c r="I974" s="17">
        <f>LFAT!A146</f>
        <v>10</v>
      </c>
      <c r="J974" s="16" t="str">
        <f>LFAT!B146</f>
        <v>Upland Treatments</v>
      </c>
      <c r="K974" s="16" t="str">
        <f>LFAT!D146</f>
        <v>I</v>
      </c>
      <c r="L974" s="19">
        <f>LFAT!F146</f>
        <v>0.5</v>
      </c>
      <c r="M974" s="16" t="str">
        <f>LFAT!G146</f>
        <v>CD</v>
      </c>
      <c r="N974" s="19">
        <f>LFAT!I146</f>
        <v>0.5</v>
      </c>
      <c r="O974" s="18">
        <f>LFAT!J146</f>
        <v>0.25</v>
      </c>
      <c r="P974" s="18">
        <f t="shared" si="45"/>
        <v>0.16900000000000001</v>
      </c>
      <c r="Q974" s="18">
        <f t="shared" si="46"/>
        <v>0.71204866569900571</v>
      </c>
      <c r="R974" s="18">
        <f t="shared" si="47"/>
        <v>0.21983356552475147</v>
      </c>
    </row>
    <row r="975" spans="1:18" ht="18" customHeight="1" x14ac:dyDescent="0.2">
      <c r="A975" s="16" t="str">
        <f>'Limiting Factor Scores'!A90</f>
        <v>CC6</v>
      </c>
      <c r="B975" s="16" t="str">
        <f>'Limiting Factor Scores'!B90</f>
        <v>Catherine Creek</v>
      </c>
      <c r="C975" s="16" t="str">
        <f>'Limiting Factor Scores'!C90</f>
        <v>Water Quality</v>
      </c>
      <c r="D975" s="18">
        <f>'Limiting Factor Scores'!D90</f>
        <v>0.63290000000000002</v>
      </c>
      <c r="E975" s="19">
        <f>'Limiting Factor Scores'!E90</f>
        <v>2.88</v>
      </c>
      <c r="F975" s="18">
        <f>'Limiting Factor Scores'!F90</f>
        <v>0.52300000000000002</v>
      </c>
      <c r="G975" s="18">
        <f>'Limiting Factor Scores'!G90</f>
        <v>1.9269318612344393</v>
      </c>
      <c r="H975" s="18">
        <f>'Limiting Factor Scores'!H90</f>
        <v>0.53157311700378151</v>
      </c>
      <c r="I975" s="17">
        <f>LFAT!A148</f>
        <v>10</v>
      </c>
      <c r="J975" s="16" t="str">
        <f>LFAT!B148</f>
        <v>Upland Treatments</v>
      </c>
      <c r="K975" s="16" t="str">
        <f>LFAT!D148</f>
        <v>I</v>
      </c>
      <c r="L975" s="19">
        <f>LFAT!F148</f>
        <v>0.5</v>
      </c>
      <c r="M975" s="16" t="str">
        <f>LFAT!G148</f>
        <v>CD</v>
      </c>
      <c r="N975" s="19">
        <f>LFAT!I148</f>
        <v>0.5</v>
      </c>
      <c r="O975" s="18">
        <f>LFAT!J148</f>
        <v>0.25</v>
      </c>
      <c r="P975" s="18">
        <f t="shared" si="45"/>
        <v>0.13075000000000001</v>
      </c>
      <c r="Q975" s="18">
        <f t="shared" si="46"/>
        <v>0.48173296530860982</v>
      </c>
      <c r="R975" s="18">
        <f t="shared" si="47"/>
        <v>0.13289327925094538</v>
      </c>
    </row>
    <row r="976" spans="1:18" ht="18" customHeight="1" x14ac:dyDescent="0.2">
      <c r="A976" s="16" t="str">
        <f>'Limiting Factor Scores'!A91</f>
        <v>CC6</v>
      </c>
      <c r="B976" s="16" t="str">
        <f>'Limiting Factor Scores'!B91</f>
        <v>Catherine Creek</v>
      </c>
      <c r="C976" s="16" t="str">
        <f>'Limiting Factor Scores'!C91</f>
        <v>Winter Water Temperature</v>
      </c>
      <c r="D976" s="18">
        <f>'Limiting Factor Scores'!D91</f>
        <v>0.63290000000000002</v>
      </c>
      <c r="E976" s="19">
        <f>'Limiting Factor Scores'!E91</f>
        <v>3.42</v>
      </c>
      <c r="F976" s="18">
        <f>'Limiting Factor Scores'!F91</f>
        <v>0.64449999999999996</v>
      </c>
      <c r="G976" s="18">
        <f>'Limiting Factor Scores'!G91</f>
        <v>1.9550258397011291</v>
      </c>
      <c r="H976" s="18">
        <f>'Limiting Factor Scores'!H91</f>
        <v>0.54414400276118557</v>
      </c>
      <c r="I976" s="17">
        <f>LFAT!A147</f>
        <v>10</v>
      </c>
      <c r="J976" s="16" t="str">
        <f>LFAT!B147</f>
        <v>Upland Treatments</v>
      </c>
      <c r="K976" s="16" t="str">
        <f>LFAT!D147</f>
        <v>N</v>
      </c>
      <c r="L976" s="19">
        <f>LFAT!F147</f>
        <v>0.1</v>
      </c>
      <c r="M976" s="16" t="str">
        <f>LFAT!G147</f>
        <v>R</v>
      </c>
      <c r="N976" s="19">
        <f>LFAT!I147</f>
        <v>0.1</v>
      </c>
      <c r="O976" s="18">
        <f>LFAT!J147</f>
        <v>0.01</v>
      </c>
      <c r="P976" s="18">
        <f t="shared" si="45"/>
        <v>6.4449999999999993E-3</v>
      </c>
      <c r="Q976" s="18">
        <f t="shared" si="46"/>
        <v>1.9550258397011293E-2</v>
      </c>
      <c r="R976" s="18">
        <f t="shared" si="47"/>
        <v>5.441440027611856E-3</v>
      </c>
    </row>
    <row r="977" spans="1:18" ht="18" customHeight="1" x14ac:dyDescent="0.2">
      <c r="A977" s="16" t="str">
        <f>'Limiting Factor Scores'!A77</f>
        <v>CC6</v>
      </c>
      <c r="B977" s="16" t="str">
        <f>'Limiting Factor Scores'!B77</f>
        <v>Catherine Creek</v>
      </c>
      <c r="C977" s="16" t="str">
        <f>'Limiting Factor Scores'!C77</f>
        <v>Altered Flow Timing</v>
      </c>
      <c r="D977" s="18">
        <f>'Limiting Factor Scores'!D77</f>
        <v>0.63290000000000002</v>
      </c>
      <c r="E977" s="19">
        <f>'Limiting Factor Scores'!E77</f>
        <v>3.11</v>
      </c>
      <c r="F977" s="18">
        <f>'Limiting Factor Scores'!F77</f>
        <v>0.57474999999999998</v>
      </c>
      <c r="G977" s="18">
        <f>'Limiting Factor Scores'!G77</f>
        <v>1.9071379132662512</v>
      </c>
      <c r="H977" s="18">
        <f>'Limiting Factor Scores'!H77</f>
        <v>0.51939627917762721</v>
      </c>
      <c r="I977" s="17">
        <f>LFAT!A158</f>
        <v>11</v>
      </c>
      <c r="J977" s="16" t="str">
        <f>LFAT!B158</f>
        <v>Species Management (non-native or unnatural)</v>
      </c>
      <c r="K977" s="16" t="str">
        <f>LFAT!D158</f>
        <v>N</v>
      </c>
      <c r="L977" s="19">
        <f>LFAT!F158</f>
        <v>0.1</v>
      </c>
      <c r="M977" s="16" t="str">
        <f>LFAT!G158</f>
        <v>R</v>
      </c>
      <c r="N977" s="19">
        <f>LFAT!I158</f>
        <v>0.1</v>
      </c>
      <c r="O977" s="18">
        <f>LFAT!J158</f>
        <v>0.01</v>
      </c>
      <c r="P977" s="18">
        <f t="shared" si="45"/>
        <v>5.7475E-3</v>
      </c>
      <c r="Q977" s="18">
        <f t="shared" si="46"/>
        <v>1.9071379132662512E-2</v>
      </c>
      <c r="R977" s="18">
        <f t="shared" si="47"/>
        <v>5.193962791776272E-3</v>
      </c>
    </row>
    <row r="978" spans="1:18" ht="18" customHeight="1" x14ac:dyDescent="0.2">
      <c r="A978" s="16" t="str">
        <f>'Limiting Factor Scores'!A78</f>
        <v>CC6</v>
      </c>
      <c r="B978" s="16" t="str">
        <f>'Limiting Factor Scores'!B78</f>
        <v>Catherine Creek</v>
      </c>
      <c r="C978" s="16" t="str">
        <f>'Limiting Factor Scores'!C78</f>
        <v>Altered Primary Productivity</v>
      </c>
      <c r="D978" s="18">
        <f>'Limiting Factor Scores'!D78</f>
        <v>0.63290000000000002</v>
      </c>
      <c r="E978" s="19">
        <f>'Limiting Factor Scores'!E78</f>
        <v>2.88</v>
      </c>
      <c r="F978" s="18">
        <f>'Limiting Factor Scores'!F78</f>
        <v>0.52300000000000002</v>
      </c>
      <c r="G978" s="18">
        <f>'Limiting Factor Scores'!G78</f>
        <v>1.2034457876207099</v>
      </c>
      <c r="H978" s="18">
        <f>'Limiting Factor Scores'!H78</f>
        <v>0.33772140726814426</v>
      </c>
      <c r="I978" s="17">
        <f>LFAT!A165</f>
        <v>11</v>
      </c>
      <c r="J978" s="16" t="str">
        <f>LFAT!B165</f>
        <v>Species Management (non-native or unnatural)</v>
      </c>
      <c r="K978" s="16" t="str">
        <f>LFAT!D165</f>
        <v>N</v>
      </c>
      <c r="L978" s="19">
        <f>LFAT!F165</f>
        <v>0.1</v>
      </c>
      <c r="M978" s="16" t="str">
        <f>LFAT!G165</f>
        <v>R</v>
      </c>
      <c r="N978" s="19">
        <f>LFAT!I165</f>
        <v>0.1</v>
      </c>
      <c r="O978" s="18">
        <f>LFAT!J165</f>
        <v>0.01</v>
      </c>
      <c r="P978" s="18">
        <f t="shared" si="45"/>
        <v>5.2300000000000003E-3</v>
      </c>
      <c r="Q978" s="18">
        <f t="shared" si="46"/>
        <v>1.2034457876207098E-2</v>
      </c>
      <c r="R978" s="18">
        <f t="shared" si="47"/>
        <v>3.3772140726814428E-3</v>
      </c>
    </row>
    <row r="979" spans="1:18" ht="18" customHeight="1" x14ac:dyDescent="0.2">
      <c r="A979" s="16" t="str">
        <f>'Limiting Factor Scores'!A79</f>
        <v>CC6</v>
      </c>
      <c r="B979" s="16" t="str">
        <f>'Limiting Factor Scores'!B79</f>
        <v>Catherine Creek</v>
      </c>
      <c r="C979" s="16" t="str">
        <f>'Limiting Factor Scores'!C79</f>
        <v>Anthropogenic Barriers</v>
      </c>
      <c r="D979" s="18">
        <f>'Limiting Factor Scores'!D79</f>
        <v>0.63290000000000002</v>
      </c>
      <c r="E979" s="19">
        <f>'Limiting Factor Scores'!E79</f>
        <v>2.71</v>
      </c>
      <c r="F979" s="18">
        <f>'Limiting Factor Scores'!F79</f>
        <v>0.48475000000000001</v>
      </c>
      <c r="G979" s="18">
        <f>'Limiting Factor Scores'!G79</f>
        <v>1.6282222733993734</v>
      </c>
      <c r="H979" s="18">
        <f>'Limiting Factor Scores'!H79</f>
        <v>0.50078244129484772</v>
      </c>
      <c r="I979" s="17">
        <f>LFAT!A152</f>
        <v>11</v>
      </c>
      <c r="J979" s="16" t="str">
        <f>LFAT!B152</f>
        <v>Species Management (non-native or unnatural)</v>
      </c>
      <c r="K979" s="16" t="str">
        <f>LFAT!D152</f>
        <v>N</v>
      </c>
      <c r="L979" s="19">
        <f>LFAT!F152</f>
        <v>0.1</v>
      </c>
      <c r="M979" s="16" t="str">
        <f>LFAT!G152</f>
        <v>R</v>
      </c>
      <c r="N979" s="19">
        <f>LFAT!I152</f>
        <v>0.1</v>
      </c>
      <c r="O979" s="18">
        <f>LFAT!J152</f>
        <v>0.01</v>
      </c>
      <c r="P979" s="18">
        <f t="shared" si="45"/>
        <v>4.8475000000000002E-3</v>
      </c>
      <c r="Q979" s="18">
        <f t="shared" si="46"/>
        <v>1.6282222733993733E-2</v>
      </c>
      <c r="R979" s="18">
        <f t="shared" si="47"/>
        <v>5.0078244129484776E-3</v>
      </c>
    </row>
    <row r="980" spans="1:18" ht="18" customHeight="1" x14ac:dyDescent="0.2">
      <c r="A980" s="16" t="str">
        <f>'Limiting Factor Scores'!A80</f>
        <v>CC6</v>
      </c>
      <c r="B980" s="16" t="str">
        <f>'Limiting Factor Scores'!B80</f>
        <v>Catherine Creek</v>
      </c>
      <c r="C980" s="16" t="str">
        <f>'Limiting Factor Scores'!C80</f>
        <v>Channel and Habitat Structure</v>
      </c>
      <c r="D980" s="18">
        <f>'Limiting Factor Scores'!D80</f>
        <v>0.63290000000000002</v>
      </c>
      <c r="E980" s="19">
        <f>'Limiting Factor Scores'!E80</f>
        <v>3.03</v>
      </c>
      <c r="F980" s="18">
        <f>'Limiting Factor Scores'!F80</f>
        <v>0.55674999999999997</v>
      </c>
      <c r="G980" s="18">
        <f>'Limiting Factor Scores'!G80</f>
        <v>3.0706273674040991</v>
      </c>
      <c r="H980" s="18">
        <f>'Limiting Factor Scores'!H80</f>
        <v>0.92559279861292199</v>
      </c>
      <c r="I980" s="17">
        <f>LFAT!A156</f>
        <v>11</v>
      </c>
      <c r="J980" s="16" t="str">
        <f>LFAT!B156</f>
        <v>Species Management (non-native or unnatural)</v>
      </c>
      <c r="K980" s="16" t="str">
        <f>LFAT!D156</f>
        <v>N</v>
      </c>
      <c r="L980" s="19">
        <f>LFAT!F156</f>
        <v>0.1</v>
      </c>
      <c r="M980" s="16" t="str">
        <f>LFAT!G156</f>
        <v>R</v>
      </c>
      <c r="N980" s="19">
        <f>LFAT!I156</f>
        <v>0.1</v>
      </c>
      <c r="O980" s="18">
        <f>LFAT!J156</f>
        <v>0.01</v>
      </c>
      <c r="P980" s="18">
        <f t="shared" si="45"/>
        <v>5.5674999999999995E-3</v>
      </c>
      <c r="Q980" s="18">
        <f t="shared" si="46"/>
        <v>3.0706273674040992E-2</v>
      </c>
      <c r="R980" s="18">
        <f t="shared" si="47"/>
        <v>9.2559279861292205E-3</v>
      </c>
    </row>
    <row r="981" spans="1:18" ht="18" customHeight="1" x14ac:dyDescent="0.2">
      <c r="A981" s="16" t="str">
        <f>'Limiting Factor Scores'!A81</f>
        <v>CC6</v>
      </c>
      <c r="B981" s="16" t="str">
        <f>'Limiting Factor Scores'!B81</f>
        <v>Catherine Creek</v>
      </c>
      <c r="C981" s="16" t="str">
        <f>'Limiting Factor Scores'!C81</f>
        <v>Decreased Sediment Quantity</v>
      </c>
      <c r="D981" s="18">
        <f>'Limiting Factor Scores'!D81</f>
        <v>0.63290000000000002</v>
      </c>
      <c r="E981" s="19">
        <f>'Limiting Factor Scores'!E81</f>
        <v>3.29</v>
      </c>
      <c r="F981" s="18">
        <f>'Limiting Factor Scores'!F81</f>
        <v>0.61524999999999996</v>
      </c>
      <c r="G981" s="18">
        <f>'Limiting Factor Scores'!G81</f>
        <v>2.016492861774025</v>
      </c>
      <c r="H981" s="18">
        <f>'Limiting Factor Scores'!H81</f>
        <v>0.61156751790393449</v>
      </c>
      <c r="I981" s="17">
        <f>LFAT!A159</f>
        <v>11</v>
      </c>
      <c r="J981" s="16" t="str">
        <f>LFAT!B159</f>
        <v>Species Management (non-native or unnatural)</v>
      </c>
      <c r="K981" s="16" t="str">
        <f>LFAT!D159</f>
        <v>N</v>
      </c>
      <c r="L981" s="19">
        <f>LFAT!F159</f>
        <v>0.1</v>
      </c>
      <c r="M981" s="16" t="str">
        <f>LFAT!G159</f>
        <v>R</v>
      </c>
      <c r="N981" s="19">
        <f>LFAT!I159</f>
        <v>0.1</v>
      </c>
      <c r="O981" s="18">
        <f>LFAT!J159</f>
        <v>0.01</v>
      </c>
      <c r="P981" s="18">
        <f t="shared" si="45"/>
        <v>6.1525E-3</v>
      </c>
      <c r="Q981" s="18">
        <f t="shared" si="46"/>
        <v>2.016492861774025E-2</v>
      </c>
      <c r="R981" s="18">
        <f t="shared" si="47"/>
        <v>6.1156751790393451E-3</v>
      </c>
    </row>
    <row r="982" spans="1:18" ht="18" customHeight="1" x14ac:dyDescent="0.2">
      <c r="A982" s="16" t="str">
        <f>'Limiting Factor Scores'!A82</f>
        <v>CC6</v>
      </c>
      <c r="B982" s="16" t="str">
        <f>'Limiting Factor Scores'!B82</f>
        <v>Catherine Creek</v>
      </c>
      <c r="C982" s="16" t="str">
        <f>'Limiting Factor Scores'!C82</f>
        <v>Decreased Water Quantity</v>
      </c>
      <c r="D982" s="18">
        <f>'Limiting Factor Scores'!D82</f>
        <v>0.63290000000000002</v>
      </c>
      <c r="E982" s="19">
        <f>'Limiting Factor Scores'!E82</f>
        <v>3.63</v>
      </c>
      <c r="F982" s="18">
        <f>'Limiting Factor Scores'!F82</f>
        <v>0.69174999999999998</v>
      </c>
      <c r="G982" s="18">
        <f>'Limiting Factor Scores'!G82</f>
        <v>3.2804371088932096</v>
      </c>
      <c r="H982" s="18">
        <f>'Limiting Factor Scores'!H82</f>
        <v>0.94006882679081483</v>
      </c>
      <c r="I982" s="17">
        <f>LFAT!A157</f>
        <v>11</v>
      </c>
      <c r="J982" s="16" t="str">
        <f>LFAT!B157</f>
        <v>Species Management (non-native or unnatural)</v>
      </c>
      <c r="K982" s="16" t="str">
        <f>LFAT!D157</f>
        <v>N</v>
      </c>
      <c r="L982" s="19">
        <f>LFAT!F157</f>
        <v>0.1</v>
      </c>
      <c r="M982" s="16" t="str">
        <f>LFAT!G157</f>
        <v>R</v>
      </c>
      <c r="N982" s="19">
        <f>LFAT!I157</f>
        <v>0.1</v>
      </c>
      <c r="O982" s="18">
        <f>LFAT!J157</f>
        <v>0.01</v>
      </c>
      <c r="P982" s="18">
        <f t="shared" si="45"/>
        <v>6.9175E-3</v>
      </c>
      <c r="Q982" s="18">
        <f t="shared" si="46"/>
        <v>3.2804371088932097E-2</v>
      </c>
      <c r="R982" s="18">
        <f t="shared" si="47"/>
        <v>9.4006882679081478E-3</v>
      </c>
    </row>
    <row r="983" spans="1:18" ht="18" customHeight="1" x14ac:dyDescent="0.2">
      <c r="A983" s="16" t="str">
        <f>'Limiting Factor Scores'!A83</f>
        <v>CC6</v>
      </c>
      <c r="B983" s="16" t="str">
        <f>'Limiting Factor Scores'!B83</f>
        <v>Catherine Creek</v>
      </c>
      <c r="C983" s="16" t="str">
        <f>'Limiting Factor Scores'!C83</f>
        <v>Floodplain Condition</v>
      </c>
      <c r="D983" s="18">
        <f>'Limiting Factor Scores'!D83</f>
        <v>0.63290000000000002</v>
      </c>
      <c r="E983" s="19">
        <f>'Limiting Factor Scores'!E83</f>
        <v>2.83</v>
      </c>
      <c r="F983" s="18">
        <f>'Limiting Factor Scores'!F83</f>
        <v>0.51175000000000004</v>
      </c>
      <c r="G983" s="18">
        <f>'Limiting Factor Scores'!G83</f>
        <v>1.9687676810316657</v>
      </c>
      <c r="H983" s="18">
        <f>'Limiting Factor Scores'!H83</f>
        <v>0.55969913638728319</v>
      </c>
      <c r="I983" s="17">
        <f>LFAT!A154</f>
        <v>11</v>
      </c>
      <c r="J983" s="16" t="str">
        <f>LFAT!B154</f>
        <v>Species Management (non-native or unnatural)</v>
      </c>
      <c r="K983" s="16" t="str">
        <f>LFAT!D154</f>
        <v>N</v>
      </c>
      <c r="L983" s="19">
        <f>LFAT!F154</f>
        <v>0.1</v>
      </c>
      <c r="M983" s="16" t="str">
        <f>LFAT!G154</f>
        <v>R</v>
      </c>
      <c r="N983" s="19">
        <f>LFAT!I154</f>
        <v>0.1</v>
      </c>
      <c r="O983" s="18">
        <f>LFAT!J154</f>
        <v>0.01</v>
      </c>
      <c r="P983" s="18">
        <f t="shared" si="45"/>
        <v>5.1175000000000005E-3</v>
      </c>
      <c r="Q983" s="18">
        <f t="shared" si="46"/>
        <v>1.9687676810316659E-2</v>
      </c>
      <c r="R983" s="18">
        <f t="shared" si="47"/>
        <v>5.596991363872832E-3</v>
      </c>
    </row>
    <row r="984" spans="1:18" ht="18" customHeight="1" x14ac:dyDescent="0.2">
      <c r="A984" s="16" t="str">
        <f>'Limiting Factor Scores'!A84</f>
        <v>CC6</v>
      </c>
      <c r="B984" s="16" t="str">
        <f>'Limiting Factor Scores'!B84</f>
        <v>Catherine Creek</v>
      </c>
      <c r="C984" s="16" t="str">
        <f>'Limiting Factor Scores'!C84</f>
        <v>Increased Sediment Quantity</v>
      </c>
      <c r="D984" s="18">
        <f>'Limiting Factor Scores'!D84</f>
        <v>0.63290000000000002</v>
      </c>
      <c r="E984" s="19">
        <f>'Limiting Factor Scores'!E84</f>
        <v>3.1</v>
      </c>
      <c r="F984" s="18">
        <f>'Limiting Factor Scores'!F84</f>
        <v>0.57250000000000001</v>
      </c>
      <c r="G984" s="18">
        <f>'Limiting Factor Scores'!G84</f>
        <v>1.3173474443840463</v>
      </c>
      <c r="H984" s="18">
        <f>'Limiting Factor Scores'!H84</f>
        <v>0.43467289453079605</v>
      </c>
      <c r="I984" s="17">
        <f>LFAT!A160</f>
        <v>11</v>
      </c>
      <c r="J984" s="16" t="str">
        <f>LFAT!B160</f>
        <v>Species Management (non-native or unnatural)</v>
      </c>
      <c r="K984" s="16" t="str">
        <f>LFAT!D160</f>
        <v>N</v>
      </c>
      <c r="L984" s="19">
        <f>LFAT!F160</f>
        <v>0.1</v>
      </c>
      <c r="M984" s="16" t="str">
        <f>LFAT!G160</f>
        <v>R</v>
      </c>
      <c r="N984" s="19">
        <f>LFAT!I160</f>
        <v>0.1</v>
      </c>
      <c r="O984" s="18">
        <f>LFAT!J160</f>
        <v>0.01</v>
      </c>
      <c r="P984" s="18">
        <f t="shared" si="45"/>
        <v>5.7250000000000001E-3</v>
      </c>
      <c r="Q984" s="18">
        <f t="shared" si="46"/>
        <v>1.3173474443840464E-2</v>
      </c>
      <c r="R984" s="18">
        <f t="shared" si="47"/>
        <v>4.3467289453079606E-3</v>
      </c>
    </row>
    <row r="985" spans="1:18" ht="18" customHeight="1" x14ac:dyDescent="0.2">
      <c r="A985" s="16" t="str">
        <f>'Limiting Factor Scores'!A85</f>
        <v>CC6</v>
      </c>
      <c r="B985" s="16" t="str">
        <f>'Limiting Factor Scores'!B85</f>
        <v>Catherine Creek</v>
      </c>
      <c r="C985" s="16" t="str">
        <f>'Limiting Factor Scores'!C85</f>
        <v>Non-Native Species Interactions and Competition</v>
      </c>
      <c r="D985" s="18">
        <f>'Limiting Factor Scores'!D85</f>
        <v>0.63290000000000002</v>
      </c>
      <c r="E985" s="19">
        <f>'Limiting Factor Scores'!E85</f>
        <v>1.44</v>
      </c>
      <c r="F985" s="18">
        <f>'Limiting Factor Scores'!F85</f>
        <v>0.19900000000000001</v>
      </c>
      <c r="G985" s="18">
        <f>'Limiting Factor Scores'!G85</f>
        <v>0.50648726637459407</v>
      </c>
      <c r="H985" s="18">
        <f>'Limiting Factor Scores'!H85</f>
        <v>0.17675775861993503</v>
      </c>
      <c r="I985" s="17">
        <f>LFAT!A166</f>
        <v>11</v>
      </c>
      <c r="J985" s="16" t="str">
        <f>LFAT!B166</f>
        <v>Species Management (non-native or unnatural)</v>
      </c>
      <c r="K985" s="16" t="str">
        <f>LFAT!D166</f>
        <v>D</v>
      </c>
      <c r="L985" s="19">
        <f>LFAT!F166</f>
        <v>1</v>
      </c>
      <c r="M985" s="16" t="str">
        <f>LFAT!G166</f>
        <v>C</v>
      </c>
      <c r="N985" s="19">
        <f>LFAT!I166</f>
        <v>1</v>
      </c>
      <c r="O985" s="18">
        <f>LFAT!J166</f>
        <v>1</v>
      </c>
      <c r="P985" s="18">
        <f t="shared" si="45"/>
        <v>0.19900000000000001</v>
      </c>
      <c r="Q985" s="18">
        <f t="shared" si="46"/>
        <v>0.50648726637459407</v>
      </c>
      <c r="R985" s="18">
        <f t="shared" si="47"/>
        <v>0.17675775861993503</v>
      </c>
    </row>
    <row r="986" spans="1:18" ht="18" customHeight="1" x14ac:dyDescent="0.2">
      <c r="A986" s="16" t="str">
        <f>'Limiting Factor Scores'!A86</f>
        <v>CC6</v>
      </c>
      <c r="B986" s="16" t="str">
        <f>'Limiting Factor Scores'!B86</f>
        <v>Catherine Creek</v>
      </c>
      <c r="C986" s="16" t="str">
        <f>'Limiting Factor Scores'!C86</f>
        <v>Predation</v>
      </c>
      <c r="D986" s="18">
        <f>'Limiting Factor Scores'!D86</f>
        <v>0.63290000000000002</v>
      </c>
      <c r="E986" s="19">
        <f>'Limiting Factor Scores'!E86</f>
        <v>2.29</v>
      </c>
      <c r="F986" s="18">
        <f>'Limiting Factor Scores'!F86</f>
        <v>0.39024999999999999</v>
      </c>
      <c r="G986" s="18">
        <f>'Limiting Factor Scores'!G86</f>
        <v>1.326684980388126</v>
      </c>
      <c r="H986" s="18">
        <f>'Limiting Factor Scores'!H86</f>
        <v>0.40061652304385592</v>
      </c>
      <c r="I986" s="17">
        <f>LFAT!A164</f>
        <v>11</v>
      </c>
      <c r="J986" s="16" t="str">
        <f>LFAT!B164</f>
        <v>Species Management (non-native or unnatural)</v>
      </c>
      <c r="K986" s="16" t="str">
        <f>LFAT!D164</f>
        <v>D</v>
      </c>
      <c r="L986" s="19">
        <f>LFAT!F164</f>
        <v>1</v>
      </c>
      <c r="M986" s="16" t="str">
        <f>LFAT!G164</f>
        <v>C</v>
      </c>
      <c r="N986" s="19">
        <f>LFAT!I164</f>
        <v>1</v>
      </c>
      <c r="O986" s="18">
        <f>LFAT!J164</f>
        <v>1</v>
      </c>
      <c r="P986" s="18">
        <f t="shared" si="45"/>
        <v>0.39024999999999999</v>
      </c>
      <c r="Q986" s="18">
        <f t="shared" si="46"/>
        <v>1.326684980388126</v>
      </c>
      <c r="R986" s="18">
        <f t="shared" si="47"/>
        <v>0.40061652304385592</v>
      </c>
    </row>
    <row r="987" spans="1:18" ht="18" customHeight="1" x14ac:dyDescent="0.2">
      <c r="A987" s="16" t="str">
        <f>'Limiting Factor Scores'!A87</f>
        <v>CC6</v>
      </c>
      <c r="B987" s="16" t="str">
        <f>'Limiting Factor Scores'!B87</f>
        <v>Catherine Creek</v>
      </c>
      <c r="C987" s="16" t="str">
        <f>'Limiting Factor Scores'!C87</f>
        <v>Riparian Condition</v>
      </c>
      <c r="D987" s="18">
        <f>'Limiting Factor Scores'!D87</f>
        <v>0.63290000000000002</v>
      </c>
      <c r="E987" s="19">
        <f>'Limiting Factor Scores'!E87</f>
        <v>2.86</v>
      </c>
      <c r="F987" s="18">
        <f>'Limiting Factor Scores'!F87</f>
        <v>0.51849999999999996</v>
      </c>
      <c r="G987" s="18">
        <f>'Limiting Factor Scores'!G87</f>
        <v>2.0369276206384219</v>
      </c>
      <c r="H987" s="18">
        <f>'Limiting Factor Scores'!H87</f>
        <v>0.65146524002165807</v>
      </c>
      <c r="I987" s="17">
        <f>LFAT!A153</f>
        <v>11</v>
      </c>
      <c r="J987" s="16" t="str">
        <f>LFAT!B153</f>
        <v>Species Management (non-native or unnatural)</v>
      </c>
      <c r="K987" s="16" t="str">
        <f>LFAT!D153</f>
        <v>N</v>
      </c>
      <c r="L987" s="19">
        <f>LFAT!F153</f>
        <v>0.1</v>
      </c>
      <c r="M987" s="16" t="str">
        <f>LFAT!G153</f>
        <v>R</v>
      </c>
      <c r="N987" s="19">
        <f>LFAT!I153</f>
        <v>0.1</v>
      </c>
      <c r="O987" s="18">
        <f>LFAT!J153</f>
        <v>0.01</v>
      </c>
      <c r="P987" s="18">
        <f t="shared" si="45"/>
        <v>5.1849999999999995E-3</v>
      </c>
      <c r="Q987" s="18">
        <f t="shared" si="46"/>
        <v>2.0369276206384221E-2</v>
      </c>
      <c r="R987" s="18">
        <f t="shared" si="47"/>
        <v>6.5146524002165805E-3</v>
      </c>
    </row>
    <row r="988" spans="1:18" ht="18" customHeight="1" x14ac:dyDescent="0.2">
      <c r="A988" s="16" t="str">
        <f>'Limiting Factor Scores'!A88</f>
        <v>CC6</v>
      </c>
      <c r="B988" s="16" t="str">
        <f>'Limiting Factor Scores'!B88</f>
        <v>Catherine Creek</v>
      </c>
      <c r="C988" s="16" t="str">
        <f>'Limiting Factor Scores'!C88</f>
        <v>Side Channel and Wetland Habitat</v>
      </c>
      <c r="D988" s="18">
        <f>'Limiting Factor Scores'!D88</f>
        <v>0.63290000000000002</v>
      </c>
      <c r="E988" s="19">
        <f>'Limiting Factor Scores'!E88</f>
        <v>2.99</v>
      </c>
      <c r="F988" s="18">
        <f>'Limiting Factor Scores'!F88</f>
        <v>0.54774999999999996</v>
      </c>
      <c r="G988" s="18">
        <f>'Limiting Factor Scores'!G88</f>
        <v>2.6644140644057073</v>
      </c>
      <c r="H988" s="18">
        <f>'Limiting Factor Scores'!H88</f>
        <v>0.77424009804782146</v>
      </c>
      <c r="I988" s="17">
        <f>LFAT!A155</f>
        <v>11</v>
      </c>
      <c r="J988" s="16" t="str">
        <f>LFAT!B155</f>
        <v>Species Management (non-native or unnatural)</v>
      </c>
      <c r="K988" s="16" t="str">
        <f>LFAT!D155</f>
        <v>N</v>
      </c>
      <c r="L988" s="19">
        <f>LFAT!F155</f>
        <v>0.1</v>
      </c>
      <c r="M988" s="16" t="str">
        <f>LFAT!G155</f>
        <v>R</v>
      </c>
      <c r="N988" s="19">
        <f>LFAT!I155</f>
        <v>0.1</v>
      </c>
      <c r="O988" s="18">
        <f>LFAT!J155</f>
        <v>0.01</v>
      </c>
      <c r="P988" s="18">
        <f t="shared" si="45"/>
        <v>5.4774999999999997E-3</v>
      </c>
      <c r="Q988" s="18">
        <f t="shared" si="46"/>
        <v>2.6644140644057072E-2</v>
      </c>
      <c r="R988" s="18">
        <f t="shared" si="47"/>
        <v>7.7424009804782151E-3</v>
      </c>
    </row>
    <row r="989" spans="1:18" ht="18" customHeight="1" x14ac:dyDescent="0.2">
      <c r="A989" s="16" t="str">
        <f>'Limiting Factor Scores'!A89</f>
        <v>CC6</v>
      </c>
      <c r="B989" s="16" t="str">
        <f>'Limiting Factor Scores'!B89</f>
        <v>Catherine Creek</v>
      </c>
      <c r="C989" s="16" t="str">
        <f>'Limiting Factor Scores'!C89</f>
        <v>Summer Water Temperature</v>
      </c>
      <c r="D989" s="18">
        <f>'Limiting Factor Scores'!D89</f>
        <v>0.63290000000000002</v>
      </c>
      <c r="E989" s="19">
        <f>'Limiting Factor Scores'!E89</f>
        <v>3.56</v>
      </c>
      <c r="F989" s="18">
        <f>'Limiting Factor Scores'!F89</f>
        <v>0.67600000000000005</v>
      </c>
      <c r="G989" s="18">
        <f>'Limiting Factor Scores'!G89</f>
        <v>2.8481946627960228</v>
      </c>
      <c r="H989" s="18">
        <f>'Limiting Factor Scores'!H89</f>
        <v>0.87933426209900589</v>
      </c>
      <c r="I989" s="17">
        <f>LFAT!A161</f>
        <v>11</v>
      </c>
      <c r="J989" s="16" t="str">
        <f>LFAT!B161</f>
        <v>Species Management (non-native or unnatural)</v>
      </c>
      <c r="K989" s="16" t="str">
        <f>LFAT!D161</f>
        <v>N</v>
      </c>
      <c r="L989" s="19">
        <f>LFAT!F161</f>
        <v>0.1</v>
      </c>
      <c r="M989" s="16" t="str">
        <f>LFAT!G161</f>
        <v>R</v>
      </c>
      <c r="N989" s="19">
        <f>LFAT!I161</f>
        <v>0.1</v>
      </c>
      <c r="O989" s="18">
        <f>LFAT!J161</f>
        <v>0.01</v>
      </c>
      <c r="P989" s="18">
        <f t="shared" si="45"/>
        <v>6.7600000000000004E-3</v>
      </c>
      <c r="Q989" s="18">
        <f t="shared" si="46"/>
        <v>2.848194662796023E-2</v>
      </c>
      <c r="R989" s="18">
        <f t="shared" si="47"/>
        <v>8.7933426209900589E-3</v>
      </c>
    </row>
    <row r="990" spans="1:18" ht="18" customHeight="1" x14ac:dyDescent="0.2">
      <c r="A990" s="16" t="str">
        <f>'Limiting Factor Scores'!A90</f>
        <v>CC6</v>
      </c>
      <c r="B990" s="16" t="str">
        <f>'Limiting Factor Scores'!B90</f>
        <v>Catherine Creek</v>
      </c>
      <c r="C990" s="16" t="str">
        <f>'Limiting Factor Scores'!C90</f>
        <v>Water Quality</v>
      </c>
      <c r="D990" s="18">
        <f>'Limiting Factor Scores'!D90</f>
        <v>0.63290000000000002</v>
      </c>
      <c r="E990" s="19">
        <f>'Limiting Factor Scores'!E90</f>
        <v>2.88</v>
      </c>
      <c r="F990" s="18">
        <f>'Limiting Factor Scores'!F90</f>
        <v>0.52300000000000002</v>
      </c>
      <c r="G990" s="18">
        <f>'Limiting Factor Scores'!G90</f>
        <v>1.9269318612344393</v>
      </c>
      <c r="H990" s="18">
        <f>'Limiting Factor Scores'!H90</f>
        <v>0.53157311700378151</v>
      </c>
      <c r="I990" s="17">
        <f>LFAT!A163</f>
        <v>11</v>
      </c>
      <c r="J990" s="16" t="str">
        <f>LFAT!B163</f>
        <v>Species Management (non-native or unnatural)</v>
      </c>
      <c r="K990" s="16" t="str">
        <f>LFAT!D163</f>
        <v>N</v>
      </c>
      <c r="L990" s="19">
        <f>LFAT!F163</f>
        <v>0.1</v>
      </c>
      <c r="M990" s="16" t="str">
        <f>LFAT!G163</f>
        <v>R</v>
      </c>
      <c r="N990" s="19">
        <f>LFAT!I163</f>
        <v>0.1</v>
      </c>
      <c r="O990" s="18">
        <f>LFAT!J163</f>
        <v>0.01</v>
      </c>
      <c r="P990" s="18">
        <f t="shared" si="45"/>
        <v>5.2300000000000003E-3</v>
      </c>
      <c r="Q990" s="18">
        <f t="shared" si="46"/>
        <v>1.9269318612344394E-2</v>
      </c>
      <c r="R990" s="18">
        <f t="shared" si="47"/>
        <v>5.3157311700378152E-3</v>
      </c>
    </row>
    <row r="991" spans="1:18" ht="18" customHeight="1" x14ac:dyDescent="0.2">
      <c r="A991" s="16" t="str">
        <f>'Limiting Factor Scores'!A91</f>
        <v>CC6</v>
      </c>
      <c r="B991" s="16" t="str">
        <f>'Limiting Factor Scores'!B91</f>
        <v>Catherine Creek</v>
      </c>
      <c r="C991" s="16" t="str">
        <f>'Limiting Factor Scores'!C91</f>
        <v>Winter Water Temperature</v>
      </c>
      <c r="D991" s="18">
        <f>'Limiting Factor Scores'!D91</f>
        <v>0.63290000000000002</v>
      </c>
      <c r="E991" s="19">
        <f>'Limiting Factor Scores'!E91</f>
        <v>3.42</v>
      </c>
      <c r="F991" s="18">
        <f>'Limiting Factor Scores'!F91</f>
        <v>0.64449999999999996</v>
      </c>
      <c r="G991" s="18">
        <f>'Limiting Factor Scores'!G91</f>
        <v>1.9550258397011291</v>
      </c>
      <c r="H991" s="18">
        <f>'Limiting Factor Scores'!H91</f>
        <v>0.54414400276118557</v>
      </c>
      <c r="I991" s="17">
        <f>LFAT!A162</f>
        <v>11</v>
      </c>
      <c r="J991" s="16" t="str">
        <f>LFAT!B162</f>
        <v>Species Management (non-native or unnatural)</v>
      </c>
      <c r="K991" s="16" t="str">
        <f>LFAT!D162</f>
        <v>N</v>
      </c>
      <c r="L991" s="19">
        <f>LFAT!F162</f>
        <v>0.1</v>
      </c>
      <c r="M991" s="16" t="str">
        <f>LFAT!G162</f>
        <v>R</v>
      </c>
      <c r="N991" s="19">
        <f>LFAT!I162</f>
        <v>0.1</v>
      </c>
      <c r="O991" s="18">
        <f>LFAT!J162</f>
        <v>0.01</v>
      </c>
      <c r="P991" s="18">
        <f t="shared" si="45"/>
        <v>6.4449999999999993E-3</v>
      </c>
      <c r="Q991" s="18">
        <f t="shared" si="46"/>
        <v>1.9550258397011293E-2</v>
      </c>
      <c r="R991" s="18">
        <f t="shared" si="47"/>
        <v>5.441440027611856E-3</v>
      </c>
    </row>
    <row r="992" spans="1:18" ht="18" customHeight="1" x14ac:dyDescent="0.2">
      <c r="A992" s="16" t="str">
        <f>'Limiting Factor Scores'!A92</f>
        <v>CC7</v>
      </c>
      <c r="B992" s="16" t="str">
        <f>'Limiting Factor Scores'!B92</f>
        <v>Catherine Creek</v>
      </c>
      <c r="C992" s="16" t="str">
        <f>'Limiting Factor Scores'!C92</f>
        <v>Altered Flow Timing</v>
      </c>
      <c r="D992" s="18">
        <f>'Limiting Factor Scores'!D92</f>
        <v>1</v>
      </c>
      <c r="E992" s="19">
        <f>'Limiting Factor Scores'!E92</f>
        <v>3.11</v>
      </c>
      <c r="F992" s="18">
        <f>'Limiting Factor Scores'!F92</f>
        <v>0.57474999999999998</v>
      </c>
      <c r="G992" s="18">
        <f>'Limiting Factor Scores'!G92</f>
        <v>3.0133321429392494</v>
      </c>
      <c r="H992" s="18">
        <f>'Limiting Factor Scores'!H92</f>
        <v>0.82066089299672484</v>
      </c>
      <c r="I992" s="17">
        <f>LFAT!A8</f>
        <v>1</v>
      </c>
      <c r="J992" s="16" t="str">
        <f>LFAT!B8</f>
        <v>Protect Land (Easement and Acquisition)</v>
      </c>
      <c r="K992" s="16" t="str">
        <f>LFAT!D8</f>
        <v>I</v>
      </c>
      <c r="L992" s="19">
        <f>LFAT!F8</f>
        <v>0.5</v>
      </c>
      <c r="M992" s="16" t="str">
        <f>LFAT!G8</f>
        <v>CD</v>
      </c>
      <c r="N992" s="19">
        <f>LFAT!I8</f>
        <v>0.5</v>
      </c>
      <c r="O992" s="18">
        <f>LFAT!J8</f>
        <v>0.25</v>
      </c>
      <c r="P992" s="18">
        <f t="shared" si="45"/>
        <v>0.1436875</v>
      </c>
      <c r="Q992" s="18">
        <f t="shared" si="46"/>
        <v>0.75333303573481236</v>
      </c>
      <c r="R992" s="18">
        <f t="shared" si="47"/>
        <v>0.20516522324918121</v>
      </c>
    </row>
    <row r="993" spans="1:18" ht="18" customHeight="1" x14ac:dyDescent="0.2">
      <c r="A993" s="16" t="str">
        <f>'Limiting Factor Scores'!A93</f>
        <v>CC7</v>
      </c>
      <c r="B993" s="16" t="str">
        <f>'Limiting Factor Scores'!B93</f>
        <v>Catherine Creek</v>
      </c>
      <c r="C993" s="16" t="str">
        <f>'Limiting Factor Scores'!C93</f>
        <v>Altered Primary Productivity</v>
      </c>
      <c r="D993" s="18">
        <f>'Limiting Factor Scores'!D93</f>
        <v>1</v>
      </c>
      <c r="E993" s="19">
        <f>'Limiting Factor Scores'!E93</f>
        <v>1.82</v>
      </c>
      <c r="F993" s="18">
        <f>'Limiting Factor Scores'!F93</f>
        <v>0.28449999999999998</v>
      </c>
      <c r="G993" s="18">
        <f>'Limiting Factor Scores'!G93</f>
        <v>1.0343607140825</v>
      </c>
      <c r="H993" s="18">
        <f>'Limiting Factor Scores'!H93</f>
        <v>0.29027128565006999</v>
      </c>
      <c r="I993" s="17">
        <f>LFAT!A15</f>
        <v>1</v>
      </c>
      <c r="J993" s="16" t="str">
        <f>LFAT!B15</f>
        <v>Protect Land (Easement and Acquisition)</v>
      </c>
      <c r="K993" s="16" t="str">
        <f>LFAT!D15</f>
        <v>I</v>
      </c>
      <c r="L993" s="19">
        <f>LFAT!F15</f>
        <v>0.5</v>
      </c>
      <c r="M993" s="16" t="str">
        <f>LFAT!G15</f>
        <v>CD</v>
      </c>
      <c r="N993" s="19">
        <f>LFAT!I15</f>
        <v>0.5</v>
      </c>
      <c r="O993" s="18">
        <f>LFAT!J15</f>
        <v>0.25</v>
      </c>
      <c r="P993" s="18">
        <f t="shared" si="45"/>
        <v>7.1124999999999994E-2</v>
      </c>
      <c r="Q993" s="18">
        <f t="shared" si="46"/>
        <v>0.25859017852062499</v>
      </c>
      <c r="R993" s="18">
        <f t="shared" si="47"/>
        <v>7.2567821412517497E-2</v>
      </c>
    </row>
    <row r="994" spans="1:18" ht="18" customHeight="1" x14ac:dyDescent="0.2">
      <c r="A994" s="16" t="str">
        <f>'Limiting Factor Scores'!A94</f>
        <v>CC7</v>
      </c>
      <c r="B994" s="16" t="str">
        <f>'Limiting Factor Scores'!B94</f>
        <v>Catherine Creek</v>
      </c>
      <c r="C994" s="16" t="str">
        <f>'Limiting Factor Scores'!C94</f>
        <v>Anthropogenic Barriers</v>
      </c>
      <c r="D994" s="18">
        <f>'Limiting Factor Scores'!D94</f>
        <v>1</v>
      </c>
      <c r="E994" s="19">
        <f>'Limiting Factor Scores'!E94</f>
        <v>1.44</v>
      </c>
      <c r="F994" s="18">
        <f>'Limiting Factor Scores'!F94</f>
        <v>0.19900000000000001</v>
      </c>
      <c r="G994" s="18">
        <f>'Limiting Factor Scores'!G94</f>
        <v>1.0561214283439999</v>
      </c>
      <c r="H994" s="18">
        <f>'Limiting Factor Scores'!H94</f>
        <v>0.32482485704221997</v>
      </c>
      <c r="I994" s="17">
        <f>LFAT!A2</f>
        <v>1</v>
      </c>
      <c r="J994" s="16" t="str">
        <f>LFAT!B2</f>
        <v>Protect Land (Easement and Acquisition)</v>
      </c>
      <c r="K994" s="16" t="str">
        <f>LFAT!D2</f>
        <v>I</v>
      </c>
      <c r="L994" s="19">
        <f>LFAT!F2</f>
        <v>0.5</v>
      </c>
      <c r="M994" s="16" t="str">
        <f>LFAT!G2</f>
        <v>CD</v>
      </c>
      <c r="N994" s="19">
        <f>LFAT!I2</f>
        <v>0.5</v>
      </c>
      <c r="O994" s="18">
        <f>LFAT!J2</f>
        <v>0.25</v>
      </c>
      <c r="P994" s="18">
        <f t="shared" si="45"/>
        <v>4.9750000000000003E-2</v>
      </c>
      <c r="Q994" s="18">
        <f t="shared" si="46"/>
        <v>0.26403035708599998</v>
      </c>
      <c r="R994" s="18">
        <f t="shared" si="47"/>
        <v>8.1206214260554993E-2</v>
      </c>
    </row>
    <row r="995" spans="1:18" ht="18" customHeight="1" x14ac:dyDescent="0.2">
      <c r="A995" s="16" t="str">
        <f>'Limiting Factor Scores'!A95</f>
        <v>CC7</v>
      </c>
      <c r="B995" s="16" t="str">
        <f>'Limiting Factor Scores'!B95</f>
        <v>Catherine Creek</v>
      </c>
      <c r="C995" s="16" t="str">
        <f>'Limiting Factor Scores'!C95</f>
        <v>Channel and Habitat Structure</v>
      </c>
      <c r="D995" s="18">
        <f>'Limiting Factor Scores'!D95</f>
        <v>1</v>
      </c>
      <c r="E995" s="19">
        <f>'Limiting Factor Scores'!E95</f>
        <v>1.64</v>
      </c>
      <c r="F995" s="18">
        <f>'Limiting Factor Scores'!F95</f>
        <v>0.24399999999999999</v>
      </c>
      <c r="G995" s="18">
        <f>'Limiting Factor Scores'!G95</f>
        <v>2.1262857139719999</v>
      </c>
      <c r="H995" s="18">
        <f>'Limiting Factor Scores'!H95</f>
        <v>0.64093571415988004</v>
      </c>
      <c r="I995" s="17">
        <f>LFAT!A6</f>
        <v>1</v>
      </c>
      <c r="J995" s="16" t="str">
        <f>LFAT!B6</f>
        <v>Protect Land (Easement and Acquisition)</v>
      </c>
      <c r="K995" s="16" t="str">
        <f>LFAT!D6</f>
        <v>I</v>
      </c>
      <c r="L995" s="19">
        <f>LFAT!F6</f>
        <v>0.5</v>
      </c>
      <c r="M995" s="16" t="str">
        <f>LFAT!G6</f>
        <v>CD</v>
      </c>
      <c r="N995" s="19">
        <f>LFAT!I6</f>
        <v>0.5</v>
      </c>
      <c r="O995" s="18">
        <f>LFAT!J6</f>
        <v>0.25</v>
      </c>
      <c r="P995" s="18">
        <f t="shared" si="45"/>
        <v>6.0999999999999999E-2</v>
      </c>
      <c r="Q995" s="18">
        <f t="shared" si="46"/>
        <v>0.53157142849299999</v>
      </c>
      <c r="R995" s="18">
        <f t="shared" si="47"/>
        <v>0.16023392853997001</v>
      </c>
    </row>
    <row r="996" spans="1:18" ht="18" customHeight="1" x14ac:dyDescent="0.2">
      <c r="A996" s="16" t="str">
        <f>'Limiting Factor Scores'!A96</f>
        <v>CC7</v>
      </c>
      <c r="B996" s="16" t="str">
        <f>'Limiting Factor Scores'!B96</f>
        <v>Catherine Creek</v>
      </c>
      <c r="C996" s="16" t="str">
        <f>'Limiting Factor Scores'!C96</f>
        <v>Decreased Sediment Quantity</v>
      </c>
      <c r="D996" s="18">
        <f>'Limiting Factor Scores'!D96</f>
        <v>1</v>
      </c>
      <c r="E996" s="19">
        <f>'Limiting Factor Scores'!E96</f>
        <v>2.61</v>
      </c>
      <c r="F996" s="18">
        <f>'Limiting Factor Scores'!F96</f>
        <v>0.46224999999999999</v>
      </c>
      <c r="G996" s="18">
        <f>'Limiting Factor Scores'!G96</f>
        <v>2.3937946430552497</v>
      </c>
      <c r="H996" s="18">
        <f>'Limiting Factor Scores'!H96</f>
        <v>0.72599664297204503</v>
      </c>
      <c r="I996" s="17">
        <f>LFAT!A9</f>
        <v>1</v>
      </c>
      <c r="J996" s="16" t="str">
        <f>LFAT!B9</f>
        <v>Protect Land (Easement and Acquisition)</v>
      </c>
      <c r="K996" s="16" t="str">
        <f>LFAT!D9</f>
        <v>I</v>
      </c>
      <c r="L996" s="19">
        <f>LFAT!F9</f>
        <v>0.5</v>
      </c>
      <c r="M996" s="16" t="str">
        <f>LFAT!G9</f>
        <v>CD</v>
      </c>
      <c r="N996" s="19">
        <f>LFAT!I9</f>
        <v>0.5</v>
      </c>
      <c r="O996" s="18">
        <f>LFAT!J9</f>
        <v>0.25</v>
      </c>
      <c r="P996" s="18">
        <f t="shared" si="45"/>
        <v>0.1155625</v>
      </c>
      <c r="Q996" s="18">
        <f t="shared" si="46"/>
        <v>0.59844866076381242</v>
      </c>
      <c r="R996" s="18">
        <f t="shared" si="47"/>
        <v>0.18149916074301126</v>
      </c>
    </row>
    <row r="997" spans="1:18" ht="18" customHeight="1" x14ac:dyDescent="0.2">
      <c r="A997" s="16" t="str">
        <f>'Limiting Factor Scores'!A97</f>
        <v>CC7</v>
      </c>
      <c r="B997" s="16" t="str">
        <f>'Limiting Factor Scores'!B97</f>
        <v>Catherine Creek</v>
      </c>
      <c r="C997" s="16" t="str">
        <f>'Limiting Factor Scores'!C97</f>
        <v>Decreased Water Quantity</v>
      </c>
      <c r="D997" s="18">
        <f>'Limiting Factor Scores'!D97</f>
        <v>1</v>
      </c>
      <c r="E997" s="19">
        <f>'Limiting Factor Scores'!E97</f>
        <v>2.88</v>
      </c>
      <c r="F997" s="18">
        <f>'Limiting Factor Scores'!F97</f>
        <v>0.52300000000000002</v>
      </c>
      <c r="G997" s="18">
        <f>'Limiting Factor Scores'!G97</f>
        <v>3.9187642863119998</v>
      </c>
      <c r="H997" s="18">
        <f>'Limiting Factor Scores'!H97</f>
        <v>1.1229930715989198</v>
      </c>
      <c r="I997" s="17">
        <f>LFAT!A7</f>
        <v>1</v>
      </c>
      <c r="J997" s="16" t="str">
        <f>LFAT!B7</f>
        <v>Protect Land (Easement and Acquisition)</v>
      </c>
      <c r="K997" s="16" t="str">
        <f>LFAT!D7</f>
        <v>I</v>
      </c>
      <c r="L997" s="19">
        <f>LFAT!F7</f>
        <v>0.5</v>
      </c>
      <c r="M997" s="16" t="str">
        <f>LFAT!G7</f>
        <v>CD</v>
      </c>
      <c r="N997" s="19">
        <f>LFAT!I7</f>
        <v>0.5</v>
      </c>
      <c r="O997" s="18">
        <f>LFAT!J7</f>
        <v>0.25</v>
      </c>
      <c r="P997" s="18">
        <f t="shared" si="45"/>
        <v>0.13075000000000001</v>
      </c>
      <c r="Q997" s="18">
        <f t="shared" si="46"/>
        <v>0.97969107157799995</v>
      </c>
      <c r="R997" s="18">
        <f t="shared" si="47"/>
        <v>0.28074826789972995</v>
      </c>
    </row>
    <row r="998" spans="1:18" ht="18" customHeight="1" x14ac:dyDescent="0.2">
      <c r="A998" s="16" t="str">
        <f>'Limiting Factor Scores'!A98</f>
        <v>CC7</v>
      </c>
      <c r="B998" s="16" t="str">
        <f>'Limiting Factor Scores'!B98</f>
        <v>Catherine Creek</v>
      </c>
      <c r="C998" s="16" t="str">
        <f>'Limiting Factor Scores'!C98</f>
        <v>Floodplain Condition</v>
      </c>
      <c r="D998" s="18">
        <f>'Limiting Factor Scores'!D98</f>
        <v>1</v>
      </c>
      <c r="E998" s="19">
        <f>'Limiting Factor Scores'!E98</f>
        <v>1.74</v>
      </c>
      <c r="F998" s="18">
        <f>'Limiting Factor Scores'!F98</f>
        <v>0.26650000000000001</v>
      </c>
      <c r="G998" s="18">
        <f>'Limiting Factor Scores'!G98</f>
        <v>1.6199392858285002</v>
      </c>
      <c r="H998" s="18">
        <f>'Limiting Factor Scores'!H98</f>
        <v>0.46053103574055504</v>
      </c>
      <c r="I998" s="17">
        <f>LFAT!A4</f>
        <v>1</v>
      </c>
      <c r="J998" s="16" t="str">
        <f>LFAT!B4</f>
        <v>Protect Land (Easement and Acquisition)</v>
      </c>
      <c r="K998" s="16" t="str">
        <f>LFAT!D4</f>
        <v>I</v>
      </c>
      <c r="L998" s="19">
        <f>LFAT!F4</f>
        <v>0.5</v>
      </c>
      <c r="M998" s="16" t="str">
        <f>LFAT!G4</f>
        <v>CD</v>
      </c>
      <c r="N998" s="19">
        <f>LFAT!I4</f>
        <v>0.5</v>
      </c>
      <c r="O998" s="18">
        <f>LFAT!J4</f>
        <v>0.25</v>
      </c>
      <c r="P998" s="18">
        <f t="shared" si="45"/>
        <v>6.6625000000000004E-2</v>
      </c>
      <c r="Q998" s="18">
        <f t="shared" si="46"/>
        <v>0.40498482145712505</v>
      </c>
      <c r="R998" s="18">
        <f t="shared" si="47"/>
        <v>0.11513275893513876</v>
      </c>
    </row>
    <row r="999" spans="1:18" ht="18" customHeight="1" x14ac:dyDescent="0.2">
      <c r="A999" s="16" t="str">
        <f>'Limiting Factor Scores'!A99</f>
        <v>CC7</v>
      </c>
      <c r="B999" s="16" t="str">
        <f>'Limiting Factor Scores'!B99</f>
        <v>Catherine Creek</v>
      </c>
      <c r="C999" s="16" t="str">
        <f>'Limiting Factor Scores'!C99</f>
        <v>Increased Sediment Quantity</v>
      </c>
      <c r="D999" s="18">
        <f>'Limiting Factor Scores'!D99</f>
        <v>1</v>
      </c>
      <c r="E999" s="19">
        <f>'Limiting Factor Scores'!E99</f>
        <v>1.89</v>
      </c>
      <c r="F999" s="18">
        <f>'Limiting Factor Scores'!F99</f>
        <v>0.30025000000000002</v>
      </c>
      <c r="G999" s="18">
        <f>'Limiting Factor Scores'!G99</f>
        <v>1.0916232140712501</v>
      </c>
      <c r="H999" s="18">
        <f>'Limiting Factor Scores'!H99</f>
        <v>0.36019276783826998</v>
      </c>
      <c r="I999" s="17">
        <f>LFAT!A10</f>
        <v>1</v>
      </c>
      <c r="J999" s="16" t="str">
        <f>LFAT!B10</f>
        <v>Protect Land (Easement and Acquisition)</v>
      </c>
      <c r="K999" s="16" t="str">
        <f>LFAT!D10</f>
        <v>I</v>
      </c>
      <c r="L999" s="19">
        <f>LFAT!F10</f>
        <v>0.5</v>
      </c>
      <c r="M999" s="16" t="str">
        <f>LFAT!G10</f>
        <v>CD</v>
      </c>
      <c r="N999" s="19">
        <f>LFAT!I10</f>
        <v>0.5</v>
      </c>
      <c r="O999" s="18">
        <f>LFAT!J10</f>
        <v>0.25</v>
      </c>
      <c r="P999" s="18">
        <f t="shared" si="45"/>
        <v>7.5062500000000004E-2</v>
      </c>
      <c r="Q999" s="18">
        <f t="shared" si="46"/>
        <v>0.27290580351781252</v>
      </c>
      <c r="R999" s="18">
        <f t="shared" si="47"/>
        <v>9.0048191959567495E-2</v>
      </c>
    </row>
    <row r="1000" spans="1:18" ht="18" customHeight="1" x14ac:dyDescent="0.2">
      <c r="A1000" s="16" t="str">
        <f>'Limiting Factor Scores'!A100</f>
        <v>CC7</v>
      </c>
      <c r="B1000" s="16" t="str">
        <f>'Limiting Factor Scores'!B100</f>
        <v>Catherine Creek</v>
      </c>
      <c r="C1000" s="16" t="str">
        <f>'Limiting Factor Scores'!C100</f>
        <v>Non-Native Species Interactions and Competition</v>
      </c>
      <c r="D1000" s="18">
        <f>'Limiting Factor Scores'!D100</f>
        <v>1</v>
      </c>
      <c r="E1000" s="19">
        <f>'Limiting Factor Scores'!E100</f>
        <v>1.59</v>
      </c>
      <c r="F1000" s="18">
        <f>'Limiting Factor Scores'!F100</f>
        <v>0.23275000000000001</v>
      </c>
      <c r="G1000" s="18">
        <f>'Limiting Factor Scores'!G100</f>
        <v>0.9359874999002501</v>
      </c>
      <c r="H1000" s="18">
        <f>'Limiting Factor Scores'!H100</f>
        <v>0.32664799998403998</v>
      </c>
      <c r="I1000" s="17">
        <f>LFAT!A16</f>
        <v>1</v>
      </c>
      <c r="J1000" s="16" t="str">
        <f>LFAT!B16</f>
        <v>Protect Land (Easement and Acquisition)</v>
      </c>
      <c r="K1000" s="16" t="str">
        <f>LFAT!D16</f>
        <v>I</v>
      </c>
      <c r="L1000" s="19">
        <f>LFAT!F16</f>
        <v>0.5</v>
      </c>
      <c r="M1000" s="16" t="str">
        <f>LFAT!G16</f>
        <v>R</v>
      </c>
      <c r="N1000" s="19">
        <f>LFAT!I16</f>
        <v>0.1</v>
      </c>
      <c r="O1000" s="18">
        <f>LFAT!J16</f>
        <v>0.05</v>
      </c>
      <c r="P1000" s="18">
        <f t="shared" si="45"/>
        <v>1.1637500000000002E-2</v>
      </c>
      <c r="Q1000" s="18">
        <f t="shared" si="46"/>
        <v>4.6799374995012508E-2</v>
      </c>
      <c r="R1000" s="18">
        <f t="shared" si="47"/>
        <v>1.6332399999202E-2</v>
      </c>
    </row>
    <row r="1001" spans="1:18" ht="18" customHeight="1" x14ac:dyDescent="0.2">
      <c r="A1001" s="16" t="str">
        <f>'Limiting Factor Scores'!A101</f>
        <v>CC7</v>
      </c>
      <c r="B1001" s="16" t="str">
        <f>'Limiting Factor Scores'!B101</f>
        <v>Catherine Creek</v>
      </c>
      <c r="C1001" s="16" t="str">
        <f>'Limiting Factor Scores'!C101</f>
        <v>Predation</v>
      </c>
      <c r="D1001" s="18">
        <f>'Limiting Factor Scores'!D101</f>
        <v>1</v>
      </c>
      <c r="E1001" s="19">
        <f>'Limiting Factor Scores'!E101</f>
        <v>1</v>
      </c>
      <c r="F1001" s="18">
        <f>'Limiting Factor Scores'!F101</f>
        <v>0.1</v>
      </c>
      <c r="G1001" s="18">
        <f>'Limiting Factor Scores'!G101</f>
        <v>0.53714285730000011</v>
      </c>
      <c r="H1001" s="18">
        <f>'Limiting Factor Scores'!H101</f>
        <v>0.162200000038</v>
      </c>
      <c r="I1001" s="17">
        <f>LFAT!A14</f>
        <v>1</v>
      </c>
      <c r="J1001" s="16" t="str">
        <f>LFAT!B14</f>
        <v>Protect Land (Easement and Acquisition)</v>
      </c>
      <c r="K1001" s="16" t="str">
        <f>LFAT!D14</f>
        <v>I</v>
      </c>
      <c r="L1001" s="19">
        <f>LFAT!F14</f>
        <v>0.5</v>
      </c>
      <c r="M1001" s="16" t="str">
        <f>LFAT!G14</f>
        <v>R</v>
      </c>
      <c r="N1001" s="19">
        <f>LFAT!I14</f>
        <v>0.1</v>
      </c>
      <c r="O1001" s="18">
        <f>LFAT!J14</f>
        <v>0.05</v>
      </c>
      <c r="P1001" s="18">
        <f t="shared" si="45"/>
        <v>5.000000000000001E-3</v>
      </c>
      <c r="Q1001" s="18">
        <f t="shared" si="46"/>
        <v>2.6857142865000006E-2</v>
      </c>
      <c r="R1001" s="18">
        <f t="shared" si="47"/>
        <v>8.1100000019000001E-3</v>
      </c>
    </row>
    <row r="1002" spans="1:18" ht="18" customHeight="1" x14ac:dyDescent="0.2">
      <c r="A1002" s="16" t="str">
        <f>'Limiting Factor Scores'!A102</f>
        <v>CC7</v>
      </c>
      <c r="B1002" s="16" t="str">
        <f>'Limiting Factor Scores'!B102</f>
        <v>Catherine Creek</v>
      </c>
      <c r="C1002" s="16" t="str">
        <f>'Limiting Factor Scores'!C102</f>
        <v>Riparian Condition</v>
      </c>
      <c r="D1002" s="18">
        <f>'Limiting Factor Scores'!D102</f>
        <v>1</v>
      </c>
      <c r="E1002" s="19">
        <f>'Limiting Factor Scores'!E102</f>
        <v>1.64</v>
      </c>
      <c r="F1002" s="18">
        <f>'Limiting Factor Scores'!F102</f>
        <v>0.24399999999999999</v>
      </c>
      <c r="G1002" s="18">
        <f>'Limiting Factor Scores'!G102</f>
        <v>1.5145428573520001</v>
      </c>
      <c r="H1002" s="18">
        <f>'Limiting Factor Scores'!H102</f>
        <v>0.48439228575959997</v>
      </c>
      <c r="I1002" s="17">
        <f>LFAT!A3</f>
        <v>1</v>
      </c>
      <c r="J1002" s="16" t="str">
        <f>LFAT!B3</f>
        <v>Protect Land (Easement and Acquisition)</v>
      </c>
      <c r="K1002" s="16" t="str">
        <f>LFAT!D3</f>
        <v>I</v>
      </c>
      <c r="L1002" s="19">
        <f>LFAT!F3</f>
        <v>0.5</v>
      </c>
      <c r="M1002" s="16" t="str">
        <f>LFAT!G3</f>
        <v>C</v>
      </c>
      <c r="N1002" s="19">
        <f>LFAT!I3</f>
        <v>1</v>
      </c>
      <c r="O1002" s="18">
        <f>LFAT!J3</f>
        <v>0.5</v>
      </c>
      <c r="P1002" s="18">
        <f t="shared" si="45"/>
        <v>0.122</v>
      </c>
      <c r="Q1002" s="18">
        <f t="shared" si="46"/>
        <v>0.75727142867600006</v>
      </c>
      <c r="R1002" s="18">
        <f t="shared" si="47"/>
        <v>0.24219614287979999</v>
      </c>
    </row>
    <row r="1003" spans="1:18" ht="18" customHeight="1" x14ac:dyDescent="0.2">
      <c r="A1003" s="16" t="str">
        <f>'Limiting Factor Scores'!A103</f>
        <v>CC7</v>
      </c>
      <c r="B1003" s="16" t="str">
        <f>'Limiting Factor Scores'!B103</f>
        <v>Catherine Creek</v>
      </c>
      <c r="C1003" s="16" t="str">
        <f>'Limiting Factor Scores'!C103</f>
        <v>Side Channel and Wetland Habitat</v>
      </c>
      <c r="D1003" s="18">
        <f>'Limiting Factor Scores'!D103</f>
        <v>1</v>
      </c>
      <c r="E1003" s="19">
        <f>'Limiting Factor Scores'!E103</f>
        <v>2</v>
      </c>
      <c r="F1003" s="18">
        <f>'Limiting Factor Scores'!F103</f>
        <v>0.32500000000000001</v>
      </c>
      <c r="G1003" s="18">
        <f>'Limiting Factor Scores'!G103</f>
        <v>2.4978571423</v>
      </c>
      <c r="H1003" s="18">
        <f>'Limiting Factor Scores'!H103</f>
        <v>0.72584107125075004</v>
      </c>
      <c r="I1003" s="17">
        <f>LFAT!A5</f>
        <v>1</v>
      </c>
      <c r="J1003" s="16" t="str">
        <f>LFAT!B5</f>
        <v>Protect Land (Easement and Acquisition)</v>
      </c>
      <c r="K1003" s="16" t="str">
        <f>LFAT!D5</f>
        <v>I</v>
      </c>
      <c r="L1003" s="19">
        <f>LFAT!F5</f>
        <v>0.5</v>
      </c>
      <c r="M1003" s="16" t="str">
        <f>LFAT!G5</f>
        <v>CD</v>
      </c>
      <c r="N1003" s="19">
        <f>LFAT!I5</f>
        <v>0.5</v>
      </c>
      <c r="O1003" s="18">
        <f>LFAT!J5</f>
        <v>0.25</v>
      </c>
      <c r="P1003" s="18">
        <f t="shared" si="45"/>
        <v>8.1250000000000003E-2</v>
      </c>
      <c r="Q1003" s="18">
        <f t="shared" si="46"/>
        <v>0.624464285575</v>
      </c>
      <c r="R1003" s="18">
        <f t="shared" si="47"/>
        <v>0.18146026781268751</v>
      </c>
    </row>
    <row r="1004" spans="1:18" ht="18" customHeight="1" x14ac:dyDescent="0.2">
      <c r="A1004" s="16" t="str">
        <f>'Limiting Factor Scores'!A104</f>
        <v>CC7</v>
      </c>
      <c r="B1004" s="16" t="str">
        <f>'Limiting Factor Scores'!B104</f>
        <v>Catherine Creek</v>
      </c>
      <c r="C1004" s="16" t="str">
        <f>'Limiting Factor Scores'!C104</f>
        <v>Summer Water Temperature</v>
      </c>
      <c r="D1004" s="18">
        <f>'Limiting Factor Scores'!D104</f>
        <v>1</v>
      </c>
      <c r="E1004" s="19">
        <f>'Limiting Factor Scores'!E104</f>
        <v>3.11</v>
      </c>
      <c r="F1004" s="18">
        <f>'Limiting Factor Scores'!F104</f>
        <v>0.57474999999999998</v>
      </c>
      <c r="G1004" s="18">
        <f>'Limiting Factor Scores'!G104</f>
        <v>3.8261928570607497</v>
      </c>
      <c r="H1004" s="18">
        <f>'Limiting Factor Scores'!H104</f>
        <v>1.1812754642651875</v>
      </c>
      <c r="I1004" s="17">
        <f>LFAT!A11</f>
        <v>1</v>
      </c>
      <c r="J1004" s="16" t="str">
        <f>LFAT!B11</f>
        <v>Protect Land (Easement and Acquisition)</v>
      </c>
      <c r="K1004" s="16" t="str">
        <f>LFAT!D11</f>
        <v>I</v>
      </c>
      <c r="L1004" s="19">
        <f>LFAT!F11</f>
        <v>0.5</v>
      </c>
      <c r="M1004" s="16" t="str">
        <f>LFAT!G11</f>
        <v>R</v>
      </c>
      <c r="N1004" s="19">
        <f>LFAT!I11</f>
        <v>0.1</v>
      </c>
      <c r="O1004" s="18">
        <f>LFAT!J11</f>
        <v>0.05</v>
      </c>
      <c r="P1004" s="18">
        <f t="shared" si="45"/>
        <v>2.8737499999999999E-2</v>
      </c>
      <c r="Q1004" s="18">
        <f t="shared" si="46"/>
        <v>0.1913096428530375</v>
      </c>
      <c r="R1004" s="18">
        <f t="shared" si="47"/>
        <v>5.9063773213259375E-2</v>
      </c>
    </row>
    <row r="1005" spans="1:18" ht="18" customHeight="1" x14ac:dyDescent="0.2">
      <c r="A1005" s="16" t="str">
        <f>'Limiting Factor Scores'!A105</f>
        <v>CC7</v>
      </c>
      <c r="B1005" s="16" t="str">
        <f>'Limiting Factor Scores'!B105</f>
        <v>Catherine Creek</v>
      </c>
      <c r="C1005" s="16" t="str">
        <f>'Limiting Factor Scores'!C105</f>
        <v>Water Quality</v>
      </c>
      <c r="D1005" s="18">
        <f>'Limiting Factor Scores'!D105</f>
        <v>1</v>
      </c>
      <c r="E1005" s="19">
        <f>'Limiting Factor Scores'!E105</f>
        <v>2.71</v>
      </c>
      <c r="F1005" s="18">
        <f>'Limiting Factor Scores'!F105</f>
        <v>0.48475000000000001</v>
      </c>
      <c r="G1005" s="18">
        <f>'Limiting Factor Scores'!G105</f>
        <v>2.8219375007617504</v>
      </c>
      <c r="H1005" s="18">
        <f>'Limiting Factor Scores'!H105</f>
        <v>0.77847387520428768</v>
      </c>
      <c r="I1005" s="17">
        <f>LFAT!A13</f>
        <v>1</v>
      </c>
      <c r="J1005" s="16" t="str">
        <f>LFAT!B13</f>
        <v>Protect Land (Easement and Acquisition)</v>
      </c>
      <c r="K1005" s="16" t="str">
        <f>LFAT!D13</f>
        <v>I</v>
      </c>
      <c r="L1005" s="19">
        <f>LFAT!F13</f>
        <v>0.5</v>
      </c>
      <c r="M1005" s="16" t="str">
        <f>LFAT!G13</f>
        <v>CD</v>
      </c>
      <c r="N1005" s="19">
        <f>LFAT!I13</f>
        <v>0.5</v>
      </c>
      <c r="O1005" s="18">
        <f>LFAT!J13</f>
        <v>0.25</v>
      </c>
      <c r="P1005" s="18">
        <f t="shared" si="45"/>
        <v>0.1211875</v>
      </c>
      <c r="Q1005" s="18">
        <f t="shared" si="46"/>
        <v>0.70548437519043761</v>
      </c>
      <c r="R1005" s="18">
        <f t="shared" si="47"/>
        <v>0.19461846880107192</v>
      </c>
    </row>
    <row r="1006" spans="1:18" ht="18" customHeight="1" x14ac:dyDescent="0.2">
      <c r="A1006" s="16" t="str">
        <f>'Limiting Factor Scores'!A106</f>
        <v>CC7</v>
      </c>
      <c r="B1006" s="16" t="str">
        <f>'Limiting Factor Scores'!B106</f>
        <v>Catherine Creek</v>
      </c>
      <c r="C1006" s="16" t="str">
        <f>'Limiting Factor Scores'!C106</f>
        <v>Winter Water Temperature</v>
      </c>
      <c r="D1006" s="18">
        <f>'Limiting Factor Scores'!D106</f>
        <v>1</v>
      </c>
      <c r="E1006" s="19">
        <f>'Limiting Factor Scores'!E106</f>
        <v>2.15</v>
      </c>
      <c r="F1006" s="18">
        <f>'Limiting Factor Scores'!F106</f>
        <v>0.35875000000000001</v>
      </c>
      <c r="G1006" s="18">
        <f>'Limiting Factor Scores'!G106</f>
        <v>1.7194375000512501</v>
      </c>
      <c r="H1006" s="18">
        <f>'Limiting Factor Scores'!H106</f>
        <v>0.47857250005381258</v>
      </c>
      <c r="I1006" s="17">
        <f>LFAT!A12</f>
        <v>1</v>
      </c>
      <c r="J1006" s="16" t="str">
        <f>LFAT!B12</f>
        <v>Protect Land (Easement and Acquisition)</v>
      </c>
      <c r="K1006" s="16" t="str">
        <f>LFAT!D12</f>
        <v>I</v>
      </c>
      <c r="L1006" s="19">
        <f>LFAT!F12</f>
        <v>0.5</v>
      </c>
      <c r="M1006" s="16" t="str">
        <f>LFAT!G12</f>
        <v>R</v>
      </c>
      <c r="N1006" s="19">
        <f>LFAT!I12</f>
        <v>0.1</v>
      </c>
      <c r="O1006" s="18">
        <f>LFAT!J12</f>
        <v>0.05</v>
      </c>
      <c r="P1006" s="18">
        <f t="shared" si="45"/>
        <v>1.7937500000000002E-2</v>
      </c>
      <c r="Q1006" s="18">
        <f t="shared" si="46"/>
        <v>8.5971875002562509E-2</v>
      </c>
      <c r="R1006" s="18">
        <f t="shared" si="47"/>
        <v>2.3928625002690631E-2</v>
      </c>
    </row>
    <row r="1007" spans="1:18" ht="18" customHeight="1" x14ac:dyDescent="0.2">
      <c r="A1007" s="16" t="str">
        <f>'Limiting Factor Scores'!A92</f>
        <v>CC7</v>
      </c>
      <c r="B1007" s="16" t="str">
        <f>'Limiting Factor Scores'!B92</f>
        <v>Catherine Creek</v>
      </c>
      <c r="C1007" s="16" t="str">
        <f>'Limiting Factor Scores'!C92</f>
        <v>Altered Flow Timing</v>
      </c>
      <c r="D1007" s="18">
        <f>'Limiting Factor Scores'!D92</f>
        <v>1</v>
      </c>
      <c r="E1007" s="19">
        <f>'Limiting Factor Scores'!E92</f>
        <v>3.11</v>
      </c>
      <c r="F1007" s="18">
        <f>'Limiting Factor Scores'!F92</f>
        <v>0.57474999999999998</v>
      </c>
      <c r="G1007" s="18">
        <f>'Limiting Factor Scores'!G92</f>
        <v>3.0133321429392494</v>
      </c>
      <c r="H1007" s="18">
        <f>'Limiting Factor Scores'!H92</f>
        <v>0.82066089299672484</v>
      </c>
      <c r="I1007" s="17">
        <f>LFAT!A23</f>
        <v>2</v>
      </c>
      <c r="J1007" s="16" t="str">
        <f>LFAT!B23</f>
        <v>Instream Complexity Improvement</v>
      </c>
      <c r="K1007" s="16" t="str">
        <f>LFAT!D23</f>
        <v>N</v>
      </c>
      <c r="L1007" s="19">
        <f>LFAT!F23</f>
        <v>0.1</v>
      </c>
      <c r="M1007" s="16" t="str">
        <f>LFAT!G23</f>
        <v>CD</v>
      </c>
      <c r="N1007" s="19">
        <f>LFAT!I23</f>
        <v>0.5</v>
      </c>
      <c r="O1007" s="18">
        <f>LFAT!J23</f>
        <v>0.05</v>
      </c>
      <c r="P1007" s="18">
        <f t="shared" si="45"/>
        <v>2.8737499999999999E-2</v>
      </c>
      <c r="Q1007" s="18">
        <f t="shared" si="46"/>
        <v>0.15066660714696248</v>
      </c>
      <c r="R1007" s="18">
        <f t="shared" si="47"/>
        <v>4.1033044649836245E-2</v>
      </c>
    </row>
    <row r="1008" spans="1:18" ht="18" customHeight="1" x14ac:dyDescent="0.2">
      <c r="A1008" s="16" t="str">
        <f>'Limiting Factor Scores'!A93</f>
        <v>CC7</v>
      </c>
      <c r="B1008" s="16" t="str">
        <f>'Limiting Factor Scores'!B93</f>
        <v>Catherine Creek</v>
      </c>
      <c r="C1008" s="16" t="str">
        <f>'Limiting Factor Scores'!C93</f>
        <v>Altered Primary Productivity</v>
      </c>
      <c r="D1008" s="18">
        <f>'Limiting Factor Scores'!D93</f>
        <v>1</v>
      </c>
      <c r="E1008" s="19">
        <f>'Limiting Factor Scores'!E93</f>
        <v>1.82</v>
      </c>
      <c r="F1008" s="18">
        <f>'Limiting Factor Scores'!F93</f>
        <v>0.28449999999999998</v>
      </c>
      <c r="G1008" s="18">
        <f>'Limiting Factor Scores'!G93</f>
        <v>1.0343607140825</v>
      </c>
      <c r="H1008" s="18">
        <f>'Limiting Factor Scores'!H93</f>
        <v>0.29027128565006999</v>
      </c>
      <c r="I1008" s="17">
        <f>LFAT!A30</f>
        <v>2</v>
      </c>
      <c r="J1008" s="16" t="str">
        <f>LFAT!B30</f>
        <v>Instream Complexity Improvement</v>
      </c>
      <c r="K1008" s="16" t="str">
        <f>LFAT!D30</f>
        <v>N</v>
      </c>
      <c r="L1008" s="19">
        <f>LFAT!F30</f>
        <v>0.1</v>
      </c>
      <c r="M1008" s="16" t="str">
        <f>LFAT!G30</f>
        <v>R</v>
      </c>
      <c r="N1008" s="19">
        <f>LFAT!I30</f>
        <v>0.1</v>
      </c>
      <c r="O1008" s="18">
        <f>LFAT!J30</f>
        <v>0.01</v>
      </c>
      <c r="P1008" s="18">
        <f t="shared" si="45"/>
        <v>2.8449999999999999E-3</v>
      </c>
      <c r="Q1008" s="18">
        <f t="shared" si="46"/>
        <v>1.0343607140825E-2</v>
      </c>
      <c r="R1008" s="18">
        <f t="shared" si="47"/>
        <v>2.9027128565006998E-3</v>
      </c>
    </row>
    <row r="1009" spans="1:18" ht="18" customHeight="1" x14ac:dyDescent="0.2">
      <c r="A1009" s="16" t="str">
        <f>'Limiting Factor Scores'!A94</f>
        <v>CC7</v>
      </c>
      <c r="B1009" s="16" t="str">
        <f>'Limiting Factor Scores'!B94</f>
        <v>Catherine Creek</v>
      </c>
      <c r="C1009" s="16" t="str">
        <f>'Limiting Factor Scores'!C94</f>
        <v>Anthropogenic Barriers</v>
      </c>
      <c r="D1009" s="18">
        <f>'Limiting Factor Scores'!D94</f>
        <v>1</v>
      </c>
      <c r="E1009" s="19">
        <f>'Limiting Factor Scores'!E94</f>
        <v>1.44</v>
      </c>
      <c r="F1009" s="18">
        <f>'Limiting Factor Scores'!F94</f>
        <v>0.19900000000000001</v>
      </c>
      <c r="G1009" s="18">
        <f>'Limiting Factor Scores'!G94</f>
        <v>1.0561214283439999</v>
      </c>
      <c r="H1009" s="18">
        <f>'Limiting Factor Scores'!H94</f>
        <v>0.32482485704221997</v>
      </c>
      <c r="I1009" s="17">
        <f>LFAT!A17</f>
        <v>2</v>
      </c>
      <c r="J1009" s="16" t="str">
        <f>LFAT!B17</f>
        <v>Instream Complexity Improvement</v>
      </c>
      <c r="K1009" s="16" t="str">
        <f>LFAT!D17</f>
        <v>N</v>
      </c>
      <c r="L1009" s="19">
        <f>LFAT!F17</f>
        <v>0.1</v>
      </c>
      <c r="M1009" s="16" t="str">
        <f>LFAT!G17</f>
        <v>R</v>
      </c>
      <c r="N1009" s="19">
        <f>LFAT!I17</f>
        <v>0.1</v>
      </c>
      <c r="O1009" s="18">
        <f>LFAT!J17</f>
        <v>0.01</v>
      </c>
      <c r="P1009" s="18">
        <f t="shared" si="45"/>
        <v>1.99E-3</v>
      </c>
      <c r="Q1009" s="18">
        <f t="shared" si="46"/>
        <v>1.056121428344E-2</v>
      </c>
      <c r="R1009" s="18">
        <f t="shared" si="47"/>
        <v>3.2482485704221999E-3</v>
      </c>
    </row>
    <row r="1010" spans="1:18" ht="18" customHeight="1" x14ac:dyDescent="0.2">
      <c r="A1010" s="16" t="str">
        <f>'Limiting Factor Scores'!A95</f>
        <v>CC7</v>
      </c>
      <c r="B1010" s="16" t="str">
        <f>'Limiting Factor Scores'!B95</f>
        <v>Catherine Creek</v>
      </c>
      <c r="C1010" s="16" t="str">
        <f>'Limiting Factor Scores'!C95</f>
        <v>Channel and Habitat Structure</v>
      </c>
      <c r="D1010" s="18">
        <f>'Limiting Factor Scores'!D95</f>
        <v>1</v>
      </c>
      <c r="E1010" s="19">
        <f>'Limiting Factor Scores'!E95</f>
        <v>1.64</v>
      </c>
      <c r="F1010" s="18">
        <f>'Limiting Factor Scores'!F95</f>
        <v>0.24399999999999999</v>
      </c>
      <c r="G1010" s="18">
        <f>'Limiting Factor Scores'!G95</f>
        <v>2.1262857139719999</v>
      </c>
      <c r="H1010" s="18">
        <f>'Limiting Factor Scores'!H95</f>
        <v>0.64093571415988004</v>
      </c>
      <c r="I1010" s="17">
        <f>LFAT!A21</f>
        <v>2</v>
      </c>
      <c r="J1010" s="16" t="str">
        <f>LFAT!B21</f>
        <v>Instream Complexity Improvement</v>
      </c>
      <c r="K1010" s="16" t="str">
        <f>LFAT!D21</f>
        <v>D</v>
      </c>
      <c r="L1010" s="19">
        <f>LFAT!F21</f>
        <v>1</v>
      </c>
      <c r="M1010" s="16" t="str">
        <f>LFAT!G21</f>
        <v>C</v>
      </c>
      <c r="N1010" s="19">
        <f>LFAT!I21</f>
        <v>1</v>
      </c>
      <c r="O1010" s="18">
        <f>LFAT!J21</f>
        <v>1</v>
      </c>
      <c r="P1010" s="18">
        <f t="shared" si="45"/>
        <v>0.24399999999999999</v>
      </c>
      <c r="Q1010" s="18">
        <f t="shared" si="46"/>
        <v>2.1262857139719999</v>
      </c>
      <c r="R1010" s="18">
        <f t="shared" si="47"/>
        <v>0.64093571415988004</v>
      </c>
    </row>
    <row r="1011" spans="1:18" ht="18" customHeight="1" x14ac:dyDescent="0.2">
      <c r="A1011" s="16" t="str">
        <f>'Limiting Factor Scores'!A96</f>
        <v>CC7</v>
      </c>
      <c r="B1011" s="16" t="str">
        <f>'Limiting Factor Scores'!B96</f>
        <v>Catherine Creek</v>
      </c>
      <c r="C1011" s="16" t="str">
        <f>'Limiting Factor Scores'!C96</f>
        <v>Decreased Sediment Quantity</v>
      </c>
      <c r="D1011" s="18">
        <f>'Limiting Factor Scores'!D96</f>
        <v>1</v>
      </c>
      <c r="E1011" s="19">
        <f>'Limiting Factor Scores'!E96</f>
        <v>2.61</v>
      </c>
      <c r="F1011" s="18">
        <f>'Limiting Factor Scores'!F96</f>
        <v>0.46224999999999999</v>
      </c>
      <c r="G1011" s="18">
        <f>'Limiting Factor Scores'!G96</f>
        <v>2.3937946430552497</v>
      </c>
      <c r="H1011" s="18">
        <f>'Limiting Factor Scores'!H96</f>
        <v>0.72599664297204503</v>
      </c>
      <c r="I1011" s="17">
        <f>LFAT!A24</f>
        <v>2</v>
      </c>
      <c r="J1011" s="16" t="str">
        <f>LFAT!B24</f>
        <v>Instream Complexity Improvement</v>
      </c>
      <c r="K1011" s="16" t="str">
        <f>LFAT!D24</f>
        <v>I</v>
      </c>
      <c r="L1011" s="19">
        <f>LFAT!F24</f>
        <v>0.5</v>
      </c>
      <c r="M1011" s="16" t="str">
        <f>LFAT!G24</f>
        <v>CD</v>
      </c>
      <c r="N1011" s="19">
        <f>LFAT!I24</f>
        <v>0.5</v>
      </c>
      <c r="O1011" s="18">
        <f>LFAT!J24</f>
        <v>0.25</v>
      </c>
      <c r="P1011" s="18">
        <f t="shared" si="45"/>
        <v>0.1155625</v>
      </c>
      <c r="Q1011" s="18">
        <f t="shared" si="46"/>
        <v>0.59844866076381242</v>
      </c>
      <c r="R1011" s="18">
        <f t="shared" si="47"/>
        <v>0.18149916074301126</v>
      </c>
    </row>
    <row r="1012" spans="1:18" ht="18" customHeight="1" x14ac:dyDescent="0.2">
      <c r="A1012" s="16" t="str">
        <f>'Limiting Factor Scores'!A97</f>
        <v>CC7</v>
      </c>
      <c r="B1012" s="16" t="str">
        <f>'Limiting Factor Scores'!B97</f>
        <v>Catherine Creek</v>
      </c>
      <c r="C1012" s="16" t="str">
        <f>'Limiting Factor Scores'!C97</f>
        <v>Decreased Water Quantity</v>
      </c>
      <c r="D1012" s="18">
        <f>'Limiting Factor Scores'!D97</f>
        <v>1</v>
      </c>
      <c r="E1012" s="19">
        <f>'Limiting Factor Scores'!E97</f>
        <v>2.88</v>
      </c>
      <c r="F1012" s="18">
        <f>'Limiting Factor Scores'!F97</f>
        <v>0.52300000000000002</v>
      </c>
      <c r="G1012" s="18">
        <f>'Limiting Factor Scores'!G97</f>
        <v>3.9187642863119998</v>
      </c>
      <c r="H1012" s="18">
        <f>'Limiting Factor Scores'!H97</f>
        <v>1.1229930715989198</v>
      </c>
      <c r="I1012" s="17">
        <f>LFAT!A22</f>
        <v>2</v>
      </c>
      <c r="J1012" s="16" t="str">
        <f>LFAT!B22</f>
        <v>Instream Complexity Improvement</v>
      </c>
      <c r="K1012" s="16" t="str">
        <f>LFAT!D22</f>
        <v>N</v>
      </c>
      <c r="L1012" s="19">
        <f>LFAT!F22</f>
        <v>0.1</v>
      </c>
      <c r="M1012" s="16" t="str">
        <f>LFAT!G22</f>
        <v>R</v>
      </c>
      <c r="N1012" s="19">
        <f>LFAT!I22</f>
        <v>0.1</v>
      </c>
      <c r="O1012" s="18">
        <f>LFAT!J22</f>
        <v>0.01</v>
      </c>
      <c r="P1012" s="18">
        <f t="shared" si="45"/>
        <v>5.2300000000000003E-3</v>
      </c>
      <c r="Q1012" s="18">
        <f t="shared" si="46"/>
        <v>3.9187642863120001E-2</v>
      </c>
      <c r="R1012" s="18">
        <f t="shared" si="47"/>
        <v>1.1229930715989198E-2</v>
      </c>
    </row>
    <row r="1013" spans="1:18" ht="18" customHeight="1" x14ac:dyDescent="0.2">
      <c r="A1013" s="16" t="str">
        <f>'Limiting Factor Scores'!A98</f>
        <v>CC7</v>
      </c>
      <c r="B1013" s="16" t="str">
        <f>'Limiting Factor Scores'!B98</f>
        <v>Catherine Creek</v>
      </c>
      <c r="C1013" s="16" t="str">
        <f>'Limiting Factor Scores'!C98</f>
        <v>Floodplain Condition</v>
      </c>
      <c r="D1013" s="18">
        <f>'Limiting Factor Scores'!D98</f>
        <v>1</v>
      </c>
      <c r="E1013" s="19">
        <f>'Limiting Factor Scores'!E98</f>
        <v>1.74</v>
      </c>
      <c r="F1013" s="18">
        <f>'Limiting Factor Scores'!F98</f>
        <v>0.26650000000000001</v>
      </c>
      <c r="G1013" s="18">
        <f>'Limiting Factor Scores'!G98</f>
        <v>1.6199392858285002</v>
      </c>
      <c r="H1013" s="18">
        <f>'Limiting Factor Scores'!H98</f>
        <v>0.46053103574055504</v>
      </c>
      <c r="I1013" s="17">
        <f>LFAT!A19</f>
        <v>2</v>
      </c>
      <c r="J1013" s="16" t="str">
        <f>LFAT!B19</f>
        <v>Instream Complexity Improvement</v>
      </c>
      <c r="K1013" s="16" t="str">
        <f>LFAT!D19</f>
        <v>I</v>
      </c>
      <c r="L1013" s="19">
        <f>LFAT!F19</f>
        <v>0.5</v>
      </c>
      <c r="M1013" s="16" t="str">
        <f>LFAT!G19</f>
        <v>C</v>
      </c>
      <c r="N1013" s="19">
        <f>LFAT!I19</f>
        <v>1</v>
      </c>
      <c r="O1013" s="18">
        <f>LFAT!J19</f>
        <v>0.5</v>
      </c>
      <c r="P1013" s="18">
        <f t="shared" si="45"/>
        <v>0.13325000000000001</v>
      </c>
      <c r="Q1013" s="18">
        <f t="shared" si="46"/>
        <v>0.80996964291425011</v>
      </c>
      <c r="R1013" s="18">
        <f t="shared" si="47"/>
        <v>0.23026551787027752</v>
      </c>
    </row>
    <row r="1014" spans="1:18" ht="18" customHeight="1" x14ac:dyDescent="0.2">
      <c r="A1014" s="16" t="str">
        <f>'Limiting Factor Scores'!A99</f>
        <v>CC7</v>
      </c>
      <c r="B1014" s="16" t="str">
        <f>'Limiting Factor Scores'!B99</f>
        <v>Catherine Creek</v>
      </c>
      <c r="C1014" s="16" t="str">
        <f>'Limiting Factor Scores'!C99</f>
        <v>Increased Sediment Quantity</v>
      </c>
      <c r="D1014" s="18">
        <f>'Limiting Factor Scores'!D99</f>
        <v>1</v>
      </c>
      <c r="E1014" s="19">
        <f>'Limiting Factor Scores'!E99</f>
        <v>1.89</v>
      </c>
      <c r="F1014" s="18">
        <f>'Limiting Factor Scores'!F99</f>
        <v>0.30025000000000002</v>
      </c>
      <c r="G1014" s="18">
        <f>'Limiting Factor Scores'!G99</f>
        <v>1.0916232140712501</v>
      </c>
      <c r="H1014" s="18">
        <f>'Limiting Factor Scores'!H99</f>
        <v>0.36019276783826998</v>
      </c>
      <c r="I1014" s="17">
        <f>LFAT!A25</f>
        <v>2</v>
      </c>
      <c r="J1014" s="16" t="str">
        <f>LFAT!B25</f>
        <v>Instream Complexity Improvement</v>
      </c>
      <c r="K1014" s="16" t="str">
        <f>LFAT!D25</f>
        <v>I</v>
      </c>
      <c r="L1014" s="19">
        <f>LFAT!F25</f>
        <v>0.5</v>
      </c>
      <c r="M1014" s="16" t="str">
        <f>LFAT!G25</f>
        <v>C</v>
      </c>
      <c r="N1014" s="19">
        <f>LFAT!I25</f>
        <v>1</v>
      </c>
      <c r="O1014" s="18">
        <f>LFAT!J25</f>
        <v>0.5</v>
      </c>
      <c r="P1014" s="18">
        <f t="shared" si="45"/>
        <v>0.15012500000000001</v>
      </c>
      <c r="Q1014" s="18">
        <f t="shared" si="46"/>
        <v>0.54581160703562503</v>
      </c>
      <c r="R1014" s="18">
        <f t="shared" si="47"/>
        <v>0.18009638391913499</v>
      </c>
    </row>
    <row r="1015" spans="1:18" ht="18" customHeight="1" x14ac:dyDescent="0.2">
      <c r="A1015" s="16" t="str">
        <f>'Limiting Factor Scores'!A100</f>
        <v>CC7</v>
      </c>
      <c r="B1015" s="16" t="str">
        <f>'Limiting Factor Scores'!B100</f>
        <v>Catherine Creek</v>
      </c>
      <c r="C1015" s="16" t="str">
        <f>'Limiting Factor Scores'!C100</f>
        <v>Non-Native Species Interactions and Competition</v>
      </c>
      <c r="D1015" s="18">
        <f>'Limiting Factor Scores'!D100</f>
        <v>1</v>
      </c>
      <c r="E1015" s="19">
        <f>'Limiting Factor Scores'!E100</f>
        <v>1.59</v>
      </c>
      <c r="F1015" s="18">
        <f>'Limiting Factor Scores'!F100</f>
        <v>0.23275000000000001</v>
      </c>
      <c r="G1015" s="18">
        <f>'Limiting Factor Scores'!G100</f>
        <v>0.9359874999002501</v>
      </c>
      <c r="H1015" s="18">
        <f>'Limiting Factor Scores'!H100</f>
        <v>0.32664799998403998</v>
      </c>
      <c r="I1015" s="17">
        <f>LFAT!A31</f>
        <v>2</v>
      </c>
      <c r="J1015" s="16" t="str">
        <f>LFAT!B31</f>
        <v>Instream Complexity Improvement</v>
      </c>
      <c r="K1015" s="16" t="str">
        <f>LFAT!D31</f>
        <v>I</v>
      </c>
      <c r="L1015" s="19">
        <f>LFAT!F31</f>
        <v>0.5</v>
      </c>
      <c r="M1015" s="16" t="str">
        <f>LFAT!G31</f>
        <v>CD</v>
      </c>
      <c r="N1015" s="19">
        <f>LFAT!I31</f>
        <v>0.5</v>
      </c>
      <c r="O1015" s="18">
        <f>LFAT!J31</f>
        <v>0.25</v>
      </c>
      <c r="P1015" s="18">
        <f t="shared" si="45"/>
        <v>5.8187500000000003E-2</v>
      </c>
      <c r="Q1015" s="18">
        <f t="shared" si="46"/>
        <v>0.23399687497506252</v>
      </c>
      <c r="R1015" s="18">
        <f t="shared" si="47"/>
        <v>8.1661999996009996E-2</v>
      </c>
    </row>
    <row r="1016" spans="1:18" ht="18" customHeight="1" x14ac:dyDescent="0.2">
      <c r="A1016" s="16" t="str">
        <f>'Limiting Factor Scores'!A101</f>
        <v>CC7</v>
      </c>
      <c r="B1016" s="16" t="str">
        <f>'Limiting Factor Scores'!B101</f>
        <v>Catherine Creek</v>
      </c>
      <c r="C1016" s="16" t="str">
        <f>'Limiting Factor Scores'!C101</f>
        <v>Predation</v>
      </c>
      <c r="D1016" s="18">
        <f>'Limiting Factor Scores'!D101</f>
        <v>1</v>
      </c>
      <c r="E1016" s="19">
        <f>'Limiting Factor Scores'!E101</f>
        <v>1</v>
      </c>
      <c r="F1016" s="18">
        <f>'Limiting Factor Scores'!F101</f>
        <v>0.1</v>
      </c>
      <c r="G1016" s="18">
        <f>'Limiting Factor Scores'!G101</f>
        <v>0.53714285730000011</v>
      </c>
      <c r="H1016" s="18">
        <f>'Limiting Factor Scores'!H101</f>
        <v>0.162200000038</v>
      </c>
      <c r="I1016" s="17">
        <f>LFAT!A29</f>
        <v>2</v>
      </c>
      <c r="J1016" s="16" t="str">
        <f>LFAT!B29</f>
        <v>Instream Complexity Improvement</v>
      </c>
      <c r="K1016" s="16" t="str">
        <f>LFAT!D29</f>
        <v>I</v>
      </c>
      <c r="L1016" s="19">
        <f>LFAT!F29</f>
        <v>0.5</v>
      </c>
      <c r="M1016" s="16" t="str">
        <f>LFAT!G29</f>
        <v>CD</v>
      </c>
      <c r="N1016" s="19">
        <f>LFAT!I29</f>
        <v>0.5</v>
      </c>
      <c r="O1016" s="18">
        <f>LFAT!J29</f>
        <v>0.25</v>
      </c>
      <c r="P1016" s="18">
        <f t="shared" si="45"/>
        <v>2.5000000000000001E-2</v>
      </c>
      <c r="Q1016" s="18">
        <f t="shared" si="46"/>
        <v>0.13428571432500003</v>
      </c>
      <c r="R1016" s="18">
        <f t="shared" si="47"/>
        <v>4.0550000009500001E-2</v>
      </c>
    </row>
    <row r="1017" spans="1:18" ht="18" customHeight="1" x14ac:dyDescent="0.2">
      <c r="A1017" s="16" t="str">
        <f>'Limiting Factor Scores'!A102</f>
        <v>CC7</v>
      </c>
      <c r="B1017" s="16" t="str">
        <f>'Limiting Factor Scores'!B102</f>
        <v>Catherine Creek</v>
      </c>
      <c r="C1017" s="16" t="str">
        <f>'Limiting Factor Scores'!C102</f>
        <v>Riparian Condition</v>
      </c>
      <c r="D1017" s="18">
        <f>'Limiting Factor Scores'!D102</f>
        <v>1</v>
      </c>
      <c r="E1017" s="19">
        <f>'Limiting Factor Scores'!E102</f>
        <v>1.64</v>
      </c>
      <c r="F1017" s="18">
        <f>'Limiting Factor Scores'!F102</f>
        <v>0.24399999999999999</v>
      </c>
      <c r="G1017" s="18">
        <f>'Limiting Factor Scores'!G102</f>
        <v>1.5145428573520001</v>
      </c>
      <c r="H1017" s="18">
        <f>'Limiting Factor Scores'!H102</f>
        <v>0.48439228575959997</v>
      </c>
      <c r="I1017" s="17">
        <f>LFAT!A18</f>
        <v>2</v>
      </c>
      <c r="J1017" s="16" t="str">
        <f>LFAT!B18</f>
        <v>Instream Complexity Improvement</v>
      </c>
      <c r="K1017" s="16" t="str">
        <f>LFAT!D18</f>
        <v>I</v>
      </c>
      <c r="L1017" s="19">
        <f>LFAT!F18</f>
        <v>0.5</v>
      </c>
      <c r="M1017" s="16" t="str">
        <f>LFAT!G18</f>
        <v>CD</v>
      </c>
      <c r="N1017" s="19">
        <f>LFAT!I18</f>
        <v>0.5</v>
      </c>
      <c r="O1017" s="18">
        <f>LFAT!J18</f>
        <v>0.25</v>
      </c>
      <c r="P1017" s="18">
        <f t="shared" si="45"/>
        <v>6.0999999999999999E-2</v>
      </c>
      <c r="Q1017" s="18">
        <f t="shared" si="46"/>
        <v>0.37863571433800003</v>
      </c>
      <c r="R1017" s="18">
        <f t="shared" si="47"/>
        <v>0.12109807143989999</v>
      </c>
    </row>
    <row r="1018" spans="1:18" ht="18" customHeight="1" x14ac:dyDescent="0.2">
      <c r="A1018" s="16" t="str">
        <f>'Limiting Factor Scores'!A103</f>
        <v>CC7</v>
      </c>
      <c r="B1018" s="16" t="str">
        <f>'Limiting Factor Scores'!B103</f>
        <v>Catherine Creek</v>
      </c>
      <c r="C1018" s="16" t="str">
        <f>'Limiting Factor Scores'!C103</f>
        <v>Side Channel and Wetland Habitat</v>
      </c>
      <c r="D1018" s="18">
        <f>'Limiting Factor Scores'!D103</f>
        <v>1</v>
      </c>
      <c r="E1018" s="19">
        <f>'Limiting Factor Scores'!E103</f>
        <v>2</v>
      </c>
      <c r="F1018" s="18">
        <f>'Limiting Factor Scores'!F103</f>
        <v>0.32500000000000001</v>
      </c>
      <c r="G1018" s="18">
        <f>'Limiting Factor Scores'!G103</f>
        <v>2.4978571423</v>
      </c>
      <c r="H1018" s="18">
        <f>'Limiting Factor Scores'!H103</f>
        <v>0.72584107125075004</v>
      </c>
      <c r="I1018" s="17">
        <f>LFAT!A20</f>
        <v>2</v>
      </c>
      <c r="J1018" s="16" t="str">
        <f>LFAT!B20</f>
        <v>Instream Complexity Improvement</v>
      </c>
      <c r="K1018" s="16" t="str">
        <f>LFAT!D20</f>
        <v>D</v>
      </c>
      <c r="L1018" s="19">
        <f>LFAT!F20</f>
        <v>1</v>
      </c>
      <c r="M1018" s="16" t="str">
        <f>LFAT!G20</f>
        <v>C</v>
      </c>
      <c r="N1018" s="19">
        <f>LFAT!I20</f>
        <v>1</v>
      </c>
      <c r="O1018" s="18">
        <f>LFAT!J20</f>
        <v>1</v>
      </c>
      <c r="P1018" s="18">
        <f t="shared" si="45"/>
        <v>0.32500000000000001</v>
      </c>
      <c r="Q1018" s="18">
        <f t="shared" si="46"/>
        <v>2.4978571423</v>
      </c>
      <c r="R1018" s="18">
        <f t="shared" si="47"/>
        <v>0.72584107125075004</v>
      </c>
    </row>
    <row r="1019" spans="1:18" ht="18" customHeight="1" x14ac:dyDescent="0.2">
      <c r="A1019" s="16" t="str">
        <f>'Limiting Factor Scores'!A104</f>
        <v>CC7</v>
      </c>
      <c r="B1019" s="16" t="str">
        <f>'Limiting Factor Scores'!B104</f>
        <v>Catherine Creek</v>
      </c>
      <c r="C1019" s="16" t="str">
        <f>'Limiting Factor Scores'!C104</f>
        <v>Summer Water Temperature</v>
      </c>
      <c r="D1019" s="18">
        <f>'Limiting Factor Scores'!D104</f>
        <v>1</v>
      </c>
      <c r="E1019" s="19">
        <f>'Limiting Factor Scores'!E104</f>
        <v>3.11</v>
      </c>
      <c r="F1019" s="18">
        <f>'Limiting Factor Scores'!F104</f>
        <v>0.57474999999999998</v>
      </c>
      <c r="G1019" s="18">
        <f>'Limiting Factor Scores'!G104</f>
        <v>3.8261928570607497</v>
      </c>
      <c r="H1019" s="18">
        <f>'Limiting Factor Scores'!H104</f>
        <v>1.1812754642651875</v>
      </c>
      <c r="I1019" s="17">
        <f>LFAT!A26</f>
        <v>2</v>
      </c>
      <c r="J1019" s="16" t="str">
        <f>LFAT!B26</f>
        <v>Instream Complexity Improvement</v>
      </c>
      <c r="K1019" s="16" t="str">
        <f>LFAT!D26</f>
        <v>I</v>
      </c>
      <c r="L1019" s="19">
        <f>LFAT!F26</f>
        <v>0.5</v>
      </c>
      <c r="M1019" s="16" t="str">
        <f>LFAT!G26</f>
        <v>CD</v>
      </c>
      <c r="N1019" s="19">
        <f>LFAT!I26</f>
        <v>0.5</v>
      </c>
      <c r="O1019" s="18">
        <f>LFAT!J26</f>
        <v>0.25</v>
      </c>
      <c r="P1019" s="18">
        <f t="shared" si="45"/>
        <v>0.1436875</v>
      </c>
      <c r="Q1019" s="18">
        <f t="shared" si="46"/>
        <v>0.95654821426518744</v>
      </c>
      <c r="R1019" s="18">
        <f t="shared" si="47"/>
        <v>0.29531886606629687</v>
      </c>
    </row>
    <row r="1020" spans="1:18" ht="18" customHeight="1" x14ac:dyDescent="0.2">
      <c r="A1020" s="16" t="str">
        <f>'Limiting Factor Scores'!A105</f>
        <v>CC7</v>
      </c>
      <c r="B1020" s="16" t="str">
        <f>'Limiting Factor Scores'!B105</f>
        <v>Catherine Creek</v>
      </c>
      <c r="C1020" s="16" t="str">
        <f>'Limiting Factor Scores'!C105</f>
        <v>Water Quality</v>
      </c>
      <c r="D1020" s="18">
        <f>'Limiting Factor Scores'!D105</f>
        <v>1</v>
      </c>
      <c r="E1020" s="19">
        <f>'Limiting Factor Scores'!E105</f>
        <v>2.71</v>
      </c>
      <c r="F1020" s="18">
        <f>'Limiting Factor Scores'!F105</f>
        <v>0.48475000000000001</v>
      </c>
      <c r="G1020" s="18">
        <f>'Limiting Factor Scores'!G105</f>
        <v>2.8219375007617504</v>
      </c>
      <c r="H1020" s="18">
        <f>'Limiting Factor Scores'!H105</f>
        <v>0.77847387520428768</v>
      </c>
      <c r="I1020" s="17">
        <f>LFAT!A28</f>
        <v>2</v>
      </c>
      <c r="J1020" s="16" t="str">
        <f>LFAT!B28</f>
        <v>Instream Complexity Improvement</v>
      </c>
      <c r="K1020" s="16" t="str">
        <f>LFAT!D28</f>
        <v>N</v>
      </c>
      <c r="L1020" s="19">
        <f>LFAT!F28</f>
        <v>0.1</v>
      </c>
      <c r="M1020" s="16" t="str">
        <f>LFAT!G28</f>
        <v>R</v>
      </c>
      <c r="N1020" s="19">
        <f>LFAT!I28</f>
        <v>0.1</v>
      </c>
      <c r="O1020" s="18">
        <f>LFAT!J28</f>
        <v>0.01</v>
      </c>
      <c r="P1020" s="18">
        <f t="shared" si="45"/>
        <v>4.8475000000000002E-3</v>
      </c>
      <c r="Q1020" s="18">
        <f t="shared" si="46"/>
        <v>2.8219375007617505E-2</v>
      </c>
      <c r="R1020" s="18">
        <f t="shared" si="47"/>
        <v>7.784738752042877E-3</v>
      </c>
    </row>
    <row r="1021" spans="1:18" ht="18" customHeight="1" x14ac:dyDescent="0.2">
      <c r="A1021" s="16" t="str">
        <f>'Limiting Factor Scores'!A106</f>
        <v>CC7</v>
      </c>
      <c r="B1021" s="16" t="str">
        <f>'Limiting Factor Scores'!B106</f>
        <v>Catherine Creek</v>
      </c>
      <c r="C1021" s="16" t="str">
        <f>'Limiting Factor Scores'!C106</f>
        <v>Winter Water Temperature</v>
      </c>
      <c r="D1021" s="18">
        <f>'Limiting Factor Scores'!D106</f>
        <v>1</v>
      </c>
      <c r="E1021" s="19">
        <f>'Limiting Factor Scores'!E106</f>
        <v>2.15</v>
      </c>
      <c r="F1021" s="18">
        <f>'Limiting Factor Scores'!F106</f>
        <v>0.35875000000000001</v>
      </c>
      <c r="G1021" s="18">
        <f>'Limiting Factor Scores'!G106</f>
        <v>1.7194375000512501</v>
      </c>
      <c r="H1021" s="18">
        <f>'Limiting Factor Scores'!H106</f>
        <v>0.47857250005381258</v>
      </c>
      <c r="I1021" s="17">
        <f>LFAT!A27</f>
        <v>2</v>
      </c>
      <c r="J1021" s="16" t="str">
        <f>LFAT!B27</f>
        <v>Instream Complexity Improvement</v>
      </c>
      <c r="K1021" s="16" t="str">
        <f>LFAT!D27</f>
        <v>I</v>
      </c>
      <c r="L1021" s="19">
        <f>LFAT!F27</f>
        <v>0.5</v>
      </c>
      <c r="M1021" s="16" t="str">
        <f>LFAT!G27</f>
        <v>CD</v>
      </c>
      <c r="N1021" s="19">
        <f>LFAT!I27</f>
        <v>0.5</v>
      </c>
      <c r="O1021" s="18">
        <f>LFAT!J27</f>
        <v>0.25</v>
      </c>
      <c r="P1021" s="18">
        <f t="shared" si="45"/>
        <v>8.9687500000000003E-2</v>
      </c>
      <c r="Q1021" s="18">
        <f t="shared" si="46"/>
        <v>0.42985937501281252</v>
      </c>
      <c r="R1021" s="18">
        <f t="shared" si="47"/>
        <v>0.11964312501345314</v>
      </c>
    </row>
    <row r="1022" spans="1:18" ht="18" customHeight="1" x14ac:dyDescent="0.2">
      <c r="A1022" s="16" t="str">
        <f>'Limiting Factor Scores'!A92</f>
        <v>CC7</v>
      </c>
      <c r="B1022" s="16" t="str">
        <f>'Limiting Factor Scores'!B92</f>
        <v>Catherine Creek</v>
      </c>
      <c r="C1022" s="16" t="str">
        <f>'Limiting Factor Scores'!C92</f>
        <v>Altered Flow Timing</v>
      </c>
      <c r="D1022" s="18">
        <f>'Limiting Factor Scores'!D92</f>
        <v>1</v>
      </c>
      <c r="E1022" s="19">
        <f>'Limiting Factor Scores'!E92</f>
        <v>3.11</v>
      </c>
      <c r="F1022" s="18">
        <f>'Limiting Factor Scores'!F92</f>
        <v>0.57474999999999998</v>
      </c>
      <c r="G1022" s="18">
        <f>'Limiting Factor Scores'!G92</f>
        <v>3.0133321429392494</v>
      </c>
      <c r="H1022" s="18">
        <f>'Limiting Factor Scores'!H92</f>
        <v>0.82066089299672484</v>
      </c>
      <c r="I1022" s="17">
        <f>LFAT!A38</f>
        <v>3</v>
      </c>
      <c r="J1022" s="16" t="str">
        <f>LFAT!B38</f>
        <v>Floodplain – Reconnect and Restore</v>
      </c>
      <c r="K1022" s="16" t="str">
        <f>LFAT!D38</f>
        <v>I</v>
      </c>
      <c r="L1022" s="19">
        <f>LFAT!F38</f>
        <v>0.5</v>
      </c>
      <c r="M1022" s="16" t="str">
        <f>LFAT!G38</f>
        <v>CD</v>
      </c>
      <c r="N1022" s="19">
        <f>LFAT!I38</f>
        <v>0.5</v>
      </c>
      <c r="O1022" s="18">
        <f>LFAT!J38</f>
        <v>0.25</v>
      </c>
      <c r="P1022" s="18">
        <f t="shared" si="45"/>
        <v>0.1436875</v>
      </c>
      <c r="Q1022" s="18">
        <f t="shared" si="46"/>
        <v>0.75333303573481236</v>
      </c>
      <c r="R1022" s="18">
        <f t="shared" si="47"/>
        <v>0.20516522324918121</v>
      </c>
    </row>
    <row r="1023" spans="1:18" ht="18" customHeight="1" x14ac:dyDescent="0.2">
      <c r="A1023" s="16" t="str">
        <f>'Limiting Factor Scores'!A93</f>
        <v>CC7</v>
      </c>
      <c r="B1023" s="16" t="str">
        <f>'Limiting Factor Scores'!B93</f>
        <v>Catherine Creek</v>
      </c>
      <c r="C1023" s="16" t="str">
        <f>'Limiting Factor Scores'!C93</f>
        <v>Altered Primary Productivity</v>
      </c>
      <c r="D1023" s="18">
        <f>'Limiting Factor Scores'!D93</f>
        <v>1</v>
      </c>
      <c r="E1023" s="19">
        <f>'Limiting Factor Scores'!E93</f>
        <v>1.82</v>
      </c>
      <c r="F1023" s="18">
        <f>'Limiting Factor Scores'!F93</f>
        <v>0.28449999999999998</v>
      </c>
      <c r="G1023" s="18">
        <f>'Limiting Factor Scores'!G93</f>
        <v>1.0343607140825</v>
      </c>
      <c r="H1023" s="18">
        <f>'Limiting Factor Scores'!H93</f>
        <v>0.29027128565006999</v>
      </c>
      <c r="I1023" s="17">
        <f>LFAT!A45</f>
        <v>3</v>
      </c>
      <c r="J1023" s="16" t="str">
        <f>LFAT!B45</f>
        <v>Floodplain – Reconnect and Restore</v>
      </c>
      <c r="K1023" s="16" t="str">
        <f>LFAT!D45</f>
        <v>I</v>
      </c>
      <c r="L1023" s="19">
        <f>LFAT!F45</f>
        <v>0.5</v>
      </c>
      <c r="M1023" s="16" t="str">
        <f>LFAT!G45</f>
        <v>C</v>
      </c>
      <c r="N1023" s="19">
        <f>LFAT!I45</f>
        <v>1</v>
      </c>
      <c r="O1023" s="18">
        <f>LFAT!J45</f>
        <v>0.5</v>
      </c>
      <c r="P1023" s="18">
        <f t="shared" si="45"/>
        <v>0.14224999999999999</v>
      </c>
      <c r="Q1023" s="18">
        <f t="shared" si="46"/>
        <v>0.51718035704124998</v>
      </c>
      <c r="R1023" s="18">
        <f t="shared" si="47"/>
        <v>0.14513564282503499</v>
      </c>
    </row>
    <row r="1024" spans="1:18" ht="18" customHeight="1" x14ac:dyDescent="0.2">
      <c r="A1024" s="16" t="str">
        <f>'Limiting Factor Scores'!A94</f>
        <v>CC7</v>
      </c>
      <c r="B1024" s="16" t="str">
        <f>'Limiting Factor Scores'!B94</f>
        <v>Catherine Creek</v>
      </c>
      <c r="C1024" s="16" t="str">
        <f>'Limiting Factor Scores'!C94</f>
        <v>Anthropogenic Barriers</v>
      </c>
      <c r="D1024" s="18">
        <f>'Limiting Factor Scores'!D94</f>
        <v>1</v>
      </c>
      <c r="E1024" s="19">
        <f>'Limiting Factor Scores'!E94</f>
        <v>1.44</v>
      </c>
      <c r="F1024" s="18">
        <f>'Limiting Factor Scores'!F94</f>
        <v>0.19900000000000001</v>
      </c>
      <c r="G1024" s="18">
        <f>'Limiting Factor Scores'!G94</f>
        <v>1.0561214283439999</v>
      </c>
      <c r="H1024" s="18">
        <f>'Limiting Factor Scores'!H94</f>
        <v>0.32482485704221997</v>
      </c>
      <c r="I1024" s="17">
        <f>LFAT!A32</f>
        <v>3</v>
      </c>
      <c r="J1024" s="16" t="str">
        <f>LFAT!B32</f>
        <v>Floodplain – Reconnect and Restore</v>
      </c>
      <c r="K1024" s="16" t="str">
        <f>LFAT!D32</f>
        <v>N</v>
      </c>
      <c r="L1024" s="19">
        <f>LFAT!F32</f>
        <v>0.1</v>
      </c>
      <c r="M1024" s="16" t="str">
        <f>LFAT!G32</f>
        <v>R</v>
      </c>
      <c r="N1024" s="19">
        <f>LFAT!I32</f>
        <v>0.1</v>
      </c>
      <c r="O1024" s="18">
        <f>LFAT!J32</f>
        <v>0.01</v>
      </c>
      <c r="P1024" s="18">
        <f t="shared" si="45"/>
        <v>1.99E-3</v>
      </c>
      <c r="Q1024" s="18">
        <f t="shared" si="46"/>
        <v>1.056121428344E-2</v>
      </c>
      <c r="R1024" s="18">
        <f t="shared" si="47"/>
        <v>3.2482485704221999E-3</v>
      </c>
    </row>
    <row r="1025" spans="1:18" ht="18" customHeight="1" x14ac:dyDescent="0.2">
      <c r="A1025" s="16" t="str">
        <f>'Limiting Factor Scores'!A95</f>
        <v>CC7</v>
      </c>
      <c r="B1025" s="16" t="str">
        <f>'Limiting Factor Scores'!B95</f>
        <v>Catherine Creek</v>
      </c>
      <c r="C1025" s="16" t="str">
        <f>'Limiting Factor Scores'!C95</f>
        <v>Channel and Habitat Structure</v>
      </c>
      <c r="D1025" s="18">
        <f>'Limiting Factor Scores'!D95</f>
        <v>1</v>
      </c>
      <c r="E1025" s="19">
        <f>'Limiting Factor Scores'!E95</f>
        <v>1.64</v>
      </c>
      <c r="F1025" s="18">
        <f>'Limiting Factor Scores'!F95</f>
        <v>0.24399999999999999</v>
      </c>
      <c r="G1025" s="18">
        <f>'Limiting Factor Scores'!G95</f>
        <v>2.1262857139719999</v>
      </c>
      <c r="H1025" s="18">
        <f>'Limiting Factor Scores'!H95</f>
        <v>0.64093571415988004</v>
      </c>
      <c r="I1025" s="17">
        <f>LFAT!A36</f>
        <v>3</v>
      </c>
      <c r="J1025" s="16" t="str">
        <f>LFAT!B36</f>
        <v>Floodplain – Reconnect and Restore</v>
      </c>
      <c r="K1025" s="16" t="str">
        <f>LFAT!D36</f>
        <v>I</v>
      </c>
      <c r="L1025" s="19">
        <f>LFAT!F36</f>
        <v>0.5</v>
      </c>
      <c r="M1025" s="16" t="str">
        <f>LFAT!G36</f>
        <v>C</v>
      </c>
      <c r="N1025" s="19">
        <f>LFAT!I36</f>
        <v>1</v>
      </c>
      <c r="O1025" s="18">
        <f>LFAT!J36</f>
        <v>0.5</v>
      </c>
      <c r="P1025" s="18">
        <f t="shared" si="45"/>
        <v>0.122</v>
      </c>
      <c r="Q1025" s="18">
        <f t="shared" si="46"/>
        <v>1.063142856986</v>
      </c>
      <c r="R1025" s="18">
        <f t="shared" si="47"/>
        <v>0.32046785707994002</v>
      </c>
    </row>
    <row r="1026" spans="1:18" ht="18" customHeight="1" x14ac:dyDescent="0.2">
      <c r="A1026" s="16" t="str">
        <f>'Limiting Factor Scores'!A96</f>
        <v>CC7</v>
      </c>
      <c r="B1026" s="16" t="str">
        <f>'Limiting Factor Scores'!B96</f>
        <v>Catherine Creek</v>
      </c>
      <c r="C1026" s="16" t="str">
        <f>'Limiting Factor Scores'!C96</f>
        <v>Decreased Sediment Quantity</v>
      </c>
      <c r="D1026" s="18">
        <f>'Limiting Factor Scores'!D96</f>
        <v>1</v>
      </c>
      <c r="E1026" s="19">
        <f>'Limiting Factor Scores'!E96</f>
        <v>2.61</v>
      </c>
      <c r="F1026" s="18">
        <f>'Limiting Factor Scores'!F96</f>
        <v>0.46224999999999999</v>
      </c>
      <c r="G1026" s="18">
        <f>'Limiting Factor Scores'!G96</f>
        <v>2.3937946430552497</v>
      </c>
      <c r="H1026" s="18">
        <f>'Limiting Factor Scores'!H96</f>
        <v>0.72599664297204503</v>
      </c>
      <c r="I1026" s="17">
        <f>LFAT!A39</f>
        <v>3</v>
      </c>
      <c r="J1026" s="16" t="str">
        <f>LFAT!B39</f>
        <v>Floodplain – Reconnect and Restore</v>
      </c>
      <c r="K1026" s="16" t="str">
        <f>LFAT!D39</f>
        <v>D</v>
      </c>
      <c r="L1026" s="19">
        <f>LFAT!F39</f>
        <v>1</v>
      </c>
      <c r="M1026" s="16" t="str">
        <f>LFAT!G39</f>
        <v>C</v>
      </c>
      <c r="N1026" s="19">
        <f>LFAT!I39</f>
        <v>1</v>
      </c>
      <c r="O1026" s="18">
        <f>LFAT!J39</f>
        <v>1</v>
      </c>
      <c r="P1026" s="18">
        <f t="shared" ref="P1026:P1089" si="48">F1026*O1026</f>
        <v>0.46224999999999999</v>
      </c>
      <c r="Q1026" s="18">
        <f t="shared" ref="Q1026:Q1089" si="49">G1026*O1026</f>
        <v>2.3937946430552497</v>
      </c>
      <c r="R1026" s="18">
        <f t="shared" ref="R1026:R1089" si="50">H1026*O1026</f>
        <v>0.72599664297204503</v>
      </c>
    </row>
    <row r="1027" spans="1:18" ht="18" customHeight="1" x14ac:dyDescent="0.2">
      <c r="A1027" s="16" t="str">
        <f>'Limiting Factor Scores'!A97</f>
        <v>CC7</v>
      </c>
      <c r="B1027" s="16" t="str">
        <f>'Limiting Factor Scores'!B97</f>
        <v>Catherine Creek</v>
      </c>
      <c r="C1027" s="16" t="str">
        <f>'Limiting Factor Scores'!C97</f>
        <v>Decreased Water Quantity</v>
      </c>
      <c r="D1027" s="18">
        <f>'Limiting Factor Scores'!D97</f>
        <v>1</v>
      </c>
      <c r="E1027" s="19">
        <f>'Limiting Factor Scores'!E97</f>
        <v>2.88</v>
      </c>
      <c r="F1027" s="18">
        <f>'Limiting Factor Scores'!F97</f>
        <v>0.52300000000000002</v>
      </c>
      <c r="G1027" s="18">
        <f>'Limiting Factor Scores'!G97</f>
        <v>3.9187642863119998</v>
      </c>
      <c r="H1027" s="18">
        <f>'Limiting Factor Scores'!H97</f>
        <v>1.1229930715989198</v>
      </c>
      <c r="I1027" s="17">
        <f>LFAT!A37</f>
        <v>3</v>
      </c>
      <c r="J1027" s="16" t="str">
        <f>LFAT!B37</f>
        <v>Floodplain – Reconnect and Restore</v>
      </c>
      <c r="K1027" s="16" t="str">
        <f>LFAT!D37</f>
        <v>I</v>
      </c>
      <c r="L1027" s="19">
        <f>LFAT!F37</f>
        <v>0.5</v>
      </c>
      <c r="M1027" s="16" t="str">
        <f>LFAT!G37</f>
        <v>CD</v>
      </c>
      <c r="N1027" s="19">
        <f>LFAT!I37</f>
        <v>0.5</v>
      </c>
      <c r="O1027" s="18">
        <f>LFAT!J37</f>
        <v>0.25</v>
      </c>
      <c r="P1027" s="18">
        <f t="shared" si="48"/>
        <v>0.13075000000000001</v>
      </c>
      <c r="Q1027" s="18">
        <f t="shared" si="49"/>
        <v>0.97969107157799995</v>
      </c>
      <c r="R1027" s="18">
        <f t="shared" si="50"/>
        <v>0.28074826789972995</v>
      </c>
    </row>
    <row r="1028" spans="1:18" ht="18" customHeight="1" x14ac:dyDescent="0.2">
      <c r="A1028" s="16" t="str">
        <f>'Limiting Factor Scores'!A98</f>
        <v>CC7</v>
      </c>
      <c r="B1028" s="16" t="str">
        <f>'Limiting Factor Scores'!B98</f>
        <v>Catherine Creek</v>
      </c>
      <c r="C1028" s="16" t="str">
        <f>'Limiting Factor Scores'!C98</f>
        <v>Floodplain Condition</v>
      </c>
      <c r="D1028" s="18">
        <f>'Limiting Factor Scores'!D98</f>
        <v>1</v>
      </c>
      <c r="E1028" s="19">
        <f>'Limiting Factor Scores'!E98</f>
        <v>1.74</v>
      </c>
      <c r="F1028" s="18">
        <f>'Limiting Factor Scores'!F98</f>
        <v>0.26650000000000001</v>
      </c>
      <c r="G1028" s="18">
        <f>'Limiting Factor Scores'!G98</f>
        <v>1.6199392858285002</v>
      </c>
      <c r="H1028" s="18">
        <f>'Limiting Factor Scores'!H98</f>
        <v>0.46053103574055504</v>
      </c>
      <c r="I1028" s="17">
        <f>LFAT!A34</f>
        <v>3</v>
      </c>
      <c r="J1028" s="16" t="str">
        <f>LFAT!B34</f>
        <v>Floodplain – Reconnect and Restore</v>
      </c>
      <c r="K1028" s="16" t="str">
        <f>LFAT!D34</f>
        <v>D</v>
      </c>
      <c r="L1028" s="19">
        <f>LFAT!F34</f>
        <v>1</v>
      </c>
      <c r="M1028" s="16" t="str">
        <f>LFAT!G34</f>
        <v>C</v>
      </c>
      <c r="N1028" s="19">
        <f>LFAT!I34</f>
        <v>1</v>
      </c>
      <c r="O1028" s="18">
        <f>LFAT!J34</f>
        <v>1</v>
      </c>
      <c r="P1028" s="18">
        <f t="shared" si="48"/>
        <v>0.26650000000000001</v>
      </c>
      <c r="Q1028" s="18">
        <f t="shared" si="49"/>
        <v>1.6199392858285002</v>
      </c>
      <c r="R1028" s="18">
        <f t="shared" si="50"/>
        <v>0.46053103574055504</v>
      </c>
    </row>
    <row r="1029" spans="1:18" ht="18" customHeight="1" x14ac:dyDescent="0.2">
      <c r="A1029" s="16" t="str">
        <f>'Limiting Factor Scores'!A99</f>
        <v>CC7</v>
      </c>
      <c r="B1029" s="16" t="str">
        <f>'Limiting Factor Scores'!B99</f>
        <v>Catherine Creek</v>
      </c>
      <c r="C1029" s="16" t="str">
        <f>'Limiting Factor Scores'!C99</f>
        <v>Increased Sediment Quantity</v>
      </c>
      <c r="D1029" s="18">
        <f>'Limiting Factor Scores'!D99</f>
        <v>1</v>
      </c>
      <c r="E1029" s="19">
        <f>'Limiting Factor Scores'!E99</f>
        <v>1.89</v>
      </c>
      <c r="F1029" s="18">
        <f>'Limiting Factor Scores'!F99</f>
        <v>0.30025000000000002</v>
      </c>
      <c r="G1029" s="18">
        <f>'Limiting Factor Scores'!G99</f>
        <v>1.0916232140712501</v>
      </c>
      <c r="H1029" s="18">
        <f>'Limiting Factor Scores'!H99</f>
        <v>0.36019276783826998</v>
      </c>
      <c r="I1029" s="17">
        <f>LFAT!A40</f>
        <v>3</v>
      </c>
      <c r="J1029" s="16" t="str">
        <f>LFAT!B40</f>
        <v>Floodplain – Reconnect and Restore</v>
      </c>
      <c r="K1029" s="16" t="str">
        <f>LFAT!D40</f>
        <v>D</v>
      </c>
      <c r="L1029" s="19">
        <f>LFAT!F40</f>
        <v>1</v>
      </c>
      <c r="M1029" s="16" t="str">
        <f>LFAT!G40</f>
        <v>CD</v>
      </c>
      <c r="N1029" s="19">
        <f>LFAT!I40</f>
        <v>0.5</v>
      </c>
      <c r="O1029" s="18">
        <f>LFAT!J40</f>
        <v>0.5</v>
      </c>
      <c r="P1029" s="18">
        <f t="shared" si="48"/>
        <v>0.15012500000000001</v>
      </c>
      <c r="Q1029" s="18">
        <f t="shared" si="49"/>
        <v>0.54581160703562503</v>
      </c>
      <c r="R1029" s="18">
        <f t="shared" si="50"/>
        <v>0.18009638391913499</v>
      </c>
    </row>
    <row r="1030" spans="1:18" ht="18" customHeight="1" x14ac:dyDescent="0.2">
      <c r="A1030" s="16" t="str">
        <f>'Limiting Factor Scores'!A100</f>
        <v>CC7</v>
      </c>
      <c r="B1030" s="16" t="str">
        <f>'Limiting Factor Scores'!B100</f>
        <v>Catherine Creek</v>
      </c>
      <c r="C1030" s="16" t="str">
        <f>'Limiting Factor Scores'!C100</f>
        <v>Non-Native Species Interactions and Competition</v>
      </c>
      <c r="D1030" s="18">
        <f>'Limiting Factor Scores'!D100</f>
        <v>1</v>
      </c>
      <c r="E1030" s="19">
        <f>'Limiting Factor Scores'!E100</f>
        <v>1.59</v>
      </c>
      <c r="F1030" s="18">
        <f>'Limiting Factor Scores'!F100</f>
        <v>0.23275000000000001</v>
      </c>
      <c r="G1030" s="18">
        <f>'Limiting Factor Scores'!G100</f>
        <v>0.9359874999002501</v>
      </c>
      <c r="H1030" s="18">
        <f>'Limiting Factor Scores'!H100</f>
        <v>0.32664799998403998</v>
      </c>
      <c r="I1030" s="17">
        <f>LFAT!A46</f>
        <v>3</v>
      </c>
      <c r="J1030" s="16" t="str">
        <f>LFAT!B46</f>
        <v>Floodplain – Reconnect and Restore</v>
      </c>
      <c r="K1030" s="16" t="str">
        <f>LFAT!D46</f>
        <v>N</v>
      </c>
      <c r="L1030" s="19">
        <f>LFAT!F46</f>
        <v>0.1</v>
      </c>
      <c r="M1030" s="16" t="str">
        <f>LFAT!G46</f>
        <v>CD</v>
      </c>
      <c r="N1030" s="19">
        <f>LFAT!I46</f>
        <v>0.5</v>
      </c>
      <c r="O1030" s="18">
        <f>LFAT!J46</f>
        <v>0.05</v>
      </c>
      <c r="P1030" s="18">
        <f t="shared" si="48"/>
        <v>1.1637500000000002E-2</v>
      </c>
      <c r="Q1030" s="18">
        <f t="shared" si="49"/>
        <v>4.6799374995012508E-2</v>
      </c>
      <c r="R1030" s="18">
        <f t="shared" si="50"/>
        <v>1.6332399999202E-2</v>
      </c>
    </row>
    <row r="1031" spans="1:18" ht="18" customHeight="1" x14ac:dyDescent="0.2">
      <c r="A1031" s="16" t="str">
        <f>'Limiting Factor Scores'!A101</f>
        <v>CC7</v>
      </c>
      <c r="B1031" s="16" t="str">
        <f>'Limiting Factor Scores'!B101</f>
        <v>Catherine Creek</v>
      </c>
      <c r="C1031" s="16" t="str">
        <f>'Limiting Factor Scores'!C101</f>
        <v>Predation</v>
      </c>
      <c r="D1031" s="18">
        <f>'Limiting Factor Scores'!D101</f>
        <v>1</v>
      </c>
      <c r="E1031" s="19">
        <f>'Limiting Factor Scores'!E101</f>
        <v>1</v>
      </c>
      <c r="F1031" s="18">
        <f>'Limiting Factor Scores'!F101</f>
        <v>0.1</v>
      </c>
      <c r="G1031" s="18">
        <f>'Limiting Factor Scores'!G101</f>
        <v>0.53714285730000011</v>
      </c>
      <c r="H1031" s="18">
        <f>'Limiting Factor Scores'!H101</f>
        <v>0.162200000038</v>
      </c>
      <c r="I1031" s="17">
        <f>LFAT!A44</f>
        <v>3</v>
      </c>
      <c r="J1031" s="16" t="str">
        <f>LFAT!B44</f>
        <v>Floodplain – Reconnect and Restore</v>
      </c>
      <c r="K1031" s="16" t="str">
        <f>LFAT!D44</f>
        <v>N</v>
      </c>
      <c r="L1031" s="19">
        <f>LFAT!F44</f>
        <v>0.1</v>
      </c>
      <c r="M1031" s="16" t="str">
        <f>LFAT!G44</f>
        <v>R</v>
      </c>
      <c r="N1031" s="19">
        <f>LFAT!I44</f>
        <v>0.1</v>
      </c>
      <c r="O1031" s="18">
        <f>LFAT!J44</f>
        <v>0.01</v>
      </c>
      <c r="P1031" s="18">
        <f t="shared" si="48"/>
        <v>1E-3</v>
      </c>
      <c r="Q1031" s="18">
        <f t="shared" si="49"/>
        <v>5.3714285730000009E-3</v>
      </c>
      <c r="R1031" s="18">
        <f t="shared" si="50"/>
        <v>1.62200000038E-3</v>
      </c>
    </row>
    <row r="1032" spans="1:18" ht="18" customHeight="1" x14ac:dyDescent="0.2">
      <c r="A1032" s="16" t="str">
        <f>'Limiting Factor Scores'!A102</f>
        <v>CC7</v>
      </c>
      <c r="B1032" s="16" t="str">
        <f>'Limiting Factor Scores'!B102</f>
        <v>Catherine Creek</v>
      </c>
      <c r="C1032" s="16" t="str">
        <f>'Limiting Factor Scores'!C102</f>
        <v>Riparian Condition</v>
      </c>
      <c r="D1032" s="18">
        <f>'Limiting Factor Scores'!D102</f>
        <v>1</v>
      </c>
      <c r="E1032" s="19">
        <f>'Limiting Factor Scores'!E102</f>
        <v>1.64</v>
      </c>
      <c r="F1032" s="18">
        <f>'Limiting Factor Scores'!F102</f>
        <v>0.24399999999999999</v>
      </c>
      <c r="G1032" s="18">
        <f>'Limiting Factor Scores'!G102</f>
        <v>1.5145428573520001</v>
      </c>
      <c r="H1032" s="18">
        <f>'Limiting Factor Scores'!H102</f>
        <v>0.48439228575959997</v>
      </c>
      <c r="I1032" s="17">
        <f>LFAT!A33</f>
        <v>3</v>
      </c>
      <c r="J1032" s="16" t="str">
        <f>LFAT!B33</f>
        <v>Floodplain – Reconnect and Restore</v>
      </c>
      <c r="K1032" s="16" t="str">
        <f>LFAT!D33</f>
        <v>I</v>
      </c>
      <c r="L1032" s="19">
        <f>LFAT!F33</f>
        <v>0.5</v>
      </c>
      <c r="M1032" s="16" t="str">
        <f>LFAT!G33</f>
        <v>C</v>
      </c>
      <c r="N1032" s="19">
        <f>LFAT!I33</f>
        <v>1</v>
      </c>
      <c r="O1032" s="18">
        <f>LFAT!J33</f>
        <v>0.5</v>
      </c>
      <c r="P1032" s="18">
        <f t="shared" si="48"/>
        <v>0.122</v>
      </c>
      <c r="Q1032" s="18">
        <f t="shared" si="49"/>
        <v>0.75727142867600006</v>
      </c>
      <c r="R1032" s="18">
        <f t="shared" si="50"/>
        <v>0.24219614287979999</v>
      </c>
    </row>
    <row r="1033" spans="1:18" ht="18" customHeight="1" x14ac:dyDescent="0.2">
      <c r="A1033" s="16" t="str">
        <f>'Limiting Factor Scores'!A103</f>
        <v>CC7</v>
      </c>
      <c r="B1033" s="16" t="str">
        <f>'Limiting Factor Scores'!B103</f>
        <v>Catherine Creek</v>
      </c>
      <c r="C1033" s="16" t="str">
        <f>'Limiting Factor Scores'!C103</f>
        <v>Side Channel and Wetland Habitat</v>
      </c>
      <c r="D1033" s="18">
        <f>'Limiting Factor Scores'!D103</f>
        <v>1</v>
      </c>
      <c r="E1033" s="19">
        <f>'Limiting Factor Scores'!E103</f>
        <v>2</v>
      </c>
      <c r="F1033" s="18">
        <f>'Limiting Factor Scores'!F103</f>
        <v>0.32500000000000001</v>
      </c>
      <c r="G1033" s="18">
        <f>'Limiting Factor Scores'!G103</f>
        <v>2.4978571423</v>
      </c>
      <c r="H1033" s="18">
        <f>'Limiting Factor Scores'!H103</f>
        <v>0.72584107125075004</v>
      </c>
      <c r="I1033" s="17">
        <f>LFAT!A35</f>
        <v>3</v>
      </c>
      <c r="J1033" s="16" t="str">
        <f>LFAT!B35</f>
        <v>Floodplain – Reconnect and Restore</v>
      </c>
      <c r="K1033" s="16" t="str">
        <f>LFAT!D35</f>
        <v>D</v>
      </c>
      <c r="L1033" s="19">
        <f>LFAT!F35</f>
        <v>1</v>
      </c>
      <c r="M1033" s="16" t="str">
        <f>LFAT!G35</f>
        <v>C</v>
      </c>
      <c r="N1033" s="19">
        <f>LFAT!I35</f>
        <v>1</v>
      </c>
      <c r="O1033" s="18">
        <f>LFAT!J35</f>
        <v>1</v>
      </c>
      <c r="P1033" s="18">
        <f t="shared" si="48"/>
        <v>0.32500000000000001</v>
      </c>
      <c r="Q1033" s="18">
        <f t="shared" si="49"/>
        <v>2.4978571423</v>
      </c>
      <c r="R1033" s="18">
        <f t="shared" si="50"/>
        <v>0.72584107125075004</v>
      </c>
    </row>
    <row r="1034" spans="1:18" ht="18" customHeight="1" x14ac:dyDescent="0.2">
      <c r="A1034" s="16" t="str">
        <f>'Limiting Factor Scores'!A104</f>
        <v>CC7</v>
      </c>
      <c r="B1034" s="16" t="str">
        <f>'Limiting Factor Scores'!B104</f>
        <v>Catherine Creek</v>
      </c>
      <c r="C1034" s="16" t="str">
        <f>'Limiting Factor Scores'!C104</f>
        <v>Summer Water Temperature</v>
      </c>
      <c r="D1034" s="18">
        <f>'Limiting Factor Scores'!D104</f>
        <v>1</v>
      </c>
      <c r="E1034" s="19">
        <f>'Limiting Factor Scores'!E104</f>
        <v>3.11</v>
      </c>
      <c r="F1034" s="18">
        <f>'Limiting Factor Scores'!F104</f>
        <v>0.57474999999999998</v>
      </c>
      <c r="G1034" s="18">
        <f>'Limiting Factor Scores'!G104</f>
        <v>3.8261928570607497</v>
      </c>
      <c r="H1034" s="18">
        <f>'Limiting Factor Scores'!H104</f>
        <v>1.1812754642651875</v>
      </c>
      <c r="I1034" s="17">
        <f>LFAT!A41</f>
        <v>3</v>
      </c>
      <c r="J1034" s="16" t="str">
        <f>LFAT!B41</f>
        <v>Floodplain – Reconnect and Restore</v>
      </c>
      <c r="K1034" s="16" t="str">
        <f>LFAT!D41</f>
        <v>D</v>
      </c>
      <c r="L1034" s="19">
        <f>LFAT!F41</f>
        <v>1</v>
      </c>
      <c r="M1034" s="16" t="str">
        <f>LFAT!G41</f>
        <v>CD</v>
      </c>
      <c r="N1034" s="19">
        <f>LFAT!I41</f>
        <v>0.5</v>
      </c>
      <c r="O1034" s="18">
        <f>LFAT!J41</f>
        <v>0.5</v>
      </c>
      <c r="P1034" s="18">
        <f t="shared" si="48"/>
        <v>0.28737499999999999</v>
      </c>
      <c r="Q1034" s="18">
        <f t="shared" si="49"/>
        <v>1.9130964285303749</v>
      </c>
      <c r="R1034" s="18">
        <f t="shared" si="50"/>
        <v>0.59063773213259374</v>
      </c>
    </row>
    <row r="1035" spans="1:18" ht="18" customHeight="1" x14ac:dyDescent="0.2">
      <c r="A1035" s="16" t="str">
        <f>'Limiting Factor Scores'!A105</f>
        <v>CC7</v>
      </c>
      <c r="B1035" s="16" t="str">
        <f>'Limiting Factor Scores'!B105</f>
        <v>Catherine Creek</v>
      </c>
      <c r="C1035" s="16" t="str">
        <f>'Limiting Factor Scores'!C105</f>
        <v>Water Quality</v>
      </c>
      <c r="D1035" s="18">
        <f>'Limiting Factor Scores'!D105</f>
        <v>1</v>
      </c>
      <c r="E1035" s="19">
        <f>'Limiting Factor Scores'!E105</f>
        <v>2.71</v>
      </c>
      <c r="F1035" s="18">
        <f>'Limiting Factor Scores'!F105</f>
        <v>0.48475000000000001</v>
      </c>
      <c r="G1035" s="18">
        <f>'Limiting Factor Scores'!G105</f>
        <v>2.8219375007617504</v>
      </c>
      <c r="H1035" s="18">
        <f>'Limiting Factor Scores'!H105</f>
        <v>0.77847387520428768</v>
      </c>
      <c r="I1035" s="17">
        <f>LFAT!A43</f>
        <v>3</v>
      </c>
      <c r="J1035" s="16" t="str">
        <f>LFAT!B43</f>
        <v>Floodplain – Reconnect and Restore</v>
      </c>
      <c r="K1035" s="16" t="str">
        <f>LFAT!D43</f>
        <v>I</v>
      </c>
      <c r="L1035" s="19">
        <f>LFAT!F43</f>
        <v>0.5</v>
      </c>
      <c r="M1035" s="16" t="str">
        <f>LFAT!G43</f>
        <v>CD</v>
      </c>
      <c r="N1035" s="19">
        <f>LFAT!I43</f>
        <v>0.5</v>
      </c>
      <c r="O1035" s="18">
        <f>LFAT!J43</f>
        <v>0.25</v>
      </c>
      <c r="P1035" s="18">
        <f t="shared" si="48"/>
        <v>0.1211875</v>
      </c>
      <c r="Q1035" s="18">
        <f t="shared" si="49"/>
        <v>0.70548437519043761</v>
      </c>
      <c r="R1035" s="18">
        <f t="shared" si="50"/>
        <v>0.19461846880107192</v>
      </c>
    </row>
    <row r="1036" spans="1:18" ht="18" customHeight="1" x14ac:dyDescent="0.2">
      <c r="A1036" s="16" t="str">
        <f>'Limiting Factor Scores'!A106</f>
        <v>CC7</v>
      </c>
      <c r="B1036" s="16" t="str">
        <f>'Limiting Factor Scores'!B106</f>
        <v>Catherine Creek</v>
      </c>
      <c r="C1036" s="16" t="str">
        <f>'Limiting Factor Scores'!C106</f>
        <v>Winter Water Temperature</v>
      </c>
      <c r="D1036" s="18">
        <f>'Limiting Factor Scores'!D106</f>
        <v>1</v>
      </c>
      <c r="E1036" s="19">
        <f>'Limiting Factor Scores'!E106</f>
        <v>2.15</v>
      </c>
      <c r="F1036" s="18">
        <f>'Limiting Factor Scores'!F106</f>
        <v>0.35875000000000001</v>
      </c>
      <c r="G1036" s="18">
        <f>'Limiting Factor Scores'!G106</f>
        <v>1.7194375000512501</v>
      </c>
      <c r="H1036" s="18">
        <f>'Limiting Factor Scores'!H106</f>
        <v>0.47857250005381258</v>
      </c>
      <c r="I1036" s="17">
        <f>LFAT!A42</f>
        <v>3</v>
      </c>
      <c r="J1036" s="16" t="str">
        <f>LFAT!B42</f>
        <v>Floodplain – Reconnect and Restore</v>
      </c>
      <c r="K1036" s="16" t="str">
        <f>LFAT!D42</f>
        <v>D</v>
      </c>
      <c r="L1036" s="19">
        <f>LFAT!F42</f>
        <v>1</v>
      </c>
      <c r="M1036" s="16" t="str">
        <f>LFAT!G42</f>
        <v>CD</v>
      </c>
      <c r="N1036" s="19">
        <f>LFAT!I42</f>
        <v>0.5</v>
      </c>
      <c r="O1036" s="18">
        <f>LFAT!J42</f>
        <v>0.5</v>
      </c>
      <c r="P1036" s="18">
        <f t="shared" si="48"/>
        <v>0.17937500000000001</v>
      </c>
      <c r="Q1036" s="18">
        <f t="shared" si="49"/>
        <v>0.85971875002562503</v>
      </c>
      <c r="R1036" s="18">
        <f t="shared" si="50"/>
        <v>0.23928625002690629</v>
      </c>
    </row>
    <row r="1037" spans="1:18" ht="18" customHeight="1" x14ac:dyDescent="0.2">
      <c r="A1037" s="16" t="str">
        <f>'Limiting Factor Scores'!A92</f>
        <v>CC7</v>
      </c>
      <c r="B1037" s="16" t="str">
        <f>'Limiting Factor Scores'!B92</f>
        <v>Catherine Creek</v>
      </c>
      <c r="C1037" s="16" t="str">
        <f>'Limiting Factor Scores'!C92</f>
        <v>Altered Flow Timing</v>
      </c>
      <c r="D1037" s="18">
        <f>'Limiting Factor Scores'!D92</f>
        <v>1</v>
      </c>
      <c r="E1037" s="19">
        <f>'Limiting Factor Scores'!E92</f>
        <v>3.11</v>
      </c>
      <c r="F1037" s="18">
        <f>'Limiting Factor Scores'!F92</f>
        <v>0.57474999999999998</v>
      </c>
      <c r="G1037" s="18">
        <f>'Limiting Factor Scores'!G92</f>
        <v>3.0133321429392494</v>
      </c>
      <c r="H1037" s="18">
        <f>'Limiting Factor Scores'!H92</f>
        <v>0.82066089299672484</v>
      </c>
      <c r="I1037" s="17">
        <f>LFAT!A53</f>
        <v>4</v>
      </c>
      <c r="J1037" s="16" t="str">
        <f>LFAT!B53</f>
        <v>Riparian Vegetation Restoration</v>
      </c>
      <c r="K1037" s="16" t="str">
        <f>LFAT!D53</f>
        <v>I</v>
      </c>
      <c r="L1037" s="19">
        <f>LFAT!F53</f>
        <v>0.5</v>
      </c>
      <c r="M1037" s="16" t="str">
        <f>LFAT!G53</f>
        <v>CD</v>
      </c>
      <c r="N1037" s="19">
        <f>LFAT!I53</f>
        <v>0.5</v>
      </c>
      <c r="O1037" s="18">
        <f>LFAT!J53</f>
        <v>0.25</v>
      </c>
      <c r="P1037" s="18">
        <f t="shared" si="48"/>
        <v>0.1436875</v>
      </c>
      <c r="Q1037" s="18">
        <f t="shared" si="49"/>
        <v>0.75333303573481236</v>
      </c>
      <c r="R1037" s="18">
        <f t="shared" si="50"/>
        <v>0.20516522324918121</v>
      </c>
    </row>
    <row r="1038" spans="1:18" ht="18" customHeight="1" x14ac:dyDescent="0.2">
      <c r="A1038" s="16" t="str">
        <f>'Limiting Factor Scores'!A93</f>
        <v>CC7</v>
      </c>
      <c r="B1038" s="16" t="str">
        <f>'Limiting Factor Scores'!B93</f>
        <v>Catherine Creek</v>
      </c>
      <c r="C1038" s="16" t="str">
        <f>'Limiting Factor Scores'!C93</f>
        <v>Altered Primary Productivity</v>
      </c>
      <c r="D1038" s="18">
        <f>'Limiting Factor Scores'!D93</f>
        <v>1</v>
      </c>
      <c r="E1038" s="19">
        <f>'Limiting Factor Scores'!E93</f>
        <v>1.82</v>
      </c>
      <c r="F1038" s="18">
        <f>'Limiting Factor Scores'!F93</f>
        <v>0.28449999999999998</v>
      </c>
      <c r="G1038" s="18">
        <f>'Limiting Factor Scores'!G93</f>
        <v>1.0343607140825</v>
      </c>
      <c r="H1038" s="18">
        <f>'Limiting Factor Scores'!H93</f>
        <v>0.29027128565006999</v>
      </c>
      <c r="I1038" s="17">
        <f>LFAT!A60</f>
        <v>4</v>
      </c>
      <c r="J1038" s="16" t="str">
        <f>LFAT!B60</f>
        <v>Riparian Vegetation Restoration</v>
      </c>
      <c r="K1038" s="16" t="str">
        <f>LFAT!D60</f>
        <v>D</v>
      </c>
      <c r="L1038" s="19">
        <f>LFAT!F60</f>
        <v>1</v>
      </c>
      <c r="M1038" s="16" t="str">
        <f>LFAT!G60</f>
        <v>C</v>
      </c>
      <c r="N1038" s="19">
        <f>LFAT!I60</f>
        <v>1</v>
      </c>
      <c r="O1038" s="18">
        <f>LFAT!J60</f>
        <v>1</v>
      </c>
      <c r="P1038" s="18">
        <f t="shared" si="48"/>
        <v>0.28449999999999998</v>
      </c>
      <c r="Q1038" s="18">
        <f t="shared" si="49"/>
        <v>1.0343607140825</v>
      </c>
      <c r="R1038" s="18">
        <f t="shared" si="50"/>
        <v>0.29027128565006999</v>
      </c>
    </row>
    <row r="1039" spans="1:18" ht="18" customHeight="1" x14ac:dyDescent="0.2">
      <c r="A1039" s="16" t="str">
        <f>'Limiting Factor Scores'!A94</f>
        <v>CC7</v>
      </c>
      <c r="B1039" s="16" t="str">
        <f>'Limiting Factor Scores'!B94</f>
        <v>Catherine Creek</v>
      </c>
      <c r="C1039" s="16" t="str">
        <f>'Limiting Factor Scores'!C94</f>
        <v>Anthropogenic Barriers</v>
      </c>
      <c r="D1039" s="18">
        <f>'Limiting Factor Scores'!D94</f>
        <v>1</v>
      </c>
      <c r="E1039" s="19">
        <f>'Limiting Factor Scores'!E94</f>
        <v>1.44</v>
      </c>
      <c r="F1039" s="18">
        <f>'Limiting Factor Scores'!F94</f>
        <v>0.19900000000000001</v>
      </c>
      <c r="G1039" s="18">
        <f>'Limiting Factor Scores'!G94</f>
        <v>1.0561214283439999</v>
      </c>
      <c r="H1039" s="18">
        <f>'Limiting Factor Scores'!H94</f>
        <v>0.32482485704221997</v>
      </c>
      <c r="I1039" s="17">
        <f>LFAT!A47</f>
        <v>4</v>
      </c>
      <c r="J1039" s="16" t="str">
        <f>LFAT!B47</f>
        <v>Riparian Vegetation Restoration</v>
      </c>
      <c r="K1039" s="16" t="str">
        <f>LFAT!D47</f>
        <v>N</v>
      </c>
      <c r="L1039" s="19">
        <f>LFAT!F47</f>
        <v>0.1</v>
      </c>
      <c r="M1039" s="16" t="str">
        <f>LFAT!G47</f>
        <v>R</v>
      </c>
      <c r="N1039" s="19">
        <f>LFAT!I47</f>
        <v>0.1</v>
      </c>
      <c r="O1039" s="18">
        <f>LFAT!J47</f>
        <v>0.01</v>
      </c>
      <c r="P1039" s="18">
        <f t="shared" si="48"/>
        <v>1.99E-3</v>
      </c>
      <c r="Q1039" s="18">
        <f t="shared" si="49"/>
        <v>1.056121428344E-2</v>
      </c>
      <c r="R1039" s="18">
        <f t="shared" si="50"/>
        <v>3.2482485704221999E-3</v>
      </c>
    </row>
    <row r="1040" spans="1:18" ht="18" customHeight="1" x14ac:dyDescent="0.2">
      <c r="A1040" s="16" t="str">
        <f>'Limiting Factor Scores'!A95</f>
        <v>CC7</v>
      </c>
      <c r="B1040" s="16" t="str">
        <f>'Limiting Factor Scores'!B95</f>
        <v>Catherine Creek</v>
      </c>
      <c r="C1040" s="16" t="str">
        <f>'Limiting Factor Scores'!C95</f>
        <v>Channel and Habitat Structure</v>
      </c>
      <c r="D1040" s="18">
        <f>'Limiting Factor Scores'!D95</f>
        <v>1</v>
      </c>
      <c r="E1040" s="19">
        <f>'Limiting Factor Scores'!E95</f>
        <v>1.64</v>
      </c>
      <c r="F1040" s="18">
        <f>'Limiting Factor Scores'!F95</f>
        <v>0.24399999999999999</v>
      </c>
      <c r="G1040" s="18">
        <f>'Limiting Factor Scores'!G95</f>
        <v>2.1262857139719999</v>
      </c>
      <c r="H1040" s="18">
        <f>'Limiting Factor Scores'!H95</f>
        <v>0.64093571415988004</v>
      </c>
      <c r="I1040" s="17">
        <f>LFAT!A51</f>
        <v>4</v>
      </c>
      <c r="J1040" s="16" t="str">
        <f>LFAT!B51</f>
        <v>Riparian Vegetation Restoration</v>
      </c>
      <c r="K1040" s="16" t="str">
        <f>LFAT!D51</f>
        <v>D</v>
      </c>
      <c r="L1040" s="19">
        <f>LFAT!F51</f>
        <v>1</v>
      </c>
      <c r="M1040" s="16" t="str">
        <f>LFAT!G51</f>
        <v>CD</v>
      </c>
      <c r="N1040" s="19">
        <f>LFAT!I51</f>
        <v>0.5</v>
      </c>
      <c r="O1040" s="18">
        <f>LFAT!J51</f>
        <v>0.5</v>
      </c>
      <c r="P1040" s="18">
        <f t="shared" si="48"/>
        <v>0.122</v>
      </c>
      <c r="Q1040" s="18">
        <f t="shared" si="49"/>
        <v>1.063142856986</v>
      </c>
      <c r="R1040" s="18">
        <f t="shared" si="50"/>
        <v>0.32046785707994002</v>
      </c>
    </row>
    <row r="1041" spans="1:18" ht="18" customHeight="1" x14ac:dyDescent="0.2">
      <c r="A1041" s="16" t="str">
        <f>'Limiting Factor Scores'!A96</f>
        <v>CC7</v>
      </c>
      <c r="B1041" s="16" t="str">
        <f>'Limiting Factor Scores'!B96</f>
        <v>Catherine Creek</v>
      </c>
      <c r="C1041" s="16" t="str">
        <f>'Limiting Factor Scores'!C96</f>
        <v>Decreased Sediment Quantity</v>
      </c>
      <c r="D1041" s="18">
        <f>'Limiting Factor Scores'!D96</f>
        <v>1</v>
      </c>
      <c r="E1041" s="19">
        <f>'Limiting Factor Scores'!E96</f>
        <v>2.61</v>
      </c>
      <c r="F1041" s="18">
        <f>'Limiting Factor Scores'!F96</f>
        <v>0.46224999999999999</v>
      </c>
      <c r="G1041" s="18">
        <f>'Limiting Factor Scores'!G96</f>
        <v>2.3937946430552497</v>
      </c>
      <c r="H1041" s="18">
        <f>'Limiting Factor Scores'!H96</f>
        <v>0.72599664297204503</v>
      </c>
      <c r="I1041" s="17">
        <f>LFAT!A54</f>
        <v>4</v>
      </c>
      <c r="J1041" s="16" t="str">
        <f>LFAT!B54</f>
        <v>Riparian Vegetation Restoration</v>
      </c>
      <c r="K1041" s="16" t="str">
        <f>LFAT!D54</f>
        <v>N</v>
      </c>
      <c r="L1041" s="19">
        <f>LFAT!F54</f>
        <v>0.1</v>
      </c>
      <c r="M1041" s="16" t="str">
        <f>LFAT!G54</f>
        <v>R</v>
      </c>
      <c r="N1041" s="19">
        <f>LFAT!I54</f>
        <v>0.1</v>
      </c>
      <c r="O1041" s="18">
        <f>LFAT!J54</f>
        <v>0.01</v>
      </c>
      <c r="P1041" s="18">
        <f t="shared" si="48"/>
        <v>4.6224999999999999E-3</v>
      </c>
      <c r="Q1041" s="18">
        <f t="shared" si="49"/>
        <v>2.3937946430552498E-2</v>
      </c>
      <c r="R1041" s="18">
        <f t="shared" si="50"/>
        <v>7.2599664297204507E-3</v>
      </c>
    </row>
    <row r="1042" spans="1:18" ht="18" customHeight="1" x14ac:dyDescent="0.2">
      <c r="A1042" s="16" t="str">
        <f>'Limiting Factor Scores'!A97</f>
        <v>CC7</v>
      </c>
      <c r="B1042" s="16" t="str">
        <f>'Limiting Factor Scores'!B97</f>
        <v>Catherine Creek</v>
      </c>
      <c r="C1042" s="16" t="str">
        <f>'Limiting Factor Scores'!C97</f>
        <v>Decreased Water Quantity</v>
      </c>
      <c r="D1042" s="18">
        <f>'Limiting Factor Scores'!D97</f>
        <v>1</v>
      </c>
      <c r="E1042" s="19">
        <f>'Limiting Factor Scores'!E97</f>
        <v>2.88</v>
      </c>
      <c r="F1042" s="18">
        <f>'Limiting Factor Scores'!F97</f>
        <v>0.52300000000000002</v>
      </c>
      <c r="G1042" s="18">
        <f>'Limiting Factor Scores'!G97</f>
        <v>3.9187642863119998</v>
      </c>
      <c r="H1042" s="18">
        <f>'Limiting Factor Scores'!H97</f>
        <v>1.1229930715989198</v>
      </c>
      <c r="I1042" s="17">
        <f>LFAT!A52</f>
        <v>4</v>
      </c>
      <c r="J1042" s="16" t="str">
        <f>LFAT!B52</f>
        <v>Riparian Vegetation Restoration</v>
      </c>
      <c r="K1042" s="16" t="str">
        <f>LFAT!D52</f>
        <v>N</v>
      </c>
      <c r="L1042" s="19">
        <f>LFAT!F52</f>
        <v>0.1</v>
      </c>
      <c r="M1042" s="16" t="str">
        <f>LFAT!G52</f>
        <v>R</v>
      </c>
      <c r="N1042" s="19">
        <f>LFAT!I52</f>
        <v>0.1</v>
      </c>
      <c r="O1042" s="18">
        <f>LFAT!J52</f>
        <v>0.01</v>
      </c>
      <c r="P1042" s="18">
        <f t="shared" si="48"/>
        <v>5.2300000000000003E-3</v>
      </c>
      <c r="Q1042" s="18">
        <f t="shared" si="49"/>
        <v>3.9187642863120001E-2</v>
      </c>
      <c r="R1042" s="18">
        <f t="shared" si="50"/>
        <v>1.1229930715989198E-2</v>
      </c>
    </row>
    <row r="1043" spans="1:18" ht="18" customHeight="1" x14ac:dyDescent="0.2">
      <c r="A1043" s="16" t="str">
        <f>'Limiting Factor Scores'!A98</f>
        <v>CC7</v>
      </c>
      <c r="B1043" s="16" t="str">
        <f>'Limiting Factor Scores'!B98</f>
        <v>Catherine Creek</v>
      </c>
      <c r="C1043" s="16" t="str">
        <f>'Limiting Factor Scores'!C98</f>
        <v>Floodplain Condition</v>
      </c>
      <c r="D1043" s="18">
        <f>'Limiting Factor Scores'!D98</f>
        <v>1</v>
      </c>
      <c r="E1043" s="19">
        <f>'Limiting Factor Scores'!E98</f>
        <v>1.74</v>
      </c>
      <c r="F1043" s="18">
        <f>'Limiting Factor Scores'!F98</f>
        <v>0.26650000000000001</v>
      </c>
      <c r="G1043" s="18">
        <f>'Limiting Factor Scores'!G98</f>
        <v>1.6199392858285002</v>
      </c>
      <c r="H1043" s="18">
        <f>'Limiting Factor Scores'!H98</f>
        <v>0.46053103574055504</v>
      </c>
      <c r="I1043" s="17">
        <f>LFAT!A49</f>
        <v>4</v>
      </c>
      <c r="J1043" s="16" t="str">
        <f>LFAT!B49</f>
        <v>Riparian Vegetation Restoration</v>
      </c>
      <c r="K1043" s="16" t="str">
        <f>LFAT!D49</f>
        <v>D</v>
      </c>
      <c r="L1043" s="19">
        <f>LFAT!F49</f>
        <v>1</v>
      </c>
      <c r="M1043" s="16" t="str">
        <f>LFAT!G49</f>
        <v>C</v>
      </c>
      <c r="N1043" s="19">
        <f>LFAT!I49</f>
        <v>1</v>
      </c>
      <c r="O1043" s="18">
        <f>LFAT!J49</f>
        <v>1</v>
      </c>
      <c r="P1043" s="18">
        <f t="shared" si="48"/>
        <v>0.26650000000000001</v>
      </c>
      <c r="Q1043" s="18">
        <f t="shared" si="49"/>
        <v>1.6199392858285002</v>
      </c>
      <c r="R1043" s="18">
        <f t="shared" si="50"/>
        <v>0.46053103574055504</v>
      </c>
    </row>
    <row r="1044" spans="1:18" ht="18" customHeight="1" x14ac:dyDescent="0.2">
      <c r="A1044" s="16" t="str">
        <f>'Limiting Factor Scores'!A99</f>
        <v>CC7</v>
      </c>
      <c r="B1044" s="16" t="str">
        <f>'Limiting Factor Scores'!B99</f>
        <v>Catherine Creek</v>
      </c>
      <c r="C1044" s="16" t="str">
        <f>'Limiting Factor Scores'!C99</f>
        <v>Increased Sediment Quantity</v>
      </c>
      <c r="D1044" s="18">
        <f>'Limiting Factor Scores'!D99</f>
        <v>1</v>
      </c>
      <c r="E1044" s="19">
        <f>'Limiting Factor Scores'!E99</f>
        <v>1.89</v>
      </c>
      <c r="F1044" s="18">
        <f>'Limiting Factor Scores'!F99</f>
        <v>0.30025000000000002</v>
      </c>
      <c r="G1044" s="18">
        <f>'Limiting Factor Scores'!G99</f>
        <v>1.0916232140712501</v>
      </c>
      <c r="H1044" s="18">
        <f>'Limiting Factor Scores'!H99</f>
        <v>0.36019276783826998</v>
      </c>
      <c r="I1044" s="17">
        <f>LFAT!A55</f>
        <v>4</v>
      </c>
      <c r="J1044" s="16" t="str">
        <f>LFAT!B55</f>
        <v>Riparian Vegetation Restoration</v>
      </c>
      <c r="K1044" s="16" t="str">
        <f>LFAT!D55</f>
        <v>D</v>
      </c>
      <c r="L1044" s="19">
        <f>LFAT!F55</f>
        <v>1</v>
      </c>
      <c r="M1044" s="16" t="str">
        <f>LFAT!G55</f>
        <v>CD</v>
      </c>
      <c r="N1044" s="19">
        <f>LFAT!I55</f>
        <v>0.5</v>
      </c>
      <c r="O1044" s="18">
        <f>LFAT!J55</f>
        <v>0.5</v>
      </c>
      <c r="P1044" s="18">
        <f t="shared" si="48"/>
        <v>0.15012500000000001</v>
      </c>
      <c r="Q1044" s="18">
        <f t="shared" si="49"/>
        <v>0.54581160703562503</v>
      </c>
      <c r="R1044" s="18">
        <f t="shared" si="50"/>
        <v>0.18009638391913499</v>
      </c>
    </row>
    <row r="1045" spans="1:18" ht="18" customHeight="1" x14ac:dyDescent="0.2">
      <c r="A1045" s="16" t="str">
        <f>'Limiting Factor Scores'!A100</f>
        <v>CC7</v>
      </c>
      <c r="B1045" s="16" t="str">
        <f>'Limiting Factor Scores'!B100</f>
        <v>Catherine Creek</v>
      </c>
      <c r="C1045" s="16" t="str">
        <f>'Limiting Factor Scores'!C100</f>
        <v>Non-Native Species Interactions and Competition</v>
      </c>
      <c r="D1045" s="18">
        <f>'Limiting Factor Scores'!D100</f>
        <v>1</v>
      </c>
      <c r="E1045" s="19">
        <f>'Limiting Factor Scores'!E100</f>
        <v>1.59</v>
      </c>
      <c r="F1045" s="18">
        <f>'Limiting Factor Scores'!F100</f>
        <v>0.23275000000000001</v>
      </c>
      <c r="G1045" s="18">
        <f>'Limiting Factor Scores'!G100</f>
        <v>0.9359874999002501</v>
      </c>
      <c r="H1045" s="18">
        <f>'Limiting Factor Scores'!H100</f>
        <v>0.32664799998403998</v>
      </c>
      <c r="I1045" s="17">
        <f>LFAT!A61</f>
        <v>4</v>
      </c>
      <c r="J1045" s="16" t="str">
        <f>LFAT!B61</f>
        <v>Riparian Vegetation Restoration</v>
      </c>
      <c r="K1045" s="16" t="str">
        <f>LFAT!D61</f>
        <v>I</v>
      </c>
      <c r="L1045" s="19">
        <f>LFAT!F61</f>
        <v>0.5</v>
      </c>
      <c r="M1045" s="16" t="str">
        <f>LFAT!G61</f>
        <v>R</v>
      </c>
      <c r="N1045" s="19">
        <f>LFAT!I61</f>
        <v>0.1</v>
      </c>
      <c r="O1045" s="18">
        <f>LFAT!J61</f>
        <v>0.05</v>
      </c>
      <c r="P1045" s="18">
        <f t="shared" si="48"/>
        <v>1.1637500000000002E-2</v>
      </c>
      <c r="Q1045" s="18">
        <f t="shared" si="49"/>
        <v>4.6799374995012508E-2</v>
      </c>
      <c r="R1045" s="18">
        <f t="shared" si="50"/>
        <v>1.6332399999202E-2</v>
      </c>
    </row>
    <row r="1046" spans="1:18" ht="18" customHeight="1" x14ac:dyDescent="0.2">
      <c r="A1046" s="16" t="str">
        <f>'Limiting Factor Scores'!A101</f>
        <v>CC7</v>
      </c>
      <c r="B1046" s="16" t="str">
        <f>'Limiting Factor Scores'!B101</f>
        <v>Catherine Creek</v>
      </c>
      <c r="C1046" s="16" t="str">
        <f>'Limiting Factor Scores'!C101</f>
        <v>Predation</v>
      </c>
      <c r="D1046" s="18">
        <f>'Limiting Factor Scores'!D101</f>
        <v>1</v>
      </c>
      <c r="E1046" s="19">
        <f>'Limiting Factor Scores'!E101</f>
        <v>1</v>
      </c>
      <c r="F1046" s="18">
        <f>'Limiting Factor Scores'!F101</f>
        <v>0.1</v>
      </c>
      <c r="G1046" s="18">
        <f>'Limiting Factor Scores'!G101</f>
        <v>0.53714285730000011</v>
      </c>
      <c r="H1046" s="18">
        <f>'Limiting Factor Scores'!H101</f>
        <v>0.162200000038</v>
      </c>
      <c r="I1046" s="17">
        <f>LFAT!A59</f>
        <v>4</v>
      </c>
      <c r="J1046" s="16" t="str">
        <f>LFAT!B59</f>
        <v>Riparian Vegetation Restoration</v>
      </c>
      <c r="K1046" s="16" t="str">
        <f>LFAT!D59</f>
        <v>N</v>
      </c>
      <c r="L1046" s="19">
        <f>LFAT!F59</f>
        <v>0.1</v>
      </c>
      <c r="M1046" s="16" t="str">
        <f>LFAT!G59</f>
        <v>CD</v>
      </c>
      <c r="N1046" s="19">
        <f>LFAT!I59</f>
        <v>0.5</v>
      </c>
      <c r="O1046" s="18">
        <f>LFAT!J59</f>
        <v>0.05</v>
      </c>
      <c r="P1046" s="18">
        <f t="shared" si="48"/>
        <v>5.000000000000001E-3</v>
      </c>
      <c r="Q1046" s="18">
        <f t="shared" si="49"/>
        <v>2.6857142865000006E-2</v>
      </c>
      <c r="R1046" s="18">
        <f t="shared" si="50"/>
        <v>8.1100000019000001E-3</v>
      </c>
    </row>
    <row r="1047" spans="1:18" ht="18" customHeight="1" x14ac:dyDescent="0.2">
      <c r="A1047" s="16" t="str">
        <f>'Limiting Factor Scores'!A102</f>
        <v>CC7</v>
      </c>
      <c r="B1047" s="16" t="str">
        <f>'Limiting Factor Scores'!B102</f>
        <v>Catherine Creek</v>
      </c>
      <c r="C1047" s="16" t="str">
        <f>'Limiting Factor Scores'!C102</f>
        <v>Riparian Condition</v>
      </c>
      <c r="D1047" s="18">
        <f>'Limiting Factor Scores'!D102</f>
        <v>1</v>
      </c>
      <c r="E1047" s="19">
        <f>'Limiting Factor Scores'!E102</f>
        <v>1.64</v>
      </c>
      <c r="F1047" s="18">
        <f>'Limiting Factor Scores'!F102</f>
        <v>0.24399999999999999</v>
      </c>
      <c r="G1047" s="18">
        <f>'Limiting Factor Scores'!G102</f>
        <v>1.5145428573520001</v>
      </c>
      <c r="H1047" s="18">
        <f>'Limiting Factor Scores'!H102</f>
        <v>0.48439228575959997</v>
      </c>
      <c r="I1047" s="17">
        <f>LFAT!A48</f>
        <v>4</v>
      </c>
      <c r="J1047" s="16" t="str">
        <f>LFAT!B48</f>
        <v>Riparian Vegetation Restoration</v>
      </c>
      <c r="K1047" s="16" t="str">
        <f>LFAT!D48</f>
        <v>D</v>
      </c>
      <c r="L1047" s="19">
        <f>LFAT!F48</f>
        <v>1</v>
      </c>
      <c r="M1047" s="16" t="str">
        <f>LFAT!G48</f>
        <v>C</v>
      </c>
      <c r="N1047" s="19">
        <f>LFAT!I48</f>
        <v>1</v>
      </c>
      <c r="O1047" s="18">
        <f>LFAT!J48</f>
        <v>1</v>
      </c>
      <c r="P1047" s="18">
        <f t="shared" si="48"/>
        <v>0.24399999999999999</v>
      </c>
      <c r="Q1047" s="18">
        <f t="shared" si="49"/>
        <v>1.5145428573520001</v>
      </c>
      <c r="R1047" s="18">
        <f t="shared" si="50"/>
        <v>0.48439228575959997</v>
      </c>
    </row>
    <row r="1048" spans="1:18" ht="18" customHeight="1" x14ac:dyDescent="0.2">
      <c r="A1048" s="16" t="str">
        <f>'Limiting Factor Scores'!A103</f>
        <v>CC7</v>
      </c>
      <c r="B1048" s="16" t="str">
        <f>'Limiting Factor Scores'!B103</f>
        <v>Catherine Creek</v>
      </c>
      <c r="C1048" s="16" t="str">
        <f>'Limiting Factor Scores'!C103</f>
        <v>Side Channel and Wetland Habitat</v>
      </c>
      <c r="D1048" s="18">
        <f>'Limiting Factor Scores'!D103</f>
        <v>1</v>
      </c>
      <c r="E1048" s="19">
        <f>'Limiting Factor Scores'!E103</f>
        <v>2</v>
      </c>
      <c r="F1048" s="18">
        <f>'Limiting Factor Scores'!F103</f>
        <v>0.32500000000000001</v>
      </c>
      <c r="G1048" s="18">
        <f>'Limiting Factor Scores'!G103</f>
        <v>2.4978571423</v>
      </c>
      <c r="H1048" s="18">
        <f>'Limiting Factor Scores'!H103</f>
        <v>0.72584107125075004</v>
      </c>
      <c r="I1048" s="17">
        <f>LFAT!A50</f>
        <v>4</v>
      </c>
      <c r="J1048" s="16" t="str">
        <f>LFAT!B50</f>
        <v>Riparian Vegetation Restoration</v>
      </c>
      <c r="K1048" s="16" t="str">
        <f>LFAT!D50</f>
        <v>I</v>
      </c>
      <c r="L1048" s="19">
        <f>LFAT!F50</f>
        <v>0.5</v>
      </c>
      <c r="M1048" s="16" t="str">
        <f>LFAT!G50</f>
        <v>C</v>
      </c>
      <c r="N1048" s="19">
        <f>LFAT!I50</f>
        <v>1</v>
      </c>
      <c r="O1048" s="18">
        <f>LFAT!J50</f>
        <v>0.5</v>
      </c>
      <c r="P1048" s="18">
        <f t="shared" si="48"/>
        <v>0.16250000000000001</v>
      </c>
      <c r="Q1048" s="18">
        <f t="shared" si="49"/>
        <v>1.24892857115</v>
      </c>
      <c r="R1048" s="18">
        <f t="shared" si="50"/>
        <v>0.36292053562537502</v>
      </c>
    </row>
    <row r="1049" spans="1:18" ht="18" customHeight="1" x14ac:dyDescent="0.2">
      <c r="A1049" s="16" t="str">
        <f>'Limiting Factor Scores'!A104</f>
        <v>CC7</v>
      </c>
      <c r="B1049" s="16" t="str">
        <f>'Limiting Factor Scores'!B104</f>
        <v>Catherine Creek</v>
      </c>
      <c r="C1049" s="16" t="str">
        <f>'Limiting Factor Scores'!C104</f>
        <v>Summer Water Temperature</v>
      </c>
      <c r="D1049" s="18">
        <f>'Limiting Factor Scores'!D104</f>
        <v>1</v>
      </c>
      <c r="E1049" s="19">
        <f>'Limiting Factor Scores'!E104</f>
        <v>3.11</v>
      </c>
      <c r="F1049" s="18">
        <f>'Limiting Factor Scores'!F104</f>
        <v>0.57474999999999998</v>
      </c>
      <c r="G1049" s="18">
        <f>'Limiting Factor Scores'!G104</f>
        <v>3.8261928570607497</v>
      </c>
      <c r="H1049" s="18">
        <f>'Limiting Factor Scores'!H104</f>
        <v>1.1812754642651875</v>
      </c>
      <c r="I1049" s="17">
        <f>LFAT!A56</f>
        <v>4</v>
      </c>
      <c r="J1049" s="16" t="str">
        <f>LFAT!B56</f>
        <v>Riparian Vegetation Restoration</v>
      </c>
      <c r="K1049" s="16" t="str">
        <f>LFAT!D56</f>
        <v>D</v>
      </c>
      <c r="L1049" s="19">
        <f>LFAT!F56</f>
        <v>1</v>
      </c>
      <c r="M1049" s="16" t="str">
        <f>LFAT!G56</f>
        <v>CD</v>
      </c>
      <c r="N1049" s="19">
        <f>LFAT!I56</f>
        <v>0.5</v>
      </c>
      <c r="O1049" s="18">
        <f>LFAT!J56</f>
        <v>0.5</v>
      </c>
      <c r="P1049" s="18">
        <f t="shared" si="48"/>
        <v>0.28737499999999999</v>
      </c>
      <c r="Q1049" s="18">
        <f t="shared" si="49"/>
        <v>1.9130964285303749</v>
      </c>
      <c r="R1049" s="18">
        <f t="shared" si="50"/>
        <v>0.59063773213259374</v>
      </c>
    </row>
    <row r="1050" spans="1:18" ht="18" customHeight="1" x14ac:dyDescent="0.2">
      <c r="A1050" s="16" t="str">
        <f>'Limiting Factor Scores'!A105</f>
        <v>CC7</v>
      </c>
      <c r="B1050" s="16" t="str">
        <f>'Limiting Factor Scores'!B105</f>
        <v>Catherine Creek</v>
      </c>
      <c r="C1050" s="16" t="str">
        <f>'Limiting Factor Scores'!C105</f>
        <v>Water Quality</v>
      </c>
      <c r="D1050" s="18">
        <f>'Limiting Factor Scores'!D105</f>
        <v>1</v>
      </c>
      <c r="E1050" s="19">
        <f>'Limiting Factor Scores'!E105</f>
        <v>2.71</v>
      </c>
      <c r="F1050" s="18">
        <f>'Limiting Factor Scores'!F105</f>
        <v>0.48475000000000001</v>
      </c>
      <c r="G1050" s="18">
        <f>'Limiting Factor Scores'!G105</f>
        <v>2.8219375007617504</v>
      </c>
      <c r="H1050" s="18">
        <f>'Limiting Factor Scores'!H105</f>
        <v>0.77847387520428768</v>
      </c>
      <c r="I1050" s="17">
        <f>LFAT!A58</f>
        <v>4</v>
      </c>
      <c r="J1050" s="16" t="str">
        <f>LFAT!B58</f>
        <v>Riparian Vegetation Restoration</v>
      </c>
      <c r="K1050" s="16" t="str">
        <f>LFAT!D58</f>
        <v>I</v>
      </c>
      <c r="L1050" s="19">
        <f>LFAT!F58</f>
        <v>0.5</v>
      </c>
      <c r="M1050" s="16" t="str">
        <f>LFAT!G58</f>
        <v>CD</v>
      </c>
      <c r="N1050" s="19">
        <f>LFAT!I58</f>
        <v>0.5</v>
      </c>
      <c r="O1050" s="18">
        <f>LFAT!J58</f>
        <v>0.25</v>
      </c>
      <c r="P1050" s="18">
        <f t="shared" si="48"/>
        <v>0.1211875</v>
      </c>
      <c r="Q1050" s="18">
        <f t="shared" si="49"/>
        <v>0.70548437519043761</v>
      </c>
      <c r="R1050" s="18">
        <f t="shared" si="50"/>
        <v>0.19461846880107192</v>
      </c>
    </row>
    <row r="1051" spans="1:18" ht="18" customHeight="1" x14ac:dyDescent="0.2">
      <c r="A1051" s="16" t="str">
        <f>'Limiting Factor Scores'!A106</f>
        <v>CC7</v>
      </c>
      <c r="B1051" s="16" t="str">
        <f>'Limiting Factor Scores'!B106</f>
        <v>Catherine Creek</v>
      </c>
      <c r="C1051" s="16" t="str">
        <f>'Limiting Factor Scores'!C106</f>
        <v>Winter Water Temperature</v>
      </c>
      <c r="D1051" s="18">
        <f>'Limiting Factor Scores'!D106</f>
        <v>1</v>
      </c>
      <c r="E1051" s="19">
        <f>'Limiting Factor Scores'!E106</f>
        <v>2.15</v>
      </c>
      <c r="F1051" s="18">
        <f>'Limiting Factor Scores'!F106</f>
        <v>0.35875000000000001</v>
      </c>
      <c r="G1051" s="18">
        <f>'Limiting Factor Scores'!G106</f>
        <v>1.7194375000512501</v>
      </c>
      <c r="H1051" s="18">
        <f>'Limiting Factor Scores'!H106</f>
        <v>0.47857250005381258</v>
      </c>
      <c r="I1051" s="17">
        <f>LFAT!A57</f>
        <v>4</v>
      </c>
      <c r="J1051" s="16" t="str">
        <f>LFAT!B57</f>
        <v>Riparian Vegetation Restoration</v>
      </c>
      <c r="K1051" s="16" t="str">
        <f>LFAT!D57</f>
        <v>I</v>
      </c>
      <c r="L1051" s="19">
        <f>LFAT!F57</f>
        <v>0.5</v>
      </c>
      <c r="M1051" s="16" t="str">
        <f>LFAT!G57</f>
        <v>R</v>
      </c>
      <c r="N1051" s="19">
        <f>LFAT!I57</f>
        <v>0.1</v>
      </c>
      <c r="O1051" s="18">
        <f>LFAT!J57</f>
        <v>0.05</v>
      </c>
      <c r="P1051" s="18">
        <f t="shared" si="48"/>
        <v>1.7937500000000002E-2</v>
      </c>
      <c r="Q1051" s="18">
        <f t="shared" si="49"/>
        <v>8.5971875002562509E-2</v>
      </c>
      <c r="R1051" s="18">
        <f t="shared" si="50"/>
        <v>2.3928625002690631E-2</v>
      </c>
    </row>
    <row r="1052" spans="1:18" ht="18" customHeight="1" x14ac:dyDescent="0.2">
      <c r="A1052" s="16" t="str">
        <f>'Limiting Factor Scores'!A92</f>
        <v>CC7</v>
      </c>
      <c r="B1052" s="16" t="str">
        <f>'Limiting Factor Scores'!B92</f>
        <v>Catherine Creek</v>
      </c>
      <c r="C1052" s="16" t="str">
        <f>'Limiting Factor Scores'!C92</f>
        <v>Altered Flow Timing</v>
      </c>
      <c r="D1052" s="18">
        <f>'Limiting Factor Scores'!D92</f>
        <v>1</v>
      </c>
      <c r="E1052" s="19">
        <f>'Limiting Factor Scores'!E92</f>
        <v>3.11</v>
      </c>
      <c r="F1052" s="18">
        <f>'Limiting Factor Scores'!F92</f>
        <v>0.57474999999999998</v>
      </c>
      <c r="G1052" s="18">
        <f>'Limiting Factor Scores'!G92</f>
        <v>3.0133321429392494</v>
      </c>
      <c r="H1052" s="18">
        <f>'Limiting Factor Scores'!H92</f>
        <v>0.82066089299672484</v>
      </c>
      <c r="I1052" s="17">
        <f>LFAT!A68</f>
        <v>5</v>
      </c>
      <c r="J1052" s="16" t="str">
        <f>LFAT!B68</f>
        <v>Fish Passage – Barrier Removal and Replacement</v>
      </c>
      <c r="K1052" s="16" t="str">
        <f>LFAT!D68</f>
        <v>I</v>
      </c>
      <c r="L1052" s="19">
        <f>LFAT!F68</f>
        <v>0.5</v>
      </c>
      <c r="M1052" s="16" t="str">
        <f>LFAT!G68</f>
        <v>R</v>
      </c>
      <c r="N1052" s="19">
        <f>LFAT!I68</f>
        <v>0.1</v>
      </c>
      <c r="O1052" s="18">
        <f>LFAT!J68</f>
        <v>0.05</v>
      </c>
      <c r="P1052" s="18">
        <f t="shared" si="48"/>
        <v>2.8737499999999999E-2</v>
      </c>
      <c r="Q1052" s="18">
        <f t="shared" si="49"/>
        <v>0.15066660714696248</v>
      </c>
      <c r="R1052" s="18">
        <f t="shared" si="50"/>
        <v>4.1033044649836245E-2</v>
      </c>
    </row>
    <row r="1053" spans="1:18" ht="18" customHeight="1" x14ac:dyDescent="0.2">
      <c r="A1053" s="16" t="str">
        <f>'Limiting Factor Scores'!A93</f>
        <v>CC7</v>
      </c>
      <c r="B1053" s="16" t="str">
        <f>'Limiting Factor Scores'!B93</f>
        <v>Catherine Creek</v>
      </c>
      <c r="C1053" s="16" t="str">
        <f>'Limiting Factor Scores'!C93</f>
        <v>Altered Primary Productivity</v>
      </c>
      <c r="D1053" s="18">
        <f>'Limiting Factor Scores'!D93</f>
        <v>1</v>
      </c>
      <c r="E1053" s="19">
        <f>'Limiting Factor Scores'!E93</f>
        <v>1.82</v>
      </c>
      <c r="F1053" s="18">
        <f>'Limiting Factor Scores'!F93</f>
        <v>0.28449999999999998</v>
      </c>
      <c r="G1053" s="18">
        <f>'Limiting Factor Scores'!G93</f>
        <v>1.0343607140825</v>
      </c>
      <c r="H1053" s="18">
        <f>'Limiting Factor Scores'!H93</f>
        <v>0.29027128565006999</v>
      </c>
      <c r="I1053" s="17">
        <f>LFAT!A75</f>
        <v>5</v>
      </c>
      <c r="J1053" s="16" t="str">
        <f>LFAT!B75</f>
        <v>Fish Passage – Barrier Removal and Replacement</v>
      </c>
      <c r="K1053" s="16" t="str">
        <f>LFAT!D75</f>
        <v>N</v>
      </c>
      <c r="L1053" s="19">
        <f>LFAT!F75</f>
        <v>0.1</v>
      </c>
      <c r="M1053" s="16" t="str">
        <f>LFAT!G75</f>
        <v>R</v>
      </c>
      <c r="N1053" s="19">
        <f>LFAT!I75</f>
        <v>0.1</v>
      </c>
      <c r="O1053" s="18">
        <f>LFAT!J75</f>
        <v>0.01</v>
      </c>
      <c r="P1053" s="18">
        <f t="shared" si="48"/>
        <v>2.8449999999999999E-3</v>
      </c>
      <c r="Q1053" s="18">
        <f t="shared" si="49"/>
        <v>1.0343607140825E-2</v>
      </c>
      <c r="R1053" s="18">
        <f t="shared" si="50"/>
        <v>2.9027128565006998E-3</v>
      </c>
    </row>
    <row r="1054" spans="1:18" ht="18" customHeight="1" x14ac:dyDescent="0.2">
      <c r="A1054" s="16" t="str">
        <f>'Limiting Factor Scores'!A94</f>
        <v>CC7</v>
      </c>
      <c r="B1054" s="16" t="str">
        <f>'Limiting Factor Scores'!B94</f>
        <v>Catherine Creek</v>
      </c>
      <c r="C1054" s="16" t="str">
        <f>'Limiting Factor Scores'!C94</f>
        <v>Anthropogenic Barriers</v>
      </c>
      <c r="D1054" s="18">
        <f>'Limiting Factor Scores'!D94</f>
        <v>1</v>
      </c>
      <c r="E1054" s="19">
        <f>'Limiting Factor Scores'!E94</f>
        <v>1.44</v>
      </c>
      <c r="F1054" s="18">
        <f>'Limiting Factor Scores'!F94</f>
        <v>0.19900000000000001</v>
      </c>
      <c r="G1054" s="18">
        <f>'Limiting Factor Scores'!G94</f>
        <v>1.0561214283439999</v>
      </c>
      <c r="H1054" s="18">
        <f>'Limiting Factor Scores'!H94</f>
        <v>0.32482485704221997</v>
      </c>
      <c r="I1054" s="17">
        <f>LFAT!A62</f>
        <v>5</v>
      </c>
      <c r="J1054" s="16" t="str">
        <f>LFAT!B62</f>
        <v>Fish Passage – Barrier Removal and Replacement</v>
      </c>
      <c r="K1054" s="16" t="str">
        <f>LFAT!D62</f>
        <v>D</v>
      </c>
      <c r="L1054" s="19">
        <f>LFAT!F62</f>
        <v>1</v>
      </c>
      <c r="M1054" s="16" t="str">
        <f>LFAT!G62</f>
        <v>C</v>
      </c>
      <c r="N1054" s="19">
        <f>LFAT!I62</f>
        <v>1</v>
      </c>
      <c r="O1054" s="18">
        <f>LFAT!J62</f>
        <v>1</v>
      </c>
      <c r="P1054" s="18">
        <f t="shared" si="48"/>
        <v>0.19900000000000001</v>
      </c>
      <c r="Q1054" s="18">
        <f t="shared" si="49"/>
        <v>1.0561214283439999</v>
      </c>
      <c r="R1054" s="18">
        <f t="shared" si="50"/>
        <v>0.32482485704221997</v>
      </c>
    </row>
    <row r="1055" spans="1:18" ht="18" customHeight="1" x14ac:dyDescent="0.2">
      <c r="A1055" s="16" t="str">
        <f>'Limiting Factor Scores'!A95</f>
        <v>CC7</v>
      </c>
      <c r="B1055" s="16" t="str">
        <f>'Limiting Factor Scores'!B95</f>
        <v>Catherine Creek</v>
      </c>
      <c r="C1055" s="16" t="str">
        <f>'Limiting Factor Scores'!C95</f>
        <v>Channel and Habitat Structure</v>
      </c>
      <c r="D1055" s="18">
        <f>'Limiting Factor Scores'!D95</f>
        <v>1</v>
      </c>
      <c r="E1055" s="19">
        <f>'Limiting Factor Scores'!E95</f>
        <v>1.64</v>
      </c>
      <c r="F1055" s="18">
        <f>'Limiting Factor Scores'!F95</f>
        <v>0.24399999999999999</v>
      </c>
      <c r="G1055" s="18">
        <f>'Limiting Factor Scores'!G95</f>
        <v>2.1262857139719999</v>
      </c>
      <c r="H1055" s="18">
        <f>'Limiting Factor Scores'!H95</f>
        <v>0.64093571415988004</v>
      </c>
      <c r="I1055" s="17">
        <f>LFAT!A66</f>
        <v>5</v>
      </c>
      <c r="J1055" s="16" t="str">
        <f>LFAT!B66</f>
        <v>Fish Passage – Barrier Removal and Replacement</v>
      </c>
      <c r="K1055" s="16" t="str">
        <f>LFAT!D66</f>
        <v>I</v>
      </c>
      <c r="L1055" s="19">
        <f>LFAT!F66</f>
        <v>0.5</v>
      </c>
      <c r="M1055" s="16" t="str">
        <f>LFAT!G66</f>
        <v>CD</v>
      </c>
      <c r="N1055" s="19">
        <f>LFAT!I66</f>
        <v>0.5</v>
      </c>
      <c r="O1055" s="18">
        <f>LFAT!J66</f>
        <v>0.25</v>
      </c>
      <c r="P1055" s="18">
        <f t="shared" si="48"/>
        <v>6.0999999999999999E-2</v>
      </c>
      <c r="Q1055" s="18">
        <f t="shared" si="49"/>
        <v>0.53157142849299999</v>
      </c>
      <c r="R1055" s="18">
        <f t="shared" si="50"/>
        <v>0.16023392853997001</v>
      </c>
    </row>
    <row r="1056" spans="1:18" ht="18" customHeight="1" x14ac:dyDescent="0.2">
      <c r="A1056" s="16" t="str">
        <f>'Limiting Factor Scores'!A96</f>
        <v>CC7</v>
      </c>
      <c r="B1056" s="16" t="str">
        <f>'Limiting Factor Scores'!B96</f>
        <v>Catherine Creek</v>
      </c>
      <c r="C1056" s="16" t="str">
        <f>'Limiting Factor Scores'!C96</f>
        <v>Decreased Sediment Quantity</v>
      </c>
      <c r="D1056" s="18">
        <f>'Limiting Factor Scores'!D96</f>
        <v>1</v>
      </c>
      <c r="E1056" s="19">
        <f>'Limiting Factor Scores'!E96</f>
        <v>2.61</v>
      </c>
      <c r="F1056" s="18">
        <f>'Limiting Factor Scores'!F96</f>
        <v>0.46224999999999999</v>
      </c>
      <c r="G1056" s="18">
        <f>'Limiting Factor Scores'!G96</f>
        <v>2.3937946430552497</v>
      </c>
      <c r="H1056" s="18">
        <f>'Limiting Factor Scores'!H96</f>
        <v>0.72599664297204503</v>
      </c>
      <c r="I1056" s="17">
        <f>LFAT!A69</f>
        <v>5</v>
      </c>
      <c r="J1056" s="16" t="str">
        <f>LFAT!B69</f>
        <v>Fish Passage – Barrier Removal and Replacement</v>
      </c>
      <c r="K1056" s="16" t="str">
        <f>LFAT!D69</f>
        <v>I</v>
      </c>
      <c r="L1056" s="19">
        <f>LFAT!F69</f>
        <v>0.5</v>
      </c>
      <c r="M1056" s="16" t="str">
        <f>LFAT!G69</f>
        <v>R</v>
      </c>
      <c r="N1056" s="19">
        <f>LFAT!I69</f>
        <v>0.1</v>
      </c>
      <c r="O1056" s="18">
        <f>LFAT!J69</f>
        <v>0.05</v>
      </c>
      <c r="P1056" s="18">
        <f t="shared" si="48"/>
        <v>2.3112500000000001E-2</v>
      </c>
      <c r="Q1056" s="18">
        <f t="shared" si="49"/>
        <v>0.11968973215276249</v>
      </c>
      <c r="R1056" s="18">
        <f t="shared" si="50"/>
        <v>3.6299832148602253E-2</v>
      </c>
    </row>
    <row r="1057" spans="1:18" ht="18" customHeight="1" x14ac:dyDescent="0.2">
      <c r="A1057" s="16" t="str">
        <f>'Limiting Factor Scores'!A97</f>
        <v>CC7</v>
      </c>
      <c r="B1057" s="16" t="str">
        <f>'Limiting Factor Scores'!B97</f>
        <v>Catherine Creek</v>
      </c>
      <c r="C1057" s="16" t="str">
        <f>'Limiting Factor Scores'!C97</f>
        <v>Decreased Water Quantity</v>
      </c>
      <c r="D1057" s="18">
        <f>'Limiting Factor Scores'!D97</f>
        <v>1</v>
      </c>
      <c r="E1057" s="19">
        <f>'Limiting Factor Scores'!E97</f>
        <v>2.88</v>
      </c>
      <c r="F1057" s="18">
        <f>'Limiting Factor Scores'!F97</f>
        <v>0.52300000000000002</v>
      </c>
      <c r="G1057" s="18">
        <f>'Limiting Factor Scores'!G97</f>
        <v>3.9187642863119998</v>
      </c>
      <c r="H1057" s="18">
        <f>'Limiting Factor Scores'!H97</f>
        <v>1.1229930715989198</v>
      </c>
      <c r="I1057" s="17">
        <f>LFAT!A67</f>
        <v>5</v>
      </c>
      <c r="J1057" s="16" t="str">
        <f>LFAT!B67</f>
        <v>Fish Passage – Barrier Removal and Replacement</v>
      </c>
      <c r="K1057" s="16" t="str">
        <f>LFAT!D67</f>
        <v>N</v>
      </c>
      <c r="L1057" s="19">
        <f>LFAT!F67</f>
        <v>0.1</v>
      </c>
      <c r="M1057" s="16" t="str">
        <f>LFAT!G67</f>
        <v>R</v>
      </c>
      <c r="N1057" s="19">
        <f>LFAT!I67</f>
        <v>0.1</v>
      </c>
      <c r="O1057" s="18">
        <f>LFAT!J67</f>
        <v>0.01</v>
      </c>
      <c r="P1057" s="18">
        <f t="shared" si="48"/>
        <v>5.2300000000000003E-3</v>
      </c>
      <c r="Q1057" s="18">
        <f t="shared" si="49"/>
        <v>3.9187642863120001E-2</v>
      </c>
      <c r="R1057" s="18">
        <f t="shared" si="50"/>
        <v>1.1229930715989198E-2</v>
      </c>
    </row>
    <row r="1058" spans="1:18" ht="18" customHeight="1" x14ac:dyDescent="0.2">
      <c r="A1058" s="16" t="str">
        <f>'Limiting Factor Scores'!A98</f>
        <v>CC7</v>
      </c>
      <c r="B1058" s="16" t="str">
        <f>'Limiting Factor Scores'!B98</f>
        <v>Catherine Creek</v>
      </c>
      <c r="C1058" s="16" t="str">
        <f>'Limiting Factor Scores'!C98</f>
        <v>Floodplain Condition</v>
      </c>
      <c r="D1058" s="18">
        <f>'Limiting Factor Scores'!D98</f>
        <v>1</v>
      </c>
      <c r="E1058" s="19">
        <f>'Limiting Factor Scores'!E98</f>
        <v>1.74</v>
      </c>
      <c r="F1058" s="18">
        <f>'Limiting Factor Scores'!F98</f>
        <v>0.26650000000000001</v>
      </c>
      <c r="G1058" s="18">
        <f>'Limiting Factor Scores'!G98</f>
        <v>1.6199392858285002</v>
      </c>
      <c r="H1058" s="18">
        <f>'Limiting Factor Scores'!H98</f>
        <v>0.46053103574055504</v>
      </c>
      <c r="I1058" s="17">
        <f>LFAT!A64</f>
        <v>5</v>
      </c>
      <c r="J1058" s="16" t="str">
        <f>LFAT!B64</f>
        <v>Fish Passage – Barrier Removal and Replacement</v>
      </c>
      <c r="K1058" s="16" t="str">
        <f>LFAT!D64</f>
        <v>I</v>
      </c>
      <c r="L1058" s="19">
        <f>LFAT!F64</f>
        <v>0.5</v>
      </c>
      <c r="M1058" s="16" t="str">
        <f>LFAT!G64</f>
        <v>CD</v>
      </c>
      <c r="N1058" s="19">
        <f>LFAT!I64</f>
        <v>0.5</v>
      </c>
      <c r="O1058" s="18">
        <f>LFAT!J64</f>
        <v>0.25</v>
      </c>
      <c r="P1058" s="18">
        <f t="shared" si="48"/>
        <v>6.6625000000000004E-2</v>
      </c>
      <c r="Q1058" s="18">
        <f t="shared" si="49"/>
        <v>0.40498482145712505</v>
      </c>
      <c r="R1058" s="18">
        <f t="shared" si="50"/>
        <v>0.11513275893513876</v>
      </c>
    </row>
    <row r="1059" spans="1:18" ht="18" customHeight="1" x14ac:dyDescent="0.2">
      <c r="A1059" s="16" t="str">
        <f>'Limiting Factor Scores'!A99</f>
        <v>CC7</v>
      </c>
      <c r="B1059" s="16" t="str">
        <f>'Limiting Factor Scores'!B99</f>
        <v>Catherine Creek</v>
      </c>
      <c r="C1059" s="16" t="str">
        <f>'Limiting Factor Scores'!C99</f>
        <v>Increased Sediment Quantity</v>
      </c>
      <c r="D1059" s="18">
        <f>'Limiting Factor Scores'!D99</f>
        <v>1</v>
      </c>
      <c r="E1059" s="19">
        <f>'Limiting Factor Scores'!E99</f>
        <v>1.89</v>
      </c>
      <c r="F1059" s="18">
        <f>'Limiting Factor Scores'!F99</f>
        <v>0.30025000000000002</v>
      </c>
      <c r="G1059" s="18">
        <f>'Limiting Factor Scores'!G99</f>
        <v>1.0916232140712501</v>
      </c>
      <c r="H1059" s="18">
        <f>'Limiting Factor Scores'!H99</f>
        <v>0.36019276783826998</v>
      </c>
      <c r="I1059" s="17">
        <f>LFAT!A70</f>
        <v>5</v>
      </c>
      <c r="J1059" s="16" t="str">
        <f>LFAT!B70</f>
        <v>Fish Passage – Barrier Removal and Replacement</v>
      </c>
      <c r="K1059" s="16" t="str">
        <f>LFAT!D70</f>
        <v>I</v>
      </c>
      <c r="L1059" s="19">
        <f>LFAT!F70</f>
        <v>0.5</v>
      </c>
      <c r="M1059" s="16" t="str">
        <f>LFAT!G70</f>
        <v>CD</v>
      </c>
      <c r="N1059" s="19">
        <f>LFAT!I70</f>
        <v>0.5</v>
      </c>
      <c r="O1059" s="18">
        <f>LFAT!J70</f>
        <v>0.25</v>
      </c>
      <c r="P1059" s="18">
        <f t="shared" si="48"/>
        <v>7.5062500000000004E-2</v>
      </c>
      <c r="Q1059" s="18">
        <f t="shared" si="49"/>
        <v>0.27290580351781252</v>
      </c>
      <c r="R1059" s="18">
        <f t="shared" si="50"/>
        <v>9.0048191959567495E-2</v>
      </c>
    </row>
    <row r="1060" spans="1:18" ht="18" customHeight="1" x14ac:dyDescent="0.2">
      <c r="A1060" s="16" t="str">
        <f>'Limiting Factor Scores'!A100</f>
        <v>CC7</v>
      </c>
      <c r="B1060" s="16" t="str">
        <f>'Limiting Factor Scores'!B100</f>
        <v>Catherine Creek</v>
      </c>
      <c r="C1060" s="16" t="str">
        <f>'Limiting Factor Scores'!C100</f>
        <v>Non-Native Species Interactions and Competition</v>
      </c>
      <c r="D1060" s="18">
        <f>'Limiting Factor Scores'!D100</f>
        <v>1</v>
      </c>
      <c r="E1060" s="19">
        <f>'Limiting Factor Scores'!E100</f>
        <v>1.59</v>
      </c>
      <c r="F1060" s="18">
        <f>'Limiting Factor Scores'!F100</f>
        <v>0.23275000000000001</v>
      </c>
      <c r="G1060" s="18">
        <f>'Limiting Factor Scores'!G100</f>
        <v>0.9359874999002501</v>
      </c>
      <c r="H1060" s="18">
        <f>'Limiting Factor Scores'!H100</f>
        <v>0.32664799998403998</v>
      </c>
      <c r="I1060" s="17">
        <f>LFAT!A76</f>
        <v>5</v>
      </c>
      <c r="J1060" s="16" t="str">
        <f>LFAT!B76</f>
        <v>Fish Passage – Barrier Removal and Replacement</v>
      </c>
      <c r="K1060" s="16" t="str">
        <f>LFAT!D76</f>
        <v>I</v>
      </c>
      <c r="L1060" s="19">
        <f>LFAT!F76</f>
        <v>0.5</v>
      </c>
      <c r="M1060" s="16" t="str">
        <f>LFAT!G76</f>
        <v>R</v>
      </c>
      <c r="N1060" s="19">
        <f>LFAT!I76</f>
        <v>0.1</v>
      </c>
      <c r="O1060" s="18">
        <f>LFAT!J76</f>
        <v>0.05</v>
      </c>
      <c r="P1060" s="18">
        <f t="shared" si="48"/>
        <v>1.1637500000000002E-2</v>
      </c>
      <c r="Q1060" s="18">
        <f t="shared" si="49"/>
        <v>4.6799374995012508E-2</v>
      </c>
      <c r="R1060" s="18">
        <f t="shared" si="50"/>
        <v>1.6332399999202E-2</v>
      </c>
    </row>
    <row r="1061" spans="1:18" ht="18" customHeight="1" x14ac:dyDescent="0.2">
      <c r="A1061" s="16" t="str">
        <f>'Limiting Factor Scores'!A101</f>
        <v>CC7</v>
      </c>
      <c r="B1061" s="16" t="str">
        <f>'Limiting Factor Scores'!B101</f>
        <v>Catherine Creek</v>
      </c>
      <c r="C1061" s="16" t="str">
        <f>'Limiting Factor Scores'!C101</f>
        <v>Predation</v>
      </c>
      <c r="D1061" s="18">
        <f>'Limiting Factor Scores'!D101</f>
        <v>1</v>
      </c>
      <c r="E1061" s="19">
        <f>'Limiting Factor Scores'!E101</f>
        <v>1</v>
      </c>
      <c r="F1061" s="18">
        <f>'Limiting Factor Scores'!F101</f>
        <v>0.1</v>
      </c>
      <c r="G1061" s="18">
        <f>'Limiting Factor Scores'!G101</f>
        <v>0.53714285730000011</v>
      </c>
      <c r="H1061" s="18">
        <f>'Limiting Factor Scores'!H101</f>
        <v>0.162200000038</v>
      </c>
      <c r="I1061" s="17">
        <f>LFAT!A74</f>
        <v>5</v>
      </c>
      <c r="J1061" s="16" t="str">
        <f>LFAT!B74</f>
        <v>Fish Passage – Barrier Removal and Replacement</v>
      </c>
      <c r="K1061" s="16" t="str">
        <f>LFAT!D74</f>
        <v>I</v>
      </c>
      <c r="L1061" s="19">
        <f>LFAT!F74</f>
        <v>0.5</v>
      </c>
      <c r="M1061" s="16" t="str">
        <f>LFAT!G74</f>
        <v>R</v>
      </c>
      <c r="N1061" s="19">
        <f>LFAT!I74</f>
        <v>0.1</v>
      </c>
      <c r="O1061" s="18">
        <f>LFAT!J74</f>
        <v>0.05</v>
      </c>
      <c r="P1061" s="18">
        <f t="shared" si="48"/>
        <v>5.000000000000001E-3</v>
      </c>
      <c r="Q1061" s="18">
        <f t="shared" si="49"/>
        <v>2.6857142865000006E-2</v>
      </c>
      <c r="R1061" s="18">
        <f t="shared" si="50"/>
        <v>8.1100000019000001E-3</v>
      </c>
    </row>
    <row r="1062" spans="1:18" ht="18" customHeight="1" x14ac:dyDescent="0.2">
      <c r="A1062" s="16" t="str">
        <f>'Limiting Factor Scores'!A102</f>
        <v>CC7</v>
      </c>
      <c r="B1062" s="16" t="str">
        <f>'Limiting Factor Scores'!B102</f>
        <v>Catherine Creek</v>
      </c>
      <c r="C1062" s="16" t="str">
        <f>'Limiting Factor Scores'!C102</f>
        <v>Riparian Condition</v>
      </c>
      <c r="D1062" s="18">
        <f>'Limiting Factor Scores'!D102</f>
        <v>1</v>
      </c>
      <c r="E1062" s="19">
        <f>'Limiting Factor Scores'!E102</f>
        <v>1.64</v>
      </c>
      <c r="F1062" s="18">
        <f>'Limiting Factor Scores'!F102</f>
        <v>0.24399999999999999</v>
      </c>
      <c r="G1062" s="18">
        <f>'Limiting Factor Scores'!G102</f>
        <v>1.5145428573520001</v>
      </c>
      <c r="H1062" s="18">
        <f>'Limiting Factor Scores'!H102</f>
        <v>0.48439228575959997</v>
      </c>
      <c r="I1062" s="17">
        <f>LFAT!A63</f>
        <v>5</v>
      </c>
      <c r="J1062" s="16" t="str">
        <f>LFAT!B63</f>
        <v>Fish Passage – Barrier Removal and Replacement</v>
      </c>
      <c r="K1062" s="16" t="str">
        <f>LFAT!D63</f>
        <v>I</v>
      </c>
      <c r="L1062" s="19">
        <f>LFAT!F63</f>
        <v>0.5</v>
      </c>
      <c r="M1062" s="16" t="str">
        <f>LFAT!G63</f>
        <v>R</v>
      </c>
      <c r="N1062" s="19">
        <f>LFAT!I63</f>
        <v>0.1</v>
      </c>
      <c r="O1062" s="18">
        <f>LFAT!J63</f>
        <v>0.05</v>
      </c>
      <c r="P1062" s="18">
        <f t="shared" si="48"/>
        <v>1.2200000000000001E-2</v>
      </c>
      <c r="Q1062" s="18">
        <f t="shared" si="49"/>
        <v>7.5727142867600017E-2</v>
      </c>
      <c r="R1062" s="18">
        <f t="shared" si="50"/>
        <v>2.4219614287980001E-2</v>
      </c>
    </row>
    <row r="1063" spans="1:18" ht="18" customHeight="1" x14ac:dyDescent="0.2">
      <c r="A1063" s="16" t="str">
        <f>'Limiting Factor Scores'!A103</f>
        <v>CC7</v>
      </c>
      <c r="B1063" s="16" t="str">
        <f>'Limiting Factor Scores'!B103</f>
        <v>Catherine Creek</v>
      </c>
      <c r="C1063" s="16" t="str">
        <f>'Limiting Factor Scores'!C103</f>
        <v>Side Channel and Wetland Habitat</v>
      </c>
      <c r="D1063" s="18">
        <f>'Limiting Factor Scores'!D103</f>
        <v>1</v>
      </c>
      <c r="E1063" s="19">
        <f>'Limiting Factor Scores'!E103</f>
        <v>2</v>
      </c>
      <c r="F1063" s="18">
        <f>'Limiting Factor Scores'!F103</f>
        <v>0.32500000000000001</v>
      </c>
      <c r="G1063" s="18">
        <f>'Limiting Factor Scores'!G103</f>
        <v>2.4978571423</v>
      </c>
      <c r="H1063" s="18">
        <f>'Limiting Factor Scores'!H103</f>
        <v>0.72584107125075004</v>
      </c>
      <c r="I1063" s="17">
        <f>LFAT!A65</f>
        <v>5</v>
      </c>
      <c r="J1063" s="16" t="str">
        <f>LFAT!B65</f>
        <v>Fish Passage – Barrier Removal and Replacement</v>
      </c>
      <c r="K1063" s="16" t="str">
        <f>LFAT!D65</f>
        <v>I</v>
      </c>
      <c r="L1063" s="19">
        <f>LFAT!F65</f>
        <v>0.5</v>
      </c>
      <c r="M1063" s="16" t="str">
        <f>LFAT!G65</f>
        <v>R</v>
      </c>
      <c r="N1063" s="19">
        <f>LFAT!I65</f>
        <v>0.1</v>
      </c>
      <c r="O1063" s="18">
        <f>LFAT!J65</f>
        <v>0.05</v>
      </c>
      <c r="P1063" s="18">
        <f t="shared" si="48"/>
        <v>1.6250000000000001E-2</v>
      </c>
      <c r="Q1063" s="18">
        <f t="shared" si="49"/>
        <v>0.12489285711500001</v>
      </c>
      <c r="R1063" s="18">
        <f t="shared" si="50"/>
        <v>3.62920535625375E-2</v>
      </c>
    </row>
    <row r="1064" spans="1:18" ht="18" customHeight="1" x14ac:dyDescent="0.2">
      <c r="A1064" s="16" t="str">
        <f>'Limiting Factor Scores'!A104</f>
        <v>CC7</v>
      </c>
      <c r="B1064" s="16" t="str">
        <f>'Limiting Factor Scores'!B104</f>
        <v>Catherine Creek</v>
      </c>
      <c r="C1064" s="16" t="str">
        <f>'Limiting Factor Scores'!C104</f>
        <v>Summer Water Temperature</v>
      </c>
      <c r="D1064" s="18">
        <f>'Limiting Factor Scores'!D104</f>
        <v>1</v>
      </c>
      <c r="E1064" s="19">
        <f>'Limiting Factor Scores'!E104</f>
        <v>3.11</v>
      </c>
      <c r="F1064" s="18">
        <f>'Limiting Factor Scores'!F104</f>
        <v>0.57474999999999998</v>
      </c>
      <c r="G1064" s="18">
        <f>'Limiting Factor Scores'!G104</f>
        <v>3.8261928570607497</v>
      </c>
      <c r="H1064" s="18">
        <f>'Limiting Factor Scores'!H104</f>
        <v>1.1812754642651875</v>
      </c>
      <c r="I1064" s="17">
        <f>LFAT!A71</f>
        <v>5</v>
      </c>
      <c r="J1064" s="16" t="str">
        <f>LFAT!B71</f>
        <v>Fish Passage – Barrier Removal and Replacement</v>
      </c>
      <c r="K1064" s="16" t="str">
        <f>LFAT!D71</f>
        <v>I</v>
      </c>
      <c r="L1064" s="19">
        <f>LFAT!F71</f>
        <v>0.5</v>
      </c>
      <c r="M1064" s="16" t="str">
        <f>LFAT!G71</f>
        <v>R</v>
      </c>
      <c r="N1064" s="19">
        <f>LFAT!I71</f>
        <v>0.1</v>
      </c>
      <c r="O1064" s="18">
        <f>LFAT!J71</f>
        <v>0.05</v>
      </c>
      <c r="P1064" s="18">
        <f t="shared" si="48"/>
        <v>2.8737499999999999E-2</v>
      </c>
      <c r="Q1064" s="18">
        <f t="shared" si="49"/>
        <v>0.1913096428530375</v>
      </c>
      <c r="R1064" s="18">
        <f t="shared" si="50"/>
        <v>5.9063773213259375E-2</v>
      </c>
    </row>
    <row r="1065" spans="1:18" ht="18" customHeight="1" x14ac:dyDescent="0.2">
      <c r="A1065" s="16" t="str">
        <f>'Limiting Factor Scores'!A105</f>
        <v>CC7</v>
      </c>
      <c r="B1065" s="16" t="str">
        <f>'Limiting Factor Scores'!B105</f>
        <v>Catherine Creek</v>
      </c>
      <c r="C1065" s="16" t="str">
        <f>'Limiting Factor Scores'!C105</f>
        <v>Water Quality</v>
      </c>
      <c r="D1065" s="18">
        <f>'Limiting Factor Scores'!D105</f>
        <v>1</v>
      </c>
      <c r="E1065" s="19">
        <f>'Limiting Factor Scores'!E105</f>
        <v>2.71</v>
      </c>
      <c r="F1065" s="18">
        <f>'Limiting Factor Scores'!F105</f>
        <v>0.48475000000000001</v>
      </c>
      <c r="G1065" s="18">
        <f>'Limiting Factor Scores'!G105</f>
        <v>2.8219375007617504</v>
      </c>
      <c r="H1065" s="18">
        <f>'Limiting Factor Scores'!H105</f>
        <v>0.77847387520428768</v>
      </c>
      <c r="I1065" s="17">
        <f>LFAT!A73</f>
        <v>5</v>
      </c>
      <c r="J1065" s="16" t="str">
        <f>LFAT!B73</f>
        <v>Fish Passage – Barrier Removal and Replacement</v>
      </c>
      <c r="K1065" s="16" t="str">
        <f>LFAT!D73</f>
        <v>I</v>
      </c>
      <c r="L1065" s="19">
        <f>LFAT!F73</f>
        <v>0.5</v>
      </c>
      <c r="M1065" s="16" t="str">
        <f>LFAT!G73</f>
        <v>CD</v>
      </c>
      <c r="N1065" s="19">
        <f>LFAT!I73</f>
        <v>0.5</v>
      </c>
      <c r="O1065" s="18">
        <f>LFAT!J73</f>
        <v>0.25</v>
      </c>
      <c r="P1065" s="18">
        <f t="shared" si="48"/>
        <v>0.1211875</v>
      </c>
      <c r="Q1065" s="18">
        <f t="shared" si="49"/>
        <v>0.70548437519043761</v>
      </c>
      <c r="R1065" s="18">
        <f t="shared" si="50"/>
        <v>0.19461846880107192</v>
      </c>
    </row>
    <row r="1066" spans="1:18" ht="18" customHeight="1" x14ac:dyDescent="0.2">
      <c r="A1066" s="16" t="str">
        <f>'Limiting Factor Scores'!A106</f>
        <v>CC7</v>
      </c>
      <c r="B1066" s="16" t="str">
        <f>'Limiting Factor Scores'!B106</f>
        <v>Catherine Creek</v>
      </c>
      <c r="C1066" s="16" t="str">
        <f>'Limiting Factor Scores'!C106</f>
        <v>Winter Water Temperature</v>
      </c>
      <c r="D1066" s="18">
        <f>'Limiting Factor Scores'!D106</f>
        <v>1</v>
      </c>
      <c r="E1066" s="19">
        <f>'Limiting Factor Scores'!E106</f>
        <v>2.15</v>
      </c>
      <c r="F1066" s="18">
        <f>'Limiting Factor Scores'!F106</f>
        <v>0.35875000000000001</v>
      </c>
      <c r="G1066" s="18">
        <f>'Limiting Factor Scores'!G106</f>
        <v>1.7194375000512501</v>
      </c>
      <c r="H1066" s="18">
        <f>'Limiting Factor Scores'!H106</f>
        <v>0.47857250005381258</v>
      </c>
      <c r="I1066" s="17">
        <f>LFAT!A72</f>
        <v>5</v>
      </c>
      <c r="J1066" s="16" t="str">
        <f>LFAT!B72</f>
        <v>Fish Passage – Barrier Removal and Replacement</v>
      </c>
      <c r="K1066" s="16" t="str">
        <f>LFAT!D72</f>
        <v>N</v>
      </c>
      <c r="L1066" s="19">
        <f>LFAT!F72</f>
        <v>0.1</v>
      </c>
      <c r="M1066" s="16" t="str">
        <f>LFAT!G72</f>
        <v>R</v>
      </c>
      <c r="N1066" s="19">
        <f>LFAT!I72</f>
        <v>0.1</v>
      </c>
      <c r="O1066" s="18">
        <f>LFAT!J72</f>
        <v>0.01</v>
      </c>
      <c r="P1066" s="18">
        <f t="shared" si="48"/>
        <v>3.5875000000000004E-3</v>
      </c>
      <c r="Q1066" s="18">
        <f t="shared" si="49"/>
        <v>1.7194375000512501E-2</v>
      </c>
      <c r="R1066" s="18">
        <f t="shared" si="50"/>
        <v>4.7857250005381262E-3</v>
      </c>
    </row>
    <row r="1067" spans="1:18" ht="18" customHeight="1" x14ac:dyDescent="0.2">
      <c r="A1067" s="16" t="str">
        <f>'Limiting Factor Scores'!A92</f>
        <v>CC7</v>
      </c>
      <c r="B1067" s="16" t="str">
        <f>'Limiting Factor Scores'!B92</f>
        <v>Catherine Creek</v>
      </c>
      <c r="C1067" s="16" t="str">
        <f>'Limiting Factor Scores'!C92</f>
        <v>Altered Flow Timing</v>
      </c>
      <c r="D1067" s="18">
        <f>'Limiting Factor Scores'!D92</f>
        <v>1</v>
      </c>
      <c r="E1067" s="19">
        <f>'Limiting Factor Scores'!E92</f>
        <v>3.11</v>
      </c>
      <c r="F1067" s="18">
        <f>'Limiting Factor Scores'!F92</f>
        <v>0.57474999999999998</v>
      </c>
      <c r="G1067" s="18">
        <f>'Limiting Factor Scores'!G92</f>
        <v>3.0133321429392494</v>
      </c>
      <c r="H1067" s="18">
        <f>'Limiting Factor Scores'!H92</f>
        <v>0.82066089299672484</v>
      </c>
      <c r="I1067" s="17">
        <f>LFAT!A83</f>
        <v>6</v>
      </c>
      <c r="J1067" s="16" t="str">
        <f>LFAT!B83</f>
        <v>Instream Flow Restoration</v>
      </c>
      <c r="K1067" s="16" t="str">
        <f>LFAT!D83</f>
        <v>D</v>
      </c>
      <c r="L1067" s="19">
        <f>LFAT!F83</f>
        <v>1</v>
      </c>
      <c r="M1067" s="16" t="str">
        <f>LFAT!G83</f>
        <v>CD</v>
      </c>
      <c r="N1067" s="19">
        <f>LFAT!I83</f>
        <v>0.5</v>
      </c>
      <c r="O1067" s="18">
        <f>LFAT!J83</f>
        <v>0.5</v>
      </c>
      <c r="P1067" s="18">
        <f t="shared" si="48"/>
        <v>0.28737499999999999</v>
      </c>
      <c r="Q1067" s="18">
        <f t="shared" si="49"/>
        <v>1.5066660714696247</v>
      </c>
      <c r="R1067" s="18">
        <f t="shared" si="50"/>
        <v>0.41033044649836242</v>
      </c>
    </row>
    <row r="1068" spans="1:18" ht="18" customHeight="1" x14ac:dyDescent="0.2">
      <c r="A1068" s="16" t="str">
        <f>'Limiting Factor Scores'!A93</f>
        <v>CC7</v>
      </c>
      <c r="B1068" s="16" t="str">
        <f>'Limiting Factor Scores'!B93</f>
        <v>Catherine Creek</v>
      </c>
      <c r="C1068" s="16" t="str">
        <f>'Limiting Factor Scores'!C93</f>
        <v>Altered Primary Productivity</v>
      </c>
      <c r="D1068" s="18">
        <f>'Limiting Factor Scores'!D93</f>
        <v>1</v>
      </c>
      <c r="E1068" s="19">
        <f>'Limiting Factor Scores'!E93</f>
        <v>1.82</v>
      </c>
      <c r="F1068" s="18">
        <f>'Limiting Factor Scores'!F93</f>
        <v>0.28449999999999998</v>
      </c>
      <c r="G1068" s="18">
        <f>'Limiting Factor Scores'!G93</f>
        <v>1.0343607140825</v>
      </c>
      <c r="H1068" s="18">
        <f>'Limiting Factor Scores'!H93</f>
        <v>0.29027128565006999</v>
      </c>
      <c r="I1068" s="17">
        <f>LFAT!A90</f>
        <v>6</v>
      </c>
      <c r="J1068" s="16" t="str">
        <f>LFAT!B90</f>
        <v>Instream Flow Restoration</v>
      </c>
      <c r="K1068" s="16" t="str">
        <f>LFAT!D90</f>
        <v>N</v>
      </c>
      <c r="L1068" s="19">
        <f>LFAT!F90</f>
        <v>0.1</v>
      </c>
      <c r="M1068" s="16" t="str">
        <f>LFAT!G90</f>
        <v>R</v>
      </c>
      <c r="N1068" s="19">
        <f>LFAT!I90</f>
        <v>0.1</v>
      </c>
      <c r="O1068" s="18">
        <f>LFAT!J90</f>
        <v>0.01</v>
      </c>
      <c r="P1068" s="18">
        <f t="shared" si="48"/>
        <v>2.8449999999999999E-3</v>
      </c>
      <c r="Q1068" s="18">
        <f t="shared" si="49"/>
        <v>1.0343607140825E-2</v>
      </c>
      <c r="R1068" s="18">
        <f t="shared" si="50"/>
        <v>2.9027128565006998E-3</v>
      </c>
    </row>
    <row r="1069" spans="1:18" ht="18" customHeight="1" x14ac:dyDescent="0.2">
      <c r="A1069" s="16" t="str">
        <f>'Limiting Factor Scores'!A94</f>
        <v>CC7</v>
      </c>
      <c r="B1069" s="16" t="str">
        <f>'Limiting Factor Scores'!B94</f>
        <v>Catherine Creek</v>
      </c>
      <c r="C1069" s="16" t="str">
        <f>'Limiting Factor Scores'!C94</f>
        <v>Anthropogenic Barriers</v>
      </c>
      <c r="D1069" s="18">
        <f>'Limiting Factor Scores'!D94</f>
        <v>1</v>
      </c>
      <c r="E1069" s="19">
        <f>'Limiting Factor Scores'!E94</f>
        <v>1.44</v>
      </c>
      <c r="F1069" s="18">
        <f>'Limiting Factor Scores'!F94</f>
        <v>0.19900000000000001</v>
      </c>
      <c r="G1069" s="18">
        <f>'Limiting Factor Scores'!G94</f>
        <v>1.0561214283439999</v>
      </c>
      <c r="H1069" s="18">
        <f>'Limiting Factor Scores'!H94</f>
        <v>0.32482485704221997</v>
      </c>
      <c r="I1069" s="17">
        <f>LFAT!A77</f>
        <v>6</v>
      </c>
      <c r="J1069" s="16" t="str">
        <f>LFAT!B77</f>
        <v>Instream Flow Restoration</v>
      </c>
      <c r="K1069" s="16" t="str">
        <f>LFAT!D77</f>
        <v>I</v>
      </c>
      <c r="L1069" s="19">
        <f>LFAT!F77</f>
        <v>0.5</v>
      </c>
      <c r="M1069" s="16" t="str">
        <f>LFAT!G77</f>
        <v>CD</v>
      </c>
      <c r="N1069" s="19">
        <f>LFAT!I77</f>
        <v>0.5</v>
      </c>
      <c r="O1069" s="18">
        <f>LFAT!J77</f>
        <v>0.25</v>
      </c>
      <c r="P1069" s="18">
        <f t="shared" si="48"/>
        <v>4.9750000000000003E-2</v>
      </c>
      <c r="Q1069" s="18">
        <f t="shared" si="49"/>
        <v>0.26403035708599998</v>
      </c>
      <c r="R1069" s="18">
        <f t="shared" si="50"/>
        <v>8.1206214260554993E-2</v>
      </c>
    </row>
    <row r="1070" spans="1:18" ht="18" customHeight="1" x14ac:dyDescent="0.2">
      <c r="A1070" s="16" t="str">
        <f>'Limiting Factor Scores'!A95</f>
        <v>CC7</v>
      </c>
      <c r="B1070" s="16" t="str">
        <f>'Limiting Factor Scores'!B95</f>
        <v>Catherine Creek</v>
      </c>
      <c r="C1070" s="16" t="str">
        <f>'Limiting Factor Scores'!C95</f>
        <v>Channel and Habitat Structure</v>
      </c>
      <c r="D1070" s="18">
        <f>'Limiting Factor Scores'!D95</f>
        <v>1</v>
      </c>
      <c r="E1070" s="19">
        <f>'Limiting Factor Scores'!E95</f>
        <v>1.64</v>
      </c>
      <c r="F1070" s="18">
        <f>'Limiting Factor Scores'!F95</f>
        <v>0.24399999999999999</v>
      </c>
      <c r="G1070" s="18">
        <f>'Limiting Factor Scores'!G95</f>
        <v>2.1262857139719999</v>
      </c>
      <c r="H1070" s="18">
        <f>'Limiting Factor Scores'!H95</f>
        <v>0.64093571415988004</v>
      </c>
      <c r="I1070" s="17">
        <f>LFAT!A81</f>
        <v>6</v>
      </c>
      <c r="J1070" s="16" t="str">
        <f>LFAT!B81</f>
        <v>Instream Flow Restoration</v>
      </c>
      <c r="K1070" s="16" t="str">
        <f>LFAT!D81</f>
        <v>N</v>
      </c>
      <c r="L1070" s="19">
        <f>LFAT!F81</f>
        <v>0.1</v>
      </c>
      <c r="M1070" s="16" t="str">
        <f>LFAT!G81</f>
        <v>R</v>
      </c>
      <c r="N1070" s="19">
        <f>LFAT!I81</f>
        <v>0.1</v>
      </c>
      <c r="O1070" s="18">
        <f>LFAT!J81</f>
        <v>0.01</v>
      </c>
      <c r="P1070" s="18">
        <f t="shared" si="48"/>
        <v>2.4399999999999999E-3</v>
      </c>
      <c r="Q1070" s="18">
        <f t="shared" si="49"/>
        <v>2.1262857139719999E-2</v>
      </c>
      <c r="R1070" s="18">
        <f t="shared" si="50"/>
        <v>6.4093571415988005E-3</v>
      </c>
    </row>
    <row r="1071" spans="1:18" ht="18" customHeight="1" x14ac:dyDescent="0.2">
      <c r="A1071" s="16" t="str">
        <f>'Limiting Factor Scores'!A96</f>
        <v>CC7</v>
      </c>
      <c r="B1071" s="16" t="str">
        <f>'Limiting Factor Scores'!B96</f>
        <v>Catherine Creek</v>
      </c>
      <c r="C1071" s="16" t="str">
        <f>'Limiting Factor Scores'!C96</f>
        <v>Decreased Sediment Quantity</v>
      </c>
      <c r="D1071" s="18">
        <f>'Limiting Factor Scores'!D96</f>
        <v>1</v>
      </c>
      <c r="E1071" s="19">
        <f>'Limiting Factor Scores'!E96</f>
        <v>2.61</v>
      </c>
      <c r="F1071" s="18">
        <f>'Limiting Factor Scores'!F96</f>
        <v>0.46224999999999999</v>
      </c>
      <c r="G1071" s="18">
        <f>'Limiting Factor Scores'!G96</f>
        <v>2.3937946430552497</v>
      </c>
      <c r="H1071" s="18">
        <f>'Limiting Factor Scores'!H96</f>
        <v>0.72599664297204503</v>
      </c>
      <c r="I1071" s="17">
        <f>LFAT!A84</f>
        <v>6</v>
      </c>
      <c r="J1071" s="16" t="str">
        <f>LFAT!B84</f>
        <v>Instream Flow Restoration</v>
      </c>
      <c r="K1071" s="16" t="str">
        <f>LFAT!D84</f>
        <v>N</v>
      </c>
      <c r="L1071" s="19">
        <f>LFAT!F84</f>
        <v>0.1</v>
      </c>
      <c r="M1071" s="16" t="str">
        <f>LFAT!G84</f>
        <v>R</v>
      </c>
      <c r="N1071" s="19">
        <f>LFAT!I84</f>
        <v>0.1</v>
      </c>
      <c r="O1071" s="18">
        <f>LFAT!J84</f>
        <v>0.01</v>
      </c>
      <c r="P1071" s="18">
        <f t="shared" si="48"/>
        <v>4.6224999999999999E-3</v>
      </c>
      <c r="Q1071" s="18">
        <f t="shared" si="49"/>
        <v>2.3937946430552498E-2</v>
      </c>
      <c r="R1071" s="18">
        <f t="shared" si="50"/>
        <v>7.2599664297204507E-3</v>
      </c>
    </row>
    <row r="1072" spans="1:18" ht="18" customHeight="1" x14ac:dyDescent="0.2">
      <c r="A1072" s="16" t="str">
        <f>'Limiting Factor Scores'!A97</f>
        <v>CC7</v>
      </c>
      <c r="B1072" s="16" t="str">
        <f>'Limiting Factor Scores'!B97</f>
        <v>Catherine Creek</v>
      </c>
      <c r="C1072" s="16" t="str">
        <f>'Limiting Factor Scores'!C97</f>
        <v>Decreased Water Quantity</v>
      </c>
      <c r="D1072" s="18">
        <f>'Limiting Factor Scores'!D97</f>
        <v>1</v>
      </c>
      <c r="E1072" s="19">
        <f>'Limiting Factor Scores'!E97</f>
        <v>2.88</v>
      </c>
      <c r="F1072" s="18">
        <f>'Limiting Factor Scores'!F97</f>
        <v>0.52300000000000002</v>
      </c>
      <c r="G1072" s="18">
        <f>'Limiting Factor Scores'!G97</f>
        <v>3.9187642863119998</v>
      </c>
      <c r="H1072" s="18">
        <f>'Limiting Factor Scores'!H97</f>
        <v>1.1229930715989198</v>
      </c>
      <c r="I1072" s="17">
        <f>LFAT!A82</f>
        <v>6</v>
      </c>
      <c r="J1072" s="16" t="str">
        <f>LFAT!B82</f>
        <v>Instream Flow Restoration</v>
      </c>
      <c r="K1072" s="16" t="str">
        <f>LFAT!D82</f>
        <v>D</v>
      </c>
      <c r="L1072" s="19">
        <f>LFAT!F82</f>
        <v>1</v>
      </c>
      <c r="M1072" s="16" t="str">
        <f>LFAT!G82</f>
        <v>C</v>
      </c>
      <c r="N1072" s="19">
        <f>LFAT!I82</f>
        <v>1</v>
      </c>
      <c r="O1072" s="18">
        <f>LFAT!J82</f>
        <v>1</v>
      </c>
      <c r="P1072" s="18">
        <f t="shared" si="48"/>
        <v>0.52300000000000002</v>
      </c>
      <c r="Q1072" s="18">
        <f t="shared" si="49"/>
        <v>3.9187642863119998</v>
      </c>
      <c r="R1072" s="18">
        <f t="shared" si="50"/>
        <v>1.1229930715989198</v>
      </c>
    </row>
    <row r="1073" spans="1:18" ht="18" customHeight="1" x14ac:dyDescent="0.2">
      <c r="A1073" s="16" t="str">
        <f>'Limiting Factor Scores'!A98</f>
        <v>CC7</v>
      </c>
      <c r="B1073" s="16" t="str">
        <f>'Limiting Factor Scores'!B98</f>
        <v>Catherine Creek</v>
      </c>
      <c r="C1073" s="16" t="str">
        <f>'Limiting Factor Scores'!C98</f>
        <v>Floodplain Condition</v>
      </c>
      <c r="D1073" s="18">
        <f>'Limiting Factor Scores'!D98</f>
        <v>1</v>
      </c>
      <c r="E1073" s="19">
        <f>'Limiting Factor Scores'!E98</f>
        <v>1.74</v>
      </c>
      <c r="F1073" s="18">
        <f>'Limiting Factor Scores'!F98</f>
        <v>0.26650000000000001</v>
      </c>
      <c r="G1073" s="18">
        <f>'Limiting Factor Scores'!G98</f>
        <v>1.6199392858285002</v>
      </c>
      <c r="H1073" s="18">
        <f>'Limiting Factor Scores'!H98</f>
        <v>0.46053103574055504</v>
      </c>
      <c r="I1073" s="17">
        <f>LFAT!A79</f>
        <v>6</v>
      </c>
      <c r="J1073" s="16" t="str">
        <f>LFAT!B79</f>
        <v>Instream Flow Restoration</v>
      </c>
      <c r="K1073" s="16" t="str">
        <f>LFAT!D79</f>
        <v>I</v>
      </c>
      <c r="L1073" s="19">
        <f>LFAT!F79</f>
        <v>0.5</v>
      </c>
      <c r="M1073" s="16" t="str">
        <f>LFAT!G79</f>
        <v>CD</v>
      </c>
      <c r="N1073" s="19">
        <f>LFAT!I79</f>
        <v>0.5</v>
      </c>
      <c r="O1073" s="18">
        <f>LFAT!J79</f>
        <v>0.25</v>
      </c>
      <c r="P1073" s="18">
        <f t="shared" si="48"/>
        <v>6.6625000000000004E-2</v>
      </c>
      <c r="Q1073" s="18">
        <f t="shared" si="49"/>
        <v>0.40498482145712505</v>
      </c>
      <c r="R1073" s="18">
        <f t="shared" si="50"/>
        <v>0.11513275893513876</v>
      </c>
    </row>
    <row r="1074" spans="1:18" ht="18" customHeight="1" x14ac:dyDescent="0.2">
      <c r="A1074" s="16" t="str">
        <f>'Limiting Factor Scores'!A99</f>
        <v>CC7</v>
      </c>
      <c r="B1074" s="16" t="str">
        <f>'Limiting Factor Scores'!B99</f>
        <v>Catherine Creek</v>
      </c>
      <c r="C1074" s="16" t="str">
        <f>'Limiting Factor Scores'!C99</f>
        <v>Increased Sediment Quantity</v>
      </c>
      <c r="D1074" s="18">
        <f>'Limiting Factor Scores'!D99</f>
        <v>1</v>
      </c>
      <c r="E1074" s="19">
        <f>'Limiting Factor Scores'!E99</f>
        <v>1.89</v>
      </c>
      <c r="F1074" s="18">
        <f>'Limiting Factor Scores'!F99</f>
        <v>0.30025000000000002</v>
      </c>
      <c r="G1074" s="18">
        <f>'Limiting Factor Scores'!G99</f>
        <v>1.0916232140712501</v>
      </c>
      <c r="H1074" s="18">
        <f>'Limiting Factor Scores'!H99</f>
        <v>0.36019276783826998</v>
      </c>
      <c r="I1074" s="17">
        <f>LFAT!A85</f>
        <v>6</v>
      </c>
      <c r="J1074" s="16" t="str">
        <f>LFAT!B85</f>
        <v>Instream Flow Restoration</v>
      </c>
      <c r="K1074" s="16" t="str">
        <f>LFAT!D85</f>
        <v>N</v>
      </c>
      <c r="L1074" s="19">
        <f>LFAT!F85</f>
        <v>0.1</v>
      </c>
      <c r="M1074" s="16" t="str">
        <f>LFAT!G85</f>
        <v>R</v>
      </c>
      <c r="N1074" s="19">
        <f>LFAT!I85</f>
        <v>0.1</v>
      </c>
      <c r="O1074" s="18">
        <f>LFAT!J85</f>
        <v>0.01</v>
      </c>
      <c r="P1074" s="18">
        <f t="shared" si="48"/>
        <v>3.0025000000000004E-3</v>
      </c>
      <c r="Q1074" s="18">
        <f t="shared" si="49"/>
        <v>1.09162321407125E-2</v>
      </c>
      <c r="R1074" s="18">
        <f t="shared" si="50"/>
        <v>3.6019276783826998E-3</v>
      </c>
    </row>
    <row r="1075" spans="1:18" ht="18" customHeight="1" x14ac:dyDescent="0.2">
      <c r="A1075" s="16" t="str">
        <f>'Limiting Factor Scores'!A100</f>
        <v>CC7</v>
      </c>
      <c r="B1075" s="16" t="str">
        <f>'Limiting Factor Scores'!B100</f>
        <v>Catherine Creek</v>
      </c>
      <c r="C1075" s="16" t="str">
        <f>'Limiting Factor Scores'!C100</f>
        <v>Non-Native Species Interactions and Competition</v>
      </c>
      <c r="D1075" s="18">
        <f>'Limiting Factor Scores'!D100</f>
        <v>1</v>
      </c>
      <c r="E1075" s="19">
        <f>'Limiting Factor Scores'!E100</f>
        <v>1.59</v>
      </c>
      <c r="F1075" s="18">
        <f>'Limiting Factor Scores'!F100</f>
        <v>0.23275000000000001</v>
      </c>
      <c r="G1075" s="18">
        <f>'Limiting Factor Scores'!G100</f>
        <v>0.9359874999002501</v>
      </c>
      <c r="H1075" s="18">
        <f>'Limiting Factor Scores'!H100</f>
        <v>0.32664799998403998</v>
      </c>
      <c r="I1075" s="17">
        <f>LFAT!A91</f>
        <v>6</v>
      </c>
      <c r="J1075" s="16" t="str">
        <f>LFAT!B91</f>
        <v>Instream Flow Restoration</v>
      </c>
      <c r="K1075" s="16" t="str">
        <f>LFAT!D91</f>
        <v>N</v>
      </c>
      <c r="L1075" s="19">
        <f>LFAT!F91</f>
        <v>0.1</v>
      </c>
      <c r="M1075" s="16" t="str">
        <f>LFAT!G91</f>
        <v>R</v>
      </c>
      <c r="N1075" s="19">
        <f>LFAT!I91</f>
        <v>0.1</v>
      </c>
      <c r="O1075" s="18">
        <f>LFAT!J91</f>
        <v>0.01</v>
      </c>
      <c r="P1075" s="18">
        <f t="shared" si="48"/>
        <v>2.3275000000000001E-3</v>
      </c>
      <c r="Q1075" s="18">
        <f t="shared" si="49"/>
        <v>9.3598749990025012E-3</v>
      </c>
      <c r="R1075" s="18">
        <f t="shared" si="50"/>
        <v>3.2664799998403998E-3</v>
      </c>
    </row>
    <row r="1076" spans="1:18" ht="18" customHeight="1" x14ac:dyDescent="0.2">
      <c r="A1076" s="16" t="str">
        <f>'Limiting Factor Scores'!A101</f>
        <v>CC7</v>
      </c>
      <c r="B1076" s="16" t="str">
        <f>'Limiting Factor Scores'!B101</f>
        <v>Catherine Creek</v>
      </c>
      <c r="C1076" s="16" t="str">
        <f>'Limiting Factor Scores'!C101</f>
        <v>Predation</v>
      </c>
      <c r="D1076" s="18">
        <f>'Limiting Factor Scores'!D101</f>
        <v>1</v>
      </c>
      <c r="E1076" s="19">
        <f>'Limiting Factor Scores'!E101</f>
        <v>1</v>
      </c>
      <c r="F1076" s="18">
        <f>'Limiting Factor Scores'!F101</f>
        <v>0.1</v>
      </c>
      <c r="G1076" s="18">
        <f>'Limiting Factor Scores'!G101</f>
        <v>0.53714285730000011</v>
      </c>
      <c r="H1076" s="18">
        <f>'Limiting Factor Scores'!H101</f>
        <v>0.162200000038</v>
      </c>
      <c r="I1076" s="17">
        <f>LFAT!A89</f>
        <v>6</v>
      </c>
      <c r="J1076" s="16" t="str">
        <f>LFAT!B89</f>
        <v>Instream Flow Restoration</v>
      </c>
      <c r="K1076" s="16" t="str">
        <f>LFAT!D89</f>
        <v>N</v>
      </c>
      <c r="L1076" s="19">
        <f>LFAT!F89</f>
        <v>0.1</v>
      </c>
      <c r="M1076" s="16" t="str">
        <f>LFAT!G89</f>
        <v>R</v>
      </c>
      <c r="N1076" s="19">
        <f>LFAT!I89</f>
        <v>0.1</v>
      </c>
      <c r="O1076" s="18">
        <f>LFAT!J89</f>
        <v>0.01</v>
      </c>
      <c r="P1076" s="18">
        <f t="shared" si="48"/>
        <v>1E-3</v>
      </c>
      <c r="Q1076" s="18">
        <f t="shared" si="49"/>
        <v>5.3714285730000009E-3</v>
      </c>
      <c r="R1076" s="18">
        <f t="shared" si="50"/>
        <v>1.62200000038E-3</v>
      </c>
    </row>
    <row r="1077" spans="1:18" ht="18" customHeight="1" x14ac:dyDescent="0.2">
      <c r="A1077" s="16" t="str">
        <f>'Limiting Factor Scores'!A102</f>
        <v>CC7</v>
      </c>
      <c r="B1077" s="16" t="str">
        <f>'Limiting Factor Scores'!B102</f>
        <v>Catherine Creek</v>
      </c>
      <c r="C1077" s="16" t="str">
        <f>'Limiting Factor Scores'!C102</f>
        <v>Riparian Condition</v>
      </c>
      <c r="D1077" s="18">
        <f>'Limiting Factor Scores'!D102</f>
        <v>1</v>
      </c>
      <c r="E1077" s="19">
        <f>'Limiting Factor Scores'!E102</f>
        <v>1.64</v>
      </c>
      <c r="F1077" s="18">
        <f>'Limiting Factor Scores'!F102</f>
        <v>0.24399999999999999</v>
      </c>
      <c r="G1077" s="18">
        <f>'Limiting Factor Scores'!G102</f>
        <v>1.5145428573520001</v>
      </c>
      <c r="H1077" s="18">
        <f>'Limiting Factor Scores'!H102</f>
        <v>0.48439228575959997</v>
      </c>
      <c r="I1077" s="17">
        <f>LFAT!A78</f>
        <v>6</v>
      </c>
      <c r="J1077" s="16" t="str">
        <f>LFAT!B78</f>
        <v>Instream Flow Restoration</v>
      </c>
      <c r="K1077" s="16" t="str">
        <f>LFAT!D78</f>
        <v>I</v>
      </c>
      <c r="L1077" s="19">
        <f>LFAT!F78</f>
        <v>0.5</v>
      </c>
      <c r="M1077" s="16" t="str">
        <f>LFAT!G78</f>
        <v>CD</v>
      </c>
      <c r="N1077" s="19">
        <f>LFAT!I78</f>
        <v>0.5</v>
      </c>
      <c r="O1077" s="18">
        <f>LFAT!J78</f>
        <v>0.25</v>
      </c>
      <c r="P1077" s="18">
        <f t="shared" si="48"/>
        <v>6.0999999999999999E-2</v>
      </c>
      <c r="Q1077" s="18">
        <f t="shared" si="49"/>
        <v>0.37863571433800003</v>
      </c>
      <c r="R1077" s="18">
        <f t="shared" si="50"/>
        <v>0.12109807143989999</v>
      </c>
    </row>
    <row r="1078" spans="1:18" ht="18" customHeight="1" x14ac:dyDescent="0.2">
      <c r="A1078" s="16" t="str">
        <f>'Limiting Factor Scores'!A103</f>
        <v>CC7</v>
      </c>
      <c r="B1078" s="16" t="str">
        <f>'Limiting Factor Scores'!B103</f>
        <v>Catherine Creek</v>
      </c>
      <c r="C1078" s="16" t="str">
        <f>'Limiting Factor Scores'!C103</f>
        <v>Side Channel and Wetland Habitat</v>
      </c>
      <c r="D1078" s="18">
        <f>'Limiting Factor Scores'!D103</f>
        <v>1</v>
      </c>
      <c r="E1078" s="19">
        <f>'Limiting Factor Scores'!E103</f>
        <v>2</v>
      </c>
      <c r="F1078" s="18">
        <f>'Limiting Factor Scores'!F103</f>
        <v>0.32500000000000001</v>
      </c>
      <c r="G1078" s="18">
        <f>'Limiting Factor Scores'!G103</f>
        <v>2.4978571423</v>
      </c>
      <c r="H1078" s="18">
        <f>'Limiting Factor Scores'!H103</f>
        <v>0.72584107125075004</v>
      </c>
      <c r="I1078" s="17">
        <f>LFAT!A80</f>
        <v>6</v>
      </c>
      <c r="J1078" s="16" t="str">
        <f>LFAT!B80</f>
        <v>Instream Flow Restoration</v>
      </c>
      <c r="K1078" s="16" t="str">
        <f>LFAT!D80</f>
        <v>D</v>
      </c>
      <c r="L1078" s="19">
        <f>LFAT!F80</f>
        <v>1</v>
      </c>
      <c r="M1078" s="16" t="str">
        <f>LFAT!G80</f>
        <v>CD</v>
      </c>
      <c r="N1078" s="19">
        <f>LFAT!I80</f>
        <v>0.5</v>
      </c>
      <c r="O1078" s="18">
        <f>LFAT!J80</f>
        <v>0.5</v>
      </c>
      <c r="P1078" s="18">
        <f t="shared" si="48"/>
        <v>0.16250000000000001</v>
      </c>
      <c r="Q1078" s="18">
        <f t="shared" si="49"/>
        <v>1.24892857115</v>
      </c>
      <c r="R1078" s="18">
        <f t="shared" si="50"/>
        <v>0.36292053562537502</v>
      </c>
    </row>
    <row r="1079" spans="1:18" ht="18" customHeight="1" x14ac:dyDescent="0.2">
      <c r="A1079" s="16" t="str">
        <f>'Limiting Factor Scores'!A104</f>
        <v>CC7</v>
      </c>
      <c r="B1079" s="16" t="str">
        <f>'Limiting Factor Scores'!B104</f>
        <v>Catherine Creek</v>
      </c>
      <c r="C1079" s="16" t="str">
        <f>'Limiting Factor Scores'!C104</f>
        <v>Summer Water Temperature</v>
      </c>
      <c r="D1079" s="18">
        <f>'Limiting Factor Scores'!D104</f>
        <v>1</v>
      </c>
      <c r="E1079" s="19">
        <f>'Limiting Factor Scores'!E104</f>
        <v>3.11</v>
      </c>
      <c r="F1079" s="18">
        <f>'Limiting Factor Scores'!F104</f>
        <v>0.57474999999999998</v>
      </c>
      <c r="G1079" s="18">
        <f>'Limiting Factor Scores'!G104</f>
        <v>3.8261928570607497</v>
      </c>
      <c r="H1079" s="18">
        <f>'Limiting Factor Scores'!H104</f>
        <v>1.1812754642651875</v>
      </c>
      <c r="I1079" s="17">
        <f>LFAT!A86</f>
        <v>6</v>
      </c>
      <c r="J1079" s="16" t="str">
        <f>LFAT!B86</f>
        <v>Instream Flow Restoration</v>
      </c>
      <c r="K1079" s="16" t="str">
        <f>LFAT!D86</f>
        <v>D</v>
      </c>
      <c r="L1079" s="19">
        <f>LFAT!F86</f>
        <v>1</v>
      </c>
      <c r="M1079" s="16" t="str">
        <f>LFAT!G86</f>
        <v>C</v>
      </c>
      <c r="N1079" s="19">
        <f>LFAT!I86</f>
        <v>1</v>
      </c>
      <c r="O1079" s="18">
        <f>LFAT!J86</f>
        <v>1</v>
      </c>
      <c r="P1079" s="18">
        <f t="shared" si="48"/>
        <v>0.57474999999999998</v>
      </c>
      <c r="Q1079" s="18">
        <f t="shared" si="49"/>
        <v>3.8261928570607497</v>
      </c>
      <c r="R1079" s="18">
        <f t="shared" si="50"/>
        <v>1.1812754642651875</v>
      </c>
    </row>
    <row r="1080" spans="1:18" ht="18" customHeight="1" x14ac:dyDescent="0.2">
      <c r="A1080" s="16" t="str">
        <f>'Limiting Factor Scores'!A105</f>
        <v>CC7</v>
      </c>
      <c r="B1080" s="16" t="str">
        <f>'Limiting Factor Scores'!B105</f>
        <v>Catherine Creek</v>
      </c>
      <c r="C1080" s="16" t="str">
        <f>'Limiting Factor Scores'!C105</f>
        <v>Water Quality</v>
      </c>
      <c r="D1080" s="18">
        <f>'Limiting Factor Scores'!D105</f>
        <v>1</v>
      </c>
      <c r="E1080" s="19">
        <f>'Limiting Factor Scores'!E105</f>
        <v>2.71</v>
      </c>
      <c r="F1080" s="18">
        <f>'Limiting Factor Scores'!F105</f>
        <v>0.48475000000000001</v>
      </c>
      <c r="G1080" s="18">
        <f>'Limiting Factor Scores'!G105</f>
        <v>2.8219375007617504</v>
      </c>
      <c r="H1080" s="18">
        <f>'Limiting Factor Scores'!H105</f>
        <v>0.77847387520428768</v>
      </c>
      <c r="I1080" s="17">
        <f>LFAT!A88</f>
        <v>6</v>
      </c>
      <c r="J1080" s="16" t="str">
        <f>LFAT!B88</f>
        <v>Instream Flow Restoration</v>
      </c>
      <c r="K1080" s="16" t="str">
        <f>LFAT!D88</f>
        <v>D</v>
      </c>
      <c r="L1080" s="19">
        <f>LFAT!F88</f>
        <v>1</v>
      </c>
      <c r="M1080" s="16" t="str">
        <f>LFAT!G88</f>
        <v>CD</v>
      </c>
      <c r="N1080" s="19">
        <f>LFAT!I88</f>
        <v>0.5</v>
      </c>
      <c r="O1080" s="18">
        <f>LFAT!J88</f>
        <v>0.5</v>
      </c>
      <c r="P1080" s="18">
        <f t="shared" si="48"/>
        <v>0.24237500000000001</v>
      </c>
      <c r="Q1080" s="18">
        <f t="shared" si="49"/>
        <v>1.4109687503808752</v>
      </c>
      <c r="R1080" s="18">
        <f t="shared" si="50"/>
        <v>0.38923693760214384</v>
      </c>
    </row>
    <row r="1081" spans="1:18" ht="18" customHeight="1" x14ac:dyDescent="0.2">
      <c r="A1081" s="16" t="str">
        <f>'Limiting Factor Scores'!A106</f>
        <v>CC7</v>
      </c>
      <c r="B1081" s="16" t="str">
        <f>'Limiting Factor Scores'!B106</f>
        <v>Catherine Creek</v>
      </c>
      <c r="C1081" s="16" t="str">
        <f>'Limiting Factor Scores'!C106</f>
        <v>Winter Water Temperature</v>
      </c>
      <c r="D1081" s="18">
        <f>'Limiting Factor Scores'!D106</f>
        <v>1</v>
      </c>
      <c r="E1081" s="19">
        <f>'Limiting Factor Scores'!E106</f>
        <v>2.15</v>
      </c>
      <c r="F1081" s="18">
        <f>'Limiting Factor Scores'!F106</f>
        <v>0.35875000000000001</v>
      </c>
      <c r="G1081" s="18">
        <f>'Limiting Factor Scores'!G106</f>
        <v>1.7194375000512501</v>
      </c>
      <c r="H1081" s="18">
        <f>'Limiting Factor Scores'!H106</f>
        <v>0.47857250005381258</v>
      </c>
      <c r="I1081" s="17">
        <f>LFAT!A87</f>
        <v>6</v>
      </c>
      <c r="J1081" s="16" t="str">
        <f>LFAT!B87</f>
        <v>Instream Flow Restoration</v>
      </c>
      <c r="K1081" s="16" t="str">
        <f>LFAT!D87</f>
        <v>N</v>
      </c>
      <c r="L1081" s="19">
        <f>LFAT!F87</f>
        <v>0.1</v>
      </c>
      <c r="M1081" s="16" t="str">
        <f>LFAT!G87</f>
        <v>R</v>
      </c>
      <c r="N1081" s="19">
        <f>LFAT!I87</f>
        <v>0.1</v>
      </c>
      <c r="O1081" s="18">
        <f>LFAT!J87</f>
        <v>0.01</v>
      </c>
      <c r="P1081" s="18">
        <f t="shared" si="48"/>
        <v>3.5875000000000004E-3</v>
      </c>
      <c r="Q1081" s="18">
        <f t="shared" si="49"/>
        <v>1.7194375000512501E-2</v>
      </c>
      <c r="R1081" s="18">
        <f t="shared" si="50"/>
        <v>4.7857250005381262E-3</v>
      </c>
    </row>
    <row r="1082" spans="1:18" ht="18" customHeight="1" x14ac:dyDescent="0.2">
      <c r="A1082" s="16" t="str">
        <f>'Limiting Factor Scores'!A92</f>
        <v>CC7</v>
      </c>
      <c r="B1082" s="16" t="str">
        <f>'Limiting Factor Scores'!B92</f>
        <v>Catherine Creek</v>
      </c>
      <c r="C1082" s="16" t="str">
        <f>'Limiting Factor Scores'!C92</f>
        <v>Altered Flow Timing</v>
      </c>
      <c r="D1082" s="18">
        <f>'Limiting Factor Scores'!D92</f>
        <v>1</v>
      </c>
      <c r="E1082" s="19">
        <f>'Limiting Factor Scores'!E92</f>
        <v>3.11</v>
      </c>
      <c r="F1082" s="18">
        <f>'Limiting Factor Scores'!F92</f>
        <v>0.57474999999999998</v>
      </c>
      <c r="G1082" s="18">
        <f>'Limiting Factor Scores'!G92</f>
        <v>3.0133321429392494</v>
      </c>
      <c r="H1082" s="18">
        <f>'Limiting Factor Scores'!H92</f>
        <v>0.82066089299672484</v>
      </c>
      <c r="I1082" s="17">
        <f>LFAT!A98</f>
        <v>7</v>
      </c>
      <c r="J1082" s="16" t="str">
        <f>LFAT!B98</f>
        <v>Thermal Refuge Enhancement (reconnect, expand)</v>
      </c>
      <c r="K1082" s="16" t="str">
        <f>LFAT!D98</f>
        <v>N</v>
      </c>
      <c r="L1082" s="19">
        <f>LFAT!F98</f>
        <v>0.1</v>
      </c>
      <c r="M1082" s="16" t="str">
        <f>LFAT!G98</f>
        <v>R</v>
      </c>
      <c r="N1082" s="19">
        <f>LFAT!I98</f>
        <v>0.1</v>
      </c>
      <c r="O1082" s="18">
        <f>LFAT!J98</f>
        <v>0.01</v>
      </c>
      <c r="P1082" s="18">
        <f t="shared" si="48"/>
        <v>5.7475E-3</v>
      </c>
      <c r="Q1082" s="18">
        <f t="shared" si="49"/>
        <v>3.0133321429392495E-2</v>
      </c>
      <c r="R1082" s="18">
        <f t="shared" si="50"/>
        <v>8.206608929967248E-3</v>
      </c>
    </row>
    <row r="1083" spans="1:18" ht="18" customHeight="1" x14ac:dyDescent="0.2">
      <c r="A1083" s="16" t="str">
        <f>'Limiting Factor Scores'!A93</f>
        <v>CC7</v>
      </c>
      <c r="B1083" s="16" t="str">
        <f>'Limiting Factor Scores'!B93</f>
        <v>Catherine Creek</v>
      </c>
      <c r="C1083" s="16" t="str">
        <f>'Limiting Factor Scores'!C93</f>
        <v>Altered Primary Productivity</v>
      </c>
      <c r="D1083" s="18">
        <f>'Limiting Factor Scores'!D93</f>
        <v>1</v>
      </c>
      <c r="E1083" s="19">
        <f>'Limiting Factor Scores'!E93</f>
        <v>1.82</v>
      </c>
      <c r="F1083" s="18">
        <f>'Limiting Factor Scores'!F93</f>
        <v>0.28449999999999998</v>
      </c>
      <c r="G1083" s="18">
        <f>'Limiting Factor Scores'!G93</f>
        <v>1.0343607140825</v>
      </c>
      <c r="H1083" s="18">
        <f>'Limiting Factor Scores'!H93</f>
        <v>0.29027128565006999</v>
      </c>
      <c r="I1083" s="17">
        <f>LFAT!A105</f>
        <v>7</v>
      </c>
      <c r="J1083" s="16" t="str">
        <f>LFAT!B105</f>
        <v>Thermal Refuge Enhancement (reconnect, expand)</v>
      </c>
      <c r="K1083" s="16" t="str">
        <f>LFAT!D105</f>
        <v>N</v>
      </c>
      <c r="L1083" s="19">
        <f>LFAT!F105</f>
        <v>0.1</v>
      </c>
      <c r="M1083" s="16" t="str">
        <f>LFAT!G105</f>
        <v>R</v>
      </c>
      <c r="N1083" s="19">
        <f>LFAT!I105</f>
        <v>0.1</v>
      </c>
      <c r="O1083" s="18">
        <f>LFAT!J105</f>
        <v>0.01</v>
      </c>
      <c r="P1083" s="18">
        <f t="shared" si="48"/>
        <v>2.8449999999999999E-3</v>
      </c>
      <c r="Q1083" s="18">
        <f t="shared" si="49"/>
        <v>1.0343607140825E-2</v>
      </c>
      <c r="R1083" s="18">
        <f t="shared" si="50"/>
        <v>2.9027128565006998E-3</v>
      </c>
    </row>
    <row r="1084" spans="1:18" ht="18" customHeight="1" x14ac:dyDescent="0.2">
      <c r="A1084" s="16" t="str">
        <f>'Limiting Factor Scores'!A94</f>
        <v>CC7</v>
      </c>
      <c r="B1084" s="16" t="str">
        <f>'Limiting Factor Scores'!B94</f>
        <v>Catherine Creek</v>
      </c>
      <c r="C1084" s="16" t="str">
        <f>'Limiting Factor Scores'!C94</f>
        <v>Anthropogenic Barriers</v>
      </c>
      <c r="D1084" s="18">
        <f>'Limiting Factor Scores'!D94</f>
        <v>1</v>
      </c>
      <c r="E1084" s="19">
        <f>'Limiting Factor Scores'!E94</f>
        <v>1.44</v>
      </c>
      <c r="F1084" s="18">
        <f>'Limiting Factor Scores'!F94</f>
        <v>0.19900000000000001</v>
      </c>
      <c r="G1084" s="18">
        <f>'Limiting Factor Scores'!G94</f>
        <v>1.0561214283439999</v>
      </c>
      <c r="H1084" s="18">
        <f>'Limiting Factor Scores'!H94</f>
        <v>0.32482485704221997</v>
      </c>
      <c r="I1084" s="17">
        <f>LFAT!A92</f>
        <v>7</v>
      </c>
      <c r="J1084" s="16" t="str">
        <f>LFAT!B92</f>
        <v>Thermal Refuge Enhancement (reconnect, expand)</v>
      </c>
      <c r="K1084" s="16" t="str">
        <f>LFAT!D92</f>
        <v>N</v>
      </c>
      <c r="L1084" s="19">
        <f>LFAT!F92</f>
        <v>0.1</v>
      </c>
      <c r="M1084" s="16" t="str">
        <f>LFAT!G92</f>
        <v>R</v>
      </c>
      <c r="N1084" s="19">
        <f>LFAT!I92</f>
        <v>0.1</v>
      </c>
      <c r="O1084" s="18">
        <f>LFAT!J92</f>
        <v>0.01</v>
      </c>
      <c r="P1084" s="18">
        <f t="shared" si="48"/>
        <v>1.99E-3</v>
      </c>
      <c r="Q1084" s="18">
        <f t="shared" si="49"/>
        <v>1.056121428344E-2</v>
      </c>
      <c r="R1084" s="18">
        <f t="shared" si="50"/>
        <v>3.2482485704221999E-3</v>
      </c>
    </row>
    <row r="1085" spans="1:18" ht="18" customHeight="1" x14ac:dyDescent="0.2">
      <c r="A1085" s="16" t="str">
        <f>'Limiting Factor Scores'!A95</f>
        <v>CC7</v>
      </c>
      <c r="B1085" s="16" t="str">
        <f>'Limiting Factor Scores'!B95</f>
        <v>Catherine Creek</v>
      </c>
      <c r="C1085" s="16" t="str">
        <f>'Limiting Factor Scores'!C95</f>
        <v>Channel and Habitat Structure</v>
      </c>
      <c r="D1085" s="18">
        <f>'Limiting Factor Scores'!D95</f>
        <v>1</v>
      </c>
      <c r="E1085" s="19">
        <f>'Limiting Factor Scores'!E95</f>
        <v>1.64</v>
      </c>
      <c r="F1085" s="18">
        <f>'Limiting Factor Scores'!F95</f>
        <v>0.24399999999999999</v>
      </c>
      <c r="G1085" s="18">
        <f>'Limiting Factor Scores'!G95</f>
        <v>2.1262857139719999</v>
      </c>
      <c r="H1085" s="18">
        <f>'Limiting Factor Scores'!H95</f>
        <v>0.64093571415988004</v>
      </c>
      <c r="I1085" s="17">
        <f>LFAT!A96</f>
        <v>7</v>
      </c>
      <c r="J1085" s="16" t="str">
        <f>LFAT!B96</f>
        <v>Thermal Refuge Enhancement (reconnect, expand)</v>
      </c>
      <c r="K1085" s="16" t="str">
        <f>LFAT!D96</f>
        <v>N</v>
      </c>
      <c r="L1085" s="19">
        <f>LFAT!F96</f>
        <v>0.1</v>
      </c>
      <c r="M1085" s="16" t="str">
        <f>LFAT!G96</f>
        <v>R</v>
      </c>
      <c r="N1085" s="19">
        <f>LFAT!I96</f>
        <v>0.1</v>
      </c>
      <c r="O1085" s="18">
        <f>LFAT!J96</f>
        <v>0.01</v>
      </c>
      <c r="P1085" s="18">
        <f t="shared" si="48"/>
        <v>2.4399999999999999E-3</v>
      </c>
      <c r="Q1085" s="18">
        <f t="shared" si="49"/>
        <v>2.1262857139719999E-2</v>
      </c>
      <c r="R1085" s="18">
        <f t="shared" si="50"/>
        <v>6.4093571415988005E-3</v>
      </c>
    </row>
    <row r="1086" spans="1:18" ht="18" customHeight="1" x14ac:dyDescent="0.2">
      <c r="A1086" s="16" t="str">
        <f>'Limiting Factor Scores'!A96</f>
        <v>CC7</v>
      </c>
      <c r="B1086" s="16" t="str">
        <f>'Limiting Factor Scores'!B96</f>
        <v>Catherine Creek</v>
      </c>
      <c r="C1086" s="16" t="str">
        <f>'Limiting Factor Scores'!C96</f>
        <v>Decreased Sediment Quantity</v>
      </c>
      <c r="D1086" s="18">
        <f>'Limiting Factor Scores'!D96</f>
        <v>1</v>
      </c>
      <c r="E1086" s="19">
        <f>'Limiting Factor Scores'!E96</f>
        <v>2.61</v>
      </c>
      <c r="F1086" s="18">
        <f>'Limiting Factor Scores'!F96</f>
        <v>0.46224999999999999</v>
      </c>
      <c r="G1086" s="18">
        <f>'Limiting Factor Scores'!G96</f>
        <v>2.3937946430552497</v>
      </c>
      <c r="H1086" s="18">
        <f>'Limiting Factor Scores'!H96</f>
        <v>0.72599664297204503</v>
      </c>
      <c r="I1086" s="17">
        <f>LFAT!A99</f>
        <v>7</v>
      </c>
      <c r="J1086" s="16" t="str">
        <f>LFAT!B99</f>
        <v>Thermal Refuge Enhancement (reconnect, expand)</v>
      </c>
      <c r="K1086" s="16" t="str">
        <f>LFAT!D99</f>
        <v>N</v>
      </c>
      <c r="L1086" s="19">
        <f>LFAT!F99</f>
        <v>0.1</v>
      </c>
      <c r="M1086" s="16" t="str">
        <f>LFAT!G99</f>
        <v>R</v>
      </c>
      <c r="N1086" s="19">
        <f>LFAT!I99</f>
        <v>0.1</v>
      </c>
      <c r="O1086" s="18">
        <f>LFAT!J99</f>
        <v>0.01</v>
      </c>
      <c r="P1086" s="18">
        <f t="shared" si="48"/>
        <v>4.6224999999999999E-3</v>
      </c>
      <c r="Q1086" s="18">
        <f t="shared" si="49"/>
        <v>2.3937946430552498E-2</v>
      </c>
      <c r="R1086" s="18">
        <f t="shared" si="50"/>
        <v>7.2599664297204507E-3</v>
      </c>
    </row>
    <row r="1087" spans="1:18" ht="18" customHeight="1" x14ac:dyDescent="0.2">
      <c r="A1087" s="16" t="str">
        <f>'Limiting Factor Scores'!A97</f>
        <v>CC7</v>
      </c>
      <c r="B1087" s="16" t="str">
        <f>'Limiting Factor Scores'!B97</f>
        <v>Catherine Creek</v>
      </c>
      <c r="C1087" s="16" t="str">
        <f>'Limiting Factor Scores'!C97</f>
        <v>Decreased Water Quantity</v>
      </c>
      <c r="D1087" s="18">
        <f>'Limiting Factor Scores'!D97</f>
        <v>1</v>
      </c>
      <c r="E1087" s="19">
        <f>'Limiting Factor Scores'!E97</f>
        <v>2.88</v>
      </c>
      <c r="F1087" s="18">
        <f>'Limiting Factor Scores'!F97</f>
        <v>0.52300000000000002</v>
      </c>
      <c r="G1087" s="18">
        <f>'Limiting Factor Scores'!G97</f>
        <v>3.9187642863119998</v>
      </c>
      <c r="H1087" s="18">
        <f>'Limiting Factor Scores'!H97</f>
        <v>1.1229930715989198</v>
      </c>
      <c r="I1087" s="17">
        <f>LFAT!A97</f>
        <v>7</v>
      </c>
      <c r="J1087" s="16" t="str">
        <f>LFAT!B97</f>
        <v>Thermal Refuge Enhancement (reconnect, expand)</v>
      </c>
      <c r="K1087" s="16" t="str">
        <f>LFAT!D97</f>
        <v>I</v>
      </c>
      <c r="L1087" s="19">
        <f>LFAT!F97</f>
        <v>0.5</v>
      </c>
      <c r="M1087" s="16" t="str">
        <f>LFAT!G97</f>
        <v>R</v>
      </c>
      <c r="N1087" s="19">
        <f>LFAT!I97</f>
        <v>0.1</v>
      </c>
      <c r="O1087" s="18">
        <f>LFAT!J97</f>
        <v>0.05</v>
      </c>
      <c r="P1087" s="18">
        <f t="shared" si="48"/>
        <v>2.6150000000000003E-2</v>
      </c>
      <c r="Q1087" s="18">
        <f t="shared" si="49"/>
        <v>0.19593821431559999</v>
      </c>
      <c r="R1087" s="18">
        <f t="shared" si="50"/>
        <v>5.6149653579945995E-2</v>
      </c>
    </row>
    <row r="1088" spans="1:18" ht="18" customHeight="1" x14ac:dyDescent="0.2">
      <c r="A1088" s="16" t="str">
        <f>'Limiting Factor Scores'!A98</f>
        <v>CC7</v>
      </c>
      <c r="B1088" s="16" t="str">
        <f>'Limiting Factor Scores'!B98</f>
        <v>Catherine Creek</v>
      </c>
      <c r="C1088" s="16" t="str">
        <f>'Limiting Factor Scores'!C98</f>
        <v>Floodplain Condition</v>
      </c>
      <c r="D1088" s="18">
        <f>'Limiting Factor Scores'!D98</f>
        <v>1</v>
      </c>
      <c r="E1088" s="19">
        <f>'Limiting Factor Scores'!E98</f>
        <v>1.74</v>
      </c>
      <c r="F1088" s="18">
        <f>'Limiting Factor Scores'!F98</f>
        <v>0.26650000000000001</v>
      </c>
      <c r="G1088" s="18">
        <f>'Limiting Factor Scores'!G98</f>
        <v>1.6199392858285002</v>
      </c>
      <c r="H1088" s="18">
        <f>'Limiting Factor Scores'!H98</f>
        <v>0.46053103574055504</v>
      </c>
      <c r="I1088" s="17">
        <f>LFAT!A94</f>
        <v>7</v>
      </c>
      <c r="J1088" s="16" t="str">
        <f>LFAT!B94</f>
        <v>Thermal Refuge Enhancement (reconnect, expand)</v>
      </c>
      <c r="K1088" s="16" t="str">
        <f>LFAT!D94</f>
        <v>N</v>
      </c>
      <c r="L1088" s="19">
        <f>LFAT!F94</f>
        <v>0.1</v>
      </c>
      <c r="M1088" s="16" t="str">
        <f>LFAT!G94</f>
        <v>CD</v>
      </c>
      <c r="N1088" s="19">
        <f>LFAT!I94</f>
        <v>0.5</v>
      </c>
      <c r="O1088" s="18">
        <f>LFAT!J94</f>
        <v>0.05</v>
      </c>
      <c r="P1088" s="18">
        <f t="shared" si="48"/>
        <v>1.3325000000000002E-2</v>
      </c>
      <c r="Q1088" s="18">
        <f t="shared" si="49"/>
        <v>8.0996964291425014E-2</v>
      </c>
      <c r="R1088" s="18">
        <f t="shared" si="50"/>
        <v>2.3026551787027755E-2</v>
      </c>
    </row>
    <row r="1089" spans="1:18" ht="18" customHeight="1" x14ac:dyDescent="0.2">
      <c r="A1089" s="16" t="str">
        <f>'Limiting Factor Scores'!A99</f>
        <v>CC7</v>
      </c>
      <c r="B1089" s="16" t="str">
        <f>'Limiting Factor Scores'!B99</f>
        <v>Catherine Creek</v>
      </c>
      <c r="C1089" s="16" t="str">
        <f>'Limiting Factor Scores'!C99</f>
        <v>Increased Sediment Quantity</v>
      </c>
      <c r="D1089" s="18">
        <f>'Limiting Factor Scores'!D99</f>
        <v>1</v>
      </c>
      <c r="E1089" s="19">
        <f>'Limiting Factor Scores'!E99</f>
        <v>1.89</v>
      </c>
      <c r="F1089" s="18">
        <f>'Limiting Factor Scores'!F99</f>
        <v>0.30025000000000002</v>
      </c>
      <c r="G1089" s="18">
        <f>'Limiting Factor Scores'!G99</f>
        <v>1.0916232140712501</v>
      </c>
      <c r="H1089" s="18">
        <f>'Limiting Factor Scores'!H99</f>
        <v>0.36019276783826998</v>
      </c>
      <c r="I1089" s="17">
        <f>LFAT!A100</f>
        <v>7</v>
      </c>
      <c r="J1089" s="16" t="str">
        <f>LFAT!B100</f>
        <v>Thermal Refuge Enhancement (reconnect, expand)</v>
      </c>
      <c r="K1089" s="16" t="str">
        <f>LFAT!D100</f>
        <v>N</v>
      </c>
      <c r="L1089" s="19">
        <f>LFAT!F100</f>
        <v>0.1</v>
      </c>
      <c r="M1089" s="16" t="str">
        <f>LFAT!G100</f>
        <v>R</v>
      </c>
      <c r="N1089" s="19">
        <f>LFAT!I100</f>
        <v>0.1</v>
      </c>
      <c r="O1089" s="18">
        <f>LFAT!J100</f>
        <v>0.01</v>
      </c>
      <c r="P1089" s="18">
        <f t="shared" si="48"/>
        <v>3.0025000000000004E-3</v>
      </c>
      <c r="Q1089" s="18">
        <f t="shared" si="49"/>
        <v>1.09162321407125E-2</v>
      </c>
      <c r="R1089" s="18">
        <f t="shared" si="50"/>
        <v>3.6019276783826998E-3</v>
      </c>
    </row>
    <row r="1090" spans="1:18" ht="18" customHeight="1" x14ac:dyDescent="0.2">
      <c r="A1090" s="16" t="str">
        <f>'Limiting Factor Scores'!A100</f>
        <v>CC7</v>
      </c>
      <c r="B1090" s="16" t="str">
        <f>'Limiting Factor Scores'!B100</f>
        <v>Catherine Creek</v>
      </c>
      <c r="C1090" s="16" t="str">
        <f>'Limiting Factor Scores'!C100</f>
        <v>Non-Native Species Interactions and Competition</v>
      </c>
      <c r="D1090" s="18">
        <f>'Limiting Factor Scores'!D100</f>
        <v>1</v>
      </c>
      <c r="E1090" s="19">
        <f>'Limiting Factor Scores'!E100</f>
        <v>1.59</v>
      </c>
      <c r="F1090" s="18">
        <f>'Limiting Factor Scores'!F100</f>
        <v>0.23275000000000001</v>
      </c>
      <c r="G1090" s="18">
        <f>'Limiting Factor Scores'!G100</f>
        <v>0.9359874999002501</v>
      </c>
      <c r="H1090" s="18">
        <f>'Limiting Factor Scores'!H100</f>
        <v>0.32664799998403998</v>
      </c>
      <c r="I1090" s="17">
        <f>LFAT!A106</f>
        <v>7</v>
      </c>
      <c r="J1090" s="16" t="str">
        <f>LFAT!B106</f>
        <v>Thermal Refuge Enhancement (reconnect, expand)</v>
      </c>
      <c r="K1090" s="16" t="str">
        <f>LFAT!D106</f>
        <v>N</v>
      </c>
      <c r="L1090" s="19">
        <f>LFAT!F106</f>
        <v>0.1</v>
      </c>
      <c r="M1090" s="16" t="str">
        <f>LFAT!G106</f>
        <v>R</v>
      </c>
      <c r="N1090" s="19">
        <f>LFAT!I106</f>
        <v>0.1</v>
      </c>
      <c r="O1090" s="18">
        <f>LFAT!J106</f>
        <v>0.01</v>
      </c>
      <c r="P1090" s="18">
        <f t="shared" ref="P1090:P1153" si="51">F1090*O1090</f>
        <v>2.3275000000000001E-3</v>
      </c>
      <c r="Q1090" s="18">
        <f t="shared" ref="Q1090:Q1153" si="52">G1090*O1090</f>
        <v>9.3598749990025012E-3</v>
      </c>
      <c r="R1090" s="18">
        <f t="shared" ref="R1090:R1153" si="53">H1090*O1090</f>
        <v>3.2664799998403998E-3</v>
      </c>
    </row>
    <row r="1091" spans="1:18" ht="18" customHeight="1" x14ac:dyDescent="0.2">
      <c r="A1091" s="16" t="str">
        <f>'Limiting Factor Scores'!A101</f>
        <v>CC7</v>
      </c>
      <c r="B1091" s="16" t="str">
        <f>'Limiting Factor Scores'!B101</f>
        <v>Catherine Creek</v>
      </c>
      <c r="C1091" s="16" t="str">
        <f>'Limiting Factor Scores'!C101</f>
        <v>Predation</v>
      </c>
      <c r="D1091" s="18">
        <f>'Limiting Factor Scores'!D101</f>
        <v>1</v>
      </c>
      <c r="E1091" s="19">
        <f>'Limiting Factor Scores'!E101</f>
        <v>1</v>
      </c>
      <c r="F1091" s="18">
        <f>'Limiting Factor Scores'!F101</f>
        <v>0.1</v>
      </c>
      <c r="G1091" s="18">
        <f>'Limiting Factor Scores'!G101</f>
        <v>0.53714285730000011</v>
      </c>
      <c r="H1091" s="18">
        <f>'Limiting Factor Scores'!H101</f>
        <v>0.162200000038</v>
      </c>
      <c r="I1091" s="17">
        <f>LFAT!A104</f>
        <v>7</v>
      </c>
      <c r="J1091" s="16" t="str">
        <f>LFAT!B104</f>
        <v>Thermal Refuge Enhancement (reconnect, expand)</v>
      </c>
      <c r="K1091" s="16" t="str">
        <f>LFAT!D104</f>
        <v>I</v>
      </c>
      <c r="L1091" s="19">
        <f>LFAT!F104</f>
        <v>0.5</v>
      </c>
      <c r="M1091" s="16" t="str">
        <f>LFAT!G104</f>
        <v>R</v>
      </c>
      <c r="N1091" s="19">
        <f>LFAT!I104</f>
        <v>0.1</v>
      </c>
      <c r="O1091" s="18">
        <f>LFAT!J104</f>
        <v>0.05</v>
      </c>
      <c r="P1091" s="18">
        <f t="shared" si="51"/>
        <v>5.000000000000001E-3</v>
      </c>
      <c r="Q1091" s="18">
        <f t="shared" si="52"/>
        <v>2.6857142865000006E-2</v>
      </c>
      <c r="R1091" s="18">
        <f t="shared" si="53"/>
        <v>8.1100000019000001E-3</v>
      </c>
    </row>
    <row r="1092" spans="1:18" ht="18" customHeight="1" x14ac:dyDescent="0.2">
      <c r="A1092" s="16" t="str">
        <f>'Limiting Factor Scores'!A102</f>
        <v>CC7</v>
      </c>
      <c r="B1092" s="16" t="str">
        <f>'Limiting Factor Scores'!B102</f>
        <v>Catherine Creek</v>
      </c>
      <c r="C1092" s="16" t="str">
        <f>'Limiting Factor Scores'!C102</f>
        <v>Riparian Condition</v>
      </c>
      <c r="D1092" s="18">
        <f>'Limiting Factor Scores'!D102</f>
        <v>1</v>
      </c>
      <c r="E1092" s="19">
        <f>'Limiting Factor Scores'!E102</f>
        <v>1.64</v>
      </c>
      <c r="F1092" s="18">
        <f>'Limiting Factor Scores'!F102</f>
        <v>0.24399999999999999</v>
      </c>
      <c r="G1092" s="18">
        <f>'Limiting Factor Scores'!G102</f>
        <v>1.5145428573520001</v>
      </c>
      <c r="H1092" s="18">
        <f>'Limiting Factor Scores'!H102</f>
        <v>0.48439228575959997</v>
      </c>
      <c r="I1092" s="17">
        <f>LFAT!A93</f>
        <v>7</v>
      </c>
      <c r="J1092" s="16" t="str">
        <f>LFAT!B93</f>
        <v>Thermal Refuge Enhancement (reconnect, expand)</v>
      </c>
      <c r="K1092" s="16" t="str">
        <f>LFAT!D93</f>
        <v>N</v>
      </c>
      <c r="L1092" s="19">
        <f>LFAT!F93</f>
        <v>0.1</v>
      </c>
      <c r="M1092" s="16" t="str">
        <f>LFAT!G93</f>
        <v>R</v>
      </c>
      <c r="N1092" s="19">
        <f>LFAT!I93</f>
        <v>0.1</v>
      </c>
      <c r="O1092" s="18">
        <f>LFAT!J93</f>
        <v>0.01</v>
      </c>
      <c r="P1092" s="18">
        <f t="shared" si="51"/>
        <v>2.4399999999999999E-3</v>
      </c>
      <c r="Q1092" s="18">
        <f t="shared" si="52"/>
        <v>1.5145428573520001E-2</v>
      </c>
      <c r="R1092" s="18">
        <f t="shared" si="53"/>
        <v>4.8439228575959999E-3</v>
      </c>
    </row>
    <row r="1093" spans="1:18" ht="18" customHeight="1" x14ac:dyDescent="0.2">
      <c r="A1093" s="16" t="str">
        <f>'Limiting Factor Scores'!A103</f>
        <v>CC7</v>
      </c>
      <c r="B1093" s="16" t="str">
        <f>'Limiting Factor Scores'!B103</f>
        <v>Catherine Creek</v>
      </c>
      <c r="C1093" s="16" t="str">
        <f>'Limiting Factor Scores'!C103</f>
        <v>Side Channel and Wetland Habitat</v>
      </c>
      <c r="D1093" s="18">
        <f>'Limiting Factor Scores'!D103</f>
        <v>1</v>
      </c>
      <c r="E1093" s="19">
        <f>'Limiting Factor Scores'!E103</f>
        <v>2</v>
      </c>
      <c r="F1093" s="18">
        <f>'Limiting Factor Scores'!F103</f>
        <v>0.32500000000000001</v>
      </c>
      <c r="G1093" s="18">
        <f>'Limiting Factor Scores'!G103</f>
        <v>2.4978571423</v>
      </c>
      <c r="H1093" s="18">
        <f>'Limiting Factor Scores'!H103</f>
        <v>0.72584107125075004</v>
      </c>
      <c r="I1093" s="17">
        <f>LFAT!A95</f>
        <v>7</v>
      </c>
      <c r="J1093" s="16" t="str">
        <f>LFAT!B95</f>
        <v>Thermal Refuge Enhancement (reconnect, expand)</v>
      </c>
      <c r="K1093" s="16" t="str">
        <f>LFAT!D95</f>
        <v>I</v>
      </c>
      <c r="L1093" s="19">
        <f>LFAT!F95</f>
        <v>0.5</v>
      </c>
      <c r="M1093" s="16" t="str">
        <f>LFAT!G95</f>
        <v>CD</v>
      </c>
      <c r="N1093" s="19">
        <f>LFAT!I95</f>
        <v>0.5</v>
      </c>
      <c r="O1093" s="18">
        <f>LFAT!J95</f>
        <v>0.25</v>
      </c>
      <c r="P1093" s="18">
        <f t="shared" si="51"/>
        <v>8.1250000000000003E-2</v>
      </c>
      <c r="Q1093" s="18">
        <f t="shared" si="52"/>
        <v>0.624464285575</v>
      </c>
      <c r="R1093" s="18">
        <f t="shared" si="53"/>
        <v>0.18146026781268751</v>
      </c>
    </row>
    <row r="1094" spans="1:18" ht="18" customHeight="1" x14ac:dyDescent="0.2">
      <c r="A1094" s="16" t="str">
        <f>'Limiting Factor Scores'!A104</f>
        <v>CC7</v>
      </c>
      <c r="B1094" s="16" t="str">
        <f>'Limiting Factor Scores'!B104</f>
        <v>Catherine Creek</v>
      </c>
      <c r="C1094" s="16" t="str">
        <f>'Limiting Factor Scores'!C104</f>
        <v>Summer Water Temperature</v>
      </c>
      <c r="D1094" s="18">
        <f>'Limiting Factor Scores'!D104</f>
        <v>1</v>
      </c>
      <c r="E1094" s="19">
        <f>'Limiting Factor Scores'!E104</f>
        <v>3.11</v>
      </c>
      <c r="F1094" s="18">
        <f>'Limiting Factor Scores'!F104</f>
        <v>0.57474999999999998</v>
      </c>
      <c r="G1094" s="18">
        <f>'Limiting Factor Scores'!G104</f>
        <v>3.8261928570607497</v>
      </c>
      <c r="H1094" s="18">
        <f>'Limiting Factor Scores'!H104</f>
        <v>1.1812754642651875</v>
      </c>
      <c r="I1094" s="17">
        <f>LFAT!A101</f>
        <v>7</v>
      </c>
      <c r="J1094" s="16" t="str">
        <f>LFAT!B101</f>
        <v>Thermal Refuge Enhancement (reconnect, expand)</v>
      </c>
      <c r="K1094" s="16" t="str">
        <f>LFAT!D101</f>
        <v>D</v>
      </c>
      <c r="L1094" s="19">
        <f>LFAT!F101</f>
        <v>1</v>
      </c>
      <c r="M1094" s="16" t="str">
        <f>LFAT!G101</f>
        <v>C</v>
      </c>
      <c r="N1094" s="19">
        <f>LFAT!I101</f>
        <v>1</v>
      </c>
      <c r="O1094" s="18">
        <f>LFAT!J101</f>
        <v>1</v>
      </c>
      <c r="P1094" s="18">
        <f t="shared" si="51"/>
        <v>0.57474999999999998</v>
      </c>
      <c r="Q1094" s="18">
        <f t="shared" si="52"/>
        <v>3.8261928570607497</v>
      </c>
      <c r="R1094" s="18">
        <f t="shared" si="53"/>
        <v>1.1812754642651875</v>
      </c>
    </row>
    <row r="1095" spans="1:18" ht="18" customHeight="1" x14ac:dyDescent="0.2">
      <c r="A1095" s="16" t="str">
        <f>'Limiting Factor Scores'!A105</f>
        <v>CC7</v>
      </c>
      <c r="B1095" s="16" t="str">
        <f>'Limiting Factor Scores'!B105</f>
        <v>Catherine Creek</v>
      </c>
      <c r="C1095" s="16" t="str">
        <f>'Limiting Factor Scores'!C105</f>
        <v>Water Quality</v>
      </c>
      <c r="D1095" s="18">
        <f>'Limiting Factor Scores'!D105</f>
        <v>1</v>
      </c>
      <c r="E1095" s="19">
        <f>'Limiting Factor Scores'!E105</f>
        <v>2.71</v>
      </c>
      <c r="F1095" s="18">
        <f>'Limiting Factor Scores'!F105</f>
        <v>0.48475000000000001</v>
      </c>
      <c r="G1095" s="18">
        <f>'Limiting Factor Scores'!G105</f>
        <v>2.8219375007617504</v>
      </c>
      <c r="H1095" s="18">
        <f>'Limiting Factor Scores'!H105</f>
        <v>0.77847387520428768</v>
      </c>
      <c r="I1095" s="17">
        <f>LFAT!A103</f>
        <v>7</v>
      </c>
      <c r="J1095" s="16" t="str">
        <f>LFAT!B103</f>
        <v>Thermal Refuge Enhancement (reconnect, expand)</v>
      </c>
      <c r="K1095" s="16" t="str">
        <f>LFAT!D103</f>
        <v>N</v>
      </c>
      <c r="L1095" s="19">
        <f>LFAT!F103</f>
        <v>0.1</v>
      </c>
      <c r="M1095" s="16" t="str">
        <f>LFAT!G103</f>
        <v>R</v>
      </c>
      <c r="N1095" s="19">
        <f>LFAT!I103</f>
        <v>0.1</v>
      </c>
      <c r="O1095" s="18">
        <f>LFAT!J103</f>
        <v>0.01</v>
      </c>
      <c r="P1095" s="18">
        <f t="shared" si="51"/>
        <v>4.8475000000000002E-3</v>
      </c>
      <c r="Q1095" s="18">
        <f t="shared" si="52"/>
        <v>2.8219375007617505E-2</v>
      </c>
      <c r="R1095" s="18">
        <f t="shared" si="53"/>
        <v>7.784738752042877E-3</v>
      </c>
    </row>
    <row r="1096" spans="1:18" ht="18" customHeight="1" x14ac:dyDescent="0.2">
      <c r="A1096" s="16" t="str">
        <f>'Limiting Factor Scores'!A106</f>
        <v>CC7</v>
      </c>
      <c r="B1096" s="16" t="str">
        <f>'Limiting Factor Scores'!B106</f>
        <v>Catherine Creek</v>
      </c>
      <c r="C1096" s="16" t="str">
        <f>'Limiting Factor Scores'!C106</f>
        <v>Winter Water Temperature</v>
      </c>
      <c r="D1096" s="18">
        <f>'Limiting Factor Scores'!D106</f>
        <v>1</v>
      </c>
      <c r="E1096" s="19">
        <f>'Limiting Factor Scores'!E106</f>
        <v>2.15</v>
      </c>
      <c r="F1096" s="18">
        <f>'Limiting Factor Scores'!F106</f>
        <v>0.35875000000000001</v>
      </c>
      <c r="G1096" s="18">
        <f>'Limiting Factor Scores'!G106</f>
        <v>1.7194375000512501</v>
      </c>
      <c r="H1096" s="18">
        <f>'Limiting Factor Scores'!H106</f>
        <v>0.47857250005381258</v>
      </c>
      <c r="I1096" s="17">
        <f>LFAT!A102</f>
        <v>7</v>
      </c>
      <c r="J1096" s="16" t="str">
        <f>LFAT!B102</f>
        <v>Thermal Refuge Enhancement (reconnect, expand)</v>
      </c>
      <c r="K1096" s="16" t="str">
        <f>LFAT!D102</f>
        <v>D</v>
      </c>
      <c r="L1096" s="19">
        <f>LFAT!F102</f>
        <v>1</v>
      </c>
      <c r="M1096" s="16" t="str">
        <f>LFAT!G102</f>
        <v>C</v>
      </c>
      <c r="N1096" s="19">
        <f>LFAT!I102</f>
        <v>1</v>
      </c>
      <c r="O1096" s="18">
        <f>LFAT!J102</f>
        <v>1</v>
      </c>
      <c r="P1096" s="18">
        <f t="shared" si="51"/>
        <v>0.35875000000000001</v>
      </c>
      <c r="Q1096" s="18">
        <f t="shared" si="52"/>
        <v>1.7194375000512501</v>
      </c>
      <c r="R1096" s="18">
        <f t="shared" si="53"/>
        <v>0.47857250005381258</v>
      </c>
    </row>
    <row r="1097" spans="1:18" ht="18" customHeight="1" x14ac:dyDescent="0.2">
      <c r="A1097" s="16" t="str">
        <f>'Limiting Factor Scores'!A92</f>
        <v>CC7</v>
      </c>
      <c r="B1097" s="16" t="str">
        <f>'Limiting Factor Scores'!B92</f>
        <v>Catherine Creek</v>
      </c>
      <c r="C1097" s="16" t="str">
        <f>'Limiting Factor Scores'!C92</f>
        <v>Altered Flow Timing</v>
      </c>
      <c r="D1097" s="18">
        <f>'Limiting Factor Scores'!D92</f>
        <v>1</v>
      </c>
      <c r="E1097" s="19">
        <f>'Limiting Factor Scores'!E92</f>
        <v>3.11</v>
      </c>
      <c r="F1097" s="18">
        <f>'Limiting Factor Scores'!F92</f>
        <v>0.57474999999999998</v>
      </c>
      <c r="G1097" s="18">
        <f>'Limiting Factor Scores'!G92</f>
        <v>3.0133321429392494</v>
      </c>
      <c r="H1097" s="18">
        <f>'Limiting Factor Scores'!H92</f>
        <v>0.82066089299672484</v>
      </c>
      <c r="I1097" s="17">
        <f>LFAT!A113</f>
        <v>8</v>
      </c>
      <c r="J1097" s="16" t="str">
        <f>LFAT!B113</f>
        <v>Water Quality Improvement (not including temperature)</v>
      </c>
      <c r="K1097" s="16" t="str">
        <f>LFAT!D113</f>
        <v>N</v>
      </c>
      <c r="L1097" s="19">
        <f>LFAT!F113</f>
        <v>0.1</v>
      </c>
      <c r="M1097" s="16" t="str">
        <f>LFAT!G113</f>
        <v>R</v>
      </c>
      <c r="N1097" s="19">
        <f>LFAT!I113</f>
        <v>0.1</v>
      </c>
      <c r="O1097" s="18">
        <f>LFAT!J113</f>
        <v>0.01</v>
      </c>
      <c r="P1097" s="18">
        <f t="shared" si="51"/>
        <v>5.7475E-3</v>
      </c>
      <c r="Q1097" s="18">
        <f t="shared" si="52"/>
        <v>3.0133321429392495E-2</v>
      </c>
      <c r="R1097" s="18">
        <f t="shared" si="53"/>
        <v>8.206608929967248E-3</v>
      </c>
    </row>
    <row r="1098" spans="1:18" ht="18" customHeight="1" x14ac:dyDescent="0.2">
      <c r="A1098" s="16" t="str">
        <f>'Limiting Factor Scores'!A93</f>
        <v>CC7</v>
      </c>
      <c r="B1098" s="16" t="str">
        <f>'Limiting Factor Scores'!B93</f>
        <v>Catherine Creek</v>
      </c>
      <c r="C1098" s="16" t="str">
        <f>'Limiting Factor Scores'!C93</f>
        <v>Altered Primary Productivity</v>
      </c>
      <c r="D1098" s="18">
        <f>'Limiting Factor Scores'!D93</f>
        <v>1</v>
      </c>
      <c r="E1098" s="19">
        <f>'Limiting Factor Scores'!E93</f>
        <v>1.82</v>
      </c>
      <c r="F1098" s="18">
        <f>'Limiting Factor Scores'!F93</f>
        <v>0.28449999999999998</v>
      </c>
      <c r="G1098" s="18">
        <f>'Limiting Factor Scores'!G93</f>
        <v>1.0343607140825</v>
      </c>
      <c r="H1098" s="18">
        <f>'Limiting Factor Scores'!H93</f>
        <v>0.29027128565006999</v>
      </c>
      <c r="I1098" s="17">
        <f>LFAT!A120</f>
        <v>8</v>
      </c>
      <c r="J1098" s="16" t="str">
        <f>LFAT!B120</f>
        <v>Water Quality Improvement (not including temperature)</v>
      </c>
      <c r="K1098" s="16" t="str">
        <f>LFAT!D120</f>
        <v>N</v>
      </c>
      <c r="L1098" s="19">
        <f>LFAT!F120</f>
        <v>0.1</v>
      </c>
      <c r="M1098" s="16" t="str">
        <f>LFAT!G120</f>
        <v>R</v>
      </c>
      <c r="N1098" s="19">
        <f>LFAT!I120</f>
        <v>0.1</v>
      </c>
      <c r="O1098" s="18">
        <f>LFAT!J120</f>
        <v>0.01</v>
      </c>
      <c r="P1098" s="18">
        <f t="shared" si="51"/>
        <v>2.8449999999999999E-3</v>
      </c>
      <c r="Q1098" s="18">
        <f t="shared" si="52"/>
        <v>1.0343607140825E-2</v>
      </c>
      <c r="R1098" s="18">
        <f t="shared" si="53"/>
        <v>2.9027128565006998E-3</v>
      </c>
    </row>
    <row r="1099" spans="1:18" ht="18" customHeight="1" x14ac:dyDescent="0.2">
      <c r="A1099" s="16" t="str">
        <f>'Limiting Factor Scores'!A94</f>
        <v>CC7</v>
      </c>
      <c r="B1099" s="16" t="str">
        <f>'Limiting Factor Scores'!B94</f>
        <v>Catherine Creek</v>
      </c>
      <c r="C1099" s="16" t="str">
        <f>'Limiting Factor Scores'!C94</f>
        <v>Anthropogenic Barriers</v>
      </c>
      <c r="D1099" s="18">
        <f>'Limiting Factor Scores'!D94</f>
        <v>1</v>
      </c>
      <c r="E1099" s="19">
        <f>'Limiting Factor Scores'!E94</f>
        <v>1.44</v>
      </c>
      <c r="F1099" s="18">
        <f>'Limiting Factor Scores'!F94</f>
        <v>0.19900000000000001</v>
      </c>
      <c r="G1099" s="18">
        <f>'Limiting Factor Scores'!G94</f>
        <v>1.0561214283439999</v>
      </c>
      <c r="H1099" s="18">
        <f>'Limiting Factor Scores'!H94</f>
        <v>0.32482485704221997</v>
      </c>
      <c r="I1099" s="17">
        <f>LFAT!A107</f>
        <v>8</v>
      </c>
      <c r="J1099" s="16" t="str">
        <f>LFAT!B107</f>
        <v>Water Quality Improvement (not including temperature)</v>
      </c>
      <c r="K1099" s="16" t="str">
        <f>LFAT!D107</f>
        <v>N</v>
      </c>
      <c r="L1099" s="19">
        <f>LFAT!F107</f>
        <v>0.1</v>
      </c>
      <c r="M1099" s="16" t="str">
        <f>LFAT!G107</f>
        <v>R</v>
      </c>
      <c r="N1099" s="19">
        <f>LFAT!I107</f>
        <v>0.1</v>
      </c>
      <c r="O1099" s="18">
        <f>LFAT!J107</f>
        <v>0.01</v>
      </c>
      <c r="P1099" s="18">
        <f t="shared" si="51"/>
        <v>1.99E-3</v>
      </c>
      <c r="Q1099" s="18">
        <f t="shared" si="52"/>
        <v>1.056121428344E-2</v>
      </c>
      <c r="R1099" s="18">
        <f t="shared" si="53"/>
        <v>3.2482485704221999E-3</v>
      </c>
    </row>
    <row r="1100" spans="1:18" ht="18" customHeight="1" x14ac:dyDescent="0.2">
      <c r="A1100" s="16" t="str">
        <f>'Limiting Factor Scores'!A95</f>
        <v>CC7</v>
      </c>
      <c r="B1100" s="16" t="str">
        <f>'Limiting Factor Scores'!B95</f>
        <v>Catherine Creek</v>
      </c>
      <c r="C1100" s="16" t="str">
        <f>'Limiting Factor Scores'!C95</f>
        <v>Channel and Habitat Structure</v>
      </c>
      <c r="D1100" s="18">
        <f>'Limiting Factor Scores'!D95</f>
        <v>1</v>
      </c>
      <c r="E1100" s="19">
        <f>'Limiting Factor Scores'!E95</f>
        <v>1.64</v>
      </c>
      <c r="F1100" s="18">
        <f>'Limiting Factor Scores'!F95</f>
        <v>0.24399999999999999</v>
      </c>
      <c r="G1100" s="18">
        <f>'Limiting Factor Scores'!G95</f>
        <v>2.1262857139719999</v>
      </c>
      <c r="H1100" s="18">
        <f>'Limiting Factor Scores'!H95</f>
        <v>0.64093571415988004</v>
      </c>
      <c r="I1100" s="17">
        <f>LFAT!A111</f>
        <v>8</v>
      </c>
      <c r="J1100" s="16" t="str">
        <f>LFAT!B111</f>
        <v>Water Quality Improvement (not including temperature)</v>
      </c>
      <c r="K1100" s="16" t="str">
        <f>LFAT!D111</f>
        <v>N</v>
      </c>
      <c r="L1100" s="19">
        <f>LFAT!F111</f>
        <v>0.1</v>
      </c>
      <c r="M1100" s="16" t="str">
        <f>LFAT!G111</f>
        <v>R</v>
      </c>
      <c r="N1100" s="19">
        <f>LFAT!I111</f>
        <v>0.1</v>
      </c>
      <c r="O1100" s="18">
        <f>LFAT!J111</f>
        <v>0.01</v>
      </c>
      <c r="P1100" s="18">
        <f t="shared" si="51"/>
        <v>2.4399999999999999E-3</v>
      </c>
      <c r="Q1100" s="18">
        <f t="shared" si="52"/>
        <v>2.1262857139719999E-2</v>
      </c>
      <c r="R1100" s="18">
        <f t="shared" si="53"/>
        <v>6.4093571415988005E-3</v>
      </c>
    </row>
    <row r="1101" spans="1:18" ht="18" customHeight="1" x14ac:dyDescent="0.2">
      <c r="A1101" s="16" t="str">
        <f>'Limiting Factor Scores'!A96</f>
        <v>CC7</v>
      </c>
      <c r="B1101" s="16" t="str">
        <f>'Limiting Factor Scores'!B96</f>
        <v>Catherine Creek</v>
      </c>
      <c r="C1101" s="16" t="str">
        <f>'Limiting Factor Scores'!C96</f>
        <v>Decreased Sediment Quantity</v>
      </c>
      <c r="D1101" s="18">
        <f>'Limiting Factor Scores'!D96</f>
        <v>1</v>
      </c>
      <c r="E1101" s="19">
        <f>'Limiting Factor Scores'!E96</f>
        <v>2.61</v>
      </c>
      <c r="F1101" s="18">
        <f>'Limiting Factor Scores'!F96</f>
        <v>0.46224999999999999</v>
      </c>
      <c r="G1101" s="18">
        <f>'Limiting Factor Scores'!G96</f>
        <v>2.3937946430552497</v>
      </c>
      <c r="H1101" s="18">
        <f>'Limiting Factor Scores'!H96</f>
        <v>0.72599664297204503</v>
      </c>
      <c r="I1101" s="17">
        <f>LFAT!A114</f>
        <v>8</v>
      </c>
      <c r="J1101" s="16" t="str">
        <f>LFAT!B114</f>
        <v>Water Quality Improvement (not including temperature)</v>
      </c>
      <c r="K1101" s="16" t="str">
        <f>LFAT!D114</f>
        <v>N</v>
      </c>
      <c r="L1101" s="19">
        <f>LFAT!F114</f>
        <v>0.1</v>
      </c>
      <c r="M1101" s="16" t="str">
        <f>LFAT!G114</f>
        <v>R</v>
      </c>
      <c r="N1101" s="19">
        <f>LFAT!I114</f>
        <v>0.1</v>
      </c>
      <c r="O1101" s="18">
        <f>LFAT!J114</f>
        <v>0.01</v>
      </c>
      <c r="P1101" s="18">
        <f t="shared" si="51"/>
        <v>4.6224999999999999E-3</v>
      </c>
      <c r="Q1101" s="18">
        <f t="shared" si="52"/>
        <v>2.3937946430552498E-2</v>
      </c>
      <c r="R1101" s="18">
        <f t="shared" si="53"/>
        <v>7.2599664297204507E-3</v>
      </c>
    </row>
    <row r="1102" spans="1:18" ht="18" customHeight="1" x14ac:dyDescent="0.2">
      <c r="A1102" s="16" t="str">
        <f>'Limiting Factor Scores'!A97</f>
        <v>CC7</v>
      </c>
      <c r="B1102" s="16" t="str">
        <f>'Limiting Factor Scores'!B97</f>
        <v>Catherine Creek</v>
      </c>
      <c r="C1102" s="16" t="str">
        <f>'Limiting Factor Scores'!C97</f>
        <v>Decreased Water Quantity</v>
      </c>
      <c r="D1102" s="18">
        <f>'Limiting Factor Scores'!D97</f>
        <v>1</v>
      </c>
      <c r="E1102" s="19">
        <f>'Limiting Factor Scores'!E97</f>
        <v>2.88</v>
      </c>
      <c r="F1102" s="18">
        <f>'Limiting Factor Scores'!F97</f>
        <v>0.52300000000000002</v>
      </c>
      <c r="G1102" s="18">
        <f>'Limiting Factor Scores'!G97</f>
        <v>3.9187642863119998</v>
      </c>
      <c r="H1102" s="18">
        <f>'Limiting Factor Scores'!H97</f>
        <v>1.1229930715989198</v>
      </c>
      <c r="I1102" s="17">
        <f>LFAT!A112</f>
        <v>8</v>
      </c>
      <c r="J1102" s="16" t="str">
        <f>LFAT!B112</f>
        <v>Water Quality Improvement (not including temperature)</v>
      </c>
      <c r="K1102" s="16" t="str">
        <f>LFAT!D112</f>
        <v>N</v>
      </c>
      <c r="L1102" s="19">
        <f>LFAT!F112</f>
        <v>0.1</v>
      </c>
      <c r="M1102" s="16" t="str">
        <f>LFAT!G112</f>
        <v>R</v>
      </c>
      <c r="N1102" s="19">
        <f>LFAT!I112</f>
        <v>0.1</v>
      </c>
      <c r="O1102" s="18">
        <f>LFAT!J112</f>
        <v>0.01</v>
      </c>
      <c r="P1102" s="18">
        <f t="shared" si="51"/>
        <v>5.2300000000000003E-3</v>
      </c>
      <c r="Q1102" s="18">
        <f t="shared" si="52"/>
        <v>3.9187642863120001E-2</v>
      </c>
      <c r="R1102" s="18">
        <f t="shared" si="53"/>
        <v>1.1229930715989198E-2</v>
      </c>
    </row>
    <row r="1103" spans="1:18" ht="18" customHeight="1" x14ac:dyDescent="0.2">
      <c r="A1103" s="16" t="str">
        <f>'Limiting Factor Scores'!A98</f>
        <v>CC7</v>
      </c>
      <c r="B1103" s="16" t="str">
        <f>'Limiting Factor Scores'!B98</f>
        <v>Catherine Creek</v>
      </c>
      <c r="C1103" s="16" t="str">
        <f>'Limiting Factor Scores'!C98</f>
        <v>Floodplain Condition</v>
      </c>
      <c r="D1103" s="18">
        <f>'Limiting Factor Scores'!D98</f>
        <v>1</v>
      </c>
      <c r="E1103" s="19">
        <f>'Limiting Factor Scores'!E98</f>
        <v>1.74</v>
      </c>
      <c r="F1103" s="18">
        <f>'Limiting Factor Scores'!F98</f>
        <v>0.26650000000000001</v>
      </c>
      <c r="G1103" s="18">
        <f>'Limiting Factor Scores'!G98</f>
        <v>1.6199392858285002</v>
      </c>
      <c r="H1103" s="18">
        <f>'Limiting Factor Scores'!H98</f>
        <v>0.46053103574055504</v>
      </c>
      <c r="I1103" s="17">
        <f>LFAT!A109</f>
        <v>8</v>
      </c>
      <c r="J1103" s="16" t="str">
        <f>LFAT!B109</f>
        <v>Water Quality Improvement (not including temperature)</v>
      </c>
      <c r="K1103" s="16" t="str">
        <f>LFAT!D109</f>
        <v>I</v>
      </c>
      <c r="L1103" s="19">
        <f>LFAT!F109</f>
        <v>0.5</v>
      </c>
      <c r="M1103" s="16" t="str">
        <f>LFAT!G109</f>
        <v>CD</v>
      </c>
      <c r="N1103" s="19">
        <f>LFAT!I109</f>
        <v>0.5</v>
      </c>
      <c r="O1103" s="18">
        <f>LFAT!J109</f>
        <v>0.25</v>
      </c>
      <c r="P1103" s="18">
        <f t="shared" si="51"/>
        <v>6.6625000000000004E-2</v>
      </c>
      <c r="Q1103" s="18">
        <f t="shared" si="52"/>
        <v>0.40498482145712505</v>
      </c>
      <c r="R1103" s="18">
        <f t="shared" si="53"/>
        <v>0.11513275893513876</v>
      </c>
    </row>
    <row r="1104" spans="1:18" ht="18" customHeight="1" x14ac:dyDescent="0.2">
      <c r="A1104" s="16" t="str">
        <f>'Limiting Factor Scores'!A99</f>
        <v>CC7</v>
      </c>
      <c r="B1104" s="16" t="str">
        <f>'Limiting Factor Scores'!B99</f>
        <v>Catherine Creek</v>
      </c>
      <c r="C1104" s="16" t="str">
        <f>'Limiting Factor Scores'!C99</f>
        <v>Increased Sediment Quantity</v>
      </c>
      <c r="D1104" s="18">
        <f>'Limiting Factor Scores'!D99</f>
        <v>1</v>
      </c>
      <c r="E1104" s="19">
        <f>'Limiting Factor Scores'!E99</f>
        <v>1.89</v>
      </c>
      <c r="F1104" s="18">
        <f>'Limiting Factor Scores'!F99</f>
        <v>0.30025000000000002</v>
      </c>
      <c r="G1104" s="18">
        <f>'Limiting Factor Scores'!G99</f>
        <v>1.0916232140712501</v>
      </c>
      <c r="H1104" s="18">
        <f>'Limiting Factor Scores'!H99</f>
        <v>0.36019276783826998</v>
      </c>
      <c r="I1104" s="17">
        <f>LFAT!A115</f>
        <v>8</v>
      </c>
      <c r="J1104" s="16" t="str">
        <f>LFAT!B115</f>
        <v>Water Quality Improvement (not including temperature)</v>
      </c>
      <c r="K1104" s="16" t="str">
        <f>LFAT!D115</f>
        <v>I</v>
      </c>
      <c r="L1104" s="19">
        <f>LFAT!F115</f>
        <v>0.5</v>
      </c>
      <c r="M1104" s="16" t="str">
        <f>LFAT!G115</f>
        <v>CD</v>
      </c>
      <c r="N1104" s="19">
        <f>LFAT!I115</f>
        <v>0.5</v>
      </c>
      <c r="O1104" s="18">
        <f>LFAT!J115</f>
        <v>0.25</v>
      </c>
      <c r="P1104" s="18">
        <f t="shared" si="51"/>
        <v>7.5062500000000004E-2</v>
      </c>
      <c r="Q1104" s="18">
        <f t="shared" si="52"/>
        <v>0.27290580351781252</v>
      </c>
      <c r="R1104" s="18">
        <f t="shared" si="53"/>
        <v>9.0048191959567495E-2</v>
      </c>
    </row>
    <row r="1105" spans="1:18" ht="18" customHeight="1" x14ac:dyDescent="0.2">
      <c r="A1105" s="16" t="str">
        <f>'Limiting Factor Scores'!A100</f>
        <v>CC7</v>
      </c>
      <c r="B1105" s="16" t="str">
        <f>'Limiting Factor Scores'!B100</f>
        <v>Catherine Creek</v>
      </c>
      <c r="C1105" s="16" t="str">
        <f>'Limiting Factor Scores'!C100</f>
        <v>Non-Native Species Interactions and Competition</v>
      </c>
      <c r="D1105" s="18">
        <f>'Limiting Factor Scores'!D100</f>
        <v>1</v>
      </c>
      <c r="E1105" s="19">
        <f>'Limiting Factor Scores'!E100</f>
        <v>1.59</v>
      </c>
      <c r="F1105" s="18">
        <f>'Limiting Factor Scores'!F100</f>
        <v>0.23275000000000001</v>
      </c>
      <c r="G1105" s="18">
        <f>'Limiting Factor Scores'!G100</f>
        <v>0.9359874999002501</v>
      </c>
      <c r="H1105" s="18">
        <f>'Limiting Factor Scores'!H100</f>
        <v>0.32664799998403998</v>
      </c>
      <c r="I1105" s="17">
        <f>LFAT!A121</f>
        <v>8</v>
      </c>
      <c r="J1105" s="16" t="str">
        <f>LFAT!B121</f>
        <v>Water Quality Improvement (not including temperature)</v>
      </c>
      <c r="K1105" s="16" t="str">
        <f>LFAT!D121</f>
        <v>N</v>
      </c>
      <c r="L1105" s="19">
        <f>LFAT!F121</f>
        <v>0.1</v>
      </c>
      <c r="M1105" s="16" t="str">
        <f>LFAT!G121</f>
        <v>R</v>
      </c>
      <c r="N1105" s="19">
        <f>LFAT!I121</f>
        <v>0.1</v>
      </c>
      <c r="O1105" s="18">
        <f>LFAT!J121</f>
        <v>0.01</v>
      </c>
      <c r="P1105" s="18">
        <f t="shared" si="51"/>
        <v>2.3275000000000001E-3</v>
      </c>
      <c r="Q1105" s="18">
        <f t="shared" si="52"/>
        <v>9.3598749990025012E-3</v>
      </c>
      <c r="R1105" s="18">
        <f t="shared" si="53"/>
        <v>3.2664799998403998E-3</v>
      </c>
    </row>
    <row r="1106" spans="1:18" ht="18" customHeight="1" x14ac:dyDescent="0.2">
      <c r="A1106" s="16" t="str">
        <f>'Limiting Factor Scores'!A101</f>
        <v>CC7</v>
      </c>
      <c r="B1106" s="16" t="str">
        <f>'Limiting Factor Scores'!B101</f>
        <v>Catherine Creek</v>
      </c>
      <c r="C1106" s="16" t="str">
        <f>'Limiting Factor Scores'!C101</f>
        <v>Predation</v>
      </c>
      <c r="D1106" s="18">
        <f>'Limiting Factor Scores'!D101</f>
        <v>1</v>
      </c>
      <c r="E1106" s="19">
        <f>'Limiting Factor Scores'!E101</f>
        <v>1</v>
      </c>
      <c r="F1106" s="18">
        <f>'Limiting Factor Scores'!F101</f>
        <v>0.1</v>
      </c>
      <c r="G1106" s="18">
        <f>'Limiting Factor Scores'!G101</f>
        <v>0.53714285730000011</v>
      </c>
      <c r="H1106" s="18">
        <f>'Limiting Factor Scores'!H101</f>
        <v>0.162200000038</v>
      </c>
      <c r="I1106" s="17">
        <f>LFAT!A119</f>
        <v>8</v>
      </c>
      <c r="J1106" s="16" t="str">
        <f>LFAT!B119</f>
        <v>Water Quality Improvement (not including temperature)</v>
      </c>
      <c r="K1106" s="16" t="str">
        <f>LFAT!D119</f>
        <v>N</v>
      </c>
      <c r="L1106" s="19">
        <f>LFAT!F119</f>
        <v>0.1</v>
      </c>
      <c r="M1106" s="16" t="str">
        <f>LFAT!G119</f>
        <v>R</v>
      </c>
      <c r="N1106" s="19">
        <f>LFAT!I119</f>
        <v>0.1</v>
      </c>
      <c r="O1106" s="18">
        <f>LFAT!J119</f>
        <v>0.01</v>
      </c>
      <c r="P1106" s="18">
        <f t="shared" si="51"/>
        <v>1E-3</v>
      </c>
      <c r="Q1106" s="18">
        <f t="shared" si="52"/>
        <v>5.3714285730000009E-3</v>
      </c>
      <c r="R1106" s="18">
        <f t="shared" si="53"/>
        <v>1.62200000038E-3</v>
      </c>
    </row>
    <row r="1107" spans="1:18" ht="18" customHeight="1" x14ac:dyDescent="0.2">
      <c r="A1107" s="16" t="str">
        <f>'Limiting Factor Scores'!A102</f>
        <v>CC7</v>
      </c>
      <c r="B1107" s="16" t="str">
        <f>'Limiting Factor Scores'!B102</f>
        <v>Catherine Creek</v>
      </c>
      <c r="C1107" s="16" t="str">
        <f>'Limiting Factor Scores'!C102</f>
        <v>Riparian Condition</v>
      </c>
      <c r="D1107" s="18">
        <f>'Limiting Factor Scores'!D102</f>
        <v>1</v>
      </c>
      <c r="E1107" s="19">
        <f>'Limiting Factor Scores'!E102</f>
        <v>1.64</v>
      </c>
      <c r="F1107" s="18">
        <f>'Limiting Factor Scores'!F102</f>
        <v>0.24399999999999999</v>
      </c>
      <c r="G1107" s="18">
        <f>'Limiting Factor Scores'!G102</f>
        <v>1.5145428573520001</v>
      </c>
      <c r="H1107" s="18">
        <f>'Limiting Factor Scores'!H102</f>
        <v>0.48439228575959997</v>
      </c>
      <c r="I1107" s="17">
        <f>LFAT!A108</f>
        <v>8</v>
      </c>
      <c r="J1107" s="16" t="str">
        <f>LFAT!B108</f>
        <v>Water Quality Improvement (not including temperature)</v>
      </c>
      <c r="K1107" s="16" t="str">
        <f>LFAT!D108</f>
        <v>I</v>
      </c>
      <c r="L1107" s="19">
        <f>LFAT!F108</f>
        <v>0.5</v>
      </c>
      <c r="M1107" s="16" t="str">
        <f>LFAT!G108</f>
        <v>CD</v>
      </c>
      <c r="N1107" s="19">
        <f>LFAT!I108</f>
        <v>0.5</v>
      </c>
      <c r="O1107" s="18">
        <f>LFAT!J108</f>
        <v>0.25</v>
      </c>
      <c r="P1107" s="18">
        <f t="shared" si="51"/>
        <v>6.0999999999999999E-2</v>
      </c>
      <c r="Q1107" s="18">
        <f t="shared" si="52"/>
        <v>0.37863571433800003</v>
      </c>
      <c r="R1107" s="18">
        <f t="shared" si="53"/>
        <v>0.12109807143989999</v>
      </c>
    </row>
    <row r="1108" spans="1:18" ht="18" customHeight="1" x14ac:dyDescent="0.2">
      <c r="A1108" s="16" t="str">
        <f>'Limiting Factor Scores'!A103</f>
        <v>CC7</v>
      </c>
      <c r="B1108" s="16" t="str">
        <f>'Limiting Factor Scores'!B103</f>
        <v>Catherine Creek</v>
      </c>
      <c r="C1108" s="16" t="str">
        <f>'Limiting Factor Scores'!C103</f>
        <v>Side Channel and Wetland Habitat</v>
      </c>
      <c r="D1108" s="18">
        <f>'Limiting Factor Scores'!D103</f>
        <v>1</v>
      </c>
      <c r="E1108" s="19">
        <f>'Limiting Factor Scores'!E103</f>
        <v>2</v>
      </c>
      <c r="F1108" s="18">
        <f>'Limiting Factor Scores'!F103</f>
        <v>0.32500000000000001</v>
      </c>
      <c r="G1108" s="18">
        <f>'Limiting Factor Scores'!G103</f>
        <v>2.4978571423</v>
      </c>
      <c r="H1108" s="18">
        <f>'Limiting Factor Scores'!H103</f>
        <v>0.72584107125075004</v>
      </c>
      <c r="I1108" s="17">
        <f>LFAT!A110</f>
        <v>8</v>
      </c>
      <c r="J1108" s="16" t="str">
        <f>LFAT!B110</f>
        <v>Water Quality Improvement (not including temperature)</v>
      </c>
      <c r="K1108" s="16" t="str">
        <f>LFAT!D110</f>
        <v>N</v>
      </c>
      <c r="L1108" s="19">
        <f>LFAT!F110</f>
        <v>0.1</v>
      </c>
      <c r="M1108" s="16" t="str">
        <f>LFAT!G110</f>
        <v>R</v>
      </c>
      <c r="N1108" s="19">
        <f>LFAT!I110</f>
        <v>0.1</v>
      </c>
      <c r="O1108" s="18">
        <f>LFAT!J110</f>
        <v>0.01</v>
      </c>
      <c r="P1108" s="18">
        <f t="shared" si="51"/>
        <v>3.2500000000000003E-3</v>
      </c>
      <c r="Q1108" s="18">
        <f t="shared" si="52"/>
        <v>2.4978571423000001E-2</v>
      </c>
      <c r="R1108" s="18">
        <f t="shared" si="53"/>
        <v>7.2584107125075008E-3</v>
      </c>
    </row>
    <row r="1109" spans="1:18" ht="18" customHeight="1" x14ac:dyDescent="0.2">
      <c r="A1109" s="16" t="str">
        <f>'Limiting Factor Scores'!A104</f>
        <v>CC7</v>
      </c>
      <c r="B1109" s="16" t="str">
        <f>'Limiting Factor Scores'!B104</f>
        <v>Catherine Creek</v>
      </c>
      <c r="C1109" s="16" t="str">
        <f>'Limiting Factor Scores'!C104</f>
        <v>Summer Water Temperature</v>
      </c>
      <c r="D1109" s="18">
        <f>'Limiting Factor Scores'!D104</f>
        <v>1</v>
      </c>
      <c r="E1109" s="19">
        <f>'Limiting Factor Scores'!E104</f>
        <v>3.11</v>
      </c>
      <c r="F1109" s="18">
        <f>'Limiting Factor Scores'!F104</f>
        <v>0.57474999999999998</v>
      </c>
      <c r="G1109" s="18">
        <f>'Limiting Factor Scores'!G104</f>
        <v>3.8261928570607497</v>
      </c>
      <c r="H1109" s="18">
        <f>'Limiting Factor Scores'!H104</f>
        <v>1.1812754642651875</v>
      </c>
      <c r="I1109" s="17">
        <f>LFAT!A116</f>
        <v>8</v>
      </c>
      <c r="J1109" s="16" t="str">
        <f>LFAT!B116</f>
        <v>Water Quality Improvement (not including temperature)</v>
      </c>
      <c r="K1109" s="16" t="str">
        <f>LFAT!D116</f>
        <v>N</v>
      </c>
      <c r="L1109" s="19">
        <f>LFAT!F116</f>
        <v>0.1</v>
      </c>
      <c r="M1109" s="16" t="str">
        <f>LFAT!G116</f>
        <v>R</v>
      </c>
      <c r="N1109" s="19">
        <f>LFAT!I116</f>
        <v>0.1</v>
      </c>
      <c r="O1109" s="18">
        <f>LFAT!J116</f>
        <v>0.01</v>
      </c>
      <c r="P1109" s="18">
        <f t="shared" si="51"/>
        <v>5.7475E-3</v>
      </c>
      <c r="Q1109" s="18">
        <f t="shared" si="52"/>
        <v>3.8261928570607499E-2</v>
      </c>
      <c r="R1109" s="18">
        <f t="shared" si="53"/>
        <v>1.1812754642651874E-2</v>
      </c>
    </row>
    <row r="1110" spans="1:18" ht="18" customHeight="1" x14ac:dyDescent="0.2">
      <c r="A1110" s="16" t="str">
        <f>'Limiting Factor Scores'!A105</f>
        <v>CC7</v>
      </c>
      <c r="B1110" s="16" t="str">
        <f>'Limiting Factor Scores'!B105</f>
        <v>Catherine Creek</v>
      </c>
      <c r="C1110" s="16" t="str">
        <f>'Limiting Factor Scores'!C105</f>
        <v>Water Quality</v>
      </c>
      <c r="D1110" s="18">
        <f>'Limiting Factor Scores'!D105</f>
        <v>1</v>
      </c>
      <c r="E1110" s="19">
        <f>'Limiting Factor Scores'!E105</f>
        <v>2.71</v>
      </c>
      <c r="F1110" s="18">
        <f>'Limiting Factor Scores'!F105</f>
        <v>0.48475000000000001</v>
      </c>
      <c r="G1110" s="18">
        <f>'Limiting Factor Scores'!G105</f>
        <v>2.8219375007617504</v>
      </c>
      <c r="H1110" s="18">
        <f>'Limiting Factor Scores'!H105</f>
        <v>0.77847387520428768</v>
      </c>
      <c r="I1110" s="17">
        <f>LFAT!A118</f>
        <v>8</v>
      </c>
      <c r="J1110" s="16" t="str">
        <f>LFAT!B118</f>
        <v>Water Quality Improvement (not including temperature)</v>
      </c>
      <c r="K1110" s="16" t="str">
        <f>LFAT!D118</f>
        <v>D</v>
      </c>
      <c r="L1110" s="19">
        <f>LFAT!F118</f>
        <v>1</v>
      </c>
      <c r="M1110" s="16" t="str">
        <f>LFAT!G118</f>
        <v>C</v>
      </c>
      <c r="N1110" s="19">
        <f>LFAT!I118</f>
        <v>1</v>
      </c>
      <c r="O1110" s="18">
        <f>LFAT!J118</f>
        <v>1</v>
      </c>
      <c r="P1110" s="18">
        <f t="shared" si="51"/>
        <v>0.48475000000000001</v>
      </c>
      <c r="Q1110" s="18">
        <f t="shared" si="52"/>
        <v>2.8219375007617504</v>
      </c>
      <c r="R1110" s="18">
        <f t="shared" si="53"/>
        <v>0.77847387520428768</v>
      </c>
    </row>
    <row r="1111" spans="1:18" ht="18" customHeight="1" x14ac:dyDescent="0.2">
      <c r="A1111" s="16" t="str">
        <f>'Limiting Factor Scores'!A106</f>
        <v>CC7</v>
      </c>
      <c r="B1111" s="16" t="str">
        <f>'Limiting Factor Scores'!B106</f>
        <v>Catherine Creek</v>
      </c>
      <c r="C1111" s="16" t="str">
        <f>'Limiting Factor Scores'!C106</f>
        <v>Winter Water Temperature</v>
      </c>
      <c r="D1111" s="18">
        <f>'Limiting Factor Scores'!D106</f>
        <v>1</v>
      </c>
      <c r="E1111" s="19">
        <f>'Limiting Factor Scores'!E106</f>
        <v>2.15</v>
      </c>
      <c r="F1111" s="18">
        <f>'Limiting Factor Scores'!F106</f>
        <v>0.35875000000000001</v>
      </c>
      <c r="G1111" s="18">
        <f>'Limiting Factor Scores'!G106</f>
        <v>1.7194375000512501</v>
      </c>
      <c r="H1111" s="18">
        <f>'Limiting Factor Scores'!H106</f>
        <v>0.47857250005381258</v>
      </c>
      <c r="I1111" s="17">
        <f>LFAT!A117</f>
        <v>8</v>
      </c>
      <c r="J1111" s="16" t="str">
        <f>LFAT!B117</f>
        <v>Water Quality Improvement (not including temperature)</v>
      </c>
      <c r="K1111" s="16" t="str">
        <f>LFAT!D117</f>
        <v>N</v>
      </c>
      <c r="L1111" s="19">
        <f>LFAT!F117</f>
        <v>0.1</v>
      </c>
      <c r="M1111" s="16" t="str">
        <f>LFAT!G117</f>
        <v>R</v>
      </c>
      <c r="N1111" s="19">
        <f>LFAT!I117</f>
        <v>0.1</v>
      </c>
      <c r="O1111" s="18">
        <f>LFAT!J117</f>
        <v>0.01</v>
      </c>
      <c r="P1111" s="18">
        <f t="shared" si="51"/>
        <v>3.5875000000000004E-3</v>
      </c>
      <c r="Q1111" s="18">
        <f t="shared" si="52"/>
        <v>1.7194375000512501E-2</v>
      </c>
      <c r="R1111" s="18">
        <f t="shared" si="53"/>
        <v>4.7857250005381262E-3</v>
      </c>
    </row>
    <row r="1112" spans="1:18" ht="18" customHeight="1" x14ac:dyDescent="0.2">
      <c r="A1112" s="16" t="str">
        <f>'Limiting Factor Scores'!A92</f>
        <v>CC7</v>
      </c>
      <c r="B1112" s="16" t="str">
        <f>'Limiting Factor Scores'!B92</f>
        <v>Catherine Creek</v>
      </c>
      <c r="C1112" s="16" t="str">
        <f>'Limiting Factor Scores'!C92</f>
        <v>Altered Flow Timing</v>
      </c>
      <c r="D1112" s="18">
        <f>'Limiting Factor Scores'!D92</f>
        <v>1</v>
      </c>
      <c r="E1112" s="19">
        <f>'Limiting Factor Scores'!E92</f>
        <v>3.11</v>
      </c>
      <c r="F1112" s="18">
        <f>'Limiting Factor Scores'!F92</f>
        <v>0.57474999999999998</v>
      </c>
      <c r="G1112" s="18">
        <f>'Limiting Factor Scores'!G92</f>
        <v>3.0133321429392494</v>
      </c>
      <c r="H1112" s="18">
        <f>'Limiting Factor Scores'!H92</f>
        <v>0.82066089299672484</v>
      </c>
      <c r="I1112" s="17">
        <f>LFAT!A128</f>
        <v>9</v>
      </c>
      <c r="J1112" s="16" t="str">
        <f>LFAT!B128</f>
        <v>Nutrient Enhancement</v>
      </c>
      <c r="K1112" s="16" t="str">
        <f>LFAT!D128</f>
        <v>N</v>
      </c>
      <c r="L1112" s="19">
        <f>LFAT!F128</f>
        <v>0.1</v>
      </c>
      <c r="M1112" s="16" t="str">
        <f>LFAT!G128</f>
        <v>R</v>
      </c>
      <c r="N1112" s="19">
        <f>LFAT!I128</f>
        <v>0.1</v>
      </c>
      <c r="O1112" s="18">
        <f>LFAT!J128</f>
        <v>0.01</v>
      </c>
      <c r="P1112" s="18">
        <f t="shared" si="51"/>
        <v>5.7475E-3</v>
      </c>
      <c r="Q1112" s="18">
        <f t="shared" si="52"/>
        <v>3.0133321429392495E-2</v>
      </c>
      <c r="R1112" s="18">
        <f t="shared" si="53"/>
        <v>8.206608929967248E-3</v>
      </c>
    </row>
    <row r="1113" spans="1:18" ht="18" customHeight="1" x14ac:dyDescent="0.2">
      <c r="A1113" s="16" t="str">
        <f>'Limiting Factor Scores'!A93</f>
        <v>CC7</v>
      </c>
      <c r="B1113" s="16" t="str">
        <f>'Limiting Factor Scores'!B93</f>
        <v>Catherine Creek</v>
      </c>
      <c r="C1113" s="16" t="str">
        <f>'Limiting Factor Scores'!C93</f>
        <v>Altered Primary Productivity</v>
      </c>
      <c r="D1113" s="18">
        <f>'Limiting Factor Scores'!D93</f>
        <v>1</v>
      </c>
      <c r="E1113" s="19">
        <f>'Limiting Factor Scores'!E93</f>
        <v>1.82</v>
      </c>
      <c r="F1113" s="18">
        <f>'Limiting Factor Scores'!F93</f>
        <v>0.28449999999999998</v>
      </c>
      <c r="G1113" s="18">
        <f>'Limiting Factor Scores'!G93</f>
        <v>1.0343607140825</v>
      </c>
      <c r="H1113" s="18">
        <f>'Limiting Factor Scores'!H93</f>
        <v>0.29027128565006999</v>
      </c>
      <c r="I1113" s="17">
        <f>LFAT!A135</f>
        <v>9</v>
      </c>
      <c r="J1113" s="16" t="str">
        <f>LFAT!B135</f>
        <v>Nutrient Enhancement</v>
      </c>
      <c r="K1113" s="16" t="str">
        <f>LFAT!D135</f>
        <v>D</v>
      </c>
      <c r="L1113" s="19">
        <f>LFAT!F135</f>
        <v>1</v>
      </c>
      <c r="M1113" s="16" t="str">
        <f>LFAT!G135</f>
        <v>C</v>
      </c>
      <c r="N1113" s="19">
        <f>LFAT!I135</f>
        <v>1</v>
      </c>
      <c r="O1113" s="18">
        <f>LFAT!J135</f>
        <v>1</v>
      </c>
      <c r="P1113" s="18">
        <f t="shared" si="51"/>
        <v>0.28449999999999998</v>
      </c>
      <c r="Q1113" s="18">
        <f t="shared" si="52"/>
        <v>1.0343607140825</v>
      </c>
      <c r="R1113" s="18">
        <f t="shared" si="53"/>
        <v>0.29027128565006999</v>
      </c>
    </row>
    <row r="1114" spans="1:18" ht="18" customHeight="1" x14ac:dyDescent="0.2">
      <c r="A1114" s="16" t="str">
        <f>'Limiting Factor Scores'!A94</f>
        <v>CC7</v>
      </c>
      <c r="B1114" s="16" t="str">
        <f>'Limiting Factor Scores'!B94</f>
        <v>Catherine Creek</v>
      </c>
      <c r="C1114" s="16" t="str">
        <f>'Limiting Factor Scores'!C94</f>
        <v>Anthropogenic Barriers</v>
      </c>
      <c r="D1114" s="18">
        <f>'Limiting Factor Scores'!D94</f>
        <v>1</v>
      </c>
      <c r="E1114" s="19">
        <f>'Limiting Factor Scores'!E94</f>
        <v>1.44</v>
      </c>
      <c r="F1114" s="18">
        <f>'Limiting Factor Scores'!F94</f>
        <v>0.19900000000000001</v>
      </c>
      <c r="G1114" s="18">
        <f>'Limiting Factor Scores'!G94</f>
        <v>1.0561214283439999</v>
      </c>
      <c r="H1114" s="18">
        <f>'Limiting Factor Scores'!H94</f>
        <v>0.32482485704221997</v>
      </c>
      <c r="I1114" s="17">
        <f>LFAT!A122</f>
        <v>9</v>
      </c>
      <c r="J1114" s="16" t="str">
        <f>LFAT!B122</f>
        <v>Nutrient Enhancement</v>
      </c>
      <c r="K1114" s="16" t="str">
        <f>LFAT!D122</f>
        <v>N</v>
      </c>
      <c r="L1114" s="19">
        <f>LFAT!F122</f>
        <v>0.1</v>
      </c>
      <c r="M1114" s="16" t="str">
        <f>LFAT!G122</f>
        <v>R</v>
      </c>
      <c r="N1114" s="19">
        <f>LFAT!I122</f>
        <v>0.1</v>
      </c>
      <c r="O1114" s="18">
        <f>LFAT!J122</f>
        <v>0.01</v>
      </c>
      <c r="P1114" s="18">
        <f t="shared" si="51"/>
        <v>1.99E-3</v>
      </c>
      <c r="Q1114" s="18">
        <f t="shared" si="52"/>
        <v>1.056121428344E-2</v>
      </c>
      <c r="R1114" s="18">
        <f t="shared" si="53"/>
        <v>3.2482485704221999E-3</v>
      </c>
    </row>
    <row r="1115" spans="1:18" ht="18" customHeight="1" x14ac:dyDescent="0.2">
      <c r="A1115" s="16" t="str">
        <f>'Limiting Factor Scores'!A95</f>
        <v>CC7</v>
      </c>
      <c r="B1115" s="16" t="str">
        <f>'Limiting Factor Scores'!B95</f>
        <v>Catherine Creek</v>
      </c>
      <c r="C1115" s="16" t="str">
        <f>'Limiting Factor Scores'!C95</f>
        <v>Channel and Habitat Structure</v>
      </c>
      <c r="D1115" s="18">
        <f>'Limiting Factor Scores'!D95</f>
        <v>1</v>
      </c>
      <c r="E1115" s="19">
        <f>'Limiting Factor Scores'!E95</f>
        <v>1.64</v>
      </c>
      <c r="F1115" s="18">
        <f>'Limiting Factor Scores'!F95</f>
        <v>0.24399999999999999</v>
      </c>
      <c r="G1115" s="18">
        <f>'Limiting Factor Scores'!G95</f>
        <v>2.1262857139719999</v>
      </c>
      <c r="H1115" s="18">
        <f>'Limiting Factor Scores'!H95</f>
        <v>0.64093571415988004</v>
      </c>
      <c r="I1115" s="17">
        <f>LFAT!A126</f>
        <v>9</v>
      </c>
      <c r="J1115" s="16" t="str">
        <f>LFAT!B126</f>
        <v>Nutrient Enhancement</v>
      </c>
      <c r="K1115" s="16" t="str">
        <f>LFAT!D126</f>
        <v>N</v>
      </c>
      <c r="L1115" s="19">
        <f>LFAT!F126</f>
        <v>0.1</v>
      </c>
      <c r="M1115" s="16" t="str">
        <f>LFAT!G126</f>
        <v>R</v>
      </c>
      <c r="N1115" s="19">
        <f>LFAT!I126</f>
        <v>0.1</v>
      </c>
      <c r="O1115" s="18">
        <f>LFAT!J126</f>
        <v>0.01</v>
      </c>
      <c r="P1115" s="18">
        <f t="shared" si="51"/>
        <v>2.4399999999999999E-3</v>
      </c>
      <c r="Q1115" s="18">
        <f t="shared" si="52"/>
        <v>2.1262857139719999E-2</v>
      </c>
      <c r="R1115" s="18">
        <f t="shared" si="53"/>
        <v>6.4093571415988005E-3</v>
      </c>
    </row>
    <row r="1116" spans="1:18" ht="18" customHeight="1" x14ac:dyDescent="0.2">
      <c r="A1116" s="16" t="str">
        <f>'Limiting Factor Scores'!A96</f>
        <v>CC7</v>
      </c>
      <c r="B1116" s="16" t="str">
        <f>'Limiting Factor Scores'!B96</f>
        <v>Catherine Creek</v>
      </c>
      <c r="C1116" s="16" t="str">
        <f>'Limiting Factor Scores'!C96</f>
        <v>Decreased Sediment Quantity</v>
      </c>
      <c r="D1116" s="18">
        <f>'Limiting Factor Scores'!D96</f>
        <v>1</v>
      </c>
      <c r="E1116" s="19">
        <f>'Limiting Factor Scores'!E96</f>
        <v>2.61</v>
      </c>
      <c r="F1116" s="18">
        <f>'Limiting Factor Scores'!F96</f>
        <v>0.46224999999999999</v>
      </c>
      <c r="G1116" s="18">
        <f>'Limiting Factor Scores'!G96</f>
        <v>2.3937946430552497</v>
      </c>
      <c r="H1116" s="18">
        <f>'Limiting Factor Scores'!H96</f>
        <v>0.72599664297204503</v>
      </c>
      <c r="I1116" s="17">
        <f>LFAT!A129</f>
        <v>9</v>
      </c>
      <c r="J1116" s="16" t="str">
        <f>LFAT!B129</f>
        <v>Nutrient Enhancement</v>
      </c>
      <c r="K1116" s="16" t="str">
        <f>LFAT!D129</f>
        <v>N</v>
      </c>
      <c r="L1116" s="19">
        <f>LFAT!F129</f>
        <v>0.1</v>
      </c>
      <c r="M1116" s="16" t="str">
        <f>LFAT!G129</f>
        <v>R</v>
      </c>
      <c r="N1116" s="19">
        <f>LFAT!I129</f>
        <v>0.1</v>
      </c>
      <c r="O1116" s="18">
        <f>LFAT!J129</f>
        <v>0.01</v>
      </c>
      <c r="P1116" s="18">
        <f t="shared" si="51"/>
        <v>4.6224999999999999E-3</v>
      </c>
      <c r="Q1116" s="18">
        <f t="shared" si="52"/>
        <v>2.3937946430552498E-2</v>
      </c>
      <c r="R1116" s="18">
        <f t="shared" si="53"/>
        <v>7.2599664297204507E-3</v>
      </c>
    </row>
    <row r="1117" spans="1:18" ht="18" customHeight="1" x14ac:dyDescent="0.2">
      <c r="A1117" s="16" t="str">
        <f>'Limiting Factor Scores'!A97</f>
        <v>CC7</v>
      </c>
      <c r="B1117" s="16" t="str">
        <f>'Limiting Factor Scores'!B97</f>
        <v>Catherine Creek</v>
      </c>
      <c r="C1117" s="16" t="str">
        <f>'Limiting Factor Scores'!C97</f>
        <v>Decreased Water Quantity</v>
      </c>
      <c r="D1117" s="18">
        <f>'Limiting Factor Scores'!D97</f>
        <v>1</v>
      </c>
      <c r="E1117" s="19">
        <f>'Limiting Factor Scores'!E97</f>
        <v>2.88</v>
      </c>
      <c r="F1117" s="18">
        <f>'Limiting Factor Scores'!F97</f>
        <v>0.52300000000000002</v>
      </c>
      <c r="G1117" s="18">
        <f>'Limiting Factor Scores'!G97</f>
        <v>3.9187642863119998</v>
      </c>
      <c r="H1117" s="18">
        <f>'Limiting Factor Scores'!H97</f>
        <v>1.1229930715989198</v>
      </c>
      <c r="I1117" s="17">
        <f>LFAT!A127</f>
        <v>9</v>
      </c>
      <c r="J1117" s="16" t="str">
        <f>LFAT!B127</f>
        <v>Nutrient Enhancement</v>
      </c>
      <c r="K1117" s="16" t="str">
        <f>LFAT!D127</f>
        <v>N</v>
      </c>
      <c r="L1117" s="19">
        <f>LFAT!F127</f>
        <v>0.1</v>
      </c>
      <c r="M1117" s="16" t="str">
        <f>LFAT!G127</f>
        <v>R</v>
      </c>
      <c r="N1117" s="19">
        <f>LFAT!I127</f>
        <v>0.1</v>
      </c>
      <c r="O1117" s="18">
        <f>LFAT!J127</f>
        <v>0.01</v>
      </c>
      <c r="P1117" s="18">
        <f t="shared" si="51"/>
        <v>5.2300000000000003E-3</v>
      </c>
      <c r="Q1117" s="18">
        <f t="shared" si="52"/>
        <v>3.9187642863120001E-2</v>
      </c>
      <c r="R1117" s="18">
        <f t="shared" si="53"/>
        <v>1.1229930715989198E-2</v>
      </c>
    </row>
    <row r="1118" spans="1:18" ht="18" customHeight="1" x14ac:dyDescent="0.2">
      <c r="A1118" s="16" t="str">
        <f>'Limiting Factor Scores'!A98</f>
        <v>CC7</v>
      </c>
      <c r="B1118" s="16" t="str">
        <f>'Limiting Factor Scores'!B98</f>
        <v>Catherine Creek</v>
      </c>
      <c r="C1118" s="16" t="str">
        <f>'Limiting Factor Scores'!C98</f>
        <v>Floodplain Condition</v>
      </c>
      <c r="D1118" s="18">
        <f>'Limiting Factor Scores'!D98</f>
        <v>1</v>
      </c>
      <c r="E1118" s="19">
        <f>'Limiting Factor Scores'!E98</f>
        <v>1.74</v>
      </c>
      <c r="F1118" s="18">
        <f>'Limiting Factor Scores'!F98</f>
        <v>0.26650000000000001</v>
      </c>
      <c r="G1118" s="18">
        <f>'Limiting Factor Scores'!G98</f>
        <v>1.6199392858285002</v>
      </c>
      <c r="H1118" s="18">
        <f>'Limiting Factor Scores'!H98</f>
        <v>0.46053103574055504</v>
      </c>
      <c r="I1118" s="17">
        <f>LFAT!A124</f>
        <v>9</v>
      </c>
      <c r="J1118" s="16" t="str">
        <f>LFAT!B124</f>
        <v>Nutrient Enhancement</v>
      </c>
      <c r="K1118" s="16" t="str">
        <f>LFAT!D124</f>
        <v>I</v>
      </c>
      <c r="L1118" s="19">
        <f>LFAT!F124</f>
        <v>0.5</v>
      </c>
      <c r="M1118" s="16" t="str">
        <f>LFAT!G124</f>
        <v>R</v>
      </c>
      <c r="N1118" s="19">
        <f>LFAT!I124</f>
        <v>0.1</v>
      </c>
      <c r="O1118" s="18">
        <f>LFAT!J124</f>
        <v>0.05</v>
      </c>
      <c r="P1118" s="18">
        <f t="shared" si="51"/>
        <v>1.3325000000000002E-2</v>
      </c>
      <c r="Q1118" s="18">
        <f t="shared" si="52"/>
        <v>8.0996964291425014E-2</v>
      </c>
      <c r="R1118" s="18">
        <f t="shared" si="53"/>
        <v>2.3026551787027755E-2</v>
      </c>
    </row>
    <row r="1119" spans="1:18" ht="18" customHeight="1" x14ac:dyDescent="0.2">
      <c r="A1119" s="16" t="str">
        <f>'Limiting Factor Scores'!A99</f>
        <v>CC7</v>
      </c>
      <c r="B1119" s="16" t="str">
        <f>'Limiting Factor Scores'!B99</f>
        <v>Catherine Creek</v>
      </c>
      <c r="C1119" s="16" t="str">
        <f>'Limiting Factor Scores'!C99</f>
        <v>Increased Sediment Quantity</v>
      </c>
      <c r="D1119" s="18">
        <f>'Limiting Factor Scores'!D99</f>
        <v>1</v>
      </c>
      <c r="E1119" s="19">
        <f>'Limiting Factor Scores'!E99</f>
        <v>1.89</v>
      </c>
      <c r="F1119" s="18">
        <f>'Limiting Factor Scores'!F99</f>
        <v>0.30025000000000002</v>
      </c>
      <c r="G1119" s="18">
        <f>'Limiting Factor Scores'!G99</f>
        <v>1.0916232140712501</v>
      </c>
      <c r="H1119" s="18">
        <f>'Limiting Factor Scores'!H99</f>
        <v>0.36019276783826998</v>
      </c>
      <c r="I1119" s="17">
        <f>LFAT!A130</f>
        <v>9</v>
      </c>
      <c r="J1119" s="16" t="str">
        <f>LFAT!B130</f>
        <v>Nutrient Enhancement</v>
      </c>
      <c r="K1119" s="16" t="str">
        <f>LFAT!D130</f>
        <v>N</v>
      </c>
      <c r="L1119" s="19">
        <f>LFAT!F130</f>
        <v>0.1</v>
      </c>
      <c r="M1119" s="16" t="str">
        <f>LFAT!G130</f>
        <v>R</v>
      </c>
      <c r="N1119" s="19">
        <f>LFAT!I130</f>
        <v>0.1</v>
      </c>
      <c r="O1119" s="18">
        <f>LFAT!J130</f>
        <v>0.01</v>
      </c>
      <c r="P1119" s="18">
        <f t="shared" si="51"/>
        <v>3.0025000000000004E-3</v>
      </c>
      <c r="Q1119" s="18">
        <f t="shared" si="52"/>
        <v>1.09162321407125E-2</v>
      </c>
      <c r="R1119" s="18">
        <f t="shared" si="53"/>
        <v>3.6019276783826998E-3</v>
      </c>
    </row>
    <row r="1120" spans="1:18" ht="18" customHeight="1" x14ac:dyDescent="0.2">
      <c r="A1120" s="16" t="str">
        <f>'Limiting Factor Scores'!A100</f>
        <v>CC7</v>
      </c>
      <c r="B1120" s="16" t="str">
        <f>'Limiting Factor Scores'!B100</f>
        <v>Catherine Creek</v>
      </c>
      <c r="C1120" s="16" t="str">
        <f>'Limiting Factor Scores'!C100</f>
        <v>Non-Native Species Interactions and Competition</v>
      </c>
      <c r="D1120" s="18">
        <f>'Limiting Factor Scores'!D100</f>
        <v>1</v>
      </c>
      <c r="E1120" s="19">
        <f>'Limiting Factor Scores'!E100</f>
        <v>1.59</v>
      </c>
      <c r="F1120" s="18">
        <f>'Limiting Factor Scores'!F100</f>
        <v>0.23275000000000001</v>
      </c>
      <c r="G1120" s="18">
        <f>'Limiting Factor Scores'!G100</f>
        <v>0.9359874999002501</v>
      </c>
      <c r="H1120" s="18">
        <f>'Limiting Factor Scores'!H100</f>
        <v>0.32664799998403998</v>
      </c>
      <c r="I1120" s="17">
        <f>LFAT!A136</f>
        <v>9</v>
      </c>
      <c r="J1120" s="16" t="str">
        <f>LFAT!B136</f>
        <v>Nutrient Enhancement</v>
      </c>
      <c r="K1120" s="16" t="str">
        <f>LFAT!D136</f>
        <v>N</v>
      </c>
      <c r="L1120" s="19">
        <f>LFAT!F136</f>
        <v>0.1</v>
      </c>
      <c r="M1120" s="16" t="str">
        <f>LFAT!G136</f>
        <v>R</v>
      </c>
      <c r="N1120" s="19">
        <f>LFAT!I136</f>
        <v>0.1</v>
      </c>
      <c r="O1120" s="18">
        <f>LFAT!J136</f>
        <v>0.01</v>
      </c>
      <c r="P1120" s="18">
        <f t="shared" si="51"/>
        <v>2.3275000000000001E-3</v>
      </c>
      <c r="Q1120" s="18">
        <f t="shared" si="52"/>
        <v>9.3598749990025012E-3</v>
      </c>
      <c r="R1120" s="18">
        <f t="shared" si="53"/>
        <v>3.2664799998403998E-3</v>
      </c>
    </row>
    <row r="1121" spans="1:18" ht="18" customHeight="1" x14ac:dyDescent="0.2">
      <c r="A1121" s="16" t="str">
        <f>'Limiting Factor Scores'!A101</f>
        <v>CC7</v>
      </c>
      <c r="B1121" s="16" t="str">
        <f>'Limiting Factor Scores'!B101</f>
        <v>Catherine Creek</v>
      </c>
      <c r="C1121" s="16" t="str">
        <f>'Limiting Factor Scores'!C101</f>
        <v>Predation</v>
      </c>
      <c r="D1121" s="18">
        <f>'Limiting Factor Scores'!D101</f>
        <v>1</v>
      </c>
      <c r="E1121" s="19">
        <f>'Limiting Factor Scores'!E101</f>
        <v>1</v>
      </c>
      <c r="F1121" s="18">
        <f>'Limiting Factor Scores'!F101</f>
        <v>0.1</v>
      </c>
      <c r="G1121" s="18">
        <f>'Limiting Factor Scores'!G101</f>
        <v>0.53714285730000011</v>
      </c>
      <c r="H1121" s="18">
        <f>'Limiting Factor Scores'!H101</f>
        <v>0.162200000038</v>
      </c>
      <c r="I1121" s="17">
        <f>LFAT!A134</f>
        <v>9</v>
      </c>
      <c r="J1121" s="16" t="str">
        <f>LFAT!B134</f>
        <v>Nutrient Enhancement</v>
      </c>
      <c r="K1121" s="16" t="str">
        <f>LFAT!D134</f>
        <v>N</v>
      </c>
      <c r="L1121" s="19">
        <f>LFAT!F134</f>
        <v>0.1</v>
      </c>
      <c r="M1121" s="16" t="str">
        <f>LFAT!G134</f>
        <v>R</v>
      </c>
      <c r="N1121" s="19">
        <f>LFAT!I134</f>
        <v>0.1</v>
      </c>
      <c r="O1121" s="18">
        <f>LFAT!J134</f>
        <v>0.01</v>
      </c>
      <c r="P1121" s="18">
        <f t="shared" si="51"/>
        <v>1E-3</v>
      </c>
      <c r="Q1121" s="18">
        <f t="shared" si="52"/>
        <v>5.3714285730000009E-3</v>
      </c>
      <c r="R1121" s="18">
        <f t="shared" si="53"/>
        <v>1.62200000038E-3</v>
      </c>
    </row>
    <row r="1122" spans="1:18" ht="18" customHeight="1" x14ac:dyDescent="0.2">
      <c r="A1122" s="16" t="str">
        <f>'Limiting Factor Scores'!A102</f>
        <v>CC7</v>
      </c>
      <c r="B1122" s="16" t="str">
        <f>'Limiting Factor Scores'!B102</f>
        <v>Catherine Creek</v>
      </c>
      <c r="C1122" s="16" t="str">
        <f>'Limiting Factor Scores'!C102</f>
        <v>Riparian Condition</v>
      </c>
      <c r="D1122" s="18">
        <f>'Limiting Factor Scores'!D102</f>
        <v>1</v>
      </c>
      <c r="E1122" s="19">
        <f>'Limiting Factor Scores'!E102</f>
        <v>1.64</v>
      </c>
      <c r="F1122" s="18">
        <f>'Limiting Factor Scores'!F102</f>
        <v>0.24399999999999999</v>
      </c>
      <c r="G1122" s="18">
        <f>'Limiting Factor Scores'!G102</f>
        <v>1.5145428573520001</v>
      </c>
      <c r="H1122" s="18">
        <f>'Limiting Factor Scores'!H102</f>
        <v>0.48439228575959997</v>
      </c>
      <c r="I1122" s="17">
        <f>LFAT!A123</f>
        <v>9</v>
      </c>
      <c r="J1122" s="16" t="str">
        <f>LFAT!B123</f>
        <v>Nutrient Enhancement</v>
      </c>
      <c r="K1122" s="16" t="str">
        <f>LFAT!D123</f>
        <v>I</v>
      </c>
      <c r="L1122" s="19">
        <f>LFAT!F123</f>
        <v>0.5</v>
      </c>
      <c r="M1122" s="16" t="str">
        <f>LFAT!G123</f>
        <v>CD</v>
      </c>
      <c r="N1122" s="19">
        <f>LFAT!I123</f>
        <v>0.5</v>
      </c>
      <c r="O1122" s="18">
        <f>LFAT!J123</f>
        <v>0.25</v>
      </c>
      <c r="P1122" s="18">
        <f t="shared" si="51"/>
        <v>6.0999999999999999E-2</v>
      </c>
      <c r="Q1122" s="18">
        <f t="shared" si="52"/>
        <v>0.37863571433800003</v>
      </c>
      <c r="R1122" s="18">
        <f t="shared" si="53"/>
        <v>0.12109807143989999</v>
      </c>
    </row>
    <row r="1123" spans="1:18" ht="18" customHeight="1" x14ac:dyDescent="0.2">
      <c r="A1123" s="16" t="str">
        <f>'Limiting Factor Scores'!A103</f>
        <v>CC7</v>
      </c>
      <c r="B1123" s="16" t="str">
        <f>'Limiting Factor Scores'!B103</f>
        <v>Catherine Creek</v>
      </c>
      <c r="C1123" s="16" t="str">
        <f>'Limiting Factor Scores'!C103</f>
        <v>Side Channel and Wetland Habitat</v>
      </c>
      <c r="D1123" s="18">
        <f>'Limiting Factor Scores'!D103</f>
        <v>1</v>
      </c>
      <c r="E1123" s="19">
        <f>'Limiting Factor Scores'!E103</f>
        <v>2</v>
      </c>
      <c r="F1123" s="18">
        <f>'Limiting Factor Scores'!F103</f>
        <v>0.32500000000000001</v>
      </c>
      <c r="G1123" s="18">
        <f>'Limiting Factor Scores'!G103</f>
        <v>2.4978571423</v>
      </c>
      <c r="H1123" s="18">
        <f>'Limiting Factor Scores'!H103</f>
        <v>0.72584107125075004</v>
      </c>
      <c r="I1123" s="17">
        <f>LFAT!A125</f>
        <v>9</v>
      </c>
      <c r="J1123" s="16" t="str">
        <f>LFAT!B125</f>
        <v>Nutrient Enhancement</v>
      </c>
      <c r="K1123" s="16" t="str">
        <f>LFAT!D125</f>
        <v>N</v>
      </c>
      <c r="L1123" s="19">
        <f>LFAT!F125</f>
        <v>0.1</v>
      </c>
      <c r="M1123" s="16" t="str">
        <f>LFAT!G125</f>
        <v>R</v>
      </c>
      <c r="N1123" s="19">
        <f>LFAT!I125</f>
        <v>0.1</v>
      </c>
      <c r="O1123" s="18">
        <f>LFAT!J125</f>
        <v>0.01</v>
      </c>
      <c r="P1123" s="18">
        <f t="shared" si="51"/>
        <v>3.2500000000000003E-3</v>
      </c>
      <c r="Q1123" s="18">
        <f t="shared" si="52"/>
        <v>2.4978571423000001E-2</v>
      </c>
      <c r="R1123" s="18">
        <f t="shared" si="53"/>
        <v>7.2584107125075008E-3</v>
      </c>
    </row>
    <row r="1124" spans="1:18" ht="18" customHeight="1" x14ac:dyDescent="0.2">
      <c r="A1124" s="16" t="str">
        <f>'Limiting Factor Scores'!A104</f>
        <v>CC7</v>
      </c>
      <c r="B1124" s="16" t="str">
        <f>'Limiting Factor Scores'!B104</f>
        <v>Catherine Creek</v>
      </c>
      <c r="C1124" s="16" t="str">
        <f>'Limiting Factor Scores'!C104</f>
        <v>Summer Water Temperature</v>
      </c>
      <c r="D1124" s="18">
        <f>'Limiting Factor Scores'!D104</f>
        <v>1</v>
      </c>
      <c r="E1124" s="19">
        <f>'Limiting Factor Scores'!E104</f>
        <v>3.11</v>
      </c>
      <c r="F1124" s="18">
        <f>'Limiting Factor Scores'!F104</f>
        <v>0.57474999999999998</v>
      </c>
      <c r="G1124" s="18">
        <f>'Limiting Factor Scores'!G104</f>
        <v>3.8261928570607497</v>
      </c>
      <c r="H1124" s="18">
        <f>'Limiting Factor Scores'!H104</f>
        <v>1.1812754642651875</v>
      </c>
      <c r="I1124" s="17">
        <f>LFAT!A131</f>
        <v>9</v>
      </c>
      <c r="J1124" s="16" t="str">
        <f>LFAT!B131</f>
        <v>Nutrient Enhancement</v>
      </c>
      <c r="K1124" s="16" t="str">
        <f>LFAT!D131</f>
        <v>N</v>
      </c>
      <c r="L1124" s="19">
        <f>LFAT!F131</f>
        <v>0.1</v>
      </c>
      <c r="M1124" s="16" t="str">
        <f>LFAT!G131</f>
        <v>R</v>
      </c>
      <c r="N1124" s="19">
        <f>LFAT!I131</f>
        <v>0.1</v>
      </c>
      <c r="O1124" s="18">
        <f>LFAT!J131</f>
        <v>0.01</v>
      </c>
      <c r="P1124" s="18">
        <f t="shared" si="51"/>
        <v>5.7475E-3</v>
      </c>
      <c r="Q1124" s="18">
        <f t="shared" si="52"/>
        <v>3.8261928570607499E-2</v>
      </c>
      <c r="R1124" s="18">
        <f t="shared" si="53"/>
        <v>1.1812754642651874E-2</v>
      </c>
    </row>
    <row r="1125" spans="1:18" ht="18" customHeight="1" x14ac:dyDescent="0.2">
      <c r="A1125" s="16" t="str">
        <f>'Limiting Factor Scores'!A105</f>
        <v>CC7</v>
      </c>
      <c r="B1125" s="16" t="str">
        <f>'Limiting Factor Scores'!B105</f>
        <v>Catherine Creek</v>
      </c>
      <c r="C1125" s="16" t="str">
        <f>'Limiting Factor Scores'!C105</f>
        <v>Water Quality</v>
      </c>
      <c r="D1125" s="18">
        <f>'Limiting Factor Scores'!D105</f>
        <v>1</v>
      </c>
      <c r="E1125" s="19">
        <f>'Limiting Factor Scores'!E105</f>
        <v>2.71</v>
      </c>
      <c r="F1125" s="18">
        <f>'Limiting Factor Scores'!F105</f>
        <v>0.48475000000000001</v>
      </c>
      <c r="G1125" s="18">
        <f>'Limiting Factor Scores'!G105</f>
        <v>2.8219375007617504</v>
      </c>
      <c r="H1125" s="18">
        <f>'Limiting Factor Scores'!H105</f>
        <v>0.77847387520428768</v>
      </c>
      <c r="I1125" s="17">
        <f>LFAT!A133</f>
        <v>9</v>
      </c>
      <c r="J1125" s="16" t="str">
        <f>LFAT!B133</f>
        <v>Nutrient Enhancement</v>
      </c>
      <c r="K1125" s="16" t="str">
        <f>LFAT!D133</f>
        <v>N</v>
      </c>
      <c r="L1125" s="19">
        <f>LFAT!F133</f>
        <v>0.1</v>
      </c>
      <c r="M1125" s="16" t="str">
        <f>LFAT!G133</f>
        <v>R</v>
      </c>
      <c r="N1125" s="19">
        <f>LFAT!I133</f>
        <v>0.1</v>
      </c>
      <c r="O1125" s="18">
        <f>LFAT!J133</f>
        <v>0.01</v>
      </c>
      <c r="P1125" s="18">
        <f t="shared" si="51"/>
        <v>4.8475000000000002E-3</v>
      </c>
      <c r="Q1125" s="18">
        <f t="shared" si="52"/>
        <v>2.8219375007617505E-2</v>
      </c>
      <c r="R1125" s="18">
        <f t="shared" si="53"/>
        <v>7.784738752042877E-3</v>
      </c>
    </row>
    <row r="1126" spans="1:18" ht="18" customHeight="1" x14ac:dyDescent="0.2">
      <c r="A1126" s="16" t="str">
        <f>'Limiting Factor Scores'!A106</f>
        <v>CC7</v>
      </c>
      <c r="B1126" s="16" t="str">
        <f>'Limiting Factor Scores'!B106</f>
        <v>Catherine Creek</v>
      </c>
      <c r="C1126" s="16" t="str">
        <f>'Limiting Factor Scores'!C106</f>
        <v>Winter Water Temperature</v>
      </c>
      <c r="D1126" s="18">
        <f>'Limiting Factor Scores'!D106</f>
        <v>1</v>
      </c>
      <c r="E1126" s="19">
        <f>'Limiting Factor Scores'!E106</f>
        <v>2.15</v>
      </c>
      <c r="F1126" s="18">
        <f>'Limiting Factor Scores'!F106</f>
        <v>0.35875000000000001</v>
      </c>
      <c r="G1126" s="18">
        <f>'Limiting Factor Scores'!G106</f>
        <v>1.7194375000512501</v>
      </c>
      <c r="H1126" s="18">
        <f>'Limiting Factor Scores'!H106</f>
        <v>0.47857250005381258</v>
      </c>
      <c r="I1126" s="17">
        <f>LFAT!A132</f>
        <v>9</v>
      </c>
      <c r="J1126" s="16" t="str">
        <f>LFAT!B132</f>
        <v>Nutrient Enhancement</v>
      </c>
      <c r="K1126" s="16" t="str">
        <f>LFAT!D132</f>
        <v>N</v>
      </c>
      <c r="L1126" s="19">
        <f>LFAT!F132</f>
        <v>0.1</v>
      </c>
      <c r="M1126" s="16" t="str">
        <f>LFAT!G132</f>
        <v>R</v>
      </c>
      <c r="N1126" s="19">
        <f>LFAT!I132</f>
        <v>0.1</v>
      </c>
      <c r="O1126" s="18">
        <f>LFAT!J132</f>
        <v>0.01</v>
      </c>
      <c r="P1126" s="18">
        <f t="shared" si="51"/>
        <v>3.5875000000000004E-3</v>
      </c>
      <c r="Q1126" s="18">
        <f t="shared" si="52"/>
        <v>1.7194375000512501E-2</v>
      </c>
      <c r="R1126" s="18">
        <f t="shared" si="53"/>
        <v>4.7857250005381262E-3</v>
      </c>
    </row>
    <row r="1127" spans="1:18" ht="18" customHeight="1" x14ac:dyDescent="0.2">
      <c r="A1127" s="16" t="str">
        <f>'Limiting Factor Scores'!A92</f>
        <v>CC7</v>
      </c>
      <c r="B1127" s="16" t="str">
        <f>'Limiting Factor Scores'!B92</f>
        <v>Catherine Creek</v>
      </c>
      <c r="C1127" s="16" t="str">
        <f>'Limiting Factor Scores'!C92</f>
        <v>Altered Flow Timing</v>
      </c>
      <c r="D1127" s="18">
        <f>'Limiting Factor Scores'!D92</f>
        <v>1</v>
      </c>
      <c r="E1127" s="19">
        <f>'Limiting Factor Scores'!E92</f>
        <v>3.11</v>
      </c>
      <c r="F1127" s="18">
        <f>'Limiting Factor Scores'!F92</f>
        <v>0.57474999999999998</v>
      </c>
      <c r="G1127" s="18">
        <f>'Limiting Factor Scores'!G92</f>
        <v>3.0133321429392494</v>
      </c>
      <c r="H1127" s="18">
        <f>'Limiting Factor Scores'!H92</f>
        <v>0.82066089299672484</v>
      </c>
      <c r="I1127" s="17">
        <f>LFAT!A143</f>
        <v>10</v>
      </c>
      <c r="J1127" s="16" t="str">
        <f>LFAT!B143</f>
        <v>Upland Treatments</v>
      </c>
      <c r="K1127" s="16" t="str">
        <f>LFAT!D143</f>
        <v>I</v>
      </c>
      <c r="L1127" s="19">
        <f>LFAT!F143</f>
        <v>0.5</v>
      </c>
      <c r="M1127" s="16" t="str">
        <f>LFAT!G143</f>
        <v>CD</v>
      </c>
      <c r="N1127" s="19">
        <f>LFAT!I143</f>
        <v>0.5</v>
      </c>
      <c r="O1127" s="18">
        <f>LFAT!J143</f>
        <v>0.25</v>
      </c>
      <c r="P1127" s="18">
        <f t="shared" si="51"/>
        <v>0.1436875</v>
      </c>
      <c r="Q1127" s="18">
        <f t="shared" si="52"/>
        <v>0.75333303573481236</v>
      </c>
      <c r="R1127" s="18">
        <f t="shared" si="53"/>
        <v>0.20516522324918121</v>
      </c>
    </row>
    <row r="1128" spans="1:18" ht="18" customHeight="1" x14ac:dyDescent="0.2">
      <c r="A1128" s="16" t="str">
        <f>'Limiting Factor Scores'!A93</f>
        <v>CC7</v>
      </c>
      <c r="B1128" s="16" t="str">
        <f>'Limiting Factor Scores'!B93</f>
        <v>Catherine Creek</v>
      </c>
      <c r="C1128" s="16" t="str">
        <f>'Limiting Factor Scores'!C93</f>
        <v>Altered Primary Productivity</v>
      </c>
      <c r="D1128" s="18">
        <f>'Limiting Factor Scores'!D93</f>
        <v>1</v>
      </c>
      <c r="E1128" s="19">
        <f>'Limiting Factor Scores'!E93</f>
        <v>1.82</v>
      </c>
      <c r="F1128" s="18">
        <f>'Limiting Factor Scores'!F93</f>
        <v>0.28449999999999998</v>
      </c>
      <c r="G1128" s="18">
        <f>'Limiting Factor Scores'!G93</f>
        <v>1.0343607140825</v>
      </c>
      <c r="H1128" s="18">
        <f>'Limiting Factor Scores'!H93</f>
        <v>0.29027128565006999</v>
      </c>
      <c r="I1128" s="17">
        <f>LFAT!A150</f>
        <v>10</v>
      </c>
      <c r="J1128" s="16" t="str">
        <f>LFAT!B150</f>
        <v>Upland Treatments</v>
      </c>
      <c r="K1128" s="16" t="str">
        <f>LFAT!D150</f>
        <v>I</v>
      </c>
      <c r="L1128" s="19">
        <f>LFAT!F150</f>
        <v>0.5</v>
      </c>
      <c r="M1128" s="16" t="str">
        <f>LFAT!G150</f>
        <v>CD</v>
      </c>
      <c r="N1128" s="19">
        <f>LFAT!I150</f>
        <v>0.5</v>
      </c>
      <c r="O1128" s="18">
        <f>LFAT!J150</f>
        <v>0.25</v>
      </c>
      <c r="P1128" s="18">
        <f t="shared" si="51"/>
        <v>7.1124999999999994E-2</v>
      </c>
      <c r="Q1128" s="18">
        <f t="shared" si="52"/>
        <v>0.25859017852062499</v>
      </c>
      <c r="R1128" s="18">
        <f t="shared" si="53"/>
        <v>7.2567821412517497E-2</v>
      </c>
    </row>
    <row r="1129" spans="1:18" ht="18" customHeight="1" x14ac:dyDescent="0.2">
      <c r="A1129" s="16" t="str">
        <f>'Limiting Factor Scores'!A94</f>
        <v>CC7</v>
      </c>
      <c r="B1129" s="16" t="str">
        <f>'Limiting Factor Scores'!B94</f>
        <v>Catherine Creek</v>
      </c>
      <c r="C1129" s="16" t="str">
        <f>'Limiting Factor Scores'!C94</f>
        <v>Anthropogenic Barriers</v>
      </c>
      <c r="D1129" s="18">
        <f>'Limiting Factor Scores'!D94</f>
        <v>1</v>
      </c>
      <c r="E1129" s="19">
        <f>'Limiting Factor Scores'!E94</f>
        <v>1.44</v>
      </c>
      <c r="F1129" s="18">
        <f>'Limiting Factor Scores'!F94</f>
        <v>0.19900000000000001</v>
      </c>
      <c r="G1129" s="18">
        <f>'Limiting Factor Scores'!G94</f>
        <v>1.0561214283439999</v>
      </c>
      <c r="H1129" s="18">
        <f>'Limiting Factor Scores'!H94</f>
        <v>0.32482485704221997</v>
      </c>
      <c r="I1129" s="17">
        <f>LFAT!A137</f>
        <v>10</v>
      </c>
      <c r="J1129" s="16" t="str">
        <f>LFAT!B137</f>
        <v>Upland Treatments</v>
      </c>
      <c r="K1129" s="16" t="str">
        <f>LFAT!D137</f>
        <v>N</v>
      </c>
      <c r="L1129" s="19">
        <f>LFAT!F137</f>
        <v>0.1</v>
      </c>
      <c r="M1129" s="16" t="str">
        <f>LFAT!G137</f>
        <v>R</v>
      </c>
      <c r="N1129" s="19">
        <f>LFAT!I137</f>
        <v>0.1</v>
      </c>
      <c r="O1129" s="18">
        <f>LFAT!J137</f>
        <v>0.01</v>
      </c>
      <c r="P1129" s="18">
        <f t="shared" si="51"/>
        <v>1.99E-3</v>
      </c>
      <c r="Q1129" s="18">
        <f t="shared" si="52"/>
        <v>1.056121428344E-2</v>
      </c>
      <c r="R1129" s="18">
        <f t="shared" si="53"/>
        <v>3.2482485704221999E-3</v>
      </c>
    </row>
    <row r="1130" spans="1:18" ht="18" customHeight="1" x14ac:dyDescent="0.2">
      <c r="A1130" s="16" t="str">
        <f>'Limiting Factor Scores'!A95</f>
        <v>CC7</v>
      </c>
      <c r="B1130" s="16" t="str">
        <f>'Limiting Factor Scores'!B95</f>
        <v>Catherine Creek</v>
      </c>
      <c r="C1130" s="16" t="str">
        <f>'Limiting Factor Scores'!C95</f>
        <v>Channel and Habitat Structure</v>
      </c>
      <c r="D1130" s="18">
        <f>'Limiting Factor Scores'!D95</f>
        <v>1</v>
      </c>
      <c r="E1130" s="19">
        <f>'Limiting Factor Scores'!E95</f>
        <v>1.64</v>
      </c>
      <c r="F1130" s="18">
        <f>'Limiting Factor Scores'!F95</f>
        <v>0.24399999999999999</v>
      </c>
      <c r="G1130" s="18">
        <f>'Limiting Factor Scores'!G95</f>
        <v>2.1262857139719999</v>
      </c>
      <c r="H1130" s="18">
        <f>'Limiting Factor Scores'!H95</f>
        <v>0.64093571415988004</v>
      </c>
      <c r="I1130" s="17">
        <f>LFAT!A141</f>
        <v>10</v>
      </c>
      <c r="J1130" s="16" t="str">
        <f>LFAT!B141</f>
        <v>Upland Treatments</v>
      </c>
      <c r="K1130" s="16" t="str">
        <f>LFAT!D141</f>
        <v>N</v>
      </c>
      <c r="L1130" s="19">
        <f>LFAT!F141</f>
        <v>0.1</v>
      </c>
      <c r="M1130" s="16" t="str">
        <f>LFAT!G141</f>
        <v>R</v>
      </c>
      <c r="N1130" s="19">
        <f>LFAT!I141</f>
        <v>0.1</v>
      </c>
      <c r="O1130" s="18">
        <f>LFAT!J141</f>
        <v>0.01</v>
      </c>
      <c r="P1130" s="18">
        <f t="shared" si="51"/>
        <v>2.4399999999999999E-3</v>
      </c>
      <c r="Q1130" s="18">
        <f t="shared" si="52"/>
        <v>2.1262857139719999E-2</v>
      </c>
      <c r="R1130" s="18">
        <f t="shared" si="53"/>
        <v>6.4093571415988005E-3</v>
      </c>
    </row>
    <row r="1131" spans="1:18" ht="18" customHeight="1" x14ac:dyDescent="0.2">
      <c r="A1131" s="16" t="str">
        <f>'Limiting Factor Scores'!A96</f>
        <v>CC7</v>
      </c>
      <c r="B1131" s="16" t="str">
        <f>'Limiting Factor Scores'!B96</f>
        <v>Catherine Creek</v>
      </c>
      <c r="C1131" s="16" t="str">
        <f>'Limiting Factor Scores'!C96</f>
        <v>Decreased Sediment Quantity</v>
      </c>
      <c r="D1131" s="18">
        <f>'Limiting Factor Scores'!D96</f>
        <v>1</v>
      </c>
      <c r="E1131" s="19">
        <f>'Limiting Factor Scores'!E96</f>
        <v>2.61</v>
      </c>
      <c r="F1131" s="18">
        <f>'Limiting Factor Scores'!F96</f>
        <v>0.46224999999999999</v>
      </c>
      <c r="G1131" s="18">
        <f>'Limiting Factor Scores'!G96</f>
        <v>2.3937946430552497</v>
      </c>
      <c r="H1131" s="18">
        <f>'Limiting Factor Scores'!H96</f>
        <v>0.72599664297204503</v>
      </c>
      <c r="I1131" s="17">
        <f>LFAT!A144</f>
        <v>10</v>
      </c>
      <c r="J1131" s="16" t="str">
        <f>LFAT!B144</f>
        <v>Upland Treatments</v>
      </c>
      <c r="K1131" s="16" t="str">
        <f>LFAT!D144</f>
        <v>I</v>
      </c>
      <c r="L1131" s="19">
        <f>LFAT!F144</f>
        <v>0.5</v>
      </c>
      <c r="M1131" s="16" t="str">
        <f>LFAT!G144</f>
        <v>CD</v>
      </c>
      <c r="N1131" s="19">
        <f>LFAT!I144</f>
        <v>0.5</v>
      </c>
      <c r="O1131" s="18">
        <f>LFAT!J144</f>
        <v>0.25</v>
      </c>
      <c r="P1131" s="18">
        <f t="shared" si="51"/>
        <v>0.1155625</v>
      </c>
      <c r="Q1131" s="18">
        <f t="shared" si="52"/>
        <v>0.59844866076381242</v>
      </c>
      <c r="R1131" s="18">
        <f t="shared" si="53"/>
        <v>0.18149916074301126</v>
      </c>
    </row>
    <row r="1132" spans="1:18" ht="18" customHeight="1" x14ac:dyDescent="0.2">
      <c r="A1132" s="16" t="str">
        <f>'Limiting Factor Scores'!A97</f>
        <v>CC7</v>
      </c>
      <c r="B1132" s="16" t="str">
        <f>'Limiting Factor Scores'!B97</f>
        <v>Catherine Creek</v>
      </c>
      <c r="C1132" s="16" t="str">
        <f>'Limiting Factor Scores'!C97</f>
        <v>Decreased Water Quantity</v>
      </c>
      <c r="D1132" s="18">
        <f>'Limiting Factor Scores'!D97</f>
        <v>1</v>
      </c>
      <c r="E1132" s="19">
        <f>'Limiting Factor Scores'!E97</f>
        <v>2.88</v>
      </c>
      <c r="F1132" s="18">
        <f>'Limiting Factor Scores'!F97</f>
        <v>0.52300000000000002</v>
      </c>
      <c r="G1132" s="18">
        <f>'Limiting Factor Scores'!G97</f>
        <v>3.9187642863119998</v>
      </c>
      <c r="H1132" s="18">
        <f>'Limiting Factor Scores'!H97</f>
        <v>1.1229930715989198</v>
      </c>
      <c r="I1132" s="17">
        <f>LFAT!A142</f>
        <v>10</v>
      </c>
      <c r="J1132" s="16" t="str">
        <f>LFAT!B142</f>
        <v>Upland Treatments</v>
      </c>
      <c r="K1132" s="16" t="str">
        <f>LFAT!D142</f>
        <v>I</v>
      </c>
      <c r="L1132" s="19">
        <f>LFAT!F142</f>
        <v>0.5</v>
      </c>
      <c r="M1132" s="16" t="str">
        <f>LFAT!G142</f>
        <v>CD</v>
      </c>
      <c r="N1132" s="19">
        <f>LFAT!I142</f>
        <v>0.5</v>
      </c>
      <c r="O1132" s="18">
        <f>LFAT!J142</f>
        <v>0.25</v>
      </c>
      <c r="P1132" s="18">
        <f t="shared" si="51"/>
        <v>0.13075000000000001</v>
      </c>
      <c r="Q1132" s="18">
        <f t="shared" si="52"/>
        <v>0.97969107157799995</v>
      </c>
      <c r="R1132" s="18">
        <f t="shared" si="53"/>
        <v>0.28074826789972995</v>
      </c>
    </row>
    <row r="1133" spans="1:18" ht="18" customHeight="1" x14ac:dyDescent="0.2">
      <c r="A1133" s="16" t="str">
        <f>'Limiting Factor Scores'!A98</f>
        <v>CC7</v>
      </c>
      <c r="B1133" s="16" t="str">
        <f>'Limiting Factor Scores'!B98</f>
        <v>Catherine Creek</v>
      </c>
      <c r="C1133" s="16" t="str">
        <f>'Limiting Factor Scores'!C98</f>
        <v>Floodplain Condition</v>
      </c>
      <c r="D1133" s="18">
        <f>'Limiting Factor Scores'!D98</f>
        <v>1</v>
      </c>
      <c r="E1133" s="19">
        <f>'Limiting Factor Scores'!E98</f>
        <v>1.74</v>
      </c>
      <c r="F1133" s="18">
        <f>'Limiting Factor Scores'!F98</f>
        <v>0.26650000000000001</v>
      </c>
      <c r="G1133" s="18">
        <f>'Limiting Factor Scores'!G98</f>
        <v>1.6199392858285002</v>
      </c>
      <c r="H1133" s="18">
        <f>'Limiting Factor Scores'!H98</f>
        <v>0.46053103574055504</v>
      </c>
      <c r="I1133" s="17">
        <f>LFAT!A139</f>
        <v>10</v>
      </c>
      <c r="J1133" s="16" t="str">
        <f>LFAT!B139</f>
        <v>Upland Treatments</v>
      </c>
      <c r="K1133" s="16" t="str">
        <f>LFAT!D139</f>
        <v>N</v>
      </c>
      <c r="L1133" s="19">
        <f>LFAT!F139</f>
        <v>0.1</v>
      </c>
      <c r="M1133" s="16" t="str">
        <f>LFAT!G139</f>
        <v>R</v>
      </c>
      <c r="N1133" s="19">
        <f>LFAT!I139</f>
        <v>0.1</v>
      </c>
      <c r="O1133" s="18">
        <f>LFAT!J139</f>
        <v>0.01</v>
      </c>
      <c r="P1133" s="18">
        <f t="shared" si="51"/>
        <v>2.6650000000000003E-3</v>
      </c>
      <c r="Q1133" s="18">
        <f t="shared" si="52"/>
        <v>1.6199392858285002E-2</v>
      </c>
      <c r="R1133" s="18">
        <f t="shared" si="53"/>
        <v>4.6053103574055501E-3</v>
      </c>
    </row>
    <row r="1134" spans="1:18" ht="18" customHeight="1" x14ac:dyDescent="0.2">
      <c r="A1134" s="16" t="str">
        <f>'Limiting Factor Scores'!A99</f>
        <v>CC7</v>
      </c>
      <c r="B1134" s="16" t="str">
        <f>'Limiting Factor Scores'!B99</f>
        <v>Catherine Creek</v>
      </c>
      <c r="C1134" s="16" t="str">
        <f>'Limiting Factor Scores'!C99</f>
        <v>Increased Sediment Quantity</v>
      </c>
      <c r="D1134" s="18">
        <f>'Limiting Factor Scores'!D99</f>
        <v>1</v>
      </c>
      <c r="E1134" s="19">
        <f>'Limiting Factor Scores'!E99</f>
        <v>1.89</v>
      </c>
      <c r="F1134" s="18">
        <f>'Limiting Factor Scores'!F99</f>
        <v>0.30025000000000002</v>
      </c>
      <c r="G1134" s="18">
        <f>'Limiting Factor Scores'!G99</f>
        <v>1.0916232140712501</v>
      </c>
      <c r="H1134" s="18">
        <f>'Limiting Factor Scores'!H99</f>
        <v>0.36019276783826998</v>
      </c>
      <c r="I1134" s="17">
        <f>LFAT!A145</f>
        <v>10</v>
      </c>
      <c r="J1134" s="16" t="str">
        <f>LFAT!B145</f>
        <v>Upland Treatments</v>
      </c>
      <c r="K1134" s="16" t="str">
        <f>LFAT!D145</f>
        <v>I</v>
      </c>
      <c r="L1134" s="19">
        <f>LFAT!F145</f>
        <v>0.5</v>
      </c>
      <c r="M1134" s="16" t="str">
        <f>LFAT!G145</f>
        <v>CD</v>
      </c>
      <c r="N1134" s="19">
        <f>LFAT!I145</f>
        <v>0.5</v>
      </c>
      <c r="O1134" s="18">
        <f>LFAT!J145</f>
        <v>0.25</v>
      </c>
      <c r="P1134" s="18">
        <f t="shared" si="51"/>
        <v>7.5062500000000004E-2</v>
      </c>
      <c r="Q1134" s="18">
        <f t="shared" si="52"/>
        <v>0.27290580351781252</v>
      </c>
      <c r="R1134" s="18">
        <f t="shared" si="53"/>
        <v>9.0048191959567495E-2</v>
      </c>
    </row>
    <row r="1135" spans="1:18" ht="18" customHeight="1" x14ac:dyDescent="0.2">
      <c r="A1135" s="16" t="str">
        <f>'Limiting Factor Scores'!A100</f>
        <v>CC7</v>
      </c>
      <c r="B1135" s="16" t="str">
        <f>'Limiting Factor Scores'!B100</f>
        <v>Catherine Creek</v>
      </c>
      <c r="C1135" s="16" t="str">
        <f>'Limiting Factor Scores'!C100</f>
        <v>Non-Native Species Interactions and Competition</v>
      </c>
      <c r="D1135" s="18">
        <f>'Limiting Factor Scores'!D100</f>
        <v>1</v>
      </c>
      <c r="E1135" s="19">
        <f>'Limiting Factor Scores'!E100</f>
        <v>1.59</v>
      </c>
      <c r="F1135" s="18">
        <f>'Limiting Factor Scores'!F100</f>
        <v>0.23275000000000001</v>
      </c>
      <c r="G1135" s="18">
        <f>'Limiting Factor Scores'!G100</f>
        <v>0.9359874999002501</v>
      </c>
      <c r="H1135" s="18">
        <f>'Limiting Factor Scores'!H100</f>
        <v>0.32664799998403998</v>
      </c>
      <c r="I1135" s="17">
        <f>LFAT!A151</f>
        <v>10</v>
      </c>
      <c r="J1135" s="16" t="str">
        <f>LFAT!B151</f>
        <v>Upland Treatments</v>
      </c>
      <c r="K1135" s="16" t="str">
        <f>LFAT!D151</f>
        <v>N</v>
      </c>
      <c r="L1135" s="19">
        <f>LFAT!F151</f>
        <v>0.1</v>
      </c>
      <c r="M1135" s="16" t="str">
        <f>LFAT!G151</f>
        <v>R</v>
      </c>
      <c r="N1135" s="19">
        <f>LFAT!I151</f>
        <v>0.1</v>
      </c>
      <c r="O1135" s="18">
        <f>LFAT!J151</f>
        <v>0.01</v>
      </c>
      <c r="P1135" s="18">
        <f t="shared" si="51"/>
        <v>2.3275000000000001E-3</v>
      </c>
      <c r="Q1135" s="18">
        <f t="shared" si="52"/>
        <v>9.3598749990025012E-3</v>
      </c>
      <c r="R1135" s="18">
        <f t="shared" si="53"/>
        <v>3.2664799998403998E-3</v>
      </c>
    </row>
    <row r="1136" spans="1:18" ht="18" customHeight="1" x14ac:dyDescent="0.2">
      <c r="A1136" s="16" t="str">
        <f>'Limiting Factor Scores'!A101</f>
        <v>CC7</v>
      </c>
      <c r="B1136" s="16" t="str">
        <f>'Limiting Factor Scores'!B101</f>
        <v>Catherine Creek</v>
      </c>
      <c r="C1136" s="16" t="str">
        <f>'Limiting Factor Scores'!C101</f>
        <v>Predation</v>
      </c>
      <c r="D1136" s="18">
        <f>'Limiting Factor Scores'!D101</f>
        <v>1</v>
      </c>
      <c r="E1136" s="19">
        <f>'Limiting Factor Scores'!E101</f>
        <v>1</v>
      </c>
      <c r="F1136" s="18">
        <f>'Limiting Factor Scores'!F101</f>
        <v>0.1</v>
      </c>
      <c r="G1136" s="18">
        <f>'Limiting Factor Scores'!G101</f>
        <v>0.53714285730000011</v>
      </c>
      <c r="H1136" s="18">
        <f>'Limiting Factor Scores'!H101</f>
        <v>0.162200000038</v>
      </c>
      <c r="I1136" s="17">
        <f>LFAT!A149</f>
        <v>10</v>
      </c>
      <c r="J1136" s="16" t="str">
        <f>LFAT!B149</f>
        <v>Upland Treatments</v>
      </c>
      <c r="K1136" s="16" t="str">
        <f>LFAT!D149</f>
        <v>N</v>
      </c>
      <c r="L1136" s="19">
        <f>LFAT!F149</f>
        <v>0.1</v>
      </c>
      <c r="M1136" s="16" t="str">
        <f>LFAT!G149</f>
        <v>R</v>
      </c>
      <c r="N1136" s="19">
        <f>LFAT!I149</f>
        <v>0.1</v>
      </c>
      <c r="O1136" s="18">
        <f>LFAT!J149</f>
        <v>0.01</v>
      </c>
      <c r="P1136" s="18">
        <f t="shared" si="51"/>
        <v>1E-3</v>
      </c>
      <c r="Q1136" s="18">
        <f t="shared" si="52"/>
        <v>5.3714285730000009E-3</v>
      </c>
      <c r="R1136" s="18">
        <f t="shared" si="53"/>
        <v>1.62200000038E-3</v>
      </c>
    </row>
    <row r="1137" spans="1:18" ht="18" customHeight="1" x14ac:dyDescent="0.2">
      <c r="A1137" s="16" t="str">
        <f>'Limiting Factor Scores'!A102</f>
        <v>CC7</v>
      </c>
      <c r="B1137" s="16" t="str">
        <f>'Limiting Factor Scores'!B102</f>
        <v>Catherine Creek</v>
      </c>
      <c r="C1137" s="16" t="str">
        <f>'Limiting Factor Scores'!C102</f>
        <v>Riparian Condition</v>
      </c>
      <c r="D1137" s="18">
        <f>'Limiting Factor Scores'!D102</f>
        <v>1</v>
      </c>
      <c r="E1137" s="19">
        <f>'Limiting Factor Scores'!E102</f>
        <v>1.64</v>
      </c>
      <c r="F1137" s="18">
        <f>'Limiting Factor Scores'!F102</f>
        <v>0.24399999999999999</v>
      </c>
      <c r="G1137" s="18">
        <f>'Limiting Factor Scores'!G102</f>
        <v>1.5145428573520001</v>
      </c>
      <c r="H1137" s="18">
        <f>'Limiting Factor Scores'!H102</f>
        <v>0.48439228575959997</v>
      </c>
      <c r="I1137" s="17">
        <f>LFAT!A138</f>
        <v>10</v>
      </c>
      <c r="J1137" s="16" t="str">
        <f>LFAT!B138</f>
        <v>Upland Treatments</v>
      </c>
      <c r="K1137" s="16" t="str">
        <f>LFAT!D138</f>
        <v>N</v>
      </c>
      <c r="L1137" s="19">
        <f>LFAT!F138</f>
        <v>0.1</v>
      </c>
      <c r="M1137" s="16" t="str">
        <f>LFAT!G138</f>
        <v>R</v>
      </c>
      <c r="N1137" s="19">
        <f>LFAT!I138</f>
        <v>0.1</v>
      </c>
      <c r="O1137" s="18">
        <f>LFAT!J138</f>
        <v>0.01</v>
      </c>
      <c r="P1137" s="18">
        <f t="shared" si="51"/>
        <v>2.4399999999999999E-3</v>
      </c>
      <c r="Q1137" s="18">
        <f t="shared" si="52"/>
        <v>1.5145428573520001E-2</v>
      </c>
      <c r="R1137" s="18">
        <f t="shared" si="53"/>
        <v>4.8439228575959999E-3</v>
      </c>
    </row>
    <row r="1138" spans="1:18" ht="18" customHeight="1" x14ac:dyDescent="0.2">
      <c r="A1138" s="16" t="str">
        <f>'Limiting Factor Scores'!A103</f>
        <v>CC7</v>
      </c>
      <c r="B1138" s="16" t="str">
        <f>'Limiting Factor Scores'!B103</f>
        <v>Catherine Creek</v>
      </c>
      <c r="C1138" s="16" t="str">
        <f>'Limiting Factor Scores'!C103</f>
        <v>Side Channel and Wetland Habitat</v>
      </c>
      <c r="D1138" s="18">
        <f>'Limiting Factor Scores'!D103</f>
        <v>1</v>
      </c>
      <c r="E1138" s="19">
        <f>'Limiting Factor Scores'!E103</f>
        <v>2</v>
      </c>
      <c r="F1138" s="18">
        <f>'Limiting Factor Scores'!F103</f>
        <v>0.32500000000000001</v>
      </c>
      <c r="G1138" s="18">
        <f>'Limiting Factor Scores'!G103</f>
        <v>2.4978571423</v>
      </c>
      <c r="H1138" s="18">
        <f>'Limiting Factor Scores'!H103</f>
        <v>0.72584107125075004</v>
      </c>
      <c r="I1138" s="17">
        <f>LFAT!A140</f>
        <v>10</v>
      </c>
      <c r="J1138" s="16" t="str">
        <f>LFAT!B140</f>
        <v>Upland Treatments</v>
      </c>
      <c r="K1138" s="16" t="str">
        <f>LFAT!D140</f>
        <v>N</v>
      </c>
      <c r="L1138" s="19">
        <f>LFAT!F140</f>
        <v>0.1</v>
      </c>
      <c r="M1138" s="16" t="str">
        <f>LFAT!G140</f>
        <v>R</v>
      </c>
      <c r="N1138" s="19">
        <f>LFAT!I140</f>
        <v>0.1</v>
      </c>
      <c r="O1138" s="18">
        <f>LFAT!J140</f>
        <v>0.01</v>
      </c>
      <c r="P1138" s="18">
        <f t="shared" si="51"/>
        <v>3.2500000000000003E-3</v>
      </c>
      <c r="Q1138" s="18">
        <f t="shared" si="52"/>
        <v>2.4978571423000001E-2</v>
      </c>
      <c r="R1138" s="18">
        <f t="shared" si="53"/>
        <v>7.2584107125075008E-3</v>
      </c>
    </row>
    <row r="1139" spans="1:18" ht="18" customHeight="1" x14ac:dyDescent="0.2">
      <c r="A1139" s="16" t="str">
        <f>'Limiting Factor Scores'!A104</f>
        <v>CC7</v>
      </c>
      <c r="B1139" s="16" t="str">
        <f>'Limiting Factor Scores'!B104</f>
        <v>Catherine Creek</v>
      </c>
      <c r="C1139" s="16" t="str">
        <f>'Limiting Factor Scores'!C104</f>
        <v>Summer Water Temperature</v>
      </c>
      <c r="D1139" s="18">
        <f>'Limiting Factor Scores'!D104</f>
        <v>1</v>
      </c>
      <c r="E1139" s="19">
        <f>'Limiting Factor Scores'!E104</f>
        <v>3.11</v>
      </c>
      <c r="F1139" s="18">
        <f>'Limiting Factor Scores'!F104</f>
        <v>0.57474999999999998</v>
      </c>
      <c r="G1139" s="18">
        <f>'Limiting Factor Scores'!G104</f>
        <v>3.8261928570607497</v>
      </c>
      <c r="H1139" s="18">
        <f>'Limiting Factor Scores'!H104</f>
        <v>1.1812754642651875</v>
      </c>
      <c r="I1139" s="17">
        <f>LFAT!A146</f>
        <v>10</v>
      </c>
      <c r="J1139" s="16" t="str">
        <f>LFAT!B146</f>
        <v>Upland Treatments</v>
      </c>
      <c r="K1139" s="16" t="str">
        <f>LFAT!D146</f>
        <v>I</v>
      </c>
      <c r="L1139" s="19">
        <f>LFAT!F146</f>
        <v>0.5</v>
      </c>
      <c r="M1139" s="16" t="str">
        <f>LFAT!G146</f>
        <v>CD</v>
      </c>
      <c r="N1139" s="19">
        <f>LFAT!I146</f>
        <v>0.5</v>
      </c>
      <c r="O1139" s="18">
        <f>LFAT!J146</f>
        <v>0.25</v>
      </c>
      <c r="P1139" s="18">
        <f t="shared" si="51"/>
        <v>0.1436875</v>
      </c>
      <c r="Q1139" s="18">
        <f t="shared" si="52"/>
        <v>0.95654821426518744</v>
      </c>
      <c r="R1139" s="18">
        <f t="shared" si="53"/>
        <v>0.29531886606629687</v>
      </c>
    </row>
    <row r="1140" spans="1:18" ht="18" customHeight="1" x14ac:dyDescent="0.2">
      <c r="A1140" s="16" t="str">
        <f>'Limiting Factor Scores'!A105</f>
        <v>CC7</v>
      </c>
      <c r="B1140" s="16" t="str">
        <f>'Limiting Factor Scores'!B105</f>
        <v>Catherine Creek</v>
      </c>
      <c r="C1140" s="16" t="str">
        <f>'Limiting Factor Scores'!C105</f>
        <v>Water Quality</v>
      </c>
      <c r="D1140" s="18">
        <f>'Limiting Factor Scores'!D105</f>
        <v>1</v>
      </c>
      <c r="E1140" s="19">
        <f>'Limiting Factor Scores'!E105</f>
        <v>2.71</v>
      </c>
      <c r="F1140" s="18">
        <f>'Limiting Factor Scores'!F105</f>
        <v>0.48475000000000001</v>
      </c>
      <c r="G1140" s="18">
        <f>'Limiting Factor Scores'!G105</f>
        <v>2.8219375007617504</v>
      </c>
      <c r="H1140" s="18">
        <f>'Limiting Factor Scores'!H105</f>
        <v>0.77847387520428768</v>
      </c>
      <c r="I1140" s="17">
        <f>LFAT!A148</f>
        <v>10</v>
      </c>
      <c r="J1140" s="16" t="str">
        <f>LFAT!B148</f>
        <v>Upland Treatments</v>
      </c>
      <c r="K1140" s="16" t="str">
        <f>LFAT!D148</f>
        <v>I</v>
      </c>
      <c r="L1140" s="19">
        <f>LFAT!F148</f>
        <v>0.5</v>
      </c>
      <c r="M1140" s="16" t="str">
        <f>LFAT!G148</f>
        <v>CD</v>
      </c>
      <c r="N1140" s="19">
        <f>LFAT!I148</f>
        <v>0.5</v>
      </c>
      <c r="O1140" s="18">
        <f>LFAT!J148</f>
        <v>0.25</v>
      </c>
      <c r="P1140" s="18">
        <f t="shared" si="51"/>
        <v>0.1211875</v>
      </c>
      <c r="Q1140" s="18">
        <f t="shared" si="52"/>
        <v>0.70548437519043761</v>
      </c>
      <c r="R1140" s="18">
        <f t="shared" si="53"/>
        <v>0.19461846880107192</v>
      </c>
    </row>
    <row r="1141" spans="1:18" ht="18" customHeight="1" x14ac:dyDescent="0.2">
      <c r="A1141" s="16" t="str">
        <f>'Limiting Factor Scores'!A106</f>
        <v>CC7</v>
      </c>
      <c r="B1141" s="16" t="str">
        <f>'Limiting Factor Scores'!B106</f>
        <v>Catherine Creek</v>
      </c>
      <c r="C1141" s="16" t="str">
        <f>'Limiting Factor Scores'!C106</f>
        <v>Winter Water Temperature</v>
      </c>
      <c r="D1141" s="18">
        <f>'Limiting Factor Scores'!D106</f>
        <v>1</v>
      </c>
      <c r="E1141" s="19">
        <f>'Limiting Factor Scores'!E106</f>
        <v>2.15</v>
      </c>
      <c r="F1141" s="18">
        <f>'Limiting Factor Scores'!F106</f>
        <v>0.35875000000000001</v>
      </c>
      <c r="G1141" s="18">
        <f>'Limiting Factor Scores'!G106</f>
        <v>1.7194375000512501</v>
      </c>
      <c r="H1141" s="18">
        <f>'Limiting Factor Scores'!H106</f>
        <v>0.47857250005381258</v>
      </c>
      <c r="I1141" s="17">
        <f>LFAT!A147</f>
        <v>10</v>
      </c>
      <c r="J1141" s="16" t="str">
        <f>LFAT!B147</f>
        <v>Upland Treatments</v>
      </c>
      <c r="K1141" s="16" t="str">
        <f>LFAT!D147</f>
        <v>N</v>
      </c>
      <c r="L1141" s="19">
        <f>LFAT!F147</f>
        <v>0.1</v>
      </c>
      <c r="M1141" s="16" t="str">
        <f>LFAT!G147</f>
        <v>R</v>
      </c>
      <c r="N1141" s="19">
        <f>LFAT!I147</f>
        <v>0.1</v>
      </c>
      <c r="O1141" s="18">
        <f>LFAT!J147</f>
        <v>0.01</v>
      </c>
      <c r="P1141" s="18">
        <f t="shared" si="51"/>
        <v>3.5875000000000004E-3</v>
      </c>
      <c r="Q1141" s="18">
        <f t="shared" si="52"/>
        <v>1.7194375000512501E-2</v>
      </c>
      <c r="R1141" s="18">
        <f t="shared" si="53"/>
        <v>4.7857250005381262E-3</v>
      </c>
    </row>
    <row r="1142" spans="1:18" ht="18" customHeight="1" x14ac:dyDescent="0.2">
      <c r="A1142" s="16" t="str">
        <f>'Limiting Factor Scores'!A92</f>
        <v>CC7</v>
      </c>
      <c r="B1142" s="16" t="str">
        <f>'Limiting Factor Scores'!B92</f>
        <v>Catherine Creek</v>
      </c>
      <c r="C1142" s="16" t="str">
        <f>'Limiting Factor Scores'!C92</f>
        <v>Altered Flow Timing</v>
      </c>
      <c r="D1142" s="18">
        <f>'Limiting Factor Scores'!D92</f>
        <v>1</v>
      </c>
      <c r="E1142" s="19">
        <f>'Limiting Factor Scores'!E92</f>
        <v>3.11</v>
      </c>
      <c r="F1142" s="18">
        <f>'Limiting Factor Scores'!F92</f>
        <v>0.57474999999999998</v>
      </c>
      <c r="G1142" s="18">
        <f>'Limiting Factor Scores'!G92</f>
        <v>3.0133321429392494</v>
      </c>
      <c r="H1142" s="18">
        <f>'Limiting Factor Scores'!H92</f>
        <v>0.82066089299672484</v>
      </c>
      <c r="I1142" s="17">
        <f>LFAT!A158</f>
        <v>11</v>
      </c>
      <c r="J1142" s="16" t="str">
        <f>LFAT!B158</f>
        <v>Species Management (non-native or unnatural)</v>
      </c>
      <c r="K1142" s="16" t="str">
        <f>LFAT!D158</f>
        <v>N</v>
      </c>
      <c r="L1142" s="19">
        <f>LFAT!F158</f>
        <v>0.1</v>
      </c>
      <c r="M1142" s="16" t="str">
        <f>LFAT!G158</f>
        <v>R</v>
      </c>
      <c r="N1142" s="19">
        <f>LFAT!I158</f>
        <v>0.1</v>
      </c>
      <c r="O1142" s="18">
        <f>LFAT!J158</f>
        <v>0.01</v>
      </c>
      <c r="P1142" s="18">
        <f t="shared" si="51"/>
        <v>5.7475E-3</v>
      </c>
      <c r="Q1142" s="18">
        <f t="shared" si="52"/>
        <v>3.0133321429392495E-2</v>
      </c>
      <c r="R1142" s="18">
        <f t="shared" si="53"/>
        <v>8.206608929967248E-3</v>
      </c>
    </row>
    <row r="1143" spans="1:18" ht="18" customHeight="1" x14ac:dyDescent="0.2">
      <c r="A1143" s="16" t="str">
        <f>'Limiting Factor Scores'!A93</f>
        <v>CC7</v>
      </c>
      <c r="B1143" s="16" t="str">
        <f>'Limiting Factor Scores'!B93</f>
        <v>Catherine Creek</v>
      </c>
      <c r="C1143" s="16" t="str">
        <f>'Limiting Factor Scores'!C93</f>
        <v>Altered Primary Productivity</v>
      </c>
      <c r="D1143" s="18">
        <f>'Limiting Factor Scores'!D93</f>
        <v>1</v>
      </c>
      <c r="E1143" s="19">
        <f>'Limiting Factor Scores'!E93</f>
        <v>1.82</v>
      </c>
      <c r="F1143" s="18">
        <f>'Limiting Factor Scores'!F93</f>
        <v>0.28449999999999998</v>
      </c>
      <c r="G1143" s="18">
        <f>'Limiting Factor Scores'!G93</f>
        <v>1.0343607140825</v>
      </c>
      <c r="H1143" s="18">
        <f>'Limiting Factor Scores'!H93</f>
        <v>0.29027128565006999</v>
      </c>
      <c r="I1143" s="17">
        <f>LFAT!A165</f>
        <v>11</v>
      </c>
      <c r="J1143" s="16" t="str">
        <f>LFAT!B165</f>
        <v>Species Management (non-native or unnatural)</v>
      </c>
      <c r="K1143" s="16" t="str">
        <f>LFAT!D165</f>
        <v>N</v>
      </c>
      <c r="L1143" s="19">
        <f>LFAT!F165</f>
        <v>0.1</v>
      </c>
      <c r="M1143" s="16" t="str">
        <f>LFAT!G165</f>
        <v>R</v>
      </c>
      <c r="N1143" s="19">
        <f>LFAT!I165</f>
        <v>0.1</v>
      </c>
      <c r="O1143" s="18">
        <f>LFAT!J165</f>
        <v>0.01</v>
      </c>
      <c r="P1143" s="18">
        <f t="shared" si="51"/>
        <v>2.8449999999999999E-3</v>
      </c>
      <c r="Q1143" s="18">
        <f t="shared" si="52"/>
        <v>1.0343607140825E-2</v>
      </c>
      <c r="R1143" s="18">
        <f t="shared" si="53"/>
        <v>2.9027128565006998E-3</v>
      </c>
    </row>
    <row r="1144" spans="1:18" ht="18" customHeight="1" x14ac:dyDescent="0.2">
      <c r="A1144" s="16" t="str">
        <f>'Limiting Factor Scores'!A94</f>
        <v>CC7</v>
      </c>
      <c r="B1144" s="16" t="str">
        <f>'Limiting Factor Scores'!B94</f>
        <v>Catherine Creek</v>
      </c>
      <c r="C1144" s="16" t="str">
        <f>'Limiting Factor Scores'!C94</f>
        <v>Anthropogenic Barriers</v>
      </c>
      <c r="D1144" s="18">
        <f>'Limiting Factor Scores'!D94</f>
        <v>1</v>
      </c>
      <c r="E1144" s="19">
        <f>'Limiting Factor Scores'!E94</f>
        <v>1.44</v>
      </c>
      <c r="F1144" s="18">
        <f>'Limiting Factor Scores'!F94</f>
        <v>0.19900000000000001</v>
      </c>
      <c r="G1144" s="18">
        <f>'Limiting Factor Scores'!G94</f>
        <v>1.0561214283439999</v>
      </c>
      <c r="H1144" s="18">
        <f>'Limiting Factor Scores'!H94</f>
        <v>0.32482485704221997</v>
      </c>
      <c r="I1144" s="17">
        <f>LFAT!A152</f>
        <v>11</v>
      </c>
      <c r="J1144" s="16" t="str">
        <f>LFAT!B152</f>
        <v>Species Management (non-native or unnatural)</v>
      </c>
      <c r="K1144" s="16" t="str">
        <f>LFAT!D152</f>
        <v>N</v>
      </c>
      <c r="L1144" s="19">
        <f>LFAT!F152</f>
        <v>0.1</v>
      </c>
      <c r="M1144" s="16" t="str">
        <f>LFAT!G152</f>
        <v>R</v>
      </c>
      <c r="N1144" s="19">
        <f>LFAT!I152</f>
        <v>0.1</v>
      </c>
      <c r="O1144" s="18">
        <f>LFAT!J152</f>
        <v>0.01</v>
      </c>
      <c r="P1144" s="18">
        <f t="shared" si="51"/>
        <v>1.99E-3</v>
      </c>
      <c r="Q1144" s="18">
        <f t="shared" si="52"/>
        <v>1.056121428344E-2</v>
      </c>
      <c r="R1144" s="18">
        <f t="shared" si="53"/>
        <v>3.2482485704221999E-3</v>
      </c>
    </row>
    <row r="1145" spans="1:18" ht="18" customHeight="1" x14ac:dyDescent="0.2">
      <c r="A1145" s="16" t="str">
        <f>'Limiting Factor Scores'!A95</f>
        <v>CC7</v>
      </c>
      <c r="B1145" s="16" t="str">
        <f>'Limiting Factor Scores'!B95</f>
        <v>Catherine Creek</v>
      </c>
      <c r="C1145" s="16" t="str">
        <f>'Limiting Factor Scores'!C95</f>
        <v>Channel and Habitat Structure</v>
      </c>
      <c r="D1145" s="18">
        <f>'Limiting Factor Scores'!D95</f>
        <v>1</v>
      </c>
      <c r="E1145" s="19">
        <f>'Limiting Factor Scores'!E95</f>
        <v>1.64</v>
      </c>
      <c r="F1145" s="18">
        <f>'Limiting Factor Scores'!F95</f>
        <v>0.24399999999999999</v>
      </c>
      <c r="G1145" s="18">
        <f>'Limiting Factor Scores'!G95</f>
        <v>2.1262857139719999</v>
      </c>
      <c r="H1145" s="18">
        <f>'Limiting Factor Scores'!H95</f>
        <v>0.64093571415988004</v>
      </c>
      <c r="I1145" s="17">
        <f>LFAT!A156</f>
        <v>11</v>
      </c>
      <c r="J1145" s="16" t="str">
        <f>LFAT!B156</f>
        <v>Species Management (non-native or unnatural)</v>
      </c>
      <c r="K1145" s="16" t="str">
        <f>LFAT!D156</f>
        <v>N</v>
      </c>
      <c r="L1145" s="19">
        <f>LFAT!F156</f>
        <v>0.1</v>
      </c>
      <c r="M1145" s="16" t="str">
        <f>LFAT!G156</f>
        <v>R</v>
      </c>
      <c r="N1145" s="19">
        <f>LFAT!I156</f>
        <v>0.1</v>
      </c>
      <c r="O1145" s="18">
        <f>LFAT!J156</f>
        <v>0.01</v>
      </c>
      <c r="P1145" s="18">
        <f t="shared" si="51"/>
        <v>2.4399999999999999E-3</v>
      </c>
      <c r="Q1145" s="18">
        <f t="shared" si="52"/>
        <v>2.1262857139719999E-2</v>
      </c>
      <c r="R1145" s="18">
        <f t="shared" si="53"/>
        <v>6.4093571415988005E-3</v>
      </c>
    </row>
    <row r="1146" spans="1:18" ht="18" customHeight="1" x14ac:dyDescent="0.2">
      <c r="A1146" s="16" t="str">
        <f>'Limiting Factor Scores'!A96</f>
        <v>CC7</v>
      </c>
      <c r="B1146" s="16" t="str">
        <f>'Limiting Factor Scores'!B96</f>
        <v>Catherine Creek</v>
      </c>
      <c r="C1146" s="16" t="str">
        <f>'Limiting Factor Scores'!C96</f>
        <v>Decreased Sediment Quantity</v>
      </c>
      <c r="D1146" s="18">
        <f>'Limiting Factor Scores'!D96</f>
        <v>1</v>
      </c>
      <c r="E1146" s="19">
        <f>'Limiting Factor Scores'!E96</f>
        <v>2.61</v>
      </c>
      <c r="F1146" s="18">
        <f>'Limiting Factor Scores'!F96</f>
        <v>0.46224999999999999</v>
      </c>
      <c r="G1146" s="18">
        <f>'Limiting Factor Scores'!G96</f>
        <v>2.3937946430552497</v>
      </c>
      <c r="H1146" s="18">
        <f>'Limiting Factor Scores'!H96</f>
        <v>0.72599664297204503</v>
      </c>
      <c r="I1146" s="17">
        <f>LFAT!A159</f>
        <v>11</v>
      </c>
      <c r="J1146" s="16" t="str">
        <f>LFAT!B159</f>
        <v>Species Management (non-native or unnatural)</v>
      </c>
      <c r="K1146" s="16" t="str">
        <f>LFAT!D159</f>
        <v>N</v>
      </c>
      <c r="L1146" s="19">
        <f>LFAT!F159</f>
        <v>0.1</v>
      </c>
      <c r="M1146" s="16" t="str">
        <f>LFAT!G159</f>
        <v>R</v>
      </c>
      <c r="N1146" s="19">
        <f>LFAT!I159</f>
        <v>0.1</v>
      </c>
      <c r="O1146" s="18">
        <f>LFAT!J159</f>
        <v>0.01</v>
      </c>
      <c r="P1146" s="18">
        <f t="shared" si="51"/>
        <v>4.6224999999999999E-3</v>
      </c>
      <c r="Q1146" s="18">
        <f t="shared" si="52"/>
        <v>2.3937946430552498E-2</v>
      </c>
      <c r="R1146" s="18">
        <f t="shared" si="53"/>
        <v>7.2599664297204507E-3</v>
      </c>
    </row>
    <row r="1147" spans="1:18" ht="18" customHeight="1" x14ac:dyDescent="0.2">
      <c r="A1147" s="16" t="str">
        <f>'Limiting Factor Scores'!A97</f>
        <v>CC7</v>
      </c>
      <c r="B1147" s="16" t="str">
        <f>'Limiting Factor Scores'!B97</f>
        <v>Catherine Creek</v>
      </c>
      <c r="C1147" s="16" t="str">
        <f>'Limiting Factor Scores'!C97</f>
        <v>Decreased Water Quantity</v>
      </c>
      <c r="D1147" s="18">
        <f>'Limiting Factor Scores'!D97</f>
        <v>1</v>
      </c>
      <c r="E1147" s="19">
        <f>'Limiting Factor Scores'!E97</f>
        <v>2.88</v>
      </c>
      <c r="F1147" s="18">
        <f>'Limiting Factor Scores'!F97</f>
        <v>0.52300000000000002</v>
      </c>
      <c r="G1147" s="18">
        <f>'Limiting Factor Scores'!G97</f>
        <v>3.9187642863119998</v>
      </c>
      <c r="H1147" s="18">
        <f>'Limiting Factor Scores'!H97</f>
        <v>1.1229930715989198</v>
      </c>
      <c r="I1147" s="17">
        <f>LFAT!A157</f>
        <v>11</v>
      </c>
      <c r="J1147" s="16" t="str">
        <f>LFAT!B157</f>
        <v>Species Management (non-native or unnatural)</v>
      </c>
      <c r="K1147" s="16" t="str">
        <f>LFAT!D157</f>
        <v>N</v>
      </c>
      <c r="L1147" s="19">
        <f>LFAT!F157</f>
        <v>0.1</v>
      </c>
      <c r="M1147" s="16" t="str">
        <f>LFAT!G157</f>
        <v>R</v>
      </c>
      <c r="N1147" s="19">
        <f>LFAT!I157</f>
        <v>0.1</v>
      </c>
      <c r="O1147" s="18">
        <f>LFAT!J157</f>
        <v>0.01</v>
      </c>
      <c r="P1147" s="18">
        <f t="shared" si="51"/>
        <v>5.2300000000000003E-3</v>
      </c>
      <c r="Q1147" s="18">
        <f t="shared" si="52"/>
        <v>3.9187642863120001E-2</v>
      </c>
      <c r="R1147" s="18">
        <f t="shared" si="53"/>
        <v>1.1229930715989198E-2</v>
      </c>
    </row>
    <row r="1148" spans="1:18" ht="18" customHeight="1" x14ac:dyDescent="0.2">
      <c r="A1148" s="16" t="str">
        <f>'Limiting Factor Scores'!A98</f>
        <v>CC7</v>
      </c>
      <c r="B1148" s="16" t="str">
        <f>'Limiting Factor Scores'!B98</f>
        <v>Catherine Creek</v>
      </c>
      <c r="C1148" s="16" t="str">
        <f>'Limiting Factor Scores'!C98</f>
        <v>Floodplain Condition</v>
      </c>
      <c r="D1148" s="18">
        <f>'Limiting Factor Scores'!D98</f>
        <v>1</v>
      </c>
      <c r="E1148" s="19">
        <f>'Limiting Factor Scores'!E98</f>
        <v>1.74</v>
      </c>
      <c r="F1148" s="18">
        <f>'Limiting Factor Scores'!F98</f>
        <v>0.26650000000000001</v>
      </c>
      <c r="G1148" s="18">
        <f>'Limiting Factor Scores'!G98</f>
        <v>1.6199392858285002</v>
      </c>
      <c r="H1148" s="18">
        <f>'Limiting Factor Scores'!H98</f>
        <v>0.46053103574055504</v>
      </c>
      <c r="I1148" s="17">
        <f>LFAT!A154</f>
        <v>11</v>
      </c>
      <c r="J1148" s="16" t="str">
        <f>LFAT!B154</f>
        <v>Species Management (non-native or unnatural)</v>
      </c>
      <c r="K1148" s="16" t="str">
        <f>LFAT!D154</f>
        <v>N</v>
      </c>
      <c r="L1148" s="19">
        <f>LFAT!F154</f>
        <v>0.1</v>
      </c>
      <c r="M1148" s="16" t="str">
        <f>LFAT!G154</f>
        <v>R</v>
      </c>
      <c r="N1148" s="19">
        <f>LFAT!I154</f>
        <v>0.1</v>
      </c>
      <c r="O1148" s="18">
        <f>LFAT!J154</f>
        <v>0.01</v>
      </c>
      <c r="P1148" s="18">
        <f t="shared" si="51"/>
        <v>2.6650000000000003E-3</v>
      </c>
      <c r="Q1148" s="18">
        <f t="shared" si="52"/>
        <v>1.6199392858285002E-2</v>
      </c>
      <c r="R1148" s="18">
        <f t="shared" si="53"/>
        <v>4.6053103574055501E-3</v>
      </c>
    </row>
    <row r="1149" spans="1:18" ht="18" customHeight="1" x14ac:dyDescent="0.2">
      <c r="A1149" s="16" t="str">
        <f>'Limiting Factor Scores'!A99</f>
        <v>CC7</v>
      </c>
      <c r="B1149" s="16" t="str">
        <f>'Limiting Factor Scores'!B99</f>
        <v>Catherine Creek</v>
      </c>
      <c r="C1149" s="16" t="str">
        <f>'Limiting Factor Scores'!C99</f>
        <v>Increased Sediment Quantity</v>
      </c>
      <c r="D1149" s="18">
        <f>'Limiting Factor Scores'!D99</f>
        <v>1</v>
      </c>
      <c r="E1149" s="19">
        <f>'Limiting Factor Scores'!E99</f>
        <v>1.89</v>
      </c>
      <c r="F1149" s="18">
        <f>'Limiting Factor Scores'!F99</f>
        <v>0.30025000000000002</v>
      </c>
      <c r="G1149" s="18">
        <f>'Limiting Factor Scores'!G99</f>
        <v>1.0916232140712501</v>
      </c>
      <c r="H1149" s="18">
        <f>'Limiting Factor Scores'!H99</f>
        <v>0.36019276783826998</v>
      </c>
      <c r="I1149" s="17">
        <f>LFAT!A160</f>
        <v>11</v>
      </c>
      <c r="J1149" s="16" t="str">
        <f>LFAT!B160</f>
        <v>Species Management (non-native or unnatural)</v>
      </c>
      <c r="K1149" s="16" t="str">
        <f>LFAT!D160</f>
        <v>N</v>
      </c>
      <c r="L1149" s="19">
        <f>LFAT!F160</f>
        <v>0.1</v>
      </c>
      <c r="M1149" s="16" t="str">
        <f>LFAT!G160</f>
        <v>R</v>
      </c>
      <c r="N1149" s="19">
        <f>LFAT!I160</f>
        <v>0.1</v>
      </c>
      <c r="O1149" s="18">
        <f>LFAT!J160</f>
        <v>0.01</v>
      </c>
      <c r="P1149" s="18">
        <f t="shared" si="51"/>
        <v>3.0025000000000004E-3</v>
      </c>
      <c r="Q1149" s="18">
        <f t="shared" si="52"/>
        <v>1.09162321407125E-2</v>
      </c>
      <c r="R1149" s="18">
        <f t="shared" si="53"/>
        <v>3.6019276783826998E-3</v>
      </c>
    </row>
    <row r="1150" spans="1:18" ht="18" customHeight="1" x14ac:dyDescent="0.2">
      <c r="A1150" s="16" t="str">
        <f>'Limiting Factor Scores'!A100</f>
        <v>CC7</v>
      </c>
      <c r="B1150" s="16" t="str">
        <f>'Limiting Factor Scores'!B100</f>
        <v>Catherine Creek</v>
      </c>
      <c r="C1150" s="16" t="str">
        <f>'Limiting Factor Scores'!C100</f>
        <v>Non-Native Species Interactions and Competition</v>
      </c>
      <c r="D1150" s="18">
        <f>'Limiting Factor Scores'!D100</f>
        <v>1</v>
      </c>
      <c r="E1150" s="19">
        <f>'Limiting Factor Scores'!E100</f>
        <v>1.59</v>
      </c>
      <c r="F1150" s="18">
        <f>'Limiting Factor Scores'!F100</f>
        <v>0.23275000000000001</v>
      </c>
      <c r="G1150" s="18">
        <f>'Limiting Factor Scores'!G100</f>
        <v>0.9359874999002501</v>
      </c>
      <c r="H1150" s="18">
        <f>'Limiting Factor Scores'!H100</f>
        <v>0.32664799998403998</v>
      </c>
      <c r="I1150" s="17">
        <f>LFAT!A166</f>
        <v>11</v>
      </c>
      <c r="J1150" s="16" t="str">
        <f>LFAT!B166</f>
        <v>Species Management (non-native or unnatural)</v>
      </c>
      <c r="K1150" s="16" t="str">
        <f>LFAT!D166</f>
        <v>D</v>
      </c>
      <c r="L1150" s="19">
        <f>LFAT!F166</f>
        <v>1</v>
      </c>
      <c r="M1150" s="16" t="str">
        <f>LFAT!G166</f>
        <v>C</v>
      </c>
      <c r="N1150" s="19">
        <f>LFAT!I166</f>
        <v>1</v>
      </c>
      <c r="O1150" s="18">
        <f>LFAT!J166</f>
        <v>1</v>
      </c>
      <c r="P1150" s="18">
        <f t="shared" si="51"/>
        <v>0.23275000000000001</v>
      </c>
      <c r="Q1150" s="18">
        <f t="shared" si="52"/>
        <v>0.9359874999002501</v>
      </c>
      <c r="R1150" s="18">
        <f t="shared" si="53"/>
        <v>0.32664799998403998</v>
      </c>
    </row>
    <row r="1151" spans="1:18" ht="18" customHeight="1" x14ac:dyDescent="0.2">
      <c r="A1151" s="16" t="str">
        <f>'Limiting Factor Scores'!A101</f>
        <v>CC7</v>
      </c>
      <c r="B1151" s="16" t="str">
        <f>'Limiting Factor Scores'!B101</f>
        <v>Catherine Creek</v>
      </c>
      <c r="C1151" s="16" t="str">
        <f>'Limiting Factor Scores'!C101</f>
        <v>Predation</v>
      </c>
      <c r="D1151" s="18">
        <f>'Limiting Factor Scores'!D101</f>
        <v>1</v>
      </c>
      <c r="E1151" s="19">
        <f>'Limiting Factor Scores'!E101</f>
        <v>1</v>
      </c>
      <c r="F1151" s="18">
        <f>'Limiting Factor Scores'!F101</f>
        <v>0.1</v>
      </c>
      <c r="G1151" s="18">
        <f>'Limiting Factor Scores'!G101</f>
        <v>0.53714285730000011</v>
      </c>
      <c r="H1151" s="18">
        <f>'Limiting Factor Scores'!H101</f>
        <v>0.162200000038</v>
      </c>
      <c r="I1151" s="17">
        <f>LFAT!A164</f>
        <v>11</v>
      </c>
      <c r="J1151" s="16" t="str">
        <f>LFAT!B164</f>
        <v>Species Management (non-native or unnatural)</v>
      </c>
      <c r="K1151" s="16" t="str">
        <f>LFAT!D164</f>
        <v>D</v>
      </c>
      <c r="L1151" s="19">
        <f>LFAT!F164</f>
        <v>1</v>
      </c>
      <c r="M1151" s="16" t="str">
        <f>LFAT!G164</f>
        <v>C</v>
      </c>
      <c r="N1151" s="19">
        <f>LFAT!I164</f>
        <v>1</v>
      </c>
      <c r="O1151" s="18">
        <f>LFAT!J164</f>
        <v>1</v>
      </c>
      <c r="P1151" s="18">
        <f t="shared" si="51"/>
        <v>0.1</v>
      </c>
      <c r="Q1151" s="18">
        <f t="shared" si="52"/>
        <v>0.53714285730000011</v>
      </c>
      <c r="R1151" s="18">
        <f t="shared" si="53"/>
        <v>0.162200000038</v>
      </c>
    </row>
    <row r="1152" spans="1:18" ht="18" customHeight="1" x14ac:dyDescent="0.2">
      <c r="A1152" s="16" t="str">
        <f>'Limiting Factor Scores'!A102</f>
        <v>CC7</v>
      </c>
      <c r="B1152" s="16" t="str">
        <f>'Limiting Factor Scores'!B102</f>
        <v>Catherine Creek</v>
      </c>
      <c r="C1152" s="16" t="str">
        <f>'Limiting Factor Scores'!C102</f>
        <v>Riparian Condition</v>
      </c>
      <c r="D1152" s="18">
        <f>'Limiting Factor Scores'!D102</f>
        <v>1</v>
      </c>
      <c r="E1152" s="19">
        <f>'Limiting Factor Scores'!E102</f>
        <v>1.64</v>
      </c>
      <c r="F1152" s="18">
        <f>'Limiting Factor Scores'!F102</f>
        <v>0.24399999999999999</v>
      </c>
      <c r="G1152" s="18">
        <f>'Limiting Factor Scores'!G102</f>
        <v>1.5145428573520001</v>
      </c>
      <c r="H1152" s="18">
        <f>'Limiting Factor Scores'!H102</f>
        <v>0.48439228575959997</v>
      </c>
      <c r="I1152" s="17">
        <f>LFAT!A153</f>
        <v>11</v>
      </c>
      <c r="J1152" s="16" t="str">
        <f>LFAT!B153</f>
        <v>Species Management (non-native or unnatural)</v>
      </c>
      <c r="K1152" s="16" t="str">
        <f>LFAT!D153</f>
        <v>N</v>
      </c>
      <c r="L1152" s="19">
        <f>LFAT!F153</f>
        <v>0.1</v>
      </c>
      <c r="M1152" s="16" t="str">
        <f>LFAT!G153</f>
        <v>R</v>
      </c>
      <c r="N1152" s="19">
        <f>LFAT!I153</f>
        <v>0.1</v>
      </c>
      <c r="O1152" s="18">
        <f>LFAT!J153</f>
        <v>0.01</v>
      </c>
      <c r="P1152" s="18">
        <f t="shared" si="51"/>
        <v>2.4399999999999999E-3</v>
      </c>
      <c r="Q1152" s="18">
        <f t="shared" si="52"/>
        <v>1.5145428573520001E-2</v>
      </c>
      <c r="R1152" s="18">
        <f t="shared" si="53"/>
        <v>4.8439228575959999E-3</v>
      </c>
    </row>
    <row r="1153" spans="1:18" ht="18" customHeight="1" x14ac:dyDescent="0.2">
      <c r="A1153" s="16" t="str">
        <f>'Limiting Factor Scores'!A103</f>
        <v>CC7</v>
      </c>
      <c r="B1153" s="16" t="str">
        <f>'Limiting Factor Scores'!B103</f>
        <v>Catherine Creek</v>
      </c>
      <c r="C1153" s="16" t="str">
        <f>'Limiting Factor Scores'!C103</f>
        <v>Side Channel and Wetland Habitat</v>
      </c>
      <c r="D1153" s="18">
        <f>'Limiting Factor Scores'!D103</f>
        <v>1</v>
      </c>
      <c r="E1153" s="19">
        <f>'Limiting Factor Scores'!E103</f>
        <v>2</v>
      </c>
      <c r="F1153" s="18">
        <f>'Limiting Factor Scores'!F103</f>
        <v>0.32500000000000001</v>
      </c>
      <c r="G1153" s="18">
        <f>'Limiting Factor Scores'!G103</f>
        <v>2.4978571423</v>
      </c>
      <c r="H1153" s="18">
        <f>'Limiting Factor Scores'!H103</f>
        <v>0.72584107125075004</v>
      </c>
      <c r="I1153" s="17">
        <f>LFAT!A155</f>
        <v>11</v>
      </c>
      <c r="J1153" s="16" t="str">
        <f>LFAT!B155</f>
        <v>Species Management (non-native or unnatural)</v>
      </c>
      <c r="K1153" s="16" t="str">
        <f>LFAT!D155</f>
        <v>N</v>
      </c>
      <c r="L1153" s="19">
        <f>LFAT!F155</f>
        <v>0.1</v>
      </c>
      <c r="M1153" s="16" t="str">
        <f>LFAT!G155</f>
        <v>R</v>
      </c>
      <c r="N1153" s="19">
        <f>LFAT!I155</f>
        <v>0.1</v>
      </c>
      <c r="O1153" s="18">
        <f>LFAT!J155</f>
        <v>0.01</v>
      </c>
      <c r="P1153" s="18">
        <f t="shared" si="51"/>
        <v>3.2500000000000003E-3</v>
      </c>
      <c r="Q1153" s="18">
        <f t="shared" si="52"/>
        <v>2.4978571423000001E-2</v>
      </c>
      <c r="R1153" s="18">
        <f t="shared" si="53"/>
        <v>7.2584107125075008E-3</v>
      </c>
    </row>
    <row r="1154" spans="1:18" ht="18" customHeight="1" x14ac:dyDescent="0.2">
      <c r="A1154" s="16" t="str">
        <f>'Limiting Factor Scores'!A104</f>
        <v>CC7</v>
      </c>
      <c r="B1154" s="16" t="str">
        <f>'Limiting Factor Scores'!B104</f>
        <v>Catherine Creek</v>
      </c>
      <c r="C1154" s="16" t="str">
        <f>'Limiting Factor Scores'!C104</f>
        <v>Summer Water Temperature</v>
      </c>
      <c r="D1154" s="18">
        <f>'Limiting Factor Scores'!D104</f>
        <v>1</v>
      </c>
      <c r="E1154" s="19">
        <f>'Limiting Factor Scores'!E104</f>
        <v>3.11</v>
      </c>
      <c r="F1154" s="18">
        <f>'Limiting Factor Scores'!F104</f>
        <v>0.57474999999999998</v>
      </c>
      <c r="G1154" s="18">
        <f>'Limiting Factor Scores'!G104</f>
        <v>3.8261928570607497</v>
      </c>
      <c r="H1154" s="18">
        <f>'Limiting Factor Scores'!H104</f>
        <v>1.1812754642651875</v>
      </c>
      <c r="I1154" s="17">
        <f>LFAT!A161</f>
        <v>11</v>
      </c>
      <c r="J1154" s="16" t="str">
        <f>LFAT!B161</f>
        <v>Species Management (non-native or unnatural)</v>
      </c>
      <c r="K1154" s="16" t="str">
        <f>LFAT!D161</f>
        <v>N</v>
      </c>
      <c r="L1154" s="19">
        <f>LFAT!F161</f>
        <v>0.1</v>
      </c>
      <c r="M1154" s="16" t="str">
        <f>LFAT!G161</f>
        <v>R</v>
      </c>
      <c r="N1154" s="19">
        <f>LFAT!I161</f>
        <v>0.1</v>
      </c>
      <c r="O1154" s="18">
        <f>LFAT!J161</f>
        <v>0.01</v>
      </c>
      <c r="P1154" s="18">
        <f t="shared" ref="P1154:P1217" si="54">F1154*O1154</f>
        <v>5.7475E-3</v>
      </c>
      <c r="Q1154" s="18">
        <f t="shared" ref="Q1154:Q1217" si="55">G1154*O1154</f>
        <v>3.8261928570607499E-2</v>
      </c>
      <c r="R1154" s="18">
        <f t="shared" ref="R1154:R1217" si="56">H1154*O1154</f>
        <v>1.1812754642651874E-2</v>
      </c>
    </row>
    <row r="1155" spans="1:18" ht="18" customHeight="1" x14ac:dyDescent="0.2">
      <c r="A1155" s="16" t="str">
        <f>'Limiting Factor Scores'!A105</f>
        <v>CC7</v>
      </c>
      <c r="B1155" s="16" t="str">
        <f>'Limiting Factor Scores'!B105</f>
        <v>Catherine Creek</v>
      </c>
      <c r="C1155" s="16" t="str">
        <f>'Limiting Factor Scores'!C105</f>
        <v>Water Quality</v>
      </c>
      <c r="D1155" s="18">
        <f>'Limiting Factor Scores'!D105</f>
        <v>1</v>
      </c>
      <c r="E1155" s="19">
        <f>'Limiting Factor Scores'!E105</f>
        <v>2.71</v>
      </c>
      <c r="F1155" s="18">
        <f>'Limiting Factor Scores'!F105</f>
        <v>0.48475000000000001</v>
      </c>
      <c r="G1155" s="18">
        <f>'Limiting Factor Scores'!G105</f>
        <v>2.8219375007617504</v>
      </c>
      <c r="H1155" s="18">
        <f>'Limiting Factor Scores'!H105</f>
        <v>0.77847387520428768</v>
      </c>
      <c r="I1155" s="17">
        <f>LFAT!A163</f>
        <v>11</v>
      </c>
      <c r="J1155" s="16" t="str">
        <f>LFAT!B163</f>
        <v>Species Management (non-native or unnatural)</v>
      </c>
      <c r="K1155" s="16" t="str">
        <f>LFAT!D163</f>
        <v>N</v>
      </c>
      <c r="L1155" s="19">
        <f>LFAT!F163</f>
        <v>0.1</v>
      </c>
      <c r="M1155" s="16" t="str">
        <f>LFAT!G163</f>
        <v>R</v>
      </c>
      <c r="N1155" s="19">
        <f>LFAT!I163</f>
        <v>0.1</v>
      </c>
      <c r="O1155" s="18">
        <f>LFAT!J163</f>
        <v>0.01</v>
      </c>
      <c r="P1155" s="18">
        <f t="shared" si="54"/>
        <v>4.8475000000000002E-3</v>
      </c>
      <c r="Q1155" s="18">
        <f t="shared" si="55"/>
        <v>2.8219375007617505E-2</v>
      </c>
      <c r="R1155" s="18">
        <f t="shared" si="56"/>
        <v>7.784738752042877E-3</v>
      </c>
    </row>
    <row r="1156" spans="1:18" ht="18" customHeight="1" x14ac:dyDescent="0.2">
      <c r="A1156" s="16" t="str">
        <f>'Limiting Factor Scores'!A106</f>
        <v>CC7</v>
      </c>
      <c r="B1156" s="16" t="str">
        <f>'Limiting Factor Scores'!B106</f>
        <v>Catherine Creek</v>
      </c>
      <c r="C1156" s="16" t="str">
        <f>'Limiting Factor Scores'!C106</f>
        <v>Winter Water Temperature</v>
      </c>
      <c r="D1156" s="18">
        <f>'Limiting Factor Scores'!D106</f>
        <v>1</v>
      </c>
      <c r="E1156" s="19">
        <f>'Limiting Factor Scores'!E106</f>
        <v>2.15</v>
      </c>
      <c r="F1156" s="18">
        <f>'Limiting Factor Scores'!F106</f>
        <v>0.35875000000000001</v>
      </c>
      <c r="G1156" s="18">
        <f>'Limiting Factor Scores'!G106</f>
        <v>1.7194375000512501</v>
      </c>
      <c r="H1156" s="18">
        <f>'Limiting Factor Scores'!H106</f>
        <v>0.47857250005381258</v>
      </c>
      <c r="I1156" s="17">
        <f>LFAT!A162</f>
        <v>11</v>
      </c>
      <c r="J1156" s="16" t="str">
        <f>LFAT!B162</f>
        <v>Species Management (non-native or unnatural)</v>
      </c>
      <c r="K1156" s="16" t="str">
        <f>LFAT!D162</f>
        <v>N</v>
      </c>
      <c r="L1156" s="19">
        <f>LFAT!F162</f>
        <v>0.1</v>
      </c>
      <c r="M1156" s="16" t="str">
        <f>LFAT!G162</f>
        <v>R</v>
      </c>
      <c r="N1156" s="19">
        <f>LFAT!I162</f>
        <v>0.1</v>
      </c>
      <c r="O1156" s="18">
        <f>LFAT!J162</f>
        <v>0.01</v>
      </c>
      <c r="P1156" s="18">
        <f t="shared" si="54"/>
        <v>3.5875000000000004E-3</v>
      </c>
      <c r="Q1156" s="18">
        <f t="shared" si="55"/>
        <v>1.7194375000512501E-2</v>
      </c>
      <c r="R1156" s="18">
        <f t="shared" si="56"/>
        <v>4.7857250005381262E-3</v>
      </c>
    </row>
    <row r="1157" spans="1:18" ht="18" customHeight="1" x14ac:dyDescent="0.2">
      <c r="A1157" s="16" t="str">
        <f>'Limiting Factor Scores'!A107</f>
        <v>CC8</v>
      </c>
      <c r="B1157" s="16" t="str">
        <f>'Limiting Factor Scores'!B107</f>
        <v>Catherine Creek</v>
      </c>
      <c r="C1157" s="16" t="str">
        <f>'Limiting Factor Scores'!C107</f>
        <v>Altered Flow Timing</v>
      </c>
      <c r="D1157" s="18">
        <f>'Limiting Factor Scores'!D107</f>
        <v>0.2235</v>
      </c>
      <c r="E1157" s="19">
        <f>'Limiting Factor Scores'!E107</f>
        <v>2.52</v>
      </c>
      <c r="F1157" s="18">
        <f>'Limiting Factor Scores'!F107</f>
        <v>0.442</v>
      </c>
      <c r="G1157" s="18">
        <f>'Limiting Factor Scores'!G107</f>
        <v>0.51792612858554099</v>
      </c>
      <c r="H1157" s="18">
        <f>'Limiting Factor Scores'!H107</f>
        <v>0.14105372359541971</v>
      </c>
      <c r="I1157" s="17">
        <f>LFAT!A8</f>
        <v>1</v>
      </c>
      <c r="J1157" s="16" t="str">
        <f>LFAT!B8</f>
        <v>Protect Land (Easement and Acquisition)</v>
      </c>
      <c r="K1157" s="16" t="str">
        <f>LFAT!D8</f>
        <v>I</v>
      </c>
      <c r="L1157" s="19">
        <f>LFAT!F8</f>
        <v>0.5</v>
      </c>
      <c r="M1157" s="16" t="str">
        <f>LFAT!G8</f>
        <v>CD</v>
      </c>
      <c r="N1157" s="19">
        <f>LFAT!I8</f>
        <v>0.5</v>
      </c>
      <c r="O1157" s="18">
        <f>LFAT!J8</f>
        <v>0.25</v>
      </c>
      <c r="P1157" s="18">
        <f t="shared" si="54"/>
        <v>0.1105</v>
      </c>
      <c r="Q1157" s="18">
        <f t="shared" si="55"/>
        <v>0.12948153214638525</v>
      </c>
      <c r="R1157" s="18">
        <f t="shared" si="56"/>
        <v>3.5263430898854926E-2</v>
      </c>
    </row>
    <row r="1158" spans="1:18" ht="18" customHeight="1" x14ac:dyDescent="0.2">
      <c r="A1158" s="16" t="str">
        <f>'Limiting Factor Scores'!A108</f>
        <v>CC8</v>
      </c>
      <c r="B1158" s="16" t="str">
        <f>'Limiting Factor Scores'!B108</f>
        <v>Catherine Creek</v>
      </c>
      <c r="C1158" s="16" t="str">
        <f>'Limiting Factor Scores'!C108</f>
        <v>Altered Primary Productivity</v>
      </c>
      <c r="D1158" s="18">
        <f>'Limiting Factor Scores'!D108</f>
        <v>0.2235</v>
      </c>
      <c r="E1158" s="19">
        <f>'Limiting Factor Scores'!E108</f>
        <v>1.44</v>
      </c>
      <c r="F1158" s="18">
        <f>'Limiting Factor Scores'!F108</f>
        <v>0.19900000000000001</v>
      </c>
      <c r="G1158" s="18">
        <f>'Limiting Factor Scores'!G108</f>
        <v>0.16170384639680249</v>
      </c>
      <c r="H1158" s="18">
        <f>'Limiting Factor Scores'!H108</f>
        <v>4.537873756138959E-2</v>
      </c>
      <c r="I1158" s="17">
        <f>LFAT!A15</f>
        <v>1</v>
      </c>
      <c r="J1158" s="16" t="str">
        <f>LFAT!B15</f>
        <v>Protect Land (Easement and Acquisition)</v>
      </c>
      <c r="K1158" s="16" t="str">
        <f>LFAT!D15</f>
        <v>I</v>
      </c>
      <c r="L1158" s="19">
        <f>LFAT!F15</f>
        <v>0.5</v>
      </c>
      <c r="M1158" s="16" t="str">
        <f>LFAT!G15</f>
        <v>CD</v>
      </c>
      <c r="N1158" s="19">
        <f>LFAT!I15</f>
        <v>0.5</v>
      </c>
      <c r="O1158" s="18">
        <f>LFAT!J15</f>
        <v>0.25</v>
      </c>
      <c r="P1158" s="18">
        <f t="shared" si="54"/>
        <v>4.9750000000000003E-2</v>
      </c>
      <c r="Q1158" s="18">
        <f t="shared" si="55"/>
        <v>4.0425961599200623E-2</v>
      </c>
      <c r="R1158" s="18">
        <f t="shared" si="56"/>
        <v>1.1344684390347397E-2</v>
      </c>
    </row>
    <row r="1159" spans="1:18" ht="18" customHeight="1" x14ac:dyDescent="0.2">
      <c r="A1159" s="16" t="str">
        <f>'Limiting Factor Scores'!A109</f>
        <v>CC8</v>
      </c>
      <c r="B1159" s="16" t="str">
        <f>'Limiting Factor Scores'!B109</f>
        <v>Catherine Creek</v>
      </c>
      <c r="C1159" s="16" t="str">
        <f>'Limiting Factor Scores'!C109</f>
        <v>Anthropogenic Barriers</v>
      </c>
      <c r="D1159" s="18">
        <f>'Limiting Factor Scores'!D109</f>
        <v>0.2235</v>
      </c>
      <c r="E1159" s="19">
        <f>'Limiting Factor Scores'!E109</f>
        <v>1</v>
      </c>
      <c r="F1159" s="18">
        <f>'Limiting Factor Scores'!F109</f>
        <v>0.1</v>
      </c>
      <c r="G1159" s="18">
        <f>'Limiting Factor Scores'!G109</f>
        <v>0.1186146428316</v>
      </c>
      <c r="H1159" s="18">
        <f>'Limiting Factor Scores'!H109</f>
        <v>3.6481585702983002E-2</v>
      </c>
      <c r="I1159" s="17">
        <f>LFAT!A2</f>
        <v>1</v>
      </c>
      <c r="J1159" s="16" t="str">
        <f>LFAT!B2</f>
        <v>Protect Land (Easement and Acquisition)</v>
      </c>
      <c r="K1159" s="16" t="str">
        <f>LFAT!D2</f>
        <v>I</v>
      </c>
      <c r="L1159" s="19">
        <f>LFAT!F2</f>
        <v>0.5</v>
      </c>
      <c r="M1159" s="16" t="str">
        <f>LFAT!G2</f>
        <v>CD</v>
      </c>
      <c r="N1159" s="19">
        <f>LFAT!I2</f>
        <v>0.5</v>
      </c>
      <c r="O1159" s="18">
        <f>LFAT!J2</f>
        <v>0.25</v>
      </c>
      <c r="P1159" s="18">
        <f t="shared" si="54"/>
        <v>2.5000000000000001E-2</v>
      </c>
      <c r="Q1159" s="18">
        <f t="shared" si="55"/>
        <v>2.9653660707900001E-2</v>
      </c>
      <c r="R1159" s="18">
        <f t="shared" si="56"/>
        <v>9.1203964257457505E-3</v>
      </c>
    </row>
    <row r="1160" spans="1:18" ht="18" customHeight="1" x14ac:dyDescent="0.2">
      <c r="A1160" s="16" t="str">
        <f>'Limiting Factor Scores'!A110</f>
        <v>CC8</v>
      </c>
      <c r="B1160" s="16" t="str">
        <f>'Limiting Factor Scores'!B110</f>
        <v>Catherine Creek</v>
      </c>
      <c r="C1160" s="16" t="str">
        <f>'Limiting Factor Scores'!C110</f>
        <v>Channel and Habitat Structure</v>
      </c>
      <c r="D1160" s="18">
        <f>'Limiting Factor Scores'!D110</f>
        <v>0.2235</v>
      </c>
      <c r="E1160" s="19">
        <f>'Limiting Factor Scores'!E110</f>
        <v>1.74</v>
      </c>
      <c r="F1160" s="18">
        <f>'Limiting Factor Scores'!F110</f>
        <v>0.26650000000000001</v>
      </c>
      <c r="G1160" s="18">
        <f>'Limiting Factor Scores'!G110</f>
        <v>0.51904682135199076</v>
      </c>
      <c r="H1160" s="18">
        <f>'Limiting Factor Scores'!H110</f>
        <v>0.15645858077285407</v>
      </c>
      <c r="I1160" s="17">
        <f>LFAT!A6</f>
        <v>1</v>
      </c>
      <c r="J1160" s="16" t="str">
        <f>LFAT!B6</f>
        <v>Protect Land (Easement and Acquisition)</v>
      </c>
      <c r="K1160" s="16" t="str">
        <f>LFAT!D6</f>
        <v>I</v>
      </c>
      <c r="L1160" s="19">
        <f>LFAT!F6</f>
        <v>0.5</v>
      </c>
      <c r="M1160" s="16" t="str">
        <f>LFAT!G6</f>
        <v>CD</v>
      </c>
      <c r="N1160" s="19">
        <f>LFAT!I6</f>
        <v>0.5</v>
      </c>
      <c r="O1160" s="18">
        <f>LFAT!J6</f>
        <v>0.25</v>
      </c>
      <c r="P1160" s="18">
        <f t="shared" si="54"/>
        <v>6.6625000000000004E-2</v>
      </c>
      <c r="Q1160" s="18">
        <f t="shared" si="55"/>
        <v>0.12976170533799769</v>
      </c>
      <c r="R1160" s="18">
        <f t="shared" si="56"/>
        <v>3.9114645193213518E-2</v>
      </c>
    </row>
    <row r="1161" spans="1:18" ht="18" customHeight="1" x14ac:dyDescent="0.2">
      <c r="A1161" s="16" t="str">
        <f>'Limiting Factor Scores'!A111</f>
        <v>CC8</v>
      </c>
      <c r="B1161" s="16" t="str">
        <f>'Limiting Factor Scores'!B111</f>
        <v>Catherine Creek</v>
      </c>
      <c r="C1161" s="16" t="str">
        <f>'Limiting Factor Scores'!C111</f>
        <v>Decreased Sediment Quantity</v>
      </c>
      <c r="D1161" s="18">
        <f>'Limiting Factor Scores'!D111</f>
        <v>0.2235</v>
      </c>
      <c r="E1161" s="19">
        <f>'Limiting Factor Scores'!E111</f>
        <v>1.97</v>
      </c>
      <c r="F1161" s="18">
        <f>'Limiting Factor Scores'!F111</f>
        <v>0.31824999999999998</v>
      </c>
      <c r="G1161" s="18">
        <f>'Limiting Factor Scores'!G111</f>
        <v>0.36834595985191237</v>
      </c>
      <c r="H1161" s="18">
        <f>'Limiting Factor Scores'!H111</f>
        <v>0.11171297883910916</v>
      </c>
      <c r="I1161" s="17">
        <f>LFAT!A9</f>
        <v>1</v>
      </c>
      <c r="J1161" s="16" t="str">
        <f>LFAT!B9</f>
        <v>Protect Land (Easement and Acquisition)</v>
      </c>
      <c r="K1161" s="16" t="str">
        <f>LFAT!D9</f>
        <v>I</v>
      </c>
      <c r="L1161" s="19">
        <f>LFAT!F9</f>
        <v>0.5</v>
      </c>
      <c r="M1161" s="16" t="str">
        <f>LFAT!G9</f>
        <v>CD</v>
      </c>
      <c r="N1161" s="19">
        <f>LFAT!I9</f>
        <v>0.5</v>
      </c>
      <c r="O1161" s="18">
        <f>LFAT!J9</f>
        <v>0.25</v>
      </c>
      <c r="P1161" s="18">
        <f t="shared" si="54"/>
        <v>7.9562499999999994E-2</v>
      </c>
      <c r="Q1161" s="18">
        <f t="shared" si="55"/>
        <v>9.2086489962978094E-2</v>
      </c>
      <c r="R1161" s="18">
        <f t="shared" si="56"/>
        <v>2.792824470977729E-2</v>
      </c>
    </row>
    <row r="1162" spans="1:18" ht="18" customHeight="1" x14ac:dyDescent="0.2">
      <c r="A1162" s="16" t="str">
        <f>'Limiting Factor Scores'!A112</f>
        <v>CC8</v>
      </c>
      <c r="B1162" s="16" t="str">
        <f>'Limiting Factor Scores'!B112</f>
        <v>Catherine Creek</v>
      </c>
      <c r="C1162" s="16" t="str">
        <f>'Limiting Factor Scores'!C112</f>
        <v>Decreased Water Quantity</v>
      </c>
      <c r="D1162" s="18">
        <f>'Limiting Factor Scores'!D112</f>
        <v>0.2235</v>
      </c>
      <c r="E1162" s="19">
        <f>'Limiting Factor Scores'!E112</f>
        <v>1.59</v>
      </c>
      <c r="F1162" s="18">
        <f>'Limiting Factor Scores'!F112</f>
        <v>0.23275000000000001</v>
      </c>
      <c r="G1162" s="18">
        <f>'Limiting Factor Scores'!G112</f>
        <v>0.38977561880945111</v>
      </c>
      <c r="H1162" s="18">
        <f>'Limiting Factor Scores'!H112</f>
        <v>0.11169728195444356</v>
      </c>
      <c r="I1162" s="17">
        <f>LFAT!A7</f>
        <v>1</v>
      </c>
      <c r="J1162" s="16" t="str">
        <f>LFAT!B7</f>
        <v>Protect Land (Easement and Acquisition)</v>
      </c>
      <c r="K1162" s="16" t="str">
        <f>LFAT!D7</f>
        <v>I</v>
      </c>
      <c r="L1162" s="19">
        <f>LFAT!F7</f>
        <v>0.5</v>
      </c>
      <c r="M1162" s="16" t="str">
        <f>LFAT!G7</f>
        <v>CD</v>
      </c>
      <c r="N1162" s="19">
        <f>LFAT!I7</f>
        <v>0.5</v>
      </c>
      <c r="O1162" s="18">
        <f>LFAT!J7</f>
        <v>0.25</v>
      </c>
      <c r="P1162" s="18">
        <f t="shared" si="54"/>
        <v>5.8187500000000003E-2</v>
      </c>
      <c r="Q1162" s="18">
        <f t="shared" si="55"/>
        <v>9.7443904702362777E-2</v>
      </c>
      <c r="R1162" s="18">
        <f t="shared" si="56"/>
        <v>2.792432048861089E-2</v>
      </c>
    </row>
    <row r="1163" spans="1:18" ht="18" customHeight="1" x14ac:dyDescent="0.2">
      <c r="A1163" s="16" t="str">
        <f>'Limiting Factor Scores'!A113</f>
        <v>CC8</v>
      </c>
      <c r="B1163" s="16" t="str">
        <f>'Limiting Factor Scores'!B113</f>
        <v>Catherine Creek</v>
      </c>
      <c r="C1163" s="16" t="str">
        <f>'Limiting Factor Scores'!C113</f>
        <v>Floodplain Condition</v>
      </c>
      <c r="D1163" s="18">
        <f>'Limiting Factor Scores'!D113</f>
        <v>0.2235</v>
      </c>
      <c r="E1163" s="19">
        <f>'Limiting Factor Scores'!E113</f>
        <v>1.89</v>
      </c>
      <c r="F1163" s="18">
        <f>'Limiting Factor Scores'!F113</f>
        <v>0.30025000000000002</v>
      </c>
      <c r="G1163" s="18">
        <f>'Limiting Factor Scores'!G113</f>
        <v>0.4079078544930454</v>
      </c>
      <c r="H1163" s="18">
        <f>'Limiting Factor Scores'!H113</f>
        <v>0.11596374528340045</v>
      </c>
      <c r="I1163" s="17">
        <f>LFAT!A4</f>
        <v>1</v>
      </c>
      <c r="J1163" s="16" t="str">
        <f>LFAT!B4</f>
        <v>Protect Land (Easement and Acquisition)</v>
      </c>
      <c r="K1163" s="16" t="str">
        <f>LFAT!D4</f>
        <v>I</v>
      </c>
      <c r="L1163" s="19">
        <f>LFAT!F4</f>
        <v>0.5</v>
      </c>
      <c r="M1163" s="16" t="str">
        <f>LFAT!G4</f>
        <v>CD</v>
      </c>
      <c r="N1163" s="19">
        <f>LFAT!I4</f>
        <v>0.5</v>
      </c>
      <c r="O1163" s="18">
        <f>LFAT!J4</f>
        <v>0.25</v>
      </c>
      <c r="P1163" s="18">
        <f t="shared" si="54"/>
        <v>7.5062500000000004E-2</v>
      </c>
      <c r="Q1163" s="18">
        <f t="shared" si="55"/>
        <v>0.10197696362326135</v>
      </c>
      <c r="R1163" s="18">
        <f t="shared" si="56"/>
        <v>2.8990936320850112E-2</v>
      </c>
    </row>
    <row r="1164" spans="1:18" ht="18" customHeight="1" x14ac:dyDescent="0.2">
      <c r="A1164" s="16" t="str">
        <f>'Limiting Factor Scores'!A114</f>
        <v>CC8</v>
      </c>
      <c r="B1164" s="16" t="str">
        <f>'Limiting Factor Scores'!B114</f>
        <v>Catherine Creek</v>
      </c>
      <c r="C1164" s="16" t="str">
        <f>'Limiting Factor Scores'!C114</f>
        <v>Increased Sediment Quantity</v>
      </c>
      <c r="D1164" s="18">
        <f>'Limiting Factor Scores'!D114</f>
        <v>0.2235</v>
      </c>
      <c r="E1164" s="19">
        <f>'Limiting Factor Scores'!E114</f>
        <v>1.78</v>
      </c>
      <c r="F1164" s="18">
        <f>'Limiting Factor Scores'!F114</f>
        <v>0.27550000000000002</v>
      </c>
      <c r="G1164" s="18">
        <f>'Limiting Factor Scores'!G114</f>
        <v>0.22386638031316125</v>
      </c>
      <c r="H1164" s="18">
        <f>'Limiting Factor Scores'!H114</f>
        <v>7.3867109192558192E-2</v>
      </c>
      <c r="I1164" s="17">
        <f>LFAT!A10</f>
        <v>1</v>
      </c>
      <c r="J1164" s="16" t="str">
        <f>LFAT!B10</f>
        <v>Protect Land (Easement and Acquisition)</v>
      </c>
      <c r="K1164" s="16" t="str">
        <f>LFAT!D10</f>
        <v>I</v>
      </c>
      <c r="L1164" s="19">
        <f>LFAT!F10</f>
        <v>0.5</v>
      </c>
      <c r="M1164" s="16" t="str">
        <f>LFAT!G10</f>
        <v>CD</v>
      </c>
      <c r="N1164" s="19">
        <f>LFAT!I10</f>
        <v>0.5</v>
      </c>
      <c r="O1164" s="18">
        <f>LFAT!J10</f>
        <v>0.25</v>
      </c>
      <c r="P1164" s="18">
        <f t="shared" si="54"/>
        <v>6.8875000000000006E-2</v>
      </c>
      <c r="Q1164" s="18">
        <f t="shared" si="55"/>
        <v>5.5966595078290313E-2</v>
      </c>
      <c r="R1164" s="18">
        <f t="shared" si="56"/>
        <v>1.8466777298139548E-2</v>
      </c>
    </row>
    <row r="1165" spans="1:18" ht="18" customHeight="1" x14ac:dyDescent="0.2">
      <c r="A1165" s="16" t="str">
        <f>'Limiting Factor Scores'!A115</f>
        <v>CC8</v>
      </c>
      <c r="B1165" s="16" t="str">
        <f>'Limiting Factor Scores'!B115</f>
        <v>Catherine Creek</v>
      </c>
      <c r="C1165" s="16" t="str">
        <f>'Limiting Factor Scores'!C115</f>
        <v>Non-Native Species Interactions and Competition</v>
      </c>
      <c r="D1165" s="18">
        <f>'Limiting Factor Scores'!D115</f>
        <v>0.2235</v>
      </c>
      <c r="E1165" s="19">
        <f>'Limiting Factor Scores'!E115</f>
        <v>1.26</v>
      </c>
      <c r="F1165" s="18">
        <f>'Limiting Factor Scores'!F115</f>
        <v>0.1585</v>
      </c>
      <c r="G1165" s="18">
        <f>'Limiting Factor Scores'!G115</f>
        <v>0.14245810177053223</v>
      </c>
      <c r="H1165" s="18">
        <f>'Limiting Factor Scores'!H115</f>
        <v>4.9716106283285155E-2</v>
      </c>
      <c r="I1165" s="17">
        <f>LFAT!A16</f>
        <v>1</v>
      </c>
      <c r="J1165" s="16" t="str">
        <f>LFAT!B16</f>
        <v>Protect Land (Easement and Acquisition)</v>
      </c>
      <c r="K1165" s="16" t="str">
        <f>LFAT!D16</f>
        <v>I</v>
      </c>
      <c r="L1165" s="19">
        <f>LFAT!F16</f>
        <v>0.5</v>
      </c>
      <c r="M1165" s="16" t="str">
        <f>LFAT!G16</f>
        <v>R</v>
      </c>
      <c r="N1165" s="19">
        <f>LFAT!I16</f>
        <v>0.1</v>
      </c>
      <c r="O1165" s="18">
        <f>LFAT!J16</f>
        <v>0.05</v>
      </c>
      <c r="P1165" s="18">
        <f t="shared" si="54"/>
        <v>7.9249999999999998E-3</v>
      </c>
      <c r="Q1165" s="18">
        <f t="shared" si="55"/>
        <v>7.1229050885266119E-3</v>
      </c>
      <c r="R1165" s="18">
        <f t="shared" si="56"/>
        <v>2.4858053141642578E-3</v>
      </c>
    </row>
    <row r="1166" spans="1:18" ht="18" customHeight="1" x14ac:dyDescent="0.2">
      <c r="A1166" s="16" t="str">
        <f>'Limiting Factor Scores'!A116</f>
        <v>CC8</v>
      </c>
      <c r="B1166" s="16" t="str">
        <f>'Limiting Factor Scores'!B116</f>
        <v>Catherine Creek</v>
      </c>
      <c r="C1166" s="16" t="str">
        <f>'Limiting Factor Scores'!C116</f>
        <v>Predation</v>
      </c>
      <c r="D1166" s="18">
        <f>'Limiting Factor Scores'!D116</f>
        <v>0.2235</v>
      </c>
      <c r="E1166" s="19">
        <f>'Limiting Factor Scores'!E116</f>
        <v>1</v>
      </c>
      <c r="F1166" s="18">
        <f>'Limiting Factor Scores'!F116</f>
        <v>0.1</v>
      </c>
      <c r="G1166" s="18">
        <f>'Limiting Factor Scores'!G116</f>
        <v>0.12005142860654999</v>
      </c>
      <c r="H1166" s="18">
        <f>'Limiting Factor Scores'!H116</f>
        <v>3.6251700008493003E-2</v>
      </c>
      <c r="I1166" s="17">
        <f>LFAT!A14</f>
        <v>1</v>
      </c>
      <c r="J1166" s="16" t="str">
        <f>LFAT!B14</f>
        <v>Protect Land (Easement and Acquisition)</v>
      </c>
      <c r="K1166" s="16" t="str">
        <f>LFAT!D14</f>
        <v>I</v>
      </c>
      <c r="L1166" s="19">
        <f>LFAT!F14</f>
        <v>0.5</v>
      </c>
      <c r="M1166" s="16" t="str">
        <f>LFAT!G14</f>
        <v>R</v>
      </c>
      <c r="N1166" s="19">
        <f>LFAT!I14</f>
        <v>0.1</v>
      </c>
      <c r="O1166" s="18">
        <f>LFAT!J14</f>
        <v>0.05</v>
      </c>
      <c r="P1166" s="18">
        <f t="shared" si="54"/>
        <v>5.000000000000001E-3</v>
      </c>
      <c r="Q1166" s="18">
        <f t="shared" si="55"/>
        <v>6.0025714303275001E-3</v>
      </c>
      <c r="R1166" s="18">
        <f t="shared" si="56"/>
        <v>1.8125850004246501E-3</v>
      </c>
    </row>
    <row r="1167" spans="1:18" ht="18" customHeight="1" x14ac:dyDescent="0.2">
      <c r="A1167" s="16" t="str">
        <f>'Limiting Factor Scores'!A117</f>
        <v>CC8</v>
      </c>
      <c r="B1167" s="16" t="str">
        <f>'Limiting Factor Scores'!B117</f>
        <v>Catherine Creek</v>
      </c>
      <c r="C1167" s="16" t="str">
        <f>'Limiting Factor Scores'!C117</f>
        <v>Riparian Condition</v>
      </c>
      <c r="D1167" s="18">
        <f>'Limiting Factor Scores'!D117</f>
        <v>0.2235</v>
      </c>
      <c r="E1167" s="19">
        <f>'Limiting Factor Scores'!E117</f>
        <v>1.89</v>
      </c>
      <c r="F1167" s="18">
        <f>'Limiting Factor Scores'!F117</f>
        <v>0.30025000000000002</v>
      </c>
      <c r="G1167" s="18">
        <f>'Limiting Factor Scores'!G117</f>
        <v>0.41653575273609084</v>
      </c>
      <c r="H1167" s="18">
        <f>'Limiting Factor Scores'!H117</f>
        <v>0.13321954171781969</v>
      </c>
      <c r="I1167" s="17">
        <f>LFAT!A3</f>
        <v>1</v>
      </c>
      <c r="J1167" s="16" t="str">
        <f>LFAT!B3</f>
        <v>Protect Land (Easement and Acquisition)</v>
      </c>
      <c r="K1167" s="16" t="str">
        <f>LFAT!D3</f>
        <v>I</v>
      </c>
      <c r="L1167" s="19">
        <f>LFAT!F3</f>
        <v>0.5</v>
      </c>
      <c r="M1167" s="16" t="str">
        <f>LFAT!G3</f>
        <v>C</v>
      </c>
      <c r="N1167" s="19">
        <f>LFAT!I3</f>
        <v>1</v>
      </c>
      <c r="O1167" s="18">
        <f>LFAT!J3</f>
        <v>0.5</v>
      </c>
      <c r="P1167" s="18">
        <f t="shared" si="54"/>
        <v>0.15012500000000001</v>
      </c>
      <c r="Q1167" s="18">
        <f t="shared" si="55"/>
        <v>0.20826787636804542</v>
      </c>
      <c r="R1167" s="18">
        <f t="shared" si="56"/>
        <v>6.6609770858909845E-2</v>
      </c>
    </row>
    <row r="1168" spans="1:18" ht="18" customHeight="1" x14ac:dyDescent="0.2">
      <c r="A1168" s="16" t="str">
        <f>'Limiting Factor Scores'!A118</f>
        <v>CC8</v>
      </c>
      <c r="B1168" s="16" t="str">
        <f>'Limiting Factor Scores'!B118</f>
        <v>Catherine Creek</v>
      </c>
      <c r="C1168" s="16" t="str">
        <f>'Limiting Factor Scores'!C118</f>
        <v>Side Channel and Wetland Habitat</v>
      </c>
      <c r="D1168" s="18">
        <f>'Limiting Factor Scores'!D118</f>
        <v>0.2235</v>
      </c>
      <c r="E1168" s="19">
        <f>'Limiting Factor Scores'!E118</f>
        <v>1.89</v>
      </c>
      <c r="F1168" s="18">
        <f>'Limiting Factor Scores'!F118</f>
        <v>0.30025000000000002</v>
      </c>
      <c r="G1168" s="18">
        <f>'Limiting Factor Scores'!G118</f>
        <v>0.5157565820278186</v>
      </c>
      <c r="H1168" s="18">
        <f>'Limiting Factor Scores'!H118</f>
        <v>0.14987138522221208</v>
      </c>
      <c r="I1168" s="17">
        <f>LFAT!A5</f>
        <v>1</v>
      </c>
      <c r="J1168" s="16" t="str">
        <f>LFAT!B5</f>
        <v>Protect Land (Easement and Acquisition)</v>
      </c>
      <c r="K1168" s="16" t="str">
        <f>LFAT!D5</f>
        <v>I</v>
      </c>
      <c r="L1168" s="19">
        <f>LFAT!F5</f>
        <v>0.5</v>
      </c>
      <c r="M1168" s="16" t="str">
        <f>LFAT!G5</f>
        <v>CD</v>
      </c>
      <c r="N1168" s="19">
        <f>LFAT!I5</f>
        <v>0.5</v>
      </c>
      <c r="O1168" s="18">
        <f>LFAT!J5</f>
        <v>0.25</v>
      </c>
      <c r="P1168" s="18">
        <f t="shared" si="54"/>
        <v>7.5062500000000004E-2</v>
      </c>
      <c r="Q1168" s="18">
        <f t="shared" si="55"/>
        <v>0.12893914550695465</v>
      </c>
      <c r="R1168" s="18">
        <f t="shared" si="56"/>
        <v>3.7467846305553019E-2</v>
      </c>
    </row>
    <row r="1169" spans="1:18" ht="18" customHeight="1" x14ac:dyDescent="0.2">
      <c r="A1169" s="16" t="str">
        <f>'Limiting Factor Scores'!A119</f>
        <v>CC8</v>
      </c>
      <c r="B1169" s="16" t="str">
        <f>'Limiting Factor Scores'!B119</f>
        <v>Catherine Creek</v>
      </c>
      <c r="C1169" s="16" t="str">
        <f>'Limiting Factor Scores'!C119</f>
        <v>Summer Water Temperature</v>
      </c>
      <c r="D1169" s="18">
        <f>'Limiting Factor Scores'!D119</f>
        <v>0.2235</v>
      </c>
      <c r="E1169" s="19">
        <f>'Limiting Factor Scores'!E119</f>
        <v>2</v>
      </c>
      <c r="F1169" s="18">
        <f>'Limiting Factor Scores'!F119</f>
        <v>0.32500000000000001</v>
      </c>
      <c r="G1169" s="18">
        <f>'Limiting Factor Scores'!G119</f>
        <v>0.48355821427533763</v>
      </c>
      <c r="H1169" s="18">
        <f>'Limiting Factor Scores'!H119</f>
        <v>0.1492908160688344</v>
      </c>
      <c r="I1169" s="17">
        <f>LFAT!A11</f>
        <v>1</v>
      </c>
      <c r="J1169" s="16" t="str">
        <f>LFAT!B11</f>
        <v>Protect Land (Easement and Acquisition)</v>
      </c>
      <c r="K1169" s="16" t="str">
        <f>LFAT!D11</f>
        <v>I</v>
      </c>
      <c r="L1169" s="19">
        <f>LFAT!F11</f>
        <v>0.5</v>
      </c>
      <c r="M1169" s="16" t="str">
        <f>LFAT!G11</f>
        <v>R</v>
      </c>
      <c r="N1169" s="19">
        <f>LFAT!I11</f>
        <v>0.1</v>
      </c>
      <c r="O1169" s="18">
        <f>LFAT!J11</f>
        <v>0.05</v>
      </c>
      <c r="P1169" s="18">
        <f t="shared" si="54"/>
        <v>1.6250000000000001E-2</v>
      </c>
      <c r="Q1169" s="18">
        <f t="shared" si="55"/>
        <v>2.4177910713766883E-2</v>
      </c>
      <c r="R1169" s="18">
        <f t="shared" si="56"/>
        <v>7.4645408034417207E-3</v>
      </c>
    </row>
    <row r="1170" spans="1:18" ht="18" customHeight="1" x14ac:dyDescent="0.2">
      <c r="A1170" s="16" t="str">
        <f>'Limiting Factor Scores'!A120</f>
        <v>CC8</v>
      </c>
      <c r="B1170" s="16" t="str">
        <f>'Limiting Factor Scores'!B120</f>
        <v>Catherine Creek</v>
      </c>
      <c r="C1170" s="16" t="str">
        <f>'Limiting Factor Scores'!C120</f>
        <v>Water Quality</v>
      </c>
      <c r="D1170" s="18">
        <f>'Limiting Factor Scores'!D120</f>
        <v>0.2235</v>
      </c>
      <c r="E1170" s="19">
        <f>'Limiting Factor Scores'!E120</f>
        <v>2</v>
      </c>
      <c r="F1170" s="18">
        <f>'Limiting Factor Scores'!F120</f>
        <v>0.32500000000000001</v>
      </c>
      <c r="G1170" s="18">
        <f>'Limiting Factor Scores'!G120</f>
        <v>0.42285401797128763</v>
      </c>
      <c r="H1170" s="18">
        <f>'Limiting Factor Scores'!H120</f>
        <v>0.11665063663775439</v>
      </c>
      <c r="I1170" s="17">
        <f>LFAT!A13</f>
        <v>1</v>
      </c>
      <c r="J1170" s="16" t="str">
        <f>LFAT!B13</f>
        <v>Protect Land (Easement and Acquisition)</v>
      </c>
      <c r="K1170" s="16" t="str">
        <f>LFAT!D13</f>
        <v>I</v>
      </c>
      <c r="L1170" s="19">
        <f>LFAT!F13</f>
        <v>0.5</v>
      </c>
      <c r="M1170" s="16" t="str">
        <f>LFAT!G13</f>
        <v>CD</v>
      </c>
      <c r="N1170" s="19">
        <f>LFAT!I13</f>
        <v>0.5</v>
      </c>
      <c r="O1170" s="18">
        <f>LFAT!J13</f>
        <v>0.25</v>
      </c>
      <c r="P1170" s="18">
        <f t="shared" si="54"/>
        <v>8.1250000000000003E-2</v>
      </c>
      <c r="Q1170" s="18">
        <f t="shared" si="55"/>
        <v>0.10571350449282191</v>
      </c>
      <c r="R1170" s="18">
        <f t="shared" si="56"/>
        <v>2.9162659159438598E-2</v>
      </c>
    </row>
    <row r="1171" spans="1:18" ht="18" customHeight="1" x14ac:dyDescent="0.2">
      <c r="A1171" s="16" t="str">
        <f>'Limiting Factor Scores'!A121</f>
        <v>CC8</v>
      </c>
      <c r="B1171" s="16" t="str">
        <f>'Limiting Factor Scores'!B121</f>
        <v>Catherine Creek</v>
      </c>
      <c r="C1171" s="16" t="str">
        <f>'Limiting Factor Scores'!C121</f>
        <v>Winter Water Temperature</v>
      </c>
      <c r="D1171" s="18">
        <f>'Limiting Factor Scores'!D121</f>
        <v>0.2235</v>
      </c>
      <c r="E1171" s="19">
        <f>'Limiting Factor Scores'!E121</f>
        <v>1.59</v>
      </c>
      <c r="F1171" s="18">
        <f>'Limiting Factor Scores'!F121</f>
        <v>0.23275000000000001</v>
      </c>
      <c r="G1171" s="18">
        <f>'Limiting Factor Scores'!G121</f>
        <v>0.2493226312574314</v>
      </c>
      <c r="H1171" s="18">
        <f>'Limiting Factor Scores'!H121</f>
        <v>6.939417975780296E-2</v>
      </c>
      <c r="I1171" s="17">
        <f>LFAT!A12</f>
        <v>1</v>
      </c>
      <c r="J1171" s="16" t="str">
        <f>LFAT!B12</f>
        <v>Protect Land (Easement and Acquisition)</v>
      </c>
      <c r="K1171" s="16" t="str">
        <f>LFAT!D12</f>
        <v>I</v>
      </c>
      <c r="L1171" s="19">
        <f>LFAT!F12</f>
        <v>0.5</v>
      </c>
      <c r="M1171" s="16" t="str">
        <f>LFAT!G12</f>
        <v>R</v>
      </c>
      <c r="N1171" s="19">
        <f>LFAT!I12</f>
        <v>0.1</v>
      </c>
      <c r="O1171" s="18">
        <f>LFAT!J12</f>
        <v>0.05</v>
      </c>
      <c r="P1171" s="18">
        <f t="shared" si="54"/>
        <v>1.1637500000000002E-2</v>
      </c>
      <c r="Q1171" s="18">
        <f t="shared" si="55"/>
        <v>1.2466131562871571E-2</v>
      </c>
      <c r="R1171" s="18">
        <f t="shared" si="56"/>
        <v>3.4697089878901483E-3</v>
      </c>
    </row>
    <row r="1172" spans="1:18" ht="18" customHeight="1" x14ac:dyDescent="0.2">
      <c r="A1172" s="16" t="str">
        <f>'Limiting Factor Scores'!A107</f>
        <v>CC8</v>
      </c>
      <c r="B1172" s="16" t="str">
        <f>'Limiting Factor Scores'!B107</f>
        <v>Catherine Creek</v>
      </c>
      <c r="C1172" s="16" t="str">
        <f>'Limiting Factor Scores'!C107</f>
        <v>Altered Flow Timing</v>
      </c>
      <c r="D1172" s="18">
        <f>'Limiting Factor Scores'!D107</f>
        <v>0.2235</v>
      </c>
      <c r="E1172" s="19">
        <f>'Limiting Factor Scores'!E107</f>
        <v>2.52</v>
      </c>
      <c r="F1172" s="18">
        <f>'Limiting Factor Scores'!F107</f>
        <v>0.442</v>
      </c>
      <c r="G1172" s="18">
        <f>'Limiting Factor Scores'!G107</f>
        <v>0.51792612858554099</v>
      </c>
      <c r="H1172" s="18">
        <f>'Limiting Factor Scores'!H107</f>
        <v>0.14105372359541971</v>
      </c>
      <c r="I1172" s="17">
        <f>LFAT!A23</f>
        <v>2</v>
      </c>
      <c r="J1172" s="16" t="str">
        <f>LFAT!B23</f>
        <v>Instream Complexity Improvement</v>
      </c>
      <c r="K1172" s="16" t="str">
        <f>LFAT!D23</f>
        <v>N</v>
      </c>
      <c r="L1172" s="19">
        <f>LFAT!F23</f>
        <v>0.1</v>
      </c>
      <c r="M1172" s="16" t="str">
        <f>LFAT!G23</f>
        <v>CD</v>
      </c>
      <c r="N1172" s="19">
        <f>LFAT!I23</f>
        <v>0.5</v>
      </c>
      <c r="O1172" s="18">
        <f>LFAT!J23</f>
        <v>0.05</v>
      </c>
      <c r="P1172" s="18">
        <f t="shared" si="54"/>
        <v>2.2100000000000002E-2</v>
      </c>
      <c r="Q1172" s="18">
        <f t="shared" si="55"/>
        <v>2.5896306429277052E-2</v>
      </c>
      <c r="R1172" s="18">
        <f t="shared" si="56"/>
        <v>7.0526861797709853E-3</v>
      </c>
    </row>
    <row r="1173" spans="1:18" ht="18" customHeight="1" x14ac:dyDescent="0.2">
      <c r="A1173" s="16" t="str">
        <f>'Limiting Factor Scores'!A108</f>
        <v>CC8</v>
      </c>
      <c r="B1173" s="16" t="str">
        <f>'Limiting Factor Scores'!B108</f>
        <v>Catherine Creek</v>
      </c>
      <c r="C1173" s="16" t="str">
        <f>'Limiting Factor Scores'!C108</f>
        <v>Altered Primary Productivity</v>
      </c>
      <c r="D1173" s="18">
        <f>'Limiting Factor Scores'!D108</f>
        <v>0.2235</v>
      </c>
      <c r="E1173" s="19">
        <f>'Limiting Factor Scores'!E108</f>
        <v>1.44</v>
      </c>
      <c r="F1173" s="18">
        <f>'Limiting Factor Scores'!F108</f>
        <v>0.19900000000000001</v>
      </c>
      <c r="G1173" s="18">
        <f>'Limiting Factor Scores'!G108</f>
        <v>0.16170384639680249</v>
      </c>
      <c r="H1173" s="18">
        <f>'Limiting Factor Scores'!H108</f>
        <v>4.537873756138959E-2</v>
      </c>
      <c r="I1173" s="17">
        <f>LFAT!A30</f>
        <v>2</v>
      </c>
      <c r="J1173" s="16" t="str">
        <f>LFAT!B30</f>
        <v>Instream Complexity Improvement</v>
      </c>
      <c r="K1173" s="16" t="str">
        <f>LFAT!D30</f>
        <v>N</v>
      </c>
      <c r="L1173" s="19">
        <f>LFAT!F30</f>
        <v>0.1</v>
      </c>
      <c r="M1173" s="16" t="str">
        <f>LFAT!G30</f>
        <v>R</v>
      </c>
      <c r="N1173" s="19">
        <f>LFAT!I30</f>
        <v>0.1</v>
      </c>
      <c r="O1173" s="18">
        <f>LFAT!J30</f>
        <v>0.01</v>
      </c>
      <c r="P1173" s="18">
        <f t="shared" si="54"/>
        <v>1.99E-3</v>
      </c>
      <c r="Q1173" s="18">
        <f t="shared" si="55"/>
        <v>1.6170384639680249E-3</v>
      </c>
      <c r="R1173" s="18">
        <f t="shared" si="56"/>
        <v>4.5378737561389593E-4</v>
      </c>
    </row>
    <row r="1174" spans="1:18" ht="18" customHeight="1" x14ac:dyDescent="0.2">
      <c r="A1174" s="16" t="str">
        <f>'Limiting Factor Scores'!A109</f>
        <v>CC8</v>
      </c>
      <c r="B1174" s="16" t="str">
        <f>'Limiting Factor Scores'!B109</f>
        <v>Catherine Creek</v>
      </c>
      <c r="C1174" s="16" t="str">
        <f>'Limiting Factor Scores'!C109</f>
        <v>Anthropogenic Barriers</v>
      </c>
      <c r="D1174" s="18">
        <f>'Limiting Factor Scores'!D109</f>
        <v>0.2235</v>
      </c>
      <c r="E1174" s="19">
        <f>'Limiting Factor Scores'!E109</f>
        <v>1</v>
      </c>
      <c r="F1174" s="18">
        <f>'Limiting Factor Scores'!F109</f>
        <v>0.1</v>
      </c>
      <c r="G1174" s="18">
        <f>'Limiting Factor Scores'!G109</f>
        <v>0.1186146428316</v>
      </c>
      <c r="H1174" s="18">
        <f>'Limiting Factor Scores'!H109</f>
        <v>3.6481585702983002E-2</v>
      </c>
      <c r="I1174" s="17">
        <f>LFAT!A17</f>
        <v>2</v>
      </c>
      <c r="J1174" s="16" t="str">
        <f>LFAT!B17</f>
        <v>Instream Complexity Improvement</v>
      </c>
      <c r="K1174" s="16" t="str">
        <f>LFAT!D17</f>
        <v>N</v>
      </c>
      <c r="L1174" s="19">
        <f>LFAT!F17</f>
        <v>0.1</v>
      </c>
      <c r="M1174" s="16" t="str">
        <f>LFAT!G17</f>
        <v>R</v>
      </c>
      <c r="N1174" s="19">
        <f>LFAT!I17</f>
        <v>0.1</v>
      </c>
      <c r="O1174" s="18">
        <f>LFAT!J17</f>
        <v>0.01</v>
      </c>
      <c r="P1174" s="18">
        <f t="shared" si="54"/>
        <v>1E-3</v>
      </c>
      <c r="Q1174" s="18">
        <f t="shared" si="55"/>
        <v>1.186146428316E-3</v>
      </c>
      <c r="R1174" s="18">
        <f t="shared" si="56"/>
        <v>3.6481585702983002E-4</v>
      </c>
    </row>
    <row r="1175" spans="1:18" ht="18" customHeight="1" x14ac:dyDescent="0.2">
      <c r="A1175" s="16" t="str">
        <f>'Limiting Factor Scores'!A110</f>
        <v>CC8</v>
      </c>
      <c r="B1175" s="16" t="str">
        <f>'Limiting Factor Scores'!B110</f>
        <v>Catherine Creek</v>
      </c>
      <c r="C1175" s="16" t="str">
        <f>'Limiting Factor Scores'!C110</f>
        <v>Channel and Habitat Structure</v>
      </c>
      <c r="D1175" s="18">
        <f>'Limiting Factor Scores'!D110</f>
        <v>0.2235</v>
      </c>
      <c r="E1175" s="19">
        <f>'Limiting Factor Scores'!E110</f>
        <v>1.74</v>
      </c>
      <c r="F1175" s="18">
        <f>'Limiting Factor Scores'!F110</f>
        <v>0.26650000000000001</v>
      </c>
      <c r="G1175" s="18">
        <f>'Limiting Factor Scores'!G110</f>
        <v>0.51904682135199076</v>
      </c>
      <c r="H1175" s="18">
        <f>'Limiting Factor Scores'!H110</f>
        <v>0.15645858077285407</v>
      </c>
      <c r="I1175" s="17">
        <f>LFAT!A21</f>
        <v>2</v>
      </c>
      <c r="J1175" s="16" t="str">
        <f>LFAT!B21</f>
        <v>Instream Complexity Improvement</v>
      </c>
      <c r="K1175" s="16" t="str">
        <f>LFAT!D21</f>
        <v>D</v>
      </c>
      <c r="L1175" s="19">
        <f>LFAT!F21</f>
        <v>1</v>
      </c>
      <c r="M1175" s="16" t="str">
        <f>LFAT!G21</f>
        <v>C</v>
      </c>
      <c r="N1175" s="19">
        <f>LFAT!I21</f>
        <v>1</v>
      </c>
      <c r="O1175" s="18">
        <f>LFAT!J21</f>
        <v>1</v>
      </c>
      <c r="P1175" s="18">
        <f t="shared" si="54"/>
        <v>0.26650000000000001</v>
      </c>
      <c r="Q1175" s="18">
        <f t="shared" si="55"/>
        <v>0.51904682135199076</v>
      </c>
      <c r="R1175" s="18">
        <f t="shared" si="56"/>
        <v>0.15645858077285407</v>
      </c>
    </row>
    <row r="1176" spans="1:18" ht="18" customHeight="1" x14ac:dyDescent="0.2">
      <c r="A1176" s="16" t="str">
        <f>'Limiting Factor Scores'!A111</f>
        <v>CC8</v>
      </c>
      <c r="B1176" s="16" t="str">
        <f>'Limiting Factor Scores'!B111</f>
        <v>Catherine Creek</v>
      </c>
      <c r="C1176" s="16" t="str">
        <f>'Limiting Factor Scores'!C111</f>
        <v>Decreased Sediment Quantity</v>
      </c>
      <c r="D1176" s="18">
        <f>'Limiting Factor Scores'!D111</f>
        <v>0.2235</v>
      </c>
      <c r="E1176" s="19">
        <f>'Limiting Factor Scores'!E111</f>
        <v>1.97</v>
      </c>
      <c r="F1176" s="18">
        <f>'Limiting Factor Scores'!F111</f>
        <v>0.31824999999999998</v>
      </c>
      <c r="G1176" s="18">
        <f>'Limiting Factor Scores'!G111</f>
        <v>0.36834595985191237</v>
      </c>
      <c r="H1176" s="18">
        <f>'Limiting Factor Scores'!H111</f>
        <v>0.11171297883910916</v>
      </c>
      <c r="I1176" s="17">
        <f>LFAT!A24</f>
        <v>2</v>
      </c>
      <c r="J1176" s="16" t="str">
        <f>LFAT!B24</f>
        <v>Instream Complexity Improvement</v>
      </c>
      <c r="K1176" s="16" t="str">
        <f>LFAT!D24</f>
        <v>I</v>
      </c>
      <c r="L1176" s="19">
        <f>LFAT!F24</f>
        <v>0.5</v>
      </c>
      <c r="M1176" s="16" t="str">
        <f>LFAT!G24</f>
        <v>CD</v>
      </c>
      <c r="N1176" s="19">
        <f>LFAT!I24</f>
        <v>0.5</v>
      </c>
      <c r="O1176" s="18">
        <f>LFAT!J24</f>
        <v>0.25</v>
      </c>
      <c r="P1176" s="18">
        <f t="shared" si="54"/>
        <v>7.9562499999999994E-2</v>
      </c>
      <c r="Q1176" s="18">
        <f t="shared" si="55"/>
        <v>9.2086489962978094E-2</v>
      </c>
      <c r="R1176" s="18">
        <f t="shared" si="56"/>
        <v>2.792824470977729E-2</v>
      </c>
    </row>
    <row r="1177" spans="1:18" ht="18" customHeight="1" x14ac:dyDescent="0.2">
      <c r="A1177" s="16" t="str">
        <f>'Limiting Factor Scores'!A112</f>
        <v>CC8</v>
      </c>
      <c r="B1177" s="16" t="str">
        <f>'Limiting Factor Scores'!B112</f>
        <v>Catherine Creek</v>
      </c>
      <c r="C1177" s="16" t="str">
        <f>'Limiting Factor Scores'!C112</f>
        <v>Decreased Water Quantity</v>
      </c>
      <c r="D1177" s="18">
        <f>'Limiting Factor Scores'!D112</f>
        <v>0.2235</v>
      </c>
      <c r="E1177" s="19">
        <f>'Limiting Factor Scores'!E112</f>
        <v>1.59</v>
      </c>
      <c r="F1177" s="18">
        <f>'Limiting Factor Scores'!F112</f>
        <v>0.23275000000000001</v>
      </c>
      <c r="G1177" s="18">
        <f>'Limiting Factor Scores'!G112</f>
        <v>0.38977561880945111</v>
      </c>
      <c r="H1177" s="18">
        <f>'Limiting Factor Scores'!H112</f>
        <v>0.11169728195444356</v>
      </c>
      <c r="I1177" s="17">
        <f>LFAT!A22</f>
        <v>2</v>
      </c>
      <c r="J1177" s="16" t="str">
        <f>LFAT!B22</f>
        <v>Instream Complexity Improvement</v>
      </c>
      <c r="K1177" s="16" t="str">
        <f>LFAT!D22</f>
        <v>N</v>
      </c>
      <c r="L1177" s="19">
        <f>LFAT!F22</f>
        <v>0.1</v>
      </c>
      <c r="M1177" s="16" t="str">
        <f>LFAT!G22</f>
        <v>R</v>
      </c>
      <c r="N1177" s="19">
        <f>LFAT!I22</f>
        <v>0.1</v>
      </c>
      <c r="O1177" s="18">
        <f>LFAT!J22</f>
        <v>0.01</v>
      </c>
      <c r="P1177" s="18">
        <f t="shared" si="54"/>
        <v>2.3275000000000001E-3</v>
      </c>
      <c r="Q1177" s="18">
        <f t="shared" si="55"/>
        <v>3.8977561880945114E-3</v>
      </c>
      <c r="R1177" s="18">
        <f t="shared" si="56"/>
        <v>1.1169728195444357E-3</v>
      </c>
    </row>
    <row r="1178" spans="1:18" ht="18" customHeight="1" x14ac:dyDescent="0.2">
      <c r="A1178" s="16" t="str">
        <f>'Limiting Factor Scores'!A113</f>
        <v>CC8</v>
      </c>
      <c r="B1178" s="16" t="str">
        <f>'Limiting Factor Scores'!B113</f>
        <v>Catherine Creek</v>
      </c>
      <c r="C1178" s="16" t="str">
        <f>'Limiting Factor Scores'!C113</f>
        <v>Floodplain Condition</v>
      </c>
      <c r="D1178" s="18">
        <f>'Limiting Factor Scores'!D113</f>
        <v>0.2235</v>
      </c>
      <c r="E1178" s="19">
        <f>'Limiting Factor Scores'!E113</f>
        <v>1.89</v>
      </c>
      <c r="F1178" s="18">
        <f>'Limiting Factor Scores'!F113</f>
        <v>0.30025000000000002</v>
      </c>
      <c r="G1178" s="18">
        <f>'Limiting Factor Scores'!G113</f>
        <v>0.4079078544930454</v>
      </c>
      <c r="H1178" s="18">
        <f>'Limiting Factor Scores'!H113</f>
        <v>0.11596374528340045</v>
      </c>
      <c r="I1178" s="17">
        <f>LFAT!A19</f>
        <v>2</v>
      </c>
      <c r="J1178" s="16" t="str">
        <f>LFAT!B19</f>
        <v>Instream Complexity Improvement</v>
      </c>
      <c r="K1178" s="16" t="str">
        <f>LFAT!D19</f>
        <v>I</v>
      </c>
      <c r="L1178" s="19">
        <f>LFAT!F19</f>
        <v>0.5</v>
      </c>
      <c r="M1178" s="16" t="str">
        <f>LFAT!G19</f>
        <v>C</v>
      </c>
      <c r="N1178" s="19">
        <f>LFAT!I19</f>
        <v>1</v>
      </c>
      <c r="O1178" s="18">
        <f>LFAT!J19</f>
        <v>0.5</v>
      </c>
      <c r="P1178" s="18">
        <f t="shared" si="54"/>
        <v>0.15012500000000001</v>
      </c>
      <c r="Q1178" s="18">
        <f t="shared" si="55"/>
        <v>0.2039539272465227</v>
      </c>
      <c r="R1178" s="18">
        <f t="shared" si="56"/>
        <v>5.7981872641700224E-2</v>
      </c>
    </row>
    <row r="1179" spans="1:18" ht="18" customHeight="1" x14ac:dyDescent="0.2">
      <c r="A1179" s="16" t="str">
        <f>'Limiting Factor Scores'!A114</f>
        <v>CC8</v>
      </c>
      <c r="B1179" s="16" t="str">
        <f>'Limiting Factor Scores'!B114</f>
        <v>Catherine Creek</v>
      </c>
      <c r="C1179" s="16" t="str">
        <f>'Limiting Factor Scores'!C114</f>
        <v>Increased Sediment Quantity</v>
      </c>
      <c r="D1179" s="18">
        <f>'Limiting Factor Scores'!D114</f>
        <v>0.2235</v>
      </c>
      <c r="E1179" s="19">
        <f>'Limiting Factor Scores'!E114</f>
        <v>1.78</v>
      </c>
      <c r="F1179" s="18">
        <f>'Limiting Factor Scores'!F114</f>
        <v>0.27550000000000002</v>
      </c>
      <c r="G1179" s="18">
        <f>'Limiting Factor Scores'!G114</f>
        <v>0.22386638031316125</v>
      </c>
      <c r="H1179" s="18">
        <f>'Limiting Factor Scores'!H114</f>
        <v>7.3867109192558192E-2</v>
      </c>
      <c r="I1179" s="17">
        <f>LFAT!A25</f>
        <v>2</v>
      </c>
      <c r="J1179" s="16" t="str">
        <f>LFAT!B25</f>
        <v>Instream Complexity Improvement</v>
      </c>
      <c r="K1179" s="16" t="str">
        <f>LFAT!D25</f>
        <v>I</v>
      </c>
      <c r="L1179" s="19">
        <f>LFAT!F25</f>
        <v>0.5</v>
      </c>
      <c r="M1179" s="16" t="str">
        <f>LFAT!G25</f>
        <v>C</v>
      </c>
      <c r="N1179" s="19">
        <f>LFAT!I25</f>
        <v>1</v>
      </c>
      <c r="O1179" s="18">
        <f>LFAT!J25</f>
        <v>0.5</v>
      </c>
      <c r="P1179" s="18">
        <f t="shared" si="54"/>
        <v>0.13775000000000001</v>
      </c>
      <c r="Q1179" s="18">
        <f t="shared" si="55"/>
        <v>0.11193319015658063</v>
      </c>
      <c r="R1179" s="18">
        <f t="shared" si="56"/>
        <v>3.6933554596279096E-2</v>
      </c>
    </row>
    <row r="1180" spans="1:18" ht="18" customHeight="1" x14ac:dyDescent="0.2">
      <c r="A1180" s="16" t="str">
        <f>'Limiting Factor Scores'!A115</f>
        <v>CC8</v>
      </c>
      <c r="B1180" s="16" t="str">
        <f>'Limiting Factor Scores'!B115</f>
        <v>Catherine Creek</v>
      </c>
      <c r="C1180" s="16" t="str">
        <f>'Limiting Factor Scores'!C115</f>
        <v>Non-Native Species Interactions and Competition</v>
      </c>
      <c r="D1180" s="18">
        <f>'Limiting Factor Scores'!D115</f>
        <v>0.2235</v>
      </c>
      <c r="E1180" s="19">
        <f>'Limiting Factor Scores'!E115</f>
        <v>1.26</v>
      </c>
      <c r="F1180" s="18">
        <f>'Limiting Factor Scores'!F115</f>
        <v>0.1585</v>
      </c>
      <c r="G1180" s="18">
        <f>'Limiting Factor Scores'!G115</f>
        <v>0.14245810177053223</v>
      </c>
      <c r="H1180" s="18">
        <f>'Limiting Factor Scores'!H115</f>
        <v>4.9716106283285155E-2</v>
      </c>
      <c r="I1180" s="17">
        <f>LFAT!A31</f>
        <v>2</v>
      </c>
      <c r="J1180" s="16" t="str">
        <f>LFAT!B31</f>
        <v>Instream Complexity Improvement</v>
      </c>
      <c r="K1180" s="16" t="str">
        <f>LFAT!D31</f>
        <v>I</v>
      </c>
      <c r="L1180" s="19">
        <f>LFAT!F31</f>
        <v>0.5</v>
      </c>
      <c r="M1180" s="16" t="str">
        <f>LFAT!G31</f>
        <v>CD</v>
      </c>
      <c r="N1180" s="19">
        <f>LFAT!I31</f>
        <v>0.5</v>
      </c>
      <c r="O1180" s="18">
        <f>LFAT!J31</f>
        <v>0.25</v>
      </c>
      <c r="P1180" s="18">
        <f t="shared" si="54"/>
        <v>3.9625E-2</v>
      </c>
      <c r="Q1180" s="18">
        <f t="shared" si="55"/>
        <v>3.5614525442633056E-2</v>
      </c>
      <c r="R1180" s="18">
        <f t="shared" si="56"/>
        <v>1.2429026570821289E-2</v>
      </c>
    </row>
    <row r="1181" spans="1:18" ht="18" customHeight="1" x14ac:dyDescent="0.2">
      <c r="A1181" s="16" t="str">
        <f>'Limiting Factor Scores'!A116</f>
        <v>CC8</v>
      </c>
      <c r="B1181" s="16" t="str">
        <f>'Limiting Factor Scores'!B116</f>
        <v>Catherine Creek</v>
      </c>
      <c r="C1181" s="16" t="str">
        <f>'Limiting Factor Scores'!C116</f>
        <v>Predation</v>
      </c>
      <c r="D1181" s="18">
        <f>'Limiting Factor Scores'!D116</f>
        <v>0.2235</v>
      </c>
      <c r="E1181" s="19">
        <f>'Limiting Factor Scores'!E116</f>
        <v>1</v>
      </c>
      <c r="F1181" s="18">
        <f>'Limiting Factor Scores'!F116</f>
        <v>0.1</v>
      </c>
      <c r="G1181" s="18">
        <f>'Limiting Factor Scores'!G116</f>
        <v>0.12005142860654999</v>
      </c>
      <c r="H1181" s="18">
        <f>'Limiting Factor Scores'!H116</f>
        <v>3.6251700008493003E-2</v>
      </c>
      <c r="I1181" s="17">
        <f>LFAT!A29</f>
        <v>2</v>
      </c>
      <c r="J1181" s="16" t="str">
        <f>LFAT!B29</f>
        <v>Instream Complexity Improvement</v>
      </c>
      <c r="K1181" s="16" t="str">
        <f>LFAT!D29</f>
        <v>I</v>
      </c>
      <c r="L1181" s="19">
        <f>LFAT!F29</f>
        <v>0.5</v>
      </c>
      <c r="M1181" s="16" t="str">
        <f>LFAT!G29</f>
        <v>CD</v>
      </c>
      <c r="N1181" s="19">
        <f>LFAT!I29</f>
        <v>0.5</v>
      </c>
      <c r="O1181" s="18">
        <f>LFAT!J29</f>
        <v>0.25</v>
      </c>
      <c r="P1181" s="18">
        <f t="shared" si="54"/>
        <v>2.5000000000000001E-2</v>
      </c>
      <c r="Q1181" s="18">
        <f t="shared" si="55"/>
        <v>3.0012857151637498E-2</v>
      </c>
      <c r="R1181" s="18">
        <f t="shared" si="56"/>
        <v>9.0629250021232507E-3</v>
      </c>
    </row>
    <row r="1182" spans="1:18" ht="18" customHeight="1" x14ac:dyDescent="0.2">
      <c r="A1182" s="16" t="str">
        <f>'Limiting Factor Scores'!A117</f>
        <v>CC8</v>
      </c>
      <c r="B1182" s="16" t="str">
        <f>'Limiting Factor Scores'!B117</f>
        <v>Catherine Creek</v>
      </c>
      <c r="C1182" s="16" t="str">
        <f>'Limiting Factor Scores'!C117</f>
        <v>Riparian Condition</v>
      </c>
      <c r="D1182" s="18">
        <f>'Limiting Factor Scores'!D117</f>
        <v>0.2235</v>
      </c>
      <c r="E1182" s="19">
        <f>'Limiting Factor Scores'!E117</f>
        <v>1.89</v>
      </c>
      <c r="F1182" s="18">
        <f>'Limiting Factor Scores'!F117</f>
        <v>0.30025000000000002</v>
      </c>
      <c r="G1182" s="18">
        <f>'Limiting Factor Scores'!G117</f>
        <v>0.41653575273609084</v>
      </c>
      <c r="H1182" s="18">
        <f>'Limiting Factor Scores'!H117</f>
        <v>0.13321954171781969</v>
      </c>
      <c r="I1182" s="17">
        <f>LFAT!A18</f>
        <v>2</v>
      </c>
      <c r="J1182" s="16" t="str">
        <f>LFAT!B18</f>
        <v>Instream Complexity Improvement</v>
      </c>
      <c r="K1182" s="16" t="str">
        <f>LFAT!D18</f>
        <v>I</v>
      </c>
      <c r="L1182" s="19">
        <f>LFAT!F18</f>
        <v>0.5</v>
      </c>
      <c r="M1182" s="16" t="str">
        <f>LFAT!G18</f>
        <v>CD</v>
      </c>
      <c r="N1182" s="19">
        <f>LFAT!I18</f>
        <v>0.5</v>
      </c>
      <c r="O1182" s="18">
        <f>LFAT!J18</f>
        <v>0.25</v>
      </c>
      <c r="P1182" s="18">
        <f t="shared" si="54"/>
        <v>7.5062500000000004E-2</v>
      </c>
      <c r="Q1182" s="18">
        <f t="shared" si="55"/>
        <v>0.10413393818402271</v>
      </c>
      <c r="R1182" s="18">
        <f t="shared" si="56"/>
        <v>3.3304885429454922E-2</v>
      </c>
    </row>
    <row r="1183" spans="1:18" ht="18" customHeight="1" x14ac:dyDescent="0.2">
      <c r="A1183" s="16" t="str">
        <f>'Limiting Factor Scores'!A118</f>
        <v>CC8</v>
      </c>
      <c r="B1183" s="16" t="str">
        <f>'Limiting Factor Scores'!B118</f>
        <v>Catherine Creek</v>
      </c>
      <c r="C1183" s="16" t="str">
        <f>'Limiting Factor Scores'!C118</f>
        <v>Side Channel and Wetland Habitat</v>
      </c>
      <c r="D1183" s="18">
        <f>'Limiting Factor Scores'!D118</f>
        <v>0.2235</v>
      </c>
      <c r="E1183" s="19">
        <f>'Limiting Factor Scores'!E118</f>
        <v>1.89</v>
      </c>
      <c r="F1183" s="18">
        <f>'Limiting Factor Scores'!F118</f>
        <v>0.30025000000000002</v>
      </c>
      <c r="G1183" s="18">
        <f>'Limiting Factor Scores'!G118</f>
        <v>0.5157565820278186</v>
      </c>
      <c r="H1183" s="18">
        <f>'Limiting Factor Scores'!H118</f>
        <v>0.14987138522221208</v>
      </c>
      <c r="I1183" s="17">
        <f>LFAT!A20</f>
        <v>2</v>
      </c>
      <c r="J1183" s="16" t="str">
        <f>LFAT!B20</f>
        <v>Instream Complexity Improvement</v>
      </c>
      <c r="K1183" s="16" t="str">
        <f>LFAT!D20</f>
        <v>D</v>
      </c>
      <c r="L1183" s="19">
        <f>LFAT!F20</f>
        <v>1</v>
      </c>
      <c r="M1183" s="16" t="str">
        <f>LFAT!G20</f>
        <v>C</v>
      </c>
      <c r="N1183" s="19">
        <f>LFAT!I20</f>
        <v>1</v>
      </c>
      <c r="O1183" s="18">
        <f>LFAT!J20</f>
        <v>1</v>
      </c>
      <c r="P1183" s="18">
        <f t="shared" si="54"/>
        <v>0.30025000000000002</v>
      </c>
      <c r="Q1183" s="18">
        <f t="shared" si="55"/>
        <v>0.5157565820278186</v>
      </c>
      <c r="R1183" s="18">
        <f t="shared" si="56"/>
        <v>0.14987138522221208</v>
      </c>
    </row>
    <row r="1184" spans="1:18" ht="18" customHeight="1" x14ac:dyDescent="0.2">
      <c r="A1184" s="16" t="str">
        <f>'Limiting Factor Scores'!A119</f>
        <v>CC8</v>
      </c>
      <c r="B1184" s="16" t="str">
        <f>'Limiting Factor Scores'!B119</f>
        <v>Catherine Creek</v>
      </c>
      <c r="C1184" s="16" t="str">
        <f>'Limiting Factor Scores'!C119</f>
        <v>Summer Water Temperature</v>
      </c>
      <c r="D1184" s="18">
        <f>'Limiting Factor Scores'!D119</f>
        <v>0.2235</v>
      </c>
      <c r="E1184" s="19">
        <f>'Limiting Factor Scores'!E119</f>
        <v>2</v>
      </c>
      <c r="F1184" s="18">
        <f>'Limiting Factor Scores'!F119</f>
        <v>0.32500000000000001</v>
      </c>
      <c r="G1184" s="18">
        <f>'Limiting Factor Scores'!G119</f>
        <v>0.48355821427533763</v>
      </c>
      <c r="H1184" s="18">
        <f>'Limiting Factor Scores'!H119</f>
        <v>0.1492908160688344</v>
      </c>
      <c r="I1184" s="17">
        <f>LFAT!A26</f>
        <v>2</v>
      </c>
      <c r="J1184" s="16" t="str">
        <f>LFAT!B26</f>
        <v>Instream Complexity Improvement</v>
      </c>
      <c r="K1184" s="16" t="str">
        <f>LFAT!D26</f>
        <v>I</v>
      </c>
      <c r="L1184" s="19">
        <f>LFAT!F26</f>
        <v>0.5</v>
      </c>
      <c r="M1184" s="16" t="str">
        <f>LFAT!G26</f>
        <v>CD</v>
      </c>
      <c r="N1184" s="19">
        <f>LFAT!I26</f>
        <v>0.5</v>
      </c>
      <c r="O1184" s="18">
        <f>LFAT!J26</f>
        <v>0.25</v>
      </c>
      <c r="P1184" s="18">
        <f t="shared" si="54"/>
        <v>8.1250000000000003E-2</v>
      </c>
      <c r="Q1184" s="18">
        <f t="shared" si="55"/>
        <v>0.12088955356883441</v>
      </c>
      <c r="R1184" s="18">
        <f t="shared" si="56"/>
        <v>3.7322704017208601E-2</v>
      </c>
    </row>
    <row r="1185" spans="1:18" ht="18" customHeight="1" x14ac:dyDescent="0.2">
      <c r="A1185" s="16" t="str">
        <f>'Limiting Factor Scores'!A120</f>
        <v>CC8</v>
      </c>
      <c r="B1185" s="16" t="str">
        <f>'Limiting Factor Scores'!B120</f>
        <v>Catherine Creek</v>
      </c>
      <c r="C1185" s="16" t="str">
        <f>'Limiting Factor Scores'!C120</f>
        <v>Water Quality</v>
      </c>
      <c r="D1185" s="18">
        <f>'Limiting Factor Scores'!D120</f>
        <v>0.2235</v>
      </c>
      <c r="E1185" s="19">
        <f>'Limiting Factor Scores'!E120</f>
        <v>2</v>
      </c>
      <c r="F1185" s="18">
        <f>'Limiting Factor Scores'!F120</f>
        <v>0.32500000000000001</v>
      </c>
      <c r="G1185" s="18">
        <f>'Limiting Factor Scores'!G120</f>
        <v>0.42285401797128763</v>
      </c>
      <c r="H1185" s="18">
        <f>'Limiting Factor Scores'!H120</f>
        <v>0.11665063663775439</v>
      </c>
      <c r="I1185" s="17">
        <f>LFAT!A28</f>
        <v>2</v>
      </c>
      <c r="J1185" s="16" t="str">
        <f>LFAT!B28</f>
        <v>Instream Complexity Improvement</v>
      </c>
      <c r="K1185" s="16" t="str">
        <f>LFAT!D28</f>
        <v>N</v>
      </c>
      <c r="L1185" s="19">
        <f>LFAT!F28</f>
        <v>0.1</v>
      </c>
      <c r="M1185" s="16" t="str">
        <f>LFAT!G28</f>
        <v>R</v>
      </c>
      <c r="N1185" s="19">
        <f>LFAT!I28</f>
        <v>0.1</v>
      </c>
      <c r="O1185" s="18">
        <f>LFAT!J28</f>
        <v>0.01</v>
      </c>
      <c r="P1185" s="18">
        <f t="shared" si="54"/>
        <v>3.2500000000000003E-3</v>
      </c>
      <c r="Q1185" s="18">
        <f t="shared" si="55"/>
        <v>4.2285401797128768E-3</v>
      </c>
      <c r="R1185" s="18">
        <f t="shared" si="56"/>
        <v>1.1665063663775439E-3</v>
      </c>
    </row>
    <row r="1186" spans="1:18" ht="18" customHeight="1" x14ac:dyDescent="0.2">
      <c r="A1186" s="16" t="str">
        <f>'Limiting Factor Scores'!A121</f>
        <v>CC8</v>
      </c>
      <c r="B1186" s="16" t="str">
        <f>'Limiting Factor Scores'!B121</f>
        <v>Catherine Creek</v>
      </c>
      <c r="C1186" s="16" t="str">
        <f>'Limiting Factor Scores'!C121</f>
        <v>Winter Water Temperature</v>
      </c>
      <c r="D1186" s="18">
        <f>'Limiting Factor Scores'!D121</f>
        <v>0.2235</v>
      </c>
      <c r="E1186" s="19">
        <f>'Limiting Factor Scores'!E121</f>
        <v>1.59</v>
      </c>
      <c r="F1186" s="18">
        <f>'Limiting Factor Scores'!F121</f>
        <v>0.23275000000000001</v>
      </c>
      <c r="G1186" s="18">
        <f>'Limiting Factor Scores'!G121</f>
        <v>0.2493226312574314</v>
      </c>
      <c r="H1186" s="18">
        <f>'Limiting Factor Scores'!H121</f>
        <v>6.939417975780296E-2</v>
      </c>
      <c r="I1186" s="17">
        <f>LFAT!A27</f>
        <v>2</v>
      </c>
      <c r="J1186" s="16" t="str">
        <f>LFAT!B27</f>
        <v>Instream Complexity Improvement</v>
      </c>
      <c r="K1186" s="16" t="str">
        <f>LFAT!D27</f>
        <v>I</v>
      </c>
      <c r="L1186" s="19">
        <f>LFAT!F27</f>
        <v>0.5</v>
      </c>
      <c r="M1186" s="16" t="str">
        <f>LFAT!G27</f>
        <v>CD</v>
      </c>
      <c r="N1186" s="19">
        <f>LFAT!I27</f>
        <v>0.5</v>
      </c>
      <c r="O1186" s="18">
        <f>LFAT!J27</f>
        <v>0.25</v>
      </c>
      <c r="P1186" s="18">
        <f t="shared" si="54"/>
        <v>5.8187500000000003E-2</v>
      </c>
      <c r="Q1186" s="18">
        <f t="shared" si="55"/>
        <v>6.233065781435785E-2</v>
      </c>
      <c r="R1186" s="18">
        <f t="shared" si="56"/>
        <v>1.734854493945074E-2</v>
      </c>
    </row>
    <row r="1187" spans="1:18" ht="18" customHeight="1" x14ac:dyDescent="0.2">
      <c r="A1187" s="16" t="str">
        <f>'Limiting Factor Scores'!A107</f>
        <v>CC8</v>
      </c>
      <c r="B1187" s="16" t="str">
        <f>'Limiting Factor Scores'!B107</f>
        <v>Catherine Creek</v>
      </c>
      <c r="C1187" s="16" t="str">
        <f>'Limiting Factor Scores'!C107</f>
        <v>Altered Flow Timing</v>
      </c>
      <c r="D1187" s="18">
        <f>'Limiting Factor Scores'!D107</f>
        <v>0.2235</v>
      </c>
      <c r="E1187" s="19">
        <f>'Limiting Factor Scores'!E107</f>
        <v>2.52</v>
      </c>
      <c r="F1187" s="18">
        <f>'Limiting Factor Scores'!F107</f>
        <v>0.442</v>
      </c>
      <c r="G1187" s="18">
        <f>'Limiting Factor Scores'!G107</f>
        <v>0.51792612858554099</v>
      </c>
      <c r="H1187" s="18">
        <f>'Limiting Factor Scores'!H107</f>
        <v>0.14105372359541971</v>
      </c>
      <c r="I1187" s="17">
        <f>LFAT!A38</f>
        <v>3</v>
      </c>
      <c r="J1187" s="16" t="str">
        <f>LFAT!B38</f>
        <v>Floodplain – Reconnect and Restore</v>
      </c>
      <c r="K1187" s="16" t="str">
        <f>LFAT!D38</f>
        <v>I</v>
      </c>
      <c r="L1187" s="19">
        <f>LFAT!F38</f>
        <v>0.5</v>
      </c>
      <c r="M1187" s="16" t="str">
        <f>LFAT!G38</f>
        <v>CD</v>
      </c>
      <c r="N1187" s="19">
        <f>LFAT!I38</f>
        <v>0.5</v>
      </c>
      <c r="O1187" s="18">
        <f>LFAT!J38</f>
        <v>0.25</v>
      </c>
      <c r="P1187" s="18">
        <f t="shared" si="54"/>
        <v>0.1105</v>
      </c>
      <c r="Q1187" s="18">
        <f t="shared" si="55"/>
        <v>0.12948153214638525</v>
      </c>
      <c r="R1187" s="18">
        <f t="shared" si="56"/>
        <v>3.5263430898854926E-2</v>
      </c>
    </row>
    <row r="1188" spans="1:18" ht="18" customHeight="1" x14ac:dyDescent="0.2">
      <c r="A1188" s="16" t="str">
        <f>'Limiting Factor Scores'!A108</f>
        <v>CC8</v>
      </c>
      <c r="B1188" s="16" t="str">
        <f>'Limiting Factor Scores'!B108</f>
        <v>Catherine Creek</v>
      </c>
      <c r="C1188" s="16" t="str">
        <f>'Limiting Factor Scores'!C108</f>
        <v>Altered Primary Productivity</v>
      </c>
      <c r="D1188" s="18">
        <f>'Limiting Factor Scores'!D108</f>
        <v>0.2235</v>
      </c>
      <c r="E1188" s="19">
        <f>'Limiting Factor Scores'!E108</f>
        <v>1.44</v>
      </c>
      <c r="F1188" s="18">
        <f>'Limiting Factor Scores'!F108</f>
        <v>0.19900000000000001</v>
      </c>
      <c r="G1188" s="18">
        <f>'Limiting Factor Scores'!G108</f>
        <v>0.16170384639680249</v>
      </c>
      <c r="H1188" s="18">
        <f>'Limiting Factor Scores'!H108</f>
        <v>4.537873756138959E-2</v>
      </c>
      <c r="I1188" s="17">
        <f>LFAT!A45</f>
        <v>3</v>
      </c>
      <c r="J1188" s="16" t="str">
        <f>LFAT!B45</f>
        <v>Floodplain – Reconnect and Restore</v>
      </c>
      <c r="K1188" s="16" t="str">
        <f>LFAT!D45</f>
        <v>I</v>
      </c>
      <c r="L1188" s="19">
        <f>LFAT!F45</f>
        <v>0.5</v>
      </c>
      <c r="M1188" s="16" t="str">
        <f>LFAT!G45</f>
        <v>C</v>
      </c>
      <c r="N1188" s="19">
        <f>LFAT!I45</f>
        <v>1</v>
      </c>
      <c r="O1188" s="18">
        <f>LFAT!J45</f>
        <v>0.5</v>
      </c>
      <c r="P1188" s="18">
        <f t="shared" si="54"/>
        <v>9.9500000000000005E-2</v>
      </c>
      <c r="Q1188" s="18">
        <f t="shared" si="55"/>
        <v>8.0851923198401246E-2</v>
      </c>
      <c r="R1188" s="18">
        <f t="shared" si="56"/>
        <v>2.2689368780694795E-2</v>
      </c>
    </row>
    <row r="1189" spans="1:18" ht="18" customHeight="1" x14ac:dyDescent="0.2">
      <c r="A1189" s="16" t="str">
        <f>'Limiting Factor Scores'!A109</f>
        <v>CC8</v>
      </c>
      <c r="B1189" s="16" t="str">
        <f>'Limiting Factor Scores'!B109</f>
        <v>Catherine Creek</v>
      </c>
      <c r="C1189" s="16" t="str">
        <f>'Limiting Factor Scores'!C109</f>
        <v>Anthropogenic Barriers</v>
      </c>
      <c r="D1189" s="18">
        <f>'Limiting Factor Scores'!D109</f>
        <v>0.2235</v>
      </c>
      <c r="E1189" s="19">
        <f>'Limiting Factor Scores'!E109</f>
        <v>1</v>
      </c>
      <c r="F1189" s="18">
        <f>'Limiting Factor Scores'!F109</f>
        <v>0.1</v>
      </c>
      <c r="G1189" s="18">
        <f>'Limiting Factor Scores'!G109</f>
        <v>0.1186146428316</v>
      </c>
      <c r="H1189" s="18">
        <f>'Limiting Factor Scores'!H109</f>
        <v>3.6481585702983002E-2</v>
      </c>
      <c r="I1189" s="17">
        <f>LFAT!A32</f>
        <v>3</v>
      </c>
      <c r="J1189" s="16" t="str">
        <f>LFAT!B32</f>
        <v>Floodplain – Reconnect and Restore</v>
      </c>
      <c r="K1189" s="16" t="str">
        <f>LFAT!D32</f>
        <v>N</v>
      </c>
      <c r="L1189" s="19">
        <f>LFAT!F32</f>
        <v>0.1</v>
      </c>
      <c r="M1189" s="16" t="str">
        <f>LFAT!G32</f>
        <v>R</v>
      </c>
      <c r="N1189" s="19">
        <f>LFAT!I32</f>
        <v>0.1</v>
      </c>
      <c r="O1189" s="18">
        <f>LFAT!J32</f>
        <v>0.01</v>
      </c>
      <c r="P1189" s="18">
        <f t="shared" si="54"/>
        <v>1E-3</v>
      </c>
      <c r="Q1189" s="18">
        <f t="shared" si="55"/>
        <v>1.186146428316E-3</v>
      </c>
      <c r="R1189" s="18">
        <f t="shared" si="56"/>
        <v>3.6481585702983002E-4</v>
      </c>
    </row>
    <row r="1190" spans="1:18" ht="18" customHeight="1" x14ac:dyDescent="0.2">
      <c r="A1190" s="16" t="str">
        <f>'Limiting Factor Scores'!A110</f>
        <v>CC8</v>
      </c>
      <c r="B1190" s="16" t="str">
        <f>'Limiting Factor Scores'!B110</f>
        <v>Catherine Creek</v>
      </c>
      <c r="C1190" s="16" t="str">
        <f>'Limiting Factor Scores'!C110</f>
        <v>Channel and Habitat Structure</v>
      </c>
      <c r="D1190" s="18">
        <f>'Limiting Factor Scores'!D110</f>
        <v>0.2235</v>
      </c>
      <c r="E1190" s="19">
        <f>'Limiting Factor Scores'!E110</f>
        <v>1.74</v>
      </c>
      <c r="F1190" s="18">
        <f>'Limiting Factor Scores'!F110</f>
        <v>0.26650000000000001</v>
      </c>
      <c r="G1190" s="18">
        <f>'Limiting Factor Scores'!G110</f>
        <v>0.51904682135199076</v>
      </c>
      <c r="H1190" s="18">
        <f>'Limiting Factor Scores'!H110</f>
        <v>0.15645858077285407</v>
      </c>
      <c r="I1190" s="17">
        <f>LFAT!A36</f>
        <v>3</v>
      </c>
      <c r="J1190" s="16" t="str">
        <f>LFAT!B36</f>
        <v>Floodplain – Reconnect and Restore</v>
      </c>
      <c r="K1190" s="16" t="str">
        <f>LFAT!D36</f>
        <v>I</v>
      </c>
      <c r="L1190" s="19">
        <f>LFAT!F36</f>
        <v>0.5</v>
      </c>
      <c r="M1190" s="16" t="str">
        <f>LFAT!G36</f>
        <v>C</v>
      </c>
      <c r="N1190" s="19">
        <f>LFAT!I36</f>
        <v>1</v>
      </c>
      <c r="O1190" s="18">
        <f>LFAT!J36</f>
        <v>0.5</v>
      </c>
      <c r="P1190" s="18">
        <f t="shared" si="54"/>
        <v>0.13325000000000001</v>
      </c>
      <c r="Q1190" s="18">
        <f t="shared" si="55"/>
        <v>0.25952341067599538</v>
      </c>
      <c r="R1190" s="18">
        <f t="shared" si="56"/>
        <v>7.8229290386427036E-2</v>
      </c>
    </row>
    <row r="1191" spans="1:18" ht="18" customHeight="1" x14ac:dyDescent="0.2">
      <c r="A1191" s="16" t="str">
        <f>'Limiting Factor Scores'!A111</f>
        <v>CC8</v>
      </c>
      <c r="B1191" s="16" t="str">
        <f>'Limiting Factor Scores'!B111</f>
        <v>Catherine Creek</v>
      </c>
      <c r="C1191" s="16" t="str">
        <f>'Limiting Factor Scores'!C111</f>
        <v>Decreased Sediment Quantity</v>
      </c>
      <c r="D1191" s="18">
        <f>'Limiting Factor Scores'!D111</f>
        <v>0.2235</v>
      </c>
      <c r="E1191" s="19">
        <f>'Limiting Factor Scores'!E111</f>
        <v>1.97</v>
      </c>
      <c r="F1191" s="18">
        <f>'Limiting Factor Scores'!F111</f>
        <v>0.31824999999999998</v>
      </c>
      <c r="G1191" s="18">
        <f>'Limiting Factor Scores'!G111</f>
        <v>0.36834595985191237</v>
      </c>
      <c r="H1191" s="18">
        <f>'Limiting Factor Scores'!H111</f>
        <v>0.11171297883910916</v>
      </c>
      <c r="I1191" s="17">
        <f>LFAT!A39</f>
        <v>3</v>
      </c>
      <c r="J1191" s="16" t="str">
        <f>LFAT!B39</f>
        <v>Floodplain – Reconnect and Restore</v>
      </c>
      <c r="K1191" s="16" t="str">
        <f>LFAT!D39</f>
        <v>D</v>
      </c>
      <c r="L1191" s="19">
        <f>LFAT!F39</f>
        <v>1</v>
      </c>
      <c r="M1191" s="16" t="str">
        <f>LFAT!G39</f>
        <v>C</v>
      </c>
      <c r="N1191" s="19">
        <f>LFAT!I39</f>
        <v>1</v>
      </c>
      <c r="O1191" s="18">
        <f>LFAT!J39</f>
        <v>1</v>
      </c>
      <c r="P1191" s="18">
        <f t="shared" si="54"/>
        <v>0.31824999999999998</v>
      </c>
      <c r="Q1191" s="18">
        <f t="shared" si="55"/>
        <v>0.36834595985191237</v>
      </c>
      <c r="R1191" s="18">
        <f t="shared" si="56"/>
        <v>0.11171297883910916</v>
      </c>
    </row>
    <row r="1192" spans="1:18" ht="18" customHeight="1" x14ac:dyDescent="0.2">
      <c r="A1192" s="16" t="str">
        <f>'Limiting Factor Scores'!A112</f>
        <v>CC8</v>
      </c>
      <c r="B1192" s="16" t="str">
        <f>'Limiting Factor Scores'!B112</f>
        <v>Catherine Creek</v>
      </c>
      <c r="C1192" s="16" t="str">
        <f>'Limiting Factor Scores'!C112</f>
        <v>Decreased Water Quantity</v>
      </c>
      <c r="D1192" s="18">
        <f>'Limiting Factor Scores'!D112</f>
        <v>0.2235</v>
      </c>
      <c r="E1192" s="19">
        <f>'Limiting Factor Scores'!E112</f>
        <v>1.59</v>
      </c>
      <c r="F1192" s="18">
        <f>'Limiting Factor Scores'!F112</f>
        <v>0.23275000000000001</v>
      </c>
      <c r="G1192" s="18">
        <f>'Limiting Factor Scores'!G112</f>
        <v>0.38977561880945111</v>
      </c>
      <c r="H1192" s="18">
        <f>'Limiting Factor Scores'!H112</f>
        <v>0.11169728195444356</v>
      </c>
      <c r="I1192" s="17">
        <f>LFAT!A37</f>
        <v>3</v>
      </c>
      <c r="J1192" s="16" t="str">
        <f>LFAT!B37</f>
        <v>Floodplain – Reconnect and Restore</v>
      </c>
      <c r="K1192" s="16" t="str">
        <f>LFAT!D37</f>
        <v>I</v>
      </c>
      <c r="L1192" s="19">
        <f>LFAT!F37</f>
        <v>0.5</v>
      </c>
      <c r="M1192" s="16" t="str">
        <f>LFAT!G37</f>
        <v>CD</v>
      </c>
      <c r="N1192" s="19">
        <f>LFAT!I37</f>
        <v>0.5</v>
      </c>
      <c r="O1192" s="18">
        <f>LFAT!J37</f>
        <v>0.25</v>
      </c>
      <c r="P1192" s="18">
        <f t="shared" si="54"/>
        <v>5.8187500000000003E-2</v>
      </c>
      <c r="Q1192" s="18">
        <f t="shared" si="55"/>
        <v>9.7443904702362777E-2</v>
      </c>
      <c r="R1192" s="18">
        <f t="shared" si="56"/>
        <v>2.792432048861089E-2</v>
      </c>
    </row>
    <row r="1193" spans="1:18" ht="18" customHeight="1" x14ac:dyDescent="0.2">
      <c r="A1193" s="16" t="str">
        <f>'Limiting Factor Scores'!A113</f>
        <v>CC8</v>
      </c>
      <c r="B1193" s="16" t="str">
        <f>'Limiting Factor Scores'!B113</f>
        <v>Catherine Creek</v>
      </c>
      <c r="C1193" s="16" t="str">
        <f>'Limiting Factor Scores'!C113</f>
        <v>Floodplain Condition</v>
      </c>
      <c r="D1193" s="18">
        <f>'Limiting Factor Scores'!D113</f>
        <v>0.2235</v>
      </c>
      <c r="E1193" s="19">
        <f>'Limiting Factor Scores'!E113</f>
        <v>1.89</v>
      </c>
      <c r="F1193" s="18">
        <f>'Limiting Factor Scores'!F113</f>
        <v>0.30025000000000002</v>
      </c>
      <c r="G1193" s="18">
        <f>'Limiting Factor Scores'!G113</f>
        <v>0.4079078544930454</v>
      </c>
      <c r="H1193" s="18">
        <f>'Limiting Factor Scores'!H113</f>
        <v>0.11596374528340045</v>
      </c>
      <c r="I1193" s="17">
        <f>LFAT!A34</f>
        <v>3</v>
      </c>
      <c r="J1193" s="16" t="str">
        <f>LFAT!B34</f>
        <v>Floodplain – Reconnect and Restore</v>
      </c>
      <c r="K1193" s="16" t="str">
        <f>LFAT!D34</f>
        <v>D</v>
      </c>
      <c r="L1193" s="19">
        <f>LFAT!F34</f>
        <v>1</v>
      </c>
      <c r="M1193" s="16" t="str">
        <f>LFAT!G34</f>
        <v>C</v>
      </c>
      <c r="N1193" s="19">
        <f>LFAT!I34</f>
        <v>1</v>
      </c>
      <c r="O1193" s="18">
        <f>LFAT!J34</f>
        <v>1</v>
      </c>
      <c r="P1193" s="18">
        <f t="shared" si="54"/>
        <v>0.30025000000000002</v>
      </c>
      <c r="Q1193" s="18">
        <f t="shared" si="55"/>
        <v>0.4079078544930454</v>
      </c>
      <c r="R1193" s="18">
        <f t="shared" si="56"/>
        <v>0.11596374528340045</v>
      </c>
    </row>
    <row r="1194" spans="1:18" ht="18" customHeight="1" x14ac:dyDescent="0.2">
      <c r="A1194" s="16" t="str">
        <f>'Limiting Factor Scores'!A114</f>
        <v>CC8</v>
      </c>
      <c r="B1194" s="16" t="str">
        <f>'Limiting Factor Scores'!B114</f>
        <v>Catherine Creek</v>
      </c>
      <c r="C1194" s="16" t="str">
        <f>'Limiting Factor Scores'!C114</f>
        <v>Increased Sediment Quantity</v>
      </c>
      <c r="D1194" s="18">
        <f>'Limiting Factor Scores'!D114</f>
        <v>0.2235</v>
      </c>
      <c r="E1194" s="19">
        <f>'Limiting Factor Scores'!E114</f>
        <v>1.78</v>
      </c>
      <c r="F1194" s="18">
        <f>'Limiting Factor Scores'!F114</f>
        <v>0.27550000000000002</v>
      </c>
      <c r="G1194" s="18">
        <f>'Limiting Factor Scores'!G114</f>
        <v>0.22386638031316125</v>
      </c>
      <c r="H1194" s="18">
        <f>'Limiting Factor Scores'!H114</f>
        <v>7.3867109192558192E-2</v>
      </c>
      <c r="I1194" s="17">
        <f>LFAT!A40</f>
        <v>3</v>
      </c>
      <c r="J1194" s="16" t="str">
        <f>LFAT!B40</f>
        <v>Floodplain – Reconnect and Restore</v>
      </c>
      <c r="K1194" s="16" t="str">
        <f>LFAT!D40</f>
        <v>D</v>
      </c>
      <c r="L1194" s="19">
        <f>LFAT!F40</f>
        <v>1</v>
      </c>
      <c r="M1194" s="16" t="str">
        <f>LFAT!G40</f>
        <v>CD</v>
      </c>
      <c r="N1194" s="19">
        <f>LFAT!I40</f>
        <v>0.5</v>
      </c>
      <c r="O1194" s="18">
        <f>LFAT!J40</f>
        <v>0.5</v>
      </c>
      <c r="P1194" s="18">
        <f t="shared" si="54"/>
        <v>0.13775000000000001</v>
      </c>
      <c r="Q1194" s="18">
        <f t="shared" si="55"/>
        <v>0.11193319015658063</v>
      </c>
      <c r="R1194" s="18">
        <f t="shared" si="56"/>
        <v>3.6933554596279096E-2</v>
      </c>
    </row>
    <row r="1195" spans="1:18" ht="18" customHeight="1" x14ac:dyDescent="0.2">
      <c r="A1195" s="16" t="str">
        <f>'Limiting Factor Scores'!A115</f>
        <v>CC8</v>
      </c>
      <c r="B1195" s="16" t="str">
        <f>'Limiting Factor Scores'!B115</f>
        <v>Catherine Creek</v>
      </c>
      <c r="C1195" s="16" t="str">
        <f>'Limiting Factor Scores'!C115</f>
        <v>Non-Native Species Interactions and Competition</v>
      </c>
      <c r="D1195" s="18">
        <f>'Limiting Factor Scores'!D115</f>
        <v>0.2235</v>
      </c>
      <c r="E1195" s="19">
        <f>'Limiting Factor Scores'!E115</f>
        <v>1.26</v>
      </c>
      <c r="F1195" s="18">
        <f>'Limiting Factor Scores'!F115</f>
        <v>0.1585</v>
      </c>
      <c r="G1195" s="18">
        <f>'Limiting Factor Scores'!G115</f>
        <v>0.14245810177053223</v>
      </c>
      <c r="H1195" s="18">
        <f>'Limiting Factor Scores'!H115</f>
        <v>4.9716106283285155E-2</v>
      </c>
      <c r="I1195" s="17">
        <f>LFAT!A46</f>
        <v>3</v>
      </c>
      <c r="J1195" s="16" t="str">
        <f>LFAT!B46</f>
        <v>Floodplain – Reconnect and Restore</v>
      </c>
      <c r="K1195" s="16" t="str">
        <f>LFAT!D46</f>
        <v>N</v>
      </c>
      <c r="L1195" s="19">
        <f>LFAT!F46</f>
        <v>0.1</v>
      </c>
      <c r="M1195" s="16" t="str">
        <f>LFAT!G46</f>
        <v>CD</v>
      </c>
      <c r="N1195" s="19">
        <f>LFAT!I46</f>
        <v>0.5</v>
      </c>
      <c r="O1195" s="18">
        <f>LFAT!J46</f>
        <v>0.05</v>
      </c>
      <c r="P1195" s="18">
        <f t="shared" si="54"/>
        <v>7.9249999999999998E-3</v>
      </c>
      <c r="Q1195" s="18">
        <f t="shared" si="55"/>
        <v>7.1229050885266119E-3</v>
      </c>
      <c r="R1195" s="18">
        <f t="shared" si="56"/>
        <v>2.4858053141642578E-3</v>
      </c>
    </row>
    <row r="1196" spans="1:18" ht="18" customHeight="1" x14ac:dyDescent="0.2">
      <c r="A1196" s="16" t="str">
        <f>'Limiting Factor Scores'!A116</f>
        <v>CC8</v>
      </c>
      <c r="B1196" s="16" t="str">
        <f>'Limiting Factor Scores'!B116</f>
        <v>Catherine Creek</v>
      </c>
      <c r="C1196" s="16" t="str">
        <f>'Limiting Factor Scores'!C116</f>
        <v>Predation</v>
      </c>
      <c r="D1196" s="18">
        <f>'Limiting Factor Scores'!D116</f>
        <v>0.2235</v>
      </c>
      <c r="E1196" s="19">
        <f>'Limiting Factor Scores'!E116</f>
        <v>1</v>
      </c>
      <c r="F1196" s="18">
        <f>'Limiting Factor Scores'!F116</f>
        <v>0.1</v>
      </c>
      <c r="G1196" s="18">
        <f>'Limiting Factor Scores'!G116</f>
        <v>0.12005142860654999</v>
      </c>
      <c r="H1196" s="18">
        <f>'Limiting Factor Scores'!H116</f>
        <v>3.6251700008493003E-2</v>
      </c>
      <c r="I1196" s="17">
        <f>LFAT!A44</f>
        <v>3</v>
      </c>
      <c r="J1196" s="16" t="str">
        <f>LFAT!B44</f>
        <v>Floodplain – Reconnect and Restore</v>
      </c>
      <c r="K1196" s="16" t="str">
        <f>LFAT!D44</f>
        <v>N</v>
      </c>
      <c r="L1196" s="19">
        <f>LFAT!F44</f>
        <v>0.1</v>
      </c>
      <c r="M1196" s="16" t="str">
        <f>LFAT!G44</f>
        <v>R</v>
      </c>
      <c r="N1196" s="19">
        <f>LFAT!I44</f>
        <v>0.1</v>
      </c>
      <c r="O1196" s="18">
        <f>LFAT!J44</f>
        <v>0.01</v>
      </c>
      <c r="P1196" s="18">
        <f t="shared" si="54"/>
        <v>1E-3</v>
      </c>
      <c r="Q1196" s="18">
        <f t="shared" si="55"/>
        <v>1.2005142860655E-3</v>
      </c>
      <c r="R1196" s="18">
        <f t="shared" si="56"/>
        <v>3.6251700008493003E-4</v>
      </c>
    </row>
    <row r="1197" spans="1:18" ht="18" customHeight="1" x14ac:dyDescent="0.2">
      <c r="A1197" s="16" t="str">
        <f>'Limiting Factor Scores'!A117</f>
        <v>CC8</v>
      </c>
      <c r="B1197" s="16" t="str">
        <f>'Limiting Factor Scores'!B117</f>
        <v>Catherine Creek</v>
      </c>
      <c r="C1197" s="16" t="str">
        <f>'Limiting Factor Scores'!C117</f>
        <v>Riparian Condition</v>
      </c>
      <c r="D1197" s="18">
        <f>'Limiting Factor Scores'!D117</f>
        <v>0.2235</v>
      </c>
      <c r="E1197" s="19">
        <f>'Limiting Factor Scores'!E117</f>
        <v>1.89</v>
      </c>
      <c r="F1197" s="18">
        <f>'Limiting Factor Scores'!F117</f>
        <v>0.30025000000000002</v>
      </c>
      <c r="G1197" s="18">
        <f>'Limiting Factor Scores'!G117</f>
        <v>0.41653575273609084</v>
      </c>
      <c r="H1197" s="18">
        <f>'Limiting Factor Scores'!H117</f>
        <v>0.13321954171781969</v>
      </c>
      <c r="I1197" s="17">
        <f>LFAT!A33</f>
        <v>3</v>
      </c>
      <c r="J1197" s="16" t="str">
        <f>LFAT!B33</f>
        <v>Floodplain – Reconnect and Restore</v>
      </c>
      <c r="K1197" s="16" t="str">
        <f>LFAT!D33</f>
        <v>I</v>
      </c>
      <c r="L1197" s="19">
        <f>LFAT!F33</f>
        <v>0.5</v>
      </c>
      <c r="M1197" s="16" t="str">
        <f>LFAT!G33</f>
        <v>C</v>
      </c>
      <c r="N1197" s="19">
        <f>LFAT!I33</f>
        <v>1</v>
      </c>
      <c r="O1197" s="18">
        <f>LFAT!J33</f>
        <v>0.5</v>
      </c>
      <c r="P1197" s="18">
        <f t="shared" si="54"/>
        <v>0.15012500000000001</v>
      </c>
      <c r="Q1197" s="18">
        <f t="shared" si="55"/>
        <v>0.20826787636804542</v>
      </c>
      <c r="R1197" s="18">
        <f t="shared" si="56"/>
        <v>6.6609770858909845E-2</v>
      </c>
    </row>
    <row r="1198" spans="1:18" ht="18" customHeight="1" x14ac:dyDescent="0.2">
      <c r="A1198" s="16" t="str">
        <f>'Limiting Factor Scores'!A118</f>
        <v>CC8</v>
      </c>
      <c r="B1198" s="16" t="str">
        <f>'Limiting Factor Scores'!B118</f>
        <v>Catherine Creek</v>
      </c>
      <c r="C1198" s="16" t="str">
        <f>'Limiting Factor Scores'!C118</f>
        <v>Side Channel and Wetland Habitat</v>
      </c>
      <c r="D1198" s="18">
        <f>'Limiting Factor Scores'!D118</f>
        <v>0.2235</v>
      </c>
      <c r="E1198" s="19">
        <f>'Limiting Factor Scores'!E118</f>
        <v>1.89</v>
      </c>
      <c r="F1198" s="18">
        <f>'Limiting Factor Scores'!F118</f>
        <v>0.30025000000000002</v>
      </c>
      <c r="G1198" s="18">
        <f>'Limiting Factor Scores'!G118</f>
        <v>0.5157565820278186</v>
      </c>
      <c r="H1198" s="18">
        <f>'Limiting Factor Scores'!H118</f>
        <v>0.14987138522221208</v>
      </c>
      <c r="I1198" s="17">
        <f>LFAT!A35</f>
        <v>3</v>
      </c>
      <c r="J1198" s="16" t="str">
        <f>LFAT!B35</f>
        <v>Floodplain – Reconnect and Restore</v>
      </c>
      <c r="K1198" s="16" t="str">
        <f>LFAT!D35</f>
        <v>D</v>
      </c>
      <c r="L1198" s="19">
        <f>LFAT!F35</f>
        <v>1</v>
      </c>
      <c r="M1198" s="16" t="str">
        <f>LFAT!G35</f>
        <v>C</v>
      </c>
      <c r="N1198" s="19">
        <f>LFAT!I35</f>
        <v>1</v>
      </c>
      <c r="O1198" s="18">
        <f>LFAT!J35</f>
        <v>1</v>
      </c>
      <c r="P1198" s="18">
        <f t="shared" si="54"/>
        <v>0.30025000000000002</v>
      </c>
      <c r="Q1198" s="18">
        <f t="shared" si="55"/>
        <v>0.5157565820278186</v>
      </c>
      <c r="R1198" s="18">
        <f t="shared" si="56"/>
        <v>0.14987138522221208</v>
      </c>
    </row>
    <row r="1199" spans="1:18" ht="18" customHeight="1" x14ac:dyDescent="0.2">
      <c r="A1199" s="16" t="str">
        <f>'Limiting Factor Scores'!A119</f>
        <v>CC8</v>
      </c>
      <c r="B1199" s="16" t="str">
        <f>'Limiting Factor Scores'!B119</f>
        <v>Catherine Creek</v>
      </c>
      <c r="C1199" s="16" t="str">
        <f>'Limiting Factor Scores'!C119</f>
        <v>Summer Water Temperature</v>
      </c>
      <c r="D1199" s="18">
        <f>'Limiting Factor Scores'!D119</f>
        <v>0.2235</v>
      </c>
      <c r="E1199" s="19">
        <f>'Limiting Factor Scores'!E119</f>
        <v>2</v>
      </c>
      <c r="F1199" s="18">
        <f>'Limiting Factor Scores'!F119</f>
        <v>0.32500000000000001</v>
      </c>
      <c r="G1199" s="18">
        <f>'Limiting Factor Scores'!G119</f>
        <v>0.48355821427533763</v>
      </c>
      <c r="H1199" s="18">
        <f>'Limiting Factor Scores'!H119</f>
        <v>0.1492908160688344</v>
      </c>
      <c r="I1199" s="17">
        <f>LFAT!A41</f>
        <v>3</v>
      </c>
      <c r="J1199" s="16" t="str">
        <f>LFAT!B41</f>
        <v>Floodplain – Reconnect and Restore</v>
      </c>
      <c r="K1199" s="16" t="str">
        <f>LFAT!D41</f>
        <v>D</v>
      </c>
      <c r="L1199" s="19">
        <f>LFAT!F41</f>
        <v>1</v>
      </c>
      <c r="M1199" s="16" t="str">
        <f>LFAT!G41</f>
        <v>CD</v>
      </c>
      <c r="N1199" s="19">
        <f>LFAT!I41</f>
        <v>0.5</v>
      </c>
      <c r="O1199" s="18">
        <f>LFAT!J41</f>
        <v>0.5</v>
      </c>
      <c r="P1199" s="18">
        <f t="shared" si="54"/>
        <v>0.16250000000000001</v>
      </c>
      <c r="Q1199" s="18">
        <f t="shared" si="55"/>
        <v>0.24177910713766881</v>
      </c>
      <c r="R1199" s="18">
        <f t="shared" si="56"/>
        <v>7.4645408034417202E-2</v>
      </c>
    </row>
    <row r="1200" spans="1:18" ht="18" customHeight="1" x14ac:dyDescent="0.2">
      <c r="A1200" s="16" t="str">
        <f>'Limiting Factor Scores'!A120</f>
        <v>CC8</v>
      </c>
      <c r="B1200" s="16" t="str">
        <f>'Limiting Factor Scores'!B120</f>
        <v>Catherine Creek</v>
      </c>
      <c r="C1200" s="16" t="str">
        <f>'Limiting Factor Scores'!C120</f>
        <v>Water Quality</v>
      </c>
      <c r="D1200" s="18">
        <f>'Limiting Factor Scores'!D120</f>
        <v>0.2235</v>
      </c>
      <c r="E1200" s="19">
        <f>'Limiting Factor Scores'!E120</f>
        <v>2</v>
      </c>
      <c r="F1200" s="18">
        <f>'Limiting Factor Scores'!F120</f>
        <v>0.32500000000000001</v>
      </c>
      <c r="G1200" s="18">
        <f>'Limiting Factor Scores'!G120</f>
        <v>0.42285401797128763</v>
      </c>
      <c r="H1200" s="18">
        <f>'Limiting Factor Scores'!H120</f>
        <v>0.11665063663775439</v>
      </c>
      <c r="I1200" s="17">
        <f>LFAT!A43</f>
        <v>3</v>
      </c>
      <c r="J1200" s="16" t="str">
        <f>LFAT!B43</f>
        <v>Floodplain – Reconnect and Restore</v>
      </c>
      <c r="K1200" s="16" t="str">
        <f>LFAT!D43</f>
        <v>I</v>
      </c>
      <c r="L1200" s="19">
        <f>LFAT!F43</f>
        <v>0.5</v>
      </c>
      <c r="M1200" s="16" t="str">
        <f>LFAT!G43</f>
        <v>CD</v>
      </c>
      <c r="N1200" s="19">
        <f>LFAT!I43</f>
        <v>0.5</v>
      </c>
      <c r="O1200" s="18">
        <f>LFAT!J43</f>
        <v>0.25</v>
      </c>
      <c r="P1200" s="18">
        <f t="shared" si="54"/>
        <v>8.1250000000000003E-2</v>
      </c>
      <c r="Q1200" s="18">
        <f t="shared" si="55"/>
        <v>0.10571350449282191</v>
      </c>
      <c r="R1200" s="18">
        <f t="shared" si="56"/>
        <v>2.9162659159438598E-2</v>
      </c>
    </row>
    <row r="1201" spans="1:18" ht="18" customHeight="1" x14ac:dyDescent="0.2">
      <c r="A1201" s="16" t="str">
        <f>'Limiting Factor Scores'!A121</f>
        <v>CC8</v>
      </c>
      <c r="B1201" s="16" t="str">
        <f>'Limiting Factor Scores'!B121</f>
        <v>Catherine Creek</v>
      </c>
      <c r="C1201" s="16" t="str">
        <f>'Limiting Factor Scores'!C121</f>
        <v>Winter Water Temperature</v>
      </c>
      <c r="D1201" s="18">
        <f>'Limiting Factor Scores'!D121</f>
        <v>0.2235</v>
      </c>
      <c r="E1201" s="19">
        <f>'Limiting Factor Scores'!E121</f>
        <v>1.59</v>
      </c>
      <c r="F1201" s="18">
        <f>'Limiting Factor Scores'!F121</f>
        <v>0.23275000000000001</v>
      </c>
      <c r="G1201" s="18">
        <f>'Limiting Factor Scores'!G121</f>
        <v>0.2493226312574314</v>
      </c>
      <c r="H1201" s="18">
        <f>'Limiting Factor Scores'!H121</f>
        <v>6.939417975780296E-2</v>
      </c>
      <c r="I1201" s="17">
        <f>LFAT!A42</f>
        <v>3</v>
      </c>
      <c r="J1201" s="16" t="str">
        <f>LFAT!B42</f>
        <v>Floodplain – Reconnect and Restore</v>
      </c>
      <c r="K1201" s="16" t="str">
        <f>LFAT!D42</f>
        <v>D</v>
      </c>
      <c r="L1201" s="19">
        <f>LFAT!F42</f>
        <v>1</v>
      </c>
      <c r="M1201" s="16" t="str">
        <f>LFAT!G42</f>
        <v>CD</v>
      </c>
      <c r="N1201" s="19">
        <f>LFAT!I42</f>
        <v>0.5</v>
      </c>
      <c r="O1201" s="18">
        <f>LFAT!J42</f>
        <v>0.5</v>
      </c>
      <c r="P1201" s="18">
        <f t="shared" si="54"/>
        <v>0.11637500000000001</v>
      </c>
      <c r="Q1201" s="18">
        <f t="shared" si="55"/>
        <v>0.1246613156287157</v>
      </c>
      <c r="R1201" s="18">
        <f t="shared" si="56"/>
        <v>3.469708987890148E-2</v>
      </c>
    </row>
    <row r="1202" spans="1:18" ht="18" customHeight="1" x14ac:dyDescent="0.2">
      <c r="A1202" s="16" t="str">
        <f>'Limiting Factor Scores'!A107</f>
        <v>CC8</v>
      </c>
      <c r="B1202" s="16" t="str">
        <f>'Limiting Factor Scores'!B107</f>
        <v>Catherine Creek</v>
      </c>
      <c r="C1202" s="16" t="str">
        <f>'Limiting Factor Scores'!C107</f>
        <v>Altered Flow Timing</v>
      </c>
      <c r="D1202" s="18">
        <f>'Limiting Factor Scores'!D107</f>
        <v>0.2235</v>
      </c>
      <c r="E1202" s="19">
        <f>'Limiting Factor Scores'!E107</f>
        <v>2.52</v>
      </c>
      <c r="F1202" s="18">
        <f>'Limiting Factor Scores'!F107</f>
        <v>0.442</v>
      </c>
      <c r="G1202" s="18">
        <f>'Limiting Factor Scores'!G107</f>
        <v>0.51792612858554099</v>
      </c>
      <c r="H1202" s="18">
        <f>'Limiting Factor Scores'!H107</f>
        <v>0.14105372359541971</v>
      </c>
      <c r="I1202" s="17">
        <f>LFAT!A53</f>
        <v>4</v>
      </c>
      <c r="J1202" s="16" t="str">
        <f>LFAT!B53</f>
        <v>Riparian Vegetation Restoration</v>
      </c>
      <c r="K1202" s="16" t="str">
        <f>LFAT!D53</f>
        <v>I</v>
      </c>
      <c r="L1202" s="19">
        <f>LFAT!F53</f>
        <v>0.5</v>
      </c>
      <c r="M1202" s="16" t="str">
        <f>LFAT!G53</f>
        <v>CD</v>
      </c>
      <c r="N1202" s="19">
        <f>LFAT!I53</f>
        <v>0.5</v>
      </c>
      <c r="O1202" s="18">
        <f>LFAT!J53</f>
        <v>0.25</v>
      </c>
      <c r="P1202" s="18">
        <f t="shared" si="54"/>
        <v>0.1105</v>
      </c>
      <c r="Q1202" s="18">
        <f t="shared" si="55"/>
        <v>0.12948153214638525</v>
      </c>
      <c r="R1202" s="18">
        <f t="shared" si="56"/>
        <v>3.5263430898854926E-2</v>
      </c>
    </row>
    <row r="1203" spans="1:18" ht="18" customHeight="1" x14ac:dyDescent="0.2">
      <c r="A1203" s="16" t="str">
        <f>'Limiting Factor Scores'!A108</f>
        <v>CC8</v>
      </c>
      <c r="B1203" s="16" t="str">
        <f>'Limiting Factor Scores'!B108</f>
        <v>Catherine Creek</v>
      </c>
      <c r="C1203" s="16" t="str">
        <f>'Limiting Factor Scores'!C108</f>
        <v>Altered Primary Productivity</v>
      </c>
      <c r="D1203" s="18">
        <f>'Limiting Factor Scores'!D108</f>
        <v>0.2235</v>
      </c>
      <c r="E1203" s="19">
        <f>'Limiting Factor Scores'!E108</f>
        <v>1.44</v>
      </c>
      <c r="F1203" s="18">
        <f>'Limiting Factor Scores'!F108</f>
        <v>0.19900000000000001</v>
      </c>
      <c r="G1203" s="18">
        <f>'Limiting Factor Scores'!G108</f>
        <v>0.16170384639680249</v>
      </c>
      <c r="H1203" s="18">
        <f>'Limiting Factor Scores'!H108</f>
        <v>4.537873756138959E-2</v>
      </c>
      <c r="I1203" s="17">
        <f>LFAT!A60</f>
        <v>4</v>
      </c>
      <c r="J1203" s="16" t="str">
        <f>LFAT!B60</f>
        <v>Riparian Vegetation Restoration</v>
      </c>
      <c r="K1203" s="16" t="str">
        <f>LFAT!D60</f>
        <v>D</v>
      </c>
      <c r="L1203" s="19">
        <f>LFAT!F60</f>
        <v>1</v>
      </c>
      <c r="M1203" s="16" t="str">
        <f>LFAT!G60</f>
        <v>C</v>
      </c>
      <c r="N1203" s="19">
        <f>LFAT!I60</f>
        <v>1</v>
      </c>
      <c r="O1203" s="18">
        <f>LFAT!J60</f>
        <v>1</v>
      </c>
      <c r="P1203" s="18">
        <f t="shared" si="54"/>
        <v>0.19900000000000001</v>
      </c>
      <c r="Q1203" s="18">
        <f t="shared" si="55"/>
        <v>0.16170384639680249</v>
      </c>
      <c r="R1203" s="18">
        <f t="shared" si="56"/>
        <v>4.537873756138959E-2</v>
      </c>
    </row>
    <row r="1204" spans="1:18" ht="18" customHeight="1" x14ac:dyDescent="0.2">
      <c r="A1204" s="16" t="str">
        <f>'Limiting Factor Scores'!A109</f>
        <v>CC8</v>
      </c>
      <c r="B1204" s="16" t="str">
        <f>'Limiting Factor Scores'!B109</f>
        <v>Catherine Creek</v>
      </c>
      <c r="C1204" s="16" t="str">
        <f>'Limiting Factor Scores'!C109</f>
        <v>Anthropogenic Barriers</v>
      </c>
      <c r="D1204" s="18">
        <f>'Limiting Factor Scores'!D109</f>
        <v>0.2235</v>
      </c>
      <c r="E1204" s="19">
        <f>'Limiting Factor Scores'!E109</f>
        <v>1</v>
      </c>
      <c r="F1204" s="18">
        <f>'Limiting Factor Scores'!F109</f>
        <v>0.1</v>
      </c>
      <c r="G1204" s="18">
        <f>'Limiting Factor Scores'!G109</f>
        <v>0.1186146428316</v>
      </c>
      <c r="H1204" s="18">
        <f>'Limiting Factor Scores'!H109</f>
        <v>3.6481585702983002E-2</v>
      </c>
      <c r="I1204" s="17">
        <f>LFAT!A47</f>
        <v>4</v>
      </c>
      <c r="J1204" s="16" t="str">
        <f>LFAT!B47</f>
        <v>Riparian Vegetation Restoration</v>
      </c>
      <c r="K1204" s="16" t="str">
        <f>LFAT!D47</f>
        <v>N</v>
      </c>
      <c r="L1204" s="19">
        <f>LFAT!F47</f>
        <v>0.1</v>
      </c>
      <c r="M1204" s="16" t="str">
        <f>LFAT!G47</f>
        <v>R</v>
      </c>
      <c r="N1204" s="19">
        <f>LFAT!I47</f>
        <v>0.1</v>
      </c>
      <c r="O1204" s="18">
        <f>LFAT!J47</f>
        <v>0.01</v>
      </c>
      <c r="P1204" s="18">
        <f t="shared" si="54"/>
        <v>1E-3</v>
      </c>
      <c r="Q1204" s="18">
        <f t="shared" si="55"/>
        <v>1.186146428316E-3</v>
      </c>
      <c r="R1204" s="18">
        <f t="shared" si="56"/>
        <v>3.6481585702983002E-4</v>
      </c>
    </row>
    <row r="1205" spans="1:18" ht="18" customHeight="1" x14ac:dyDescent="0.2">
      <c r="A1205" s="16" t="str">
        <f>'Limiting Factor Scores'!A110</f>
        <v>CC8</v>
      </c>
      <c r="B1205" s="16" t="str">
        <f>'Limiting Factor Scores'!B110</f>
        <v>Catherine Creek</v>
      </c>
      <c r="C1205" s="16" t="str">
        <f>'Limiting Factor Scores'!C110</f>
        <v>Channel and Habitat Structure</v>
      </c>
      <c r="D1205" s="18">
        <f>'Limiting Factor Scores'!D110</f>
        <v>0.2235</v>
      </c>
      <c r="E1205" s="19">
        <f>'Limiting Factor Scores'!E110</f>
        <v>1.74</v>
      </c>
      <c r="F1205" s="18">
        <f>'Limiting Factor Scores'!F110</f>
        <v>0.26650000000000001</v>
      </c>
      <c r="G1205" s="18">
        <f>'Limiting Factor Scores'!G110</f>
        <v>0.51904682135199076</v>
      </c>
      <c r="H1205" s="18">
        <f>'Limiting Factor Scores'!H110</f>
        <v>0.15645858077285407</v>
      </c>
      <c r="I1205" s="17">
        <f>LFAT!A51</f>
        <v>4</v>
      </c>
      <c r="J1205" s="16" t="str">
        <f>LFAT!B51</f>
        <v>Riparian Vegetation Restoration</v>
      </c>
      <c r="K1205" s="16" t="str">
        <f>LFAT!D51</f>
        <v>D</v>
      </c>
      <c r="L1205" s="19">
        <f>LFAT!F51</f>
        <v>1</v>
      </c>
      <c r="M1205" s="16" t="str">
        <f>LFAT!G51</f>
        <v>CD</v>
      </c>
      <c r="N1205" s="19">
        <f>LFAT!I51</f>
        <v>0.5</v>
      </c>
      <c r="O1205" s="18">
        <f>LFAT!J51</f>
        <v>0.5</v>
      </c>
      <c r="P1205" s="18">
        <f t="shared" si="54"/>
        <v>0.13325000000000001</v>
      </c>
      <c r="Q1205" s="18">
        <f t="shared" si="55"/>
        <v>0.25952341067599538</v>
      </c>
      <c r="R1205" s="18">
        <f t="shared" si="56"/>
        <v>7.8229290386427036E-2</v>
      </c>
    </row>
    <row r="1206" spans="1:18" ht="18" customHeight="1" x14ac:dyDescent="0.2">
      <c r="A1206" s="16" t="str">
        <f>'Limiting Factor Scores'!A111</f>
        <v>CC8</v>
      </c>
      <c r="B1206" s="16" t="str">
        <f>'Limiting Factor Scores'!B111</f>
        <v>Catherine Creek</v>
      </c>
      <c r="C1206" s="16" t="str">
        <f>'Limiting Factor Scores'!C111</f>
        <v>Decreased Sediment Quantity</v>
      </c>
      <c r="D1206" s="18">
        <f>'Limiting Factor Scores'!D111</f>
        <v>0.2235</v>
      </c>
      <c r="E1206" s="19">
        <f>'Limiting Factor Scores'!E111</f>
        <v>1.97</v>
      </c>
      <c r="F1206" s="18">
        <f>'Limiting Factor Scores'!F111</f>
        <v>0.31824999999999998</v>
      </c>
      <c r="G1206" s="18">
        <f>'Limiting Factor Scores'!G111</f>
        <v>0.36834595985191237</v>
      </c>
      <c r="H1206" s="18">
        <f>'Limiting Factor Scores'!H111</f>
        <v>0.11171297883910916</v>
      </c>
      <c r="I1206" s="17">
        <f>LFAT!A54</f>
        <v>4</v>
      </c>
      <c r="J1206" s="16" t="str">
        <f>LFAT!B54</f>
        <v>Riparian Vegetation Restoration</v>
      </c>
      <c r="K1206" s="16" t="str">
        <f>LFAT!D54</f>
        <v>N</v>
      </c>
      <c r="L1206" s="19">
        <f>LFAT!F54</f>
        <v>0.1</v>
      </c>
      <c r="M1206" s="16" t="str">
        <f>LFAT!G54</f>
        <v>R</v>
      </c>
      <c r="N1206" s="19">
        <f>LFAT!I54</f>
        <v>0.1</v>
      </c>
      <c r="O1206" s="18">
        <f>LFAT!J54</f>
        <v>0.01</v>
      </c>
      <c r="P1206" s="18">
        <f t="shared" si="54"/>
        <v>3.1825E-3</v>
      </c>
      <c r="Q1206" s="18">
        <f t="shared" si="55"/>
        <v>3.6834595985191236E-3</v>
      </c>
      <c r="R1206" s="18">
        <f t="shared" si="56"/>
        <v>1.1171297883910917E-3</v>
      </c>
    </row>
    <row r="1207" spans="1:18" ht="18" customHeight="1" x14ac:dyDescent="0.2">
      <c r="A1207" s="16" t="str">
        <f>'Limiting Factor Scores'!A112</f>
        <v>CC8</v>
      </c>
      <c r="B1207" s="16" t="str">
        <f>'Limiting Factor Scores'!B112</f>
        <v>Catherine Creek</v>
      </c>
      <c r="C1207" s="16" t="str">
        <f>'Limiting Factor Scores'!C112</f>
        <v>Decreased Water Quantity</v>
      </c>
      <c r="D1207" s="18">
        <f>'Limiting Factor Scores'!D112</f>
        <v>0.2235</v>
      </c>
      <c r="E1207" s="19">
        <f>'Limiting Factor Scores'!E112</f>
        <v>1.59</v>
      </c>
      <c r="F1207" s="18">
        <f>'Limiting Factor Scores'!F112</f>
        <v>0.23275000000000001</v>
      </c>
      <c r="G1207" s="18">
        <f>'Limiting Factor Scores'!G112</f>
        <v>0.38977561880945111</v>
      </c>
      <c r="H1207" s="18">
        <f>'Limiting Factor Scores'!H112</f>
        <v>0.11169728195444356</v>
      </c>
      <c r="I1207" s="17">
        <f>LFAT!A52</f>
        <v>4</v>
      </c>
      <c r="J1207" s="16" t="str">
        <f>LFAT!B52</f>
        <v>Riparian Vegetation Restoration</v>
      </c>
      <c r="K1207" s="16" t="str">
        <f>LFAT!D52</f>
        <v>N</v>
      </c>
      <c r="L1207" s="19">
        <f>LFAT!F52</f>
        <v>0.1</v>
      </c>
      <c r="M1207" s="16" t="str">
        <f>LFAT!G52</f>
        <v>R</v>
      </c>
      <c r="N1207" s="19">
        <f>LFAT!I52</f>
        <v>0.1</v>
      </c>
      <c r="O1207" s="18">
        <f>LFAT!J52</f>
        <v>0.01</v>
      </c>
      <c r="P1207" s="18">
        <f t="shared" si="54"/>
        <v>2.3275000000000001E-3</v>
      </c>
      <c r="Q1207" s="18">
        <f t="shared" si="55"/>
        <v>3.8977561880945114E-3</v>
      </c>
      <c r="R1207" s="18">
        <f t="shared" si="56"/>
        <v>1.1169728195444357E-3</v>
      </c>
    </row>
    <row r="1208" spans="1:18" ht="18" customHeight="1" x14ac:dyDescent="0.2">
      <c r="A1208" s="16" t="str">
        <f>'Limiting Factor Scores'!A113</f>
        <v>CC8</v>
      </c>
      <c r="B1208" s="16" t="str">
        <f>'Limiting Factor Scores'!B113</f>
        <v>Catherine Creek</v>
      </c>
      <c r="C1208" s="16" t="str">
        <f>'Limiting Factor Scores'!C113</f>
        <v>Floodplain Condition</v>
      </c>
      <c r="D1208" s="18">
        <f>'Limiting Factor Scores'!D113</f>
        <v>0.2235</v>
      </c>
      <c r="E1208" s="19">
        <f>'Limiting Factor Scores'!E113</f>
        <v>1.89</v>
      </c>
      <c r="F1208" s="18">
        <f>'Limiting Factor Scores'!F113</f>
        <v>0.30025000000000002</v>
      </c>
      <c r="G1208" s="18">
        <f>'Limiting Factor Scores'!G113</f>
        <v>0.4079078544930454</v>
      </c>
      <c r="H1208" s="18">
        <f>'Limiting Factor Scores'!H113</f>
        <v>0.11596374528340045</v>
      </c>
      <c r="I1208" s="17">
        <f>LFAT!A49</f>
        <v>4</v>
      </c>
      <c r="J1208" s="16" t="str">
        <f>LFAT!B49</f>
        <v>Riparian Vegetation Restoration</v>
      </c>
      <c r="K1208" s="16" t="str">
        <f>LFAT!D49</f>
        <v>D</v>
      </c>
      <c r="L1208" s="19">
        <f>LFAT!F49</f>
        <v>1</v>
      </c>
      <c r="M1208" s="16" t="str">
        <f>LFAT!G49</f>
        <v>C</v>
      </c>
      <c r="N1208" s="19">
        <f>LFAT!I49</f>
        <v>1</v>
      </c>
      <c r="O1208" s="18">
        <f>LFAT!J49</f>
        <v>1</v>
      </c>
      <c r="P1208" s="18">
        <f t="shared" si="54"/>
        <v>0.30025000000000002</v>
      </c>
      <c r="Q1208" s="18">
        <f t="shared" si="55"/>
        <v>0.4079078544930454</v>
      </c>
      <c r="R1208" s="18">
        <f t="shared" si="56"/>
        <v>0.11596374528340045</v>
      </c>
    </row>
    <row r="1209" spans="1:18" ht="18" customHeight="1" x14ac:dyDescent="0.2">
      <c r="A1209" s="16" t="str">
        <f>'Limiting Factor Scores'!A114</f>
        <v>CC8</v>
      </c>
      <c r="B1209" s="16" t="str">
        <f>'Limiting Factor Scores'!B114</f>
        <v>Catherine Creek</v>
      </c>
      <c r="C1209" s="16" t="str">
        <f>'Limiting Factor Scores'!C114</f>
        <v>Increased Sediment Quantity</v>
      </c>
      <c r="D1209" s="18">
        <f>'Limiting Factor Scores'!D114</f>
        <v>0.2235</v>
      </c>
      <c r="E1209" s="19">
        <f>'Limiting Factor Scores'!E114</f>
        <v>1.78</v>
      </c>
      <c r="F1209" s="18">
        <f>'Limiting Factor Scores'!F114</f>
        <v>0.27550000000000002</v>
      </c>
      <c r="G1209" s="18">
        <f>'Limiting Factor Scores'!G114</f>
        <v>0.22386638031316125</v>
      </c>
      <c r="H1209" s="18">
        <f>'Limiting Factor Scores'!H114</f>
        <v>7.3867109192558192E-2</v>
      </c>
      <c r="I1209" s="17">
        <f>LFAT!A55</f>
        <v>4</v>
      </c>
      <c r="J1209" s="16" t="str">
        <f>LFAT!B55</f>
        <v>Riparian Vegetation Restoration</v>
      </c>
      <c r="K1209" s="16" t="str">
        <f>LFAT!D55</f>
        <v>D</v>
      </c>
      <c r="L1209" s="19">
        <f>LFAT!F55</f>
        <v>1</v>
      </c>
      <c r="M1209" s="16" t="str">
        <f>LFAT!G55</f>
        <v>CD</v>
      </c>
      <c r="N1209" s="19">
        <f>LFAT!I55</f>
        <v>0.5</v>
      </c>
      <c r="O1209" s="18">
        <f>LFAT!J55</f>
        <v>0.5</v>
      </c>
      <c r="P1209" s="18">
        <f t="shared" si="54"/>
        <v>0.13775000000000001</v>
      </c>
      <c r="Q1209" s="18">
        <f t="shared" si="55"/>
        <v>0.11193319015658063</v>
      </c>
      <c r="R1209" s="18">
        <f t="shared" si="56"/>
        <v>3.6933554596279096E-2</v>
      </c>
    </row>
    <row r="1210" spans="1:18" ht="18" customHeight="1" x14ac:dyDescent="0.2">
      <c r="A1210" s="16" t="str">
        <f>'Limiting Factor Scores'!A115</f>
        <v>CC8</v>
      </c>
      <c r="B1210" s="16" t="str">
        <f>'Limiting Factor Scores'!B115</f>
        <v>Catherine Creek</v>
      </c>
      <c r="C1210" s="16" t="str">
        <f>'Limiting Factor Scores'!C115</f>
        <v>Non-Native Species Interactions and Competition</v>
      </c>
      <c r="D1210" s="18">
        <f>'Limiting Factor Scores'!D115</f>
        <v>0.2235</v>
      </c>
      <c r="E1210" s="19">
        <f>'Limiting Factor Scores'!E115</f>
        <v>1.26</v>
      </c>
      <c r="F1210" s="18">
        <f>'Limiting Factor Scores'!F115</f>
        <v>0.1585</v>
      </c>
      <c r="G1210" s="18">
        <f>'Limiting Factor Scores'!G115</f>
        <v>0.14245810177053223</v>
      </c>
      <c r="H1210" s="18">
        <f>'Limiting Factor Scores'!H115</f>
        <v>4.9716106283285155E-2</v>
      </c>
      <c r="I1210" s="17">
        <f>LFAT!A61</f>
        <v>4</v>
      </c>
      <c r="J1210" s="16" t="str">
        <f>LFAT!B61</f>
        <v>Riparian Vegetation Restoration</v>
      </c>
      <c r="K1210" s="16" t="str">
        <f>LFAT!D61</f>
        <v>I</v>
      </c>
      <c r="L1210" s="19">
        <f>LFAT!F61</f>
        <v>0.5</v>
      </c>
      <c r="M1210" s="16" t="str">
        <f>LFAT!G61</f>
        <v>R</v>
      </c>
      <c r="N1210" s="19">
        <f>LFAT!I61</f>
        <v>0.1</v>
      </c>
      <c r="O1210" s="18">
        <f>LFAT!J61</f>
        <v>0.05</v>
      </c>
      <c r="P1210" s="18">
        <f t="shared" si="54"/>
        <v>7.9249999999999998E-3</v>
      </c>
      <c r="Q1210" s="18">
        <f t="shared" si="55"/>
        <v>7.1229050885266119E-3</v>
      </c>
      <c r="R1210" s="18">
        <f t="shared" si="56"/>
        <v>2.4858053141642578E-3</v>
      </c>
    </row>
    <row r="1211" spans="1:18" ht="18" customHeight="1" x14ac:dyDescent="0.2">
      <c r="A1211" s="16" t="str">
        <f>'Limiting Factor Scores'!A116</f>
        <v>CC8</v>
      </c>
      <c r="B1211" s="16" t="str">
        <f>'Limiting Factor Scores'!B116</f>
        <v>Catherine Creek</v>
      </c>
      <c r="C1211" s="16" t="str">
        <f>'Limiting Factor Scores'!C116</f>
        <v>Predation</v>
      </c>
      <c r="D1211" s="18">
        <f>'Limiting Factor Scores'!D116</f>
        <v>0.2235</v>
      </c>
      <c r="E1211" s="19">
        <f>'Limiting Factor Scores'!E116</f>
        <v>1</v>
      </c>
      <c r="F1211" s="18">
        <f>'Limiting Factor Scores'!F116</f>
        <v>0.1</v>
      </c>
      <c r="G1211" s="18">
        <f>'Limiting Factor Scores'!G116</f>
        <v>0.12005142860654999</v>
      </c>
      <c r="H1211" s="18">
        <f>'Limiting Factor Scores'!H116</f>
        <v>3.6251700008493003E-2</v>
      </c>
      <c r="I1211" s="17">
        <f>LFAT!A59</f>
        <v>4</v>
      </c>
      <c r="J1211" s="16" t="str">
        <f>LFAT!B59</f>
        <v>Riparian Vegetation Restoration</v>
      </c>
      <c r="K1211" s="16" t="str">
        <f>LFAT!D59</f>
        <v>N</v>
      </c>
      <c r="L1211" s="19">
        <f>LFAT!F59</f>
        <v>0.1</v>
      </c>
      <c r="M1211" s="16" t="str">
        <f>LFAT!G59</f>
        <v>CD</v>
      </c>
      <c r="N1211" s="19">
        <f>LFAT!I59</f>
        <v>0.5</v>
      </c>
      <c r="O1211" s="18">
        <f>LFAT!J59</f>
        <v>0.05</v>
      </c>
      <c r="P1211" s="18">
        <f t="shared" si="54"/>
        <v>5.000000000000001E-3</v>
      </c>
      <c r="Q1211" s="18">
        <f t="shared" si="55"/>
        <v>6.0025714303275001E-3</v>
      </c>
      <c r="R1211" s="18">
        <f t="shared" si="56"/>
        <v>1.8125850004246501E-3</v>
      </c>
    </row>
    <row r="1212" spans="1:18" ht="18" customHeight="1" x14ac:dyDescent="0.2">
      <c r="A1212" s="16" t="str">
        <f>'Limiting Factor Scores'!A117</f>
        <v>CC8</v>
      </c>
      <c r="B1212" s="16" t="str">
        <f>'Limiting Factor Scores'!B117</f>
        <v>Catherine Creek</v>
      </c>
      <c r="C1212" s="16" t="str">
        <f>'Limiting Factor Scores'!C117</f>
        <v>Riparian Condition</v>
      </c>
      <c r="D1212" s="18">
        <f>'Limiting Factor Scores'!D117</f>
        <v>0.2235</v>
      </c>
      <c r="E1212" s="19">
        <f>'Limiting Factor Scores'!E117</f>
        <v>1.89</v>
      </c>
      <c r="F1212" s="18">
        <f>'Limiting Factor Scores'!F117</f>
        <v>0.30025000000000002</v>
      </c>
      <c r="G1212" s="18">
        <f>'Limiting Factor Scores'!G117</f>
        <v>0.41653575273609084</v>
      </c>
      <c r="H1212" s="18">
        <f>'Limiting Factor Scores'!H117</f>
        <v>0.13321954171781969</v>
      </c>
      <c r="I1212" s="17">
        <f>LFAT!A48</f>
        <v>4</v>
      </c>
      <c r="J1212" s="16" t="str">
        <f>LFAT!B48</f>
        <v>Riparian Vegetation Restoration</v>
      </c>
      <c r="K1212" s="16" t="str">
        <f>LFAT!D48</f>
        <v>D</v>
      </c>
      <c r="L1212" s="19">
        <f>LFAT!F48</f>
        <v>1</v>
      </c>
      <c r="M1212" s="16" t="str">
        <f>LFAT!G48</f>
        <v>C</v>
      </c>
      <c r="N1212" s="19">
        <f>LFAT!I48</f>
        <v>1</v>
      </c>
      <c r="O1212" s="18">
        <f>LFAT!J48</f>
        <v>1</v>
      </c>
      <c r="P1212" s="18">
        <f t="shared" si="54"/>
        <v>0.30025000000000002</v>
      </c>
      <c r="Q1212" s="18">
        <f t="shared" si="55"/>
        <v>0.41653575273609084</v>
      </c>
      <c r="R1212" s="18">
        <f t="shared" si="56"/>
        <v>0.13321954171781969</v>
      </c>
    </row>
    <row r="1213" spans="1:18" ht="18" customHeight="1" x14ac:dyDescent="0.2">
      <c r="A1213" s="16" t="str">
        <f>'Limiting Factor Scores'!A118</f>
        <v>CC8</v>
      </c>
      <c r="B1213" s="16" t="str">
        <f>'Limiting Factor Scores'!B118</f>
        <v>Catherine Creek</v>
      </c>
      <c r="C1213" s="16" t="str">
        <f>'Limiting Factor Scores'!C118</f>
        <v>Side Channel and Wetland Habitat</v>
      </c>
      <c r="D1213" s="18">
        <f>'Limiting Factor Scores'!D118</f>
        <v>0.2235</v>
      </c>
      <c r="E1213" s="19">
        <f>'Limiting Factor Scores'!E118</f>
        <v>1.89</v>
      </c>
      <c r="F1213" s="18">
        <f>'Limiting Factor Scores'!F118</f>
        <v>0.30025000000000002</v>
      </c>
      <c r="G1213" s="18">
        <f>'Limiting Factor Scores'!G118</f>
        <v>0.5157565820278186</v>
      </c>
      <c r="H1213" s="18">
        <f>'Limiting Factor Scores'!H118</f>
        <v>0.14987138522221208</v>
      </c>
      <c r="I1213" s="17">
        <f>LFAT!A50</f>
        <v>4</v>
      </c>
      <c r="J1213" s="16" t="str">
        <f>LFAT!B50</f>
        <v>Riparian Vegetation Restoration</v>
      </c>
      <c r="K1213" s="16" t="str">
        <f>LFAT!D50</f>
        <v>I</v>
      </c>
      <c r="L1213" s="19">
        <f>LFAT!F50</f>
        <v>0.5</v>
      </c>
      <c r="M1213" s="16" t="str">
        <f>LFAT!G50</f>
        <v>C</v>
      </c>
      <c r="N1213" s="19">
        <f>LFAT!I50</f>
        <v>1</v>
      </c>
      <c r="O1213" s="18">
        <f>LFAT!J50</f>
        <v>0.5</v>
      </c>
      <c r="P1213" s="18">
        <f t="shared" si="54"/>
        <v>0.15012500000000001</v>
      </c>
      <c r="Q1213" s="18">
        <f t="shared" si="55"/>
        <v>0.2578782910139093</v>
      </c>
      <c r="R1213" s="18">
        <f t="shared" si="56"/>
        <v>7.4935692611106039E-2</v>
      </c>
    </row>
    <row r="1214" spans="1:18" ht="18" customHeight="1" x14ac:dyDescent="0.2">
      <c r="A1214" s="16" t="str">
        <f>'Limiting Factor Scores'!A119</f>
        <v>CC8</v>
      </c>
      <c r="B1214" s="16" t="str">
        <f>'Limiting Factor Scores'!B119</f>
        <v>Catherine Creek</v>
      </c>
      <c r="C1214" s="16" t="str">
        <f>'Limiting Factor Scores'!C119</f>
        <v>Summer Water Temperature</v>
      </c>
      <c r="D1214" s="18">
        <f>'Limiting Factor Scores'!D119</f>
        <v>0.2235</v>
      </c>
      <c r="E1214" s="19">
        <f>'Limiting Factor Scores'!E119</f>
        <v>2</v>
      </c>
      <c r="F1214" s="18">
        <f>'Limiting Factor Scores'!F119</f>
        <v>0.32500000000000001</v>
      </c>
      <c r="G1214" s="18">
        <f>'Limiting Factor Scores'!G119</f>
        <v>0.48355821427533763</v>
      </c>
      <c r="H1214" s="18">
        <f>'Limiting Factor Scores'!H119</f>
        <v>0.1492908160688344</v>
      </c>
      <c r="I1214" s="17">
        <f>LFAT!A56</f>
        <v>4</v>
      </c>
      <c r="J1214" s="16" t="str">
        <f>LFAT!B56</f>
        <v>Riparian Vegetation Restoration</v>
      </c>
      <c r="K1214" s="16" t="str">
        <f>LFAT!D56</f>
        <v>D</v>
      </c>
      <c r="L1214" s="19">
        <f>LFAT!F56</f>
        <v>1</v>
      </c>
      <c r="M1214" s="16" t="str">
        <f>LFAT!G56</f>
        <v>CD</v>
      </c>
      <c r="N1214" s="19">
        <f>LFAT!I56</f>
        <v>0.5</v>
      </c>
      <c r="O1214" s="18">
        <f>LFAT!J56</f>
        <v>0.5</v>
      </c>
      <c r="P1214" s="18">
        <f t="shared" si="54"/>
        <v>0.16250000000000001</v>
      </c>
      <c r="Q1214" s="18">
        <f t="shared" si="55"/>
        <v>0.24177910713766881</v>
      </c>
      <c r="R1214" s="18">
        <f t="shared" si="56"/>
        <v>7.4645408034417202E-2</v>
      </c>
    </row>
    <row r="1215" spans="1:18" ht="18" customHeight="1" x14ac:dyDescent="0.2">
      <c r="A1215" s="16" t="str">
        <f>'Limiting Factor Scores'!A120</f>
        <v>CC8</v>
      </c>
      <c r="B1215" s="16" t="str">
        <f>'Limiting Factor Scores'!B120</f>
        <v>Catherine Creek</v>
      </c>
      <c r="C1215" s="16" t="str">
        <f>'Limiting Factor Scores'!C120</f>
        <v>Water Quality</v>
      </c>
      <c r="D1215" s="18">
        <f>'Limiting Factor Scores'!D120</f>
        <v>0.2235</v>
      </c>
      <c r="E1215" s="19">
        <f>'Limiting Factor Scores'!E120</f>
        <v>2</v>
      </c>
      <c r="F1215" s="18">
        <f>'Limiting Factor Scores'!F120</f>
        <v>0.32500000000000001</v>
      </c>
      <c r="G1215" s="18">
        <f>'Limiting Factor Scores'!G120</f>
        <v>0.42285401797128763</v>
      </c>
      <c r="H1215" s="18">
        <f>'Limiting Factor Scores'!H120</f>
        <v>0.11665063663775439</v>
      </c>
      <c r="I1215" s="17">
        <f>LFAT!A58</f>
        <v>4</v>
      </c>
      <c r="J1215" s="16" t="str">
        <f>LFAT!B58</f>
        <v>Riparian Vegetation Restoration</v>
      </c>
      <c r="K1215" s="16" t="str">
        <f>LFAT!D58</f>
        <v>I</v>
      </c>
      <c r="L1215" s="19">
        <f>LFAT!F58</f>
        <v>0.5</v>
      </c>
      <c r="M1215" s="16" t="str">
        <f>LFAT!G58</f>
        <v>CD</v>
      </c>
      <c r="N1215" s="19">
        <f>LFAT!I58</f>
        <v>0.5</v>
      </c>
      <c r="O1215" s="18">
        <f>LFAT!J58</f>
        <v>0.25</v>
      </c>
      <c r="P1215" s="18">
        <f t="shared" si="54"/>
        <v>8.1250000000000003E-2</v>
      </c>
      <c r="Q1215" s="18">
        <f t="shared" si="55"/>
        <v>0.10571350449282191</v>
      </c>
      <c r="R1215" s="18">
        <f t="shared" si="56"/>
        <v>2.9162659159438598E-2</v>
      </c>
    </row>
    <row r="1216" spans="1:18" ht="18" customHeight="1" x14ac:dyDescent="0.2">
      <c r="A1216" s="16" t="str">
        <f>'Limiting Factor Scores'!A121</f>
        <v>CC8</v>
      </c>
      <c r="B1216" s="16" t="str">
        <f>'Limiting Factor Scores'!B121</f>
        <v>Catherine Creek</v>
      </c>
      <c r="C1216" s="16" t="str">
        <f>'Limiting Factor Scores'!C121</f>
        <v>Winter Water Temperature</v>
      </c>
      <c r="D1216" s="18">
        <f>'Limiting Factor Scores'!D121</f>
        <v>0.2235</v>
      </c>
      <c r="E1216" s="19">
        <f>'Limiting Factor Scores'!E121</f>
        <v>1.59</v>
      </c>
      <c r="F1216" s="18">
        <f>'Limiting Factor Scores'!F121</f>
        <v>0.23275000000000001</v>
      </c>
      <c r="G1216" s="18">
        <f>'Limiting Factor Scores'!G121</f>
        <v>0.2493226312574314</v>
      </c>
      <c r="H1216" s="18">
        <f>'Limiting Factor Scores'!H121</f>
        <v>6.939417975780296E-2</v>
      </c>
      <c r="I1216" s="17">
        <f>LFAT!A57</f>
        <v>4</v>
      </c>
      <c r="J1216" s="16" t="str">
        <f>LFAT!B57</f>
        <v>Riparian Vegetation Restoration</v>
      </c>
      <c r="K1216" s="16" t="str">
        <f>LFAT!D57</f>
        <v>I</v>
      </c>
      <c r="L1216" s="19">
        <f>LFAT!F57</f>
        <v>0.5</v>
      </c>
      <c r="M1216" s="16" t="str">
        <f>LFAT!G57</f>
        <v>R</v>
      </c>
      <c r="N1216" s="19">
        <f>LFAT!I57</f>
        <v>0.1</v>
      </c>
      <c r="O1216" s="18">
        <f>LFAT!J57</f>
        <v>0.05</v>
      </c>
      <c r="P1216" s="18">
        <f t="shared" si="54"/>
        <v>1.1637500000000002E-2</v>
      </c>
      <c r="Q1216" s="18">
        <f t="shared" si="55"/>
        <v>1.2466131562871571E-2</v>
      </c>
      <c r="R1216" s="18">
        <f t="shared" si="56"/>
        <v>3.4697089878901483E-3</v>
      </c>
    </row>
    <row r="1217" spans="1:18" ht="18" customHeight="1" x14ac:dyDescent="0.2">
      <c r="A1217" s="16" t="str">
        <f>'Limiting Factor Scores'!A107</f>
        <v>CC8</v>
      </c>
      <c r="B1217" s="16" t="str">
        <f>'Limiting Factor Scores'!B107</f>
        <v>Catherine Creek</v>
      </c>
      <c r="C1217" s="16" t="str">
        <f>'Limiting Factor Scores'!C107</f>
        <v>Altered Flow Timing</v>
      </c>
      <c r="D1217" s="18">
        <f>'Limiting Factor Scores'!D107</f>
        <v>0.2235</v>
      </c>
      <c r="E1217" s="19">
        <f>'Limiting Factor Scores'!E107</f>
        <v>2.52</v>
      </c>
      <c r="F1217" s="18">
        <f>'Limiting Factor Scores'!F107</f>
        <v>0.442</v>
      </c>
      <c r="G1217" s="18">
        <f>'Limiting Factor Scores'!G107</f>
        <v>0.51792612858554099</v>
      </c>
      <c r="H1217" s="18">
        <f>'Limiting Factor Scores'!H107</f>
        <v>0.14105372359541971</v>
      </c>
      <c r="I1217" s="17">
        <f>LFAT!A68</f>
        <v>5</v>
      </c>
      <c r="J1217" s="16" t="str">
        <f>LFAT!B68</f>
        <v>Fish Passage – Barrier Removal and Replacement</v>
      </c>
      <c r="K1217" s="16" t="str">
        <f>LFAT!D68</f>
        <v>I</v>
      </c>
      <c r="L1217" s="19">
        <f>LFAT!F68</f>
        <v>0.5</v>
      </c>
      <c r="M1217" s="16" t="str">
        <f>LFAT!G68</f>
        <v>R</v>
      </c>
      <c r="N1217" s="19">
        <f>LFAT!I68</f>
        <v>0.1</v>
      </c>
      <c r="O1217" s="18">
        <f>LFAT!J68</f>
        <v>0.05</v>
      </c>
      <c r="P1217" s="18">
        <f t="shared" si="54"/>
        <v>2.2100000000000002E-2</v>
      </c>
      <c r="Q1217" s="18">
        <f t="shared" si="55"/>
        <v>2.5896306429277052E-2</v>
      </c>
      <c r="R1217" s="18">
        <f t="shared" si="56"/>
        <v>7.0526861797709853E-3</v>
      </c>
    </row>
    <row r="1218" spans="1:18" ht="18" customHeight="1" x14ac:dyDescent="0.2">
      <c r="A1218" s="16" t="str">
        <f>'Limiting Factor Scores'!A108</f>
        <v>CC8</v>
      </c>
      <c r="B1218" s="16" t="str">
        <f>'Limiting Factor Scores'!B108</f>
        <v>Catherine Creek</v>
      </c>
      <c r="C1218" s="16" t="str">
        <f>'Limiting Factor Scores'!C108</f>
        <v>Altered Primary Productivity</v>
      </c>
      <c r="D1218" s="18">
        <f>'Limiting Factor Scores'!D108</f>
        <v>0.2235</v>
      </c>
      <c r="E1218" s="19">
        <f>'Limiting Factor Scores'!E108</f>
        <v>1.44</v>
      </c>
      <c r="F1218" s="18">
        <f>'Limiting Factor Scores'!F108</f>
        <v>0.19900000000000001</v>
      </c>
      <c r="G1218" s="18">
        <f>'Limiting Factor Scores'!G108</f>
        <v>0.16170384639680249</v>
      </c>
      <c r="H1218" s="18">
        <f>'Limiting Factor Scores'!H108</f>
        <v>4.537873756138959E-2</v>
      </c>
      <c r="I1218" s="17">
        <f>LFAT!A75</f>
        <v>5</v>
      </c>
      <c r="J1218" s="16" t="str">
        <f>LFAT!B75</f>
        <v>Fish Passage – Barrier Removal and Replacement</v>
      </c>
      <c r="K1218" s="16" t="str">
        <f>LFAT!D75</f>
        <v>N</v>
      </c>
      <c r="L1218" s="19">
        <f>LFAT!F75</f>
        <v>0.1</v>
      </c>
      <c r="M1218" s="16" t="str">
        <f>LFAT!G75</f>
        <v>R</v>
      </c>
      <c r="N1218" s="19">
        <f>LFAT!I75</f>
        <v>0.1</v>
      </c>
      <c r="O1218" s="18">
        <f>LFAT!J75</f>
        <v>0.01</v>
      </c>
      <c r="P1218" s="18">
        <f t="shared" ref="P1218:P1281" si="57">F1218*O1218</f>
        <v>1.99E-3</v>
      </c>
      <c r="Q1218" s="18">
        <f t="shared" ref="Q1218:Q1281" si="58">G1218*O1218</f>
        <v>1.6170384639680249E-3</v>
      </c>
      <c r="R1218" s="18">
        <f t="shared" ref="R1218:R1281" si="59">H1218*O1218</f>
        <v>4.5378737561389593E-4</v>
      </c>
    </row>
    <row r="1219" spans="1:18" ht="18" customHeight="1" x14ac:dyDescent="0.2">
      <c r="A1219" s="16" t="str">
        <f>'Limiting Factor Scores'!A109</f>
        <v>CC8</v>
      </c>
      <c r="B1219" s="16" t="str">
        <f>'Limiting Factor Scores'!B109</f>
        <v>Catherine Creek</v>
      </c>
      <c r="C1219" s="16" t="str">
        <f>'Limiting Factor Scores'!C109</f>
        <v>Anthropogenic Barriers</v>
      </c>
      <c r="D1219" s="18">
        <f>'Limiting Factor Scores'!D109</f>
        <v>0.2235</v>
      </c>
      <c r="E1219" s="19">
        <f>'Limiting Factor Scores'!E109</f>
        <v>1</v>
      </c>
      <c r="F1219" s="18">
        <f>'Limiting Factor Scores'!F109</f>
        <v>0.1</v>
      </c>
      <c r="G1219" s="18">
        <f>'Limiting Factor Scores'!G109</f>
        <v>0.1186146428316</v>
      </c>
      <c r="H1219" s="18">
        <f>'Limiting Factor Scores'!H109</f>
        <v>3.6481585702983002E-2</v>
      </c>
      <c r="I1219" s="17">
        <f>LFAT!A62</f>
        <v>5</v>
      </c>
      <c r="J1219" s="16" t="str">
        <f>LFAT!B62</f>
        <v>Fish Passage – Barrier Removal and Replacement</v>
      </c>
      <c r="K1219" s="16" t="str">
        <f>LFAT!D62</f>
        <v>D</v>
      </c>
      <c r="L1219" s="19">
        <f>LFAT!F62</f>
        <v>1</v>
      </c>
      <c r="M1219" s="16" t="str">
        <f>LFAT!G62</f>
        <v>C</v>
      </c>
      <c r="N1219" s="19">
        <f>LFAT!I62</f>
        <v>1</v>
      </c>
      <c r="O1219" s="18">
        <f>LFAT!J62</f>
        <v>1</v>
      </c>
      <c r="P1219" s="18">
        <f t="shared" si="57"/>
        <v>0.1</v>
      </c>
      <c r="Q1219" s="18">
        <f t="shared" si="58"/>
        <v>0.1186146428316</v>
      </c>
      <c r="R1219" s="18">
        <f t="shared" si="59"/>
        <v>3.6481585702983002E-2</v>
      </c>
    </row>
    <row r="1220" spans="1:18" ht="18" customHeight="1" x14ac:dyDescent="0.2">
      <c r="A1220" s="16" t="str">
        <f>'Limiting Factor Scores'!A110</f>
        <v>CC8</v>
      </c>
      <c r="B1220" s="16" t="str">
        <f>'Limiting Factor Scores'!B110</f>
        <v>Catherine Creek</v>
      </c>
      <c r="C1220" s="16" t="str">
        <f>'Limiting Factor Scores'!C110</f>
        <v>Channel and Habitat Structure</v>
      </c>
      <c r="D1220" s="18">
        <f>'Limiting Factor Scores'!D110</f>
        <v>0.2235</v>
      </c>
      <c r="E1220" s="19">
        <f>'Limiting Factor Scores'!E110</f>
        <v>1.74</v>
      </c>
      <c r="F1220" s="18">
        <f>'Limiting Factor Scores'!F110</f>
        <v>0.26650000000000001</v>
      </c>
      <c r="G1220" s="18">
        <f>'Limiting Factor Scores'!G110</f>
        <v>0.51904682135199076</v>
      </c>
      <c r="H1220" s="18">
        <f>'Limiting Factor Scores'!H110</f>
        <v>0.15645858077285407</v>
      </c>
      <c r="I1220" s="17">
        <f>LFAT!A66</f>
        <v>5</v>
      </c>
      <c r="J1220" s="16" t="str">
        <f>LFAT!B66</f>
        <v>Fish Passage – Barrier Removal and Replacement</v>
      </c>
      <c r="K1220" s="16" t="str">
        <f>LFAT!D66</f>
        <v>I</v>
      </c>
      <c r="L1220" s="19">
        <f>LFAT!F66</f>
        <v>0.5</v>
      </c>
      <c r="M1220" s="16" t="str">
        <f>LFAT!G66</f>
        <v>CD</v>
      </c>
      <c r="N1220" s="19">
        <f>LFAT!I66</f>
        <v>0.5</v>
      </c>
      <c r="O1220" s="18">
        <f>LFAT!J66</f>
        <v>0.25</v>
      </c>
      <c r="P1220" s="18">
        <f t="shared" si="57"/>
        <v>6.6625000000000004E-2</v>
      </c>
      <c r="Q1220" s="18">
        <f t="shared" si="58"/>
        <v>0.12976170533799769</v>
      </c>
      <c r="R1220" s="18">
        <f t="shared" si="59"/>
        <v>3.9114645193213518E-2</v>
      </c>
    </row>
    <row r="1221" spans="1:18" ht="18" customHeight="1" x14ac:dyDescent="0.2">
      <c r="A1221" s="16" t="str">
        <f>'Limiting Factor Scores'!A111</f>
        <v>CC8</v>
      </c>
      <c r="B1221" s="16" t="str">
        <f>'Limiting Factor Scores'!B111</f>
        <v>Catherine Creek</v>
      </c>
      <c r="C1221" s="16" t="str">
        <f>'Limiting Factor Scores'!C111</f>
        <v>Decreased Sediment Quantity</v>
      </c>
      <c r="D1221" s="18">
        <f>'Limiting Factor Scores'!D111</f>
        <v>0.2235</v>
      </c>
      <c r="E1221" s="19">
        <f>'Limiting Factor Scores'!E111</f>
        <v>1.97</v>
      </c>
      <c r="F1221" s="18">
        <f>'Limiting Factor Scores'!F111</f>
        <v>0.31824999999999998</v>
      </c>
      <c r="G1221" s="18">
        <f>'Limiting Factor Scores'!G111</f>
        <v>0.36834595985191237</v>
      </c>
      <c r="H1221" s="18">
        <f>'Limiting Factor Scores'!H111</f>
        <v>0.11171297883910916</v>
      </c>
      <c r="I1221" s="17">
        <f>LFAT!A69</f>
        <v>5</v>
      </c>
      <c r="J1221" s="16" t="str">
        <f>LFAT!B69</f>
        <v>Fish Passage – Barrier Removal and Replacement</v>
      </c>
      <c r="K1221" s="16" t="str">
        <f>LFAT!D69</f>
        <v>I</v>
      </c>
      <c r="L1221" s="19">
        <f>LFAT!F69</f>
        <v>0.5</v>
      </c>
      <c r="M1221" s="16" t="str">
        <f>LFAT!G69</f>
        <v>R</v>
      </c>
      <c r="N1221" s="19">
        <f>LFAT!I69</f>
        <v>0.1</v>
      </c>
      <c r="O1221" s="18">
        <f>LFAT!J69</f>
        <v>0.05</v>
      </c>
      <c r="P1221" s="18">
        <f t="shared" si="57"/>
        <v>1.59125E-2</v>
      </c>
      <c r="Q1221" s="18">
        <f t="shared" si="58"/>
        <v>1.8417297992595619E-2</v>
      </c>
      <c r="R1221" s="18">
        <f t="shared" si="59"/>
        <v>5.5856489419554584E-3</v>
      </c>
    </row>
    <row r="1222" spans="1:18" ht="18" customHeight="1" x14ac:dyDescent="0.2">
      <c r="A1222" s="16" t="str">
        <f>'Limiting Factor Scores'!A112</f>
        <v>CC8</v>
      </c>
      <c r="B1222" s="16" t="str">
        <f>'Limiting Factor Scores'!B112</f>
        <v>Catherine Creek</v>
      </c>
      <c r="C1222" s="16" t="str">
        <f>'Limiting Factor Scores'!C112</f>
        <v>Decreased Water Quantity</v>
      </c>
      <c r="D1222" s="18">
        <f>'Limiting Factor Scores'!D112</f>
        <v>0.2235</v>
      </c>
      <c r="E1222" s="19">
        <f>'Limiting Factor Scores'!E112</f>
        <v>1.59</v>
      </c>
      <c r="F1222" s="18">
        <f>'Limiting Factor Scores'!F112</f>
        <v>0.23275000000000001</v>
      </c>
      <c r="G1222" s="18">
        <f>'Limiting Factor Scores'!G112</f>
        <v>0.38977561880945111</v>
      </c>
      <c r="H1222" s="18">
        <f>'Limiting Factor Scores'!H112</f>
        <v>0.11169728195444356</v>
      </c>
      <c r="I1222" s="17">
        <f>LFAT!A67</f>
        <v>5</v>
      </c>
      <c r="J1222" s="16" t="str">
        <f>LFAT!B67</f>
        <v>Fish Passage – Barrier Removal and Replacement</v>
      </c>
      <c r="K1222" s="16" t="str">
        <f>LFAT!D67</f>
        <v>N</v>
      </c>
      <c r="L1222" s="19">
        <f>LFAT!F67</f>
        <v>0.1</v>
      </c>
      <c r="M1222" s="16" t="str">
        <f>LFAT!G67</f>
        <v>R</v>
      </c>
      <c r="N1222" s="19">
        <f>LFAT!I67</f>
        <v>0.1</v>
      </c>
      <c r="O1222" s="18">
        <f>LFAT!J67</f>
        <v>0.01</v>
      </c>
      <c r="P1222" s="18">
        <f t="shared" si="57"/>
        <v>2.3275000000000001E-3</v>
      </c>
      <c r="Q1222" s="18">
        <f t="shared" si="58"/>
        <v>3.8977561880945114E-3</v>
      </c>
      <c r="R1222" s="18">
        <f t="shared" si="59"/>
        <v>1.1169728195444357E-3</v>
      </c>
    </row>
    <row r="1223" spans="1:18" ht="18" customHeight="1" x14ac:dyDescent="0.2">
      <c r="A1223" s="16" t="str">
        <f>'Limiting Factor Scores'!A113</f>
        <v>CC8</v>
      </c>
      <c r="B1223" s="16" t="str">
        <f>'Limiting Factor Scores'!B113</f>
        <v>Catherine Creek</v>
      </c>
      <c r="C1223" s="16" t="str">
        <f>'Limiting Factor Scores'!C113</f>
        <v>Floodplain Condition</v>
      </c>
      <c r="D1223" s="18">
        <f>'Limiting Factor Scores'!D113</f>
        <v>0.2235</v>
      </c>
      <c r="E1223" s="19">
        <f>'Limiting Factor Scores'!E113</f>
        <v>1.89</v>
      </c>
      <c r="F1223" s="18">
        <f>'Limiting Factor Scores'!F113</f>
        <v>0.30025000000000002</v>
      </c>
      <c r="G1223" s="18">
        <f>'Limiting Factor Scores'!G113</f>
        <v>0.4079078544930454</v>
      </c>
      <c r="H1223" s="18">
        <f>'Limiting Factor Scores'!H113</f>
        <v>0.11596374528340045</v>
      </c>
      <c r="I1223" s="17">
        <f>LFAT!A64</f>
        <v>5</v>
      </c>
      <c r="J1223" s="16" t="str">
        <f>LFAT!B64</f>
        <v>Fish Passage – Barrier Removal and Replacement</v>
      </c>
      <c r="K1223" s="16" t="str">
        <f>LFAT!D64</f>
        <v>I</v>
      </c>
      <c r="L1223" s="19">
        <f>LFAT!F64</f>
        <v>0.5</v>
      </c>
      <c r="M1223" s="16" t="str">
        <f>LFAT!G64</f>
        <v>CD</v>
      </c>
      <c r="N1223" s="19">
        <f>LFAT!I64</f>
        <v>0.5</v>
      </c>
      <c r="O1223" s="18">
        <f>LFAT!J64</f>
        <v>0.25</v>
      </c>
      <c r="P1223" s="18">
        <f t="shared" si="57"/>
        <v>7.5062500000000004E-2</v>
      </c>
      <c r="Q1223" s="18">
        <f t="shared" si="58"/>
        <v>0.10197696362326135</v>
      </c>
      <c r="R1223" s="18">
        <f t="shared" si="59"/>
        <v>2.8990936320850112E-2</v>
      </c>
    </row>
    <row r="1224" spans="1:18" ht="18" customHeight="1" x14ac:dyDescent="0.2">
      <c r="A1224" s="16" t="str">
        <f>'Limiting Factor Scores'!A114</f>
        <v>CC8</v>
      </c>
      <c r="B1224" s="16" t="str">
        <f>'Limiting Factor Scores'!B114</f>
        <v>Catherine Creek</v>
      </c>
      <c r="C1224" s="16" t="str">
        <f>'Limiting Factor Scores'!C114</f>
        <v>Increased Sediment Quantity</v>
      </c>
      <c r="D1224" s="18">
        <f>'Limiting Factor Scores'!D114</f>
        <v>0.2235</v>
      </c>
      <c r="E1224" s="19">
        <f>'Limiting Factor Scores'!E114</f>
        <v>1.78</v>
      </c>
      <c r="F1224" s="18">
        <f>'Limiting Factor Scores'!F114</f>
        <v>0.27550000000000002</v>
      </c>
      <c r="G1224" s="18">
        <f>'Limiting Factor Scores'!G114</f>
        <v>0.22386638031316125</v>
      </c>
      <c r="H1224" s="18">
        <f>'Limiting Factor Scores'!H114</f>
        <v>7.3867109192558192E-2</v>
      </c>
      <c r="I1224" s="17">
        <f>LFAT!A70</f>
        <v>5</v>
      </c>
      <c r="J1224" s="16" t="str">
        <f>LFAT!B70</f>
        <v>Fish Passage – Barrier Removal and Replacement</v>
      </c>
      <c r="K1224" s="16" t="str">
        <f>LFAT!D70</f>
        <v>I</v>
      </c>
      <c r="L1224" s="19">
        <f>LFAT!F70</f>
        <v>0.5</v>
      </c>
      <c r="M1224" s="16" t="str">
        <f>LFAT!G70</f>
        <v>CD</v>
      </c>
      <c r="N1224" s="19">
        <f>LFAT!I70</f>
        <v>0.5</v>
      </c>
      <c r="O1224" s="18">
        <f>LFAT!J70</f>
        <v>0.25</v>
      </c>
      <c r="P1224" s="18">
        <f t="shared" si="57"/>
        <v>6.8875000000000006E-2</v>
      </c>
      <c r="Q1224" s="18">
        <f t="shared" si="58"/>
        <v>5.5966595078290313E-2</v>
      </c>
      <c r="R1224" s="18">
        <f t="shared" si="59"/>
        <v>1.8466777298139548E-2</v>
      </c>
    </row>
    <row r="1225" spans="1:18" ht="18" customHeight="1" x14ac:dyDescent="0.2">
      <c r="A1225" s="16" t="str">
        <f>'Limiting Factor Scores'!A115</f>
        <v>CC8</v>
      </c>
      <c r="B1225" s="16" t="str">
        <f>'Limiting Factor Scores'!B115</f>
        <v>Catherine Creek</v>
      </c>
      <c r="C1225" s="16" t="str">
        <f>'Limiting Factor Scores'!C115</f>
        <v>Non-Native Species Interactions and Competition</v>
      </c>
      <c r="D1225" s="18">
        <f>'Limiting Factor Scores'!D115</f>
        <v>0.2235</v>
      </c>
      <c r="E1225" s="19">
        <f>'Limiting Factor Scores'!E115</f>
        <v>1.26</v>
      </c>
      <c r="F1225" s="18">
        <f>'Limiting Factor Scores'!F115</f>
        <v>0.1585</v>
      </c>
      <c r="G1225" s="18">
        <f>'Limiting Factor Scores'!G115</f>
        <v>0.14245810177053223</v>
      </c>
      <c r="H1225" s="18">
        <f>'Limiting Factor Scores'!H115</f>
        <v>4.9716106283285155E-2</v>
      </c>
      <c r="I1225" s="17">
        <f>LFAT!A76</f>
        <v>5</v>
      </c>
      <c r="J1225" s="16" t="str">
        <f>LFAT!B76</f>
        <v>Fish Passage – Barrier Removal and Replacement</v>
      </c>
      <c r="K1225" s="16" t="str">
        <f>LFAT!D76</f>
        <v>I</v>
      </c>
      <c r="L1225" s="19">
        <f>LFAT!F76</f>
        <v>0.5</v>
      </c>
      <c r="M1225" s="16" t="str">
        <f>LFAT!G76</f>
        <v>R</v>
      </c>
      <c r="N1225" s="19">
        <f>LFAT!I76</f>
        <v>0.1</v>
      </c>
      <c r="O1225" s="18">
        <f>LFAT!J76</f>
        <v>0.05</v>
      </c>
      <c r="P1225" s="18">
        <f t="shared" si="57"/>
        <v>7.9249999999999998E-3</v>
      </c>
      <c r="Q1225" s="18">
        <f t="shared" si="58"/>
        <v>7.1229050885266119E-3</v>
      </c>
      <c r="R1225" s="18">
        <f t="shared" si="59"/>
        <v>2.4858053141642578E-3</v>
      </c>
    </row>
    <row r="1226" spans="1:18" ht="18" customHeight="1" x14ac:dyDescent="0.2">
      <c r="A1226" s="16" t="str">
        <f>'Limiting Factor Scores'!A116</f>
        <v>CC8</v>
      </c>
      <c r="B1226" s="16" t="str">
        <f>'Limiting Factor Scores'!B116</f>
        <v>Catherine Creek</v>
      </c>
      <c r="C1226" s="16" t="str">
        <f>'Limiting Factor Scores'!C116</f>
        <v>Predation</v>
      </c>
      <c r="D1226" s="18">
        <f>'Limiting Factor Scores'!D116</f>
        <v>0.2235</v>
      </c>
      <c r="E1226" s="19">
        <f>'Limiting Factor Scores'!E116</f>
        <v>1</v>
      </c>
      <c r="F1226" s="18">
        <f>'Limiting Factor Scores'!F116</f>
        <v>0.1</v>
      </c>
      <c r="G1226" s="18">
        <f>'Limiting Factor Scores'!G116</f>
        <v>0.12005142860654999</v>
      </c>
      <c r="H1226" s="18">
        <f>'Limiting Factor Scores'!H116</f>
        <v>3.6251700008493003E-2</v>
      </c>
      <c r="I1226" s="17">
        <f>LFAT!A74</f>
        <v>5</v>
      </c>
      <c r="J1226" s="16" t="str">
        <f>LFAT!B74</f>
        <v>Fish Passage – Barrier Removal and Replacement</v>
      </c>
      <c r="K1226" s="16" t="str">
        <f>LFAT!D74</f>
        <v>I</v>
      </c>
      <c r="L1226" s="19">
        <f>LFAT!F74</f>
        <v>0.5</v>
      </c>
      <c r="M1226" s="16" t="str">
        <f>LFAT!G74</f>
        <v>R</v>
      </c>
      <c r="N1226" s="19">
        <f>LFAT!I74</f>
        <v>0.1</v>
      </c>
      <c r="O1226" s="18">
        <f>LFAT!J74</f>
        <v>0.05</v>
      </c>
      <c r="P1226" s="18">
        <f t="shared" si="57"/>
        <v>5.000000000000001E-3</v>
      </c>
      <c r="Q1226" s="18">
        <f t="shared" si="58"/>
        <v>6.0025714303275001E-3</v>
      </c>
      <c r="R1226" s="18">
        <f t="shared" si="59"/>
        <v>1.8125850004246501E-3</v>
      </c>
    </row>
    <row r="1227" spans="1:18" ht="18" customHeight="1" x14ac:dyDescent="0.2">
      <c r="A1227" s="16" t="str">
        <f>'Limiting Factor Scores'!A117</f>
        <v>CC8</v>
      </c>
      <c r="B1227" s="16" t="str">
        <f>'Limiting Factor Scores'!B117</f>
        <v>Catherine Creek</v>
      </c>
      <c r="C1227" s="16" t="str">
        <f>'Limiting Factor Scores'!C117</f>
        <v>Riparian Condition</v>
      </c>
      <c r="D1227" s="18">
        <f>'Limiting Factor Scores'!D117</f>
        <v>0.2235</v>
      </c>
      <c r="E1227" s="19">
        <f>'Limiting Factor Scores'!E117</f>
        <v>1.89</v>
      </c>
      <c r="F1227" s="18">
        <f>'Limiting Factor Scores'!F117</f>
        <v>0.30025000000000002</v>
      </c>
      <c r="G1227" s="18">
        <f>'Limiting Factor Scores'!G117</f>
        <v>0.41653575273609084</v>
      </c>
      <c r="H1227" s="18">
        <f>'Limiting Factor Scores'!H117</f>
        <v>0.13321954171781969</v>
      </c>
      <c r="I1227" s="17">
        <f>LFAT!A63</f>
        <v>5</v>
      </c>
      <c r="J1227" s="16" t="str">
        <f>LFAT!B63</f>
        <v>Fish Passage – Barrier Removal and Replacement</v>
      </c>
      <c r="K1227" s="16" t="str">
        <f>LFAT!D63</f>
        <v>I</v>
      </c>
      <c r="L1227" s="19">
        <f>LFAT!F63</f>
        <v>0.5</v>
      </c>
      <c r="M1227" s="16" t="str">
        <f>LFAT!G63</f>
        <v>R</v>
      </c>
      <c r="N1227" s="19">
        <f>LFAT!I63</f>
        <v>0.1</v>
      </c>
      <c r="O1227" s="18">
        <f>LFAT!J63</f>
        <v>0.05</v>
      </c>
      <c r="P1227" s="18">
        <f t="shared" si="57"/>
        <v>1.5012500000000002E-2</v>
      </c>
      <c r="Q1227" s="18">
        <f t="shared" si="58"/>
        <v>2.0826787636804543E-2</v>
      </c>
      <c r="R1227" s="18">
        <f t="shared" si="59"/>
        <v>6.6609770858909846E-3</v>
      </c>
    </row>
    <row r="1228" spans="1:18" ht="18" customHeight="1" x14ac:dyDescent="0.2">
      <c r="A1228" s="16" t="str">
        <f>'Limiting Factor Scores'!A118</f>
        <v>CC8</v>
      </c>
      <c r="B1228" s="16" t="str">
        <f>'Limiting Factor Scores'!B118</f>
        <v>Catherine Creek</v>
      </c>
      <c r="C1228" s="16" t="str">
        <f>'Limiting Factor Scores'!C118</f>
        <v>Side Channel and Wetland Habitat</v>
      </c>
      <c r="D1228" s="18">
        <f>'Limiting Factor Scores'!D118</f>
        <v>0.2235</v>
      </c>
      <c r="E1228" s="19">
        <f>'Limiting Factor Scores'!E118</f>
        <v>1.89</v>
      </c>
      <c r="F1228" s="18">
        <f>'Limiting Factor Scores'!F118</f>
        <v>0.30025000000000002</v>
      </c>
      <c r="G1228" s="18">
        <f>'Limiting Factor Scores'!G118</f>
        <v>0.5157565820278186</v>
      </c>
      <c r="H1228" s="18">
        <f>'Limiting Factor Scores'!H118</f>
        <v>0.14987138522221208</v>
      </c>
      <c r="I1228" s="17">
        <f>LFAT!A65</f>
        <v>5</v>
      </c>
      <c r="J1228" s="16" t="str">
        <f>LFAT!B65</f>
        <v>Fish Passage – Barrier Removal and Replacement</v>
      </c>
      <c r="K1228" s="16" t="str">
        <f>LFAT!D65</f>
        <v>I</v>
      </c>
      <c r="L1228" s="19">
        <f>LFAT!F65</f>
        <v>0.5</v>
      </c>
      <c r="M1228" s="16" t="str">
        <f>LFAT!G65</f>
        <v>R</v>
      </c>
      <c r="N1228" s="19">
        <f>LFAT!I65</f>
        <v>0.1</v>
      </c>
      <c r="O1228" s="18">
        <f>LFAT!J65</f>
        <v>0.05</v>
      </c>
      <c r="P1228" s="18">
        <f t="shared" si="57"/>
        <v>1.5012500000000002E-2</v>
      </c>
      <c r="Q1228" s="18">
        <f t="shared" si="58"/>
        <v>2.5787829101390932E-2</v>
      </c>
      <c r="R1228" s="18">
        <f t="shared" si="59"/>
        <v>7.4935692611106039E-3</v>
      </c>
    </row>
    <row r="1229" spans="1:18" ht="18" customHeight="1" x14ac:dyDescent="0.2">
      <c r="A1229" s="16" t="str">
        <f>'Limiting Factor Scores'!A119</f>
        <v>CC8</v>
      </c>
      <c r="B1229" s="16" t="str">
        <f>'Limiting Factor Scores'!B119</f>
        <v>Catherine Creek</v>
      </c>
      <c r="C1229" s="16" t="str">
        <f>'Limiting Factor Scores'!C119</f>
        <v>Summer Water Temperature</v>
      </c>
      <c r="D1229" s="18">
        <f>'Limiting Factor Scores'!D119</f>
        <v>0.2235</v>
      </c>
      <c r="E1229" s="19">
        <f>'Limiting Factor Scores'!E119</f>
        <v>2</v>
      </c>
      <c r="F1229" s="18">
        <f>'Limiting Factor Scores'!F119</f>
        <v>0.32500000000000001</v>
      </c>
      <c r="G1229" s="18">
        <f>'Limiting Factor Scores'!G119</f>
        <v>0.48355821427533763</v>
      </c>
      <c r="H1229" s="18">
        <f>'Limiting Factor Scores'!H119</f>
        <v>0.1492908160688344</v>
      </c>
      <c r="I1229" s="17">
        <f>LFAT!A71</f>
        <v>5</v>
      </c>
      <c r="J1229" s="16" t="str">
        <f>LFAT!B71</f>
        <v>Fish Passage – Barrier Removal and Replacement</v>
      </c>
      <c r="K1229" s="16" t="str">
        <f>LFAT!D71</f>
        <v>I</v>
      </c>
      <c r="L1229" s="19">
        <f>LFAT!F71</f>
        <v>0.5</v>
      </c>
      <c r="M1229" s="16" t="str">
        <f>LFAT!G71</f>
        <v>R</v>
      </c>
      <c r="N1229" s="19">
        <f>LFAT!I71</f>
        <v>0.1</v>
      </c>
      <c r="O1229" s="18">
        <f>LFAT!J71</f>
        <v>0.05</v>
      </c>
      <c r="P1229" s="18">
        <f t="shared" si="57"/>
        <v>1.6250000000000001E-2</v>
      </c>
      <c r="Q1229" s="18">
        <f t="shared" si="58"/>
        <v>2.4177910713766883E-2</v>
      </c>
      <c r="R1229" s="18">
        <f t="shared" si="59"/>
        <v>7.4645408034417207E-3</v>
      </c>
    </row>
    <row r="1230" spans="1:18" ht="18" customHeight="1" x14ac:dyDescent="0.2">
      <c r="A1230" s="16" t="str">
        <f>'Limiting Factor Scores'!A120</f>
        <v>CC8</v>
      </c>
      <c r="B1230" s="16" t="str">
        <f>'Limiting Factor Scores'!B120</f>
        <v>Catherine Creek</v>
      </c>
      <c r="C1230" s="16" t="str">
        <f>'Limiting Factor Scores'!C120</f>
        <v>Water Quality</v>
      </c>
      <c r="D1230" s="18">
        <f>'Limiting Factor Scores'!D120</f>
        <v>0.2235</v>
      </c>
      <c r="E1230" s="19">
        <f>'Limiting Factor Scores'!E120</f>
        <v>2</v>
      </c>
      <c r="F1230" s="18">
        <f>'Limiting Factor Scores'!F120</f>
        <v>0.32500000000000001</v>
      </c>
      <c r="G1230" s="18">
        <f>'Limiting Factor Scores'!G120</f>
        <v>0.42285401797128763</v>
      </c>
      <c r="H1230" s="18">
        <f>'Limiting Factor Scores'!H120</f>
        <v>0.11665063663775439</v>
      </c>
      <c r="I1230" s="17">
        <f>LFAT!A73</f>
        <v>5</v>
      </c>
      <c r="J1230" s="16" t="str">
        <f>LFAT!B73</f>
        <v>Fish Passage – Barrier Removal and Replacement</v>
      </c>
      <c r="K1230" s="16" t="str">
        <f>LFAT!D73</f>
        <v>I</v>
      </c>
      <c r="L1230" s="19">
        <f>LFAT!F73</f>
        <v>0.5</v>
      </c>
      <c r="M1230" s="16" t="str">
        <f>LFAT!G73</f>
        <v>CD</v>
      </c>
      <c r="N1230" s="19">
        <f>LFAT!I73</f>
        <v>0.5</v>
      </c>
      <c r="O1230" s="18">
        <f>LFAT!J73</f>
        <v>0.25</v>
      </c>
      <c r="P1230" s="18">
        <f t="shared" si="57"/>
        <v>8.1250000000000003E-2</v>
      </c>
      <c r="Q1230" s="18">
        <f t="shared" si="58"/>
        <v>0.10571350449282191</v>
      </c>
      <c r="R1230" s="18">
        <f t="shared" si="59"/>
        <v>2.9162659159438598E-2</v>
      </c>
    </row>
    <row r="1231" spans="1:18" ht="18" customHeight="1" x14ac:dyDescent="0.2">
      <c r="A1231" s="16" t="str">
        <f>'Limiting Factor Scores'!A121</f>
        <v>CC8</v>
      </c>
      <c r="B1231" s="16" t="str">
        <f>'Limiting Factor Scores'!B121</f>
        <v>Catherine Creek</v>
      </c>
      <c r="C1231" s="16" t="str">
        <f>'Limiting Factor Scores'!C121</f>
        <v>Winter Water Temperature</v>
      </c>
      <c r="D1231" s="18">
        <f>'Limiting Factor Scores'!D121</f>
        <v>0.2235</v>
      </c>
      <c r="E1231" s="19">
        <f>'Limiting Factor Scores'!E121</f>
        <v>1.59</v>
      </c>
      <c r="F1231" s="18">
        <f>'Limiting Factor Scores'!F121</f>
        <v>0.23275000000000001</v>
      </c>
      <c r="G1231" s="18">
        <f>'Limiting Factor Scores'!G121</f>
        <v>0.2493226312574314</v>
      </c>
      <c r="H1231" s="18">
        <f>'Limiting Factor Scores'!H121</f>
        <v>6.939417975780296E-2</v>
      </c>
      <c r="I1231" s="17">
        <f>LFAT!A72</f>
        <v>5</v>
      </c>
      <c r="J1231" s="16" t="str">
        <f>LFAT!B72</f>
        <v>Fish Passage – Barrier Removal and Replacement</v>
      </c>
      <c r="K1231" s="16" t="str">
        <f>LFAT!D72</f>
        <v>N</v>
      </c>
      <c r="L1231" s="19">
        <f>LFAT!F72</f>
        <v>0.1</v>
      </c>
      <c r="M1231" s="16" t="str">
        <f>LFAT!G72</f>
        <v>R</v>
      </c>
      <c r="N1231" s="19">
        <f>LFAT!I72</f>
        <v>0.1</v>
      </c>
      <c r="O1231" s="18">
        <f>LFAT!J72</f>
        <v>0.01</v>
      </c>
      <c r="P1231" s="18">
        <f t="shared" si="57"/>
        <v>2.3275000000000001E-3</v>
      </c>
      <c r="Q1231" s="18">
        <f t="shared" si="58"/>
        <v>2.493226312574314E-3</v>
      </c>
      <c r="R1231" s="18">
        <f t="shared" si="59"/>
        <v>6.9394179757802956E-4</v>
      </c>
    </row>
    <row r="1232" spans="1:18" ht="18" customHeight="1" x14ac:dyDescent="0.2">
      <c r="A1232" s="16" t="str">
        <f>'Limiting Factor Scores'!A107</f>
        <v>CC8</v>
      </c>
      <c r="B1232" s="16" t="str">
        <f>'Limiting Factor Scores'!B107</f>
        <v>Catherine Creek</v>
      </c>
      <c r="C1232" s="16" t="str">
        <f>'Limiting Factor Scores'!C107</f>
        <v>Altered Flow Timing</v>
      </c>
      <c r="D1232" s="18">
        <f>'Limiting Factor Scores'!D107</f>
        <v>0.2235</v>
      </c>
      <c r="E1232" s="19">
        <f>'Limiting Factor Scores'!E107</f>
        <v>2.52</v>
      </c>
      <c r="F1232" s="18">
        <f>'Limiting Factor Scores'!F107</f>
        <v>0.442</v>
      </c>
      <c r="G1232" s="18">
        <f>'Limiting Factor Scores'!G107</f>
        <v>0.51792612858554099</v>
      </c>
      <c r="H1232" s="18">
        <f>'Limiting Factor Scores'!H107</f>
        <v>0.14105372359541971</v>
      </c>
      <c r="I1232" s="17">
        <f>LFAT!A83</f>
        <v>6</v>
      </c>
      <c r="J1232" s="16" t="str">
        <f>LFAT!B83</f>
        <v>Instream Flow Restoration</v>
      </c>
      <c r="K1232" s="16" t="str">
        <f>LFAT!D83</f>
        <v>D</v>
      </c>
      <c r="L1232" s="19">
        <f>LFAT!F83</f>
        <v>1</v>
      </c>
      <c r="M1232" s="16" t="str">
        <f>LFAT!G83</f>
        <v>CD</v>
      </c>
      <c r="N1232" s="19">
        <f>LFAT!I83</f>
        <v>0.5</v>
      </c>
      <c r="O1232" s="18">
        <f>LFAT!J83</f>
        <v>0.5</v>
      </c>
      <c r="P1232" s="18">
        <f t="shared" si="57"/>
        <v>0.221</v>
      </c>
      <c r="Q1232" s="18">
        <f t="shared" si="58"/>
        <v>0.2589630642927705</v>
      </c>
      <c r="R1232" s="18">
        <f t="shared" si="59"/>
        <v>7.0526861797709853E-2</v>
      </c>
    </row>
    <row r="1233" spans="1:18" ht="18" customHeight="1" x14ac:dyDescent="0.2">
      <c r="A1233" s="16" t="str">
        <f>'Limiting Factor Scores'!A108</f>
        <v>CC8</v>
      </c>
      <c r="B1233" s="16" t="str">
        <f>'Limiting Factor Scores'!B108</f>
        <v>Catherine Creek</v>
      </c>
      <c r="C1233" s="16" t="str">
        <f>'Limiting Factor Scores'!C108</f>
        <v>Altered Primary Productivity</v>
      </c>
      <c r="D1233" s="18">
        <f>'Limiting Factor Scores'!D108</f>
        <v>0.2235</v>
      </c>
      <c r="E1233" s="19">
        <f>'Limiting Factor Scores'!E108</f>
        <v>1.44</v>
      </c>
      <c r="F1233" s="18">
        <f>'Limiting Factor Scores'!F108</f>
        <v>0.19900000000000001</v>
      </c>
      <c r="G1233" s="18">
        <f>'Limiting Factor Scores'!G108</f>
        <v>0.16170384639680249</v>
      </c>
      <c r="H1233" s="18">
        <f>'Limiting Factor Scores'!H108</f>
        <v>4.537873756138959E-2</v>
      </c>
      <c r="I1233" s="17">
        <f>LFAT!A90</f>
        <v>6</v>
      </c>
      <c r="J1233" s="16" t="str">
        <f>LFAT!B90</f>
        <v>Instream Flow Restoration</v>
      </c>
      <c r="K1233" s="16" t="str">
        <f>LFAT!D90</f>
        <v>N</v>
      </c>
      <c r="L1233" s="19">
        <f>LFAT!F90</f>
        <v>0.1</v>
      </c>
      <c r="M1233" s="16" t="str">
        <f>LFAT!G90</f>
        <v>R</v>
      </c>
      <c r="N1233" s="19">
        <f>LFAT!I90</f>
        <v>0.1</v>
      </c>
      <c r="O1233" s="18">
        <f>LFAT!J90</f>
        <v>0.01</v>
      </c>
      <c r="P1233" s="18">
        <f t="shared" si="57"/>
        <v>1.99E-3</v>
      </c>
      <c r="Q1233" s="18">
        <f t="shared" si="58"/>
        <v>1.6170384639680249E-3</v>
      </c>
      <c r="R1233" s="18">
        <f t="shared" si="59"/>
        <v>4.5378737561389593E-4</v>
      </c>
    </row>
    <row r="1234" spans="1:18" ht="18" customHeight="1" x14ac:dyDescent="0.2">
      <c r="A1234" s="16" t="str">
        <f>'Limiting Factor Scores'!A109</f>
        <v>CC8</v>
      </c>
      <c r="B1234" s="16" t="str">
        <f>'Limiting Factor Scores'!B109</f>
        <v>Catherine Creek</v>
      </c>
      <c r="C1234" s="16" t="str">
        <f>'Limiting Factor Scores'!C109</f>
        <v>Anthropogenic Barriers</v>
      </c>
      <c r="D1234" s="18">
        <f>'Limiting Factor Scores'!D109</f>
        <v>0.2235</v>
      </c>
      <c r="E1234" s="19">
        <f>'Limiting Factor Scores'!E109</f>
        <v>1</v>
      </c>
      <c r="F1234" s="18">
        <f>'Limiting Factor Scores'!F109</f>
        <v>0.1</v>
      </c>
      <c r="G1234" s="18">
        <f>'Limiting Factor Scores'!G109</f>
        <v>0.1186146428316</v>
      </c>
      <c r="H1234" s="18">
        <f>'Limiting Factor Scores'!H109</f>
        <v>3.6481585702983002E-2</v>
      </c>
      <c r="I1234" s="17">
        <f>LFAT!A77</f>
        <v>6</v>
      </c>
      <c r="J1234" s="16" t="str">
        <f>LFAT!B77</f>
        <v>Instream Flow Restoration</v>
      </c>
      <c r="K1234" s="16" t="str">
        <f>LFAT!D77</f>
        <v>I</v>
      </c>
      <c r="L1234" s="19">
        <f>LFAT!F77</f>
        <v>0.5</v>
      </c>
      <c r="M1234" s="16" t="str">
        <f>LFAT!G77</f>
        <v>CD</v>
      </c>
      <c r="N1234" s="19">
        <f>LFAT!I77</f>
        <v>0.5</v>
      </c>
      <c r="O1234" s="18">
        <f>LFAT!J77</f>
        <v>0.25</v>
      </c>
      <c r="P1234" s="18">
        <f t="shared" si="57"/>
        <v>2.5000000000000001E-2</v>
      </c>
      <c r="Q1234" s="18">
        <f t="shared" si="58"/>
        <v>2.9653660707900001E-2</v>
      </c>
      <c r="R1234" s="18">
        <f t="shared" si="59"/>
        <v>9.1203964257457505E-3</v>
      </c>
    </row>
    <row r="1235" spans="1:18" ht="18" customHeight="1" x14ac:dyDescent="0.2">
      <c r="A1235" s="16" t="str">
        <f>'Limiting Factor Scores'!A110</f>
        <v>CC8</v>
      </c>
      <c r="B1235" s="16" t="str">
        <f>'Limiting Factor Scores'!B110</f>
        <v>Catherine Creek</v>
      </c>
      <c r="C1235" s="16" t="str">
        <f>'Limiting Factor Scores'!C110</f>
        <v>Channel and Habitat Structure</v>
      </c>
      <c r="D1235" s="18">
        <f>'Limiting Factor Scores'!D110</f>
        <v>0.2235</v>
      </c>
      <c r="E1235" s="19">
        <f>'Limiting Factor Scores'!E110</f>
        <v>1.74</v>
      </c>
      <c r="F1235" s="18">
        <f>'Limiting Factor Scores'!F110</f>
        <v>0.26650000000000001</v>
      </c>
      <c r="G1235" s="18">
        <f>'Limiting Factor Scores'!G110</f>
        <v>0.51904682135199076</v>
      </c>
      <c r="H1235" s="18">
        <f>'Limiting Factor Scores'!H110</f>
        <v>0.15645858077285407</v>
      </c>
      <c r="I1235" s="17">
        <f>LFAT!A81</f>
        <v>6</v>
      </c>
      <c r="J1235" s="16" t="str">
        <f>LFAT!B81</f>
        <v>Instream Flow Restoration</v>
      </c>
      <c r="K1235" s="16" t="str">
        <f>LFAT!D81</f>
        <v>N</v>
      </c>
      <c r="L1235" s="19">
        <f>LFAT!F81</f>
        <v>0.1</v>
      </c>
      <c r="M1235" s="16" t="str">
        <f>LFAT!G81</f>
        <v>R</v>
      </c>
      <c r="N1235" s="19">
        <f>LFAT!I81</f>
        <v>0.1</v>
      </c>
      <c r="O1235" s="18">
        <f>LFAT!J81</f>
        <v>0.01</v>
      </c>
      <c r="P1235" s="18">
        <f t="shared" si="57"/>
        <v>2.6650000000000003E-3</v>
      </c>
      <c r="Q1235" s="18">
        <f t="shared" si="58"/>
        <v>5.1904682135199076E-3</v>
      </c>
      <c r="R1235" s="18">
        <f t="shared" si="59"/>
        <v>1.5645858077285408E-3</v>
      </c>
    </row>
    <row r="1236" spans="1:18" ht="18" customHeight="1" x14ac:dyDescent="0.2">
      <c r="A1236" s="16" t="str">
        <f>'Limiting Factor Scores'!A111</f>
        <v>CC8</v>
      </c>
      <c r="B1236" s="16" t="str">
        <f>'Limiting Factor Scores'!B111</f>
        <v>Catherine Creek</v>
      </c>
      <c r="C1236" s="16" t="str">
        <f>'Limiting Factor Scores'!C111</f>
        <v>Decreased Sediment Quantity</v>
      </c>
      <c r="D1236" s="18">
        <f>'Limiting Factor Scores'!D111</f>
        <v>0.2235</v>
      </c>
      <c r="E1236" s="19">
        <f>'Limiting Factor Scores'!E111</f>
        <v>1.97</v>
      </c>
      <c r="F1236" s="18">
        <f>'Limiting Factor Scores'!F111</f>
        <v>0.31824999999999998</v>
      </c>
      <c r="G1236" s="18">
        <f>'Limiting Factor Scores'!G111</f>
        <v>0.36834595985191237</v>
      </c>
      <c r="H1236" s="18">
        <f>'Limiting Factor Scores'!H111</f>
        <v>0.11171297883910916</v>
      </c>
      <c r="I1236" s="17">
        <f>LFAT!A84</f>
        <v>6</v>
      </c>
      <c r="J1236" s="16" t="str">
        <f>LFAT!B84</f>
        <v>Instream Flow Restoration</v>
      </c>
      <c r="K1236" s="16" t="str">
        <f>LFAT!D84</f>
        <v>N</v>
      </c>
      <c r="L1236" s="19">
        <f>LFAT!F84</f>
        <v>0.1</v>
      </c>
      <c r="M1236" s="16" t="str">
        <f>LFAT!G84</f>
        <v>R</v>
      </c>
      <c r="N1236" s="19">
        <f>LFAT!I84</f>
        <v>0.1</v>
      </c>
      <c r="O1236" s="18">
        <f>LFAT!J84</f>
        <v>0.01</v>
      </c>
      <c r="P1236" s="18">
        <f t="shared" si="57"/>
        <v>3.1825E-3</v>
      </c>
      <c r="Q1236" s="18">
        <f t="shared" si="58"/>
        <v>3.6834595985191236E-3</v>
      </c>
      <c r="R1236" s="18">
        <f t="shared" si="59"/>
        <v>1.1171297883910917E-3</v>
      </c>
    </row>
    <row r="1237" spans="1:18" ht="18" customHeight="1" x14ac:dyDescent="0.2">
      <c r="A1237" s="16" t="str">
        <f>'Limiting Factor Scores'!A112</f>
        <v>CC8</v>
      </c>
      <c r="B1237" s="16" t="str">
        <f>'Limiting Factor Scores'!B112</f>
        <v>Catherine Creek</v>
      </c>
      <c r="C1237" s="16" t="str">
        <f>'Limiting Factor Scores'!C112</f>
        <v>Decreased Water Quantity</v>
      </c>
      <c r="D1237" s="18">
        <f>'Limiting Factor Scores'!D112</f>
        <v>0.2235</v>
      </c>
      <c r="E1237" s="19">
        <f>'Limiting Factor Scores'!E112</f>
        <v>1.59</v>
      </c>
      <c r="F1237" s="18">
        <f>'Limiting Factor Scores'!F112</f>
        <v>0.23275000000000001</v>
      </c>
      <c r="G1237" s="18">
        <f>'Limiting Factor Scores'!G112</f>
        <v>0.38977561880945111</v>
      </c>
      <c r="H1237" s="18">
        <f>'Limiting Factor Scores'!H112</f>
        <v>0.11169728195444356</v>
      </c>
      <c r="I1237" s="17">
        <f>LFAT!A82</f>
        <v>6</v>
      </c>
      <c r="J1237" s="16" t="str">
        <f>LFAT!B82</f>
        <v>Instream Flow Restoration</v>
      </c>
      <c r="K1237" s="16" t="str">
        <f>LFAT!D82</f>
        <v>D</v>
      </c>
      <c r="L1237" s="19">
        <f>LFAT!F82</f>
        <v>1</v>
      </c>
      <c r="M1237" s="16" t="str">
        <f>LFAT!G82</f>
        <v>C</v>
      </c>
      <c r="N1237" s="19">
        <f>LFAT!I82</f>
        <v>1</v>
      </c>
      <c r="O1237" s="18">
        <f>LFAT!J82</f>
        <v>1</v>
      </c>
      <c r="P1237" s="18">
        <f t="shared" si="57"/>
        <v>0.23275000000000001</v>
      </c>
      <c r="Q1237" s="18">
        <f t="shared" si="58"/>
        <v>0.38977561880945111</v>
      </c>
      <c r="R1237" s="18">
        <f t="shared" si="59"/>
        <v>0.11169728195444356</v>
      </c>
    </row>
    <row r="1238" spans="1:18" ht="18" customHeight="1" x14ac:dyDescent="0.2">
      <c r="A1238" s="16" t="str">
        <f>'Limiting Factor Scores'!A113</f>
        <v>CC8</v>
      </c>
      <c r="B1238" s="16" t="str">
        <f>'Limiting Factor Scores'!B113</f>
        <v>Catherine Creek</v>
      </c>
      <c r="C1238" s="16" t="str">
        <f>'Limiting Factor Scores'!C113</f>
        <v>Floodplain Condition</v>
      </c>
      <c r="D1238" s="18">
        <f>'Limiting Factor Scores'!D113</f>
        <v>0.2235</v>
      </c>
      <c r="E1238" s="19">
        <f>'Limiting Factor Scores'!E113</f>
        <v>1.89</v>
      </c>
      <c r="F1238" s="18">
        <f>'Limiting Factor Scores'!F113</f>
        <v>0.30025000000000002</v>
      </c>
      <c r="G1238" s="18">
        <f>'Limiting Factor Scores'!G113</f>
        <v>0.4079078544930454</v>
      </c>
      <c r="H1238" s="18">
        <f>'Limiting Factor Scores'!H113</f>
        <v>0.11596374528340045</v>
      </c>
      <c r="I1238" s="17">
        <f>LFAT!A79</f>
        <v>6</v>
      </c>
      <c r="J1238" s="16" t="str">
        <f>LFAT!B79</f>
        <v>Instream Flow Restoration</v>
      </c>
      <c r="K1238" s="16" t="str">
        <f>LFAT!D79</f>
        <v>I</v>
      </c>
      <c r="L1238" s="19">
        <f>LFAT!F79</f>
        <v>0.5</v>
      </c>
      <c r="M1238" s="16" t="str">
        <f>LFAT!G79</f>
        <v>CD</v>
      </c>
      <c r="N1238" s="19">
        <f>LFAT!I79</f>
        <v>0.5</v>
      </c>
      <c r="O1238" s="18">
        <f>LFAT!J79</f>
        <v>0.25</v>
      </c>
      <c r="P1238" s="18">
        <f t="shared" si="57"/>
        <v>7.5062500000000004E-2</v>
      </c>
      <c r="Q1238" s="18">
        <f t="shared" si="58"/>
        <v>0.10197696362326135</v>
      </c>
      <c r="R1238" s="18">
        <f t="shared" si="59"/>
        <v>2.8990936320850112E-2</v>
      </c>
    </row>
    <row r="1239" spans="1:18" ht="18" customHeight="1" x14ac:dyDescent="0.2">
      <c r="A1239" s="16" t="str">
        <f>'Limiting Factor Scores'!A114</f>
        <v>CC8</v>
      </c>
      <c r="B1239" s="16" t="str">
        <f>'Limiting Factor Scores'!B114</f>
        <v>Catherine Creek</v>
      </c>
      <c r="C1239" s="16" t="str">
        <f>'Limiting Factor Scores'!C114</f>
        <v>Increased Sediment Quantity</v>
      </c>
      <c r="D1239" s="18">
        <f>'Limiting Factor Scores'!D114</f>
        <v>0.2235</v>
      </c>
      <c r="E1239" s="19">
        <f>'Limiting Factor Scores'!E114</f>
        <v>1.78</v>
      </c>
      <c r="F1239" s="18">
        <f>'Limiting Factor Scores'!F114</f>
        <v>0.27550000000000002</v>
      </c>
      <c r="G1239" s="18">
        <f>'Limiting Factor Scores'!G114</f>
        <v>0.22386638031316125</v>
      </c>
      <c r="H1239" s="18">
        <f>'Limiting Factor Scores'!H114</f>
        <v>7.3867109192558192E-2</v>
      </c>
      <c r="I1239" s="17">
        <f>LFAT!A85</f>
        <v>6</v>
      </c>
      <c r="J1239" s="16" t="str">
        <f>LFAT!B85</f>
        <v>Instream Flow Restoration</v>
      </c>
      <c r="K1239" s="16" t="str">
        <f>LFAT!D85</f>
        <v>N</v>
      </c>
      <c r="L1239" s="19">
        <f>LFAT!F85</f>
        <v>0.1</v>
      </c>
      <c r="M1239" s="16" t="str">
        <f>LFAT!G85</f>
        <v>R</v>
      </c>
      <c r="N1239" s="19">
        <f>LFAT!I85</f>
        <v>0.1</v>
      </c>
      <c r="O1239" s="18">
        <f>LFAT!J85</f>
        <v>0.01</v>
      </c>
      <c r="P1239" s="18">
        <f t="shared" si="57"/>
        <v>2.7550000000000001E-3</v>
      </c>
      <c r="Q1239" s="18">
        <f t="shared" si="58"/>
        <v>2.2386638031316125E-3</v>
      </c>
      <c r="R1239" s="18">
        <f t="shared" si="59"/>
        <v>7.3867109192558194E-4</v>
      </c>
    </row>
    <row r="1240" spans="1:18" ht="18" customHeight="1" x14ac:dyDescent="0.2">
      <c r="A1240" s="16" t="str">
        <f>'Limiting Factor Scores'!A115</f>
        <v>CC8</v>
      </c>
      <c r="B1240" s="16" t="str">
        <f>'Limiting Factor Scores'!B115</f>
        <v>Catherine Creek</v>
      </c>
      <c r="C1240" s="16" t="str">
        <f>'Limiting Factor Scores'!C115</f>
        <v>Non-Native Species Interactions and Competition</v>
      </c>
      <c r="D1240" s="18">
        <f>'Limiting Factor Scores'!D115</f>
        <v>0.2235</v>
      </c>
      <c r="E1240" s="19">
        <f>'Limiting Factor Scores'!E115</f>
        <v>1.26</v>
      </c>
      <c r="F1240" s="18">
        <f>'Limiting Factor Scores'!F115</f>
        <v>0.1585</v>
      </c>
      <c r="G1240" s="18">
        <f>'Limiting Factor Scores'!G115</f>
        <v>0.14245810177053223</v>
      </c>
      <c r="H1240" s="18">
        <f>'Limiting Factor Scores'!H115</f>
        <v>4.9716106283285155E-2</v>
      </c>
      <c r="I1240" s="17">
        <f>LFAT!A91</f>
        <v>6</v>
      </c>
      <c r="J1240" s="16" t="str">
        <f>LFAT!B91</f>
        <v>Instream Flow Restoration</v>
      </c>
      <c r="K1240" s="16" t="str">
        <f>LFAT!D91</f>
        <v>N</v>
      </c>
      <c r="L1240" s="19">
        <f>LFAT!F91</f>
        <v>0.1</v>
      </c>
      <c r="M1240" s="16" t="str">
        <f>LFAT!G91</f>
        <v>R</v>
      </c>
      <c r="N1240" s="19">
        <f>LFAT!I91</f>
        <v>0.1</v>
      </c>
      <c r="O1240" s="18">
        <f>LFAT!J91</f>
        <v>0.01</v>
      </c>
      <c r="P1240" s="18">
        <f t="shared" si="57"/>
        <v>1.585E-3</v>
      </c>
      <c r="Q1240" s="18">
        <f t="shared" si="58"/>
        <v>1.4245810177053223E-3</v>
      </c>
      <c r="R1240" s="18">
        <f t="shared" si="59"/>
        <v>4.9716106283285153E-4</v>
      </c>
    </row>
    <row r="1241" spans="1:18" ht="18" customHeight="1" x14ac:dyDescent="0.2">
      <c r="A1241" s="16" t="str">
        <f>'Limiting Factor Scores'!A116</f>
        <v>CC8</v>
      </c>
      <c r="B1241" s="16" t="str">
        <f>'Limiting Factor Scores'!B116</f>
        <v>Catherine Creek</v>
      </c>
      <c r="C1241" s="16" t="str">
        <f>'Limiting Factor Scores'!C116</f>
        <v>Predation</v>
      </c>
      <c r="D1241" s="18">
        <f>'Limiting Factor Scores'!D116</f>
        <v>0.2235</v>
      </c>
      <c r="E1241" s="19">
        <f>'Limiting Factor Scores'!E116</f>
        <v>1</v>
      </c>
      <c r="F1241" s="18">
        <f>'Limiting Factor Scores'!F116</f>
        <v>0.1</v>
      </c>
      <c r="G1241" s="18">
        <f>'Limiting Factor Scores'!G116</f>
        <v>0.12005142860654999</v>
      </c>
      <c r="H1241" s="18">
        <f>'Limiting Factor Scores'!H116</f>
        <v>3.6251700008493003E-2</v>
      </c>
      <c r="I1241" s="17">
        <f>LFAT!A89</f>
        <v>6</v>
      </c>
      <c r="J1241" s="16" t="str">
        <f>LFAT!B89</f>
        <v>Instream Flow Restoration</v>
      </c>
      <c r="K1241" s="16" t="str">
        <f>LFAT!D89</f>
        <v>N</v>
      </c>
      <c r="L1241" s="19">
        <f>LFAT!F89</f>
        <v>0.1</v>
      </c>
      <c r="M1241" s="16" t="str">
        <f>LFAT!G89</f>
        <v>R</v>
      </c>
      <c r="N1241" s="19">
        <f>LFAT!I89</f>
        <v>0.1</v>
      </c>
      <c r="O1241" s="18">
        <f>LFAT!J89</f>
        <v>0.01</v>
      </c>
      <c r="P1241" s="18">
        <f t="shared" si="57"/>
        <v>1E-3</v>
      </c>
      <c r="Q1241" s="18">
        <f t="shared" si="58"/>
        <v>1.2005142860655E-3</v>
      </c>
      <c r="R1241" s="18">
        <f t="shared" si="59"/>
        <v>3.6251700008493003E-4</v>
      </c>
    </row>
    <row r="1242" spans="1:18" ht="18" customHeight="1" x14ac:dyDescent="0.2">
      <c r="A1242" s="16" t="str">
        <f>'Limiting Factor Scores'!A117</f>
        <v>CC8</v>
      </c>
      <c r="B1242" s="16" t="str">
        <f>'Limiting Factor Scores'!B117</f>
        <v>Catherine Creek</v>
      </c>
      <c r="C1242" s="16" t="str">
        <f>'Limiting Factor Scores'!C117</f>
        <v>Riparian Condition</v>
      </c>
      <c r="D1242" s="18">
        <f>'Limiting Factor Scores'!D117</f>
        <v>0.2235</v>
      </c>
      <c r="E1242" s="19">
        <f>'Limiting Factor Scores'!E117</f>
        <v>1.89</v>
      </c>
      <c r="F1242" s="18">
        <f>'Limiting Factor Scores'!F117</f>
        <v>0.30025000000000002</v>
      </c>
      <c r="G1242" s="18">
        <f>'Limiting Factor Scores'!G117</f>
        <v>0.41653575273609084</v>
      </c>
      <c r="H1242" s="18">
        <f>'Limiting Factor Scores'!H117</f>
        <v>0.13321954171781969</v>
      </c>
      <c r="I1242" s="17">
        <f>LFAT!A78</f>
        <v>6</v>
      </c>
      <c r="J1242" s="16" t="str">
        <f>LFAT!B78</f>
        <v>Instream Flow Restoration</v>
      </c>
      <c r="K1242" s="16" t="str">
        <f>LFAT!D78</f>
        <v>I</v>
      </c>
      <c r="L1242" s="19">
        <f>LFAT!F78</f>
        <v>0.5</v>
      </c>
      <c r="M1242" s="16" t="str">
        <f>LFAT!G78</f>
        <v>CD</v>
      </c>
      <c r="N1242" s="19">
        <f>LFAT!I78</f>
        <v>0.5</v>
      </c>
      <c r="O1242" s="18">
        <f>LFAT!J78</f>
        <v>0.25</v>
      </c>
      <c r="P1242" s="18">
        <f t="shared" si="57"/>
        <v>7.5062500000000004E-2</v>
      </c>
      <c r="Q1242" s="18">
        <f t="shared" si="58"/>
        <v>0.10413393818402271</v>
      </c>
      <c r="R1242" s="18">
        <f t="shared" si="59"/>
        <v>3.3304885429454922E-2</v>
      </c>
    </row>
    <row r="1243" spans="1:18" ht="18" customHeight="1" x14ac:dyDescent="0.2">
      <c r="A1243" s="16" t="str">
        <f>'Limiting Factor Scores'!A118</f>
        <v>CC8</v>
      </c>
      <c r="B1243" s="16" t="str">
        <f>'Limiting Factor Scores'!B118</f>
        <v>Catherine Creek</v>
      </c>
      <c r="C1243" s="16" t="str">
        <f>'Limiting Factor Scores'!C118</f>
        <v>Side Channel and Wetland Habitat</v>
      </c>
      <c r="D1243" s="18">
        <f>'Limiting Factor Scores'!D118</f>
        <v>0.2235</v>
      </c>
      <c r="E1243" s="19">
        <f>'Limiting Factor Scores'!E118</f>
        <v>1.89</v>
      </c>
      <c r="F1243" s="18">
        <f>'Limiting Factor Scores'!F118</f>
        <v>0.30025000000000002</v>
      </c>
      <c r="G1243" s="18">
        <f>'Limiting Factor Scores'!G118</f>
        <v>0.5157565820278186</v>
      </c>
      <c r="H1243" s="18">
        <f>'Limiting Factor Scores'!H118</f>
        <v>0.14987138522221208</v>
      </c>
      <c r="I1243" s="17">
        <f>LFAT!A80</f>
        <v>6</v>
      </c>
      <c r="J1243" s="16" t="str">
        <f>LFAT!B80</f>
        <v>Instream Flow Restoration</v>
      </c>
      <c r="K1243" s="16" t="str">
        <f>LFAT!D80</f>
        <v>D</v>
      </c>
      <c r="L1243" s="19">
        <f>LFAT!F80</f>
        <v>1</v>
      </c>
      <c r="M1243" s="16" t="str">
        <f>LFAT!G80</f>
        <v>CD</v>
      </c>
      <c r="N1243" s="19">
        <f>LFAT!I80</f>
        <v>0.5</v>
      </c>
      <c r="O1243" s="18">
        <f>LFAT!J80</f>
        <v>0.5</v>
      </c>
      <c r="P1243" s="18">
        <f t="shared" si="57"/>
        <v>0.15012500000000001</v>
      </c>
      <c r="Q1243" s="18">
        <f t="shared" si="58"/>
        <v>0.2578782910139093</v>
      </c>
      <c r="R1243" s="18">
        <f t="shared" si="59"/>
        <v>7.4935692611106039E-2</v>
      </c>
    </row>
    <row r="1244" spans="1:18" ht="18" customHeight="1" x14ac:dyDescent="0.2">
      <c r="A1244" s="16" t="str">
        <f>'Limiting Factor Scores'!A119</f>
        <v>CC8</v>
      </c>
      <c r="B1244" s="16" t="str">
        <f>'Limiting Factor Scores'!B119</f>
        <v>Catherine Creek</v>
      </c>
      <c r="C1244" s="16" t="str">
        <f>'Limiting Factor Scores'!C119</f>
        <v>Summer Water Temperature</v>
      </c>
      <c r="D1244" s="18">
        <f>'Limiting Factor Scores'!D119</f>
        <v>0.2235</v>
      </c>
      <c r="E1244" s="19">
        <f>'Limiting Factor Scores'!E119</f>
        <v>2</v>
      </c>
      <c r="F1244" s="18">
        <f>'Limiting Factor Scores'!F119</f>
        <v>0.32500000000000001</v>
      </c>
      <c r="G1244" s="18">
        <f>'Limiting Factor Scores'!G119</f>
        <v>0.48355821427533763</v>
      </c>
      <c r="H1244" s="18">
        <f>'Limiting Factor Scores'!H119</f>
        <v>0.1492908160688344</v>
      </c>
      <c r="I1244" s="17">
        <f>LFAT!A86</f>
        <v>6</v>
      </c>
      <c r="J1244" s="16" t="str">
        <f>LFAT!B86</f>
        <v>Instream Flow Restoration</v>
      </c>
      <c r="K1244" s="16" t="str">
        <f>LFAT!D86</f>
        <v>D</v>
      </c>
      <c r="L1244" s="19">
        <f>LFAT!F86</f>
        <v>1</v>
      </c>
      <c r="M1244" s="16" t="str">
        <f>LFAT!G86</f>
        <v>C</v>
      </c>
      <c r="N1244" s="19">
        <f>LFAT!I86</f>
        <v>1</v>
      </c>
      <c r="O1244" s="18">
        <f>LFAT!J86</f>
        <v>1</v>
      </c>
      <c r="P1244" s="18">
        <f t="shared" si="57"/>
        <v>0.32500000000000001</v>
      </c>
      <c r="Q1244" s="18">
        <f t="shared" si="58"/>
        <v>0.48355821427533763</v>
      </c>
      <c r="R1244" s="18">
        <f t="shared" si="59"/>
        <v>0.1492908160688344</v>
      </c>
    </row>
    <row r="1245" spans="1:18" ht="18" customHeight="1" x14ac:dyDescent="0.2">
      <c r="A1245" s="16" t="str">
        <f>'Limiting Factor Scores'!A120</f>
        <v>CC8</v>
      </c>
      <c r="B1245" s="16" t="str">
        <f>'Limiting Factor Scores'!B120</f>
        <v>Catherine Creek</v>
      </c>
      <c r="C1245" s="16" t="str">
        <f>'Limiting Factor Scores'!C120</f>
        <v>Water Quality</v>
      </c>
      <c r="D1245" s="18">
        <f>'Limiting Factor Scores'!D120</f>
        <v>0.2235</v>
      </c>
      <c r="E1245" s="19">
        <f>'Limiting Factor Scores'!E120</f>
        <v>2</v>
      </c>
      <c r="F1245" s="18">
        <f>'Limiting Factor Scores'!F120</f>
        <v>0.32500000000000001</v>
      </c>
      <c r="G1245" s="18">
        <f>'Limiting Factor Scores'!G120</f>
        <v>0.42285401797128763</v>
      </c>
      <c r="H1245" s="18">
        <f>'Limiting Factor Scores'!H120</f>
        <v>0.11665063663775439</v>
      </c>
      <c r="I1245" s="17">
        <f>LFAT!A88</f>
        <v>6</v>
      </c>
      <c r="J1245" s="16" t="str">
        <f>LFAT!B88</f>
        <v>Instream Flow Restoration</v>
      </c>
      <c r="K1245" s="16" t="str">
        <f>LFAT!D88</f>
        <v>D</v>
      </c>
      <c r="L1245" s="19">
        <f>LFAT!F88</f>
        <v>1</v>
      </c>
      <c r="M1245" s="16" t="str">
        <f>LFAT!G88</f>
        <v>CD</v>
      </c>
      <c r="N1245" s="19">
        <f>LFAT!I88</f>
        <v>0.5</v>
      </c>
      <c r="O1245" s="18">
        <f>LFAT!J88</f>
        <v>0.5</v>
      </c>
      <c r="P1245" s="18">
        <f t="shared" si="57"/>
        <v>0.16250000000000001</v>
      </c>
      <c r="Q1245" s="18">
        <f t="shared" si="58"/>
        <v>0.21142700898564382</v>
      </c>
      <c r="R1245" s="18">
        <f t="shared" si="59"/>
        <v>5.8325318318877196E-2</v>
      </c>
    </row>
    <row r="1246" spans="1:18" ht="18" customHeight="1" x14ac:dyDescent="0.2">
      <c r="A1246" s="16" t="str">
        <f>'Limiting Factor Scores'!A121</f>
        <v>CC8</v>
      </c>
      <c r="B1246" s="16" t="str">
        <f>'Limiting Factor Scores'!B121</f>
        <v>Catherine Creek</v>
      </c>
      <c r="C1246" s="16" t="str">
        <f>'Limiting Factor Scores'!C121</f>
        <v>Winter Water Temperature</v>
      </c>
      <c r="D1246" s="18">
        <f>'Limiting Factor Scores'!D121</f>
        <v>0.2235</v>
      </c>
      <c r="E1246" s="19">
        <f>'Limiting Factor Scores'!E121</f>
        <v>1.59</v>
      </c>
      <c r="F1246" s="18">
        <f>'Limiting Factor Scores'!F121</f>
        <v>0.23275000000000001</v>
      </c>
      <c r="G1246" s="18">
        <f>'Limiting Factor Scores'!G121</f>
        <v>0.2493226312574314</v>
      </c>
      <c r="H1246" s="18">
        <f>'Limiting Factor Scores'!H121</f>
        <v>6.939417975780296E-2</v>
      </c>
      <c r="I1246" s="17">
        <f>LFAT!A87</f>
        <v>6</v>
      </c>
      <c r="J1246" s="16" t="str">
        <f>LFAT!B87</f>
        <v>Instream Flow Restoration</v>
      </c>
      <c r="K1246" s="16" t="str">
        <f>LFAT!D87</f>
        <v>N</v>
      </c>
      <c r="L1246" s="19">
        <f>LFAT!F87</f>
        <v>0.1</v>
      </c>
      <c r="M1246" s="16" t="str">
        <f>LFAT!G87</f>
        <v>R</v>
      </c>
      <c r="N1246" s="19">
        <f>LFAT!I87</f>
        <v>0.1</v>
      </c>
      <c r="O1246" s="18">
        <f>LFAT!J87</f>
        <v>0.01</v>
      </c>
      <c r="P1246" s="18">
        <f t="shared" si="57"/>
        <v>2.3275000000000001E-3</v>
      </c>
      <c r="Q1246" s="18">
        <f t="shared" si="58"/>
        <v>2.493226312574314E-3</v>
      </c>
      <c r="R1246" s="18">
        <f t="shared" si="59"/>
        <v>6.9394179757802956E-4</v>
      </c>
    </row>
    <row r="1247" spans="1:18" ht="18" customHeight="1" x14ac:dyDescent="0.2">
      <c r="A1247" s="16" t="str">
        <f>'Limiting Factor Scores'!A107</f>
        <v>CC8</v>
      </c>
      <c r="B1247" s="16" t="str">
        <f>'Limiting Factor Scores'!B107</f>
        <v>Catherine Creek</v>
      </c>
      <c r="C1247" s="16" t="str">
        <f>'Limiting Factor Scores'!C107</f>
        <v>Altered Flow Timing</v>
      </c>
      <c r="D1247" s="18">
        <f>'Limiting Factor Scores'!D107</f>
        <v>0.2235</v>
      </c>
      <c r="E1247" s="19">
        <f>'Limiting Factor Scores'!E107</f>
        <v>2.52</v>
      </c>
      <c r="F1247" s="18">
        <f>'Limiting Factor Scores'!F107</f>
        <v>0.442</v>
      </c>
      <c r="G1247" s="18">
        <f>'Limiting Factor Scores'!G107</f>
        <v>0.51792612858554099</v>
      </c>
      <c r="H1247" s="18">
        <f>'Limiting Factor Scores'!H107</f>
        <v>0.14105372359541971</v>
      </c>
      <c r="I1247" s="17">
        <f>LFAT!A98</f>
        <v>7</v>
      </c>
      <c r="J1247" s="16" t="str">
        <f>LFAT!B98</f>
        <v>Thermal Refuge Enhancement (reconnect, expand)</v>
      </c>
      <c r="K1247" s="16" t="str">
        <f>LFAT!D98</f>
        <v>N</v>
      </c>
      <c r="L1247" s="19">
        <f>LFAT!F98</f>
        <v>0.1</v>
      </c>
      <c r="M1247" s="16" t="str">
        <f>LFAT!G98</f>
        <v>R</v>
      </c>
      <c r="N1247" s="19">
        <f>LFAT!I98</f>
        <v>0.1</v>
      </c>
      <c r="O1247" s="18">
        <f>LFAT!J98</f>
        <v>0.01</v>
      </c>
      <c r="P1247" s="18">
        <f t="shared" si="57"/>
        <v>4.4200000000000003E-3</v>
      </c>
      <c r="Q1247" s="18">
        <f t="shared" si="58"/>
        <v>5.1792612858554098E-3</v>
      </c>
      <c r="R1247" s="18">
        <f t="shared" si="59"/>
        <v>1.4105372359541971E-3</v>
      </c>
    </row>
    <row r="1248" spans="1:18" ht="18" customHeight="1" x14ac:dyDescent="0.2">
      <c r="A1248" s="16" t="str">
        <f>'Limiting Factor Scores'!A108</f>
        <v>CC8</v>
      </c>
      <c r="B1248" s="16" t="str">
        <f>'Limiting Factor Scores'!B108</f>
        <v>Catherine Creek</v>
      </c>
      <c r="C1248" s="16" t="str">
        <f>'Limiting Factor Scores'!C108</f>
        <v>Altered Primary Productivity</v>
      </c>
      <c r="D1248" s="18">
        <f>'Limiting Factor Scores'!D108</f>
        <v>0.2235</v>
      </c>
      <c r="E1248" s="19">
        <f>'Limiting Factor Scores'!E108</f>
        <v>1.44</v>
      </c>
      <c r="F1248" s="18">
        <f>'Limiting Factor Scores'!F108</f>
        <v>0.19900000000000001</v>
      </c>
      <c r="G1248" s="18">
        <f>'Limiting Factor Scores'!G108</f>
        <v>0.16170384639680249</v>
      </c>
      <c r="H1248" s="18">
        <f>'Limiting Factor Scores'!H108</f>
        <v>4.537873756138959E-2</v>
      </c>
      <c r="I1248" s="17">
        <f>LFAT!A105</f>
        <v>7</v>
      </c>
      <c r="J1248" s="16" t="str">
        <f>LFAT!B105</f>
        <v>Thermal Refuge Enhancement (reconnect, expand)</v>
      </c>
      <c r="K1248" s="16" t="str">
        <f>LFAT!D105</f>
        <v>N</v>
      </c>
      <c r="L1248" s="19">
        <f>LFAT!F105</f>
        <v>0.1</v>
      </c>
      <c r="M1248" s="16" t="str">
        <f>LFAT!G105</f>
        <v>R</v>
      </c>
      <c r="N1248" s="19">
        <f>LFAT!I105</f>
        <v>0.1</v>
      </c>
      <c r="O1248" s="18">
        <f>LFAT!J105</f>
        <v>0.01</v>
      </c>
      <c r="P1248" s="18">
        <f t="shared" si="57"/>
        <v>1.99E-3</v>
      </c>
      <c r="Q1248" s="18">
        <f t="shared" si="58"/>
        <v>1.6170384639680249E-3</v>
      </c>
      <c r="R1248" s="18">
        <f t="shared" si="59"/>
        <v>4.5378737561389593E-4</v>
      </c>
    </row>
    <row r="1249" spans="1:18" ht="18" customHeight="1" x14ac:dyDescent="0.2">
      <c r="A1249" s="16" t="str">
        <f>'Limiting Factor Scores'!A109</f>
        <v>CC8</v>
      </c>
      <c r="B1249" s="16" t="str">
        <f>'Limiting Factor Scores'!B109</f>
        <v>Catherine Creek</v>
      </c>
      <c r="C1249" s="16" t="str">
        <f>'Limiting Factor Scores'!C109</f>
        <v>Anthropogenic Barriers</v>
      </c>
      <c r="D1249" s="18">
        <f>'Limiting Factor Scores'!D109</f>
        <v>0.2235</v>
      </c>
      <c r="E1249" s="19">
        <f>'Limiting Factor Scores'!E109</f>
        <v>1</v>
      </c>
      <c r="F1249" s="18">
        <f>'Limiting Factor Scores'!F109</f>
        <v>0.1</v>
      </c>
      <c r="G1249" s="18">
        <f>'Limiting Factor Scores'!G109</f>
        <v>0.1186146428316</v>
      </c>
      <c r="H1249" s="18">
        <f>'Limiting Factor Scores'!H109</f>
        <v>3.6481585702983002E-2</v>
      </c>
      <c r="I1249" s="17">
        <f>LFAT!A92</f>
        <v>7</v>
      </c>
      <c r="J1249" s="16" t="str">
        <f>LFAT!B92</f>
        <v>Thermal Refuge Enhancement (reconnect, expand)</v>
      </c>
      <c r="K1249" s="16" t="str">
        <f>LFAT!D92</f>
        <v>N</v>
      </c>
      <c r="L1249" s="19">
        <f>LFAT!F92</f>
        <v>0.1</v>
      </c>
      <c r="M1249" s="16" t="str">
        <f>LFAT!G92</f>
        <v>R</v>
      </c>
      <c r="N1249" s="19">
        <f>LFAT!I92</f>
        <v>0.1</v>
      </c>
      <c r="O1249" s="18">
        <f>LFAT!J92</f>
        <v>0.01</v>
      </c>
      <c r="P1249" s="18">
        <f t="shared" si="57"/>
        <v>1E-3</v>
      </c>
      <c r="Q1249" s="18">
        <f t="shared" si="58"/>
        <v>1.186146428316E-3</v>
      </c>
      <c r="R1249" s="18">
        <f t="shared" si="59"/>
        <v>3.6481585702983002E-4</v>
      </c>
    </row>
    <row r="1250" spans="1:18" ht="18" customHeight="1" x14ac:dyDescent="0.2">
      <c r="A1250" s="16" t="str">
        <f>'Limiting Factor Scores'!A110</f>
        <v>CC8</v>
      </c>
      <c r="B1250" s="16" t="str">
        <f>'Limiting Factor Scores'!B110</f>
        <v>Catherine Creek</v>
      </c>
      <c r="C1250" s="16" t="str">
        <f>'Limiting Factor Scores'!C110</f>
        <v>Channel and Habitat Structure</v>
      </c>
      <c r="D1250" s="18">
        <f>'Limiting Factor Scores'!D110</f>
        <v>0.2235</v>
      </c>
      <c r="E1250" s="19">
        <f>'Limiting Factor Scores'!E110</f>
        <v>1.74</v>
      </c>
      <c r="F1250" s="18">
        <f>'Limiting Factor Scores'!F110</f>
        <v>0.26650000000000001</v>
      </c>
      <c r="G1250" s="18">
        <f>'Limiting Factor Scores'!G110</f>
        <v>0.51904682135199076</v>
      </c>
      <c r="H1250" s="18">
        <f>'Limiting Factor Scores'!H110</f>
        <v>0.15645858077285407</v>
      </c>
      <c r="I1250" s="17">
        <f>LFAT!A96</f>
        <v>7</v>
      </c>
      <c r="J1250" s="16" t="str">
        <f>LFAT!B96</f>
        <v>Thermal Refuge Enhancement (reconnect, expand)</v>
      </c>
      <c r="K1250" s="16" t="str">
        <f>LFAT!D96</f>
        <v>N</v>
      </c>
      <c r="L1250" s="19">
        <f>LFAT!F96</f>
        <v>0.1</v>
      </c>
      <c r="M1250" s="16" t="str">
        <f>LFAT!G96</f>
        <v>R</v>
      </c>
      <c r="N1250" s="19">
        <f>LFAT!I96</f>
        <v>0.1</v>
      </c>
      <c r="O1250" s="18">
        <f>LFAT!J96</f>
        <v>0.01</v>
      </c>
      <c r="P1250" s="18">
        <f t="shared" si="57"/>
        <v>2.6650000000000003E-3</v>
      </c>
      <c r="Q1250" s="18">
        <f t="shared" si="58"/>
        <v>5.1904682135199076E-3</v>
      </c>
      <c r="R1250" s="18">
        <f t="shared" si="59"/>
        <v>1.5645858077285408E-3</v>
      </c>
    </row>
    <row r="1251" spans="1:18" ht="18" customHeight="1" x14ac:dyDescent="0.2">
      <c r="A1251" s="16" t="str">
        <f>'Limiting Factor Scores'!A111</f>
        <v>CC8</v>
      </c>
      <c r="B1251" s="16" t="str">
        <f>'Limiting Factor Scores'!B111</f>
        <v>Catherine Creek</v>
      </c>
      <c r="C1251" s="16" t="str">
        <f>'Limiting Factor Scores'!C111</f>
        <v>Decreased Sediment Quantity</v>
      </c>
      <c r="D1251" s="18">
        <f>'Limiting Factor Scores'!D111</f>
        <v>0.2235</v>
      </c>
      <c r="E1251" s="19">
        <f>'Limiting Factor Scores'!E111</f>
        <v>1.97</v>
      </c>
      <c r="F1251" s="18">
        <f>'Limiting Factor Scores'!F111</f>
        <v>0.31824999999999998</v>
      </c>
      <c r="G1251" s="18">
        <f>'Limiting Factor Scores'!G111</f>
        <v>0.36834595985191237</v>
      </c>
      <c r="H1251" s="18">
        <f>'Limiting Factor Scores'!H111</f>
        <v>0.11171297883910916</v>
      </c>
      <c r="I1251" s="17">
        <f>LFAT!A99</f>
        <v>7</v>
      </c>
      <c r="J1251" s="16" t="str">
        <f>LFAT!B99</f>
        <v>Thermal Refuge Enhancement (reconnect, expand)</v>
      </c>
      <c r="K1251" s="16" t="str">
        <f>LFAT!D99</f>
        <v>N</v>
      </c>
      <c r="L1251" s="19">
        <f>LFAT!F99</f>
        <v>0.1</v>
      </c>
      <c r="M1251" s="16" t="str">
        <f>LFAT!G99</f>
        <v>R</v>
      </c>
      <c r="N1251" s="19">
        <f>LFAT!I99</f>
        <v>0.1</v>
      </c>
      <c r="O1251" s="18">
        <f>LFAT!J99</f>
        <v>0.01</v>
      </c>
      <c r="P1251" s="18">
        <f t="shared" si="57"/>
        <v>3.1825E-3</v>
      </c>
      <c r="Q1251" s="18">
        <f t="shared" si="58"/>
        <v>3.6834595985191236E-3</v>
      </c>
      <c r="R1251" s="18">
        <f t="shared" si="59"/>
        <v>1.1171297883910917E-3</v>
      </c>
    </row>
    <row r="1252" spans="1:18" ht="18" customHeight="1" x14ac:dyDescent="0.2">
      <c r="A1252" s="16" t="str">
        <f>'Limiting Factor Scores'!A112</f>
        <v>CC8</v>
      </c>
      <c r="B1252" s="16" t="str">
        <f>'Limiting Factor Scores'!B112</f>
        <v>Catherine Creek</v>
      </c>
      <c r="C1252" s="16" t="str">
        <f>'Limiting Factor Scores'!C112</f>
        <v>Decreased Water Quantity</v>
      </c>
      <c r="D1252" s="18">
        <f>'Limiting Factor Scores'!D112</f>
        <v>0.2235</v>
      </c>
      <c r="E1252" s="19">
        <f>'Limiting Factor Scores'!E112</f>
        <v>1.59</v>
      </c>
      <c r="F1252" s="18">
        <f>'Limiting Factor Scores'!F112</f>
        <v>0.23275000000000001</v>
      </c>
      <c r="G1252" s="18">
        <f>'Limiting Factor Scores'!G112</f>
        <v>0.38977561880945111</v>
      </c>
      <c r="H1252" s="18">
        <f>'Limiting Factor Scores'!H112</f>
        <v>0.11169728195444356</v>
      </c>
      <c r="I1252" s="17">
        <f>LFAT!A97</f>
        <v>7</v>
      </c>
      <c r="J1252" s="16" t="str">
        <f>LFAT!B97</f>
        <v>Thermal Refuge Enhancement (reconnect, expand)</v>
      </c>
      <c r="K1252" s="16" t="str">
        <f>LFAT!D97</f>
        <v>I</v>
      </c>
      <c r="L1252" s="19">
        <f>LFAT!F97</f>
        <v>0.5</v>
      </c>
      <c r="M1252" s="16" t="str">
        <f>LFAT!G97</f>
        <v>R</v>
      </c>
      <c r="N1252" s="19">
        <f>LFAT!I97</f>
        <v>0.1</v>
      </c>
      <c r="O1252" s="18">
        <f>LFAT!J97</f>
        <v>0.05</v>
      </c>
      <c r="P1252" s="18">
        <f t="shared" si="57"/>
        <v>1.1637500000000002E-2</v>
      </c>
      <c r="Q1252" s="18">
        <f t="shared" si="58"/>
        <v>1.9488780940472558E-2</v>
      </c>
      <c r="R1252" s="18">
        <f t="shared" si="59"/>
        <v>5.5848640977221786E-3</v>
      </c>
    </row>
    <row r="1253" spans="1:18" ht="18" customHeight="1" x14ac:dyDescent="0.2">
      <c r="A1253" s="16" t="str">
        <f>'Limiting Factor Scores'!A113</f>
        <v>CC8</v>
      </c>
      <c r="B1253" s="16" t="str">
        <f>'Limiting Factor Scores'!B113</f>
        <v>Catherine Creek</v>
      </c>
      <c r="C1253" s="16" t="str">
        <f>'Limiting Factor Scores'!C113</f>
        <v>Floodplain Condition</v>
      </c>
      <c r="D1253" s="18">
        <f>'Limiting Factor Scores'!D113</f>
        <v>0.2235</v>
      </c>
      <c r="E1253" s="19">
        <f>'Limiting Factor Scores'!E113</f>
        <v>1.89</v>
      </c>
      <c r="F1253" s="18">
        <f>'Limiting Factor Scores'!F113</f>
        <v>0.30025000000000002</v>
      </c>
      <c r="G1253" s="18">
        <f>'Limiting Factor Scores'!G113</f>
        <v>0.4079078544930454</v>
      </c>
      <c r="H1253" s="18">
        <f>'Limiting Factor Scores'!H113</f>
        <v>0.11596374528340045</v>
      </c>
      <c r="I1253" s="17">
        <f>LFAT!A94</f>
        <v>7</v>
      </c>
      <c r="J1253" s="16" t="str">
        <f>LFAT!B94</f>
        <v>Thermal Refuge Enhancement (reconnect, expand)</v>
      </c>
      <c r="K1253" s="16" t="str">
        <f>LFAT!D94</f>
        <v>N</v>
      </c>
      <c r="L1253" s="19">
        <f>LFAT!F94</f>
        <v>0.1</v>
      </c>
      <c r="M1253" s="16" t="str">
        <f>LFAT!G94</f>
        <v>CD</v>
      </c>
      <c r="N1253" s="19">
        <f>LFAT!I94</f>
        <v>0.5</v>
      </c>
      <c r="O1253" s="18">
        <f>LFAT!J94</f>
        <v>0.05</v>
      </c>
      <c r="P1253" s="18">
        <f t="shared" si="57"/>
        <v>1.5012500000000002E-2</v>
      </c>
      <c r="Q1253" s="18">
        <f t="shared" si="58"/>
        <v>2.0395392724652271E-2</v>
      </c>
      <c r="R1253" s="18">
        <f t="shared" si="59"/>
        <v>5.7981872641700224E-3</v>
      </c>
    </row>
    <row r="1254" spans="1:18" ht="18" customHeight="1" x14ac:dyDescent="0.2">
      <c r="A1254" s="16" t="str">
        <f>'Limiting Factor Scores'!A114</f>
        <v>CC8</v>
      </c>
      <c r="B1254" s="16" t="str">
        <f>'Limiting Factor Scores'!B114</f>
        <v>Catherine Creek</v>
      </c>
      <c r="C1254" s="16" t="str">
        <f>'Limiting Factor Scores'!C114</f>
        <v>Increased Sediment Quantity</v>
      </c>
      <c r="D1254" s="18">
        <f>'Limiting Factor Scores'!D114</f>
        <v>0.2235</v>
      </c>
      <c r="E1254" s="19">
        <f>'Limiting Factor Scores'!E114</f>
        <v>1.78</v>
      </c>
      <c r="F1254" s="18">
        <f>'Limiting Factor Scores'!F114</f>
        <v>0.27550000000000002</v>
      </c>
      <c r="G1254" s="18">
        <f>'Limiting Factor Scores'!G114</f>
        <v>0.22386638031316125</v>
      </c>
      <c r="H1254" s="18">
        <f>'Limiting Factor Scores'!H114</f>
        <v>7.3867109192558192E-2</v>
      </c>
      <c r="I1254" s="17">
        <f>LFAT!A100</f>
        <v>7</v>
      </c>
      <c r="J1254" s="16" t="str">
        <f>LFAT!B100</f>
        <v>Thermal Refuge Enhancement (reconnect, expand)</v>
      </c>
      <c r="K1254" s="16" t="str">
        <f>LFAT!D100</f>
        <v>N</v>
      </c>
      <c r="L1254" s="19">
        <f>LFAT!F100</f>
        <v>0.1</v>
      </c>
      <c r="M1254" s="16" t="str">
        <f>LFAT!G100</f>
        <v>R</v>
      </c>
      <c r="N1254" s="19">
        <f>LFAT!I100</f>
        <v>0.1</v>
      </c>
      <c r="O1254" s="18">
        <f>LFAT!J100</f>
        <v>0.01</v>
      </c>
      <c r="P1254" s="18">
        <f t="shared" si="57"/>
        <v>2.7550000000000001E-3</v>
      </c>
      <c r="Q1254" s="18">
        <f t="shared" si="58"/>
        <v>2.2386638031316125E-3</v>
      </c>
      <c r="R1254" s="18">
        <f t="shared" si="59"/>
        <v>7.3867109192558194E-4</v>
      </c>
    </row>
    <row r="1255" spans="1:18" ht="18" customHeight="1" x14ac:dyDescent="0.2">
      <c r="A1255" s="16" t="str">
        <f>'Limiting Factor Scores'!A115</f>
        <v>CC8</v>
      </c>
      <c r="B1255" s="16" t="str">
        <f>'Limiting Factor Scores'!B115</f>
        <v>Catherine Creek</v>
      </c>
      <c r="C1255" s="16" t="str">
        <f>'Limiting Factor Scores'!C115</f>
        <v>Non-Native Species Interactions and Competition</v>
      </c>
      <c r="D1255" s="18">
        <f>'Limiting Factor Scores'!D115</f>
        <v>0.2235</v>
      </c>
      <c r="E1255" s="19">
        <f>'Limiting Factor Scores'!E115</f>
        <v>1.26</v>
      </c>
      <c r="F1255" s="18">
        <f>'Limiting Factor Scores'!F115</f>
        <v>0.1585</v>
      </c>
      <c r="G1255" s="18">
        <f>'Limiting Factor Scores'!G115</f>
        <v>0.14245810177053223</v>
      </c>
      <c r="H1255" s="18">
        <f>'Limiting Factor Scores'!H115</f>
        <v>4.9716106283285155E-2</v>
      </c>
      <c r="I1255" s="17">
        <f>LFAT!A106</f>
        <v>7</v>
      </c>
      <c r="J1255" s="16" t="str">
        <f>LFAT!B106</f>
        <v>Thermal Refuge Enhancement (reconnect, expand)</v>
      </c>
      <c r="K1255" s="16" t="str">
        <f>LFAT!D106</f>
        <v>N</v>
      </c>
      <c r="L1255" s="19">
        <f>LFAT!F106</f>
        <v>0.1</v>
      </c>
      <c r="M1255" s="16" t="str">
        <f>LFAT!G106</f>
        <v>R</v>
      </c>
      <c r="N1255" s="19">
        <f>LFAT!I106</f>
        <v>0.1</v>
      </c>
      <c r="O1255" s="18">
        <f>LFAT!J106</f>
        <v>0.01</v>
      </c>
      <c r="P1255" s="18">
        <f t="shared" si="57"/>
        <v>1.585E-3</v>
      </c>
      <c r="Q1255" s="18">
        <f t="shared" si="58"/>
        <v>1.4245810177053223E-3</v>
      </c>
      <c r="R1255" s="18">
        <f t="shared" si="59"/>
        <v>4.9716106283285153E-4</v>
      </c>
    </row>
    <row r="1256" spans="1:18" ht="18" customHeight="1" x14ac:dyDescent="0.2">
      <c r="A1256" s="16" t="str">
        <f>'Limiting Factor Scores'!A116</f>
        <v>CC8</v>
      </c>
      <c r="B1256" s="16" t="str">
        <f>'Limiting Factor Scores'!B116</f>
        <v>Catherine Creek</v>
      </c>
      <c r="C1256" s="16" t="str">
        <f>'Limiting Factor Scores'!C116</f>
        <v>Predation</v>
      </c>
      <c r="D1256" s="18">
        <f>'Limiting Factor Scores'!D116</f>
        <v>0.2235</v>
      </c>
      <c r="E1256" s="19">
        <f>'Limiting Factor Scores'!E116</f>
        <v>1</v>
      </c>
      <c r="F1256" s="18">
        <f>'Limiting Factor Scores'!F116</f>
        <v>0.1</v>
      </c>
      <c r="G1256" s="18">
        <f>'Limiting Factor Scores'!G116</f>
        <v>0.12005142860654999</v>
      </c>
      <c r="H1256" s="18">
        <f>'Limiting Factor Scores'!H116</f>
        <v>3.6251700008493003E-2</v>
      </c>
      <c r="I1256" s="17">
        <f>LFAT!A104</f>
        <v>7</v>
      </c>
      <c r="J1256" s="16" t="str">
        <f>LFAT!B104</f>
        <v>Thermal Refuge Enhancement (reconnect, expand)</v>
      </c>
      <c r="K1256" s="16" t="str">
        <f>LFAT!D104</f>
        <v>I</v>
      </c>
      <c r="L1256" s="19">
        <f>LFAT!F104</f>
        <v>0.5</v>
      </c>
      <c r="M1256" s="16" t="str">
        <f>LFAT!G104</f>
        <v>R</v>
      </c>
      <c r="N1256" s="19">
        <f>LFAT!I104</f>
        <v>0.1</v>
      </c>
      <c r="O1256" s="18">
        <f>LFAT!J104</f>
        <v>0.05</v>
      </c>
      <c r="P1256" s="18">
        <f t="shared" si="57"/>
        <v>5.000000000000001E-3</v>
      </c>
      <c r="Q1256" s="18">
        <f t="shared" si="58"/>
        <v>6.0025714303275001E-3</v>
      </c>
      <c r="R1256" s="18">
        <f t="shared" si="59"/>
        <v>1.8125850004246501E-3</v>
      </c>
    </row>
    <row r="1257" spans="1:18" ht="18" customHeight="1" x14ac:dyDescent="0.2">
      <c r="A1257" s="16" t="str">
        <f>'Limiting Factor Scores'!A117</f>
        <v>CC8</v>
      </c>
      <c r="B1257" s="16" t="str">
        <f>'Limiting Factor Scores'!B117</f>
        <v>Catherine Creek</v>
      </c>
      <c r="C1257" s="16" t="str">
        <f>'Limiting Factor Scores'!C117</f>
        <v>Riparian Condition</v>
      </c>
      <c r="D1257" s="18">
        <f>'Limiting Factor Scores'!D117</f>
        <v>0.2235</v>
      </c>
      <c r="E1257" s="19">
        <f>'Limiting Factor Scores'!E117</f>
        <v>1.89</v>
      </c>
      <c r="F1257" s="18">
        <f>'Limiting Factor Scores'!F117</f>
        <v>0.30025000000000002</v>
      </c>
      <c r="G1257" s="18">
        <f>'Limiting Factor Scores'!G117</f>
        <v>0.41653575273609084</v>
      </c>
      <c r="H1257" s="18">
        <f>'Limiting Factor Scores'!H117</f>
        <v>0.13321954171781969</v>
      </c>
      <c r="I1257" s="17">
        <f>LFAT!A93</f>
        <v>7</v>
      </c>
      <c r="J1257" s="16" t="str">
        <f>LFAT!B93</f>
        <v>Thermal Refuge Enhancement (reconnect, expand)</v>
      </c>
      <c r="K1257" s="16" t="str">
        <f>LFAT!D93</f>
        <v>N</v>
      </c>
      <c r="L1257" s="19">
        <f>LFAT!F93</f>
        <v>0.1</v>
      </c>
      <c r="M1257" s="16" t="str">
        <f>LFAT!G93</f>
        <v>R</v>
      </c>
      <c r="N1257" s="19">
        <f>LFAT!I93</f>
        <v>0.1</v>
      </c>
      <c r="O1257" s="18">
        <f>LFAT!J93</f>
        <v>0.01</v>
      </c>
      <c r="P1257" s="18">
        <f t="shared" si="57"/>
        <v>3.0025000000000004E-3</v>
      </c>
      <c r="Q1257" s="18">
        <f t="shared" si="58"/>
        <v>4.1653575273609082E-3</v>
      </c>
      <c r="R1257" s="18">
        <f t="shared" si="59"/>
        <v>1.3321954171781969E-3</v>
      </c>
    </row>
    <row r="1258" spans="1:18" ht="18" customHeight="1" x14ac:dyDescent="0.2">
      <c r="A1258" s="16" t="str">
        <f>'Limiting Factor Scores'!A118</f>
        <v>CC8</v>
      </c>
      <c r="B1258" s="16" t="str">
        <f>'Limiting Factor Scores'!B118</f>
        <v>Catherine Creek</v>
      </c>
      <c r="C1258" s="16" t="str">
        <f>'Limiting Factor Scores'!C118</f>
        <v>Side Channel and Wetland Habitat</v>
      </c>
      <c r="D1258" s="18">
        <f>'Limiting Factor Scores'!D118</f>
        <v>0.2235</v>
      </c>
      <c r="E1258" s="19">
        <f>'Limiting Factor Scores'!E118</f>
        <v>1.89</v>
      </c>
      <c r="F1258" s="18">
        <f>'Limiting Factor Scores'!F118</f>
        <v>0.30025000000000002</v>
      </c>
      <c r="G1258" s="18">
        <f>'Limiting Factor Scores'!G118</f>
        <v>0.5157565820278186</v>
      </c>
      <c r="H1258" s="18">
        <f>'Limiting Factor Scores'!H118</f>
        <v>0.14987138522221208</v>
      </c>
      <c r="I1258" s="17">
        <f>LFAT!A95</f>
        <v>7</v>
      </c>
      <c r="J1258" s="16" t="str">
        <f>LFAT!B95</f>
        <v>Thermal Refuge Enhancement (reconnect, expand)</v>
      </c>
      <c r="K1258" s="16" t="str">
        <f>LFAT!D95</f>
        <v>I</v>
      </c>
      <c r="L1258" s="19">
        <f>LFAT!F95</f>
        <v>0.5</v>
      </c>
      <c r="M1258" s="16" t="str">
        <f>LFAT!G95</f>
        <v>CD</v>
      </c>
      <c r="N1258" s="19">
        <f>LFAT!I95</f>
        <v>0.5</v>
      </c>
      <c r="O1258" s="18">
        <f>LFAT!J95</f>
        <v>0.25</v>
      </c>
      <c r="P1258" s="18">
        <f t="shared" si="57"/>
        <v>7.5062500000000004E-2</v>
      </c>
      <c r="Q1258" s="18">
        <f t="shared" si="58"/>
        <v>0.12893914550695465</v>
      </c>
      <c r="R1258" s="18">
        <f t="shared" si="59"/>
        <v>3.7467846305553019E-2</v>
      </c>
    </row>
    <row r="1259" spans="1:18" ht="18" customHeight="1" x14ac:dyDescent="0.2">
      <c r="A1259" s="16" t="str">
        <f>'Limiting Factor Scores'!A119</f>
        <v>CC8</v>
      </c>
      <c r="B1259" s="16" t="str">
        <f>'Limiting Factor Scores'!B119</f>
        <v>Catherine Creek</v>
      </c>
      <c r="C1259" s="16" t="str">
        <f>'Limiting Factor Scores'!C119</f>
        <v>Summer Water Temperature</v>
      </c>
      <c r="D1259" s="18">
        <f>'Limiting Factor Scores'!D119</f>
        <v>0.2235</v>
      </c>
      <c r="E1259" s="19">
        <f>'Limiting Factor Scores'!E119</f>
        <v>2</v>
      </c>
      <c r="F1259" s="18">
        <f>'Limiting Factor Scores'!F119</f>
        <v>0.32500000000000001</v>
      </c>
      <c r="G1259" s="18">
        <f>'Limiting Factor Scores'!G119</f>
        <v>0.48355821427533763</v>
      </c>
      <c r="H1259" s="18">
        <f>'Limiting Factor Scores'!H119</f>
        <v>0.1492908160688344</v>
      </c>
      <c r="I1259" s="17">
        <f>LFAT!A101</f>
        <v>7</v>
      </c>
      <c r="J1259" s="16" t="str">
        <f>LFAT!B101</f>
        <v>Thermal Refuge Enhancement (reconnect, expand)</v>
      </c>
      <c r="K1259" s="16" t="str">
        <f>LFAT!D101</f>
        <v>D</v>
      </c>
      <c r="L1259" s="19">
        <f>LFAT!F101</f>
        <v>1</v>
      </c>
      <c r="M1259" s="16" t="str">
        <f>LFAT!G101</f>
        <v>C</v>
      </c>
      <c r="N1259" s="19">
        <f>LFAT!I101</f>
        <v>1</v>
      </c>
      <c r="O1259" s="18">
        <f>LFAT!J101</f>
        <v>1</v>
      </c>
      <c r="P1259" s="18">
        <f t="shared" si="57"/>
        <v>0.32500000000000001</v>
      </c>
      <c r="Q1259" s="18">
        <f t="shared" si="58"/>
        <v>0.48355821427533763</v>
      </c>
      <c r="R1259" s="18">
        <f t="shared" si="59"/>
        <v>0.1492908160688344</v>
      </c>
    </row>
    <row r="1260" spans="1:18" ht="18" customHeight="1" x14ac:dyDescent="0.2">
      <c r="A1260" s="16" t="str">
        <f>'Limiting Factor Scores'!A120</f>
        <v>CC8</v>
      </c>
      <c r="B1260" s="16" t="str">
        <f>'Limiting Factor Scores'!B120</f>
        <v>Catherine Creek</v>
      </c>
      <c r="C1260" s="16" t="str">
        <f>'Limiting Factor Scores'!C120</f>
        <v>Water Quality</v>
      </c>
      <c r="D1260" s="18">
        <f>'Limiting Factor Scores'!D120</f>
        <v>0.2235</v>
      </c>
      <c r="E1260" s="19">
        <f>'Limiting Factor Scores'!E120</f>
        <v>2</v>
      </c>
      <c r="F1260" s="18">
        <f>'Limiting Factor Scores'!F120</f>
        <v>0.32500000000000001</v>
      </c>
      <c r="G1260" s="18">
        <f>'Limiting Factor Scores'!G120</f>
        <v>0.42285401797128763</v>
      </c>
      <c r="H1260" s="18">
        <f>'Limiting Factor Scores'!H120</f>
        <v>0.11665063663775439</v>
      </c>
      <c r="I1260" s="17">
        <f>LFAT!A103</f>
        <v>7</v>
      </c>
      <c r="J1260" s="16" t="str">
        <f>LFAT!B103</f>
        <v>Thermal Refuge Enhancement (reconnect, expand)</v>
      </c>
      <c r="K1260" s="16" t="str">
        <f>LFAT!D103</f>
        <v>N</v>
      </c>
      <c r="L1260" s="19">
        <f>LFAT!F103</f>
        <v>0.1</v>
      </c>
      <c r="M1260" s="16" t="str">
        <f>LFAT!G103</f>
        <v>R</v>
      </c>
      <c r="N1260" s="19">
        <f>LFAT!I103</f>
        <v>0.1</v>
      </c>
      <c r="O1260" s="18">
        <f>LFAT!J103</f>
        <v>0.01</v>
      </c>
      <c r="P1260" s="18">
        <f t="shared" si="57"/>
        <v>3.2500000000000003E-3</v>
      </c>
      <c r="Q1260" s="18">
        <f t="shared" si="58"/>
        <v>4.2285401797128768E-3</v>
      </c>
      <c r="R1260" s="18">
        <f t="shared" si="59"/>
        <v>1.1665063663775439E-3</v>
      </c>
    </row>
    <row r="1261" spans="1:18" ht="18" customHeight="1" x14ac:dyDescent="0.2">
      <c r="A1261" s="16" t="str">
        <f>'Limiting Factor Scores'!A121</f>
        <v>CC8</v>
      </c>
      <c r="B1261" s="16" t="str">
        <f>'Limiting Factor Scores'!B121</f>
        <v>Catherine Creek</v>
      </c>
      <c r="C1261" s="16" t="str">
        <f>'Limiting Factor Scores'!C121</f>
        <v>Winter Water Temperature</v>
      </c>
      <c r="D1261" s="18">
        <f>'Limiting Factor Scores'!D121</f>
        <v>0.2235</v>
      </c>
      <c r="E1261" s="19">
        <f>'Limiting Factor Scores'!E121</f>
        <v>1.59</v>
      </c>
      <c r="F1261" s="18">
        <f>'Limiting Factor Scores'!F121</f>
        <v>0.23275000000000001</v>
      </c>
      <c r="G1261" s="18">
        <f>'Limiting Factor Scores'!G121</f>
        <v>0.2493226312574314</v>
      </c>
      <c r="H1261" s="18">
        <f>'Limiting Factor Scores'!H121</f>
        <v>6.939417975780296E-2</v>
      </c>
      <c r="I1261" s="17">
        <f>LFAT!A102</f>
        <v>7</v>
      </c>
      <c r="J1261" s="16" t="str">
        <f>LFAT!B102</f>
        <v>Thermal Refuge Enhancement (reconnect, expand)</v>
      </c>
      <c r="K1261" s="16" t="str">
        <f>LFAT!D102</f>
        <v>D</v>
      </c>
      <c r="L1261" s="19">
        <f>LFAT!F102</f>
        <v>1</v>
      </c>
      <c r="M1261" s="16" t="str">
        <f>LFAT!G102</f>
        <v>C</v>
      </c>
      <c r="N1261" s="19">
        <f>LFAT!I102</f>
        <v>1</v>
      </c>
      <c r="O1261" s="18">
        <f>LFAT!J102</f>
        <v>1</v>
      </c>
      <c r="P1261" s="18">
        <f t="shared" si="57"/>
        <v>0.23275000000000001</v>
      </c>
      <c r="Q1261" s="18">
        <f t="shared" si="58"/>
        <v>0.2493226312574314</v>
      </c>
      <c r="R1261" s="18">
        <f t="shared" si="59"/>
        <v>6.939417975780296E-2</v>
      </c>
    </row>
    <row r="1262" spans="1:18" ht="18" customHeight="1" x14ac:dyDescent="0.2">
      <c r="A1262" s="16" t="str">
        <f>'Limiting Factor Scores'!A107</f>
        <v>CC8</v>
      </c>
      <c r="B1262" s="16" t="str">
        <f>'Limiting Factor Scores'!B107</f>
        <v>Catherine Creek</v>
      </c>
      <c r="C1262" s="16" t="str">
        <f>'Limiting Factor Scores'!C107</f>
        <v>Altered Flow Timing</v>
      </c>
      <c r="D1262" s="18">
        <f>'Limiting Factor Scores'!D107</f>
        <v>0.2235</v>
      </c>
      <c r="E1262" s="19">
        <f>'Limiting Factor Scores'!E107</f>
        <v>2.52</v>
      </c>
      <c r="F1262" s="18">
        <f>'Limiting Factor Scores'!F107</f>
        <v>0.442</v>
      </c>
      <c r="G1262" s="18">
        <f>'Limiting Factor Scores'!G107</f>
        <v>0.51792612858554099</v>
      </c>
      <c r="H1262" s="18">
        <f>'Limiting Factor Scores'!H107</f>
        <v>0.14105372359541971</v>
      </c>
      <c r="I1262" s="17">
        <f>LFAT!A113</f>
        <v>8</v>
      </c>
      <c r="J1262" s="16" t="str">
        <f>LFAT!B113</f>
        <v>Water Quality Improvement (not including temperature)</v>
      </c>
      <c r="K1262" s="16" t="str">
        <f>LFAT!D113</f>
        <v>N</v>
      </c>
      <c r="L1262" s="19">
        <f>LFAT!F113</f>
        <v>0.1</v>
      </c>
      <c r="M1262" s="16" t="str">
        <f>LFAT!G113</f>
        <v>R</v>
      </c>
      <c r="N1262" s="19">
        <f>LFAT!I113</f>
        <v>0.1</v>
      </c>
      <c r="O1262" s="18">
        <f>LFAT!J113</f>
        <v>0.01</v>
      </c>
      <c r="P1262" s="18">
        <f t="shared" si="57"/>
        <v>4.4200000000000003E-3</v>
      </c>
      <c r="Q1262" s="18">
        <f t="shared" si="58"/>
        <v>5.1792612858554098E-3</v>
      </c>
      <c r="R1262" s="18">
        <f t="shared" si="59"/>
        <v>1.4105372359541971E-3</v>
      </c>
    </row>
    <row r="1263" spans="1:18" ht="18" customHeight="1" x14ac:dyDescent="0.2">
      <c r="A1263" s="16" t="str">
        <f>'Limiting Factor Scores'!A108</f>
        <v>CC8</v>
      </c>
      <c r="B1263" s="16" t="str">
        <f>'Limiting Factor Scores'!B108</f>
        <v>Catherine Creek</v>
      </c>
      <c r="C1263" s="16" t="str">
        <f>'Limiting Factor Scores'!C108</f>
        <v>Altered Primary Productivity</v>
      </c>
      <c r="D1263" s="18">
        <f>'Limiting Factor Scores'!D108</f>
        <v>0.2235</v>
      </c>
      <c r="E1263" s="19">
        <f>'Limiting Factor Scores'!E108</f>
        <v>1.44</v>
      </c>
      <c r="F1263" s="18">
        <f>'Limiting Factor Scores'!F108</f>
        <v>0.19900000000000001</v>
      </c>
      <c r="G1263" s="18">
        <f>'Limiting Factor Scores'!G108</f>
        <v>0.16170384639680249</v>
      </c>
      <c r="H1263" s="18">
        <f>'Limiting Factor Scores'!H108</f>
        <v>4.537873756138959E-2</v>
      </c>
      <c r="I1263" s="17">
        <f>LFAT!A120</f>
        <v>8</v>
      </c>
      <c r="J1263" s="16" t="str">
        <f>LFAT!B120</f>
        <v>Water Quality Improvement (not including temperature)</v>
      </c>
      <c r="K1263" s="16" t="str">
        <f>LFAT!D120</f>
        <v>N</v>
      </c>
      <c r="L1263" s="19">
        <f>LFAT!F120</f>
        <v>0.1</v>
      </c>
      <c r="M1263" s="16" t="str">
        <f>LFAT!G120</f>
        <v>R</v>
      </c>
      <c r="N1263" s="19">
        <f>LFAT!I120</f>
        <v>0.1</v>
      </c>
      <c r="O1263" s="18">
        <f>LFAT!J120</f>
        <v>0.01</v>
      </c>
      <c r="P1263" s="18">
        <f t="shared" si="57"/>
        <v>1.99E-3</v>
      </c>
      <c r="Q1263" s="18">
        <f t="shared" si="58"/>
        <v>1.6170384639680249E-3</v>
      </c>
      <c r="R1263" s="18">
        <f t="shared" si="59"/>
        <v>4.5378737561389593E-4</v>
      </c>
    </row>
    <row r="1264" spans="1:18" ht="18" customHeight="1" x14ac:dyDescent="0.2">
      <c r="A1264" s="16" t="str">
        <f>'Limiting Factor Scores'!A109</f>
        <v>CC8</v>
      </c>
      <c r="B1264" s="16" t="str">
        <f>'Limiting Factor Scores'!B109</f>
        <v>Catherine Creek</v>
      </c>
      <c r="C1264" s="16" t="str">
        <f>'Limiting Factor Scores'!C109</f>
        <v>Anthropogenic Barriers</v>
      </c>
      <c r="D1264" s="18">
        <f>'Limiting Factor Scores'!D109</f>
        <v>0.2235</v>
      </c>
      <c r="E1264" s="19">
        <f>'Limiting Factor Scores'!E109</f>
        <v>1</v>
      </c>
      <c r="F1264" s="18">
        <f>'Limiting Factor Scores'!F109</f>
        <v>0.1</v>
      </c>
      <c r="G1264" s="18">
        <f>'Limiting Factor Scores'!G109</f>
        <v>0.1186146428316</v>
      </c>
      <c r="H1264" s="18">
        <f>'Limiting Factor Scores'!H109</f>
        <v>3.6481585702983002E-2</v>
      </c>
      <c r="I1264" s="17">
        <f>LFAT!A107</f>
        <v>8</v>
      </c>
      <c r="J1264" s="16" t="str">
        <f>LFAT!B107</f>
        <v>Water Quality Improvement (not including temperature)</v>
      </c>
      <c r="K1264" s="16" t="str">
        <f>LFAT!D107</f>
        <v>N</v>
      </c>
      <c r="L1264" s="19">
        <f>LFAT!F107</f>
        <v>0.1</v>
      </c>
      <c r="M1264" s="16" t="str">
        <f>LFAT!G107</f>
        <v>R</v>
      </c>
      <c r="N1264" s="19">
        <f>LFAT!I107</f>
        <v>0.1</v>
      </c>
      <c r="O1264" s="18">
        <f>LFAT!J107</f>
        <v>0.01</v>
      </c>
      <c r="P1264" s="18">
        <f t="shared" si="57"/>
        <v>1E-3</v>
      </c>
      <c r="Q1264" s="18">
        <f t="shared" si="58"/>
        <v>1.186146428316E-3</v>
      </c>
      <c r="R1264" s="18">
        <f t="shared" si="59"/>
        <v>3.6481585702983002E-4</v>
      </c>
    </row>
    <row r="1265" spans="1:18" ht="18" customHeight="1" x14ac:dyDescent="0.2">
      <c r="A1265" s="16" t="str">
        <f>'Limiting Factor Scores'!A110</f>
        <v>CC8</v>
      </c>
      <c r="B1265" s="16" t="str">
        <f>'Limiting Factor Scores'!B110</f>
        <v>Catherine Creek</v>
      </c>
      <c r="C1265" s="16" t="str">
        <f>'Limiting Factor Scores'!C110</f>
        <v>Channel and Habitat Structure</v>
      </c>
      <c r="D1265" s="18">
        <f>'Limiting Factor Scores'!D110</f>
        <v>0.2235</v>
      </c>
      <c r="E1265" s="19">
        <f>'Limiting Factor Scores'!E110</f>
        <v>1.74</v>
      </c>
      <c r="F1265" s="18">
        <f>'Limiting Factor Scores'!F110</f>
        <v>0.26650000000000001</v>
      </c>
      <c r="G1265" s="18">
        <f>'Limiting Factor Scores'!G110</f>
        <v>0.51904682135199076</v>
      </c>
      <c r="H1265" s="18">
        <f>'Limiting Factor Scores'!H110</f>
        <v>0.15645858077285407</v>
      </c>
      <c r="I1265" s="17">
        <f>LFAT!A111</f>
        <v>8</v>
      </c>
      <c r="J1265" s="16" t="str">
        <f>LFAT!B111</f>
        <v>Water Quality Improvement (not including temperature)</v>
      </c>
      <c r="K1265" s="16" t="str">
        <f>LFAT!D111</f>
        <v>N</v>
      </c>
      <c r="L1265" s="19">
        <f>LFAT!F111</f>
        <v>0.1</v>
      </c>
      <c r="M1265" s="16" t="str">
        <f>LFAT!G111</f>
        <v>R</v>
      </c>
      <c r="N1265" s="19">
        <f>LFAT!I111</f>
        <v>0.1</v>
      </c>
      <c r="O1265" s="18">
        <f>LFAT!J111</f>
        <v>0.01</v>
      </c>
      <c r="P1265" s="18">
        <f t="shared" si="57"/>
        <v>2.6650000000000003E-3</v>
      </c>
      <c r="Q1265" s="18">
        <f t="shared" si="58"/>
        <v>5.1904682135199076E-3</v>
      </c>
      <c r="R1265" s="18">
        <f t="shared" si="59"/>
        <v>1.5645858077285408E-3</v>
      </c>
    </row>
    <row r="1266" spans="1:18" ht="18" customHeight="1" x14ac:dyDescent="0.2">
      <c r="A1266" s="16" t="str">
        <f>'Limiting Factor Scores'!A111</f>
        <v>CC8</v>
      </c>
      <c r="B1266" s="16" t="str">
        <f>'Limiting Factor Scores'!B111</f>
        <v>Catherine Creek</v>
      </c>
      <c r="C1266" s="16" t="str">
        <f>'Limiting Factor Scores'!C111</f>
        <v>Decreased Sediment Quantity</v>
      </c>
      <c r="D1266" s="18">
        <f>'Limiting Factor Scores'!D111</f>
        <v>0.2235</v>
      </c>
      <c r="E1266" s="19">
        <f>'Limiting Factor Scores'!E111</f>
        <v>1.97</v>
      </c>
      <c r="F1266" s="18">
        <f>'Limiting Factor Scores'!F111</f>
        <v>0.31824999999999998</v>
      </c>
      <c r="G1266" s="18">
        <f>'Limiting Factor Scores'!G111</f>
        <v>0.36834595985191237</v>
      </c>
      <c r="H1266" s="18">
        <f>'Limiting Factor Scores'!H111</f>
        <v>0.11171297883910916</v>
      </c>
      <c r="I1266" s="17">
        <f>LFAT!A114</f>
        <v>8</v>
      </c>
      <c r="J1266" s="16" t="str">
        <f>LFAT!B114</f>
        <v>Water Quality Improvement (not including temperature)</v>
      </c>
      <c r="K1266" s="16" t="str">
        <f>LFAT!D114</f>
        <v>N</v>
      </c>
      <c r="L1266" s="19">
        <f>LFAT!F114</f>
        <v>0.1</v>
      </c>
      <c r="M1266" s="16" t="str">
        <f>LFAT!G114</f>
        <v>R</v>
      </c>
      <c r="N1266" s="19">
        <f>LFAT!I114</f>
        <v>0.1</v>
      </c>
      <c r="O1266" s="18">
        <f>LFAT!J114</f>
        <v>0.01</v>
      </c>
      <c r="P1266" s="18">
        <f t="shared" si="57"/>
        <v>3.1825E-3</v>
      </c>
      <c r="Q1266" s="18">
        <f t="shared" si="58"/>
        <v>3.6834595985191236E-3</v>
      </c>
      <c r="R1266" s="18">
        <f t="shared" si="59"/>
        <v>1.1171297883910917E-3</v>
      </c>
    </row>
    <row r="1267" spans="1:18" ht="18" customHeight="1" x14ac:dyDescent="0.2">
      <c r="A1267" s="16" t="str">
        <f>'Limiting Factor Scores'!A112</f>
        <v>CC8</v>
      </c>
      <c r="B1267" s="16" t="str">
        <f>'Limiting Factor Scores'!B112</f>
        <v>Catherine Creek</v>
      </c>
      <c r="C1267" s="16" t="str">
        <f>'Limiting Factor Scores'!C112</f>
        <v>Decreased Water Quantity</v>
      </c>
      <c r="D1267" s="18">
        <f>'Limiting Factor Scores'!D112</f>
        <v>0.2235</v>
      </c>
      <c r="E1267" s="19">
        <f>'Limiting Factor Scores'!E112</f>
        <v>1.59</v>
      </c>
      <c r="F1267" s="18">
        <f>'Limiting Factor Scores'!F112</f>
        <v>0.23275000000000001</v>
      </c>
      <c r="G1267" s="18">
        <f>'Limiting Factor Scores'!G112</f>
        <v>0.38977561880945111</v>
      </c>
      <c r="H1267" s="18">
        <f>'Limiting Factor Scores'!H112</f>
        <v>0.11169728195444356</v>
      </c>
      <c r="I1267" s="17">
        <f>LFAT!A112</f>
        <v>8</v>
      </c>
      <c r="J1267" s="16" t="str">
        <f>LFAT!B112</f>
        <v>Water Quality Improvement (not including temperature)</v>
      </c>
      <c r="K1267" s="16" t="str">
        <f>LFAT!D112</f>
        <v>N</v>
      </c>
      <c r="L1267" s="19">
        <f>LFAT!F112</f>
        <v>0.1</v>
      </c>
      <c r="M1267" s="16" t="str">
        <f>LFAT!G112</f>
        <v>R</v>
      </c>
      <c r="N1267" s="19">
        <f>LFAT!I112</f>
        <v>0.1</v>
      </c>
      <c r="O1267" s="18">
        <f>LFAT!J112</f>
        <v>0.01</v>
      </c>
      <c r="P1267" s="18">
        <f t="shared" si="57"/>
        <v>2.3275000000000001E-3</v>
      </c>
      <c r="Q1267" s="18">
        <f t="shared" si="58"/>
        <v>3.8977561880945114E-3</v>
      </c>
      <c r="R1267" s="18">
        <f t="shared" si="59"/>
        <v>1.1169728195444357E-3</v>
      </c>
    </row>
    <row r="1268" spans="1:18" ht="18" customHeight="1" x14ac:dyDescent="0.2">
      <c r="A1268" s="16" t="str">
        <f>'Limiting Factor Scores'!A113</f>
        <v>CC8</v>
      </c>
      <c r="B1268" s="16" t="str">
        <f>'Limiting Factor Scores'!B113</f>
        <v>Catherine Creek</v>
      </c>
      <c r="C1268" s="16" t="str">
        <f>'Limiting Factor Scores'!C113</f>
        <v>Floodplain Condition</v>
      </c>
      <c r="D1268" s="18">
        <f>'Limiting Factor Scores'!D113</f>
        <v>0.2235</v>
      </c>
      <c r="E1268" s="19">
        <f>'Limiting Factor Scores'!E113</f>
        <v>1.89</v>
      </c>
      <c r="F1268" s="18">
        <f>'Limiting Factor Scores'!F113</f>
        <v>0.30025000000000002</v>
      </c>
      <c r="G1268" s="18">
        <f>'Limiting Factor Scores'!G113</f>
        <v>0.4079078544930454</v>
      </c>
      <c r="H1268" s="18">
        <f>'Limiting Factor Scores'!H113</f>
        <v>0.11596374528340045</v>
      </c>
      <c r="I1268" s="17">
        <f>LFAT!A109</f>
        <v>8</v>
      </c>
      <c r="J1268" s="16" t="str">
        <f>LFAT!B109</f>
        <v>Water Quality Improvement (not including temperature)</v>
      </c>
      <c r="K1268" s="16" t="str">
        <f>LFAT!D109</f>
        <v>I</v>
      </c>
      <c r="L1268" s="19">
        <f>LFAT!F109</f>
        <v>0.5</v>
      </c>
      <c r="M1268" s="16" t="str">
        <f>LFAT!G109</f>
        <v>CD</v>
      </c>
      <c r="N1268" s="19">
        <f>LFAT!I109</f>
        <v>0.5</v>
      </c>
      <c r="O1268" s="18">
        <f>LFAT!J109</f>
        <v>0.25</v>
      </c>
      <c r="P1268" s="18">
        <f t="shared" si="57"/>
        <v>7.5062500000000004E-2</v>
      </c>
      <c r="Q1268" s="18">
        <f t="shared" si="58"/>
        <v>0.10197696362326135</v>
      </c>
      <c r="R1268" s="18">
        <f t="shared" si="59"/>
        <v>2.8990936320850112E-2</v>
      </c>
    </row>
    <row r="1269" spans="1:18" ht="18" customHeight="1" x14ac:dyDescent="0.2">
      <c r="A1269" s="16" t="str">
        <f>'Limiting Factor Scores'!A114</f>
        <v>CC8</v>
      </c>
      <c r="B1269" s="16" t="str">
        <f>'Limiting Factor Scores'!B114</f>
        <v>Catherine Creek</v>
      </c>
      <c r="C1269" s="16" t="str">
        <f>'Limiting Factor Scores'!C114</f>
        <v>Increased Sediment Quantity</v>
      </c>
      <c r="D1269" s="18">
        <f>'Limiting Factor Scores'!D114</f>
        <v>0.2235</v>
      </c>
      <c r="E1269" s="19">
        <f>'Limiting Factor Scores'!E114</f>
        <v>1.78</v>
      </c>
      <c r="F1269" s="18">
        <f>'Limiting Factor Scores'!F114</f>
        <v>0.27550000000000002</v>
      </c>
      <c r="G1269" s="18">
        <f>'Limiting Factor Scores'!G114</f>
        <v>0.22386638031316125</v>
      </c>
      <c r="H1269" s="18">
        <f>'Limiting Factor Scores'!H114</f>
        <v>7.3867109192558192E-2</v>
      </c>
      <c r="I1269" s="17">
        <f>LFAT!A115</f>
        <v>8</v>
      </c>
      <c r="J1269" s="16" t="str">
        <f>LFAT!B115</f>
        <v>Water Quality Improvement (not including temperature)</v>
      </c>
      <c r="K1269" s="16" t="str">
        <f>LFAT!D115</f>
        <v>I</v>
      </c>
      <c r="L1269" s="19">
        <f>LFAT!F115</f>
        <v>0.5</v>
      </c>
      <c r="M1269" s="16" t="str">
        <f>LFAT!G115</f>
        <v>CD</v>
      </c>
      <c r="N1269" s="19">
        <f>LFAT!I115</f>
        <v>0.5</v>
      </c>
      <c r="O1269" s="18">
        <f>LFAT!J115</f>
        <v>0.25</v>
      </c>
      <c r="P1269" s="18">
        <f t="shared" si="57"/>
        <v>6.8875000000000006E-2</v>
      </c>
      <c r="Q1269" s="18">
        <f t="shared" si="58"/>
        <v>5.5966595078290313E-2</v>
      </c>
      <c r="R1269" s="18">
        <f t="shared" si="59"/>
        <v>1.8466777298139548E-2</v>
      </c>
    </row>
    <row r="1270" spans="1:18" ht="18" customHeight="1" x14ac:dyDescent="0.2">
      <c r="A1270" s="16" t="str">
        <f>'Limiting Factor Scores'!A115</f>
        <v>CC8</v>
      </c>
      <c r="B1270" s="16" t="str">
        <f>'Limiting Factor Scores'!B115</f>
        <v>Catherine Creek</v>
      </c>
      <c r="C1270" s="16" t="str">
        <f>'Limiting Factor Scores'!C115</f>
        <v>Non-Native Species Interactions and Competition</v>
      </c>
      <c r="D1270" s="18">
        <f>'Limiting Factor Scores'!D115</f>
        <v>0.2235</v>
      </c>
      <c r="E1270" s="19">
        <f>'Limiting Factor Scores'!E115</f>
        <v>1.26</v>
      </c>
      <c r="F1270" s="18">
        <f>'Limiting Factor Scores'!F115</f>
        <v>0.1585</v>
      </c>
      <c r="G1270" s="18">
        <f>'Limiting Factor Scores'!G115</f>
        <v>0.14245810177053223</v>
      </c>
      <c r="H1270" s="18">
        <f>'Limiting Factor Scores'!H115</f>
        <v>4.9716106283285155E-2</v>
      </c>
      <c r="I1270" s="17">
        <f>LFAT!A121</f>
        <v>8</v>
      </c>
      <c r="J1270" s="16" t="str">
        <f>LFAT!B121</f>
        <v>Water Quality Improvement (not including temperature)</v>
      </c>
      <c r="K1270" s="16" t="str">
        <f>LFAT!D121</f>
        <v>N</v>
      </c>
      <c r="L1270" s="19">
        <f>LFAT!F121</f>
        <v>0.1</v>
      </c>
      <c r="M1270" s="16" t="str">
        <f>LFAT!G121</f>
        <v>R</v>
      </c>
      <c r="N1270" s="19">
        <f>LFAT!I121</f>
        <v>0.1</v>
      </c>
      <c r="O1270" s="18">
        <f>LFAT!J121</f>
        <v>0.01</v>
      </c>
      <c r="P1270" s="18">
        <f t="shared" si="57"/>
        <v>1.585E-3</v>
      </c>
      <c r="Q1270" s="18">
        <f t="shared" si="58"/>
        <v>1.4245810177053223E-3</v>
      </c>
      <c r="R1270" s="18">
        <f t="shared" si="59"/>
        <v>4.9716106283285153E-4</v>
      </c>
    </row>
    <row r="1271" spans="1:18" ht="18" customHeight="1" x14ac:dyDescent="0.2">
      <c r="A1271" s="16" t="str">
        <f>'Limiting Factor Scores'!A116</f>
        <v>CC8</v>
      </c>
      <c r="B1271" s="16" t="str">
        <f>'Limiting Factor Scores'!B116</f>
        <v>Catherine Creek</v>
      </c>
      <c r="C1271" s="16" t="str">
        <f>'Limiting Factor Scores'!C116</f>
        <v>Predation</v>
      </c>
      <c r="D1271" s="18">
        <f>'Limiting Factor Scores'!D116</f>
        <v>0.2235</v>
      </c>
      <c r="E1271" s="19">
        <f>'Limiting Factor Scores'!E116</f>
        <v>1</v>
      </c>
      <c r="F1271" s="18">
        <f>'Limiting Factor Scores'!F116</f>
        <v>0.1</v>
      </c>
      <c r="G1271" s="18">
        <f>'Limiting Factor Scores'!G116</f>
        <v>0.12005142860654999</v>
      </c>
      <c r="H1271" s="18">
        <f>'Limiting Factor Scores'!H116</f>
        <v>3.6251700008493003E-2</v>
      </c>
      <c r="I1271" s="17">
        <f>LFAT!A119</f>
        <v>8</v>
      </c>
      <c r="J1271" s="16" t="str">
        <f>LFAT!B119</f>
        <v>Water Quality Improvement (not including temperature)</v>
      </c>
      <c r="K1271" s="16" t="str">
        <f>LFAT!D119</f>
        <v>N</v>
      </c>
      <c r="L1271" s="19">
        <f>LFAT!F119</f>
        <v>0.1</v>
      </c>
      <c r="M1271" s="16" t="str">
        <f>LFAT!G119</f>
        <v>R</v>
      </c>
      <c r="N1271" s="19">
        <f>LFAT!I119</f>
        <v>0.1</v>
      </c>
      <c r="O1271" s="18">
        <f>LFAT!J119</f>
        <v>0.01</v>
      </c>
      <c r="P1271" s="18">
        <f t="shared" si="57"/>
        <v>1E-3</v>
      </c>
      <c r="Q1271" s="18">
        <f t="shared" si="58"/>
        <v>1.2005142860655E-3</v>
      </c>
      <c r="R1271" s="18">
        <f t="shared" si="59"/>
        <v>3.6251700008493003E-4</v>
      </c>
    </row>
    <row r="1272" spans="1:18" ht="18" customHeight="1" x14ac:dyDescent="0.2">
      <c r="A1272" s="16" t="str">
        <f>'Limiting Factor Scores'!A117</f>
        <v>CC8</v>
      </c>
      <c r="B1272" s="16" t="str">
        <f>'Limiting Factor Scores'!B117</f>
        <v>Catherine Creek</v>
      </c>
      <c r="C1272" s="16" t="str">
        <f>'Limiting Factor Scores'!C117</f>
        <v>Riparian Condition</v>
      </c>
      <c r="D1272" s="18">
        <f>'Limiting Factor Scores'!D117</f>
        <v>0.2235</v>
      </c>
      <c r="E1272" s="19">
        <f>'Limiting Factor Scores'!E117</f>
        <v>1.89</v>
      </c>
      <c r="F1272" s="18">
        <f>'Limiting Factor Scores'!F117</f>
        <v>0.30025000000000002</v>
      </c>
      <c r="G1272" s="18">
        <f>'Limiting Factor Scores'!G117</f>
        <v>0.41653575273609084</v>
      </c>
      <c r="H1272" s="18">
        <f>'Limiting Factor Scores'!H117</f>
        <v>0.13321954171781969</v>
      </c>
      <c r="I1272" s="17">
        <f>LFAT!A108</f>
        <v>8</v>
      </c>
      <c r="J1272" s="16" t="str">
        <f>LFAT!B108</f>
        <v>Water Quality Improvement (not including temperature)</v>
      </c>
      <c r="K1272" s="16" t="str">
        <f>LFAT!D108</f>
        <v>I</v>
      </c>
      <c r="L1272" s="19">
        <f>LFAT!F108</f>
        <v>0.5</v>
      </c>
      <c r="M1272" s="16" t="str">
        <f>LFAT!G108</f>
        <v>CD</v>
      </c>
      <c r="N1272" s="19">
        <f>LFAT!I108</f>
        <v>0.5</v>
      </c>
      <c r="O1272" s="18">
        <f>LFAT!J108</f>
        <v>0.25</v>
      </c>
      <c r="P1272" s="18">
        <f t="shared" si="57"/>
        <v>7.5062500000000004E-2</v>
      </c>
      <c r="Q1272" s="18">
        <f t="shared" si="58"/>
        <v>0.10413393818402271</v>
      </c>
      <c r="R1272" s="18">
        <f t="shared" si="59"/>
        <v>3.3304885429454922E-2</v>
      </c>
    </row>
    <row r="1273" spans="1:18" ht="18" customHeight="1" x14ac:dyDescent="0.2">
      <c r="A1273" s="16" t="str">
        <f>'Limiting Factor Scores'!A118</f>
        <v>CC8</v>
      </c>
      <c r="B1273" s="16" t="str">
        <f>'Limiting Factor Scores'!B118</f>
        <v>Catherine Creek</v>
      </c>
      <c r="C1273" s="16" t="str">
        <f>'Limiting Factor Scores'!C118</f>
        <v>Side Channel and Wetland Habitat</v>
      </c>
      <c r="D1273" s="18">
        <f>'Limiting Factor Scores'!D118</f>
        <v>0.2235</v>
      </c>
      <c r="E1273" s="19">
        <f>'Limiting Factor Scores'!E118</f>
        <v>1.89</v>
      </c>
      <c r="F1273" s="18">
        <f>'Limiting Factor Scores'!F118</f>
        <v>0.30025000000000002</v>
      </c>
      <c r="G1273" s="18">
        <f>'Limiting Factor Scores'!G118</f>
        <v>0.5157565820278186</v>
      </c>
      <c r="H1273" s="18">
        <f>'Limiting Factor Scores'!H118</f>
        <v>0.14987138522221208</v>
      </c>
      <c r="I1273" s="17">
        <f>LFAT!A110</f>
        <v>8</v>
      </c>
      <c r="J1273" s="16" t="str">
        <f>LFAT!B110</f>
        <v>Water Quality Improvement (not including temperature)</v>
      </c>
      <c r="K1273" s="16" t="str">
        <f>LFAT!D110</f>
        <v>N</v>
      </c>
      <c r="L1273" s="19">
        <f>LFAT!F110</f>
        <v>0.1</v>
      </c>
      <c r="M1273" s="16" t="str">
        <f>LFAT!G110</f>
        <v>R</v>
      </c>
      <c r="N1273" s="19">
        <f>LFAT!I110</f>
        <v>0.1</v>
      </c>
      <c r="O1273" s="18">
        <f>LFAT!J110</f>
        <v>0.01</v>
      </c>
      <c r="P1273" s="18">
        <f t="shared" si="57"/>
        <v>3.0025000000000004E-3</v>
      </c>
      <c r="Q1273" s="18">
        <f t="shared" si="58"/>
        <v>5.1575658202781859E-3</v>
      </c>
      <c r="R1273" s="18">
        <f t="shared" si="59"/>
        <v>1.4987138522221208E-3</v>
      </c>
    </row>
    <row r="1274" spans="1:18" ht="18" customHeight="1" x14ac:dyDescent="0.2">
      <c r="A1274" s="16" t="str">
        <f>'Limiting Factor Scores'!A119</f>
        <v>CC8</v>
      </c>
      <c r="B1274" s="16" t="str">
        <f>'Limiting Factor Scores'!B119</f>
        <v>Catherine Creek</v>
      </c>
      <c r="C1274" s="16" t="str">
        <f>'Limiting Factor Scores'!C119</f>
        <v>Summer Water Temperature</v>
      </c>
      <c r="D1274" s="18">
        <f>'Limiting Factor Scores'!D119</f>
        <v>0.2235</v>
      </c>
      <c r="E1274" s="19">
        <f>'Limiting Factor Scores'!E119</f>
        <v>2</v>
      </c>
      <c r="F1274" s="18">
        <f>'Limiting Factor Scores'!F119</f>
        <v>0.32500000000000001</v>
      </c>
      <c r="G1274" s="18">
        <f>'Limiting Factor Scores'!G119</f>
        <v>0.48355821427533763</v>
      </c>
      <c r="H1274" s="18">
        <f>'Limiting Factor Scores'!H119</f>
        <v>0.1492908160688344</v>
      </c>
      <c r="I1274" s="17">
        <f>LFAT!A116</f>
        <v>8</v>
      </c>
      <c r="J1274" s="16" t="str">
        <f>LFAT!B116</f>
        <v>Water Quality Improvement (not including temperature)</v>
      </c>
      <c r="K1274" s="16" t="str">
        <f>LFAT!D116</f>
        <v>N</v>
      </c>
      <c r="L1274" s="19">
        <f>LFAT!F116</f>
        <v>0.1</v>
      </c>
      <c r="M1274" s="16" t="str">
        <f>LFAT!G116</f>
        <v>R</v>
      </c>
      <c r="N1274" s="19">
        <f>LFAT!I116</f>
        <v>0.1</v>
      </c>
      <c r="O1274" s="18">
        <f>LFAT!J116</f>
        <v>0.01</v>
      </c>
      <c r="P1274" s="18">
        <f t="shared" si="57"/>
        <v>3.2500000000000003E-3</v>
      </c>
      <c r="Q1274" s="18">
        <f t="shared" si="58"/>
        <v>4.8355821427533766E-3</v>
      </c>
      <c r="R1274" s="18">
        <f t="shared" si="59"/>
        <v>1.492908160688344E-3</v>
      </c>
    </row>
    <row r="1275" spans="1:18" ht="18" customHeight="1" x14ac:dyDescent="0.2">
      <c r="A1275" s="16" t="str">
        <f>'Limiting Factor Scores'!A120</f>
        <v>CC8</v>
      </c>
      <c r="B1275" s="16" t="str">
        <f>'Limiting Factor Scores'!B120</f>
        <v>Catherine Creek</v>
      </c>
      <c r="C1275" s="16" t="str">
        <f>'Limiting Factor Scores'!C120</f>
        <v>Water Quality</v>
      </c>
      <c r="D1275" s="18">
        <f>'Limiting Factor Scores'!D120</f>
        <v>0.2235</v>
      </c>
      <c r="E1275" s="19">
        <f>'Limiting Factor Scores'!E120</f>
        <v>2</v>
      </c>
      <c r="F1275" s="18">
        <f>'Limiting Factor Scores'!F120</f>
        <v>0.32500000000000001</v>
      </c>
      <c r="G1275" s="18">
        <f>'Limiting Factor Scores'!G120</f>
        <v>0.42285401797128763</v>
      </c>
      <c r="H1275" s="18">
        <f>'Limiting Factor Scores'!H120</f>
        <v>0.11665063663775439</v>
      </c>
      <c r="I1275" s="17">
        <f>LFAT!A118</f>
        <v>8</v>
      </c>
      <c r="J1275" s="16" t="str">
        <f>LFAT!B118</f>
        <v>Water Quality Improvement (not including temperature)</v>
      </c>
      <c r="K1275" s="16" t="str">
        <f>LFAT!D118</f>
        <v>D</v>
      </c>
      <c r="L1275" s="19">
        <f>LFAT!F118</f>
        <v>1</v>
      </c>
      <c r="M1275" s="16" t="str">
        <f>LFAT!G118</f>
        <v>C</v>
      </c>
      <c r="N1275" s="19">
        <f>LFAT!I118</f>
        <v>1</v>
      </c>
      <c r="O1275" s="18">
        <f>LFAT!J118</f>
        <v>1</v>
      </c>
      <c r="P1275" s="18">
        <f t="shared" si="57"/>
        <v>0.32500000000000001</v>
      </c>
      <c r="Q1275" s="18">
        <f t="shared" si="58"/>
        <v>0.42285401797128763</v>
      </c>
      <c r="R1275" s="18">
        <f t="shared" si="59"/>
        <v>0.11665063663775439</v>
      </c>
    </row>
    <row r="1276" spans="1:18" ht="18" customHeight="1" x14ac:dyDescent="0.2">
      <c r="A1276" s="16" t="str">
        <f>'Limiting Factor Scores'!A121</f>
        <v>CC8</v>
      </c>
      <c r="B1276" s="16" t="str">
        <f>'Limiting Factor Scores'!B121</f>
        <v>Catherine Creek</v>
      </c>
      <c r="C1276" s="16" t="str">
        <f>'Limiting Factor Scores'!C121</f>
        <v>Winter Water Temperature</v>
      </c>
      <c r="D1276" s="18">
        <f>'Limiting Factor Scores'!D121</f>
        <v>0.2235</v>
      </c>
      <c r="E1276" s="19">
        <f>'Limiting Factor Scores'!E121</f>
        <v>1.59</v>
      </c>
      <c r="F1276" s="18">
        <f>'Limiting Factor Scores'!F121</f>
        <v>0.23275000000000001</v>
      </c>
      <c r="G1276" s="18">
        <f>'Limiting Factor Scores'!G121</f>
        <v>0.2493226312574314</v>
      </c>
      <c r="H1276" s="18">
        <f>'Limiting Factor Scores'!H121</f>
        <v>6.939417975780296E-2</v>
      </c>
      <c r="I1276" s="17">
        <f>LFAT!A117</f>
        <v>8</v>
      </c>
      <c r="J1276" s="16" t="str">
        <f>LFAT!B117</f>
        <v>Water Quality Improvement (not including temperature)</v>
      </c>
      <c r="K1276" s="16" t="str">
        <f>LFAT!D117</f>
        <v>N</v>
      </c>
      <c r="L1276" s="19">
        <f>LFAT!F117</f>
        <v>0.1</v>
      </c>
      <c r="M1276" s="16" t="str">
        <f>LFAT!G117</f>
        <v>R</v>
      </c>
      <c r="N1276" s="19">
        <f>LFAT!I117</f>
        <v>0.1</v>
      </c>
      <c r="O1276" s="18">
        <f>LFAT!J117</f>
        <v>0.01</v>
      </c>
      <c r="P1276" s="18">
        <f t="shared" si="57"/>
        <v>2.3275000000000001E-3</v>
      </c>
      <c r="Q1276" s="18">
        <f t="shared" si="58"/>
        <v>2.493226312574314E-3</v>
      </c>
      <c r="R1276" s="18">
        <f t="shared" si="59"/>
        <v>6.9394179757802956E-4</v>
      </c>
    </row>
    <row r="1277" spans="1:18" ht="18" customHeight="1" x14ac:dyDescent="0.2">
      <c r="A1277" s="16" t="str">
        <f>'Limiting Factor Scores'!A107</f>
        <v>CC8</v>
      </c>
      <c r="B1277" s="16" t="str">
        <f>'Limiting Factor Scores'!B107</f>
        <v>Catherine Creek</v>
      </c>
      <c r="C1277" s="16" t="str">
        <f>'Limiting Factor Scores'!C107</f>
        <v>Altered Flow Timing</v>
      </c>
      <c r="D1277" s="18">
        <f>'Limiting Factor Scores'!D107</f>
        <v>0.2235</v>
      </c>
      <c r="E1277" s="19">
        <f>'Limiting Factor Scores'!E107</f>
        <v>2.52</v>
      </c>
      <c r="F1277" s="18">
        <f>'Limiting Factor Scores'!F107</f>
        <v>0.442</v>
      </c>
      <c r="G1277" s="18">
        <f>'Limiting Factor Scores'!G107</f>
        <v>0.51792612858554099</v>
      </c>
      <c r="H1277" s="18">
        <f>'Limiting Factor Scores'!H107</f>
        <v>0.14105372359541971</v>
      </c>
      <c r="I1277" s="17">
        <f>LFAT!A128</f>
        <v>9</v>
      </c>
      <c r="J1277" s="16" t="str">
        <f>LFAT!B128</f>
        <v>Nutrient Enhancement</v>
      </c>
      <c r="K1277" s="16" t="str">
        <f>LFAT!D128</f>
        <v>N</v>
      </c>
      <c r="L1277" s="19">
        <f>LFAT!F128</f>
        <v>0.1</v>
      </c>
      <c r="M1277" s="16" t="str">
        <f>LFAT!G128</f>
        <v>R</v>
      </c>
      <c r="N1277" s="19">
        <f>LFAT!I128</f>
        <v>0.1</v>
      </c>
      <c r="O1277" s="18">
        <f>LFAT!J128</f>
        <v>0.01</v>
      </c>
      <c r="P1277" s="18">
        <f t="shared" si="57"/>
        <v>4.4200000000000003E-3</v>
      </c>
      <c r="Q1277" s="18">
        <f t="shared" si="58"/>
        <v>5.1792612858554098E-3</v>
      </c>
      <c r="R1277" s="18">
        <f t="shared" si="59"/>
        <v>1.4105372359541971E-3</v>
      </c>
    </row>
    <row r="1278" spans="1:18" ht="18" customHeight="1" x14ac:dyDescent="0.2">
      <c r="A1278" s="16" t="str">
        <f>'Limiting Factor Scores'!A108</f>
        <v>CC8</v>
      </c>
      <c r="B1278" s="16" t="str">
        <f>'Limiting Factor Scores'!B108</f>
        <v>Catherine Creek</v>
      </c>
      <c r="C1278" s="16" t="str">
        <f>'Limiting Factor Scores'!C108</f>
        <v>Altered Primary Productivity</v>
      </c>
      <c r="D1278" s="18">
        <f>'Limiting Factor Scores'!D108</f>
        <v>0.2235</v>
      </c>
      <c r="E1278" s="19">
        <f>'Limiting Factor Scores'!E108</f>
        <v>1.44</v>
      </c>
      <c r="F1278" s="18">
        <f>'Limiting Factor Scores'!F108</f>
        <v>0.19900000000000001</v>
      </c>
      <c r="G1278" s="18">
        <f>'Limiting Factor Scores'!G108</f>
        <v>0.16170384639680249</v>
      </c>
      <c r="H1278" s="18">
        <f>'Limiting Factor Scores'!H108</f>
        <v>4.537873756138959E-2</v>
      </c>
      <c r="I1278" s="17">
        <f>LFAT!A135</f>
        <v>9</v>
      </c>
      <c r="J1278" s="16" t="str">
        <f>LFAT!B135</f>
        <v>Nutrient Enhancement</v>
      </c>
      <c r="K1278" s="16" t="str">
        <f>LFAT!D135</f>
        <v>D</v>
      </c>
      <c r="L1278" s="19">
        <f>LFAT!F135</f>
        <v>1</v>
      </c>
      <c r="M1278" s="16" t="str">
        <f>LFAT!G135</f>
        <v>C</v>
      </c>
      <c r="N1278" s="19">
        <f>LFAT!I135</f>
        <v>1</v>
      </c>
      <c r="O1278" s="18">
        <f>LFAT!J135</f>
        <v>1</v>
      </c>
      <c r="P1278" s="18">
        <f t="shared" si="57"/>
        <v>0.19900000000000001</v>
      </c>
      <c r="Q1278" s="18">
        <f t="shared" si="58"/>
        <v>0.16170384639680249</v>
      </c>
      <c r="R1278" s="18">
        <f t="shared" si="59"/>
        <v>4.537873756138959E-2</v>
      </c>
    </row>
    <row r="1279" spans="1:18" ht="18" customHeight="1" x14ac:dyDescent="0.2">
      <c r="A1279" s="16" t="str">
        <f>'Limiting Factor Scores'!A109</f>
        <v>CC8</v>
      </c>
      <c r="B1279" s="16" t="str">
        <f>'Limiting Factor Scores'!B109</f>
        <v>Catherine Creek</v>
      </c>
      <c r="C1279" s="16" t="str">
        <f>'Limiting Factor Scores'!C109</f>
        <v>Anthropogenic Barriers</v>
      </c>
      <c r="D1279" s="18">
        <f>'Limiting Factor Scores'!D109</f>
        <v>0.2235</v>
      </c>
      <c r="E1279" s="19">
        <f>'Limiting Factor Scores'!E109</f>
        <v>1</v>
      </c>
      <c r="F1279" s="18">
        <f>'Limiting Factor Scores'!F109</f>
        <v>0.1</v>
      </c>
      <c r="G1279" s="18">
        <f>'Limiting Factor Scores'!G109</f>
        <v>0.1186146428316</v>
      </c>
      <c r="H1279" s="18">
        <f>'Limiting Factor Scores'!H109</f>
        <v>3.6481585702983002E-2</v>
      </c>
      <c r="I1279" s="17">
        <f>LFAT!A122</f>
        <v>9</v>
      </c>
      <c r="J1279" s="16" t="str">
        <f>LFAT!B122</f>
        <v>Nutrient Enhancement</v>
      </c>
      <c r="K1279" s="16" t="str">
        <f>LFAT!D122</f>
        <v>N</v>
      </c>
      <c r="L1279" s="19">
        <f>LFAT!F122</f>
        <v>0.1</v>
      </c>
      <c r="M1279" s="16" t="str">
        <f>LFAT!G122</f>
        <v>R</v>
      </c>
      <c r="N1279" s="19">
        <f>LFAT!I122</f>
        <v>0.1</v>
      </c>
      <c r="O1279" s="18">
        <f>LFAT!J122</f>
        <v>0.01</v>
      </c>
      <c r="P1279" s="18">
        <f t="shared" si="57"/>
        <v>1E-3</v>
      </c>
      <c r="Q1279" s="18">
        <f t="shared" si="58"/>
        <v>1.186146428316E-3</v>
      </c>
      <c r="R1279" s="18">
        <f t="shared" si="59"/>
        <v>3.6481585702983002E-4</v>
      </c>
    </row>
    <row r="1280" spans="1:18" ht="18" customHeight="1" x14ac:dyDescent="0.2">
      <c r="A1280" s="16" t="str">
        <f>'Limiting Factor Scores'!A110</f>
        <v>CC8</v>
      </c>
      <c r="B1280" s="16" t="str">
        <f>'Limiting Factor Scores'!B110</f>
        <v>Catherine Creek</v>
      </c>
      <c r="C1280" s="16" t="str">
        <f>'Limiting Factor Scores'!C110</f>
        <v>Channel and Habitat Structure</v>
      </c>
      <c r="D1280" s="18">
        <f>'Limiting Factor Scores'!D110</f>
        <v>0.2235</v>
      </c>
      <c r="E1280" s="19">
        <f>'Limiting Factor Scores'!E110</f>
        <v>1.74</v>
      </c>
      <c r="F1280" s="18">
        <f>'Limiting Factor Scores'!F110</f>
        <v>0.26650000000000001</v>
      </c>
      <c r="G1280" s="18">
        <f>'Limiting Factor Scores'!G110</f>
        <v>0.51904682135199076</v>
      </c>
      <c r="H1280" s="18">
        <f>'Limiting Factor Scores'!H110</f>
        <v>0.15645858077285407</v>
      </c>
      <c r="I1280" s="17">
        <f>LFAT!A126</f>
        <v>9</v>
      </c>
      <c r="J1280" s="16" t="str">
        <f>LFAT!B126</f>
        <v>Nutrient Enhancement</v>
      </c>
      <c r="K1280" s="16" t="str">
        <f>LFAT!D126</f>
        <v>N</v>
      </c>
      <c r="L1280" s="19">
        <f>LFAT!F126</f>
        <v>0.1</v>
      </c>
      <c r="M1280" s="16" t="str">
        <f>LFAT!G126</f>
        <v>R</v>
      </c>
      <c r="N1280" s="19">
        <f>LFAT!I126</f>
        <v>0.1</v>
      </c>
      <c r="O1280" s="18">
        <f>LFAT!J126</f>
        <v>0.01</v>
      </c>
      <c r="P1280" s="18">
        <f t="shared" si="57"/>
        <v>2.6650000000000003E-3</v>
      </c>
      <c r="Q1280" s="18">
        <f t="shared" si="58"/>
        <v>5.1904682135199076E-3</v>
      </c>
      <c r="R1280" s="18">
        <f t="shared" si="59"/>
        <v>1.5645858077285408E-3</v>
      </c>
    </row>
    <row r="1281" spans="1:18" ht="18" customHeight="1" x14ac:dyDescent="0.2">
      <c r="A1281" s="16" t="str">
        <f>'Limiting Factor Scores'!A111</f>
        <v>CC8</v>
      </c>
      <c r="B1281" s="16" t="str">
        <f>'Limiting Factor Scores'!B111</f>
        <v>Catherine Creek</v>
      </c>
      <c r="C1281" s="16" t="str">
        <f>'Limiting Factor Scores'!C111</f>
        <v>Decreased Sediment Quantity</v>
      </c>
      <c r="D1281" s="18">
        <f>'Limiting Factor Scores'!D111</f>
        <v>0.2235</v>
      </c>
      <c r="E1281" s="19">
        <f>'Limiting Factor Scores'!E111</f>
        <v>1.97</v>
      </c>
      <c r="F1281" s="18">
        <f>'Limiting Factor Scores'!F111</f>
        <v>0.31824999999999998</v>
      </c>
      <c r="G1281" s="18">
        <f>'Limiting Factor Scores'!G111</f>
        <v>0.36834595985191237</v>
      </c>
      <c r="H1281" s="18">
        <f>'Limiting Factor Scores'!H111</f>
        <v>0.11171297883910916</v>
      </c>
      <c r="I1281" s="17">
        <f>LFAT!A129</f>
        <v>9</v>
      </c>
      <c r="J1281" s="16" t="str">
        <f>LFAT!B129</f>
        <v>Nutrient Enhancement</v>
      </c>
      <c r="K1281" s="16" t="str">
        <f>LFAT!D129</f>
        <v>N</v>
      </c>
      <c r="L1281" s="19">
        <f>LFAT!F129</f>
        <v>0.1</v>
      </c>
      <c r="M1281" s="16" t="str">
        <f>LFAT!G129</f>
        <v>R</v>
      </c>
      <c r="N1281" s="19">
        <f>LFAT!I129</f>
        <v>0.1</v>
      </c>
      <c r="O1281" s="18">
        <f>LFAT!J129</f>
        <v>0.01</v>
      </c>
      <c r="P1281" s="18">
        <f t="shared" si="57"/>
        <v>3.1825E-3</v>
      </c>
      <c r="Q1281" s="18">
        <f t="shared" si="58"/>
        <v>3.6834595985191236E-3</v>
      </c>
      <c r="R1281" s="18">
        <f t="shared" si="59"/>
        <v>1.1171297883910917E-3</v>
      </c>
    </row>
    <row r="1282" spans="1:18" ht="18" customHeight="1" x14ac:dyDescent="0.2">
      <c r="A1282" s="16" t="str">
        <f>'Limiting Factor Scores'!A112</f>
        <v>CC8</v>
      </c>
      <c r="B1282" s="16" t="str">
        <f>'Limiting Factor Scores'!B112</f>
        <v>Catherine Creek</v>
      </c>
      <c r="C1282" s="16" t="str">
        <f>'Limiting Factor Scores'!C112</f>
        <v>Decreased Water Quantity</v>
      </c>
      <c r="D1282" s="18">
        <f>'Limiting Factor Scores'!D112</f>
        <v>0.2235</v>
      </c>
      <c r="E1282" s="19">
        <f>'Limiting Factor Scores'!E112</f>
        <v>1.59</v>
      </c>
      <c r="F1282" s="18">
        <f>'Limiting Factor Scores'!F112</f>
        <v>0.23275000000000001</v>
      </c>
      <c r="G1282" s="18">
        <f>'Limiting Factor Scores'!G112</f>
        <v>0.38977561880945111</v>
      </c>
      <c r="H1282" s="18">
        <f>'Limiting Factor Scores'!H112</f>
        <v>0.11169728195444356</v>
      </c>
      <c r="I1282" s="17">
        <f>LFAT!A127</f>
        <v>9</v>
      </c>
      <c r="J1282" s="16" t="str">
        <f>LFAT!B127</f>
        <v>Nutrient Enhancement</v>
      </c>
      <c r="K1282" s="16" t="str">
        <f>LFAT!D127</f>
        <v>N</v>
      </c>
      <c r="L1282" s="19">
        <f>LFAT!F127</f>
        <v>0.1</v>
      </c>
      <c r="M1282" s="16" t="str">
        <f>LFAT!G127</f>
        <v>R</v>
      </c>
      <c r="N1282" s="19">
        <f>LFAT!I127</f>
        <v>0.1</v>
      </c>
      <c r="O1282" s="18">
        <f>LFAT!J127</f>
        <v>0.01</v>
      </c>
      <c r="P1282" s="18">
        <f t="shared" ref="P1282:P1345" si="60">F1282*O1282</f>
        <v>2.3275000000000001E-3</v>
      </c>
      <c r="Q1282" s="18">
        <f t="shared" ref="Q1282:Q1345" si="61">G1282*O1282</f>
        <v>3.8977561880945114E-3</v>
      </c>
      <c r="R1282" s="18">
        <f t="shared" ref="R1282:R1345" si="62">H1282*O1282</f>
        <v>1.1169728195444357E-3</v>
      </c>
    </row>
    <row r="1283" spans="1:18" ht="18" customHeight="1" x14ac:dyDescent="0.2">
      <c r="A1283" s="16" t="str">
        <f>'Limiting Factor Scores'!A113</f>
        <v>CC8</v>
      </c>
      <c r="B1283" s="16" t="str">
        <f>'Limiting Factor Scores'!B113</f>
        <v>Catherine Creek</v>
      </c>
      <c r="C1283" s="16" t="str">
        <f>'Limiting Factor Scores'!C113</f>
        <v>Floodplain Condition</v>
      </c>
      <c r="D1283" s="18">
        <f>'Limiting Factor Scores'!D113</f>
        <v>0.2235</v>
      </c>
      <c r="E1283" s="19">
        <f>'Limiting Factor Scores'!E113</f>
        <v>1.89</v>
      </c>
      <c r="F1283" s="18">
        <f>'Limiting Factor Scores'!F113</f>
        <v>0.30025000000000002</v>
      </c>
      <c r="G1283" s="18">
        <f>'Limiting Factor Scores'!G113</f>
        <v>0.4079078544930454</v>
      </c>
      <c r="H1283" s="18">
        <f>'Limiting Factor Scores'!H113</f>
        <v>0.11596374528340045</v>
      </c>
      <c r="I1283" s="17">
        <f>LFAT!A124</f>
        <v>9</v>
      </c>
      <c r="J1283" s="16" t="str">
        <f>LFAT!B124</f>
        <v>Nutrient Enhancement</v>
      </c>
      <c r="K1283" s="16" t="str">
        <f>LFAT!D124</f>
        <v>I</v>
      </c>
      <c r="L1283" s="19">
        <f>LFAT!F124</f>
        <v>0.5</v>
      </c>
      <c r="M1283" s="16" t="str">
        <f>LFAT!G124</f>
        <v>R</v>
      </c>
      <c r="N1283" s="19">
        <f>LFAT!I124</f>
        <v>0.1</v>
      </c>
      <c r="O1283" s="18">
        <f>LFAT!J124</f>
        <v>0.05</v>
      </c>
      <c r="P1283" s="18">
        <f t="shared" si="60"/>
        <v>1.5012500000000002E-2</v>
      </c>
      <c r="Q1283" s="18">
        <f t="shared" si="61"/>
        <v>2.0395392724652271E-2</v>
      </c>
      <c r="R1283" s="18">
        <f t="shared" si="62"/>
        <v>5.7981872641700224E-3</v>
      </c>
    </row>
    <row r="1284" spans="1:18" ht="18" customHeight="1" x14ac:dyDescent="0.2">
      <c r="A1284" s="16" t="str">
        <f>'Limiting Factor Scores'!A114</f>
        <v>CC8</v>
      </c>
      <c r="B1284" s="16" t="str">
        <f>'Limiting Factor Scores'!B114</f>
        <v>Catherine Creek</v>
      </c>
      <c r="C1284" s="16" t="str">
        <f>'Limiting Factor Scores'!C114</f>
        <v>Increased Sediment Quantity</v>
      </c>
      <c r="D1284" s="18">
        <f>'Limiting Factor Scores'!D114</f>
        <v>0.2235</v>
      </c>
      <c r="E1284" s="19">
        <f>'Limiting Factor Scores'!E114</f>
        <v>1.78</v>
      </c>
      <c r="F1284" s="18">
        <f>'Limiting Factor Scores'!F114</f>
        <v>0.27550000000000002</v>
      </c>
      <c r="G1284" s="18">
        <f>'Limiting Factor Scores'!G114</f>
        <v>0.22386638031316125</v>
      </c>
      <c r="H1284" s="18">
        <f>'Limiting Factor Scores'!H114</f>
        <v>7.3867109192558192E-2</v>
      </c>
      <c r="I1284" s="17">
        <f>LFAT!A130</f>
        <v>9</v>
      </c>
      <c r="J1284" s="16" t="str">
        <f>LFAT!B130</f>
        <v>Nutrient Enhancement</v>
      </c>
      <c r="K1284" s="16" t="str">
        <f>LFAT!D130</f>
        <v>N</v>
      </c>
      <c r="L1284" s="19">
        <f>LFAT!F130</f>
        <v>0.1</v>
      </c>
      <c r="M1284" s="16" t="str">
        <f>LFAT!G130</f>
        <v>R</v>
      </c>
      <c r="N1284" s="19">
        <f>LFAT!I130</f>
        <v>0.1</v>
      </c>
      <c r="O1284" s="18">
        <f>LFAT!J130</f>
        <v>0.01</v>
      </c>
      <c r="P1284" s="18">
        <f t="shared" si="60"/>
        <v>2.7550000000000001E-3</v>
      </c>
      <c r="Q1284" s="18">
        <f t="shared" si="61"/>
        <v>2.2386638031316125E-3</v>
      </c>
      <c r="R1284" s="18">
        <f t="shared" si="62"/>
        <v>7.3867109192558194E-4</v>
      </c>
    </row>
    <row r="1285" spans="1:18" ht="18" customHeight="1" x14ac:dyDescent="0.2">
      <c r="A1285" s="16" t="str">
        <f>'Limiting Factor Scores'!A115</f>
        <v>CC8</v>
      </c>
      <c r="B1285" s="16" t="str">
        <f>'Limiting Factor Scores'!B115</f>
        <v>Catherine Creek</v>
      </c>
      <c r="C1285" s="16" t="str">
        <f>'Limiting Factor Scores'!C115</f>
        <v>Non-Native Species Interactions and Competition</v>
      </c>
      <c r="D1285" s="18">
        <f>'Limiting Factor Scores'!D115</f>
        <v>0.2235</v>
      </c>
      <c r="E1285" s="19">
        <f>'Limiting Factor Scores'!E115</f>
        <v>1.26</v>
      </c>
      <c r="F1285" s="18">
        <f>'Limiting Factor Scores'!F115</f>
        <v>0.1585</v>
      </c>
      <c r="G1285" s="18">
        <f>'Limiting Factor Scores'!G115</f>
        <v>0.14245810177053223</v>
      </c>
      <c r="H1285" s="18">
        <f>'Limiting Factor Scores'!H115</f>
        <v>4.9716106283285155E-2</v>
      </c>
      <c r="I1285" s="17">
        <f>LFAT!A136</f>
        <v>9</v>
      </c>
      <c r="J1285" s="16" t="str">
        <f>LFAT!B136</f>
        <v>Nutrient Enhancement</v>
      </c>
      <c r="K1285" s="16" t="str">
        <f>LFAT!D136</f>
        <v>N</v>
      </c>
      <c r="L1285" s="19">
        <f>LFAT!F136</f>
        <v>0.1</v>
      </c>
      <c r="M1285" s="16" t="str">
        <f>LFAT!G136</f>
        <v>R</v>
      </c>
      <c r="N1285" s="19">
        <f>LFAT!I136</f>
        <v>0.1</v>
      </c>
      <c r="O1285" s="18">
        <f>LFAT!J136</f>
        <v>0.01</v>
      </c>
      <c r="P1285" s="18">
        <f t="shared" si="60"/>
        <v>1.585E-3</v>
      </c>
      <c r="Q1285" s="18">
        <f t="shared" si="61"/>
        <v>1.4245810177053223E-3</v>
      </c>
      <c r="R1285" s="18">
        <f t="shared" si="62"/>
        <v>4.9716106283285153E-4</v>
      </c>
    </row>
    <row r="1286" spans="1:18" ht="18" customHeight="1" x14ac:dyDescent="0.2">
      <c r="A1286" s="16" t="str">
        <f>'Limiting Factor Scores'!A116</f>
        <v>CC8</v>
      </c>
      <c r="B1286" s="16" t="str">
        <f>'Limiting Factor Scores'!B116</f>
        <v>Catherine Creek</v>
      </c>
      <c r="C1286" s="16" t="str">
        <f>'Limiting Factor Scores'!C116</f>
        <v>Predation</v>
      </c>
      <c r="D1286" s="18">
        <f>'Limiting Factor Scores'!D116</f>
        <v>0.2235</v>
      </c>
      <c r="E1286" s="19">
        <f>'Limiting Factor Scores'!E116</f>
        <v>1</v>
      </c>
      <c r="F1286" s="18">
        <f>'Limiting Factor Scores'!F116</f>
        <v>0.1</v>
      </c>
      <c r="G1286" s="18">
        <f>'Limiting Factor Scores'!G116</f>
        <v>0.12005142860654999</v>
      </c>
      <c r="H1286" s="18">
        <f>'Limiting Factor Scores'!H116</f>
        <v>3.6251700008493003E-2</v>
      </c>
      <c r="I1286" s="17">
        <f>LFAT!A134</f>
        <v>9</v>
      </c>
      <c r="J1286" s="16" t="str">
        <f>LFAT!B134</f>
        <v>Nutrient Enhancement</v>
      </c>
      <c r="K1286" s="16" t="str">
        <f>LFAT!D134</f>
        <v>N</v>
      </c>
      <c r="L1286" s="19">
        <f>LFAT!F134</f>
        <v>0.1</v>
      </c>
      <c r="M1286" s="16" t="str">
        <f>LFAT!G134</f>
        <v>R</v>
      </c>
      <c r="N1286" s="19">
        <f>LFAT!I134</f>
        <v>0.1</v>
      </c>
      <c r="O1286" s="18">
        <f>LFAT!J134</f>
        <v>0.01</v>
      </c>
      <c r="P1286" s="18">
        <f t="shared" si="60"/>
        <v>1E-3</v>
      </c>
      <c r="Q1286" s="18">
        <f t="shared" si="61"/>
        <v>1.2005142860655E-3</v>
      </c>
      <c r="R1286" s="18">
        <f t="shared" si="62"/>
        <v>3.6251700008493003E-4</v>
      </c>
    </row>
    <row r="1287" spans="1:18" ht="18" customHeight="1" x14ac:dyDescent="0.2">
      <c r="A1287" s="16" t="str">
        <f>'Limiting Factor Scores'!A117</f>
        <v>CC8</v>
      </c>
      <c r="B1287" s="16" t="str">
        <f>'Limiting Factor Scores'!B117</f>
        <v>Catherine Creek</v>
      </c>
      <c r="C1287" s="16" t="str">
        <f>'Limiting Factor Scores'!C117</f>
        <v>Riparian Condition</v>
      </c>
      <c r="D1287" s="18">
        <f>'Limiting Factor Scores'!D117</f>
        <v>0.2235</v>
      </c>
      <c r="E1287" s="19">
        <f>'Limiting Factor Scores'!E117</f>
        <v>1.89</v>
      </c>
      <c r="F1287" s="18">
        <f>'Limiting Factor Scores'!F117</f>
        <v>0.30025000000000002</v>
      </c>
      <c r="G1287" s="18">
        <f>'Limiting Factor Scores'!G117</f>
        <v>0.41653575273609084</v>
      </c>
      <c r="H1287" s="18">
        <f>'Limiting Factor Scores'!H117</f>
        <v>0.13321954171781969</v>
      </c>
      <c r="I1287" s="17">
        <f>LFAT!A123</f>
        <v>9</v>
      </c>
      <c r="J1287" s="16" t="str">
        <f>LFAT!B123</f>
        <v>Nutrient Enhancement</v>
      </c>
      <c r="K1287" s="16" t="str">
        <f>LFAT!D123</f>
        <v>I</v>
      </c>
      <c r="L1287" s="19">
        <f>LFAT!F123</f>
        <v>0.5</v>
      </c>
      <c r="M1287" s="16" t="str">
        <f>LFAT!G123</f>
        <v>CD</v>
      </c>
      <c r="N1287" s="19">
        <f>LFAT!I123</f>
        <v>0.5</v>
      </c>
      <c r="O1287" s="18">
        <f>LFAT!J123</f>
        <v>0.25</v>
      </c>
      <c r="P1287" s="18">
        <f t="shared" si="60"/>
        <v>7.5062500000000004E-2</v>
      </c>
      <c r="Q1287" s="18">
        <f t="shared" si="61"/>
        <v>0.10413393818402271</v>
      </c>
      <c r="R1287" s="18">
        <f t="shared" si="62"/>
        <v>3.3304885429454922E-2</v>
      </c>
    </row>
    <row r="1288" spans="1:18" ht="18" customHeight="1" x14ac:dyDescent="0.2">
      <c r="A1288" s="16" t="str">
        <f>'Limiting Factor Scores'!A118</f>
        <v>CC8</v>
      </c>
      <c r="B1288" s="16" t="str">
        <f>'Limiting Factor Scores'!B118</f>
        <v>Catherine Creek</v>
      </c>
      <c r="C1288" s="16" t="str">
        <f>'Limiting Factor Scores'!C118</f>
        <v>Side Channel and Wetland Habitat</v>
      </c>
      <c r="D1288" s="18">
        <f>'Limiting Factor Scores'!D118</f>
        <v>0.2235</v>
      </c>
      <c r="E1288" s="19">
        <f>'Limiting Factor Scores'!E118</f>
        <v>1.89</v>
      </c>
      <c r="F1288" s="18">
        <f>'Limiting Factor Scores'!F118</f>
        <v>0.30025000000000002</v>
      </c>
      <c r="G1288" s="18">
        <f>'Limiting Factor Scores'!G118</f>
        <v>0.5157565820278186</v>
      </c>
      <c r="H1288" s="18">
        <f>'Limiting Factor Scores'!H118</f>
        <v>0.14987138522221208</v>
      </c>
      <c r="I1288" s="17">
        <f>LFAT!A125</f>
        <v>9</v>
      </c>
      <c r="J1288" s="16" t="str">
        <f>LFAT!B125</f>
        <v>Nutrient Enhancement</v>
      </c>
      <c r="K1288" s="16" t="str">
        <f>LFAT!D125</f>
        <v>N</v>
      </c>
      <c r="L1288" s="19">
        <f>LFAT!F125</f>
        <v>0.1</v>
      </c>
      <c r="M1288" s="16" t="str">
        <f>LFAT!G125</f>
        <v>R</v>
      </c>
      <c r="N1288" s="19">
        <f>LFAT!I125</f>
        <v>0.1</v>
      </c>
      <c r="O1288" s="18">
        <f>LFAT!J125</f>
        <v>0.01</v>
      </c>
      <c r="P1288" s="18">
        <f t="shared" si="60"/>
        <v>3.0025000000000004E-3</v>
      </c>
      <c r="Q1288" s="18">
        <f t="shared" si="61"/>
        <v>5.1575658202781859E-3</v>
      </c>
      <c r="R1288" s="18">
        <f t="shared" si="62"/>
        <v>1.4987138522221208E-3</v>
      </c>
    </row>
    <row r="1289" spans="1:18" ht="18" customHeight="1" x14ac:dyDescent="0.2">
      <c r="A1289" s="16" t="str">
        <f>'Limiting Factor Scores'!A119</f>
        <v>CC8</v>
      </c>
      <c r="B1289" s="16" t="str">
        <f>'Limiting Factor Scores'!B119</f>
        <v>Catherine Creek</v>
      </c>
      <c r="C1289" s="16" t="str">
        <f>'Limiting Factor Scores'!C119</f>
        <v>Summer Water Temperature</v>
      </c>
      <c r="D1289" s="18">
        <f>'Limiting Factor Scores'!D119</f>
        <v>0.2235</v>
      </c>
      <c r="E1289" s="19">
        <f>'Limiting Factor Scores'!E119</f>
        <v>2</v>
      </c>
      <c r="F1289" s="18">
        <f>'Limiting Factor Scores'!F119</f>
        <v>0.32500000000000001</v>
      </c>
      <c r="G1289" s="18">
        <f>'Limiting Factor Scores'!G119</f>
        <v>0.48355821427533763</v>
      </c>
      <c r="H1289" s="18">
        <f>'Limiting Factor Scores'!H119</f>
        <v>0.1492908160688344</v>
      </c>
      <c r="I1289" s="17">
        <f>LFAT!A131</f>
        <v>9</v>
      </c>
      <c r="J1289" s="16" t="str">
        <f>LFAT!B131</f>
        <v>Nutrient Enhancement</v>
      </c>
      <c r="K1289" s="16" t="str">
        <f>LFAT!D131</f>
        <v>N</v>
      </c>
      <c r="L1289" s="19">
        <f>LFAT!F131</f>
        <v>0.1</v>
      </c>
      <c r="M1289" s="16" t="str">
        <f>LFAT!G131</f>
        <v>R</v>
      </c>
      <c r="N1289" s="19">
        <f>LFAT!I131</f>
        <v>0.1</v>
      </c>
      <c r="O1289" s="18">
        <f>LFAT!J131</f>
        <v>0.01</v>
      </c>
      <c r="P1289" s="18">
        <f t="shared" si="60"/>
        <v>3.2500000000000003E-3</v>
      </c>
      <c r="Q1289" s="18">
        <f t="shared" si="61"/>
        <v>4.8355821427533766E-3</v>
      </c>
      <c r="R1289" s="18">
        <f t="shared" si="62"/>
        <v>1.492908160688344E-3</v>
      </c>
    </row>
    <row r="1290" spans="1:18" ht="18" customHeight="1" x14ac:dyDescent="0.2">
      <c r="A1290" s="16" t="str">
        <f>'Limiting Factor Scores'!A120</f>
        <v>CC8</v>
      </c>
      <c r="B1290" s="16" t="str">
        <f>'Limiting Factor Scores'!B120</f>
        <v>Catherine Creek</v>
      </c>
      <c r="C1290" s="16" t="str">
        <f>'Limiting Factor Scores'!C120</f>
        <v>Water Quality</v>
      </c>
      <c r="D1290" s="18">
        <f>'Limiting Factor Scores'!D120</f>
        <v>0.2235</v>
      </c>
      <c r="E1290" s="19">
        <f>'Limiting Factor Scores'!E120</f>
        <v>2</v>
      </c>
      <c r="F1290" s="18">
        <f>'Limiting Factor Scores'!F120</f>
        <v>0.32500000000000001</v>
      </c>
      <c r="G1290" s="18">
        <f>'Limiting Factor Scores'!G120</f>
        <v>0.42285401797128763</v>
      </c>
      <c r="H1290" s="18">
        <f>'Limiting Factor Scores'!H120</f>
        <v>0.11665063663775439</v>
      </c>
      <c r="I1290" s="17">
        <f>LFAT!A133</f>
        <v>9</v>
      </c>
      <c r="J1290" s="16" t="str">
        <f>LFAT!B133</f>
        <v>Nutrient Enhancement</v>
      </c>
      <c r="K1290" s="16" t="str">
        <f>LFAT!D133</f>
        <v>N</v>
      </c>
      <c r="L1290" s="19">
        <f>LFAT!F133</f>
        <v>0.1</v>
      </c>
      <c r="M1290" s="16" t="str">
        <f>LFAT!G133</f>
        <v>R</v>
      </c>
      <c r="N1290" s="19">
        <f>LFAT!I133</f>
        <v>0.1</v>
      </c>
      <c r="O1290" s="18">
        <f>LFAT!J133</f>
        <v>0.01</v>
      </c>
      <c r="P1290" s="18">
        <f t="shared" si="60"/>
        <v>3.2500000000000003E-3</v>
      </c>
      <c r="Q1290" s="18">
        <f t="shared" si="61"/>
        <v>4.2285401797128768E-3</v>
      </c>
      <c r="R1290" s="18">
        <f t="shared" si="62"/>
        <v>1.1665063663775439E-3</v>
      </c>
    </row>
    <row r="1291" spans="1:18" ht="18" customHeight="1" x14ac:dyDescent="0.2">
      <c r="A1291" s="16" t="str">
        <f>'Limiting Factor Scores'!A121</f>
        <v>CC8</v>
      </c>
      <c r="B1291" s="16" t="str">
        <f>'Limiting Factor Scores'!B121</f>
        <v>Catherine Creek</v>
      </c>
      <c r="C1291" s="16" t="str">
        <f>'Limiting Factor Scores'!C121</f>
        <v>Winter Water Temperature</v>
      </c>
      <c r="D1291" s="18">
        <f>'Limiting Factor Scores'!D121</f>
        <v>0.2235</v>
      </c>
      <c r="E1291" s="19">
        <f>'Limiting Factor Scores'!E121</f>
        <v>1.59</v>
      </c>
      <c r="F1291" s="18">
        <f>'Limiting Factor Scores'!F121</f>
        <v>0.23275000000000001</v>
      </c>
      <c r="G1291" s="18">
        <f>'Limiting Factor Scores'!G121</f>
        <v>0.2493226312574314</v>
      </c>
      <c r="H1291" s="18">
        <f>'Limiting Factor Scores'!H121</f>
        <v>6.939417975780296E-2</v>
      </c>
      <c r="I1291" s="17">
        <f>LFAT!A132</f>
        <v>9</v>
      </c>
      <c r="J1291" s="16" t="str">
        <f>LFAT!B132</f>
        <v>Nutrient Enhancement</v>
      </c>
      <c r="K1291" s="16" t="str">
        <f>LFAT!D132</f>
        <v>N</v>
      </c>
      <c r="L1291" s="19">
        <f>LFAT!F132</f>
        <v>0.1</v>
      </c>
      <c r="M1291" s="16" t="str">
        <f>LFAT!G132</f>
        <v>R</v>
      </c>
      <c r="N1291" s="19">
        <f>LFAT!I132</f>
        <v>0.1</v>
      </c>
      <c r="O1291" s="18">
        <f>LFAT!J132</f>
        <v>0.01</v>
      </c>
      <c r="P1291" s="18">
        <f t="shared" si="60"/>
        <v>2.3275000000000001E-3</v>
      </c>
      <c r="Q1291" s="18">
        <f t="shared" si="61"/>
        <v>2.493226312574314E-3</v>
      </c>
      <c r="R1291" s="18">
        <f t="shared" si="62"/>
        <v>6.9394179757802956E-4</v>
      </c>
    </row>
    <row r="1292" spans="1:18" ht="18" customHeight="1" x14ac:dyDescent="0.2">
      <c r="A1292" s="16" t="str">
        <f>'Limiting Factor Scores'!A107</f>
        <v>CC8</v>
      </c>
      <c r="B1292" s="16" t="str">
        <f>'Limiting Factor Scores'!B107</f>
        <v>Catherine Creek</v>
      </c>
      <c r="C1292" s="16" t="str">
        <f>'Limiting Factor Scores'!C107</f>
        <v>Altered Flow Timing</v>
      </c>
      <c r="D1292" s="18">
        <f>'Limiting Factor Scores'!D107</f>
        <v>0.2235</v>
      </c>
      <c r="E1292" s="19">
        <f>'Limiting Factor Scores'!E107</f>
        <v>2.52</v>
      </c>
      <c r="F1292" s="18">
        <f>'Limiting Factor Scores'!F107</f>
        <v>0.442</v>
      </c>
      <c r="G1292" s="18">
        <f>'Limiting Factor Scores'!G107</f>
        <v>0.51792612858554099</v>
      </c>
      <c r="H1292" s="18">
        <f>'Limiting Factor Scores'!H107</f>
        <v>0.14105372359541971</v>
      </c>
      <c r="I1292" s="17">
        <f>LFAT!A143</f>
        <v>10</v>
      </c>
      <c r="J1292" s="16" t="str">
        <f>LFAT!B143</f>
        <v>Upland Treatments</v>
      </c>
      <c r="K1292" s="16" t="str">
        <f>LFAT!D143</f>
        <v>I</v>
      </c>
      <c r="L1292" s="19">
        <f>LFAT!F143</f>
        <v>0.5</v>
      </c>
      <c r="M1292" s="16" t="str">
        <f>LFAT!G143</f>
        <v>CD</v>
      </c>
      <c r="N1292" s="19">
        <f>LFAT!I143</f>
        <v>0.5</v>
      </c>
      <c r="O1292" s="18">
        <f>LFAT!J143</f>
        <v>0.25</v>
      </c>
      <c r="P1292" s="18">
        <f t="shared" si="60"/>
        <v>0.1105</v>
      </c>
      <c r="Q1292" s="18">
        <f t="shared" si="61"/>
        <v>0.12948153214638525</v>
      </c>
      <c r="R1292" s="18">
        <f t="shared" si="62"/>
        <v>3.5263430898854926E-2</v>
      </c>
    </row>
    <row r="1293" spans="1:18" ht="18" customHeight="1" x14ac:dyDescent="0.2">
      <c r="A1293" s="16" t="str">
        <f>'Limiting Factor Scores'!A108</f>
        <v>CC8</v>
      </c>
      <c r="B1293" s="16" t="str">
        <f>'Limiting Factor Scores'!B108</f>
        <v>Catherine Creek</v>
      </c>
      <c r="C1293" s="16" t="str">
        <f>'Limiting Factor Scores'!C108</f>
        <v>Altered Primary Productivity</v>
      </c>
      <c r="D1293" s="18">
        <f>'Limiting Factor Scores'!D108</f>
        <v>0.2235</v>
      </c>
      <c r="E1293" s="19">
        <f>'Limiting Factor Scores'!E108</f>
        <v>1.44</v>
      </c>
      <c r="F1293" s="18">
        <f>'Limiting Factor Scores'!F108</f>
        <v>0.19900000000000001</v>
      </c>
      <c r="G1293" s="18">
        <f>'Limiting Factor Scores'!G108</f>
        <v>0.16170384639680249</v>
      </c>
      <c r="H1293" s="18">
        <f>'Limiting Factor Scores'!H108</f>
        <v>4.537873756138959E-2</v>
      </c>
      <c r="I1293" s="17">
        <f>LFAT!A150</f>
        <v>10</v>
      </c>
      <c r="J1293" s="16" t="str">
        <f>LFAT!B150</f>
        <v>Upland Treatments</v>
      </c>
      <c r="K1293" s="16" t="str">
        <f>LFAT!D150</f>
        <v>I</v>
      </c>
      <c r="L1293" s="19">
        <f>LFAT!F150</f>
        <v>0.5</v>
      </c>
      <c r="M1293" s="16" t="str">
        <f>LFAT!G150</f>
        <v>CD</v>
      </c>
      <c r="N1293" s="19">
        <f>LFAT!I150</f>
        <v>0.5</v>
      </c>
      <c r="O1293" s="18">
        <f>LFAT!J150</f>
        <v>0.25</v>
      </c>
      <c r="P1293" s="18">
        <f t="shared" si="60"/>
        <v>4.9750000000000003E-2</v>
      </c>
      <c r="Q1293" s="18">
        <f t="shared" si="61"/>
        <v>4.0425961599200623E-2</v>
      </c>
      <c r="R1293" s="18">
        <f t="shared" si="62"/>
        <v>1.1344684390347397E-2</v>
      </c>
    </row>
    <row r="1294" spans="1:18" ht="18" customHeight="1" x14ac:dyDescent="0.2">
      <c r="A1294" s="16" t="str">
        <f>'Limiting Factor Scores'!A109</f>
        <v>CC8</v>
      </c>
      <c r="B1294" s="16" t="str">
        <f>'Limiting Factor Scores'!B109</f>
        <v>Catherine Creek</v>
      </c>
      <c r="C1294" s="16" t="str">
        <f>'Limiting Factor Scores'!C109</f>
        <v>Anthropogenic Barriers</v>
      </c>
      <c r="D1294" s="18">
        <f>'Limiting Factor Scores'!D109</f>
        <v>0.2235</v>
      </c>
      <c r="E1294" s="19">
        <f>'Limiting Factor Scores'!E109</f>
        <v>1</v>
      </c>
      <c r="F1294" s="18">
        <f>'Limiting Factor Scores'!F109</f>
        <v>0.1</v>
      </c>
      <c r="G1294" s="18">
        <f>'Limiting Factor Scores'!G109</f>
        <v>0.1186146428316</v>
      </c>
      <c r="H1294" s="18">
        <f>'Limiting Factor Scores'!H109</f>
        <v>3.6481585702983002E-2</v>
      </c>
      <c r="I1294" s="17">
        <f>LFAT!A137</f>
        <v>10</v>
      </c>
      <c r="J1294" s="16" t="str">
        <f>LFAT!B137</f>
        <v>Upland Treatments</v>
      </c>
      <c r="K1294" s="16" t="str">
        <f>LFAT!D137</f>
        <v>N</v>
      </c>
      <c r="L1294" s="19">
        <f>LFAT!F137</f>
        <v>0.1</v>
      </c>
      <c r="M1294" s="16" t="str">
        <f>LFAT!G137</f>
        <v>R</v>
      </c>
      <c r="N1294" s="19">
        <f>LFAT!I137</f>
        <v>0.1</v>
      </c>
      <c r="O1294" s="18">
        <f>LFAT!J137</f>
        <v>0.01</v>
      </c>
      <c r="P1294" s="18">
        <f t="shared" si="60"/>
        <v>1E-3</v>
      </c>
      <c r="Q1294" s="18">
        <f t="shared" si="61"/>
        <v>1.186146428316E-3</v>
      </c>
      <c r="R1294" s="18">
        <f t="shared" si="62"/>
        <v>3.6481585702983002E-4</v>
      </c>
    </row>
    <row r="1295" spans="1:18" ht="18" customHeight="1" x14ac:dyDescent="0.2">
      <c r="A1295" s="16" t="str">
        <f>'Limiting Factor Scores'!A110</f>
        <v>CC8</v>
      </c>
      <c r="B1295" s="16" t="str">
        <f>'Limiting Factor Scores'!B110</f>
        <v>Catherine Creek</v>
      </c>
      <c r="C1295" s="16" t="str">
        <f>'Limiting Factor Scores'!C110</f>
        <v>Channel and Habitat Structure</v>
      </c>
      <c r="D1295" s="18">
        <f>'Limiting Factor Scores'!D110</f>
        <v>0.2235</v>
      </c>
      <c r="E1295" s="19">
        <f>'Limiting Factor Scores'!E110</f>
        <v>1.74</v>
      </c>
      <c r="F1295" s="18">
        <f>'Limiting Factor Scores'!F110</f>
        <v>0.26650000000000001</v>
      </c>
      <c r="G1295" s="18">
        <f>'Limiting Factor Scores'!G110</f>
        <v>0.51904682135199076</v>
      </c>
      <c r="H1295" s="18">
        <f>'Limiting Factor Scores'!H110</f>
        <v>0.15645858077285407</v>
      </c>
      <c r="I1295" s="17">
        <f>LFAT!A141</f>
        <v>10</v>
      </c>
      <c r="J1295" s="16" t="str">
        <f>LFAT!B141</f>
        <v>Upland Treatments</v>
      </c>
      <c r="K1295" s="16" t="str">
        <f>LFAT!D141</f>
        <v>N</v>
      </c>
      <c r="L1295" s="19">
        <f>LFAT!F141</f>
        <v>0.1</v>
      </c>
      <c r="M1295" s="16" t="str">
        <f>LFAT!G141</f>
        <v>R</v>
      </c>
      <c r="N1295" s="19">
        <f>LFAT!I141</f>
        <v>0.1</v>
      </c>
      <c r="O1295" s="18">
        <f>LFAT!J141</f>
        <v>0.01</v>
      </c>
      <c r="P1295" s="18">
        <f t="shared" si="60"/>
        <v>2.6650000000000003E-3</v>
      </c>
      <c r="Q1295" s="18">
        <f t="shared" si="61"/>
        <v>5.1904682135199076E-3</v>
      </c>
      <c r="R1295" s="18">
        <f t="shared" si="62"/>
        <v>1.5645858077285408E-3</v>
      </c>
    </row>
    <row r="1296" spans="1:18" ht="18" customHeight="1" x14ac:dyDescent="0.2">
      <c r="A1296" s="16" t="str">
        <f>'Limiting Factor Scores'!A111</f>
        <v>CC8</v>
      </c>
      <c r="B1296" s="16" t="str">
        <f>'Limiting Factor Scores'!B111</f>
        <v>Catherine Creek</v>
      </c>
      <c r="C1296" s="16" t="str">
        <f>'Limiting Factor Scores'!C111</f>
        <v>Decreased Sediment Quantity</v>
      </c>
      <c r="D1296" s="18">
        <f>'Limiting Factor Scores'!D111</f>
        <v>0.2235</v>
      </c>
      <c r="E1296" s="19">
        <f>'Limiting Factor Scores'!E111</f>
        <v>1.97</v>
      </c>
      <c r="F1296" s="18">
        <f>'Limiting Factor Scores'!F111</f>
        <v>0.31824999999999998</v>
      </c>
      <c r="G1296" s="18">
        <f>'Limiting Factor Scores'!G111</f>
        <v>0.36834595985191237</v>
      </c>
      <c r="H1296" s="18">
        <f>'Limiting Factor Scores'!H111</f>
        <v>0.11171297883910916</v>
      </c>
      <c r="I1296" s="17">
        <f>LFAT!A144</f>
        <v>10</v>
      </c>
      <c r="J1296" s="16" t="str">
        <f>LFAT!B144</f>
        <v>Upland Treatments</v>
      </c>
      <c r="K1296" s="16" t="str">
        <f>LFAT!D144</f>
        <v>I</v>
      </c>
      <c r="L1296" s="19">
        <f>LFAT!F144</f>
        <v>0.5</v>
      </c>
      <c r="M1296" s="16" t="str">
        <f>LFAT!G144</f>
        <v>CD</v>
      </c>
      <c r="N1296" s="19">
        <f>LFAT!I144</f>
        <v>0.5</v>
      </c>
      <c r="O1296" s="18">
        <f>LFAT!J144</f>
        <v>0.25</v>
      </c>
      <c r="P1296" s="18">
        <f t="shared" si="60"/>
        <v>7.9562499999999994E-2</v>
      </c>
      <c r="Q1296" s="18">
        <f t="shared" si="61"/>
        <v>9.2086489962978094E-2</v>
      </c>
      <c r="R1296" s="18">
        <f t="shared" si="62"/>
        <v>2.792824470977729E-2</v>
      </c>
    </row>
    <row r="1297" spans="1:18" ht="18" customHeight="1" x14ac:dyDescent="0.2">
      <c r="A1297" s="16" t="str">
        <f>'Limiting Factor Scores'!A112</f>
        <v>CC8</v>
      </c>
      <c r="B1297" s="16" t="str">
        <f>'Limiting Factor Scores'!B112</f>
        <v>Catherine Creek</v>
      </c>
      <c r="C1297" s="16" t="str">
        <f>'Limiting Factor Scores'!C112</f>
        <v>Decreased Water Quantity</v>
      </c>
      <c r="D1297" s="18">
        <f>'Limiting Factor Scores'!D112</f>
        <v>0.2235</v>
      </c>
      <c r="E1297" s="19">
        <f>'Limiting Factor Scores'!E112</f>
        <v>1.59</v>
      </c>
      <c r="F1297" s="18">
        <f>'Limiting Factor Scores'!F112</f>
        <v>0.23275000000000001</v>
      </c>
      <c r="G1297" s="18">
        <f>'Limiting Factor Scores'!G112</f>
        <v>0.38977561880945111</v>
      </c>
      <c r="H1297" s="18">
        <f>'Limiting Factor Scores'!H112</f>
        <v>0.11169728195444356</v>
      </c>
      <c r="I1297" s="17">
        <f>LFAT!A142</f>
        <v>10</v>
      </c>
      <c r="J1297" s="16" t="str">
        <f>LFAT!B142</f>
        <v>Upland Treatments</v>
      </c>
      <c r="K1297" s="16" t="str">
        <f>LFAT!D142</f>
        <v>I</v>
      </c>
      <c r="L1297" s="19">
        <f>LFAT!F142</f>
        <v>0.5</v>
      </c>
      <c r="M1297" s="16" t="str">
        <f>LFAT!G142</f>
        <v>CD</v>
      </c>
      <c r="N1297" s="19">
        <f>LFAT!I142</f>
        <v>0.5</v>
      </c>
      <c r="O1297" s="18">
        <f>LFAT!J142</f>
        <v>0.25</v>
      </c>
      <c r="P1297" s="18">
        <f t="shared" si="60"/>
        <v>5.8187500000000003E-2</v>
      </c>
      <c r="Q1297" s="18">
        <f t="shared" si="61"/>
        <v>9.7443904702362777E-2</v>
      </c>
      <c r="R1297" s="18">
        <f t="shared" si="62"/>
        <v>2.792432048861089E-2</v>
      </c>
    </row>
    <row r="1298" spans="1:18" ht="18" customHeight="1" x14ac:dyDescent="0.2">
      <c r="A1298" s="16" t="str">
        <f>'Limiting Factor Scores'!A113</f>
        <v>CC8</v>
      </c>
      <c r="B1298" s="16" t="str">
        <f>'Limiting Factor Scores'!B113</f>
        <v>Catherine Creek</v>
      </c>
      <c r="C1298" s="16" t="str">
        <f>'Limiting Factor Scores'!C113</f>
        <v>Floodplain Condition</v>
      </c>
      <c r="D1298" s="18">
        <f>'Limiting Factor Scores'!D113</f>
        <v>0.2235</v>
      </c>
      <c r="E1298" s="19">
        <f>'Limiting Factor Scores'!E113</f>
        <v>1.89</v>
      </c>
      <c r="F1298" s="18">
        <f>'Limiting Factor Scores'!F113</f>
        <v>0.30025000000000002</v>
      </c>
      <c r="G1298" s="18">
        <f>'Limiting Factor Scores'!G113</f>
        <v>0.4079078544930454</v>
      </c>
      <c r="H1298" s="18">
        <f>'Limiting Factor Scores'!H113</f>
        <v>0.11596374528340045</v>
      </c>
      <c r="I1298" s="17">
        <f>LFAT!A139</f>
        <v>10</v>
      </c>
      <c r="J1298" s="16" t="str">
        <f>LFAT!B139</f>
        <v>Upland Treatments</v>
      </c>
      <c r="K1298" s="16" t="str">
        <f>LFAT!D139</f>
        <v>N</v>
      </c>
      <c r="L1298" s="19">
        <f>LFAT!F139</f>
        <v>0.1</v>
      </c>
      <c r="M1298" s="16" t="str">
        <f>LFAT!G139</f>
        <v>R</v>
      </c>
      <c r="N1298" s="19">
        <f>LFAT!I139</f>
        <v>0.1</v>
      </c>
      <c r="O1298" s="18">
        <f>LFAT!J139</f>
        <v>0.01</v>
      </c>
      <c r="P1298" s="18">
        <f t="shared" si="60"/>
        <v>3.0025000000000004E-3</v>
      </c>
      <c r="Q1298" s="18">
        <f t="shared" si="61"/>
        <v>4.0790785449304539E-3</v>
      </c>
      <c r="R1298" s="18">
        <f t="shared" si="62"/>
        <v>1.1596374528340045E-3</v>
      </c>
    </row>
    <row r="1299" spans="1:18" ht="18" customHeight="1" x14ac:dyDescent="0.2">
      <c r="A1299" s="16" t="str">
        <f>'Limiting Factor Scores'!A114</f>
        <v>CC8</v>
      </c>
      <c r="B1299" s="16" t="str">
        <f>'Limiting Factor Scores'!B114</f>
        <v>Catherine Creek</v>
      </c>
      <c r="C1299" s="16" t="str">
        <f>'Limiting Factor Scores'!C114</f>
        <v>Increased Sediment Quantity</v>
      </c>
      <c r="D1299" s="18">
        <f>'Limiting Factor Scores'!D114</f>
        <v>0.2235</v>
      </c>
      <c r="E1299" s="19">
        <f>'Limiting Factor Scores'!E114</f>
        <v>1.78</v>
      </c>
      <c r="F1299" s="18">
        <f>'Limiting Factor Scores'!F114</f>
        <v>0.27550000000000002</v>
      </c>
      <c r="G1299" s="18">
        <f>'Limiting Factor Scores'!G114</f>
        <v>0.22386638031316125</v>
      </c>
      <c r="H1299" s="18">
        <f>'Limiting Factor Scores'!H114</f>
        <v>7.3867109192558192E-2</v>
      </c>
      <c r="I1299" s="17">
        <f>LFAT!A145</f>
        <v>10</v>
      </c>
      <c r="J1299" s="16" t="str">
        <f>LFAT!B145</f>
        <v>Upland Treatments</v>
      </c>
      <c r="K1299" s="16" t="str">
        <f>LFAT!D145</f>
        <v>I</v>
      </c>
      <c r="L1299" s="19">
        <f>LFAT!F145</f>
        <v>0.5</v>
      </c>
      <c r="M1299" s="16" t="str">
        <f>LFAT!G145</f>
        <v>CD</v>
      </c>
      <c r="N1299" s="19">
        <f>LFAT!I145</f>
        <v>0.5</v>
      </c>
      <c r="O1299" s="18">
        <f>LFAT!J145</f>
        <v>0.25</v>
      </c>
      <c r="P1299" s="18">
        <f t="shared" si="60"/>
        <v>6.8875000000000006E-2</v>
      </c>
      <c r="Q1299" s="18">
        <f t="shared" si="61"/>
        <v>5.5966595078290313E-2</v>
      </c>
      <c r="R1299" s="18">
        <f t="shared" si="62"/>
        <v>1.8466777298139548E-2</v>
      </c>
    </row>
    <row r="1300" spans="1:18" ht="18" customHeight="1" x14ac:dyDescent="0.2">
      <c r="A1300" s="16" t="str">
        <f>'Limiting Factor Scores'!A115</f>
        <v>CC8</v>
      </c>
      <c r="B1300" s="16" t="str">
        <f>'Limiting Factor Scores'!B115</f>
        <v>Catherine Creek</v>
      </c>
      <c r="C1300" s="16" t="str">
        <f>'Limiting Factor Scores'!C115</f>
        <v>Non-Native Species Interactions and Competition</v>
      </c>
      <c r="D1300" s="18">
        <f>'Limiting Factor Scores'!D115</f>
        <v>0.2235</v>
      </c>
      <c r="E1300" s="19">
        <f>'Limiting Factor Scores'!E115</f>
        <v>1.26</v>
      </c>
      <c r="F1300" s="18">
        <f>'Limiting Factor Scores'!F115</f>
        <v>0.1585</v>
      </c>
      <c r="G1300" s="18">
        <f>'Limiting Factor Scores'!G115</f>
        <v>0.14245810177053223</v>
      </c>
      <c r="H1300" s="18">
        <f>'Limiting Factor Scores'!H115</f>
        <v>4.9716106283285155E-2</v>
      </c>
      <c r="I1300" s="17">
        <f>LFAT!A151</f>
        <v>10</v>
      </c>
      <c r="J1300" s="16" t="str">
        <f>LFAT!B151</f>
        <v>Upland Treatments</v>
      </c>
      <c r="K1300" s="16" t="str">
        <f>LFAT!D151</f>
        <v>N</v>
      </c>
      <c r="L1300" s="19">
        <f>LFAT!F151</f>
        <v>0.1</v>
      </c>
      <c r="M1300" s="16" t="str">
        <f>LFAT!G151</f>
        <v>R</v>
      </c>
      <c r="N1300" s="19">
        <f>LFAT!I151</f>
        <v>0.1</v>
      </c>
      <c r="O1300" s="18">
        <f>LFAT!J151</f>
        <v>0.01</v>
      </c>
      <c r="P1300" s="18">
        <f t="shared" si="60"/>
        <v>1.585E-3</v>
      </c>
      <c r="Q1300" s="18">
        <f t="shared" si="61"/>
        <v>1.4245810177053223E-3</v>
      </c>
      <c r="R1300" s="18">
        <f t="shared" si="62"/>
        <v>4.9716106283285153E-4</v>
      </c>
    </row>
    <row r="1301" spans="1:18" ht="18" customHeight="1" x14ac:dyDescent="0.2">
      <c r="A1301" s="16" t="str">
        <f>'Limiting Factor Scores'!A116</f>
        <v>CC8</v>
      </c>
      <c r="B1301" s="16" t="str">
        <f>'Limiting Factor Scores'!B116</f>
        <v>Catherine Creek</v>
      </c>
      <c r="C1301" s="16" t="str">
        <f>'Limiting Factor Scores'!C116</f>
        <v>Predation</v>
      </c>
      <c r="D1301" s="18">
        <f>'Limiting Factor Scores'!D116</f>
        <v>0.2235</v>
      </c>
      <c r="E1301" s="19">
        <f>'Limiting Factor Scores'!E116</f>
        <v>1</v>
      </c>
      <c r="F1301" s="18">
        <f>'Limiting Factor Scores'!F116</f>
        <v>0.1</v>
      </c>
      <c r="G1301" s="18">
        <f>'Limiting Factor Scores'!G116</f>
        <v>0.12005142860654999</v>
      </c>
      <c r="H1301" s="18">
        <f>'Limiting Factor Scores'!H116</f>
        <v>3.6251700008493003E-2</v>
      </c>
      <c r="I1301" s="17">
        <f>LFAT!A149</f>
        <v>10</v>
      </c>
      <c r="J1301" s="16" t="str">
        <f>LFAT!B149</f>
        <v>Upland Treatments</v>
      </c>
      <c r="K1301" s="16" t="str">
        <f>LFAT!D149</f>
        <v>N</v>
      </c>
      <c r="L1301" s="19">
        <f>LFAT!F149</f>
        <v>0.1</v>
      </c>
      <c r="M1301" s="16" t="str">
        <f>LFAT!G149</f>
        <v>R</v>
      </c>
      <c r="N1301" s="19">
        <f>LFAT!I149</f>
        <v>0.1</v>
      </c>
      <c r="O1301" s="18">
        <f>LFAT!J149</f>
        <v>0.01</v>
      </c>
      <c r="P1301" s="18">
        <f t="shared" si="60"/>
        <v>1E-3</v>
      </c>
      <c r="Q1301" s="18">
        <f t="shared" si="61"/>
        <v>1.2005142860655E-3</v>
      </c>
      <c r="R1301" s="18">
        <f t="shared" si="62"/>
        <v>3.6251700008493003E-4</v>
      </c>
    </row>
    <row r="1302" spans="1:18" ht="18" customHeight="1" x14ac:dyDescent="0.2">
      <c r="A1302" s="16" t="str">
        <f>'Limiting Factor Scores'!A117</f>
        <v>CC8</v>
      </c>
      <c r="B1302" s="16" t="str">
        <f>'Limiting Factor Scores'!B117</f>
        <v>Catherine Creek</v>
      </c>
      <c r="C1302" s="16" t="str">
        <f>'Limiting Factor Scores'!C117</f>
        <v>Riparian Condition</v>
      </c>
      <c r="D1302" s="18">
        <f>'Limiting Factor Scores'!D117</f>
        <v>0.2235</v>
      </c>
      <c r="E1302" s="19">
        <f>'Limiting Factor Scores'!E117</f>
        <v>1.89</v>
      </c>
      <c r="F1302" s="18">
        <f>'Limiting Factor Scores'!F117</f>
        <v>0.30025000000000002</v>
      </c>
      <c r="G1302" s="18">
        <f>'Limiting Factor Scores'!G117</f>
        <v>0.41653575273609084</v>
      </c>
      <c r="H1302" s="18">
        <f>'Limiting Factor Scores'!H117</f>
        <v>0.13321954171781969</v>
      </c>
      <c r="I1302" s="17">
        <f>LFAT!A138</f>
        <v>10</v>
      </c>
      <c r="J1302" s="16" t="str">
        <f>LFAT!B138</f>
        <v>Upland Treatments</v>
      </c>
      <c r="K1302" s="16" t="str">
        <f>LFAT!D138</f>
        <v>N</v>
      </c>
      <c r="L1302" s="19">
        <f>LFAT!F138</f>
        <v>0.1</v>
      </c>
      <c r="M1302" s="16" t="str">
        <f>LFAT!G138</f>
        <v>R</v>
      </c>
      <c r="N1302" s="19">
        <f>LFAT!I138</f>
        <v>0.1</v>
      </c>
      <c r="O1302" s="18">
        <f>LFAT!J138</f>
        <v>0.01</v>
      </c>
      <c r="P1302" s="18">
        <f t="shared" si="60"/>
        <v>3.0025000000000004E-3</v>
      </c>
      <c r="Q1302" s="18">
        <f t="shared" si="61"/>
        <v>4.1653575273609082E-3</v>
      </c>
      <c r="R1302" s="18">
        <f t="shared" si="62"/>
        <v>1.3321954171781969E-3</v>
      </c>
    </row>
    <row r="1303" spans="1:18" ht="18" customHeight="1" x14ac:dyDescent="0.2">
      <c r="A1303" s="16" t="str">
        <f>'Limiting Factor Scores'!A118</f>
        <v>CC8</v>
      </c>
      <c r="B1303" s="16" t="str">
        <f>'Limiting Factor Scores'!B118</f>
        <v>Catherine Creek</v>
      </c>
      <c r="C1303" s="16" t="str">
        <f>'Limiting Factor Scores'!C118</f>
        <v>Side Channel and Wetland Habitat</v>
      </c>
      <c r="D1303" s="18">
        <f>'Limiting Factor Scores'!D118</f>
        <v>0.2235</v>
      </c>
      <c r="E1303" s="19">
        <f>'Limiting Factor Scores'!E118</f>
        <v>1.89</v>
      </c>
      <c r="F1303" s="18">
        <f>'Limiting Factor Scores'!F118</f>
        <v>0.30025000000000002</v>
      </c>
      <c r="G1303" s="18">
        <f>'Limiting Factor Scores'!G118</f>
        <v>0.5157565820278186</v>
      </c>
      <c r="H1303" s="18">
        <f>'Limiting Factor Scores'!H118</f>
        <v>0.14987138522221208</v>
      </c>
      <c r="I1303" s="17">
        <f>LFAT!A140</f>
        <v>10</v>
      </c>
      <c r="J1303" s="16" t="str">
        <f>LFAT!B140</f>
        <v>Upland Treatments</v>
      </c>
      <c r="K1303" s="16" t="str">
        <f>LFAT!D140</f>
        <v>N</v>
      </c>
      <c r="L1303" s="19">
        <f>LFAT!F140</f>
        <v>0.1</v>
      </c>
      <c r="M1303" s="16" t="str">
        <f>LFAT!G140</f>
        <v>R</v>
      </c>
      <c r="N1303" s="19">
        <f>LFAT!I140</f>
        <v>0.1</v>
      </c>
      <c r="O1303" s="18">
        <f>LFAT!J140</f>
        <v>0.01</v>
      </c>
      <c r="P1303" s="18">
        <f t="shared" si="60"/>
        <v>3.0025000000000004E-3</v>
      </c>
      <c r="Q1303" s="18">
        <f t="shared" si="61"/>
        <v>5.1575658202781859E-3</v>
      </c>
      <c r="R1303" s="18">
        <f t="shared" si="62"/>
        <v>1.4987138522221208E-3</v>
      </c>
    </row>
    <row r="1304" spans="1:18" ht="18" customHeight="1" x14ac:dyDescent="0.2">
      <c r="A1304" s="16" t="str">
        <f>'Limiting Factor Scores'!A119</f>
        <v>CC8</v>
      </c>
      <c r="B1304" s="16" t="str">
        <f>'Limiting Factor Scores'!B119</f>
        <v>Catherine Creek</v>
      </c>
      <c r="C1304" s="16" t="str">
        <f>'Limiting Factor Scores'!C119</f>
        <v>Summer Water Temperature</v>
      </c>
      <c r="D1304" s="18">
        <f>'Limiting Factor Scores'!D119</f>
        <v>0.2235</v>
      </c>
      <c r="E1304" s="19">
        <f>'Limiting Factor Scores'!E119</f>
        <v>2</v>
      </c>
      <c r="F1304" s="18">
        <f>'Limiting Factor Scores'!F119</f>
        <v>0.32500000000000001</v>
      </c>
      <c r="G1304" s="18">
        <f>'Limiting Factor Scores'!G119</f>
        <v>0.48355821427533763</v>
      </c>
      <c r="H1304" s="18">
        <f>'Limiting Factor Scores'!H119</f>
        <v>0.1492908160688344</v>
      </c>
      <c r="I1304" s="17">
        <f>LFAT!A146</f>
        <v>10</v>
      </c>
      <c r="J1304" s="16" t="str">
        <f>LFAT!B146</f>
        <v>Upland Treatments</v>
      </c>
      <c r="K1304" s="16" t="str">
        <f>LFAT!D146</f>
        <v>I</v>
      </c>
      <c r="L1304" s="19">
        <f>LFAT!F146</f>
        <v>0.5</v>
      </c>
      <c r="M1304" s="16" t="str">
        <f>LFAT!G146</f>
        <v>CD</v>
      </c>
      <c r="N1304" s="19">
        <f>LFAT!I146</f>
        <v>0.5</v>
      </c>
      <c r="O1304" s="18">
        <f>LFAT!J146</f>
        <v>0.25</v>
      </c>
      <c r="P1304" s="18">
        <f t="shared" si="60"/>
        <v>8.1250000000000003E-2</v>
      </c>
      <c r="Q1304" s="18">
        <f t="shared" si="61"/>
        <v>0.12088955356883441</v>
      </c>
      <c r="R1304" s="18">
        <f t="shared" si="62"/>
        <v>3.7322704017208601E-2</v>
      </c>
    </row>
    <row r="1305" spans="1:18" ht="18" customHeight="1" x14ac:dyDescent="0.2">
      <c r="A1305" s="16" t="str">
        <f>'Limiting Factor Scores'!A120</f>
        <v>CC8</v>
      </c>
      <c r="B1305" s="16" t="str">
        <f>'Limiting Factor Scores'!B120</f>
        <v>Catherine Creek</v>
      </c>
      <c r="C1305" s="16" t="str">
        <f>'Limiting Factor Scores'!C120</f>
        <v>Water Quality</v>
      </c>
      <c r="D1305" s="18">
        <f>'Limiting Factor Scores'!D120</f>
        <v>0.2235</v>
      </c>
      <c r="E1305" s="19">
        <f>'Limiting Factor Scores'!E120</f>
        <v>2</v>
      </c>
      <c r="F1305" s="18">
        <f>'Limiting Factor Scores'!F120</f>
        <v>0.32500000000000001</v>
      </c>
      <c r="G1305" s="18">
        <f>'Limiting Factor Scores'!G120</f>
        <v>0.42285401797128763</v>
      </c>
      <c r="H1305" s="18">
        <f>'Limiting Factor Scores'!H120</f>
        <v>0.11665063663775439</v>
      </c>
      <c r="I1305" s="17">
        <f>LFAT!A148</f>
        <v>10</v>
      </c>
      <c r="J1305" s="16" t="str">
        <f>LFAT!B148</f>
        <v>Upland Treatments</v>
      </c>
      <c r="K1305" s="16" t="str">
        <f>LFAT!D148</f>
        <v>I</v>
      </c>
      <c r="L1305" s="19">
        <f>LFAT!F148</f>
        <v>0.5</v>
      </c>
      <c r="M1305" s="16" t="str">
        <f>LFAT!G148</f>
        <v>CD</v>
      </c>
      <c r="N1305" s="19">
        <f>LFAT!I148</f>
        <v>0.5</v>
      </c>
      <c r="O1305" s="18">
        <f>LFAT!J148</f>
        <v>0.25</v>
      </c>
      <c r="P1305" s="18">
        <f t="shared" si="60"/>
        <v>8.1250000000000003E-2</v>
      </c>
      <c r="Q1305" s="18">
        <f t="shared" si="61"/>
        <v>0.10571350449282191</v>
      </c>
      <c r="R1305" s="18">
        <f t="shared" si="62"/>
        <v>2.9162659159438598E-2</v>
      </c>
    </row>
    <row r="1306" spans="1:18" ht="18" customHeight="1" x14ac:dyDescent="0.2">
      <c r="A1306" s="16" t="str">
        <f>'Limiting Factor Scores'!A121</f>
        <v>CC8</v>
      </c>
      <c r="B1306" s="16" t="str">
        <f>'Limiting Factor Scores'!B121</f>
        <v>Catherine Creek</v>
      </c>
      <c r="C1306" s="16" t="str">
        <f>'Limiting Factor Scores'!C121</f>
        <v>Winter Water Temperature</v>
      </c>
      <c r="D1306" s="18">
        <f>'Limiting Factor Scores'!D121</f>
        <v>0.2235</v>
      </c>
      <c r="E1306" s="19">
        <f>'Limiting Factor Scores'!E121</f>
        <v>1.59</v>
      </c>
      <c r="F1306" s="18">
        <f>'Limiting Factor Scores'!F121</f>
        <v>0.23275000000000001</v>
      </c>
      <c r="G1306" s="18">
        <f>'Limiting Factor Scores'!G121</f>
        <v>0.2493226312574314</v>
      </c>
      <c r="H1306" s="18">
        <f>'Limiting Factor Scores'!H121</f>
        <v>6.939417975780296E-2</v>
      </c>
      <c r="I1306" s="17">
        <f>LFAT!A147</f>
        <v>10</v>
      </c>
      <c r="J1306" s="16" t="str">
        <f>LFAT!B147</f>
        <v>Upland Treatments</v>
      </c>
      <c r="K1306" s="16" t="str">
        <f>LFAT!D147</f>
        <v>N</v>
      </c>
      <c r="L1306" s="19">
        <f>LFAT!F147</f>
        <v>0.1</v>
      </c>
      <c r="M1306" s="16" t="str">
        <f>LFAT!G147</f>
        <v>R</v>
      </c>
      <c r="N1306" s="19">
        <f>LFAT!I147</f>
        <v>0.1</v>
      </c>
      <c r="O1306" s="18">
        <f>LFAT!J147</f>
        <v>0.01</v>
      </c>
      <c r="P1306" s="18">
        <f t="shared" si="60"/>
        <v>2.3275000000000001E-3</v>
      </c>
      <c r="Q1306" s="18">
        <f t="shared" si="61"/>
        <v>2.493226312574314E-3</v>
      </c>
      <c r="R1306" s="18">
        <f t="shared" si="62"/>
        <v>6.9394179757802956E-4</v>
      </c>
    </row>
    <row r="1307" spans="1:18" ht="18" customHeight="1" x14ac:dyDescent="0.2">
      <c r="A1307" s="16" t="str">
        <f>'Limiting Factor Scores'!A107</f>
        <v>CC8</v>
      </c>
      <c r="B1307" s="16" t="str">
        <f>'Limiting Factor Scores'!B107</f>
        <v>Catherine Creek</v>
      </c>
      <c r="C1307" s="16" t="str">
        <f>'Limiting Factor Scores'!C107</f>
        <v>Altered Flow Timing</v>
      </c>
      <c r="D1307" s="18">
        <f>'Limiting Factor Scores'!D107</f>
        <v>0.2235</v>
      </c>
      <c r="E1307" s="19">
        <f>'Limiting Factor Scores'!E107</f>
        <v>2.52</v>
      </c>
      <c r="F1307" s="18">
        <f>'Limiting Factor Scores'!F107</f>
        <v>0.442</v>
      </c>
      <c r="G1307" s="18">
        <f>'Limiting Factor Scores'!G107</f>
        <v>0.51792612858554099</v>
      </c>
      <c r="H1307" s="18">
        <f>'Limiting Factor Scores'!H107</f>
        <v>0.14105372359541971</v>
      </c>
      <c r="I1307" s="17">
        <f>LFAT!A158</f>
        <v>11</v>
      </c>
      <c r="J1307" s="16" t="str">
        <f>LFAT!B158</f>
        <v>Species Management (non-native or unnatural)</v>
      </c>
      <c r="K1307" s="16" t="str">
        <f>LFAT!D158</f>
        <v>N</v>
      </c>
      <c r="L1307" s="19">
        <f>LFAT!F158</f>
        <v>0.1</v>
      </c>
      <c r="M1307" s="16" t="str">
        <f>LFAT!G158</f>
        <v>R</v>
      </c>
      <c r="N1307" s="19">
        <f>LFAT!I158</f>
        <v>0.1</v>
      </c>
      <c r="O1307" s="18">
        <f>LFAT!J158</f>
        <v>0.01</v>
      </c>
      <c r="P1307" s="18">
        <f t="shared" si="60"/>
        <v>4.4200000000000003E-3</v>
      </c>
      <c r="Q1307" s="18">
        <f t="shared" si="61"/>
        <v>5.1792612858554098E-3</v>
      </c>
      <c r="R1307" s="18">
        <f t="shared" si="62"/>
        <v>1.4105372359541971E-3</v>
      </c>
    </row>
    <row r="1308" spans="1:18" ht="18" customHeight="1" x14ac:dyDescent="0.2">
      <c r="A1308" s="16" t="str">
        <f>'Limiting Factor Scores'!A108</f>
        <v>CC8</v>
      </c>
      <c r="B1308" s="16" t="str">
        <f>'Limiting Factor Scores'!B108</f>
        <v>Catherine Creek</v>
      </c>
      <c r="C1308" s="16" t="str">
        <f>'Limiting Factor Scores'!C108</f>
        <v>Altered Primary Productivity</v>
      </c>
      <c r="D1308" s="18">
        <f>'Limiting Factor Scores'!D108</f>
        <v>0.2235</v>
      </c>
      <c r="E1308" s="19">
        <f>'Limiting Factor Scores'!E108</f>
        <v>1.44</v>
      </c>
      <c r="F1308" s="18">
        <f>'Limiting Factor Scores'!F108</f>
        <v>0.19900000000000001</v>
      </c>
      <c r="G1308" s="18">
        <f>'Limiting Factor Scores'!G108</f>
        <v>0.16170384639680249</v>
      </c>
      <c r="H1308" s="18">
        <f>'Limiting Factor Scores'!H108</f>
        <v>4.537873756138959E-2</v>
      </c>
      <c r="I1308" s="17">
        <f>LFAT!A165</f>
        <v>11</v>
      </c>
      <c r="J1308" s="16" t="str">
        <f>LFAT!B165</f>
        <v>Species Management (non-native or unnatural)</v>
      </c>
      <c r="K1308" s="16" t="str">
        <f>LFAT!D165</f>
        <v>N</v>
      </c>
      <c r="L1308" s="19">
        <f>LFAT!F165</f>
        <v>0.1</v>
      </c>
      <c r="M1308" s="16" t="str">
        <f>LFAT!G165</f>
        <v>R</v>
      </c>
      <c r="N1308" s="19">
        <f>LFAT!I165</f>
        <v>0.1</v>
      </c>
      <c r="O1308" s="18">
        <f>LFAT!J165</f>
        <v>0.01</v>
      </c>
      <c r="P1308" s="18">
        <f t="shared" si="60"/>
        <v>1.99E-3</v>
      </c>
      <c r="Q1308" s="18">
        <f t="shared" si="61"/>
        <v>1.6170384639680249E-3</v>
      </c>
      <c r="R1308" s="18">
        <f t="shared" si="62"/>
        <v>4.5378737561389593E-4</v>
      </c>
    </row>
    <row r="1309" spans="1:18" ht="18" customHeight="1" x14ac:dyDescent="0.2">
      <c r="A1309" s="16" t="str">
        <f>'Limiting Factor Scores'!A109</f>
        <v>CC8</v>
      </c>
      <c r="B1309" s="16" t="str">
        <f>'Limiting Factor Scores'!B109</f>
        <v>Catherine Creek</v>
      </c>
      <c r="C1309" s="16" t="str">
        <f>'Limiting Factor Scores'!C109</f>
        <v>Anthropogenic Barriers</v>
      </c>
      <c r="D1309" s="18">
        <f>'Limiting Factor Scores'!D109</f>
        <v>0.2235</v>
      </c>
      <c r="E1309" s="19">
        <f>'Limiting Factor Scores'!E109</f>
        <v>1</v>
      </c>
      <c r="F1309" s="18">
        <f>'Limiting Factor Scores'!F109</f>
        <v>0.1</v>
      </c>
      <c r="G1309" s="18">
        <f>'Limiting Factor Scores'!G109</f>
        <v>0.1186146428316</v>
      </c>
      <c r="H1309" s="18">
        <f>'Limiting Factor Scores'!H109</f>
        <v>3.6481585702983002E-2</v>
      </c>
      <c r="I1309" s="17">
        <f>LFAT!A152</f>
        <v>11</v>
      </c>
      <c r="J1309" s="16" t="str">
        <f>LFAT!B152</f>
        <v>Species Management (non-native or unnatural)</v>
      </c>
      <c r="K1309" s="16" t="str">
        <f>LFAT!D152</f>
        <v>N</v>
      </c>
      <c r="L1309" s="19">
        <f>LFAT!F152</f>
        <v>0.1</v>
      </c>
      <c r="M1309" s="16" t="str">
        <f>LFAT!G152</f>
        <v>R</v>
      </c>
      <c r="N1309" s="19">
        <f>LFAT!I152</f>
        <v>0.1</v>
      </c>
      <c r="O1309" s="18">
        <f>LFAT!J152</f>
        <v>0.01</v>
      </c>
      <c r="P1309" s="18">
        <f t="shared" si="60"/>
        <v>1E-3</v>
      </c>
      <c r="Q1309" s="18">
        <f t="shared" si="61"/>
        <v>1.186146428316E-3</v>
      </c>
      <c r="R1309" s="18">
        <f t="shared" si="62"/>
        <v>3.6481585702983002E-4</v>
      </c>
    </row>
    <row r="1310" spans="1:18" ht="18" customHeight="1" x14ac:dyDescent="0.2">
      <c r="A1310" s="16" t="str">
        <f>'Limiting Factor Scores'!A110</f>
        <v>CC8</v>
      </c>
      <c r="B1310" s="16" t="str">
        <f>'Limiting Factor Scores'!B110</f>
        <v>Catherine Creek</v>
      </c>
      <c r="C1310" s="16" t="str">
        <f>'Limiting Factor Scores'!C110</f>
        <v>Channel and Habitat Structure</v>
      </c>
      <c r="D1310" s="18">
        <f>'Limiting Factor Scores'!D110</f>
        <v>0.2235</v>
      </c>
      <c r="E1310" s="19">
        <f>'Limiting Factor Scores'!E110</f>
        <v>1.74</v>
      </c>
      <c r="F1310" s="18">
        <f>'Limiting Factor Scores'!F110</f>
        <v>0.26650000000000001</v>
      </c>
      <c r="G1310" s="18">
        <f>'Limiting Factor Scores'!G110</f>
        <v>0.51904682135199076</v>
      </c>
      <c r="H1310" s="18">
        <f>'Limiting Factor Scores'!H110</f>
        <v>0.15645858077285407</v>
      </c>
      <c r="I1310" s="17">
        <f>LFAT!A156</f>
        <v>11</v>
      </c>
      <c r="J1310" s="16" t="str">
        <f>LFAT!B156</f>
        <v>Species Management (non-native or unnatural)</v>
      </c>
      <c r="K1310" s="16" t="str">
        <f>LFAT!D156</f>
        <v>N</v>
      </c>
      <c r="L1310" s="19">
        <f>LFAT!F156</f>
        <v>0.1</v>
      </c>
      <c r="M1310" s="16" t="str">
        <f>LFAT!G156</f>
        <v>R</v>
      </c>
      <c r="N1310" s="19">
        <f>LFAT!I156</f>
        <v>0.1</v>
      </c>
      <c r="O1310" s="18">
        <f>LFAT!J156</f>
        <v>0.01</v>
      </c>
      <c r="P1310" s="18">
        <f t="shared" si="60"/>
        <v>2.6650000000000003E-3</v>
      </c>
      <c r="Q1310" s="18">
        <f t="shared" si="61"/>
        <v>5.1904682135199076E-3</v>
      </c>
      <c r="R1310" s="18">
        <f t="shared" si="62"/>
        <v>1.5645858077285408E-3</v>
      </c>
    </row>
    <row r="1311" spans="1:18" ht="18" customHeight="1" x14ac:dyDescent="0.2">
      <c r="A1311" s="16" t="str">
        <f>'Limiting Factor Scores'!A111</f>
        <v>CC8</v>
      </c>
      <c r="B1311" s="16" t="str">
        <f>'Limiting Factor Scores'!B111</f>
        <v>Catherine Creek</v>
      </c>
      <c r="C1311" s="16" t="str">
        <f>'Limiting Factor Scores'!C111</f>
        <v>Decreased Sediment Quantity</v>
      </c>
      <c r="D1311" s="18">
        <f>'Limiting Factor Scores'!D111</f>
        <v>0.2235</v>
      </c>
      <c r="E1311" s="19">
        <f>'Limiting Factor Scores'!E111</f>
        <v>1.97</v>
      </c>
      <c r="F1311" s="18">
        <f>'Limiting Factor Scores'!F111</f>
        <v>0.31824999999999998</v>
      </c>
      <c r="G1311" s="18">
        <f>'Limiting Factor Scores'!G111</f>
        <v>0.36834595985191237</v>
      </c>
      <c r="H1311" s="18">
        <f>'Limiting Factor Scores'!H111</f>
        <v>0.11171297883910916</v>
      </c>
      <c r="I1311" s="17">
        <f>LFAT!A159</f>
        <v>11</v>
      </c>
      <c r="J1311" s="16" t="str">
        <f>LFAT!B159</f>
        <v>Species Management (non-native or unnatural)</v>
      </c>
      <c r="K1311" s="16" t="str">
        <f>LFAT!D159</f>
        <v>N</v>
      </c>
      <c r="L1311" s="19">
        <f>LFAT!F159</f>
        <v>0.1</v>
      </c>
      <c r="M1311" s="16" t="str">
        <f>LFAT!G159</f>
        <v>R</v>
      </c>
      <c r="N1311" s="19">
        <f>LFAT!I159</f>
        <v>0.1</v>
      </c>
      <c r="O1311" s="18">
        <f>LFAT!J159</f>
        <v>0.01</v>
      </c>
      <c r="P1311" s="18">
        <f t="shared" si="60"/>
        <v>3.1825E-3</v>
      </c>
      <c r="Q1311" s="18">
        <f t="shared" si="61"/>
        <v>3.6834595985191236E-3</v>
      </c>
      <c r="R1311" s="18">
        <f t="shared" si="62"/>
        <v>1.1171297883910917E-3</v>
      </c>
    </row>
    <row r="1312" spans="1:18" ht="18" customHeight="1" x14ac:dyDescent="0.2">
      <c r="A1312" s="16" t="str">
        <f>'Limiting Factor Scores'!A112</f>
        <v>CC8</v>
      </c>
      <c r="B1312" s="16" t="str">
        <f>'Limiting Factor Scores'!B112</f>
        <v>Catherine Creek</v>
      </c>
      <c r="C1312" s="16" t="str">
        <f>'Limiting Factor Scores'!C112</f>
        <v>Decreased Water Quantity</v>
      </c>
      <c r="D1312" s="18">
        <f>'Limiting Factor Scores'!D112</f>
        <v>0.2235</v>
      </c>
      <c r="E1312" s="19">
        <f>'Limiting Factor Scores'!E112</f>
        <v>1.59</v>
      </c>
      <c r="F1312" s="18">
        <f>'Limiting Factor Scores'!F112</f>
        <v>0.23275000000000001</v>
      </c>
      <c r="G1312" s="18">
        <f>'Limiting Factor Scores'!G112</f>
        <v>0.38977561880945111</v>
      </c>
      <c r="H1312" s="18">
        <f>'Limiting Factor Scores'!H112</f>
        <v>0.11169728195444356</v>
      </c>
      <c r="I1312" s="17">
        <f>LFAT!A157</f>
        <v>11</v>
      </c>
      <c r="J1312" s="16" t="str">
        <f>LFAT!B157</f>
        <v>Species Management (non-native or unnatural)</v>
      </c>
      <c r="K1312" s="16" t="str">
        <f>LFAT!D157</f>
        <v>N</v>
      </c>
      <c r="L1312" s="19">
        <f>LFAT!F157</f>
        <v>0.1</v>
      </c>
      <c r="M1312" s="16" t="str">
        <f>LFAT!G157</f>
        <v>R</v>
      </c>
      <c r="N1312" s="19">
        <f>LFAT!I157</f>
        <v>0.1</v>
      </c>
      <c r="O1312" s="18">
        <f>LFAT!J157</f>
        <v>0.01</v>
      </c>
      <c r="P1312" s="18">
        <f t="shared" si="60"/>
        <v>2.3275000000000001E-3</v>
      </c>
      <c r="Q1312" s="18">
        <f t="shared" si="61"/>
        <v>3.8977561880945114E-3</v>
      </c>
      <c r="R1312" s="18">
        <f t="shared" si="62"/>
        <v>1.1169728195444357E-3</v>
      </c>
    </row>
    <row r="1313" spans="1:18" ht="18" customHeight="1" x14ac:dyDescent="0.2">
      <c r="A1313" s="16" t="str">
        <f>'Limiting Factor Scores'!A113</f>
        <v>CC8</v>
      </c>
      <c r="B1313" s="16" t="str">
        <f>'Limiting Factor Scores'!B113</f>
        <v>Catherine Creek</v>
      </c>
      <c r="C1313" s="16" t="str">
        <f>'Limiting Factor Scores'!C113</f>
        <v>Floodplain Condition</v>
      </c>
      <c r="D1313" s="18">
        <f>'Limiting Factor Scores'!D113</f>
        <v>0.2235</v>
      </c>
      <c r="E1313" s="19">
        <f>'Limiting Factor Scores'!E113</f>
        <v>1.89</v>
      </c>
      <c r="F1313" s="18">
        <f>'Limiting Factor Scores'!F113</f>
        <v>0.30025000000000002</v>
      </c>
      <c r="G1313" s="18">
        <f>'Limiting Factor Scores'!G113</f>
        <v>0.4079078544930454</v>
      </c>
      <c r="H1313" s="18">
        <f>'Limiting Factor Scores'!H113</f>
        <v>0.11596374528340045</v>
      </c>
      <c r="I1313" s="17">
        <f>LFAT!A154</f>
        <v>11</v>
      </c>
      <c r="J1313" s="16" t="str">
        <f>LFAT!B154</f>
        <v>Species Management (non-native or unnatural)</v>
      </c>
      <c r="K1313" s="16" t="str">
        <f>LFAT!D154</f>
        <v>N</v>
      </c>
      <c r="L1313" s="19">
        <f>LFAT!F154</f>
        <v>0.1</v>
      </c>
      <c r="M1313" s="16" t="str">
        <f>LFAT!G154</f>
        <v>R</v>
      </c>
      <c r="N1313" s="19">
        <f>LFAT!I154</f>
        <v>0.1</v>
      </c>
      <c r="O1313" s="18">
        <f>LFAT!J154</f>
        <v>0.01</v>
      </c>
      <c r="P1313" s="18">
        <f t="shared" si="60"/>
        <v>3.0025000000000004E-3</v>
      </c>
      <c r="Q1313" s="18">
        <f t="shared" si="61"/>
        <v>4.0790785449304539E-3</v>
      </c>
      <c r="R1313" s="18">
        <f t="shared" si="62"/>
        <v>1.1596374528340045E-3</v>
      </c>
    </row>
    <row r="1314" spans="1:18" ht="18" customHeight="1" x14ac:dyDescent="0.2">
      <c r="A1314" s="16" t="str">
        <f>'Limiting Factor Scores'!A114</f>
        <v>CC8</v>
      </c>
      <c r="B1314" s="16" t="str">
        <f>'Limiting Factor Scores'!B114</f>
        <v>Catherine Creek</v>
      </c>
      <c r="C1314" s="16" t="str">
        <f>'Limiting Factor Scores'!C114</f>
        <v>Increased Sediment Quantity</v>
      </c>
      <c r="D1314" s="18">
        <f>'Limiting Factor Scores'!D114</f>
        <v>0.2235</v>
      </c>
      <c r="E1314" s="19">
        <f>'Limiting Factor Scores'!E114</f>
        <v>1.78</v>
      </c>
      <c r="F1314" s="18">
        <f>'Limiting Factor Scores'!F114</f>
        <v>0.27550000000000002</v>
      </c>
      <c r="G1314" s="18">
        <f>'Limiting Factor Scores'!G114</f>
        <v>0.22386638031316125</v>
      </c>
      <c r="H1314" s="18">
        <f>'Limiting Factor Scores'!H114</f>
        <v>7.3867109192558192E-2</v>
      </c>
      <c r="I1314" s="17">
        <f>LFAT!A160</f>
        <v>11</v>
      </c>
      <c r="J1314" s="16" t="str">
        <f>LFAT!B160</f>
        <v>Species Management (non-native or unnatural)</v>
      </c>
      <c r="K1314" s="16" t="str">
        <f>LFAT!D160</f>
        <v>N</v>
      </c>
      <c r="L1314" s="19">
        <f>LFAT!F160</f>
        <v>0.1</v>
      </c>
      <c r="M1314" s="16" t="str">
        <f>LFAT!G160</f>
        <v>R</v>
      </c>
      <c r="N1314" s="19">
        <f>LFAT!I160</f>
        <v>0.1</v>
      </c>
      <c r="O1314" s="18">
        <f>LFAT!J160</f>
        <v>0.01</v>
      </c>
      <c r="P1314" s="18">
        <f t="shared" si="60"/>
        <v>2.7550000000000001E-3</v>
      </c>
      <c r="Q1314" s="18">
        <f t="shared" si="61"/>
        <v>2.2386638031316125E-3</v>
      </c>
      <c r="R1314" s="18">
        <f t="shared" si="62"/>
        <v>7.3867109192558194E-4</v>
      </c>
    </row>
    <row r="1315" spans="1:18" ht="18" customHeight="1" x14ac:dyDescent="0.2">
      <c r="A1315" s="16" t="str">
        <f>'Limiting Factor Scores'!A115</f>
        <v>CC8</v>
      </c>
      <c r="B1315" s="16" t="str">
        <f>'Limiting Factor Scores'!B115</f>
        <v>Catherine Creek</v>
      </c>
      <c r="C1315" s="16" t="str">
        <f>'Limiting Factor Scores'!C115</f>
        <v>Non-Native Species Interactions and Competition</v>
      </c>
      <c r="D1315" s="18">
        <f>'Limiting Factor Scores'!D115</f>
        <v>0.2235</v>
      </c>
      <c r="E1315" s="19">
        <f>'Limiting Factor Scores'!E115</f>
        <v>1.26</v>
      </c>
      <c r="F1315" s="18">
        <f>'Limiting Factor Scores'!F115</f>
        <v>0.1585</v>
      </c>
      <c r="G1315" s="18">
        <f>'Limiting Factor Scores'!G115</f>
        <v>0.14245810177053223</v>
      </c>
      <c r="H1315" s="18">
        <f>'Limiting Factor Scores'!H115</f>
        <v>4.9716106283285155E-2</v>
      </c>
      <c r="I1315" s="17">
        <f>LFAT!A166</f>
        <v>11</v>
      </c>
      <c r="J1315" s="16" t="str">
        <f>LFAT!B166</f>
        <v>Species Management (non-native or unnatural)</v>
      </c>
      <c r="K1315" s="16" t="str">
        <f>LFAT!D166</f>
        <v>D</v>
      </c>
      <c r="L1315" s="19">
        <f>LFAT!F166</f>
        <v>1</v>
      </c>
      <c r="M1315" s="16" t="str">
        <f>LFAT!G166</f>
        <v>C</v>
      </c>
      <c r="N1315" s="19">
        <f>LFAT!I166</f>
        <v>1</v>
      </c>
      <c r="O1315" s="18">
        <f>LFAT!J166</f>
        <v>1</v>
      </c>
      <c r="P1315" s="18">
        <f t="shared" si="60"/>
        <v>0.1585</v>
      </c>
      <c r="Q1315" s="18">
        <f t="shared" si="61"/>
        <v>0.14245810177053223</v>
      </c>
      <c r="R1315" s="18">
        <f t="shared" si="62"/>
        <v>4.9716106283285155E-2</v>
      </c>
    </row>
    <row r="1316" spans="1:18" ht="18" customHeight="1" x14ac:dyDescent="0.2">
      <c r="A1316" s="16" t="str">
        <f>'Limiting Factor Scores'!A116</f>
        <v>CC8</v>
      </c>
      <c r="B1316" s="16" t="str">
        <f>'Limiting Factor Scores'!B116</f>
        <v>Catherine Creek</v>
      </c>
      <c r="C1316" s="16" t="str">
        <f>'Limiting Factor Scores'!C116</f>
        <v>Predation</v>
      </c>
      <c r="D1316" s="18">
        <f>'Limiting Factor Scores'!D116</f>
        <v>0.2235</v>
      </c>
      <c r="E1316" s="19">
        <f>'Limiting Factor Scores'!E116</f>
        <v>1</v>
      </c>
      <c r="F1316" s="18">
        <f>'Limiting Factor Scores'!F116</f>
        <v>0.1</v>
      </c>
      <c r="G1316" s="18">
        <f>'Limiting Factor Scores'!G116</f>
        <v>0.12005142860654999</v>
      </c>
      <c r="H1316" s="18">
        <f>'Limiting Factor Scores'!H116</f>
        <v>3.6251700008493003E-2</v>
      </c>
      <c r="I1316" s="17">
        <f>LFAT!A164</f>
        <v>11</v>
      </c>
      <c r="J1316" s="16" t="str">
        <f>LFAT!B164</f>
        <v>Species Management (non-native or unnatural)</v>
      </c>
      <c r="K1316" s="16" t="str">
        <f>LFAT!D164</f>
        <v>D</v>
      </c>
      <c r="L1316" s="19">
        <f>LFAT!F164</f>
        <v>1</v>
      </c>
      <c r="M1316" s="16" t="str">
        <f>LFAT!G164</f>
        <v>C</v>
      </c>
      <c r="N1316" s="19">
        <f>LFAT!I164</f>
        <v>1</v>
      </c>
      <c r="O1316" s="18">
        <f>LFAT!J164</f>
        <v>1</v>
      </c>
      <c r="P1316" s="18">
        <f t="shared" si="60"/>
        <v>0.1</v>
      </c>
      <c r="Q1316" s="18">
        <f t="shared" si="61"/>
        <v>0.12005142860654999</v>
      </c>
      <c r="R1316" s="18">
        <f t="shared" si="62"/>
        <v>3.6251700008493003E-2</v>
      </c>
    </row>
    <row r="1317" spans="1:18" ht="18" customHeight="1" x14ac:dyDescent="0.2">
      <c r="A1317" s="16" t="str">
        <f>'Limiting Factor Scores'!A117</f>
        <v>CC8</v>
      </c>
      <c r="B1317" s="16" t="str">
        <f>'Limiting Factor Scores'!B117</f>
        <v>Catherine Creek</v>
      </c>
      <c r="C1317" s="16" t="str">
        <f>'Limiting Factor Scores'!C117</f>
        <v>Riparian Condition</v>
      </c>
      <c r="D1317" s="18">
        <f>'Limiting Factor Scores'!D117</f>
        <v>0.2235</v>
      </c>
      <c r="E1317" s="19">
        <f>'Limiting Factor Scores'!E117</f>
        <v>1.89</v>
      </c>
      <c r="F1317" s="18">
        <f>'Limiting Factor Scores'!F117</f>
        <v>0.30025000000000002</v>
      </c>
      <c r="G1317" s="18">
        <f>'Limiting Factor Scores'!G117</f>
        <v>0.41653575273609084</v>
      </c>
      <c r="H1317" s="18">
        <f>'Limiting Factor Scores'!H117</f>
        <v>0.13321954171781969</v>
      </c>
      <c r="I1317" s="17">
        <f>LFAT!A153</f>
        <v>11</v>
      </c>
      <c r="J1317" s="16" t="str">
        <f>LFAT!B153</f>
        <v>Species Management (non-native or unnatural)</v>
      </c>
      <c r="K1317" s="16" t="str">
        <f>LFAT!D153</f>
        <v>N</v>
      </c>
      <c r="L1317" s="19">
        <f>LFAT!F153</f>
        <v>0.1</v>
      </c>
      <c r="M1317" s="16" t="str">
        <f>LFAT!G153</f>
        <v>R</v>
      </c>
      <c r="N1317" s="19">
        <f>LFAT!I153</f>
        <v>0.1</v>
      </c>
      <c r="O1317" s="18">
        <f>LFAT!J153</f>
        <v>0.01</v>
      </c>
      <c r="P1317" s="18">
        <f t="shared" si="60"/>
        <v>3.0025000000000004E-3</v>
      </c>
      <c r="Q1317" s="18">
        <f t="shared" si="61"/>
        <v>4.1653575273609082E-3</v>
      </c>
      <c r="R1317" s="18">
        <f t="shared" si="62"/>
        <v>1.3321954171781969E-3</v>
      </c>
    </row>
    <row r="1318" spans="1:18" ht="18" customHeight="1" x14ac:dyDescent="0.2">
      <c r="A1318" s="16" t="str">
        <f>'Limiting Factor Scores'!A118</f>
        <v>CC8</v>
      </c>
      <c r="B1318" s="16" t="str">
        <f>'Limiting Factor Scores'!B118</f>
        <v>Catherine Creek</v>
      </c>
      <c r="C1318" s="16" t="str">
        <f>'Limiting Factor Scores'!C118</f>
        <v>Side Channel and Wetland Habitat</v>
      </c>
      <c r="D1318" s="18">
        <f>'Limiting Factor Scores'!D118</f>
        <v>0.2235</v>
      </c>
      <c r="E1318" s="19">
        <f>'Limiting Factor Scores'!E118</f>
        <v>1.89</v>
      </c>
      <c r="F1318" s="18">
        <f>'Limiting Factor Scores'!F118</f>
        <v>0.30025000000000002</v>
      </c>
      <c r="G1318" s="18">
        <f>'Limiting Factor Scores'!G118</f>
        <v>0.5157565820278186</v>
      </c>
      <c r="H1318" s="18">
        <f>'Limiting Factor Scores'!H118</f>
        <v>0.14987138522221208</v>
      </c>
      <c r="I1318" s="17">
        <f>LFAT!A155</f>
        <v>11</v>
      </c>
      <c r="J1318" s="16" t="str">
        <f>LFAT!B155</f>
        <v>Species Management (non-native or unnatural)</v>
      </c>
      <c r="K1318" s="16" t="str">
        <f>LFAT!D155</f>
        <v>N</v>
      </c>
      <c r="L1318" s="19">
        <f>LFAT!F155</f>
        <v>0.1</v>
      </c>
      <c r="M1318" s="16" t="str">
        <f>LFAT!G155</f>
        <v>R</v>
      </c>
      <c r="N1318" s="19">
        <f>LFAT!I155</f>
        <v>0.1</v>
      </c>
      <c r="O1318" s="18">
        <f>LFAT!J155</f>
        <v>0.01</v>
      </c>
      <c r="P1318" s="18">
        <f t="shared" si="60"/>
        <v>3.0025000000000004E-3</v>
      </c>
      <c r="Q1318" s="18">
        <f t="shared" si="61"/>
        <v>5.1575658202781859E-3</v>
      </c>
      <c r="R1318" s="18">
        <f t="shared" si="62"/>
        <v>1.4987138522221208E-3</v>
      </c>
    </row>
    <row r="1319" spans="1:18" ht="18" customHeight="1" x14ac:dyDescent="0.2">
      <c r="A1319" s="16" t="str">
        <f>'Limiting Factor Scores'!A119</f>
        <v>CC8</v>
      </c>
      <c r="B1319" s="16" t="str">
        <f>'Limiting Factor Scores'!B119</f>
        <v>Catherine Creek</v>
      </c>
      <c r="C1319" s="16" t="str">
        <f>'Limiting Factor Scores'!C119</f>
        <v>Summer Water Temperature</v>
      </c>
      <c r="D1319" s="18">
        <f>'Limiting Factor Scores'!D119</f>
        <v>0.2235</v>
      </c>
      <c r="E1319" s="19">
        <f>'Limiting Factor Scores'!E119</f>
        <v>2</v>
      </c>
      <c r="F1319" s="18">
        <f>'Limiting Factor Scores'!F119</f>
        <v>0.32500000000000001</v>
      </c>
      <c r="G1319" s="18">
        <f>'Limiting Factor Scores'!G119</f>
        <v>0.48355821427533763</v>
      </c>
      <c r="H1319" s="18">
        <f>'Limiting Factor Scores'!H119</f>
        <v>0.1492908160688344</v>
      </c>
      <c r="I1319" s="17">
        <f>LFAT!A161</f>
        <v>11</v>
      </c>
      <c r="J1319" s="16" t="str">
        <f>LFAT!B161</f>
        <v>Species Management (non-native or unnatural)</v>
      </c>
      <c r="K1319" s="16" t="str">
        <f>LFAT!D161</f>
        <v>N</v>
      </c>
      <c r="L1319" s="19">
        <f>LFAT!F161</f>
        <v>0.1</v>
      </c>
      <c r="M1319" s="16" t="str">
        <f>LFAT!G161</f>
        <v>R</v>
      </c>
      <c r="N1319" s="19">
        <f>LFAT!I161</f>
        <v>0.1</v>
      </c>
      <c r="O1319" s="18">
        <f>LFAT!J161</f>
        <v>0.01</v>
      </c>
      <c r="P1319" s="18">
        <f t="shared" si="60"/>
        <v>3.2500000000000003E-3</v>
      </c>
      <c r="Q1319" s="18">
        <f t="shared" si="61"/>
        <v>4.8355821427533766E-3</v>
      </c>
      <c r="R1319" s="18">
        <f t="shared" si="62"/>
        <v>1.492908160688344E-3</v>
      </c>
    </row>
    <row r="1320" spans="1:18" ht="18" customHeight="1" x14ac:dyDescent="0.2">
      <c r="A1320" s="16" t="str">
        <f>'Limiting Factor Scores'!A120</f>
        <v>CC8</v>
      </c>
      <c r="B1320" s="16" t="str">
        <f>'Limiting Factor Scores'!B120</f>
        <v>Catherine Creek</v>
      </c>
      <c r="C1320" s="16" t="str">
        <f>'Limiting Factor Scores'!C120</f>
        <v>Water Quality</v>
      </c>
      <c r="D1320" s="18">
        <f>'Limiting Factor Scores'!D120</f>
        <v>0.2235</v>
      </c>
      <c r="E1320" s="19">
        <f>'Limiting Factor Scores'!E120</f>
        <v>2</v>
      </c>
      <c r="F1320" s="18">
        <f>'Limiting Factor Scores'!F120</f>
        <v>0.32500000000000001</v>
      </c>
      <c r="G1320" s="18">
        <f>'Limiting Factor Scores'!G120</f>
        <v>0.42285401797128763</v>
      </c>
      <c r="H1320" s="18">
        <f>'Limiting Factor Scores'!H120</f>
        <v>0.11665063663775439</v>
      </c>
      <c r="I1320" s="17">
        <f>LFAT!A163</f>
        <v>11</v>
      </c>
      <c r="J1320" s="16" t="str">
        <f>LFAT!B163</f>
        <v>Species Management (non-native or unnatural)</v>
      </c>
      <c r="K1320" s="16" t="str">
        <f>LFAT!D163</f>
        <v>N</v>
      </c>
      <c r="L1320" s="19">
        <f>LFAT!F163</f>
        <v>0.1</v>
      </c>
      <c r="M1320" s="16" t="str">
        <f>LFAT!G163</f>
        <v>R</v>
      </c>
      <c r="N1320" s="19">
        <f>LFAT!I163</f>
        <v>0.1</v>
      </c>
      <c r="O1320" s="18">
        <f>LFAT!J163</f>
        <v>0.01</v>
      </c>
      <c r="P1320" s="18">
        <f t="shared" si="60"/>
        <v>3.2500000000000003E-3</v>
      </c>
      <c r="Q1320" s="18">
        <f t="shared" si="61"/>
        <v>4.2285401797128768E-3</v>
      </c>
      <c r="R1320" s="18">
        <f t="shared" si="62"/>
        <v>1.1665063663775439E-3</v>
      </c>
    </row>
    <row r="1321" spans="1:18" ht="18" customHeight="1" x14ac:dyDescent="0.2">
      <c r="A1321" s="16" t="str">
        <f>'Limiting Factor Scores'!A121</f>
        <v>CC8</v>
      </c>
      <c r="B1321" s="16" t="str">
        <f>'Limiting Factor Scores'!B121</f>
        <v>Catherine Creek</v>
      </c>
      <c r="C1321" s="16" t="str">
        <f>'Limiting Factor Scores'!C121</f>
        <v>Winter Water Temperature</v>
      </c>
      <c r="D1321" s="18">
        <f>'Limiting Factor Scores'!D121</f>
        <v>0.2235</v>
      </c>
      <c r="E1321" s="19">
        <f>'Limiting Factor Scores'!E121</f>
        <v>1.59</v>
      </c>
      <c r="F1321" s="18">
        <f>'Limiting Factor Scores'!F121</f>
        <v>0.23275000000000001</v>
      </c>
      <c r="G1321" s="18">
        <f>'Limiting Factor Scores'!G121</f>
        <v>0.2493226312574314</v>
      </c>
      <c r="H1321" s="18">
        <f>'Limiting Factor Scores'!H121</f>
        <v>6.939417975780296E-2</v>
      </c>
      <c r="I1321" s="17">
        <f>LFAT!A162</f>
        <v>11</v>
      </c>
      <c r="J1321" s="16" t="str">
        <f>LFAT!B162</f>
        <v>Species Management (non-native or unnatural)</v>
      </c>
      <c r="K1321" s="16" t="str">
        <f>LFAT!D162</f>
        <v>N</v>
      </c>
      <c r="L1321" s="19">
        <f>LFAT!F162</f>
        <v>0.1</v>
      </c>
      <c r="M1321" s="16" t="str">
        <f>LFAT!G162</f>
        <v>R</v>
      </c>
      <c r="N1321" s="19">
        <f>LFAT!I162</f>
        <v>0.1</v>
      </c>
      <c r="O1321" s="18">
        <f>LFAT!J162</f>
        <v>0.01</v>
      </c>
      <c r="P1321" s="18">
        <f t="shared" si="60"/>
        <v>2.3275000000000001E-3</v>
      </c>
      <c r="Q1321" s="18">
        <f t="shared" si="61"/>
        <v>2.493226312574314E-3</v>
      </c>
      <c r="R1321" s="18">
        <f t="shared" si="62"/>
        <v>6.9394179757802956E-4</v>
      </c>
    </row>
    <row r="1322" spans="1:18" ht="18" customHeight="1" x14ac:dyDescent="0.2">
      <c r="A1322" s="16" t="str">
        <f>'Limiting Factor Scores'!A122</f>
        <v>CC9</v>
      </c>
      <c r="B1322" s="16" t="str">
        <f>'Limiting Factor Scores'!B122</f>
        <v>Catherine Creek</v>
      </c>
      <c r="C1322" s="16" t="str">
        <f>'Limiting Factor Scores'!C122</f>
        <v>Altered Flow Timing</v>
      </c>
      <c r="D1322" s="18">
        <f>'Limiting Factor Scores'!D122</f>
        <v>0.90559999999999996</v>
      </c>
      <c r="E1322" s="19">
        <f>'Limiting Factor Scores'!E122</f>
        <v>1</v>
      </c>
      <c r="F1322" s="18">
        <f>'Limiting Factor Scores'!F122</f>
        <v>0.1</v>
      </c>
      <c r="G1322" s="18">
        <f>'Limiting Factor Scores'!G122</f>
        <v>0.47479314287008001</v>
      </c>
      <c r="H1322" s="18">
        <f>'Limiting Factor Scores'!H122</f>
        <v>0.12930674287913599</v>
      </c>
      <c r="I1322" s="17">
        <f>LFAT!A8</f>
        <v>1</v>
      </c>
      <c r="J1322" s="16" t="str">
        <f>LFAT!B8</f>
        <v>Protect Land (Easement and Acquisition)</v>
      </c>
      <c r="K1322" s="16" t="str">
        <f>LFAT!D8</f>
        <v>I</v>
      </c>
      <c r="L1322" s="19">
        <f>LFAT!F8</f>
        <v>0.5</v>
      </c>
      <c r="M1322" s="16" t="str">
        <f>LFAT!G8</f>
        <v>CD</v>
      </c>
      <c r="N1322" s="19">
        <f>LFAT!I8</f>
        <v>0.5</v>
      </c>
      <c r="O1322" s="18">
        <f>LFAT!J8</f>
        <v>0.25</v>
      </c>
      <c r="P1322" s="18">
        <f t="shared" si="60"/>
        <v>2.5000000000000001E-2</v>
      </c>
      <c r="Q1322" s="18">
        <f t="shared" si="61"/>
        <v>0.11869828571752</v>
      </c>
      <c r="R1322" s="18">
        <f t="shared" si="62"/>
        <v>3.2326685719783997E-2</v>
      </c>
    </row>
    <row r="1323" spans="1:18" ht="18" customHeight="1" x14ac:dyDescent="0.2">
      <c r="A1323" s="16" t="str">
        <f>'Limiting Factor Scores'!A123</f>
        <v>CC9</v>
      </c>
      <c r="B1323" s="16" t="str">
        <f>'Limiting Factor Scores'!B123</f>
        <v>Catherine Creek</v>
      </c>
      <c r="C1323" s="16" t="str">
        <f>'Limiting Factor Scores'!C123</f>
        <v>Altered Primary Productivity</v>
      </c>
      <c r="D1323" s="18">
        <f>'Limiting Factor Scores'!D123</f>
        <v>0.90559999999999996</v>
      </c>
      <c r="E1323" s="19">
        <f>'Limiting Factor Scores'!E123</f>
        <v>1.44</v>
      </c>
      <c r="F1323" s="18">
        <f>'Limiting Factor Scores'!F123</f>
        <v>0.19900000000000001</v>
      </c>
      <c r="G1323" s="18">
        <f>'Limiting Factor Scores'!G123</f>
        <v>0.65520806844270407</v>
      </c>
      <c r="H1323" s="18">
        <f>'Limiting Factor Scores'!H123</f>
        <v>0.1838701777878945</v>
      </c>
      <c r="I1323" s="17">
        <f>LFAT!A15</f>
        <v>1</v>
      </c>
      <c r="J1323" s="16" t="str">
        <f>LFAT!B15</f>
        <v>Protect Land (Easement and Acquisition)</v>
      </c>
      <c r="K1323" s="16" t="str">
        <f>LFAT!D15</f>
        <v>I</v>
      </c>
      <c r="L1323" s="19">
        <f>LFAT!F15</f>
        <v>0.5</v>
      </c>
      <c r="M1323" s="16" t="str">
        <f>LFAT!G15</f>
        <v>CD</v>
      </c>
      <c r="N1323" s="19">
        <f>LFAT!I15</f>
        <v>0.5</v>
      </c>
      <c r="O1323" s="18">
        <f>LFAT!J15</f>
        <v>0.25</v>
      </c>
      <c r="P1323" s="18">
        <f t="shared" si="60"/>
        <v>4.9750000000000003E-2</v>
      </c>
      <c r="Q1323" s="18">
        <f t="shared" si="61"/>
        <v>0.16380201711067602</v>
      </c>
      <c r="R1323" s="18">
        <f t="shared" si="62"/>
        <v>4.5967544446973624E-2</v>
      </c>
    </row>
    <row r="1324" spans="1:18" ht="18" customHeight="1" x14ac:dyDescent="0.2">
      <c r="A1324" s="16" t="str">
        <f>'Limiting Factor Scores'!A124</f>
        <v>CC9</v>
      </c>
      <c r="B1324" s="16" t="str">
        <f>'Limiting Factor Scores'!B124</f>
        <v>Catherine Creek</v>
      </c>
      <c r="C1324" s="16" t="str">
        <f>'Limiting Factor Scores'!C124</f>
        <v>Anthropogenic Barriers</v>
      </c>
      <c r="D1324" s="18">
        <f>'Limiting Factor Scores'!D124</f>
        <v>0.90559999999999996</v>
      </c>
      <c r="E1324" s="19">
        <f>'Limiting Factor Scores'!E124</f>
        <v>1.26</v>
      </c>
      <c r="F1324" s="18">
        <f>'Limiting Factor Scores'!F124</f>
        <v>0.1585</v>
      </c>
      <c r="G1324" s="18">
        <f>'Limiting Factor Scores'!G124</f>
        <v>0.76177454840738545</v>
      </c>
      <c r="H1324" s="18">
        <f>'Limiting Factor Scores'!H124</f>
        <v>0.23429437387026811</v>
      </c>
      <c r="I1324" s="17">
        <f>LFAT!A2</f>
        <v>1</v>
      </c>
      <c r="J1324" s="16" t="str">
        <f>LFAT!B2</f>
        <v>Protect Land (Easement and Acquisition)</v>
      </c>
      <c r="K1324" s="16" t="str">
        <f>LFAT!D2</f>
        <v>I</v>
      </c>
      <c r="L1324" s="19">
        <f>LFAT!F2</f>
        <v>0.5</v>
      </c>
      <c r="M1324" s="16" t="str">
        <f>LFAT!G2</f>
        <v>CD</v>
      </c>
      <c r="N1324" s="19">
        <f>LFAT!I2</f>
        <v>0.5</v>
      </c>
      <c r="O1324" s="18">
        <f>LFAT!J2</f>
        <v>0.25</v>
      </c>
      <c r="P1324" s="18">
        <f t="shared" si="60"/>
        <v>3.9625E-2</v>
      </c>
      <c r="Q1324" s="18">
        <f t="shared" si="61"/>
        <v>0.19044363710184636</v>
      </c>
      <c r="R1324" s="18">
        <f t="shared" si="62"/>
        <v>5.8573593467567027E-2</v>
      </c>
    </row>
    <row r="1325" spans="1:18" ht="18" customHeight="1" x14ac:dyDescent="0.2">
      <c r="A1325" s="16" t="str">
        <f>'Limiting Factor Scores'!A125</f>
        <v>CC9</v>
      </c>
      <c r="B1325" s="16" t="str">
        <f>'Limiting Factor Scores'!B125</f>
        <v>Catherine Creek</v>
      </c>
      <c r="C1325" s="16" t="str">
        <f>'Limiting Factor Scores'!C125</f>
        <v>Channel and Habitat Structure</v>
      </c>
      <c r="D1325" s="18">
        <f>'Limiting Factor Scores'!D125</f>
        <v>0.90559999999999996</v>
      </c>
      <c r="E1325" s="19">
        <f>'Limiting Factor Scores'!E125</f>
        <v>1.1499999999999999</v>
      </c>
      <c r="F1325" s="18">
        <f>'Limiting Factor Scores'!F125</f>
        <v>0.13375000000000001</v>
      </c>
      <c r="G1325" s="18">
        <f>'Limiting Factor Scores'!G125</f>
        <v>1.0555091427014121</v>
      </c>
      <c r="H1325" s="18">
        <f>'Limiting Factor Scores'!H125</f>
        <v>0.31816679279467752</v>
      </c>
      <c r="I1325" s="17">
        <f>LFAT!A6</f>
        <v>1</v>
      </c>
      <c r="J1325" s="16" t="str">
        <f>LFAT!B6</f>
        <v>Protect Land (Easement and Acquisition)</v>
      </c>
      <c r="K1325" s="16" t="str">
        <f>LFAT!D6</f>
        <v>I</v>
      </c>
      <c r="L1325" s="19">
        <f>LFAT!F6</f>
        <v>0.5</v>
      </c>
      <c r="M1325" s="16" t="str">
        <f>LFAT!G6</f>
        <v>CD</v>
      </c>
      <c r="N1325" s="19">
        <f>LFAT!I6</f>
        <v>0.5</v>
      </c>
      <c r="O1325" s="18">
        <f>LFAT!J6</f>
        <v>0.25</v>
      </c>
      <c r="P1325" s="18">
        <f t="shared" si="60"/>
        <v>3.3437500000000002E-2</v>
      </c>
      <c r="Q1325" s="18">
        <f t="shared" si="61"/>
        <v>0.26387728567535301</v>
      </c>
      <c r="R1325" s="18">
        <f t="shared" si="62"/>
        <v>7.9541698198669381E-2</v>
      </c>
    </row>
    <row r="1326" spans="1:18" ht="18" customHeight="1" x14ac:dyDescent="0.2">
      <c r="A1326" s="16" t="str">
        <f>'Limiting Factor Scores'!A126</f>
        <v>CC9</v>
      </c>
      <c r="B1326" s="16" t="str">
        <f>'Limiting Factor Scores'!B126</f>
        <v>Catherine Creek</v>
      </c>
      <c r="C1326" s="16" t="str">
        <f>'Limiting Factor Scores'!C126</f>
        <v>Decreased Sediment Quantity</v>
      </c>
      <c r="D1326" s="18">
        <f>'Limiting Factor Scores'!D126</f>
        <v>0.90559999999999996</v>
      </c>
      <c r="E1326" s="19">
        <f>'Limiting Factor Scores'!E126</f>
        <v>1.64</v>
      </c>
      <c r="F1326" s="18">
        <f>'Limiting Factor Scores'!F126</f>
        <v>0.24399999999999999</v>
      </c>
      <c r="G1326" s="18">
        <f>'Limiting Factor Scores'!G126</f>
        <v>1.1442902858089856</v>
      </c>
      <c r="H1326" s="18">
        <f>'Limiting Factor Scores'!H126</f>
        <v>0.34704351456921162</v>
      </c>
      <c r="I1326" s="17">
        <f>LFAT!A9</f>
        <v>1</v>
      </c>
      <c r="J1326" s="16" t="str">
        <f>LFAT!B9</f>
        <v>Protect Land (Easement and Acquisition)</v>
      </c>
      <c r="K1326" s="16" t="str">
        <f>LFAT!D9</f>
        <v>I</v>
      </c>
      <c r="L1326" s="19">
        <f>LFAT!F9</f>
        <v>0.5</v>
      </c>
      <c r="M1326" s="16" t="str">
        <f>LFAT!G9</f>
        <v>CD</v>
      </c>
      <c r="N1326" s="19">
        <f>LFAT!I9</f>
        <v>0.5</v>
      </c>
      <c r="O1326" s="18">
        <f>LFAT!J9</f>
        <v>0.25</v>
      </c>
      <c r="P1326" s="18">
        <f t="shared" si="60"/>
        <v>6.0999999999999999E-2</v>
      </c>
      <c r="Q1326" s="18">
        <f t="shared" si="61"/>
        <v>0.2860725714522464</v>
      </c>
      <c r="R1326" s="18">
        <f t="shared" si="62"/>
        <v>8.6760878642302905E-2</v>
      </c>
    </row>
    <row r="1327" spans="1:18" ht="18" customHeight="1" x14ac:dyDescent="0.2">
      <c r="A1327" s="16" t="str">
        <f>'Limiting Factor Scores'!A127</f>
        <v>CC9</v>
      </c>
      <c r="B1327" s="16" t="str">
        <f>'Limiting Factor Scores'!B127</f>
        <v>Catherine Creek</v>
      </c>
      <c r="C1327" s="16" t="str">
        <f>'Limiting Factor Scores'!C127</f>
        <v>Decreased Water Quantity</v>
      </c>
      <c r="D1327" s="18">
        <f>'Limiting Factor Scores'!D127</f>
        <v>0.90559999999999996</v>
      </c>
      <c r="E1327" s="19">
        <f>'Limiting Factor Scores'!E127</f>
        <v>1.26</v>
      </c>
      <c r="F1327" s="18">
        <f>'Limiting Factor Scores'!F127</f>
        <v>0.1585</v>
      </c>
      <c r="G1327" s="18">
        <f>'Limiting Factor Scores'!G127</f>
        <v>1.0755067315926143</v>
      </c>
      <c r="H1327" s="18">
        <f>'Limiting Factor Scores'!H127</f>
        <v>0.30820598530389509</v>
      </c>
      <c r="I1327" s="17">
        <f>LFAT!A7</f>
        <v>1</v>
      </c>
      <c r="J1327" s="16" t="str">
        <f>LFAT!B7</f>
        <v>Protect Land (Easement and Acquisition)</v>
      </c>
      <c r="K1327" s="16" t="str">
        <f>LFAT!D7</f>
        <v>I</v>
      </c>
      <c r="L1327" s="19">
        <f>LFAT!F7</f>
        <v>0.5</v>
      </c>
      <c r="M1327" s="16" t="str">
        <f>LFAT!G7</f>
        <v>CD</v>
      </c>
      <c r="N1327" s="19">
        <f>LFAT!I7</f>
        <v>0.5</v>
      </c>
      <c r="O1327" s="18">
        <f>LFAT!J7</f>
        <v>0.25</v>
      </c>
      <c r="P1327" s="18">
        <f t="shared" si="60"/>
        <v>3.9625E-2</v>
      </c>
      <c r="Q1327" s="18">
        <f t="shared" si="61"/>
        <v>0.26887668289815359</v>
      </c>
      <c r="R1327" s="18">
        <f t="shared" si="62"/>
        <v>7.7051496325973773E-2</v>
      </c>
    </row>
    <row r="1328" spans="1:18" ht="18" customHeight="1" x14ac:dyDescent="0.2">
      <c r="A1328" s="16" t="str">
        <f>'Limiting Factor Scores'!A128</f>
        <v>CC9</v>
      </c>
      <c r="B1328" s="16" t="str">
        <f>'Limiting Factor Scores'!B128</f>
        <v>Catherine Creek</v>
      </c>
      <c r="C1328" s="16" t="str">
        <f>'Limiting Factor Scores'!C128</f>
        <v>Floodplain Condition</v>
      </c>
      <c r="D1328" s="18">
        <f>'Limiting Factor Scores'!D128</f>
        <v>0.90559999999999996</v>
      </c>
      <c r="E1328" s="19">
        <f>'Limiting Factor Scores'!E128</f>
        <v>1.43</v>
      </c>
      <c r="F1328" s="18">
        <f>'Limiting Factor Scores'!F128</f>
        <v>0.19675000000000001</v>
      </c>
      <c r="G1328" s="18">
        <f>'Limiting Factor Scores'!G128</f>
        <v>1.0830604057906472</v>
      </c>
      <c r="H1328" s="18">
        <f>'Limiting Factor Scores'!H128</f>
        <v>0.30790223733184885</v>
      </c>
      <c r="I1328" s="17">
        <f>LFAT!A4</f>
        <v>1</v>
      </c>
      <c r="J1328" s="16" t="str">
        <f>LFAT!B4</f>
        <v>Protect Land (Easement and Acquisition)</v>
      </c>
      <c r="K1328" s="16" t="str">
        <f>LFAT!D4</f>
        <v>I</v>
      </c>
      <c r="L1328" s="19">
        <f>LFAT!F4</f>
        <v>0.5</v>
      </c>
      <c r="M1328" s="16" t="str">
        <f>LFAT!G4</f>
        <v>CD</v>
      </c>
      <c r="N1328" s="19">
        <f>LFAT!I4</f>
        <v>0.5</v>
      </c>
      <c r="O1328" s="18">
        <f>LFAT!J4</f>
        <v>0.25</v>
      </c>
      <c r="P1328" s="18">
        <f t="shared" si="60"/>
        <v>4.9187500000000002E-2</v>
      </c>
      <c r="Q1328" s="18">
        <f t="shared" si="61"/>
        <v>0.2707651014476618</v>
      </c>
      <c r="R1328" s="18">
        <f t="shared" si="62"/>
        <v>7.6975559332962212E-2</v>
      </c>
    </row>
    <row r="1329" spans="1:18" ht="18" customHeight="1" x14ac:dyDescent="0.2">
      <c r="A1329" s="16" t="str">
        <f>'Limiting Factor Scores'!A129</f>
        <v>CC9</v>
      </c>
      <c r="B1329" s="16" t="str">
        <f>'Limiting Factor Scores'!B129</f>
        <v>Catherine Creek</v>
      </c>
      <c r="C1329" s="16" t="str">
        <f>'Limiting Factor Scores'!C129</f>
        <v>Increased Sediment Quantity</v>
      </c>
      <c r="D1329" s="18">
        <f>'Limiting Factor Scores'!D129</f>
        <v>0.90559999999999996</v>
      </c>
      <c r="E1329" s="19">
        <f>'Limiting Factor Scores'!E129</f>
        <v>1.25</v>
      </c>
      <c r="F1329" s="18">
        <f>'Limiting Factor Scores'!F129</f>
        <v>0.15625</v>
      </c>
      <c r="G1329" s="18">
        <f>'Limiting Factor Scores'!G129</f>
        <v>0.51445357132749991</v>
      </c>
      <c r="H1329" s="18">
        <f>'Limiting Factor Scores'!H129</f>
        <v>0.16974946427682</v>
      </c>
      <c r="I1329" s="17">
        <f>LFAT!A10</f>
        <v>1</v>
      </c>
      <c r="J1329" s="16" t="str">
        <f>LFAT!B10</f>
        <v>Protect Land (Easement and Acquisition)</v>
      </c>
      <c r="K1329" s="16" t="str">
        <f>LFAT!D10</f>
        <v>I</v>
      </c>
      <c r="L1329" s="19">
        <f>LFAT!F10</f>
        <v>0.5</v>
      </c>
      <c r="M1329" s="16" t="str">
        <f>LFAT!G10</f>
        <v>CD</v>
      </c>
      <c r="N1329" s="19">
        <f>LFAT!I10</f>
        <v>0.5</v>
      </c>
      <c r="O1329" s="18">
        <f>LFAT!J10</f>
        <v>0.25</v>
      </c>
      <c r="P1329" s="18">
        <f t="shared" si="60"/>
        <v>3.90625E-2</v>
      </c>
      <c r="Q1329" s="18">
        <f t="shared" si="61"/>
        <v>0.12861339283187498</v>
      </c>
      <c r="R1329" s="18">
        <f t="shared" si="62"/>
        <v>4.2437366069205E-2</v>
      </c>
    </row>
    <row r="1330" spans="1:18" ht="18" customHeight="1" x14ac:dyDescent="0.2">
      <c r="A1330" s="16" t="str">
        <f>'Limiting Factor Scores'!A130</f>
        <v>CC9</v>
      </c>
      <c r="B1330" s="16" t="str">
        <f>'Limiting Factor Scores'!B130</f>
        <v>Catherine Creek</v>
      </c>
      <c r="C1330" s="16" t="str">
        <f>'Limiting Factor Scores'!C130</f>
        <v>Non-Native Species Interactions and Competition</v>
      </c>
      <c r="D1330" s="18">
        <f>'Limiting Factor Scores'!D130</f>
        <v>0.90559999999999996</v>
      </c>
      <c r="E1330" s="19">
        <f>'Limiting Factor Scores'!E130</f>
        <v>1.44</v>
      </c>
      <c r="F1330" s="18">
        <f>'Limiting Factor Scores'!F130</f>
        <v>0.19900000000000001</v>
      </c>
      <c r="G1330" s="18">
        <f>'Limiting Factor Scores'!G130</f>
        <v>0.72471933706562242</v>
      </c>
      <c r="H1330" s="18">
        <f>'Limiting Factor Scores'!H130</f>
        <v>0.25291803793049961</v>
      </c>
      <c r="I1330" s="17">
        <f>LFAT!A16</f>
        <v>1</v>
      </c>
      <c r="J1330" s="16" t="str">
        <f>LFAT!B16</f>
        <v>Protect Land (Easement and Acquisition)</v>
      </c>
      <c r="K1330" s="16" t="str">
        <f>LFAT!D16</f>
        <v>I</v>
      </c>
      <c r="L1330" s="19">
        <f>LFAT!F16</f>
        <v>0.5</v>
      </c>
      <c r="M1330" s="16" t="str">
        <f>LFAT!G16</f>
        <v>R</v>
      </c>
      <c r="N1330" s="19">
        <f>LFAT!I16</f>
        <v>0.1</v>
      </c>
      <c r="O1330" s="18">
        <f>LFAT!J16</f>
        <v>0.05</v>
      </c>
      <c r="P1330" s="18">
        <f t="shared" si="60"/>
        <v>9.9500000000000005E-3</v>
      </c>
      <c r="Q1330" s="18">
        <f t="shared" si="61"/>
        <v>3.6235966853281121E-2</v>
      </c>
      <c r="R1330" s="18">
        <f t="shared" si="62"/>
        <v>1.264590189652498E-2</v>
      </c>
    </row>
    <row r="1331" spans="1:18" ht="18" customHeight="1" x14ac:dyDescent="0.2">
      <c r="A1331" s="16" t="str">
        <f>'Limiting Factor Scores'!A131</f>
        <v>CC9</v>
      </c>
      <c r="B1331" s="16" t="str">
        <f>'Limiting Factor Scores'!B131</f>
        <v>Catherine Creek</v>
      </c>
      <c r="C1331" s="16" t="str">
        <f>'Limiting Factor Scores'!C131</f>
        <v>Predation</v>
      </c>
      <c r="D1331" s="18">
        <f>'Limiting Factor Scores'!D131</f>
        <v>0.90559999999999996</v>
      </c>
      <c r="E1331" s="19">
        <f>'Limiting Factor Scores'!E131</f>
        <v>1</v>
      </c>
      <c r="F1331" s="18">
        <f>'Limiting Factor Scores'!F131</f>
        <v>0.1</v>
      </c>
      <c r="G1331" s="18">
        <f>'Limiting Factor Scores'!G131</f>
        <v>0.48643657157087999</v>
      </c>
      <c r="H1331" s="18">
        <f>'Limiting Factor Scores'!H131</f>
        <v>0.14688832003441282</v>
      </c>
      <c r="I1331" s="17">
        <f>LFAT!A14</f>
        <v>1</v>
      </c>
      <c r="J1331" s="16" t="str">
        <f>LFAT!B14</f>
        <v>Protect Land (Easement and Acquisition)</v>
      </c>
      <c r="K1331" s="16" t="str">
        <f>LFAT!D14</f>
        <v>I</v>
      </c>
      <c r="L1331" s="19">
        <f>LFAT!F14</f>
        <v>0.5</v>
      </c>
      <c r="M1331" s="16" t="str">
        <f>LFAT!G14</f>
        <v>R</v>
      </c>
      <c r="N1331" s="19">
        <f>LFAT!I14</f>
        <v>0.1</v>
      </c>
      <c r="O1331" s="18">
        <f>LFAT!J14</f>
        <v>0.05</v>
      </c>
      <c r="P1331" s="18">
        <f t="shared" si="60"/>
        <v>5.000000000000001E-3</v>
      </c>
      <c r="Q1331" s="18">
        <f t="shared" si="61"/>
        <v>2.4321828578544001E-2</v>
      </c>
      <c r="R1331" s="18">
        <f t="shared" si="62"/>
        <v>7.3444160017206413E-3</v>
      </c>
    </row>
    <row r="1332" spans="1:18" ht="18" customHeight="1" x14ac:dyDescent="0.2">
      <c r="A1332" s="16" t="str">
        <f>'Limiting Factor Scores'!A132</f>
        <v>CC9</v>
      </c>
      <c r="B1332" s="16" t="str">
        <f>'Limiting Factor Scores'!B132</f>
        <v>Catherine Creek</v>
      </c>
      <c r="C1332" s="16" t="str">
        <f>'Limiting Factor Scores'!C132</f>
        <v>Riparian Condition</v>
      </c>
      <c r="D1332" s="18">
        <f>'Limiting Factor Scores'!D132</f>
        <v>0.90559999999999996</v>
      </c>
      <c r="E1332" s="19">
        <f>'Limiting Factor Scores'!E132</f>
        <v>1.1499999999999999</v>
      </c>
      <c r="F1332" s="18">
        <f>'Limiting Factor Scores'!F132</f>
        <v>0.13375000000000001</v>
      </c>
      <c r="G1332" s="18">
        <f>'Limiting Factor Scores'!G132</f>
        <v>0.75183397153239195</v>
      </c>
      <c r="H1332" s="18">
        <f>'Limiting Factor Scores'!H132</f>
        <v>0.24045709516535158</v>
      </c>
      <c r="I1332" s="17">
        <f>LFAT!A3</f>
        <v>1</v>
      </c>
      <c r="J1332" s="16" t="str">
        <f>LFAT!B3</f>
        <v>Protect Land (Easement and Acquisition)</v>
      </c>
      <c r="K1332" s="16" t="str">
        <f>LFAT!D3</f>
        <v>I</v>
      </c>
      <c r="L1332" s="19">
        <f>LFAT!F3</f>
        <v>0.5</v>
      </c>
      <c r="M1332" s="16" t="str">
        <f>LFAT!G3</f>
        <v>C</v>
      </c>
      <c r="N1332" s="19">
        <f>LFAT!I3</f>
        <v>1</v>
      </c>
      <c r="O1332" s="18">
        <f>LFAT!J3</f>
        <v>0.5</v>
      </c>
      <c r="P1332" s="18">
        <f t="shared" si="60"/>
        <v>6.6875000000000004E-2</v>
      </c>
      <c r="Q1332" s="18">
        <f t="shared" si="61"/>
        <v>0.37591698576619598</v>
      </c>
      <c r="R1332" s="18">
        <f t="shared" si="62"/>
        <v>0.12022854758267579</v>
      </c>
    </row>
    <row r="1333" spans="1:18" ht="18" customHeight="1" x14ac:dyDescent="0.2">
      <c r="A1333" s="16" t="str">
        <f>'Limiting Factor Scores'!A133</f>
        <v>CC9</v>
      </c>
      <c r="B1333" s="16" t="str">
        <f>'Limiting Factor Scores'!B133</f>
        <v>Catherine Creek</v>
      </c>
      <c r="C1333" s="16" t="str">
        <f>'Limiting Factor Scores'!C133</f>
        <v>Side Channel and Wetland Habitat</v>
      </c>
      <c r="D1333" s="18">
        <f>'Limiting Factor Scores'!D133</f>
        <v>0.90559999999999996</v>
      </c>
      <c r="E1333" s="19">
        <f>'Limiting Factor Scores'!E133</f>
        <v>1.43</v>
      </c>
      <c r="F1333" s="18">
        <f>'Limiting Factor Scores'!F133</f>
        <v>0.19675000000000001</v>
      </c>
      <c r="G1333" s="18">
        <f>'Limiting Factor Scores'!G133</f>
        <v>1.3694159768374112</v>
      </c>
      <c r="H1333" s="18">
        <f>'Limiting Factor Scores'!H133</f>
        <v>0.39793242887394037</v>
      </c>
      <c r="I1333" s="17">
        <f>LFAT!A5</f>
        <v>1</v>
      </c>
      <c r="J1333" s="16" t="str">
        <f>LFAT!B5</f>
        <v>Protect Land (Easement and Acquisition)</v>
      </c>
      <c r="K1333" s="16" t="str">
        <f>LFAT!D5</f>
        <v>I</v>
      </c>
      <c r="L1333" s="19">
        <f>LFAT!F5</f>
        <v>0.5</v>
      </c>
      <c r="M1333" s="16" t="str">
        <f>LFAT!G5</f>
        <v>CD</v>
      </c>
      <c r="N1333" s="19">
        <f>LFAT!I5</f>
        <v>0.5</v>
      </c>
      <c r="O1333" s="18">
        <f>LFAT!J5</f>
        <v>0.25</v>
      </c>
      <c r="P1333" s="18">
        <f t="shared" si="60"/>
        <v>4.9187500000000002E-2</v>
      </c>
      <c r="Q1333" s="18">
        <f t="shared" si="61"/>
        <v>0.34235399420935281</v>
      </c>
      <c r="R1333" s="18">
        <f t="shared" si="62"/>
        <v>9.9483107218485092E-2</v>
      </c>
    </row>
    <row r="1334" spans="1:18" ht="18" customHeight="1" x14ac:dyDescent="0.2">
      <c r="A1334" s="16" t="str">
        <f>'Limiting Factor Scores'!A134</f>
        <v>CC9</v>
      </c>
      <c r="B1334" s="16" t="str">
        <f>'Limiting Factor Scores'!B134</f>
        <v>Catherine Creek</v>
      </c>
      <c r="C1334" s="16" t="str">
        <f>'Limiting Factor Scores'!C134</f>
        <v>Summer Water Temperature</v>
      </c>
      <c r="D1334" s="18">
        <f>'Limiting Factor Scores'!D134</f>
        <v>0.90559999999999996</v>
      </c>
      <c r="E1334" s="19">
        <f>'Limiting Factor Scores'!E134</f>
        <v>1.26</v>
      </c>
      <c r="F1334" s="18">
        <f>'Limiting Factor Scores'!F134</f>
        <v>0.1585</v>
      </c>
      <c r="G1334" s="18">
        <f>'Limiting Factor Scores'!G134</f>
        <v>0.95555030855092316</v>
      </c>
      <c r="H1334" s="18">
        <f>'Limiting Factor Scores'!H134</f>
        <v>0.29501077873773074</v>
      </c>
      <c r="I1334" s="17">
        <f>LFAT!A11</f>
        <v>1</v>
      </c>
      <c r="J1334" s="16" t="str">
        <f>LFAT!B11</f>
        <v>Protect Land (Easement and Acquisition)</v>
      </c>
      <c r="K1334" s="16" t="str">
        <f>LFAT!D11</f>
        <v>I</v>
      </c>
      <c r="L1334" s="19">
        <f>LFAT!F11</f>
        <v>0.5</v>
      </c>
      <c r="M1334" s="16" t="str">
        <f>LFAT!G11</f>
        <v>R</v>
      </c>
      <c r="N1334" s="19">
        <f>LFAT!I11</f>
        <v>0.1</v>
      </c>
      <c r="O1334" s="18">
        <f>LFAT!J11</f>
        <v>0.05</v>
      </c>
      <c r="P1334" s="18">
        <f t="shared" si="60"/>
        <v>7.9249999999999998E-3</v>
      </c>
      <c r="Q1334" s="18">
        <f t="shared" si="61"/>
        <v>4.7777515427546158E-2</v>
      </c>
      <c r="R1334" s="18">
        <f t="shared" si="62"/>
        <v>1.4750538936886538E-2</v>
      </c>
    </row>
    <row r="1335" spans="1:18" ht="18" customHeight="1" x14ac:dyDescent="0.2">
      <c r="A1335" s="16" t="str">
        <f>'Limiting Factor Scores'!A135</f>
        <v>CC9</v>
      </c>
      <c r="B1335" s="16" t="str">
        <f>'Limiting Factor Scores'!B135</f>
        <v>Catherine Creek</v>
      </c>
      <c r="C1335" s="16" t="str">
        <f>'Limiting Factor Scores'!C135</f>
        <v>Water Quality</v>
      </c>
      <c r="D1335" s="18">
        <f>'Limiting Factor Scores'!D135</f>
        <v>0.90559999999999996</v>
      </c>
      <c r="E1335" s="19">
        <f>'Limiting Factor Scores'!E135</f>
        <v>1</v>
      </c>
      <c r="F1335" s="18">
        <f>'Limiting Factor Scores'!F135</f>
        <v>0.1</v>
      </c>
      <c r="G1335" s="18">
        <f>'Limiting Factor Scores'!G135</f>
        <v>0.52718857157088006</v>
      </c>
      <c r="H1335" s="18">
        <f>'Limiting Factor Scores'!H135</f>
        <v>0.14543289146673599</v>
      </c>
      <c r="I1335" s="17">
        <f>LFAT!A13</f>
        <v>1</v>
      </c>
      <c r="J1335" s="16" t="str">
        <f>LFAT!B13</f>
        <v>Protect Land (Easement and Acquisition)</v>
      </c>
      <c r="K1335" s="16" t="str">
        <f>LFAT!D13</f>
        <v>I</v>
      </c>
      <c r="L1335" s="19">
        <f>LFAT!F13</f>
        <v>0.5</v>
      </c>
      <c r="M1335" s="16" t="str">
        <f>LFAT!G13</f>
        <v>CD</v>
      </c>
      <c r="N1335" s="19">
        <f>LFAT!I13</f>
        <v>0.5</v>
      </c>
      <c r="O1335" s="18">
        <f>LFAT!J13</f>
        <v>0.25</v>
      </c>
      <c r="P1335" s="18">
        <f t="shared" si="60"/>
        <v>2.5000000000000001E-2</v>
      </c>
      <c r="Q1335" s="18">
        <f t="shared" si="61"/>
        <v>0.13179714289272002</v>
      </c>
      <c r="R1335" s="18">
        <f t="shared" si="62"/>
        <v>3.6358222866683998E-2</v>
      </c>
    </row>
    <row r="1336" spans="1:18" ht="18" customHeight="1" x14ac:dyDescent="0.2">
      <c r="A1336" s="16" t="str">
        <f>'Limiting Factor Scores'!A136</f>
        <v>CC9</v>
      </c>
      <c r="B1336" s="16" t="str">
        <f>'Limiting Factor Scores'!B136</f>
        <v>Catherine Creek</v>
      </c>
      <c r="C1336" s="16" t="str">
        <f>'Limiting Factor Scores'!C136</f>
        <v>Winter Water Temperature</v>
      </c>
      <c r="D1336" s="18">
        <f>'Limiting Factor Scores'!D136</f>
        <v>0.90559999999999996</v>
      </c>
      <c r="E1336" s="19">
        <f>'Limiting Factor Scores'!E136</f>
        <v>1</v>
      </c>
      <c r="F1336" s="18">
        <f>'Limiting Factor Scores'!F136</f>
        <v>0.1</v>
      </c>
      <c r="G1336" s="18">
        <f>'Limiting Factor Scores'!G136</f>
        <v>0.43404114287008</v>
      </c>
      <c r="H1336" s="18">
        <f>'Limiting Factor Scores'!H136</f>
        <v>0.120807040013584</v>
      </c>
      <c r="I1336" s="17">
        <f>LFAT!A12</f>
        <v>1</v>
      </c>
      <c r="J1336" s="16" t="str">
        <f>LFAT!B12</f>
        <v>Protect Land (Easement and Acquisition)</v>
      </c>
      <c r="K1336" s="16" t="str">
        <f>LFAT!D12</f>
        <v>I</v>
      </c>
      <c r="L1336" s="19">
        <f>LFAT!F12</f>
        <v>0.5</v>
      </c>
      <c r="M1336" s="16" t="str">
        <f>LFAT!G12</f>
        <v>R</v>
      </c>
      <c r="N1336" s="19">
        <f>LFAT!I12</f>
        <v>0.1</v>
      </c>
      <c r="O1336" s="18">
        <f>LFAT!J12</f>
        <v>0.05</v>
      </c>
      <c r="P1336" s="18">
        <f t="shared" si="60"/>
        <v>5.000000000000001E-3</v>
      </c>
      <c r="Q1336" s="18">
        <f t="shared" si="61"/>
        <v>2.1702057143504001E-2</v>
      </c>
      <c r="R1336" s="18">
        <f t="shared" si="62"/>
        <v>6.0403520006792003E-3</v>
      </c>
    </row>
    <row r="1337" spans="1:18" ht="18" customHeight="1" x14ac:dyDescent="0.2">
      <c r="A1337" s="16" t="str">
        <f>'Limiting Factor Scores'!A122</f>
        <v>CC9</v>
      </c>
      <c r="B1337" s="16" t="str">
        <f>'Limiting Factor Scores'!B122</f>
        <v>Catherine Creek</v>
      </c>
      <c r="C1337" s="16" t="str">
        <f>'Limiting Factor Scores'!C122</f>
        <v>Altered Flow Timing</v>
      </c>
      <c r="D1337" s="18">
        <f>'Limiting Factor Scores'!D122</f>
        <v>0.90559999999999996</v>
      </c>
      <c r="E1337" s="19">
        <f>'Limiting Factor Scores'!E122</f>
        <v>1</v>
      </c>
      <c r="F1337" s="18">
        <f>'Limiting Factor Scores'!F122</f>
        <v>0.1</v>
      </c>
      <c r="G1337" s="18">
        <f>'Limiting Factor Scores'!G122</f>
        <v>0.47479314287008001</v>
      </c>
      <c r="H1337" s="18">
        <f>'Limiting Factor Scores'!H122</f>
        <v>0.12930674287913599</v>
      </c>
      <c r="I1337" s="17">
        <f>LFAT!A23</f>
        <v>2</v>
      </c>
      <c r="J1337" s="16" t="str">
        <f>LFAT!B23</f>
        <v>Instream Complexity Improvement</v>
      </c>
      <c r="K1337" s="16" t="str">
        <f>LFAT!D23</f>
        <v>N</v>
      </c>
      <c r="L1337" s="19">
        <f>LFAT!F23</f>
        <v>0.1</v>
      </c>
      <c r="M1337" s="16" t="str">
        <f>LFAT!G23</f>
        <v>CD</v>
      </c>
      <c r="N1337" s="19">
        <f>LFAT!I23</f>
        <v>0.5</v>
      </c>
      <c r="O1337" s="18">
        <f>LFAT!J23</f>
        <v>0.05</v>
      </c>
      <c r="P1337" s="18">
        <f t="shared" si="60"/>
        <v>5.000000000000001E-3</v>
      </c>
      <c r="Q1337" s="18">
        <f t="shared" si="61"/>
        <v>2.3739657143504001E-2</v>
      </c>
      <c r="R1337" s="18">
        <f t="shared" si="62"/>
        <v>6.4653371439567994E-3</v>
      </c>
    </row>
    <row r="1338" spans="1:18" ht="18" customHeight="1" x14ac:dyDescent="0.2">
      <c r="A1338" s="16" t="str">
        <f>'Limiting Factor Scores'!A123</f>
        <v>CC9</v>
      </c>
      <c r="B1338" s="16" t="str">
        <f>'Limiting Factor Scores'!B123</f>
        <v>Catherine Creek</v>
      </c>
      <c r="C1338" s="16" t="str">
        <f>'Limiting Factor Scores'!C123</f>
        <v>Altered Primary Productivity</v>
      </c>
      <c r="D1338" s="18">
        <f>'Limiting Factor Scores'!D123</f>
        <v>0.90559999999999996</v>
      </c>
      <c r="E1338" s="19">
        <f>'Limiting Factor Scores'!E123</f>
        <v>1.44</v>
      </c>
      <c r="F1338" s="18">
        <f>'Limiting Factor Scores'!F123</f>
        <v>0.19900000000000001</v>
      </c>
      <c r="G1338" s="18">
        <f>'Limiting Factor Scores'!G123</f>
        <v>0.65520806844270407</v>
      </c>
      <c r="H1338" s="18">
        <f>'Limiting Factor Scores'!H123</f>
        <v>0.1838701777878945</v>
      </c>
      <c r="I1338" s="17">
        <f>LFAT!A30</f>
        <v>2</v>
      </c>
      <c r="J1338" s="16" t="str">
        <f>LFAT!B30</f>
        <v>Instream Complexity Improvement</v>
      </c>
      <c r="K1338" s="16" t="str">
        <f>LFAT!D30</f>
        <v>N</v>
      </c>
      <c r="L1338" s="19">
        <f>LFAT!F30</f>
        <v>0.1</v>
      </c>
      <c r="M1338" s="16" t="str">
        <f>LFAT!G30</f>
        <v>R</v>
      </c>
      <c r="N1338" s="19">
        <f>LFAT!I30</f>
        <v>0.1</v>
      </c>
      <c r="O1338" s="18">
        <f>LFAT!J30</f>
        <v>0.01</v>
      </c>
      <c r="P1338" s="18">
        <f t="shared" si="60"/>
        <v>1.99E-3</v>
      </c>
      <c r="Q1338" s="18">
        <f t="shared" si="61"/>
        <v>6.5520806844270411E-3</v>
      </c>
      <c r="R1338" s="18">
        <f t="shared" si="62"/>
        <v>1.8387017778789449E-3</v>
      </c>
    </row>
    <row r="1339" spans="1:18" ht="18" customHeight="1" x14ac:dyDescent="0.2">
      <c r="A1339" s="16" t="str">
        <f>'Limiting Factor Scores'!A124</f>
        <v>CC9</v>
      </c>
      <c r="B1339" s="16" t="str">
        <f>'Limiting Factor Scores'!B124</f>
        <v>Catherine Creek</v>
      </c>
      <c r="C1339" s="16" t="str">
        <f>'Limiting Factor Scores'!C124</f>
        <v>Anthropogenic Barriers</v>
      </c>
      <c r="D1339" s="18">
        <f>'Limiting Factor Scores'!D124</f>
        <v>0.90559999999999996</v>
      </c>
      <c r="E1339" s="19">
        <f>'Limiting Factor Scores'!E124</f>
        <v>1.26</v>
      </c>
      <c r="F1339" s="18">
        <f>'Limiting Factor Scores'!F124</f>
        <v>0.1585</v>
      </c>
      <c r="G1339" s="18">
        <f>'Limiting Factor Scores'!G124</f>
        <v>0.76177454840738545</v>
      </c>
      <c r="H1339" s="18">
        <f>'Limiting Factor Scores'!H124</f>
        <v>0.23429437387026811</v>
      </c>
      <c r="I1339" s="17">
        <f>LFAT!A17</f>
        <v>2</v>
      </c>
      <c r="J1339" s="16" t="str">
        <f>LFAT!B17</f>
        <v>Instream Complexity Improvement</v>
      </c>
      <c r="K1339" s="16" t="str">
        <f>LFAT!D17</f>
        <v>N</v>
      </c>
      <c r="L1339" s="19">
        <f>LFAT!F17</f>
        <v>0.1</v>
      </c>
      <c r="M1339" s="16" t="str">
        <f>LFAT!G17</f>
        <v>R</v>
      </c>
      <c r="N1339" s="19">
        <f>LFAT!I17</f>
        <v>0.1</v>
      </c>
      <c r="O1339" s="18">
        <f>LFAT!J17</f>
        <v>0.01</v>
      </c>
      <c r="P1339" s="18">
        <f t="shared" si="60"/>
        <v>1.585E-3</v>
      </c>
      <c r="Q1339" s="18">
        <f t="shared" si="61"/>
        <v>7.6177454840738543E-3</v>
      </c>
      <c r="R1339" s="18">
        <f t="shared" si="62"/>
        <v>2.3429437387026812E-3</v>
      </c>
    </row>
    <row r="1340" spans="1:18" ht="18" customHeight="1" x14ac:dyDescent="0.2">
      <c r="A1340" s="16" t="str">
        <f>'Limiting Factor Scores'!A125</f>
        <v>CC9</v>
      </c>
      <c r="B1340" s="16" t="str">
        <f>'Limiting Factor Scores'!B125</f>
        <v>Catherine Creek</v>
      </c>
      <c r="C1340" s="16" t="str">
        <f>'Limiting Factor Scores'!C125</f>
        <v>Channel and Habitat Structure</v>
      </c>
      <c r="D1340" s="18">
        <f>'Limiting Factor Scores'!D125</f>
        <v>0.90559999999999996</v>
      </c>
      <c r="E1340" s="19">
        <f>'Limiting Factor Scores'!E125</f>
        <v>1.1499999999999999</v>
      </c>
      <c r="F1340" s="18">
        <f>'Limiting Factor Scores'!F125</f>
        <v>0.13375000000000001</v>
      </c>
      <c r="G1340" s="18">
        <f>'Limiting Factor Scores'!G125</f>
        <v>1.0555091427014121</v>
      </c>
      <c r="H1340" s="18">
        <f>'Limiting Factor Scores'!H125</f>
        <v>0.31816679279467752</v>
      </c>
      <c r="I1340" s="17">
        <f>LFAT!A21</f>
        <v>2</v>
      </c>
      <c r="J1340" s="16" t="str">
        <f>LFAT!B21</f>
        <v>Instream Complexity Improvement</v>
      </c>
      <c r="K1340" s="16" t="str">
        <f>LFAT!D21</f>
        <v>D</v>
      </c>
      <c r="L1340" s="19">
        <f>LFAT!F21</f>
        <v>1</v>
      </c>
      <c r="M1340" s="16" t="str">
        <f>LFAT!G21</f>
        <v>C</v>
      </c>
      <c r="N1340" s="19">
        <f>LFAT!I21</f>
        <v>1</v>
      </c>
      <c r="O1340" s="18">
        <f>LFAT!J21</f>
        <v>1</v>
      </c>
      <c r="P1340" s="18">
        <f t="shared" si="60"/>
        <v>0.13375000000000001</v>
      </c>
      <c r="Q1340" s="18">
        <f t="shared" si="61"/>
        <v>1.0555091427014121</v>
      </c>
      <c r="R1340" s="18">
        <f t="shared" si="62"/>
        <v>0.31816679279467752</v>
      </c>
    </row>
    <row r="1341" spans="1:18" ht="18" customHeight="1" x14ac:dyDescent="0.2">
      <c r="A1341" s="16" t="str">
        <f>'Limiting Factor Scores'!A126</f>
        <v>CC9</v>
      </c>
      <c r="B1341" s="16" t="str">
        <f>'Limiting Factor Scores'!B126</f>
        <v>Catherine Creek</v>
      </c>
      <c r="C1341" s="16" t="str">
        <f>'Limiting Factor Scores'!C126</f>
        <v>Decreased Sediment Quantity</v>
      </c>
      <c r="D1341" s="18">
        <f>'Limiting Factor Scores'!D126</f>
        <v>0.90559999999999996</v>
      </c>
      <c r="E1341" s="19">
        <f>'Limiting Factor Scores'!E126</f>
        <v>1.64</v>
      </c>
      <c r="F1341" s="18">
        <f>'Limiting Factor Scores'!F126</f>
        <v>0.24399999999999999</v>
      </c>
      <c r="G1341" s="18">
        <f>'Limiting Factor Scores'!G126</f>
        <v>1.1442902858089856</v>
      </c>
      <c r="H1341" s="18">
        <f>'Limiting Factor Scores'!H126</f>
        <v>0.34704351456921162</v>
      </c>
      <c r="I1341" s="17">
        <f>LFAT!A24</f>
        <v>2</v>
      </c>
      <c r="J1341" s="16" t="str">
        <f>LFAT!B24</f>
        <v>Instream Complexity Improvement</v>
      </c>
      <c r="K1341" s="16" t="str">
        <f>LFAT!D24</f>
        <v>I</v>
      </c>
      <c r="L1341" s="19">
        <f>LFAT!F24</f>
        <v>0.5</v>
      </c>
      <c r="M1341" s="16" t="str">
        <f>LFAT!G24</f>
        <v>CD</v>
      </c>
      <c r="N1341" s="19">
        <f>LFAT!I24</f>
        <v>0.5</v>
      </c>
      <c r="O1341" s="18">
        <f>LFAT!J24</f>
        <v>0.25</v>
      </c>
      <c r="P1341" s="18">
        <f t="shared" si="60"/>
        <v>6.0999999999999999E-2</v>
      </c>
      <c r="Q1341" s="18">
        <f t="shared" si="61"/>
        <v>0.2860725714522464</v>
      </c>
      <c r="R1341" s="18">
        <f t="shared" si="62"/>
        <v>8.6760878642302905E-2</v>
      </c>
    </row>
    <row r="1342" spans="1:18" ht="18" customHeight="1" x14ac:dyDescent="0.2">
      <c r="A1342" s="16" t="str">
        <f>'Limiting Factor Scores'!A127</f>
        <v>CC9</v>
      </c>
      <c r="B1342" s="16" t="str">
        <f>'Limiting Factor Scores'!B127</f>
        <v>Catherine Creek</v>
      </c>
      <c r="C1342" s="16" t="str">
        <f>'Limiting Factor Scores'!C127</f>
        <v>Decreased Water Quantity</v>
      </c>
      <c r="D1342" s="18">
        <f>'Limiting Factor Scores'!D127</f>
        <v>0.90559999999999996</v>
      </c>
      <c r="E1342" s="19">
        <f>'Limiting Factor Scores'!E127</f>
        <v>1.26</v>
      </c>
      <c r="F1342" s="18">
        <f>'Limiting Factor Scores'!F127</f>
        <v>0.1585</v>
      </c>
      <c r="G1342" s="18">
        <f>'Limiting Factor Scores'!G127</f>
        <v>1.0755067315926143</v>
      </c>
      <c r="H1342" s="18">
        <f>'Limiting Factor Scores'!H127</f>
        <v>0.30820598530389509</v>
      </c>
      <c r="I1342" s="17">
        <f>LFAT!A22</f>
        <v>2</v>
      </c>
      <c r="J1342" s="16" t="str">
        <f>LFAT!B22</f>
        <v>Instream Complexity Improvement</v>
      </c>
      <c r="K1342" s="16" t="str">
        <f>LFAT!D22</f>
        <v>N</v>
      </c>
      <c r="L1342" s="19">
        <f>LFAT!F22</f>
        <v>0.1</v>
      </c>
      <c r="M1342" s="16" t="str">
        <f>LFAT!G22</f>
        <v>R</v>
      </c>
      <c r="N1342" s="19">
        <f>LFAT!I22</f>
        <v>0.1</v>
      </c>
      <c r="O1342" s="18">
        <f>LFAT!J22</f>
        <v>0.01</v>
      </c>
      <c r="P1342" s="18">
        <f t="shared" si="60"/>
        <v>1.585E-3</v>
      </c>
      <c r="Q1342" s="18">
        <f t="shared" si="61"/>
        <v>1.0755067315926143E-2</v>
      </c>
      <c r="R1342" s="18">
        <f t="shared" si="62"/>
        <v>3.0820598530389509E-3</v>
      </c>
    </row>
    <row r="1343" spans="1:18" ht="18" customHeight="1" x14ac:dyDescent="0.2">
      <c r="A1343" s="16" t="str">
        <f>'Limiting Factor Scores'!A128</f>
        <v>CC9</v>
      </c>
      <c r="B1343" s="16" t="str">
        <f>'Limiting Factor Scores'!B128</f>
        <v>Catherine Creek</v>
      </c>
      <c r="C1343" s="16" t="str">
        <f>'Limiting Factor Scores'!C128</f>
        <v>Floodplain Condition</v>
      </c>
      <c r="D1343" s="18">
        <f>'Limiting Factor Scores'!D128</f>
        <v>0.90559999999999996</v>
      </c>
      <c r="E1343" s="19">
        <f>'Limiting Factor Scores'!E128</f>
        <v>1.43</v>
      </c>
      <c r="F1343" s="18">
        <f>'Limiting Factor Scores'!F128</f>
        <v>0.19675000000000001</v>
      </c>
      <c r="G1343" s="18">
        <f>'Limiting Factor Scores'!G128</f>
        <v>1.0830604057906472</v>
      </c>
      <c r="H1343" s="18">
        <f>'Limiting Factor Scores'!H128</f>
        <v>0.30790223733184885</v>
      </c>
      <c r="I1343" s="17">
        <f>LFAT!A19</f>
        <v>2</v>
      </c>
      <c r="J1343" s="16" t="str">
        <f>LFAT!B19</f>
        <v>Instream Complexity Improvement</v>
      </c>
      <c r="K1343" s="16" t="str">
        <f>LFAT!D19</f>
        <v>I</v>
      </c>
      <c r="L1343" s="19">
        <f>LFAT!F19</f>
        <v>0.5</v>
      </c>
      <c r="M1343" s="16" t="str">
        <f>LFAT!G19</f>
        <v>C</v>
      </c>
      <c r="N1343" s="19">
        <f>LFAT!I19</f>
        <v>1</v>
      </c>
      <c r="O1343" s="18">
        <f>LFAT!J19</f>
        <v>0.5</v>
      </c>
      <c r="P1343" s="18">
        <f t="shared" si="60"/>
        <v>9.8375000000000004E-2</v>
      </c>
      <c r="Q1343" s="18">
        <f t="shared" si="61"/>
        <v>0.54153020289532361</v>
      </c>
      <c r="R1343" s="18">
        <f t="shared" si="62"/>
        <v>0.15395111866592442</v>
      </c>
    </row>
    <row r="1344" spans="1:18" ht="18" customHeight="1" x14ac:dyDescent="0.2">
      <c r="A1344" s="16" t="str">
        <f>'Limiting Factor Scores'!A129</f>
        <v>CC9</v>
      </c>
      <c r="B1344" s="16" t="str">
        <f>'Limiting Factor Scores'!B129</f>
        <v>Catherine Creek</v>
      </c>
      <c r="C1344" s="16" t="str">
        <f>'Limiting Factor Scores'!C129</f>
        <v>Increased Sediment Quantity</v>
      </c>
      <c r="D1344" s="18">
        <f>'Limiting Factor Scores'!D129</f>
        <v>0.90559999999999996</v>
      </c>
      <c r="E1344" s="19">
        <f>'Limiting Factor Scores'!E129</f>
        <v>1.25</v>
      </c>
      <c r="F1344" s="18">
        <f>'Limiting Factor Scores'!F129</f>
        <v>0.15625</v>
      </c>
      <c r="G1344" s="18">
        <f>'Limiting Factor Scores'!G129</f>
        <v>0.51445357132749991</v>
      </c>
      <c r="H1344" s="18">
        <f>'Limiting Factor Scores'!H129</f>
        <v>0.16974946427682</v>
      </c>
      <c r="I1344" s="17">
        <f>LFAT!A25</f>
        <v>2</v>
      </c>
      <c r="J1344" s="16" t="str">
        <f>LFAT!B25</f>
        <v>Instream Complexity Improvement</v>
      </c>
      <c r="K1344" s="16" t="str">
        <f>LFAT!D25</f>
        <v>I</v>
      </c>
      <c r="L1344" s="19">
        <f>LFAT!F25</f>
        <v>0.5</v>
      </c>
      <c r="M1344" s="16" t="str">
        <f>LFAT!G25</f>
        <v>C</v>
      </c>
      <c r="N1344" s="19">
        <f>LFAT!I25</f>
        <v>1</v>
      </c>
      <c r="O1344" s="18">
        <f>LFAT!J25</f>
        <v>0.5</v>
      </c>
      <c r="P1344" s="18">
        <f t="shared" si="60"/>
        <v>7.8125E-2</v>
      </c>
      <c r="Q1344" s="18">
        <f t="shared" si="61"/>
        <v>0.25722678566374996</v>
      </c>
      <c r="R1344" s="18">
        <f t="shared" si="62"/>
        <v>8.487473213841E-2</v>
      </c>
    </row>
    <row r="1345" spans="1:18" ht="18" customHeight="1" x14ac:dyDescent="0.2">
      <c r="A1345" s="16" t="str">
        <f>'Limiting Factor Scores'!A130</f>
        <v>CC9</v>
      </c>
      <c r="B1345" s="16" t="str">
        <f>'Limiting Factor Scores'!B130</f>
        <v>Catherine Creek</v>
      </c>
      <c r="C1345" s="16" t="str">
        <f>'Limiting Factor Scores'!C130</f>
        <v>Non-Native Species Interactions and Competition</v>
      </c>
      <c r="D1345" s="18">
        <f>'Limiting Factor Scores'!D130</f>
        <v>0.90559999999999996</v>
      </c>
      <c r="E1345" s="19">
        <f>'Limiting Factor Scores'!E130</f>
        <v>1.44</v>
      </c>
      <c r="F1345" s="18">
        <f>'Limiting Factor Scores'!F130</f>
        <v>0.19900000000000001</v>
      </c>
      <c r="G1345" s="18">
        <f>'Limiting Factor Scores'!G130</f>
        <v>0.72471933706562242</v>
      </c>
      <c r="H1345" s="18">
        <f>'Limiting Factor Scores'!H130</f>
        <v>0.25291803793049961</v>
      </c>
      <c r="I1345" s="17">
        <f>LFAT!A31</f>
        <v>2</v>
      </c>
      <c r="J1345" s="16" t="str">
        <f>LFAT!B31</f>
        <v>Instream Complexity Improvement</v>
      </c>
      <c r="K1345" s="16" t="str">
        <f>LFAT!D31</f>
        <v>I</v>
      </c>
      <c r="L1345" s="19">
        <f>LFAT!F31</f>
        <v>0.5</v>
      </c>
      <c r="M1345" s="16" t="str">
        <f>LFAT!G31</f>
        <v>CD</v>
      </c>
      <c r="N1345" s="19">
        <f>LFAT!I31</f>
        <v>0.5</v>
      </c>
      <c r="O1345" s="18">
        <f>LFAT!J31</f>
        <v>0.25</v>
      </c>
      <c r="P1345" s="18">
        <f t="shared" si="60"/>
        <v>4.9750000000000003E-2</v>
      </c>
      <c r="Q1345" s="18">
        <f t="shared" si="61"/>
        <v>0.1811798342664056</v>
      </c>
      <c r="R1345" s="18">
        <f t="shared" si="62"/>
        <v>6.3229509482624902E-2</v>
      </c>
    </row>
    <row r="1346" spans="1:18" ht="18" customHeight="1" x14ac:dyDescent="0.2">
      <c r="A1346" s="16" t="str">
        <f>'Limiting Factor Scores'!A131</f>
        <v>CC9</v>
      </c>
      <c r="B1346" s="16" t="str">
        <f>'Limiting Factor Scores'!B131</f>
        <v>Catherine Creek</v>
      </c>
      <c r="C1346" s="16" t="str">
        <f>'Limiting Factor Scores'!C131</f>
        <v>Predation</v>
      </c>
      <c r="D1346" s="18">
        <f>'Limiting Factor Scores'!D131</f>
        <v>0.90559999999999996</v>
      </c>
      <c r="E1346" s="19">
        <f>'Limiting Factor Scores'!E131</f>
        <v>1</v>
      </c>
      <c r="F1346" s="18">
        <f>'Limiting Factor Scores'!F131</f>
        <v>0.1</v>
      </c>
      <c r="G1346" s="18">
        <f>'Limiting Factor Scores'!G131</f>
        <v>0.48643657157087999</v>
      </c>
      <c r="H1346" s="18">
        <f>'Limiting Factor Scores'!H131</f>
        <v>0.14688832003441282</v>
      </c>
      <c r="I1346" s="17">
        <f>LFAT!A29</f>
        <v>2</v>
      </c>
      <c r="J1346" s="16" t="str">
        <f>LFAT!B29</f>
        <v>Instream Complexity Improvement</v>
      </c>
      <c r="K1346" s="16" t="str">
        <f>LFAT!D29</f>
        <v>I</v>
      </c>
      <c r="L1346" s="19">
        <f>LFAT!F29</f>
        <v>0.5</v>
      </c>
      <c r="M1346" s="16" t="str">
        <f>LFAT!G29</f>
        <v>CD</v>
      </c>
      <c r="N1346" s="19">
        <f>LFAT!I29</f>
        <v>0.5</v>
      </c>
      <c r="O1346" s="18">
        <f>LFAT!J29</f>
        <v>0.25</v>
      </c>
      <c r="P1346" s="18">
        <f t="shared" ref="P1346:P1409" si="63">F1346*O1346</f>
        <v>2.5000000000000001E-2</v>
      </c>
      <c r="Q1346" s="18">
        <f t="shared" ref="Q1346:Q1409" si="64">G1346*O1346</f>
        <v>0.12160914289272</v>
      </c>
      <c r="R1346" s="18">
        <f t="shared" ref="R1346:R1409" si="65">H1346*O1346</f>
        <v>3.6722080008603206E-2</v>
      </c>
    </row>
    <row r="1347" spans="1:18" ht="18" customHeight="1" x14ac:dyDescent="0.2">
      <c r="A1347" s="16" t="str">
        <f>'Limiting Factor Scores'!A132</f>
        <v>CC9</v>
      </c>
      <c r="B1347" s="16" t="str">
        <f>'Limiting Factor Scores'!B132</f>
        <v>Catherine Creek</v>
      </c>
      <c r="C1347" s="16" t="str">
        <f>'Limiting Factor Scores'!C132</f>
        <v>Riparian Condition</v>
      </c>
      <c r="D1347" s="18">
        <f>'Limiting Factor Scores'!D132</f>
        <v>0.90559999999999996</v>
      </c>
      <c r="E1347" s="19">
        <f>'Limiting Factor Scores'!E132</f>
        <v>1.1499999999999999</v>
      </c>
      <c r="F1347" s="18">
        <f>'Limiting Factor Scores'!F132</f>
        <v>0.13375000000000001</v>
      </c>
      <c r="G1347" s="18">
        <f>'Limiting Factor Scores'!G132</f>
        <v>0.75183397153239195</v>
      </c>
      <c r="H1347" s="18">
        <f>'Limiting Factor Scores'!H132</f>
        <v>0.24045709516535158</v>
      </c>
      <c r="I1347" s="17">
        <f>LFAT!A18</f>
        <v>2</v>
      </c>
      <c r="J1347" s="16" t="str">
        <f>LFAT!B18</f>
        <v>Instream Complexity Improvement</v>
      </c>
      <c r="K1347" s="16" t="str">
        <f>LFAT!D18</f>
        <v>I</v>
      </c>
      <c r="L1347" s="19">
        <f>LFAT!F18</f>
        <v>0.5</v>
      </c>
      <c r="M1347" s="16" t="str">
        <f>LFAT!G18</f>
        <v>CD</v>
      </c>
      <c r="N1347" s="19">
        <f>LFAT!I18</f>
        <v>0.5</v>
      </c>
      <c r="O1347" s="18">
        <f>LFAT!J18</f>
        <v>0.25</v>
      </c>
      <c r="P1347" s="18">
        <f t="shared" si="63"/>
        <v>3.3437500000000002E-2</v>
      </c>
      <c r="Q1347" s="18">
        <f t="shared" si="64"/>
        <v>0.18795849288309799</v>
      </c>
      <c r="R1347" s="18">
        <f t="shared" si="65"/>
        <v>6.0114273791337894E-2</v>
      </c>
    </row>
    <row r="1348" spans="1:18" ht="18" customHeight="1" x14ac:dyDescent="0.2">
      <c r="A1348" s="16" t="str">
        <f>'Limiting Factor Scores'!A133</f>
        <v>CC9</v>
      </c>
      <c r="B1348" s="16" t="str">
        <f>'Limiting Factor Scores'!B133</f>
        <v>Catherine Creek</v>
      </c>
      <c r="C1348" s="16" t="str">
        <f>'Limiting Factor Scores'!C133</f>
        <v>Side Channel and Wetland Habitat</v>
      </c>
      <c r="D1348" s="18">
        <f>'Limiting Factor Scores'!D133</f>
        <v>0.90559999999999996</v>
      </c>
      <c r="E1348" s="19">
        <f>'Limiting Factor Scores'!E133</f>
        <v>1.43</v>
      </c>
      <c r="F1348" s="18">
        <f>'Limiting Factor Scores'!F133</f>
        <v>0.19675000000000001</v>
      </c>
      <c r="G1348" s="18">
        <f>'Limiting Factor Scores'!G133</f>
        <v>1.3694159768374112</v>
      </c>
      <c r="H1348" s="18">
        <f>'Limiting Factor Scores'!H133</f>
        <v>0.39793242887394037</v>
      </c>
      <c r="I1348" s="17">
        <f>LFAT!A20</f>
        <v>2</v>
      </c>
      <c r="J1348" s="16" t="str">
        <f>LFAT!B20</f>
        <v>Instream Complexity Improvement</v>
      </c>
      <c r="K1348" s="16" t="str">
        <f>LFAT!D20</f>
        <v>D</v>
      </c>
      <c r="L1348" s="19">
        <f>LFAT!F20</f>
        <v>1</v>
      </c>
      <c r="M1348" s="16" t="str">
        <f>LFAT!G20</f>
        <v>C</v>
      </c>
      <c r="N1348" s="19">
        <f>LFAT!I20</f>
        <v>1</v>
      </c>
      <c r="O1348" s="18">
        <f>LFAT!J20</f>
        <v>1</v>
      </c>
      <c r="P1348" s="18">
        <f t="shared" si="63"/>
        <v>0.19675000000000001</v>
      </c>
      <c r="Q1348" s="18">
        <f t="shared" si="64"/>
        <v>1.3694159768374112</v>
      </c>
      <c r="R1348" s="18">
        <f t="shared" si="65"/>
        <v>0.39793242887394037</v>
      </c>
    </row>
    <row r="1349" spans="1:18" ht="18" customHeight="1" x14ac:dyDescent="0.2">
      <c r="A1349" s="16" t="str">
        <f>'Limiting Factor Scores'!A134</f>
        <v>CC9</v>
      </c>
      <c r="B1349" s="16" t="str">
        <f>'Limiting Factor Scores'!B134</f>
        <v>Catherine Creek</v>
      </c>
      <c r="C1349" s="16" t="str">
        <f>'Limiting Factor Scores'!C134</f>
        <v>Summer Water Temperature</v>
      </c>
      <c r="D1349" s="18">
        <f>'Limiting Factor Scores'!D134</f>
        <v>0.90559999999999996</v>
      </c>
      <c r="E1349" s="19">
        <f>'Limiting Factor Scores'!E134</f>
        <v>1.26</v>
      </c>
      <c r="F1349" s="18">
        <f>'Limiting Factor Scores'!F134</f>
        <v>0.1585</v>
      </c>
      <c r="G1349" s="18">
        <f>'Limiting Factor Scores'!G134</f>
        <v>0.95555030855092316</v>
      </c>
      <c r="H1349" s="18">
        <f>'Limiting Factor Scores'!H134</f>
        <v>0.29501077873773074</v>
      </c>
      <c r="I1349" s="17">
        <f>LFAT!A26</f>
        <v>2</v>
      </c>
      <c r="J1349" s="16" t="str">
        <f>LFAT!B26</f>
        <v>Instream Complexity Improvement</v>
      </c>
      <c r="K1349" s="16" t="str">
        <f>LFAT!D26</f>
        <v>I</v>
      </c>
      <c r="L1349" s="19">
        <f>LFAT!F26</f>
        <v>0.5</v>
      </c>
      <c r="M1349" s="16" t="str">
        <f>LFAT!G26</f>
        <v>CD</v>
      </c>
      <c r="N1349" s="19">
        <f>LFAT!I26</f>
        <v>0.5</v>
      </c>
      <c r="O1349" s="18">
        <f>LFAT!J26</f>
        <v>0.25</v>
      </c>
      <c r="P1349" s="18">
        <f t="shared" si="63"/>
        <v>3.9625E-2</v>
      </c>
      <c r="Q1349" s="18">
        <f t="shared" si="64"/>
        <v>0.23888757713773079</v>
      </c>
      <c r="R1349" s="18">
        <f t="shared" si="65"/>
        <v>7.3752694684432685E-2</v>
      </c>
    </row>
    <row r="1350" spans="1:18" ht="18" customHeight="1" x14ac:dyDescent="0.2">
      <c r="A1350" s="16" t="str">
        <f>'Limiting Factor Scores'!A135</f>
        <v>CC9</v>
      </c>
      <c r="B1350" s="16" t="str">
        <f>'Limiting Factor Scores'!B135</f>
        <v>Catherine Creek</v>
      </c>
      <c r="C1350" s="16" t="str">
        <f>'Limiting Factor Scores'!C135</f>
        <v>Water Quality</v>
      </c>
      <c r="D1350" s="18">
        <f>'Limiting Factor Scores'!D135</f>
        <v>0.90559999999999996</v>
      </c>
      <c r="E1350" s="19">
        <f>'Limiting Factor Scores'!E135</f>
        <v>1</v>
      </c>
      <c r="F1350" s="18">
        <f>'Limiting Factor Scores'!F135</f>
        <v>0.1</v>
      </c>
      <c r="G1350" s="18">
        <f>'Limiting Factor Scores'!G135</f>
        <v>0.52718857157088006</v>
      </c>
      <c r="H1350" s="18">
        <f>'Limiting Factor Scores'!H135</f>
        <v>0.14543289146673599</v>
      </c>
      <c r="I1350" s="17">
        <f>LFAT!A28</f>
        <v>2</v>
      </c>
      <c r="J1350" s="16" t="str">
        <f>LFAT!B28</f>
        <v>Instream Complexity Improvement</v>
      </c>
      <c r="K1350" s="16" t="str">
        <f>LFAT!D28</f>
        <v>N</v>
      </c>
      <c r="L1350" s="19">
        <f>LFAT!F28</f>
        <v>0.1</v>
      </c>
      <c r="M1350" s="16" t="str">
        <f>LFAT!G28</f>
        <v>R</v>
      </c>
      <c r="N1350" s="19">
        <f>LFAT!I28</f>
        <v>0.1</v>
      </c>
      <c r="O1350" s="18">
        <f>LFAT!J28</f>
        <v>0.01</v>
      </c>
      <c r="P1350" s="18">
        <f t="shared" si="63"/>
        <v>1E-3</v>
      </c>
      <c r="Q1350" s="18">
        <f t="shared" si="64"/>
        <v>5.2718857157088008E-3</v>
      </c>
      <c r="R1350" s="18">
        <f t="shared" si="65"/>
        <v>1.45432891466736E-3</v>
      </c>
    </row>
    <row r="1351" spans="1:18" ht="18" customHeight="1" x14ac:dyDescent="0.2">
      <c r="A1351" s="16" t="str">
        <f>'Limiting Factor Scores'!A136</f>
        <v>CC9</v>
      </c>
      <c r="B1351" s="16" t="str">
        <f>'Limiting Factor Scores'!B136</f>
        <v>Catherine Creek</v>
      </c>
      <c r="C1351" s="16" t="str">
        <f>'Limiting Factor Scores'!C136</f>
        <v>Winter Water Temperature</v>
      </c>
      <c r="D1351" s="18">
        <f>'Limiting Factor Scores'!D136</f>
        <v>0.90559999999999996</v>
      </c>
      <c r="E1351" s="19">
        <f>'Limiting Factor Scores'!E136</f>
        <v>1</v>
      </c>
      <c r="F1351" s="18">
        <f>'Limiting Factor Scores'!F136</f>
        <v>0.1</v>
      </c>
      <c r="G1351" s="18">
        <f>'Limiting Factor Scores'!G136</f>
        <v>0.43404114287008</v>
      </c>
      <c r="H1351" s="18">
        <f>'Limiting Factor Scores'!H136</f>
        <v>0.120807040013584</v>
      </c>
      <c r="I1351" s="17">
        <f>LFAT!A27</f>
        <v>2</v>
      </c>
      <c r="J1351" s="16" t="str">
        <f>LFAT!B27</f>
        <v>Instream Complexity Improvement</v>
      </c>
      <c r="K1351" s="16" t="str">
        <f>LFAT!D27</f>
        <v>I</v>
      </c>
      <c r="L1351" s="19">
        <f>LFAT!F27</f>
        <v>0.5</v>
      </c>
      <c r="M1351" s="16" t="str">
        <f>LFAT!G27</f>
        <v>CD</v>
      </c>
      <c r="N1351" s="19">
        <f>LFAT!I27</f>
        <v>0.5</v>
      </c>
      <c r="O1351" s="18">
        <f>LFAT!J27</f>
        <v>0.25</v>
      </c>
      <c r="P1351" s="18">
        <f t="shared" si="63"/>
        <v>2.5000000000000001E-2</v>
      </c>
      <c r="Q1351" s="18">
        <f t="shared" si="64"/>
        <v>0.10851028571752</v>
      </c>
      <c r="R1351" s="18">
        <f t="shared" si="65"/>
        <v>3.0201760003396E-2</v>
      </c>
    </row>
    <row r="1352" spans="1:18" ht="18" customHeight="1" x14ac:dyDescent="0.2">
      <c r="A1352" s="16" t="str">
        <f>'Limiting Factor Scores'!A122</f>
        <v>CC9</v>
      </c>
      <c r="B1352" s="16" t="str">
        <f>'Limiting Factor Scores'!B122</f>
        <v>Catherine Creek</v>
      </c>
      <c r="C1352" s="16" t="str">
        <f>'Limiting Factor Scores'!C122</f>
        <v>Altered Flow Timing</v>
      </c>
      <c r="D1352" s="18">
        <f>'Limiting Factor Scores'!D122</f>
        <v>0.90559999999999996</v>
      </c>
      <c r="E1352" s="19">
        <f>'Limiting Factor Scores'!E122</f>
        <v>1</v>
      </c>
      <c r="F1352" s="18">
        <f>'Limiting Factor Scores'!F122</f>
        <v>0.1</v>
      </c>
      <c r="G1352" s="18">
        <f>'Limiting Factor Scores'!G122</f>
        <v>0.47479314287008001</v>
      </c>
      <c r="H1352" s="18">
        <f>'Limiting Factor Scores'!H122</f>
        <v>0.12930674287913599</v>
      </c>
      <c r="I1352" s="17">
        <f>LFAT!A38</f>
        <v>3</v>
      </c>
      <c r="J1352" s="16" t="str">
        <f>LFAT!B38</f>
        <v>Floodplain – Reconnect and Restore</v>
      </c>
      <c r="K1352" s="16" t="str">
        <f>LFAT!D38</f>
        <v>I</v>
      </c>
      <c r="L1352" s="19">
        <f>LFAT!F38</f>
        <v>0.5</v>
      </c>
      <c r="M1352" s="16" t="str">
        <f>LFAT!G38</f>
        <v>CD</v>
      </c>
      <c r="N1352" s="19">
        <f>LFAT!I38</f>
        <v>0.5</v>
      </c>
      <c r="O1352" s="18">
        <f>LFAT!J38</f>
        <v>0.25</v>
      </c>
      <c r="P1352" s="18">
        <f t="shared" si="63"/>
        <v>2.5000000000000001E-2</v>
      </c>
      <c r="Q1352" s="18">
        <f t="shared" si="64"/>
        <v>0.11869828571752</v>
      </c>
      <c r="R1352" s="18">
        <f t="shared" si="65"/>
        <v>3.2326685719783997E-2</v>
      </c>
    </row>
    <row r="1353" spans="1:18" ht="18" customHeight="1" x14ac:dyDescent="0.2">
      <c r="A1353" s="16" t="str">
        <f>'Limiting Factor Scores'!A123</f>
        <v>CC9</v>
      </c>
      <c r="B1353" s="16" t="str">
        <f>'Limiting Factor Scores'!B123</f>
        <v>Catherine Creek</v>
      </c>
      <c r="C1353" s="16" t="str">
        <f>'Limiting Factor Scores'!C123</f>
        <v>Altered Primary Productivity</v>
      </c>
      <c r="D1353" s="18">
        <f>'Limiting Factor Scores'!D123</f>
        <v>0.90559999999999996</v>
      </c>
      <c r="E1353" s="19">
        <f>'Limiting Factor Scores'!E123</f>
        <v>1.44</v>
      </c>
      <c r="F1353" s="18">
        <f>'Limiting Factor Scores'!F123</f>
        <v>0.19900000000000001</v>
      </c>
      <c r="G1353" s="18">
        <f>'Limiting Factor Scores'!G123</f>
        <v>0.65520806844270407</v>
      </c>
      <c r="H1353" s="18">
        <f>'Limiting Factor Scores'!H123</f>
        <v>0.1838701777878945</v>
      </c>
      <c r="I1353" s="17">
        <f>LFAT!A45</f>
        <v>3</v>
      </c>
      <c r="J1353" s="16" t="str">
        <f>LFAT!B45</f>
        <v>Floodplain – Reconnect and Restore</v>
      </c>
      <c r="K1353" s="16" t="str">
        <f>LFAT!D45</f>
        <v>I</v>
      </c>
      <c r="L1353" s="19">
        <f>LFAT!F45</f>
        <v>0.5</v>
      </c>
      <c r="M1353" s="16" t="str">
        <f>LFAT!G45</f>
        <v>C</v>
      </c>
      <c r="N1353" s="19">
        <f>LFAT!I45</f>
        <v>1</v>
      </c>
      <c r="O1353" s="18">
        <f>LFAT!J45</f>
        <v>0.5</v>
      </c>
      <c r="P1353" s="18">
        <f t="shared" si="63"/>
        <v>9.9500000000000005E-2</v>
      </c>
      <c r="Q1353" s="18">
        <f t="shared" si="64"/>
        <v>0.32760403422135204</v>
      </c>
      <c r="R1353" s="18">
        <f t="shared" si="65"/>
        <v>9.1935088893947248E-2</v>
      </c>
    </row>
    <row r="1354" spans="1:18" ht="18" customHeight="1" x14ac:dyDescent="0.2">
      <c r="A1354" s="16" t="str">
        <f>'Limiting Factor Scores'!A124</f>
        <v>CC9</v>
      </c>
      <c r="B1354" s="16" t="str">
        <f>'Limiting Factor Scores'!B124</f>
        <v>Catherine Creek</v>
      </c>
      <c r="C1354" s="16" t="str">
        <f>'Limiting Factor Scores'!C124</f>
        <v>Anthropogenic Barriers</v>
      </c>
      <c r="D1354" s="18">
        <f>'Limiting Factor Scores'!D124</f>
        <v>0.90559999999999996</v>
      </c>
      <c r="E1354" s="19">
        <f>'Limiting Factor Scores'!E124</f>
        <v>1.26</v>
      </c>
      <c r="F1354" s="18">
        <f>'Limiting Factor Scores'!F124</f>
        <v>0.1585</v>
      </c>
      <c r="G1354" s="18">
        <f>'Limiting Factor Scores'!G124</f>
        <v>0.76177454840738545</v>
      </c>
      <c r="H1354" s="18">
        <f>'Limiting Factor Scores'!H124</f>
        <v>0.23429437387026811</v>
      </c>
      <c r="I1354" s="17">
        <f>LFAT!A32</f>
        <v>3</v>
      </c>
      <c r="J1354" s="16" t="str">
        <f>LFAT!B32</f>
        <v>Floodplain – Reconnect and Restore</v>
      </c>
      <c r="K1354" s="16" t="str">
        <f>LFAT!D32</f>
        <v>N</v>
      </c>
      <c r="L1354" s="19">
        <f>LFAT!F32</f>
        <v>0.1</v>
      </c>
      <c r="M1354" s="16" t="str">
        <f>LFAT!G32</f>
        <v>R</v>
      </c>
      <c r="N1354" s="19">
        <f>LFAT!I32</f>
        <v>0.1</v>
      </c>
      <c r="O1354" s="18">
        <f>LFAT!J32</f>
        <v>0.01</v>
      </c>
      <c r="P1354" s="18">
        <f t="shared" si="63"/>
        <v>1.585E-3</v>
      </c>
      <c r="Q1354" s="18">
        <f t="shared" si="64"/>
        <v>7.6177454840738543E-3</v>
      </c>
      <c r="R1354" s="18">
        <f t="shared" si="65"/>
        <v>2.3429437387026812E-3</v>
      </c>
    </row>
    <row r="1355" spans="1:18" ht="18" customHeight="1" x14ac:dyDescent="0.2">
      <c r="A1355" s="16" t="str">
        <f>'Limiting Factor Scores'!A125</f>
        <v>CC9</v>
      </c>
      <c r="B1355" s="16" t="str">
        <f>'Limiting Factor Scores'!B125</f>
        <v>Catherine Creek</v>
      </c>
      <c r="C1355" s="16" t="str">
        <f>'Limiting Factor Scores'!C125</f>
        <v>Channel and Habitat Structure</v>
      </c>
      <c r="D1355" s="18">
        <f>'Limiting Factor Scores'!D125</f>
        <v>0.90559999999999996</v>
      </c>
      <c r="E1355" s="19">
        <f>'Limiting Factor Scores'!E125</f>
        <v>1.1499999999999999</v>
      </c>
      <c r="F1355" s="18">
        <f>'Limiting Factor Scores'!F125</f>
        <v>0.13375000000000001</v>
      </c>
      <c r="G1355" s="18">
        <f>'Limiting Factor Scores'!G125</f>
        <v>1.0555091427014121</v>
      </c>
      <c r="H1355" s="18">
        <f>'Limiting Factor Scores'!H125</f>
        <v>0.31816679279467752</v>
      </c>
      <c r="I1355" s="17">
        <f>LFAT!A36</f>
        <v>3</v>
      </c>
      <c r="J1355" s="16" t="str">
        <f>LFAT!B36</f>
        <v>Floodplain – Reconnect and Restore</v>
      </c>
      <c r="K1355" s="16" t="str">
        <f>LFAT!D36</f>
        <v>I</v>
      </c>
      <c r="L1355" s="19">
        <f>LFAT!F36</f>
        <v>0.5</v>
      </c>
      <c r="M1355" s="16" t="str">
        <f>LFAT!G36</f>
        <v>C</v>
      </c>
      <c r="N1355" s="19">
        <f>LFAT!I36</f>
        <v>1</v>
      </c>
      <c r="O1355" s="18">
        <f>LFAT!J36</f>
        <v>0.5</v>
      </c>
      <c r="P1355" s="18">
        <f t="shared" si="63"/>
        <v>6.6875000000000004E-2</v>
      </c>
      <c r="Q1355" s="18">
        <f t="shared" si="64"/>
        <v>0.52775457135070603</v>
      </c>
      <c r="R1355" s="18">
        <f t="shared" si="65"/>
        <v>0.15908339639733876</v>
      </c>
    </row>
    <row r="1356" spans="1:18" ht="18" customHeight="1" x14ac:dyDescent="0.2">
      <c r="A1356" s="16" t="str">
        <f>'Limiting Factor Scores'!A126</f>
        <v>CC9</v>
      </c>
      <c r="B1356" s="16" t="str">
        <f>'Limiting Factor Scores'!B126</f>
        <v>Catherine Creek</v>
      </c>
      <c r="C1356" s="16" t="str">
        <f>'Limiting Factor Scores'!C126</f>
        <v>Decreased Sediment Quantity</v>
      </c>
      <c r="D1356" s="18">
        <f>'Limiting Factor Scores'!D126</f>
        <v>0.90559999999999996</v>
      </c>
      <c r="E1356" s="19">
        <f>'Limiting Factor Scores'!E126</f>
        <v>1.64</v>
      </c>
      <c r="F1356" s="18">
        <f>'Limiting Factor Scores'!F126</f>
        <v>0.24399999999999999</v>
      </c>
      <c r="G1356" s="18">
        <f>'Limiting Factor Scores'!G126</f>
        <v>1.1442902858089856</v>
      </c>
      <c r="H1356" s="18">
        <f>'Limiting Factor Scores'!H126</f>
        <v>0.34704351456921162</v>
      </c>
      <c r="I1356" s="17">
        <f>LFAT!A39</f>
        <v>3</v>
      </c>
      <c r="J1356" s="16" t="str">
        <f>LFAT!B39</f>
        <v>Floodplain – Reconnect and Restore</v>
      </c>
      <c r="K1356" s="16" t="str">
        <f>LFAT!D39</f>
        <v>D</v>
      </c>
      <c r="L1356" s="19">
        <f>LFAT!F39</f>
        <v>1</v>
      </c>
      <c r="M1356" s="16" t="str">
        <f>LFAT!G39</f>
        <v>C</v>
      </c>
      <c r="N1356" s="19">
        <f>LFAT!I39</f>
        <v>1</v>
      </c>
      <c r="O1356" s="18">
        <f>LFAT!J39</f>
        <v>1</v>
      </c>
      <c r="P1356" s="18">
        <f t="shared" si="63"/>
        <v>0.24399999999999999</v>
      </c>
      <c r="Q1356" s="18">
        <f t="shared" si="64"/>
        <v>1.1442902858089856</v>
      </c>
      <c r="R1356" s="18">
        <f t="shared" si="65"/>
        <v>0.34704351456921162</v>
      </c>
    </row>
    <row r="1357" spans="1:18" ht="18" customHeight="1" x14ac:dyDescent="0.2">
      <c r="A1357" s="16" t="str">
        <f>'Limiting Factor Scores'!A127</f>
        <v>CC9</v>
      </c>
      <c r="B1357" s="16" t="str">
        <f>'Limiting Factor Scores'!B127</f>
        <v>Catherine Creek</v>
      </c>
      <c r="C1357" s="16" t="str">
        <f>'Limiting Factor Scores'!C127</f>
        <v>Decreased Water Quantity</v>
      </c>
      <c r="D1357" s="18">
        <f>'Limiting Factor Scores'!D127</f>
        <v>0.90559999999999996</v>
      </c>
      <c r="E1357" s="19">
        <f>'Limiting Factor Scores'!E127</f>
        <v>1.26</v>
      </c>
      <c r="F1357" s="18">
        <f>'Limiting Factor Scores'!F127</f>
        <v>0.1585</v>
      </c>
      <c r="G1357" s="18">
        <f>'Limiting Factor Scores'!G127</f>
        <v>1.0755067315926143</v>
      </c>
      <c r="H1357" s="18">
        <f>'Limiting Factor Scores'!H127</f>
        <v>0.30820598530389509</v>
      </c>
      <c r="I1357" s="17">
        <f>LFAT!A37</f>
        <v>3</v>
      </c>
      <c r="J1357" s="16" t="str">
        <f>LFAT!B37</f>
        <v>Floodplain – Reconnect and Restore</v>
      </c>
      <c r="K1357" s="16" t="str">
        <f>LFAT!D37</f>
        <v>I</v>
      </c>
      <c r="L1357" s="19">
        <f>LFAT!F37</f>
        <v>0.5</v>
      </c>
      <c r="M1357" s="16" t="str">
        <f>LFAT!G37</f>
        <v>CD</v>
      </c>
      <c r="N1357" s="19">
        <f>LFAT!I37</f>
        <v>0.5</v>
      </c>
      <c r="O1357" s="18">
        <f>LFAT!J37</f>
        <v>0.25</v>
      </c>
      <c r="P1357" s="18">
        <f t="shared" si="63"/>
        <v>3.9625E-2</v>
      </c>
      <c r="Q1357" s="18">
        <f t="shared" si="64"/>
        <v>0.26887668289815359</v>
      </c>
      <c r="R1357" s="18">
        <f t="shared" si="65"/>
        <v>7.7051496325973773E-2</v>
      </c>
    </row>
    <row r="1358" spans="1:18" ht="18" customHeight="1" x14ac:dyDescent="0.2">
      <c r="A1358" s="16" t="str">
        <f>'Limiting Factor Scores'!A128</f>
        <v>CC9</v>
      </c>
      <c r="B1358" s="16" t="str">
        <f>'Limiting Factor Scores'!B128</f>
        <v>Catherine Creek</v>
      </c>
      <c r="C1358" s="16" t="str">
        <f>'Limiting Factor Scores'!C128</f>
        <v>Floodplain Condition</v>
      </c>
      <c r="D1358" s="18">
        <f>'Limiting Factor Scores'!D128</f>
        <v>0.90559999999999996</v>
      </c>
      <c r="E1358" s="19">
        <f>'Limiting Factor Scores'!E128</f>
        <v>1.43</v>
      </c>
      <c r="F1358" s="18">
        <f>'Limiting Factor Scores'!F128</f>
        <v>0.19675000000000001</v>
      </c>
      <c r="G1358" s="18">
        <f>'Limiting Factor Scores'!G128</f>
        <v>1.0830604057906472</v>
      </c>
      <c r="H1358" s="18">
        <f>'Limiting Factor Scores'!H128</f>
        <v>0.30790223733184885</v>
      </c>
      <c r="I1358" s="17">
        <f>LFAT!A34</f>
        <v>3</v>
      </c>
      <c r="J1358" s="16" t="str">
        <f>LFAT!B34</f>
        <v>Floodplain – Reconnect and Restore</v>
      </c>
      <c r="K1358" s="16" t="str">
        <f>LFAT!D34</f>
        <v>D</v>
      </c>
      <c r="L1358" s="19">
        <f>LFAT!F34</f>
        <v>1</v>
      </c>
      <c r="M1358" s="16" t="str">
        <f>LFAT!G34</f>
        <v>C</v>
      </c>
      <c r="N1358" s="19">
        <f>LFAT!I34</f>
        <v>1</v>
      </c>
      <c r="O1358" s="18">
        <f>LFAT!J34</f>
        <v>1</v>
      </c>
      <c r="P1358" s="18">
        <f t="shared" si="63"/>
        <v>0.19675000000000001</v>
      </c>
      <c r="Q1358" s="18">
        <f t="shared" si="64"/>
        <v>1.0830604057906472</v>
      </c>
      <c r="R1358" s="18">
        <f t="shared" si="65"/>
        <v>0.30790223733184885</v>
      </c>
    </row>
    <row r="1359" spans="1:18" ht="18" customHeight="1" x14ac:dyDescent="0.2">
      <c r="A1359" s="16" t="str">
        <f>'Limiting Factor Scores'!A129</f>
        <v>CC9</v>
      </c>
      <c r="B1359" s="16" t="str">
        <f>'Limiting Factor Scores'!B129</f>
        <v>Catherine Creek</v>
      </c>
      <c r="C1359" s="16" t="str">
        <f>'Limiting Factor Scores'!C129</f>
        <v>Increased Sediment Quantity</v>
      </c>
      <c r="D1359" s="18">
        <f>'Limiting Factor Scores'!D129</f>
        <v>0.90559999999999996</v>
      </c>
      <c r="E1359" s="19">
        <f>'Limiting Factor Scores'!E129</f>
        <v>1.25</v>
      </c>
      <c r="F1359" s="18">
        <f>'Limiting Factor Scores'!F129</f>
        <v>0.15625</v>
      </c>
      <c r="G1359" s="18">
        <f>'Limiting Factor Scores'!G129</f>
        <v>0.51445357132749991</v>
      </c>
      <c r="H1359" s="18">
        <f>'Limiting Factor Scores'!H129</f>
        <v>0.16974946427682</v>
      </c>
      <c r="I1359" s="17">
        <f>LFAT!A40</f>
        <v>3</v>
      </c>
      <c r="J1359" s="16" t="str">
        <f>LFAT!B40</f>
        <v>Floodplain – Reconnect and Restore</v>
      </c>
      <c r="K1359" s="16" t="str">
        <f>LFAT!D40</f>
        <v>D</v>
      </c>
      <c r="L1359" s="19">
        <f>LFAT!F40</f>
        <v>1</v>
      </c>
      <c r="M1359" s="16" t="str">
        <f>LFAT!G40</f>
        <v>CD</v>
      </c>
      <c r="N1359" s="19">
        <f>LFAT!I40</f>
        <v>0.5</v>
      </c>
      <c r="O1359" s="18">
        <f>LFAT!J40</f>
        <v>0.5</v>
      </c>
      <c r="P1359" s="18">
        <f t="shared" si="63"/>
        <v>7.8125E-2</v>
      </c>
      <c r="Q1359" s="18">
        <f t="shared" si="64"/>
        <v>0.25722678566374996</v>
      </c>
      <c r="R1359" s="18">
        <f t="shared" si="65"/>
        <v>8.487473213841E-2</v>
      </c>
    </row>
    <row r="1360" spans="1:18" ht="18" customHeight="1" x14ac:dyDescent="0.2">
      <c r="A1360" s="16" t="str">
        <f>'Limiting Factor Scores'!A130</f>
        <v>CC9</v>
      </c>
      <c r="B1360" s="16" t="str">
        <f>'Limiting Factor Scores'!B130</f>
        <v>Catherine Creek</v>
      </c>
      <c r="C1360" s="16" t="str">
        <f>'Limiting Factor Scores'!C130</f>
        <v>Non-Native Species Interactions and Competition</v>
      </c>
      <c r="D1360" s="18">
        <f>'Limiting Factor Scores'!D130</f>
        <v>0.90559999999999996</v>
      </c>
      <c r="E1360" s="19">
        <f>'Limiting Factor Scores'!E130</f>
        <v>1.44</v>
      </c>
      <c r="F1360" s="18">
        <f>'Limiting Factor Scores'!F130</f>
        <v>0.19900000000000001</v>
      </c>
      <c r="G1360" s="18">
        <f>'Limiting Factor Scores'!G130</f>
        <v>0.72471933706562242</v>
      </c>
      <c r="H1360" s="18">
        <f>'Limiting Factor Scores'!H130</f>
        <v>0.25291803793049961</v>
      </c>
      <c r="I1360" s="17">
        <f>LFAT!A46</f>
        <v>3</v>
      </c>
      <c r="J1360" s="16" t="str">
        <f>LFAT!B46</f>
        <v>Floodplain – Reconnect and Restore</v>
      </c>
      <c r="K1360" s="16" t="str">
        <f>LFAT!D46</f>
        <v>N</v>
      </c>
      <c r="L1360" s="19">
        <f>LFAT!F46</f>
        <v>0.1</v>
      </c>
      <c r="M1360" s="16" t="str">
        <f>LFAT!G46</f>
        <v>CD</v>
      </c>
      <c r="N1360" s="19">
        <f>LFAT!I46</f>
        <v>0.5</v>
      </c>
      <c r="O1360" s="18">
        <f>LFAT!J46</f>
        <v>0.05</v>
      </c>
      <c r="P1360" s="18">
        <f t="shared" si="63"/>
        <v>9.9500000000000005E-3</v>
      </c>
      <c r="Q1360" s="18">
        <f t="shared" si="64"/>
        <v>3.6235966853281121E-2</v>
      </c>
      <c r="R1360" s="18">
        <f t="shared" si="65"/>
        <v>1.264590189652498E-2</v>
      </c>
    </row>
    <row r="1361" spans="1:18" ht="18" customHeight="1" x14ac:dyDescent="0.2">
      <c r="A1361" s="16" t="str">
        <f>'Limiting Factor Scores'!A131</f>
        <v>CC9</v>
      </c>
      <c r="B1361" s="16" t="str">
        <f>'Limiting Factor Scores'!B131</f>
        <v>Catherine Creek</v>
      </c>
      <c r="C1361" s="16" t="str">
        <f>'Limiting Factor Scores'!C131</f>
        <v>Predation</v>
      </c>
      <c r="D1361" s="18">
        <f>'Limiting Factor Scores'!D131</f>
        <v>0.90559999999999996</v>
      </c>
      <c r="E1361" s="19">
        <f>'Limiting Factor Scores'!E131</f>
        <v>1</v>
      </c>
      <c r="F1361" s="18">
        <f>'Limiting Factor Scores'!F131</f>
        <v>0.1</v>
      </c>
      <c r="G1361" s="18">
        <f>'Limiting Factor Scores'!G131</f>
        <v>0.48643657157087999</v>
      </c>
      <c r="H1361" s="18">
        <f>'Limiting Factor Scores'!H131</f>
        <v>0.14688832003441282</v>
      </c>
      <c r="I1361" s="17">
        <f>LFAT!A44</f>
        <v>3</v>
      </c>
      <c r="J1361" s="16" t="str">
        <f>LFAT!B44</f>
        <v>Floodplain – Reconnect and Restore</v>
      </c>
      <c r="K1361" s="16" t="str">
        <f>LFAT!D44</f>
        <v>N</v>
      </c>
      <c r="L1361" s="19">
        <f>LFAT!F44</f>
        <v>0.1</v>
      </c>
      <c r="M1361" s="16" t="str">
        <f>LFAT!G44</f>
        <v>R</v>
      </c>
      <c r="N1361" s="19">
        <f>LFAT!I44</f>
        <v>0.1</v>
      </c>
      <c r="O1361" s="18">
        <f>LFAT!J44</f>
        <v>0.01</v>
      </c>
      <c r="P1361" s="18">
        <f t="shared" si="63"/>
        <v>1E-3</v>
      </c>
      <c r="Q1361" s="18">
        <f t="shared" si="64"/>
        <v>4.8643657157088002E-3</v>
      </c>
      <c r="R1361" s="18">
        <f t="shared" si="65"/>
        <v>1.4688832003441283E-3</v>
      </c>
    </row>
    <row r="1362" spans="1:18" ht="18" customHeight="1" x14ac:dyDescent="0.2">
      <c r="A1362" s="16" t="str">
        <f>'Limiting Factor Scores'!A132</f>
        <v>CC9</v>
      </c>
      <c r="B1362" s="16" t="str">
        <f>'Limiting Factor Scores'!B132</f>
        <v>Catherine Creek</v>
      </c>
      <c r="C1362" s="16" t="str">
        <f>'Limiting Factor Scores'!C132</f>
        <v>Riparian Condition</v>
      </c>
      <c r="D1362" s="18">
        <f>'Limiting Factor Scores'!D132</f>
        <v>0.90559999999999996</v>
      </c>
      <c r="E1362" s="19">
        <f>'Limiting Factor Scores'!E132</f>
        <v>1.1499999999999999</v>
      </c>
      <c r="F1362" s="18">
        <f>'Limiting Factor Scores'!F132</f>
        <v>0.13375000000000001</v>
      </c>
      <c r="G1362" s="18">
        <f>'Limiting Factor Scores'!G132</f>
        <v>0.75183397153239195</v>
      </c>
      <c r="H1362" s="18">
        <f>'Limiting Factor Scores'!H132</f>
        <v>0.24045709516535158</v>
      </c>
      <c r="I1362" s="17">
        <f>LFAT!A33</f>
        <v>3</v>
      </c>
      <c r="J1362" s="16" t="str">
        <f>LFAT!B33</f>
        <v>Floodplain – Reconnect and Restore</v>
      </c>
      <c r="K1362" s="16" t="str">
        <f>LFAT!D33</f>
        <v>I</v>
      </c>
      <c r="L1362" s="19">
        <f>LFAT!F33</f>
        <v>0.5</v>
      </c>
      <c r="M1362" s="16" t="str">
        <f>LFAT!G33</f>
        <v>C</v>
      </c>
      <c r="N1362" s="19">
        <f>LFAT!I33</f>
        <v>1</v>
      </c>
      <c r="O1362" s="18">
        <f>LFAT!J33</f>
        <v>0.5</v>
      </c>
      <c r="P1362" s="18">
        <f t="shared" si="63"/>
        <v>6.6875000000000004E-2</v>
      </c>
      <c r="Q1362" s="18">
        <f t="shared" si="64"/>
        <v>0.37591698576619598</v>
      </c>
      <c r="R1362" s="18">
        <f t="shared" si="65"/>
        <v>0.12022854758267579</v>
      </c>
    </row>
    <row r="1363" spans="1:18" ht="18" customHeight="1" x14ac:dyDescent="0.2">
      <c r="A1363" s="16" t="str">
        <f>'Limiting Factor Scores'!A133</f>
        <v>CC9</v>
      </c>
      <c r="B1363" s="16" t="str">
        <f>'Limiting Factor Scores'!B133</f>
        <v>Catherine Creek</v>
      </c>
      <c r="C1363" s="16" t="str">
        <f>'Limiting Factor Scores'!C133</f>
        <v>Side Channel and Wetland Habitat</v>
      </c>
      <c r="D1363" s="18">
        <f>'Limiting Factor Scores'!D133</f>
        <v>0.90559999999999996</v>
      </c>
      <c r="E1363" s="19">
        <f>'Limiting Factor Scores'!E133</f>
        <v>1.43</v>
      </c>
      <c r="F1363" s="18">
        <f>'Limiting Factor Scores'!F133</f>
        <v>0.19675000000000001</v>
      </c>
      <c r="G1363" s="18">
        <f>'Limiting Factor Scores'!G133</f>
        <v>1.3694159768374112</v>
      </c>
      <c r="H1363" s="18">
        <f>'Limiting Factor Scores'!H133</f>
        <v>0.39793242887394037</v>
      </c>
      <c r="I1363" s="17">
        <f>LFAT!A35</f>
        <v>3</v>
      </c>
      <c r="J1363" s="16" t="str">
        <f>LFAT!B35</f>
        <v>Floodplain – Reconnect and Restore</v>
      </c>
      <c r="K1363" s="16" t="str">
        <f>LFAT!D35</f>
        <v>D</v>
      </c>
      <c r="L1363" s="19">
        <f>LFAT!F35</f>
        <v>1</v>
      </c>
      <c r="M1363" s="16" t="str">
        <f>LFAT!G35</f>
        <v>C</v>
      </c>
      <c r="N1363" s="19">
        <f>LFAT!I35</f>
        <v>1</v>
      </c>
      <c r="O1363" s="18">
        <f>LFAT!J35</f>
        <v>1</v>
      </c>
      <c r="P1363" s="18">
        <f t="shared" si="63"/>
        <v>0.19675000000000001</v>
      </c>
      <c r="Q1363" s="18">
        <f t="shared" si="64"/>
        <v>1.3694159768374112</v>
      </c>
      <c r="R1363" s="18">
        <f t="shared" si="65"/>
        <v>0.39793242887394037</v>
      </c>
    </row>
    <row r="1364" spans="1:18" ht="18" customHeight="1" x14ac:dyDescent="0.2">
      <c r="A1364" s="16" t="str">
        <f>'Limiting Factor Scores'!A134</f>
        <v>CC9</v>
      </c>
      <c r="B1364" s="16" t="str">
        <f>'Limiting Factor Scores'!B134</f>
        <v>Catherine Creek</v>
      </c>
      <c r="C1364" s="16" t="str">
        <f>'Limiting Factor Scores'!C134</f>
        <v>Summer Water Temperature</v>
      </c>
      <c r="D1364" s="18">
        <f>'Limiting Factor Scores'!D134</f>
        <v>0.90559999999999996</v>
      </c>
      <c r="E1364" s="19">
        <f>'Limiting Factor Scores'!E134</f>
        <v>1.26</v>
      </c>
      <c r="F1364" s="18">
        <f>'Limiting Factor Scores'!F134</f>
        <v>0.1585</v>
      </c>
      <c r="G1364" s="18">
        <f>'Limiting Factor Scores'!G134</f>
        <v>0.95555030855092316</v>
      </c>
      <c r="H1364" s="18">
        <f>'Limiting Factor Scores'!H134</f>
        <v>0.29501077873773074</v>
      </c>
      <c r="I1364" s="17">
        <f>LFAT!A41</f>
        <v>3</v>
      </c>
      <c r="J1364" s="16" t="str">
        <f>LFAT!B41</f>
        <v>Floodplain – Reconnect and Restore</v>
      </c>
      <c r="K1364" s="16" t="str">
        <f>LFAT!D41</f>
        <v>D</v>
      </c>
      <c r="L1364" s="19">
        <f>LFAT!F41</f>
        <v>1</v>
      </c>
      <c r="M1364" s="16" t="str">
        <f>LFAT!G41</f>
        <v>CD</v>
      </c>
      <c r="N1364" s="19">
        <f>LFAT!I41</f>
        <v>0.5</v>
      </c>
      <c r="O1364" s="18">
        <f>LFAT!J41</f>
        <v>0.5</v>
      </c>
      <c r="P1364" s="18">
        <f t="shared" si="63"/>
        <v>7.9250000000000001E-2</v>
      </c>
      <c r="Q1364" s="18">
        <f t="shared" si="64"/>
        <v>0.47777515427546158</v>
      </c>
      <c r="R1364" s="18">
        <f t="shared" si="65"/>
        <v>0.14750538936886537</v>
      </c>
    </row>
    <row r="1365" spans="1:18" ht="18" customHeight="1" x14ac:dyDescent="0.2">
      <c r="A1365" s="16" t="str">
        <f>'Limiting Factor Scores'!A135</f>
        <v>CC9</v>
      </c>
      <c r="B1365" s="16" t="str">
        <f>'Limiting Factor Scores'!B135</f>
        <v>Catherine Creek</v>
      </c>
      <c r="C1365" s="16" t="str">
        <f>'Limiting Factor Scores'!C135</f>
        <v>Water Quality</v>
      </c>
      <c r="D1365" s="18">
        <f>'Limiting Factor Scores'!D135</f>
        <v>0.90559999999999996</v>
      </c>
      <c r="E1365" s="19">
        <f>'Limiting Factor Scores'!E135</f>
        <v>1</v>
      </c>
      <c r="F1365" s="18">
        <f>'Limiting Factor Scores'!F135</f>
        <v>0.1</v>
      </c>
      <c r="G1365" s="18">
        <f>'Limiting Factor Scores'!G135</f>
        <v>0.52718857157088006</v>
      </c>
      <c r="H1365" s="18">
        <f>'Limiting Factor Scores'!H135</f>
        <v>0.14543289146673599</v>
      </c>
      <c r="I1365" s="17">
        <f>LFAT!A43</f>
        <v>3</v>
      </c>
      <c r="J1365" s="16" t="str">
        <f>LFAT!B43</f>
        <v>Floodplain – Reconnect and Restore</v>
      </c>
      <c r="K1365" s="16" t="str">
        <f>LFAT!D43</f>
        <v>I</v>
      </c>
      <c r="L1365" s="19">
        <f>LFAT!F43</f>
        <v>0.5</v>
      </c>
      <c r="M1365" s="16" t="str">
        <f>LFAT!G43</f>
        <v>CD</v>
      </c>
      <c r="N1365" s="19">
        <f>LFAT!I43</f>
        <v>0.5</v>
      </c>
      <c r="O1365" s="18">
        <f>LFAT!J43</f>
        <v>0.25</v>
      </c>
      <c r="P1365" s="18">
        <f t="shared" si="63"/>
        <v>2.5000000000000001E-2</v>
      </c>
      <c r="Q1365" s="18">
        <f t="shared" si="64"/>
        <v>0.13179714289272002</v>
      </c>
      <c r="R1365" s="18">
        <f t="shared" si="65"/>
        <v>3.6358222866683998E-2</v>
      </c>
    </row>
    <row r="1366" spans="1:18" ht="18" customHeight="1" x14ac:dyDescent="0.2">
      <c r="A1366" s="16" t="str">
        <f>'Limiting Factor Scores'!A136</f>
        <v>CC9</v>
      </c>
      <c r="B1366" s="16" t="str">
        <f>'Limiting Factor Scores'!B136</f>
        <v>Catherine Creek</v>
      </c>
      <c r="C1366" s="16" t="str">
        <f>'Limiting Factor Scores'!C136</f>
        <v>Winter Water Temperature</v>
      </c>
      <c r="D1366" s="18">
        <f>'Limiting Factor Scores'!D136</f>
        <v>0.90559999999999996</v>
      </c>
      <c r="E1366" s="19">
        <f>'Limiting Factor Scores'!E136</f>
        <v>1</v>
      </c>
      <c r="F1366" s="18">
        <f>'Limiting Factor Scores'!F136</f>
        <v>0.1</v>
      </c>
      <c r="G1366" s="18">
        <f>'Limiting Factor Scores'!G136</f>
        <v>0.43404114287008</v>
      </c>
      <c r="H1366" s="18">
        <f>'Limiting Factor Scores'!H136</f>
        <v>0.120807040013584</v>
      </c>
      <c r="I1366" s="17">
        <f>LFAT!A42</f>
        <v>3</v>
      </c>
      <c r="J1366" s="16" t="str">
        <f>LFAT!B42</f>
        <v>Floodplain – Reconnect and Restore</v>
      </c>
      <c r="K1366" s="16" t="str">
        <f>LFAT!D42</f>
        <v>D</v>
      </c>
      <c r="L1366" s="19">
        <f>LFAT!F42</f>
        <v>1</v>
      </c>
      <c r="M1366" s="16" t="str">
        <f>LFAT!G42</f>
        <v>CD</v>
      </c>
      <c r="N1366" s="19">
        <f>LFAT!I42</f>
        <v>0.5</v>
      </c>
      <c r="O1366" s="18">
        <f>LFAT!J42</f>
        <v>0.5</v>
      </c>
      <c r="P1366" s="18">
        <f t="shared" si="63"/>
        <v>0.05</v>
      </c>
      <c r="Q1366" s="18">
        <f t="shared" si="64"/>
        <v>0.21702057143504</v>
      </c>
      <c r="R1366" s="18">
        <f t="shared" si="65"/>
        <v>6.0403520006792E-2</v>
      </c>
    </row>
    <row r="1367" spans="1:18" ht="18" customHeight="1" x14ac:dyDescent="0.2">
      <c r="A1367" s="16" t="str">
        <f>'Limiting Factor Scores'!A122</f>
        <v>CC9</v>
      </c>
      <c r="B1367" s="16" t="str">
        <f>'Limiting Factor Scores'!B122</f>
        <v>Catherine Creek</v>
      </c>
      <c r="C1367" s="16" t="str">
        <f>'Limiting Factor Scores'!C122</f>
        <v>Altered Flow Timing</v>
      </c>
      <c r="D1367" s="18">
        <f>'Limiting Factor Scores'!D122</f>
        <v>0.90559999999999996</v>
      </c>
      <c r="E1367" s="19">
        <f>'Limiting Factor Scores'!E122</f>
        <v>1</v>
      </c>
      <c r="F1367" s="18">
        <f>'Limiting Factor Scores'!F122</f>
        <v>0.1</v>
      </c>
      <c r="G1367" s="18">
        <f>'Limiting Factor Scores'!G122</f>
        <v>0.47479314287008001</v>
      </c>
      <c r="H1367" s="18">
        <f>'Limiting Factor Scores'!H122</f>
        <v>0.12930674287913599</v>
      </c>
      <c r="I1367" s="17">
        <f>LFAT!A53</f>
        <v>4</v>
      </c>
      <c r="J1367" s="16" t="str">
        <f>LFAT!B53</f>
        <v>Riparian Vegetation Restoration</v>
      </c>
      <c r="K1367" s="16" t="str">
        <f>LFAT!D53</f>
        <v>I</v>
      </c>
      <c r="L1367" s="19">
        <f>LFAT!F53</f>
        <v>0.5</v>
      </c>
      <c r="M1367" s="16" t="str">
        <f>LFAT!G53</f>
        <v>CD</v>
      </c>
      <c r="N1367" s="19">
        <f>LFAT!I53</f>
        <v>0.5</v>
      </c>
      <c r="O1367" s="18">
        <f>LFAT!J53</f>
        <v>0.25</v>
      </c>
      <c r="P1367" s="18">
        <f t="shared" si="63"/>
        <v>2.5000000000000001E-2</v>
      </c>
      <c r="Q1367" s="18">
        <f t="shared" si="64"/>
        <v>0.11869828571752</v>
      </c>
      <c r="R1367" s="18">
        <f t="shared" si="65"/>
        <v>3.2326685719783997E-2</v>
      </c>
    </row>
    <row r="1368" spans="1:18" ht="18" customHeight="1" x14ac:dyDescent="0.2">
      <c r="A1368" s="16" t="str">
        <f>'Limiting Factor Scores'!A123</f>
        <v>CC9</v>
      </c>
      <c r="B1368" s="16" t="str">
        <f>'Limiting Factor Scores'!B123</f>
        <v>Catherine Creek</v>
      </c>
      <c r="C1368" s="16" t="str">
        <f>'Limiting Factor Scores'!C123</f>
        <v>Altered Primary Productivity</v>
      </c>
      <c r="D1368" s="18">
        <f>'Limiting Factor Scores'!D123</f>
        <v>0.90559999999999996</v>
      </c>
      <c r="E1368" s="19">
        <f>'Limiting Factor Scores'!E123</f>
        <v>1.44</v>
      </c>
      <c r="F1368" s="18">
        <f>'Limiting Factor Scores'!F123</f>
        <v>0.19900000000000001</v>
      </c>
      <c r="G1368" s="18">
        <f>'Limiting Factor Scores'!G123</f>
        <v>0.65520806844270407</v>
      </c>
      <c r="H1368" s="18">
        <f>'Limiting Factor Scores'!H123</f>
        <v>0.1838701777878945</v>
      </c>
      <c r="I1368" s="17">
        <f>LFAT!A60</f>
        <v>4</v>
      </c>
      <c r="J1368" s="16" t="str">
        <f>LFAT!B60</f>
        <v>Riparian Vegetation Restoration</v>
      </c>
      <c r="K1368" s="16" t="str">
        <f>LFAT!D60</f>
        <v>D</v>
      </c>
      <c r="L1368" s="19">
        <f>LFAT!F60</f>
        <v>1</v>
      </c>
      <c r="M1368" s="16" t="str">
        <f>LFAT!G60</f>
        <v>C</v>
      </c>
      <c r="N1368" s="19">
        <f>LFAT!I60</f>
        <v>1</v>
      </c>
      <c r="O1368" s="18">
        <f>LFAT!J60</f>
        <v>1</v>
      </c>
      <c r="P1368" s="18">
        <f t="shared" si="63"/>
        <v>0.19900000000000001</v>
      </c>
      <c r="Q1368" s="18">
        <f t="shared" si="64"/>
        <v>0.65520806844270407</v>
      </c>
      <c r="R1368" s="18">
        <f t="shared" si="65"/>
        <v>0.1838701777878945</v>
      </c>
    </row>
    <row r="1369" spans="1:18" ht="18" customHeight="1" x14ac:dyDescent="0.2">
      <c r="A1369" s="16" t="str">
        <f>'Limiting Factor Scores'!A124</f>
        <v>CC9</v>
      </c>
      <c r="B1369" s="16" t="str">
        <f>'Limiting Factor Scores'!B124</f>
        <v>Catherine Creek</v>
      </c>
      <c r="C1369" s="16" t="str">
        <f>'Limiting Factor Scores'!C124</f>
        <v>Anthropogenic Barriers</v>
      </c>
      <c r="D1369" s="18">
        <f>'Limiting Factor Scores'!D124</f>
        <v>0.90559999999999996</v>
      </c>
      <c r="E1369" s="19">
        <f>'Limiting Factor Scores'!E124</f>
        <v>1.26</v>
      </c>
      <c r="F1369" s="18">
        <f>'Limiting Factor Scores'!F124</f>
        <v>0.1585</v>
      </c>
      <c r="G1369" s="18">
        <f>'Limiting Factor Scores'!G124</f>
        <v>0.76177454840738545</v>
      </c>
      <c r="H1369" s="18">
        <f>'Limiting Factor Scores'!H124</f>
        <v>0.23429437387026811</v>
      </c>
      <c r="I1369" s="17">
        <f>LFAT!A47</f>
        <v>4</v>
      </c>
      <c r="J1369" s="16" t="str">
        <f>LFAT!B47</f>
        <v>Riparian Vegetation Restoration</v>
      </c>
      <c r="K1369" s="16" t="str">
        <f>LFAT!D47</f>
        <v>N</v>
      </c>
      <c r="L1369" s="19">
        <f>LFAT!F47</f>
        <v>0.1</v>
      </c>
      <c r="M1369" s="16" t="str">
        <f>LFAT!G47</f>
        <v>R</v>
      </c>
      <c r="N1369" s="19">
        <f>LFAT!I47</f>
        <v>0.1</v>
      </c>
      <c r="O1369" s="18">
        <f>LFAT!J47</f>
        <v>0.01</v>
      </c>
      <c r="P1369" s="18">
        <f t="shared" si="63"/>
        <v>1.585E-3</v>
      </c>
      <c r="Q1369" s="18">
        <f t="shared" si="64"/>
        <v>7.6177454840738543E-3</v>
      </c>
      <c r="R1369" s="18">
        <f t="shared" si="65"/>
        <v>2.3429437387026812E-3</v>
      </c>
    </row>
    <row r="1370" spans="1:18" ht="18" customHeight="1" x14ac:dyDescent="0.2">
      <c r="A1370" s="16" t="str">
        <f>'Limiting Factor Scores'!A125</f>
        <v>CC9</v>
      </c>
      <c r="B1370" s="16" t="str">
        <f>'Limiting Factor Scores'!B125</f>
        <v>Catherine Creek</v>
      </c>
      <c r="C1370" s="16" t="str">
        <f>'Limiting Factor Scores'!C125</f>
        <v>Channel and Habitat Structure</v>
      </c>
      <c r="D1370" s="18">
        <f>'Limiting Factor Scores'!D125</f>
        <v>0.90559999999999996</v>
      </c>
      <c r="E1370" s="19">
        <f>'Limiting Factor Scores'!E125</f>
        <v>1.1499999999999999</v>
      </c>
      <c r="F1370" s="18">
        <f>'Limiting Factor Scores'!F125</f>
        <v>0.13375000000000001</v>
      </c>
      <c r="G1370" s="18">
        <f>'Limiting Factor Scores'!G125</f>
        <v>1.0555091427014121</v>
      </c>
      <c r="H1370" s="18">
        <f>'Limiting Factor Scores'!H125</f>
        <v>0.31816679279467752</v>
      </c>
      <c r="I1370" s="17">
        <f>LFAT!A51</f>
        <v>4</v>
      </c>
      <c r="J1370" s="16" t="str">
        <f>LFAT!B51</f>
        <v>Riparian Vegetation Restoration</v>
      </c>
      <c r="K1370" s="16" t="str">
        <f>LFAT!D51</f>
        <v>D</v>
      </c>
      <c r="L1370" s="19">
        <f>LFAT!F51</f>
        <v>1</v>
      </c>
      <c r="M1370" s="16" t="str">
        <f>LFAT!G51</f>
        <v>CD</v>
      </c>
      <c r="N1370" s="19">
        <f>LFAT!I51</f>
        <v>0.5</v>
      </c>
      <c r="O1370" s="18">
        <f>LFAT!J51</f>
        <v>0.5</v>
      </c>
      <c r="P1370" s="18">
        <f t="shared" si="63"/>
        <v>6.6875000000000004E-2</v>
      </c>
      <c r="Q1370" s="18">
        <f t="shared" si="64"/>
        <v>0.52775457135070603</v>
      </c>
      <c r="R1370" s="18">
        <f t="shared" si="65"/>
        <v>0.15908339639733876</v>
      </c>
    </row>
    <row r="1371" spans="1:18" ht="18" customHeight="1" x14ac:dyDescent="0.2">
      <c r="A1371" s="16" t="str">
        <f>'Limiting Factor Scores'!A126</f>
        <v>CC9</v>
      </c>
      <c r="B1371" s="16" t="str">
        <f>'Limiting Factor Scores'!B126</f>
        <v>Catherine Creek</v>
      </c>
      <c r="C1371" s="16" t="str">
        <f>'Limiting Factor Scores'!C126</f>
        <v>Decreased Sediment Quantity</v>
      </c>
      <c r="D1371" s="18">
        <f>'Limiting Factor Scores'!D126</f>
        <v>0.90559999999999996</v>
      </c>
      <c r="E1371" s="19">
        <f>'Limiting Factor Scores'!E126</f>
        <v>1.64</v>
      </c>
      <c r="F1371" s="18">
        <f>'Limiting Factor Scores'!F126</f>
        <v>0.24399999999999999</v>
      </c>
      <c r="G1371" s="18">
        <f>'Limiting Factor Scores'!G126</f>
        <v>1.1442902858089856</v>
      </c>
      <c r="H1371" s="18">
        <f>'Limiting Factor Scores'!H126</f>
        <v>0.34704351456921162</v>
      </c>
      <c r="I1371" s="17">
        <f>LFAT!A54</f>
        <v>4</v>
      </c>
      <c r="J1371" s="16" t="str">
        <f>LFAT!B54</f>
        <v>Riparian Vegetation Restoration</v>
      </c>
      <c r="K1371" s="16" t="str">
        <f>LFAT!D54</f>
        <v>N</v>
      </c>
      <c r="L1371" s="19">
        <f>LFAT!F54</f>
        <v>0.1</v>
      </c>
      <c r="M1371" s="16" t="str">
        <f>LFAT!G54</f>
        <v>R</v>
      </c>
      <c r="N1371" s="19">
        <f>LFAT!I54</f>
        <v>0.1</v>
      </c>
      <c r="O1371" s="18">
        <f>LFAT!J54</f>
        <v>0.01</v>
      </c>
      <c r="P1371" s="18">
        <f t="shared" si="63"/>
        <v>2.4399999999999999E-3</v>
      </c>
      <c r="Q1371" s="18">
        <f t="shared" si="64"/>
        <v>1.1442902858089856E-2</v>
      </c>
      <c r="R1371" s="18">
        <f t="shared" si="65"/>
        <v>3.4704351456921164E-3</v>
      </c>
    </row>
    <row r="1372" spans="1:18" ht="18" customHeight="1" x14ac:dyDescent="0.2">
      <c r="A1372" s="16" t="str">
        <f>'Limiting Factor Scores'!A127</f>
        <v>CC9</v>
      </c>
      <c r="B1372" s="16" t="str">
        <f>'Limiting Factor Scores'!B127</f>
        <v>Catherine Creek</v>
      </c>
      <c r="C1372" s="16" t="str">
        <f>'Limiting Factor Scores'!C127</f>
        <v>Decreased Water Quantity</v>
      </c>
      <c r="D1372" s="18">
        <f>'Limiting Factor Scores'!D127</f>
        <v>0.90559999999999996</v>
      </c>
      <c r="E1372" s="19">
        <f>'Limiting Factor Scores'!E127</f>
        <v>1.26</v>
      </c>
      <c r="F1372" s="18">
        <f>'Limiting Factor Scores'!F127</f>
        <v>0.1585</v>
      </c>
      <c r="G1372" s="18">
        <f>'Limiting Factor Scores'!G127</f>
        <v>1.0755067315926143</v>
      </c>
      <c r="H1372" s="18">
        <f>'Limiting Factor Scores'!H127</f>
        <v>0.30820598530389509</v>
      </c>
      <c r="I1372" s="17">
        <f>LFAT!A52</f>
        <v>4</v>
      </c>
      <c r="J1372" s="16" t="str">
        <f>LFAT!B52</f>
        <v>Riparian Vegetation Restoration</v>
      </c>
      <c r="K1372" s="16" t="str">
        <f>LFAT!D52</f>
        <v>N</v>
      </c>
      <c r="L1372" s="19">
        <f>LFAT!F52</f>
        <v>0.1</v>
      </c>
      <c r="M1372" s="16" t="str">
        <f>LFAT!G52</f>
        <v>R</v>
      </c>
      <c r="N1372" s="19">
        <f>LFAT!I52</f>
        <v>0.1</v>
      </c>
      <c r="O1372" s="18">
        <f>LFAT!J52</f>
        <v>0.01</v>
      </c>
      <c r="P1372" s="18">
        <f t="shared" si="63"/>
        <v>1.585E-3</v>
      </c>
      <c r="Q1372" s="18">
        <f t="shared" si="64"/>
        <v>1.0755067315926143E-2</v>
      </c>
      <c r="R1372" s="18">
        <f t="shared" si="65"/>
        <v>3.0820598530389509E-3</v>
      </c>
    </row>
    <row r="1373" spans="1:18" ht="18" customHeight="1" x14ac:dyDescent="0.2">
      <c r="A1373" s="16" t="str">
        <f>'Limiting Factor Scores'!A128</f>
        <v>CC9</v>
      </c>
      <c r="B1373" s="16" t="str">
        <f>'Limiting Factor Scores'!B128</f>
        <v>Catherine Creek</v>
      </c>
      <c r="C1373" s="16" t="str">
        <f>'Limiting Factor Scores'!C128</f>
        <v>Floodplain Condition</v>
      </c>
      <c r="D1373" s="18">
        <f>'Limiting Factor Scores'!D128</f>
        <v>0.90559999999999996</v>
      </c>
      <c r="E1373" s="19">
        <f>'Limiting Factor Scores'!E128</f>
        <v>1.43</v>
      </c>
      <c r="F1373" s="18">
        <f>'Limiting Factor Scores'!F128</f>
        <v>0.19675000000000001</v>
      </c>
      <c r="G1373" s="18">
        <f>'Limiting Factor Scores'!G128</f>
        <v>1.0830604057906472</v>
      </c>
      <c r="H1373" s="18">
        <f>'Limiting Factor Scores'!H128</f>
        <v>0.30790223733184885</v>
      </c>
      <c r="I1373" s="17">
        <f>LFAT!A49</f>
        <v>4</v>
      </c>
      <c r="J1373" s="16" t="str">
        <f>LFAT!B49</f>
        <v>Riparian Vegetation Restoration</v>
      </c>
      <c r="K1373" s="16" t="str">
        <f>LFAT!D49</f>
        <v>D</v>
      </c>
      <c r="L1373" s="19">
        <f>LFAT!F49</f>
        <v>1</v>
      </c>
      <c r="M1373" s="16" t="str">
        <f>LFAT!G49</f>
        <v>C</v>
      </c>
      <c r="N1373" s="19">
        <f>LFAT!I49</f>
        <v>1</v>
      </c>
      <c r="O1373" s="18">
        <f>LFAT!J49</f>
        <v>1</v>
      </c>
      <c r="P1373" s="18">
        <f t="shared" si="63"/>
        <v>0.19675000000000001</v>
      </c>
      <c r="Q1373" s="18">
        <f t="shared" si="64"/>
        <v>1.0830604057906472</v>
      </c>
      <c r="R1373" s="18">
        <f t="shared" si="65"/>
        <v>0.30790223733184885</v>
      </c>
    </row>
    <row r="1374" spans="1:18" ht="18" customHeight="1" x14ac:dyDescent="0.2">
      <c r="A1374" s="16" t="str">
        <f>'Limiting Factor Scores'!A129</f>
        <v>CC9</v>
      </c>
      <c r="B1374" s="16" t="str">
        <f>'Limiting Factor Scores'!B129</f>
        <v>Catherine Creek</v>
      </c>
      <c r="C1374" s="16" t="str">
        <f>'Limiting Factor Scores'!C129</f>
        <v>Increased Sediment Quantity</v>
      </c>
      <c r="D1374" s="18">
        <f>'Limiting Factor Scores'!D129</f>
        <v>0.90559999999999996</v>
      </c>
      <c r="E1374" s="19">
        <f>'Limiting Factor Scores'!E129</f>
        <v>1.25</v>
      </c>
      <c r="F1374" s="18">
        <f>'Limiting Factor Scores'!F129</f>
        <v>0.15625</v>
      </c>
      <c r="G1374" s="18">
        <f>'Limiting Factor Scores'!G129</f>
        <v>0.51445357132749991</v>
      </c>
      <c r="H1374" s="18">
        <f>'Limiting Factor Scores'!H129</f>
        <v>0.16974946427682</v>
      </c>
      <c r="I1374" s="17">
        <f>LFAT!A55</f>
        <v>4</v>
      </c>
      <c r="J1374" s="16" t="str">
        <f>LFAT!B55</f>
        <v>Riparian Vegetation Restoration</v>
      </c>
      <c r="K1374" s="16" t="str">
        <f>LFAT!D55</f>
        <v>D</v>
      </c>
      <c r="L1374" s="19">
        <f>LFAT!F55</f>
        <v>1</v>
      </c>
      <c r="M1374" s="16" t="str">
        <f>LFAT!G55</f>
        <v>CD</v>
      </c>
      <c r="N1374" s="19">
        <f>LFAT!I55</f>
        <v>0.5</v>
      </c>
      <c r="O1374" s="18">
        <f>LFAT!J55</f>
        <v>0.5</v>
      </c>
      <c r="P1374" s="18">
        <f t="shared" si="63"/>
        <v>7.8125E-2</v>
      </c>
      <c r="Q1374" s="18">
        <f t="shared" si="64"/>
        <v>0.25722678566374996</v>
      </c>
      <c r="R1374" s="18">
        <f t="shared" si="65"/>
        <v>8.487473213841E-2</v>
      </c>
    </row>
    <row r="1375" spans="1:18" ht="18" customHeight="1" x14ac:dyDescent="0.2">
      <c r="A1375" s="16" t="str">
        <f>'Limiting Factor Scores'!A130</f>
        <v>CC9</v>
      </c>
      <c r="B1375" s="16" t="str">
        <f>'Limiting Factor Scores'!B130</f>
        <v>Catherine Creek</v>
      </c>
      <c r="C1375" s="16" t="str">
        <f>'Limiting Factor Scores'!C130</f>
        <v>Non-Native Species Interactions and Competition</v>
      </c>
      <c r="D1375" s="18">
        <f>'Limiting Factor Scores'!D130</f>
        <v>0.90559999999999996</v>
      </c>
      <c r="E1375" s="19">
        <f>'Limiting Factor Scores'!E130</f>
        <v>1.44</v>
      </c>
      <c r="F1375" s="18">
        <f>'Limiting Factor Scores'!F130</f>
        <v>0.19900000000000001</v>
      </c>
      <c r="G1375" s="18">
        <f>'Limiting Factor Scores'!G130</f>
        <v>0.72471933706562242</v>
      </c>
      <c r="H1375" s="18">
        <f>'Limiting Factor Scores'!H130</f>
        <v>0.25291803793049961</v>
      </c>
      <c r="I1375" s="17">
        <f>LFAT!A61</f>
        <v>4</v>
      </c>
      <c r="J1375" s="16" t="str">
        <f>LFAT!B61</f>
        <v>Riparian Vegetation Restoration</v>
      </c>
      <c r="K1375" s="16" t="str">
        <f>LFAT!D61</f>
        <v>I</v>
      </c>
      <c r="L1375" s="19">
        <f>LFAT!F61</f>
        <v>0.5</v>
      </c>
      <c r="M1375" s="16" t="str">
        <f>LFAT!G61</f>
        <v>R</v>
      </c>
      <c r="N1375" s="19">
        <f>LFAT!I61</f>
        <v>0.1</v>
      </c>
      <c r="O1375" s="18">
        <f>LFAT!J61</f>
        <v>0.05</v>
      </c>
      <c r="P1375" s="18">
        <f t="shared" si="63"/>
        <v>9.9500000000000005E-3</v>
      </c>
      <c r="Q1375" s="18">
        <f t="shared" si="64"/>
        <v>3.6235966853281121E-2</v>
      </c>
      <c r="R1375" s="18">
        <f t="shared" si="65"/>
        <v>1.264590189652498E-2</v>
      </c>
    </row>
    <row r="1376" spans="1:18" ht="18" customHeight="1" x14ac:dyDescent="0.2">
      <c r="A1376" s="16" t="str">
        <f>'Limiting Factor Scores'!A131</f>
        <v>CC9</v>
      </c>
      <c r="B1376" s="16" t="str">
        <f>'Limiting Factor Scores'!B131</f>
        <v>Catherine Creek</v>
      </c>
      <c r="C1376" s="16" t="str">
        <f>'Limiting Factor Scores'!C131</f>
        <v>Predation</v>
      </c>
      <c r="D1376" s="18">
        <f>'Limiting Factor Scores'!D131</f>
        <v>0.90559999999999996</v>
      </c>
      <c r="E1376" s="19">
        <f>'Limiting Factor Scores'!E131</f>
        <v>1</v>
      </c>
      <c r="F1376" s="18">
        <f>'Limiting Factor Scores'!F131</f>
        <v>0.1</v>
      </c>
      <c r="G1376" s="18">
        <f>'Limiting Factor Scores'!G131</f>
        <v>0.48643657157087999</v>
      </c>
      <c r="H1376" s="18">
        <f>'Limiting Factor Scores'!H131</f>
        <v>0.14688832003441282</v>
      </c>
      <c r="I1376" s="17">
        <f>LFAT!A59</f>
        <v>4</v>
      </c>
      <c r="J1376" s="16" t="str">
        <f>LFAT!B59</f>
        <v>Riparian Vegetation Restoration</v>
      </c>
      <c r="K1376" s="16" t="str">
        <f>LFAT!D59</f>
        <v>N</v>
      </c>
      <c r="L1376" s="19">
        <f>LFAT!F59</f>
        <v>0.1</v>
      </c>
      <c r="M1376" s="16" t="str">
        <f>LFAT!G59</f>
        <v>CD</v>
      </c>
      <c r="N1376" s="19">
        <f>LFAT!I59</f>
        <v>0.5</v>
      </c>
      <c r="O1376" s="18">
        <f>LFAT!J59</f>
        <v>0.05</v>
      </c>
      <c r="P1376" s="18">
        <f t="shared" si="63"/>
        <v>5.000000000000001E-3</v>
      </c>
      <c r="Q1376" s="18">
        <f t="shared" si="64"/>
        <v>2.4321828578544001E-2</v>
      </c>
      <c r="R1376" s="18">
        <f t="shared" si="65"/>
        <v>7.3444160017206413E-3</v>
      </c>
    </row>
    <row r="1377" spans="1:18" ht="18" customHeight="1" x14ac:dyDescent="0.2">
      <c r="A1377" s="16" t="str">
        <f>'Limiting Factor Scores'!A132</f>
        <v>CC9</v>
      </c>
      <c r="B1377" s="16" t="str">
        <f>'Limiting Factor Scores'!B132</f>
        <v>Catherine Creek</v>
      </c>
      <c r="C1377" s="16" t="str">
        <f>'Limiting Factor Scores'!C132</f>
        <v>Riparian Condition</v>
      </c>
      <c r="D1377" s="18">
        <f>'Limiting Factor Scores'!D132</f>
        <v>0.90559999999999996</v>
      </c>
      <c r="E1377" s="19">
        <f>'Limiting Factor Scores'!E132</f>
        <v>1.1499999999999999</v>
      </c>
      <c r="F1377" s="18">
        <f>'Limiting Factor Scores'!F132</f>
        <v>0.13375000000000001</v>
      </c>
      <c r="G1377" s="18">
        <f>'Limiting Factor Scores'!G132</f>
        <v>0.75183397153239195</v>
      </c>
      <c r="H1377" s="18">
        <f>'Limiting Factor Scores'!H132</f>
        <v>0.24045709516535158</v>
      </c>
      <c r="I1377" s="17">
        <f>LFAT!A48</f>
        <v>4</v>
      </c>
      <c r="J1377" s="16" t="str">
        <f>LFAT!B48</f>
        <v>Riparian Vegetation Restoration</v>
      </c>
      <c r="K1377" s="16" t="str">
        <f>LFAT!D48</f>
        <v>D</v>
      </c>
      <c r="L1377" s="19">
        <f>LFAT!F48</f>
        <v>1</v>
      </c>
      <c r="M1377" s="16" t="str">
        <f>LFAT!G48</f>
        <v>C</v>
      </c>
      <c r="N1377" s="19">
        <f>LFAT!I48</f>
        <v>1</v>
      </c>
      <c r="O1377" s="18">
        <f>LFAT!J48</f>
        <v>1</v>
      </c>
      <c r="P1377" s="18">
        <f t="shared" si="63"/>
        <v>0.13375000000000001</v>
      </c>
      <c r="Q1377" s="18">
        <f t="shared" si="64"/>
        <v>0.75183397153239195</v>
      </c>
      <c r="R1377" s="18">
        <f t="shared" si="65"/>
        <v>0.24045709516535158</v>
      </c>
    </row>
    <row r="1378" spans="1:18" ht="18" customHeight="1" x14ac:dyDescent="0.2">
      <c r="A1378" s="16" t="str">
        <f>'Limiting Factor Scores'!A133</f>
        <v>CC9</v>
      </c>
      <c r="B1378" s="16" t="str">
        <f>'Limiting Factor Scores'!B133</f>
        <v>Catherine Creek</v>
      </c>
      <c r="C1378" s="16" t="str">
        <f>'Limiting Factor Scores'!C133</f>
        <v>Side Channel and Wetland Habitat</v>
      </c>
      <c r="D1378" s="18">
        <f>'Limiting Factor Scores'!D133</f>
        <v>0.90559999999999996</v>
      </c>
      <c r="E1378" s="19">
        <f>'Limiting Factor Scores'!E133</f>
        <v>1.43</v>
      </c>
      <c r="F1378" s="18">
        <f>'Limiting Factor Scores'!F133</f>
        <v>0.19675000000000001</v>
      </c>
      <c r="G1378" s="18">
        <f>'Limiting Factor Scores'!G133</f>
        <v>1.3694159768374112</v>
      </c>
      <c r="H1378" s="18">
        <f>'Limiting Factor Scores'!H133</f>
        <v>0.39793242887394037</v>
      </c>
      <c r="I1378" s="17">
        <f>LFAT!A50</f>
        <v>4</v>
      </c>
      <c r="J1378" s="16" t="str">
        <f>LFAT!B50</f>
        <v>Riparian Vegetation Restoration</v>
      </c>
      <c r="K1378" s="16" t="str">
        <f>LFAT!D50</f>
        <v>I</v>
      </c>
      <c r="L1378" s="19">
        <f>LFAT!F50</f>
        <v>0.5</v>
      </c>
      <c r="M1378" s="16" t="str">
        <f>LFAT!G50</f>
        <v>C</v>
      </c>
      <c r="N1378" s="19">
        <f>LFAT!I50</f>
        <v>1</v>
      </c>
      <c r="O1378" s="18">
        <f>LFAT!J50</f>
        <v>0.5</v>
      </c>
      <c r="P1378" s="18">
        <f t="shared" si="63"/>
        <v>9.8375000000000004E-2</v>
      </c>
      <c r="Q1378" s="18">
        <f t="shared" si="64"/>
        <v>0.68470798841870562</v>
      </c>
      <c r="R1378" s="18">
        <f t="shared" si="65"/>
        <v>0.19896621443697018</v>
      </c>
    </row>
    <row r="1379" spans="1:18" ht="18" customHeight="1" x14ac:dyDescent="0.2">
      <c r="A1379" s="16" t="str">
        <f>'Limiting Factor Scores'!A134</f>
        <v>CC9</v>
      </c>
      <c r="B1379" s="16" t="str">
        <f>'Limiting Factor Scores'!B134</f>
        <v>Catherine Creek</v>
      </c>
      <c r="C1379" s="16" t="str">
        <f>'Limiting Factor Scores'!C134</f>
        <v>Summer Water Temperature</v>
      </c>
      <c r="D1379" s="18">
        <f>'Limiting Factor Scores'!D134</f>
        <v>0.90559999999999996</v>
      </c>
      <c r="E1379" s="19">
        <f>'Limiting Factor Scores'!E134</f>
        <v>1.26</v>
      </c>
      <c r="F1379" s="18">
        <f>'Limiting Factor Scores'!F134</f>
        <v>0.1585</v>
      </c>
      <c r="G1379" s="18">
        <f>'Limiting Factor Scores'!G134</f>
        <v>0.95555030855092316</v>
      </c>
      <c r="H1379" s="18">
        <f>'Limiting Factor Scores'!H134</f>
        <v>0.29501077873773074</v>
      </c>
      <c r="I1379" s="17">
        <f>LFAT!A56</f>
        <v>4</v>
      </c>
      <c r="J1379" s="16" t="str">
        <f>LFAT!B56</f>
        <v>Riparian Vegetation Restoration</v>
      </c>
      <c r="K1379" s="16" t="str">
        <f>LFAT!D56</f>
        <v>D</v>
      </c>
      <c r="L1379" s="19">
        <f>LFAT!F56</f>
        <v>1</v>
      </c>
      <c r="M1379" s="16" t="str">
        <f>LFAT!G56</f>
        <v>CD</v>
      </c>
      <c r="N1379" s="19">
        <f>LFAT!I56</f>
        <v>0.5</v>
      </c>
      <c r="O1379" s="18">
        <f>LFAT!J56</f>
        <v>0.5</v>
      </c>
      <c r="P1379" s="18">
        <f t="shared" si="63"/>
        <v>7.9250000000000001E-2</v>
      </c>
      <c r="Q1379" s="18">
        <f t="shared" si="64"/>
        <v>0.47777515427546158</v>
      </c>
      <c r="R1379" s="18">
        <f t="shared" si="65"/>
        <v>0.14750538936886537</v>
      </c>
    </row>
    <row r="1380" spans="1:18" ht="18" customHeight="1" x14ac:dyDescent="0.2">
      <c r="A1380" s="16" t="str">
        <f>'Limiting Factor Scores'!A135</f>
        <v>CC9</v>
      </c>
      <c r="B1380" s="16" t="str">
        <f>'Limiting Factor Scores'!B135</f>
        <v>Catherine Creek</v>
      </c>
      <c r="C1380" s="16" t="str">
        <f>'Limiting Factor Scores'!C135</f>
        <v>Water Quality</v>
      </c>
      <c r="D1380" s="18">
        <f>'Limiting Factor Scores'!D135</f>
        <v>0.90559999999999996</v>
      </c>
      <c r="E1380" s="19">
        <f>'Limiting Factor Scores'!E135</f>
        <v>1</v>
      </c>
      <c r="F1380" s="18">
        <f>'Limiting Factor Scores'!F135</f>
        <v>0.1</v>
      </c>
      <c r="G1380" s="18">
        <f>'Limiting Factor Scores'!G135</f>
        <v>0.52718857157088006</v>
      </c>
      <c r="H1380" s="18">
        <f>'Limiting Factor Scores'!H135</f>
        <v>0.14543289146673599</v>
      </c>
      <c r="I1380" s="17">
        <f>LFAT!A58</f>
        <v>4</v>
      </c>
      <c r="J1380" s="16" t="str">
        <f>LFAT!B58</f>
        <v>Riparian Vegetation Restoration</v>
      </c>
      <c r="K1380" s="16" t="str">
        <f>LFAT!D58</f>
        <v>I</v>
      </c>
      <c r="L1380" s="19">
        <f>LFAT!F58</f>
        <v>0.5</v>
      </c>
      <c r="M1380" s="16" t="str">
        <f>LFAT!G58</f>
        <v>CD</v>
      </c>
      <c r="N1380" s="19">
        <f>LFAT!I58</f>
        <v>0.5</v>
      </c>
      <c r="O1380" s="18">
        <f>LFAT!J58</f>
        <v>0.25</v>
      </c>
      <c r="P1380" s="18">
        <f t="shared" si="63"/>
        <v>2.5000000000000001E-2</v>
      </c>
      <c r="Q1380" s="18">
        <f t="shared" si="64"/>
        <v>0.13179714289272002</v>
      </c>
      <c r="R1380" s="18">
        <f t="shared" si="65"/>
        <v>3.6358222866683998E-2</v>
      </c>
    </row>
    <row r="1381" spans="1:18" ht="18" customHeight="1" x14ac:dyDescent="0.2">
      <c r="A1381" s="16" t="str">
        <f>'Limiting Factor Scores'!A136</f>
        <v>CC9</v>
      </c>
      <c r="B1381" s="16" t="str">
        <f>'Limiting Factor Scores'!B136</f>
        <v>Catherine Creek</v>
      </c>
      <c r="C1381" s="16" t="str">
        <f>'Limiting Factor Scores'!C136</f>
        <v>Winter Water Temperature</v>
      </c>
      <c r="D1381" s="18">
        <f>'Limiting Factor Scores'!D136</f>
        <v>0.90559999999999996</v>
      </c>
      <c r="E1381" s="19">
        <f>'Limiting Factor Scores'!E136</f>
        <v>1</v>
      </c>
      <c r="F1381" s="18">
        <f>'Limiting Factor Scores'!F136</f>
        <v>0.1</v>
      </c>
      <c r="G1381" s="18">
        <f>'Limiting Factor Scores'!G136</f>
        <v>0.43404114287008</v>
      </c>
      <c r="H1381" s="18">
        <f>'Limiting Factor Scores'!H136</f>
        <v>0.120807040013584</v>
      </c>
      <c r="I1381" s="17">
        <f>LFAT!A57</f>
        <v>4</v>
      </c>
      <c r="J1381" s="16" t="str">
        <f>LFAT!B57</f>
        <v>Riparian Vegetation Restoration</v>
      </c>
      <c r="K1381" s="16" t="str">
        <f>LFAT!D57</f>
        <v>I</v>
      </c>
      <c r="L1381" s="19">
        <f>LFAT!F57</f>
        <v>0.5</v>
      </c>
      <c r="M1381" s="16" t="str">
        <f>LFAT!G57</f>
        <v>R</v>
      </c>
      <c r="N1381" s="19">
        <f>LFAT!I57</f>
        <v>0.1</v>
      </c>
      <c r="O1381" s="18">
        <f>LFAT!J57</f>
        <v>0.05</v>
      </c>
      <c r="P1381" s="18">
        <f t="shared" si="63"/>
        <v>5.000000000000001E-3</v>
      </c>
      <c r="Q1381" s="18">
        <f t="shared" si="64"/>
        <v>2.1702057143504001E-2</v>
      </c>
      <c r="R1381" s="18">
        <f t="shared" si="65"/>
        <v>6.0403520006792003E-3</v>
      </c>
    </row>
    <row r="1382" spans="1:18" ht="18" customHeight="1" x14ac:dyDescent="0.2">
      <c r="A1382" s="16" t="str">
        <f>'Limiting Factor Scores'!A122</f>
        <v>CC9</v>
      </c>
      <c r="B1382" s="16" t="str">
        <f>'Limiting Factor Scores'!B122</f>
        <v>Catherine Creek</v>
      </c>
      <c r="C1382" s="16" t="str">
        <f>'Limiting Factor Scores'!C122</f>
        <v>Altered Flow Timing</v>
      </c>
      <c r="D1382" s="18">
        <f>'Limiting Factor Scores'!D122</f>
        <v>0.90559999999999996</v>
      </c>
      <c r="E1382" s="19">
        <f>'Limiting Factor Scores'!E122</f>
        <v>1</v>
      </c>
      <c r="F1382" s="18">
        <f>'Limiting Factor Scores'!F122</f>
        <v>0.1</v>
      </c>
      <c r="G1382" s="18">
        <f>'Limiting Factor Scores'!G122</f>
        <v>0.47479314287008001</v>
      </c>
      <c r="H1382" s="18">
        <f>'Limiting Factor Scores'!H122</f>
        <v>0.12930674287913599</v>
      </c>
      <c r="I1382" s="17">
        <f>LFAT!A68</f>
        <v>5</v>
      </c>
      <c r="J1382" s="16" t="str">
        <f>LFAT!B68</f>
        <v>Fish Passage – Barrier Removal and Replacement</v>
      </c>
      <c r="K1382" s="16" t="str">
        <f>LFAT!D68</f>
        <v>I</v>
      </c>
      <c r="L1382" s="19">
        <f>LFAT!F68</f>
        <v>0.5</v>
      </c>
      <c r="M1382" s="16" t="str">
        <f>LFAT!G68</f>
        <v>R</v>
      </c>
      <c r="N1382" s="19">
        <f>LFAT!I68</f>
        <v>0.1</v>
      </c>
      <c r="O1382" s="18">
        <f>LFAT!J68</f>
        <v>0.05</v>
      </c>
      <c r="P1382" s="18">
        <f t="shared" si="63"/>
        <v>5.000000000000001E-3</v>
      </c>
      <c r="Q1382" s="18">
        <f t="shared" si="64"/>
        <v>2.3739657143504001E-2</v>
      </c>
      <c r="R1382" s="18">
        <f t="shared" si="65"/>
        <v>6.4653371439567994E-3</v>
      </c>
    </row>
    <row r="1383" spans="1:18" ht="18" customHeight="1" x14ac:dyDescent="0.2">
      <c r="A1383" s="16" t="str">
        <f>'Limiting Factor Scores'!A123</f>
        <v>CC9</v>
      </c>
      <c r="B1383" s="16" t="str">
        <f>'Limiting Factor Scores'!B123</f>
        <v>Catherine Creek</v>
      </c>
      <c r="C1383" s="16" t="str">
        <f>'Limiting Factor Scores'!C123</f>
        <v>Altered Primary Productivity</v>
      </c>
      <c r="D1383" s="18">
        <f>'Limiting Factor Scores'!D123</f>
        <v>0.90559999999999996</v>
      </c>
      <c r="E1383" s="19">
        <f>'Limiting Factor Scores'!E123</f>
        <v>1.44</v>
      </c>
      <c r="F1383" s="18">
        <f>'Limiting Factor Scores'!F123</f>
        <v>0.19900000000000001</v>
      </c>
      <c r="G1383" s="18">
        <f>'Limiting Factor Scores'!G123</f>
        <v>0.65520806844270407</v>
      </c>
      <c r="H1383" s="18">
        <f>'Limiting Factor Scores'!H123</f>
        <v>0.1838701777878945</v>
      </c>
      <c r="I1383" s="17">
        <f>LFAT!A75</f>
        <v>5</v>
      </c>
      <c r="J1383" s="16" t="str">
        <f>LFAT!B75</f>
        <v>Fish Passage – Barrier Removal and Replacement</v>
      </c>
      <c r="K1383" s="16" t="str">
        <f>LFAT!D75</f>
        <v>N</v>
      </c>
      <c r="L1383" s="19">
        <f>LFAT!F75</f>
        <v>0.1</v>
      </c>
      <c r="M1383" s="16" t="str">
        <f>LFAT!G75</f>
        <v>R</v>
      </c>
      <c r="N1383" s="19">
        <f>LFAT!I75</f>
        <v>0.1</v>
      </c>
      <c r="O1383" s="18">
        <f>LFAT!J75</f>
        <v>0.01</v>
      </c>
      <c r="P1383" s="18">
        <f t="shared" si="63"/>
        <v>1.99E-3</v>
      </c>
      <c r="Q1383" s="18">
        <f t="shared" si="64"/>
        <v>6.5520806844270411E-3</v>
      </c>
      <c r="R1383" s="18">
        <f t="shared" si="65"/>
        <v>1.8387017778789449E-3</v>
      </c>
    </row>
    <row r="1384" spans="1:18" ht="18" customHeight="1" x14ac:dyDescent="0.2">
      <c r="A1384" s="16" t="str">
        <f>'Limiting Factor Scores'!A124</f>
        <v>CC9</v>
      </c>
      <c r="B1384" s="16" t="str">
        <f>'Limiting Factor Scores'!B124</f>
        <v>Catherine Creek</v>
      </c>
      <c r="C1384" s="16" t="str">
        <f>'Limiting Factor Scores'!C124</f>
        <v>Anthropogenic Barriers</v>
      </c>
      <c r="D1384" s="18">
        <f>'Limiting Factor Scores'!D124</f>
        <v>0.90559999999999996</v>
      </c>
      <c r="E1384" s="19">
        <f>'Limiting Factor Scores'!E124</f>
        <v>1.26</v>
      </c>
      <c r="F1384" s="18">
        <f>'Limiting Factor Scores'!F124</f>
        <v>0.1585</v>
      </c>
      <c r="G1384" s="18">
        <f>'Limiting Factor Scores'!G124</f>
        <v>0.76177454840738545</v>
      </c>
      <c r="H1384" s="18">
        <f>'Limiting Factor Scores'!H124</f>
        <v>0.23429437387026811</v>
      </c>
      <c r="I1384" s="17">
        <f>LFAT!A62</f>
        <v>5</v>
      </c>
      <c r="J1384" s="16" t="str">
        <f>LFAT!B62</f>
        <v>Fish Passage – Barrier Removal and Replacement</v>
      </c>
      <c r="K1384" s="16" t="str">
        <f>LFAT!D62</f>
        <v>D</v>
      </c>
      <c r="L1384" s="19">
        <f>LFAT!F62</f>
        <v>1</v>
      </c>
      <c r="M1384" s="16" t="str">
        <f>LFAT!G62</f>
        <v>C</v>
      </c>
      <c r="N1384" s="19">
        <f>LFAT!I62</f>
        <v>1</v>
      </c>
      <c r="O1384" s="18">
        <f>LFAT!J62</f>
        <v>1</v>
      </c>
      <c r="P1384" s="18">
        <f t="shared" si="63"/>
        <v>0.1585</v>
      </c>
      <c r="Q1384" s="18">
        <f t="shared" si="64"/>
        <v>0.76177454840738545</v>
      </c>
      <c r="R1384" s="18">
        <f t="shared" si="65"/>
        <v>0.23429437387026811</v>
      </c>
    </row>
    <row r="1385" spans="1:18" ht="18" customHeight="1" x14ac:dyDescent="0.2">
      <c r="A1385" s="16" t="str">
        <f>'Limiting Factor Scores'!A125</f>
        <v>CC9</v>
      </c>
      <c r="B1385" s="16" t="str">
        <f>'Limiting Factor Scores'!B125</f>
        <v>Catherine Creek</v>
      </c>
      <c r="C1385" s="16" t="str">
        <f>'Limiting Factor Scores'!C125</f>
        <v>Channel and Habitat Structure</v>
      </c>
      <c r="D1385" s="18">
        <f>'Limiting Factor Scores'!D125</f>
        <v>0.90559999999999996</v>
      </c>
      <c r="E1385" s="19">
        <f>'Limiting Factor Scores'!E125</f>
        <v>1.1499999999999999</v>
      </c>
      <c r="F1385" s="18">
        <f>'Limiting Factor Scores'!F125</f>
        <v>0.13375000000000001</v>
      </c>
      <c r="G1385" s="18">
        <f>'Limiting Factor Scores'!G125</f>
        <v>1.0555091427014121</v>
      </c>
      <c r="H1385" s="18">
        <f>'Limiting Factor Scores'!H125</f>
        <v>0.31816679279467752</v>
      </c>
      <c r="I1385" s="17">
        <f>LFAT!A66</f>
        <v>5</v>
      </c>
      <c r="J1385" s="16" t="str">
        <f>LFAT!B66</f>
        <v>Fish Passage – Barrier Removal and Replacement</v>
      </c>
      <c r="K1385" s="16" t="str">
        <f>LFAT!D66</f>
        <v>I</v>
      </c>
      <c r="L1385" s="19">
        <f>LFAT!F66</f>
        <v>0.5</v>
      </c>
      <c r="M1385" s="16" t="str">
        <f>LFAT!G66</f>
        <v>CD</v>
      </c>
      <c r="N1385" s="19">
        <f>LFAT!I66</f>
        <v>0.5</v>
      </c>
      <c r="O1385" s="18">
        <f>LFAT!J66</f>
        <v>0.25</v>
      </c>
      <c r="P1385" s="18">
        <f t="shared" si="63"/>
        <v>3.3437500000000002E-2</v>
      </c>
      <c r="Q1385" s="18">
        <f t="shared" si="64"/>
        <v>0.26387728567535301</v>
      </c>
      <c r="R1385" s="18">
        <f t="shared" si="65"/>
        <v>7.9541698198669381E-2</v>
      </c>
    </row>
    <row r="1386" spans="1:18" ht="18" customHeight="1" x14ac:dyDescent="0.2">
      <c r="A1386" s="16" t="str">
        <f>'Limiting Factor Scores'!A126</f>
        <v>CC9</v>
      </c>
      <c r="B1386" s="16" t="str">
        <f>'Limiting Factor Scores'!B126</f>
        <v>Catherine Creek</v>
      </c>
      <c r="C1386" s="16" t="str">
        <f>'Limiting Factor Scores'!C126</f>
        <v>Decreased Sediment Quantity</v>
      </c>
      <c r="D1386" s="18">
        <f>'Limiting Factor Scores'!D126</f>
        <v>0.90559999999999996</v>
      </c>
      <c r="E1386" s="19">
        <f>'Limiting Factor Scores'!E126</f>
        <v>1.64</v>
      </c>
      <c r="F1386" s="18">
        <f>'Limiting Factor Scores'!F126</f>
        <v>0.24399999999999999</v>
      </c>
      <c r="G1386" s="18">
        <f>'Limiting Factor Scores'!G126</f>
        <v>1.1442902858089856</v>
      </c>
      <c r="H1386" s="18">
        <f>'Limiting Factor Scores'!H126</f>
        <v>0.34704351456921162</v>
      </c>
      <c r="I1386" s="17">
        <f>LFAT!A69</f>
        <v>5</v>
      </c>
      <c r="J1386" s="16" t="str">
        <f>LFAT!B69</f>
        <v>Fish Passage – Barrier Removal and Replacement</v>
      </c>
      <c r="K1386" s="16" t="str">
        <f>LFAT!D69</f>
        <v>I</v>
      </c>
      <c r="L1386" s="19">
        <f>LFAT!F69</f>
        <v>0.5</v>
      </c>
      <c r="M1386" s="16" t="str">
        <f>LFAT!G69</f>
        <v>R</v>
      </c>
      <c r="N1386" s="19">
        <f>LFAT!I69</f>
        <v>0.1</v>
      </c>
      <c r="O1386" s="18">
        <f>LFAT!J69</f>
        <v>0.05</v>
      </c>
      <c r="P1386" s="18">
        <f t="shared" si="63"/>
        <v>1.2200000000000001E-2</v>
      </c>
      <c r="Q1386" s="18">
        <f t="shared" si="64"/>
        <v>5.7214514290449284E-2</v>
      </c>
      <c r="R1386" s="18">
        <f t="shared" si="65"/>
        <v>1.7352175728460581E-2</v>
      </c>
    </row>
    <row r="1387" spans="1:18" ht="18" customHeight="1" x14ac:dyDescent="0.2">
      <c r="A1387" s="16" t="str">
        <f>'Limiting Factor Scores'!A127</f>
        <v>CC9</v>
      </c>
      <c r="B1387" s="16" t="str">
        <f>'Limiting Factor Scores'!B127</f>
        <v>Catherine Creek</v>
      </c>
      <c r="C1387" s="16" t="str">
        <f>'Limiting Factor Scores'!C127</f>
        <v>Decreased Water Quantity</v>
      </c>
      <c r="D1387" s="18">
        <f>'Limiting Factor Scores'!D127</f>
        <v>0.90559999999999996</v>
      </c>
      <c r="E1387" s="19">
        <f>'Limiting Factor Scores'!E127</f>
        <v>1.26</v>
      </c>
      <c r="F1387" s="18">
        <f>'Limiting Factor Scores'!F127</f>
        <v>0.1585</v>
      </c>
      <c r="G1387" s="18">
        <f>'Limiting Factor Scores'!G127</f>
        <v>1.0755067315926143</v>
      </c>
      <c r="H1387" s="18">
        <f>'Limiting Factor Scores'!H127</f>
        <v>0.30820598530389509</v>
      </c>
      <c r="I1387" s="17">
        <f>LFAT!A67</f>
        <v>5</v>
      </c>
      <c r="J1387" s="16" t="str">
        <f>LFAT!B67</f>
        <v>Fish Passage – Barrier Removal and Replacement</v>
      </c>
      <c r="K1387" s="16" t="str">
        <f>LFAT!D67</f>
        <v>N</v>
      </c>
      <c r="L1387" s="19">
        <f>LFAT!F67</f>
        <v>0.1</v>
      </c>
      <c r="M1387" s="16" t="str">
        <f>LFAT!G67</f>
        <v>R</v>
      </c>
      <c r="N1387" s="19">
        <f>LFAT!I67</f>
        <v>0.1</v>
      </c>
      <c r="O1387" s="18">
        <f>LFAT!J67</f>
        <v>0.01</v>
      </c>
      <c r="P1387" s="18">
        <f t="shared" si="63"/>
        <v>1.585E-3</v>
      </c>
      <c r="Q1387" s="18">
        <f t="shared" si="64"/>
        <v>1.0755067315926143E-2</v>
      </c>
      <c r="R1387" s="18">
        <f t="shared" si="65"/>
        <v>3.0820598530389509E-3</v>
      </c>
    </row>
    <row r="1388" spans="1:18" ht="18" customHeight="1" x14ac:dyDescent="0.2">
      <c r="A1388" s="16" t="str">
        <f>'Limiting Factor Scores'!A128</f>
        <v>CC9</v>
      </c>
      <c r="B1388" s="16" t="str">
        <f>'Limiting Factor Scores'!B128</f>
        <v>Catherine Creek</v>
      </c>
      <c r="C1388" s="16" t="str">
        <f>'Limiting Factor Scores'!C128</f>
        <v>Floodplain Condition</v>
      </c>
      <c r="D1388" s="18">
        <f>'Limiting Factor Scores'!D128</f>
        <v>0.90559999999999996</v>
      </c>
      <c r="E1388" s="19">
        <f>'Limiting Factor Scores'!E128</f>
        <v>1.43</v>
      </c>
      <c r="F1388" s="18">
        <f>'Limiting Factor Scores'!F128</f>
        <v>0.19675000000000001</v>
      </c>
      <c r="G1388" s="18">
        <f>'Limiting Factor Scores'!G128</f>
        <v>1.0830604057906472</v>
      </c>
      <c r="H1388" s="18">
        <f>'Limiting Factor Scores'!H128</f>
        <v>0.30790223733184885</v>
      </c>
      <c r="I1388" s="17">
        <f>LFAT!A64</f>
        <v>5</v>
      </c>
      <c r="J1388" s="16" t="str">
        <f>LFAT!B64</f>
        <v>Fish Passage – Barrier Removal and Replacement</v>
      </c>
      <c r="K1388" s="16" t="str">
        <f>LFAT!D64</f>
        <v>I</v>
      </c>
      <c r="L1388" s="19">
        <f>LFAT!F64</f>
        <v>0.5</v>
      </c>
      <c r="M1388" s="16" t="str">
        <f>LFAT!G64</f>
        <v>CD</v>
      </c>
      <c r="N1388" s="19">
        <f>LFAT!I64</f>
        <v>0.5</v>
      </c>
      <c r="O1388" s="18">
        <f>LFAT!J64</f>
        <v>0.25</v>
      </c>
      <c r="P1388" s="18">
        <f t="shared" si="63"/>
        <v>4.9187500000000002E-2</v>
      </c>
      <c r="Q1388" s="18">
        <f t="shared" si="64"/>
        <v>0.2707651014476618</v>
      </c>
      <c r="R1388" s="18">
        <f t="shared" si="65"/>
        <v>7.6975559332962212E-2</v>
      </c>
    </row>
    <row r="1389" spans="1:18" ht="18" customHeight="1" x14ac:dyDescent="0.2">
      <c r="A1389" s="16" t="str">
        <f>'Limiting Factor Scores'!A129</f>
        <v>CC9</v>
      </c>
      <c r="B1389" s="16" t="str">
        <f>'Limiting Factor Scores'!B129</f>
        <v>Catherine Creek</v>
      </c>
      <c r="C1389" s="16" t="str">
        <f>'Limiting Factor Scores'!C129</f>
        <v>Increased Sediment Quantity</v>
      </c>
      <c r="D1389" s="18">
        <f>'Limiting Factor Scores'!D129</f>
        <v>0.90559999999999996</v>
      </c>
      <c r="E1389" s="19">
        <f>'Limiting Factor Scores'!E129</f>
        <v>1.25</v>
      </c>
      <c r="F1389" s="18">
        <f>'Limiting Factor Scores'!F129</f>
        <v>0.15625</v>
      </c>
      <c r="G1389" s="18">
        <f>'Limiting Factor Scores'!G129</f>
        <v>0.51445357132749991</v>
      </c>
      <c r="H1389" s="18">
        <f>'Limiting Factor Scores'!H129</f>
        <v>0.16974946427682</v>
      </c>
      <c r="I1389" s="17">
        <f>LFAT!A70</f>
        <v>5</v>
      </c>
      <c r="J1389" s="16" t="str">
        <f>LFAT!B70</f>
        <v>Fish Passage – Barrier Removal and Replacement</v>
      </c>
      <c r="K1389" s="16" t="str">
        <f>LFAT!D70</f>
        <v>I</v>
      </c>
      <c r="L1389" s="19">
        <f>LFAT!F70</f>
        <v>0.5</v>
      </c>
      <c r="M1389" s="16" t="str">
        <f>LFAT!G70</f>
        <v>CD</v>
      </c>
      <c r="N1389" s="19">
        <f>LFAT!I70</f>
        <v>0.5</v>
      </c>
      <c r="O1389" s="18">
        <f>LFAT!J70</f>
        <v>0.25</v>
      </c>
      <c r="P1389" s="18">
        <f t="shared" si="63"/>
        <v>3.90625E-2</v>
      </c>
      <c r="Q1389" s="18">
        <f t="shared" si="64"/>
        <v>0.12861339283187498</v>
      </c>
      <c r="R1389" s="18">
        <f t="shared" si="65"/>
        <v>4.2437366069205E-2</v>
      </c>
    </row>
    <row r="1390" spans="1:18" ht="18" customHeight="1" x14ac:dyDescent="0.2">
      <c r="A1390" s="16" t="str">
        <f>'Limiting Factor Scores'!A130</f>
        <v>CC9</v>
      </c>
      <c r="B1390" s="16" t="str">
        <f>'Limiting Factor Scores'!B130</f>
        <v>Catherine Creek</v>
      </c>
      <c r="C1390" s="16" t="str">
        <f>'Limiting Factor Scores'!C130</f>
        <v>Non-Native Species Interactions and Competition</v>
      </c>
      <c r="D1390" s="18">
        <f>'Limiting Factor Scores'!D130</f>
        <v>0.90559999999999996</v>
      </c>
      <c r="E1390" s="19">
        <f>'Limiting Factor Scores'!E130</f>
        <v>1.44</v>
      </c>
      <c r="F1390" s="18">
        <f>'Limiting Factor Scores'!F130</f>
        <v>0.19900000000000001</v>
      </c>
      <c r="G1390" s="18">
        <f>'Limiting Factor Scores'!G130</f>
        <v>0.72471933706562242</v>
      </c>
      <c r="H1390" s="18">
        <f>'Limiting Factor Scores'!H130</f>
        <v>0.25291803793049961</v>
      </c>
      <c r="I1390" s="17">
        <f>LFAT!A76</f>
        <v>5</v>
      </c>
      <c r="J1390" s="16" t="str">
        <f>LFAT!B76</f>
        <v>Fish Passage – Barrier Removal and Replacement</v>
      </c>
      <c r="K1390" s="16" t="str">
        <f>LFAT!D76</f>
        <v>I</v>
      </c>
      <c r="L1390" s="19">
        <f>LFAT!F76</f>
        <v>0.5</v>
      </c>
      <c r="M1390" s="16" t="str">
        <f>LFAT!G76</f>
        <v>R</v>
      </c>
      <c r="N1390" s="19">
        <f>LFAT!I76</f>
        <v>0.1</v>
      </c>
      <c r="O1390" s="18">
        <f>LFAT!J76</f>
        <v>0.05</v>
      </c>
      <c r="P1390" s="18">
        <f t="shared" si="63"/>
        <v>9.9500000000000005E-3</v>
      </c>
      <c r="Q1390" s="18">
        <f t="shared" si="64"/>
        <v>3.6235966853281121E-2</v>
      </c>
      <c r="R1390" s="18">
        <f t="shared" si="65"/>
        <v>1.264590189652498E-2</v>
      </c>
    </row>
    <row r="1391" spans="1:18" ht="18" customHeight="1" x14ac:dyDescent="0.2">
      <c r="A1391" s="16" t="str">
        <f>'Limiting Factor Scores'!A131</f>
        <v>CC9</v>
      </c>
      <c r="B1391" s="16" t="str">
        <f>'Limiting Factor Scores'!B131</f>
        <v>Catherine Creek</v>
      </c>
      <c r="C1391" s="16" t="str">
        <f>'Limiting Factor Scores'!C131</f>
        <v>Predation</v>
      </c>
      <c r="D1391" s="18">
        <f>'Limiting Factor Scores'!D131</f>
        <v>0.90559999999999996</v>
      </c>
      <c r="E1391" s="19">
        <f>'Limiting Factor Scores'!E131</f>
        <v>1</v>
      </c>
      <c r="F1391" s="18">
        <f>'Limiting Factor Scores'!F131</f>
        <v>0.1</v>
      </c>
      <c r="G1391" s="18">
        <f>'Limiting Factor Scores'!G131</f>
        <v>0.48643657157087999</v>
      </c>
      <c r="H1391" s="18">
        <f>'Limiting Factor Scores'!H131</f>
        <v>0.14688832003441282</v>
      </c>
      <c r="I1391" s="17">
        <f>LFAT!A74</f>
        <v>5</v>
      </c>
      <c r="J1391" s="16" t="str">
        <f>LFAT!B74</f>
        <v>Fish Passage – Barrier Removal and Replacement</v>
      </c>
      <c r="K1391" s="16" t="str">
        <f>LFAT!D74</f>
        <v>I</v>
      </c>
      <c r="L1391" s="19">
        <f>LFAT!F74</f>
        <v>0.5</v>
      </c>
      <c r="M1391" s="16" t="str">
        <f>LFAT!G74</f>
        <v>R</v>
      </c>
      <c r="N1391" s="19">
        <f>LFAT!I74</f>
        <v>0.1</v>
      </c>
      <c r="O1391" s="18">
        <f>LFAT!J74</f>
        <v>0.05</v>
      </c>
      <c r="P1391" s="18">
        <f t="shared" si="63"/>
        <v>5.000000000000001E-3</v>
      </c>
      <c r="Q1391" s="18">
        <f t="shared" si="64"/>
        <v>2.4321828578544001E-2</v>
      </c>
      <c r="R1391" s="18">
        <f t="shared" si="65"/>
        <v>7.3444160017206413E-3</v>
      </c>
    </row>
    <row r="1392" spans="1:18" ht="18" customHeight="1" x14ac:dyDescent="0.2">
      <c r="A1392" s="16" t="str">
        <f>'Limiting Factor Scores'!A132</f>
        <v>CC9</v>
      </c>
      <c r="B1392" s="16" t="str">
        <f>'Limiting Factor Scores'!B132</f>
        <v>Catherine Creek</v>
      </c>
      <c r="C1392" s="16" t="str">
        <f>'Limiting Factor Scores'!C132</f>
        <v>Riparian Condition</v>
      </c>
      <c r="D1392" s="18">
        <f>'Limiting Factor Scores'!D132</f>
        <v>0.90559999999999996</v>
      </c>
      <c r="E1392" s="19">
        <f>'Limiting Factor Scores'!E132</f>
        <v>1.1499999999999999</v>
      </c>
      <c r="F1392" s="18">
        <f>'Limiting Factor Scores'!F132</f>
        <v>0.13375000000000001</v>
      </c>
      <c r="G1392" s="18">
        <f>'Limiting Factor Scores'!G132</f>
        <v>0.75183397153239195</v>
      </c>
      <c r="H1392" s="18">
        <f>'Limiting Factor Scores'!H132</f>
        <v>0.24045709516535158</v>
      </c>
      <c r="I1392" s="17">
        <f>LFAT!A63</f>
        <v>5</v>
      </c>
      <c r="J1392" s="16" t="str">
        <f>LFAT!B63</f>
        <v>Fish Passage – Barrier Removal and Replacement</v>
      </c>
      <c r="K1392" s="16" t="str">
        <f>LFAT!D63</f>
        <v>I</v>
      </c>
      <c r="L1392" s="19">
        <f>LFAT!F63</f>
        <v>0.5</v>
      </c>
      <c r="M1392" s="16" t="str">
        <f>LFAT!G63</f>
        <v>R</v>
      </c>
      <c r="N1392" s="19">
        <f>LFAT!I63</f>
        <v>0.1</v>
      </c>
      <c r="O1392" s="18">
        <f>LFAT!J63</f>
        <v>0.05</v>
      </c>
      <c r="P1392" s="18">
        <f t="shared" si="63"/>
        <v>6.6875000000000007E-3</v>
      </c>
      <c r="Q1392" s="18">
        <f t="shared" si="64"/>
        <v>3.7591698576619599E-2</v>
      </c>
      <c r="R1392" s="18">
        <f t="shared" si="65"/>
        <v>1.202285475826758E-2</v>
      </c>
    </row>
    <row r="1393" spans="1:18" ht="18" customHeight="1" x14ac:dyDescent="0.2">
      <c r="A1393" s="16" t="str">
        <f>'Limiting Factor Scores'!A133</f>
        <v>CC9</v>
      </c>
      <c r="B1393" s="16" t="str">
        <f>'Limiting Factor Scores'!B133</f>
        <v>Catherine Creek</v>
      </c>
      <c r="C1393" s="16" t="str">
        <f>'Limiting Factor Scores'!C133</f>
        <v>Side Channel and Wetland Habitat</v>
      </c>
      <c r="D1393" s="18">
        <f>'Limiting Factor Scores'!D133</f>
        <v>0.90559999999999996</v>
      </c>
      <c r="E1393" s="19">
        <f>'Limiting Factor Scores'!E133</f>
        <v>1.43</v>
      </c>
      <c r="F1393" s="18">
        <f>'Limiting Factor Scores'!F133</f>
        <v>0.19675000000000001</v>
      </c>
      <c r="G1393" s="18">
        <f>'Limiting Factor Scores'!G133</f>
        <v>1.3694159768374112</v>
      </c>
      <c r="H1393" s="18">
        <f>'Limiting Factor Scores'!H133</f>
        <v>0.39793242887394037</v>
      </c>
      <c r="I1393" s="17">
        <f>LFAT!A65</f>
        <v>5</v>
      </c>
      <c r="J1393" s="16" t="str">
        <f>LFAT!B65</f>
        <v>Fish Passage – Barrier Removal and Replacement</v>
      </c>
      <c r="K1393" s="16" t="str">
        <f>LFAT!D65</f>
        <v>I</v>
      </c>
      <c r="L1393" s="19">
        <f>LFAT!F65</f>
        <v>0.5</v>
      </c>
      <c r="M1393" s="16" t="str">
        <f>LFAT!G65</f>
        <v>R</v>
      </c>
      <c r="N1393" s="19">
        <f>LFAT!I65</f>
        <v>0.1</v>
      </c>
      <c r="O1393" s="18">
        <f>LFAT!J65</f>
        <v>0.05</v>
      </c>
      <c r="P1393" s="18">
        <f t="shared" si="63"/>
        <v>9.8375000000000008E-3</v>
      </c>
      <c r="Q1393" s="18">
        <f t="shared" si="64"/>
        <v>6.8470798841870559E-2</v>
      </c>
      <c r="R1393" s="18">
        <f t="shared" si="65"/>
        <v>1.989662144369702E-2</v>
      </c>
    </row>
    <row r="1394" spans="1:18" ht="18" customHeight="1" x14ac:dyDescent="0.2">
      <c r="A1394" s="16" t="str">
        <f>'Limiting Factor Scores'!A134</f>
        <v>CC9</v>
      </c>
      <c r="B1394" s="16" t="str">
        <f>'Limiting Factor Scores'!B134</f>
        <v>Catherine Creek</v>
      </c>
      <c r="C1394" s="16" t="str">
        <f>'Limiting Factor Scores'!C134</f>
        <v>Summer Water Temperature</v>
      </c>
      <c r="D1394" s="18">
        <f>'Limiting Factor Scores'!D134</f>
        <v>0.90559999999999996</v>
      </c>
      <c r="E1394" s="19">
        <f>'Limiting Factor Scores'!E134</f>
        <v>1.26</v>
      </c>
      <c r="F1394" s="18">
        <f>'Limiting Factor Scores'!F134</f>
        <v>0.1585</v>
      </c>
      <c r="G1394" s="18">
        <f>'Limiting Factor Scores'!G134</f>
        <v>0.95555030855092316</v>
      </c>
      <c r="H1394" s="18">
        <f>'Limiting Factor Scores'!H134</f>
        <v>0.29501077873773074</v>
      </c>
      <c r="I1394" s="17">
        <f>LFAT!A71</f>
        <v>5</v>
      </c>
      <c r="J1394" s="16" t="str">
        <f>LFAT!B71</f>
        <v>Fish Passage – Barrier Removal and Replacement</v>
      </c>
      <c r="K1394" s="16" t="str">
        <f>LFAT!D71</f>
        <v>I</v>
      </c>
      <c r="L1394" s="19">
        <f>LFAT!F71</f>
        <v>0.5</v>
      </c>
      <c r="M1394" s="16" t="str">
        <f>LFAT!G71</f>
        <v>R</v>
      </c>
      <c r="N1394" s="19">
        <f>LFAT!I71</f>
        <v>0.1</v>
      </c>
      <c r="O1394" s="18">
        <f>LFAT!J71</f>
        <v>0.05</v>
      </c>
      <c r="P1394" s="18">
        <f t="shared" si="63"/>
        <v>7.9249999999999998E-3</v>
      </c>
      <c r="Q1394" s="18">
        <f t="shared" si="64"/>
        <v>4.7777515427546158E-2</v>
      </c>
      <c r="R1394" s="18">
        <f t="shared" si="65"/>
        <v>1.4750538936886538E-2</v>
      </c>
    </row>
    <row r="1395" spans="1:18" ht="18" customHeight="1" x14ac:dyDescent="0.2">
      <c r="A1395" s="16" t="str">
        <f>'Limiting Factor Scores'!A135</f>
        <v>CC9</v>
      </c>
      <c r="B1395" s="16" t="str">
        <f>'Limiting Factor Scores'!B135</f>
        <v>Catherine Creek</v>
      </c>
      <c r="C1395" s="16" t="str">
        <f>'Limiting Factor Scores'!C135</f>
        <v>Water Quality</v>
      </c>
      <c r="D1395" s="18">
        <f>'Limiting Factor Scores'!D135</f>
        <v>0.90559999999999996</v>
      </c>
      <c r="E1395" s="19">
        <f>'Limiting Factor Scores'!E135</f>
        <v>1</v>
      </c>
      <c r="F1395" s="18">
        <f>'Limiting Factor Scores'!F135</f>
        <v>0.1</v>
      </c>
      <c r="G1395" s="18">
        <f>'Limiting Factor Scores'!G135</f>
        <v>0.52718857157088006</v>
      </c>
      <c r="H1395" s="18">
        <f>'Limiting Factor Scores'!H135</f>
        <v>0.14543289146673599</v>
      </c>
      <c r="I1395" s="17">
        <f>LFAT!A73</f>
        <v>5</v>
      </c>
      <c r="J1395" s="16" t="str">
        <f>LFAT!B73</f>
        <v>Fish Passage – Barrier Removal and Replacement</v>
      </c>
      <c r="K1395" s="16" t="str">
        <f>LFAT!D73</f>
        <v>I</v>
      </c>
      <c r="L1395" s="19">
        <f>LFAT!F73</f>
        <v>0.5</v>
      </c>
      <c r="M1395" s="16" t="str">
        <f>LFAT!G73</f>
        <v>CD</v>
      </c>
      <c r="N1395" s="19">
        <f>LFAT!I73</f>
        <v>0.5</v>
      </c>
      <c r="O1395" s="18">
        <f>LFAT!J73</f>
        <v>0.25</v>
      </c>
      <c r="P1395" s="18">
        <f t="shared" si="63"/>
        <v>2.5000000000000001E-2</v>
      </c>
      <c r="Q1395" s="18">
        <f t="shared" si="64"/>
        <v>0.13179714289272002</v>
      </c>
      <c r="R1395" s="18">
        <f t="shared" si="65"/>
        <v>3.6358222866683998E-2</v>
      </c>
    </row>
    <row r="1396" spans="1:18" ht="18" customHeight="1" x14ac:dyDescent="0.2">
      <c r="A1396" s="16" t="str">
        <f>'Limiting Factor Scores'!A136</f>
        <v>CC9</v>
      </c>
      <c r="B1396" s="16" t="str">
        <f>'Limiting Factor Scores'!B136</f>
        <v>Catherine Creek</v>
      </c>
      <c r="C1396" s="16" t="str">
        <f>'Limiting Factor Scores'!C136</f>
        <v>Winter Water Temperature</v>
      </c>
      <c r="D1396" s="18">
        <f>'Limiting Factor Scores'!D136</f>
        <v>0.90559999999999996</v>
      </c>
      <c r="E1396" s="19">
        <f>'Limiting Factor Scores'!E136</f>
        <v>1</v>
      </c>
      <c r="F1396" s="18">
        <f>'Limiting Factor Scores'!F136</f>
        <v>0.1</v>
      </c>
      <c r="G1396" s="18">
        <f>'Limiting Factor Scores'!G136</f>
        <v>0.43404114287008</v>
      </c>
      <c r="H1396" s="18">
        <f>'Limiting Factor Scores'!H136</f>
        <v>0.120807040013584</v>
      </c>
      <c r="I1396" s="17">
        <f>LFAT!A72</f>
        <v>5</v>
      </c>
      <c r="J1396" s="16" t="str">
        <f>LFAT!B72</f>
        <v>Fish Passage – Barrier Removal and Replacement</v>
      </c>
      <c r="K1396" s="16" t="str">
        <f>LFAT!D72</f>
        <v>N</v>
      </c>
      <c r="L1396" s="19">
        <f>LFAT!F72</f>
        <v>0.1</v>
      </c>
      <c r="M1396" s="16" t="str">
        <f>LFAT!G72</f>
        <v>R</v>
      </c>
      <c r="N1396" s="19">
        <f>LFAT!I72</f>
        <v>0.1</v>
      </c>
      <c r="O1396" s="18">
        <f>LFAT!J72</f>
        <v>0.01</v>
      </c>
      <c r="P1396" s="18">
        <f t="shared" si="63"/>
        <v>1E-3</v>
      </c>
      <c r="Q1396" s="18">
        <f t="shared" si="64"/>
        <v>4.3404114287008003E-3</v>
      </c>
      <c r="R1396" s="18">
        <f t="shared" si="65"/>
        <v>1.2080704001358399E-3</v>
      </c>
    </row>
    <row r="1397" spans="1:18" ht="18" customHeight="1" x14ac:dyDescent="0.2">
      <c r="A1397" s="16" t="str">
        <f>'Limiting Factor Scores'!A122</f>
        <v>CC9</v>
      </c>
      <c r="B1397" s="16" t="str">
        <f>'Limiting Factor Scores'!B122</f>
        <v>Catherine Creek</v>
      </c>
      <c r="C1397" s="16" t="str">
        <f>'Limiting Factor Scores'!C122</f>
        <v>Altered Flow Timing</v>
      </c>
      <c r="D1397" s="18">
        <f>'Limiting Factor Scores'!D122</f>
        <v>0.90559999999999996</v>
      </c>
      <c r="E1397" s="19">
        <f>'Limiting Factor Scores'!E122</f>
        <v>1</v>
      </c>
      <c r="F1397" s="18">
        <f>'Limiting Factor Scores'!F122</f>
        <v>0.1</v>
      </c>
      <c r="G1397" s="18">
        <f>'Limiting Factor Scores'!G122</f>
        <v>0.47479314287008001</v>
      </c>
      <c r="H1397" s="18">
        <f>'Limiting Factor Scores'!H122</f>
        <v>0.12930674287913599</v>
      </c>
      <c r="I1397" s="17">
        <f>LFAT!A83</f>
        <v>6</v>
      </c>
      <c r="J1397" s="16" t="str">
        <f>LFAT!B83</f>
        <v>Instream Flow Restoration</v>
      </c>
      <c r="K1397" s="16" t="str">
        <f>LFAT!D83</f>
        <v>D</v>
      </c>
      <c r="L1397" s="19">
        <f>LFAT!F83</f>
        <v>1</v>
      </c>
      <c r="M1397" s="16" t="str">
        <f>LFAT!G83</f>
        <v>CD</v>
      </c>
      <c r="N1397" s="19">
        <f>LFAT!I83</f>
        <v>0.5</v>
      </c>
      <c r="O1397" s="18">
        <f>LFAT!J83</f>
        <v>0.5</v>
      </c>
      <c r="P1397" s="18">
        <f t="shared" si="63"/>
        <v>0.05</v>
      </c>
      <c r="Q1397" s="18">
        <f t="shared" si="64"/>
        <v>0.23739657143504</v>
      </c>
      <c r="R1397" s="18">
        <f t="shared" si="65"/>
        <v>6.4653371439567994E-2</v>
      </c>
    </row>
    <row r="1398" spans="1:18" ht="18" customHeight="1" x14ac:dyDescent="0.2">
      <c r="A1398" s="16" t="str">
        <f>'Limiting Factor Scores'!A123</f>
        <v>CC9</v>
      </c>
      <c r="B1398" s="16" t="str">
        <f>'Limiting Factor Scores'!B123</f>
        <v>Catherine Creek</v>
      </c>
      <c r="C1398" s="16" t="str">
        <f>'Limiting Factor Scores'!C123</f>
        <v>Altered Primary Productivity</v>
      </c>
      <c r="D1398" s="18">
        <f>'Limiting Factor Scores'!D123</f>
        <v>0.90559999999999996</v>
      </c>
      <c r="E1398" s="19">
        <f>'Limiting Factor Scores'!E123</f>
        <v>1.44</v>
      </c>
      <c r="F1398" s="18">
        <f>'Limiting Factor Scores'!F123</f>
        <v>0.19900000000000001</v>
      </c>
      <c r="G1398" s="18">
        <f>'Limiting Factor Scores'!G123</f>
        <v>0.65520806844270407</v>
      </c>
      <c r="H1398" s="18">
        <f>'Limiting Factor Scores'!H123</f>
        <v>0.1838701777878945</v>
      </c>
      <c r="I1398" s="17">
        <f>LFAT!A90</f>
        <v>6</v>
      </c>
      <c r="J1398" s="16" t="str">
        <f>LFAT!B90</f>
        <v>Instream Flow Restoration</v>
      </c>
      <c r="K1398" s="16" t="str">
        <f>LFAT!D90</f>
        <v>N</v>
      </c>
      <c r="L1398" s="19">
        <f>LFAT!F90</f>
        <v>0.1</v>
      </c>
      <c r="M1398" s="16" t="str">
        <f>LFAT!G90</f>
        <v>R</v>
      </c>
      <c r="N1398" s="19">
        <f>LFAT!I90</f>
        <v>0.1</v>
      </c>
      <c r="O1398" s="18">
        <f>LFAT!J90</f>
        <v>0.01</v>
      </c>
      <c r="P1398" s="18">
        <f t="shared" si="63"/>
        <v>1.99E-3</v>
      </c>
      <c r="Q1398" s="18">
        <f t="shared" si="64"/>
        <v>6.5520806844270411E-3</v>
      </c>
      <c r="R1398" s="18">
        <f t="shared" si="65"/>
        <v>1.8387017778789449E-3</v>
      </c>
    </row>
    <row r="1399" spans="1:18" ht="18" customHeight="1" x14ac:dyDescent="0.2">
      <c r="A1399" s="16" t="str">
        <f>'Limiting Factor Scores'!A124</f>
        <v>CC9</v>
      </c>
      <c r="B1399" s="16" t="str">
        <f>'Limiting Factor Scores'!B124</f>
        <v>Catherine Creek</v>
      </c>
      <c r="C1399" s="16" t="str">
        <f>'Limiting Factor Scores'!C124</f>
        <v>Anthropogenic Barriers</v>
      </c>
      <c r="D1399" s="18">
        <f>'Limiting Factor Scores'!D124</f>
        <v>0.90559999999999996</v>
      </c>
      <c r="E1399" s="19">
        <f>'Limiting Factor Scores'!E124</f>
        <v>1.26</v>
      </c>
      <c r="F1399" s="18">
        <f>'Limiting Factor Scores'!F124</f>
        <v>0.1585</v>
      </c>
      <c r="G1399" s="18">
        <f>'Limiting Factor Scores'!G124</f>
        <v>0.76177454840738545</v>
      </c>
      <c r="H1399" s="18">
        <f>'Limiting Factor Scores'!H124</f>
        <v>0.23429437387026811</v>
      </c>
      <c r="I1399" s="17">
        <f>LFAT!A77</f>
        <v>6</v>
      </c>
      <c r="J1399" s="16" t="str">
        <f>LFAT!B77</f>
        <v>Instream Flow Restoration</v>
      </c>
      <c r="K1399" s="16" t="str">
        <f>LFAT!D77</f>
        <v>I</v>
      </c>
      <c r="L1399" s="19">
        <f>LFAT!F77</f>
        <v>0.5</v>
      </c>
      <c r="M1399" s="16" t="str">
        <f>LFAT!G77</f>
        <v>CD</v>
      </c>
      <c r="N1399" s="19">
        <f>LFAT!I77</f>
        <v>0.5</v>
      </c>
      <c r="O1399" s="18">
        <f>LFAT!J77</f>
        <v>0.25</v>
      </c>
      <c r="P1399" s="18">
        <f t="shared" si="63"/>
        <v>3.9625E-2</v>
      </c>
      <c r="Q1399" s="18">
        <f t="shared" si="64"/>
        <v>0.19044363710184636</v>
      </c>
      <c r="R1399" s="18">
        <f t="shared" si="65"/>
        <v>5.8573593467567027E-2</v>
      </c>
    </row>
    <row r="1400" spans="1:18" ht="18" customHeight="1" x14ac:dyDescent="0.2">
      <c r="A1400" s="16" t="str">
        <f>'Limiting Factor Scores'!A125</f>
        <v>CC9</v>
      </c>
      <c r="B1400" s="16" t="str">
        <f>'Limiting Factor Scores'!B125</f>
        <v>Catherine Creek</v>
      </c>
      <c r="C1400" s="16" t="str">
        <f>'Limiting Factor Scores'!C125</f>
        <v>Channel and Habitat Structure</v>
      </c>
      <c r="D1400" s="18">
        <f>'Limiting Factor Scores'!D125</f>
        <v>0.90559999999999996</v>
      </c>
      <c r="E1400" s="19">
        <f>'Limiting Factor Scores'!E125</f>
        <v>1.1499999999999999</v>
      </c>
      <c r="F1400" s="18">
        <f>'Limiting Factor Scores'!F125</f>
        <v>0.13375000000000001</v>
      </c>
      <c r="G1400" s="18">
        <f>'Limiting Factor Scores'!G125</f>
        <v>1.0555091427014121</v>
      </c>
      <c r="H1400" s="18">
        <f>'Limiting Factor Scores'!H125</f>
        <v>0.31816679279467752</v>
      </c>
      <c r="I1400" s="17">
        <f>LFAT!A81</f>
        <v>6</v>
      </c>
      <c r="J1400" s="16" t="str">
        <f>LFAT!B81</f>
        <v>Instream Flow Restoration</v>
      </c>
      <c r="K1400" s="16" t="str">
        <f>LFAT!D81</f>
        <v>N</v>
      </c>
      <c r="L1400" s="19">
        <f>LFAT!F81</f>
        <v>0.1</v>
      </c>
      <c r="M1400" s="16" t="str">
        <f>LFAT!G81</f>
        <v>R</v>
      </c>
      <c r="N1400" s="19">
        <f>LFAT!I81</f>
        <v>0.1</v>
      </c>
      <c r="O1400" s="18">
        <f>LFAT!J81</f>
        <v>0.01</v>
      </c>
      <c r="P1400" s="18">
        <f t="shared" si="63"/>
        <v>1.3375000000000001E-3</v>
      </c>
      <c r="Q1400" s="18">
        <f t="shared" si="64"/>
        <v>1.0555091427014121E-2</v>
      </c>
      <c r="R1400" s="18">
        <f t="shared" si="65"/>
        <v>3.1816679279467754E-3</v>
      </c>
    </row>
    <row r="1401" spans="1:18" ht="18" customHeight="1" x14ac:dyDescent="0.2">
      <c r="A1401" s="16" t="str">
        <f>'Limiting Factor Scores'!A126</f>
        <v>CC9</v>
      </c>
      <c r="B1401" s="16" t="str">
        <f>'Limiting Factor Scores'!B126</f>
        <v>Catherine Creek</v>
      </c>
      <c r="C1401" s="16" t="str">
        <f>'Limiting Factor Scores'!C126</f>
        <v>Decreased Sediment Quantity</v>
      </c>
      <c r="D1401" s="18">
        <f>'Limiting Factor Scores'!D126</f>
        <v>0.90559999999999996</v>
      </c>
      <c r="E1401" s="19">
        <f>'Limiting Factor Scores'!E126</f>
        <v>1.64</v>
      </c>
      <c r="F1401" s="18">
        <f>'Limiting Factor Scores'!F126</f>
        <v>0.24399999999999999</v>
      </c>
      <c r="G1401" s="18">
        <f>'Limiting Factor Scores'!G126</f>
        <v>1.1442902858089856</v>
      </c>
      <c r="H1401" s="18">
        <f>'Limiting Factor Scores'!H126</f>
        <v>0.34704351456921162</v>
      </c>
      <c r="I1401" s="17">
        <f>LFAT!A84</f>
        <v>6</v>
      </c>
      <c r="J1401" s="16" t="str">
        <f>LFAT!B84</f>
        <v>Instream Flow Restoration</v>
      </c>
      <c r="K1401" s="16" t="str">
        <f>LFAT!D84</f>
        <v>N</v>
      </c>
      <c r="L1401" s="19">
        <f>LFAT!F84</f>
        <v>0.1</v>
      </c>
      <c r="M1401" s="16" t="str">
        <f>LFAT!G84</f>
        <v>R</v>
      </c>
      <c r="N1401" s="19">
        <f>LFAT!I84</f>
        <v>0.1</v>
      </c>
      <c r="O1401" s="18">
        <f>LFAT!J84</f>
        <v>0.01</v>
      </c>
      <c r="P1401" s="18">
        <f t="shared" si="63"/>
        <v>2.4399999999999999E-3</v>
      </c>
      <c r="Q1401" s="18">
        <f t="shared" si="64"/>
        <v>1.1442902858089856E-2</v>
      </c>
      <c r="R1401" s="18">
        <f t="shared" si="65"/>
        <v>3.4704351456921164E-3</v>
      </c>
    </row>
    <row r="1402" spans="1:18" ht="18" customHeight="1" x14ac:dyDescent="0.2">
      <c r="A1402" s="16" t="str">
        <f>'Limiting Factor Scores'!A127</f>
        <v>CC9</v>
      </c>
      <c r="B1402" s="16" t="str">
        <f>'Limiting Factor Scores'!B127</f>
        <v>Catherine Creek</v>
      </c>
      <c r="C1402" s="16" t="str">
        <f>'Limiting Factor Scores'!C127</f>
        <v>Decreased Water Quantity</v>
      </c>
      <c r="D1402" s="18">
        <f>'Limiting Factor Scores'!D127</f>
        <v>0.90559999999999996</v>
      </c>
      <c r="E1402" s="19">
        <f>'Limiting Factor Scores'!E127</f>
        <v>1.26</v>
      </c>
      <c r="F1402" s="18">
        <f>'Limiting Factor Scores'!F127</f>
        <v>0.1585</v>
      </c>
      <c r="G1402" s="18">
        <f>'Limiting Factor Scores'!G127</f>
        <v>1.0755067315926143</v>
      </c>
      <c r="H1402" s="18">
        <f>'Limiting Factor Scores'!H127</f>
        <v>0.30820598530389509</v>
      </c>
      <c r="I1402" s="17">
        <f>LFAT!A82</f>
        <v>6</v>
      </c>
      <c r="J1402" s="16" t="str">
        <f>LFAT!B82</f>
        <v>Instream Flow Restoration</v>
      </c>
      <c r="K1402" s="16" t="str">
        <f>LFAT!D82</f>
        <v>D</v>
      </c>
      <c r="L1402" s="19">
        <f>LFAT!F82</f>
        <v>1</v>
      </c>
      <c r="M1402" s="16" t="str">
        <f>LFAT!G82</f>
        <v>C</v>
      </c>
      <c r="N1402" s="19">
        <f>LFAT!I82</f>
        <v>1</v>
      </c>
      <c r="O1402" s="18">
        <f>LFAT!J82</f>
        <v>1</v>
      </c>
      <c r="P1402" s="18">
        <f t="shared" si="63"/>
        <v>0.1585</v>
      </c>
      <c r="Q1402" s="18">
        <f t="shared" si="64"/>
        <v>1.0755067315926143</v>
      </c>
      <c r="R1402" s="18">
        <f t="shared" si="65"/>
        <v>0.30820598530389509</v>
      </c>
    </row>
    <row r="1403" spans="1:18" ht="18" customHeight="1" x14ac:dyDescent="0.2">
      <c r="A1403" s="16" t="str">
        <f>'Limiting Factor Scores'!A128</f>
        <v>CC9</v>
      </c>
      <c r="B1403" s="16" t="str">
        <f>'Limiting Factor Scores'!B128</f>
        <v>Catherine Creek</v>
      </c>
      <c r="C1403" s="16" t="str">
        <f>'Limiting Factor Scores'!C128</f>
        <v>Floodplain Condition</v>
      </c>
      <c r="D1403" s="18">
        <f>'Limiting Factor Scores'!D128</f>
        <v>0.90559999999999996</v>
      </c>
      <c r="E1403" s="19">
        <f>'Limiting Factor Scores'!E128</f>
        <v>1.43</v>
      </c>
      <c r="F1403" s="18">
        <f>'Limiting Factor Scores'!F128</f>
        <v>0.19675000000000001</v>
      </c>
      <c r="G1403" s="18">
        <f>'Limiting Factor Scores'!G128</f>
        <v>1.0830604057906472</v>
      </c>
      <c r="H1403" s="18">
        <f>'Limiting Factor Scores'!H128</f>
        <v>0.30790223733184885</v>
      </c>
      <c r="I1403" s="17">
        <f>LFAT!A79</f>
        <v>6</v>
      </c>
      <c r="J1403" s="16" t="str">
        <f>LFAT!B79</f>
        <v>Instream Flow Restoration</v>
      </c>
      <c r="K1403" s="16" t="str">
        <f>LFAT!D79</f>
        <v>I</v>
      </c>
      <c r="L1403" s="19">
        <f>LFAT!F79</f>
        <v>0.5</v>
      </c>
      <c r="M1403" s="16" t="str">
        <f>LFAT!G79</f>
        <v>CD</v>
      </c>
      <c r="N1403" s="19">
        <f>LFAT!I79</f>
        <v>0.5</v>
      </c>
      <c r="O1403" s="18">
        <f>LFAT!J79</f>
        <v>0.25</v>
      </c>
      <c r="P1403" s="18">
        <f t="shared" si="63"/>
        <v>4.9187500000000002E-2</v>
      </c>
      <c r="Q1403" s="18">
        <f t="shared" si="64"/>
        <v>0.2707651014476618</v>
      </c>
      <c r="R1403" s="18">
        <f t="shared" si="65"/>
        <v>7.6975559332962212E-2</v>
      </c>
    </row>
    <row r="1404" spans="1:18" ht="18" customHeight="1" x14ac:dyDescent="0.2">
      <c r="A1404" s="16" t="str">
        <f>'Limiting Factor Scores'!A129</f>
        <v>CC9</v>
      </c>
      <c r="B1404" s="16" t="str">
        <f>'Limiting Factor Scores'!B129</f>
        <v>Catherine Creek</v>
      </c>
      <c r="C1404" s="16" t="str">
        <f>'Limiting Factor Scores'!C129</f>
        <v>Increased Sediment Quantity</v>
      </c>
      <c r="D1404" s="18">
        <f>'Limiting Factor Scores'!D129</f>
        <v>0.90559999999999996</v>
      </c>
      <c r="E1404" s="19">
        <f>'Limiting Factor Scores'!E129</f>
        <v>1.25</v>
      </c>
      <c r="F1404" s="18">
        <f>'Limiting Factor Scores'!F129</f>
        <v>0.15625</v>
      </c>
      <c r="G1404" s="18">
        <f>'Limiting Factor Scores'!G129</f>
        <v>0.51445357132749991</v>
      </c>
      <c r="H1404" s="18">
        <f>'Limiting Factor Scores'!H129</f>
        <v>0.16974946427682</v>
      </c>
      <c r="I1404" s="17">
        <f>LFAT!A85</f>
        <v>6</v>
      </c>
      <c r="J1404" s="16" t="str">
        <f>LFAT!B85</f>
        <v>Instream Flow Restoration</v>
      </c>
      <c r="K1404" s="16" t="str">
        <f>LFAT!D85</f>
        <v>N</v>
      </c>
      <c r="L1404" s="19">
        <f>LFAT!F85</f>
        <v>0.1</v>
      </c>
      <c r="M1404" s="16" t="str">
        <f>LFAT!G85</f>
        <v>R</v>
      </c>
      <c r="N1404" s="19">
        <f>LFAT!I85</f>
        <v>0.1</v>
      </c>
      <c r="O1404" s="18">
        <f>LFAT!J85</f>
        <v>0.01</v>
      </c>
      <c r="P1404" s="18">
        <f t="shared" si="63"/>
        <v>1.5625000000000001E-3</v>
      </c>
      <c r="Q1404" s="18">
        <f t="shared" si="64"/>
        <v>5.1445357132749994E-3</v>
      </c>
      <c r="R1404" s="18">
        <f t="shared" si="65"/>
        <v>1.6974946427682001E-3</v>
      </c>
    </row>
    <row r="1405" spans="1:18" ht="18" customHeight="1" x14ac:dyDescent="0.2">
      <c r="A1405" s="16" t="str">
        <f>'Limiting Factor Scores'!A130</f>
        <v>CC9</v>
      </c>
      <c r="B1405" s="16" t="str">
        <f>'Limiting Factor Scores'!B130</f>
        <v>Catherine Creek</v>
      </c>
      <c r="C1405" s="16" t="str">
        <f>'Limiting Factor Scores'!C130</f>
        <v>Non-Native Species Interactions and Competition</v>
      </c>
      <c r="D1405" s="18">
        <f>'Limiting Factor Scores'!D130</f>
        <v>0.90559999999999996</v>
      </c>
      <c r="E1405" s="19">
        <f>'Limiting Factor Scores'!E130</f>
        <v>1.44</v>
      </c>
      <c r="F1405" s="18">
        <f>'Limiting Factor Scores'!F130</f>
        <v>0.19900000000000001</v>
      </c>
      <c r="G1405" s="18">
        <f>'Limiting Factor Scores'!G130</f>
        <v>0.72471933706562242</v>
      </c>
      <c r="H1405" s="18">
        <f>'Limiting Factor Scores'!H130</f>
        <v>0.25291803793049961</v>
      </c>
      <c r="I1405" s="17">
        <f>LFAT!A91</f>
        <v>6</v>
      </c>
      <c r="J1405" s="16" t="str">
        <f>LFAT!B91</f>
        <v>Instream Flow Restoration</v>
      </c>
      <c r="K1405" s="16" t="str">
        <f>LFAT!D91</f>
        <v>N</v>
      </c>
      <c r="L1405" s="19">
        <f>LFAT!F91</f>
        <v>0.1</v>
      </c>
      <c r="M1405" s="16" t="str">
        <f>LFAT!G91</f>
        <v>R</v>
      </c>
      <c r="N1405" s="19">
        <f>LFAT!I91</f>
        <v>0.1</v>
      </c>
      <c r="O1405" s="18">
        <f>LFAT!J91</f>
        <v>0.01</v>
      </c>
      <c r="P1405" s="18">
        <f t="shared" si="63"/>
        <v>1.99E-3</v>
      </c>
      <c r="Q1405" s="18">
        <f t="shared" si="64"/>
        <v>7.2471933706562243E-3</v>
      </c>
      <c r="R1405" s="18">
        <f t="shared" si="65"/>
        <v>2.5291803793049961E-3</v>
      </c>
    </row>
    <row r="1406" spans="1:18" ht="18" customHeight="1" x14ac:dyDescent="0.2">
      <c r="A1406" s="16" t="str">
        <f>'Limiting Factor Scores'!A131</f>
        <v>CC9</v>
      </c>
      <c r="B1406" s="16" t="str">
        <f>'Limiting Factor Scores'!B131</f>
        <v>Catherine Creek</v>
      </c>
      <c r="C1406" s="16" t="str">
        <f>'Limiting Factor Scores'!C131</f>
        <v>Predation</v>
      </c>
      <c r="D1406" s="18">
        <f>'Limiting Factor Scores'!D131</f>
        <v>0.90559999999999996</v>
      </c>
      <c r="E1406" s="19">
        <f>'Limiting Factor Scores'!E131</f>
        <v>1</v>
      </c>
      <c r="F1406" s="18">
        <f>'Limiting Factor Scores'!F131</f>
        <v>0.1</v>
      </c>
      <c r="G1406" s="18">
        <f>'Limiting Factor Scores'!G131</f>
        <v>0.48643657157087999</v>
      </c>
      <c r="H1406" s="18">
        <f>'Limiting Factor Scores'!H131</f>
        <v>0.14688832003441282</v>
      </c>
      <c r="I1406" s="17">
        <f>LFAT!A89</f>
        <v>6</v>
      </c>
      <c r="J1406" s="16" t="str">
        <f>LFAT!B89</f>
        <v>Instream Flow Restoration</v>
      </c>
      <c r="K1406" s="16" t="str">
        <f>LFAT!D89</f>
        <v>N</v>
      </c>
      <c r="L1406" s="19">
        <f>LFAT!F89</f>
        <v>0.1</v>
      </c>
      <c r="M1406" s="16" t="str">
        <f>LFAT!G89</f>
        <v>R</v>
      </c>
      <c r="N1406" s="19">
        <f>LFAT!I89</f>
        <v>0.1</v>
      </c>
      <c r="O1406" s="18">
        <f>LFAT!J89</f>
        <v>0.01</v>
      </c>
      <c r="P1406" s="18">
        <f t="shared" si="63"/>
        <v>1E-3</v>
      </c>
      <c r="Q1406" s="18">
        <f t="shared" si="64"/>
        <v>4.8643657157088002E-3</v>
      </c>
      <c r="R1406" s="18">
        <f t="shared" si="65"/>
        <v>1.4688832003441283E-3</v>
      </c>
    </row>
    <row r="1407" spans="1:18" ht="18" customHeight="1" x14ac:dyDescent="0.2">
      <c r="A1407" s="16" t="str">
        <f>'Limiting Factor Scores'!A132</f>
        <v>CC9</v>
      </c>
      <c r="B1407" s="16" t="str">
        <f>'Limiting Factor Scores'!B132</f>
        <v>Catherine Creek</v>
      </c>
      <c r="C1407" s="16" t="str">
        <f>'Limiting Factor Scores'!C132</f>
        <v>Riparian Condition</v>
      </c>
      <c r="D1407" s="18">
        <f>'Limiting Factor Scores'!D132</f>
        <v>0.90559999999999996</v>
      </c>
      <c r="E1407" s="19">
        <f>'Limiting Factor Scores'!E132</f>
        <v>1.1499999999999999</v>
      </c>
      <c r="F1407" s="18">
        <f>'Limiting Factor Scores'!F132</f>
        <v>0.13375000000000001</v>
      </c>
      <c r="G1407" s="18">
        <f>'Limiting Factor Scores'!G132</f>
        <v>0.75183397153239195</v>
      </c>
      <c r="H1407" s="18">
        <f>'Limiting Factor Scores'!H132</f>
        <v>0.24045709516535158</v>
      </c>
      <c r="I1407" s="17">
        <f>LFAT!A78</f>
        <v>6</v>
      </c>
      <c r="J1407" s="16" t="str">
        <f>LFAT!B78</f>
        <v>Instream Flow Restoration</v>
      </c>
      <c r="K1407" s="16" t="str">
        <f>LFAT!D78</f>
        <v>I</v>
      </c>
      <c r="L1407" s="19">
        <f>LFAT!F78</f>
        <v>0.5</v>
      </c>
      <c r="M1407" s="16" t="str">
        <f>LFAT!G78</f>
        <v>CD</v>
      </c>
      <c r="N1407" s="19">
        <f>LFAT!I78</f>
        <v>0.5</v>
      </c>
      <c r="O1407" s="18">
        <f>LFAT!J78</f>
        <v>0.25</v>
      </c>
      <c r="P1407" s="18">
        <f t="shared" si="63"/>
        <v>3.3437500000000002E-2</v>
      </c>
      <c r="Q1407" s="18">
        <f t="shared" si="64"/>
        <v>0.18795849288309799</v>
      </c>
      <c r="R1407" s="18">
        <f t="shared" si="65"/>
        <v>6.0114273791337894E-2</v>
      </c>
    </row>
    <row r="1408" spans="1:18" ht="18" customHeight="1" x14ac:dyDescent="0.2">
      <c r="A1408" s="16" t="str">
        <f>'Limiting Factor Scores'!A133</f>
        <v>CC9</v>
      </c>
      <c r="B1408" s="16" t="str">
        <f>'Limiting Factor Scores'!B133</f>
        <v>Catherine Creek</v>
      </c>
      <c r="C1408" s="16" t="str">
        <f>'Limiting Factor Scores'!C133</f>
        <v>Side Channel and Wetland Habitat</v>
      </c>
      <c r="D1408" s="18">
        <f>'Limiting Factor Scores'!D133</f>
        <v>0.90559999999999996</v>
      </c>
      <c r="E1408" s="19">
        <f>'Limiting Factor Scores'!E133</f>
        <v>1.43</v>
      </c>
      <c r="F1408" s="18">
        <f>'Limiting Factor Scores'!F133</f>
        <v>0.19675000000000001</v>
      </c>
      <c r="G1408" s="18">
        <f>'Limiting Factor Scores'!G133</f>
        <v>1.3694159768374112</v>
      </c>
      <c r="H1408" s="18">
        <f>'Limiting Factor Scores'!H133</f>
        <v>0.39793242887394037</v>
      </c>
      <c r="I1408" s="17">
        <f>LFAT!A80</f>
        <v>6</v>
      </c>
      <c r="J1408" s="16" t="str">
        <f>LFAT!B80</f>
        <v>Instream Flow Restoration</v>
      </c>
      <c r="K1408" s="16" t="str">
        <f>LFAT!D80</f>
        <v>D</v>
      </c>
      <c r="L1408" s="19">
        <f>LFAT!F80</f>
        <v>1</v>
      </c>
      <c r="M1408" s="16" t="str">
        <f>LFAT!G80</f>
        <v>CD</v>
      </c>
      <c r="N1408" s="19">
        <f>LFAT!I80</f>
        <v>0.5</v>
      </c>
      <c r="O1408" s="18">
        <f>LFAT!J80</f>
        <v>0.5</v>
      </c>
      <c r="P1408" s="18">
        <f t="shared" si="63"/>
        <v>9.8375000000000004E-2</v>
      </c>
      <c r="Q1408" s="18">
        <f t="shared" si="64"/>
        <v>0.68470798841870562</v>
      </c>
      <c r="R1408" s="18">
        <f t="shared" si="65"/>
        <v>0.19896621443697018</v>
      </c>
    </row>
    <row r="1409" spans="1:18" ht="18" customHeight="1" x14ac:dyDescent="0.2">
      <c r="A1409" s="16" t="str">
        <f>'Limiting Factor Scores'!A134</f>
        <v>CC9</v>
      </c>
      <c r="B1409" s="16" t="str">
        <f>'Limiting Factor Scores'!B134</f>
        <v>Catherine Creek</v>
      </c>
      <c r="C1409" s="16" t="str">
        <f>'Limiting Factor Scores'!C134</f>
        <v>Summer Water Temperature</v>
      </c>
      <c r="D1409" s="18">
        <f>'Limiting Factor Scores'!D134</f>
        <v>0.90559999999999996</v>
      </c>
      <c r="E1409" s="19">
        <f>'Limiting Factor Scores'!E134</f>
        <v>1.26</v>
      </c>
      <c r="F1409" s="18">
        <f>'Limiting Factor Scores'!F134</f>
        <v>0.1585</v>
      </c>
      <c r="G1409" s="18">
        <f>'Limiting Factor Scores'!G134</f>
        <v>0.95555030855092316</v>
      </c>
      <c r="H1409" s="18">
        <f>'Limiting Factor Scores'!H134</f>
        <v>0.29501077873773074</v>
      </c>
      <c r="I1409" s="17">
        <f>LFAT!A86</f>
        <v>6</v>
      </c>
      <c r="J1409" s="16" t="str">
        <f>LFAT!B86</f>
        <v>Instream Flow Restoration</v>
      </c>
      <c r="K1409" s="16" t="str">
        <f>LFAT!D86</f>
        <v>D</v>
      </c>
      <c r="L1409" s="19">
        <f>LFAT!F86</f>
        <v>1</v>
      </c>
      <c r="M1409" s="16" t="str">
        <f>LFAT!G86</f>
        <v>C</v>
      </c>
      <c r="N1409" s="19">
        <f>LFAT!I86</f>
        <v>1</v>
      </c>
      <c r="O1409" s="18">
        <f>LFAT!J86</f>
        <v>1</v>
      </c>
      <c r="P1409" s="18">
        <f t="shared" si="63"/>
        <v>0.1585</v>
      </c>
      <c r="Q1409" s="18">
        <f t="shared" si="64"/>
        <v>0.95555030855092316</v>
      </c>
      <c r="R1409" s="18">
        <f t="shared" si="65"/>
        <v>0.29501077873773074</v>
      </c>
    </row>
    <row r="1410" spans="1:18" ht="18" customHeight="1" x14ac:dyDescent="0.2">
      <c r="A1410" s="16" t="str">
        <f>'Limiting Factor Scores'!A135</f>
        <v>CC9</v>
      </c>
      <c r="B1410" s="16" t="str">
        <f>'Limiting Factor Scores'!B135</f>
        <v>Catherine Creek</v>
      </c>
      <c r="C1410" s="16" t="str">
        <f>'Limiting Factor Scores'!C135</f>
        <v>Water Quality</v>
      </c>
      <c r="D1410" s="18">
        <f>'Limiting Factor Scores'!D135</f>
        <v>0.90559999999999996</v>
      </c>
      <c r="E1410" s="19">
        <f>'Limiting Factor Scores'!E135</f>
        <v>1</v>
      </c>
      <c r="F1410" s="18">
        <f>'Limiting Factor Scores'!F135</f>
        <v>0.1</v>
      </c>
      <c r="G1410" s="18">
        <f>'Limiting Factor Scores'!G135</f>
        <v>0.52718857157088006</v>
      </c>
      <c r="H1410" s="18">
        <f>'Limiting Factor Scores'!H135</f>
        <v>0.14543289146673599</v>
      </c>
      <c r="I1410" s="17">
        <f>LFAT!A88</f>
        <v>6</v>
      </c>
      <c r="J1410" s="16" t="str">
        <f>LFAT!B88</f>
        <v>Instream Flow Restoration</v>
      </c>
      <c r="K1410" s="16" t="str">
        <f>LFAT!D88</f>
        <v>D</v>
      </c>
      <c r="L1410" s="19">
        <f>LFAT!F88</f>
        <v>1</v>
      </c>
      <c r="M1410" s="16" t="str">
        <f>LFAT!G88</f>
        <v>CD</v>
      </c>
      <c r="N1410" s="19">
        <f>LFAT!I88</f>
        <v>0.5</v>
      </c>
      <c r="O1410" s="18">
        <f>LFAT!J88</f>
        <v>0.5</v>
      </c>
      <c r="P1410" s="18">
        <f t="shared" ref="P1410:P1473" si="66">F1410*O1410</f>
        <v>0.05</v>
      </c>
      <c r="Q1410" s="18">
        <f t="shared" ref="Q1410:Q1473" si="67">G1410*O1410</f>
        <v>0.26359428578544003</v>
      </c>
      <c r="R1410" s="18">
        <f t="shared" ref="R1410:R1473" si="68">H1410*O1410</f>
        <v>7.2716445733367996E-2</v>
      </c>
    </row>
    <row r="1411" spans="1:18" ht="18" customHeight="1" x14ac:dyDescent="0.2">
      <c r="A1411" s="16" t="str">
        <f>'Limiting Factor Scores'!A136</f>
        <v>CC9</v>
      </c>
      <c r="B1411" s="16" t="str">
        <f>'Limiting Factor Scores'!B136</f>
        <v>Catherine Creek</v>
      </c>
      <c r="C1411" s="16" t="str">
        <f>'Limiting Factor Scores'!C136</f>
        <v>Winter Water Temperature</v>
      </c>
      <c r="D1411" s="18">
        <f>'Limiting Factor Scores'!D136</f>
        <v>0.90559999999999996</v>
      </c>
      <c r="E1411" s="19">
        <f>'Limiting Factor Scores'!E136</f>
        <v>1</v>
      </c>
      <c r="F1411" s="18">
        <f>'Limiting Factor Scores'!F136</f>
        <v>0.1</v>
      </c>
      <c r="G1411" s="18">
        <f>'Limiting Factor Scores'!G136</f>
        <v>0.43404114287008</v>
      </c>
      <c r="H1411" s="18">
        <f>'Limiting Factor Scores'!H136</f>
        <v>0.120807040013584</v>
      </c>
      <c r="I1411" s="17">
        <f>LFAT!A87</f>
        <v>6</v>
      </c>
      <c r="J1411" s="16" t="str">
        <f>LFAT!B87</f>
        <v>Instream Flow Restoration</v>
      </c>
      <c r="K1411" s="16" t="str">
        <f>LFAT!D87</f>
        <v>N</v>
      </c>
      <c r="L1411" s="19">
        <f>LFAT!F87</f>
        <v>0.1</v>
      </c>
      <c r="M1411" s="16" t="str">
        <f>LFAT!G87</f>
        <v>R</v>
      </c>
      <c r="N1411" s="19">
        <f>LFAT!I87</f>
        <v>0.1</v>
      </c>
      <c r="O1411" s="18">
        <f>LFAT!J87</f>
        <v>0.01</v>
      </c>
      <c r="P1411" s="18">
        <f t="shared" si="66"/>
        <v>1E-3</v>
      </c>
      <c r="Q1411" s="18">
        <f t="shared" si="67"/>
        <v>4.3404114287008003E-3</v>
      </c>
      <c r="R1411" s="18">
        <f t="shared" si="68"/>
        <v>1.2080704001358399E-3</v>
      </c>
    </row>
    <row r="1412" spans="1:18" ht="18" customHeight="1" x14ac:dyDescent="0.2">
      <c r="A1412" s="16" t="str">
        <f>'Limiting Factor Scores'!A122</f>
        <v>CC9</v>
      </c>
      <c r="B1412" s="16" t="str">
        <f>'Limiting Factor Scores'!B122</f>
        <v>Catherine Creek</v>
      </c>
      <c r="C1412" s="16" t="str">
        <f>'Limiting Factor Scores'!C122</f>
        <v>Altered Flow Timing</v>
      </c>
      <c r="D1412" s="18">
        <f>'Limiting Factor Scores'!D122</f>
        <v>0.90559999999999996</v>
      </c>
      <c r="E1412" s="19">
        <f>'Limiting Factor Scores'!E122</f>
        <v>1</v>
      </c>
      <c r="F1412" s="18">
        <f>'Limiting Factor Scores'!F122</f>
        <v>0.1</v>
      </c>
      <c r="G1412" s="18">
        <f>'Limiting Factor Scores'!G122</f>
        <v>0.47479314287008001</v>
      </c>
      <c r="H1412" s="18">
        <f>'Limiting Factor Scores'!H122</f>
        <v>0.12930674287913599</v>
      </c>
      <c r="I1412" s="17">
        <f>LFAT!A98</f>
        <v>7</v>
      </c>
      <c r="J1412" s="16" t="str">
        <f>LFAT!B98</f>
        <v>Thermal Refuge Enhancement (reconnect, expand)</v>
      </c>
      <c r="K1412" s="16" t="str">
        <f>LFAT!D98</f>
        <v>N</v>
      </c>
      <c r="L1412" s="19">
        <f>LFAT!F98</f>
        <v>0.1</v>
      </c>
      <c r="M1412" s="16" t="str">
        <f>LFAT!G98</f>
        <v>R</v>
      </c>
      <c r="N1412" s="19">
        <f>LFAT!I98</f>
        <v>0.1</v>
      </c>
      <c r="O1412" s="18">
        <f>LFAT!J98</f>
        <v>0.01</v>
      </c>
      <c r="P1412" s="18">
        <f t="shared" si="66"/>
        <v>1E-3</v>
      </c>
      <c r="Q1412" s="18">
        <f t="shared" si="67"/>
        <v>4.7479314287008001E-3</v>
      </c>
      <c r="R1412" s="18">
        <f t="shared" si="68"/>
        <v>1.29306742879136E-3</v>
      </c>
    </row>
    <row r="1413" spans="1:18" ht="18" customHeight="1" x14ac:dyDescent="0.2">
      <c r="A1413" s="16" t="str">
        <f>'Limiting Factor Scores'!A123</f>
        <v>CC9</v>
      </c>
      <c r="B1413" s="16" t="str">
        <f>'Limiting Factor Scores'!B123</f>
        <v>Catherine Creek</v>
      </c>
      <c r="C1413" s="16" t="str">
        <f>'Limiting Factor Scores'!C123</f>
        <v>Altered Primary Productivity</v>
      </c>
      <c r="D1413" s="18">
        <f>'Limiting Factor Scores'!D123</f>
        <v>0.90559999999999996</v>
      </c>
      <c r="E1413" s="19">
        <f>'Limiting Factor Scores'!E123</f>
        <v>1.44</v>
      </c>
      <c r="F1413" s="18">
        <f>'Limiting Factor Scores'!F123</f>
        <v>0.19900000000000001</v>
      </c>
      <c r="G1413" s="18">
        <f>'Limiting Factor Scores'!G123</f>
        <v>0.65520806844270407</v>
      </c>
      <c r="H1413" s="18">
        <f>'Limiting Factor Scores'!H123</f>
        <v>0.1838701777878945</v>
      </c>
      <c r="I1413" s="17">
        <f>LFAT!A105</f>
        <v>7</v>
      </c>
      <c r="J1413" s="16" t="str">
        <f>LFAT!B105</f>
        <v>Thermal Refuge Enhancement (reconnect, expand)</v>
      </c>
      <c r="K1413" s="16" t="str">
        <f>LFAT!D105</f>
        <v>N</v>
      </c>
      <c r="L1413" s="19">
        <f>LFAT!F105</f>
        <v>0.1</v>
      </c>
      <c r="M1413" s="16" t="str">
        <f>LFAT!G105</f>
        <v>R</v>
      </c>
      <c r="N1413" s="19">
        <f>LFAT!I105</f>
        <v>0.1</v>
      </c>
      <c r="O1413" s="18">
        <f>LFAT!J105</f>
        <v>0.01</v>
      </c>
      <c r="P1413" s="18">
        <f t="shared" si="66"/>
        <v>1.99E-3</v>
      </c>
      <c r="Q1413" s="18">
        <f t="shared" si="67"/>
        <v>6.5520806844270411E-3</v>
      </c>
      <c r="R1413" s="18">
        <f t="shared" si="68"/>
        <v>1.8387017778789449E-3</v>
      </c>
    </row>
    <row r="1414" spans="1:18" ht="18" customHeight="1" x14ac:dyDescent="0.2">
      <c r="A1414" s="16" t="str">
        <f>'Limiting Factor Scores'!A124</f>
        <v>CC9</v>
      </c>
      <c r="B1414" s="16" t="str">
        <f>'Limiting Factor Scores'!B124</f>
        <v>Catherine Creek</v>
      </c>
      <c r="C1414" s="16" t="str">
        <f>'Limiting Factor Scores'!C124</f>
        <v>Anthropogenic Barriers</v>
      </c>
      <c r="D1414" s="18">
        <f>'Limiting Factor Scores'!D124</f>
        <v>0.90559999999999996</v>
      </c>
      <c r="E1414" s="19">
        <f>'Limiting Factor Scores'!E124</f>
        <v>1.26</v>
      </c>
      <c r="F1414" s="18">
        <f>'Limiting Factor Scores'!F124</f>
        <v>0.1585</v>
      </c>
      <c r="G1414" s="18">
        <f>'Limiting Factor Scores'!G124</f>
        <v>0.76177454840738545</v>
      </c>
      <c r="H1414" s="18">
        <f>'Limiting Factor Scores'!H124</f>
        <v>0.23429437387026811</v>
      </c>
      <c r="I1414" s="17">
        <f>LFAT!A92</f>
        <v>7</v>
      </c>
      <c r="J1414" s="16" t="str">
        <f>LFAT!B92</f>
        <v>Thermal Refuge Enhancement (reconnect, expand)</v>
      </c>
      <c r="K1414" s="16" t="str">
        <f>LFAT!D92</f>
        <v>N</v>
      </c>
      <c r="L1414" s="19">
        <f>LFAT!F92</f>
        <v>0.1</v>
      </c>
      <c r="M1414" s="16" t="str">
        <f>LFAT!G92</f>
        <v>R</v>
      </c>
      <c r="N1414" s="19">
        <f>LFAT!I92</f>
        <v>0.1</v>
      </c>
      <c r="O1414" s="18">
        <f>LFAT!J92</f>
        <v>0.01</v>
      </c>
      <c r="P1414" s="18">
        <f t="shared" si="66"/>
        <v>1.585E-3</v>
      </c>
      <c r="Q1414" s="18">
        <f t="shared" si="67"/>
        <v>7.6177454840738543E-3</v>
      </c>
      <c r="R1414" s="18">
        <f t="shared" si="68"/>
        <v>2.3429437387026812E-3</v>
      </c>
    </row>
    <row r="1415" spans="1:18" ht="18" customHeight="1" x14ac:dyDescent="0.2">
      <c r="A1415" s="16" t="str">
        <f>'Limiting Factor Scores'!A125</f>
        <v>CC9</v>
      </c>
      <c r="B1415" s="16" t="str">
        <f>'Limiting Factor Scores'!B125</f>
        <v>Catherine Creek</v>
      </c>
      <c r="C1415" s="16" t="str">
        <f>'Limiting Factor Scores'!C125</f>
        <v>Channel and Habitat Structure</v>
      </c>
      <c r="D1415" s="18">
        <f>'Limiting Factor Scores'!D125</f>
        <v>0.90559999999999996</v>
      </c>
      <c r="E1415" s="19">
        <f>'Limiting Factor Scores'!E125</f>
        <v>1.1499999999999999</v>
      </c>
      <c r="F1415" s="18">
        <f>'Limiting Factor Scores'!F125</f>
        <v>0.13375000000000001</v>
      </c>
      <c r="G1415" s="18">
        <f>'Limiting Factor Scores'!G125</f>
        <v>1.0555091427014121</v>
      </c>
      <c r="H1415" s="18">
        <f>'Limiting Factor Scores'!H125</f>
        <v>0.31816679279467752</v>
      </c>
      <c r="I1415" s="17">
        <f>LFAT!A96</f>
        <v>7</v>
      </c>
      <c r="J1415" s="16" t="str">
        <f>LFAT!B96</f>
        <v>Thermal Refuge Enhancement (reconnect, expand)</v>
      </c>
      <c r="K1415" s="16" t="str">
        <f>LFAT!D96</f>
        <v>N</v>
      </c>
      <c r="L1415" s="19">
        <f>LFAT!F96</f>
        <v>0.1</v>
      </c>
      <c r="M1415" s="16" t="str">
        <f>LFAT!G96</f>
        <v>R</v>
      </c>
      <c r="N1415" s="19">
        <f>LFAT!I96</f>
        <v>0.1</v>
      </c>
      <c r="O1415" s="18">
        <f>LFAT!J96</f>
        <v>0.01</v>
      </c>
      <c r="P1415" s="18">
        <f t="shared" si="66"/>
        <v>1.3375000000000001E-3</v>
      </c>
      <c r="Q1415" s="18">
        <f t="shared" si="67"/>
        <v>1.0555091427014121E-2</v>
      </c>
      <c r="R1415" s="18">
        <f t="shared" si="68"/>
        <v>3.1816679279467754E-3</v>
      </c>
    </row>
    <row r="1416" spans="1:18" ht="18" customHeight="1" x14ac:dyDescent="0.2">
      <c r="A1416" s="16" t="str">
        <f>'Limiting Factor Scores'!A126</f>
        <v>CC9</v>
      </c>
      <c r="B1416" s="16" t="str">
        <f>'Limiting Factor Scores'!B126</f>
        <v>Catherine Creek</v>
      </c>
      <c r="C1416" s="16" t="str">
        <f>'Limiting Factor Scores'!C126</f>
        <v>Decreased Sediment Quantity</v>
      </c>
      <c r="D1416" s="18">
        <f>'Limiting Factor Scores'!D126</f>
        <v>0.90559999999999996</v>
      </c>
      <c r="E1416" s="19">
        <f>'Limiting Factor Scores'!E126</f>
        <v>1.64</v>
      </c>
      <c r="F1416" s="18">
        <f>'Limiting Factor Scores'!F126</f>
        <v>0.24399999999999999</v>
      </c>
      <c r="G1416" s="18">
        <f>'Limiting Factor Scores'!G126</f>
        <v>1.1442902858089856</v>
      </c>
      <c r="H1416" s="18">
        <f>'Limiting Factor Scores'!H126</f>
        <v>0.34704351456921162</v>
      </c>
      <c r="I1416" s="17">
        <f>LFAT!A99</f>
        <v>7</v>
      </c>
      <c r="J1416" s="16" t="str">
        <f>LFAT!B99</f>
        <v>Thermal Refuge Enhancement (reconnect, expand)</v>
      </c>
      <c r="K1416" s="16" t="str">
        <f>LFAT!D99</f>
        <v>N</v>
      </c>
      <c r="L1416" s="19">
        <f>LFAT!F99</f>
        <v>0.1</v>
      </c>
      <c r="M1416" s="16" t="str">
        <f>LFAT!G99</f>
        <v>R</v>
      </c>
      <c r="N1416" s="19">
        <f>LFAT!I99</f>
        <v>0.1</v>
      </c>
      <c r="O1416" s="18">
        <f>LFAT!J99</f>
        <v>0.01</v>
      </c>
      <c r="P1416" s="18">
        <f t="shared" si="66"/>
        <v>2.4399999999999999E-3</v>
      </c>
      <c r="Q1416" s="18">
        <f t="shared" si="67"/>
        <v>1.1442902858089856E-2</v>
      </c>
      <c r="R1416" s="18">
        <f t="shared" si="68"/>
        <v>3.4704351456921164E-3</v>
      </c>
    </row>
    <row r="1417" spans="1:18" ht="18" customHeight="1" x14ac:dyDescent="0.2">
      <c r="A1417" s="16" t="str">
        <f>'Limiting Factor Scores'!A127</f>
        <v>CC9</v>
      </c>
      <c r="B1417" s="16" t="str">
        <f>'Limiting Factor Scores'!B127</f>
        <v>Catherine Creek</v>
      </c>
      <c r="C1417" s="16" t="str">
        <f>'Limiting Factor Scores'!C127</f>
        <v>Decreased Water Quantity</v>
      </c>
      <c r="D1417" s="18">
        <f>'Limiting Factor Scores'!D127</f>
        <v>0.90559999999999996</v>
      </c>
      <c r="E1417" s="19">
        <f>'Limiting Factor Scores'!E127</f>
        <v>1.26</v>
      </c>
      <c r="F1417" s="18">
        <f>'Limiting Factor Scores'!F127</f>
        <v>0.1585</v>
      </c>
      <c r="G1417" s="18">
        <f>'Limiting Factor Scores'!G127</f>
        <v>1.0755067315926143</v>
      </c>
      <c r="H1417" s="18">
        <f>'Limiting Factor Scores'!H127</f>
        <v>0.30820598530389509</v>
      </c>
      <c r="I1417" s="17">
        <f>LFAT!A97</f>
        <v>7</v>
      </c>
      <c r="J1417" s="16" t="str">
        <f>LFAT!B97</f>
        <v>Thermal Refuge Enhancement (reconnect, expand)</v>
      </c>
      <c r="K1417" s="16" t="str">
        <f>LFAT!D97</f>
        <v>I</v>
      </c>
      <c r="L1417" s="19">
        <f>LFAT!F97</f>
        <v>0.5</v>
      </c>
      <c r="M1417" s="16" t="str">
        <f>LFAT!G97</f>
        <v>R</v>
      </c>
      <c r="N1417" s="19">
        <f>LFAT!I97</f>
        <v>0.1</v>
      </c>
      <c r="O1417" s="18">
        <f>LFAT!J97</f>
        <v>0.05</v>
      </c>
      <c r="P1417" s="18">
        <f t="shared" si="66"/>
        <v>7.9249999999999998E-3</v>
      </c>
      <c r="Q1417" s="18">
        <f t="shared" si="67"/>
        <v>5.3775336579630718E-2</v>
      </c>
      <c r="R1417" s="18">
        <f t="shared" si="68"/>
        <v>1.5410299265194756E-2</v>
      </c>
    </row>
    <row r="1418" spans="1:18" ht="18" customHeight="1" x14ac:dyDescent="0.2">
      <c r="A1418" s="16" t="str">
        <f>'Limiting Factor Scores'!A128</f>
        <v>CC9</v>
      </c>
      <c r="B1418" s="16" t="str">
        <f>'Limiting Factor Scores'!B128</f>
        <v>Catherine Creek</v>
      </c>
      <c r="C1418" s="16" t="str">
        <f>'Limiting Factor Scores'!C128</f>
        <v>Floodplain Condition</v>
      </c>
      <c r="D1418" s="18">
        <f>'Limiting Factor Scores'!D128</f>
        <v>0.90559999999999996</v>
      </c>
      <c r="E1418" s="19">
        <f>'Limiting Factor Scores'!E128</f>
        <v>1.43</v>
      </c>
      <c r="F1418" s="18">
        <f>'Limiting Factor Scores'!F128</f>
        <v>0.19675000000000001</v>
      </c>
      <c r="G1418" s="18">
        <f>'Limiting Factor Scores'!G128</f>
        <v>1.0830604057906472</v>
      </c>
      <c r="H1418" s="18">
        <f>'Limiting Factor Scores'!H128</f>
        <v>0.30790223733184885</v>
      </c>
      <c r="I1418" s="17">
        <f>LFAT!A94</f>
        <v>7</v>
      </c>
      <c r="J1418" s="16" t="str">
        <f>LFAT!B94</f>
        <v>Thermal Refuge Enhancement (reconnect, expand)</v>
      </c>
      <c r="K1418" s="16" t="str">
        <f>LFAT!D94</f>
        <v>N</v>
      </c>
      <c r="L1418" s="19">
        <f>LFAT!F94</f>
        <v>0.1</v>
      </c>
      <c r="M1418" s="16" t="str">
        <f>LFAT!G94</f>
        <v>CD</v>
      </c>
      <c r="N1418" s="19">
        <f>LFAT!I94</f>
        <v>0.5</v>
      </c>
      <c r="O1418" s="18">
        <f>LFAT!J94</f>
        <v>0.05</v>
      </c>
      <c r="P1418" s="18">
        <f t="shared" si="66"/>
        <v>9.8375000000000008E-3</v>
      </c>
      <c r="Q1418" s="18">
        <f t="shared" si="67"/>
        <v>5.4153020289532366E-2</v>
      </c>
      <c r="R1418" s="18">
        <f t="shared" si="68"/>
        <v>1.5395111866592443E-2</v>
      </c>
    </row>
    <row r="1419" spans="1:18" ht="18" customHeight="1" x14ac:dyDescent="0.2">
      <c r="A1419" s="16" t="str">
        <f>'Limiting Factor Scores'!A129</f>
        <v>CC9</v>
      </c>
      <c r="B1419" s="16" t="str">
        <f>'Limiting Factor Scores'!B129</f>
        <v>Catherine Creek</v>
      </c>
      <c r="C1419" s="16" t="str">
        <f>'Limiting Factor Scores'!C129</f>
        <v>Increased Sediment Quantity</v>
      </c>
      <c r="D1419" s="18">
        <f>'Limiting Factor Scores'!D129</f>
        <v>0.90559999999999996</v>
      </c>
      <c r="E1419" s="19">
        <f>'Limiting Factor Scores'!E129</f>
        <v>1.25</v>
      </c>
      <c r="F1419" s="18">
        <f>'Limiting Factor Scores'!F129</f>
        <v>0.15625</v>
      </c>
      <c r="G1419" s="18">
        <f>'Limiting Factor Scores'!G129</f>
        <v>0.51445357132749991</v>
      </c>
      <c r="H1419" s="18">
        <f>'Limiting Factor Scores'!H129</f>
        <v>0.16974946427682</v>
      </c>
      <c r="I1419" s="17">
        <f>LFAT!A100</f>
        <v>7</v>
      </c>
      <c r="J1419" s="16" t="str">
        <f>LFAT!B100</f>
        <v>Thermal Refuge Enhancement (reconnect, expand)</v>
      </c>
      <c r="K1419" s="16" t="str">
        <f>LFAT!D100</f>
        <v>N</v>
      </c>
      <c r="L1419" s="19">
        <f>LFAT!F100</f>
        <v>0.1</v>
      </c>
      <c r="M1419" s="16" t="str">
        <f>LFAT!G100</f>
        <v>R</v>
      </c>
      <c r="N1419" s="19">
        <f>LFAT!I100</f>
        <v>0.1</v>
      </c>
      <c r="O1419" s="18">
        <f>LFAT!J100</f>
        <v>0.01</v>
      </c>
      <c r="P1419" s="18">
        <f t="shared" si="66"/>
        <v>1.5625000000000001E-3</v>
      </c>
      <c r="Q1419" s="18">
        <f t="shared" si="67"/>
        <v>5.1445357132749994E-3</v>
      </c>
      <c r="R1419" s="18">
        <f t="shared" si="68"/>
        <v>1.6974946427682001E-3</v>
      </c>
    </row>
    <row r="1420" spans="1:18" ht="18" customHeight="1" x14ac:dyDescent="0.2">
      <c r="A1420" s="16" t="str">
        <f>'Limiting Factor Scores'!A130</f>
        <v>CC9</v>
      </c>
      <c r="B1420" s="16" t="str">
        <f>'Limiting Factor Scores'!B130</f>
        <v>Catherine Creek</v>
      </c>
      <c r="C1420" s="16" t="str">
        <f>'Limiting Factor Scores'!C130</f>
        <v>Non-Native Species Interactions and Competition</v>
      </c>
      <c r="D1420" s="18">
        <f>'Limiting Factor Scores'!D130</f>
        <v>0.90559999999999996</v>
      </c>
      <c r="E1420" s="19">
        <f>'Limiting Factor Scores'!E130</f>
        <v>1.44</v>
      </c>
      <c r="F1420" s="18">
        <f>'Limiting Factor Scores'!F130</f>
        <v>0.19900000000000001</v>
      </c>
      <c r="G1420" s="18">
        <f>'Limiting Factor Scores'!G130</f>
        <v>0.72471933706562242</v>
      </c>
      <c r="H1420" s="18">
        <f>'Limiting Factor Scores'!H130</f>
        <v>0.25291803793049961</v>
      </c>
      <c r="I1420" s="17">
        <f>LFAT!A106</f>
        <v>7</v>
      </c>
      <c r="J1420" s="16" t="str">
        <f>LFAT!B106</f>
        <v>Thermal Refuge Enhancement (reconnect, expand)</v>
      </c>
      <c r="K1420" s="16" t="str">
        <f>LFAT!D106</f>
        <v>N</v>
      </c>
      <c r="L1420" s="19">
        <f>LFAT!F106</f>
        <v>0.1</v>
      </c>
      <c r="M1420" s="16" t="str">
        <f>LFAT!G106</f>
        <v>R</v>
      </c>
      <c r="N1420" s="19">
        <f>LFAT!I106</f>
        <v>0.1</v>
      </c>
      <c r="O1420" s="18">
        <f>LFAT!J106</f>
        <v>0.01</v>
      </c>
      <c r="P1420" s="18">
        <f t="shared" si="66"/>
        <v>1.99E-3</v>
      </c>
      <c r="Q1420" s="18">
        <f t="shared" si="67"/>
        <v>7.2471933706562243E-3</v>
      </c>
      <c r="R1420" s="18">
        <f t="shared" si="68"/>
        <v>2.5291803793049961E-3</v>
      </c>
    </row>
    <row r="1421" spans="1:18" ht="18" customHeight="1" x14ac:dyDescent="0.2">
      <c r="A1421" s="16" t="str">
        <f>'Limiting Factor Scores'!A131</f>
        <v>CC9</v>
      </c>
      <c r="B1421" s="16" t="str">
        <f>'Limiting Factor Scores'!B131</f>
        <v>Catherine Creek</v>
      </c>
      <c r="C1421" s="16" t="str">
        <f>'Limiting Factor Scores'!C131</f>
        <v>Predation</v>
      </c>
      <c r="D1421" s="18">
        <f>'Limiting Factor Scores'!D131</f>
        <v>0.90559999999999996</v>
      </c>
      <c r="E1421" s="19">
        <f>'Limiting Factor Scores'!E131</f>
        <v>1</v>
      </c>
      <c r="F1421" s="18">
        <f>'Limiting Factor Scores'!F131</f>
        <v>0.1</v>
      </c>
      <c r="G1421" s="18">
        <f>'Limiting Factor Scores'!G131</f>
        <v>0.48643657157087999</v>
      </c>
      <c r="H1421" s="18">
        <f>'Limiting Factor Scores'!H131</f>
        <v>0.14688832003441282</v>
      </c>
      <c r="I1421" s="17">
        <f>LFAT!A104</f>
        <v>7</v>
      </c>
      <c r="J1421" s="16" t="str">
        <f>LFAT!B104</f>
        <v>Thermal Refuge Enhancement (reconnect, expand)</v>
      </c>
      <c r="K1421" s="16" t="str">
        <f>LFAT!D104</f>
        <v>I</v>
      </c>
      <c r="L1421" s="19">
        <f>LFAT!F104</f>
        <v>0.5</v>
      </c>
      <c r="M1421" s="16" t="str">
        <f>LFAT!G104</f>
        <v>R</v>
      </c>
      <c r="N1421" s="19">
        <f>LFAT!I104</f>
        <v>0.1</v>
      </c>
      <c r="O1421" s="18">
        <f>LFAT!J104</f>
        <v>0.05</v>
      </c>
      <c r="P1421" s="18">
        <f t="shared" si="66"/>
        <v>5.000000000000001E-3</v>
      </c>
      <c r="Q1421" s="18">
        <f t="shared" si="67"/>
        <v>2.4321828578544001E-2</v>
      </c>
      <c r="R1421" s="18">
        <f t="shared" si="68"/>
        <v>7.3444160017206413E-3</v>
      </c>
    </row>
    <row r="1422" spans="1:18" ht="18" customHeight="1" x14ac:dyDescent="0.2">
      <c r="A1422" s="16" t="str">
        <f>'Limiting Factor Scores'!A132</f>
        <v>CC9</v>
      </c>
      <c r="B1422" s="16" t="str">
        <f>'Limiting Factor Scores'!B132</f>
        <v>Catherine Creek</v>
      </c>
      <c r="C1422" s="16" t="str">
        <f>'Limiting Factor Scores'!C132</f>
        <v>Riparian Condition</v>
      </c>
      <c r="D1422" s="18">
        <f>'Limiting Factor Scores'!D132</f>
        <v>0.90559999999999996</v>
      </c>
      <c r="E1422" s="19">
        <f>'Limiting Factor Scores'!E132</f>
        <v>1.1499999999999999</v>
      </c>
      <c r="F1422" s="18">
        <f>'Limiting Factor Scores'!F132</f>
        <v>0.13375000000000001</v>
      </c>
      <c r="G1422" s="18">
        <f>'Limiting Factor Scores'!G132</f>
        <v>0.75183397153239195</v>
      </c>
      <c r="H1422" s="18">
        <f>'Limiting Factor Scores'!H132</f>
        <v>0.24045709516535158</v>
      </c>
      <c r="I1422" s="17">
        <f>LFAT!A93</f>
        <v>7</v>
      </c>
      <c r="J1422" s="16" t="str">
        <f>LFAT!B93</f>
        <v>Thermal Refuge Enhancement (reconnect, expand)</v>
      </c>
      <c r="K1422" s="16" t="str">
        <f>LFAT!D93</f>
        <v>N</v>
      </c>
      <c r="L1422" s="19">
        <f>LFAT!F93</f>
        <v>0.1</v>
      </c>
      <c r="M1422" s="16" t="str">
        <f>LFAT!G93</f>
        <v>R</v>
      </c>
      <c r="N1422" s="19">
        <f>LFAT!I93</f>
        <v>0.1</v>
      </c>
      <c r="O1422" s="18">
        <f>LFAT!J93</f>
        <v>0.01</v>
      </c>
      <c r="P1422" s="18">
        <f t="shared" si="66"/>
        <v>1.3375000000000001E-3</v>
      </c>
      <c r="Q1422" s="18">
        <f t="shared" si="67"/>
        <v>7.5183397153239196E-3</v>
      </c>
      <c r="R1422" s="18">
        <f t="shared" si="68"/>
        <v>2.4045709516535159E-3</v>
      </c>
    </row>
    <row r="1423" spans="1:18" ht="18" customHeight="1" x14ac:dyDescent="0.2">
      <c r="A1423" s="16" t="str">
        <f>'Limiting Factor Scores'!A133</f>
        <v>CC9</v>
      </c>
      <c r="B1423" s="16" t="str">
        <f>'Limiting Factor Scores'!B133</f>
        <v>Catherine Creek</v>
      </c>
      <c r="C1423" s="16" t="str">
        <f>'Limiting Factor Scores'!C133</f>
        <v>Side Channel and Wetland Habitat</v>
      </c>
      <c r="D1423" s="18">
        <f>'Limiting Factor Scores'!D133</f>
        <v>0.90559999999999996</v>
      </c>
      <c r="E1423" s="19">
        <f>'Limiting Factor Scores'!E133</f>
        <v>1.43</v>
      </c>
      <c r="F1423" s="18">
        <f>'Limiting Factor Scores'!F133</f>
        <v>0.19675000000000001</v>
      </c>
      <c r="G1423" s="18">
        <f>'Limiting Factor Scores'!G133</f>
        <v>1.3694159768374112</v>
      </c>
      <c r="H1423" s="18">
        <f>'Limiting Factor Scores'!H133</f>
        <v>0.39793242887394037</v>
      </c>
      <c r="I1423" s="17">
        <f>LFAT!A95</f>
        <v>7</v>
      </c>
      <c r="J1423" s="16" t="str">
        <f>LFAT!B95</f>
        <v>Thermal Refuge Enhancement (reconnect, expand)</v>
      </c>
      <c r="K1423" s="16" t="str">
        <f>LFAT!D95</f>
        <v>I</v>
      </c>
      <c r="L1423" s="19">
        <f>LFAT!F95</f>
        <v>0.5</v>
      </c>
      <c r="M1423" s="16" t="str">
        <f>LFAT!G95</f>
        <v>CD</v>
      </c>
      <c r="N1423" s="19">
        <f>LFAT!I95</f>
        <v>0.5</v>
      </c>
      <c r="O1423" s="18">
        <f>LFAT!J95</f>
        <v>0.25</v>
      </c>
      <c r="P1423" s="18">
        <f t="shared" si="66"/>
        <v>4.9187500000000002E-2</v>
      </c>
      <c r="Q1423" s="18">
        <f t="shared" si="67"/>
        <v>0.34235399420935281</v>
      </c>
      <c r="R1423" s="18">
        <f t="shared" si="68"/>
        <v>9.9483107218485092E-2</v>
      </c>
    </row>
    <row r="1424" spans="1:18" ht="18" customHeight="1" x14ac:dyDescent="0.2">
      <c r="A1424" s="16" t="str">
        <f>'Limiting Factor Scores'!A134</f>
        <v>CC9</v>
      </c>
      <c r="B1424" s="16" t="str">
        <f>'Limiting Factor Scores'!B134</f>
        <v>Catherine Creek</v>
      </c>
      <c r="C1424" s="16" t="str">
        <f>'Limiting Factor Scores'!C134</f>
        <v>Summer Water Temperature</v>
      </c>
      <c r="D1424" s="18">
        <f>'Limiting Factor Scores'!D134</f>
        <v>0.90559999999999996</v>
      </c>
      <c r="E1424" s="19">
        <f>'Limiting Factor Scores'!E134</f>
        <v>1.26</v>
      </c>
      <c r="F1424" s="18">
        <f>'Limiting Factor Scores'!F134</f>
        <v>0.1585</v>
      </c>
      <c r="G1424" s="18">
        <f>'Limiting Factor Scores'!G134</f>
        <v>0.95555030855092316</v>
      </c>
      <c r="H1424" s="18">
        <f>'Limiting Factor Scores'!H134</f>
        <v>0.29501077873773074</v>
      </c>
      <c r="I1424" s="17">
        <f>LFAT!A101</f>
        <v>7</v>
      </c>
      <c r="J1424" s="16" t="str">
        <f>LFAT!B101</f>
        <v>Thermal Refuge Enhancement (reconnect, expand)</v>
      </c>
      <c r="K1424" s="16" t="str">
        <f>LFAT!D101</f>
        <v>D</v>
      </c>
      <c r="L1424" s="19">
        <f>LFAT!F101</f>
        <v>1</v>
      </c>
      <c r="M1424" s="16" t="str">
        <f>LFAT!G101</f>
        <v>C</v>
      </c>
      <c r="N1424" s="19">
        <f>LFAT!I101</f>
        <v>1</v>
      </c>
      <c r="O1424" s="18">
        <f>LFAT!J101</f>
        <v>1</v>
      </c>
      <c r="P1424" s="18">
        <f t="shared" si="66"/>
        <v>0.1585</v>
      </c>
      <c r="Q1424" s="18">
        <f t="shared" si="67"/>
        <v>0.95555030855092316</v>
      </c>
      <c r="R1424" s="18">
        <f t="shared" si="68"/>
        <v>0.29501077873773074</v>
      </c>
    </row>
    <row r="1425" spans="1:18" ht="18" customHeight="1" x14ac:dyDescent="0.2">
      <c r="A1425" s="16" t="str">
        <f>'Limiting Factor Scores'!A135</f>
        <v>CC9</v>
      </c>
      <c r="B1425" s="16" t="str">
        <f>'Limiting Factor Scores'!B135</f>
        <v>Catherine Creek</v>
      </c>
      <c r="C1425" s="16" t="str">
        <f>'Limiting Factor Scores'!C135</f>
        <v>Water Quality</v>
      </c>
      <c r="D1425" s="18">
        <f>'Limiting Factor Scores'!D135</f>
        <v>0.90559999999999996</v>
      </c>
      <c r="E1425" s="19">
        <f>'Limiting Factor Scores'!E135</f>
        <v>1</v>
      </c>
      <c r="F1425" s="18">
        <f>'Limiting Factor Scores'!F135</f>
        <v>0.1</v>
      </c>
      <c r="G1425" s="18">
        <f>'Limiting Factor Scores'!G135</f>
        <v>0.52718857157088006</v>
      </c>
      <c r="H1425" s="18">
        <f>'Limiting Factor Scores'!H135</f>
        <v>0.14543289146673599</v>
      </c>
      <c r="I1425" s="17">
        <f>LFAT!A103</f>
        <v>7</v>
      </c>
      <c r="J1425" s="16" t="str">
        <f>LFAT!B103</f>
        <v>Thermal Refuge Enhancement (reconnect, expand)</v>
      </c>
      <c r="K1425" s="16" t="str">
        <f>LFAT!D103</f>
        <v>N</v>
      </c>
      <c r="L1425" s="19">
        <f>LFAT!F103</f>
        <v>0.1</v>
      </c>
      <c r="M1425" s="16" t="str">
        <f>LFAT!G103</f>
        <v>R</v>
      </c>
      <c r="N1425" s="19">
        <f>LFAT!I103</f>
        <v>0.1</v>
      </c>
      <c r="O1425" s="18">
        <f>LFAT!J103</f>
        <v>0.01</v>
      </c>
      <c r="P1425" s="18">
        <f t="shared" si="66"/>
        <v>1E-3</v>
      </c>
      <c r="Q1425" s="18">
        <f t="shared" si="67"/>
        <v>5.2718857157088008E-3</v>
      </c>
      <c r="R1425" s="18">
        <f t="shared" si="68"/>
        <v>1.45432891466736E-3</v>
      </c>
    </row>
    <row r="1426" spans="1:18" ht="18" customHeight="1" x14ac:dyDescent="0.2">
      <c r="A1426" s="16" t="str">
        <f>'Limiting Factor Scores'!A136</f>
        <v>CC9</v>
      </c>
      <c r="B1426" s="16" t="str">
        <f>'Limiting Factor Scores'!B136</f>
        <v>Catherine Creek</v>
      </c>
      <c r="C1426" s="16" t="str">
        <f>'Limiting Factor Scores'!C136</f>
        <v>Winter Water Temperature</v>
      </c>
      <c r="D1426" s="18">
        <f>'Limiting Factor Scores'!D136</f>
        <v>0.90559999999999996</v>
      </c>
      <c r="E1426" s="19">
        <f>'Limiting Factor Scores'!E136</f>
        <v>1</v>
      </c>
      <c r="F1426" s="18">
        <f>'Limiting Factor Scores'!F136</f>
        <v>0.1</v>
      </c>
      <c r="G1426" s="18">
        <f>'Limiting Factor Scores'!G136</f>
        <v>0.43404114287008</v>
      </c>
      <c r="H1426" s="18">
        <f>'Limiting Factor Scores'!H136</f>
        <v>0.120807040013584</v>
      </c>
      <c r="I1426" s="17">
        <f>LFAT!A102</f>
        <v>7</v>
      </c>
      <c r="J1426" s="16" t="str">
        <f>LFAT!B102</f>
        <v>Thermal Refuge Enhancement (reconnect, expand)</v>
      </c>
      <c r="K1426" s="16" t="str">
        <f>LFAT!D102</f>
        <v>D</v>
      </c>
      <c r="L1426" s="19">
        <f>LFAT!F102</f>
        <v>1</v>
      </c>
      <c r="M1426" s="16" t="str">
        <f>LFAT!G102</f>
        <v>C</v>
      </c>
      <c r="N1426" s="19">
        <f>LFAT!I102</f>
        <v>1</v>
      </c>
      <c r="O1426" s="18">
        <f>LFAT!J102</f>
        <v>1</v>
      </c>
      <c r="P1426" s="18">
        <f t="shared" si="66"/>
        <v>0.1</v>
      </c>
      <c r="Q1426" s="18">
        <f t="shared" si="67"/>
        <v>0.43404114287008</v>
      </c>
      <c r="R1426" s="18">
        <f t="shared" si="68"/>
        <v>0.120807040013584</v>
      </c>
    </row>
    <row r="1427" spans="1:18" ht="18" customHeight="1" x14ac:dyDescent="0.2">
      <c r="A1427" s="16" t="str">
        <f>'Limiting Factor Scores'!A122</f>
        <v>CC9</v>
      </c>
      <c r="B1427" s="16" t="str">
        <f>'Limiting Factor Scores'!B122</f>
        <v>Catherine Creek</v>
      </c>
      <c r="C1427" s="16" t="str">
        <f>'Limiting Factor Scores'!C122</f>
        <v>Altered Flow Timing</v>
      </c>
      <c r="D1427" s="18">
        <f>'Limiting Factor Scores'!D122</f>
        <v>0.90559999999999996</v>
      </c>
      <c r="E1427" s="19">
        <f>'Limiting Factor Scores'!E122</f>
        <v>1</v>
      </c>
      <c r="F1427" s="18">
        <f>'Limiting Factor Scores'!F122</f>
        <v>0.1</v>
      </c>
      <c r="G1427" s="18">
        <f>'Limiting Factor Scores'!G122</f>
        <v>0.47479314287008001</v>
      </c>
      <c r="H1427" s="18">
        <f>'Limiting Factor Scores'!H122</f>
        <v>0.12930674287913599</v>
      </c>
      <c r="I1427" s="17">
        <f>LFAT!A113</f>
        <v>8</v>
      </c>
      <c r="J1427" s="16" t="str">
        <f>LFAT!B113</f>
        <v>Water Quality Improvement (not including temperature)</v>
      </c>
      <c r="K1427" s="16" t="str">
        <f>LFAT!D113</f>
        <v>N</v>
      </c>
      <c r="L1427" s="19">
        <f>LFAT!F113</f>
        <v>0.1</v>
      </c>
      <c r="M1427" s="16" t="str">
        <f>LFAT!G113</f>
        <v>R</v>
      </c>
      <c r="N1427" s="19">
        <f>LFAT!I113</f>
        <v>0.1</v>
      </c>
      <c r="O1427" s="18">
        <f>LFAT!J113</f>
        <v>0.01</v>
      </c>
      <c r="P1427" s="18">
        <f t="shared" si="66"/>
        <v>1E-3</v>
      </c>
      <c r="Q1427" s="18">
        <f t="shared" si="67"/>
        <v>4.7479314287008001E-3</v>
      </c>
      <c r="R1427" s="18">
        <f t="shared" si="68"/>
        <v>1.29306742879136E-3</v>
      </c>
    </row>
    <row r="1428" spans="1:18" ht="18" customHeight="1" x14ac:dyDescent="0.2">
      <c r="A1428" s="16" t="str">
        <f>'Limiting Factor Scores'!A123</f>
        <v>CC9</v>
      </c>
      <c r="B1428" s="16" t="str">
        <f>'Limiting Factor Scores'!B123</f>
        <v>Catherine Creek</v>
      </c>
      <c r="C1428" s="16" t="str">
        <f>'Limiting Factor Scores'!C123</f>
        <v>Altered Primary Productivity</v>
      </c>
      <c r="D1428" s="18">
        <f>'Limiting Factor Scores'!D123</f>
        <v>0.90559999999999996</v>
      </c>
      <c r="E1428" s="19">
        <f>'Limiting Factor Scores'!E123</f>
        <v>1.44</v>
      </c>
      <c r="F1428" s="18">
        <f>'Limiting Factor Scores'!F123</f>
        <v>0.19900000000000001</v>
      </c>
      <c r="G1428" s="18">
        <f>'Limiting Factor Scores'!G123</f>
        <v>0.65520806844270407</v>
      </c>
      <c r="H1428" s="18">
        <f>'Limiting Factor Scores'!H123</f>
        <v>0.1838701777878945</v>
      </c>
      <c r="I1428" s="17">
        <f>LFAT!A120</f>
        <v>8</v>
      </c>
      <c r="J1428" s="16" t="str">
        <f>LFAT!B120</f>
        <v>Water Quality Improvement (not including temperature)</v>
      </c>
      <c r="K1428" s="16" t="str">
        <f>LFAT!D120</f>
        <v>N</v>
      </c>
      <c r="L1428" s="19">
        <f>LFAT!F120</f>
        <v>0.1</v>
      </c>
      <c r="M1428" s="16" t="str">
        <f>LFAT!G120</f>
        <v>R</v>
      </c>
      <c r="N1428" s="19">
        <f>LFAT!I120</f>
        <v>0.1</v>
      </c>
      <c r="O1428" s="18">
        <f>LFAT!J120</f>
        <v>0.01</v>
      </c>
      <c r="P1428" s="18">
        <f t="shared" si="66"/>
        <v>1.99E-3</v>
      </c>
      <c r="Q1428" s="18">
        <f t="shared" si="67"/>
        <v>6.5520806844270411E-3</v>
      </c>
      <c r="R1428" s="18">
        <f t="shared" si="68"/>
        <v>1.8387017778789449E-3</v>
      </c>
    </row>
    <row r="1429" spans="1:18" ht="18" customHeight="1" x14ac:dyDescent="0.2">
      <c r="A1429" s="16" t="str">
        <f>'Limiting Factor Scores'!A124</f>
        <v>CC9</v>
      </c>
      <c r="B1429" s="16" t="str">
        <f>'Limiting Factor Scores'!B124</f>
        <v>Catherine Creek</v>
      </c>
      <c r="C1429" s="16" t="str">
        <f>'Limiting Factor Scores'!C124</f>
        <v>Anthropogenic Barriers</v>
      </c>
      <c r="D1429" s="18">
        <f>'Limiting Factor Scores'!D124</f>
        <v>0.90559999999999996</v>
      </c>
      <c r="E1429" s="19">
        <f>'Limiting Factor Scores'!E124</f>
        <v>1.26</v>
      </c>
      <c r="F1429" s="18">
        <f>'Limiting Factor Scores'!F124</f>
        <v>0.1585</v>
      </c>
      <c r="G1429" s="18">
        <f>'Limiting Factor Scores'!G124</f>
        <v>0.76177454840738545</v>
      </c>
      <c r="H1429" s="18">
        <f>'Limiting Factor Scores'!H124</f>
        <v>0.23429437387026811</v>
      </c>
      <c r="I1429" s="17">
        <f>LFAT!A107</f>
        <v>8</v>
      </c>
      <c r="J1429" s="16" t="str">
        <f>LFAT!B107</f>
        <v>Water Quality Improvement (not including temperature)</v>
      </c>
      <c r="K1429" s="16" t="str">
        <f>LFAT!D107</f>
        <v>N</v>
      </c>
      <c r="L1429" s="19">
        <f>LFAT!F107</f>
        <v>0.1</v>
      </c>
      <c r="M1429" s="16" t="str">
        <f>LFAT!G107</f>
        <v>R</v>
      </c>
      <c r="N1429" s="19">
        <f>LFAT!I107</f>
        <v>0.1</v>
      </c>
      <c r="O1429" s="18">
        <f>LFAT!J107</f>
        <v>0.01</v>
      </c>
      <c r="P1429" s="18">
        <f t="shared" si="66"/>
        <v>1.585E-3</v>
      </c>
      <c r="Q1429" s="18">
        <f t="shared" si="67"/>
        <v>7.6177454840738543E-3</v>
      </c>
      <c r="R1429" s="18">
        <f t="shared" si="68"/>
        <v>2.3429437387026812E-3</v>
      </c>
    </row>
    <row r="1430" spans="1:18" ht="18" customHeight="1" x14ac:dyDescent="0.2">
      <c r="A1430" s="16" t="str">
        <f>'Limiting Factor Scores'!A125</f>
        <v>CC9</v>
      </c>
      <c r="B1430" s="16" t="str">
        <f>'Limiting Factor Scores'!B125</f>
        <v>Catherine Creek</v>
      </c>
      <c r="C1430" s="16" t="str">
        <f>'Limiting Factor Scores'!C125</f>
        <v>Channel and Habitat Structure</v>
      </c>
      <c r="D1430" s="18">
        <f>'Limiting Factor Scores'!D125</f>
        <v>0.90559999999999996</v>
      </c>
      <c r="E1430" s="19">
        <f>'Limiting Factor Scores'!E125</f>
        <v>1.1499999999999999</v>
      </c>
      <c r="F1430" s="18">
        <f>'Limiting Factor Scores'!F125</f>
        <v>0.13375000000000001</v>
      </c>
      <c r="G1430" s="18">
        <f>'Limiting Factor Scores'!G125</f>
        <v>1.0555091427014121</v>
      </c>
      <c r="H1430" s="18">
        <f>'Limiting Factor Scores'!H125</f>
        <v>0.31816679279467752</v>
      </c>
      <c r="I1430" s="17">
        <f>LFAT!A111</f>
        <v>8</v>
      </c>
      <c r="J1430" s="16" t="str">
        <f>LFAT!B111</f>
        <v>Water Quality Improvement (not including temperature)</v>
      </c>
      <c r="K1430" s="16" t="str">
        <f>LFAT!D111</f>
        <v>N</v>
      </c>
      <c r="L1430" s="19">
        <f>LFAT!F111</f>
        <v>0.1</v>
      </c>
      <c r="M1430" s="16" t="str">
        <f>LFAT!G111</f>
        <v>R</v>
      </c>
      <c r="N1430" s="19">
        <f>LFAT!I111</f>
        <v>0.1</v>
      </c>
      <c r="O1430" s="18">
        <f>LFAT!J111</f>
        <v>0.01</v>
      </c>
      <c r="P1430" s="18">
        <f t="shared" si="66"/>
        <v>1.3375000000000001E-3</v>
      </c>
      <c r="Q1430" s="18">
        <f t="shared" si="67"/>
        <v>1.0555091427014121E-2</v>
      </c>
      <c r="R1430" s="18">
        <f t="shared" si="68"/>
        <v>3.1816679279467754E-3</v>
      </c>
    </row>
    <row r="1431" spans="1:18" ht="18" customHeight="1" x14ac:dyDescent="0.2">
      <c r="A1431" s="16" t="str">
        <f>'Limiting Factor Scores'!A126</f>
        <v>CC9</v>
      </c>
      <c r="B1431" s="16" t="str">
        <f>'Limiting Factor Scores'!B126</f>
        <v>Catherine Creek</v>
      </c>
      <c r="C1431" s="16" t="str">
        <f>'Limiting Factor Scores'!C126</f>
        <v>Decreased Sediment Quantity</v>
      </c>
      <c r="D1431" s="18">
        <f>'Limiting Factor Scores'!D126</f>
        <v>0.90559999999999996</v>
      </c>
      <c r="E1431" s="19">
        <f>'Limiting Factor Scores'!E126</f>
        <v>1.64</v>
      </c>
      <c r="F1431" s="18">
        <f>'Limiting Factor Scores'!F126</f>
        <v>0.24399999999999999</v>
      </c>
      <c r="G1431" s="18">
        <f>'Limiting Factor Scores'!G126</f>
        <v>1.1442902858089856</v>
      </c>
      <c r="H1431" s="18">
        <f>'Limiting Factor Scores'!H126</f>
        <v>0.34704351456921162</v>
      </c>
      <c r="I1431" s="17">
        <f>LFAT!A114</f>
        <v>8</v>
      </c>
      <c r="J1431" s="16" t="str">
        <f>LFAT!B114</f>
        <v>Water Quality Improvement (not including temperature)</v>
      </c>
      <c r="K1431" s="16" t="str">
        <f>LFAT!D114</f>
        <v>N</v>
      </c>
      <c r="L1431" s="19">
        <f>LFAT!F114</f>
        <v>0.1</v>
      </c>
      <c r="M1431" s="16" t="str">
        <f>LFAT!G114</f>
        <v>R</v>
      </c>
      <c r="N1431" s="19">
        <f>LFAT!I114</f>
        <v>0.1</v>
      </c>
      <c r="O1431" s="18">
        <f>LFAT!J114</f>
        <v>0.01</v>
      </c>
      <c r="P1431" s="18">
        <f t="shared" si="66"/>
        <v>2.4399999999999999E-3</v>
      </c>
      <c r="Q1431" s="18">
        <f t="shared" si="67"/>
        <v>1.1442902858089856E-2</v>
      </c>
      <c r="R1431" s="18">
        <f t="shared" si="68"/>
        <v>3.4704351456921164E-3</v>
      </c>
    </row>
    <row r="1432" spans="1:18" ht="18" customHeight="1" x14ac:dyDescent="0.2">
      <c r="A1432" s="16" t="str">
        <f>'Limiting Factor Scores'!A127</f>
        <v>CC9</v>
      </c>
      <c r="B1432" s="16" t="str">
        <f>'Limiting Factor Scores'!B127</f>
        <v>Catherine Creek</v>
      </c>
      <c r="C1432" s="16" t="str">
        <f>'Limiting Factor Scores'!C127</f>
        <v>Decreased Water Quantity</v>
      </c>
      <c r="D1432" s="18">
        <f>'Limiting Factor Scores'!D127</f>
        <v>0.90559999999999996</v>
      </c>
      <c r="E1432" s="19">
        <f>'Limiting Factor Scores'!E127</f>
        <v>1.26</v>
      </c>
      <c r="F1432" s="18">
        <f>'Limiting Factor Scores'!F127</f>
        <v>0.1585</v>
      </c>
      <c r="G1432" s="18">
        <f>'Limiting Factor Scores'!G127</f>
        <v>1.0755067315926143</v>
      </c>
      <c r="H1432" s="18">
        <f>'Limiting Factor Scores'!H127</f>
        <v>0.30820598530389509</v>
      </c>
      <c r="I1432" s="17">
        <f>LFAT!A112</f>
        <v>8</v>
      </c>
      <c r="J1432" s="16" t="str">
        <f>LFAT!B112</f>
        <v>Water Quality Improvement (not including temperature)</v>
      </c>
      <c r="K1432" s="16" t="str">
        <f>LFAT!D112</f>
        <v>N</v>
      </c>
      <c r="L1432" s="19">
        <f>LFAT!F112</f>
        <v>0.1</v>
      </c>
      <c r="M1432" s="16" t="str">
        <f>LFAT!G112</f>
        <v>R</v>
      </c>
      <c r="N1432" s="19">
        <f>LFAT!I112</f>
        <v>0.1</v>
      </c>
      <c r="O1432" s="18">
        <f>LFAT!J112</f>
        <v>0.01</v>
      </c>
      <c r="P1432" s="18">
        <f t="shared" si="66"/>
        <v>1.585E-3</v>
      </c>
      <c r="Q1432" s="18">
        <f t="shared" si="67"/>
        <v>1.0755067315926143E-2</v>
      </c>
      <c r="R1432" s="18">
        <f t="shared" si="68"/>
        <v>3.0820598530389509E-3</v>
      </c>
    </row>
    <row r="1433" spans="1:18" ht="18" customHeight="1" x14ac:dyDescent="0.2">
      <c r="A1433" s="16" t="str">
        <f>'Limiting Factor Scores'!A128</f>
        <v>CC9</v>
      </c>
      <c r="B1433" s="16" t="str">
        <f>'Limiting Factor Scores'!B128</f>
        <v>Catherine Creek</v>
      </c>
      <c r="C1433" s="16" t="str">
        <f>'Limiting Factor Scores'!C128</f>
        <v>Floodplain Condition</v>
      </c>
      <c r="D1433" s="18">
        <f>'Limiting Factor Scores'!D128</f>
        <v>0.90559999999999996</v>
      </c>
      <c r="E1433" s="19">
        <f>'Limiting Factor Scores'!E128</f>
        <v>1.43</v>
      </c>
      <c r="F1433" s="18">
        <f>'Limiting Factor Scores'!F128</f>
        <v>0.19675000000000001</v>
      </c>
      <c r="G1433" s="18">
        <f>'Limiting Factor Scores'!G128</f>
        <v>1.0830604057906472</v>
      </c>
      <c r="H1433" s="18">
        <f>'Limiting Factor Scores'!H128</f>
        <v>0.30790223733184885</v>
      </c>
      <c r="I1433" s="17">
        <f>LFAT!A109</f>
        <v>8</v>
      </c>
      <c r="J1433" s="16" t="str">
        <f>LFAT!B109</f>
        <v>Water Quality Improvement (not including temperature)</v>
      </c>
      <c r="K1433" s="16" t="str">
        <f>LFAT!D109</f>
        <v>I</v>
      </c>
      <c r="L1433" s="19">
        <f>LFAT!F109</f>
        <v>0.5</v>
      </c>
      <c r="M1433" s="16" t="str">
        <f>LFAT!G109</f>
        <v>CD</v>
      </c>
      <c r="N1433" s="19">
        <f>LFAT!I109</f>
        <v>0.5</v>
      </c>
      <c r="O1433" s="18">
        <f>LFAT!J109</f>
        <v>0.25</v>
      </c>
      <c r="P1433" s="18">
        <f t="shared" si="66"/>
        <v>4.9187500000000002E-2</v>
      </c>
      <c r="Q1433" s="18">
        <f t="shared" si="67"/>
        <v>0.2707651014476618</v>
      </c>
      <c r="R1433" s="18">
        <f t="shared" si="68"/>
        <v>7.6975559332962212E-2</v>
      </c>
    </row>
    <row r="1434" spans="1:18" ht="18" customHeight="1" x14ac:dyDescent="0.2">
      <c r="A1434" s="16" t="str">
        <f>'Limiting Factor Scores'!A129</f>
        <v>CC9</v>
      </c>
      <c r="B1434" s="16" t="str">
        <f>'Limiting Factor Scores'!B129</f>
        <v>Catherine Creek</v>
      </c>
      <c r="C1434" s="16" t="str">
        <f>'Limiting Factor Scores'!C129</f>
        <v>Increased Sediment Quantity</v>
      </c>
      <c r="D1434" s="18">
        <f>'Limiting Factor Scores'!D129</f>
        <v>0.90559999999999996</v>
      </c>
      <c r="E1434" s="19">
        <f>'Limiting Factor Scores'!E129</f>
        <v>1.25</v>
      </c>
      <c r="F1434" s="18">
        <f>'Limiting Factor Scores'!F129</f>
        <v>0.15625</v>
      </c>
      <c r="G1434" s="18">
        <f>'Limiting Factor Scores'!G129</f>
        <v>0.51445357132749991</v>
      </c>
      <c r="H1434" s="18">
        <f>'Limiting Factor Scores'!H129</f>
        <v>0.16974946427682</v>
      </c>
      <c r="I1434" s="17">
        <f>LFAT!A115</f>
        <v>8</v>
      </c>
      <c r="J1434" s="16" t="str">
        <f>LFAT!B115</f>
        <v>Water Quality Improvement (not including temperature)</v>
      </c>
      <c r="K1434" s="16" t="str">
        <f>LFAT!D115</f>
        <v>I</v>
      </c>
      <c r="L1434" s="19">
        <f>LFAT!F115</f>
        <v>0.5</v>
      </c>
      <c r="M1434" s="16" t="str">
        <f>LFAT!G115</f>
        <v>CD</v>
      </c>
      <c r="N1434" s="19">
        <f>LFAT!I115</f>
        <v>0.5</v>
      </c>
      <c r="O1434" s="18">
        <f>LFAT!J115</f>
        <v>0.25</v>
      </c>
      <c r="P1434" s="18">
        <f t="shared" si="66"/>
        <v>3.90625E-2</v>
      </c>
      <c r="Q1434" s="18">
        <f t="shared" si="67"/>
        <v>0.12861339283187498</v>
      </c>
      <c r="R1434" s="18">
        <f t="shared" si="68"/>
        <v>4.2437366069205E-2</v>
      </c>
    </row>
    <row r="1435" spans="1:18" ht="18" customHeight="1" x14ac:dyDescent="0.2">
      <c r="A1435" s="16" t="str">
        <f>'Limiting Factor Scores'!A130</f>
        <v>CC9</v>
      </c>
      <c r="B1435" s="16" t="str">
        <f>'Limiting Factor Scores'!B130</f>
        <v>Catherine Creek</v>
      </c>
      <c r="C1435" s="16" t="str">
        <f>'Limiting Factor Scores'!C130</f>
        <v>Non-Native Species Interactions and Competition</v>
      </c>
      <c r="D1435" s="18">
        <f>'Limiting Factor Scores'!D130</f>
        <v>0.90559999999999996</v>
      </c>
      <c r="E1435" s="19">
        <f>'Limiting Factor Scores'!E130</f>
        <v>1.44</v>
      </c>
      <c r="F1435" s="18">
        <f>'Limiting Factor Scores'!F130</f>
        <v>0.19900000000000001</v>
      </c>
      <c r="G1435" s="18">
        <f>'Limiting Factor Scores'!G130</f>
        <v>0.72471933706562242</v>
      </c>
      <c r="H1435" s="18">
        <f>'Limiting Factor Scores'!H130</f>
        <v>0.25291803793049961</v>
      </c>
      <c r="I1435" s="17">
        <f>LFAT!A121</f>
        <v>8</v>
      </c>
      <c r="J1435" s="16" t="str">
        <f>LFAT!B121</f>
        <v>Water Quality Improvement (not including temperature)</v>
      </c>
      <c r="K1435" s="16" t="str">
        <f>LFAT!D121</f>
        <v>N</v>
      </c>
      <c r="L1435" s="19">
        <f>LFAT!F121</f>
        <v>0.1</v>
      </c>
      <c r="M1435" s="16" t="str">
        <f>LFAT!G121</f>
        <v>R</v>
      </c>
      <c r="N1435" s="19">
        <f>LFAT!I121</f>
        <v>0.1</v>
      </c>
      <c r="O1435" s="18">
        <f>LFAT!J121</f>
        <v>0.01</v>
      </c>
      <c r="P1435" s="18">
        <f t="shared" si="66"/>
        <v>1.99E-3</v>
      </c>
      <c r="Q1435" s="18">
        <f t="shared" si="67"/>
        <v>7.2471933706562243E-3</v>
      </c>
      <c r="R1435" s="18">
        <f t="shared" si="68"/>
        <v>2.5291803793049961E-3</v>
      </c>
    </row>
    <row r="1436" spans="1:18" ht="18" customHeight="1" x14ac:dyDescent="0.2">
      <c r="A1436" s="16" t="str">
        <f>'Limiting Factor Scores'!A131</f>
        <v>CC9</v>
      </c>
      <c r="B1436" s="16" t="str">
        <f>'Limiting Factor Scores'!B131</f>
        <v>Catherine Creek</v>
      </c>
      <c r="C1436" s="16" t="str">
        <f>'Limiting Factor Scores'!C131</f>
        <v>Predation</v>
      </c>
      <c r="D1436" s="18">
        <f>'Limiting Factor Scores'!D131</f>
        <v>0.90559999999999996</v>
      </c>
      <c r="E1436" s="19">
        <f>'Limiting Factor Scores'!E131</f>
        <v>1</v>
      </c>
      <c r="F1436" s="18">
        <f>'Limiting Factor Scores'!F131</f>
        <v>0.1</v>
      </c>
      <c r="G1436" s="18">
        <f>'Limiting Factor Scores'!G131</f>
        <v>0.48643657157087999</v>
      </c>
      <c r="H1436" s="18">
        <f>'Limiting Factor Scores'!H131</f>
        <v>0.14688832003441282</v>
      </c>
      <c r="I1436" s="17">
        <f>LFAT!A119</f>
        <v>8</v>
      </c>
      <c r="J1436" s="16" t="str">
        <f>LFAT!B119</f>
        <v>Water Quality Improvement (not including temperature)</v>
      </c>
      <c r="K1436" s="16" t="str">
        <f>LFAT!D119</f>
        <v>N</v>
      </c>
      <c r="L1436" s="19">
        <f>LFAT!F119</f>
        <v>0.1</v>
      </c>
      <c r="M1436" s="16" t="str">
        <f>LFAT!G119</f>
        <v>R</v>
      </c>
      <c r="N1436" s="19">
        <f>LFAT!I119</f>
        <v>0.1</v>
      </c>
      <c r="O1436" s="18">
        <f>LFAT!J119</f>
        <v>0.01</v>
      </c>
      <c r="P1436" s="18">
        <f t="shared" si="66"/>
        <v>1E-3</v>
      </c>
      <c r="Q1436" s="18">
        <f t="shared" si="67"/>
        <v>4.8643657157088002E-3</v>
      </c>
      <c r="R1436" s="18">
        <f t="shared" si="68"/>
        <v>1.4688832003441283E-3</v>
      </c>
    </row>
    <row r="1437" spans="1:18" ht="18" customHeight="1" x14ac:dyDescent="0.2">
      <c r="A1437" s="16" t="str">
        <f>'Limiting Factor Scores'!A132</f>
        <v>CC9</v>
      </c>
      <c r="B1437" s="16" t="str">
        <f>'Limiting Factor Scores'!B132</f>
        <v>Catherine Creek</v>
      </c>
      <c r="C1437" s="16" t="str">
        <f>'Limiting Factor Scores'!C132</f>
        <v>Riparian Condition</v>
      </c>
      <c r="D1437" s="18">
        <f>'Limiting Factor Scores'!D132</f>
        <v>0.90559999999999996</v>
      </c>
      <c r="E1437" s="19">
        <f>'Limiting Factor Scores'!E132</f>
        <v>1.1499999999999999</v>
      </c>
      <c r="F1437" s="18">
        <f>'Limiting Factor Scores'!F132</f>
        <v>0.13375000000000001</v>
      </c>
      <c r="G1437" s="18">
        <f>'Limiting Factor Scores'!G132</f>
        <v>0.75183397153239195</v>
      </c>
      <c r="H1437" s="18">
        <f>'Limiting Factor Scores'!H132</f>
        <v>0.24045709516535158</v>
      </c>
      <c r="I1437" s="17">
        <f>LFAT!A108</f>
        <v>8</v>
      </c>
      <c r="J1437" s="16" t="str">
        <f>LFAT!B108</f>
        <v>Water Quality Improvement (not including temperature)</v>
      </c>
      <c r="K1437" s="16" t="str">
        <f>LFAT!D108</f>
        <v>I</v>
      </c>
      <c r="L1437" s="19">
        <f>LFAT!F108</f>
        <v>0.5</v>
      </c>
      <c r="M1437" s="16" t="str">
        <f>LFAT!G108</f>
        <v>CD</v>
      </c>
      <c r="N1437" s="19">
        <f>LFAT!I108</f>
        <v>0.5</v>
      </c>
      <c r="O1437" s="18">
        <f>LFAT!J108</f>
        <v>0.25</v>
      </c>
      <c r="P1437" s="18">
        <f t="shared" si="66"/>
        <v>3.3437500000000002E-2</v>
      </c>
      <c r="Q1437" s="18">
        <f t="shared" si="67"/>
        <v>0.18795849288309799</v>
      </c>
      <c r="R1437" s="18">
        <f t="shared" si="68"/>
        <v>6.0114273791337894E-2</v>
      </c>
    </row>
    <row r="1438" spans="1:18" ht="18" customHeight="1" x14ac:dyDescent="0.2">
      <c r="A1438" s="16" t="str">
        <f>'Limiting Factor Scores'!A133</f>
        <v>CC9</v>
      </c>
      <c r="B1438" s="16" t="str">
        <f>'Limiting Factor Scores'!B133</f>
        <v>Catherine Creek</v>
      </c>
      <c r="C1438" s="16" t="str">
        <f>'Limiting Factor Scores'!C133</f>
        <v>Side Channel and Wetland Habitat</v>
      </c>
      <c r="D1438" s="18">
        <f>'Limiting Factor Scores'!D133</f>
        <v>0.90559999999999996</v>
      </c>
      <c r="E1438" s="19">
        <f>'Limiting Factor Scores'!E133</f>
        <v>1.43</v>
      </c>
      <c r="F1438" s="18">
        <f>'Limiting Factor Scores'!F133</f>
        <v>0.19675000000000001</v>
      </c>
      <c r="G1438" s="18">
        <f>'Limiting Factor Scores'!G133</f>
        <v>1.3694159768374112</v>
      </c>
      <c r="H1438" s="18">
        <f>'Limiting Factor Scores'!H133</f>
        <v>0.39793242887394037</v>
      </c>
      <c r="I1438" s="17">
        <f>LFAT!A110</f>
        <v>8</v>
      </c>
      <c r="J1438" s="16" t="str">
        <f>LFAT!B110</f>
        <v>Water Quality Improvement (not including temperature)</v>
      </c>
      <c r="K1438" s="16" t="str">
        <f>LFAT!D110</f>
        <v>N</v>
      </c>
      <c r="L1438" s="19">
        <f>LFAT!F110</f>
        <v>0.1</v>
      </c>
      <c r="M1438" s="16" t="str">
        <f>LFAT!G110</f>
        <v>R</v>
      </c>
      <c r="N1438" s="19">
        <f>LFAT!I110</f>
        <v>0.1</v>
      </c>
      <c r="O1438" s="18">
        <f>LFAT!J110</f>
        <v>0.01</v>
      </c>
      <c r="P1438" s="18">
        <f t="shared" si="66"/>
        <v>1.9675000000000001E-3</v>
      </c>
      <c r="Q1438" s="18">
        <f t="shared" si="67"/>
        <v>1.3694159768374112E-2</v>
      </c>
      <c r="R1438" s="18">
        <f t="shared" si="68"/>
        <v>3.9793242887394041E-3</v>
      </c>
    </row>
    <row r="1439" spans="1:18" ht="18" customHeight="1" x14ac:dyDescent="0.2">
      <c r="A1439" s="16" t="str">
        <f>'Limiting Factor Scores'!A134</f>
        <v>CC9</v>
      </c>
      <c r="B1439" s="16" t="str">
        <f>'Limiting Factor Scores'!B134</f>
        <v>Catherine Creek</v>
      </c>
      <c r="C1439" s="16" t="str">
        <f>'Limiting Factor Scores'!C134</f>
        <v>Summer Water Temperature</v>
      </c>
      <c r="D1439" s="18">
        <f>'Limiting Factor Scores'!D134</f>
        <v>0.90559999999999996</v>
      </c>
      <c r="E1439" s="19">
        <f>'Limiting Factor Scores'!E134</f>
        <v>1.26</v>
      </c>
      <c r="F1439" s="18">
        <f>'Limiting Factor Scores'!F134</f>
        <v>0.1585</v>
      </c>
      <c r="G1439" s="18">
        <f>'Limiting Factor Scores'!G134</f>
        <v>0.95555030855092316</v>
      </c>
      <c r="H1439" s="18">
        <f>'Limiting Factor Scores'!H134</f>
        <v>0.29501077873773074</v>
      </c>
      <c r="I1439" s="17">
        <f>LFAT!A116</f>
        <v>8</v>
      </c>
      <c r="J1439" s="16" t="str">
        <f>LFAT!B116</f>
        <v>Water Quality Improvement (not including temperature)</v>
      </c>
      <c r="K1439" s="16" t="str">
        <f>LFAT!D116</f>
        <v>N</v>
      </c>
      <c r="L1439" s="19">
        <f>LFAT!F116</f>
        <v>0.1</v>
      </c>
      <c r="M1439" s="16" t="str">
        <f>LFAT!G116</f>
        <v>R</v>
      </c>
      <c r="N1439" s="19">
        <f>LFAT!I116</f>
        <v>0.1</v>
      </c>
      <c r="O1439" s="18">
        <f>LFAT!J116</f>
        <v>0.01</v>
      </c>
      <c r="P1439" s="18">
        <f t="shared" si="66"/>
        <v>1.585E-3</v>
      </c>
      <c r="Q1439" s="18">
        <f t="shared" si="67"/>
        <v>9.5555030855092316E-3</v>
      </c>
      <c r="R1439" s="18">
        <f t="shared" si="68"/>
        <v>2.9501077873773074E-3</v>
      </c>
    </row>
    <row r="1440" spans="1:18" ht="18" customHeight="1" x14ac:dyDescent="0.2">
      <c r="A1440" s="16" t="str">
        <f>'Limiting Factor Scores'!A135</f>
        <v>CC9</v>
      </c>
      <c r="B1440" s="16" t="str">
        <f>'Limiting Factor Scores'!B135</f>
        <v>Catherine Creek</v>
      </c>
      <c r="C1440" s="16" t="str">
        <f>'Limiting Factor Scores'!C135</f>
        <v>Water Quality</v>
      </c>
      <c r="D1440" s="18">
        <f>'Limiting Factor Scores'!D135</f>
        <v>0.90559999999999996</v>
      </c>
      <c r="E1440" s="19">
        <f>'Limiting Factor Scores'!E135</f>
        <v>1</v>
      </c>
      <c r="F1440" s="18">
        <f>'Limiting Factor Scores'!F135</f>
        <v>0.1</v>
      </c>
      <c r="G1440" s="18">
        <f>'Limiting Factor Scores'!G135</f>
        <v>0.52718857157088006</v>
      </c>
      <c r="H1440" s="18">
        <f>'Limiting Factor Scores'!H135</f>
        <v>0.14543289146673599</v>
      </c>
      <c r="I1440" s="17">
        <f>LFAT!A118</f>
        <v>8</v>
      </c>
      <c r="J1440" s="16" t="str">
        <f>LFAT!B118</f>
        <v>Water Quality Improvement (not including temperature)</v>
      </c>
      <c r="K1440" s="16" t="str">
        <f>LFAT!D118</f>
        <v>D</v>
      </c>
      <c r="L1440" s="19">
        <f>LFAT!F118</f>
        <v>1</v>
      </c>
      <c r="M1440" s="16" t="str">
        <f>LFAT!G118</f>
        <v>C</v>
      </c>
      <c r="N1440" s="19">
        <f>LFAT!I118</f>
        <v>1</v>
      </c>
      <c r="O1440" s="18">
        <f>LFAT!J118</f>
        <v>1</v>
      </c>
      <c r="P1440" s="18">
        <f t="shared" si="66"/>
        <v>0.1</v>
      </c>
      <c r="Q1440" s="18">
        <f t="shared" si="67"/>
        <v>0.52718857157088006</v>
      </c>
      <c r="R1440" s="18">
        <f t="shared" si="68"/>
        <v>0.14543289146673599</v>
      </c>
    </row>
    <row r="1441" spans="1:18" ht="18" customHeight="1" x14ac:dyDescent="0.2">
      <c r="A1441" s="16" t="str">
        <f>'Limiting Factor Scores'!A136</f>
        <v>CC9</v>
      </c>
      <c r="B1441" s="16" t="str">
        <f>'Limiting Factor Scores'!B136</f>
        <v>Catherine Creek</v>
      </c>
      <c r="C1441" s="16" t="str">
        <f>'Limiting Factor Scores'!C136</f>
        <v>Winter Water Temperature</v>
      </c>
      <c r="D1441" s="18">
        <f>'Limiting Factor Scores'!D136</f>
        <v>0.90559999999999996</v>
      </c>
      <c r="E1441" s="19">
        <f>'Limiting Factor Scores'!E136</f>
        <v>1</v>
      </c>
      <c r="F1441" s="18">
        <f>'Limiting Factor Scores'!F136</f>
        <v>0.1</v>
      </c>
      <c r="G1441" s="18">
        <f>'Limiting Factor Scores'!G136</f>
        <v>0.43404114287008</v>
      </c>
      <c r="H1441" s="18">
        <f>'Limiting Factor Scores'!H136</f>
        <v>0.120807040013584</v>
      </c>
      <c r="I1441" s="17">
        <f>LFAT!A117</f>
        <v>8</v>
      </c>
      <c r="J1441" s="16" t="str">
        <f>LFAT!B117</f>
        <v>Water Quality Improvement (not including temperature)</v>
      </c>
      <c r="K1441" s="16" t="str">
        <f>LFAT!D117</f>
        <v>N</v>
      </c>
      <c r="L1441" s="19">
        <f>LFAT!F117</f>
        <v>0.1</v>
      </c>
      <c r="M1441" s="16" t="str">
        <f>LFAT!G117</f>
        <v>R</v>
      </c>
      <c r="N1441" s="19">
        <f>LFAT!I117</f>
        <v>0.1</v>
      </c>
      <c r="O1441" s="18">
        <f>LFAT!J117</f>
        <v>0.01</v>
      </c>
      <c r="P1441" s="18">
        <f t="shared" si="66"/>
        <v>1E-3</v>
      </c>
      <c r="Q1441" s="18">
        <f t="shared" si="67"/>
        <v>4.3404114287008003E-3</v>
      </c>
      <c r="R1441" s="18">
        <f t="shared" si="68"/>
        <v>1.2080704001358399E-3</v>
      </c>
    </row>
    <row r="1442" spans="1:18" ht="18" customHeight="1" x14ac:dyDescent="0.2">
      <c r="A1442" s="16" t="str">
        <f>'Limiting Factor Scores'!A122</f>
        <v>CC9</v>
      </c>
      <c r="B1442" s="16" t="str">
        <f>'Limiting Factor Scores'!B122</f>
        <v>Catherine Creek</v>
      </c>
      <c r="C1442" s="16" t="str">
        <f>'Limiting Factor Scores'!C122</f>
        <v>Altered Flow Timing</v>
      </c>
      <c r="D1442" s="18">
        <f>'Limiting Factor Scores'!D122</f>
        <v>0.90559999999999996</v>
      </c>
      <c r="E1442" s="19">
        <f>'Limiting Factor Scores'!E122</f>
        <v>1</v>
      </c>
      <c r="F1442" s="18">
        <f>'Limiting Factor Scores'!F122</f>
        <v>0.1</v>
      </c>
      <c r="G1442" s="18">
        <f>'Limiting Factor Scores'!G122</f>
        <v>0.47479314287008001</v>
      </c>
      <c r="H1442" s="18">
        <f>'Limiting Factor Scores'!H122</f>
        <v>0.12930674287913599</v>
      </c>
      <c r="I1442" s="17">
        <f>LFAT!A128</f>
        <v>9</v>
      </c>
      <c r="J1442" s="16" t="str">
        <f>LFAT!B128</f>
        <v>Nutrient Enhancement</v>
      </c>
      <c r="K1442" s="16" t="str">
        <f>LFAT!D128</f>
        <v>N</v>
      </c>
      <c r="L1442" s="19">
        <f>LFAT!F128</f>
        <v>0.1</v>
      </c>
      <c r="M1442" s="16" t="str">
        <f>LFAT!G128</f>
        <v>R</v>
      </c>
      <c r="N1442" s="19">
        <f>LFAT!I128</f>
        <v>0.1</v>
      </c>
      <c r="O1442" s="18">
        <f>LFAT!J128</f>
        <v>0.01</v>
      </c>
      <c r="P1442" s="18">
        <f t="shared" si="66"/>
        <v>1E-3</v>
      </c>
      <c r="Q1442" s="18">
        <f t="shared" si="67"/>
        <v>4.7479314287008001E-3</v>
      </c>
      <c r="R1442" s="18">
        <f t="shared" si="68"/>
        <v>1.29306742879136E-3</v>
      </c>
    </row>
    <row r="1443" spans="1:18" ht="18" customHeight="1" x14ac:dyDescent="0.2">
      <c r="A1443" s="16" t="str">
        <f>'Limiting Factor Scores'!A123</f>
        <v>CC9</v>
      </c>
      <c r="B1443" s="16" t="str">
        <f>'Limiting Factor Scores'!B123</f>
        <v>Catherine Creek</v>
      </c>
      <c r="C1443" s="16" t="str">
        <f>'Limiting Factor Scores'!C123</f>
        <v>Altered Primary Productivity</v>
      </c>
      <c r="D1443" s="18">
        <f>'Limiting Factor Scores'!D123</f>
        <v>0.90559999999999996</v>
      </c>
      <c r="E1443" s="19">
        <f>'Limiting Factor Scores'!E123</f>
        <v>1.44</v>
      </c>
      <c r="F1443" s="18">
        <f>'Limiting Factor Scores'!F123</f>
        <v>0.19900000000000001</v>
      </c>
      <c r="G1443" s="18">
        <f>'Limiting Factor Scores'!G123</f>
        <v>0.65520806844270407</v>
      </c>
      <c r="H1443" s="18">
        <f>'Limiting Factor Scores'!H123</f>
        <v>0.1838701777878945</v>
      </c>
      <c r="I1443" s="17">
        <f>LFAT!A135</f>
        <v>9</v>
      </c>
      <c r="J1443" s="16" t="str">
        <f>LFAT!B135</f>
        <v>Nutrient Enhancement</v>
      </c>
      <c r="K1443" s="16" t="str">
        <f>LFAT!D135</f>
        <v>D</v>
      </c>
      <c r="L1443" s="19">
        <f>LFAT!F135</f>
        <v>1</v>
      </c>
      <c r="M1443" s="16" t="str">
        <f>LFAT!G135</f>
        <v>C</v>
      </c>
      <c r="N1443" s="19">
        <f>LFAT!I135</f>
        <v>1</v>
      </c>
      <c r="O1443" s="18">
        <f>LFAT!J135</f>
        <v>1</v>
      </c>
      <c r="P1443" s="18">
        <f t="shared" si="66"/>
        <v>0.19900000000000001</v>
      </c>
      <c r="Q1443" s="18">
        <f t="shared" si="67"/>
        <v>0.65520806844270407</v>
      </c>
      <c r="R1443" s="18">
        <f t="shared" si="68"/>
        <v>0.1838701777878945</v>
      </c>
    </row>
    <row r="1444" spans="1:18" ht="18" customHeight="1" x14ac:dyDescent="0.2">
      <c r="A1444" s="16" t="str">
        <f>'Limiting Factor Scores'!A124</f>
        <v>CC9</v>
      </c>
      <c r="B1444" s="16" t="str">
        <f>'Limiting Factor Scores'!B124</f>
        <v>Catherine Creek</v>
      </c>
      <c r="C1444" s="16" t="str">
        <f>'Limiting Factor Scores'!C124</f>
        <v>Anthropogenic Barriers</v>
      </c>
      <c r="D1444" s="18">
        <f>'Limiting Factor Scores'!D124</f>
        <v>0.90559999999999996</v>
      </c>
      <c r="E1444" s="19">
        <f>'Limiting Factor Scores'!E124</f>
        <v>1.26</v>
      </c>
      <c r="F1444" s="18">
        <f>'Limiting Factor Scores'!F124</f>
        <v>0.1585</v>
      </c>
      <c r="G1444" s="18">
        <f>'Limiting Factor Scores'!G124</f>
        <v>0.76177454840738545</v>
      </c>
      <c r="H1444" s="18">
        <f>'Limiting Factor Scores'!H124</f>
        <v>0.23429437387026811</v>
      </c>
      <c r="I1444" s="17">
        <f>LFAT!A122</f>
        <v>9</v>
      </c>
      <c r="J1444" s="16" t="str">
        <f>LFAT!B122</f>
        <v>Nutrient Enhancement</v>
      </c>
      <c r="K1444" s="16" t="str">
        <f>LFAT!D122</f>
        <v>N</v>
      </c>
      <c r="L1444" s="19">
        <f>LFAT!F122</f>
        <v>0.1</v>
      </c>
      <c r="M1444" s="16" t="str">
        <f>LFAT!G122</f>
        <v>R</v>
      </c>
      <c r="N1444" s="19">
        <f>LFAT!I122</f>
        <v>0.1</v>
      </c>
      <c r="O1444" s="18">
        <f>LFAT!J122</f>
        <v>0.01</v>
      </c>
      <c r="P1444" s="18">
        <f t="shared" si="66"/>
        <v>1.585E-3</v>
      </c>
      <c r="Q1444" s="18">
        <f t="shared" si="67"/>
        <v>7.6177454840738543E-3</v>
      </c>
      <c r="R1444" s="18">
        <f t="shared" si="68"/>
        <v>2.3429437387026812E-3</v>
      </c>
    </row>
    <row r="1445" spans="1:18" ht="18" customHeight="1" x14ac:dyDescent="0.2">
      <c r="A1445" s="16" t="str">
        <f>'Limiting Factor Scores'!A125</f>
        <v>CC9</v>
      </c>
      <c r="B1445" s="16" t="str">
        <f>'Limiting Factor Scores'!B125</f>
        <v>Catherine Creek</v>
      </c>
      <c r="C1445" s="16" t="str">
        <f>'Limiting Factor Scores'!C125</f>
        <v>Channel and Habitat Structure</v>
      </c>
      <c r="D1445" s="18">
        <f>'Limiting Factor Scores'!D125</f>
        <v>0.90559999999999996</v>
      </c>
      <c r="E1445" s="19">
        <f>'Limiting Factor Scores'!E125</f>
        <v>1.1499999999999999</v>
      </c>
      <c r="F1445" s="18">
        <f>'Limiting Factor Scores'!F125</f>
        <v>0.13375000000000001</v>
      </c>
      <c r="G1445" s="18">
        <f>'Limiting Factor Scores'!G125</f>
        <v>1.0555091427014121</v>
      </c>
      <c r="H1445" s="18">
        <f>'Limiting Factor Scores'!H125</f>
        <v>0.31816679279467752</v>
      </c>
      <c r="I1445" s="17">
        <f>LFAT!A126</f>
        <v>9</v>
      </c>
      <c r="J1445" s="16" t="str">
        <f>LFAT!B126</f>
        <v>Nutrient Enhancement</v>
      </c>
      <c r="K1445" s="16" t="str">
        <f>LFAT!D126</f>
        <v>N</v>
      </c>
      <c r="L1445" s="19">
        <f>LFAT!F126</f>
        <v>0.1</v>
      </c>
      <c r="M1445" s="16" t="str">
        <f>LFAT!G126</f>
        <v>R</v>
      </c>
      <c r="N1445" s="19">
        <f>LFAT!I126</f>
        <v>0.1</v>
      </c>
      <c r="O1445" s="18">
        <f>LFAT!J126</f>
        <v>0.01</v>
      </c>
      <c r="P1445" s="18">
        <f t="shared" si="66"/>
        <v>1.3375000000000001E-3</v>
      </c>
      <c r="Q1445" s="18">
        <f t="shared" si="67"/>
        <v>1.0555091427014121E-2</v>
      </c>
      <c r="R1445" s="18">
        <f t="shared" si="68"/>
        <v>3.1816679279467754E-3</v>
      </c>
    </row>
    <row r="1446" spans="1:18" ht="18" customHeight="1" x14ac:dyDescent="0.2">
      <c r="A1446" s="16" t="str">
        <f>'Limiting Factor Scores'!A126</f>
        <v>CC9</v>
      </c>
      <c r="B1446" s="16" t="str">
        <f>'Limiting Factor Scores'!B126</f>
        <v>Catherine Creek</v>
      </c>
      <c r="C1446" s="16" t="str">
        <f>'Limiting Factor Scores'!C126</f>
        <v>Decreased Sediment Quantity</v>
      </c>
      <c r="D1446" s="18">
        <f>'Limiting Factor Scores'!D126</f>
        <v>0.90559999999999996</v>
      </c>
      <c r="E1446" s="19">
        <f>'Limiting Factor Scores'!E126</f>
        <v>1.64</v>
      </c>
      <c r="F1446" s="18">
        <f>'Limiting Factor Scores'!F126</f>
        <v>0.24399999999999999</v>
      </c>
      <c r="G1446" s="18">
        <f>'Limiting Factor Scores'!G126</f>
        <v>1.1442902858089856</v>
      </c>
      <c r="H1446" s="18">
        <f>'Limiting Factor Scores'!H126</f>
        <v>0.34704351456921162</v>
      </c>
      <c r="I1446" s="17">
        <f>LFAT!A129</f>
        <v>9</v>
      </c>
      <c r="J1446" s="16" t="str">
        <f>LFAT!B129</f>
        <v>Nutrient Enhancement</v>
      </c>
      <c r="K1446" s="16" t="str">
        <f>LFAT!D129</f>
        <v>N</v>
      </c>
      <c r="L1446" s="19">
        <f>LFAT!F129</f>
        <v>0.1</v>
      </c>
      <c r="M1446" s="16" t="str">
        <f>LFAT!G129</f>
        <v>R</v>
      </c>
      <c r="N1446" s="19">
        <f>LFAT!I129</f>
        <v>0.1</v>
      </c>
      <c r="O1446" s="18">
        <f>LFAT!J129</f>
        <v>0.01</v>
      </c>
      <c r="P1446" s="18">
        <f t="shared" si="66"/>
        <v>2.4399999999999999E-3</v>
      </c>
      <c r="Q1446" s="18">
        <f t="shared" si="67"/>
        <v>1.1442902858089856E-2</v>
      </c>
      <c r="R1446" s="18">
        <f t="shared" si="68"/>
        <v>3.4704351456921164E-3</v>
      </c>
    </row>
    <row r="1447" spans="1:18" ht="18" customHeight="1" x14ac:dyDescent="0.2">
      <c r="A1447" s="16" t="str">
        <f>'Limiting Factor Scores'!A127</f>
        <v>CC9</v>
      </c>
      <c r="B1447" s="16" t="str">
        <f>'Limiting Factor Scores'!B127</f>
        <v>Catherine Creek</v>
      </c>
      <c r="C1447" s="16" t="str">
        <f>'Limiting Factor Scores'!C127</f>
        <v>Decreased Water Quantity</v>
      </c>
      <c r="D1447" s="18">
        <f>'Limiting Factor Scores'!D127</f>
        <v>0.90559999999999996</v>
      </c>
      <c r="E1447" s="19">
        <f>'Limiting Factor Scores'!E127</f>
        <v>1.26</v>
      </c>
      <c r="F1447" s="18">
        <f>'Limiting Factor Scores'!F127</f>
        <v>0.1585</v>
      </c>
      <c r="G1447" s="18">
        <f>'Limiting Factor Scores'!G127</f>
        <v>1.0755067315926143</v>
      </c>
      <c r="H1447" s="18">
        <f>'Limiting Factor Scores'!H127</f>
        <v>0.30820598530389509</v>
      </c>
      <c r="I1447" s="17">
        <f>LFAT!A127</f>
        <v>9</v>
      </c>
      <c r="J1447" s="16" t="str">
        <f>LFAT!B127</f>
        <v>Nutrient Enhancement</v>
      </c>
      <c r="K1447" s="16" t="str">
        <f>LFAT!D127</f>
        <v>N</v>
      </c>
      <c r="L1447" s="19">
        <f>LFAT!F127</f>
        <v>0.1</v>
      </c>
      <c r="M1447" s="16" t="str">
        <f>LFAT!G127</f>
        <v>R</v>
      </c>
      <c r="N1447" s="19">
        <f>LFAT!I127</f>
        <v>0.1</v>
      </c>
      <c r="O1447" s="18">
        <f>LFAT!J127</f>
        <v>0.01</v>
      </c>
      <c r="P1447" s="18">
        <f t="shared" si="66"/>
        <v>1.585E-3</v>
      </c>
      <c r="Q1447" s="18">
        <f t="shared" si="67"/>
        <v>1.0755067315926143E-2</v>
      </c>
      <c r="R1447" s="18">
        <f t="shared" si="68"/>
        <v>3.0820598530389509E-3</v>
      </c>
    </row>
    <row r="1448" spans="1:18" ht="18" customHeight="1" x14ac:dyDescent="0.2">
      <c r="A1448" s="16" t="str">
        <f>'Limiting Factor Scores'!A128</f>
        <v>CC9</v>
      </c>
      <c r="B1448" s="16" t="str">
        <f>'Limiting Factor Scores'!B128</f>
        <v>Catherine Creek</v>
      </c>
      <c r="C1448" s="16" t="str">
        <f>'Limiting Factor Scores'!C128</f>
        <v>Floodplain Condition</v>
      </c>
      <c r="D1448" s="18">
        <f>'Limiting Factor Scores'!D128</f>
        <v>0.90559999999999996</v>
      </c>
      <c r="E1448" s="19">
        <f>'Limiting Factor Scores'!E128</f>
        <v>1.43</v>
      </c>
      <c r="F1448" s="18">
        <f>'Limiting Factor Scores'!F128</f>
        <v>0.19675000000000001</v>
      </c>
      <c r="G1448" s="18">
        <f>'Limiting Factor Scores'!G128</f>
        <v>1.0830604057906472</v>
      </c>
      <c r="H1448" s="18">
        <f>'Limiting Factor Scores'!H128</f>
        <v>0.30790223733184885</v>
      </c>
      <c r="I1448" s="17">
        <f>LFAT!A124</f>
        <v>9</v>
      </c>
      <c r="J1448" s="16" t="str">
        <f>LFAT!B124</f>
        <v>Nutrient Enhancement</v>
      </c>
      <c r="K1448" s="16" t="str">
        <f>LFAT!D124</f>
        <v>I</v>
      </c>
      <c r="L1448" s="19">
        <f>LFAT!F124</f>
        <v>0.5</v>
      </c>
      <c r="M1448" s="16" t="str">
        <f>LFAT!G124</f>
        <v>R</v>
      </c>
      <c r="N1448" s="19">
        <f>LFAT!I124</f>
        <v>0.1</v>
      </c>
      <c r="O1448" s="18">
        <f>LFAT!J124</f>
        <v>0.05</v>
      </c>
      <c r="P1448" s="18">
        <f t="shared" si="66"/>
        <v>9.8375000000000008E-3</v>
      </c>
      <c r="Q1448" s="18">
        <f t="shared" si="67"/>
        <v>5.4153020289532366E-2</v>
      </c>
      <c r="R1448" s="18">
        <f t="shared" si="68"/>
        <v>1.5395111866592443E-2</v>
      </c>
    </row>
    <row r="1449" spans="1:18" ht="18" customHeight="1" x14ac:dyDescent="0.2">
      <c r="A1449" s="16" t="str">
        <f>'Limiting Factor Scores'!A129</f>
        <v>CC9</v>
      </c>
      <c r="B1449" s="16" t="str">
        <f>'Limiting Factor Scores'!B129</f>
        <v>Catherine Creek</v>
      </c>
      <c r="C1449" s="16" t="str">
        <f>'Limiting Factor Scores'!C129</f>
        <v>Increased Sediment Quantity</v>
      </c>
      <c r="D1449" s="18">
        <f>'Limiting Factor Scores'!D129</f>
        <v>0.90559999999999996</v>
      </c>
      <c r="E1449" s="19">
        <f>'Limiting Factor Scores'!E129</f>
        <v>1.25</v>
      </c>
      <c r="F1449" s="18">
        <f>'Limiting Factor Scores'!F129</f>
        <v>0.15625</v>
      </c>
      <c r="G1449" s="18">
        <f>'Limiting Factor Scores'!G129</f>
        <v>0.51445357132749991</v>
      </c>
      <c r="H1449" s="18">
        <f>'Limiting Factor Scores'!H129</f>
        <v>0.16974946427682</v>
      </c>
      <c r="I1449" s="17">
        <f>LFAT!A130</f>
        <v>9</v>
      </c>
      <c r="J1449" s="16" t="str">
        <f>LFAT!B130</f>
        <v>Nutrient Enhancement</v>
      </c>
      <c r="K1449" s="16" t="str">
        <f>LFAT!D130</f>
        <v>N</v>
      </c>
      <c r="L1449" s="19">
        <f>LFAT!F130</f>
        <v>0.1</v>
      </c>
      <c r="M1449" s="16" t="str">
        <f>LFAT!G130</f>
        <v>R</v>
      </c>
      <c r="N1449" s="19">
        <f>LFAT!I130</f>
        <v>0.1</v>
      </c>
      <c r="O1449" s="18">
        <f>LFAT!J130</f>
        <v>0.01</v>
      </c>
      <c r="P1449" s="18">
        <f t="shared" si="66"/>
        <v>1.5625000000000001E-3</v>
      </c>
      <c r="Q1449" s="18">
        <f t="shared" si="67"/>
        <v>5.1445357132749994E-3</v>
      </c>
      <c r="R1449" s="18">
        <f t="shared" si="68"/>
        <v>1.6974946427682001E-3</v>
      </c>
    </row>
    <row r="1450" spans="1:18" ht="18" customHeight="1" x14ac:dyDescent="0.2">
      <c r="A1450" s="16" t="str">
        <f>'Limiting Factor Scores'!A130</f>
        <v>CC9</v>
      </c>
      <c r="B1450" s="16" t="str">
        <f>'Limiting Factor Scores'!B130</f>
        <v>Catherine Creek</v>
      </c>
      <c r="C1450" s="16" t="str">
        <f>'Limiting Factor Scores'!C130</f>
        <v>Non-Native Species Interactions and Competition</v>
      </c>
      <c r="D1450" s="18">
        <f>'Limiting Factor Scores'!D130</f>
        <v>0.90559999999999996</v>
      </c>
      <c r="E1450" s="19">
        <f>'Limiting Factor Scores'!E130</f>
        <v>1.44</v>
      </c>
      <c r="F1450" s="18">
        <f>'Limiting Factor Scores'!F130</f>
        <v>0.19900000000000001</v>
      </c>
      <c r="G1450" s="18">
        <f>'Limiting Factor Scores'!G130</f>
        <v>0.72471933706562242</v>
      </c>
      <c r="H1450" s="18">
        <f>'Limiting Factor Scores'!H130</f>
        <v>0.25291803793049961</v>
      </c>
      <c r="I1450" s="17">
        <f>LFAT!A136</f>
        <v>9</v>
      </c>
      <c r="J1450" s="16" t="str">
        <f>LFAT!B136</f>
        <v>Nutrient Enhancement</v>
      </c>
      <c r="K1450" s="16" t="str">
        <f>LFAT!D136</f>
        <v>N</v>
      </c>
      <c r="L1450" s="19">
        <f>LFAT!F136</f>
        <v>0.1</v>
      </c>
      <c r="M1450" s="16" t="str">
        <f>LFAT!G136</f>
        <v>R</v>
      </c>
      <c r="N1450" s="19">
        <f>LFAT!I136</f>
        <v>0.1</v>
      </c>
      <c r="O1450" s="18">
        <f>LFAT!J136</f>
        <v>0.01</v>
      </c>
      <c r="P1450" s="18">
        <f t="shared" si="66"/>
        <v>1.99E-3</v>
      </c>
      <c r="Q1450" s="18">
        <f t="shared" si="67"/>
        <v>7.2471933706562243E-3</v>
      </c>
      <c r="R1450" s="18">
        <f t="shared" si="68"/>
        <v>2.5291803793049961E-3</v>
      </c>
    </row>
    <row r="1451" spans="1:18" ht="18" customHeight="1" x14ac:dyDescent="0.2">
      <c r="A1451" s="16" t="str">
        <f>'Limiting Factor Scores'!A131</f>
        <v>CC9</v>
      </c>
      <c r="B1451" s="16" t="str">
        <f>'Limiting Factor Scores'!B131</f>
        <v>Catherine Creek</v>
      </c>
      <c r="C1451" s="16" t="str">
        <f>'Limiting Factor Scores'!C131</f>
        <v>Predation</v>
      </c>
      <c r="D1451" s="18">
        <f>'Limiting Factor Scores'!D131</f>
        <v>0.90559999999999996</v>
      </c>
      <c r="E1451" s="19">
        <f>'Limiting Factor Scores'!E131</f>
        <v>1</v>
      </c>
      <c r="F1451" s="18">
        <f>'Limiting Factor Scores'!F131</f>
        <v>0.1</v>
      </c>
      <c r="G1451" s="18">
        <f>'Limiting Factor Scores'!G131</f>
        <v>0.48643657157087999</v>
      </c>
      <c r="H1451" s="18">
        <f>'Limiting Factor Scores'!H131</f>
        <v>0.14688832003441282</v>
      </c>
      <c r="I1451" s="17">
        <f>LFAT!A134</f>
        <v>9</v>
      </c>
      <c r="J1451" s="16" t="str">
        <f>LFAT!B134</f>
        <v>Nutrient Enhancement</v>
      </c>
      <c r="K1451" s="16" t="str">
        <f>LFAT!D134</f>
        <v>N</v>
      </c>
      <c r="L1451" s="19">
        <f>LFAT!F134</f>
        <v>0.1</v>
      </c>
      <c r="M1451" s="16" t="str">
        <f>LFAT!G134</f>
        <v>R</v>
      </c>
      <c r="N1451" s="19">
        <f>LFAT!I134</f>
        <v>0.1</v>
      </c>
      <c r="O1451" s="18">
        <f>LFAT!J134</f>
        <v>0.01</v>
      </c>
      <c r="P1451" s="18">
        <f t="shared" si="66"/>
        <v>1E-3</v>
      </c>
      <c r="Q1451" s="18">
        <f t="shared" si="67"/>
        <v>4.8643657157088002E-3</v>
      </c>
      <c r="R1451" s="18">
        <f t="shared" si="68"/>
        <v>1.4688832003441283E-3</v>
      </c>
    </row>
    <row r="1452" spans="1:18" ht="18" customHeight="1" x14ac:dyDescent="0.2">
      <c r="A1452" s="16" t="str">
        <f>'Limiting Factor Scores'!A132</f>
        <v>CC9</v>
      </c>
      <c r="B1452" s="16" t="str">
        <f>'Limiting Factor Scores'!B132</f>
        <v>Catherine Creek</v>
      </c>
      <c r="C1452" s="16" t="str">
        <f>'Limiting Factor Scores'!C132</f>
        <v>Riparian Condition</v>
      </c>
      <c r="D1452" s="18">
        <f>'Limiting Factor Scores'!D132</f>
        <v>0.90559999999999996</v>
      </c>
      <c r="E1452" s="19">
        <f>'Limiting Factor Scores'!E132</f>
        <v>1.1499999999999999</v>
      </c>
      <c r="F1452" s="18">
        <f>'Limiting Factor Scores'!F132</f>
        <v>0.13375000000000001</v>
      </c>
      <c r="G1452" s="18">
        <f>'Limiting Factor Scores'!G132</f>
        <v>0.75183397153239195</v>
      </c>
      <c r="H1452" s="18">
        <f>'Limiting Factor Scores'!H132</f>
        <v>0.24045709516535158</v>
      </c>
      <c r="I1452" s="17">
        <f>LFAT!A123</f>
        <v>9</v>
      </c>
      <c r="J1452" s="16" t="str">
        <f>LFAT!B123</f>
        <v>Nutrient Enhancement</v>
      </c>
      <c r="K1452" s="16" t="str">
        <f>LFAT!D123</f>
        <v>I</v>
      </c>
      <c r="L1452" s="19">
        <f>LFAT!F123</f>
        <v>0.5</v>
      </c>
      <c r="M1452" s="16" t="str">
        <f>LFAT!G123</f>
        <v>CD</v>
      </c>
      <c r="N1452" s="19">
        <f>LFAT!I123</f>
        <v>0.5</v>
      </c>
      <c r="O1452" s="18">
        <f>LFAT!J123</f>
        <v>0.25</v>
      </c>
      <c r="P1452" s="18">
        <f t="shared" si="66"/>
        <v>3.3437500000000002E-2</v>
      </c>
      <c r="Q1452" s="18">
        <f t="shared" si="67"/>
        <v>0.18795849288309799</v>
      </c>
      <c r="R1452" s="18">
        <f t="shared" si="68"/>
        <v>6.0114273791337894E-2</v>
      </c>
    </row>
    <row r="1453" spans="1:18" ht="18" customHeight="1" x14ac:dyDescent="0.2">
      <c r="A1453" s="16" t="str">
        <f>'Limiting Factor Scores'!A133</f>
        <v>CC9</v>
      </c>
      <c r="B1453" s="16" t="str">
        <f>'Limiting Factor Scores'!B133</f>
        <v>Catherine Creek</v>
      </c>
      <c r="C1453" s="16" t="str">
        <f>'Limiting Factor Scores'!C133</f>
        <v>Side Channel and Wetland Habitat</v>
      </c>
      <c r="D1453" s="18">
        <f>'Limiting Factor Scores'!D133</f>
        <v>0.90559999999999996</v>
      </c>
      <c r="E1453" s="19">
        <f>'Limiting Factor Scores'!E133</f>
        <v>1.43</v>
      </c>
      <c r="F1453" s="18">
        <f>'Limiting Factor Scores'!F133</f>
        <v>0.19675000000000001</v>
      </c>
      <c r="G1453" s="18">
        <f>'Limiting Factor Scores'!G133</f>
        <v>1.3694159768374112</v>
      </c>
      <c r="H1453" s="18">
        <f>'Limiting Factor Scores'!H133</f>
        <v>0.39793242887394037</v>
      </c>
      <c r="I1453" s="17">
        <f>LFAT!A125</f>
        <v>9</v>
      </c>
      <c r="J1453" s="16" t="str">
        <f>LFAT!B125</f>
        <v>Nutrient Enhancement</v>
      </c>
      <c r="K1453" s="16" t="str">
        <f>LFAT!D125</f>
        <v>N</v>
      </c>
      <c r="L1453" s="19">
        <f>LFAT!F125</f>
        <v>0.1</v>
      </c>
      <c r="M1453" s="16" t="str">
        <f>LFAT!G125</f>
        <v>R</v>
      </c>
      <c r="N1453" s="19">
        <f>LFAT!I125</f>
        <v>0.1</v>
      </c>
      <c r="O1453" s="18">
        <f>LFAT!J125</f>
        <v>0.01</v>
      </c>
      <c r="P1453" s="18">
        <f t="shared" si="66"/>
        <v>1.9675000000000001E-3</v>
      </c>
      <c r="Q1453" s="18">
        <f t="shared" si="67"/>
        <v>1.3694159768374112E-2</v>
      </c>
      <c r="R1453" s="18">
        <f t="shared" si="68"/>
        <v>3.9793242887394041E-3</v>
      </c>
    </row>
    <row r="1454" spans="1:18" ht="18" customHeight="1" x14ac:dyDescent="0.2">
      <c r="A1454" s="16" t="str">
        <f>'Limiting Factor Scores'!A134</f>
        <v>CC9</v>
      </c>
      <c r="B1454" s="16" t="str">
        <f>'Limiting Factor Scores'!B134</f>
        <v>Catherine Creek</v>
      </c>
      <c r="C1454" s="16" t="str">
        <f>'Limiting Factor Scores'!C134</f>
        <v>Summer Water Temperature</v>
      </c>
      <c r="D1454" s="18">
        <f>'Limiting Factor Scores'!D134</f>
        <v>0.90559999999999996</v>
      </c>
      <c r="E1454" s="19">
        <f>'Limiting Factor Scores'!E134</f>
        <v>1.26</v>
      </c>
      <c r="F1454" s="18">
        <f>'Limiting Factor Scores'!F134</f>
        <v>0.1585</v>
      </c>
      <c r="G1454" s="18">
        <f>'Limiting Factor Scores'!G134</f>
        <v>0.95555030855092316</v>
      </c>
      <c r="H1454" s="18">
        <f>'Limiting Factor Scores'!H134</f>
        <v>0.29501077873773074</v>
      </c>
      <c r="I1454" s="17">
        <f>LFAT!A131</f>
        <v>9</v>
      </c>
      <c r="J1454" s="16" t="str">
        <f>LFAT!B131</f>
        <v>Nutrient Enhancement</v>
      </c>
      <c r="K1454" s="16" t="str">
        <f>LFAT!D131</f>
        <v>N</v>
      </c>
      <c r="L1454" s="19">
        <f>LFAT!F131</f>
        <v>0.1</v>
      </c>
      <c r="M1454" s="16" t="str">
        <f>LFAT!G131</f>
        <v>R</v>
      </c>
      <c r="N1454" s="19">
        <f>LFAT!I131</f>
        <v>0.1</v>
      </c>
      <c r="O1454" s="18">
        <f>LFAT!J131</f>
        <v>0.01</v>
      </c>
      <c r="P1454" s="18">
        <f t="shared" si="66"/>
        <v>1.585E-3</v>
      </c>
      <c r="Q1454" s="18">
        <f t="shared" si="67"/>
        <v>9.5555030855092316E-3</v>
      </c>
      <c r="R1454" s="18">
        <f t="shared" si="68"/>
        <v>2.9501077873773074E-3</v>
      </c>
    </row>
    <row r="1455" spans="1:18" ht="18" customHeight="1" x14ac:dyDescent="0.2">
      <c r="A1455" s="16" t="str">
        <f>'Limiting Factor Scores'!A135</f>
        <v>CC9</v>
      </c>
      <c r="B1455" s="16" t="str">
        <f>'Limiting Factor Scores'!B135</f>
        <v>Catherine Creek</v>
      </c>
      <c r="C1455" s="16" t="str">
        <f>'Limiting Factor Scores'!C135</f>
        <v>Water Quality</v>
      </c>
      <c r="D1455" s="18">
        <f>'Limiting Factor Scores'!D135</f>
        <v>0.90559999999999996</v>
      </c>
      <c r="E1455" s="19">
        <f>'Limiting Factor Scores'!E135</f>
        <v>1</v>
      </c>
      <c r="F1455" s="18">
        <f>'Limiting Factor Scores'!F135</f>
        <v>0.1</v>
      </c>
      <c r="G1455" s="18">
        <f>'Limiting Factor Scores'!G135</f>
        <v>0.52718857157088006</v>
      </c>
      <c r="H1455" s="18">
        <f>'Limiting Factor Scores'!H135</f>
        <v>0.14543289146673599</v>
      </c>
      <c r="I1455" s="17">
        <f>LFAT!A133</f>
        <v>9</v>
      </c>
      <c r="J1455" s="16" t="str">
        <f>LFAT!B133</f>
        <v>Nutrient Enhancement</v>
      </c>
      <c r="K1455" s="16" t="str">
        <f>LFAT!D133</f>
        <v>N</v>
      </c>
      <c r="L1455" s="19">
        <f>LFAT!F133</f>
        <v>0.1</v>
      </c>
      <c r="M1455" s="16" t="str">
        <f>LFAT!G133</f>
        <v>R</v>
      </c>
      <c r="N1455" s="19">
        <f>LFAT!I133</f>
        <v>0.1</v>
      </c>
      <c r="O1455" s="18">
        <f>LFAT!J133</f>
        <v>0.01</v>
      </c>
      <c r="P1455" s="18">
        <f t="shared" si="66"/>
        <v>1E-3</v>
      </c>
      <c r="Q1455" s="18">
        <f t="shared" si="67"/>
        <v>5.2718857157088008E-3</v>
      </c>
      <c r="R1455" s="18">
        <f t="shared" si="68"/>
        <v>1.45432891466736E-3</v>
      </c>
    </row>
    <row r="1456" spans="1:18" ht="18" customHeight="1" x14ac:dyDescent="0.2">
      <c r="A1456" s="16" t="str">
        <f>'Limiting Factor Scores'!A136</f>
        <v>CC9</v>
      </c>
      <c r="B1456" s="16" t="str">
        <f>'Limiting Factor Scores'!B136</f>
        <v>Catherine Creek</v>
      </c>
      <c r="C1456" s="16" t="str">
        <f>'Limiting Factor Scores'!C136</f>
        <v>Winter Water Temperature</v>
      </c>
      <c r="D1456" s="18">
        <f>'Limiting Factor Scores'!D136</f>
        <v>0.90559999999999996</v>
      </c>
      <c r="E1456" s="19">
        <f>'Limiting Factor Scores'!E136</f>
        <v>1</v>
      </c>
      <c r="F1456" s="18">
        <f>'Limiting Factor Scores'!F136</f>
        <v>0.1</v>
      </c>
      <c r="G1456" s="18">
        <f>'Limiting Factor Scores'!G136</f>
        <v>0.43404114287008</v>
      </c>
      <c r="H1456" s="18">
        <f>'Limiting Factor Scores'!H136</f>
        <v>0.120807040013584</v>
      </c>
      <c r="I1456" s="17">
        <f>LFAT!A132</f>
        <v>9</v>
      </c>
      <c r="J1456" s="16" t="str">
        <f>LFAT!B132</f>
        <v>Nutrient Enhancement</v>
      </c>
      <c r="K1456" s="16" t="str">
        <f>LFAT!D132</f>
        <v>N</v>
      </c>
      <c r="L1456" s="19">
        <f>LFAT!F132</f>
        <v>0.1</v>
      </c>
      <c r="M1456" s="16" t="str">
        <f>LFAT!G132</f>
        <v>R</v>
      </c>
      <c r="N1456" s="19">
        <f>LFAT!I132</f>
        <v>0.1</v>
      </c>
      <c r="O1456" s="18">
        <f>LFAT!J132</f>
        <v>0.01</v>
      </c>
      <c r="P1456" s="18">
        <f t="shared" si="66"/>
        <v>1E-3</v>
      </c>
      <c r="Q1456" s="18">
        <f t="shared" si="67"/>
        <v>4.3404114287008003E-3</v>
      </c>
      <c r="R1456" s="18">
        <f t="shared" si="68"/>
        <v>1.2080704001358399E-3</v>
      </c>
    </row>
    <row r="1457" spans="1:18" ht="18" customHeight="1" x14ac:dyDescent="0.2">
      <c r="A1457" s="16" t="str">
        <f>'Limiting Factor Scores'!A122</f>
        <v>CC9</v>
      </c>
      <c r="B1457" s="16" t="str">
        <f>'Limiting Factor Scores'!B122</f>
        <v>Catherine Creek</v>
      </c>
      <c r="C1457" s="16" t="str">
        <f>'Limiting Factor Scores'!C122</f>
        <v>Altered Flow Timing</v>
      </c>
      <c r="D1457" s="18">
        <f>'Limiting Factor Scores'!D122</f>
        <v>0.90559999999999996</v>
      </c>
      <c r="E1457" s="19">
        <f>'Limiting Factor Scores'!E122</f>
        <v>1</v>
      </c>
      <c r="F1457" s="18">
        <f>'Limiting Factor Scores'!F122</f>
        <v>0.1</v>
      </c>
      <c r="G1457" s="18">
        <f>'Limiting Factor Scores'!G122</f>
        <v>0.47479314287008001</v>
      </c>
      <c r="H1457" s="18">
        <f>'Limiting Factor Scores'!H122</f>
        <v>0.12930674287913599</v>
      </c>
      <c r="I1457" s="17">
        <f>LFAT!A143</f>
        <v>10</v>
      </c>
      <c r="J1457" s="16" t="str">
        <f>LFAT!B143</f>
        <v>Upland Treatments</v>
      </c>
      <c r="K1457" s="16" t="str">
        <f>LFAT!D143</f>
        <v>I</v>
      </c>
      <c r="L1457" s="19">
        <f>LFAT!F143</f>
        <v>0.5</v>
      </c>
      <c r="M1457" s="16" t="str">
        <f>LFAT!G143</f>
        <v>CD</v>
      </c>
      <c r="N1457" s="19">
        <f>LFAT!I143</f>
        <v>0.5</v>
      </c>
      <c r="O1457" s="18">
        <f>LFAT!J143</f>
        <v>0.25</v>
      </c>
      <c r="P1457" s="18">
        <f t="shared" si="66"/>
        <v>2.5000000000000001E-2</v>
      </c>
      <c r="Q1457" s="18">
        <f t="shared" si="67"/>
        <v>0.11869828571752</v>
      </c>
      <c r="R1457" s="18">
        <f t="shared" si="68"/>
        <v>3.2326685719783997E-2</v>
      </c>
    </row>
    <row r="1458" spans="1:18" ht="18" customHeight="1" x14ac:dyDescent="0.2">
      <c r="A1458" s="16" t="str">
        <f>'Limiting Factor Scores'!A123</f>
        <v>CC9</v>
      </c>
      <c r="B1458" s="16" t="str">
        <f>'Limiting Factor Scores'!B123</f>
        <v>Catherine Creek</v>
      </c>
      <c r="C1458" s="16" t="str">
        <f>'Limiting Factor Scores'!C123</f>
        <v>Altered Primary Productivity</v>
      </c>
      <c r="D1458" s="18">
        <f>'Limiting Factor Scores'!D123</f>
        <v>0.90559999999999996</v>
      </c>
      <c r="E1458" s="19">
        <f>'Limiting Factor Scores'!E123</f>
        <v>1.44</v>
      </c>
      <c r="F1458" s="18">
        <f>'Limiting Factor Scores'!F123</f>
        <v>0.19900000000000001</v>
      </c>
      <c r="G1458" s="18">
        <f>'Limiting Factor Scores'!G123</f>
        <v>0.65520806844270407</v>
      </c>
      <c r="H1458" s="18">
        <f>'Limiting Factor Scores'!H123</f>
        <v>0.1838701777878945</v>
      </c>
      <c r="I1458" s="17">
        <f>LFAT!A150</f>
        <v>10</v>
      </c>
      <c r="J1458" s="16" t="str">
        <f>LFAT!B150</f>
        <v>Upland Treatments</v>
      </c>
      <c r="K1458" s="16" t="str">
        <f>LFAT!D150</f>
        <v>I</v>
      </c>
      <c r="L1458" s="19">
        <f>LFAT!F150</f>
        <v>0.5</v>
      </c>
      <c r="M1458" s="16" t="str">
        <f>LFAT!G150</f>
        <v>CD</v>
      </c>
      <c r="N1458" s="19">
        <f>LFAT!I150</f>
        <v>0.5</v>
      </c>
      <c r="O1458" s="18">
        <f>LFAT!J150</f>
        <v>0.25</v>
      </c>
      <c r="P1458" s="18">
        <f t="shared" si="66"/>
        <v>4.9750000000000003E-2</v>
      </c>
      <c r="Q1458" s="18">
        <f t="shared" si="67"/>
        <v>0.16380201711067602</v>
      </c>
      <c r="R1458" s="18">
        <f t="shared" si="68"/>
        <v>4.5967544446973624E-2</v>
      </c>
    </row>
    <row r="1459" spans="1:18" ht="18" customHeight="1" x14ac:dyDescent="0.2">
      <c r="A1459" s="16" t="str">
        <f>'Limiting Factor Scores'!A124</f>
        <v>CC9</v>
      </c>
      <c r="B1459" s="16" t="str">
        <f>'Limiting Factor Scores'!B124</f>
        <v>Catherine Creek</v>
      </c>
      <c r="C1459" s="16" t="str">
        <f>'Limiting Factor Scores'!C124</f>
        <v>Anthropogenic Barriers</v>
      </c>
      <c r="D1459" s="18">
        <f>'Limiting Factor Scores'!D124</f>
        <v>0.90559999999999996</v>
      </c>
      <c r="E1459" s="19">
        <f>'Limiting Factor Scores'!E124</f>
        <v>1.26</v>
      </c>
      <c r="F1459" s="18">
        <f>'Limiting Factor Scores'!F124</f>
        <v>0.1585</v>
      </c>
      <c r="G1459" s="18">
        <f>'Limiting Factor Scores'!G124</f>
        <v>0.76177454840738545</v>
      </c>
      <c r="H1459" s="18">
        <f>'Limiting Factor Scores'!H124</f>
        <v>0.23429437387026811</v>
      </c>
      <c r="I1459" s="17">
        <f>LFAT!A137</f>
        <v>10</v>
      </c>
      <c r="J1459" s="16" t="str">
        <f>LFAT!B137</f>
        <v>Upland Treatments</v>
      </c>
      <c r="K1459" s="16" t="str">
        <f>LFAT!D137</f>
        <v>N</v>
      </c>
      <c r="L1459" s="19">
        <f>LFAT!F137</f>
        <v>0.1</v>
      </c>
      <c r="M1459" s="16" t="str">
        <f>LFAT!G137</f>
        <v>R</v>
      </c>
      <c r="N1459" s="19">
        <f>LFAT!I137</f>
        <v>0.1</v>
      </c>
      <c r="O1459" s="18">
        <f>LFAT!J137</f>
        <v>0.01</v>
      </c>
      <c r="P1459" s="18">
        <f t="shared" si="66"/>
        <v>1.585E-3</v>
      </c>
      <c r="Q1459" s="18">
        <f t="shared" si="67"/>
        <v>7.6177454840738543E-3</v>
      </c>
      <c r="R1459" s="18">
        <f t="shared" si="68"/>
        <v>2.3429437387026812E-3</v>
      </c>
    </row>
    <row r="1460" spans="1:18" ht="18" customHeight="1" x14ac:dyDescent="0.2">
      <c r="A1460" s="16" t="str">
        <f>'Limiting Factor Scores'!A125</f>
        <v>CC9</v>
      </c>
      <c r="B1460" s="16" t="str">
        <f>'Limiting Factor Scores'!B125</f>
        <v>Catherine Creek</v>
      </c>
      <c r="C1460" s="16" t="str">
        <f>'Limiting Factor Scores'!C125</f>
        <v>Channel and Habitat Structure</v>
      </c>
      <c r="D1460" s="18">
        <f>'Limiting Factor Scores'!D125</f>
        <v>0.90559999999999996</v>
      </c>
      <c r="E1460" s="19">
        <f>'Limiting Factor Scores'!E125</f>
        <v>1.1499999999999999</v>
      </c>
      <c r="F1460" s="18">
        <f>'Limiting Factor Scores'!F125</f>
        <v>0.13375000000000001</v>
      </c>
      <c r="G1460" s="18">
        <f>'Limiting Factor Scores'!G125</f>
        <v>1.0555091427014121</v>
      </c>
      <c r="H1460" s="18">
        <f>'Limiting Factor Scores'!H125</f>
        <v>0.31816679279467752</v>
      </c>
      <c r="I1460" s="17">
        <f>LFAT!A141</f>
        <v>10</v>
      </c>
      <c r="J1460" s="16" t="str">
        <f>LFAT!B141</f>
        <v>Upland Treatments</v>
      </c>
      <c r="K1460" s="16" t="str">
        <f>LFAT!D141</f>
        <v>N</v>
      </c>
      <c r="L1460" s="19">
        <f>LFAT!F141</f>
        <v>0.1</v>
      </c>
      <c r="M1460" s="16" t="str">
        <f>LFAT!G141</f>
        <v>R</v>
      </c>
      <c r="N1460" s="19">
        <f>LFAT!I141</f>
        <v>0.1</v>
      </c>
      <c r="O1460" s="18">
        <f>LFAT!J141</f>
        <v>0.01</v>
      </c>
      <c r="P1460" s="18">
        <f t="shared" si="66"/>
        <v>1.3375000000000001E-3</v>
      </c>
      <c r="Q1460" s="18">
        <f t="shared" si="67"/>
        <v>1.0555091427014121E-2</v>
      </c>
      <c r="R1460" s="18">
        <f t="shared" si="68"/>
        <v>3.1816679279467754E-3</v>
      </c>
    </row>
    <row r="1461" spans="1:18" ht="18" customHeight="1" x14ac:dyDescent="0.2">
      <c r="A1461" s="16" t="str">
        <f>'Limiting Factor Scores'!A126</f>
        <v>CC9</v>
      </c>
      <c r="B1461" s="16" t="str">
        <f>'Limiting Factor Scores'!B126</f>
        <v>Catherine Creek</v>
      </c>
      <c r="C1461" s="16" t="str">
        <f>'Limiting Factor Scores'!C126</f>
        <v>Decreased Sediment Quantity</v>
      </c>
      <c r="D1461" s="18">
        <f>'Limiting Factor Scores'!D126</f>
        <v>0.90559999999999996</v>
      </c>
      <c r="E1461" s="19">
        <f>'Limiting Factor Scores'!E126</f>
        <v>1.64</v>
      </c>
      <c r="F1461" s="18">
        <f>'Limiting Factor Scores'!F126</f>
        <v>0.24399999999999999</v>
      </c>
      <c r="G1461" s="18">
        <f>'Limiting Factor Scores'!G126</f>
        <v>1.1442902858089856</v>
      </c>
      <c r="H1461" s="18">
        <f>'Limiting Factor Scores'!H126</f>
        <v>0.34704351456921162</v>
      </c>
      <c r="I1461" s="17">
        <f>LFAT!A144</f>
        <v>10</v>
      </c>
      <c r="J1461" s="16" t="str">
        <f>LFAT!B144</f>
        <v>Upland Treatments</v>
      </c>
      <c r="K1461" s="16" t="str">
        <f>LFAT!D144</f>
        <v>I</v>
      </c>
      <c r="L1461" s="19">
        <f>LFAT!F144</f>
        <v>0.5</v>
      </c>
      <c r="M1461" s="16" t="str">
        <f>LFAT!G144</f>
        <v>CD</v>
      </c>
      <c r="N1461" s="19">
        <f>LFAT!I144</f>
        <v>0.5</v>
      </c>
      <c r="O1461" s="18">
        <f>LFAT!J144</f>
        <v>0.25</v>
      </c>
      <c r="P1461" s="18">
        <f t="shared" si="66"/>
        <v>6.0999999999999999E-2</v>
      </c>
      <c r="Q1461" s="18">
        <f t="shared" si="67"/>
        <v>0.2860725714522464</v>
      </c>
      <c r="R1461" s="18">
        <f t="shared" si="68"/>
        <v>8.6760878642302905E-2</v>
      </c>
    </row>
    <row r="1462" spans="1:18" ht="18" customHeight="1" x14ac:dyDescent="0.2">
      <c r="A1462" s="16" t="str">
        <f>'Limiting Factor Scores'!A127</f>
        <v>CC9</v>
      </c>
      <c r="B1462" s="16" t="str">
        <f>'Limiting Factor Scores'!B127</f>
        <v>Catherine Creek</v>
      </c>
      <c r="C1462" s="16" t="str">
        <f>'Limiting Factor Scores'!C127</f>
        <v>Decreased Water Quantity</v>
      </c>
      <c r="D1462" s="18">
        <f>'Limiting Factor Scores'!D127</f>
        <v>0.90559999999999996</v>
      </c>
      <c r="E1462" s="19">
        <f>'Limiting Factor Scores'!E127</f>
        <v>1.26</v>
      </c>
      <c r="F1462" s="18">
        <f>'Limiting Factor Scores'!F127</f>
        <v>0.1585</v>
      </c>
      <c r="G1462" s="18">
        <f>'Limiting Factor Scores'!G127</f>
        <v>1.0755067315926143</v>
      </c>
      <c r="H1462" s="18">
        <f>'Limiting Factor Scores'!H127</f>
        <v>0.30820598530389509</v>
      </c>
      <c r="I1462" s="17">
        <f>LFAT!A142</f>
        <v>10</v>
      </c>
      <c r="J1462" s="16" t="str">
        <f>LFAT!B142</f>
        <v>Upland Treatments</v>
      </c>
      <c r="K1462" s="16" t="str">
        <f>LFAT!D142</f>
        <v>I</v>
      </c>
      <c r="L1462" s="19">
        <f>LFAT!F142</f>
        <v>0.5</v>
      </c>
      <c r="M1462" s="16" t="str">
        <f>LFAT!G142</f>
        <v>CD</v>
      </c>
      <c r="N1462" s="19">
        <f>LFAT!I142</f>
        <v>0.5</v>
      </c>
      <c r="O1462" s="18">
        <f>LFAT!J142</f>
        <v>0.25</v>
      </c>
      <c r="P1462" s="18">
        <f t="shared" si="66"/>
        <v>3.9625E-2</v>
      </c>
      <c r="Q1462" s="18">
        <f t="shared" si="67"/>
        <v>0.26887668289815359</v>
      </c>
      <c r="R1462" s="18">
        <f t="shared" si="68"/>
        <v>7.7051496325973773E-2</v>
      </c>
    </row>
    <row r="1463" spans="1:18" ht="18" customHeight="1" x14ac:dyDescent="0.2">
      <c r="A1463" s="16" t="str">
        <f>'Limiting Factor Scores'!A128</f>
        <v>CC9</v>
      </c>
      <c r="B1463" s="16" t="str">
        <f>'Limiting Factor Scores'!B128</f>
        <v>Catherine Creek</v>
      </c>
      <c r="C1463" s="16" t="str">
        <f>'Limiting Factor Scores'!C128</f>
        <v>Floodplain Condition</v>
      </c>
      <c r="D1463" s="18">
        <f>'Limiting Factor Scores'!D128</f>
        <v>0.90559999999999996</v>
      </c>
      <c r="E1463" s="19">
        <f>'Limiting Factor Scores'!E128</f>
        <v>1.43</v>
      </c>
      <c r="F1463" s="18">
        <f>'Limiting Factor Scores'!F128</f>
        <v>0.19675000000000001</v>
      </c>
      <c r="G1463" s="18">
        <f>'Limiting Factor Scores'!G128</f>
        <v>1.0830604057906472</v>
      </c>
      <c r="H1463" s="18">
        <f>'Limiting Factor Scores'!H128</f>
        <v>0.30790223733184885</v>
      </c>
      <c r="I1463" s="17">
        <f>LFAT!A139</f>
        <v>10</v>
      </c>
      <c r="J1463" s="16" t="str">
        <f>LFAT!B139</f>
        <v>Upland Treatments</v>
      </c>
      <c r="K1463" s="16" t="str">
        <f>LFAT!D139</f>
        <v>N</v>
      </c>
      <c r="L1463" s="19">
        <f>LFAT!F139</f>
        <v>0.1</v>
      </c>
      <c r="M1463" s="16" t="str">
        <f>LFAT!G139</f>
        <v>R</v>
      </c>
      <c r="N1463" s="19">
        <f>LFAT!I139</f>
        <v>0.1</v>
      </c>
      <c r="O1463" s="18">
        <f>LFAT!J139</f>
        <v>0.01</v>
      </c>
      <c r="P1463" s="18">
        <f t="shared" si="66"/>
        <v>1.9675000000000001E-3</v>
      </c>
      <c r="Q1463" s="18">
        <f t="shared" si="67"/>
        <v>1.0830604057906472E-2</v>
      </c>
      <c r="R1463" s="18">
        <f t="shared" si="68"/>
        <v>3.0790223733184884E-3</v>
      </c>
    </row>
    <row r="1464" spans="1:18" ht="18" customHeight="1" x14ac:dyDescent="0.2">
      <c r="A1464" s="16" t="str">
        <f>'Limiting Factor Scores'!A129</f>
        <v>CC9</v>
      </c>
      <c r="B1464" s="16" t="str">
        <f>'Limiting Factor Scores'!B129</f>
        <v>Catherine Creek</v>
      </c>
      <c r="C1464" s="16" t="str">
        <f>'Limiting Factor Scores'!C129</f>
        <v>Increased Sediment Quantity</v>
      </c>
      <c r="D1464" s="18">
        <f>'Limiting Factor Scores'!D129</f>
        <v>0.90559999999999996</v>
      </c>
      <c r="E1464" s="19">
        <f>'Limiting Factor Scores'!E129</f>
        <v>1.25</v>
      </c>
      <c r="F1464" s="18">
        <f>'Limiting Factor Scores'!F129</f>
        <v>0.15625</v>
      </c>
      <c r="G1464" s="18">
        <f>'Limiting Factor Scores'!G129</f>
        <v>0.51445357132749991</v>
      </c>
      <c r="H1464" s="18">
        <f>'Limiting Factor Scores'!H129</f>
        <v>0.16974946427682</v>
      </c>
      <c r="I1464" s="17">
        <f>LFAT!A145</f>
        <v>10</v>
      </c>
      <c r="J1464" s="16" t="str">
        <f>LFAT!B145</f>
        <v>Upland Treatments</v>
      </c>
      <c r="K1464" s="16" t="str">
        <f>LFAT!D145</f>
        <v>I</v>
      </c>
      <c r="L1464" s="19">
        <f>LFAT!F145</f>
        <v>0.5</v>
      </c>
      <c r="M1464" s="16" t="str">
        <f>LFAT!G145</f>
        <v>CD</v>
      </c>
      <c r="N1464" s="19">
        <f>LFAT!I145</f>
        <v>0.5</v>
      </c>
      <c r="O1464" s="18">
        <f>LFAT!J145</f>
        <v>0.25</v>
      </c>
      <c r="P1464" s="18">
        <f t="shared" si="66"/>
        <v>3.90625E-2</v>
      </c>
      <c r="Q1464" s="18">
        <f t="shared" si="67"/>
        <v>0.12861339283187498</v>
      </c>
      <c r="R1464" s="18">
        <f t="shared" si="68"/>
        <v>4.2437366069205E-2</v>
      </c>
    </row>
    <row r="1465" spans="1:18" ht="18" customHeight="1" x14ac:dyDescent="0.2">
      <c r="A1465" s="16" t="str">
        <f>'Limiting Factor Scores'!A130</f>
        <v>CC9</v>
      </c>
      <c r="B1465" s="16" t="str">
        <f>'Limiting Factor Scores'!B130</f>
        <v>Catherine Creek</v>
      </c>
      <c r="C1465" s="16" t="str">
        <f>'Limiting Factor Scores'!C130</f>
        <v>Non-Native Species Interactions and Competition</v>
      </c>
      <c r="D1465" s="18">
        <f>'Limiting Factor Scores'!D130</f>
        <v>0.90559999999999996</v>
      </c>
      <c r="E1465" s="19">
        <f>'Limiting Factor Scores'!E130</f>
        <v>1.44</v>
      </c>
      <c r="F1465" s="18">
        <f>'Limiting Factor Scores'!F130</f>
        <v>0.19900000000000001</v>
      </c>
      <c r="G1465" s="18">
        <f>'Limiting Factor Scores'!G130</f>
        <v>0.72471933706562242</v>
      </c>
      <c r="H1465" s="18">
        <f>'Limiting Factor Scores'!H130</f>
        <v>0.25291803793049961</v>
      </c>
      <c r="I1465" s="17">
        <f>LFAT!A151</f>
        <v>10</v>
      </c>
      <c r="J1465" s="16" t="str">
        <f>LFAT!B151</f>
        <v>Upland Treatments</v>
      </c>
      <c r="K1465" s="16" t="str">
        <f>LFAT!D151</f>
        <v>N</v>
      </c>
      <c r="L1465" s="19">
        <f>LFAT!F151</f>
        <v>0.1</v>
      </c>
      <c r="M1465" s="16" t="str">
        <f>LFAT!G151</f>
        <v>R</v>
      </c>
      <c r="N1465" s="19">
        <f>LFAT!I151</f>
        <v>0.1</v>
      </c>
      <c r="O1465" s="18">
        <f>LFAT!J151</f>
        <v>0.01</v>
      </c>
      <c r="P1465" s="18">
        <f t="shared" si="66"/>
        <v>1.99E-3</v>
      </c>
      <c r="Q1465" s="18">
        <f t="shared" si="67"/>
        <v>7.2471933706562243E-3</v>
      </c>
      <c r="R1465" s="18">
        <f t="shared" si="68"/>
        <v>2.5291803793049961E-3</v>
      </c>
    </row>
    <row r="1466" spans="1:18" ht="18" customHeight="1" x14ac:dyDescent="0.2">
      <c r="A1466" s="16" t="str">
        <f>'Limiting Factor Scores'!A131</f>
        <v>CC9</v>
      </c>
      <c r="B1466" s="16" t="str">
        <f>'Limiting Factor Scores'!B131</f>
        <v>Catherine Creek</v>
      </c>
      <c r="C1466" s="16" t="str">
        <f>'Limiting Factor Scores'!C131</f>
        <v>Predation</v>
      </c>
      <c r="D1466" s="18">
        <f>'Limiting Factor Scores'!D131</f>
        <v>0.90559999999999996</v>
      </c>
      <c r="E1466" s="19">
        <f>'Limiting Factor Scores'!E131</f>
        <v>1</v>
      </c>
      <c r="F1466" s="18">
        <f>'Limiting Factor Scores'!F131</f>
        <v>0.1</v>
      </c>
      <c r="G1466" s="18">
        <f>'Limiting Factor Scores'!G131</f>
        <v>0.48643657157087999</v>
      </c>
      <c r="H1466" s="18">
        <f>'Limiting Factor Scores'!H131</f>
        <v>0.14688832003441282</v>
      </c>
      <c r="I1466" s="17">
        <f>LFAT!A149</f>
        <v>10</v>
      </c>
      <c r="J1466" s="16" t="str">
        <f>LFAT!B149</f>
        <v>Upland Treatments</v>
      </c>
      <c r="K1466" s="16" t="str">
        <f>LFAT!D149</f>
        <v>N</v>
      </c>
      <c r="L1466" s="19">
        <f>LFAT!F149</f>
        <v>0.1</v>
      </c>
      <c r="M1466" s="16" t="str">
        <f>LFAT!G149</f>
        <v>R</v>
      </c>
      <c r="N1466" s="19">
        <f>LFAT!I149</f>
        <v>0.1</v>
      </c>
      <c r="O1466" s="18">
        <f>LFAT!J149</f>
        <v>0.01</v>
      </c>
      <c r="P1466" s="18">
        <f t="shared" si="66"/>
        <v>1E-3</v>
      </c>
      <c r="Q1466" s="18">
        <f t="shared" si="67"/>
        <v>4.8643657157088002E-3</v>
      </c>
      <c r="R1466" s="18">
        <f t="shared" si="68"/>
        <v>1.4688832003441283E-3</v>
      </c>
    </row>
    <row r="1467" spans="1:18" ht="18" customHeight="1" x14ac:dyDescent="0.2">
      <c r="A1467" s="16" t="str">
        <f>'Limiting Factor Scores'!A132</f>
        <v>CC9</v>
      </c>
      <c r="B1467" s="16" t="str">
        <f>'Limiting Factor Scores'!B132</f>
        <v>Catherine Creek</v>
      </c>
      <c r="C1467" s="16" t="str">
        <f>'Limiting Factor Scores'!C132</f>
        <v>Riparian Condition</v>
      </c>
      <c r="D1467" s="18">
        <f>'Limiting Factor Scores'!D132</f>
        <v>0.90559999999999996</v>
      </c>
      <c r="E1467" s="19">
        <f>'Limiting Factor Scores'!E132</f>
        <v>1.1499999999999999</v>
      </c>
      <c r="F1467" s="18">
        <f>'Limiting Factor Scores'!F132</f>
        <v>0.13375000000000001</v>
      </c>
      <c r="G1467" s="18">
        <f>'Limiting Factor Scores'!G132</f>
        <v>0.75183397153239195</v>
      </c>
      <c r="H1467" s="18">
        <f>'Limiting Factor Scores'!H132</f>
        <v>0.24045709516535158</v>
      </c>
      <c r="I1467" s="17">
        <f>LFAT!A138</f>
        <v>10</v>
      </c>
      <c r="J1467" s="16" t="str">
        <f>LFAT!B138</f>
        <v>Upland Treatments</v>
      </c>
      <c r="K1467" s="16" t="str">
        <f>LFAT!D138</f>
        <v>N</v>
      </c>
      <c r="L1467" s="19">
        <f>LFAT!F138</f>
        <v>0.1</v>
      </c>
      <c r="M1467" s="16" t="str">
        <f>LFAT!G138</f>
        <v>R</v>
      </c>
      <c r="N1467" s="19">
        <f>LFAT!I138</f>
        <v>0.1</v>
      </c>
      <c r="O1467" s="18">
        <f>LFAT!J138</f>
        <v>0.01</v>
      </c>
      <c r="P1467" s="18">
        <f t="shared" si="66"/>
        <v>1.3375000000000001E-3</v>
      </c>
      <c r="Q1467" s="18">
        <f t="shared" si="67"/>
        <v>7.5183397153239196E-3</v>
      </c>
      <c r="R1467" s="18">
        <f t="shared" si="68"/>
        <v>2.4045709516535159E-3</v>
      </c>
    </row>
    <row r="1468" spans="1:18" ht="18" customHeight="1" x14ac:dyDescent="0.2">
      <c r="A1468" s="16" t="str">
        <f>'Limiting Factor Scores'!A133</f>
        <v>CC9</v>
      </c>
      <c r="B1468" s="16" t="str">
        <f>'Limiting Factor Scores'!B133</f>
        <v>Catherine Creek</v>
      </c>
      <c r="C1468" s="16" t="str">
        <f>'Limiting Factor Scores'!C133</f>
        <v>Side Channel and Wetland Habitat</v>
      </c>
      <c r="D1468" s="18">
        <f>'Limiting Factor Scores'!D133</f>
        <v>0.90559999999999996</v>
      </c>
      <c r="E1468" s="19">
        <f>'Limiting Factor Scores'!E133</f>
        <v>1.43</v>
      </c>
      <c r="F1468" s="18">
        <f>'Limiting Factor Scores'!F133</f>
        <v>0.19675000000000001</v>
      </c>
      <c r="G1468" s="18">
        <f>'Limiting Factor Scores'!G133</f>
        <v>1.3694159768374112</v>
      </c>
      <c r="H1468" s="18">
        <f>'Limiting Factor Scores'!H133</f>
        <v>0.39793242887394037</v>
      </c>
      <c r="I1468" s="17">
        <f>LFAT!A140</f>
        <v>10</v>
      </c>
      <c r="J1468" s="16" t="str">
        <f>LFAT!B140</f>
        <v>Upland Treatments</v>
      </c>
      <c r="K1468" s="16" t="str">
        <f>LFAT!D140</f>
        <v>N</v>
      </c>
      <c r="L1468" s="19">
        <f>LFAT!F140</f>
        <v>0.1</v>
      </c>
      <c r="M1468" s="16" t="str">
        <f>LFAT!G140</f>
        <v>R</v>
      </c>
      <c r="N1468" s="19">
        <f>LFAT!I140</f>
        <v>0.1</v>
      </c>
      <c r="O1468" s="18">
        <f>LFAT!J140</f>
        <v>0.01</v>
      </c>
      <c r="P1468" s="18">
        <f t="shared" si="66"/>
        <v>1.9675000000000001E-3</v>
      </c>
      <c r="Q1468" s="18">
        <f t="shared" si="67"/>
        <v>1.3694159768374112E-2</v>
      </c>
      <c r="R1468" s="18">
        <f t="shared" si="68"/>
        <v>3.9793242887394041E-3</v>
      </c>
    </row>
    <row r="1469" spans="1:18" ht="18" customHeight="1" x14ac:dyDescent="0.2">
      <c r="A1469" s="16" t="str">
        <f>'Limiting Factor Scores'!A134</f>
        <v>CC9</v>
      </c>
      <c r="B1469" s="16" t="str">
        <f>'Limiting Factor Scores'!B134</f>
        <v>Catherine Creek</v>
      </c>
      <c r="C1469" s="16" t="str">
        <f>'Limiting Factor Scores'!C134</f>
        <v>Summer Water Temperature</v>
      </c>
      <c r="D1469" s="18">
        <f>'Limiting Factor Scores'!D134</f>
        <v>0.90559999999999996</v>
      </c>
      <c r="E1469" s="19">
        <f>'Limiting Factor Scores'!E134</f>
        <v>1.26</v>
      </c>
      <c r="F1469" s="18">
        <f>'Limiting Factor Scores'!F134</f>
        <v>0.1585</v>
      </c>
      <c r="G1469" s="18">
        <f>'Limiting Factor Scores'!G134</f>
        <v>0.95555030855092316</v>
      </c>
      <c r="H1469" s="18">
        <f>'Limiting Factor Scores'!H134</f>
        <v>0.29501077873773074</v>
      </c>
      <c r="I1469" s="17">
        <f>LFAT!A146</f>
        <v>10</v>
      </c>
      <c r="J1469" s="16" t="str">
        <f>LFAT!B146</f>
        <v>Upland Treatments</v>
      </c>
      <c r="K1469" s="16" t="str">
        <f>LFAT!D146</f>
        <v>I</v>
      </c>
      <c r="L1469" s="19">
        <f>LFAT!F146</f>
        <v>0.5</v>
      </c>
      <c r="M1469" s="16" t="str">
        <f>LFAT!G146</f>
        <v>CD</v>
      </c>
      <c r="N1469" s="19">
        <f>LFAT!I146</f>
        <v>0.5</v>
      </c>
      <c r="O1469" s="18">
        <f>LFAT!J146</f>
        <v>0.25</v>
      </c>
      <c r="P1469" s="18">
        <f t="shared" si="66"/>
        <v>3.9625E-2</v>
      </c>
      <c r="Q1469" s="18">
        <f t="shared" si="67"/>
        <v>0.23888757713773079</v>
      </c>
      <c r="R1469" s="18">
        <f t="shared" si="68"/>
        <v>7.3752694684432685E-2</v>
      </c>
    </row>
    <row r="1470" spans="1:18" ht="18" customHeight="1" x14ac:dyDescent="0.2">
      <c r="A1470" s="16" t="str">
        <f>'Limiting Factor Scores'!A135</f>
        <v>CC9</v>
      </c>
      <c r="B1470" s="16" t="str">
        <f>'Limiting Factor Scores'!B135</f>
        <v>Catherine Creek</v>
      </c>
      <c r="C1470" s="16" t="str">
        <f>'Limiting Factor Scores'!C135</f>
        <v>Water Quality</v>
      </c>
      <c r="D1470" s="18">
        <f>'Limiting Factor Scores'!D135</f>
        <v>0.90559999999999996</v>
      </c>
      <c r="E1470" s="19">
        <f>'Limiting Factor Scores'!E135</f>
        <v>1</v>
      </c>
      <c r="F1470" s="18">
        <f>'Limiting Factor Scores'!F135</f>
        <v>0.1</v>
      </c>
      <c r="G1470" s="18">
        <f>'Limiting Factor Scores'!G135</f>
        <v>0.52718857157088006</v>
      </c>
      <c r="H1470" s="18">
        <f>'Limiting Factor Scores'!H135</f>
        <v>0.14543289146673599</v>
      </c>
      <c r="I1470" s="17">
        <f>LFAT!A148</f>
        <v>10</v>
      </c>
      <c r="J1470" s="16" t="str">
        <f>LFAT!B148</f>
        <v>Upland Treatments</v>
      </c>
      <c r="K1470" s="16" t="str">
        <f>LFAT!D148</f>
        <v>I</v>
      </c>
      <c r="L1470" s="19">
        <f>LFAT!F148</f>
        <v>0.5</v>
      </c>
      <c r="M1470" s="16" t="str">
        <f>LFAT!G148</f>
        <v>CD</v>
      </c>
      <c r="N1470" s="19">
        <f>LFAT!I148</f>
        <v>0.5</v>
      </c>
      <c r="O1470" s="18">
        <f>LFAT!J148</f>
        <v>0.25</v>
      </c>
      <c r="P1470" s="18">
        <f t="shared" si="66"/>
        <v>2.5000000000000001E-2</v>
      </c>
      <c r="Q1470" s="18">
        <f t="shared" si="67"/>
        <v>0.13179714289272002</v>
      </c>
      <c r="R1470" s="18">
        <f t="shared" si="68"/>
        <v>3.6358222866683998E-2</v>
      </c>
    </row>
    <row r="1471" spans="1:18" ht="18" customHeight="1" x14ac:dyDescent="0.2">
      <c r="A1471" s="16" t="str">
        <f>'Limiting Factor Scores'!A136</f>
        <v>CC9</v>
      </c>
      <c r="B1471" s="16" t="str">
        <f>'Limiting Factor Scores'!B136</f>
        <v>Catherine Creek</v>
      </c>
      <c r="C1471" s="16" t="str">
        <f>'Limiting Factor Scores'!C136</f>
        <v>Winter Water Temperature</v>
      </c>
      <c r="D1471" s="18">
        <f>'Limiting Factor Scores'!D136</f>
        <v>0.90559999999999996</v>
      </c>
      <c r="E1471" s="19">
        <f>'Limiting Factor Scores'!E136</f>
        <v>1</v>
      </c>
      <c r="F1471" s="18">
        <f>'Limiting Factor Scores'!F136</f>
        <v>0.1</v>
      </c>
      <c r="G1471" s="18">
        <f>'Limiting Factor Scores'!G136</f>
        <v>0.43404114287008</v>
      </c>
      <c r="H1471" s="18">
        <f>'Limiting Factor Scores'!H136</f>
        <v>0.120807040013584</v>
      </c>
      <c r="I1471" s="17">
        <f>LFAT!A147</f>
        <v>10</v>
      </c>
      <c r="J1471" s="16" t="str">
        <f>LFAT!B147</f>
        <v>Upland Treatments</v>
      </c>
      <c r="K1471" s="16" t="str">
        <f>LFAT!D147</f>
        <v>N</v>
      </c>
      <c r="L1471" s="19">
        <f>LFAT!F147</f>
        <v>0.1</v>
      </c>
      <c r="M1471" s="16" t="str">
        <f>LFAT!G147</f>
        <v>R</v>
      </c>
      <c r="N1471" s="19">
        <f>LFAT!I147</f>
        <v>0.1</v>
      </c>
      <c r="O1471" s="18">
        <f>LFAT!J147</f>
        <v>0.01</v>
      </c>
      <c r="P1471" s="18">
        <f t="shared" si="66"/>
        <v>1E-3</v>
      </c>
      <c r="Q1471" s="18">
        <f t="shared" si="67"/>
        <v>4.3404114287008003E-3</v>
      </c>
      <c r="R1471" s="18">
        <f t="shared" si="68"/>
        <v>1.2080704001358399E-3</v>
      </c>
    </row>
    <row r="1472" spans="1:18" ht="18" customHeight="1" x14ac:dyDescent="0.2">
      <c r="A1472" s="16" t="str">
        <f>'Limiting Factor Scores'!A122</f>
        <v>CC9</v>
      </c>
      <c r="B1472" s="16" t="str">
        <f>'Limiting Factor Scores'!B122</f>
        <v>Catherine Creek</v>
      </c>
      <c r="C1472" s="16" t="str">
        <f>'Limiting Factor Scores'!C122</f>
        <v>Altered Flow Timing</v>
      </c>
      <c r="D1472" s="18">
        <f>'Limiting Factor Scores'!D122</f>
        <v>0.90559999999999996</v>
      </c>
      <c r="E1472" s="19">
        <f>'Limiting Factor Scores'!E122</f>
        <v>1</v>
      </c>
      <c r="F1472" s="18">
        <f>'Limiting Factor Scores'!F122</f>
        <v>0.1</v>
      </c>
      <c r="G1472" s="18">
        <f>'Limiting Factor Scores'!G122</f>
        <v>0.47479314287008001</v>
      </c>
      <c r="H1472" s="18">
        <f>'Limiting Factor Scores'!H122</f>
        <v>0.12930674287913599</v>
      </c>
      <c r="I1472" s="17">
        <f>LFAT!A158</f>
        <v>11</v>
      </c>
      <c r="J1472" s="16" t="str">
        <f>LFAT!B158</f>
        <v>Species Management (non-native or unnatural)</v>
      </c>
      <c r="K1472" s="16" t="str">
        <f>LFAT!D158</f>
        <v>N</v>
      </c>
      <c r="L1472" s="19">
        <f>LFAT!F158</f>
        <v>0.1</v>
      </c>
      <c r="M1472" s="16" t="str">
        <f>LFAT!G158</f>
        <v>R</v>
      </c>
      <c r="N1472" s="19">
        <f>LFAT!I158</f>
        <v>0.1</v>
      </c>
      <c r="O1472" s="18">
        <f>LFAT!J158</f>
        <v>0.01</v>
      </c>
      <c r="P1472" s="18">
        <f t="shared" si="66"/>
        <v>1E-3</v>
      </c>
      <c r="Q1472" s="18">
        <f t="shared" si="67"/>
        <v>4.7479314287008001E-3</v>
      </c>
      <c r="R1472" s="18">
        <f t="shared" si="68"/>
        <v>1.29306742879136E-3</v>
      </c>
    </row>
    <row r="1473" spans="1:18" ht="18" customHeight="1" x14ac:dyDescent="0.2">
      <c r="A1473" s="16" t="str">
        <f>'Limiting Factor Scores'!A123</f>
        <v>CC9</v>
      </c>
      <c r="B1473" s="16" t="str">
        <f>'Limiting Factor Scores'!B123</f>
        <v>Catherine Creek</v>
      </c>
      <c r="C1473" s="16" t="str">
        <f>'Limiting Factor Scores'!C123</f>
        <v>Altered Primary Productivity</v>
      </c>
      <c r="D1473" s="18">
        <f>'Limiting Factor Scores'!D123</f>
        <v>0.90559999999999996</v>
      </c>
      <c r="E1473" s="19">
        <f>'Limiting Factor Scores'!E123</f>
        <v>1.44</v>
      </c>
      <c r="F1473" s="18">
        <f>'Limiting Factor Scores'!F123</f>
        <v>0.19900000000000001</v>
      </c>
      <c r="G1473" s="18">
        <f>'Limiting Factor Scores'!G123</f>
        <v>0.65520806844270407</v>
      </c>
      <c r="H1473" s="18">
        <f>'Limiting Factor Scores'!H123</f>
        <v>0.1838701777878945</v>
      </c>
      <c r="I1473" s="17">
        <f>LFAT!A165</f>
        <v>11</v>
      </c>
      <c r="J1473" s="16" t="str">
        <f>LFAT!B165</f>
        <v>Species Management (non-native or unnatural)</v>
      </c>
      <c r="K1473" s="16" t="str">
        <f>LFAT!D165</f>
        <v>N</v>
      </c>
      <c r="L1473" s="19">
        <f>LFAT!F165</f>
        <v>0.1</v>
      </c>
      <c r="M1473" s="16" t="str">
        <f>LFAT!G165</f>
        <v>R</v>
      </c>
      <c r="N1473" s="19">
        <f>LFAT!I165</f>
        <v>0.1</v>
      </c>
      <c r="O1473" s="18">
        <f>LFAT!J165</f>
        <v>0.01</v>
      </c>
      <c r="P1473" s="18">
        <f t="shared" si="66"/>
        <v>1.99E-3</v>
      </c>
      <c r="Q1473" s="18">
        <f t="shared" si="67"/>
        <v>6.5520806844270411E-3</v>
      </c>
      <c r="R1473" s="18">
        <f t="shared" si="68"/>
        <v>1.8387017778789449E-3</v>
      </c>
    </row>
    <row r="1474" spans="1:18" ht="18" customHeight="1" x14ac:dyDescent="0.2">
      <c r="A1474" s="16" t="str">
        <f>'Limiting Factor Scores'!A124</f>
        <v>CC9</v>
      </c>
      <c r="B1474" s="16" t="str">
        <f>'Limiting Factor Scores'!B124</f>
        <v>Catherine Creek</v>
      </c>
      <c r="C1474" s="16" t="str">
        <f>'Limiting Factor Scores'!C124</f>
        <v>Anthropogenic Barriers</v>
      </c>
      <c r="D1474" s="18">
        <f>'Limiting Factor Scores'!D124</f>
        <v>0.90559999999999996</v>
      </c>
      <c r="E1474" s="19">
        <f>'Limiting Factor Scores'!E124</f>
        <v>1.26</v>
      </c>
      <c r="F1474" s="18">
        <f>'Limiting Factor Scores'!F124</f>
        <v>0.1585</v>
      </c>
      <c r="G1474" s="18">
        <f>'Limiting Factor Scores'!G124</f>
        <v>0.76177454840738545</v>
      </c>
      <c r="H1474" s="18">
        <f>'Limiting Factor Scores'!H124</f>
        <v>0.23429437387026811</v>
      </c>
      <c r="I1474" s="17">
        <f>LFAT!A152</f>
        <v>11</v>
      </c>
      <c r="J1474" s="16" t="str">
        <f>LFAT!B152</f>
        <v>Species Management (non-native or unnatural)</v>
      </c>
      <c r="K1474" s="16" t="str">
        <f>LFAT!D152</f>
        <v>N</v>
      </c>
      <c r="L1474" s="19">
        <f>LFAT!F152</f>
        <v>0.1</v>
      </c>
      <c r="M1474" s="16" t="str">
        <f>LFAT!G152</f>
        <v>R</v>
      </c>
      <c r="N1474" s="19">
        <f>LFAT!I152</f>
        <v>0.1</v>
      </c>
      <c r="O1474" s="18">
        <f>LFAT!J152</f>
        <v>0.01</v>
      </c>
      <c r="P1474" s="18">
        <f t="shared" ref="P1474:P1537" si="69">F1474*O1474</f>
        <v>1.585E-3</v>
      </c>
      <c r="Q1474" s="18">
        <f t="shared" ref="Q1474:Q1537" si="70">G1474*O1474</f>
        <v>7.6177454840738543E-3</v>
      </c>
      <c r="R1474" s="18">
        <f t="shared" ref="R1474:R1537" si="71">H1474*O1474</f>
        <v>2.3429437387026812E-3</v>
      </c>
    </row>
    <row r="1475" spans="1:18" ht="18" customHeight="1" x14ac:dyDescent="0.2">
      <c r="A1475" s="16" t="str">
        <f>'Limiting Factor Scores'!A125</f>
        <v>CC9</v>
      </c>
      <c r="B1475" s="16" t="str">
        <f>'Limiting Factor Scores'!B125</f>
        <v>Catherine Creek</v>
      </c>
      <c r="C1475" s="16" t="str">
        <f>'Limiting Factor Scores'!C125</f>
        <v>Channel and Habitat Structure</v>
      </c>
      <c r="D1475" s="18">
        <f>'Limiting Factor Scores'!D125</f>
        <v>0.90559999999999996</v>
      </c>
      <c r="E1475" s="19">
        <f>'Limiting Factor Scores'!E125</f>
        <v>1.1499999999999999</v>
      </c>
      <c r="F1475" s="18">
        <f>'Limiting Factor Scores'!F125</f>
        <v>0.13375000000000001</v>
      </c>
      <c r="G1475" s="18">
        <f>'Limiting Factor Scores'!G125</f>
        <v>1.0555091427014121</v>
      </c>
      <c r="H1475" s="18">
        <f>'Limiting Factor Scores'!H125</f>
        <v>0.31816679279467752</v>
      </c>
      <c r="I1475" s="17">
        <f>LFAT!A156</f>
        <v>11</v>
      </c>
      <c r="J1475" s="16" t="str">
        <f>LFAT!B156</f>
        <v>Species Management (non-native or unnatural)</v>
      </c>
      <c r="K1475" s="16" t="str">
        <f>LFAT!D156</f>
        <v>N</v>
      </c>
      <c r="L1475" s="19">
        <f>LFAT!F156</f>
        <v>0.1</v>
      </c>
      <c r="M1475" s="16" t="str">
        <f>LFAT!G156</f>
        <v>R</v>
      </c>
      <c r="N1475" s="19">
        <f>LFAT!I156</f>
        <v>0.1</v>
      </c>
      <c r="O1475" s="18">
        <f>LFAT!J156</f>
        <v>0.01</v>
      </c>
      <c r="P1475" s="18">
        <f t="shared" si="69"/>
        <v>1.3375000000000001E-3</v>
      </c>
      <c r="Q1475" s="18">
        <f t="shared" si="70"/>
        <v>1.0555091427014121E-2</v>
      </c>
      <c r="R1475" s="18">
        <f t="shared" si="71"/>
        <v>3.1816679279467754E-3</v>
      </c>
    </row>
    <row r="1476" spans="1:18" ht="18" customHeight="1" x14ac:dyDescent="0.2">
      <c r="A1476" s="16" t="str">
        <f>'Limiting Factor Scores'!A126</f>
        <v>CC9</v>
      </c>
      <c r="B1476" s="16" t="str">
        <f>'Limiting Factor Scores'!B126</f>
        <v>Catherine Creek</v>
      </c>
      <c r="C1476" s="16" t="str">
        <f>'Limiting Factor Scores'!C126</f>
        <v>Decreased Sediment Quantity</v>
      </c>
      <c r="D1476" s="18">
        <f>'Limiting Factor Scores'!D126</f>
        <v>0.90559999999999996</v>
      </c>
      <c r="E1476" s="19">
        <f>'Limiting Factor Scores'!E126</f>
        <v>1.64</v>
      </c>
      <c r="F1476" s="18">
        <f>'Limiting Factor Scores'!F126</f>
        <v>0.24399999999999999</v>
      </c>
      <c r="G1476" s="18">
        <f>'Limiting Factor Scores'!G126</f>
        <v>1.1442902858089856</v>
      </c>
      <c r="H1476" s="18">
        <f>'Limiting Factor Scores'!H126</f>
        <v>0.34704351456921162</v>
      </c>
      <c r="I1476" s="17">
        <f>LFAT!A159</f>
        <v>11</v>
      </c>
      <c r="J1476" s="16" t="str">
        <f>LFAT!B159</f>
        <v>Species Management (non-native or unnatural)</v>
      </c>
      <c r="K1476" s="16" t="str">
        <f>LFAT!D159</f>
        <v>N</v>
      </c>
      <c r="L1476" s="19">
        <f>LFAT!F159</f>
        <v>0.1</v>
      </c>
      <c r="M1476" s="16" t="str">
        <f>LFAT!G159</f>
        <v>R</v>
      </c>
      <c r="N1476" s="19">
        <f>LFAT!I159</f>
        <v>0.1</v>
      </c>
      <c r="O1476" s="18">
        <f>LFAT!J159</f>
        <v>0.01</v>
      </c>
      <c r="P1476" s="18">
        <f t="shared" si="69"/>
        <v>2.4399999999999999E-3</v>
      </c>
      <c r="Q1476" s="18">
        <f t="shared" si="70"/>
        <v>1.1442902858089856E-2</v>
      </c>
      <c r="R1476" s="18">
        <f t="shared" si="71"/>
        <v>3.4704351456921164E-3</v>
      </c>
    </row>
    <row r="1477" spans="1:18" ht="18" customHeight="1" x14ac:dyDescent="0.2">
      <c r="A1477" s="16" t="str">
        <f>'Limiting Factor Scores'!A127</f>
        <v>CC9</v>
      </c>
      <c r="B1477" s="16" t="str">
        <f>'Limiting Factor Scores'!B127</f>
        <v>Catherine Creek</v>
      </c>
      <c r="C1477" s="16" t="str">
        <f>'Limiting Factor Scores'!C127</f>
        <v>Decreased Water Quantity</v>
      </c>
      <c r="D1477" s="18">
        <f>'Limiting Factor Scores'!D127</f>
        <v>0.90559999999999996</v>
      </c>
      <c r="E1477" s="19">
        <f>'Limiting Factor Scores'!E127</f>
        <v>1.26</v>
      </c>
      <c r="F1477" s="18">
        <f>'Limiting Factor Scores'!F127</f>
        <v>0.1585</v>
      </c>
      <c r="G1477" s="18">
        <f>'Limiting Factor Scores'!G127</f>
        <v>1.0755067315926143</v>
      </c>
      <c r="H1477" s="18">
        <f>'Limiting Factor Scores'!H127</f>
        <v>0.30820598530389509</v>
      </c>
      <c r="I1477" s="17">
        <f>LFAT!A157</f>
        <v>11</v>
      </c>
      <c r="J1477" s="16" t="str">
        <f>LFAT!B157</f>
        <v>Species Management (non-native or unnatural)</v>
      </c>
      <c r="K1477" s="16" t="str">
        <f>LFAT!D157</f>
        <v>N</v>
      </c>
      <c r="L1477" s="19">
        <f>LFAT!F157</f>
        <v>0.1</v>
      </c>
      <c r="M1477" s="16" t="str">
        <f>LFAT!G157</f>
        <v>R</v>
      </c>
      <c r="N1477" s="19">
        <f>LFAT!I157</f>
        <v>0.1</v>
      </c>
      <c r="O1477" s="18">
        <f>LFAT!J157</f>
        <v>0.01</v>
      </c>
      <c r="P1477" s="18">
        <f t="shared" si="69"/>
        <v>1.585E-3</v>
      </c>
      <c r="Q1477" s="18">
        <f t="shared" si="70"/>
        <v>1.0755067315926143E-2</v>
      </c>
      <c r="R1477" s="18">
        <f t="shared" si="71"/>
        <v>3.0820598530389509E-3</v>
      </c>
    </row>
    <row r="1478" spans="1:18" ht="18" customHeight="1" x14ac:dyDescent="0.2">
      <c r="A1478" s="16" t="str">
        <f>'Limiting Factor Scores'!A128</f>
        <v>CC9</v>
      </c>
      <c r="B1478" s="16" t="str">
        <f>'Limiting Factor Scores'!B128</f>
        <v>Catherine Creek</v>
      </c>
      <c r="C1478" s="16" t="str">
        <f>'Limiting Factor Scores'!C128</f>
        <v>Floodplain Condition</v>
      </c>
      <c r="D1478" s="18">
        <f>'Limiting Factor Scores'!D128</f>
        <v>0.90559999999999996</v>
      </c>
      <c r="E1478" s="19">
        <f>'Limiting Factor Scores'!E128</f>
        <v>1.43</v>
      </c>
      <c r="F1478" s="18">
        <f>'Limiting Factor Scores'!F128</f>
        <v>0.19675000000000001</v>
      </c>
      <c r="G1478" s="18">
        <f>'Limiting Factor Scores'!G128</f>
        <v>1.0830604057906472</v>
      </c>
      <c r="H1478" s="18">
        <f>'Limiting Factor Scores'!H128</f>
        <v>0.30790223733184885</v>
      </c>
      <c r="I1478" s="17">
        <f>LFAT!A154</f>
        <v>11</v>
      </c>
      <c r="J1478" s="16" t="str">
        <f>LFAT!B154</f>
        <v>Species Management (non-native or unnatural)</v>
      </c>
      <c r="K1478" s="16" t="str">
        <f>LFAT!D154</f>
        <v>N</v>
      </c>
      <c r="L1478" s="19">
        <f>LFAT!F154</f>
        <v>0.1</v>
      </c>
      <c r="M1478" s="16" t="str">
        <f>LFAT!G154</f>
        <v>R</v>
      </c>
      <c r="N1478" s="19">
        <f>LFAT!I154</f>
        <v>0.1</v>
      </c>
      <c r="O1478" s="18">
        <f>LFAT!J154</f>
        <v>0.01</v>
      </c>
      <c r="P1478" s="18">
        <f t="shared" si="69"/>
        <v>1.9675000000000001E-3</v>
      </c>
      <c r="Q1478" s="18">
        <f t="shared" si="70"/>
        <v>1.0830604057906472E-2</v>
      </c>
      <c r="R1478" s="18">
        <f t="shared" si="71"/>
        <v>3.0790223733184884E-3</v>
      </c>
    </row>
    <row r="1479" spans="1:18" ht="18" customHeight="1" x14ac:dyDescent="0.2">
      <c r="A1479" s="16" t="str">
        <f>'Limiting Factor Scores'!A129</f>
        <v>CC9</v>
      </c>
      <c r="B1479" s="16" t="str">
        <f>'Limiting Factor Scores'!B129</f>
        <v>Catherine Creek</v>
      </c>
      <c r="C1479" s="16" t="str">
        <f>'Limiting Factor Scores'!C129</f>
        <v>Increased Sediment Quantity</v>
      </c>
      <c r="D1479" s="18">
        <f>'Limiting Factor Scores'!D129</f>
        <v>0.90559999999999996</v>
      </c>
      <c r="E1479" s="19">
        <f>'Limiting Factor Scores'!E129</f>
        <v>1.25</v>
      </c>
      <c r="F1479" s="18">
        <f>'Limiting Factor Scores'!F129</f>
        <v>0.15625</v>
      </c>
      <c r="G1479" s="18">
        <f>'Limiting Factor Scores'!G129</f>
        <v>0.51445357132749991</v>
      </c>
      <c r="H1479" s="18">
        <f>'Limiting Factor Scores'!H129</f>
        <v>0.16974946427682</v>
      </c>
      <c r="I1479" s="17">
        <f>LFAT!A160</f>
        <v>11</v>
      </c>
      <c r="J1479" s="16" t="str">
        <f>LFAT!B160</f>
        <v>Species Management (non-native or unnatural)</v>
      </c>
      <c r="K1479" s="16" t="str">
        <f>LFAT!D160</f>
        <v>N</v>
      </c>
      <c r="L1479" s="19">
        <f>LFAT!F160</f>
        <v>0.1</v>
      </c>
      <c r="M1479" s="16" t="str">
        <f>LFAT!G160</f>
        <v>R</v>
      </c>
      <c r="N1479" s="19">
        <f>LFAT!I160</f>
        <v>0.1</v>
      </c>
      <c r="O1479" s="18">
        <f>LFAT!J160</f>
        <v>0.01</v>
      </c>
      <c r="P1479" s="18">
        <f t="shared" si="69"/>
        <v>1.5625000000000001E-3</v>
      </c>
      <c r="Q1479" s="18">
        <f t="shared" si="70"/>
        <v>5.1445357132749994E-3</v>
      </c>
      <c r="R1479" s="18">
        <f t="shared" si="71"/>
        <v>1.6974946427682001E-3</v>
      </c>
    </row>
    <row r="1480" spans="1:18" ht="18" customHeight="1" x14ac:dyDescent="0.2">
      <c r="A1480" s="16" t="str">
        <f>'Limiting Factor Scores'!A130</f>
        <v>CC9</v>
      </c>
      <c r="B1480" s="16" t="str">
        <f>'Limiting Factor Scores'!B130</f>
        <v>Catherine Creek</v>
      </c>
      <c r="C1480" s="16" t="str">
        <f>'Limiting Factor Scores'!C130</f>
        <v>Non-Native Species Interactions and Competition</v>
      </c>
      <c r="D1480" s="18">
        <f>'Limiting Factor Scores'!D130</f>
        <v>0.90559999999999996</v>
      </c>
      <c r="E1480" s="19">
        <f>'Limiting Factor Scores'!E130</f>
        <v>1.44</v>
      </c>
      <c r="F1480" s="18">
        <f>'Limiting Factor Scores'!F130</f>
        <v>0.19900000000000001</v>
      </c>
      <c r="G1480" s="18">
        <f>'Limiting Factor Scores'!G130</f>
        <v>0.72471933706562242</v>
      </c>
      <c r="H1480" s="18">
        <f>'Limiting Factor Scores'!H130</f>
        <v>0.25291803793049961</v>
      </c>
      <c r="I1480" s="17">
        <f>LFAT!A166</f>
        <v>11</v>
      </c>
      <c r="J1480" s="16" t="str">
        <f>LFAT!B166</f>
        <v>Species Management (non-native or unnatural)</v>
      </c>
      <c r="K1480" s="16" t="str">
        <f>LFAT!D166</f>
        <v>D</v>
      </c>
      <c r="L1480" s="19">
        <f>LFAT!F166</f>
        <v>1</v>
      </c>
      <c r="M1480" s="16" t="str">
        <f>LFAT!G166</f>
        <v>C</v>
      </c>
      <c r="N1480" s="19">
        <f>LFAT!I166</f>
        <v>1</v>
      </c>
      <c r="O1480" s="18">
        <f>LFAT!J166</f>
        <v>1</v>
      </c>
      <c r="P1480" s="18">
        <f t="shared" si="69"/>
        <v>0.19900000000000001</v>
      </c>
      <c r="Q1480" s="18">
        <f t="shared" si="70"/>
        <v>0.72471933706562242</v>
      </c>
      <c r="R1480" s="18">
        <f t="shared" si="71"/>
        <v>0.25291803793049961</v>
      </c>
    </row>
    <row r="1481" spans="1:18" ht="18" customHeight="1" x14ac:dyDescent="0.2">
      <c r="A1481" s="16" t="str">
        <f>'Limiting Factor Scores'!A131</f>
        <v>CC9</v>
      </c>
      <c r="B1481" s="16" t="str">
        <f>'Limiting Factor Scores'!B131</f>
        <v>Catherine Creek</v>
      </c>
      <c r="C1481" s="16" t="str">
        <f>'Limiting Factor Scores'!C131</f>
        <v>Predation</v>
      </c>
      <c r="D1481" s="18">
        <f>'Limiting Factor Scores'!D131</f>
        <v>0.90559999999999996</v>
      </c>
      <c r="E1481" s="19">
        <f>'Limiting Factor Scores'!E131</f>
        <v>1</v>
      </c>
      <c r="F1481" s="18">
        <f>'Limiting Factor Scores'!F131</f>
        <v>0.1</v>
      </c>
      <c r="G1481" s="18">
        <f>'Limiting Factor Scores'!G131</f>
        <v>0.48643657157087999</v>
      </c>
      <c r="H1481" s="18">
        <f>'Limiting Factor Scores'!H131</f>
        <v>0.14688832003441282</v>
      </c>
      <c r="I1481" s="17">
        <f>LFAT!A164</f>
        <v>11</v>
      </c>
      <c r="J1481" s="16" t="str">
        <f>LFAT!B164</f>
        <v>Species Management (non-native or unnatural)</v>
      </c>
      <c r="K1481" s="16" t="str">
        <f>LFAT!D164</f>
        <v>D</v>
      </c>
      <c r="L1481" s="19">
        <f>LFAT!F164</f>
        <v>1</v>
      </c>
      <c r="M1481" s="16" t="str">
        <f>LFAT!G164</f>
        <v>C</v>
      </c>
      <c r="N1481" s="19">
        <f>LFAT!I164</f>
        <v>1</v>
      </c>
      <c r="O1481" s="18">
        <f>LFAT!J164</f>
        <v>1</v>
      </c>
      <c r="P1481" s="18">
        <f t="shared" si="69"/>
        <v>0.1</v>
      </c>
      <c r="Q1481" s="18">
        <f t="shared" si="70"/>
        <v>0.48643657157087999</v>
      </c>
      <c r="R1481" s="18">
        <f t="shared" si="71"/>
        <v>0.14688832003441282</v>
      </c>
    </row>
    <row r="1482" spans="1:18" ht="18" customHeight="1" x14ac:dyDescent="0.2">
      <c r="A1482" s="16" t="str">
        <f>'Limiting Factor Scores'!A132</f>
        <v>CC9</v>
      </c>
      <c r="B1482" s="16" t="str">
        <f>'Limiting Factor Scores'!B132</f>
        <v>Catherine Creek</v>
      </c>
      <c r="C1482" s="16" t="str">
        <f>'Limiting Factor Scores'!C132</f>
        <v>Riparian Condition</v>
      </c>
      <c r="D1482" s="18">
        <f>'Limiting Factor Scores'!D132</f>
        <v>0.90559999999999996</v>
      </c>
      <c r="E1482" s="19">
        <f>'Limiting Factor Scores'!E132</f>
        <v>1.1499999999999999</v>
      </c>
      <c r="F1482" s="18">
        <f>'Limiting Factor Scores'!F132</f>
        <v>0.13375000000000001</v>
      </c>
      <c r="G1482" s="18">
        <f>'Limiting Factor Scores'!G132</f>
        <v>0.75183397153239195</v>
      </c>
      <c r="H1482" s="18">
        <f>'Limiting Factor Scores'!H132</f>
        <v>0.24045709516535158</v>
      </c>
      <c r="I1482" s="17">
        <f>LFAT!A153</f>
        <v>11</v>
      </c>
      <c r="J1482" s="16" t="str">
        <f>LFAT!B153</f>
        <v>Species Management (non-native or unnatural)</v>
      </c>
      <c r="K1482" s="16" t="str">
        <f>LFAT!D153</f>
        <v>N</v>
      </c>
      <c r="L1482" s="19">
        <f>LFAT!F153</f>
        <v>0.1</v>
      </c>
      <c r="M1482" s="16" t="str">
        <f>LFAT!G153</f>
        <v>R</v>
      </c>
      <c r="N1482" s="19">
        <f>LFAT!I153</f>
        <v>0.1</v>
      </c>
      <c r="O1482" s="18">
        <f>LFAT!J153</f>
        <v>0.01</v>
      </c>
      <c r="P1482" s="18">
        <f t="shared" si="69"/>
        <v>1.3375000000000001E-3</v>
      </c>
      <c r="Q1482" s="18">
        <f t="shared" si="70"/>
        <v>7.5183397153239196E-3</v>
      </c>
      <c r="R1482" s="18">
        <f t="shared" si="71"/>
        <v>2.4045709516535159E-3</v>
      </c>
    </row>
    <row r="1483" spans="1:18" ht="18" customHeight="1" x14ac:dyDescent="0.2">
      <c r="A1483" s="16" t="str">
        <f>'Limiting Factor Scores'!A133</f>
        <v>CC9</v>
      </c>
      <c r="B1483" s="16" t="str">
        <f>'Limiting Factor Scores'!B133</f>
        <v>Catherine Creek</v>
      </c>
      <c r="C1483" s="16" t="str">
        <f>'Limiting Factor Scores'!C133</f>
        <v>Side Channel and Wetland Habitat</v>
      </c>
      <c r="D1483" s="18">
        <f>'Limiting Factor Scores'!D133</f>
        <v>0.90559999999999996</v>
      </c>
      <c r="E1483" s="19">
        <f>'Limiting Factor Scores'!E133</f>
        <v>1.43</v>
      </c>
      <c r="F1483" s="18">
        <f>'Limiting Factor Scores'!F133</f>
        <v>0.19675000000000001</v>
      </c>
      <c r="G1483" s="18">
        <f>'Limiting Factor Scores'!G133</f>
        <v>1.3694159768374112</v>
      </c>
      <c r="H1483" s="18">
        <f>'Limiting Factor Scores'!H133</f>
        <v>0.39793242887394037</v>
      </c>
      <c r="I1483" s="17">
        <f>LFAT!A155</f>
        <v>11</v>
      </c>
      <c r="J1483" s="16" t="str">
        <f>LFAT!B155</f>
        <v>Species Management (non-native or unnatural)</v>
      </c>
      <c r="K1483" s="16" t="str">
        <f>LFAT!D155</f>
        <v>N</v>
      </c>
      <c r="L1483" s="19">
        <f>LFAT!F155</f>
        <v>0.1</v>
      </c>
      <c r="M1483" s="16" t="str">
        <f>LFAT!G155</f>
        <v>R</v>
      </c>
      <c r="N1483" s="19">
        <f>LFAT!I155</f>
        <v>0.1</v>
      </c>
      <c r="O1483" s="18">
        <f>LFAT!J155</f>
        <v>0.01</v>
      </c>
      <c r="P1483" s="18">
        <f t="shared" si="69"/>
        <v>1.9675000000000001E-3</v>
      </c>
      <c r="Q1483" s="18">
        <f t="shared" si="70"/>
        <v>1.3694159768374112E-2</v>
      </c>
      <c r="R1483" s="18">
        <f t="shared" si="71"/>
        <v>3.9793242887394041E-3</v>
      </c>
    </row>
    <row r="1484" spans="1:18" ht="18" customHeight="1" x14ac:dyDescent="0.2">
      <c r="A1484" s="16" t="str">
        <f>'Limiting Factor Scores'!A134</f>
        <v>CC9</v>
      </c>
      <c r="B1484" s="16" t="str">
        <f>'Limiting Factor Scores'!B134</f>
        <v>Catherine Creek</v>
      </c>
      <c r="C1484" s="16" t="str">
        <f>'Limiting Factor Scores'!C134</f>
        <v>Summer Water Temperature</v>
      </c>
      <c r="D1484" s="18">
        <f>'Limiting Factor Scores'!D134</f>
        <v>0.90559999999999996</v>
      </c>
      <c r="E1484" s="19">
        <f>'Limiting Factor Scores'!E134</f>
        <v>1.26</v>
      </c>
      <c r="F1484" s="18">
        <f>'Limiting Factor Scores'!F134</f>
        <v>0.1585</v>
      </c>
      <c r="G1484" s="18">
        <f>'Limiting Factor Scores'!G134</f>
        <v>0.95555030855092316</v>
      </c>
      <c r="H1484" s="18">
        <f>'Limiting Factor Scores'!H134</f>
        <v>0.29501077873773074</v>
      </c>
      <c r="I1484" s="17">
        <f>LFAT!A161</f>
        <v>11</v>
      </c>
      <c r="J1484" s="16" t="str">
        <f>LFAT!B161</f>
        <v>Species Management (non-native or unnatural)</v>
      </c>
      <c r="K1484" s="16" t="str">
        <f>LFAT!D161</f>
        <v>N</v>
      </c>
      <c r="L1484" s="19">
        <f>LFAT!F161</f>
        <v>0.1</v>
      </c>
      <c r="M1484" s="16" t="str">
        <f>LFAT!G161</f>
        <v>R</v>
      </c>
      <c r="N1484" s="19">
        <f>LFAT!I161</f>
        <v>0.1</v>
      </c>
      <c r="O1484" s="18">
        <f>LFAT!J161</f>
        <v>0.01</v>
      </c>
      <c r="P1484" s="18">
        <f t="shared" si="69"/>
        <v>1.585E-3</v>
      </c>
      <c r="Q1484" s="18">
        <f t="shared" si="70"/>
        <v>9.5555030855092316E-3</v>
      </c>
      <c r="R1484" s="18">
        <f t="shared" si="71"/>
        <v>2.9501077873773074E-3</v>
      </c>
    </row>
    <row r="1485" spans="1:18" ht="18" customHeight="1" x14ac:dyDescent="0.2">
      <c r="A1485" s="16" t="str">
        <f>'Limiting Factor Scores'!A135</f>
        <v>CC9</v>
      </c>
      <c r="B1485" s="16" t="str">
        <f>'Limiting Factor Scores'!B135</f>
        <v>Catherine Creek</v>
      </c>
      <c r="C1485" s="16" t="str">
        <f>'Limiting Factor Scores'!C135</f>
        <v>Water Quality</v>
      </c>
      <c r="D1485" s="18">
        <f>'Limiting Factor Scores'!D135</f>
        <v>0.90559999999999996</v>
      </c>
      <c r="E1485" s="19">
        <f>'Limiting Factor Scores'!E135</f>
        <v>1</v>
      </c>
      <c r="F1485" s="18">
        <f>'Limiting Factor Scores'!F135</f>
        <v>0.1</v>
      </c>
      <c r="G1485" s="18">
        <f>'Limiting Factor Scores'!G135</f>
        <v>0.52718857157088006</v>
      </c>
      <c r="H1485" s="18">
        <f>'Limiting Factor Scores'!H135</f>
        <v>0.14543289146673599</v>
      </c>
      <c r="I1485" s="17">
        <f>LFAT!A163</f>
        <v>11</v>
      </c>
      <c r="J1485" s="16" t="str">
        <f>LFAT!B163</f>
        <v>Species Management (non-native or unnatural)</v>
      </c>
      <c r="K1485" s="16" t="str">
        <f>LFAT!D163</f>
        <v>N</v>
      </c>
      <c r="L1485" s="19">
        <f>LFAT!F163</f>
        <v>0.1</v>
      </c>
      <c r="M1485" s="16" t="str">
        <f>LFAT!G163</f>
        <v>R</v>
      </c>
      <c r="N1485" s="19">
        <f>LFAT!I163</f>
        <v>0.1</v>
      </c>
      <c r="O1485" s="18">
        <f>LFAT!J163</f>
        <v>0.01</v>
      </c>
      <c r="P1485" s="18">
        <f t="shared" si="69"/>
        <v>1E-3</v>
      </c>
      <c r="Q1485" s="18">
        <f t="shared" si="70"/>
        <v>5.2718857157088008E-3</v>
      </c>
      <c r="R1485" s="18">
        <f t="shared" si="71"/>
        <v>1.45432891466736E-3</v>
      </c>
    </row>
    <row r="1486" spans="1:18" ht="18" customHeight="1" x14ac:dyDescent="0.2">
      <c r="A1486" s="16" t="str">
        <f>'Limiting Factor Scores'!A136</f>
        <v>CC9</v>
      </c>
      <c r="B1486" s="16" t="str">
        <f>'Limiting Factor Scores'!B136</f>
        <v>Catherine Creek</v>
      </c>
      <c r="C1486" s="16" t="str">
        <f>'Limiting Factor Scores'!C136</f>
        <v>Winter Water Temperature</v>
      </c>
      <c r="D1486" s="18">
        <f>'Limiting Factor Scores'!D136</f>
        <v>0.90559999999999996</v>
      </c>
      <c r="E1486" s="19">
        <f>'Limiting Factor Scores'!E136</f>
        <v>1</v>
      </c>
      <c r="F1486" s="18">
        <f>'Limiting Factor Scores'!F136</f>
        <v>0.1</v>
      </c>
      <c r="G1486" s="18">
        <f>'Limiting Factor Scores'!G136</f>
        <v>0.43404114287008</v>
      </c>
      <c r="H1486" s="18">
        <f>'Limiting Factor Scores'!H136</f>
        <v>0.120807040013584</v>
      </c>
      <c r="I1486" s="17">
        <f>LFAT!A162</f>
        <v>11</v>
      </c>
      <c r="J1486" s="16" t="str">
        <f>LFAT!B162</f>
        <v>Species Management (non-native or unnatural)</v>
      </c>
      <c r="K1486" s="16" t="str">
        <f>LFAT!D162</f>
        <v>N</v>
      </c>
      <c r="L1486" s="19">
        <f>LFAT!F162</f>
        <v>0.1</v>
      </c>
      <c r="M1486" s="16" t="str">
        <f>LFAT!G162</f>
        <v>R</v>
      </c>
      <c r="N1486" s="19">
        <f>LFAT!I162</f>
        <v>0.1</v>
      </c>
      <c r="O1486" s="18">
        <f>LFAT!J162</f>
        <v>0.01</v>
      </c>
      <c r="P1486" s="18">
        <f t="shared" si="69"/>
        <v>1E-3</v>
      </c>
      <c r="Q1486" s="18">
        <f t="shared" si="70"/>
        <v>4.3404114287008003E-3</v>
      </c>
      <c r="R1486" s="18">
        <f t="shared" si="71"/>
        <v>1.2080704001358399E-3</v>
      </c>
    </row>
    <row r="1487" spans="1:18" ht="18" customHeight="1" x14ac:dyDescent="0.2">
      <c r="A1487" s="16" t="str">
        <f>'Limiting Factor Scores'!A137</f>
        <v>UGR1</v>
      </c>
      <c r="B1487" s="16" t="str">
        <f>'Limiting Factor Scores'!B137</f>
        <v>Upper Grande Ronde</v>
      </c>
      <c r="C1487" s="16" t="str">
        <f>'Limiting Factor Scores'!C137</f>
        <v>Altered Flow Timing</v>
      </c>
      <c r="D1487" s="18">
        <f>'Limiting Factor Scores'!D137</f>
        <v>0.91010000000000002</v>
      </c>
      <c r="E1487" s="19">
        <f>'Limiting Factor Scores'!E137</f>
        <v>1</v>
      </c>
      <c r="F1487" s="18">
        <f>'Limiting Factor Scores'!F137</f>
        <v>0.1</v>
      </c>
      <c r="G1487" s="18">
        <f>'Limiting Factor Scores'!G137</f>
        <v>0.47715242858443008</v>
      </c>
      <c r="H1487" s="18">
        <f>'Limiting Factor Scores'!H137</f>
        <v>0.13279009073781831</v>
      </c>
      <c r="I1487" s="17">
        <f>LFAT!A8</f>
        <v>1</v>
      </c>
      <c r="J1487" s="16" t="str">
        <f>LFAT!B8</f>
        <v>Protect Land (Easement and Acquisition)</v>
      </c>
      <c r="K1487" s="16" t="str">
        <f>LFAT!D8</f>
        <v>I</v>
      </c>
      <c r="L1487" s="19">
        <f>LFAT!F8</f>
        <v>0.5</v>
      </c>
      <c r="M1487" s="16" t="str">
        <f>LFAT!G8</f>
        <v>CD</v>
      </c>
      <c r="N1487" s="19">
        <f>LFAT!I8</f>
        <v>0.5</v>
      </c>
      <c r="O1487" s="18">
        <f>LFAT!J8</f>
        <v>0.25</v>
      </c>
      <c r="P1487" s="18">
        <f t="shared" si="69"/>
        <v>2.5000000000000001E-2</v>
      </c>
      <c r="Q1487" s="18">
        <f t="shared" si="70"/>
        <v>0.11928810714610752</v>
      </c>
      <c r="R1487" s="18">
        <f t="shared" si="71"/>
        <v>3.3197522684454576E-2</v>
      </c>
    </row>
    <row r="1488" spans="1:18" ht="18" customHeight="1" x14ac:dyDescent="0.2">
      <c r="A1488" s="16" t="str">
        <f>'Limiting Factor Scores'!A138</f>
        <v>UGR1</v>
      </c>
      <c r="B1488" s="16" t="str">
        <f>'Limiting Factor Scores'!B138</f>
        <v>Upper Grande Ronde</v>
      </c>
      <c r="C1488" s="16" t="str">
        <f>'Limiting Factor Scores'!C138</f>
        <v>Altered Primary Productivity</v>
      </c>
      <c r="D1488" s="18">
        <f>'Limiting Factor Scores'!D138</f>
        <v>0.91010000000000002</v>
      </c>
      <c r="E1488" s="19">
        <f>'Limiting Factor Scores'!E138</f>
        <v>1</v>
      </c>
      <c r="F1488" s="18">
        <f>'Limiting Factor Scores'!F138</f>
        <v>0.1</v>
      </c>
      <c r="G1488" s="18">
        <f>'Limiting Factor Scores'!G138</f>
        <v>0.33088635707785002</v>
      </c>
      <c r="H1488" s="18">
        <f>'Limiting Factor Scores'!H138</f>
        <v>9.4760912121534799E-2</v>
      </c>
      <c r="I1488" s="17">
        <f>LFAT!A15</f>
        <v>1</v>
      </c>
      <c r="J1488" s="16" t="str">
        <f>LFAT!B15</f>
        <v>Protect Land (Easement and Acquisition)</v>
      </c>
      <c r="K1488" s="16" t="str">
        <f>LFAT!D15</f>
        <v>I</v>
      </c>
      <c r="L1488" s="19">
        <f>LFAT!F15</f>
        <v>0.5</v>
      </c>
      <c r="M1488" s="16" t="str">
        <f>LFAT!G15</f>
        <v>CD</v>
      </c>
      <c r="N1488" s="19">
        <f>LFAT!I15</f>
        <v>0.5</v>
      </c>
      <c r="O1488" s="18">
        <f>LFAT!J15</f>
        <v>0.25</v>
      </c>
      <c r="P1488" s="18">
        <f t="shared" si="69"/>
        <v>2.5000000000000001E-2</v>
      </c>
      <c r="Q1488" s="18">
        <f t="shared" si="70"/>
        <v>8.2721589269462506E-2</v>
      </c>
      <c r="R1488" s="18">
        <f t="shared" si="71"/>
        <v>2.36902280303837E-2</v>
      </c>
    </row>
    <row r="1489" spans="1:18" ht="18" customHeight="1" x14ac:dyDescent="0.2">
      <c r="A1489" s="16" t="str">
        <f>'Limiting Factor Scores'!A139</f>
        <v>UGR1</v>
      </c>
      <c r="B1489" s="16" t="str">
        <f>'Limiting Factor Scores'!B139</f>
        <v>Upper Grande Ronde</v>
      </c>
      <c r="C1489" s="16" t="str">
        <f>'Limiting Factor Scores'!C139</f>
        <v>Anthropogenic Barriers</v>
      </c>
      <c r="D1489" s="18">
        <f>'Limiting Factor Scores'!D139</f>
        <v>0.91010000000000002</v>
      </c>
      <c r="E1489" s="19">
        <f>'Limiting Factor Scores'!E139</f>
        <v>2.29</v>
      </c>
      <c r="F1489" s="18">
        <f>'Limiting Factor Scores'!F139</f>
        <v>0.39024999999999999</v>
      </c>
      <c r="G1489" s="18">
        <f>'Limiting Factor Scores'!G139</f>
        <v>1.8849194858440956</v>
      </c>
      <c r="H1489" s="18">
        <f>'Limiting Factor Scores'!H139</f>
        <v>0.59698419027343153</v>
      </c>
      <c r="I1489" s="17">
        <f>LFAT!A2</f>
        <v>1</v>
      </c>
      <c r="J1489" s="16" t="str">
        <f>LFAT!B2</f>
        <v>Protect Land (Easement and Acquisition)</v>
      </c>
      <c r="K1489" s="16" t="str">
        <f>LFAT!D2</f>
        <v>I</v>
      </c>
      <c r="L1489" s="19">
        <f>LFAT!F2</f>
        <v>0.5</v>
      </c>
      <c r="M1489" s="16" t="str">
        <f>LFAT!G2</f>
        <v>CD</v>
      </c>
      <c r="N1489" s="19">
        <f>LFAT!I2</f>
        <v>0.5</v>
      </c>
      <c r="O1489" s="18">
        <f>LFAT!J2</f>
        <v>0.25</v>
      </c>
      <c r="P1489" s="18">
        <f t="shared" si="69"/>
        <v>9.7562499999999996E-2</v>
      </c>
      <c r="Q1489" s="18">
        <f t="shared" si="70"/>
        <v>0.47122987146102391</v>
      </c>
      <c r="R1489" s="18">
        <f t="shared" si="71"/>
        <v>0.14924604756835788</v>
      </c>
    </row>
    <row r="1490" spans="1:18" ht="18" customHeight="1" x14ac:dyDescent="0.2">
      <c r="A1490" s="16" t="str">
        <f>'Limiting Factor Scores'!A140</f>
        <v>UGR1</v>
      </c>
      <c r="B1490" s="16" t="str">
        <f>'Limiting Factor Scores'!B140</f>
        <v>Upper Grande Ronde</v>
      </c>
      <c r="C1490" s="16" t="str">
        <f>'Limiting Factor Scores'!C140</f>
        <v>Channel and Habitat Structure</v>
      </c>
      <c r="D1490" s="18">
        <f>'Limiting Factor Scores'!D140</f>
        <v>0.91010000000000002</v>
      </c>
      <c r="E1490" s="19">
        <f>'Limiting Factor Scores'!E140</f>
        <v>1.32</v>
      </c>
      <c r="F1490" s="18">
        <f>'Limiting Factor Scores'!F140</f>
        <v>0.17199999999999999</v>
      </c>
      <c r="G1490" s="18">
        <f>'Limiting Factor Scores'!G140</f>
        <v>1.3641098855130236</v>
      </c>
      <c r="H1490" s="18">
        <f>'Limiting Factor Scores'!H140</f>
        <v>0.41295631474225236</v>
      </c>
      <c r="I1490" s="17">
        <f>LFAT!A6</f>
        <v>1</v>
      </c>
      <c r="J1490" s="16" t="str">
        <f>LFAT!B6</f>
        <v>Protect Land (Easement and Acquisition)</v>
      </c>
      <c r="K1490" s="16" t="str">
        <f>LFAT!D6</f>
        <v>I</v>
      </c>
      <c r="L1490" s="19">
        <f>LFAT!F6</f>
        <v>0.5</v>
      </c>
      <c r="M1490" s="16" t="str">
        <f>LFAT!G6</f>
        <v>CD</v>
      </c>
      <c r="N1490" s="19">
        <f>LFAT!I6</f>
        <v>0.5</v>
      </c>
      <c r="O1490" s="18">
        <f>LFAT!J6</f>
        <v>0.25</v>
      </c>
      <c r="P1490" s="18">
        <f t="shared" si="69"/>
        <v>4.2999999999999997E-2</v>
      </c>
      <c r="Q1490" s="18">
        <f t="shared" si="70"/>
        <v>0.3410274713782559</v>
      </c>
      <c r="R1490" s="18">
        <f t="shared" si="71"/>
        <v>0.10323907868556309</v>
      </c>
    </row>
    <row r="1491" spans="1:18" ht="18" customHeight="1" x14ac:dyDescent="0.2">
      <c r="A1491" s="16" t="str">
        <f>'Limiting Factor Scores'!A141</f>
        <v>UGR1</v>
      </c>
      <c r="B1491" s="16" t="str">
        <f>'Limiting Factor Scores'!B141</f>
        <v>Upper Grande Ronde</v>
      </c>
      <c r="C1491" s="16" t="str">
        <f>'Limiting Factor Scores'!C141</f>
        <v>Decreased Sediment Quantity</v>
      </c>
      <c r="D1491" s="18">
        <f>'Limiting Factor Scores'!D141</f>
        <v>0.91010000000000002</v>
      </c>
      <c r="E1491" s="19">
        <f>'Limiting Factor Scores'!E141</f>
        <v>1.74</v>
      </c>
      <c r="F1491" s="18">
        <f>'Limiting Factor Scores'!F141</f>
        <v>0.26650000000000001</v>
      </c>
      <c r="G1491" s="18">
        <f>'Limiting Factor Scores'!G141</f>
        <v>1.2560192590325179</v>
      </c>
      <c r="H1491" s="18">
        <f>'Limiting Factor Scores'!H141</f>
        <v>0.37415514399693617</v>
      </c>
      <c r="I1491" s="17">
        <f>LFAT!A9</f>
        <v>1</v>
      </c>
      <c r="J1491" s="16" t="str">
        <f>LFAT!B9</f>
        <v>Protect Land (Easement and Acquisition)</v>
      </c>
      <c r="K1491" s="16" t="str">
        <f>LFAT!D9</f>
        <v>I</v>
      </c>
      <c r="L1491" s="19">
        <f>LFAT!F9</f>
        <v>0.5</v>
      </c>
      <c r="M1491" s="16" t="str">
        <f>LFAT!G9</f>
        <v>CD</v>
      </c>
      <c r="N1491" s="19">
        <f>LFAT!I9</f>
        <v>0.5</v>
      </c>
      <c r="O1491" s="18">
        <f>LFAT!J9</f>
        <v>0.25</v>
      </c>
      <c r="P1491" s="18">
        <f t="shared" si="69"/>
        <v>6.6625000000000004E-2</v>
      </c>
      <c r="Q1491" s="18">
        <f t="shared" si="70"/>
        <v>0.31400481475812947</v>
      </c>
      <c r="R1491" s="18">
        <f t="shared" si="71"/>
        <v>9.3538785999234042E-2</v>
      </c>
    </row>
    <row r="1492" spans="1:18" ht="18" customHeight="1" x14ac:dyDescent="0.2">
      <c r="A1492" s="16" t="str">
        <f>'Limiting Factor Scores'!A142</f>
        <v>UGR1</v>
      </c>
      <c r="B1492" s="16" t="str">
        <f>'Limiting Factor Scores'!B142</f>
        <v>Upper Grande Ronde</v>
      </c>
      <c r="C1492" s="16" t="str">
        <f>'Limiting Factor Scores'!C142</f>
        <v>Decreased Water Quantity</v>
      </c>
      <c r="D1492" s="18">
        <f>'Limiting Factor Scores'!D142</f>
        <v>0.91010000000000002</v>
      </c>
      <c r="E1492" s="19">
        <f>'Limiting Factor Scores'!E142</f>
        <v>1</v>
      </c>
      <c r="F1492" s="18">
        <f>'Limiting Factor Scores'!F142</f>
        <v>0.1</v>
      </c>
      <c r="G1492" s="18">
        <f>'Limiting Factor Scores'!G142</f>
        <v>0.68192492867544008</v>
      </c>
      <c r="H1492" s="18">
        <f>'Limiting Factor Scores'!H142</f>
        <v>0.19708865574418905</v>
      </c>
      <c r="I1492" s="17">
        <f>LFAT!A7</f>
        <v>1</v>
      </c>
      <c r="J1492" s="16" t="str">
        <f>LFAT!B7</f>
        <v>Protect Land (Easement and Acquisition)</v>
      </c>
      <c r="K1492" s="16" t="str">
        <f>LFAT!D7</f>
        <v>I</v>
      </c>
      <c r="L1492" s="19">
        <f>LFAT!F7</f>
        <v>0.5</v>
      </c>
      <c r="M1492" s="16" t="str">
        <f>LFAT!G7</f>
        <v>CD</v>
      </c>
      <c r="N1492" s="19">
        <f>LFAT!I7</f>
        <v>0.5</v>
      </c>
      <c r="O1492" s="18">
        <f>LFAT!J7</f>
        <v>0.25</v>
      </c>
      <c r="P1492" s="18">
        <f t="shared" si="69"/>
        <v>2.5000000000000001E-2</v>
      </c>
      <c r="Q1492" s="18">
        <f t="shared" si="70"/>
        <v>0.17048123216886002</v>
      </c>
      <c r="R1492" s="18">
        <f t="shared" si="71"/>
        <v>4.9272163936047261E-2</v>
      </c>
    </row>
    <row r="1493" spans="1:18" ht="18" customHeight="1" x14ac:dyDescent="0.2">
      <c r="A1493" s="16" t="str">
        <f>'Limiting Factor Scores'!A143</f>
        <v>UGR1</v>
      </c>
      <c r="B1493" s="16" t="str">
        <f>'Limiting Factor Scores'!B143</f>
        <v>Upper Grande Ronde</v>
      </c>
      <c r="C1493" s="16" t="str">
        <f>'Limiting Factor Scores'!C143</f>
        <v>Floodplain Condition</v>
      </c>
      <c r="D1493" s="18">
        <f>'Limiting Factor Scores'!D143</f>
        <v>0.91010000000000002</v>
      </c>
      <c r="E1493" s="19">
        <f>'Limiting Factor Scores'!E143</f>
        <v>1.74</v>
      </c>
      <c r="F1493" s="18">
        <f>'Limiting Factor Scores'!F143</f>
        <v>0.26650000000000001</v>
      </c>
      <c r="G1493" s="18">
        <f>'Limiting Factor Scores'!G143</f>
        <v>1.4743067440325179</v>
      </c>
      <c r="H1493" s="18">
        <f>'Limiting Factor Scores'!H143</f>
        <v>0.41859223911295351</v>
      </c>
      <c r="I1493" s="17">
        <f>LFAT!A4</f>
        <v>1</v>
      </c>
      <c r="J1493" s="16" t="str">
        <f>LFAT!B4</f>
        <v>Protect Land (Easement and Acquisition)</v>
      </c>
      <c r="K1493" s="16" t="str">
        <f>LFAT!D4</f>
        <v>I</v>
      </c>
      <c r="L1493" s="19">
        <f>LFAT!F4</f>
        <v>0.5</v>
      </c>
      <c r="M1493" s="16" t="str">
        <f>LFAT!G4</f>
        <v>CD</v>
      </c>
      <c r="N1493" s="19">
        <f>LFAT!I4</f>
        <v>0.5</v>
      </c>
      <c r="O1493" s="18">
        <f>LFAT!J4</f>
        <v>0.25</v>
      </c>
      <c r="P1493" s="18">
        <f t="shared" si="69"/>
        <v>6.6625000000000004E-2</v>
      </c>
      <c r="Q1493" s="18">
        <f t="shared" si="70"/>
        <v>0.36857668600812948</v>
      </c>
      <c r="R1493" s="18">
        <f t="shared" si="71"/>
        <v>0.10464805977823838</v>
      </c>
    </row>
    <row r="1494" spans="1:18" ht="18" customHeight="1" x14ac:dyDescent="0.2">
      <c r="A1494" s="16" t="str">
        <f>'Limiting Factor Scores'!A144</f>
        <v>UGR1</v>
      </c>
      <c r="B1494" s="16" t="str">
        <f>'Limiting Factor Scores'!B144</f>
        <v>Upper Grande Ronde</v>
      </c>
      <c r="C1494" s="16" t="str">
        <f>'Limiting Factor Scores'!C144</f>
        <v>Increased Sediment Quantity</v>
      </c>
      <c r="D1494" s="18">
        <f>'Limiting Factor Scores'!D144</f>
        <v>0.91010000000000002</v>
      </c>
      <c r="E1494" s="19">
        <f>'Limiting Factor Scores'!E144</f>
        <v>1.32</v>
      </c>
      <c r="F1494" s="18">
        <f>'Limiting Factor Scores'!F144</f>
        <v>0.17199999999999999</v>
      </c>
      <c r="G1494" s="18">
        <f>'Limiting Factor Scores'!G144</f>
        <v>0.56912453417390196</v>
      </c>
      <c r="H1494" s="18">
        <f>'Limiting Factor Scores'!H144</f>
        <v>0.18724085364417262</v>
      </c>
      <c r="I1494" s="17">
        <f>LFAT!A10</f>
        <v>1</v>
      </c>
      <c r="J1494" s="16" t="str">
        <f>LFAT!B10</f>
        <v>Protect Land (Easement and Acquisition)</v>
      </c>
      <c r="K1494" s="16" t="str">
        <f>LFAT!D10</f>
        <v>I</v>
      </c>
      <c r="L1494" s="19">
        <f>LFAT!F10</f>
        <v>0.5</v>
      </c>
      <c r="M1494" s="16" t="str">
        <f>LFAT!G10</f>
        <v>CD</v>
      </c>
      <c r="N1494" s="19">
        <f>LFAT!I10</f>
        <v>0.5</v>
      </c>
      <c r="O1494" s="18">
        <f>LFAT!J10</f>
        <v>0.25</v>
      </c>
      <c r="P1494" s="18">
        <f t="shared" si="69"/>
        <v>4.2999999999999997E-2</v>
      </c>
      <c r="Q1494" s="18">
        <f t="shared" si="70"/>
        <v>0.14228113354347549</v>
      </c>
      <c r="R1494" s="18">
        <f t="shared" si="71"/>
        <v>4.6810213411043154E-2</v>
      </c>
    </row>
    <row r="1495" spans="1:18" ht="18" customHeight="1" x14ac:dyDescent="0.2">
      <c r="A1495" s="16" t="str">
        <f>'Limiting Factor Scores'!A145</f>
        <v>UGR1</v>
      </c>
      <c r="B1495" s="16" t="str">
        <f>'Limiting Factor Scores'!B145</f>
        <v>Upper Grande Ronde</v>
      </c>
      <c r="C1495" s="16" t="str">
        <f>'Limiting Factor Scores'!C145</f>
        <v>Non-Native Species Interactions and Competition</v>
      </c>
      <c r="D1495" s="18">
        <f>'Limiting Factor Scores'!D145</f>
        <v>0.91010000000000002</v>
      </c>
      <c r="E1495" s="19">
        <f>'Limiting Factor Scores'!E145</f>
        <v>1.59</v>
      </c>
      <c r="F1495" s="18">
        <f>'Limiting Factor Scores'!F145</f>
        <v>0.23275000000000001</v>
      </c>
      <c r="G1495" s="18">
        <f>'Limiting Factor Scores'!G145</f>
        <v>0.85184222365921758</v>
      </c>
      <c r="H1495" s="18">
        <f>'Limiting Factor Scores'!H145</f>
        <v>0.30048999223275141</v>
      </c>
      <c r="I1495" s="17">
        <f>LFAT!A16</f>
        <v>1</v>
      </c>
      <c r="J1495" s="16" t="str">
        <f>LFAT!B16</f>
        <v>Protect Land (Easement and Acquisition)</v>
      </c>
      <c r="K1495" s="16" t="str">
        <f>LFAT!D16</f>
        <v>I</v>
      </c>
      <c r="L1495" s="19">
        <f>LFAT!F16</f>
        <v>0.5</v>
      </c>
      <c r="M1495" s="16" t="str">
        <f>LFAT!G16</f>
        <v>R</v>
      </c>
      <c r="N1495" s="19">
        <f>LFAT!I16</f>
        <v>0.1</v>
      </c>
      <c r="O1495" s="18">
        <f>LFAT!J16</f>
        <v>0.05</v>
      </c>
      <c r="P1495" s="18">
        <f t="shared" si="69"/>
        <v>1.1637500000000002E-2</v>
      </c>
      <c r="Q1495" s="18">
        <f t="shared" si="70"/>
        <v>4.2592111182960884E-2</v>
      </c>
      <c r="R1495" s="18">
        <f t="shared" si="71"/>
        <v>1.5024499611637571E-2</v>
      </c>
    </row>
    <row r="1496" spans="1:18" ht="18" customHeight="1" x14ac:dyDescent="0.2">
      <c r="A1496" s="16" t="str">
        <f>'Limiting Factor Scores'!A146</f>
        <v>UGR1</v>
      </c>
      <c r="B1496" s="16" t="str">
        <f>'Limiting Factor Scores'!B146</f>
        <v>Upper Grande Ronde</v>
      </c>
      <c r="C1496" s="16" t="str">
        <f>'Limiting Factor Scores'!C146</f>
        <v>Predation</v>
      </c>
      <c r="D1496" s="18">
        <f>'Limiting Factor Scores'!D146</f>
        <v>0.91010000000000002</v>
      </c>
      <c r="E1496" s="19">
        <f>'Limiting Factor Scores'!E146</f>
        <v>2.88</v>
      </c>
      <c r="F1496" s="18">
        <f>'Limiting Factor Scores'!F146</f>
        <v>0.52300000000000002</v>
      </c>
      <c r="G1496" s="18">
        <f>'Limiting Factor Scores'!G146</f>
        <v>2.5567049264622583</v>
      </c>
      <c r="H1496" s="18">
        <f>'Limiting Factor Scores'!H146</f>
        <v>0.78169893172577032</v>
      </c>
      <c r="I1496" s="17">
        <f>LFAT!A14</f>
        <v>1</v>
      </c>
      <c r="J1496" s="16" t="str">
        <f>LFAT!B14</f>
        <v>Protect Land (Easement and Acquisition)</v>
      </c>
      <c r="K1496" s="16" t="str">
        <f>LFAT!D14</f>
        <v>I</v>
      </c>
      <c r="L1496" s="19">
        <f>LFAT!F14</f>
        <v>0.5</v>
      </c>
      <c r="M1496" s="16" t="str">
        <f>LFAT!G14</f>
        <v>R</v>
      </c>
      <c r="N1496" s="19">
        <f>LFAT!I14</f>
        <v>0.1</v>
      </c>
      <c r="O1496" s="18">
        <f>LFAT!J14</f>
        <v>0.05</v>
      </c>
      <c r="P1496" s="18">
        <f t="shared" si="69"/>
        <v>2.6150000000000003E-2</v>
      </c>
      <c r="Q1496" s="18">
        <f t="shared" si="70"/>
        <v>0.12783524632311291</v>
      </c>
      <c r="R1496" s="18">
        <f t="shared" si="71"/>
        <v>3.908494658628852E-2</v>
      </c>
    </row>
    <row r="1497" spans="1:18" ht="18" customHeight="1" x14ac:dyDescent="0.2">
      <c r="A1497" s="16" t="str">
        <f>'Limiting Factor Scores'!A147</f>
        <v>UGR1</v>
      </c>
      <c r="B1497" s="16" t="str">
        <f>'Limiting Factor Scores'!B147</f>
        <v>Upper Grande Ronde</v>
      </c>
      <c r="C1497" s="16" t="str">
        <f>'Limiting Factor Scores'!C147</f>
        <v>Riparian Condition</v>
      </c>
      <c r="D1497" s="18">
        <f>'Limiting Factor Scores'!D147</f>
        <v>0.91010000000000002</v>
      </c>
      <c r="E1497" s="19">
        <f>'Limiting Factor Scores'!E147</f>
        <v>1.32</v>
      </c>
      <c r="F1497" s="18">
        <f>'Limiting Factor Scores'!F147</f>
        <v>0.17199999999999999</v>
      </c>
      <c r="G1497" s="18">
        <f>'Limiting Factor Scores'!G147</f>
        <v>0.97164876299131742</v>
      </c>
      <c r="H1497" s="18">
        <f>'Limiting Factor Scores'!H147</f>
        <v>0.3137340925132201</v>
      </c>
      <c r="I1497" s="17">
        <f>LFAT!A3</f>
        <v>1</v>
      </c>
      <c r="J1497" s="16" t="str">
        <f>LFAT!B3</f>
        <v>Protect Land (Easement and Acquisition)</v>
      </c>
      <c r="K1497" s="16" t="str">
        <f>LFAT!D3</f>
        <v>I</v>
      </c>
      <c r="L1497" s="19">
        <f>LFAT!F3</f>
        <v>0.5</v>
      </c>
      <c r="M1497" s="16" t="str">
        <f>LFAT!G3</f>
        <v>C</v>
      </c>
      <c r="N1497" s="19">
        <f>LFAT!I3</f>
        <v>1</v>
      </c>
      <c r="O1497" s="18">
        <f>LFAT!J3</f>
        <v>0.5</v>
      </c>
      <c r="P1497" s="18">
        <f t="shared" si="69"/>
        <v>8.5999999999999993E-2</v>
      </c>
      <c r="Q1497" s="18">
        <f t="shared" si="70"/>
        <v>0.48582438149565871</v>
      </c>
      <c r="R1497" s="18">
        <f t="shared" si="71"/>
        <v>0.15686704625661005</v>
      </c>
    </row>
    <row r="1498" spans="1:18" ht="18" customHeight="1" x14ac:dyDescent="0.2">
      <c r="A1498" s="16" t="str">
        <f>'Limiting Factor Scores'!A148</f>
        <v>UGR1</v>
      </c>
      <c r="B1498" s="16" t="str">
        <f>'Limiting Factor Scores'!B148</f>
        <v>Upper Grande Ronde</v>
      </c>
      <c r="C1498" s="16" t="str">
        <f>'Limiting Factor Scores'!C148</f>
        <v>Side Channel and Wetland Habitat</v>
      </c>
      <c r="D1498" s="18">
        <f>'Limiting Factor Scores'!D148</f>
        <v>0.91010000000000002</v>
      </c>
      <c r="E1498" s="19">
        <f>'Limiting Factor Scores'!E148</f>
        <v>1.74</v>
      </c>
      <c r="F1498" s="18">
        <f>'Limiting Factor Scores'!F148</f>
        <v>0.26650000000000001</v>
      </c>
      <c r="G1498" s="18">
        <f>'Limiting Factor Scores'!G148</f>
        <v>1.8641058238699288</v>
      </c>
      <c r="H1498" s="18">
        <f>'Limiting Factor Scores'!H148</f>
        <v>0.5433279446754774</v>
      </c>
      <c r="I1498" s="17">
        <f>LFAT!A5</f>
        <v>1</v>
      </c>
      <c r="J1498" s="16" t="str">
        <f>LFAT!B5</f>
        <v>Protect Land (Easement and Acquisition)</v>
      </c>
      <c r="K1498" s="16" t="str">
        <f>LFAT!D5</f>
        <v>I</v>
      </c>
      <c r="L1498" s="19">
        <f>LFAT!F5</f>
        <v>0.5</v>
      </c>
      <c r="M1498" s="16" t="str">
        <f>LFAT!G5</f>
        <v>CD</v>
      </c>
      <c r="N1498" s="19">
        <f>LFAT!I5</f>
        <v>0.5</v>
      </c>
      <c r="O1498" s="18">
        <f>LFAT!J5</f>
        <v>0.25</v>
      </c>
      <c r="P1498" s="18">
        <f t="shared" si="69"/>
        <v>6.6625000000000004E-2</v>
      </c>
      <c r="Q1498" s="18">
        <f t="shared" si="70"/>
        <v>0.46602645596748221</v>
      </c>
      <c r="R1498" s="18">
        <f t="shared" si="71"/>
        <v>0.13583198616886935</v>
      </c>
    </row>
    <row r="1499" spans="1:18" ht="18" customHeight="1" x14ac:dyDescent="0.2">
      <c r="A1499" s="16" t="str">
        <f>'Limiting Factor Scores'!A149</f>
        <v>UGR1</v>
      </c>
      <c r="B1499" s="16" t="str">
        <f>'Limiting Factor Scores'!B149</f>
        <v>Upper Grande Ronde</v>
      </c>
      <c r="C1499" s="16" t="str">
        <f>'Limiting Factor Scores'!C149</f>
        <v>Summer Water Temperature</v>
      </c>
      <c r="D1499" s="18">
        <f>'Limiting Factor Scores'!D149</f>
        <v>0.91010000000000002</v>
      </c>
      <c r="E1499" s="19">
        <f>'Limiting Factor Scores'!E149</f>
        <v>1</v>
      </c>
      <c r="F1499" s="18">
        <f>'Limiting Factor Scores'!F149</f>
        <v>0.1</v>
      </c>
      <c r="G1499" s="18">
        <f>'Limiting Factor Scores'!G149</f>
        <v>0.60586657141557021</v>
      </c>
      <c r="H1499" s="18">
        <f>'Limiting Factor Scores'!H149</f>
        <v>0.18959983285389254</v>
      </c>
      <c r="I1499" s="17">
        <f>LFAT!A11</f>
        <v>1</v>
      </c>
      <c r="J1499" s="16" t="str">
        <f>LFAT!B11</f>
        <v>Protect Land (Easement and Acquisition)</v>
      </c>
      <c r="K1499" s="16" t="str">
        <f>LFAT!D11</f>
        <v>I</v>
      </c>
      <c r="L1499" s="19">
        <f>LFAT!F11</f>
        <v>0.5</v>
      </c>
      <c r="M1499" s="16" t="str">
        <f>LFAT!G11</f>
        <v>R</v>
      </c>
      <c r="N1499" s="19">
        <f>LFAT!I11</f>
        <v>0.1</v>
      </c>
      <c r="O1499" s="18">
        <f>LFAT!J11</f>
        <v>0.05</v>
      </c>
      <c r="P1499" s="18">
        <f t="shared" si="69"/>
        <v>5.000000000000001E-3</v>
      </c>
      <c r="Q1499" s="18">
        <f t="shared" si="70"/>
        <v>3.0293328570778513E-2</v>
      </c>
      <c r="R1499" s="18">
        <f t="shared" si="71"/>
        <v>9.4799916426946268E-3</v>
      </c>
    </row>
    <row r="1500" spans="1:18" ht="18" customHeight="1" x14ac:dyDescent="0.2">
      <c r="A1500" s="16" t="str">
        <f>'Limiting Factor Scores'!A150</f>
        <v>UGR1</v>
      </c>
      <c r="B1500" s="16" t="str">
        <f>'Limiting Factor Scores'!B150</f>
        <v>Upper Grande Ronde</v>
      </c>
      <c r="C1500" s="16" t="str">
        <f>'Limiting Factor Scores'!C150</f>
        <v>Water Quality</v>
      </c>
      <c r="D1500" s="18">
        <f>'Limiting Factor Scores'!D150</f>
        <v>0.91010000000000002</v>
      </c>
      <c r="E1500" s="19">
        <f>'Limiting Factor Scores'!E150</f>
        <v>1</v>
      </c>
      <c r="F1500" s="18">
        <f>'Limiting Factor Scores'!F150</f>
        <v>0.1</v>
      </c>
      <c r="G1500" s="18">
        <f>'Limiting Factor Scores'!G150</f>
        <v>0.52980821442873016</v>
      </c>
      <c r="H1500" s="18">
        <f>'Limiting Factor Scores'!H150</f>
        <v>0.14706565932588875</v>
      </c>
      <c r="I1500" s="17">
        <f>LFAT!A13</f>
        <v>1</v>
      </c>
      <c r="J1500" s="16" t="str">
        <f>LFAT!B13</f>
        <v>Protect Land (Easement and Acquisition)</v>
      </c>
      <c r="K1500" s="16" t="str">
        <f>LFAT!D13</f>
        <v>I</v>
      </c>
      <c r="L1500" s="19">
        <f>LFAT!F13</f>
        <v>0.5</v>
      </c>
      <c r="M1500" s="16" t="str">
        <f>LFAT!G13</f>
        <v>CD</v>
      </c>
      <c r="N1500" s="19">
        <f>LFAT!I13</f>
        <v>0.5</v>
      </c>
      <c r="O1500" s="18">
        <f>LFAT!J13</f>
        <v>0.25</v>
      </c>
      <c r="P1500" s="18">
        <f t="shared" si="69"/>
        <v>2.5000000000000001E-2</v>
      </c>
      <c r="Q1500" s="18">
        <f t="shared" si="70"/>
        <v>0.13245205360718254</v>
      </c>
      <c r="R1500" s="18">
        <f t="shared" si="71"/>
        <v>3.6766414831472187E-2</v>
      </c>
    </row>
    <row r="1501" spans="1:18" ht="18" customHeight="1" x14ac:dyDescent="0.2">
      <c r="A1501" s="16" t="str">
        <f>'Limiting Factor Scores'!A151</f>
        <v>UGR1</v>
      </c>
      <c r="B1501" s="16" t="str">
        <f>'Limiting Factor Scores'!B151</f>
        <v>Upper Grande Ronde</v>
      </c>
      <c r="C1501" s="16" t="str">
        <f>'Limiting Factor Scores'!C151</f>
        <v>Winter Water Temperature</v>
      </c>
      <c r="D1501" s="18">
        <f>'Limiting Factor Scores'!D151</f>
        <v>0.91010000000000002</v>
      </c>
      <c r="E1501" s="19">
        <f>'Limiting Factor Scores'!E151</f>
        <v>1</v>
      </c>
      <c r="F1501" s="18">
        <f>'Limiting Factor Scores'!F151</f>
        <v>0.1</v>
      </c>
      <c r="G1501" s="18">
        <f>'Limiting Factor Scores'!G151</f>
        <v>0.43619792858443007</v>
      </c>
      <c r="H1501" s="18">
        <f>'Limiting Factor Scores'!H151</f>
        <v>0.11880705430040592</v>
      </c>
      <c r="I1501" s="17">
        <f>LFAT!A12</f>
        <v>1</v>
      </c>
      <c r="J1501" s="16" t="str">
        <f>LFAT!B12</f>
        <v>Protect Land (Easement and Acquisition)</v>
      </c>
      <c r="K1501" s="16" t="str">
        <f>LFAT!D12</f>
        <v>I</v>
      </c>
      <c r="L1501" s="19">
        <f>LFAT!F12</f>
        <v>0.5</v>
      </c>
      <c r="M1501" s="16" t="str">
        <f>LFAT!G12</f>
        <v>R</v>
      </c>
      <c r="N1501" s="19">
        <f>LFAT!I12</f>
        <v>0.1</v>
      </c>
      <c r="O1501" s="18">
        <f>LFAT!J12</f>
        <v>0.05</v>
      </c>
      <c r="P1501" s="18">
        <f t="shared" si="69"/>
        <v>5.000000000000001E-3</v>
      </c>
      <c r="Q1501" s="18">
        <f t="shared" si="70"/>
        <v>2.1809896429221504E-2</v>
      </c>
      <c r="R1501" s="18">
        <f t="shared" si="71"/>
        <v>5.9403527150202959E-3</v>
      </c>
    </row>
    <row r="1502" spans="1:18" ht="18" customHeight="1" x14ac:dyDescent="0.2">
      <c r="A1502" s="16" t="str">
        <f>'Limiting Factor Scores'!A137</f>
        <v>UGR1</v>
      </c>
      <c r="B1502" s="16" t="str">
        <f>'Limiting Factor Scores'!B137</f>
        <v>Upper Grande Ronde</v>
      </c>
      <c r="C1502" s="16" t="str">
        <f>'Limiting Factor Scores'!C137</f>
        <v>Altered Flow Timing</v>
      </c>
      <c r="D1502" s="18">
        <f>'Limiting Factor Scores'!D137</f>
        <v>0.91010000000000002</v>
      </c>
      <c r="E1502" s="19">
        <f>'Limiting Factor Scores'!E137</f>
        <v>1</v>
      </c>
      <c r="F1502" s="18">
        <f>'Limiting Factor Scores'!F137</f>
        <v>0.1</v>
      </c>
      <c r="G1502" s="18">
        <f>'Limiting Factor Scores'!G137</f>
        <v>0.47715242858443008</v>
      </c>
      <c r="H1502" s="18">
        <f>'Limiting Factor Scores'!H137</f>
        <v>0.13279009073781831</v>
      </c>
      <c r="I1502" s="17">
        <f>LFAT!A23</f>
        <v>2</v>
      </c>
      <c r="J1502" s="16" t="str">
        <f>LFAT!B23</f>
        <v>Instream Complexity Improvement</v>
      </c>
      <c r="K1502" s="16" t="str">
        <f>LFAT!D23</f>
        <v>N</v>
      </c>
      <c r="L1502" s="19">
        <f>LFAT!F23</f>
        <v>0.1</v>
      </c>
      <c r="M1502" s="16" t="str">
        <f>LFAT!G23</f>
        <v>CD</v>
      </c>
      <c r="N1502" s="19">
        <f>LFAT!I23</f>
        <v>0.5</v>
      </c>
      <c r="O1502" s="18">
        <f>LFAT!J23</f>
        <v>0.05</v>
      </c>
      <c r="P1502" s="18">
        <f t="shared" si="69"/>
        <v>5.000000000000001E-3</v>
      </c>
      <c r="Q1502" s="18">
        <f t="shared" si="70"/>
        <v>2.3857621429221505E-2</v>
      </c>
      <c r="R1502" s="18">
        <f t="shared" si="71"/>
        <v>6.6395045368909155E-3</v>
      </c>
    </row>
    <row r="1503" spans="1:18" ht="18" customHeight="1" x14ac:dyDescent="0.2">
      <c r="A1503" s="16" t="str">
        <f>'Limiting Factor Scores'!A138</f>
        <v>UGR1</v>
      </c>
      <c r="B1503" s="16" t="str">
        <f>'Limiting Factor Scores'!B138</f>
        <v>Upper Grande Ronde</v>
      </c>
      <c r="C1503" s="16" t="str">
        <f>'Limiting Factor Scores'!C138</f>
        <v>Altered Primary Productivity</v>
      </c>
      <c r="D1503" s="18">
        <f>'Limiting Factor Scores'!D138</f>
        <v>0.91010000000000002</v>
      </c>
      <c r="E1503" s="19">
        <f>'Limiting Factor Scores'!E138</f>
        <v>1</v>
      </c>
      <c r="F1503" s="18">
        <f>'Limiting Factor Scores'!F138</f>
        <v>0.1</v>
      </c>
      <c r="G1503" s="18">
        <f>'Limiting Factor Scores'!G138</f>
        <v>0.33088635707785002</v>
      </c>
      <c r="H1503" s="18">
        <f>'Limiting Factor Scores'!H138</f>
        <v>9.4760912121534799E-2</v>
      </c>
      <c r="I1503" s="17">
        <f>LFAT!A30</f>
        <v>2</v>
      </c>
      <c r="J1503" s="16" t="str">
        <f>LFAT!B30</f>
        <v>Instream Complexity Improvement</v>
      </c>
      <c r="K1503" s="16" t="str">
        <f>LFAT!D30</f>
        <v>N</v>
      </c>
      <c r="L1503" s="19">
        <f>LFAT!F30</f>
        <v>0.1</v>
      </c>
      <c r="M1503" s="16" t="str">
        <f>LFAT!G30</f>
        <v>R</v>
      </c>
      <c r="N1503" s="19">
        <f>LFAT!I30</f>
        <v>0.1</v>
      </c>
      <c r="O1503" s="18">
        <f>LFAT!J30</f>
        <v>0.01</v>
      </c>
      <c r="P1503" s="18">
        <f t="shared" si="69"/>
        <v>1E-3</v>
      </c>
      <c r="Q1503" s="18">
        <f t="shared" si="70"/>
        <v>3.3088635707785004E-3</v>
      </c>
      <c r="R1503" s="18">
        <f t="shared" si="71"/>
        <v>9.4760912121534806E-4</v>
      </c>
    </row>
    <row r="1504" spans="1:18" ht="18" customHeight="1" x14ac:dyDescent="0.2">
      <c r="A1504" s="16" t="str">
        <f>'Limiting Factor Scores'!A139</f>
        <v>UGR1</v>
      </c>
      <c r="B1504" s="16" t="str">
        <f>'Limiting Factor Scores'!B139</f>
        <v>Upper Grande Ronde</v>
      </c>
      <c r="C1504" s="16" t="str">
        <f>'Limiting Factor Scores'!C139</f>
        <v>Anthropogenic Barriers</v>
      </c>
      <c r="D1504" s="18">
        <f>'Limiting Factor Scores'!D139</f>
        <v>0.91010000000000002</v>
      </c>
      <c r="E1504" s="19">
        <f>'Limiting Factor Scores'!E139</f>
        <v>2.29</v>
      </c>
      <c r="F1504" s="18">
        <f>'Limiting Factor Scores'!F139</f>
        <v>0.39024999999999999</v>
      </c>
      <c r="G1504" s="18">
        <f>'Limiting Factor Scores'!G139</f>
        <v>1.8849194858440956</v>
      </c>
      <c r="H1504" s="18">
        <f>'Limiting Factor Scores'!H139</f>
        <v>0.59698419027343153</v>
      </c>
      <c r="I1504" s="17">
        <f>LFAT!A17</f>
        <v>2</v>
      </c>
      <c r="J1504" s="16" t="str">
        <f>LFAT!B17</f>
        <v>Instream Complexity Improvement</v>
      </c>
      <c r="K1504" s="16" t="str">
        <f>LFAT!D17</f>
        <v>N</v>
      </c>
      <c r="L1504" s="19">
        <f>LFAT!F17</f>
        <v>0.1</v>
      </c>
      <c r="M1504" s="16" t="str">
        <f>LFAT!G17</f>
        <v>R</v>
      </c>
      <c r="N1504" s="19">
        <f>LFAT!I17</f>
        <v>0.1</v>
      </c>
      <c r="O1504" s="18">
        <f>LFAT!J17</f>
        <v>0.01</v>
      </c>
      <c r="P1504" s="18">
        <f t="shared" si="69"/>
        <v>3.9025000000000002E-3</v>
      </c>
      <c r="Q1504" s="18">
        <f t="shared" si="70"/>
        <v>1.8849194858440957E-2</v>
      </c>
      <c r="R1504" s="18">
        <f t="shared" si="71"/>
        <v>5.9698419027343153E-3</v>
      </c>
    </row>
    <row r="1505" spans="1:18" ht="18" customHeight="1" x14ac:dyDescent="0.2">
      <c r="A1505" s="16" t="str">
        <f>'Limiting Factor Scores'!A140</f>
        <v>UGR1</v>
      </c>
      <c r="B1505" s="16" t="str">
        <f>'Limiting Factor Scores'!B140</f>
        <v>Upper Grande Ronde</v>
      </c>
      <c r="C1505" s="16" t="str">
        <f>'Limiting Factor Scores'!C140</f>
        <v>Channel and Habitat Structure</v>
      </c>
      <c r="D1505" s="18">
        <f>'Limiting Factor Scores'!D140</f>
        <v>0.91010000000000002</v>
      </c>
      <c r="E1505" s="19">
        <f>'Limiting Factor Scores'!E140</f>
        <v>1.32</v>
      </c>
      <c r="F1505" s="18">
        <f>'Limiting Factor Scores'!F140</f>
        <v>0.17199999999999999</v>
      </c>
      <c r="G1505" s="18">
        <f>'Limiting Factor Scores'!G140</f>
        <v>1.3641098855130236</v>
      </c>
      <c r="H1505" s="18">
        <f>'Limiting Factor Scores'!H140</f>
        <v>0.41295631474225236</v>
      </c>
      <c r="I1505" s="17">
        <f>LFAT!A21</f>
        <v>2</v>
      </c>
      <c r="J1505" s="16" t="str">
        <f>LFAT!B21</f>
        <v>Instream Complexity Improvement</v>
      </c>
      <c r="K1505" s="16" t="str">
        <f>LFAT!D21</f>
        <v>D</v>
      </c>
      <c r="L1505" s="19">
        <f>LFAT!F21</f>
        <v>1</v>
      </c>
      <c r="M1505" s="16" t="str">
        <f>LFAT!G21</f>
        <v>C</v>
      </c>
      <c r="N1505" s="19">
        <f>LFAT!I21</f>
        <v>1</v>
      </c>
      <c r="O1505" s="18">
        <f>LFAT!J21</f>
        <v>1</v>
      </c>
      <c r="P1505" s="18">
        <f t="shared" si="69"/>
        <v>0.17199999999999999</v>
      </c>
      <c r="Q1505" s="18">
        <f t="shared" si="70"/>
        <v>1.3641098855130236</v>
      </c>
      <c r="R1505" s="18">
        <f t="shared" si="71"/>
        <v>0.41295631474225236</v>
      </c>
    </row>
    <row r="1506" spans="1:18" ht="18" customHeight="1" x14ac:dyDescent="0.2">
      <c r="A1506" s="16" t="str">
        <f>'Limiting Factor Scores'!A141</f>
        <v>UGR1</v>
      </c>
      <c r="B1506" s="16" t="str">
        <f>'Limiting Factor Scores'!B141</f>
        <v>Upper Grande Ronde</v>
      </c>
      <c r="C1506" s="16" t="str">
        <f>'Limiting Factor Scores'!C141</f>
        <v>Decreased Sediment Quantity</v>
      </c>
      <c r="D1506" s="18">
        <f>'Limiting Factor Scores'!D141</f>
        <v>0.91010000000000002</v>
      </c>
      <c r="E1506" s="19">
        <f>'Limiting Factor Scores'!E141</f>
        <v>1.74</v>
      </c>
      <c r="F1506" s="18">
        <f>'Limiting Factor Scores'!F141</f>
        <v>0.26650000000000001</v>
      </c>
      <c r="G1506" s="18">
        <f>'Limiting Factor Scores'!G141</f>
        <v>1.2560192590325179</v>
      </c>
      <c r="H1506" s="18">
        <f>'Limiting Factor Scores'!H141</f>
        <v>0.37415514399693617</v>
      </c>
      <c r="I1506" s="17">
        <f>LFAT!A24</f>
        <v>2</v>
      </c>
      <c r="J1506" s="16" t="str">
        <f>LFAT!B24</f>
        <v>Instream Complexity Improvement</v>
      </c>
      <c r="K1506" s="16" t="str">
        <f>LFAT!D24</f>
        <v>I</v>
      </c>
      <c r="L1506" s="19">
        <f>LFAT!F24</f>
        <v>0.5</v>
      </c>
      <c r="M1506" s="16" t="str">
        <f>LFAT!G24</f>
        <v>CD</v>
      </c>
      <c r="N1506" s="19">
        <f>LFAT!I24</f>
        <v>0.5</v>
      </c>
      <c r="O1506" s="18">
        <f>LFAT!J24</f>
        <v>0.25</v>
      </c>
      <c r="P1506" s="18">
        <f t="shared" si="69"/>
        <v>6.6625000000000004E-2</v>
      </c>
      <c r="Q1506" s="18">
        <f t="shared" si="70"/>
        <v>0.31400481475812947</v>
      </c>
      <c r="R1506" s="18">
        <f t="shared" si="71"/>
        <v>9.3538785999234042E-2</v>
      </c>
    </row>
    <row r="1507" spans="1:18" ht="18" customHeight="1" x14ac:dyDescent="0.2">
      <c r="A1507" s="16" t="str">
        <f>'Limiting Factor Scores'!A142</f>
        <v>UGR1</v>
      </c>
      <c r="B1507" s="16" t="str">
        <f>'Limiting Factor Scores'!B142</f>
        <v>Upper Grande Ronde</v>
      </c>
      <c r="C1507" s="16" t="str">
        <f>'Limiting Factor Scores'!C142</f>
        <v>Decreased Water Quantity</v>
      </c>
      <c r="D1507" s="18">
        <f>'Limiting Factor Scores'!D142</f>
        <v>0.91010000000000002</v>
      </c>
      <c r="E1507" s="19">
        <f>'Limiting Factor Scores'!E142</f>
        <v>1</v>
      </c>
      <c r="F1507" s="18">
        <f>'Limiting Factor Scores'!F142</f>
        <v>0.1</v>
      </c>
      <c r="G1507" s="18">
        <f>'Limiting Factor Scores'!G142</f>
        <v>0.68192492867544008</v>
      </c>
      <c r="H1507" s="18">
        <f>'Limiting Factor Scores'!H142</f>
        <v>0.19708865574418905</v>
      </c>
      <c r="I1507" s="17">
        <f>LFAT!A22</f>
        <v>2</v>
      </c>
      <c r="J1507" s="16" t="str">
        <f>LFAT!B22</f>
        <v>Instream Complexity Improvement</v>
      </c>
      <c r="K1507" s="16" t="str">
        <f>LFAT!D22</f>
        <v>N</v>
      </c>
      <c r="L1507" s="19">
        <f>LFAT!F22</f>
        <v>0.1</v>
      </c>
      <c r="M1507" s="16" t="str">
        <f>LFAT!G22</f>
        <v>R</v>
      </c>
      <c r="N1507" s="19">
        <f>LFAT!I22</f>
        <v>0.1</v>
      </c>
      <c r="O1507" s="18">
        <f>LFAT!J22</f>
        <v>0.01</v>
      </c>
      <c r="P1507" s="18">
        <f t="shared" si="69"/>
        <v>1E-3</v>
      </c>
      <c r="Q1507" s="18">
        <f t="shared" si="70"/>
        <v>6.8192492867544009E-3</v>
      </c>
      <c r="R1507" s="18">
        <f t="shared" si="71"/>
        <v>1.9708865574418906E-3</v>
      </c>
    </row>
    <row r="1508" spans="1:18" ht="18" customHeight="1" x14ac:dyDescent="0.2">
      <c r="A1508" s="16" t="str">
        <f>'Limiting Factor Scores'!A143</f>
        <v>UGR1</v>
      </c>
      <c r="B1508" s="16" t="str">
        <f>'Limiting Factor Scores'!B143</f>
        <v>Upper Grande Ronde</v>
      </c>
      <c r="C1508" s="16" t="str">
        <f>'Limiting Factor Scores'!C143</f>
        <v>Floodplain Condition</v>
      </c>
      <c r="D1508" s="18">
        <f>'Limiting Factor Scores'!D143</f>
        <v>0.91010000000000002</v>
      </c>
      <c r="E1508" s="19">
        <f>'Limiting Factor Scores'!E143</f>
        <v>1.74</v>
      </c>
      <c r="F1508" s="18">
        <f>'Limiting Factor Scores'!F143</f>
        <v>0.26650000000000001</v>
      </c>
      <c r="G1508" s="18">
        <f>'Limiting Factor Scores'!G143</f>
        <v>1.4743067440325179</v>
      </c>
      <c r="H1508" s="18">
        <f>'Limiting Factor Scores'!H143</f>
        <v>0.41859223911295351</v>
      </c>
      <c r="I1508" s="17">
        <f>LFAT!A19</f>
        <v>2</v>
      </c>
      <c r="J1508" s="16" t="str">
        <f>LFAT!B19</f>
        <v>Instream Complexity Improvement</v>
      </c>
      <c r="K1508" s="16" t="str">
        <f>LFAT!D19</f>
        <v>I</v>
      </c>
      <c r="L1508" s="19">
        <f>LFAT!F19</f>
        <v>0.5</v>
      </c>
      <c r="M1508" s="16" t="str">
        <f>LFAT!G19</f>
        <v>C</v>
      </c>
      <c r="N1508" s="19">
        <f>LFAT!I19</f>
        <v>1</v>
      </c>
      <c r="O1508" s="18">
        <f>LFAT!J19</f>
        <v>0.5</v>
      </c>
      <c r="P1508" s="18">
        <f t="shared" si="69"/>
        <v>0.13325000000000001</v>
      </c>
      <c r="Q1508" s="18">
        <f t="shared" si="70"/>
        <v>0.73715337201625897</v>
      </c>
      <c r="R1508" s="18">
        <f t="shared" si="71"/>
        <v>0.20929611955647676</v>
      </c>
    </row>
    <row r="1509" spans="1:18" ht="18" customHeight="1" x14ac:dyDescent="0.2">
      <c r="A1509" s="16" t="str">
        <f>'Limiting Factor Scores'!A144</f>
        <v>UGR1</v>
      </c>
      <c r="B1509" s="16" t="str">
        <f>'Limiting Factor Scores'!B144</f>
        <v>Upper Grande Ronde</v>
      </c>
      <c r="C1509" s="16" t="str">
        <f>'Limiting Factor Scores'!C144</f>
        <v>Increased Sediment Quantity</v>
      </c>
      <c r="D1509" s="18">
        <f>'Limiting Factor Scores'!D144</f>
        <v>0.91010000000000002</v>
      </c>
      <c r="E1509" s="19">
        <f>'Limiting Factor Scores'!E144</f>
        <v>1.32</v>
      </c>
      <c r="F1509" s="18">
        <f>'Limiting Factor Scores'!F144</f>
        <v>0.17199999999999999</v>
      </c>
      <c r="G1509" s="18">
        <f>'Limiting Factor Scores'!G144</f>
        <v>0.56912453417390196</v>
      </c>
      <c r="H1509" s="18">
        <f>'Limiting Factor Scores'!H144</f>
        <v>0.18724085364417262</v>
      </c>
      <c r="I1509" s="17">
        <f>LFAT!A25</f>
        <v>2</v>
      </c>
      <c r="J1509" s="16" t="str">
        <f>LFAT!B25</f>
        <v>Instream Complexity Improvement</v>
      </c>
      <c r="K1509" s="16" t="str">
        <f>LFAT!D25</f>
        <v>I</v>
      </c>
      <c r="L1509" s="19">
        <f>LFAT!F25</f>
        <v>0.5</v>
      </c>
      <c r="M1509" s="16" t="str">
        <f>LFAT!G25</f>
        <v>C</v>
      </c>
      <c r="N1509" s="19">
        <f>LFAT!I25</f>
        <v>1</v>
      </c>
      <c r="O1509" s="18">
        <f>LFAT!J25</f>
        <v>0.5</v>
      </c>
      <c r="P1509" s="18">
        <f t="shared" si="69"/>
        <v>8.5999999999999993E-2</v>
      </c>
      <c r="Q1509" s="18">
        <f t="shared" si="70"/>
        <v>0.28456226708695098</v>
      </c>
      <c r="R1509" s="18">
        <f t="shared" si="71"/>
        <v>9.3620426822086308E-2</v>
      </c>
    </row>
    <row r="1510" spans="1:18" ht="18" customHeight="1" x14ac:dyDescent="0.2">
      <c r="A1510" s="16" t="str">
        <f>'Limiting Factor Scores'!A145</f>
        <v>UGR1</v>
      </c>
      <c r="B1510" s="16" t="str">
        <f>'Limiting Factor Scores'!B145</f>
        <v>Upper Grande Ronde</v>
      </c>
      <c r="C1510" s="16" t="str">
        <f>'Limiting Factor Scores'!C145</f>
        <v>Non-Native Species Interactions and Competition</v>
      </c>
      <c r="D1510" s="18">
        <f>'Limiting Factor Scores'!D145</f>
        <v>0.91010000000000002</v>
      </c>
      <c r="E1510" s="19">
        <f>'Limiting Factor Scores'!E145</f>
        <v>1.59</v>
      </c>
      <c r="F1510" s="18">
        <f>'Limiting Factor Scores'!F145</f>
        <v>0.23275000000000001</v>
      </c>
      <c r="G1510" s="18">
        <f>'Limiting Factor Scores'!G145</f>
        <v>0.85184222365921758</v>
      </c>
      <c r="H1510" s="18">
        <f>'Limiting Factor Scores'!H145</f>
        <v>0.30048999223275141</v>
      </c>
      <c r="I1510" s="17">
        <f>LFAT!A31</f>
        <v>2</v>
      </c>
      <c r="J1510" s="16" t="str">
        <f>LFAT!B31</f>
        <v>Instream Complexity Improvement</v>
      </c>
      <c r="K1510" s="16" t="str">
        <f>LFAT!D31</f>
        <v>I</v>
      </c>
      <c r="L1510" s="19">
        <f>LFAT!F31</f>
        <v>0.5</v>
      </c>
      <c r="M1510" s="16" t="str">
        <f>LFAT!G31</f>
        <v>CD</v>
      </c>
      <c r="N1510" s="19">
        <f>LFAT!I31</f>
        <v>0.5</v>
      </c>
      <c r="O1510" s="18">
        <f>LFAT!J31</f>
        <v>0.25</v>
      </c>
      <c r="P1510" s="18">
        <f t="shared" si="69"/>
        <v>5.8187500000000003E-2</v>
      </c>
      <c r="Q1510" s="18">
        <f t="shared" si="70"/>
        <v>0.21296055591480439</v>
      </c>
      <c r="R1510" s="18">
        <f t="shared" si="71"/>
        <v>7.5122498058187853E-2</v>
      </c>
    </row>
    <row r="1511" spans="1:18" ht="18" customHeight="1" x14ac:dyDescent="0.2">
      <c r="A1511" s="16" t="str">
        <f>'Limiting Factor Scores'!A146</f>
        <v>UGR1</v>
      </c>
      <c r="B1511" s="16" t="str">
        <f>'Limiting Factor Scores'!B146</f>
        <v>Upper Grande Ronde</v>
      </c>
      <c r="C1511" s="16" t="str">
        <f>'Limiting Factor Scores'!C146</f>
        <v>Predation</v>
      </c>
      <c r="D1511" s="18">
        <f>'Limiting Factor Scores'!D146</f>
        <v>0.91010000000000002</v>
      </c>
      <c r="E1511" s="19">
        <f>'Limiting Factor Scores'!E146</f>
        <v>2.88</v>
      </c>
      <c r="F1511" s="18">
        <f>'Limiting Factor Scores'!F146</f>
        <v>0.52300000000000002</v>
      </c>
      <c r="G1511" s="18">
        <f>'Limiting Factor Scores'!G146</f>
        <v>2.5567049264622583</v>
      </c>
      <c r="H1511" s="18">
        <f>'Limiting Factor Scores'!H146</f>
        <v>0.78169893172577032</v>
      </c>
      <c r="I1511" s="17">
        <f>LFAT!A29</f>
        <v>2</v>
      </c>
      <c r="J1511" s="16" t="str">
        <f>LFAT!B29</f>
        <v>Instream Complexity Improvement</v>
      </c>
      <c r="K1511" s="16" t="str">
        <f>LFAT!D29</f>
        <v>I</v>
      </c>
      <c r="L1511" s="19">
        <f>LFAT!F29</f>
        <v>0.5</v>
      </c>
      <c r="M1511" s="16" t="str">
        <f>LFAT!G29</f>
        <v>CD</v>
      </c>
      <c r="N1511" s="19">
        <f>LFAT!I29</f>
        <v>0.5</v>
      </c>
      <c r="O1511" s="18">
        <f>LFAT!J29</f>
        <v>0.25</v>
      </c>
      <c r="P1511" s="18">
        <f t="shared" si="69"/>
        <v>0.13075000000000001</v>
      </c>
      <c r="Q1511" s="18">
        <f t="shared" si="70"/>
        <v>0.63917623161556458</v>
      </c>
      <c r="R1511" s="18">
        <f t="shared" si="71"/>
        <v>0.19542473293144258</v>
      </c>
    </row>
    <row r="1512" spans="1:18" ht="18" customHeight="1" x14ac:dyDescent="0.2">
      <c r="A1512" s="16" t="str">
        <f>'Limiting Factor Scores'!A147</f>
        <v>UGR1</v>
      </c>
      <c r="B1512" s="16" t="str">
        <f>'Limiting Factor Scores'!B147</f>
        <v>Upper Grande Ronde</v>
      </c>
      <c r="C1512" s="16" t="str">
        <f>'Limiting Factor Scores'!C147</f>
        <v>Riparian Condition</v>
      </c>
      <c r="D1512" s="18">
        <f>'Limiting Factor Scores'!D147</f>
        <v>0.91010000000000002</v>
      </c>
      <c r="E1512" s="19">
        <f>'Limiting Factor Scores'!E147</f>
        <v>1.32</v>
      </c>
      <c r="F1512" s="18">
        <f>'Limiting Factor Scores'!F147</f>
        <v>0.17199999999999999</v>
      </c>
      <c r="G1512" s="18">
        <f>'Limiting Factor Scores'!G147</f>
        <v>0.97164876299131742</v>
      </c>
      <c r="H1512" s="18">
        <f>'Limiting Factor Scores'!H147</f>
        <v>0.3137340925132201</v>
      </c>
      <c r="I1512" s="17">
        <f>LFAT!A18</f>
        <v>2</v>
      </c>
      <c r="J1512" s="16" t="str">
        <f>LFAT!B18</f>
        <v>Instream Complexity Improvement</v>
      </c>
      <c r="K1512" s="16" t="str">
        <f>LFAT!D18</f>
        <v>I</v>
      </c>
      <c r="L1512" s="19">
        <f>LFAT!F18</f>
        <v>0.5</v>
      </c>
      <c r="M1512" s="16" t="str">
        <f>LFAT!G18</f>
        <v>CD</v>
      </c>
      <c r="N1512" s="19">
        <f>LFAT!I18</f>
        <v>0.5</v>
      </c>
      <c r="O1512" s="18">
        <f>LFAT!J18</f>
        <v>0.25</v>
      </c>
      <c r="P1512" s="18">
        <f t="shared" si="69"/>
        <v>4.2999999999999997E-2</v>
      </c>
      <c r="Q1512" s="18">
        <f t="shared" si="70"/>
        <v>0.24291219074782935</v>
      </c>
      <c r="R1512" s="18">
        <f t="shared" si="71"/>
        <v>7.8433523128305024E-2</v>
      </c>
    </row>
    <row r="1513" spans="1:18" ht="18" customHeight="1" x14ac:dyDescent="0.2">
      <c r="A1513" s="16" t="str">
        <f>'Limiting Factor Scores'!A148</f>
        <v>UGR1</v>
      </c>
      <c r="B1513" s="16" t="str">
        <f>'Limiting Factor Scores'!B148</f>
        <v>Upper Grande Ronde</v>
      </c>
      <c r="C1513" s="16" t="str">
        <f>'Limiting Factor Scores'!C148</f>
        <v>Side Channel and Wetland Habitat</v>
      </c>
      <c r="D1513" s="18">
        <f>'Limiting Factor Scores'!D148</f>
        <v>0.91010000000000002</v>
      </c>
      <c r="E1513" s="19">
        <f>'Limiting Factor Scores'!E148</f>
        <v>1.74</v>
      </c>
      <c r="F1513" s="18">
        <f>'Limiting Factor Scores'!F148</f>
        <v>0.26650000000000001</v>
      </c>
      <c r="G1513" s="18">
        <f>'Limiting Factor Scores'!G148</f>
        <v>1.8641058238699288</v>
      </c>
      <c r="H1513" s="18">
        <f>'Limiting Factor Scores'!H148</f>
        <v>0.5433279446754774</v>
      </c>
      <c r="I1513" s="17">
        <f>LFAT!A20</f>
        <v>2</v>
      </c>
      <c r="J1513" s="16" t="str">
        <f>LFAT!B20</f>
        <v>Instream Complexity Improvement</v>
      </c>
      <c r="K1513" s="16" t="str">
        <f>LFAT!D20</f>
        <v>D</v>
      </c>
      <c r="L1513" s="19">
        <f>LFAT!F20</f>
        <v>1</v>
      </c>
      <c r="M1513" s="16" t="str">
        <f>LFAT!G20</f>
        <v>C</v>
      </c>
      <c r="N1513" s="19">
        <f>LFAT!I20</f>
        <v>1</v>
      </c>
      <c r="O1513" s="18">
        <f>LFAT!J20</f>
        <v>1</v>
      </c>
      <c r="P1513" s="18">
        <f t="shared" si="69"/>
        <v>0.26650000000000001</v>
      </c>
      <c r="Q1513" s="18">
        <f t="shared" si="70"/>
        <v>1.8641058238699288</v>
      </c>
      <c r="R1513" s="18">
        <f t="shared" si="71"/>
        <v>0.5433279446754774</v>
      </c>
    </row>
    <row r="1514" spans="1:18" ht="18" customHeight="1" x14ac:dyDescent="0.2">
      <c r="A1514" s="16" t="str">
        <f>'Limiting Factor Scores'!A149</f>
        <v>UGR1</v>
      </c>
      <c r="B1514" s="16" t="str">
        <f>'Limiting Factor Scores'!B149</f>
        <v>Upper Grande Ronde</v>
      </c>
      <c r="C1514" s="16" t="str">
        <f>'Limiting Factor Scores'!C149</f>
        <v>Summer Water Temperature</v>
      </c>
      <c r="D1514" s="18">
        <f>'Limiting Factor Scores'!D149</f>
        <v>0.91010000000000002</v>
      </c>
      <c r="E1514" s="19">
        <f>'Limiting Factor Scores'!E149</f>
        <v>1</v>
      </c>
      <c r="F1514" s="18">
        <f>'Limiting Factor Scores'!F149</f>
        <v>0.1</v>
      </c>
      <c r="G1514" s="18">
        <f>'Limiting Factor Scores'!G149</f>
        <v>0.60586657141557021</v>
      </c>
      <c r="H1514" s="18">
        <f>'Limiting Factor Scores'!H149</f>
        <v>0.18959983285389254</v>
      </c>
      <c r="I1514" s="17">
        <f>LFAT!A26</f>
        <v>2</v>
      </c>
      <c r="J1514" s="16" t="str">
        <f>LFAT!B26</f>
        <v>Instream Complexity Improvement</v>
      </c>
      <c r="K1514" s="16" t="str">
        <f>LFAT!D26</f>
        <v>I</v>
      </c>
      <c r="L1514" s="19">
        <f>LFAT!F26</f>
        <v>0.5</v>
      </c>
      <c r="M1514" s="16" t="str">
        <f>LFAT!G26</f>
        <v>CD</v>
      </c>
      <c r="N1514" s="19">
        <f>LFAT!I26</f>
        <v>0.5</v>
      </c>
      <c r="O1514" s="18">
        <f>LFAT!J26</f>
        <v>0.25</v>
      </c>
      <c r="P1514" s="18">
        <f t="shared" si="69"/>
        <v>2.5000000000000001E-2</v>
      </c>
      <c r="Q1514" s="18">
        <f t="shared" si="70"/>
        <v>0.15146664285389255</v>
      </c>
      <c r="R1514" s="18">
        <f t="shared" si="71"/>
        <v>4.7399958213473134E-2</v>
      </c>
    </row>
    <row r="1515" spans="1:18" ht="18" customHeight="1" x14ac:dyDescent="0.2">
      <c r="A1515" s="16" t="str">
        <f>'Limiting Factor Scores'!A150</f>
        <v>UGR1</v>
      </c>
      <c r="B1515" s="16" t="str">
        <f>'Limiting Factor Scores'!B150</f>
        <v>Upper Grande Ronde</v>
      </c>
      <c r="C1515" s="16" t="str">
        <f>'Limiting Factor Scores'!C150</f>
        <v>Water Quality</v>
      </c>
      <c r="D1515" s="18">
        <f>'Limiting Factor Scores'!D150</f>
        <v>0.91010000000000002</v>
      </c>
      <c r="E1515" s="19">
        <f>'Limiting Factor Scores'!E150</f>
        <v>1</v>
      </c>
      <c r="F1515" s="18">
        <f>'Limiting Factor Scores'!F150</f>
        <v>0.1</v>
      </c>
      <c r="G1515" s="18">
        <f>'Limiting Factor Scores'!G150</f>
        <v>0.52980821442873016</v>
      </c>
      <c r="H1515" s="18">
        <f>'Limiting Factor Scores'!H150</f>
        <v>0.14706565932588875</v>
      </c>
      <c r="I1515" s="17">
        <f>LFAT!A28</f>
        <v>2</v>
      </c>
      <c r="J1515" s="16" t="str">
        <f>LFAT!B28</f>
        <v>Instream Complexity Improvement</v>
      </c>
      <c r="K1515" s="16" t="str">
        <f>LFAT!D28</f>
        <v>N</v>
      </c>
      <c r="L1515" s="19">
        <f>LFAT!F28</f>
        <v>0.1</v>
      </c>
      <c r="M1515" s="16" t="str">
        <f>LFAT!G28</f>
        <v>R</v>
      </c>
      <c r="N1515" s="19">
        <f>LFAT!I28</f>
        <v>0.1</v>
      </c>
      <c r="O1515" s="18">
        <f>LFAT!J28</f>
        <v>0.01</v>
      </c>
      <c r="P1515" s="18">
        <f t="shared" si="69"/>
        <v>1E-3</v>
      </c>
      <c r="Q1515" s="18">
        <f t="shared" si="70"/>
        <v>5.2980821442873017E-3</v>
      </c>
      <c r="R1515" s="18">
        <f t="shared" si="71"/>
        <v>1.4706565932588874E-3</v>
      </c>
    </row>
    <row r="1516" spans="1:18" ht="18" customHeight="1" x14ac:dyDescent="0.2">
      <c r="A1516" s="16" t="str">
        <f>'Limiting Factor Scores'!A151</f>
        <v>UGR1</v>
      </c>
      <c r="B1516" s="16" t="str">
        <f>'Limiting Factor Scores'!B151</f>
        <v>Upper Grande Ronde</v>
      </c>
      <c r="C1516" s="16" t="str">
        <f>'Limiting Factor Scores'!C151</f>
        <v>Winter Water Temperature</v>
      </c>
      <c r="D1516" s="18">
        <f>'Limiting Factor Scores'!D151</f>
        <v>0.91010000000000002</v>
      </c>
      <c r="E1516" s="19">
        <f>'Limiting Factor Scores'!E151</f>
        <v>1</v>
      </c>
      <c r="F1516" s="18">
        <f>'Limiting Factor Scores'!F151</f>
        <v>0.1</v>
      </c>
      <c r="G1516" s="18">
        <f>'Limiting Factor Scores'!G151</f>
        <v>0.43619792858443007</v>
      </c>
      <c r="H1516" s="18">
        <f>'Limiting Factor Scores'!H151</f>
        <v>0.11880705430040592</v>
      </c>
      <c r="I1516" s="17">
        <f>LFAT!A27</f>
        <v>2</v>
      </c>
      <c r="J1516" s="16" t="str">
        <f>LFAT!B27</f>
        <v>Instream Complexity Improvement</v>
      </c>
      <c r="K1516" s="16" t="str">
        <f>LFAT!D27</f>
        <v>I</v>
      </c>
      <c r="L1516" s="19">
        <f>LFAT!F27</f>
        <v>0.5</v>
      </c>
      <c r="M1516" s="16" t="str">
        <f>LFAT!G27</f>
        <v>CD</v>
      </c>
      <c r="N1516" s="19">
        <f>LFAT!I27</f>
        <v>0.5</v>
      </c>
      <c r="O1516" s="18">
        <f>LFAT!J27</f>
        <v>0.25</v>
      </c>
      <c r="P1516" s="18">
        <f t="shared" si="69"/>
        <v>2.5000000000000001E-2</v>
      </c>
      <c r="Q1516" s="18">
        <f t="shared" si="70"/>
        <v>0.10904948214610752</v>
      </c>
      <c r="R1516" s="18">
        <f t="shared" si="71"/>
        <v>2.9701763575101479E-2</v>
      </c>
    </row>
    <row r="1517" spans="1:18" ht="18" customHeight="1" x14ac:dyDescent="0.2">
      <c r="A1517" s="16" t="str">
        <f>'Limiting Factor Scores'!A137</f>
        <v>UGR1</v>
      </c>
      <c r="B1517" s="16" t="str">
        <f>'Limiting Factor Scores'!B137</f>
        <v>Upper Grande Ronde</v>
      </c>
      <c r="C1517" s="16" t="str">
        <f>'Limiting Factor Scores'!C137</f>
        <v>Altered Flow Timing</v>
      </c>
      <c r="D1517" s="18">
        <f>'Limiting Factor Scores'!D137</f>
        <v>0.91010000000000002</v>
      </c>
      <c r="E1517" s="19">
        <f>'Limiting Factor Scores'!E137</f>
        <v>1</v>
      </c>
      <c r="F1517" s="18">
        <f>'Limiting Factor Scores'!F137</f>
        <v>0.1</v>
      </c>
      <c r="G1517" s="18">
        <f>'Limiting Factor Scores'!G137</f>
        <v>0.47715242858443008</v>
      </c>
      <c r="H1517" s="18">
        <f>'Limiting Factor Scores'!H137</f>
        <v>0.13279009073781831</v>
      </c>
      <c r="I1517" s="17">
        <f>LFAT!A38</f>
        <v>3</v>
      </c>
      <c r="J1517" s="16" t="str">
        <f>LFAT!B38</f>
        <v>Floodplain – Reconnect and Restore</v>
      </c>
      <c r="K1517" s="16" t="str">
        <f>LFAT!D38</f>
        <v>I</v>
      </c>
      <c r="L1517" s="19">
        <f>LFAT!F38</f>
        <v>0.5</v>
      </c>
      <c r="M1517" s="16" t="str">
        <f>LFAT!G38</f>
        <v>CD</v>
      </c>
      <c r="N1517" s="19">
        <f>LFAT!I38</f>
        <v>0.5</v>
      </c>
      <c r="O1517" s="18">
        <f>LFAT!J38</f>
        <v>0.25</v>
      </c>
      <c r="P1517" s="18">
        <f t="shared" si="69"/>
        <v>2.5000000000000001E-2</v>
      </c>
      <c r="Q1517" s="18">
        <f t="shared" si="70"/>
        <v>0.11928810714610752</v>
      </c>
      <c r="R1517" s="18">
        <f t="shared" si="71"/>
        <v>3.3197522684454576E-2</v>
      </c>
    </row>
    <row r="1518" spans="1:18" ht="18" customHeight="1" x14ac:dyDescent="0.2">
      <c r="A1518" s="16" t="str">
        <f>'Limiting Factor Scores'!A138</f>
        <v>UGR1</v>
      </c>
      <c r="B1518" s="16" t="str">
        <f>'Limiting Factor Scores'!B138</f>
        <v>Upper Grande Ronde</v>
      </c>
      <c r="C1518" s="16" t="str">
        <f>'Limiting Factor Scores'!C138</f>
        <v>Altered Primary Productivity</v>
      </c>
      <c r="D1518" s="18">
        <f>'Limiting Factor Scores'!D138</f>
        <v>0.91010000000000002</v>
      </c>
      <c r="E1518" s="19">
        <f>'Limiting Factor Scores'!E138</f>
        <v>1</v>
      </c>
      <c r="F1518" s="18">
        <f>'Limiting Factor Scores'!F138</f>
        <v>0.1</v>
      </c>
      <c r="G1518" s="18">
        <f>'Limiting Factor Scores'!G138</f>
        <v>0.33088635707785002</v>
      </c>
      <c r="H1518" s="18">
        <f>'Limiting Factor Scores'!H138</f>
        <v>9.4760912121534799E-2</v>
      </c>
      <c r="I1518" s="17">
        <f>LFAT!A45</f>
        <v>3</v>
      </c>
      <c r="J1518" s="16" t="str">
        <f>LFAT!B45</f>
        <v>Floodplain – Reconnect and Restore</v>
      </c>
      <c r="K1518" s="16" t="str">
        <f>LFAT!D45</f>
        <v>I</v>
      </c>
      <c r="L1518" s="19">
        <f>LFAT!F45</f>
        <v>0.5</v>
      </c>
      <c r="M1518" s="16" t="str">
        <f>LFAT!G45</f>
        <v>C</v>
      </c>
      <c r="N1518" s="19">
        <f>LFAT!I45</f>
        <v>1</v>
      </c>
      <c r="O1518" s="18">
        <f>LFAT!J45</f>
        <v>0.5</v>
      </c>
      <c r="P1518" s="18">
        <f t="shared" si="69"/>
        <v>0.05</v>
      </c>
      <c r="Q1518" s="18">
        <f t="shared" si="70"/>
        <v>0.16544317853892501</v>
      </c>
      <c r="R1518" s="18">
        <f t="shared" si="71"/>
        <v>4.7380456060767399E-2</v>
      </c>
    </row>
    <row r="1519" spans="1:18" ht="18" customHeight="1" x14ac:dyDescent="0.2">
      <c r="A1519" s="16" t="str">
        <f>'Limiting Factor Scores'!A139</f>
        <v>UGR1</v>
      </c>
      <c r="B1519" s="16" t="str">
        <f>'Limiting Factor Scores'!B139</f>
        <v>Upper Grande Ronde</v>
      </c>
      <c r="C1519" s="16" t="str">
        <f>'Limiting Factor Scores'!C139</f>
        <v>Anthropogenic Barriers</v>
      </c>
      <c r="D1519" s="18">
        <f>'Limiting Factor Scores'!D139</f>
        <v>0.91010000000000002</v>
      </c>
      <c r="E1519" s="19">
        <f>'Limiting Factor Scores'!E139</f>
        <v>2.29</v>
      </c>
      <c r="F1519" s="18">
        <f>'Limiting Factor Scores'!F139</f>
        <v>0.39024999999999999</v>
      </c>
      <c r="G1519" s="18">
        <f>'Limiting Factor Scores'!G139</f>
        <v>1.8849194858440956</v>
      </c>
      <c r="H1519" s="18">
        <f>'Limiting Factor Scores'!H139</f>
        <v>0.59698419027343153</v>
      </c>
      <c r="I1519" s="17">
        <f>LFAT!A32</f>
        <v>3</v>
      </c>
      <c r="J1519" s="16" t="str">
        <f>LFAT!B32</f>
        <v>Floodplain – Reconnect and Restore</v>
      </c>
      <c r="K1519" s="16" t="str">
        <f>LFAT!D32</f>
        <v>N</v>
      </c>
      <c r="L1519" s="19">
        <f>LFAT!F32</f>
        <v>0.1</v>
      </c>
      <c r="M1519" s="16" t="str">
        <f>LFAT!G32</f>
        <v>R</v>
      </c>
      <c r="N1519" s="19">
        <f>LFAT!I32</f>
        <v>0.1</v>
      </c>
      <c r="O1519" s="18">
        <f>LFAT!J32</f>
        <v>0.01</v>
      </c>
      <c r="P1519" s="18">
        <f t="shared" si="69"/>
        <v>3.9025000000000002E-3</v>
      </c>
      <c r="Q1519" s="18">
        <f t="shared" si="70"/>
        <v>1.8849194858440957E-2</v>
      </c>
      <c r="R1519" s="18">
        <f t="shared" si="71"/>
        <v>5.9698419027343153E-3</v>
      </c>
    </row>
    <row r="1520" spans="1:18" ht="18" customHeight="1" x14ac:dyDescent="0.2">
      <c r="A1520" s="16" t="str">
        <f>'Limiting Factor Scores'!A140</f>
        <v>UGR1</v>
      </c>
      <c r="B1520" s="16" t="str">
        <f>'Limiting Factor Scores'!B140</f>
        <v>Upper Grande Ronde</v>
      </c>
      <c r="C1520" s="16" t="str">
        <f>'Limiting Factor Scores'!C140</f>
        <v>Channel and Habitat Structure</v>
      </c>
      <c r="D1520" s="18">
        <f>'Limiting Factor Scores'!D140</f>
        <v>0.91010000000000002</v>
      </c>
      <c r="E1520" s="19">
        <f>'Limiting Factor Scores'!E140</f>
        <v>1.32</v>
      </c>
      <c r="F1520" s="18">
        <f>'Limiting Factor Scores'!F140</f>
        <v>0.17199999999999999</v>
      </c>
      <c r="G1520" s="18">
        <f>'Limiting Factor Scores'!G140</f>
        <v>1.3641098855130236</v>
      </c>
      <c r="H1520" s="18">
        <f>'Limiting Factor Scores'!H140</f>
        <v>0.41295631474225236</v>
      </c>
      <c r="I1520" s="17">
        <f>LFAT!A36</f>
        <v>3</v>
      </c>
      <c r="J1520" s="16" t="str">
        <f>LFAT!B36</f>
        <v>Floodplain – Reconnect and Restore</v>
      </c>
      <c r="K1520" s="16" t="str">
        <f>LFAT!D36</f>
        <v>I</v>
      </c>
      <c r="L1520" s="19">
        <f>LFAT!F36</f>
        <v>0.5</v>
      </c>
      <c r="M1520" s="16" t="str">
        <f>LFAT!G36</f>
        <v>C</v>
      </c>
      <c r="N1520" s="19">
        <f>LFAT!I36</f>
        <v>1</v>
      </c>
      <c r="O1520" s="18">
        <f>LFAT!J36</f>
        <v>0.5</v>
      </c>
      <c r="P1520" s="18">
        <f t="shared" si="69"/>
        <v>8.5999999999999993E-2</v>
      </c>
      <c r="Q1520" s="18">
        <f t="shared" si="70"/>
        <v>0.6820549427565118</v>
      </c>
      <c r="R1520" s="18">
        <f t="shared" si="71"/>
        <v>0.20647815737112618</v>
      </c>
    </row>
    <row r="1521" spans="1:18" ht="18" customHeight="1" x14ac:dyDescent="0.2">
      <c r="A1521" s="16" t="str">
        <f>'Limiting Factor Scores'!A141</f>
        <v>UGR1</v>
      </c>
      <c r="B1521" s="16" t="str">
        <f>'Limiting Factor Scores'!B141</f>
        <v>Upper Grande Ronde</v>
      </c>
      <c r="C1521" s="16" t="str">
        <f>'Limiting Factor Scores'!C141</f>
        <v>Decreased Sediment Quantity</v>
      </c>
      <c r="D1521" s="18">
        <f>'Limiting Factor Scores'!D141</f>
        <v>0.91010000000000002</v>
      </c>
      <c r="E1521" s="19">
        <f>'Limiting Factor Scores'!E141</f>
        <v>1.74</v>
      </c>
      <c r="F1521" s="18">
        <f>'Limiting Factor Scores'!F141</f>
        <v>0.26650000000000001</v>
      </c>
      <c r="G1521" s="18">
        <f>'Limiting Factor Scores'!G141</f>
        <v>1.2560192590325179</v>
      </c>
      <c r="H1521" s="18">
        <f>'Limiting Factor Scores'!H141</f>
        <v>0.37415514399693617</v>
      </c>
      <c r="I1521" s="17">
        <f>LFAT!A39</f>
        <v>3</v>
      </c>
      <c r="J1521" s="16" t="str">
        <f>LFAT!B39</f>
        <v>Floodplain – Reconnect and Restore</v>
      </c>
      <c r="K1521" s="16" t="str">
        <f>LFAT!D39</f>
        <v>D</v>
      </c>
      <c r="L1521" s="19">
        <f>LFAT!F39</f>
        <v>1</v>
      </c>
      <c r="M1521" s="16" t="str">
        <f>LFAT!G39</f>
        <v>C</v>
      </c>
      <c r="N1521" s="19">
        <f>LFAT!I39</f>
        <v>1</v>
      </c>
      <c r="O1521" s="18">
        <f>LFAT!J39</f>
        <v>1</v>
      </c>
      <c r="P1521" s="18">
        <f t="shared" si="69"/>
        <v>0.26650000000000001</v>
      </c>
      <c r="Q1521" s="18">
        <f t="shared" si="70"/>
        <v>1.2560192590325179</v>
      </c>
      <c r="R1521" s="18">
        <f t="shared" si="71"/>
        <v>0.37415514399693617</v>
      </c>
    </row>
    <row r="1522" spans="1:18" ht="18" customHeight="1" x14ac:dyDescent="0.2">
      <c r="A1522" s="16" t="str">
        <f>'Limiting Factor Scores'!A142</f>
        <v>UGR1</v>
      </c>
      <c r="B1522" s="16" t="str">
        <f>'Limiting Factor Scores'!B142</f>
        <v>Upper Grande Ronde</v>
      </c>
      <c r="C1522" s="16" t="str">
        <f>'Limiting Factor Scores'!C142</f>
        <v>Decreased Water Quantity</v>
      </c>
      <c r="D1522" s="18">
        <f>'Limiting Factor Scores'!D142</f>
        <v>0.91010000000000002</v>
      </c>
      <c r="E1522" s="19">
        <f>'Limiting Factor Scores'!E142</f>
        <v>1</v>
      </c>
      <c r="F1522" s="18">
        <f>'Limiting Factor Scores'!F142</f>
        <v>0.1</v>
      </c>
      <c r="G1522" s="18">
        <f>'Limiting Factor Scores'!G142</f>
        <v>0.68192492867544008</v>
      </c>
      <c r="H1522" s="18">
        <f>'Limiting Factor Scores'!H142</f>
        <v>0.19708865574418905</v>
      </c>
      <c r="I1522" s="17">
        <f>LFAT!A37</f>
        <v>3</v>
      </c>
      <c r="J1522" s="16" t="str">
        <f>LFAT!B37</f>
        <v>Floodplain – Reconnect and Restore</v>
      </c>
      <c r="K1522" s="16" t="str">
        <f>LFAT!D37</f>
        <v>I</v>
      </c>
      <c r="L1522" s="19">
        <f>LFAT!F37</f>
        <v>0.5</v>
      </c>
      <c r="M1522" s="16" t="str">
        <f>LFAT!G37</f>
        <v>CD</v>
      </c>
      <c r="N1522" s="19">
        <f>LFAT!I37</f>
        <v>0.5</v>
      </c>
      <c r="O1522" s="18">
        <f>LFAT!J37</f>
        <v>0.25</v>
      </c>
      <c r="P1522" s="18">
        <f t="shared" si="69"/>
        <v>2.5000000000000001E-2</v>
      </c>
      <c r="Q1522" s="18">
        <f t="shared" si="70"/>
        <v>0.17048123216886002</v>
      </c>
      <c r="R1522" s="18">
        <f t="shared" si="71"/>
        <v>4.9272163936047261E-2</v>
      </c>
    </row>
    <row r="1523" spans="1:18" ht="18" customHeight="1" x14ac:dyDescent="0.2">
      <c r="A1523" s="16" t="str">
        <f>'Limiting Factor Scores'!A143</f>
        <v>UGR1</v>
      </c>
      <c r="B1523" s="16" t="str">
        <f>'Limiting Factor Scores'!B143</f>
        <v>Upper Grande Ronde</v>
      </c>
      <c r="C1523" s="16" t="str">
        <f>'Limiting Factor Scores'!C143</f>
        <v>Floodplain Condition</v>
      </c>
      <c r="D1523" s="18">
        <f>'Limiting Factor Scores'!D143</f>
        <v>0.91010000000000002</v>
      </c>
      <c r="E1523" s="19">
        <f>'Limiting Factor Scores'!E143</f>
        <v>1.74</v>
      </c>
      <c r="F1523" s="18">
        <f>'Limiting Factor Scores'!F143</f>
        <v>0.26650000000000001</v>
      </c>
      <c r="G1523" s="18">
        <f>'Limiting Factor Scores'!G143</f>
        <v>1.4743067440325179</v>
      </c>
      <c r="H1523" s="18">
        <f>'Limiting Factor Scores'!H143</f>
        <v>0.41859223911295351</v>
      </c>
      <c r="I1523" s="17">
        <f>LFAT!A34</f>
        <v>3</v>
      </c>
      <c r="J1523" s="16" t="str">
        <f>LFAT!B34</f>
        <v>Floodplain – Reconnect and Restore</v>
      </c>
      <c r="K1523" s="16" t="str">
        <f>LFAT!D34</f>
        <v>D</v>
      </c>
      <c r="L1523" s="19">
        <f>LFAT!F34</f>
        <v>1</v>
      </c>
      <c r="M1523" s="16" t="str">
        <f>LFAT!G34</f>
        <v>C</v>
      </c>
      <c r="N1523" s="19">
        <f>LFAT!I34</f>
        <v>1</v>
      </c>
      <c r="O1523" s="18">
        <f>LFAT!J34</f>
        <v>1</v>
      </c>
      <c r="P1523" s="18">
        <f t="shared" si="69"/>
        <v>0.26650000000000001</v>
      </c>
      <c r="Q1523" s="18">
        <f t="shared" si="70"/>
        <v>1.4743067440325179</v>
      </c>
      <c r="R1523" s="18">
        <f t="shared" si="71"/>
        <v>0.41859223911295351</v>
      </c>
    </row>
    <row r="1524" spans="1:18" ht="18" customHeight="1" x14ac:dyDescent="0.2">
      <c r="A1524" s="16" t="str">
        <f>'Limiting Factor Scores'!A144</f>
        <v>UGR1</v>
      </c>
      <c r="B1524" s="16" t="str">
        <f>'Limiting Factor Scores'!B144</f>
        <v>Upper Grande Ronde</v>
      </c>
      <c r="C1524" s="16" t="str">
        <f>'Limiting Factor Scores'!C144</f>
        <v>Increased Sediment Quantity</v>
      </c>
      <c r="D1524" s="18">
        <f>'Limiting Factor Scores'!D144</f>
        <v>0.91010000000000002</v>
      </c>
      <c r="E1524" s="19">
        <f>'Limiting Factor Scores'!E144</f>
        <v>1.32</v>
      </c>
      <c r="F1524" s="18">
        <f>'Limiting Factor Scores'!F144</f>
        <v>0.17199999999999999</v>
      </c>
      <c r="G1524" s="18">
        <f>'Limiting Factor Scores'!G144</f>
        <v>0.56912453417390196</v>
      </c>
      <c r="H1524" s="18">
        <f>'Limiting Factor Scores'!H144</f>
        <v>0.18724085364417262</v>
      </c>
      <c r="I1524" s="17">
        <f>LFAT!A40</f>
        <v>3</v>
      </c>
      <c r="J1524" s="16" t="str">
        <f>LFAT!B40</f>
        <v>Floodplain – Reconnect and Restore</v>
      </c>
      <c r="K1524" s="16" t="str">
        <f>LFAT!D40</f>
        <v>D</v>
      </c>
      <c r="L1524" s="19">
        <f>LFAT!F40</f>
        <v>1</v>
      </c>
      <c r="M1524" s="16" t="str">
        <f>LFAT!G40</f>
        <v>CD</v>
      </c>
      <c r="N1524" s="19">
        <f>LFAT!I40</f>
        <v>0.5</v>
      </c>
      <c r="O1524" s="18">
        <f>LFAT!J40</f>
        <v>0.5</v>
      </c>
      <c r="P1524" s="18">
        <f t="shared" si="69"/>
        <v>8.5999999999999993E-2</v>
      </c>
      <c r="Q1524" s="18">
        <f t="shared" si="70"/>
        <v>0.28456226708695098</v>
      </c>
      <c r="R1524" s="18">
        <f t="shared" si="71"/>
        <v>9.3620426822086308E-2</v>
      </c>
    </row>
    <row r="1525" spans="1:18" ht="18" customHeight="1" x14ac:dyDescent="0.2">
      <c r="A1525" s="16" t="str">
        <f>'Limiting Factor Scores'!A145</f>
        <v>UGR1</v>
      </c>
      <c r="B1525" s="16" t="str">
        <f>'Limiting Factor Scores'!B145</f>
        <v>Upper Grande Ronde</v>
      </c>
      <c r="C1525" s="16" t="str">
        <f>'Limiting Factor Scores'!C145</f>
        <v>Non-Native Species Interactions and Competition</v>
      </c>
      <c r="D1525" s="18">
        <f>'Limiting Factor Scores'!D145</f>
        <v>0.91010000000000002</v>
      </c>
      <c r="E1525" s="19">
        <f>'Limiting Factor Scores'!E145</f>
        <v>1.59</v>
      </c>
      <c r="F1525" s="18">
        <f>'Limiting Factor Scores'!F145</f>
        <v>0.23275000000000001</v>
      </c>
      <c r="G1525" s="18">
        <f>'Limiting Factor Scores'!G145</f>
        <v>0.85184222365921758</v>
      </c>
      <c r="H1525" s="18">
        <f>'Limiting Factor Scores'!H145</f>
        <v>0.30048999223275141</v>
      </c>
      <c r="I1525" s="17">
        <f>LFAT!A46</f>
        <v>3</v>
      </c>
      <c r="J1525" s="16" t="str">
        <f>LFAT!B46</f>
        <v>Floodplain – Reconnect and Restore</v>
      </c>
      <c r="K1525" s="16" t="str">
        <f>LFAT!D46</f>
        <v>N</v>
      </c>
      <c r="L1525" s="19">
        <f>LFAT!F46</f>
        <v>0.1</v>
      </c>
      <c r="M1525" s="16" t="str">
        <f>LFAT!G46</f>
        <v>CD</v>
      </c>
      <c r="N1525" s="19">
        <f>LFAT!I46</f>
        <v>0.5</v>
      </c>
      <c r="O1525" s="18">
        <f>LFAT!J46</f>
        <v>0.05</v>
      </c>
      <c r="P1525" s="18">
        <f t="shared" si="69"/>
        <v>1.1637500000000002E-2</v>
      </c>
      <c r="Q1525" s="18">
        <f t="shared" si="70"/>
        <v>4.2592111182960884E-2</v>
      </c>
      <c r="R1525" s="18">
        <f t="shared" si="71"/>
        <v>1.5024499611637571E-2</v>
      </c>
    </row>
    <row r="1526" spans="1:18" ht="18" customHeight="1" x14ac:dyDescent="0.2">
      <c r="A1526" s="16" t="str">
        <f>'Limiting Factor Scores'!A146</f>
        <v>UGR1</v>
      </c>
      <c r="B1526" s="16" t="str">
        <f>'Limiting Factor Scores'!B146</f>
        <v>Upper Grande Ronde</v>
      </c>
      <c r="C1526" s="16" t="str">
        <f>'Limiting Factor Scores'!C146</f>
        <v>Predation</v>
      </c>
      <c r="D1526" s="18">
        <f>'Limiting Factor Scores'!D146</f>
        <v>0.91010000000000002</v>
      </c>
      <c r="E1526" s="19">
        <f>'Limiting Factor Scores'!E146</f>
        <v>2.88</v>
      </c>
      <c r="F1526" s="18">
        <f>'Limiting Factor Scores'!F146</f>
        <v>0.52300000000000002</v>
      </c>
      <c r="G1526" s="18">
        <f>'Limiting Factor Scores'!G146</f>
        <v>2.5567049264622583</v>
      </c>
      <c r="H1526" s="18">
        <f>'Limiting Factor Scores'!H146</f>
        <v>0.78169893172577032</v>
      </c>
      <c r="I1526" s="17">
        <f>LFAT!A44</f>
        <v>3</v>
      </c>
      <c r="J1526" s="16" t="str">
        <f>LFAT!B44</f>
        <v>Floodplain – Reconnect and Restore</v>
      </c>
      <c r="K1526" s="16" t="str">
        <f>LFAT!D44</f>
        <v>N</v>
      </c>
      <c r="L1526" s="19">
        <f>LFAT!F44</f>
        <v>0.1</v>
      </c>
      <c r="M1526" s="16" t="str">
        <f>LFAT!G44</f>
        <v>R</v>
      </c>
      <c r="N1526" s="19">
        <f>LFAT!I44</f>
        <v>0.1</v>
      </c>
      <c r="O1526" s="18">
        <f>LFAT!J44</f>
        <v>0.01</v>
      </c>
      <c r="P1526" s="18">
        <f t="shared" si="69"/>
        <v>5.2300000000000003E-3</v>
      </c>
      <c r="Q1526" s="18">
        <f t="shared" si="70"/>
        <v>2.5567049264622582E-2</v>
      </c>
      <c r="R1526" s="18">
        <f t="shared" si="71"/>
        <v>7.8169893172577026E-3</v>
      </c>
    </row>
    <row r="1527" spans="1:18" ht="18" customHeight="1" x14ac:dyDescent="0.2">
      <c r="A1527" s="16" t="str">
        <f>'Limiting Factor Scores'!A147</f>
        <v>UGR1</v>
      </c>
      <c r="B1527" s="16" t="str">
        <f>'Limiting Factor Scores'!B147</f>
        <v>Upper Grande Ronde</v>
      </c>
      <c r="C1527" s="16" t="str">
        <f>'Limiting Factor Scores'!C147</f>
        <v>Riparian Condition</v>
      </c>
      <c r="D1527" s="18">
        <f>'Limiting Factor Scores'!D147</f>
        <v>0.91010000000000002</v>
      </c>
      <c r="E1527" s="19">
        <f>'Limiting Factor Scores'!E147</f>
        <v>1.32</v>
      </c>
      <c r="F1527" s="18">
        <f>'Limiting Factor Scores'!F147</f>
        <v>0.17199999999999999</v>
      </c>
      <c r="G1527" s="18">
        <f>'Limiting Factor Scores'!G147</f>
        <v>0.97164876299131742</v>
      </c>
      <c r="H1527" s="18">
        <f>'Limiting Factor Scores'!H147</f>
        <v>0.3137340925132201</v>
      </c>
      <c r="I1527" s="17">
        <f>LFAT!A33</f>
        <v>3</v>
      </c>
      <c r="J1527" s="16" t="str">
        <f>LFAT!B33</f>
        <v>Floodplain – Reconnect and Restore</v>
      </c>
      <c r="K1527" s="16" t="str">
        <f>LFAT!D33</f>
        <v>I</v>
      </c>
      <c r="L1527" s="19">
        <f>LFAT!F33</f>
        <v>0.5</v>
      </c>
      <c r="M1527" s="16" t="str">
        <f>LFAT!G33</f>
        <v>C</v>
      </c>
      <c r="N1527" s="19">
        <f>LFAT!I33</f>
        <v>1</v>
      </c>
      <c r="O1527" s="18">
        <f>LFAT!J33</f>
        <v>0.5</v>
      </c>
      <c r="P1527" s="18">
        <f t="shared" si="69"/>
        <v>8.5999999999999993E-2</v>
      </c>
      <c r="Q1527" s="18">
        <f t="shared" si="70"/>
        <v>0.48582438149565871</v>
      </c>
      <c r="R1527" s="18">
        <f t="shared" si="71"/>
        <v>0.15686704625661005</v>
      </c>
    </row>
    <row r="1528" spans="1:18" ht="18" customHeight="1" x14ac:dyDescent="0.2">
      <c r="A1528" s="16" t="str">
        <f>'Limiting Factor Scores'!A148</f>
        <v>UGR1</v>
      </c>
      <c r="B1528" s="16" t="str">
        <f>'Limiting Factor Scores'!B148</f>
        <v>Upper Grande Ronde</v>
      </c>
      <c r="C1528" s="16" t="str">
        <f>'Limiting Factor Scores'!C148</f>
        <v>Side Channel and Wetland Habitat</v>
      </c>
      <c r="D1528" s="18">
        <f>'Limiting Factor Scores'!D148</f>
        <v>0.91010000000000002</v>
      </c>
      <c r="E1528" s="19">
        <f>'Limiting Factor Scores'!E148</f>
        <v>1.74</v>
      </c>
      <c r="F1528" s="18">
        <f>'Limiting Factor Scores'!F148</f>
        <v>0.26650000000000001</v>
      </c>
      <c r="G1528" s="18">
        <f>'Limiting Factor Scores'!G148</f>
        <v>1.8641058238699288</v>
      </c>
      <c r="H1528" s="18">
        <f>'Limiting Factor Scores'!H148</f>
        <v>0.5433279446754774</v>
      </c>
      <c r="I1528" s="17">
        <f>LFAT!A35</f>
        <v>3</v>
      </c>
      <c r="J1528" s="16" t="str">
        <f>LFAT!B35</f>
        <v>Floodplain – Reconnect and Restore</v>
      </c>
      <c r="K1528" s="16" t="str">
        <f>LFAT!D35</f>
        <v>D</v>
      </c>
      <c r="L1528" s="19">
        <f>LFAT!F35</f>
        <v>1</v>
      </c>
      <c r="M1528" s="16" t="str">
        <f>LFAT!G35</f>
        <v>C</v>
      </c>
      <c r="N1528" s="19">
        <f>LFAT!I35</f>
        <v>1</v>
      </c>
      <c r="O1528" s="18">
        <f>LFAT!J35</f>
        <v>1</v>
      </c>
      <c r="P1528" s="18">
        <f t="shared" si="69"/>
        <v>0.26650000000000001</v>
      </c>
      <c r="Q1528" s="18">
        <f t="shared" si="70"/>
        <v>1.8641058238699288</v>
      </c>
      <c r="R1528" s="18">
        <f t="shared" si="71"/>
        <v>0.5433279446754774</v>
      </c>
    </row>
    <row r="1529" spans="1:18" ht="18" customHeight="1" x14ac:dyDescent="0.2">
      <c r="A1529" s="16" t="str">
        <f>'Limiting Factor Scores'!A149</f>
        <v>UGR1</v>
      </c>
      <c r="B1529" s="16" t="str">
        <f>'Limiting Factor Scores'!B149</f>
        <v>Upper Grande Ronde</v>
      </c>
      <c r="C1529" s="16" t="str">
        <f>'Limiting Factor Scores'!C149</f>
        <v>Summer Water Temperature</v>
      </c>
      <c r="D1529" s="18">
        <f>'Limiting Factor Scores'!D149</f>
        <v>0.91010000000000002</v>
      </c>
      <c r="E1529" s="19">
        <f>'Limiting Factor Scores'!E149</f>
        <v>1</v>
      </c>
      <c r="F1529" s="18">
        <f>'Limiting Factor Scores'!F149</f>
        <v>0.1</v>
      </c>
      <c r="G1529" s="18">
        <f>'Limiting Factor Scores'!G149</f>
        <v>0.60586657141557021</v>
      </c>
      <c r="H1529" s="18">
        <f>'Limiting Factor Scores'!H149</f>
        <v>0.18959983285389254</v>
      </c>
      <c r="I1529" s="17">
        <f>LFAT!A41</f>
        <v>3</v>
      </c>
      <c r="J1529" s="16" t="str">
        <f>LFAT!B41</f>
        <v>Floodplain – Reconnect and Restore</v>
      </c>
      <c r="K1529" s="16" t="str">
        <f>LFAT!D41</f>
        <v>D</v>
      </c>
      <c r="L1529" s="19">
        <f>LFAT!F41</f>
        <v>1</v>
      </c>
      <c r="M1529" s="16" t="str">
        <f>LFAT!G41</f>
        <v>CD</v>
      </c>
      <c r="N1529" s="19">
        <f>LFAT!I41</f>
        <v>0.5</v>
      </c>
      <c r="O1529" s="18">
        <f>LFAT!J41</f>
        <v>0.5</v>
      </c>
      <c r="P1529" s="18">
        <f t="shared" si="69"/>
        <v>0.05</v>
      </c>
      <c r="Q1529" s="18">
        <f t="shared" si="70"/>
        <v>0.3029332857077851</v>
      </c>
      <c r="R1529" s="18">
        <f t="shared" si="71"/>
        <v>9.4799916426946268E-2</v>
      </c>
    </row>
    <row r="1530" spans="1:18" ht="18" customHeight="1" x14ac:dyDescent="0.2">
      <c r="A1530" s="16" t="str">
        <f>'Limiting Factor Scores'!A150</f>
        <v>UGR1</v>
      </c>
      <c r="B1530" s="16" t="str">
        <f>'Limiting Factor Scores'!B150</f>
        <v>Upper Grande Ronde</v>
      </c>
      <c r="C1530" s="16" t="str">
        <f>'Limiting Factor Scores'!C150</f>
        <v>Water Quality</v>
      </c>
      <c r="D1530" s="18">
        <f>'Limiting Factor Scores'!D150</f>
        <v>0.91010000000000002</v>
      </c>
      <c r="E1530" s="19">
        <f>'Limiting Factor Scores'!E150</f>
        <v>1</v>
      </c>
      <c r="F1530" s="18">
        <f>'Limiting Factor Scores'!F150</f>
        <v>0.1</v>
      </c>
      <c r="G1530" s="18">
        <f>'Limiting Factor Scores'!G150</f>
        <v>0.52980821442873016</v>
      </c>
      <c r="H1530" s="18">
        <f>'Limiting Factor Scores'!H150</f>
        <v>0.14706565932588875</v>
      </c>
      <c r="I1530" s="17">
        <f>LFAT!A43</f>
        <v>3</v>
      </c>
      <c r="J1530" s="16" t="str">
        <f>LFAT!B43</f>
        <v>Floodplain – Reconnect and Restore</v>
      </c>
      <c r="K1530" s="16" t="str">
        <f>LFAT!D43</f>
        <v>I</v>
      </c>
      <c r="L1530" s="19">
        <f>LFAT!F43</f>
        <v>0.5</v>
      </c>
      <c r="M1530" s="16" t="str">
        <f>LFAT!G43</f>
        <v>CD</v>
      </c>
      <c r="N1530" s="19">
        <f>LFAT!I43</f>
        <v>0.5</v>
      </c>
      <c r="O1530" s="18">
        <f>LFAT!J43</f>
        <v>0.25</v>
      </c>
      <c r="P1530" s="18">
        <f t="shared" si="69"/>
        <v>2.5000000000000001E-2</v>
      </c>
      <c r="Q1530" s="18">
        <f t="shared" si="70"/>
        <v>0.13245205360718254</v>
      </c>
      <c r="R1530" s="18">
        <f t="shared" si="71"/>
        <v>3.6766414831472187E-2</v>
      </c>
    </row>
    <row r="1531" spans="1:18" ht="18" customHeight="1" x14ac:dyDescent="0.2">
      <c r="A1531" s="16" t="str">
        <f>'Limiting Factor Scores'!A151</f>
        <v>UGR1</v>
      </c>
      <c r="B1531" s="16" t="str">
        <f>'Limiting Factor Scores'!B151</f>
        <v>Upper Grande Ronde</v>
      </c>
      <c r="C1531" s="16" t="str">
        <f>'Limiting Factor Scores'!C151</f>
        <v>Winter Water Temperature</v>
      </c>
      <c r="D1531" s="18">
        <f>'Limiting Factor Scores'!D151</f>
        <v>0.91010000000000002</v>
      </c>
      <c r="E1531" s="19">
        <f>'Limiting Factor Scores'!E151</f>
        <v>1</v>
      </c>
      <c r="F1531" s="18">
        <f>'Limiting Factor Scores'!F151</f>
        <v>0.1</v>
      </c>
      <c r="G1531" s="18">
        <f>'Limiting Factor Scores'!G151</f>
        <v>0.43619792858443007</v>
      </c>
      <c r="H1531" s="18">
        <f>'Limiting Factor Scores'!H151</f>
        <v>0.11880705430040592</v>
      </c>
      <c r="I1531" s="17">
        <f>LFAT!A42</f>
        <v>3</v>
      </c>
      <c r="J1531" s="16" t="str">
        <f>LFAT!B42</f>
        <v>Floodplain – Reconnect and Restore</v>
      </c>
      <c r="K1531" s="16" t="str">
        <f>LFAT!D42</f>
        <v>D</v>
      </c>
      <c r="L1531" s="19">
        <f>LFAT!F42</f>
        <v>1</v>
      </c>
      <c r="M1531" s="16" t="str">
        <f>LFAT!G42</f>
        <v>CD</v>
      </c>
      <c r="N1531" s="19">
        <f>LFAT!I42</f>
        <v>0.5</v>
      </c>
      <c r="O1531" s="18">
        <f>LFAT!J42</f>
        <v>0.5</v>
      </c>
      <c r="P1531" s="18">
        <f t="shared" si="69"/>
        <v>0.05</v>
      </c>
      <c r="Q1531" s="18">
        <f t="shared" si="70"/>
        <v>0.21809896429221504</v>
      </c>
      <c r="R1531" s="18">
        <f t="shared" si="71"/>
        <v>5.9403527150202959E-2</v>
      </c>
    </row>
    <row r="1532" spans="1:18" ht="18" customHeight="1" x14ac:dyDescent="0.2">
      <c r="A1532" s="16" t="str">
        <f>'Limiting Factor Scores'!A137</f>
        <v>UGR1</v>
      </c>
      <c r="B1532" s="16" t="str">
        <f>'Limiting Factor Scores'!B137</f>
        <v>Upper Grande Ronde</v>
      </c>
      <c r="C1532" s="16" t="str">
        <f>'Limiting Factor Scores'!C137</f>
        <v>Altered Flow Timing</v>
      </c>
      <c r="D1532" s="18">
        <f>'Limiting Factor Scores'!D137</f>
        <v>0.91010000000000002</v>
      </c>
      <c r="E1532" s="19">
        <f>'Limiting Factor Scores'!E137</f>
        <v>1</v>
      </c>
      <c r="F1532" s="18">
        <f>'Limiting Factor Scores'!F137</f>
        <v>0.1</v>
      </c>
      <c r="G1532" s="18">
        <f>'Limiting Factor Scores'!G137</f>
        <v>0.47715242858443008</v>
      </c>
      <c r="H1532" s="18">
        <f>'Limiting Factor Scores'!H137</f>
        <v>0.13279009073781831</v>
      </c>
      <c r="I1532" s="17">
        <f>LFAT!A53</f>
        <v>4</v>
      </c>
      <c r="J1532" s="16" t="str">
        <f>LFAT!B53</f>
        <v>Riparian Vegetation Restoration</v>
      </c>
      <c r="K1532" s="16" t="str">
        <f>LFAT!D53</f>
        <v>I</v>
      </c>
      <c r="L1532" s="19">
        <f>LFAT!F53</f>
        <v>0.5</v>
      </c>
      <c r="M1532" s="16" t="str">
        <f>LFAT!G53</f>
        <v>CD</v>
      </c>
      <c r="N1532" s="19">
        <f>LFAT!I53</f>
        <v>0.5</v>
      </c>
      <c r="O1532" s="18">
        <f>LFAT!J53</f>
        <v>0.25</v>
      </c>
      <c r="P1532" s="18">
        <f t="shared" si="69"/>
        <v>2.5000000000000001E-2</v>
      </c>
      <c r="Q1532" s="18">
        <f t="shared" si="70"/>
        <v>0.11928810714610752</v>
      </c>
      <c r="R1532" s="18">
        <f t="shared" si="71"/>
        <v>3.3197522684454576E-2</v>
      </c>
    </row>
    <row r="1533" spans="1:18" ht="18" customHeight="1" x14ac:dyDescent="0.2">
      <c r="A1533" s="16" t="str">
        <f>'Limiting Factor Scores'!A138</f>
        <v>UGR1</v>
      </c>
      <c r="B1533" s="16" t="str">
        <f>'Limiting Factor Scores'!B138</f>
        <v>Upper Grande Ronde</v>
      </c>
      <c r="C1533" s="16" t="str">
        <f>'Limiting Factor Scores'!C138</f>
        <v>Altered Primary Productivity</v>
      </c>
      <c r="D1533" s="18">
        <f>'Limiting Factor Scores'!D138</f>
        <v>0.91010000000000002</v>
      </c>
      <c r="E1533" s="19">
        <f>'Limiting Factor Scores'!E138</f>
        <v>1</v>
      </c>
      <c r="F1533" s="18">
        <f>'Limiting Factor Scores'!F138</f>
        <v>0.1</v>
      </c>
      <c r="G1533" s="18">
        <f>'Limiting Factor Scores'!G138</f>
        <v>0.33088635707785002</v>
      </c>
      <c r="H1533" s="18">
        <f>'Limiting Factor Scores'!H138</f>
        <v>9.4760912121534799E-2</v>
      </c>
      <c r="I1533" s="17">
        <f>LFAT!A60</f>
        <v>4</v>
      </c>
      <c r="J1533" s="16" t="str">
        <f>LFAT!B60</f>
        <v>Riparian Vegetation Restoration</v>
      </c>
      <c r="K1533" s="16" t="str">
        <f>LFAT!D60</f>
        <v>D</v>
      </c>
      <c r="L1533" s="19">
        <f>LFAT!F60</f>
        <v>1</v>
      </c>
      <c r="M1533" s="16" t="str">
        <f>LFAT!G60</f>
        <v>C</v>
      </c>
      <c r="N1533" s="19">
        <f>LFAT!I60</f>
        <v>1</v>
      </c>
      <c r="O1533" s="18">
        <f>LFAT!J60</f>
        <v>1</v>
      </c>
      <c r="P1533" s="18">
        <f t="shared" si="69"/>
        <v>0.1</v>
      </c>
      <c r="Q1533" s="18">
        <f t="shared" si="70"/>
        <v>0.33088635707785002</v>
      </c>
      <c r="R1533" s="18">
        <f t="shared" si="71"/>
        <v>9.4760912121534799E-2</v>
      </c>
    </row>
    <row r="1534" spans="1:18" ht="18" customHeight="1" x14ac:dyDescent="0.2">
      <c r="A1534" s="16" t="str">
        <f>'Limiting Factor Scores'!A139</f>
        <v>UGR1</v>
      </c>
      <c r="B1534" s="16" t="str">
        <f>'Limiting Factor Scores'!B139</f>
        <v>Upper Grande Ronde</v>
      </c>
      <c r="C1534" s="16" t="str">
        <f>'Limiting Factor Scores'!C139</f>
        <v>Anthropogenic Barriers</v>
      </c>
      <c r="D1534" s="18">
        <f>'Limiting Factor Scores'!D139</f>
        <v>0.91010000000000002</v>
      </c>
      <c r="E1534" s="19">
        <f>'Limiting Factor Scores'!E139</f>
        <v>2.29</v>
      </c>
      <c r="F1534" s="18">
        <f>'Limiting Factor Scores'!F139</f>
        <v>0.39024999999999999</v>
      </c>
      <c r="G1534" s="18">
        <f>'Limiting Factor Scores'!G139</f>
        <v>1.8849194858440956</v>
      </c>
      <c r="H1534" s="18">
        <f>'Limiting Factor Scores'!H139</f>
        <v>0.59698419027343153</v>
      </c>
      <c r="I1534" s="17">
        <f>LFAT!A47</f>
        <v>4</v>
      </c>
      <c r="J1534" s="16" t="str">
        <f>LFAT!B47</f>
        <v>Riparian Vegetation Restoration</v>
      </c>
      <c r="K1534" s="16" t="str">
        <f>LFAT!D47</f>
        <v>N</v>
      </c>
      <c r="L1534" s="19">
        <f>LFAT!F47</f>
        <v>0.1</v>
      </c>
      <c r="M1534" s="16" t="str">
        <f>LFAT!G47</f>
        <v>R</v>
      </c>
      <c r="N1534" s="19">
        <f>LFAT!I47</f>
        <v>0.1</v>
      </c>
      <c r="O1534" s="18">
        <f>LFAT!J47</f>
        <v>0.01</v>
      </c>
      <c r="P1534" s="18">
        <f t="shared" si="69"/>
        <v>3.9025000000000002E-3</v>
      </c>
      <c r="Q1534" s="18">
        <f t="shared" si="70"/>
        <v>1.8849194858440957E-2</v>
      </c>
      <c r="R1534" s="18">
        <f t="shared" si="71"/>
        <v>5.9698419027343153E-3</v>
      </c>
    </row>
    <row r="1535" spans="1:18" ht="18" customHeight="1" x14ac:dyDescent="0.2">
      <c r="A1535" s="16" t="str">
        <f>'Limiting Factor Scores'!A140</f>
        <v>UGR1</v>
      </c>
      <c r="B1535" s="16" t="str">
        <f>'Limiting Factor Scores'!B140</f>
        <v>Upper Grande Ronde</v>
      </c>
      <c r="C1535" s="16" t="str">
        <f>'Limiting Factor Scores'!C140</f>
        <v>Channel and Habitat Structure</v>
      </c>
      <c r="D1535" s="18">
        <f>'Limiting Factor Scores'!D140</f>
        <v>0.91010000000000002</v>
      </c>
      <c r="E1535" s="19">
        <f>'Limiting Factor Scores'!E140</f>
        <v>1.32</v>
      </c>
      <c r="F1535" s="18">
        <f>'Limiting Factor Scores'!F140</f>
        <v>0.17199999999999999</v>
      </c>
      <c r="G1535" s="18">
        <f>'Limiting Factor Scores'!G140</f>
        <v>1.3641098855130236</v>
      </c>
      <c r="H1535" s="18">
        <f>'Limiting Factor Scores'!H140</f>
        <v>0.41295631474225236</v>
      </c>
      <c r="I1535" s="17">
        <f>LFAT!A51</f>
        <v>4</v>
      </c>
      <c r="J1535" s="16" t="str">
        <f>LFAT!B51</f>
        <v>Riparian Vegetation Restoration</v>
      </c>
      <c r="K1535" s="16" t="str">
        <f>LFAT!D51</f>
        <v>D</v>
      </c>
      <c r="L1535" s="19">
        <f>LFAT!F51</f>
        <v>1</v>
      </c>
      <c r="M1535" s="16" t="str">
        <f>LFAT!G51</f>
        <v>CD</v>
      </c>
      <c r="N1535" s="19">
        <f>LFAT!I51</f>
        <v>0.5</v>
      </c>
      <c r="O1535" s="18">
        <f>LFAT!J51</f>
        <v>0.5</v>
      </c>
      <c r="P1535" s="18">
        <f t="shared" si="69"/>
        <v>8.5999999999999993E-2</v>
      </c>
      <c r="Q1535" s="18">
        <f t="shared" si="70"/>
        <v>0.6820549427565118</v>
      </c>
      <c r="R1535" s="18">
        <f t="shared" si="71"/>
        <v>0.20647815737112618</v>
      </c>
    </row>
    <row r="1536" spans="1:18" ht="18" customHeight="1" x14ac:dyDescent="0.2">
      <c r="A1536" s="16" t="str">
        <f>'Limiting Factor Scores'!A141</f>
        <v>UGR1</v>
      </c>
      <c r="B1536" s="16" t="str">
        <f>'Limiting Factor Scores'!B141</f>
        <v>Upper Grande Ronde</v>
      </c>
      <c r="C1536" s="16" t="str">
        <f>'Limiting Factor Scores'!C141</f>
        <v>Decreased Sediment Quantity</v>
      </c>
      <c r="D1536" s="18">
        <f>'Limiting Factor Scores'!D141</f>
        <v>0.91010000000000002</v>
      </c>
      <c r="E1536" s="19">
        <f>'Limiting Factor Scores'!E141</f>
        <v>1.74</v>
      </c>
      <c r="F1536" s="18">
        <f>'Limiting Factor Scores'!F141</f>
        <v>0.26650000000000001</v>
      </c>
      <c r="G1536" s="18">
        <f>'Limiting Factor Scores'!G141</f>
        <v>1.2560192590325179</v>
      </c>
      <c r="H1536" s="18">
        <f>'Limiting Factor Scores'!H141</f>
        <v>0.37415514399693617</v>
      </c>
      <c r="I1536" s="17">
        <f>LFAT!A54</f>
        <v>4</v>
      </c>
      <c r="J1536" s="16" t="str">
        <f>LFAT!B54</f>
        <v>Riparian Vegetation Restoration</v>
      </c>
      <c r="K1536" s="16" t="str">
        <f>LFAT!D54</f>
        <v>N</v>
      </c>
      <c r="L1536" s="19">
        <f>LFAT!F54</f>
        <v>0.1</v>
      </c>
      <c r="M1536" s="16" t="str">
        <f>LFAT!G54</f>
        <v>R</v>
      </c>
      <c r="N1536" s="19">
        <f>LFAT!I54</f>
        <v>0.1</v>
      </c>
      <c r="O1536" s="18">
        <f>LFAT!J54</f>
        <v>0.01</v>
      </c>
      <c r="P1536" s="18">
        <f t="shared" si="69"/>
        <v>2.6650000000000003E-3</v>
      </c>
      <c r="Q1536" s="18">
        <f t="shared" si="70"/>
        <v>1.2560192590325179E-2</v>
      </c>
      <c r="R1536" s="18">
        <f t="shared" si="71"/>
        <v>3.7415514399693618E-3</v>
      </c>
    </row>
    <row r="1537" spans="1:18" ht="18" customHeight="1" x14ac:dyDescent="0.2">
      <c r="A1537" s="16" t="str">
        <f>'Limiting Factor Scores'!A142</f>
        <v>UGR1</v>
      </c>
      <c r="B1537" s="16" t="str">
        <f>'Limiting Factor Scores'!B142</f>
        <v>Upper Grande Ronde</v>
      </c>
      <c r="C1537" s="16" t="str">
        <f>'Limiting Factor Scores'!C142</f>
        <v>Decreased Water Quantity</v>
      </c>
      <c r="D1537" s="18">
        <f>'Limiting Factor Scores'!D142</f>
        <v>0.91010000000000002</v>
      </c>
      <c r="E1537" s="19">
        <f>'Limiting Factor Scores'!E142</f>
        <v>1</v>
      </c>
      <c r="F1537" s="18">
        <f>'Limiting Factor Scores'!F142</f>
        <v>0.1</v>
      </c>
      <c r="G1537" s="18">
        <f>'Limiting Factor Scores'!G142</f>
        <v>0.68192492867544008</v>
      </c>
      <c r="H1537" s="18">
        <f>'Limiting Factor Scores'!H142</f>
        <v>0.19708865574418905</v>
      </c>
      <c r="I1537" s="17">
        <f>LFAT!A52</f>
        <v>4</v>
      </c>
      <c r="J1537" s="16" t="str">
        <f>LFAT!B52</f>
        <v>Riparian Vegetation Restoration</v>
      </c>
      <c r="K1537" s="16" t="str">
        <f>LFAT!D52</f>
        <v>N</v>
      </c>
      <c r="L1537" s="19">
        <f>LFAT!F52</f>
        <v>0.1</v>
      </c>
      <c r="M1537" s="16" t="str">
        <f>LFAT!G52</f>
        <v>R</v>
      </c>
      <c r="N1537" s="19">
        <f>LFAT!I52</f>
        <v>0.1</v>
      </c>
      <c r="O1537" s="18">
        <f>LFAT!J52</f>
        <v>0.01</v>
      </c>
      <c r="P1537" s="18">
        <f t="shared" si="69"/>
        <v>1E-3</v>
      </c>
      <c r="Q1537" s="18">
        <f t="shared" si="70"/>
        <v>6.8192492867544009E-3</v>
      </c>
      <c r="R1537" s="18">
        <f t="shared" si="71"/>
        <v>1.9708865574418906E-3</v>
      </c>
    </row>
    <row r="1538" spans="1:18" ht="18" customHeight="1" x14ac:dyDescent="0.2">
      <c r="A1538" s="16" t="str">
        <f>'Limiting Factor Scores'!A143</f>
        <v>UGR1</v>
      </c>
      <c r="B1538" s="16" t="str">
        <f>'Limiting Factor Scores'!B143</f>
        <v>Upper Grande Ronde</v>
      </c>
      <c r="C1538" s="16" t="str">
        <f>'Limiting Factor Scores'!C143</f>
        <v>Floodplain Condition</v>
      </c>
      <c r="D1538" s="18">
        <f>'Limiting Factor Scores'!D143</f>
        <v>0.91010000000000002</v>
      </c>
      <c r="E1538" s="19">
        <f>'Limiting Factor Scores'!E143</f>
        <v>1.74</v>
      </c>
      <c r="F1538" s="18">
        <f>'Limiting Factor Scores'!F143</f>
        <v>0.26650000000000001</v>
      </c>
      <c r="G1538" s="18">
        <f>'Limiting Factor Scores'!G143</f>
        <v>1.4743067440325179</v>
      </c>
      <c r="H1538" s="18">
        <f>'Limiting Factor Scores'!H143</f>
        <v>0.41859223911295351</v>
      </c>
      <c r="I1538" s="17">
        <f>LFAT!A49</f>
        <v>4</v>
      </c>
      <c r="J1538" s="16" t="str">
        <f>LFAT!B49</f>
        <v>Riparian Vegetation Restoration</v>
      </c>
      <c r="K1538" s="16" t="str">
        <f>LFAT!D49</f>
        <v>D</v>
      </c>
      <c r="L1538" s="19">
        <f>LFAT!F49</f>
        <v>1</v>
      </c>
      <c r="M1538" s="16" t="str">
        <f>LFAT!G49</f>
        <v>C</v>
      </c>
      <c r="N1538" s="19">
        <f>LFAT!I49</f>
        <v>1</v>
      </c>
      <c r="O1538" s="18">
        <f>LFAT!J49</f>
        <v>1</v>
      </c>
      <c r="P1538" s="18">
        <f t="shared" ref="P1538:P1601" si="72">F1538*O1538</f>
        <v>0.26650000000000001</v>
      </c>
      <c r="Q1538" s="18">
        <f t="shared" ref="Q1538:Q1601" si="73">G1538*O1538</f>
        <v>1.4743067440325179</v>
      </c>
      <c r="R1538" s="18">
        <f t="shared" ref="R1538:R1601" si="74">H1538*O1538</f>
        <v>0.41859223911295351</v>
      </c>
    </row>
    <row r="1539" spans="1:18" ht="18" customHeight="1" x14ac:dyDescent="0.2">
      <c r="A1539" s="16" t="str">
        <f>'Limiting Factor Scores'!A144</f>
        <v>UGR1</v>
      </c>
      <c r="B1539" s="16" t="str">
        <f>'Limiting Factor Scores'!B144</f>
        <v>Upper Grande Ronde</v>
      </c>
      <c r="C1539" s="16" t="str">
        <f>'Limiting Factor Scores'!C144</f>
        <v>Increased Sediment Quantity</v>
      </c>
      <c r="D1539" s="18">
        <f>'Limiting Factor Scores'!D144</f>
        <v>0.91010000000000002</v>
      </c>
      <c r="E1539" s="19">
        <f>'Limiting Factor Scores'!E144</f>
        <v>1.32</v>
      </c>
      <c r="F1539" s="18">
        <f>'Limiting Factor Scores'!F144</f>
        <v>0.17199999999999999</v>
      </c>
      <c r="G1539" s="18">
        <f>'Limiting Factor Scores'!G144</f>
        <v>0.56912453417390196</v>
      </c>
      <c r="H1539" s="18">
        <f>'Limiting Factor Scores'!H144</f>
        <v>0.18724085364417262</v>
      </c>
      <c r="I1539" s="17">
        <f>LFAT!A55</f>
        <v>4</v>
      </c>
      <c r="J1539" s="16" t="str">
        <f>LFAT!B55</f>
        <v>Riparian Vegetation Restoration</v>
      </c>
      <c r="K1539" s="16" t="str">
        <f>LFAT!D55</f>
        <v>D</v>
      </c>
      <c r="L1539" s="19">
        <f>LFAT!F55</f>
        <v>1</v>
      </c>
      <c r="M1539" s="16" t="str">
        <f>LFAT!G55</f>
        <v>CD</v>
      </c>
      <c r="N1539" s="19">
        <f>LFAT!I55</f>
        <v>0.5</v>
      </c>
      <c r="O1539" s="18">
        <f>LFAT!J55</f>
        <v>0.5</v>
      </c>
      <c r="P1539" s="18">
        <f t="shared" si="72"/>
        <v>8.5999999999999993E-2</v>
      </c>
      <c r="Q1539" s="18">
        <f t="shared" si="73"/>
        <v>0.28456226708695098</v>
      </c>
      <c r="R1539" s="18">
        <f t="shared" si="74"/>
        <v>9.3620426822086308E-2</v>
      </c>
    </row>
    <row r="1540" spans="1:18" ht="18" customHeight="1" x14ac:dyDescent="0.2">
      <c r="A1540" s="16" t="str">
        <f>'Limiting Factor Scores'!A145</f>
        <v>UGR1</v>
      </c>
      <c r="B1540" s="16" t="str">
        <f>'Limiting Factor Scores'!B145</f>
        <v>Upper Grande Ronde</v>
      </c>
      <c r="C1540" s="16" t="str">
        <f>'Limiting Factor Scores'!C145</f>
        <v>Non-Native Species Interactions and Competition</v>
      </c>
      <c r="D1540" s="18">
        <f>'Limiting Factor Scores'!D145</f>
        <v>0.91010000000000002</v>
      </c>
      <c r="E1540" s="19">
        <f>'Limiting Factor Scores'!E145</f>
        <v>1.59</v>
      </c>
      <c r="F1540" s="18">
        <f>'Limiting Factor Scores'!F145</f>
        <v>0.23275000000000001</v>
      </c>
      <c r="G1540" s="18">
        <f>'Limiting Factor Scores'!G145</f>
        <v>0.85184222365921758</v>
      </c>
      <c r="H1540" s="18">
        <f>'Limiting Factor Scores'!H145</f>
        <v>0.30048999223275141</v>
      </c>
      <c r="I1540" s="17">
        <f>LFAT!A61</f>
        <v>4</v>
      </c>
      <c r="J1540" s="16" t="str">
        <f>LFAT!B61</f>
        <v>Riparian Vegetation Restoration</v>
      </c>
      <c r="K1540" s="16" t="str">
        <f>LFAT!D61</f>
        <v>I</v>
      </c>
      <c r="L1540" s="19">
        <f>LFAT!F61</f>
        <v>0.5</v>
      </c>
      <c r="M1540" s="16" t="str">
        <f>LFAT!G61</f>
        <v>R</v>
      </c>
      <c r="N1540" s="19">
        <f>LFAT!I61</f>
        <v>0.1</v>
      </c>
      <c r="O1540" s="18">
        <f>LFAT!J61</f>
        <v>0.05</v>
      </c>
      <c r="P1540" s="18">
        <f t="shared" si="72"/>
        <v>1.1637500000000002E-2</v>
      </c>
      <c r="Q1540" s="18">
        <f t="shared" si="73"/>
        <v>4.2592111182960884E-2</v>
      </c>
      <c r="R1540" s="18">
        <f t="shared" si="74"/>
        <v>1.5024499611637571E-2</v>
      </c>
    </row>
    <row r="1541" spans="1:18" ht="18" customHeight="1" x14ac:dyDescent="0.2">
      <c r="A1541" s="16" t="str">
        <f>'Limiting Factor Scores'!A146</f>
        <v>UGR1</v>
      </c>
      <c r="B1541" s="16" t="str">
        <f>'Limiting Factor Scores'!B146</f>
        <v>Upper Grande Ronde</v>
      </c>
      <c r="C1541" s="16" t="str">
        <f>'Limiting Factor Scores'!C146</f>
        <v>Predation</v>
      </c>
      <c r="D1541" s="18">
        <f>'Limiting Factor Scores'!D146</f>
        <v>0.91010000000000002</v>
      </c>
      <c r="E1541" s="19">
        <f>'Limiting Factor Scores'!E146</f>
        <v>2.88</v>
      </c>
      <c r="F1541" s="18">
        <f>'Limiting Factor Scores'!F146</f>
        <v>0.52300000000000002</v>
      </c>
      <c r="G1541" s="18">
        <f>'Limiting Factor Scores'!G146</f>
        <v>2.5567049264622583</v>
      </c>
      <c r="H1541" s="18">
        <f>'Limiting Factor Scores'!H146</f>
        <v>0.78169893172577032</v>
      </c>
      <c r="I1541" s="17">
        <f>LFAT!A59</f>
        <v>4</v>
      </c>
      <c r="J1541" s="16" t="str">
        <f>LFAT!B59</f>
        <v>Riparian Vegetation Restoration</v>
      </c>
      <c r="K1541" s="16" t="str">
        <f>LFAT!D59</f>
        <v>N</v>
      </c>
      <c r="L1541" s="19">
        <f>LFAT!F59</f>
        <v>0.1</v>
      </c>
      <c r="M1541" s="16" t="str">
        <f>LFAT!G59</f>
        <v>CD</v>
      </c>
      <c r="N1541" s="19">
        <f>LFAT!I59</f>
        <v>0.5</v>
      </c>
      <c r="O1541" s="18">
        <f>LFAT!J59</f>
        <v>0.05</v>
      </c>
      <c r="P1541" s="18">
        <f t="shared" si="72"/>
        <v>2.6150000000000003E-2</v>
      </c>
      <c r="Q1541" s="18">
        <f t="shared" si="73"/>
        <v>0.12783524632311291</v>
      </c>
      <c r="R1541" s="18">
        <f t="shared" si="74"/>
        <v>3.908494658628852E-2</v>
      </c>
    </row>
    <row r="1542" spans="1:18" ht="18" customHeight="1" x14ac:dyDescent="0.2">
      <c r="A1542" s="16" t="str">
        <f>'Limiting Factor Scores'!A147</f>
        <v>UGR1</v>
      </c>
      <c r="B1542" s="16" t="str">
        <f>'Limiting Factor Scores'!B147</f>
        <v>Upper Grande Ronde</v>
      </c>
      <c r="C1542" s="16" t="str">
        <f>'Limiting Factor Scores'!C147</f>
        <v>Riparian Condition</v>
      </c>
      <c r="D1542" s="18">
        <f>'Limiting Factor Scores'!D147</f>
        <v>0.91010000000000002</v>
      </c>
      <c r="E1542" s="19">
        <f>'Limiting Factor Scores'!E147</f>
        <v>1.32</v>
      </c>
      <c r="F1542" s="18">
        <f>'Limiting Factor Scores'!F147</f>
        <v>0.17199999999999999</v>
      </c>
      <c r="G1542" s="18">
        <f>'Limiting Factor Scores'!G147</f>
        <v>0.97164876299131742</v>
      </c>
      <c r="H1542" s="18">
        <f>'Limiting Factor Scores'!H147</f>
        <v>0.3137340925132201</v>
      </c>
      <c r="I1542" s="17">
        <f>LFAT!A48</f>
        <v>4</v>
      </c>
      <c r="J1542" s="16" t="str">
        <f>LFAT!B48</f>
        <v>Riparian Vegetation Restoration</v>
      </c>
      <c r="K1542" s="16" t="str">
        <f>LFAT!D48</f>
        <v>D</v>
      </c>
      <c r="L1542" s="19">
        <f>LFAT!F48</f>
        <v>1</v>
      </c>
      <c r="M1542" s="16" t="str">
        <f>LFAT!G48</f>
        <v>C</v>
      </c>
      <c r="N1542" s="19">
        <f>LFAT!I48</f>
        <v>1</v>
      </c>
      <c r="O1542" s="18">
        <f>LFAT!J48</f>
        <v>1</v>
      </c>
      <c r="P1542" s="18">
        <f t="shared" si="72"/>
        <v>0.17199999999999999</v>
      </c>
      <c r="Q1542" s="18">
        <f t="shared" si="73"/>
        <v>0.97164876299131742</v>
      </c>
      <c r="R1542" s="18">
        <f t="shared" si="74"/>
        <v>0.3137340925132201</v>
      </c>
    </row>
    <row r="1543" spans="1:18" ht="18" customHeight="1" x14ac:dyDescent="0.2">
      <c r="A1543" s="16" t="str">
        <f>'Limiting Factor Scores'!A148</f>
        <v>UGR1</v>
      </c>
      <c r="B1543" s="16" t="str">
        <f>'Limiting Factor Scores'!B148</f>
        <v>Upper Grande Ronde</v>
      </c>
      <c r="C1543" s="16" t="str">
        <f>'Limiting Factor Scores'!C148</f>
        <v>Side Channel and Wetland Habitat</v>
      </c>
      <c r="D1543" s="18">
        <f>'Limiting Factor Scores'!D148</f>
        <v>0.91010000000000002</v>
      </c>
      <c r="E1543" s="19">
        <f>'Limiting Factor Scores'!E148</f>
        <v>1.74</v>
      </c>
      <c r="F1543" s="18">
        <f>'Limiting Factor Scores'!F148</f>
        <v>0.26650000000000001</v>
      </c>
      <c r="G1543" s="18">
        <f>'Limiting Factor Scores'!G148</f>
        <v>1.8641058238699288</v>
      </c>
      <c r="H1543" s="18">
        <f>'Limiting Factor Scores'!H148</f>
        <v>0.5433279446754774</v>
      </c>
      <c r="I1543" s="17">
        <f>LFAT!A50</f>
        <v>4</v>
      </c>
      <c r="J1543" s="16" t="str">
        <f>LFAT!B50</f>
        <v>Riparian Vegetation Restoration</v>
      </c>
      <c r="K1543" s="16" t="str">
        <f>LFAT!D50</f>
        <v>I</v>
      </c>
      <c r="L1543" s="19">
        <f>LFAT!F50</f>
        <v>0.5</v>
      </c>
      <c r="M1543" s="16" t="str">
        <f>LFAT!G50</f>
        <v>C</v>
      </c>
      <c r="N1543" s="19">
        <f>LFAT!I50</f>
        <v>1</v>
      </c>
      <c r="O1543" s="18">
        <f>LFAT!J50</f>
        <v>0.5</v>
      </c>
      <c r="P1543" s="18">
        <f t="shared" si="72"/>
        <v>0.13325000000000001</v>
      </c>
      <c r="Q1543" s="18">
        <f t="shared" si="73"/>
        <v>0.93205291193496442</v>
      </c>
      <c r="R1543" s="18">
        <f t="shared" si="74"/>
        <v>0.2716639723377387</v>
      </c>
    </row>
    <row r="1544" spans="1:18" ht="18" customHeight="1" x14ac:dyDescent="0.2">
      <c r="A1544" s="16" t="str">
        <f>'Limiting Factor Scores'!A149</f>
        <v>UGR1</v>
      </c>
      <c r="B1544" s="16" t="str">
        <f>'Limiting Factor Scores'!B149</f>
        <v>Upper Grande Ronde</v>
      </c>
      <c r="C1544" s="16" t="str">
        <f>'Limiting Factor Scores'!C149</f>
        <v>Summer Water Temperature</v>
      </c>
      <c r="D1544" s="18">
        <f>'Limiting Factor Scores'!D149</f>
        <v>0.91010000000000002</v>
      </c>
      <c r="E1544" s="19">
        <f>'Limiting Factor Scores'!E149</f>
        <v>1</v>
      </c>
      <c r="F1544" s="18">
        <f>'Limiting Factor Scores'!F149</f>
        <v>0.1</v>
      </c>
      <c r="G1544" s="18">
        <f>'Limiting Factor Scores'!G149</f>
        <v>0.60586657141557021</v>
      </c>
      <c r="H1544" s="18">
        <f>'Limiting Factor Scores'!H149</f>
        <v>0.18959983285389254</v>
      </c>
      <c r="I1544" s="17">
        <f>LFAT!A56</f>
        <v>4</v>
      </c>
      <c r="J1544" s="16" t="str">
        <f>LFAT!B56</f>
        <v>Riparian Vegetation Restoration</v>
      </c>
      <c r="K1544" s="16" t="str">
        <f>LFAT!D56</f>
        <v>D</v>
      </c>
      <c r="L1544" s="19">
        <f>LFAT!F56</f>
        <v>1</v>
      </c>
      <c r="M1544" s="16" t="str">
        <f>LFAT!G56</f>
        <v>CD</v>
      </c>
      <c r="N1544" s="19">
        <f>LFAT!I56</f>
        <v>0.5</v>
      </c>
      <c r="O1544" s="18">
        <f>LFAT!J56</f>
        <v>0.5</v>
      </c>
      <c r="P1544" s="18">
        <f t="shared" si="72"/>
        <v>0.05</v>
      </c>
      <c r="Q1544" s="18">
        <f t="shared" si="73"/>
        <v>0.3029332857077851</v>
      </c>
      <c r="R1544" s="18">
        <f t="shared" si="74"/>
        <v>9.4799916426946268E-2</v>
      </c>
    </row>
    <row r="1545" spans="1:18" ht="18" customHeight="1" x14ac:dyDescent="0.2">
      <c r="A1545" s="16" t="str">
        <f>'Limiting Factor Scores'!A150</f>
        <v>UGR1</v>
      </c>
      <c r="B1545" s="16" t="str">
        <f>'Limiting Factor Scores'!B150</f>
        <v>Upper Grande Ronde</v>
      </c>
      <c r="C1545" s="16" t="str">
        <f>'Limiting Factor Scores'!C150</f>
        <v>Water Quality</v>
      </c>
      <c r="D1545" s="18">
        <f>'Limiting Factor Scores'!D150</f>
        <v>0.91010000000000002</v>
      </c>
      <c r="E1545" s="19">
        <f>'Limiting Factor Scores'!E150</f>
        <v>1</v>
      </c>
      <c r="F1545" s="18">
        <f>'Limiting Factor Scores'!F150</f>
        <v>0.1</v>
      </c>
      <c r="G1545" s="18">
        <f>'Limiting Factor Scores'!G150</f>
        <v>0.52980821442873016</v>
      </c>
      <c r="H1545" s="18">
        <f>'Limiting Factor Scores'!H150</f>
        <v>0.14706565932588875</v>
      </c>
      <c r="I1545" s="17">
        <f>LFAT!A58</f>
        <v>4</v>
      </c>
      <c r="J1545" s="16" t="str">
        <f>LFAT!B58</f>
        <v>Riparian Vegetation Restoration</v>
      </c>
      <c r="K1545" s="16" t="str">
        <f>LFAT!D58</f>
        <v>I</v>
      </c>
      <c r="L1545" s="19">
        <f>LFAT!F58</f>
        <v>0.5</v>
      </c>
      <c r="M1545" s="16" t="str">
        <f>LFAT!G58</f>
        <v>CD</v>
      </c>
      <c r="N1545" s="19">
        <f>LFAT!I58</f>
        <v>0.5</v>
      </c>
      <c r="O1545" s="18">
        <f>LFAT!J58</f>
        <v>0.25</v>
      </c>
      <c r="P1545" s="18">
        <f t="shared" si="72"/>
        <v>2.5000000000000001E-2</v>
      </c>
      <c r="Q1545" s="18">
        <f t="shared" si="73"/>
        <v>0.13245205360718254</v>
      </c>
      <c r="R1545" s="18">
        <f t="shared" si="74"/>
        <v>3.6766414831472187E-2</v>
      </c>
    </row>
    <row r="1546" spans="1:18" ht="18" customHeight="1" x14ac:dyDescent="0.2">
      <c r="A1546" s="16" t="str">
        <f>'Limiting Factor Scores'!A151</f>
        <v>UGR1</v>
      </c>
      <c r="B1546" s="16" t="str">
        <f>'Limiting Factor Scores'!B151</f>
        <v>Upper Grande Ronde</v>
      </c>
      <c r="C1546" s="16" t="str">
        <f>'Limiting Factor Scores'!C151</f>
        <v>Winter Water Temperature</v>
      </c>
      <c r="D1546" s="18">
        <f>'Limiting Factor Scores'!D151</f>
        <v>0.91010000000000002</v>
      </c>
      <c r="E1546" s="19">
        <f>'Limiting Factor Scores'!E151</f>
        <v>1</v>
      </c>
      <c r="F1546" s="18">
        <f>'Limiting Factor Scores'!F151</f>
        <v>0.1</v>
      </c>
      <c r="G1546" s="18">
        <f>'Limiting Factor Scores'!G151</f>
        <v>0.43619792858443007</v>
      </c>
      <c r="H1546" s="18">
        <f>'Limiting Factor Scores'!H151</f>
        <v>0.11880705430040592</v>
      </c>
      <c r="I1546" s="17">
        <f>LFAT!A57</f>
        <v>4</v>
      </c>
      <c r="J1546" s="16" t="str">
        <f>LFAT!B57</f>
        <v>Riparian Vegetation Restoration</v>
      </c>
      <c r="K1546" s="16" t="str">
        <f>LFAT!D57</f>
        <v>I</v>
      </c>
      <c r="L1546" s="19">
        <f>LFAT!F57</f>
        <v>0.5</v>
      </c>
      <c r="M1546" s="16" t="str">
        <f>LFAT!G57</f>
        <v>R</v>
      </c>
      <c r="N1546" s="19">
        <f>LFAT!I57</f>
        <v>0.1</v>
      </c>
      <c r="O1546" s="18">
        <f>LFAT!J57</f>
        <v>0.05</v>
      </c>
      <c r="P1546" s="18">
        <f t="shared" si="72"/>
        <v>5.000000000000001E-3</v>
      </c>
      <c r="Q1546" s="18">
        <f t="shared" si="73"/>
        <v>2.1809896429221504E-2</v>
      </c>
      <c r="R1546" s="18">
        <f t="shared" si="74"/>
        <v>5.9403527150202959E-3</v>
      </c>
    </row>
    <row r="1547" spans="1:18" ht="18" customHeight="1" x14ac:dyDescent="0.2">
      <c r="A1547" s="16" t="str">
        <f>'Limiting Factor Scores'!A137</f>
        <v>UGR1</v>
      </c>
      <c r="B1547" s="16" t="str">
        <f>'Limiting Factor Scores'!B137</f>
        <v>Upper Grande Ronde</v>
      </c>
      <c r="C1547" s="16" t="str">
        <f>'Limiting Factor Scores'!C137</f>
        <v>Altered Flow Timing</v>
      </c>
      <c r="D1547" s="18">
        <f>'Limiting Factor Scores'!D137</f>
        <v>0.91010000000000002</v>
      </c>
      <c r="E1547" s="19">
        <f>'Limiting Factor Scores'!E137</f>
        <v>1</v>
      </c>
      <c r="F1547" s="18">
        <f>'Limiting Factor Scores'!F137</f>
        <v>0.1</v>
      </c>
      <c r="G1547" s="18">
        <f>'Limiting Factor Scores'!G137</f>
        <v>0.47715242858443008</v>
      </c>
      <c r="H1547" s="18">
        <f>'Limiting Factor Scores'!H137</f>
        <v>0.13279009073781831</v>
      </c>
      <c r="I1547" s="17">
        <f>LFAT!A68</f>
        <v>5</v>
      </c>
      <c r="J1547" s="16" t="str">
        <f>LFAT!B68</f>
        <v>Fish Passage – Barrier Removal and Replacement</v>
      </c>
      <c r="K1547" s="16" t="str">
        <f>LFAT!D68</f>
        <v>I</v>
      </c>
      <c r="L1547" s="19">
        <f>LFAT!F68</f>
        <v>0.5</v>
      </c>
      <c r="M1547" s="16" t="str">
        <f>LFAT!G68</f>
        <v>R</v>
      </c>
      <c r="N1547" s="19">
        <f>LFAT!I68</f>
        <v>0.1</v>
      </c>
      <c r="O1547" s="18">
        <f>LFAT!J68</f>
        <v>0.05</v>
      </c>
      <c r="P1547" s="18">
        <f t="shared" si="72"/>
        <v>5.000000000000001E-3</v>
      </c>
      <c r="Q1547" s="18">
        <f t="shared" si="73"/>
        <v>2.3857621429221505E-2</v>
      </c>
      <c r="R1547" s="18">
        <f t="shared" si="74"/>
        <v>6.6395045368909155E-3</v>
      </c>
    </row>
    <row r="1548" spans="1:18" ht="18" customHeight="1" x14ac:dyDescent="0.2">
      <c r="A1548" s="16" t="str">
        <f>'Limiting Factor Scores'!A138</f>
        <v>UGR1</v>
      </c>
      <c r="B1548" s="16" t="str">
        <f>'Limiting Factor Scores'!B138</f>
        <v>Upper Grande Ronde</v>
      </c>
      <c r="C1548" s="16" t="str">
        <f>'Limiting Factor Scores'!C138</f>
        <v>Altered Primary Productivity</v>
      </c>
      <c r="D1548" s="18">
        <f>'Limiting Factor Scores'!D138</f>
        <v>0.91010000000000002</v>
      </c>
      <c r="E1548" s="19">
        <f>'Limiting Factor Scores'!E138</f>
        <v>1</v>
      </c>
      <c r="F1548" s="18">
        <f>'Limiting Factor Scores'!F138</f>
        <v>0.1</v>
      </c>
      <c r="G1548" s="18">
        <f>'Limiting Factor Scores'!G138</f>
        <v>0.33088635707785002</v>
      </c>
      <c r="H1548" s="18">
        <f>'Limiting Factor Scores'!H138</f>
        <v>9.4760912121534799E-2</v>
      </c>
      <c r="I1548" s="17">
        <f>LFAT!A75</f>
        <v>5</v>
      </c>
      <c r="J1548" s="16" t="str">
        <f>LFAT!B75</f>
        <v>Fish Passage – Barrier Removal and Replacement</v>
      </c>
      <c r="K1548" s="16" t="str">
        <f>LFAT!D75</f>
        <v>N</v>
      </c>
      <c r="L1548" s="19">
        <f>LFAT!F75</f>
        <v>0.1</v>
      </c>
      <c r="M1548" s="16" t="str">
        <f>LFAT!G75</f>
        <v>R</v>
      </c>
      <c r="N1548" s="19">
        <f>LFAT!I75</f>
        <v>0.1</v>
      </c>
      <c r="O1548" s="18">
        <f>LFAT!J75</f>
        <v>0.01</v>
      </c>
      <c r="P1548" s="18">
        <f t="shared" si="72"/>
        <v>1E-3</v>
      </c>
      <c r="Q1548" s="18">
        <f t="shared" si="73"/>
        <v>3.3088635707785004E-3</v>
      </c>
      <c r="R1548" s="18">
        <f t="shared" si="74"/>
        <v>9.4760912121534806E-4</v>
      </c>
    </row>
    <row r="1549" spans="1:18" ht="18" customHeight="1" x14ac:dyDescent="0.2">
      <c r="A1549" s="16" t="str">
        <f>'Limiting Factor Scores'!A139</f>
        <v>UGR1</v>
      </c>
      <c r="B1549" s="16" t="str">
        <f>'Limiting Factor Scores'!B139</f>
        <v>Upper Grande Ronde</v>
      </c>
      <c r="C1549" s="16" t="str">
        <f>'Limiting Factor Scores'!C139</f>
        <v>Anthropogenic Barriers</v>
      </c>
      <c r="D1549" s="18">
        <f>'Limiting Factor Scores'!D139</f>
        <v>0.91010000000000002</v>
      </c>
      <c r="E1549" s="19">
        <f>'Limiting Factor Scores'!E139</f>
        <v>2.29</v>
      </c>
      <c r="F1549" s="18">
        <f>'Limiting Factor Scores'!F139</f>
        <v>0.39024999999999999</v>
      </c>
      <c r="G1549" s="18">
        <f>'Limiting Factor Scores'!G139</f>
        <v>1.8849194858440956</v>
      </c>
      <c r="H1549" s="18">
        <f>'Limiting Factor Scores'!H139</f>
        <v>0.59698419027343153</v>
      </c>
      <c r="I1549" s="17">
        <f>LFAT!A62</f>
        <v>5</v>
      </c>
      <c r="J1549" s="16" t="str">
        <f>LFAT!B62</f>
        <v>Fish Passage – Barrier Removal and Replacement</v>
      </c>
      <c r="K1549" s="16" t="str">
        <f>LFAT!D62</f>
        <v>D</v>
      </c>
      <c r="L1549" s="19">
        <f>LFAT!F62</f>
        <v>1</v>
      </c>
      <c r="M1549" s="16" t="str">
        <f>LFAT!G62</f>
        <v>C</v>
      </c>
      <c r="N1549" s="19">
        <f>LFAT!I62</f>
        <v>1</v>
      </c>
      <c r="O1549" s="18">
        <f>LFAT!J62</f>
        <v>1</v>
      </c>
      <c r="P1549" s="18">
        <f t="shared" si="72"/>
        <v>0.39024999999999999</v>
      </c>
      <c r="Q1549" s="18">
        <f t="shared" si="73"/>
        <v>1.8849194858440956</v>
      </c>
      <c r="R1549" s="18">
        <f t="shared" si="74"/>
        <v>0.59698419027343153</v>
      </c>
    </row>
    <row r="1550" spans="1:18" ht="18" customHeight="1" x14ac:dyDescent="0.2">
      <c r="A1550" s="16" t="str">
        <f>'Limiting Factor Scores'!A140</f>
        <v>UGR1</v>
      </c>
      <c r="B1550" s="16" t="str">
        <f>'Limiting Factor Scores'!B140</f>
        <v>Upper Grande Ronde</v>
      </c>
      <c r="C1550" s="16" t="str">
        <f>'Limiting Factor Scores'!C140</f>
        <v>Channel and Habitat Structure</v>
      </c>
      <c r="D1550" s="18">
        <f>'Limiting Factor Scores'!D140</f>
        <v>0.91010000000000002</v>
      </c>
      <c r="E1550" s="19">
        <f>'Limiting Factor Scores'!E140</f>
        <v>1.32</v>
      </c>
      <c r="F1550" s="18">
        <f>'Limiting Factor Scores'!F140</f>
        <v>0.17199999999999999</v>
      </c>
      <c r="G1550" s="18">
        <f>'Limiting Factor Scores'!G140</f>
        <v>1.3641098855130236</v>
      </c>
      <c r="H1550" s="18">
        <f>'Limiting Factor Scores'!H140</f>
        <v>0.41295631474225236</v>
      </c>
      <c r="I1550" s="17">
        <f>LFAT!A66</f>
        <v>5</v>
      </c>
      <c r="J1550" s="16" t="str">
        <f>LFAT!B66</f>
        <v>Fish Passage – Barrier Removal and Replacement</v>
      </c>
      <c r="K1550" s="16" t="str">
        <f>LFAT!D66</f>
        <v>I</v>
      </c>
      <c r="L1550" s="19">
        <f>LFAT!F66</f>
        <v>0.5</v>
      </c>
      <c r="M1550" s="16" t="str">
        <f>LFAT!G66</f>
        <v>CD</v>
      </c>
      <c r="N1550" s="19">
        <f>LFAT!I66</f>
        <v>0.5</v>
      </c>
      <c r="O1550" s="18">
        <f>LFAT!J66</f>
        <v>0.25</v>
      </c>
      <c r="P1550" s="18">
        <f t="shared" si="72"/>
        <v>4.2999999999999997E-2</v>
      </c>
      <c r="Q1550" s="18">
        <f t="shared" si="73"/>
        <v>0.3410274713782559</v>
      </c>
      <c r="R1550" s="18">
        <f t="shared" si="74"/>
        <v>0.10323907868556309</v>
      </c>
    </row>
    <row r="1551" spans="1:18" ht="18" customHeight="1" x14ac:dyDescent="0.2">
      <c r="A1551" s="16" t="str">
        <f>'Limiting Factor Scores'!A141</f>
        <v>UGR1</v>
      </c>
      <c r="B1551" s="16" t="str">
        <f>'Limiting Factor Scores'!B141</f>
        <v>Upper Grande Ronde</v>
      </c>
      <c r="C1551" s="16" t="str">
        <f>'Limiting Factor Scores'!C141</f>
        <v>Decreased Sediment Quantity</v>
      </c>
      <c r="D1551" s="18">
        <f>'Limiting Factor Scores'!D141</f>
        <v>0.91010000000000002</v>
      </c>
      <c r="E1551" s="19">
        <f>'Limiting Factor Scores'!E141</f>
        <v>1.74</v>
      </c>
      <c r="F1551" s="18">
        <f>'Limiting Factor Scores'!F141</f>
        <v>0.26650000000000001</v>
      </c>
      <c r="G1551" s="18">
        <f>'Limiting Factor Scores'!G141</f>
        <v>1.2560192590325179</v>
      </c>
      <c r="H1551" s="18">
        <f>'Limiting Factor Scores'!H141</f>
        <v>0.37415514399693617</v>
      </c>
      <c r="I1551" s="17">
        <f>LFAT!A69</f>
        <v>5</v>
      </c>
      <c r="J1551" s="16" t="str">
        <f>LFAT!B69</f>
        <v>Fish Passage – Barrier Removal and Replacement</v>
      </c>
      <c r="K1551" s="16" t="str">
        <f>LFAT!D69</f>
        <v>I</v>
      </c>
      <c r="L1551" s="19">
        <f>LFAT!F69</f>
        <v>0.5</v>
      </c>
      <c r="M1551" s="16" t="str">
        <f>LFAT!G69</f>
        <v>R</v>
      </c>
      <c r="N1551" s="19">
        <f>LFAT!I69</f>
        <v>0.1</v>
      </c>
      <c r="O1551" s="18">
        <f>LFAT!J69</f>
        <v>0.05</v>
      </c>
      <c r="P1551" s="18">
        <f t="shared" si="72"/>
        <v>1.3325000000000002E-2</v>
      </c>
      <c r="Q1551" s="18">
        <f t="shared" si="73"/>
        <v>6.2800962951625891E-2</v>
      </c>
      <c r="R1551" s="18">
        <f t="shared" si="74"/>
        <v>1.8707757199846808E-2</v>
      </c>
    </row>
    <row r="1552" spans="1:18" ht="18" customHeight="1" x14ac:dyDescent="0.2">
      <c r="A1552" s="16" t="str">
        <f>'Limiting Factor Scores'!A142</f>
        <v>UGR1</v>
      </c>
      <c r="B1552" s="16" t="str">
        <f>'Limiting Factor Scores'!B142</f>
        <v>Upper Grande Ronde</v>
      </c>
      <c r="C1552" s="16" t="str">
        <f>'Limiting Factor Scores'!C142</f>
        <v>Decreased Water Quantity</v>
      </c>
      <c r="D1552" s="18">
        <f>'Limiting Factor Scores'!D142</f>
        <v>0.91010000000000002</v>
      </c>
      <c r="E1552" s="19">
        <f>'Limiting Factor Scores'!E142</f>
        <v>1</v>
      </c>
      <c r="F1552" s="18">
        <f>'Limiting Factor Scores'!F142</f>
        <v>0.1</v>
      </c>
      <c r="G1552" s="18">
        <f>'Limiting Factor Scores'!G142</f>
        <v>0.68192492867544008</v>
      </c>
      <c r="H1552" s="18">
        <f>'Limiting Factor Scores'!H142</f>
        <v>0.19708865574418905</v>
      </c>
      <c r="I1552" s="17">
        <f>LFAT!A67</f>
        <v>5</v>
      </c>
      <c r="J1552" s="16" t="str">
        <f>LFAT!B67</f>
        <v>Fish Passage – Barrier Removal and Replacement</v>
      </c>
      <c r="K1552" s="16" t="str">
        <f>LFAT!D67</f>
        <v>N</v>
      </c>
      <c r="L1552" s="19">
        <f>LFAT!F67</f>
        <v>0.1</v>
      </c>
      <c r="M1552" s="16" t="str">
        <f>LFAT!G67</f>
        <v>R</v>
      </c>
      <c r="N1552" s="19">
        <f>LFAT!I67</f>
        <v>0.1</v>
      </c>
      <c r="O1552" s="18">
        <f>LFAT!J67</f>
        <v>0.01</v>
      </c>
      <c r="P1552" s="18">
        <f t="shared" si="72"/>
        <v>1E-3</v>
      </c>
      <c r="Q1552" s="18">
        <f t="shared" si="73"/>
        <v>6.8192492867544009E-3</v>
      </c>
      <c r="R1552" s="18">
        <f t="shared" si="74"/>
        <v>1.9708865574418906E-3</v>
      </c>
    </row>
    <row r="1553" spans="1:18" ht="18" customHeight="1" x14ac:dyDescent="0.2">
      <c r="A1553" s="16" t="str">
        <f>'Limiting Factor Scores'!A143</f>
        <v>UGR1</v>
      </c>
      <c r="B1553" s="16" t="str">
        <f>'Limiting Factor Scores'!B143</f>
        <v>Upper Grande Ronde</v>
      </c>
      <c r="C1553" s="16" t="str">
        <f>'Limiting Factor Scores'!C143</f>
        <v>Floodplain Condition</v>
      </c>
      <c r="D1553" s="18">
        <f>'Limiting Factor Scores'!D143</f>
        <v>0.91010000000000002</v>
      </c>
      <c r="E1553" s="19">
        <f>'Limiting Factor Scores'!E143</f>
        <v>1.74</v>
      </c>
      <c r="F1553" s="18">
        <f>'Limiting Factor Scores'!F143</f>
        <v>0.26650000000000001</v>
      </c>
      <c r="G1553" s="18">
        <f>'Limiting Factor Scores'!G143</f>
        <v>1.4743067440325179</v>
      </c>
      <c r="H1553" s="18">
        <f>'Limiting Factor Scores'!H143</f>
        <v>0.41859223911295351</v>
      </c>
      <c r="I1553" s="17">
        <f>LFAT!A64</f>
        <v>5</v>
      </c>
      <c r="J1553" s="16" t="str">
        <f>LFAT!B64</f>
        <v>Fish Passage – Barrier Removal and Replacement</v>
      </c>
      <c r="K1553" s="16" t="str">
        <f>LFAT!D64</f>
        <v>I</v>
      </c>
      <c r="L1553" s="19">
        <f>LFAT!F64</f>
        <v>0.5</v>
      </c>
      <c r="M1553" s="16" t="str">
        <f>LFAT!G64</f>
        <v>CD</v>
      </c>
      <c r="N1553" s="19">
        <f>LFAT!I64</f>
        <v>0.5</v>
      </c>
      <c r="O1553" s="18">
        <f>LFAT!J64</f>
        <v>0.25</v>
      </c>
      <c r="P1553" s="18">
        <f t="shared" si="72"/>
        <v>6.6625000000000004E-2</v>
      </c>
      <c r="Q1553" s="18">
        <f t="shared" si="73"/>
        <v>0.36857668600812948</v>
      </c>
      <c r="R1553" s="18">
        <f t="shared" si="74"/>
        <v>0.10464805977823838</v>
      </c>
    </row>
    <row r="1554" spans="1:18" ht="18" customHeight="1" x14ac:dyDescent="0.2">
      <c r="A1554" s="16" t="str">
        <f>'Limiting Factor Scores'!A144</f>
        <v>UGR1</v>
      </c>
      <c r="B1554" s="16" t="str">
        <f>'Limiting Factor Scores'!B144</f>
        <v>Upper Grande Ronde</v>
      </c>
      <c r="C1554" s="16" t="str">
        <f>'Limiting Factor Scores'!C144</f>
        <v>Increased Sediment Quantity</v>
      </c>
      <c r="D1554" s="18">
        <f>'Limiting Factor Scores'!D144</f>
        <v>0.91010000000000002</v>
      </c>
      <c r="E1554" s="19">
        <f>'Limiting Factor Scores'!E144</f>
        <v>1.32</v>
      </c>
      <c r="F1554" s="18">
        <f>'Limiting Factor Scores'!F144</f>
        <v>0.17199999999999999</v>
      </c>
      <c r="G1554" s="18">
        <f>'Limiting Factor Scores'!G144</f>
        <v>0.56912453417390196</v>
      </c>
      <c r="H1554" s="18">
        <f>'Limiting Factor Scores'!H144</f>
        <v>0.18724085364417262</v>
      </c>
      <c r="I1554" s="17">
        <f>LFAT!A70</f>
        <v>5</v>
      </c>
      <c r="J1554" s="16" t="str">
        <f>LFAT!B70</f>
        <v>Fish Passage – Barrier Removal and Replacement</v>
      </c>
      <c r="K1554" s="16" t="str">
        <f>LFAT!D70</f>
        <v>I</v>
      </c>
      <c r="L1554" s="19">
        <f>LFAT!F70</f>
        <v>0.5</v>
      </c>
      <c r="M1554" s="16" t="str">
        <f>LFAT!G70</f>
        <v>CD</v>
      </c>
      <c r="N1554" s="19">
        <f>LFAT!I70</f>
        <v>0.5</v>
      </c>
      <c r="O1554" s="18">
        <f>LFAT!J70</f>
        <v>0.25</v>
      </c>
      <c r="P1554" s="18">
        <f t="shared" si="72"/>
        <v>4.2999999999999997E-2</v>
      </c>
      <c r="Q1554" s="18">
        <f t="shared" si="73"/>
        <v>0.14228113354347549</v>
      </c>
      <c r="R1554" s="18">
        <f t="shared" si="74"/>
        <v>4.6810213411043154E-2</v>
      </c>
    </row>
    <row r="1555" spans="1:18" ht="18" customHeight="1" x14ac:dyDescent="0.2">
      <c r="A1555" s="16" t="str">
        <f>'Limiting Factor Scores'!A145</f>
        <v>UGR1</v>
      </c>
      <c r="B1555" s="16" t="str">
        <f>'Limiting Factor Scores'!B145</f>
        <v>Upper Grande Ronde</v>
      </c>
      <c r="C1555" s="16" t="str">
        <f>'Limiting Factor Scores'!C145</f>
        <v>Non-Native Species Interactions and Competition</v>
      </c>
      <c r="D1555" s="18">
        <f>'Limiting Factor Scores'!D145</f>
        <v>0.91010000000000002</v>
      </c>
      <c r="E1555" s="19">
        <f>'Limiting Factor Scores'!E145</f>
        <v>1.59</v>
      </c>
      <c r="F1555" s="18">
        <f>'Limiting Factor Scores'!F145</f>
        <v>0.23275000000000001</v>
      </c>
      <c r="G1555" s="18">
        <f>'Limiting Factor Scores'!G145</f>
        <v>0.85184222365921758</v>
      </c>
      <c r="H1555" s="18">
        <f>'Limiting Factor Scores'!H145</f>
        <v>0.30048999223275141</v>
      </c>
      <c r="I1555" s="17">
        <f>LFAT!A76</f>
        <v>5</v>
      </c>
      <c r="J1555" s="16" t="str">
        <f>LFAT!B76</f>
        <v>Fish Passage – Barrier Removal and Replacement</v>
      </c>
      <c r="K1555" s="16" t="str">
        <f>LFAT!D76</f>
        <v>I</v>
      </c>
      <c r="L1555" s="19">
        <f>LFAT!F76</f>
        <v>0.5</v>
      </c>
      <c r="M1555" s="16" t="str">
        <f>LFAT!G76</f>
        <v>R</v>
      </c>
      <c r="N1555" s="19">
        <f>LFAT!I76</f>
        <v>0.1</v>
      </c>
      <c r="O1555" s="18">
        <f>LFAT!J76</f>
        <v>0.05</v>
      </c>
      <c r="P1555" s="18">
        <f t="shared" si="72"/>
        <v>1.1637500000000002E-2</v>
      </c>
      <c r="Q1555" s="18">
        <f t="shared" si="73"/>
        <v>4.2592111182960884E-2</v>
      </c>
      <c r="R1555" s="18">
        <f t="shared" si="74"/>
        <v>1.5024499611637571E-2</v>
      </c>
    </row>
    <row r="1556" spans="1:18" ht="18" customHeight="1" x14ac:dyDescent="0.2">
      <c r="A1556" s="16" t="str">
        <f>'Limiting Factor Scores'!A146</f>
        <v>UGR1</v>
      </c>
      <c r="B1556" s="16" t="str">
        <f>'Limiting Factor Scores'!B146</f>
        <v>Upper Grande Ronde</v>
      </c>
      <c r="C1556" s="16" t="str">
        <f>'Limiting Factor Scores'!C146</f>
        <v>Predation</v>
      </c>
      <c r="D1556" s="18">
        <f>'Limiting Factor Scores'!D146</f>
        <v>0.91010000000000002</v>
      </c>
      <c r="E1556" s="19">
        <f>'Limiting Factor Scores'!E146</f>
        <v>2.88</v>
      </c>
      <c r="F1556" s="18">
        <f>'Limiting Factor Scores'!F146</f>
        <v>0.52300000000000002</v>
      </c>
      <c r="G1556" s="18">
        <f>'Limiting Factor Scores'!G146</f>
        <v>2.5567049264622583</v>
      </c>
      <c r="H1556" s="18">
        <f>'Limiting Factor Scores'!H146</f>
        <v>0.78169893172577032</v>
      </c>
      <c r="I1556" s="17">
        <f>LFAT!A74</f>
        <v>5</v>
      </c>
      <c r="J1556" s="16" t="str">
        <f>LFAT!B74</f>
        <v>Fish Passage – Barrier Removal and Replacement</v>
      </c>
      <c r="K1556" s="16" t="str">
        <f>LFAT!D74</f>
        <v>I</v>
      </c>
      <c r="L1556" s="19">
        <f>LFAT!F74</f>
        <v>0.5</v>
      </c>
      <c r="M1556" s="16" t="str">
        <f>LFAT!G74</f>
        <v>R</v>
      </c>
      <c r="N1556" s="19">
        <f>LFAT!I74</f>
        <v>0.1</v>
      </c>
      <c r="O1556" s="18">
        <f>LFAT!J74</f>
        <v>0.05</v>
      </c>
      <c r="P1556" s="18">
        <f t="shared" si="72"/>
        <v>2.6150000000000003E-2</v>
      </c>
      <c r="Q1556" s="18">
        <f t="shared" si="73"/>
        <v>0.12783524632311291</v>
      </c>
      <c r="R1556" s="18">
        <f t="shared" si="74"/>
        <v>3.908494658628852E-2</v>
      </c>
    </row>
    <row r="1557" spans="1:18" ht="18" customHeight="1" x14ac:dyDescent="0.2">
      <c r="A1557" s="16" t="str">
        <f>'Limiting Factor Scores'!A147</f>
        <v>UGR1</v>
      </c>
      <c r="B1557" s="16" t="str">
        <f>'Limiting Factor Scores'!B147</f>
        <v>Upper Grande Ronde</v>
      </c>
      <c r="C1557" s="16" t="str">
        <f>'Limiting Factor Scores'!C147</f>
        <v>Riparian Condition</v>
      </c>
      <c r="D1557" s="18">
        <f>'Limiting Factor Scores'!D147</f>
        <v>0.91010000000000002</v>
      </c>
      <c r="E1557" s="19">
        <f>'Limiting Factor Scores'!E147</f>
        <v>1.32</v>
      </c>
      <c r="F1557" s="18">
        <f>'Limiting Factor Scores'!F147</f>
        <v>0.17199999999999999</v>
      </c>
      <c r="G1557" s="18">
        <f>'Limiting Factor Scores'!G147</f>
        <v>0.97164876299131742</v>
      </c>
      <c r="H1557" s="18">
        <f>'Limiting Factor Scores'!H147</f>
        <v>0.3137340925132201</v>
      </c>
      <c r="I1557" s="17">
        <f>LFAT!A63</f>
        <v>5</v>
      </c>
      <c r="J1557" s="16" t="str">
        <f>LFAT!B63</f>
        <v>Fish Passage – Barrier Removal and Replacement</v>
      </c>
      <c r="K1557" s="16" t="str">
        <f>LFAT!D63</f>
        <v>I</v>
      </c>
      <c r="L1557" s="19">
        <f>LFAT!F63</f>
        <v>0.5</v>
      </c>
      <c r="M1557" s="16" t="str">
        <f>LFAT!G63</f>
        <v>R</v>
      </c>
      <c r="N1557" s="19">
        <f>LFAT!I63</f>
        <v>0.1</v>
      </c>
      <c r="O1557" s="18">
        <f>LFAT!J63</f>
        <v>0.05</v>
      </c>
      <c r="P1557" s="18">
        <f t="shared" si="72"/>
        <v>8.6E-3</v>
      </c>
      <c r="Q1557" s="18">
        <f t="shared" si="73"/>
        <v>4.8582438149565872E-2</v>
      </c>
      <c r="R1557" s="18">
        <f t="shared" si="74"/>
        <v>1.5686704625661005E-2</v>
      </c>
    </row>
    <row r="1558" spans="1:18" ht="18" customHeight="1" x14ac:dyDescent="0.2">
      <c r="A1558" s="16" t="str">
        <f>'Limiting Factor Scores'!A148</f>
        <v>UGR1</v>
      </c>
      <c r="B1558" s="16" t="str">
        <f>'Limiting Factor Scores'!B148</f>
        <v>Upper Grande Ronde</v>
      </c>
      <c r="C1558" s="16" t="str">
        <f>'Limiting Factor Scores'!C148</f>
        <v>Side Channel and Wetland Habitat</v>
      </c>
      <c r="D1558" s="18">
        <f>'Limiting Factor Scores'!D148</f>
        <v>0.91010000000000002</v>
      </c>
      <c r="E1558" s="19">
        <f>'Limiting Factor Scores'!E148</f>
        <v>1.74</v>
      </c>
      <c r="F1558" s="18">
        <f>'Limiting Factor Scores'!F148</f>
        <v>0.26650000000000001</v>
      </c>
      <c r="G1558" s="18">
        <f>'Limiting Factor Scores'!G148</f>
        <v>1.8641058238699288</v>
      </c>
      <c r="H1558" s="18">
        <f>'Limiting Factor Scores'!H148</f>
        <v>0.5433279446754774</v>
      </c>
      <c r="I1558" s="17">
        <f>LFAT!A65</f>
        <v>5</v>
      </c>
      <c r="J1558" s="16" t="str">
        <f>LFAT!B65</f>
        <v>Fish Passage – Barrier Removal and Replacement</v>
      </c>
      <c r="K1558" s="16" t="str">
        <f>LFAT!D65</f>
        <v>I</v>
      </c>
      <c r="L1558" s="19">
        <f>LFAT!F65</f>
        <v>0.5</v>
      </c>
      <c r="M1558" s="16" t="str">
        <f>LFAT!G65</f>
        <v>R</v>
      </c>
      <c r="N1558" s="19">
        <f>LFAT!I65</f>
        <v>0.1</v>
      </c>
      <c r="O1558" s="18">
        <f>LFAT!J65</f>
        <v>0.05</v>
      </c>
      <c r="P1558" s="18">
        <f t="shared" si="72"/>
        <v>1.3325000000000002E-2</v>
      </c>
      <c r="Q1558" s="18">
        <f t="shared" si="73"/>
        <v>9.3205291193496451E-2</v>
      </c>
      <c r="R1558" s="18">
        <f t="shared" si="74"/>
        <v>2.716639723377387E-2</v>
      </c>
    </row>
    <row r="1559" spans="1:18" ht="18" customHeight="1" x14ac:dyDescent="0.2">
      <c r="A1559" s="16" t="str">
        <f>'Limiting Factor Scores'!A149</f>
        <v>UGR1</v>
      </c>
      <c r="B1559" s="16" t="str">
        <f>'Limiting Factor Scores'!B149</f>
        <v>Upper Grande Ronde</v>
      </c>
      <c r="C1559" s="16" t="str">
        <f>'Limiting Factor Scores'!C149</f>
        <v>Summer Water Temperature</v>
      </c>
      <c r="D1559" s="18">
        <f>'Limiting Factor Scores'!D149</f>
        <v>0.91010000000000002</v>
      </c>
      <c r="E1559" s="19">
        <f>'Limiting Factor Scores'!E149</f>
        <v>1</v>
      </c>
      <c r="F1559" s="18">
        <f>'Limiting Factor Scores'!F149</f>
        <v>0.1</v>
      </c>
      <c r="G1559" s="18">
        <f>'Limiting Factor Scores'!G149</f>
        <v>0.60586657141557021</v>
      </c>
      <c r="H1559" s="18">
        <f>'Limiting Factor Scores'!H149</f>
        <v>0.18959983285389254</v>
      </c>
      <c r="I1559" s="17">
        <f>LFAT!A71</f>
        <v>5</v>
      </c>
      <c r="J1559" s="16" t="str">
        <f>LFAT!B71</f>
        <v>Fish Passage – Barrier Removal and Replacement</v>
      </c>
      <c r="K1559" s="16" t="str">
        <f>LFAT!D71</f>
        <v>I</v>
      </c>
      <c r="L1559" s="19">
        <f>LFAT!F71</f>
        <v>0.5</v>
      </c>
      <c r="M1559" s="16" t="str">
        <f>LFAT!G71</f>
        <v>R</v>
      </c>
      <c r="N1559" s="19">
        <f>LFAT!I71</f>
        <v>0.1</v>
      </c>
      <c r="O1559" s="18">
        <f>LFAT!J71</f>
        <v>0.05</v>
      </c>
      <c r="P1559" s="18">
        <f t="shared" si="72"/>
        <v>5.000000000000001E-3</v>
      </c>
      <c r="Q1559" s="18">
        <f t="shared" si="73"/>
        <v>3.0293328570778513E-2</v>
      </c>
      <c r="R1559" s="18">
        <f t="shared" si="74"/>
        <v>9.4799916426946268E-3</v>
      </c>
    </row>
    <row r="1560" spans="1:18" ht="18" customHeight="1" x14ac:dyDescent="0.2">
      <c r="A1560" s="16" t="str">
        <f>'Limiting Factor Scores'!A150</f>
        <v>UGR1</v>
      </c>
      <c r="B1560" s="16" t="str">
        <f>'Limiting Factor Scores'!B150</f>
        <v>Upper Grande Ronde</v>
      </c>
      <c r="C1560" s="16" t="str">
        <f>'Limiting Factor Scores'!C150</f>
        <v>Water Quality</v>
      </c>
      <c r="D1560" s="18">
        <f>'Limiting Factor Scores'!D150</f>
        <v>0.91010000000000002</v>
      </c>
      <c r="E1560" s="19">
        <f>'Limiting Factor Scores'!E150</f>
        <v>1</v>
      </c>
      <c r="F1560" s="18">
        <f>'Limiting Factor Scores'!F150</f>
        <v>0.1</v>
      </c>
      <c r="G1560" s="18">
        <f>'Limiting Factor Scores'!G150</f>
        <v>0.52980821442873016</v>
      </c>
      <c r="H1560" s="18">
        <f>'Limiting Factor Scores'!H150</f>
        <v>0.14706565932588875</v>
      </c>
      <c r="I1560" s="17">
        <f>LFAT!A73</f>
        <v>5</v>
      </c>
      <c r="J1560" s="16" t="str">
        <f>LFAT!B73</f>
        <v>Fish Passage – Barrier Removal and Replacement</v>
      </c>
      <c r="K1560" s="16" t="str">
        <f>LFAT!D73</f>
        <v>I</v>
      </c>
      <c r="L1560" s="19">
        <f>LFAT!F73</f>
        <v>0.5</v>
      </c>
      <c r="M1560" s="16" t="str">
        <f>LFAT!G73</f>
        <v>CD</v>
      </c>
      <c r="N1560" s="19">
        <f>LFAT!I73</f>
        <v>0.5</v>
      </c>
      <c r="O1560" s="18">
        <f>LFAT!J73</f>
        <v>0.25</v>
      </c>
      <c r="P1560" s="18">
        <f t="shared" si="72"/>
        <v>2.5000000000000001E-2</v>
      </c>
      <c r="Q1560" s="18">
        <f t="shared" si="73"/>
        <v>0.13245205360718254</v>
      </c>
      <c r="R1560" s="18">
        <f t="shared" si="74"/>
        <v>3.6766414831472187E-2</v>
      </c>
    </row>
    <row r="1561" spans="1:18" ht="18" customHeight="1" x14ac:dyDescent="0.2">
      <c r="A1561" s="16" t="str">
        <f>'Limiting Factor Scores'!A151</f>
        <v>UGR1</v>
      </c>
      <c r="B1561" s="16" t="str">
        <f>'Limiting Factor Scores'!B151</f>
        <v>Upper Grande Ronde</v>
      </c>
      <c r="C1561" s="16" t="str">
        <f>'Limiting Factor Scores'!C151</f>
        <v>Winter Water Temperature</v>
      </c>
      <c r="D1561" s="18">
        <f>'Limiting Factor Scores'!D151</f>
        <v>0.91010000000000002</v>
      </c>
      <c r="E1561" s="19">
        <f>'Limiting Factor Scores'!E151</f>
        <v>1</v>
      </c>
      <c r="F1561" s="18">
        <f>'Limiting Factor Scores'!F151</f>
        <v>0.1</v>
      </c>
      <c r="G1561" s="18">
        <f>'Limiting Factor Scores'!G151</f>
        <v>0.43619792858443007</v>
      </c>
      <c r="H1561" s="18">
        <f>'Limiting Factor Scores'!H151</f>
        <v>0.11880705430040592</v>
      </c>
      <c r="I1561" s="17">
        <f>LFAT!A72</f>
        <v>5</v>
      </c>
      <c r="J1561" s="16" t="str">
        <f>LFAT!B72</f>
        <v>Fish Passage – Barrier Removal and Replacement</v>
      </c>
      <c r="K1561" s="16" t="str">
        <f>LFAT!D72</f>
        <v>N</v>
      </c>
      <c r="L1561" s="19">
        <f>LFAT!F72</f>
        <v>0.1</v>
      </c>
      <c r="M1561" s="16" t="str">
        <f>LFAT!G72</f>
        <v>R</v>
      </c>
      <c r="N1561" s="19">
        <f>LFAT!I72</f>
        <v>0.1</v>
      </c>
      <c r="O1561" s="18">
        <f>LFAT!J72</f>
        <v>0.01</v>
      </c>
      <c r="P1561" s="18">
        <f t="shared" si="72"/>
        <v>1E-3</v>
      </c>
      <c r="Q1561" s="18">
        <f t="shared" si="73"/>
        <v>4.3619792858443007E-3</v>
      </c>
      <c r="R1561" s="18">
        <f t="shared" si="74"/>
        <v>1.1880705430040593E-3</v>
      </c>
    </row>
    <row r="1562" spans="1:18" ht="18" customHeight="1" x14ac:dyDescent="0.2">
      <c r="A1562" s="16" t="str">
        <f>'Limiting Factor Scores'!A137</f>
        <v>UGR1</v>
      </c>
      <c r="B1562" s="16" t="str">
        <f>'Limiting Factor Scores'!B137</f>
        <v>Upper Grande Ronde</v>
      </c>
      <c r="C1562" s="16" t="str">
        <f>'Limiting Factor Scores'!C137</f>
        <v>Altered Flow Timing</v>
      </c>
      <c r="D1562" s="18">
        <f>'Limiting Factor Scores'!D137</f>
        <v>0.91010000000000002</v>
      </c>
      <c r="E1562" s="19">
        <f>'Limiting Factor Scores'!E137</f>
        <v>1</v>
      </c>
      <c r="F1562" s="18">
        <f>'Limiting Factor Scores'!F137</f>
        <v>0.1</v>
      </c>
      <c r="G1562" s="18">
        <f>'Limiting Factor Scores'!G137</f>
        <v>0.47715242858443008</v>
      </c>
      <c r="H1562" s="18">
        <f>'Limiting Factor Scores'!H137</f>
        <v>0.13279009073781831</v>
      </c>
      <c r="I1562" s="17">
        <f>LFAT!A83</f>
        <v>6</v>
      </c>
      <c r="J1562" s="16" t="str">
        <f>LFAT!B83</f>
        <v>Instream Flow Restoration</v>
      </c>
      <c r="K1562" s="16" t="str">
        <f>LFAT!D83</f>
        <v>D</v>
      </c>
      <c r="L1562" s="19">
        <f>LFAT!F83</f>
        <v>1</v>
      </c>
      <c r="M1562" s="16" t="str">
        <f>LFAT!G83</f>
        <v>CD</v>
      </c>
      <c r="N1562" s="19">
        <f>LFAT!I83</f>
        <v>0.5</v>
      </c>
      <c r="O1562" s="18">
        <f>LFAT!J83</f>
        <v>0.5</v>
      </c>
      <c r="P1562" s="18">
        <f t="shared" si="72"/>
        <v>0.05</v>
      </c>
      <c r="Q1562" s="18">
        <f t="shared" si="73"/>
        <v>0.23857621429221504</v>
      </c>
      <c r="R1562" s="18">
        <f t="shared" si="74"/>
        <v>6.6395045368909153E-2</v>
      </c>
    </row>
    <row r="1563" spans="1:18" ht="18" customHeight="1" x14ac:dyDescent="0.2">
      <c r="A1563" s="16" t="str">
        <f>'Limiting Factor Scores'!A138</f>
        <v>UGR1</v>
      </c>
      <c r="B1563" s="16" t="str">
        <f>'Limiting Factor Scores'!B138</f>
        <v>Upper Grande Ronde</v>
      </c>
      <c r="C1563" s="16" t="str">
        <f>'Limiting Factor Scores'!C138</f>
        <v>Altered Primary Productivity</v>
      </c>
      <c r="D1563" s="18">
        <f>'Limiting Factor Scores'!D138</f>
        <v>0.91010000000000002</v>
      </c>
      <c r="E1563" s="19">
        <f>'Limiting Factor Scores'!E138</f>
        <v>1</v>
      </c>
      <c r="F1563" s="18">
        <f>'Limiting Factor Scores'!F138</f>
        <v>0.1</v>
      </c>
      <c r="G1563" s="18">
        <f>'Limiting Factor Scores'!G138</f>
        <v>0.33088635707785002</v>
      </c>
      <c r="H1563" s="18">
        <f>'Limiting Factor Scores'!H138</f>
        <v>9.4760912121534799E-2</v>
      </c>
      <c r="I1563" s="17">
        <f>LFAT!A90</f>
        <v>6</v>
      </c>
      <c r="J1563" s="16" t="str">
        <f>LFAT!B90</f>
        <v>Instream Flow Restoration</v>
      </c>
      <c r="K1563" s="16" t="str">
        <f>LFAT!D90</f>
        <v>N</v>
      </c>
      <c r="L1563" s="19">
        <f>LFAT!F90</f>
        <v>0.1</v>
      </c>
      <c r="M1563" s="16" t="str">
        <f>LFAT!G90</f>
        <v>R</v>
      </c>
      <c r="N1563" s="19">
        <f>LFAT!I90</f>
        <v>0.1</v>
      </c>
      <c r="O1563" s="18">
        <f>LFAT!J90</f>
        <v>0.01</v>
      </c>
      <c r="P1563" s="18">
        <f t="shared" si="72"/>
        <v>1E-3</v>
      </c>
      <c r="Q1563" s="18">
        <f t="shared" si="73"/>
        <v>3.3088635707785004E-3</v>
      </c>
      <c r="R1563" s="18">
        <f t="shared" si="74"/>
        <v>9.4760912121534806E-4</v>
      </c>
    </row>
    <row r="1564" spans="1:18" ht="18" customHeight="1" x14ac:dyDescent="0.2">
      <c r="A1564" s="16" t="str">
        <f>'Limiting Factor Scores'!A139</f>
        <v>UGR1</v>
      </c>
      <c r="B1564" s="16" t="str">
        <f>'Limiting Factor Scores'!B139</f>
        <v>Upper Grande Ronde</v>
      </c>
      <c r="C1564" s="16" t="str">
        <f>'Limiting Factor Scores'!C139</f>
        <v>Anthropogenic Barriers</v>
      </c>
      <c r="D1564" s="18">
        <f>'Limiting Factor Scores'!D139</f>
        <v>0.91010000000000002</v>
      </c>
      <c r="E1564" s="19">
        <f>'Limiting Factor Scores'!E139</f>
        <v>2.29</v>
      </c>
      <c r="F1564" s="18">
        <f>'Limiting Factor Scores'!F139</f>
        <v>0.39024999999999999</v>
      </c>
      <c r="G1564" s="18">
        <f>'Limiting Factor Scores'!G139</f>
        <v>1.8849194858440956</v>
      </c>
      <c r="H1564" s="18">
        <f>'Limiting Factor Scores'!H139</f>
        <v>0.59698419027343153</v>
      </c>
      <c r="I1564" s="17">
        <f>LFAT!A77</f>
        <v>6</v>
      </c>
      <c r="J1564" s="16" t="str">
        <f>LFAT!B77</f>
        <v>Instream Flow Restoration</v>
      </c>
      <c r="K1564" s="16" t="str">
        <f>LFAT!D77</f>
        <v>I</v>
      </c>
      <c r="L1564" s="19">
        <f>LFAT!F77</f>
        <v>0.5</v>
      </c>
      <c r="M1564" s="16" t="str">
        <f>LFAT!G77</f>
        <v>CD</v>
      </c>
      <c r="N1564" s="19">
        <f>LFAT!I77</f>
        <v>0.5</v>
      </c>
      <c r="O1564" s="18">
        <f>LFAT!J77</f>
        <v>0.25</v>
      </c>
      <c r="P1564" s="18">
        <f t="shared" si="72"/>
        <v>9.7562499999999996E-2</v>
      </c>
      <c r="Q1564" s="18">
        <f t="shared" si="73"/>
        <v>0.47122987146102391</v>
      </c>
      <c r="R1564" s="18">
        <f t="shared" si="74"/>
        <v>0.14924604756835788</v>
      </c>
    </row>
    <row r="1565" spans="1:18" ht="18" customHeight="1" x14ac:dyDescent="0.2">
      <c r="A1565" s="16" t="str">
        <f>'Limiting Factor Scores'!A140</f>
        <v>UGR1</v>
      </c>
      <c r="B1565" s="16" t="str">
        <f>'Limiting Factor Scores'!B140</f>
        <v>Upper Grande Ronde</v>
      </c>
      <c r="C1565" s="16" t="str">
        <f>'Limiting Factor Scores'!C140</f>
        <v>Channel and Habitat Structure</v>
      </c>
      <c r="D1565" s="18">
        <f>'Limiting Factor Scores'!D140</f>
        <v>0.91010000000000002</v>
      </c>
      <c r="E1565" s="19">
        <f>'Limiting Factor Scores'!E140</f>
        <v>1.32</v>
      </c>
      <c r="F1565" s="18">
        <f>'Limiting Factor Scores'!F140</f>
        <v>0.17199999999999999</v>
      </c>
      <c r="G1565" s="18">
        <f>'Limiting Factor Scores'!G140</f>
        <v>1.3641098855130236</v>
      </c>
      <c r="H1565" s="18">
        <f>'Limiting Factor Scores'!H140</f>
        <v>0.41295631474225236</v>
      </c>
      <c r="I1565" s="17">
        <f>LFAT!A81</f>
        <v>6</v>
      </c>
      <c r="J1565" s="16" t="str">
        <f>LFAT!B81</f>
        <v>Instream Flow Restoration</v>
      </c>
      <c r="K1565" s="16" t="str">
        <f>LFAT!D81</f>
        <v>N</v>
      </c>
      <c r="L1565" s="19">
        <f>LFAT!F81</f>
        <v>0.1</v>
      </c>
      <c r="M1565" s="16" t="str">
        <f>LFAT!G81</f>
        <v>R</v>
      </c>
      <c r="N1565" s="19">
        <f>LFAT!I81</f>
        <v>0.1</v>
      </c>
      <c r="O1565" s="18">
        <f>LFAT!J81</f>
        <v>0.01</v>
      </c>
      <c r="P1565" s="18">
        <f t="shared" si="72"/>
        <v>1.72E-3</v>
      </c>
      <c r="Q1565" s="18">
        <f t="shared" si="73"/>
        <v>1.3641098855130237E-2</v>
      </c>
      <c r="R1565" s="18">
        <f t="shared" si="74"/>
        <v>4.129563147422524E-3</v>
      </c>
    </row>
    <row r="1566" spans="1:18" ht="18" customHeight="1" x14ac:dyDescent="0.2">
      <c r="A1566" s="16" t="str">
        <f>'Limiting Factor Scores'!A141</f>
        <v>UGR1</v>
      </c>
      <c r="B1566" s="16" t="str">
        <f>'Limiting Factor Scores'!B141</f>
        <v>Upper Grande Ronde</v>
      </c>
      <c r="C1566" s="16" t="str">
        <f>'Limiting Factor Scores'!C141</f>
        <v>Decreased Sediment Quantity</v>
      </c>
      <c r="D1566" s="18">
        <f>'Limiting Factor Scores'!D141</f>
        <v>0.91010000000000002</v>
      </c>
      <c r="E1566" s="19">
        <f>'Limiting Factor Scores'!E141</f>
        <v>1.74</v>
      </c>
      <c r="F1566" s="18">
        <f>'Limiting Factor Scores'!F141</f>
        <v>0.26650000000000001</v>
      </c>
      <c r="G1566" s="18">
        <f>'Limiting Factor Scores'!G141</f>
        <v>1.2560192590325179</v>
      </c>
      <c r="H1566" s="18">
        <f>'Limiting Factor Scores'!H141</f>
        <v>0.37415514399693617</v>
      </c>
      <c r="I1566" s="17">
        <f>LFAT!A84</f>
        <v>6</v>
      </c>
      <c r="J1566" s="16" t="str">
        <f>LFAT!B84</f>
        <v>Instream Flow Restoration</v>
      </c>
      <c r="K1566" s="16" t="str">
        <f>LFAT!D84</f>
        <v>N</v>
      </c>
      <c r="L1566" s="19">
        <f>LFAT!F84</f>
        <v>0.1</v>
      </c>
      <c r="M1566" s="16" t="str">
        <f>LFAT!G84</f>
        <v>R</v>
      </c>
      <c r="N1566" s="19">
        <f>LFAT!I84</f>
        <v>0.1</v>
      </c>
      <c r="O1566" s="18">
        <f>LFAT!J84</f>
        <v>0.01</v>
      </c>
      <c r="P1566" s="18">
        <f t="shared" si="72"/>
        <v>2.6650000000000003E-3</v>
      </c>
      <c r="Q1566" s="18">
        <f t="shared" si="73"/>
        <v>1.2560192590325179E-2</v>
      </c>
      <c r="R1566" s="18">
        <f t="shared" si="74"/>
        <v>3.7415514399693618E-3</v>
      </c>
    </row>
    <row r="1567" spans="1:18" ht="18" customHeight="1" x14ac:dyDescent="0.2">
      <c r="A1567" s="16" t="str">
        <f>'Limiting Factor Scores'!A142</f>
        <v>UGR1</v>
      </c>
      <c r="B1567" s="16" t="str">
        <f>'Limiting Factor Scores'!B142</f>
        <v>Upper Grande Ronde</v>
      </c>
      <c r="C1567" s="16" t="str">
        <f>'Limiting Factor Scores'!C142</f>
        <v>Decreased Water Quantity</v>
      </c>
      <c r="D1567" s="18">
        <f>'Limiting Factor Scores'!D142</f>
        <v>0.91010000000000002</v>
      </c>
      <c r="E1567" s="19">
        <f>'Limiting Factor Scores'!E142</f>
        <v>1</v>
      </c>
      <c r="F1567" s="18">
        <f>'Limiting Factor Scores'!F142</f>
        <v>0.1</v>
      </c>
      <c r="G1567" s="18">
        <f>'Limiting Factor Scores'!G142</f>
        <v>0.68192492867544008</v>
      </c>
      <c r="H1567" s="18">
        <f>'Limiting Factor Scores'!H142</f>
        <v>0.19708865574418905</v>
      </c>
      <c r="I1567" s="17">
        <f>LFAT!A82</f>
        <v>6</v>
      </c>
      <c r="J1567" s="16" t="str">
        <f>LFAT!B82</f>
        <v>Instream Flow Restoration</v>
      </c>
      <c r="K1567" s="16" t="str">
        <f>LFAT!D82</f>
        <v>D</v>
      </c>
      <c r="L1567" s="19">
        <f>LFAT!F82</f>
        <v>1</v>
      </c>
      <c r="M1567" s="16" t="str">
        <f>LFAT!G82</f>
        <v>C</v>
      </c>
      <c r="N1567" s="19">
        <f>LFAT!I82</f>
        <v>1</v>
      </c>
      <c r="O1567" s="18">
        <f>LFAT!J82</f>
        <v>1</v>
      </c>
      <c r="P1567" s="18">
        <f t="shared" si="72"/>
        <v>0.1</v>
      </c>
      <c r="Q1567" s="18">
        <f t="shared" si="73"/>
        <v>0.68192492867544008</v>
      </c>
      <c r="R1567" s="18">
        <f t="shared" si="74"/>
        <v>0.19708865574418905</v>
      </c>
    </row>
    <row r="1568" spans="1:18" ht="18" customHeight="1" x14ac:dyDescent="0.2">
      <c r="A1568" s="16" t="str">
        <f>'Limiting Factor Scores'!A143</f>
        <v>UGR1</v>
      </c>
      <c r="B1568" s="16" t="str">
        <f>'Limiting Factor Scores'!B143</f>
        <v>Upper Grande Ronde</v>
      </c>
      <c r="C1568" s="16" t="str">
        <f>'Limiting Factor Scores'!C143</f>
        <v>Floodplain Condition</v>
      </c>
      <c r="D1568" s="18">
        <f>'Limiting Factor Scores'!D143</f>
        <v>0.91010000000000002</v>
      </c>
      <c r="E1568" s="19">
        <f>'Limiting Factor Scores'!E143</f>
        <v>1.74</v>
      </c>
      <c r="F1568" s="18">
        <f>'Limiting Factor Scores'!F143</f>
        <v>0.26650000000000001</v>
      </c>
      <c r="G1568" s="18">
        <f>'Limiting Factor Scores'!G143</f>
        <v>1.4743067440325179</v>
      </c>
      <c r="H1568" s="18">
        <f>'Limiting Factor Scores'!H143</f>
        <v>0.41859223911295351</v>
      </c>
      <c r="I1568" s="17">
        <f>LFAT!A79</f>
        <v>6</v>
      </c>
      <c r="J1568" s="16" t="str">
        <f>LFAT!B79</f>
        <v>Instream Flow Restoration</v>
      </c>
      <c r="K1568" s="16" t="str">
        <f>LFAT!D79</f>
        <v>I</v>
      </c>
      <c r="L1568" s="19">
        <f>LFAT!F79</f>
        <v>0.5</v>
      </c>
      <c r="M1568" s="16" t="str">
        <f>LFAT!G79</f>
        <v>CD</v>
      </c>
      <c r="N1568" s="19">
        <f>LFAT!I79</f>
        <v>0.5</v>
      </c>
      <c r="O1568" s="18">
        <f>LFAT!J79</f>
        <v>0.25</v>
      </c>
      <c r="P1568" s="18">
        <f t="shared" si="72"/>
        <v>6.6625000000000004E-2</v>
      </c>
      <c r="Q1568" s="18">
        <f t="shared" si="73"/>
        <v>0.36857668600812948</v>
      </c>
      <c r="R1568" s="18">
        <f t="shared" si="74"/>
        <v>0.10464805977823838</v>
      </c>
    </row>
    <row r="1569" spans="1:18" ht="18" customHeight="1" x14ac:dyDescent="0.2">
      <c r="A1569" s="16" t="str">
        <f>'Limiting Factor Scores'!A144</f>
        <v>UGR1</v>
      </c>
      <c r="B1569" s="16" t="str">
        <f>'Limiting Factor Scores'!B144</f>
        <v>Upper Grande Ronde</v>
      </c>
      <c r="C1569" s="16" t="str">
        <f>'Limiting Factor Scores'!C144</f>
        <v>Increased Sediment Quantity</v>
      </c>
      <c r="D1569" s="18">
        <f>'Limiting Factor Scores'!D144</f>
        <v>0.91010000000000002</v>
      </c>
      <c r="E1569" s="19">
        <f>'Limiting Factor Scores'!E144</f>
        <v>1.32</v>
      </c>
      <c r="F1569" s="18">
        <f>'Limiting Factor Scores'!F144</f>
        <v>0.17199999999999999</v>
      </c>
      <c r="G1569" s="18">
        <f>'Limiting Factor Scores'!G144</f>
        <v>0.56912453417390196</v>
      </c>
      <c r="H1569" s="18">
        <f>'Limiting Factor Scores'!H144</f>
        <v>0.18724085364417262</v>
      </c>
      <c r="I1569" s="17">
        <f>LFAT!A85</f>
        <v>6</v>
      </c>
      <c r="J1569" s="16" t="str">
        <f>LFAT!B85</f>
        <v>Instream Flow Restoration</v>
      </c>
      <c r="K1569" s="16" t="str">
        <f>LFAT!D85</f>
        <v>N</v>
      </c>
      <c r="L1569" s="19">
        <f>LFAT!F85</f>
        <v>0.1</v>
      </c>
      <c r="M1569" s="16" t="str">
        <f>LFAT!G85</f>
        <v>R</v>
      </c>
      <c r="N1569" s="19">
        <f>LFAT!I85</f>
        <v>0.1</v>
      </c>
      <c r="O1569" s="18">
        <f>LFAT!J85</f>
        <v>0.01</v>
      </c>
      <c r="P1569" s="18">
        <f t="shared" si="72"/>
        <v>1.72E-3</v>
      </c>
      <c r="Q1569" s="18">
        <f t="shared" si="73"/>
        <v>5.6912453417390201E-3</v>
      </c>
      <c r="R1569" s="18">
        <f t="shared" si="74"/>
        <v>1.8724085364417262E-3</v>
      </c>
    </row>
    <row r="1570" spans="1:18" ht="18" customHeight="1" x14ac:dyDescent="0.2">
      <c r="A1570" s="16" t="str">
        <f>'Limiting Factor Scores'!A145</f>
        <v>UGR1</v>
      </c>
      <c r="B1570" s="16" t="str">
        <f>'Limiting Factor Scores'!B145</f>
        <v>Upper Grande Ronde</v>
      </c>
      <c r="C1570" s="16" t="str">
        <f>'Limiting Factor Scores'!C145</f>
        <v>Non-Native Species Interactions and Competition</v>
      </c>
      <c r="D1570" s="18">
        <f>'Limiting Factor Scores'!D145</f>
        <v>0.91010000000000002</v>
      </c>
      <c r="E1570" s="19">
        <f>'Limiting Factor Scores'!E145</f>
        <v>1.59</v>
      </c>
      <c r="F1570" s="18">
        <f>'Limiting Factor Scores'!F145</f>
        <v>0.23275000000000001</v>
      </c>
      <c r="G1570" s="18">
        <f>'Limiting Factor Scores'!G145</f>
        <v>0.85184222365921758</v>
      </c>
      <c r="H1570" s="18">
        <f>'Limiting Factor Scores'!H145</f>
        <v>0.30048999223275141</v>
      </c>
      <c r="I1570" s="17">
        <f>LFAT!A91</f>
        <v>6</v>
      </c>
      <c r="J1570" s="16" t="str">
        <f>LFAT!B91</f>
        <v>Instream Flow Restoration</v>
      </c>
      <c r="K1570" s="16" t="str">
        <f>LFAT!D91</f>
        <v>N</v>
      </c>
      <c r="L1570" s="19">
        <f>LFAT!F91</f>
        <v>0.1</v>
      </c>
      <c r="M1570" s="16" t="str">
        <f>LFAT!G91</f>
        <v>R</v>
      </c>
      <c r="N1570" s="19">
        <f>LFAT!I91</f>
        <v>0.1</v>
      </c>
      <c r="O1570" s="18">
        <f>LFAT!J91</f>
        <v>0.01</v>
      </c>
      <c r="P1570" s="18">
        <f t="shared" si="72"/>
        <v>2.3275000000000001E-3</v>
      </c>
      <c r="Q1570" s="18">
        <f t="shared" si="73"/>
        <v>8.5184222365921759E-3</v>
      </c>
      <c r="R1570" s="18">
        <f t="shared" si="74"/>
        <v>3.0048999223275144E-3</v>
      </c>
    </row>
    <row r="1571" spans="1:18" ht="18" customHeight="1" x14ac:dyDescent="0.2">
      <c r="A1571" s="16" t="str">
        <f>'Limiting Factor Scores'!A146</f>
        <v>UGR1</v>
      </c>
      <c r="B1571" s="16" t="str">
        <f>'Limiting Factor Scores'!B146</f>
        <v>Upper Grande Ronde</v>
      </c>
      <c r="C1571" s="16" t="str">
        <f>'Limiting Factor Scores'!C146</f>
        <v>Predation</v>
      </c>
      <c r="D1571" s="18">
        <f>'Limiting Factor Scores'!D146</f>
        <v>0.91010000000000002</v>
      </c>
      <c r="E1571" s="19">
        <f>'Limiting Factor Scores'!E146</f>
        <v>2.88</v>
      </c>
      <c r="F1571" s="18">
        <f>'Limiting Factor Scores'!F146</f>
        <v>0.52300000000000002</v>
      </c>
      <c r="G1571" s="18">
        <f>'Limiting Factor Scores'!G146</f>
        <v>2.5567049264622583</v>
      </c>
      <c r="H1571" s="18">
        <f>'Limiting Factor Scores'!H146</f>
        <v>0.78169893172577032</v>
      </c>
      <c r="I1571" s="17">
        <f>LFAT!A89</f>
        <v>6</v>
      </c>
      <c r="J1571" s="16" t="str">
        <f>LFAT!B89</f>
        <v>Instream Flow Restoration</v>
      </c>
      <c r="K1571" s="16" t="str">
        <f>LFAT!D89</f>
        <v>N</v>
      </c>
      <c r="L1571" s="19">
        <f>LFAT!F89</f>
        <v>0.1</v>
      </c>
      <c r="M1571" s="16" t="str">
        <f>LFAT!G89</f>
        <v>R</v>
      </c>
      <c r="N1571" s="19">
        <f>LFAT!I89</f>
        <v>0.1</v>
      </c>
      <c r="O1571" s="18">
        <f>LFAT!J89</f>
        <v>0.01</v>
      </c>
      <c r="P1571" s="18">
        <f t="shared" si="72"/>
        <v>5.2300000000000003E-3</v>
      </c>
      <c r="Q1571" s="18">
        <f t="shared" si="73"/>
        <v>2.5567049264622582E-2</v>
      </c>
      <c r="R1571" s="18">
        <f t="shared" si="74"/>
        <v>7.8169893172577026E-3</v>
      </c>
    </row>
    <row r="1572" spans="1:18" ht="18" customHeight="1" x14ac:dyDescent="0.2">
      <c r="A1572" s="16" t="str">
        <f>'Limiting Factor Scores'!A147</f>
        <v>UGR1</v>
      </c>
      <c r="B1572" s="16" t="str">
        <f>'Limiting Factor Scores'!B147</f>
        <v>Upper Grande Ronde</v>
      </c>
      <c r="C1572" s="16" t="str">
        <f>'Limiting Factor Scores'!C147</f>
        <v>Riparian Condition</v>
      </c>
      <c r="D1572" s="18">
        <f>'Limiting Factor Scores'!D147</f>
        <v>0.91010000000000002</v>
      </c>
      <c r="E1572" s="19">
        <f>'Limiting Factor Scores'!E147</f>
        <v>1.32</v>
      </c>
      <c r="F1572" s="18">
        <f>'Limiting Factor Scores'!F147</f>
        <v>0.17199999999999999</v>
      </c>
      <c r="G1572" s="18">
        <f>'Limiting Factor Scores'!G147</f>
        <v>0.97164876299131742</v>
      </c>
      <c r="H1572" s="18">
        <f>'Limiting Factor Scores'!H147</f>
        <v>0.3137340925132201</v>
      </c>
      <c r="I1572" s="17">
        <f>LFAT!A78</f>
        <v>6</v>
      </c>
      <c r="J1572" s="16" t="str">
        <f>LFAT!B78</f>
        <v>Instream Flow Restoration</v>
      </c>
      <c r="K1572" s="16" t="str">
        <f>LFAT!D78</f>
        <v>I</v>
      </c>
      <c r="L1572" s="19">
        <f>LFAT!F78</f>
        <v>0.5</v>
      </c>
      <c r="M1572" s="16" t="str">
        <f>LFAT!G78</f>
        <v>CD</v>
      </c>
      <c r="N1572" s="19">
        <f>LFAT!I78</f>
        <v>0.5</v>
      </c>
      <c r="O1572" s="18">
        <f>LFAT!J78</f>
        <v>0.25</v>
      </c>
      <c r="P1572" s="18">
        <f t="shared" si="72"/>
        <v>4.2999999999999997E-2</v>
      </c>
      <c r="Q1572" s="18">
        <f t="shared" si="73"/>
        <v>0.24291219074782935</v>
      </c>
      <c r="R1572" s="18">
        <f t="shared" si="74"/>
        <v>7.8433523128305024E-2</v>
      </c>
    </row>
    <row r="1573" spans="1:18" ht="18" customHeight="1" x14ac:dyDescent="0.2">
      <c r="A1573" s="16" t="str">
        <f>'Limiting Factor Scores'!A148</f>
        <v>UGR1</v>
      </c>
      <c r="B1573" s="16" t="str">
        <f>'Limiting Factor Scores'!B148</f>
        <v>Upper Grande Ronde</v>
      </c>
      <c r="C1573" s="16" t="str">
        <f>'Limiting Factor Scores'!C148</f>
        <v>Side Channel and Wetland Habitat</v>
      </c>
      <c r="D1573" s="18">
        <f>'Limiting Factor Scores'!D148</f>
        <v>0.91010000000000002</v>
      </c>
      <c r="E1573" s="19">
        <f>'Limiting Factor Scores'!E148</f>
        <v>1.74</v>
      </c>
      <c r="F1573" s="18">
        <f>'Limiting Factor Scores'!F148</f>
        <v>0.26650000000000001</v>
      </c>
      <c r="G1573" s="18">
        <f>'Limiting Factor Scores'!G148</f>
        <v>1.8641058238699288</v>
      </c>
      <c r="H1573" s="18">
        <f>'Limiting Factor Scores'!H148</f>
        <v>0.5433279446754774</v>
      </c>
      <c r="I1573" s="17">
        <f>LFAT!A80</f>
        <v>6</v>
      </c>
      <c r="J1573" s="16" t="str">
        <f>LFAT!B80</f>
        <v>Instream Flow Restoration</v>
      </c>
      <c r="K1573" s="16" t="str">
        <f>LFAT!D80</f>
        <v>D</v>
      </c>
      <c r="L1573" s="19">
        <f>LFAT!F80</f>
        <v>1</v>
      </c>
      <c r="M1573" s="16" t="str">
        <f>LFAT!G80</f>
        <v>CD</v>
      </c>
      <c r="N1573" s="19">
        <f>LFAT!I80</f>
        <v>0.5</v>
      </c>
      <c r="O1573" s="18">
        <f>LFAT!J80</f>
        <v>0.5</v>
      </c>
      <c r="P1573" s="18">
        <f t="shared" si="72"/>
        <v>0.13325000000000001</v>
      </c>
      <c r="Q1573" s="18">
        <f t="shared" si="73"/>
        <v>0.93205291193496442</v>
      </c>
      <c r="R1573" s="18">
        <f t="shared" si="74"/>
        <v>0.2716639723377387</v>
      </c>
    </row>
    <row r="1574" spans="1:18" ht="18" customHeight="1" x14ac:dyDescent="0.2">
      <c r="A1574" s="16" t="str">
        <f>'Limiting Factor Scores'!A149</f>
        <v>UGR1</v>
      </c>
      <c r="B1574" s="16" t="str">
        <f>'Limiting Factor Scores'!B149</f>
        <v>Upper Grande Ronde</v>
      </c>
      <c r="C1574" s="16" t="str">
        <f>'Limiting Factor Scores'!C149</f>
        <v>Summer Water Temperature</v>
      </c>
      <c r="D1574" s="18">
        <f>'Limiting Factor Scores'!D149</f>
        <v>0.91010000000000002</v>
      </c>
      <c r="E1574" s="19">
        <f>'Limiting Factor Scores'!E149</f>
        <v>1</v>
      </c>
      <c r="F1574" s="18">
        <f>'Limiting Factor Scores'!F149</f>
        <v>0.1</v>
      </c>
      <c r="G1574" s="18">
        <f>'Limiting Factor Scores'!G149</f>
        <v>0.60586657141557021</v>
      </c>
      <c r="H1574" s="18">
        <f>'Limiting Factor Scores'!H149</f>
        <v>0.18959983285389254</v>
      </c>
      <c r="I1574" s="17">
        <f>LFAT!A86</f>
        <v>6</v>
      </c>
      <c r="J1574" s="16" t="str">
        <f>LFAT!B86</f>
        <v>Instream Flow Restoration</v>
      </c>
      <c r="K1574" s="16" t="str">
        <f>LFAT!D86</f>
        <v>D</v>
      </c>
      <c r="L1574" s="19">
        <f>LFAT!F86</f>
        <v>1</v>
      </c>
      <c r="M1574" s="16" t="str">
        <f>LFAT!G86</f>
        <v>C</v>
      </c>
      <c r="N1574" s="19">
        <f>LFAT!I86</f>
        <v>1</v>
      </c>
      <c r="O1574" s="18">
        <f>LFAT!J86</f>
        <v>1</v>
      </c>
      <c r="P1574" s="18">
        <f t="shared" si="72"/>
        <v>0.1</v>
      </c>
      <c r="Q1574" s="18">
        <f t="shared" si="73"/>
        <v>0.60586657141557021</v>
      </c>
      <c r="R1574" s="18">
        <f t="shared" si="74"/>
        <v>0.18959983285389254</v>
      </c>
    </row>
    <row r="1575" spans="1:18" ht="18" customHeight="1" x14ac:dyDescent="0.2">
      <c r="A1575" s="16" t="str">
        <f>'Limiting Factor Scores'!A150</f>
        <v>UGR1</v>
      </c>
      <c r="B1575" s="16" t="str">
        <f>'Limiting Factor Scores'!B150</f>
        <v>Upper Grande Ronde</v>
      </c>
      <c r="C1575" s="16" t="str">
        <f>'Limiting Factor Scores'!C150</f>
        <v>Water Quality</v>
      </c>
      <c r="D1575" s="18">
        <f>'Limiting Factor Scores'!D150</f>
        <v>0.91010000000000002</v>
      </c>
      <c r="E1575" s="19">
        <f>'Limiting Factor Scores'!E150</f>
        <v>1</v>
      </c>
      <c r="F1575" s="18">
        <f>'Limiting Factor Scores'!F150</f>
        <v>0.1</v>
      </c>
      <c r="G1575" s="18">
        <f>'Limiting Factor Scores'!G150</f>
        <v>0.52980821442873016</v>
      </c>
      <c r="H1575" s="18">
        <f>'Limiting Factor Scores'!H150</f>
        <v>0.14706565932588875</v>
      </c>
      <c r="I1575" s="17">
        <f>LFAT!A88</f>
        <v>6</v>
      </c>
      <c r="J1575" s="16" t="str">
        <f>LFAT!B88</f>
        <v>Instream Flow Restoration</v>
      </c>
      <c r="K1575" s="16" t="str">
        <f>LFAT!D88</f>
        <v>D</v>
      </c>
      <c r="L1575" s="19">
        <f>LFAT!F88</f>
        <v>1</v>
      </c>
      <c r="M1575" s="16" t="str">
        <f>LFAT!G88</f>
        <v>CD</v>
      </c>
      <c r="N1575" s="19">
        <f>LFAT!I88</f>
        <v>0.5</v>
      </c>
      <c r="O1575" s="18">
        <f>LFAT!J88</f>
        <v>0.5</v>
      </c>
      <c r="P1575" s="18">
        <f t="shared" si="72"/>
        <v>0.05</v>
      </c>
      <c r="Q1575" s="18">
        <f t="shared" si="73"/>
        <v>0.26490410721436508</v>
      </c>
      <c r="R1575" s="18">
        <f t="shared" si="74"/>
        <v>7.3532829662944374E-2</v>
      </c>
    </row>
    <row r="1576" spans="1:18" ht="18" customHeight="1" x14ac:dyDescent="0.2">
      <c r="A1576" s="16" t="str">
        <f>'Limiting Factor Scores'!A151</f>
        <v>UGR1</v>
      </c>
      <c r="B1576" s="16" t="str">
        <f>'Limiting Factor Scores'!B151</f>
        <v>Upper Grande Ronde</v>
      </c>
      <c r="C1576" s="16" t="str">
        <f>'Limiting Factor Scores'!C151</f>
        <v>Winter Water Temperature</v>
      </c>
      <c r="D1576" s="18">
        <f>'Limiting Factor Scores'!D151</f>
        <v>0.91010000000000002</v>
      </c>
      <c r="E1576" s="19">
        <f>'Limiting Factor Scores'!E151</f>
        <v>1</v>
      </c>
      <c r="F1576" s="18">
        <f>'Limiting Factor Scores'!F151</f>
        <v>0.1</v>
      </c>
      <c r="G1576" s="18">
        <f>'Limiting Factor Scores'!G151</f>
        <v>0.43619792858443007</v>
      </c>
      <c r="H1576" s="18">
        <f>'Limiting Factor Scores'!H151</f>
        <v>0.11880705430040592</v>
      </c>
      <c r="I1576" s="17">
        <f>LFAT!A87</f>
        <v>6</v>
      </c>
      <c r="J1576" s="16" t="str">
        <f>LFAT!B87</f>
        <v>Instream Flow Restoration</v>
      </c>
      <c r="K1576" s="16" t="str">
        <f>LFAT!D87</f>
        <v>N</v>
      </c>
      <c r="L1576" s="19">
        <f>LFAT!F87</f>
        <v>0.1</v>
      </c>
      <c r="M1576" s="16" t="str">
        <f>LFAT!G87</f>
        <v>R</v>
      </c>
      <c r="N1576" s="19">
        <f>LFAT!I87</f>
        <v>0.1</v>
      </c>
      <c r="O1576" s="18">
        <f>LFAT!J87</f>
        <v>0.01</v>
      </c>
      <c r="P1576" s="18">
        <f t="shared" si="72"/>
        <v>1E-3</v>
      </c>
      <c r="Q1576" s="18">
        <f t="shared" si="73"/>
        <v>4.3619792858443007E-3</v>
      </c>
      <c r="R1576" s="18">
        <f t="shared" si="74"/>
        <v>1.1880705430040593E-3</v>
      </c>
    </row>
    <row r="1577" spans="1:18" ht="18" customHeight="1" x14ac:dyDescent="0.2">
      <c r="A1577" s="16" t="str">
        <f>'Limiting Factor Scores'!A137</f>
        <v>UGR1</v>
      </c>
      <c r="B1577" s="16" t="str">
        <f>'Limiting Factor Scores'!B137</f>
        <v>Upper Grande Ronde</v>
      </c>
      <c r="C1577" s="16" t="str">
        <f>'Limiting Factor Scores'!C137</f>
        <v>Altered Flow Timing</v>
      </c>
      <c r="D1577" s="18">
        <f>'Limiting Factor Scores'!D137</f>
        <v>0.91010000000000002</v>
      </c>
      <c r="E1577" s="19">
        <f>'Limiting Factor Scores'!E137</f>
        <v>1</v>
      </c>
      <c r="F1577" s="18">
        <f>'Limiting Factor Scores'!F137</f>
        <v>0.1</v>
      </c>
      <c r="G1577" s="18">
        <f>'Limiting Factor Scores'!G137</f>
        <v>0.47715242858443008</v>
      </c>
      <c r="H1577" s="18">
        <f>'Limiting Factor Scores'!H137</f>
        <v>0.13279009073781831</v>
      </c>
      <c r="I1577" s="17">
        <f>LFAT!A98</f>
        <v>7</v>
      </c>
      <c r="J1577" s="16" t="str">
        <f>LFAT!B98</f>
        <v>Thermal Refuge Enhancement (reconnect, expand)</v>
      </c>
      <c r="K1577" s="16" t="str">
        <f>LFAT!D98</f>
        <v>N</v>
      </c>
      <c r="L1577" s="19">
        <f>LFAT!F98</f>
        <v>0.1</v>
      </c>
      <c r="M1577" s="16" t="str">
        <f>LFAT!G98</f>
        <v>R</v>
      </c>
      <c r="N1577" s="19">
        <f>LFAT!I98</f>
        <v>0.1</v>
      </c>
      <c r="O1577" s="18">
        <f>LFAT!J98</f>
        <v>0.01</v>
      </c>
      <c r="P1577" s="18">
        <f t="shared" si="72"/>
        <v>1E-3</v>
      </c>
      <c r="Q1577" s="18">
        <f t="shared" si="73"/>
        <v>4.7715242858443006E-3</v>
      </c>
      <c r="R1577" s="18">
        <f t="shared" si="74"/>
        <v>1.3279009073781831E-3</v>
      </c>
    </row>
    <row r="1578" spans="1:18" ht="18" customHeight="1" x14ac:dyDescent="0.2">
      <c r="A1578" s="16" t="str">
        <f>'Limiting Factor Scores'!A138</f>
        <v>UGR1</v>
      </c>
      <c r="B1578" s="16" t="str">
        <f>'Limiting Factor Scores'!B138</f>
        <v>Upper Grande Ronde</v>
      </c>
      <c r="C1578" s="16" t="str">
        <f>'Limiting Factor Scores'!C138</f>
        <v>Altered Primary Productivity</v>
      </c>
      <c r="D1578" s="18">
        <f>'Limiting Factor Scores'!D138</f>
        <v>0.91010000000000002</v>
      </c>
      <c r="E1578" s="19">
        <f>'Limiting Factor Scores'!E138</f>
        <v>1</v>
      </c>
      <c r="F1578" s="18">
        <f>'Limiting Factor Scores'!F138</f>
        <v>0.1</v>
      </c>
      <c r="G1578" s="18">
        <f>'Limiting Factor Scores'!G138</f>
        <v>0.33088635707785002</v>
      </c>
      <c r="H1578" s="18">
        <f>'Limiting Factor Scores'!H138</f>
        <v>9.4760912121534799E-2</v>
      </c>
      <c r="I1578" s="17">
        <f>LFAT!A105</f>
        <v>7</v>
      </c>
      <c r="J1578" s="16" t="str">
        <f>LFAT!B105</f>
        <v>Thermal Refuge Enhancement (reconnect, expand)</v>
      </c>
      <c r="K1578" s="16" t="str">
        <f>LFAT!D105</f>
        <v>N</v>
      </c>
      <c r="L1578" s="19">
        <f>LFAT!F105</f>
        <v>0.1</v>
      </c>
      <c r="M1578" s="16" t="str">
        <f>LFAT!G105</f>
        <v>R</v>
      </c>
      <c r="N1578" s="19">
        <f>LFAT!I105</f>
        <v>0.1</v>
      </c>
      <c r="O1578" s="18">
        <f>LFAT!J105</f>
        <v>0.01</v>
      </c>
      <c r="P1578" s="18">
        <f t="shared" si="72"/>
        <v>1E-3</v>
      </c>
      <c r="Q1578" s="18">
        <f t="shared" si="73"/>
        <v>3.3088635707785004E-3</v>
      </c>
      <c r="R1578" s="18">
        <f t="shared" si="74"/>
        <v>9.4760912121534806E-4</v>
      </c>
    </row>
    <row r="1579" spans="1:18" ht="18" customHeight="1" x14ac:dyDescent="0.2">
      <c r="A1579" s="16" t="str">
        <f>'Limiting Factor Scores'!A139</f>
        <v>UGR1</v>
      </c>
      <c r="B1579" s="16" t="str">
        <f>'Limiting Factor Scores'!B139</f>
        <v>Upper Grande Ronde</v>
      </c>
      <c r="C1579" s="16" t="str">
        <f>'Limiting Factor Scores'!C139</f>
        <v>Anthropogenic Barriers</v>
      </c>
      <c r="D1579" s="18">
        <f>'Limiting Factor Scores'!D139</f>
        <v>0.91010000000000002</v>
      </c>
      <c r="E1579" s="19">
        <f>'Limiting Factor Scores'!E139</f>
        <v>2.29</v>
      </c>
      <c r="F1579" s="18">
        <f>'Limiting Factor Scores'!F139</f>
        <v>0.39024999999999999</v>
      </c>
      <c r="G1579" s="18">
        <f>'Limiting Factor Scores'!G139</f>
        <v>1.8849194858440956</v>
      </c>
      <c r="H1579" s="18">
        <f>'Limiting Factor Scores'!H139</f>
        <v>0.59698419027343153</v>
      </c>
      <c r="I1579" s="17">
        <f>LFAT!A92</f>
        <v>7</v>
      </c>
      <c r="J1579" s="16" t="str">
        <f>LFAT!B92</f>
        <v>Thermal Refuge Enhancement (reconnect, expand)</v>
      </c>
      <c r="K1579" s="16" t="str">
        <f>LFAT!D92</f>
        <v>N</v>
      </c>
      <c r="L1579" s="19">
        <f>LFAT!F92</f>
        <v>0.1</v>
      </c>
      <c r="M1579" s="16" t="str">
        <f>LFAT!G92</f>
        <v>R</v>
      </c>
      <c r="N1579" s="19">
        <f>LFAT!I92</f>
        <v>0.1</v>
      </c>
      <c r="O1579" s="18">
        <f>LFAT!J92</f>
        <v>0.01</v>
      </c>
      <c r="P1579" s="18">
        <f t="shared" si="72"/>
        <v>3.9025000000000002E-3</v>
      </c>
      <c r="Q1579" s="18">
        <f t="shared" si="73"/>
        <v>1.8849194858440957E-2</v>
      </c>
      <c r="R1579" s="18">
        <f t="shared" si="74"/>
        <v>5.9698419027343153E-3</v>
      </c>
    </row>
    <row r="1580" spans="1:18" ht="18" customHeight="1" x14ac:dyDescent="0.2">
      <c r="A1580" s="16" t="str">
        <f>'Limiting Factor Scores'!A140</f>
        <v>UGR1</v>
      </c>
      <c r="B1580" s="16" t="str">
        <f>'Limiting Factor Scores'!B140</f>
        <v>Upper Grande Ronde</v>
      </c>
      <c r="C1580" s="16" t="str">
        <f>'Limiting Factor Scores'!C140</f>
        <v>Channel and Habitat Structure</v>
      </c>
      <c r="D1580" s="18">
        <f>'Limiting Factor Scores'!D140</f>
        <v>0.91010000000000002</v>
      </c>
      <c r="E1580" s="19">
        <f>'Limiting Factor Scores'!E140</f>
        <v>1.32</v>
      </c>
      <c r="F1580" s="18">
        <f>'Limiting Factor Scores'!F140</f>
        <v>0.17199999999999999</v>
      </c>
      <c r="G1580" s="18">
        <f>'Limiting Factor Scores'!G140</f>
        <v>1.3641098855130236</v>
      </c>
      <c r="H1580" s="18">
        <f>'Limiting Factor Scores'!H140</f>
        <v>0.41295631474225236</v>
      </c>
      <c r="I1580" s="17">
        <f>LFAT!A96</f>
        <v>7</v>
      </c>
      <c r="J1580" s="16" t="str">
        <f>LFAT!B96</f>
        <v>Thermal Refuge Enhancement (reconnect, expand)</v>
      </c>
      <c r="K1580" s="16" t="str">
        <f>LFAT!D96</f>
        <v>N</v>
      </c>
      <c r="L1580" s="19">
        <f>LFAT!F96</f>
        <v>0.1</v>
      </c>
      <c r="M1580" s="16" t="str">
        <f>LFAT!G96</f>
        <v>R</v>
      </c>
      <c r="N1580" s="19">
        <f>LFAT!I96</f>
        <v>0.1</v>
      </c>
      <c r="O1580" s="18">
        <f>LFAT!J96</f>
        <v>0.01</v>
      </c>
      <c r="P1580" s="18">
        <f t="shared" si="72"/>
        <v>1.72E-3</v>
      </c>
      <c r="Q1580" s="18">
        <f t="shared" si="73"/>
        <v>1.3641098855130237E-2</v>
      </c>
      <c r="R1580" s="18">
        <f t="shared" si="74"/>
        <v>4.129563147422524E-3</v>
      </c>
    </row>
    <row r="1581" spans="1:18" ht="18" customHeight="1" x14ac:dyDescent="0.2">
      <c r="A1581" s="16" t="str">
        <f>'Limiting Factor Scores'!A141</f>
        <v>UGR1</v>
      </c>
      <c r="B1581" s="16" t="str">
        <f>'Limiting Factor Scores'!B141</f>
        <v>Upper Grande Ronde</v>
      </c>
      <c r="C1581" s="16" t="str">
        <f>'Limiting Factor Scores'!C141</f>
        <v>Decreased Sediment Quantity</v>
      </c>
      <c r="D1581" s="18">
        <f>'Limiting Factor Scores'!D141</f>
        <v>0.91010000000000002</v>
      </c>
      <c r="E1581" s="19">
        <f>'Limiting Factor Scores'!E141</f>
        <v>1.74</v>
      </c>
      <c r="F1581" s="18">
        <f>'Limiting Factor Scores'!F141</f>
        <v>0.26650000000000001</v>
      </c>
      <c r="G1581" s="18">
        <f>'Limiting Factor Scores'!G141</f>
        <v>1.2560192590325179</v>
      </c>
      <c r="H1581" s="18">
        <f>'Limiting Factor Scores'!H141</f>
        <v>0.37415514399693617</v>
      </c>
      <c r="I1581" s="17">
        <f>LFAT!A99</f>
        <v>7</v>
      </c>
      <c r="J1581" s="16" t="str">
        <f>LFAT!B99</f>
        <v>Thermal Refuge Enhancement (reconnect, expand)</v>
      </c>
      <c r="K1581" s="16" t="str">
        <f>LFAT!D99</f>
        <v>N</v>
      </c>
      <c r="L1581" s="19">
        <f>LFAT!F99</f>
        <v>0.1</v>
      </c>
      <c r="M1581" s="16" t="str">
        <f>LFAT!G99</f>
        <v>R</v>
      </c>
      <c r="N1581" s="19">
        <f>LFAT!I99</f>
        <v>0.1</v>
      </c>
      <c r="O1581" s="18">
        <f>LFAT!J99</f>
        <v>0.01</v>
      </c>
      <c r="P1581" s="18">
        <f t="shared" si="72"/>
        <v>2.6650000000000003E-3</v>
      </c>
      <c r="Q1581" s="18">
        <f t="shared" si="73"/>
        <v>1.2560192590325179E-2</v>
      </c>
      <c r="R1581" s="18">
        <f t="shared" si="74"/>
        <v>3.7415514399693618E-3</v>
      </c>
    </row>
    <row r="1582" spans="1:18" ht="18" customHeight="1" x14ac:dyDescent="0.2">
      <c r="A1582" s="16" t="str">
        <f>'Limiting Factor Scores'!A142</f>
        <v>UGR1</v>
      </c>
      <c r="B1582" s="16" t="str">
        <f>'Limiting Factor Scores'!B142</f>
        <v>Upper Grande Ronde</v>
      </c>
      <c r="C1582" s="16" t="str">
        <f>'Limiting Factor Scores'!C142</f>
        <v>Decreased Water Quantity</v>
      </c>
      <c r="D1582" s="18">
        <f>'Limiting Factor Scores'!D142</f>
        <v>0.91010000000000002</v>
      </c>
      <c r="E1582" s="19">
        <f>'Limiting Factor Scores'!E142</f>
        <v>1</v>
      </c>
      <c r="F1582" s="18">
        <f>'Limiting Factor Scores'!F142</f>
        <v>0.1</v>
      </c>
      <c r="G1582" s="18">
        <f>'Limiting Factor Scores'!G142</f>
        <v>0.68192492867544008</v>
      </c>
      <c r="H1582" s="18">
        <f>'Limiting Factor Scores'!H142</f>
        <v>0.19708865574418905</v>
      </c>
      <c r="I1582" s="17">
        <f>LFAT!A97</f>
        <v>7</v>
      </c>
      <c r="J1582" s="16" t="str">
        <f>LFAT!B97</f>
        <v>Thermal Refuge Enhancement (reconnect, expand)</v>
      </c>
      <c r="K1582" s="16" t="str">
        <f>LFAT!D97</f>
        <v>I</v>
      </c>
      <c r="L1582" s="19">
        <f>LFAT!F97</f>
        <v>0.5</v>
      </c>
      <c r="M1582" s="16" t="str">
        <f>LFAT!G97</f>
        <v>R</v>
      </c>
      <c r="N1582" s="19">
        <f>LFAT!I97</f>
        <v>0.1</v>
      </c>
      <c r="O1582" s="18">
        <f>LFAT!J97</f>
        <v>0.05</v>
      </c>
      <c r="P1582" s="18">
        <f t="shared" si="72"/>
        <v>5.000000000000001E-3</v>
      </c>
      <c r="Q1582" s="18">
        <f t="shared" si="73"/>
        <v>3.4096246433772008E-2</v>
      </c>
      <c r="R1582" s="18">
        <f t="shared" si="74"/>
        <v>9.8544327872094536E-3</v>
      </c>
    </row>
    <row r="1583" spans="1:18" ht="18" customHeight="1" x14ac:dyDescent="0.2">
      <c r="A1583" s="16" t="str">
        <f>'Limiting Factor Scores'!A143</f>
        <v>UGR1</v>
      </c>
      <c r="B1583" s="16" t="str">
        <f>'Limiting Factor Scores'!B143</f>
        <v>Upper Grande Ronde</v>
      </c>
      <c r="C1583" s="16" t="str">
        <f>'Limiting Factor Scores'!C143</f>
        <v>Floodplain Condition</v>
      </c>
      <c r="D1583" s="18">
        <f>'Limiting Factor Scores'!D143</f>
        <v>0.91010000000000002</v>
      </c>
      <c r="E1583" s="19">
        <f>'Limiting Factor Scores'!E143</f>
        <v>1.74</v>
      </c>
      <c r="F1583" s="18">
        <f>'Limiting Factor Scores'!F143</f>
        <v>0.26650000000000001</v>
      </c>
      <c r="G1583" s="18">
        <f>'Limiting Factor Scores'!G143</f>
        <v>1.4743067440325179</v>
      </c>
      <c r="H1583" s="18">
        <f>'Limiting Factor Scores'!H143</f>
        <v>0.41859223911295351</v>
      </c>
      <c r="I1583" s="17">
        <f>LFAT!A94</f>
        <v>7</v>
      </c>
      <c r="J1583" s="16" t="str">
        <f>LFAT!B94</f>
        <v>Thermal Refuge Enhancement (reconnect, expand)</v>
      </c>
      <c r="K1583" s="16" t="str">
        <f>LFAT!D94</f>
        <v>N</v>
      </c>
      <c r="L1583" s="19">
        <f>LFAT!F94</f>
        <v>0.1</v>
      </c>
      <c r="M1583" s="16" t="str">
        <f>LFAT!G94</f>
        <v>CD</v>
      </c>
      <c r="N1583" s="19">
        <f>LFAT!I94</f>
        <v>0.5</v>
      </c>
      <c r="O1583" s="18">
        <f>LFAT!J94</f>
        <v>0.05</v>
      </c>
      <c r="P1583" s="18">
        <f t="shared" si="72"/>
        <v>1.3325000000000002E-2</v>
      </c>
      <c r="Q1583" s="18">
        <f t="shared" si="73"/>
        <v>7.3715337201625902E-2</v>
      </c>
      <c r="R1583" s="18">
        <f t="shared" si="74"/>
        <v>2.0929611955647676E-2</v>
      </c>
    </row>
    <row r="1584" spans="1:18" ht="18" customHeight="1" x14ac:dyDescent="0.2">
      <c r="A1584" s="16" t="str">
        <f>'Limiting Factor Scores'!A144</f>
        <v>UGR1</v>
      </c>
      <c r="B1584" s="16" t="str">
        <f>'Limiting Factor Scores'!B144</f>
        <v>Upper Grande Ronde</v>
      </c>
      <c r="C1584" s="16" t="str">
        <f>'Limiting Factor Scores'!C144</f>
        <v>Increased Sediment Quantity</v>
      </c>
      <c r="D1584" s="18">
        <f>'Limiting Factor Scores'!D144</f>
        <v>0.91010000000000002</v>
      </c>
      <c r="E1584" s="19">
        <f>'Limiting Factor Scores'!E144</f>
        <v>1.32</v>
      </c>
      <c r="F1584" s="18">
        <f>'Limiting Factor Scores'!F144</f>
        <v>0.17199999999999999</v>
      </c>
      <c r="G1584" s="18">
        <f>'Limiting Factor Scores'!G144</f>
        <v>0.56912453417390196</v>
      </c>
      <c r="H1584" s="18">
        <f>'Limiting Factor Scores'!H144</f>
        <v>0.18724085364417262</v>
      </c>
      <c r="I1584" s="17">
        <f>LFAT!A100</f>
        <v>7</v>
      </c>
      <c r="J1584" s="16" t="str">
        <f>LFAT!B100</f>
        <v>Thermal Refuge Enhancement (reconnect, expand)</v>
      </c>
      <c r="K1584" s="16" t="str">
        <f>LFAT!D100</f>
        <v>N</v>
      </c>
      <c r="L1584" s="19">
        <f>LFAT!F100</f>
        <v>0.1</v>
      </c>
      <c r="M1584" s="16" t="str">
        <f>LFAT!G100</f>
        <v>R</v>
      </c>
      <c r="N1584" s="19">
        <f>LFAT!I100</f>
        <v>0.1</v>
      </c>
      <c r="O1584" s="18">
        <f>LFAT!J100</f>
        <v>0.01</v>
      </c>
      <c r="P1584" s="18">
        <f t="shared" si="72"/>
        <v>1.72E-3</v>
      </c>
      <c r="Q1584" s="18">
        <f t="shared" si="73"/>
        <v>5.6912453417390201E-3</v>
      </c>
      <c r="R1584" s="18">
        <f t="shared" si="74"/>
        <v>1.8724085364417262E-3</v>
      </c>
    </row>
    <row r="1585" spans="1:18" ht="18" customHeight="1" x14ac:dyDescent="0.2">
      <c r="A1585" s="16" t="str">
        <f>'Limiting Factor Scores'!A145</f>
        <v>UGR1</v>
      </c>
      <c r="B1585" s="16" t="str">
        <f>'Limiting Factor Scores'!B145</f>
        <v>Upper Grande Ronde</v>
      </c>
      <c r="C1585" s="16" t="str">
        <f>'Limiting Factor Scores'!C145</f>
        <v>Non-Native Species Interactions and Competition</v>
      </c>
      <c r="D1585" s="18">
        <f>'Limiting Factor Scores'!D145</f>
        <v>0.91010000000000002</v>
      </c>
      <c r="E1585" s="19">
        <f>'Limiting Factor Scores'!E145</f>
        <v>1.59</v>
      </c>
      <c r="F1585" s="18">
        <f>'Limiting Factor Scores'!F145</f>
        <v>0.23275000000000001</v>
      </c>
      <c r="G1585" s="18">
        <f>'Limiting Factor Scores'!G145</f>
        <v>0.85184222365921758</v>
      </c>
      <c r="H1585" s="18">
        <f>'Limiting Factor Scores'!H145</f>
        <v>0.30048999223275141</v>
      </c>
      <c r="I1585" s="17">
        <f>LFAT!A106</f>
        <v>7</v>
      </c>
      <c r="J1585" s="16" t="str">
        <f>LFAT!B106</f>
        <v>Thermal Refuge Enhancement (reconnect, expand)</v>
      </c>
      <c r="K1585" s="16" t="str">
        <f>LFAT!D106</f>
        <v>N</v>
      </c>
      <c r="L1585" s="19">
        <f>LFAT!F106</f>
        <v>0.1</v>
      </c>
      <c r="M1585" s="16" t="str">
        <f>LFAT!G106</f>
        <v>R</v>
      </c>
      <c r="N1585" s="19">
        <f>LFAT!I106</f>
        <v>0.1</v>
      </c>
      <c r="O1585" s="18">
        <f>LFAT!J106</f>
        <v>0.01</v>
      </c>
      <c r="P1585" s="18">
        <f t="shared" si="72"/>
        <v>2.3275000000000001E-3</v>
      </c>
      <c r="Q1585" s="18">
        <f t="shared" si="73"/>
        <v>8.5184222365921759E-3</v>
      </c>
      <c r="R1585" s="18">
        <f t="shared" si="74"/>
        <v>3.0048999223275144E-3</v>
      </c>
    </row>
    <row r="1586" spans="1:18" ht="18" customHeight="1" x14ac:dyDescent="0.2">
      <c r="A1586" s="16" t="str">
        <f>'Limiting Factor Scores'!A146</f>
        <v>UGR1</v>
      </c>
      <c r="B1586" s="16" t="str">
        <f>'Limiting Factor Scores'!B146</f>
        <v>Upper Grande Ronde</v>
      </c>
      <c r="C1586" s="16" t="str">
        <f>'Limiting Factor Scores'!C146</f>
        <v>Predation</v>
      </c>
      <c r="D1586" s="18">
        <f>'Limiting Factor Scores'!D146</f>
        <v>0.91010000000000002</v>
      </c>
      <c r="E1586" s="19">
        <f>'Limiting Factor Scores'!E146</f>
        <v>2.88</v>
      </c>
      <c r="F1586" s="18">
        <f>'Limiting Factor Scores'!F146</f>
        <v>0.52300000000000002</v>
      </c>
      <c r="G1586" s="18">
        <f>'Limiting Factor Scores'!G146</f>
        <v>2.5567049264622583</v>
      </c>
      <c r="H1586" s="18">
        <f>'Limiting Factor Scores'!H146</f>
        <v>0.78169893172577032</v>
      </c>
      <c r="I1586" s="17">
        <f>LFAT!A104</f>
        <v>7</v>
      </c>
      <c r="J1586" s="16" t="str">
        <f>LFAT!B104</f>
        <v>Thermal Refuge Enhancement (reconnect, expand)</v>
      </c>
      <c r="K1586" s="16" t="str">
        <f>LFAT!D104</f>
        <v>I</v>
      </c>
      <c r="L1586" s="19">
        <f>LFAT!F104</f>
        <v>0.5</v>
      </c>
      <c r="M1586" s="16" t="str">
        <f>LFAT!G104</f>
        <v>R</v>
      </c>
      <c r="N1586" s="19">
        <f>LFAT!I104</f>
        <v>0.1</v>
      </c>
      <c r="O1586" s="18">
        <f>LFAT!J104</f>
        <v>0.05</v>
      </c>
      <c r="P1586" s="18">
        <f t="shared" si="72"/>
        <v>2.6150000000000003E-2</v>
      </c>
      <c r="Q1586" s="18">
        <f t="shared" si="73"/>
        <v>0.12783524632311291</v>
      </c>
      <c r="R1586" s="18">
        <f t="shared" si="74"/>
        <v>3.908494658628852E-2</v>
      </c>
    </row>
    <row r="1587" spans="1:18" ht="18" customHeight="1" x14ac:dyDescent="0.2">
      <c r="A1587" s="16" t="str">
        <f>'Limiting Factor Scores'!A147</f>
        <v>UGR1</v>
      </c>
      <c r="B1587" s="16" t="str">
        <f>'Limiting Factor Scores'!B147</f>
        <v>Upper Grande Ronde</v>
      </c>
      <c r="C1587" s="16" t="str">
        <f>'Limiting Factor Scores'!C147</f>
        <v>Riparian Condition</v>
      </c>
      <c r="D1587" s="18">
        <f>'Limiting Factor Scores'!D147</f>
        <v>0.91010000000000002</v>
      </c>
      <c r="E1587" s="19">
        <f>'Limiting Factor Scores'!E147</f>
        <v>1.32</v>
      </c>
      <c r="F1587" s="18">
        <f>'Limiting Factor Scores'!F147</f>
        <v>0.17199999999999999</v>
      </c>
      <c r="G1587" s="18">
        <f>'Limiting Factor Scores'!G147</f>
        <v>0.97164876299131742</v>
      </c>
      <c r="H1587" s="18">
        <f>'Limiting Factor Scores'!H147</f>
        <v>0.3137340925132201</v>
      </c>
      <c r="I1587" s="17">
        <f>LFAT!A93</f>
        <v>7</v>
      </c>
      <c r="J1587" s="16" t="str">
        <f>LFAT!B93</f>
        <v>Thermal Refuge Enhancement (reconnect, expand)</v>
      </c>
      <c r="K1587" s="16" t="str">
        <f>LFAT!D93</f>
        <v>N</v>
      </c>
      <c r="L1587" s="19">
        <f>LFAT!F93</f>
        <v>0.1</v>
      </c>
      <c r="M1587" s="16" t="str">
        <f>LFAT!G93</f>
        <v>R</v>
      </c>
      <c r="N1587" s="19">
        <f>LFAT!I93</f>
        <v>0.1</v>
      </c>
      <c r="O1587" s="18">
        <f>LFAT!J93</f>
        <v>0.01</v>
      </c>
      <c r="P1587" s="18">
        <f t="shared" si="72"/>
        <v>1.72E-3</v>
      </c>
      <c r="Q1587" s="18">
        <f t="shared" si="73"/>
        <v>9.7164876299131748E-3</v>
      </c>
      <c r="R1587" s="18">
        <f t="shared" si="74"/>
        <v>3.1373409251322011E-3</v>
      </c>
    </row>
    <row r="1588" spans="1:18" ht="18" customHeight="1" x14ac:dyDescent="0.2">
      <c r="A1588" s="16" t="str">
        <f>'Limiting Factor Scores'!A148</f>
        <v>UGR1</v>
      </c>
      <c r="B1588" s="16" t="str">
        <f>'Limiting Factor Scores'!B148</f>
        <v>Upper Grande Ronde</v>
      </c>
      <c r="C1588" s="16" t="str">
        <f>'Limiting Factor Scores'!C148</f>
        <v>Side Channel and Wetland Habitat</v>
      </c>
      <c r="D1588" s="18">
        <f>'Limiting Factor Scores'!D148</f>
        <v>0.91010000000000002</v>
      </c>
      <c r="E1588" s="19">
        <f>'Limiting Factor Scores'!E148</f>
        <v>1.74</v>
      </c>
      <c r="F1588" s="18">
        <f>'Limiting Factor Scores'!F148</f>
        <v>0.26650000000000001</v>
      </c>
      <c r="G1588" s="18">
        <f>'Limiting Factor Scores'!G148</f>
        <v>1.8641058238699288</v>
      </c>
      <c r="H1588" s="18">
        <f>'Limiting Factor Scores'!H148</f>
        <v>0.5433279446754774</v>
      </c>
      <c r="I1588" s="17">
        <f>LFAT!A95</f>
        <v>7</v>
      </c>
      <c r="J1588" s="16" t="str">
        <f>LFAT!B95</f>
        <v>Thermal Refuge Enhancement (reconnect, expand)</v>
      </c>
      <c r="K1588" s="16" t="str">
        <f>LFAT!D95</f>
        <v>I</v>
      </c>
      <c r="L1588" s="19">
        <f>LFAT!F95</f>
        <v>0.5</v>
      </c>
      <c r="M1588" s="16" t="str">
        <f>LFAT!G95</f>
        <v>CD</v>
      </c>
      <c r="N1588" s="19">
        <f>LFAT!I95</f>
        <v>0.5</v>
      </c>
      <c r="O1588" s="18">
        <f>LFAT!J95</f>
        <v>0.25</v>
      </c>
      <c r="P1588" s="18">
        <f t="shared" si="72"/>
        <v>6.6625000000000004E-2</v>
      </c>
      <c r="Q1588" s="18">
        <f t="shared" si="73"/>
        <v>0.46602645596748221</v>
      </c>
      <c r="R1588" s="18">
        <f t="shared" si="74"/>
        <v>0.13583198616886935</v>
      </c>
    </row>
    <row r="1589" spans="1:18" ht="18" customHeight="1" x14ac:dyDescent="0.2">
      <c r="A1589" s="16" t="str">
        <f>'Limiting Factor Scores'!A149</f>
        <v>UGR1</v>
      </c>
      <c r="B1589" s="16" t="str">
        <f>'Limiting Factor Scores'!B149</f>
        <v>Upper Grande Ronde</v>
      </c>
      <c r="C1589" s="16" t="str">
        <f>'Limiting Factor Scores'!C149</f>
        <v>Summer Water Temperature</v>
      </c>
      <c r="D1589" s="18">
        <f>'Limiting Factor Scores'!D149</f>
        <v>0.91010000000000002</v>
      </c>
      <c r="E1589" s="19">
        <f>'Limiting Factor Scores'!E149</f>
        <v>1</v>
      </c>
      <c r="F1589" s="18">
        <f>'Limiting Factor Scores'!F149</f>
        <v>0.1</v>
      </c>
      <c r="G1589" s="18">
        <f>'Limiting Factor Scores'!G149</f>
        <v>0.60586657141557021</v>
      </c>
      <c r="H1589" s="18">
        <f>'Limiting Factor Scores'!H149</f>
        <v>0.18959983285389254</v>
      </c>
      <c r="I1589" s="17">
        <f>LFAT!A101</f>
        <v>7</v>
      </c>
      <c r="J1589" s="16" t="str">
        <f>LFAT!B101</f>
        <v>Thermal Refuge Enhancement (reconnect, expand)</v>
      </c>
      <c r="K1589" s="16" t="str">
        <f>LFAT!D101</f>
        <v>D</v>
      </c>
      <c r="L1589" s="19">
        <f>LFAT!F101</f>
        <v>1</v>
      </c>
      <c r="M1589" s="16" t="str">
        <f>LFAT!G101</f>
        <v>C</v>
      </c>
      <c r="N1589" s="19">
        <f>LFAT!I101</f>
        <v>1</v>
      </c>
      <c r="O1589" s="18">
        <f>LFAT!J101</f>
        <v>1</v>
      </c>
      <c r="P1589" s="18">
        <f t="shared" si="72"/>
        <v>0.1</v>
      </c>
      <c r="Q1589" s="18">
        <f t="shared" si="73"/>
        <v>0.60586657141557021</v>
      </c>
      <c r="R1589" s="18">
        <f t="shared" si="74"/>
        <v>0.18959983285389254</v>
      </c>
    </row>
    <row r="1590" spans="1:18" ht="18" customHeight="1" x14ac:dyDescent="0.2">
      <c r="A1590" s="16" t="str">
        <f>'Limiting Factor Scores'!A150</f>
        <v>UGR1</v>
      </c>
      <c r="B1590" s="16" t="str">
        <f>'Limiting Factor Scores'!B150</f>
        <v>Upper Grande Ronde</v>
      </c>
      <c r="C1590" s="16" t="str">
        <f>'Limiting Factor Scores'!C150</f>
        <v>Water Quality</v>
      </c>
      <c r="D1590" s="18">
        <f>'Limiting Factor Scores'!D150</f>
        <v>0.91010000000000002</v>
      </c>
      <c r="E1590" s="19">
        <f>'Limiting Factor Scores'!E150</f>
        <v>1</v>
      </c>
      <c r="F1590" s="18">
        <f>'Limiting Factor Scores'!F150</f>
        <v>0.1</v>
      </c>
      <c r="G1590" s="18">
        <f>'Limiting Factor Scores'!G150</f>
        <v>0.52980821442873016</v>
      </c>
      <c r="H1590" s="18">
        <f>'Limiting Factor Scores'!H150</f>
        <v>0.14706565932588875</v>
      </c>
      <c r="I1590" s="17">
        <f>LFAT!A103</f>
        <v>7</v>
      </c>
      <c r="J1590" s="16" t="str">
        <f>LFAT!B103</f>
        <v>Thermal Refuge Enhancement (reconnect, expand)</v>
      </c>
      <c r="K1590" s="16" t="str">
        <f>LFAT!D103</f>
        <v>N</v>
      </c>
      <c r="L1590" s="19">
        <f>LFAT!F103</f>
        <v>0.1</v>
      </c>
      <c r="M1590" s="16" t="str">
        <f>LFAT!G103</f>
        <v>R</v>
      </c>
      <c r="N1590" s="19">
        <f>LFAT!I103</f>
        <v>0.1</v>
      </c>
      <c r="O1590" s="18">
        <f>LFAT!J103</f>
        <v>0.01</v>
      </c>
      <c r="P1590" s="18">
        <f t="shared" si="72"/>
        <v>1E-3</v>
      </c>
      <c r="Q1590" s="18">
        <f t="shared" si="73"/>
        <v>5.2980821442873017E-3</v>
      </c>
      <c r="R1590" s="18">
        <f t="shared" si="74"/>
        <v>1.4706565932588874E-3</v>
      </c>
    </row>
    <row r="1591" spans="1:18" ht="18" customHeight="1" x14ac:dyDescent="0.2">
      <c r="A1591" s="16" t="str">
        <f>'Limiting Factor Scores'!A151</f>
        <v>UGR1</v>
      </c>
      <c r="B1591" s="16" t="str">
        <f>'Limiting Factor Scores'!B151</f>
        <v>Upper Grande Ronde</v>
      </c>
      <c r="C1591" s="16" t="str">
        <f>'Limiting Factor Scores'!C151</f>
        <v>Winter Water Temperature</v>
      </c>
      <c r="D1591" s="18">
        <f>'Limiting Factor Scores'!D151</f>
        <v>0.91010000000000002</v>
      </c>
      <c r="E1591" s="19">
        <f>'Limiting Factor Scores'!E151</f>
        <v>1</v>
      </c>
      <c r="F1591" s="18">
        <f>'Limiting Factor Scores'!F151</f>
        <v>0.1</v>
      </c>
      <c r="G1591" s="18">
        <f>'Limiting Factor Scores'!G151</f>
        <v>0.43619792858443007</v>
      </c>
      <c r="H1591" s="18">
        <f>'Limiting Factor Scores'!H151</f>
        <v>0.11880705430040592</v>
      </c>
      <c r="I1591" s="17">
        <f>LFAT!A102</f>
        <v>7</v>
      </c>
      <c r="J1591" s="16" t="str">
        <f>LFAT!B102</f>
        <v>Thermal Refuge Enhancement (reconnect, expand)</v>
      </c>
      <c r="K1591" s="16" t="str">
        <f>LFAT!D102</f>
        <v>D</v>
      </c>
      <c r="L1591" s="19">
        <f>LFAT!F102</f>
        <v>1</v>
      </c>
      <c r="M1591" s="16" t="str">
        <f>LFAT!G102</f>
        <v>C</v>
      </c>
      <c r="N1591" s="19">
        <f>LFAT!I102</f>
        <v>1</v>
      </c>
      <c r="O1591" s="18">
        <f>LFAT!J102</f>
        <v>1</v>
      </c>
      <c r="P1591" s="18">
        <f t="shared" si="72"/>
        <v>0.1</v>
      </c>
      <c r="Q1591" s="18">
        <f t="shared" si="73"/>
        <v>0.43619792858443007</v>
      </c>
      <c r="R1591" s="18">
        <f t="shared" si="74"/>
        <v>0.11880705430040592</v>
      </c>
    </row>
    <row r="1592" spans="1:18" ht="18" customHeight="1" x14ac:dyDescent="0.2">
      <c r="A1592" s="16" t="str">
        <f>'Limiting Factor Scores'!A137</f>
        <v>UGR1</v>
      </c>
      <c r="B1592" s="16" t="str">
        <f>'Limiting Factor Scores'!B137</f>
        <v>Upper Grande Ronde</v>
      </c>
      <c r="C1592" s="16" t="str">
        <f>'Limiting Factor Scores'!C137</f>
        <v>Altered Flow Timing</v>
      </c>
      <c r="D1592" s="18">
        <f>'Limiting Factor Scores'!D137</f>
        <v>0.91010000000000002</v>
      </c>
      <c r="E1592" s="19">
        <f>'Limiting Factor Scores'!E137</f>
        <v>1</v>
      </c>
      <c r="F1592" s="18">
        <f>'Limiting Factor Scores'!F137</f>
        <v>0.1</v>
      </c>
      <c r="G1592" s="18">
        <f>'Limiting Factor Scores'!G137</f>
        <v>0.47715242858443008</v>
      </c>
      <c r="H1592" s="18">
        <f>'Limiting Factor Scores'!H137</f>
        <v>0.13279009073781831</v>
      </c>
      <c r="I1592" s="17">
        <f>LFAT!A113</f>
        <v>8</v>
      </c>
      <c r="J1592" s="16" t="str">
        <f>LFAT!B113</f>
        <v>Water Quality Improvement (not including temperature)</v>
      </c>
      <c r="K1592" s="16" t="str">
        <f>LFAT!D113</f>
        <v>N</v>
      </c>
      <c r="L1592" s="19">
        <f>LFAT!F113</f>
        <v>0.1</v>
      </c>
      <c r="M1592" s="16" t="str">
        <f>LFAT!G113</f>
        <v>R</v>
      </c>
      <c r="N1592" s="19">
        <f>LFAT!I113</f>
        <v>0.1</v>
      </c>
      <c r="O1592" s="18">
        <f>LFAT!J113</f>
        <v>0.01</v>
      </c>
      <c r="P1592" s="18">
        <f t="shared" si="72"/>
        <v>1E-3</v>
      </c>
      <c r="Q1592" s="18">
        <f t="shared" si="73"/>
        <v>4.7715242858443006E-3</v>
      </c>
      <c r="R1592" s="18">
        <f t="shared" si="74"/>
        <v>1.3279009073781831E-3</v>
      </c>
    </row>
    <row r="1593" spans="1:18" ht="18" customHeight="1" x14ac:dyDescent="0.2">
      <c r="A1593" s="16" t="str">
        <f>'Limiting Factor Scores'!A138</f>
        <v>UGR1</v>
      </c>
      <c r="B1593" s="16" t="str">
        <f>'Limiting Factor Scores'!B138</f>
        <v>Upper Grande Ronde</v>
      </c>
      <c r="C1593" s="16" t="str">
        <f>'Limiting Factor Scores'!C138</f>
        <v>Altered Primary Productivity</v>
      </c>
      <c r="D1593" s="18">
        <f>'Limiting Factor Scores'!D138</f>
        <v>0.91010000000000002</v>
      </c>
      <c r="E1593" s="19">
        <f>'Limiting Factor Scores'!E138</f>
        <v>1</v>
      </c>
      <c r="F1593" s="18">
        <f>'Limiting Factor Scores'!F138</f>
        <v>0.1</v>
      </c>
      <c r="G1593" s="18">
        <f>'Limiting Factor Scores'!G138</f>
        <v>0.33088635707785002</v>
      </c>
      <c r="H1593" s="18">
        <f>'Limiting Factor Scores'!H138</f>
        <v>9.4760912121534799E-2</v>
      </c>
      <c r="I1593" s="17">
        <f>LFAT!A120</f>
        <v>8</v>
      </c>
      <c r="J1593" s="16" t="str">
        <f>LFAT!B120</f>
        <v>Water Quality Improvement (not including temperature)</v>
      </c>
      <c r="K1593" s="16" t="str">
        <f>LFAT!D120</f>
        <v>N</v>
      </c>
      <c r="L1593" s="19">
        <f>LFAT!F120</f>
        <v>0.1</v>
      </c>
      <c r="M1593" s="16" t="str">
        <f>LFAT!G120</f>
        <v>R</v>
      </c>
      <c r="N1593" s="19">
        <f>LFAT!I120</f>
        <v>0.1</v>
      </c>
      <c r="O1593" s="18">
        <f>LFAT!J120</f>
        <v>0.01</v>
      </c>
      <c r="P1593" s="18">
        <f t="shared" si="72"/>
        <v>1E-3</v>
      </c>
      <c r="Q1593" s="18">
        <f t="shared" si="73"/>
        <v>3.3088635707785004E-3</v>
      </c>
      <c r="R1593" s="18">
        <f t="shared" si="74"/>
        <v>9.4760912121534806E-4</v>
      </c>
    </row>
    <row r="1594" spans="1:18" ht="18" customHeight="1" x14ac:dyDescent="0.2">
      <c r="A1594" s="16" t="str">
        <f>'Limiting Factor Scores'!A139</f>
        <v>UGR1</v>
      </c>
      <c r="B1594" s="16" t="str">
        <f>'Limiting Factor Scores'!B139</f>
        <v>Upper Grande Ronde</v>
      </c>
      <c r="C1594" s="16" t="str">
        <f>'Limiting Factor Scores'!C139</f>
        <v>Anthropogenic Barriers</v>
      </c>
      <c r="D1594" s="18">
        <f>'Limiting Factor Scores'!D139</f>
        <v>0.91010000000000002</v>
      </c>
      <c r="E1594" s="19">
        <f>'Limiting Factor Scores'!E139</f>
        <v>2.29</v>
      </c>
      <c r="F1594" s="18">
        <f>'Limiting Factor Scores'!F139</f>
        <v>0.39024999999999999</v>
      </c>
      <c r="G1594" s="18">
        <f>'Limiting Factor Scores'!G139</f>
        <v>1.8849194858440956</v>
      </c>
      <c r="H1594" s="18">
        <f>'Limiting Factor Scores'!H139</f>
        <v>0.59698419027343153</v>
      </c>
      <c r="I1594" s="17">
        <f>LFAT!A107</f>
        <v>8</v>
      </c>
      <c r="J1594" s="16" t="str">
        <f>LFAT!B107</f>
        <v>Water Quality Improvement (not including temperature)</v>
      </c>
      <c r="K1594" s="16" t="str">
        <f>LFAT!D107</f>
        <v>N</v>
      </c>
      <c r="L1594" s="19">
        <f>LFAT!F107</f>
        <v>0.1</v>
      </c>
      <c r="M1594" s="16" t="str">
        <f>LFAT!G107</f>
        <v>R</v>
      </c>
      <c r="N1594" s="19">
        <f>LFAT!I107</f>
        <v>0.1</v>
      </c>
      <c r="O1594" s="18">
        <f>LFAT!J107</f>
        <v>0.01</v>
      </c>
      <c r="P1594" s="18">
        <f t="shared" si="72"/>
        <v>3.9025000000000002E-3</v>
      </c>
      <c r="Q1594" s="18">
        <f t="shared" si="73"/>
        <v>1.8849194858440957E-2</v>
      </c>
      <c r="R1594" s="18">
        <f t="shared" si="74"/>
        <v>5.9698419027343153E-3</v>
      </c>
    </row>
    <row r="1595" spans="1:18" ht="18" customHeight="1" x14ac:dyDescent="0.2">
      <c r="A1595" s="16" t="str">
        <f>'Limiting Factor Scores'!A140</f>
        <v>UGR1</v>
      </c>
      <c r="B1595" s="16" t="str">
        <f>'Limiting Factor Scores'!B140</f>
        <v>Upper Grande Ronde</v>
      </c>
      <c r="C1595" s="16" t="str">
        <f>'Limiting Factor Scores'!C140</f>
        <v>Channel and Habitat Structure</v>
      </c>
      <c r="D1595" s="18">
        <f>'Limiting Factor Scores'!D140</f>
        <v>0.91010000000000002</v>
      </c>
      <c r="E1595" s="19">
        <f>'Limiting Factor Scores'!E140</f>
        <v>1.32</v>
      </c>
      <c r="F1595" s="18">
        <f>'Limiting Factor Scores'!F140</f>
        <v>0.17199999999999999</v>
      </c>
      <c r="G1595" s="18">
        <f>'Limiting Factor Scores'!G140</f>
        <v>1.3641098855130236</v>
      </c>
      <c r="H1595" s="18">
        <f>'Limiting Factor Scores'!H140</f>
        <v>0.41295631474225236</v>
      </c>
      <c r="I1595" s="17">
        <f>LFAT!A111</f>
        <v>8</v>
      </c>
      <c r="J1595" s="16" t="str">
        <f>LFAT!B111</f>
        <v>Water Quality Improvement (not including temperature)</v>
      </c>
      <c r="K1595" s="16" t="str">
        <f>LFAT!D111</f>
        <v>N</v>
      </c>
      <c r="L1595" s="19">
        <f>LFAT!F111</f>
        <v>0.1</v>
      </c>
      <c r="M1595" s="16" t="str">
        <f>LFAT!G111</f>
        <v>R</v>
      </c>
      <c r="N1595" s="19">
        <f>LFAT!I111</f>
        <v>0.1</v>
      </c>
      <c r="O1595" s="18">
        <f>LFAT!J111</f>
        <v>0.01</v>
      </c>
      <c r="P1595" s="18">
        <f t="shared" si="72"/>
        <v>1.72E-3</v>
      </c>
      <c r="Q1595" s="18">
        <f t="shared" si="73"/>
        <v>1.3641098855130237E-2</v>
      </c>
      <c r="R1595" s="18">
        <f t="shared" si="74"/>
        <v>4.129563147422524E-3</v>
      </c>
    </row>
    <row r="1596" spans="1:18" ht="18" customHeight="1" x14ac:dyDescent="0.2">
      <c r="A1596" s="16" t="str">
        <f>'Limiting Factor Scores'!A141</f>
        <v>UGR1</v>
      </c>
      <c r="B1596" s="16" t="str">
        <f>'Limiting Factor Scores'!B141</f>
        <v>Upper Grande Ronde</v>
      </c>
      <c r="C1596" s="16" t="str">
        <f>'Limiting Factor Scores'!C141</f>
        <v>Decreased Sediment Quantity</v>
      </c>
      <c r="D1596" s="18">
        <f>'Limiting Factor Scores'!D141</f>
        <v>0.91010000000000002</v>
      </c>
      <c r="E1596" s="19">
        <f>'Limiting Factor Scores'!E141</f>
        <v>1.74</v>
      </c>
      <c r="F1596" s="18">
        <f>'Limiting Factor Scores'!F141</f>
        <v>0.26650000000000001</v>
      </c>
      <c r="G1596" s="18">
        <f>'Limiting Factor Scores'!G141</f>
        <v>1.2560192590325179</v>
      </c>
      <c r="H1596" s="18">
        <f>'Limiting Factor Scores'!H141</f>
        <v>0.37415514399693617</v>
      </c>
      <c r="I1596" s="17">
        <f>LFAT!A114</f>
        <v>8</v>
      </c>
      <c r="J1596" s="16" t="str">
        <f>LFAT!B114</f>
        <v>Water Quality Improvement (not including temperature)</v>
      </c>
      <c r="K1596" s="16" t="str">
        <f>LFAT!D114</f>
        <v>N</v>
      </c>
      <c r="L1596" s="19">
        <f>LFAT!F114</f>
        <v>0.1</v>
      </c>
      <c r="M1596" s="16" t="str">
        <f>LFAT!G114</f>
        <v>R</v>
      </c>
      <c r="N1596" s="19">
        <f>LFAT!I114</f>
        <v>0.1</v>
      </c>
      <c r="O1596" s="18">
        <f>LFAT!J114</f>
        <v>0.01</v>
      </c>
      <c r="P1596" s="18">
        <f t="shared" si="72"/>
        <v>2.6650000000000003E-3</v>
      </c>
      <c r="Q1596" s="18">
        <f t="shared" si="73"/>
        <v>1.2560192590325179E-2</v>
      </c>
      <c r="R1596" s="18">
        <f t="shared" si="74"/>
        <v>3.7415514399693618E-3</v>
      </c>
    </row>
    <row r="1597" spans="1:18" ht="18" customHeight="1" x14ac:dyDescent="0.2">
      <c r="A1597" s="16" t="str">
        <f>'Limiting Factor Scores'!A142</f>
        <v>UGR1</v>
      </c>
      <c r="B1597" s="16" t="str">
        <f>'Limiting Factor Scores'!B142</f>
        <v>Upper Grande Ronde</v>
      </c>
      <c r="C1597" s="16" t="str">
        <f>'Limiting Factor Scores'!C142</f>
        <v>Decreased Water Quantity</v>
      </c>
      <c r="D1597" s="18">
        <f>'Limiting Factor Scores'!D142</f>
        <v>0.91010000000000002</v>
      </c>
      <c r="E1597" s="19">
        <f>'Limiting Factor Scores'!E142</f>
        <v>1</v>
      </c>
      <c r="F1597" s="18">
        <f>'Limiting Factor Scores'!F142</f>
        <v>0.1</v>
      </c>
      <c r="G1597" s="18">
        <f>'Limiting Factor Scores'!G142</f>
        <v>0.68192492867544008</v>
      </c>
      <c r="H1597" s="18">
        <f>'Limiting Factor Scores'!H142</f>
        <v>0.19708865574418905</v>
      </c>
      <c r="I1597" s="17">
        <f>LFAT!A112</f>
        <v>8</v>
      </c>
      <c r="J1597" s="16" t="str">
        <f>LFAT!B112</f>
        <v>Water Quality Improvement (not including temperature)</v>
      </c>
      <c r="K1597" s="16" t="str">
        <f>LFAT!D112</f>
        <v>N</v>
      </c>
      <c r="L1597" s="19">
        <f>LFAT!F112</f>
        <v>0.1</v>
      </c>
      <c r="M1597" s="16" t="str">
        <f>LFAT!G112</f>
        <v>R</v>
      </c>
      <c r="N1597" s="19">
        <f>LFAT!I112</f>
        <v>0.1</v>
      </c>
      <c r="O1597" s="18">
        <f>LFAT!J112</f>
        <v>0.01</v>
      </c>
      <c r="P1597" s="18">
        <f t="shared" si="72"/>
        <v>1E-3</v>
      </c>
      <c r="Q1597" s="18">
        <f t="shared" si="73"/>
        <v>6.8192492867544009E-3</v>
      </c>
      <c r="R1597" s="18">
        <f t="shared" si="74"/>
        <v>1.9708865574418906E-3</v>
      </c>
    </row>
    <row r="1598" spans="1:18" ht="18" customHeight="1" x14ac:dyDescent="0.2">
      <c r="A1598" s="16" t="str">
        <f>'Limiting Factor Scores'!A143</f>
        <v>UGR1</v>
      </c>
      <c r="B1598" s="16" t="str">
        <f>'Limiting Factor Scores'!B143</f>
        <v>Upper Grande Ronde</v>
      </c>
      <c r="C1598" s="16" t="str">
        <f>'Limiting Factor Scores'!C143</f>
        <v>Floodplain Condition</v>
      </c>
      <c r="D1598" s="18">
        <f>'Limiting Factor Scores'!D143</f>
        <v>0.91010000000000002</v>
      </c>
      <c r="E1598" s="19">
        <f>'Limiting Factor Scores'!E143</f>
        <v>1.74</v>
      </c>
      <c r="F1598" s="18">
        <f>'Limiting Factor Scores'!F143</f>
        <v>0.26650000000000001</v>
      </c>
      <c r="G1598" s="18">
        <f>'Limiting Factor Scores'!G143</f>
        <v>1.4743067440325179</v>
      </c>
      <c r="H1598" s="18">
        <f>'Limiting Factor Scores'!H143</f>
        <v>0.41859223911295351</v>
      </c>
      <c r="I1598" s="17">
        <f>LFAT!A109</f>
        <v>8</v>
      </c>
      <c r="J1598" s="16" t="str">
        <f>LFAT!B109</f>
        <v>Water Quality Improvement (not including temperature)</v>
      </c>
      <c r="K1598" s="16" t="str">
        <f>LFAT!D109</f>
        <v>I</v>
      </c>
      <c r="L1598" s="19">
        <f>LFAT!F109</f>
        <v>0.5</v>
      </c>
      <c r="M1598" s="16" t="str">
        <f>LFAT!G109</f>
        <v>CD</v>
      </c>
      <c r="N1598" s="19">
        <f>LFAT!I109</f>
        <v>0.5</v>
      </c>
      <c r="O1598" s="18">
        <f>LFAT!J109</f>
        <v>0.25</v>
      </c>
      <c r="P1598" s="18">
        <f t="shared" si="72"/>
        <v>6.6625000000000004E-2</v>
      </c>
      <c r="Q1598" s="18">
        <f t="shared" si="73"/>
        <v>0.36857668600812948</v>
      </c>
      <c r="R1598" s="18">
        <f t="shared" si="74"/>
        <v>0.10464805977823838</v>
      </c>
    </row>
    <row r="1599" spans="1:18" ht="18" customHeight="1" x14ac:dyDescent="0.2">
      <c r="A1599" s="16" t="str">
        <f>'Limiting Factor Scores'!A144</f>
        <v>UGR1</v>
      </c>
      <c r="B1599" s="16" t="str">
        <f>'Limiting Factor Scores'!B144</f>
        <v>Upper Grande Ronde</v>
      </c>
      <c r="C1599" s="16" t="str">
        <f>'Limiting Factor Scores'!C144</f>
        <v>Increased Sediment Quantity</v>
      </c>
      <c r="D1599" s="18">
        <f>'Limiting Factor Scores'!D144</f>
        <v>0.91010000000000002</v>
      </c>
      <c r="E1599" s="19">
        <f>'Limiting Factor Scores'!E144</f>
        <v>1.32</v>
      </c>
      <c r="F1599" s="18">
        <f>'Limiting Factor Scores'!F144</f>
        <v>0.17199999999999999</v>
      </c>
      <c r="G1599" s="18">
        <f>'Limiting Factor Scores'!G144</f>
        <v>0.56912453417390196</v>
      </c>
      <c r="H1599" s="18">
        <f>'Limiting Factor Scores'!H144</f>
        <v>0.18724085364417262</v>
      </c>
      <c r="I1599" s="17">
        <f>LFAT!A115</f>
        <v>8</v>
      </c>
      <c r="J1599" s="16" t="str">
        <f>LFAT!B115</f>
        <v>Water Quality Improvement (not including temperature)</v>
      </c>
      <c r="K1599" s="16" t="str">
        <f>LFAT!D115</f>
        <v>I</v>
      </c>
      <c r="L1599" s="19">
        <f>LFAT!F115</f>
        <v>0.5</v>
      </c>
      <c r="M1599" s="16" t="str">
        <f>LFAT!G115</f>
        <v>CD</v>
      </c>
      <c r="N1599" s="19">
        <f>LFAT!I115</f>
        <v>0.5</v>
      </c>
      <c r="O1599" s="18">
        <f>LFAT!J115</f>
        <v>0.25</v>
      </c>
      <c r="P1599" s="18">
        <f t="shared" si="72"/>
        <v>4.2999999999999997E-2</v>
      </c>
      <c r="Q1599" s="18">
        <f t="shared" si="73"/>
        <v>0.14228113354347549</v>
      </c>
      <c r="R1599" s="18">
        <f t="shared" si="74"/>
        <v>4.6810213411043154E-2</v>
      </c>
    </row>
    <row r="1600" spans="1:18" ht="18" customHeight="1" x14ac:dyDescent="0.2">
      <c r="A1600" s="16" t="str">
        <f>'Limiting Factor Scores'!A145</f>
        <v>UGR1</v>
      </c>
      <c r="B1600" s="16" t="str">
        <f>'Limiting Factor Scores'!B145</f>
        <v>Upper Grande Ronde</v>
      </c>
      <c r="C1600" s="16" t="str">
        <f>'Limiting Factor Scores'!C145</f>
        <v>Non-Native Species Interactions and Competition</v>
      </c>
      <c r="D1600" s="18">
        <f>'Limiting Factor Scores'!D145</f>
        <v>0.91010000000000002</v>
      </c>
      <c r="E1600" s="19">
        <f>'Limiting Factor Scores'!E145</f>
        <v>1.59</v>
      </c>
      <c r="F1600" s="18">
        <f>'Limiting Factor Scores'!F145</f>
        <v>0.23275000000000001</v>
      </c>
      <c r="G1600" s="18">
        <f>'Limiting Factor Scores'!G145</f>
        <v>0.85184222365921758</v>
      </c>
      <c r="H1600" s="18">
        <f>'Limiting Factor Scores'!H145</f>
        <v>0.30048999223275141</v>
      </c>
      <c r="I1600" s="17">
        <f>LFAT!A121</f>
        <v>8</v>
      </c>
      <c r="J1600" s="16" t="str">
        <f>LFAT!B121</f>
        <v>Water Quality Improvement (not including temperature)</v>
      </c>
      <c r="K1600" s="16" t="str">
        <f>LFAT!D121</f>
        <v>N</v>
      </c>
      <c r="L1600" s="19">
        <f>LFAT!F121</f>
        <v>0.1</v>
      </c>
      <c r="M1600" s="16" t="str">
        <f>LFAT!G121</f>
        <v>R</v>
      </c>
      <c r="N1600" s="19">
        <f>LFAT!I121</f>
        <v>0.1</v>
      </c>
      <c r="O1600" s="18">
        <f>LFAT!J121</f>
        <v>0.01</v>
      </c>
      <c r="P1600" s="18">
        <f t="shared" si="72"/>
        <v>2.3275000000000001E-3</v>
      </c>
      <c r="Q1600" s="18">
        <f t="shared" si="73"/>
        <v>8.5184222365921759E-3</v>
      </c>
      <c r="R1600" s="18">
        <f t="shared" si="74"/>
        <v>3.0048999223275144E-3</v>
      </c>
    </row>
    <row r="1601" spans="1:18" ht="18" customHeight="1" x14ac:dyDescent="0.2">
      <c r="A1601" s="16" t="str">
        <f>'Limiting Factor Scores'!A146</f>
        <v>UGR1</v>
      </c>
      <c r="B1601" s="16" t="str">
        <f>'Limiting Factor Scores'!B146</f>
        <v>Upper Grande Ronde</v>
      </c>
      <c r="C1601" s="16" t="str">
        <f>'Limiting Factor Scores'!C146</f>
        <v>Predation</v>
      </c>
      <c r="D1601" s="18">
        <f>'Limiting Factor Scores'!D146</f>
        <v>0.91010000000000002</v>
      </c>
      <c r="E1601" s="19">
        <f>'Limiting Factor Scores'!E146</f>
        <v>2.88</v>
      </c>
      <c r="F1601" s="18">
        <f>'Limiting Factor Scores'!F146</f>
        <v>0.52300000000000002</v>
      </c>
      <c r="G1601" s="18">
        <f>'Limiting Factor Scores'!G146</f>
        <v>2.5567049264622583</v>
      </c>
      <c r="H1601" s="18">
        <f>'Limiting Factor Scores'!H146</f>
        <v>0.78169893172577032</v>
      </c>
      <c r="I1601" s="17">
        <f>LFAT!A119</f>
        <v>8</v>
      </c>
      <c r="J1601" s="16" t="str">
        <f>LFAT!B119</f>
        <v>Water Quality Improvement (not including temperature)</v>
      </c>
      <c r="K1601" s="16" t="str">
        <f>LFAT!D119</f>
        <v>N</v>
      </c>
      <c r="L1601" s="19">
        <f>LFAT!F119</f>
        <v>0.1</v>
      </c>
      <c r="M1601" s="16" t="str">
        <f>LFAT!G119</f>
        <v>R</v>
      </c>
      <c r="N1601" s="19">
        <f>LFAT!I119</f>
        <v>0.1</v>
      </c>
      <c r="O1601" s="18">
        <f>LFAT!J119</f>
        <v>0.01</v>
      </c>
      <c r="P1601" s="18">
        <f t="shared" si="72"/>
        <v>5.2300000000000003E-3</v>
      </c>
      <c r="Q1601" s="18">
        <f t="shared" si="73"/>
        <v>2.5567049264622582E-2</v>
      </c>
      <c r="R1601" s="18">
        <f t="shared" si="74"/>
        <v>7.8169893172577026E-3</v>
      </c>
    </row>
    <row r="1602" spans="1:18" ht="18" customHeight="1" x14ac:dyDescent="0.2">
      <c r="A1602" s="16" t="str">
        <f>'Limiting Factor Scores'!A147</f>
        <v>UGR1</v>
      </c>
      <c r="B1602" s="16" t="str">
        <f>'Limiting Factor Scores'!B147</f>
        <v>Upper Grande Ronde</v>
      </c>
      <c r="C1602" s="16" t="str">
        <f>'Limiting Factor Scores'!C147</f>
        <v>Riparian Condition</v>
      </c>
      <c r="D1602" s="18">
        <f>'Limiting Factor Scores'!D147</f>
        <v>0.91010000000000002</v>
      </c>
      <c r="E1602" s="19">
        <f>'Limiting Factor Scores'!E147</f>
        <v>1.32</v>
      </c>
      <c r="F1602" s="18">
        <f>'Limiting Factor Scores'!F147</f>
        <v>0.17199999999999999</v>
      </c>
      <c r="G1602" s="18">
        <f>'Limiting Factor Scores'!G147</f>
        <v>0.97164876299131742</v>
      </c>
      <c r="H1602" s="18">
        <f>'Limiting Factor Scores'!H147</f>
        <v>0.3137340925132201</v>
      </c>
      <c r="I1602" s="17">
        <f>LFAT!A108</f>
        <v>8</v>
      </c>
      <c r="J1602" s="16" t="str">
        <f>LFAT!B108</f>
        <v>Water Quality Improvement (not including temperature)</v>
      </c>
      <c r="K1602" s="16" t="str">
        <f>LFAT!D108</f>
        <v>I</v>
      </c>
      <c r="L1602" s="19">
        <f>LFAT!F108</f>
        <v>0.5</v>
      </c>
      <c r="M1602" s="16" t="str">
        <f>LFAT!G108</f>
        <v>CD</v>
      </c>
      <c r="N1602" s="19">
        <f>LFAT!I108</f>
        <v>0.5</v>
      </c>
      <c r="O1602" s="18">
        <f>LFAT!J108</f>
        <v>0.25</v>
      </c>
      <c r="P1602" s="18">
        <f t="shared" ref="P1602:P1665" si="75">F1602*O1602</f>
        <v>4.2999999999999997E-2</v>
      </c>
      <c r="Q1602" s="18">
        <f t="shared" ref="Q1602:Q1665" si="76">G1602*O1602</f>
        <v>0.24291219074782935</v>
      </c>
      <c r="R1602" s="18">
        <f t="shared" ref="R1602:R1665" si="77">H1602*O1602</f>
        <v>7.8433523128305024E-2</v>
      </c>
    </row>
    <row r="1603" spans="1:18" ht="18" customHeight="1" x14ac:dyDescent="0.2">
      <c r="A1603" s="16" t="str">
        <f>'Limiting Factor Scores'!A148</f>
        <v>UGR1</v>
      </c>
      <c r="B1603" s="16" t="str">
        <f>'Limiting Factor Scores'!B148</f>
        <v>Upper Grande Ronde</v>
      </c>
      <c r="C1603" s="16" t="str">
        <f>'Limiting Factor Scores'!C148</f>
        <v>Side Channel and Wetland Habitat</v>
      </c>
      <c r="D1603" s="18">
        <f>'Limiting Factor Scores'!D148</f>
        <v>0.91010000000000002</v>
      </c>
      <c r="E1603" s="19">
        <f>'Limiting Factor Scores'!E148</f>
        <v>1.74</v>
      </c>
      <c r="F1603" s="18">
        <f>'Limiting Factor Scores'!F148</f>
        <v>0.26650000000000001</v>
      </c>
      <c r="G1603" s="18">
        <f>'Limiting Factor Scores'!G148</f>
        <v>1.8641058238699288</v>
      </c>
      <c r="H1603" s="18">
        <f>'Limiting Factor Scores'!H148</f>
        <v>0.5433279446754774</v>
      </c>
      <c r="I1603" s="17">
        <f>LFAT!A110</f>
        <v>8</v>
      </c>
      <c r="J1603" s="16" t="str">
        <f>LFAT!B110</f>
        <v>Water Quality Improvement (not including temperature)</v>
      </c>
      <c r="K1603" s="16" t="str">
        <f>LFAT!D110</f>
        <v>N</v>
      </c>
      <c r="L1603" s="19">
        <f>LFAT!F110</f>
        <v>0.1</v>
      </c>
      <c r="M1603" s="16" t="str">
        <f>LFAT!G110</f>
        <v>R</v>
      </c>
      <c r="N1603" s="19">
        <f>LFAT!I110</f>
        <v>0.1</v>
      </c>
      <c r="O1603" s="18">
        <f>LFAT!J110</f>
        <v>0.01</v>
      </c>
      <c r="P1603" s="18">
        <f t="shared" si="75"/>
        <v>2.6650000000000003E-3</v>
      </c>
      <c r="Q1603" s="18">
        <f t="shared" si="76"/>
        <v>1.8641058238699288E-2</v>
      </c>
      <c r="R1603" s="18">
        <f t="shared" si="77"/>
        <v>5.4332794467547739E-3</v>
      </c>
    </row>
    <row r="1604" spans="1:18" ht="18" customHeight="1" x14ac:dyDescent="0.2">
      <c r="A1604" s="16" t="str">
        <f>'Limiting Factor Scores'!A149</f>
        <v>UGR1</v>
      </c>
      <c r="B1604" s="16" t="str">
        <f>'Limiting Factor Scores'!B149</f>
        <v>Upper Grande Ronde</v>
      </c>
      <c r="C1604" s="16" t="str">
        <f>'Limiting Factor Scores'!C149</f>
        <v>Summer Water Temperature</v>
      </c>
      <c r="D1604" s="18">
        <f>'Limiting Factor Scores'!D149</f>
        <v>0.91010000000000002</v>
      </c>
      <c r="E1604" s="19">
        <f>'Limiting Factor Scores'!E149</f>
        <v>1</v>
      </c>
      <c r="F1604" s="18">
        <f>'Limiting Factor Scores'!F149</f>
        <v>0.1</v>
      </c>
      <c r="G1604" s="18">
        <f>'Limiting Factor Scores'!G149</f>
        <v>0.60586657141557021</v>
      </c>
      <c r="H1604" s="18">
        <f>'Limiting Factor Scores'!H149</f>
        <v>0.18959983285389254</v>
      </c>
      <c r="I1604" s="17">
        <f>LFAT!A116</f>
        <v>8</v>
      </c>
      <c r="J1604" s="16" t="str">
        <f>LFAT!B116</f>
        <v>Water Quality Improvement (not including temperature)</v>
      </c>
      <c r="K1604" s="16" t="str">
        <f>LFAT!D116</f>
        <v>N</v>
      </c>
      <c r="L1604" s="19">
        <f>LFAT!F116</f>
        <v>0.1</v>
      </c>
      <c r="M1604" s="16" t="str">
        <f>LFAT!G116</f>
        <v>R</v>
      </c>
      <c r="N1604" s="19">
        <f>LFAT!I116</f>
        <v>0.1</v>
      </c>
      <c r="O1604" s="18">
        <f>LFAT!J116</f>
        <v>0.01</v>
      </c>
      <c r="P1604" s="18">
        <f t="shared" si="75"/>
        <v>1E-3</v>
      </c>
      <c r="Q1604" s="18">
        <f t="shared" si="76"/>
        <v>6.058665714155702E-3</v>
      </c>
      <c r="R1604" s="18">
        <f t="shared" si="77"/>
        <v>1.8959983285389253E-3</v>
      </c>
    </row>
    <row r="1605" spans="1:18" ht="18" customHeight="1" x14ac:dyDescent="0.2">
      <c r="A1605" s="16" t="str">
        <f>'Limiting Factor Scores'!A150</f>
        <v>UGR1</v>
      </c>
      <c r="B1605" s="16" t="str">
        <f>'Limiting Factor Scores'!B150</f>
        <v>Upper Grande Ronde</v>
      </c>
      <c r="C1605" s="16" t="str">
        <f>'Limiting Factor Scores'!C150</f>
        <v>Water Quality</v>
      </c>
      <c r="D1605" s="18">
        <f>'Limiting Factor Scores'!D150</f>
        <v>0.91010000000000002</v>
      </c>
      <c r="E1605" s="19">
        <f>'Limiting Factor Scores'!E150</f>
        <v>1</v>
      </c>
      <c r="F1605" s="18">
        <f>'Limiting Factor Scores'!F150</f>
        <v>0.1</v>
      </c>
      <c r="G1605" s="18">
        <f>'Limiting Factor Scores'!G150</f>
        <v>0.52980821442873016</v>
      </c>
      <c r="H1605" s="18">
        <f>'Limiting Factor Scores'!H150</f>
        <v>0.14706565932588875</v>
      </c>
      <c r="I1605" s="17">
        <f>LFAT!A118</f>
        <v>8</v>
      </c>
      <c r="J1605" s="16" t="str">
        <f>LFAT!B118</f>
        <v>Water Quality Improvement (not including temperature)</v>
      </c>
      <c r="K1605" s="16" t="str">
        <f>LFAT!D118</f>
        <v>D</v>
      </c>
      <c r="L1605" s="19">
        <f>LFAT!F118</f>
        <v>1</v>
      </c>
      <c r="M1605" s="16" t="str">
        <f>LFAT!G118</f>
        <v>C</v>
      </c>
      <c r="N1605" s="19">
        <f>LFAT!I118</f>
        <v>1</v>
      </c>
      <c r="O1605" s="18">
        <f>LFAT!J118</f>
        <v>1</v>
      </c>
      <c r="P1605" s="18">
        <f t="shared" si="75"/>
        <v>0.1</v>
      </c>
      <c r="Q1605" s="18">
        <f t="shared" si="76"/>
        <v>0.52980821442873016</v>
      </c>
      <c r="R1605" s="18">
        <f t="shared" si="77"/>
        <v>0.14706565932588875</v>
      </c>
    </row>
    <row r="1606" spans="1:18" ht="18" customHeight="1" x14ac:dyDescent="0.2">
      <c r="A1606" s="16" t="str">
        <f>'Limiting Factor Scores'!A151</f>
        <v>UGR1</v>
      </c>
      <c r="B1606" s="16" t="str">
        <f>'Limiting Factor Scores'!B151</f>
        <v>Upper Grande Ronde</v>
      </c>
      <c r="C1606" s="16" t="str">
        <f>'Limiting Factor Scores'!C151</f>
        <v>Winter Water Temperature</v>
      </c>
      <c r="D1606" s="18">
        <f>'Limiting Factor Scores'!D151</f>
        <v>0.91010000000000002</v>
      </c>
      <c r="E1606" s="19">
        <f>'Limiting Factor Scores'!E151</f>
        <v>1</v>
      </c>
      <c r="F1606" s="18">
        <f>'Limiting Factor Scores'!F151</f>
        <v>0.1</v>
      </c>
      <c r="G1606" s="18">
        <f>'Limiting Factor Scores'!G151</f>
        <v>0.43619792858443007</v>
      </c>
      <c r="H1606" s="18">
        <f>'Limiting Factor Scores'!H151</f>
        <v>0.11880705430040592</v>
      </c>
      <c r="I1606" s="17">
        <f>LFAT!A117</f>
        <v>8</v>
      </c>
      <c r="J1606" s="16" t="str">
        <f>LFAT!B117</f>
        <v>Water Quality Improvement (not including temperature)</v>
      </c>
      <c r="K1606" s="16" t="str">
        <f>LFAT!D117</f>
        <v>N</v>
      </c>
      <c r="L1606" s="19">
        <f>LFAT!F117</f>
        <v>0.1</v>
      </c>
      <c r="M1606" s="16" t="str">
        <f>LFAT!G117</f>
        <v>R</v>
      </c>
      <c r="N1606" s="19">
        <f>LFAT!I117</f>
        <v>0.1</v>
      </c>
      <c r="O1606" s="18">
        <f>LFAT!J117</f>
        <v>0.01</v>
      </c>
      <c r="P1606" s="18">
        <f t="shared" si="75"/>
        <v>1E-3</v>
      </c>
      <c r="Q1606" s="18">
        <f t="shared" si="76"/>
        <v>4.3619792858443007E-3</v>
      </c>
      <c r="R1606" s="18">
        <f t="shared" si="77"/>
        <v>1.1880705430040593E-3</v>
      </c>
    </row>
    <row r="1607" spans="1:18" ht="18" customHeight="1" x14ac:dyDescent="0.2">
      <c r="A1607" s="16" t="str">
        <f>'Limiting Factor Scores'!A137</f>
        <v>UGR1</v>
      </c>
      <c r="B1607" s="16" t="str">
        <f>'Limiting Factor Scores'!B137</f>
        <v>Upper Grande Ronde</v>
      </c>
      <c r="C1607" s="16" t="str">
        <f>'Limiting Factor Scores'!C137</f>
        <v>Altered Flow Timing</v>
      </c>
      <c r="D1607" s="18">
        <f>'Limiting Factor Scores'!D137</f>
        <v>0.91010000000000002</v>
      </c>
      <c r="E1607" s="19">
        <f>'Limiting Factor Scores'!E137</f>
        <v>1</v>
      </c>
      <c r="F1607" s="18">
        <f>'Limiting Factor Scores'!F137</f>
        <v>0.1</v>
      </c>
      <c r="G1607" s="18">
        <f>'Limiting Factor Scores'!G137</f>
        <v>0.47715242858443008</v>
      </c>
      <c r="H1607" s="18">
        <f>'Limiting Factor Scores'!H137</f>
        <v>0.13279009073781831</v>
      </c>
      <c r="I1607" s="17">
        <f>LFAT!A128</f>
        <v>9</v>
      </c>
      <c r="J1607" s="16" t="str">
        <f>LFAT!B128</f>
        <v>Nutrient Enhancement</v>
      </c>
      <c r="K1607" s="16" t="str">
        <f>LFAT!D128</f>
        <v>N</v>
      </c>
      <c r="L1607" s="19">
        <f>LFAT!F128</f>
        <v>0.1</v>
      </c>
      <c r="M1607" s="16" t="str">
        <f>LFAT!G128</f>
        <v>R</v>
      </c>
      <c r="N1607" s="19">
        <f>LFAT!I128</f>
        <v>0.1</v>
      </c>
      <c r="O1607" s="18">
        <f>LFAT!J128</f>
        <v>0.01</v>
      </c>
      <c r="P1607" s="18">
        <f t="shared" si="75"/>
        <v>1E-3</v>
      </c>
      <c r="Q1607" s="18">
        <f t="shared" si="76"/>
        <v>4.7715242858443006E-3</v>
      </c>
      <c r="R1607" s="18">
        <f t="shared" si="77"/>
        <v>1.3279009073781831E-3</v>
      </c>
    </row>
    <row r="1608" spans="1:18" ht="18" customHeight="1" x14ac:dyDescent="0.2">
      <c r="A1608" s="16" t="str">
        <f>'Limiting Factor Scores'!A138</f>
        <v>UGR1</v>
      </c>
      <c r="B1608" s="16" t="str">
        <f>'Limiting Factor Scores'!B138</f>
        <v>Upper Grande Ronde</v>
      </c>
      <c r="C1608" s="16" t="str">
        <f>'Limiting Factor Scores'!C138</f>
        <v>Altered Primary Productivity</v>
      </c>
      <c r="D1608" s="18">
        <f>'Limiting Factor Scores'!D138</f>
        <v>0.91010000000000002</v>
      </c>
      <c r="E1608" s="19">
        <f>'Limiting Factor Scores'!E138</f>
        <v>1</v>
      </c>
      <c r="F1608" s="18">
        <f>'Limiting Factor Scores'!F138</f>
        <v>0.1</v>
      </c>
      <c r="G1608" s="18">
        <f>'Limiting Factor Scores'!G138</f>
        <v>0.33088635707785002</v>
      </c>
      <c r="H1608" s="18">
        <f>'Limiting Factor Scores'!H138</f>
        <v>9.4760912121534799E-2</v>
      </c>
      <c r="I1608" s="17">
        <f>LFAT!A135</f>
        <v>9</v>
      </c>
      <c r="J1608" s="16" t="str">
        <f>LFAT!B135</f>
        <v>Nutrient Enhancement</v>
      </c>
      <c r="K1608" s="16" t="str">
        <f>LFAT!D135</f>
        <v>D</v>
      </c>
      <c r="L1608" s="19">
        <f>LFAT!F135</f>
        <v>1</v>
      </c>
      <c r="M1608" s="16" t="str">
        <f>LFAT!G135</f>
        <v>C</v>
      </c>
      <c r="N1608" s="19">
        <f>LFAT!I135</f>
        <v>1</v>
      </c>
      <c r="O1608" s="18">
        <f>LFAT!J135</f>
        <v>1</v>
      </c>
      <c r="P1608" s="18">
        <f t="shared" si="75"/>
        <v>0.1</v>
      </c>
      <c r="Q1608" s="18">
        <f t="shared" si="76"/>
        <v>0.33088635707785002</v>
      </c>
      <c r="R1608" s="18">
        <f t="shared" si="77"/>
        <v>9.4760912121534799E-2</v>
      </c>
    </row>
    <row r="1609" spans="1:18" ht="18" customHeight="1" x14ac:dyDescent="0.2">
      <c r="A1609" s="16" t="str">
        <f>'Limiting Factor Scores'!A139</f>
        <v>UGR1</v>
      </c>
      <c r="B1609" s="16" t="str">
        <f>'Limiting Factor Scores'!B139</f>
        <v>Upper Grande Ronde</v>
      </c>
      <c r="C1609" s="16" t="str">
        <f>'Limiting Factor Scores'!C139</f>
        <v>Anthropogenic Barriers</v>
      </c>
      <c r="D1609" s="18">
        <f>'Limiting Factor Scores'!D139</f>
        <v>0.91010000000000002</v>
      </c>
      <c r="E1609" s="19">
        <f>'Limiting Factor Scores'!E139</f>
        <v>2.29</v>
      </c>
      <c r="F1609" s="18">
        <f>'Limiting Factor Scores'!F139</f>
        <v>0.39024999999999999</v>
      </c>
      <c r="G1609" s="18">
        <f>'Limiting Factor Scores'!G139</f>
        <v>1.8849194858440956</v>
      </c>
      <c r="H1609" s="18">
        <f>'Limiting Factor Scores'!H139</f>
        <v>0.59698419027343153</v>
      </c>
      <c r="I1609" s="17">
        <f>LFAT!A122</f>
        <v>9</v>
      </c>
      <c r="J1609" s="16" t="str">
        <f>LFAT!B122</f>
        <v>Nutrient Enhancement</v>
      </c>
      <c r="K1609" s="16" t="str">
        <f>LFAT!D122</f>
        <v>N</v>
      </c>
      <c r="L1609" s="19">
        <f>LFAT!F122</f>
        <v>0.1</v>
      </c>
      <c r="M1609" s="16" t="str">
        <f>LFAT!G122</f>
        <v>R</v>
      </c>
      <c r="N1609" s="19">
        <f>LFAT!I122</f>
        <v>0.1</v>
      </c>
      <c r="O1609" s="18">
        <f>LFAT!J122</f>
        <v>0.01</v>
      </c>
      <c r="P1609" s="18">
        <f t="shared" si="75"/>
        <v>3.9025000000000002E-3</v>
      </c>
      <c r="Q1609" s="18">
        <f t="shared" si="76"/>
        <v>1.8849194858440957E-2</v>
      </c>
      <c r="R1609" s="18">
        <f t="shared" si="77"/>
        <v>5.9698419027343153E-3</v>
      </c>
    </row>
    <row r="1610" spans="1:18" ht="18" customHeight="1" x14ac:dyDescent="0.2">
      <c r="A1610" s="16" t="str">
        <f>'Limiting Factor Scores'!A140</f>
        <v>UGR1</v>
      </c>
      <c r="B1610" s="16" t="str">
        <f>'Limiting Factor Scores'!B140</f>
        <v>Upper Grande Ronde</v>
      </c>
      <c r="C1610" s="16" t="str">
        <f>'Limiting Factor Scores'!C140</f>
        <v>Channel and Habitat Structure</v>
      </c>
      <c r="D1610" s="18">
        <f>'Limiting Factor Scores'!D140</f>
        <v>0.91010000000000002</v>
      </c>
      <c r="E1610" s="19">
        <f>'Limiting Factor Scores'!E140</f>
        <v>1.32</v>
      </c>
      <c r="F1610" s="18">
        <f>'Limiting Factor Scores'!F140</f>
        <v>0.17199999999999999</v>
      </c>
      <c r="G1610" s="18">
        <f>'Limiting Factor Scores'!G140</f>
        <v>1.3641098855130236</v>
      </c>
      <c r="H1610" s="18">
        <f>'Limiting Factor Scores'!H140</f>
        <v>0.41295631474225236</v>
      </c>
      <c r="I1610" s="17">
        <f>LFAT!A126</f>
        <v>9</v>
      </c>
      <c r="J1610" s="16" t="str">
        <f>LFAT!B126</f>
        <v>Nutrient Enhancement</v>
      </c>
      <c r="K1610" s="16" t="str">
        <f>LFAT!D126</f>
        <v>N</v>
      </c>
      <c r="L1610" s="19">
        <f>LFAT!F126</f>
        <v>0.1</v>
      </c>
      <c r="M1610" s="16" t="str">
        <f>LFAT!G126</f>
        <v>R</v>
      </c>
      <c r="N1610" s="19">
        <f>LFAT!I126</f>
        <v>0.1</v>
      </c>
      <c r="O1610" s="18">
        <f>LFAT!J126</f>
        <v>0.01</v>
      </c>
      <c r="P1610" s="18">
        <f t="shared" si="75"/>
        <v>1.72E-3</v>
      </c>
      <c r="Q1610" s="18">
        <f t="shared" si="76"/>
        <v>1.3641098855130237E-2</v>
      </c>
      <c r="R1610" s="18">
        <f t="shared" si="77"/>
        <v>4.129563147422524E-3</v>
      </c>
    </row>
    <row r="1611" spans="1:18" ht="18" customHeight="1" x14ac:dyDescent="0.2">
      <c r="A1611" s="16" t="str">
        <f>'Limiting Factor Scores'!A141</f>
        <v>UGR1</v>
      </c>
      <c r="B1611" s="16" t="str">
        <f>'Limiting Factor Scores'!B141</f>
        <v>Upper Grande Ronde</v>
      </c>
      <c r="C1611" s="16" t="str">
        <f>'Limiting Factor Scores'!C141</f>
        <v>Decreased Sediment Quantity</v>
      </c>
      <c r="D1611" s="18">
        <f>'Limiting Factor Scores'!D141</f>
        <v>0.91010000000000002</v>
      </c>
      <c r="E1611" s="19">
        <f>'Limiting Factor Scores'!E141</f>
        <v>1.74</v>
      </c>
      <c r="F1611" s="18">
        <f>'Limiting Factor Scores'!F141</f>
        <v>0.26650000000000001</v>
      </c>
      <c r="G1611" s="18">
        <f>'Limiting Factor Scores'!G141</f>
        <v>1.2560192590325179</v>
      </c>
      <c r="H1611" s="18">
        <f>'Limiting Factor Scores'!H141</f>
        <v>0.37415514399693617</v>
      </c>
      <c r="I1611" s="17">
        <f>LFAT!A129</f>
        <v>9</v>
      </c>
      <c r="J1611" s="16" t="str">
        <f>LFAT!B129</f>
        <v>Nutrient Enhancement</v>
      </c>
      <c r="K1611" s="16" t="str">
        <f>LFAT!D129</f>
        <v>N</v>
      </c>
      <c r="L1611" s="19">
        <f>LFAT!F129</f>
        <v>0.1</v>
      </c>
      <c r="M1611" s="16" t="str">
        <f>LFAT!G129</f>
        <v>R</v>
      </c>
      <c r="N1611" s="19">
        <f>LFAT!I129</f>
        <v>0.1</v>
      </c>
      <c r="O1611" s="18">
        <f>LFAT!J129</f>
        <v>0.01</v>
      </c>
      <c r="P1611" s="18">
        <f t="shared" si="75"/>
        <v>2.6650000000000003E-3</v>
      </c>
      <c r="Q1611" s="18">
        <f t="shared" si="76"/>
        <v>1.2560192590325179E-2</v>
      </c>
      <c r="R1611" s="18">
        <f t="shared" si="77"/>
        <v>3.7415514399693618E-3</v>
      </c>
    </row>
    <row r="1612" spans="1:18" ht="18" customHeight="1" x14ac:dyDescent="0.2">
      <c r="A1612" s="16" t="str">
        <f>'Limiting Factor Scores'!A142</f>
        <v>UGR1</v>
      </c>
      <c r="B1612" s="16" t="str">
        <f>'Limiting Factor Scores'!B142</f>
        <v>Upper Grande Ronde</v>
      </c>
      <c r="C1612" s="16" t="str">
        <f>'Limiting Factor Scores'!C142</f>
        <v>Decreased Water Quantity</v>
      </c>
      <c r="D1612" s="18">
        <f>'Limiting Factor Scores'!D142</f>
        <v>0.91010000000000002</v>
      </c>
      <c r="E1612" s="19">
        <f>'Limiting Factor Scores'!E142</f>
        <v>1</v>
      </c>
      <c r="F1612" s="18">
        <f>'Limiting Factor Scores'!F142</f>
        <v>0.1</v>
      </c>
      <c r="G1612" s="18">
        <f>'Limiting Factor Scores'!G142</f>
        <v>0.68192492867544008</v>
      </c>
      <c r="H1612" s="18">
        <f>'Limiting Factor Scores'!H142</f>
        <v>0.19708865574418905</v>
      </c>
      <c r="I1612" s="17">
        <f>LFAT!A127</f>
        <v>9</v>
      </c>
      <c r="J1612" s="16" t="str">
        <f>LFAT!B127</f>
        <v>Nutrient Enhancement</v>
      </c>
      <c r="K1612" s="16" t="str">
        <f>LFAT!D127</f>
        <v>N</v>
      </c>
      <c r="L1612" s="19">
        <f>LFAT!F127</f>
        <v>0.1</v>
      </c>
      <c r="M1612" s="16" t="str">
        <f>LFAT!G127</f>
        <v>R</v>
      </c>
      <c r="N1612" s="19">
        <f>LFAT!I127</f>
        <v>0.1</v>
      </c>
      <c r="O1612" s="18">
        <f>LFAT!J127</f>
        <v>0.01</v>
      </c>
      <c r="P1612" s="18">
        <f t="shared" si="75"/>
        <v>1E-3</v>
      </c>
      <c r="Q1612" s="18">
        <f t="shared" si="76"/>
        <v>6.8192492867544009E-3</v>
      </c>
      <c r="R1612" s="18">
        <f t="shared" si="77"/>
        <v>1.9708865574418906E-3</v>
      </c>
    </row>
    <row r="1613" spans="1:18" ht="18" customHeight="1" x14ac:dyDescent="0.2">
      <c r="A1613" s="16" t="str">
        <f>'Limiting Factor Scores'!A143</f>
        <v>UGR1</v>
      </c>
      <c r="B1613" s="16" t="str">
        <f>'Limiting Factor Scores'!B143</f>
        <v>Upper Grande Ronde</v>
      </c>
      <c r="C1613" s="16" t="str">
        <f>'Limiting Factor Scores'!C143</f>
        <v>Floodplain Condition</v>
      </c>
      <c r="D1613" s="18">
        <f>'Limiting Factor Scores'!D143</f>
        <v>0.91010000000000002</v>
      </c>
      <c r="E1613" s="19">
        <f>'Limiting Factor Scores'!E143</f>
        <v>1.74</v>
      </c>
      <c r="F1613" s="18">
        <f>'Limiting Factor Scores'!F143</f>
        <v>0.26650000000000001</v>
      </c>
      <c r="G1613" s="18">
        <f>'Limiting Factor Scores'!G143</f>
        <v>1.4743067440325179</v>
      </c>
      <c r="H1613" s="18">
        <f>'Limiting Factor Scores'!H143</f>
        <v>0.41859223911295351</v>
      </c>
      <c r="I1613" s="17">
        <f>LFAT!A124</f>
        <v>9</v>
      </c>
      <c r="J1613" s="16" t="str">
        <f>LFAT!B124</f>
        <v>Nutrient Enhancement</v>
      </c>
      <c r="K1613" s="16" t="str">
        <f>LFAT!D124</f>
        <v>I</v>
      </c>
      <c r="L1613" s="19">
        <f>LFAT!F124</f>
        <v>0.5</v>
      </c>
      <c r="M1613" s="16" t="str">
        <f>LFAT!G124</f>
        <v>R</v>
      </c>
      <c r="N1613" s="19">
        <f>LFAT!I124</f>
        <v>0.1</v>
      </c>
      <c r="O1613" s="18">
        <f>LFAT!J124</f>
        <v>0.05</v>
      </c>
      <c r="P1613" s="18">
        <f t="shared" si="75"/>
        <v>1.3325000000000002E-2</v>
      </c>
      <c r="Q1613" s="18">
        <f t="shared" si="76"/>
        <v>7.3715337201625902E-2</v>
      </c>
      <c r="R1613" s="18">
        <f t="shared" si="77"/>
        <v>2.0929611955647676E-2</v>
      </c>
    </row>
    <row r="1614" spans="1:18" ht="18" customHeight="1" x14ac:dyDescent="0.2">
      <c r="A1614" s="16" t="str">
        <f>'Limiting Factor Scores'!A144</f>
        <v>UGR1</v>
      </c>
      <c r="B1614" s="16" t="str">
        <f>'Limiting Factor Scores'!B144</f>
        <v>Upper Grande Ronde</v>
      </c>
      <c r="C1614" s="16" t="str">
        <f>'Limiting Factor Scores'!C144</f>
        <v>Increased Sediment Quantity</v>
      </c>
      <c r="D1614" s="18">
        <f>'Limiting Factor Scores'!D144</f>
        <v>0.91010000000000002</v>
      </c>
      <c r="E1614" s="19">
        <f>'Limiting Factor Scores'!E144</f>
        <v>1.32</v>
      </c>
      <c r="F1614" s="18">
        <f>'Limiting Factor Scores'!F144</f>
        <v>0.17199999999999999</v>
      </c>
      <c r="G1614" s="18">
        <f>'Limiting Factor Scores'!G144</f>
        <v>0.56912453417390196</v>
      </c>
      <c r="H1614" s="18">
        <f>'Limiting Factor Scores'!H144</f>
        <v>0.18724085364417262</v>
      </c>
      <c r="I1614" s="17">
        <f>LFAT!A130</f>
        <v>9</v>
      </c>
      <c r="J1614" s="16" t="str">
        <f>LFAT!B130</f>
        <v>Nutrient Enhancement</v>
      </c>
      <c r="K1614" s="16" t="str">
        <f>LFAT!D130</f>
        <v>N</v>
      </c>
      <c r="L1614" s="19">
        <f>LFAT!F130</f>
        <v>0.1</v>
      </c>
      <c r="M1614" s="16" t="str">
        <f>LFAT!G130</f>
        <v>R</v>
      </c>
      <c r="N1614" s="19">
        <f>LFAT!I130</f>
        <v>0.1</v>
      </c>
      <c r="O1614" s="18">
        <f>LFAT!J130</f>
        <v>0.01</v>
      </c>
      <c r="P1614" s="18">
        <f t="shared" si="75"/>
        <v>1.72E-3</v>
      </c>
      <c r="Q1614" s="18">
        <f t="shared" si="76"/>
        <v>5.6912453417390201E-3</v>
      </c>
      <c r="R1614" s="18">
        <f t="shared" si="77"/>
        <v>1.8724085364417262E-3</v>
      </c>
    </row>
    <row r="1615" spans="1:18" ht="18" customHeight="1" x14ac:dyDescent="0.2">
      <c r="A1615" s="16" t="str">
        <f>'Limiting Factor Scores'!A145</f>
        <v>UGR1</v>
      </c>
      <c r="B1615" s="16" t="str">
        <f>'Limiting Factor Scores'!B145</f>
        <v>Upper Grande Ronde</v>
      </c>
      <c r="C1615" s="16" t="str">
        <f>'Limiting Factor Scores'!C145</f>
        <v>Non-Native Species Interactions and Competition</v>
      </c>
      <c r="D1615" s="18">
        <f>'Limiting Factor Scores'!D145</f>
        <v>0.91010000000000002</v>
      </c>
      <c r="E1615" s="19">
        <f>'Limiting Factor Scores'!E145</f>
        <v>1.59</v>
      </c>
      <c r="F1615" s="18">
        <f>'Limiting Factor Scores'!F145</f>
        <v>0.23275000000000001</v>
      </c>
      <c r="G1615" s="18">
        <f>'Limiting Factor Scores'!G145</f>
        <v>0.85184222365921758</v>
      </c>
      <c r="H1615" s="18">
        <f>'Limiting Factor Scores'!H145</f>
        <v>0.30048999223275141</v>
      </c>
      <c r="I1615" s="17">
        <f>LFAT!A136</f>
        <v>9</v>
      </c>
      <c r="J1615" s="16" t="str">
        <f>LFAT!B136</f>
        <v>Nutrient Enhancement</v>
      </c>
      <c r="K1615" s="16" t="str">
        <f>LFAT!D136</f>
        <v>N</v>
      </c>
      <c r="L1615" s="19">
        <f>LFAT!F136</f>
        <v>0.1</v>
      </c>
      <c r="M1615" s="16" t="str">
        <f>LFAT!G136</f>
        <v>R</v>
      </c>
      <c r="N1615" s="19">
        <f>LFAT!I136</f>
        <v>0.1</v>
      </c>
      <c r="O1615" s="18">
        <f>LFAT!J136</f>
        <v>0.01</v>
      </c>
      <c r="P1615" s="18">
        <f t="shared" si="75"/>
        <v>2.3275000000000001E-3</v>
      </c>
      <c r="Q1615" s="18">
        <f t="shared" si="76"/>
        <v>8.5184222365921759E-3</v>
      </c>
      <c r="R1615" s="18">
        <f t="shared" si="77"/>
        <v>3.0048999223275144E-3</v>
      </c>
    </row>
    <row r="1616" spans="1:18" ht="18" customHeight="1" x14ac:dyDescent="0.2">
      <c r="A1616" s="16" t="str">
        <f>'Limiting Factor Scores'!A146</f>
        <v>UGR1</v>
      </c>
      <c r="B1616" s="16" t="str">
        <f>'Limiting Factor Scores'!B146</f>
        <v>Upper Grande Ronde</v>
      </c>
      <c r="C1616" s="16" t="str">
        <f>'Limiting Factor Scores'!C146</f>
        <v>Predation</v>
      </c>
      <c r="D1616" s="18">
        <f>'Limiting Factor Scores'!D146</f>
        <v>0.91010000000000002</v>
      </c>
      <c r="E1616" s="19">
        <f>'Limiting Factor Scores'!E146</f>
        <v>2.88</v>
      </c>
      <c r="F1616" s="18">
        <f>'Limiting Factor Scores'!F146</f>
        <v>0.52300000000000002</v>
      </c>
      <c r="G1616" s="18">
        <f>'Limiting Factor Scores'!G146</f>
        <v>2.5567049264622583</v>
      </c>
      <c r="H1616" s="18">
        <f>'Limiting Factor Scores'!H146</f>
        <v>0.78169893172577032</v>
      </c>
      <c r="I1616" s="17">
        <f>LFAT!A134</f>
        <v>9</v>
      </c>
      <c r="J1616" s="16" t="str">
        <f>LFAT!B134</f>
        <v>Nutrient Enhancement</v>
      </c>
      <c r="K1616" s="16" t="str">
        <f>LFAT!D134</f>
        <v>N</v>
      </c>
      <c r="L1616" s="19">
        <f>LFAT!F134</f>
        <v>0.1</v>
      </c>
      <c r="M1616" s="16" t="str">
        <f>LFAT!G134</f>
        <v>R</v>
      </c>
      <c r="N1616" s="19">
        <f>LFAT!I134</f>
        <v>0.1</v>
      </c>
      <c r="O1616" s="18">
        <f>LFAT!J134</f>
        <v>0.01</v>
      </c>
      <c r="P1616" s="18">
        <f t="shared" si="75"/>
        <v>5.2300000000000003E-3</v>
      </c>
      <c r="Q1616" s="18">
        <f t="shared" si="76"/>
        <v>2.5567049264622582E-2</v>
      </c>
      <c r="R1616" s="18">
        <f t="shared" si="77"/>
        <v>7.8169893172577026E-3</v>
      </c>
    </row>
    <row r="1617" spans="1:18" ht="18" customHeight="1" x14ac:dyDescent="0.2">
      <c r="A1617" s="16" t="str">
        <f>'Limiting Factor Scores'!A147</f>
        <v>UGR1</v>
      </c>
      <c r="B1617" s="16" t="str">
        <f>'Limiting Factor Scores'!B147</f>
        <v>Upper Grande Ronde</v>
      </c>
      <c r="C1617" s="16" t="str">
        <f>'Limiting Factor Scores'!C147</f>
        <v>Riparian Condition</v>
      </c>
      <c r="D1617" s="18">
        <f>'Limiting Factor Scores'!D147</f>
        <v>0.91010000000000002</v>
      </c>
      <c r="E1617" s="19">
        <f>'Limiting Factor Scores'!E147</f>
        <v>1.32</v>
      </c>
      <c r="F1617" s="18">
        <f>'Limiting Factor Scores'!F147</f>
        <v>0.17199999999999999</v>
      </c>
      <c r="G1617" s="18">
        <f>'Limiting Factor Scores'!G147</f>
        <v>0.97164876299131742</v>
      </c>
      <c r="H1617" s="18">
        <f>'Limiting Factor Scores'!H147</f>
        <v>0.3137340925132201</v>
      </c>
      <c r="I1617" s="17">
        <f>LFAT!A123</f>
        <v>9</v>
      </c>
      <c r="J1617" s="16" t="str">
        <f>LFAT!B123</f>
        <v>Nutrient Enhancement</v>
      </c>
      <c r="K1617" s="16" t="str">
        <f>LFAT!D123</f>
        <v>I</v>
      </c>
      <c r="L1617" s="19">
        <f>LFAT!F123</f>
        <v>0.5</v>
      </c>
      <c r="M1617" s="16" t="str">
        <f>LFAT!G123</f>
        <v>CD</v>
      </c>
      <c r="N1617" s="19">
        <f>LFAT!I123</f>
        <v>0.5</v>
      </c>
      <c r="O1617" s="18">
        <f>LFAT!J123</f>
        <v>0.25</v>
      </c>
      <c r="P1617" s="18">
        <f t="shared" si="75"/>
        <v>4.2999999999999997E-2</v>
      </c>
      <c r="Q1617" s="18">
        <f t="shared" si="76"/>
        <v>0.24291219074782935</v>
      </c>
      <c r="R1617" s="18">
        <f t="shared" si="77"/>
        <v>7.8433523128305024E-2</v>
      </c>
    </row>
    <row r="1618" spans="1:18" ht="18" customHeight="1" x14ac:dyDescent="0.2">
      <c r="A1618" s="16" t="str">
        <f>'Limiting Factor Scores'!A148</f>
        <v>UGR1</v>
      </c>
      <c r="B1618" s="16" t="str">
        <f>'Limiting Factor Scores'!B148</f>
        <v>Upper Grande Ronde</v>
      </c>
      <c r="C1618" s="16" t="str">
        <f>'Limiting Factor Scores'!C148</f>
        <v>Side Channel and Wetland Habitat</v>
      </c>
      <c r="D1618" s="18">
        <f>'Limiting Factor Scores'!D148</f>
        <v>0.91010000000000002</v>
      </c>
      <c r="E1618" s="19">
        <f>'Limiting Factor Scores'!E148</f>
        <v>1.74</v>
      </c>
      <c r="F1618" s="18">
        <f>'Limiting Factor Scores'!F148</f>
        <v>0.26650000000000001</v>
      </c>
      <c r="G1618" s="18">
        <f>'Limiting Factor Scores'!G148</f>
        <v>1.8641058238699288</v>
      </c>
      <c r="H1618" s="18">
        <f>'Limiting Factor Scores'!H148</f>
        <v>0.5433279446754774</v>
      </c>
      <c r="I1618" s="17">
        <f>LFAT!A125</f>
        <v>9</v>
      </c>
      <c r="J1618" s="16" t="str">
        <f>LFAT!B125</f>
        <v>Nutrient Enhancement</v>
      </c>
      <c r="K1618" s="16" t="str">
        <f>LFAT!D125</f>
        <v>N</v>
      </c>
      <c r="L1618" s="19">
        <f>LFAT!F125</f>
        <v>0.1</v>
      </c>
      <c r="M1618" s="16" t="str">
        <f>LFAT!G125</f>
        <v>R</v>
      </c>
      <c r="N1618" s="19">
        <f>LFAT!I125</f>
        <v>0.1</v>
      </c>
      <c r="O1618" s="18">
        <f>LFAT!J125</f>
        <v>0.01</v>
      </c>
      <c r="P1618" s="18">
        <f t="shared" si="75"/>
        <v>2.6650000000000003E-3</v>
      </c>
      <c r="Q1618" s="18">
        <f t="shared" si="76"/>
        <v>1.8641058238699288E-2</v>
      </c>
      <c r="R1618" s="18">
        <f t="shared" si="77"/>
        <v>5.4332794467547739E-3</v>
      </c>
    </row>
    <row r="1619" spans="1:18" ht="18" customHeight="1" x14ac:dyDescent="0.2">
      <c r="A1619" s="16" t="str">
        <f>'Limiting Factor Scores'!A149</f>
        <v>UGR1</v>
      </c>
      <c r="B1619" s="16" t="str">
        <f>'Limiting Factor Scores'!B149</f>
        <v>Upper Grande Ronde</v>
      </c>
      <c r="C1619" s="16" t="str">
        <f>'Limiting Factor Scores'!C149</f>
        <v>Summer Water Temperature</v>
      </c>
      <c r="D1619" s="18">
        <f>'Limiting Factor Scores'!D149</f>
        <v>0.91010000000000002</v>
      </c>
      <c r="E1619" s="19">
        <f>'Limiting Factor Scores'!E149</f>
        <v>1</v>
      </c>
      <c r="F1619" s="18">
        <f>'Limiting Factor Scores'!F149</f>
        <v>0.1</v>
      </c>
      <c r="G1619" s="18">
        <f>'Limiting Factor Scores'!G149</f>
        <v>0.60586657141557021</v>
      </c>
      <c r="H1619" s="18">
        <f>'Limiting Factor Scores'!H149</f>
        <v>0.18959983285389254</v>
      </c>
      <c r="I1619" s="17">
        <f>LFAT!A131</f>
        <v>9</v>
      </c>
      <c r="J1619" s="16" t="str">
        <f>LFAT!B131</f>
        <v>Nutrient Enhancement</v>
      </c>
      <c r="K1619" s="16" t="str">
        <f>LFAT!D131</f>
        <v>N</v>
      </c>
      <c r="L1619" s="19">
        <f>LFAT!F131</f>
        <v>0.1</v>
      </c>
      <c r="M1619" s="16" t="str">
        <f>LFAT!G131</f>
        <v>R</v>
      </c>
      <c r="N1619" s="19">
        <f>LFAT!I131</f>
        <v>0.1</v>
      </c>
      <c r="O1619" s="18">
        <f>LFAT!J131</f>
        <v>0.01</v>
      </c>
      <c r="P1619" s="18">
        <f t="shared" si="75"/>
        <v>1E-3</v>
      </c>
      <c r="Q1619" s="18">
        <f t="shared" si="76"/>
        <v>6.058665714155702E-3</v>
      </c>
      <c r="R1619" s="18">
        <f t="shared" si="77"/>
        <v>1.8959983285389253E-3</v>
      </c>
    </row>
    <row r="1620" spans="1:18" ht="18" customHeight="1" x14ac:dyDescent="0.2">
      <c r="A1620" s="16" t="str">
        <f>'Limiting Factor Scores'!A150</f>
        <v>UGR1</v>
      </c>
      <c r="B1620" s="16" t="str">
        <f>'Limiting Factor Scores'!B150</f>
        <v>Upper Grande Ronde</v>
      </c>
      <c r="C1620" s="16" t="str">
        <f>'Limiting Factor Scores'!C150</f>
        <v>Water Quality</v>
      </c>
      <c r="D1620" s="18">
        <f>'Limiting Factor Scores'!D150</f>
        <v>0.91010000000000002</v>
      </c>
      <c r="E1620" s="19">
        <f>'Limiting Factor Scores'!E150</f>
        <v>1</v>
      </c>
      <c r="F1620" s="18">
        <f>'Limiting Factor Scores'!F150</f>
        <v>0.1</v>
      </c>
      <c r="G1620" s="18">
        <f>'Limiting Factor Scores'!G150</f>
        <v>0.52980821442873016</v>
      </c>
      <c r="H1620" s="18">
        <f>'Limiting Factor Scores'!H150</f>
        <v>0.14706565932588875</v>
      </c>
      <c r="I1620" s="17">
        <f>LFAT!A133</f>
        <v>9</v>
      </c>
      <c r="J1620" s="16" t="str">
        <f>LFAT!B133</f>
        <v>Nutrient Enhancement</v>
      </c>
      <c r="K1620" s="16" t="str">
        <f>LFAT!D133</f>
        <v>N</v>
      </c>
      <c r="L1620" s="19">
        <f>LFAT!F133</f>
        <v>0.1</v>
      </c>
      <c r="M1620" s="16" t="str">
        <f>LFAT!G133</f>
        <v>R</v>
      </c>
      <c r="N1620" s="19">
        <f>LFAT!I133</f>
        <v>0.1</v>
      </c>
      <c r="O1620" s="18">
        <f>LFAT!J133</f>
        <v>0.01</v>
      </c>
      <c r="P1620" s="18">
        <f t="shared" si="75"/>
        <v>1E-3</v>
      </c>
      <c r="Q1620" s="18">
        <f t="shared" si="76"/>
        <v>5.2980821442873017E-3</v>
      </c>
      <c r="R1620" s="18">
        <f t="shared" si="77"/>
        <v>1.4706565932588874E-3</v>
      </c>
    </row>
    <row r="1621" spans="1:18" ht="18" customHeight="1" x14ac:dyDescent="0.2">
      <c r="A1621" s="16" t="str">
        <f>'Limiting Factor Scores'!A151</f>
        <v>UGR1</v>
      </c>
      <c r="B1621" s="16" t="str">
        <f>'Limiting Factor Scores'!B151</f>
        <v>Upper Grande Ronde</v>
      </c>
      <c r="C1621" s="16" t="str">
        <f>'Limiting Factor Scores'!C151</f>
        <v>Winter Water Temperature</v>
      </c>
      <c r="D1621" s="18">
        <f>'Limiting Factor Scores'!D151</f>
        <v>0.91010000000000002</v>
      </c>
      <c r="E1621" s="19">
        <f>'Limiting Factor Scores'!E151</f>
        <v>1</v>
      </c>
      <c r="F1621" s="18">
        <f>'Limiting Factor Scores'!F151</f>
        <v>0.1</v>
      </c>
      <c r="G1621" s="18">
        <f>'Limiting Factor Scores'!G151</f>
        <v>0.43619792858443007</v>
      </c>
      <c r="H1621" s="18">
        <f>'Limiting Factor Scores'!H151</f>
        <v>0.11880705430040592</v>
      </c>
      <c r="I1621" s="17">
        <f>LFAT!A132</f>
        <v>9</v>
      </c>
      <c r="J1621" s="16" t="str">
        <f>LFAT!B132</f>
        <v>Nutrient Enhancement</v>
      </c>
      <c r="K1621" s="16" t="str">
        <f>LFAT!D132</f>
        <v>N</v>
      </c>
      <c r="L1621" s="19">
        <f>LFAT!F132</f>
        <v>0.1</v>
      </c>
      <c r="M1621" s="16" t="str">
        <f>LFAT!G132</f>
        <v>R</v>
      </c>
      <c r="N1621" s="19">
        <f>LFAT!I132</f>
        <v>0.1</v>
      </c>
      <c r="O1621" s="18">
        <f>LFAT!J132</f>
        <v>0.01</v>
      </c>
      <c r="P1621" s="18">
        <f t="shared" si="75"/>
        <v>1E-3</v>
      </c>
      <c r="Q1621" s="18">
        <f t="shared" si="76"/>
        <v>4.3619792858443007E-3</v>
      </c>
      <c r="R1621" s="18">
        <f t="shared" si="77"/>
        <v>1.1880705430040593E-3</v>
      </c>
    </row>
    <row r="1622" spans="1:18" ht="18" customHeight="1" x14ac:dyDescent="0.2">
      <c r="A1622" s="16" t="str">
        <f>'Limiting Factor Scores'!A137</f>
        <v>UGR1</v>
      </c>
      <c r="B1622" s="16" t="str">
        <f>'Limiting Factor Scores'!B137</f>
        <v>Upper Grande Ronde</v>
      </c>
      <c r="C1622" s="16" t="str">
        <f>'Limiting Factor Scores'!C137</f>
        <v>Altered Flow Timing</v>
      </c>
      <c r="D1622" s="18">
        <f>'Limiting Factor Scores'!D137</f>
        <v>0.91010000000000002</v>
      </c>
      <c r="E1622" s="19">
        <f>'Limiting Factor Scores'!E137</f>
        <v>1</v>
      </c>
      <c r="F1622" s="18">
        <f>'Limiting Factor Scores'!F137</f>
        <v>0.1</v>
      </c>
      <c r="G1622" s="18">
        <f>'Limiting Factor Scores'!G137</f>
        <v>0.47715242858443008</v>
      </c>
      <c r="H1622" s="18">
        <f>'Limiting Factor Scores'!H137</f>
        <v>0.13279009073781831</v>
      </c>
      <c r="I1622" s="17">
        <f>LFAT!A143</f>
        <v>10</v>
      </c>
      <c r="J1622" s="16" t="str">
        <f>LFAT!B143</f>
        <v>Upland Treatments</v>
      </c>
      <c r="K1622" s="16" t="str">
        <f>LFAT!D143</f>
        <v>I</v>
      </c>
      <c r="L1622" s="19">
        <f>LFAT!F143</f>
        <v>0.5</v>
      </c>
      <c r="M1622" s="16" t="str">
        <f>LFAT!G143</f>
        <v>CD</v>
      </c>
      <c r="N1622" s="19">
        <f>LFAT!I143</f>
        <v>0.5</v>
      </c>
      <c r="O1622" s="18">
        <f>LFAT!J143</f>
        <v>0.25</v>
      </c>
      <c r="P1622" s="18">
        <f t="shared" si="75"/>
        <v>2.5000000000000001E-2</v>
      </c>
      <c r="Q1622" s="18">
        <f t="shared" si="76"/>
        <v>0.11928810714610752</v>
      </c>
      <c r="R1622" s="18">
        <f t="shared" si="77"/>
        <v>3.3197522684454576E-2</v>
      </c>
    </row>
    <row r="1623" spans="1:18" ht="18" customHeight="1" x14ac:dyDescent="0.2">
      <c r="A1623" s="16" t="str">
        <f>'Limiting Factor Scores'!A138</f>
        <v>UGR1</v>
      </c>
      <c r="B1623" s="16" t="str">
        <f>'Limiting Factor Scores'!B138</f>
        <v>Upper Grande Ronde</v>
      </c>
      <c r="C1623" s="16" t="str">
        <f>'Limiting Factor Scores'!C138</f>
        <v>Altered Primary Productivity</v>
      </c>
      <c r="D1623" s="18">
        <f>'Limiting Factor Scores'!D138</f>
        <v>0.91010000000000002</v>
      </c>
      <c r="E1623" s="19">
        <f>'Limiting Factor Scores'!E138</f>
        <v>1</v>
      </c>
      <c r="F1623" s="18">
        <f>'Limiting Factor Scores'!F138</f>
        <v>0.1</v>
      </c>
      <c r="G1623" s="18">
        <f>'Limiting Factor Scores'!G138</f>
        <v>0.33088635707785002</v>
      </c>
      <c r="H1623" s="18">
        <f>'Limiting Factor Scores'!H138</f>
        <v>9.4760912121534799E-2</v>
      </c>
      <c r="I1623" s="17">
        <f>LFAT!A150</f>
        <v>10</v>
      </c>
      <c r="J1623" s="16" t="str">
        <f>LFAT!B150</f>
        <v>Upland Treatments</v>
      </c>
      <c r="K1623" s="16" t="str">
        <f>LFAT!D150</f>
        <v>I</v>
      </c>
      <c r="L1623" s="19">
        <f>LFAT!F150</f>
        <v>0.5</v>
      </c>
      <c r="M1623" s="16" t="str">
        <f>LFAT!G150</f>
        <v>CD</v>
      </c>
      <c r="N1623" s="19">
        <f>LFAT!I150</f>
        <v>0.5</v>
      </c>
      <c r="O1623" s="18">
        <f>LFAT!J150</f>
        <v>0.25</v>
      </c>
      <c r="P1623" s="18">
        <f t="shared" si="75"/>
        <v>2.5000000000000001E-2</v>
      </c>
      <c r="Q1623" s="18">
        <f t="shared" si="76"/>
        <v>8.2721589269462506E-2</v>
      </c>
      <c r="R1623" s="18">
        <f t="shared" si="77"/>
        <v>2.36902280303837E-2</v>
      </c>
    </row>
    <row r="1624" spans="1:18" ht="18" customHeight="1" x14ac:dyDescent="0.2">
      <c r="A1624" s="16" t="str">
        <f>'Limiting Factor Scores'!A139</f>
        <v>UGR1</v>
      </c>
      <c r="B1624" s="16" t="str">
        <f>'Limiting Factor Scores'!B139</f>
        <v>Upper Grande Ronde</v>
      </c>
      <c r="C1624" s="16" t="str">
        <f>'Limiting Factor Scores'!C139</f>
        <v>Anthropogenic Barriers</v>
      </c>
      <c r="D1624" s="18">
        <f>'Limiting Factor Scores'!D139</f>
        <v>0.91010000000000002</v>
      </c>
      <c r="E1624" s="19">
        <f>'Limiting Factor Scores'!E139</f>
        <v>2.29</v>
      </c>
      <c r="F1624" s="18">
        <f>'Limiting Factor Scores'!F139</f>
        <v>0.39024999999999999</v>
      </c>
      <c r="G1624" s="18">
        <f>'Limiting Factor Scores'!G139</f>
        <v>1.8849194858440956</v>
      </c>
      <c r="H1624" s="18">
        <f>'Limiting Factor Scores'!H139</f>
        <v>0.59698419027343153</v>
      </c>
      <c r="I1624" s="17">
        <f>LFAT!A137</f>
        <v>10</v>
      </c>
      <c r="J1624" s="16" t="str">
        <f>LFAT!B137</f>
        <v>Upland Treatments</v>
      </c>
      <c r="K1624" s="16" t="str">
        <f>LFAT!D137</f>
        <v>N</v>
      </c>
      <c r="L1624" s="19">
        <f>LFAT!F137</f>
        <v>0.1</v>
      </c>
      <c r="M1624" s="16" t="str">
        <f>LFAT!G137</f>
        <v>R</v>
      </c>
      <c r="N1624" s="19">
        <f>LFAT!I137</f>
        <v>0.1</v>
      </c>
      <c r="O1624" s="18">
        <f>LFAT!J137</f>
        <v>0.01</v>
      </c>
      <c r="P1624" s="18">
        <f t="shared" si="75"/>
        <v>3.9025000000000002E-3</v>
      </c>
      <c r="Q1624" s="18">
        <f t="shared" si="76"/>
        <v>1.8849194858440957E-2</v>
      </c>
      <c r="R1624" s="18">
        <f t="shared" si="77"/>
        <v>5.9698419027343153E-3</v>
      </c>
    </row>
    <row r="1625" spans="1:18" ht="18" customHeight="1" x14ac:dyDescent="0.2">
      <c r="A1625" s="16" t="str">
        <f>'Limiting Factor Scores'!A140</f>
        <v>UGR1</v>
      </c>
      <c r="B1625" s="16" t="str">
        <f>'Limiting Factor Scores'!B140</f>
        <v>Upper Grande Ronde</v>
      </c>
      <c r="C1625" s="16" t="str">
        <f>'Limiting Factor Scores'!C140</f>
        <v>Channel and Habitat Structure</v>
      </c>
      <c r="D1625" s="18">
        <f>'Limiting Factor Scores'!D140</f>
        <v>0.91010000000000002</v>
      </c>
      <c r="E1625" s="19">
        <f>'Limiting Factor Scores'!E140</f>
        <v>1.32</v>
      </c>
      <c r="F1625" s="18">
        <f>'Limiting Factor Scores'!F140</f>
        <v>0.17199999999999999</v>
      </c>
      <c r="G1625" s="18">
        <f>'Limiting Factor Scores'!G140</f>
        <v>1.3641098855130236</v>
      </c>
      <c r="H1625" s="18">
        <f>'Limiting Factor Scores'!H140</f>
        <v>0.41295631474225236</v>
      </c>
      <c r="I1625" s="17">
        <f>LFAT!A141</f>
        <v>10</v>
      </c>
      <c r="J1625" s="16" t="str">
        <f>LFAT!B141</f>
        <v>Upland Treatments</v>
      </c>
      <c r="K1625" s="16" t="str">
        <f>LFAT!D141</f>
        <v>N</v>
      </c>
      <c r="L1625" s="19">
        <f>LFAT!F141</f>
        <v>0.1</v>
      </c>
      <c r="M1625" s="16" t="str">
        <f>LFAT!G141</f>
        <v>R</v>
      </c>
      <c r="N1625" s="19">
        <f>LFAT!I141</f>
        <v>0.1</v>
      </c>
      <c r="O1625" s="18">
        <f>LFAT!J141</f>
        <v>0.01</v>
      </c>
      <c r="P1625" s="18">
        <f t="shared" si="75"/>
        <v>1.72E-3</v>
      </c>
      <c r="Q1625" s="18">
        <f t="shared" si="76"/>
        <v>1.3641098855130237E-2</v>
      </c>
      <c r="R1625" s="18">
        <f t="shared" si="77"/>
        <v>4.129563147422524E-3</v>
      </c>
    </row>
    <row r="1626" spans="1:18" ht="18" customHeight="1" x14ac:dyDescent="0.2">
      <c r="A1626" s="16" t="str">
        <f>'Limiting Factor Scores'!A141</f>
        <v>UGR1</v>
      </c>
      <c r="B1626" s="16" t="str">
        <f>'Limiting Factor Scores'!B141</f>
        <v>Upper Grande Ronde</v>
      </c>
      <c r="C1626" s="16" t="str">
        <f>'Limiting Factor Scores'!C141</f>
        <v>Decreased Sediment Quantity</v>
      </c>
      <c r="D1626" s="18">
        <f>'Limiting Factor Scores'!D141</f>
        <v>0.91010000000000002</v>
      </c>
      <c r="E1626" s="19">
        <f>'Limiting Factor Scores'!E141</f>
        <v>1.74</v>
      </c>
      <c r="F1626" s="18">
        <f>'Limiting Factor Scores'!F141</f>
        <v>0.26650000000000001</v>
      </c>
      <c r="G1626" s="18">
        <f>'Limiting Factor Scores'!G141</f>
        <v>1.2560192590325179</v>
      </c>
      <c r="H1626" s="18">
        <f>'Limiting Factor Scores'!H141</f>
        <v>0.37415514399693617</v>
      </c>
      <c r="I1626" s="17">
        <f>LFAT!A144</f>
        <v>10</v>
      </c>
      <c r="J1626" s="16" t="str">
        <f>LFAT!B144</f>
        <v>Upland Treatments</v>
      </c>
      <c r="K1626" s="16" t="str">
        <f>LFAT!D144</f>
        <v>I</v>
      </c>
      <c r="L1626" s="19">
        <f>LFAT!F144</f>
        <v>0.5</v>
      </c>
      <c r="M1626" s="16" t="str">
        <f>LFAT!G144</f>
        <v>CD</v>
      </c>
      <c r="N1626" s="19">
        <f>LFAT!I144</f>
        <v>0.5</v>
      </c>
      <c r="O1626" s="18">
        <f>LFAT!J144</f>
        <v>0.25</v>
      </c>
      <c r="P1626" s="18">
        <f t="shared" si="75"/>
        <v>6.6625000000000004E-2</v>
      </c>
      <c r="Q1626" s="18">
        <f t="shared" si="76"/>
        <v>0.31400481475812947</v>
      </c>
      <c r="R1626" s="18">
        <f t="shared" si="77"/>
        <v>9.3538785999234042E-2</v>
      </c>
    </row>
    <row r="1627" spans="1:18" ht="18" customHeight="1" x14ac:dyDescent="0.2">
      <c r="A1627" s="16" t="str">
        <f>'Limiting Factor Scores'!A142</f>
        <v>UGR1</v>
      </c>
      <c r="B1627" s="16" t="str">
        <f>'Limiting Factor Scores'!B142</f>
        <v>Upper Grande Ronde</v>
      </c>
      <c r="C1627" s="16" t="str">
        <f>'Limiting Factor Scores'!C142</f>
        <v>Decreased Water Quantity</v>
      </c>
      <c r="D1627" s="18">
        <f>'Limiting Factor Scores'!D142</f>
        <v>0.91010000000000002</v>
      </c>
      <c r="E1627" s="19">
        <f>'Limiting Factor Scores'!E142</f>
        <v>1</v>
      </c>
      <c r="F1627" s="18">
        <f>'Limiting Factor Scores'!F142</f>
        <v>0.1</v>
      </c>
      <c r="G1627" s="18">
        <f>'Limiting Factor Scores'!G142</f>
        <v>0.68192492867544008</v>
      </c>
      <c r="H1627" s="18">
        <f>'Limiting Factor Scores'!H142</f>
        <v>0.19708865574418905</v>
      </c>
      <c r="I1627" s="17">
        <f>LFAT!A142</f>
        <v>10</v>
      </c>
      <c r="J1627" s="16" t="str">
        <f>LFAT!B142</f>
        <v>Upland Treatments</v>
      </c>
      <c r="K1627" s="16" t="str">
        <f>LFAT!D142</f>
        <v>I</v>
      </c>
      <c r="L1627" s="19">
        <f>LFAT!F142</f>
        <v>0.5</v>
      </c>
      <c r="M1627" s="16" t="str">
        <f>LFAT!G142</f>
        <v>CD</v>
      </c>
      <c r="N1627" s="19">
        <f>LFAT!I142</f>
        <v>0.5</v>
      </c>
      <c r="O1627" s="18">
        <f>LFAT!J142</f>
        <v>0.25</v>
      </c>
      <c r="P1627" s="18">
        <f t="shared" si="75"/>
        <v>2.5000000000000001E-2</v>
      </c>
      <c r="Q1627" s="18">
        <f t="shared" si="76"/>
        <v>0.17048123216886002</v>
      </c>
      <c r="R1627" s="18">
        <f t="shared" si="77"/>
        <v>4.9272163936047261E-2</v>
      </c>
    </row>
    <row r="1628" spans="1:18" ht="18" customHeight="1" x14ac:dyDescent="0.2">
      <c r="A1628" s="16" t="str">
        <f>'Limiting Factor Scores'!A143</f>
        <v>UGR1</v>
      </c>
      <c r="B1628" s="16" t="str">
        <f>'Limiting Factor Scores'!B143</f>
        <v>Upper Grande Ronde</v>
      </c>
      <c r="C1628" s="16" t="str">
        <f>'Limiting Factor Scores'!C143</f>
        <v>Floodplain Condition</v>
      </c>
      <c r="D1628" s="18">
        <f>'Limiting Factor Scores'!D143</f>
        <v>0.91010000000000002</v>
      </c>
      <c r="E1628" s="19">
        <f>'Limiting Factor Scores'!E143</f>
        <v>1.74</v>
      </c>
      <c r="F1628" s="18">
        <f>'Limiting Factor Scores'!F143</f>
        <v>0.26650000000000001</v>
      </c>
      <c r="G1628" s="18">
        <f>'Limiting Factor Scores'!G143</f>
        <v>1.4743067440325179</v>
      </c>
      <c r="H1628" s="18">
        <f>'Limiting Factor Scores'!H143</f>
        <v>0.41859223911295351</v>
      </c>
      <c r="I1628" s="17">
        <f>LFAT!A139</f>
        <v>10</v>
      </c>
      <c r="J1628" s="16" t="str">
        <f>LFAT!B139</f>
        <v>Upland Treatments</v>
      </c>
      <c r="K1628" s="16" t="str">
        <f>LFAT!D139</f>
        <v>N</v>
      </c>
      <c r="L1628" s="19">
        <f>LFAT!F139</f>
        <v>0.1</v>
      </c>
      <c r="M1628" s="16" t="str">
        <f>LFAT!G139</f>
        <v>R</v>
      </c>
      <c r="N1628" s="19">
        <f>LFAT!I139</f>
        <v>0.1</v>
      </c>
      <c r="O1628" s="18">
        <f>LFAT!J139</f>
        <v>0.01</v>
      </c>
      <c r="P1628" s="18">
        <f t="shared" si="75"/>
        <v>2.6650000000000003E-3</v>
      </c>
      <c r="Q1628" s="18">
        <f t="shared" si="76"/>
        <v>1.4743067440325179E-2</v>
      </c>
      <c r="R1628" s="18">
        <f t="shared" si="77"/>
        <v>4.1859223911295349E-3</v>
      </c>
    </row>
    <row r="1629" spans="1:18" ht="18" customHeight="1" x14ac:dyDescent="0.2">
      <c r="A1629" s="16" t="str">
        <f>'Limiting Factor Scores'!A144</f>
        <v>UGR1</v>
      </c>
      <c r="B1629" s="16" t="str">
        <f>'Limiting Factor Scores'!B144</f>
        <v>Upper Grande Ronde</v>
      </c>
      <c r="C1629" s="16" t="str">
        <f>'Limiting Factor Scores'!C144</f>
        <v>Increased Sediment Quantity</v>
      </c>
      <c r="D1629" s="18">
        <f>'Limiting Factor Scores'!D144</f>
        <v>0.91010000000000002</v>
      </c>
      <c r="E1629" s="19">
        <f>'Limiting Factor Scores'!E144</f>
        <v>1.32</v>
      </c>
      <c r="F1629" s="18">
        <f>'Limiting Factor Scores'!F144</f>
        <v>0.17199999999999999</v>
      </c>
      <c r="G1629" s="18">
        <f>'Limiting Factor Scores'!G144</f>
        <v>0.56912453417390196</v>
      </c>
      <c r="H1629" s="18">
        <f>'Limiting Factor Scores'!H144</f>
        <v>0.18724085364417262</v>
      </c>
      <c r="I1629" s="17">
        <f>LFAT!A145</f>
        <v>10</v>
      </c>
      <c r="J1629" s="16" t="str">
        <f>LFAT!B145</f>
        <v>Upland Treatments</v>
      </c>
      <c r="K1629" s="16" t="str">
        <f>LFAT!D145</f>
        <v>I</v>
      </c>
      <c r="L1629" s="19">
        <f>LFAT!F145</f>
        <v>0.5</v>
      </c>
      <c r="M1629" s="16" t="str">
        <f>LFAT!G145</f>
        <v>CD</v>
      </c>
      <c r="N1629" s="19">
        <f>LFAT!I145</f>
        <v>0.5</v>
      </c>
      <c r="O1629" s="18">
        <f>LFAT!J145</f>
        <v>0.25</v>
      </c>
      <c r="P1629" s="18">
        <f t="shared" si="75"/>
        <v>4.2999999999999997E-2</v>
      </c>
      <c r="Q1629" s="18">
        <f t="shared" si="76"/>
        <v>0.14228113354347549</v>
      </c>
      <c r="R1629" s="18">
        <f t="shared" si="77"/>
        <v>4.6810213411043154E-2</v>
      </c>
    </row>
    <row r="1630" spans="1:18" ht="18" customHeight="1" x14ac:dyDescent="0.2">
      <c r="A1630" s="16" t="str">
        <f>'Limiting Factor Scores'!A145</f>
        <v>UGR1</v>
      </c>
      <c r="B1630" s="16" t="str">
        <f>'Limiting Factor Scores'!B145</f>
        <v>Upper Grande Ronde</v>
      </c>
      <c r="C1630" s="16" t="str">
        <f>'Limiting Factor Scores'!C145</f>
        <v>Non-Native Species Interactions and Competition</v>
      </c>
      <c r="D1630" s="18">
        <f>'Limiting Factor Scores'!D145</f>
        <v>0.91010000000000002</v>
      </c>
      <c r="E1630" s="19">
        <f>'Limiting Factor Scores'!E145</f>
        <v>1.59</v>
      </c>
      <c r="F1630" s="18">
        <f>'Limiting Factor Scores'!F145</f>
        <v>0.23275000000000001</v>
      </c>
      <c r="G1630" s="18">
        <f>'Limiting Factor Scores'!G145</f>
        <v>0.85184222365921758</v>
      </c>
      <c r="H1630" s="18">
        <f>'Limiting Factor Scores'!H145</f>
        <v>0.30048999223275141</v>
      </c>
      <c r="I1630" s="17">
        <f>LFAT!A151</f>
        <v>10</v>
      </c>
      <c r="J1630" s="16" t="str">
        <f>LFAT!B151</f>
        <v>Upland Treatments</v>
      </c>
      <c r="K1630" s="16" t="str">
        <f>LFAT!D151</f>
        <v>N</v>
      </c>
      <c r="L1630" s="19">
        <f>LFAT!F151</f>
        <v>0.1</v>
      </c>
      <c r="M1630" s="16" t="str">
        <f>LFAT!G151</f>
        <v>R</v>
      </c>
      <c r="N1630" s="19">
        <f>LFAT!I151</f>
        <v>0.1</v>
      </c>
      <c r="O1630" s="18">
        <f>LFAT!J151</f>
        <v>0.01</v>
      </c>
      <c r="P1630" s="18">
        <f t="shared" si="75"/>
        <v>2.3275000000000001E-3</v>
      </c>
      <c r="Q1630" s="18">
        <f t="shared" si="76"/>
        <v>8.5184222365921759E-3</v>
      </c>
      <c r="R1630" s="18">
        <f t="shared" si="77"/>
        <v>3.0048999223275144E-3</v>
      </c>
    </row>
    <row r="1631" spans="1:18" ht="18" customHeight="1" x14ac:dyDescent="0.2">
      <c r="A1631" s="16" t="str">
        <f>'Limiting Factor Scores'!A146</f>
        <v>UGR1</v>
      </c>
      <c r="B1631" s="16" t="str">
        <f>'Limiting Factor Scores'!B146</f>
        <v>Upper Grande Ronde</v>
      </c>
      <c r="C1631" s="16" t="str">
        <f>'Limiting Factor Scores'!C146</f>
        <v>Predation</v>
      </c>
      <c r="D1631" s="18">
        <f>'Limiting Factor Scores'!D146</f>
        <v>0.91010000000000002</v>
      </c>
      <c r="E1631" s="19">
        <f>'Limiting Factor Scores'!E146</f>
        <v>2.88</v>
      </c>
      <c r="F1631" s="18">
        <f>'Limiting Factor Scores'!F146</f>
        <v>0.52300000000000002</v>
      </c>
      <c r="G1631" s="18">
        <f>'Limiting Factor Scores'!G146</f>
        <v>2.5567049264622583</v>
      </c>
      <c r="H1631" s="18">
        <f>'Limiting Factor Scores'!H146</f>
        <v>0.78169893172577032</v>
      </c>
      <c r="I1631" s="17">
        <f>LFAT!A149</f>
        <v>10</v>
      </c>
      <c r="J1631" s="16" t="str">
        <f>LFAT!B149</f>
        <v>Upland Treatments</v>
      </c>
      <c r="K1631" s="16" t="str">
        <f>LFAT!D149</f>
        <v>N</v>
      </c>
      <c r="L1631" s="19">
        <f>LFAT!F149</f>
        <v>0.1</v>
      </c>
      <c r="M1631" s="16" t="str">
        <f>LFAT!G149</f>
        <v>R</v>
      </c>
      <c r="N1631" s="19">
        <f>LFAT!I149</f>
        <v>0.1</v>
      </c>
      <c r="O1631" s="18">
        <f>LFAT!J149</f>
        <v>0.01</v>
      </c>
      <c r="P1631" s="18">
        <f t="shared" si="75"/>
        <v>5.2300000000000003E-3</v>
      </c>
      <c r="Q1631" s="18">
        <f t="shared" si="76"/>
        <v>2.5567049264622582E-2</v>
      </c>
      <c r="R1631" s="18">
        <f t="shared" si="77"/>
        <v>7.8169893172577026E-3</v>
      </c>
    </row>
    <row r="1632" spans="1:18" ht="18" customHeight="1" x14ac:dyDescent="0.2">
      <c r="A1632" s="16" t="str">
        <f>'Limiting Factor Scores'!A147</f>
        <v>UGR1</v>
      </c>
      <c r="B1632" s="16" t="str">
        <f>'Limiting Factor Scores'!B147</f>
        <v>Upper Grande Ronde</v>
      </c>
      <c r="C1632" s="16" t="str">
        <f>'Limiting Factor Scores'!C147</f>
        <v>Riparian Condition</v>
      </c>
      <c r="D1632" s="18">
        <f>'Limiting Factor Scores'!D147</f>
        <v>0.91010000000000002</v>
      </c>
      <c r="E1632" s="19">
        <f>'Limiting Factor Scores'!E147</f>
        <v>1.32</v>
      </c>
      <c r="F1632" s="18">
        <f>'Limiting Factor Scores'!F147</f>
        <v>0.17199999999999999</v>
      </c>
      <c r="G1632" s="18">
        <f>'Limiting Factor Scores'!G147</f>
        <v>0.97164876299131742</v>
      </c>
      <c r="H1632" s="18">
        <f>'Limiting Factor Scores'!H147</f>
        <v>0.3137340925132201</v>
      </c>
      <c r="I1632" s="17">
        <f>LFAT!A138</f>
        <v>10</v>
      </c>
      <c r="J1632" s="16" t="str">
        <f>LFAT!B138</f>
        <v>Upland Treatments</v>
      </c>
      <c r="K1632" s="16" t="str">
        <f>LFAT!D138</f>
        <v>N</v>
      </c>
      <c r="L1632" s="19">
        <f>LFAT!F138</f>
        <v>0.1</v>
      </c>
      <c r="M1632" s="16" t="str">
        <f>LFAT!G138</f>
        <v>R</v>
      </c>
      <c r="N1632" s="19">
        <f>LFAT!I138</f>
        <v>0.1</v>
      </c>
      <c r="O1632" s="18">
        <f>LFAT!J138</f>
        <v>0.01</v>
      </c>
      <c r="P1632" s="18">
        <f t="shared" si="75"/>
        <v>1.72E-3</v>
      </c>
      <c r="Q1632" s="18">
        <f t="shared" si="76"/>
        <v>9.7164876299131748E-3</v>
      </c>
      <c r="R1632" s="18">
        <f t="shared" si="77"/>
        <v>3.1373409251322011E-3</v>
      </c>
    </row>
    <row r="1633" spans="1:18" ht="18" customHeight="1" x14ac:dyDescent="0.2">
      <c r="A1633" s="16" t="str">
        <f>'Limiting Factor Scores'!A148</f>
        <v>UGR1</v>
      </c>
      <c r="B1633" s="16" t="str">
        <f>'Limiting Factor Scores'!B148</f>
        <v>Upper Grande Ronde</v>
      </c>
      <c r="C1633" s="16" t="str">
        <f>'Limiting Factor Scores'!C148</f>
        <v>Side Channel and Wetland Habitat</v>
      </c>
      <c r="D1633" s="18">
        <f>'Limiting Factor Scores'!D148</f>
        <v>0.91010000000000002</v>
      </c>
      <c r="E1633" s="19">
        <f>'Limiting Factor Scores'!E148</f>
        <v>1.74</v>
      </c>
      <c r="F1633" s="18">
        <f>'Limiting Factor Scores'!F148</f>
        <v>0.26650000000000001</v>
      </c>
      <c r="G1633" s="18">
        <f>'Limiting Factor Scores'!G148</f>
        <v>1.8641058238699288</v>
      </c>
      <c r="H1633" s="18">
        <f>'Limiting Factor Scores'!H148</f>
        <v>0.5433279446754774</v>
      </c>
      <c r="I1633" s="17">
        <f>LFAT!A140</f>
        <v>10</v>
      </c>
      <c r="J1633" s="16" t="str">
        <f>LFAT!B140</f>
        <v>Upland Treatments</v>
      </c>
      <c r="K1633" s="16" t="str">
        <f>LFAT!D140</f>
        <v>N</v>
      </c>
      <c r="L1633" s="19">
        <f>LFAT!F140</f>
        <v>0.1</v>
      </c>
      <c r="M1633" s="16" t="str">
        <f>LFAT!G140</f>
        <v>R</v>
      </c>
      <c r="N1633" s="19">
        <f>LFAT!I140</f>
        <v>0.1</v>
      </c>
      <c r="O1633" s="18">
        <f>LFAT!J140</f>
        <v>0.01</v>
      </c>
      <c r="P1633" s="18">
        <f t="shared" si="75"/>
        <v>2.6650000000000003E-3</v>
      </c>
      <c r="Q1633" s="18">
        <f t="shared" si="76"/>
        <v>1.8641058238699288E-2</v>
      </c>
      <c r="R1633" s="18">
        <f t="shared" si="77"/>
        <v>5.4332794467547739E-3</v>
      </c>
    </row>
    <row r="1634" spans="1:18" ht="18" customHeight="1" x14ac:dyDescent="0.2">
      <c r="A1634" s="16" t="str">
        <f>'Limiting Factor Scores'!A149</f>
        <v>UGR1</v>
      </c>
      <c r="B1634" s="16" t="str">
        <f>'Limiting Factor Scores'!B149</f>
        <v>Upper Grande Ronde</v>
      </c>
      <c r="C1634" s="16" t="str">
        <f>'Limiting Factor Scores'!C149</f>
        <v>Summer Water Temperature</v>
      </c>
      <c r="D1634" s="18">
        <f>'Limiting Factor Scores'!D149</f>
        <v>0.91010000000000002</v>
      </c>
      <c r="E1634" s="19">
        <f>'Limiting Factor Scores'!E149</f>
        <v>1</v>
      </c>
      <c r="F1634" s="18">
        <f>'Limiting Factor Scores'!F149</f>
        <v>0.1</v>
      </c>
      <c r="G1634" s="18">
        <f>'Limiting Factor Scores'!G149</f>
        <v>0.60586657141557021</v>
      </c>
      <c r="H1634" s="18">
        <f>'Limiting Factor Scores'!H149</f>
        <v>0.18959983285389254</v>
      </c>
      <c r="I1634" s="17">
        <f>LFAT!A146</f>
        <v>10</v>
      </c>
      <c r="J1634" s="16" t="str">
        <f>LFAT!B146</f>
        <v>Upland Treatments</v>
      </c>
      <c r="K1634" s="16" t="str">
        <f>LFAT!D146</f>
        <v>I</v>
      </c>
      <c r="L1634" s="19">
        <f>LFAT!F146</f>
        <v>0.5</v>
      </c>
      <c r="M1634" s="16" t="str">
        <f>LFAT!G146</f>
        <v>CD</v>
      </c>
      <c r="N1634" s="19">
        <f>LFAT!I146</f>
        <v>0.5</v>
      </c>
      <c r="O1634" s="18">
        <f>LFAT!J146</f>
        <v>0.25</v>
      </c>
      <c r="P1634" s="18">
        <f t="shared" si="75"/>
        <v>2.5000000000000001E-2</v>
      </c>
      <c r="Q1634" s="18">
        <f t="shared" si="76"/>
        <v>0.15146664285389255</v>
      </c>
      <c r="R1634" s="18">
        <f t="shared" si="77"/>
        <v>4.7399958213473134E-2</v>
      </c>
    </row>
    <row r="1635" spans="1:18" ht="18" customHeight="1" x14ac:dyDescent="0.2">
      <c r="A1635" s="16" t="str">
        <f>'Limiting Factor Scores'!A150</f>
        <v>UGR1</v>
      </c>
      <c r="B1635" s="16" t="str">
        <f>'Limiting Factor Scores'!B150</f>
        <v>Upper Grande Ronde</v>
      </c>
      <c r="C1635" s="16" t="str">
        <f>'Limiting Factor Scores'!C150</f>
        <v>Water Quality</v>
      </c>
      <c r="D1635" s="18">
        <f>'Limiting Factor Scores'!D150</f>
        <v>0.91010000000000002</v>
      </c>
      <c r="E1635" s="19">
        <f>'Limiting Factor Scores'!E150</f>
        <v>1</v>
      </c>
      <c r="F1635" s="18">
        <f>'Limiting Factor Scores'!F150</f>
        <v>0.1</v>
      </c>
      <c r="G1635" s="18">
        <f>'Limiting Factor Scores'!G150</f>
        <v>0.52980821442873016</v>
      </c>
      <c r="H1635" s="18">
        <f>'Limiting Factor Scores'!H150</f>
        <v>0.14706565932588875</v>
      </c>
      <c r="I1635" s="17">
        <f>LFAT!A148</f>
        <v>10</v>
      </c>
      <c r="J1635" s="16" t="str">
        <f>LFAT!B148</f>
        <v>Upland Treatments</v>
      </c>
      <c r="K1635" s="16" t="str">
        <f>LFAT!D148</f>
        <v>I</v>
      </c>
      <c r="L1635" s="19">
        <f>LFAT!F148</f>
        <v>0.5</v>
      </c>
      <c r="M1635" s="16" t="str">
        <f>LFAT!G148</f>
        <v>CD</v>
      </c>
      <c r="N1635" s="19">
        <f>LFAT!I148</f>
        <v>0.5</v>
      </c>
      <c r="O1635" s="18">
        <f>LFAT!J148</f>
        <v>0.25</v>
      </c>
      <c r="P1635" s="18">
        <f t="shared" si="75"/>
        <v>2.5000000000000001E-2</v>
      </c>
      <c r="Q1635" s="18">
        <f t="shared" si="76"/>
        <v>0.13245205360718254</v>
      </c>
      <c r="R1635" s="18">
        <f t="shared" si="77"/>
        <v>3.6766414831472187E-2</v>
      </c>
    </row>
    <row r="1636" spans="1:18" ht="18" customHeight="1" x14ac:dyDescent="0.2">
      <c r="A1636" s="16" t="str">
        <f>'Limiting Factor Scores'!A151</f>
        <v>UGR1</v>
      </c>
      <c r="B1636" s="16" t="str">
        <f>'Limiting Factor Scores'!B151</f>
        <v>Upper Grande Ronde</v>
      </c>
      <c r="C1636" s="16" t="str">
        <f>'Limiting Factor Scores'!C151</f>
        <v>Winter Water Temperature</v>
      </c>
      <c r="D1636" s="18">
        <f>'Limiting Factor Scores'!D151</f>
        <v>0.91010000000000002</v>
      </c>
      <c r="E1636" s="19">
        <f>'Limiting Factor Scores'!E151</f>
        <v>1</v>
      </c>
      <c r="F1636" s="18">
        <f>'Limiting Factor Scores'!F151</f>
        <v>0.1</v>
      </c>
      <c r="G1636" s="18">
        <f>'Limiting Factor Scores'!G151</f>
        <v>0.43619792858443007</v>
      </c>
      <c r="H1636" s="18">
        <f>'Limiting Factor Scores'!H151</f>
        <v>0.11880705430040592</v>
      </c>
      <c r="I1636" s="17">
        <f>LFAT!A147</f>
        <v>10</v>
      </c>
      <c r="J1636" s="16" t="str">
        <f>LFAT!B147</f>
        <v>Upland Treatments</v>
      </c>
      <c r="K1636" s="16" t="str">
        <f>LFAT!D147</f>
        <v>N</v>
      </c>
      <c r="L1636" s="19">
        <f>LFAT!F147</f>
        <v>0.1</v>
      </c>
      <c r="M1636" s="16" t="str">
        <f>LFAT!G147</f>
        <v>R</v>
      </c>
      <c r="N1636" s="19">
        <f>LFAT!I147</f>
        <v>0.1</v>
      </c>
      <c r="O1636" s="18">
        <f>LFAT!J147</f>
        <v>0.01</v>
      </c>
      <c r="P1636" s="18">
        <f t="shared" si="75"/>
        <v>1E-3</v>
      </c>
      <c r="Q1636" s="18">
        <f t="shared" si="76"/>
        <v>4.3619792858443007E-3</v>
      </c>
      <c r="R1636" s="18">
        <f t="shared" si="77"/>
        <v>1.1880705430040593E-3</v>
      </c>
    </row>
    <row r="1637" spans="1:18" ht="18" customHeight="1" x14ac:dyDescent="0.2">
      <c r="A1637" s="16" t="str">
        <f>'Limiting Factor Scores'!A137</f>
        <v>UGR1</v>
      </c>
      <c r="B1637" s="16" t="str">
        <f>'Limiting Factor Scores'!B137</f>
        <v>Upper Grande Ronde</v>
      </c>
      <c r="C1637" s="16" t="str">
        <f>'Limiting Factor Scores'!C137</f>
        <v>Altered Flow Timing</v>
      </c>
      <c r="D1637" s="18">
        <f>'Limiting Factor Scores'!D137</f>
        <v>0.91010000000000002</v>
      </c>
      <c r="E1637" s="19">
        <f>'Limiting Factor Scores'!E137</f>
        <v>1</v>
      </c>
      <c r="F1637" s="18">
        <f>'Limiting Factor Scores'!F137</f>
        <v>0.1</v>
      </c>
      <c r="G1637" s="18">
        <f>'Limiting Factor Scores'!G137</f>
        <v>0.47715242858443008</v>
      </c>
      <c r="H1637" s="18">
        <f>'Limiting Factor Scores'!H137</f>
        <v>0.13279009073781831</v>
      </c>
      <c r="I1637" s="17">
        <f>LFAT!A158</f>
        <v>11</v>
      </c>
      <c r="J1637" s="16" t="str">
        <f>LFAT!B158</f>
        <v>Species Management (non-native or unnatural)</v>
      </c>
      <c r="K1637" s="16" t="str">
        <f>LFAT!D158</f>
        <v>N</v>
      </c>
      <c r="L1637" s="19">
        <f>LFAT!F158</f>
        <v>0.1</v>
      </c>
      <c r="M1637" s="16" t="str">
        <f>LFAT!G158</f>
        <v>R</v>
      </c>
      <c r="N1637" s="19">
        <f>LFAT!I158</f>
        <v>0.1</v>
      </c>
      <c r="O1637" s="18">
        <f>LFAT!J158</f>
        <v>0.01</v>
      </c>
      <c r="P1637" s="18">
        <f t="shared" si="75"/>
        <v>1E-3</v>
      </c>
      <c r="Q1637" s="18">
        <f t="shared" si="76"/>
        <v>4.7715242858443006E-3</v>
      </c>
      <c r="R1637" s="18">
        <f t="shared" si="77"/>
        <v>1.3279009073781831E-3</v>
      </c>
    </row>
    <row r="1638" spans="1:18" ht="18" customHeight="1" x14ac:dyDescent="0.2">
      <c r="A1638" s="16" t="str">
        <f>'Limiting Factor Scores'!A138</f>
        <v>UGR1</v>
      </c>
      <c r="B1638" s="16" t="str">
        <f>'Limiting Factor Scores'!B138</f>
        <v>Upper Grande Ronde</v>
      </c>
      <c r="C1638" s="16" t="str">
        <f>'Limiting Factor Scores'!C138</f>
        <v>Altered Primary Productivity</v>
      </c>
      <c r="D1638" s="18">
        <f>'Limiting Factor Scores'!D138</f>
        <v>0.91010000000000002</v>
      </c>
      <c r="E1638" s="19">
        <f>'Limiting Factor Scores'!E138</f>
        <v>1</v>
      </c>
      <c r="F1638" s="18">
        <f>'Limiting Factor Scores'!F138</f>
        <v>0.1</v>
      </c>
      <c r="G1638" s="18">
        <f>'Limiting Factor Scores'!G138</f>
        <v>0.33088635707785002</v>
      </c>
      <c r="H1638" s="18">
        <f>'Limiting Factor Scores'!H138</f>
        <v>9.4760912121534799E-2</v>
      </c>
      <c r="I1638" s="17">
        <f>LFAT!A165</f>
        <v>11</v>
      </c>
      <c r="J1638" s="16" t="str">
        <f>LFAT!B165</f>
        <v>Species Management (non-native or unnatural)</v>
      </c>
      <c r="K1638" s="16" t="str">
        <f>LFAT!D165</f>
        <v>N</v>
      </c>
      <c r="L1638" s="19">
        <f>LFAT!F165</f>
        <v>0.1</v>
      </c>
      <c r="M1638" s="16" t="str">
        <f>LFAT!G165</f>
        <v>R</v>
      </c>
      <c r="N1638" s="19">
        <f>LFAT!I165</f>
        <v>0.1</v>
      </c>
      <c r="O1638" s="18">
        <f>LFAT!J165</f>
        <v>0.01</v>
      </c>
      <c r="P1638" s="18">
        <f t="shared" si="75"/>
        <v>1E-3</v>
      </c>
      <c r="Q1638" s="18">
        <f t="shared" si="76"/>
        <v>3.3088635707785004E-3</v>
      </c>
      <c r="R1638" s="18">
        <f t="shared" si="77"/>
        <v>9.4760912121534806E-4</v>
      </c>
    </row>
    <row r="1639" spans="1:18" ht="18" customHeight="1" x14ac:dyDescent="0.2">
      <c r="A1639" s="16" t="str">
        <f>'Limiting Factor Scores'!A139</f>
        <v>UGR1</v>
      </c>
      <c r="B1639" s="16" t="str">
        <f>'Limiting Factor Scores'!B139</f>
        <v>Upper Grande Ronde</v>
      </c>
      <c r="C1639" s="16" t="str">
        <f>'Limiting Factor Scores'!C139</f>
        <v>Anthropogenic Barriers</v>
      </c>
      <c r="D1639" s="18">
        <f>'Limiting Factor Scores'!D139</f>
        <v>0.91010000000000002</v>
      </c>
      <c r="E1639" s="19">
        <f>'Limiting Factor Scores'!E139</f>
        <v>2.29</v>
      </c>
      <c r="F1639" s="18">
        <f>'Limiting Factor Scores'!F139</f>
        <v>0.39024999999999999</v>
      </c>
      <c r="G1639" s="18">
        <f>'Limiting Factor Scores'!G139</f>
        <v>1.8849194858440956</v>
      </c>
      <c r="H1639" s="18">
        <f>'Limiting Factor Scores'!H139</f>
        <v>0.59698419027343153</v>
      </c>
      <c r="I1639" s="17">
        <f>LFAT!A152</f>
        <v>11</v>
      </c>
      <c r="J1639" s="16" t="str">
        <f>LFAT!B152</f>
        <v>Species Management (non-native or unnatural)</v>
      </c>
      <c r="K1639" s="16" t="str">
        <f>LFAT!D152</f>
        <v>N</v>
      </c>
      <c r="L1639" s="19">
        <f>LFAT!F152</f>
        <v>0.1</v>
      </c>
      <c r="M1639" s="16" t="str">
        <f>LFAT!G152</f>
        <v>R</v>
      </c>
      <c r="N1639" s="19">
        <f>LFAT!I152</f>
        <v>0.1</v>
      </c>
      <c r="O1639" s="18">
        <f>LFAT!J152</f>
        <v>0.01</v>
      </c>
      <c r="P1639" s="18">
        <f t="shared" si="75"/>
        <v>3.9025000000000002E-3</v>
      </c>
      <c r="Q1639" s="18">
        <f t="shared" si="76"/>
        <v>1.8849194858440957E-2</v>
      </c>
      <c r="R1639" s="18">
        <f t="shared" si="77"/>
        <v>5.9698419027343153E-3</v>
      </c>
    </row>
    <row r="1640" spans="1:18" ht="18" customHeight="1" x14ac:dyDescent="0.2">
      <c r="A1640" s="16" t="str">
        <f>'Limiting Factor Scores'!A140</f>
        <v>UGR1</v>
      </c>
      <c r="B1640" s="16" t="str">
        <f>'Limiting Factor Scores'!B140</f>
        <v>Upper Grande Ronde</v>
      </c>
      <c r="C1640" s="16" t="str">
        <f>'Limiting Factor Scores'!C140</f>
        <v>Channel and Habitat Structure</v>
      </c>
      <c r="D1640" s="18">
        <f>'Limiting Factor Scores'!D140</f>
        <v>0.91010000000000002</v>
      </c>
      <c r="E1640" s="19">
        <f>'Limiting Factor Scores'!E140</f>
        <v>1.32</v>
      </c>
      <c r="F1640" s="18">
        <f>'Limiting Factor Scores'!F140</f>
        <v>0.17199999999999999</v>
      </c>
      <c r="G1640" s="18">
        <f>'Limiting Factor Scores'!G140</f>
        <v>1.3641098855130236</v>
      </c>
      <c r="H1640" s="18">
        <f>'Limiting Factor Scores'!H140</f>
        <v>0.41295631474225236</v>
      </c>
      <c r="I1640" s="17">
        <f>LFAT!A156</f>
        <v>11</v>
      </c>
      <c r="J1640" s="16" t="str">
        <f>LFAT!B156</f>
        <v>Species Management (non-native or unnatural)</v>
      </c>
      <c r="K1640" s="16" t="str">
        <f>LFAT!D156</f>
        <v>N</v>
      </c>
      <c r="L1640" s="19">
        <f>LFAT!F156</f>
        <v>0.1</v>
      </c>
      <c r="M1640" s="16" t="str">
        <f>LFAT!G156</f>
        <v>R</v>
      </c>
      <c r="N1640" s="19">
        <f>LFAT!I156</f>
        <v>0.1</v>
      </c>
      <c r="O1640" s="18">
        <f>LFAT!J156</f>
        <v>0.01</v>
      </c>
      <c r="P1640" s="18">
        <f t="shared" si="75"/>
        <v>1.72E-3</v>
      </c>
      <c r="Q1640" s="18">
        <f t="shared" si="76"/>
        <v>1.3641098855130237E-2</v>
      </c>
      <c r="R1640" s="18">
        <f t="shared" si="77"/>
        <v>4.129563147422524E-3</v>
      </c>
    </row>
    <row r="1641" spans="1:18" ht="18" customHeight="1" x14ac:dyDescent="0.2">
      <c r="A1641" s="16" t="str">
        <f>'Limiting Factor Scores'!A141</f>
        <v>UGR1</v>
      </c>
      <c r="B1641" s="16" t="str">
        <f>'Limiting Factor Scores'!B141</f>
        <v>Upper Grande Ronde</v>
      </c>
      <c r="C1641" s="16" t="str">
        <f>'Limiting Factor Scores'!C141</f>
        <v>Decreased Sediment Quantity</v>
      </c>
      <c r="D1641" s="18">
        <f>'Limiting Factor Scores'!D141</f>
        <v>0.91010000000000002</v>
      </c>
      <c r="E1641" s="19">
        <f>'Limiting Factor Scores'!E141</f>
        <v>1.74</v>
      </c>
      <c r="F1641" s="18">
        <f>'Limiting Factor Scores'!F141</f>
        <v>0.26650000000000001</v>
      </c>
      <c r="G1641" s="18">
        <f>'Limiting Factor Scores'!G141</f>
        <v>1.2560192590325179</v>
      </c>
      <c r="H1641" s="18">
        <f>'Limiting Factor Scores'!H141</f>
        <v>0.37415514399693617</v>
      </c>
      <c r="I1641" s="17">
        <f>LFAT!A159</f>
        <v>11</v>
      </c>
      <c r="J1641" s="16" t="str">
        <f>LFAT!B159</f>
        <v>Species Management (non-native or unnatural)</v>
      </c>
      <c r="K1641" s="16" t="str">
        <f>LFAT!D159</f>
        <v>N</v>
      </c>
      <c r="L1641" s="19">
        <f>LFAT!F159</f>
        <v>0.1</v>
      </c>
      <c r="M1641" s="16" t="str">
        <f>LFAT!G159</f>
        <v>R</v>
      </c>
      <c r="N1641" s="19">
        <f>LFAT!I159</f>
        <v>0.1</v>
      </c>
      <c r="O1641" s="18">
        <f>LFAT!J159</f>
        <v>0.01</v>
      </c>
      <c r="P1641" s="18">
        <f t="shared" si="75"/>
        <v>2.6650000000000003E-3</v>
      </c>
      <c r="Q1641" s="18">
        <f t="shared" si="76"/>
        <v>1.2560192590325179E-2</v>
      </c>
      <c r="R1641" s="18">
        <f t="shared" si="77"/>
        <v>3.7415514399693618E-3</v>
      </c>
    </row>
    <row r="1642" spans="1:18" ht="18" customHeight="1" x14ac:dyDescent="0.2">
      <c r="A1642" s="16" t="str">
        <f>'Limiting Factor Scores'!A142</f>
        <v>UGR1</v>
      </c>
      <c r="B1642" s="16" t="str">
        <f>'Limiting Factor Scores'!B142</f>
        <v>Upper Grande Ronde</v>
      </c>
      <c r="C1642" s="16" t="str">
        <f>'Limiting Factor Scores'!C142</f>
        <v>Decreased Water Quantity</v>
      </c>
      <c r="D1642" s="18">
        <f>'Limiting Factor Scores'!D142</f>
        <v>0.91010000000000002</v>
      </c>
      <c r="E1642" s="19">
        <f>'Limiting Factor Scores'!E142</f>
        <v>1</v>
      </c>
      <c r="F1642" s="18">
        <f>'Limiting Factor Scores'!F142</f>
        <v>0.1</v>
      </c>
      <c r="G1642" s="18">
        <f>'Limiting Factor Scores'!G142</f>
        <v>0.68192492867544008</v>
      </c>
      <c r="H1642" s="18">
        <f>'Limiting Factor Scores'!H142</f>
        <v>0.19708865574418905</v>
      </c>
      <c r="I1642" s="17">
        <f>LFAT!A157</f>
        <v>11</v>
      </c>
      <c r="J1642" s="16" t="str">
        <f>LFAT!B157</f>
        <v>Species Management (non-native or unnatural)</v>
      </c>
      <c r="K1642" s="16" t="str">
        <f>LFAT!D157</f>
        <v>N</v>
      </c>
      <c r="L1642" s="19">
        <f>LFAT!F157</f>
        <v>0.1</v>
      </c>
      <c r="M1642" s="16" t="str">
        <f>LFAT!G157</f>
        <v>R</v>
      </c>
      <c r="N1642" s="19">
        <f>LFAT!I157</f>
        <v>0.1</v>
      </c>
      <c r="O1642" s="18">
        <f>LFAT!J157</f>
        <v>0.01</v>
      </c>
      <c r="P1642" s="18">
        <f t="shared" si="75"/>
        <v>1E-3</v>
      </c>
      <c r="Q1642" s="18">
        <f t="shared" si="76"/>
        <v>6.8192492867544009E-3</v>
      </c>
      <c r="R1642" s="18">
        <f t="shared" si="77"/>
        <v>1.9708865574418906E-3</v>
      </c>
    </row>
    <row r="1643" spans="1:18" ht="18" customHeight="1" x14ac:dyDescent="0.2">
      <c r="A1643" s="16" t="str">
        <f>'Limiting Factor Scores'!A143</f>
        <v>UGR1</v>
      </c>
      <c r="B1643" s="16" t="str">
        <f>'Limiting Factor Scores'!B143</f>
        <v>Upper Grande Ronde</v>
      </c>
      <c r="C1643" s="16" t="str">
        <f>'Limiting Factor Scores'!C143</f>
        <v>Floodplain Condition</v>
      </c>
      <c r="D1643" s="18">
        <f>'Limiting Factor Scores'!D143</f>
        <v>0.91010000000000002</v>
      </c>
      <c r="E1643" s="19">
        <f>'Limiting Factor Scores'!E143</f>
        <v>1.74</v>
      </c>
      <c r="F1643" s="18">
        <f>'Limiting Factor Scores'!F143</f>
        <v>0.26650000000000001</v>
      </c>
      <c r="G1643" s="18">
        <f>'Limiting Factor Scores'!G143</f>
        <v>1.4743067440325179</v>
      </c>
      <c r="H1643" s="18">
        <f>'Limiting Factor Scores'!H143</f>
        <v>0.41859223911295351</v>
      </c>
      <c r="I1643" s="17">
        <f>LFAT!A154</f>
        <v>11</v>
      </c>
      <c r="J1643" s="16" t="str">
        <f>LFAT!B154</f>
        <v>Species Management (non-native or unnatural)</v>
      </c>
      <c r="K1643" s="16" t="str">
        <f>LFAT!D154</f>
        <v>N</v>
      </c>
      <c r="L1643" s="19">
        <f>LFAT!F154</f>
        <v>0.1</v>
      </c>
      <c r="M1643" s="16" t="str">
        <f>LFAT!G154</f>
        <v>R</v>
      </c>
      <c r="N1643" s="19">
        <f>LFAT!I154</f>
        <v>0.1</v>
      </c>
      <c r="O1643" s="18">
        <f>LFAT!J154</f>
        <v>0.01</v>
      </c>
      <c r="P1643" s="18">
        <f t="shared" si="75"/>
        <v>2.6650000000000003E-3</v>
      </c>
      <c r="Q1643" s="18">
        <f t="shared" si="76"/>
        <v>1.4743067440325179E-2</v>
      </c>
      <c r="R1643" s="18">
        <f t="shared" si="77"/>
        <v>4.1859223911295349E-3</v>
      </c>
    </row>
    <row r="1644" spans="1:18" ht="18" customHeight="1" x14ac:dyDescent="0.2">
      <c r="A1644" s="16" t="str">
        <f>'Limiting Factor Scores'!A144</f>
        <v>UGR1</v>
      </c>
      <c r="B1644" s="16" t="str">
        <f>'Limiting Factor Scores'!B144</f>
        <v>Upper Grande Ronde</v>
      </c>
      <c r="C1644" s="16" t="str">
        <f>'Limiting Factor Scores'!C144</f>
        <v>Increased Sediment Quantity</v>
      </c>
      <c r="D1644" s="18">
        <f>'Limiting Factor Scores'!D144</f>
        <v>0.91010000000000002</v>
      </c>
      <c r="E1644" s="19">
        <f>'Limiting Factor Scores'!E144</f>
        <v>1.32</v>
      </c>
      <c r="F1644" s="18">
        <f>'Limiting Factor Scores'!F144</f>
        <v>0.17199999999999999</v>
      </c>
      <c r="G1644" s="18">
        <f>'Limiting Factor Scores'!G144</f>
        <v>0.56912453417390196</v>
      </c>
      <c r="H1644" s="18">
        <f>'Limiting Factor Scores'!H144</f>
        <v>0.18724085364417262</v>
      </c>
      <c r="I1644" s="17">
        <f>LFAT!A160</f>
        <v>11</v>
      </c>
      <c r="J1644" s="16" t="str">
        <f>LFAT!B160</f>
        <v>Species Management (non-native or unnatural)</v>
      </c>
      <c r="K1644" s="16" t="str">
        <f>LFAT!D160</f>
        <v>N</v>
      </c>
      <c r="L1644" s="19">
        <f>LFAT!F160</f>
        <v>0.1</v>
      </c>
      <c r="M1644" s="16" t="str">
        <f>LFAT!G160</f>
        <v>R</v>
      </c>
      <c r="N1644" s="19">
        <f>LFAT!I160</f>
        <v>0.1</v>
      </c>
      <c r="O1644" s="18">
        <f>LFAT!J160</f>
        <v>0.01</v>
      </c>
      <c r="P1644" s="18">
        <f t="shared" si="75"/>
        <v>1.72E-3</v>
      </c>
      <c r="Q1644" s="18">
        <f t="shared" si="76"/>
        <v>5.6912453417390201E-3</v>
      </c>
      <c r="R1644" s="18">
        <f t="shared" si="77"/>
        <v>1.8724085364417262E-3</v>
      </c>
    </row>
    <row r="1645" spans="1:18" ht="18" customHeight="1" x14ac:dyDescent="0.2">
      <c r="A1645" s="16" t="str">
        <f>'Limiting Factor Scores'!A145</f>
        <v>UGR1</v>
      </c>
      <c r="B1645" s="16" t="str">
        <f>'Limiting Factor Scores'!B145</f>
        <v>Upper Grande Ronde</v>
      </c>
      <c r="C1645" s="16" t="str">
        <f>'Limiting Factor Scores'!C145</f>
        <v>Non-Native Species Interactions and Competition</v>
      </c>
      <c r="D1645" s="18">
        <f>'Limiting Factor Scores'!D145</f>
        <v>0.91010000000000002</v>
      </c>
      <c r="E1645" s="19">
        <f>'Limiting Factor Scores'!E145</f>
        <v>1.59</v>
      </c>
      <c r="F1645" s="18">
        <f>'Limiting Factor Scores'!F145</f>
        <v>0.23275000000000001</v>
      </c>
      <c r="G1645" s="18">
        <f>'Limiting Factor Scores'!G145</f>
        <v>0.85184222365921758</v>
      </c>
      <c r="H1645" s="18">
        <f>'Limiting Factor Scores'!H145</f>
        <v>0.30048999223275141</v>
      </c>
      <c r="I1645" s="17">
        <f>LFAT!A166</f>
        <v>11</v>
      </c>
      <c r="J1645" s="16" t="str">
        <f>LFAT!B166</f>
        <v>Species Management (non-native or unnatural)</v>
      </c>
      <c r="K1645" s="16" t="str">
        <f>LFAT!D166</f>
        <v>D</v>
      </c>
      <c r="L1645" s="19">
        <f>LFAT!F166</f>
        <v>1</v>
      </c>
      <c r="M1645" s="16" t="str">
        <f>LFAT!G166</f>
        <v>C</v>
      </c>
      <c r="N1645" s="19">
        <f>LFAT!I166</f>
        <v>1</v>
      </c>
      <c r="O1645" s="18">
        <f>LFAT!J166</f>
        <v>1</v>
      </c>
      <c r="P1645" s="18">
        <f t="shared" si="75"/>
        <v>0.23275000000000001</v>
      </c>
      <c r="Q1645" s="18">
        <f t="shared" si="76"/>
        <v>0.85184222365921758</v>
      </c>
      <c r="R1645" s="18">
        <f t="shared" si="77"/>
        <v>0.30048999223275141</v>
      </c>
    </row>
    <row r="1646" spans="1:18" ht="18" customHeight="1" x14ac:dyDescent="0.2">
      <c r="A1646" s="16" t="str">
        <f>'Limiting Factor Scores'!A146</f>
        <v>UGR1</v>
      </c>
      <c r="B1646" s="16" t="str">
        <f>'Limiting Factor Scores'!B146</f>
        <v>Upper Grande Ronde</v>
      </c>
      <c r="C1646" s="16" t="str">
        <f>'Limiting Factor Scores'!C146</f>
        <v>Predation</v>
      </c>
      <c r="D1646" s="18">
        <f>'Limiting Factor Scores'!D146</f>
        <v>0.91010000000000002</v>
      </c>
      <c r="E1646" s="19">
        <f>'Limiting Factor Scores'!E146</f>
        <v>2.88</v>
      </c>
      <c r="F1646" s="18">
        <f>'Limiting Factor Scores'!F146</f>
        <v>0.52300000000000002</v>
      </c>
      <c r="G1646" s="18">
        <f>'Limiting Factor Scores'!G146</f>
        <v>2.5567049264622583</v>
      </c>
      <c r="H1646" s="18">
        <f>'Limiting Factor Scores'!H146</f>
        <v>0.78169893172577032</v>
      </c>
      <c r="I1646" s="17">
        <f>LFAT!A164</f>
        <v>11</v>
      </c>
      <c r="J1646" s="16" t="str">
        <f>LFAT!B164</f>
        <v>Species Management (non-native or unnatural)</v>
      </c>
      <c r="K1646" s="16" t="str">
        <f>LFAT!D164</f>
        <v>D</v>
      </c>
      <c r="L1646" s="19">
        <f>LFAT!F164</f>
        <v>1</v>
      </c>
      <c r="M1646" s="16" t="str">
        <f>LFAT!G164</f>
        <v>C</v>
      </c>
      <c r="N1646" s="19">
        <f>LFAT!I164</f>
        <v>1</v>
      </c>
      <c r="O1646" s="18">
        <f>LFAT!J164</f>
        <v>1</v>
      </c>
      <c r="P1646" s="18">
        <f t="shared" si="75"/>
        <v>0.52300000000000002</v>
      </c>
      <c r="Q1646" s="18">
        <f t="shared" si="76"/>
        <v>2.5567049264622583</v>
      </c>
      <c r="R1646" s="18">
        <f t="shared" si="77"/>
        <v>0.78169893172577032</v>
      </c>
    </row>
    <row r="1647" spans="1:18" ht="18" customHeight="1" x14ac:dyDescent="0.2">
      <c r="A1647" s="16" t="str">
        <f>'Limiting Factor Scores'!A147</f>
        <v>UGR1</v>
      </c>
      <c r="B1647" s="16" t="str">
        <f>'Limiting Factor Scores'!B147</f>
        <v>Upper Grande Ronde</v>
      </c>
      <c r="C1647" s="16" t="str">
        <f>'Limiting Factor Scores'!C147</f>
        <v>Riparian Condition</v>
      </c>
      <c r="D1647" s="18">
        <f>'Limiting Factor Scores'!D147</f>
        <v>0.91010000000000002</v>
      </c>
      <c r="E1647" s="19">
        <f>'Limiting Factor Scores'!E147</f>
        <v>1.32</v>
      </c>
      <c r="F1647" s="18">
        <f>'Limiting Factor Scores'!F147</f>
        <v>0.17199999999999999</v>
      </c>
      <c r="G1647" s="18">
        <f>'Limiting Factor Scores'!G147</f>
        <v>0.97164876299131742</v>
      </c>
      <c r="H1647" s="18">
        <f>'Limiting Factor Scores'!H147</f>
        <v>0.3137340925132201</v>
      </c>
      <c r="I1647" s="17">
        <f>LFAT!A153</f>
        <v>11</v>
      </c>
      <c r="J1647" s="16" t="str">
        <f>LFAT!B153</f>
        <v>Species Management (non-native or unnatural)</v>
      </c>
      <c r="K1647" s="16" t="str">
        <f>LFAT!D153</f>
        <v>N</v>
      </c>
      <c r="L1647" s="19">
        <f>LFAT!F153</f>
        <v>0.1</v>
      </c>
      <c r="M1647" s="16" t="str">
        <f>LFAT!G153</f>
        <v>R</v>
      </c>
      <c r="N1647" s="19">
        <f>LFAT!I153</f>
        <v>0.1</v>
      </c>
      <c r="O1647" s="18">
        <f>LFAT!J153</f>
        <v>0.01</v>
      </c>
      <c r="P1647" s="18">
        <f t="shared" si="75"/>
        <v>1.72E-3</v>
      </c>
      <c r="Q1647" s="18">
        <f t="shared" si="76"/>
        <v>9.7164876299131748E-3</v>
      </c>
      <c r="R1647" s="18">
        <f t="shared" si="77"/>
        <v>3.1373409251322011E-3</v>
      </c>
    </row>
    <row r="1648" spans="1:18" ht="18" customHeight="1" x14ac:dyDescent="0.2">
      <c r="A1648" s="16" t="str">
        <f>'Limiting Factor Scores'!A148</f>
        <v>UGR1</v>
      </c>
      <c r="B1648" s="16" t="str">
        <f>'Limiting Factor Scores'!B148</f>
        <v>Upper Grande Ronde</v>
      </c>
      <c r="C1648" s="16" t="str">
        <f>'Limiting Factor Scores'!C148</f>
        <v>Side Channel and Wetland Habitat</v>
      </c>
      <c r="D1648" s="18">
        <f>'Limiting Factor Scores'!D148</f>
        <v>0.91010000000000002</v>
      </c>
      <c r="E1648" s="19">
        <f>'Limiting Factor Scores'!E148</f>
        <v>1.74</v>
      </c>
      <c r="F1648" s="18">
        <f>'Limiting Factor Scores'!F148</f>
        <v>0.26650000000000001</v>
      </c>
      <c r="G1648" s="18">
        <f>'Limiting Factor Scores'!G148</f>
        <v>1.8641058238699288</v>
      </c>
      <c r="H1648" s="18">
        <f>'Limiting Factor Scores'!H148</f>
        <v>0.5433279446754774</v>
      </c>
      <c r="I1648" s="17">
        <f>LFAT!A155</f>
        <v>11</v>
      </c>
      <c r="J1648" s="16" t="str">
        <f>LFAT!B155</f>
        <v>Species Management (non-native or unnatural)</v>
      </c>
      <c r="K1648" s="16" t="str">
        <f>LFAT!D155</f>
        <v>N</v>
      </c>
      <c r="L1648" s="19">
        <f>LFAT!F155</f>
        <v>0.1</v>
      </c>
      <c r="M1648" s="16" t="str">
        <f>LFAT!G155</f>
        <v>R</v>
      </c>
      <c r="N1648" s="19">
        <f>LFAT!I155</f>
        <v>0.1</v>
      </c>
      <c r="O1648" s="18">
        <f>LFAT!J155</f>
        <v>0.01</v>
      </c>
      <c r="P1648" s="18">
        <f t="shared" si="75"/>
        <v>2.6650000000000003E-3</v>
      </c>
      <c r="Q1648" s="18">
        <f t="shared" si="76"/>
        <v>1.8641058238699288E-2</v>
      </c>
      <c r="R1648" s="18">
        <f t="shared" si="77"/>
        <v>5.4332794467547739E-3</v>
      </c>
    </row>
    <row r="1649" spans="1:18" ht="18" customHeight="1" x14ac:dyDescent="0.2">
      <c r="A1649" s="16" t="str">
        <f>'Limiting Factor Scores'!A149</f>
        <v>UGR1</v>
      </c>
      <c r="B1649" s="16" t="str">
        <f>'Limiting Factor Scores'!B149</f>
        <v>Upper Grande Ronde</v>
      </c>
      <c r="C1649" s="16" t="str">
        <f>'Limiting Factor Scores'!C149</f>
        <v>Summer Water Temperature</v>
      </c>
      <c r="D1649" s="18">
        <f>'Limiting Factor Scores'!D149</f>
        <v>0.91010000000000002</v>
      </c>
      <c r="E1649" s="19">
        <f>'Limiting Factor Scores'!E149</f>
        <v>1</v>
      </c>
      <c r="F1649" s="18">
        <f>'Limiting Factor Scores'!F149</f>
        <v>0.1</v>
      </c>
      <c r="G1649" s="18">
        <f>'Limiting Factor Scores'!G149</f>
        <v>0.60586657141557021</v>
      </c>
      <c r="H1649" s="18">
        <f>'Limiting Factor Scores'!H149</f>
        <v>0.18959983285389254</v>
      </c>
      <c r="I1649" s="17">
        <f>LFAT!A161</f>
        <v>11</v>
      </c>
      <c r="J1649" s="16" t="str">
        <f>LFAT!B161</f>
        <v>Species Management (non-native or unnatural)</v>
      </c>
      <c r="K1649" s="16" t="str">
        <f>LFAT!D161</f>
        <v>N</v>
      </c>
      <c r="L1649" s="19">
        <f>LFAT!F161</f>
        <v>0.1</v>
      </c>
      <c r="M1649" s="16" t="str">
        <f>LFAT!G161</f>
        <v>R</v>
      </c>
      <c r="N1649" s="19">
        <f>LFAT!I161</f>
        <v>0.1</v>
      </c>
      <c r="O1649" s="18">
        <f>LFAT!J161</f>
        <v>0.01</v>
      </c>
      <c r="P1649" s="18">
        <f t="shared" si="75"/>
        <v>1E-3</v>
      </c>
      <c r="Q1649" s="18">
        <f t="shared" si="76"/>
        <v>6.058665714155702E-3</v>
      </c>
      <c r="R1649" s="18">
        <f t="shared" si="77"/>
        <v>1.8959983285389253E-3</v>
      </c>
    </row>
    <row r="1650" spans="1:18" ht="18" customHeight="1" x14ac:dyDescent="0.2">
      <c r="A1650" s="16" t="str">
        <f>'Limiting Factor Scores'!A150</f>
        <v>UGR1</v>
      </c>
      <c r="B1650" s="16" t="str">
        <f>'Limiting Factor Scores'!B150</f>
        <v>Upper Grande Ronde</v>
      </c>
      <c r="C1650" s="16" t="str">
        <f>'Limiting Factor Scores'!C150</f>
        <v>Water Quality</v>
      </c>
      <c r="D1650" s="18">
        <f>'Limiting Factor Scores'!D150</f>
        <v>0.91010000000000002</v>
      </c>
      <c r="E1650" s="19">
        <f>'Limiting Factor Scores'!E150</f>
        <v>1</v>
      </c>
      <c r="F1650" s="18">
        <f>'Limiting Factor Scores'!F150</f>
        <v>0.1</v>
      </c>
      <c r="G1650" s="18">
        <f>'Limiting Factor Scores'!G150</f>
        <v>0.52980821442873016</v>
      </c>
      <c r="H1650" s="18">
        <f>'Limiting Factor Scores'!H150</f>
        <v>0.14706565932588875</v>
      </c>
      <c r="I1650" s="17">
        <f>LFAT!A163</f>
        <v>11</v>
      </c>
      <c r="J1650" s="16" t="str">
        <f>LFAT!B163</f>
        <v>Species Management (non-native or unnatural)</v>
      </c>
      <c r="K1650" s="16" t="str">
        <f>LFAT!D163</f>
        <v>N</v>
      </c>
      <c r="L1650" s="19">
        <f>LFAT!F163</f>
        <v>0.1</v>
      </c>
      <c r="M1650" s="16" t="str">
        <f>LFAT!G163</f>
        <v>R</v>
      </c>
      <c r="N1650" s="19">
        <f>LFAT!I163</f>
        <v>0.1</v>
      </c>
      <c r="O1650" s="18">
        <f>LFAT!J163</f>
        <v>0.01</v>
      </c>
      <c r="P1650" s="18">
        <f t="shared" si="75"/>
        <v>1E-3</v>
      </c>
      <c r="Q1650" s="18">
        <f t="shared" si="76"/>
        <v>5.2980821442873017E-3</v>
      </c>
      <c r="R1650" s="18">
        <f t="shared" si="77"/>
        <v>1.4706565932588874E-3</v>
      </c>
    </row>
    <row r="1651" spans="1:18" ht="18" customHeight="1" x14ac:dyDescent="0.2">
      <c r="A1651" s="16" t="str">
        <f>'Limiting Factor Scores'!A151</f>
        <v>UGR1</v>
      </c>
      <c r="B1651" s="16" t="str">
        <f>'Limiting Factor Scores'!B151</f>
        <v>Upper Grande Ronde</v>
      </c>
      <c r="C1651" s="16" t="str">
        <f>'Limiting Factor Scores'!C151</f>
        <v>Winter Water Temperature</v>
      </c>
      <c r="D1651" s="18">
        <f>'Limiting Factor Scores'!D151</f>
        <v>0.91010000000000002</v>
      </c>
      <c r="E1651" s="19">
        <f>'Limiting Factor Scores'!E151</f>
        <v>1</v>
      </c>
      <c r="F1651" s="18">
        <f>'Limiting Factor Scores'!F151</f>
        <v>0.1</v>
      </c>
      <c r="G1651" s="18">
        <f>'Limiting Factor Scores'!G151</f>
        <v>0.43619792858443007</v>
      </c>
      <c r="H1651" s="18">
        <f>'Limiting Factor Scores'!H151</f>
        <v>0.11880705430040592</v>
      </c>
      <c r="I1651" s="17">
        <f>LFAT!A162</f>
        <v>11</v>
      </c>
      <c r="J1651" s="16" t="str">
        <f>LFAT!B162</f>
        <v>Species Management (non-native or unnatural)</v>
      </c>
      <c r="K1651" s="16" t="str">
        <f>LFAT!D162</f>
        <v>N</v>
      </c>
      <c r="L1651" s="19">
        <f>LFAT!F162</f>
        <v>0.1</v>
      </c>
      <c r="M1651" s="16" t="str">
        <f>LFAT!G162</f>
        <v>R</v>
      </c>
      <c r="N1651" s="19">
        <f>LFAT!I162</f>
        <v>0.1</v>
      </c>
      <c r="O1651" s="18">
        <f>LFAT!J162</f>
        <v>0.01</v>
      </c>
      <c r="P1651" s="18">
        <f t="shared" si="75"/>
        <v>1E-3</v>
      </c>
      <c r="Q1651" s="18">
        <f t="shared" si="76"/>
        <v>4.3619792858443007E-3</v>
      </c>
      <c r="R1651" s="18">
        <f t="shared" si="77"/>
        <v>1.1880705430040593E-3</v>
      </c>
    </row>
    <row r="1652" spans="1:18" ht="18" customHeight="1" x14ac:dyDescent="0.2">
      <c r="A1652" s="16" t="str">
        <f>'Limiting Factor Scores'!A152</f>
        <v>UGR10</v>
      </c>
      <c r="B1652" s="16" t="str">
        <f>'Limiting Factor Scores'!B152</f>
        <v>Upper Grande Ronde</v>
      </c>
      <c r="C1652" s="16" t="str">
        <f>'Limiting Factor Scores'!C152</f>
        <v>Altered Flow Timing</v>
      </c>
      <c r="D1652" s="18">
        <f>'Limiting Factor Scores'!D152</f>
        <v>0.25409999999999999</v>
      </c>
      <c r="E1652" s="19">
        <f>'Limiting Factor Scores'!E152</f>
        <v>1.59</v>
      </c>
      <c r="F1652" s="18">
        <f>'Limiting Factor Scores'!F152</f>
        <v>0.23275000000000001</v>
      </c>
      <c r="G1652" s="18">
        <f>'Limiting Factor Scores'!G152</f>
        <v>0.31007187750844878</v>
      </c>
      <c r="H1652" s="18">
        <f>'Limiting Factor Scores'!H152</f>
        <v>8.6292074152792358E-2</v>
      </c>
      <c r="I1652" s="17">
        <f>LFAT!A8</f>
        <v>1</v>
      </c>
      <c r="J1652" s="16" t="str">
        <f>LFAT!B8</f>
        <v>Protect Land (Easement and Acquisition)</v>
      </c>
      <c r="K1652" s="16" t="str">
        <f>LFAT!D8</f>
        <v>I</v>
      </c>
      <c r="L1652" s="19">
        <f>LFAT!F8</f>
        <v>0.5</v>
      </c>
      <c r="M1652" s="16" t="str">
        <f>LFAT!G8</f>
        <v>CD</v>
      </c>
      <c r="N1652" s="19">
        <f>LFAT!I8</f>
        <v>0.5</v>
      </c>
      <c r="O1652" s="18">
        <f>LFAT!J8</f>
        <v>0.25</v>
      </c>
      <c r="P1652" s="18">
        <f t="shared" si="75"/>
        <v>5.8187500000000003E-2</v>
      </c>
      <c r="Q1652" s="18">
        <f t="shared" si="76"/>
        <v>7.7517969377112195E-2</v>
      </c>
      <c r="R1652" s="18">
        <f t="shared" si="77"/>
        <v>2.157301853819809E-2</v>
      </c>
    </row>
    <row r="1653" spans="1:18" ht="18" customHeight="1" x14ac:dyDescent="0.2">
      <c r="A1653" s="16" t="str">
        <f>'Limiting Factor Scores'!A153</f>
        <v>UGR10</v>
      </c>
      <c r="B1653" s="16" t="str">
        <f>'Limiting Factor Scores'!B153</f>
        <v>Upper Grande Ronde</v>
      </c>
      <c r="C1653" s="16" t="str">
        <f>'Limiting Factor Scores'!C153</f>
        <v>Altered Primary Productivity</v>
      </c>
      <c r="D1653" s="18">
        <f>'Limiting Factor Scores'!D153</f>
        <v>0.25409999999999999</v>
      </c>
      <c r="E1653" s="19">
        <f>'Limiting Factor Scores'!E153</f>
        <v>1.82</v>
      </c>
      <c r="F1653" s="18">
        <f>'Limiting Factor Scores'!F153</f>
        <v>0.28449999999999998</v>
      </c>
      <c r="G1653" s="18">
        <f>'Limiting Factor Scores'!G153</f>
        <v>0.26283105744836321</v>
      </c>
      <c r="H1653" s="18">
        <f>'Limiting Factor Scores'!H153</f>
        <v>7.527089045806315E-2</v>
      </c>
      <c r="I1653" s="17">
        <f>LFAT!A15</f>
        <v>1</v>
      </c>
      <c r="J1653" s="16" t="str">
        <f>LFAT!B15</f>
        <v>Protect Land (Easement and Acquisition)</v>
      </c>
      <c r="K1653" s="16" t="str">
        <f>LFAT!D15</f>
        <v>I</v>
      </c>
      <c r="L1653" s="19">
        <f>LFAT!F15</f>
        <v>0.5</v>
      </c>
      <c r="M1653" s="16" t="str">
        <f>LFAT!G15</f>
        <v>CD</v>
      </c>
      <c r="N1653" s="19">
        <f>LFAT!I15</f>
        <v>0.5</v>
      </c>
      <c r="O1653" s="18">
        <f>LFAT!J15</f>
        <v>0.25</v>
      </c>
      <c r="P1653" s="18">
        <f t="shared" si="75"/>
        <v>7.1124999999999994E-2</v>
      </c>
      <c r="Q1653" s="18">
        <f t="shared" si="76"/>
        <v>6.5707764362090804E-2</v>
      </c>
      <c r="R1653" s="18">
        <f t="shared" si="77"/>
        <v>1.8817722614515787E-2</v>
      </c>
    </row>
    <row r="1654" spans="1:18" ht="18" customHeight="1" x14ac:dyDescent="0.2">
      <c r="A1654" s="16" t="str">
        <f>'Limiting Factor Scores'!A154</f>
        <v>UGR10</v>
      </c>
      <c r="B1654" s="16" t="str">
        <f>'Limiting Factor Scores'!B154</f>
        <v>Upper Grande Ronde</v>
      </c>
      <c r="C1654" s="16" t="str">
        <f>'Limiting Factor Scores'!C154</f>
        <v>Anthropogenic Barriers</v>
      </c>
      <c r="D1654" s="18">
        <f>'Limiting Factor Scores'!D154</f>
        <v>0.25409999999999999</v>
      </c>
      <c r="E1654" s="19">
        <f>'Limiting Factor Scores'!E154</f>
        <v>1</v>
      </c>
      <c r="F1654" s="18">
        <f>'Limiting Factor Scores'!F154</f>
        <v>0.1</v>
      </c>
      <c r="G1654" s="18">
        <f>'Limiting Factor Scores'!G154</f>
        <v>0.13485449997096002</v>
      </c>
      <c r="H1654" s="18">
        <f>'Limiting Factor Scores'!H154</f>
        <v>4.2710579987367603E-2</v>
      </c>
      <c r="I1654" s="17">
        <f>LFAT!A2</f>
        <v>1</v>
      </c>
      <c r="J1654" s="16" t="str">
        <f>LFAT!B2</f>
        <v>Protect Land (Easement and Acquisition)</v>
      </c>
      <c r="K1654" s="16" t="str">
        <f>LFAT!D2</f>
        <v>I</v>
      </c>
      <c r="L1654" s="19">
        <f>LFAT!F2</f>
        <v>0.5</v>
      </c>
      <c r="M1654" s="16" t="str">
        <f>LFAT!G2</f>
        <v>CD</v>
      </c>
      <c r="N1654" s="19">
        <f>LFAT!I2</f>
        <v>0.5</v>
      </c>
      <c r="O1654" s="18">
        <f>LFAT!J2</f>
        <v>0.25</v>
      </c>
      <c r="P1654" s="18">
        <f t="shared" si="75"/>
        <v>2.5000000000000001E-2</v>
      </c>
      <c r="Q1654" s="18">
        <f t="shared" si="76"/>
        <v>3.3713624992740006E-2</v>
      </c>
      <c r="R1654" s="18">
        <f t="shared" si="77"/>
        <v>1.0677644996841901E-2</v>
      </c>
    </row>
    <row r="1655" spans="1:18" ht="18" customHeight="1" x14ac:dyDescent="0.2">
      <c r="A1655" s="16" t="str">
        <f>'Limiting Factor Scores'!A155</f>
        <v>UGR10</v>
      </c>
      <c r="B1655" s="16" t="str">
        <f>'Limiting Factor Scores'!B155</f>
        <v>Upper Grande Ronde</v>
      </c>
      <c r="C1655" s="16" t="str">
        <f>'Limiting Factor Scores'!C155</f>
        <v>Channel and Habitat Structure</v>
      </c>
      <c r="D1655" s="18">
        <f>'Limiting Factor Scores'!D155</f>
        <v>0.25409999999999999</v>
      </c>
      <c r="E1655" s="19">
        <f>'Limiting Factor Scores'!E155</f>
        <v>1.89</v>
      </c>
      <c r="F1655" s="18">
        <f>'Limiting Factor Scores'!F155</f>
        <v>0.30025000000000002</v>
      </c>
      <c r="G1655" s="18">
        <f>'Limiting Factor Scores'!G155</f>
        <v>0.66484357490190826</v>
      </c>
      <c r="H1655" s="18">
        <f>'Limiting Factor Scores'!H155</f>
        <v>0.20126776844542957</v>
      </c>
      <c r="I1655" s="17">
        <f>LFAT!A6</f>
        <v>1</v>
      </c>
      <c r="J1655" s="16" t="str">
        <f>LFAT!B6</f>
        <v>Protect Land (Easement and Acquisition)</v>
      </c>
      <c r="K1655" s="16" t="str">
        <f>LFAT!D6</f>
        <v>I</v>
      </c>
      <c r="L1655" s="19">
        <f>LFAT!F6</f>
        <v>0.5</v>
      </c>
      <c r="M1655" s="16" t="str">
        <f>LFAT!G6</f>
        <v>CD</v>
      </c>
      <c r="N1655" s="19">
        <f>LFAT!I6</f>
        <v>0.5</v>
      </c>
      <c r="O1655" s="18">
        <f>LFAT!J6</f>
        <v>0.25</v>
      </c>
      <c r="P1655" s="18">
        <f t="shared" si="75"/>
        <v>7.5062500000000004E-2</v>
      </c>
      <c r="Q1655" s="18">
        <f t="shared" si="76"/>
        <v>0.16621089372547707</v>
      </c>
      <c r="R1655" s="18">
        <f t="shared" si="77"/>
        <v>5.0316942111357392E-2</v>
      </c>
    </row>
    <row r="1656" spans="1:18" ht="18" customHeight="1" x14ac:dyDescent="0.2">
      <c r="A1656" s="16" t="str">
        <f>'Limiting Factor Scores'!A156</f>
        <v>UGR10</v>
      </c>
      <c r="B1656" s="16" t="str">
        <f>'Limiting Factor Scores'!B156</f>
        <v>Upper Grande Ronde</v>
      </c>
      <c r="C1656" s="16" t="str">
        <f>'Limiting Factor Scores'!C156</f>
        <v>Decreased Sediment Quantity</v>
      </c>
      <c r="D1656" s="18">
        <f>'Limiting Factor Scores'!D156</f>
        <v>0.25409999999999999</v>
      </c>
      <c r="E1656" s="19">
        <f>'Limiting Factor Scores'!E156</f>
        <v>1.89</v>
      </c>
      <c r="F1656" s="18">
        <f>'Limiting Factor Scores'!F156</f>
        <v>0.30025000000000002</v>
      </c>
      <c r="G1656" s="18">
        <f>'Limiting Factor Scores'!G156</f>
        <v>0.3950914687826973</v>
      </c>
      <c r="H1656" s="18">
        <f>'Limiting Factor Scores'!H156</f>
        <v>0.11769366140788129</v>
      </c>
      <c r="I1656" s="17">
        <f>LFAT!A9</f>
        <v>1</v>
      </c>
      <c r="J1656" s="16" t="str">
        <f>LFAT!B9</f>
        <v>Protect Land (Easement and Acquisition)</v>
      </c>
      <c r="K1656" s="16" t="str">
        <f>LFAT!D9</f>
        <v>I</v>
      </c>
      <c r="L1656" s="19">
        <f>LFAT!F9</f>
        <v>0.5</v>
      </c>
      <c r="M1656" s="16" t="str">
        <f>LFAT!G9</f>
        <v>CD</v>
      </c>
      <c r="N1656" s="19">
        <f>LFAT!I9</f>
        <v>0.5</v>
      </c>
      <c r="O1656" s="18">
        <f>LFAT!J9</f>
        <v>0.25</v>
      </c>
      <c r="P1656" s="18">
        <f t="shared" si="75"/>
        <v>7.5062500000000004E-2</v>
      </c>
      <c r="Q1656" s="18">
        <f t="shared" si="76"/>
        <v>9.8772867195674324E-2</v>
      </c>
      <c r="R1656" s="18">
        <f t="shared" si="77"/>
        <v>2.9423415351970322E-2</v>
      </c>
    </row>
    <row r="1657" spans="1:18" ht="18" customHeight="1" x14ac:dyDescent="0.2">
      <c r="A1657" s="16" t="str">
        <f>'Limiting Factor Scores'!A157</f>
        <v>UGR10</v>
      </c>
      <c r="B1657" s="16" t="str">
        <f>'Limiting Factor Scores'!B157</f>
        <v>Upper Grande Ronde</v>
      </c>
      <c r="C1657" s="16" t="str">
        <f>'Limiting Factor Scores'!C157</f>
        <v>Decreased Water Quantity</v>
      </c>
      <c r="D1657" s="18">
        <f>'Limiting Factor Scores'!D157</f>
        <v>0.25409999999999999</v>
      </c>
      <c r="E1657" s="19">
        <f>'Limiting Factor Scores'!E157</f>
        <v>1.82</v>
      </c>
      <c r="F1657" s="18">
        <f>'Limiting Factor Scores'!F157</f>
        <v>0.28449999999999998</v>
      </c>
      <c r="G1657" s="18">
        <f>'Limiting Factor Scores'!G157</f>
        <v>0.54166950758261878</v>
      </c>
      <c r="H1657" s="18">
        <f>'Limiting Factor Scores'!H157</f>
        <v>0.15655229867375289</v>
      </c>
      <c r="I1657" s="17">
        <f>LFAT!A7</f>
        <v>1</v>
      </c>
      <c r="J1657" s="16" t="str">
        <f>LFAT!B7</f>
        <v>Protect Land (Easement and Acquisition)</v>
      </c>
      <c r="K1657" s="16" t="str">
        <f>LFAT!D7</f>
        <v>I</v>
      </c>
      <c r="L1657" s="19">
        <f>LFAT!F7</f>
        <v>0.5</v>
      </c>
      <c r="M1657" s="16" t="str">
        <f>LFAT!G7</f>
        <v>CD</v>
      </c>
      <c r="N1657" s="19">
        <f>LFAT!I7</f>
        <v>0.5</v>
      </c>
      <c r="O1657" s="18">
        <f>LFAT!J7</f>
        <v>0.25</v>
      </c>
      <c r="P1657" s="18">
        <f t="shared" si="75"/>
        <v>7.1124999999999994E-2</v>
      </c>
      <c r="Q1657" s="18">
        <f t="shared" si="76"/>
        <v>0.1354173768956547</v>
      </c>
      <c r="R1657" s="18">
        <f t="shared" si="77"/>
        <v>3.9138074668438223E-2</v>
      </c>
    </row>
    <row r="1658" spans="1:18" ht="18" customHeight="1" x14ac:dyDescent="0.2">
      <c r="A1658" s="16" t="str">
        <f>'Limiting Factor Scores'!A158</f>
        <v>UGR10</v>
      </c>
      <c r="B1658" s="16" t="str">
        <f>'Limiting Factor Scores'!B158</f>
        <v>Upper Grande Ronde</v>
      </c>
      <c r="C1658" s="16" t="str">
        <f>'Limiting Factor Scores'!C158</f>
        <v>Floodplain Condition</v>
      </c>
      <c r="D1658" s="18">
        <f>'Limiting Factor Scores'!D158</f>
        <v>0.25409999999999999</v>
      </c>
      <c r="E1658" s="19">
        <f>'Limiting Factor Scores'!E158</f>
        <v>2.5499999999999998</v>
      </c>
      <c r="F1658" s="18">
        <f>'Limiting Factor Scores'!F158</f>
        <v>0.44874999999999998</v>
      </c>
      <c r="G1658" s="18">
        <f>'Limiting Factor Scores'!G158</f>
        <v>0.69312354379886876</v>
      </c>
      <c r="H1658" s="18">
        <f>'Limiting Factor Scores'!H158</f>
        <v>0.19679495963444796</v>
      </c>
      <c r="I1658" s="17">
        <f>LFAT!A4</f>
        <v>1</v>
      </c>
      <c r="J1658" s="16" t="str">
        <f>LFAT!B4</f>
        <v>Protect Land (Easement and Acquisition)</v>
      </c>
      <c r="K1658" s="16" t="str">
        <f>LFAT!D4</f>
        <v>I</v>
      </c>
      <c r="L1658" s="19">
        <f>LFAT!F4</f>
        <v>0.5</v>
      </c>
      <c r="M1658" s="16" t="str">
        <f>LFAT!G4</f>
        <v>CD</v>
      </c>
      <c r="N1658" s="19">
        <f>LFAT!I4</f>
        <v>0.5</v>
      </c>
      <c r="O1658" s="18">
        <f>LFAT!J4</f>
        <v>0.25</v>
      </c>
      <c r="P1658" s="18">
        <f t="shared" si="75"/>
        <v>0.1121875</v>
      </c>
      <c r="Q1658" s="18">
        <f t="shared" si="76"/>
        <v>0.17328088594971719</v>
      </c>
      <c r="R1658" s="18">
        <f t="shared" si="77"/>
        <v>4.9198739908611989E-2</v>
      </c>
    </row>
    <row r="1659" spans="1:18" ht="18" customHeight="1" x14ac:dyDescent="0.2">
      <c r="A1659" s="16" t="str">
        <f>'Limiting Factor Scores'!A159</f>
        <v>UGR10</v>
      </c>
      <c r="B1659" s="16" t="str">
        <f>'Limiting Factor Scores'!B159</f>
        <v>Upper Grande Ronde</v>
      </c>
      <c r="C1659" s="16" t="str">
        <f>'Limiting Factor Scores'!C159</f>
        <v>Increased Sediment Quantity</v>
      </c>
      <c r="D1659" s="18">
        <f>'Limiting Factor Scores'!D159</f>
        <v>0.25409999999999999</v>
      </c>
      <c r="E1659" s="19">
        <f>'Limiting Factor Scores'!E159</f>
        <v>2.35</v>
      </c>
      <c r="F1659" s="18">
        <f>'Limiting Factor Scores'!F159</f>
        <v>0.40375</v>
      </c>
      <c r="G1659" s="18">
        <f>'Limiting Factor Scores'!G159</f>
        <v>0.37299838117671935</v>
      </c>
      <c r="H1659" s="18">
        <f>'Limiting Factor Scores'!H159</f>
        <v>0.12271573461649946</v>
      </c>
      <c r="I1659" s="17">
        <f>LFAT!A10</f>
        <v>1</v>
      </c>
      <c r="J1659" s="16" t="str">
        <f>LFAT!B10</f>
        <v>Protect Land (Easement and Acquisition)</v>
      </c>
      <c r="K1659" s="16" t="str">
        <f>LFAT!D10</f>
        <v>I</v>
      </c>
      <c r="L1659" s="19">
        <f>LFAT!F10</f>
        <v>0.5</v>
      </c>
      <c r="M1659" s="16" t="str">
        <f>LFAT!G10</f>
        <v>CD</v>
      </c>
      <c r="N1659" s="19">
        <f>LFAT!I10</f>
        <v>0.5</v>
      </c>
      <c r="O1659" s="18">
        <f>LFAT!J10</f>
        <v>0.25</v>
      </c>
      <c r="P1659" s="18">
        <f t="shared" si="75"/>
        <v>0.1009375</v>
      </c>
      <c r="Q1659" s="18">
        <f t="shared" si="76"/>
        <v>9.3249595294179838E-2</v>
      </c>
      <c r="R1659" s="18">
        <f t="shared" si="77"/>
        <v>3.0678933654124864E-2</v>
      </c>
    </row>
    <row r="1660" spans="1:18" ht="18" customHeight="1" x14ac:dyDescent="0.2">
      <c r="A1660" s="16" t="str">
        <f>'Limiting Factor Scores'!A160</f>
        <v>UGR10</v>
      </c>
      <c r="B1660" s="16" t="str">
        <f>'Limiting Factor Scores'!B160</f>
        <v>Upper Grande Ronde</v>
      </c>
      <c r="C1660" s="16" t="str">
        <f>'Limiting Factor Scores'!C160</f>
        <v>Non-Native Species Interactions and Competition</v>
      </c>
      <c r="D1660" s="18">
        <f>'Limiting Factor Scores'!D160</f>
        <v>0.25409999999999999</v>
      </c>
      <c r="E1660" s="19">
        <f>'Limiting Factor Scores'!E160</f>
        <v>1.44</v>
      </c>
      <c r="F1660" s="18">
        <f>'Limiting Factor Scores'!F160</f>
        <v>0.19900000000000001</v>
      </c>
      <c r="G1660" s="18">
        <f>'Limiting Factor Scores'!G160</f>
        <v>0.20334715497832892</v>
      </c>
      <c r="H1660" s="18">
        <f>'Limiting Factor Scores'!H160</f>
        <v>7.1731340995882492E-2</v>
      </c>
      <c r="I1660" s="17">
        <f>LFAT!A16</f>
        <v>1</v>
      </c>
      <c r="J1660" s="16" t="str">
        <f>LFAT!B16</f>
        <v>Protect Land (Easement and Acquisition)</v>
      </c>
      <c r="K1660" s="16" t="str">
        <f>LFAT!D16</f>
        <v>I</v>
      </c>
      <c r="L1660" s="19">
        <f>LFAT!F16</f>
        <v>0.5</v>
      </c>
      <c r="M1660" s="16" t="str">
        <f>LFAT!G16</f>
        <v>R</v>
      </c>
      <c r="N1660" s="19">
        <f>LFAT!I16</f>
        <v>0.1</v>
      </c>
      <c r="O1660" s="18">
        <f>LFAT!J16</f>
        <v>0.05</v>
      </c>
      <c r="P1660" s="18">
        <f t="shared" si="75"/>
        <v>9.9500000000000005E-3</v>
      </c>
      <c r="Q1660" s="18">
        <f t="shared" si="76"/>
        <v>1.0167357748916446E-2</v>
      </c>
      <c r="R1660" s="18">
        <f t="shared" si="77"/>
        <v>3.5865670497941247E-3</v>
      </c>
    </row>
    <row r="1661" spans="1:18" ht="18" customHeight="1" x14ac:dyDescent="0.2">
      <c r="A1661" s="16" t="str">
        <f>'Limiting Factor Scores'!A161</f>
        <v>UGR10</v>
      </c>
      <c r="B1661" s="16" t="str">
        <f>'Limiting Factor Scores'!B161</f>
        <v>Upper Grande Ronde</v>
      </c>
      <c r="C1661" s="16" t="str">
        <f>'Limiting Factor Scores'!C161</f>
        <v>Predation</v>
      </c>
      <c r="D1661" s="18">
        <f>'Limiting Factor Scores'!D161</f>
        <v>0.25409999999999999</v>
      </c>
      <c r="E1661" s="19">
        <f>'Limiting Factor Scores'!E161</f>
        <v>1.26</v>
      </c>
      <c r="F1661" s="18">
        <f>'Limiting Factor Scores'!F161</f>
        <v>0.1585</v>
      </c>
      <c r="G1661" s="18">
        <f>'Limiting Factor Scores'!G161</f>
        <v>0.21633348006328906</v>
      </c>
      <c r="H1661" s="18">
        <f>'Limiting Factor Scores'!H161</f>
        <v>6.6142810815477057E-2</v>
      </c>
      <c r="I1661" s="17">
        <f>LFAT!A14</f>
        <v>1</v>
      </c>
      <c r="J1661" s="16" t="str">
        <f>LFAT!B14</f>
        <v>Protect Land (Easement and Acquisition)</v>
      </c>
      <c r="K1661" s="16" t="str">
        <f>LFAT!D14</f>
        <v>I</v>
      </c>
      <c r="L1661" s="19">
        <f>LFAT!F14</f>
        <v>0.5</v>
      </c>
      <c r="M1661" s="16" t="str">
        <f>LFAT!G14</f>
        <v>R</v>
      </c>
      <c r="N1661" s="19">
        <f>LFAT!I14</f>
        <v>0.1</v>
      </c>
      <c r="O1661" s="18">
        <f>LFAT!J14</f>
        <v>0.05</v>
      </c>
      <c r="P1661" s="18">
        <f t="shared" si="75"/>
        <v>7.9249999999999998E-3</v>
      </c>
      <c r="Q1661" s="18">
        <f t="shared" si="76"/>
        <v>1.0816674003164453E-2</v>
      </c>
      <c r="R1661" s="18">
        <f t="shared" si="77"/>
        <v>3.3071405407738529E-3</v>
      </c>
    </row>
    <row r="1662" spans="1:18" ht="18" customHeight="1" x14ac:dyDescent="0.2">
      <c r="A1662" s="16" t="str">
        <f>'Limiting Factor Scores'!A162</f>
        <v>UGR10</v>
      </c>
      <c r="B1662" s="16" t="str">
        <f>'Limiting Factor Scores'!B162</f>
        <v>Upper Grande Ronde</v>
      </c>
      <c r="C1662" s="16" t="str">
        <f>'Limiting Factor Scores'!C162</f>
        <v>Riparian Condition</v>
      </c>
      <c r="D1662" s="18">
        <f>'Limiting Factor Scores'!D162</f>
        <v>0.25409999999999999</v>
      </c>
      <c r="E1662" s="19">
        <f>'Limiting Factor Scores'!E162</f>
        <v>2.35</v>
      </c>
      <c r="F1662" s="18">
        <f>'Limiting Factor Scores'!F162</f>
        <v>0.40375</v>
      </c>
      <c r="G1662" s="18">
        <f>'Limiting Factor Scores'!G162</f>
        <v>0.63680863133793675</v>
      </c>
      <c r="H1662" s="18">
        <f>'Limiting Factor Scores'!H162</f>
        <v>0.20561810570552705</v>
      </c>
      <c r="I1662" s="17">
        <f>LFAT!A3</f>
        <v>1</v>
      </c>
      <c r="J1662" s="16" t="str">
        <f>LFAT!B3</f>
        <v>Protect Land (Easement and Acquisition)</v>
      </c>
      <c r="K1662" s="16" t="str">
        <f>LFAT!D3</f>
        <v>I</v>
      </c>
      <c r="L1662" s="19">
        <f>LFAT!F3</f>
        <v>0.5</v>
      </c>
      <c r="M1662" s="16" t="str">
        <f>LFAT!G3</f>
        <v>C</v>
      </c>
      <c r="N1662" s="19">
        <f>LFAT!I3</f>
        <v>1</v>
      </c>
      <c r="O1662" s="18">
        <f>LFAT!J3</f>
        <v>0.5</v>
      </c>
      <c r="P1662" s="18">
        <f t="shared" si="75"/>
        <v>0.201875</v>
      </c>
      <c r="Q1662" s="18">
        <f t="shared" si="76"/>
        <v>0.31840431566896837</v>
      </c>
      <c r="R1662" s="18">
        <f t="shared" si="77"/>
        <v>0.10280905285276352</v>
      </c>
    </row>
    <row r="1663" spans="1:18" ht="18" customHeight="1" x14ac:dyDescent="0.2">
      <c r="A1663" s="16" t="str">
        <f>'Limiting Factor Scores'!A163</f>
        <v>UGR10</v>
      </c>
      <c r="B1663" s="16" t="str">
        <f>'Limiting Factor Scores'!B163</f>
        <v>Upper Grande Ronde</v>
      </c>
      <c r="C1663" s="16" t="str">
        <f>'Limiting Factor Scores'!C163</f>
        <v>Side Channel and Wetland Habitat</v>
      </c>
      <c r="D1663" s="18">
        <f>'Limiting Factor Scores'!D163</f>
        <v>0.25409999999999999</v>
      </c>
      <c r="E1663" s="19">
        <f>'Limiting Factor Scores'!E163</f>
        <v>2.17</v>
      </c>
      <c r="F1663" s="18">
        <f>'Limiting Factor Scores'!F163</f>
        <v>0.36325000000000002</v>
      </c>
      <c r="G1663" s="18">
        <f>'Limiting Factor Scores'!G163</f>
        <v>0.70940545484176831</v>
      </c>
      <c r="H1663" s="18">
        <f>'Limiting Factor Scores'!H163</f>
        <v>0.2067692739248933</v>
      </c>
      <c r="I1663" s="17">
        <f>LFAT!A5</f>
        <v>1</v>
      </c>
      <c r="J1663" s="16" t="str">
        <f>LFAT!B5</f>
        <v>Protect Land (Easement and Acquisition)</v>
      </c>
      <c r="K1663" s="16" t="str">
        <f>LFAT!D5</f>
        <v>I</v>
      </c>
      <c r="L1663" s="19">
        <f>LFAT!F5</f>
        <v>0.5</v>
      </c>
      <c r="M1663" s="16" t="str">
        <f>LFAT!G5</f>
        <v>CD</v>
      </c>
      <c r="N1663" s="19">
        <f>LFAT!I5</f>
        <v>0.5</v>
      </c>
      <c r="O1663" s="18">
        <f>LFAT!J5</f>
        <v>0.25</v>
      </c>
      <c r="P1663" s="18">
        <f t="shared" si="75"/>
        <v>9.0812500000000004E-2</v>
      </c>
      <c r="Q1663" s="18">
        <f t="shared" si="76"/>
        <v>0.17735136371044208</v>
      </c>
      <c r="R1663" s="18">
        <f t="shared" si="77"/>
        <v>5.1692318481223326E-2</v>
      </c>
    </row>
    <row r="1664" spans="1:18" ht="18" customHeight="1" x14ac:dyDescent="0.2">
      <c r="A1664" s="16" t="str">
        <f>'Limiting Factor Scores'!A164</f>
        <v>UGR10</v>
      </c>
      <c r="B1664" s="16" t="str">
        <f>'Limiting Factor Scores'!B164</f>
        <v>Upper Grande Ronde</v>
      </c>
      <c r="C1664" s="16" t="str">
        <f>'Limiting Factor Scores'!C164</f>
        <v>Summer Water Temperature</v>
      </c>
      <c r="D1664" s="18">
        <f>'Limiting Factor Scores'!D164</f>
        <v>0.25409999999999999</v>
      </c>
      <c r="E1664" s="19">
        <f>'Limiting Factor Scores'!E164</f>
        <v>2.08</v>
      </c>
      <c r="F1664" s="18">
        <f>'Limiting Factor Scores'!F164</f>
        <v>0.34300000000000003</v>
      </c>
      <c r="G1664" s="18">
        <f>'Limiting Factor Scores'!G164</f>
        <v>0.58021193998754916</v>
      </c>
      <c r="H1664" s="18">
        <f>'Limiting Factor Scores'!H164</f>
        <v>0.18157147469688728</v>
      </c>
      <c r="I1664" s="17">
        <f>LFAT!A11</f>
        <v>1</v>
      </c>
      <c r="J1664" s="16" t="str">
        <f>LFAT!B11</f>
        <v>Protect Land (Easement and Acquisition)</v>
      </c>
      <c r="K1664" s="16" t="str">
        <f>LFAT!D11</f>
        <v>I</v>
      </c>
      <c r="L1664" s="19">
        <f>LFAT!F11</f>
        <v>0.5</v>
      </c>
      <c r="M1664" s="16" t="str">
        <f>LFAT!G11</f>
        <v>R</v>
      </c>
      <c r="N1664" s="19">
        <f>LFAT!I11</f>
        <v>0.1</v>
      </c>
      <c r="O1664" s="18">
        <f>LFAT!J11</f>
        <v>0.05</v>
      </c>
      <c r="P1664" s="18">
        <f t="shared" si="75"/>
        <v>1.7150000000000002E-2</v>
      </c>
      <c r="Q1664" s="18">
        <f t="shared" si="76"/>
        <v>2.9010596999377459E-2</v>
      </c>
      <c r="R1664" s="18">
        <f t="shared" si="77"/>
        <v>9.0785737348443637E-3</v>
      </c>
    </row>
    <row r="1665" spans="1:18" ht="18" customHeight="1" x14ac:dyDescent="0.2">
      <c r="A1665" s="16" t="str">
        <f>'Limiting Factor Scores'!A165</f>
        <v>UGR10</v>
      </c>
      <c r="B1665" s="16" t="str">
        <f>'Limiting Factor Scores'!B165</f>
        <v>Upper Grande Ronde</v>
      </c>
      <c r="C1665" s="16" t="str">
        <f>'Limiting Factor Scores'!C165</f>
        <v>Water Quality</v>
      </c>
      <c r="D1665" s="18">
        <f>'Limiting Factor Scores'!D165</f>
        <v>0.25409999999999999</v>
      </c>
      <c r="E1665" s="19">
        <f>'Limiting Factor Scores'!E165</f>
        <v>1.44</v>
      </c>
      <c r="F1665" s="18">
        <f>'Limiting Factor Scores'!F165</f>
        <v>0.19900000000000001</v>
      </c>
      <c r="G1665" s="18">
        <f>'Limiting Factor Scores'!G165</f>
        <v>0.29436577507946077</v>
      </c>
      <c r="H1665" s="18">
        <f>'Limiting Factor Scores'!H165</f>
        <v>8.1710882572321245E-2</v>
      </c>
      <c r="I1665" s="17">
        <f>LFAT!A13</f>
        <v>1</v>
      </c>
      <c r="J1665" s="16" t="str">
        <f>LFAT!B13</f>
        <v>Protect Land (Easement and Acquisition)</v>
      </c>
      <c r="K1665" s="16" t="str">
        <f>LFAT!D13</f>
        <v>I</v>
      </c>
      <c r="L1665" s="19">
        <f>LFAT!F13</f>
        <v>0.5</v>
      </c>
      <c r="M1665" s="16" t="str">
        <f>LFAT!G13</f>
        <v>CD</v>
      </c>
      <c r="N1665" s="19">
        <f>LFAT!I13</f>
        <v>0.5</v>
      </c>
      <c r="O1665" s="18">
        <f>LFAT!J13</f>
        <v>0.25</v>
      </c>
      <c r="P1665" s="18">
        <f t="shared" si="75"/>
        <v>4.9750000000000003E-2</v>
      </c>
      <c r="Q1665" s="18">
        <f t="shared" si="76"/>
        <v>7.3591443769865192E-2</v>
      </c>
      <c r="R1665" s="18">
        <f t="shared" si="77"/>
        <v>2.0427720643080311E-2</v>
      </c>
    </row>
    <row r="1666" spans="1:18" ht="18" customHeight="1" x14ac:dyDescent="0.2">
      <c r="A1666" s="16" t="str">
        <f>'Limiting Factor Scores'!A166</f>
        <v>UGR10</v>
      </c>
      <c r="B1666" s="16" t="str">
        <f>'Limiting Factor Scores'!B166</f>
        <v>Upper Grande Ronde</v>
      </c>
      <c r="C1666" s="16" t="str">
        <f>'Limiting Factor Scores'!C166</f>
        <v>Winter Water Temperature</v>
      </c>
      <c r="D1666" s="18">
        <f>'Limiting Factor Scores'!D166</f>
        <v>0.25409999999999999</v>
      </c>
      <c r="E1666" s="19">
        <f>'Limiting Factor Scores'!E166</f>
        <v>1.82</v>
      </c>
      <c r="F1666" s="18">
        <f>'Limiting Factor Scores'!F166</f>
        <v>0.28449999999999998</v>
      </c>
      <c r="G1666" s="18">
        <f>'Limiting Factor Scores'!G166</f>
        <v>0.34648259251032726</v>
      </c>
      <c r="H1666" s="18">
        <f>'Limiting Factor Scores'!H166</f>
        <v>9.4371324311669891E-2</v>
      </c>
      <c r="I1666" s="17">
        <f>LFAT!A12</f>
        <v>1</v>
      </c>
      <c r="J1666" s="16" t="str">
        <f>LFAT!B12</f>
        <v>Protect Land (Easement and Acquisition)</v>
      </c>
      <c r="K1666" s="16" t="str">
        <f>LFAT!D12</f>
        <v>I</v>
      </c>
      <c r="L1666" s="19">
        <f>LFAT!F12</f>
        <v>0.5</v>
      </c>
      <c r="M1666" s="16" t="str">
        <f>LFAT!G12</f>
        <v>R</v>
      </c>
      <c r="N1666" s="19">
        <f>LFAT!I12</f>
        <v>0.1</v>
      </c>
      <c r="O1666" s="18">
        <f>LFAT!J12</f>
        <v>0.05</v>
      </c>
      <c r="P1666" s="18">
        <f t="shared" ref="P1666:P1729" si="78">F1666*O1666</f>
        <v>1.4225E-2</v>
      </c>
      <c r="Q1666" s="18">
        <f t="shared" ref="Q1666:Q1729" si="79">G1666*O1666</f>
        <v>1.7324129625516365E-2</v>
      </c>
      <c r="R1666" s="18">
        <f t="shared" ref="R1666:R1729" si="80">H1666*O1666</f>
        <v>4.7185662155834951E-3</v>
      </c>
    </row>
    <row r="1667" spans="1:18" ht="18" customHeight="1" x14ac:dyDescent="0.2">
      <c r="A1667" s="16" t="str">
        <f>'Limiting Factor Scores'!A152</f>
        <v>UGR10</v>
      </c>
      <c r="B1667" s="16" t="str">
        <f>'Limiting Factor Scores'!B152</f>
        <v>Upper Grande Ronde</v>
      </c>
      <c r="C1667" s="16" t="str">
        <f>'Limiting Factor Scores'!C152</f>
        <v>Altered Flow Timing</v>
      </c>
      <c r="D1667" s="18">
        <f>'Limiting Factor Scores'!D152</f>
        <v>0.25409999999999999</v>
      </c>
      <c r="E1667" s="19">
        <f>'Limiting Factor Scores'!E152</f>
        <v>1.59</v>
      </c>
      <c r="F1667" s="18">
        <f>'Limiting Factor Scores'!F152</f>
        <v>0.23275000000000001</v>
      </c>
      <c r="G1667" s="18">
        <f>'Limiting Factor Scores'!G152</f>
        <v>0.31007187750844878</v>
      </c>
      <c r="H1667" s="18">
        <f>'Limiting Factor Scores'!H152</f>
        <v>8.6292074152792358E-2</v>
      </c>
      <c r="I1667" s="17">
        <f>LFAT!A23</f>
        <v>2</v>
      </c>
      <c r="J1667" s="16" t="str">
        <f>LFAT!B23</f>
        <v>Instream Complexity Improvement</v>
      </c>
      <c r="K1667" s="16" t="str">
        <f>LFAT!D23</f>
        <v>N</v>
      </c>
      <c r="L1667" s="19">
        <f>LFAT!F23</f>
        <v>0.1</v>
      </c>
      <c r="M1667" s="16" t="str">
        <f>LFAT!G23</f>
        <v>CD</v>
      </c>
      <c r="N1667" s="19">
        <f>LFAT!I23</f>
        <v>0.5</v>
      </c>
      <c r="O1667" s="18">
        <f>LFAT!J23</f>
        <v>0.05</v>
      </c>
      <c r="P1667" s="18">
        <f t="shared" si="78"/>
        <v>1.1637500000000002E-2</v>
      </c>
      <c r="Q1667" s="18">
        <f t="shared" si="79"/>
        <v>1.5503593875422439E-2</v>
      </c>
      <c r="R1667" s="18">
        <f t="shared" si="80"/>
        <v>4.3146037076396181E-3</v>
      </c>
    </row>
    <row r="1668" spans="1:18" ht="18" customHeight="1" x14ac:dyDescent="0.2">
      <c r="A1668" s="16" t="str">
        <f>'Limiting Factor Scores'!A153</f>
        <v>UGR10</v>
      </c>
      <c r="B1668" s="16" t="str">
        <f>'Limiting Factor Scores'!B153</f>
        <v>Upper Grande Ronde</v>
      </c>
      <c r="C1668" s="16" t="str">
        <f>'Limiting Factor Scores'!C153</f>
        <v>Altered Primary Productivity</v>
      </c>
      <c r="D1668" s="18">
        <f>'Limiting Factor Scores'!D153</f>
        <v>0.25409999999999999</v>
      </c>
      <c r="E1668" s="19">
        <f>'Limiting Factor Scores'!E153</f>
        <v>1.82</v>
      </c>
      <c r="F1668" s="18">
        <f>'Limiting Factor Scores'!F153</f>
        <v>0.28449999999999998</v>
      </c>
      <c r="G1668" s="18">
        <f>'Limiting Factor Scores'!G153</f>
        <v>0.26283105744836321</v>
      </c>
      <c r="H1668" s="18">
        <f>'Limiting Factor Scores'!H153</f>
        <v>7.527089045806315E-2</v>
      </c>
      <c r="I1668" s="17">
        <f>LFAT!A30</f>
        <v>2</v>
      </c>
      <c r="J1668" s="16" t="str">
        <f>LFAT!B30</f>
        <v>Instream Complexity Improvement</v>
      </c>
      <c r="K1668" s="16" t="str">
        <f>LFAT!D30</f>
        <v>N</v>
      </c>
      <c r="L1668" s="19">
        <f>LFAT!F30</f>
        <v>0.1</v>
      </c>
      <c r="M1668" s="16" t="str">
        <f>LFAT!G30</f>
        <v>R</v>
      </c>
      <c r="N1668" s="19">
        <f>LFAT!I30</f>
        <v>0.1</v>
      </c>
      <c r="O1668" s="18">
        <f>LFAT!J30</f>
        <v>0.01</v>
      </c>
      <c r="P1668" s="18">
        <f t="shared" si="78"/>
        <v>2.8449999999999999E-3</v>
      </c>
      <c r="Q1668" s="18">
        <f t="shared" si="79"/>
        <v>2.6283105744836321E-3</v>
      </c>
      <c r="R1668" s="18">
        <f t="shared" si="80"/>
        <v>7.5270890458063147E-4</v>
      </c>
    </row>
    <row r="1669" spans="1:18" ht="18" customHeight="1" x14ac:dyDescent="0.2">
      <c r="A1669" s="16" t="str">
        <f>'Limiting Factor Scores'!A154</f>
        <v>UGR10</v>
      </c>
      <c r="B1669" s="16" t="str">
        <f>'Limiting Factor Scores'!B154</f>
        <v>Upper Grande Ronde</v>
      </c>
      <c r="C1669" s="16" t="str">
        <f>'Limiting Factor Scores'!C154</f>
        <v>Anthropogenic Barriers</v>
      </c>
      <c r="D1669" s="18">
        <f>'Limiting Factor Scores'!D154</f>
        <v>0.25409999999999999</v>
      </c>
      <c r="E1669" s="19">
        <f>'Limiting Factor Scores'!E154</f>
        <v>1</v>
      </c>
      <c r="F1669" s="18">
        <f>'Limiting Factor Scores'!F154</f>
        <v>0.1</v>
      </c>
      <c r="G1669" s="18">
        <f>'Limiting Factor Scores'!G154</f>
        <v>0.13485449997096002</v>
      </c>
      <c r="H1669" s="18">
        <f>'Limiting Factor Scores'!H154</f>
        <v>4.2710579987367603E-2</v>
      </c>
      <c r="I1669" s="17">
        <f>LFAT!A17</f>
        <v>2</v>
      </c>
      <c r="J1669" s="16" t="str">
        <f>LFAT!B17</f>
        <v>Instream Complexity Improvement</v>
      </c>
      <c r="K1669" s="16" t="str">
        <f>LFAT!D17</f>
        <v>N</v>
      </c>
      <c r="L1669" s="19">
        <f>LFAT!F17</f>
        <v>0.1</v>
      </c>
      <c r="M1669" s="16" t="str">
        <f>LFAT!G17</f>
        <v>R</v>
      </c>
      <c r="N1669" s="19">
        <f>LFAT!I17</f>
        <v>0.1</v>
      </c>
      <c r="O1669" s="18">
        <f>LFAT!J17</f>
        <v>0.01</v>
      </c>
      <c r="P1669" s="18">
        <f t="shared" si="78"/>
        <v>1E-3</v>
      </c>
      <c r="Q1669" s="18">
        <f t="shared" si="79"/>
        <v>1.3485449997096002E-3</v>
      </c>
      <c r="R1669" s="18">
        <f t="shared" si="80"/>
        <v>4.2710579987367603E-4</v>
      </c>
    </row>
    <row r="1670" spans="1:18" ht="18" customHeight="1" x14ac:dyDescent="0.2">
      <c r="A1670" s="16" t="str">
        <f>'Limiting Factor Scores'!A155</f>
        <v>UGR10</v>
      </c>
      <c r="B1670" s="16" t="str">
        <f>'Limiting Factor Scores'!B155</f>
        <v>Upper Grande Ronde</v>
      </c>
      <c r="C1670" s="16" t="str">
        <f>'Limiting Factor Scores'!C155</f>
        <v>Channel and Habitat Structure</v>
      </c>
      <c r="D1670" s="18">
        <f>'Limiting Factor Scores'!D155</f>
        <v>0.25409999999999999</v>
      </c>
      <c r="E1670" s="19">
        <f>'Limiting Factor Scores'!E155</f>
        <v>1.89</v>
      </c>
      <c r="F1670" s="18">
        <f>'Limiting Factor Scores'!F155</f>
        <v>0.30025000000000002</v>
      </c>
      <c r="G1670" s="18">
        <f>'Limiting Factor Scores'!G155</f>
        <v>0.66484357490190826</v>
      </c>
      <c r="H1670" s="18">
        <f>'Limiting Factor Scores'!H155</f>
        <v>0.20126776844542957</v>
      </c>
      <c r="I1670" s="17">
        <f>LFAT!A21</f>
        <v>2</v>
      </c>
      <c r="J1670" s="16" t="str">
        <f>LFAT!B21</f>
        <v>Instream Complexity Improvement</v>
      </c>
      <c r="K1670" s="16" t="str">
        <f>LFAT!D21</f>
        <v>D</v>
      </c>
      <c r="L1670" s="19">
        <f>LFAT!F21</f>
        <v>1</v>
      </c>
      <c r="M1670" s="16" t="str">
        <f>LFAT!G21</f>
        <v>C</v>
      </c>
      <c r="N1670" s="19">
        <f>LFAT!I21</f>
        <v>1</v>
      </c>
      <c r="O1670" s="18">
        <f>LFAT!J21</f>
        <v>1</v>
      </c>
      <c r="P1670" s="18">
        <f t="shared" si="78"/>
        <v>0.30025000000000002</v>
      </c>
      <c r="Q1670" s="18">
        <f t="shared" si="79"/>
        <v>0.66484357490190826</v>
      </c>
      <c r="R1670" s="18">
        <f t="shared" si="80"/>
        <v>0.20126776844542957</v>
      </c>
    </row>
    <row r="1671" spans="1:18" ht="18" customHeight="1" x14ac:dyDescent="0.2">
      <c r="A1671" s="16" t="str">
        <f>'Limiting Factor Scores'!A156</f>
        <v>UGR10</v>
      </c>
      <c r="B1671" s="16" t="str">
        <f>'Limiting Factor Scores'!B156</f>
        <v>Upper Grande Ronde</v>
      </c>
      <c r="C1671" s="16" t="str">
        <f>'Limiting Factor Scores'!C156</f>
        <v>Decreased Sediment Quantity</v>
      </c>
      <c r="D1671" s="18">
        <f>'Limiting Factor Scores'!D156</f>
        <v>0.25409999999999999</v>
      </c>
      <c r="E1671" s="19">
        <f>'Limiting Factor Scores'!E156</f>
        <v>1.89</v>
      </c>
      <c r="F1671" s="18">
        <f>'Limiting Factor Scores'!F156</f>
        <v>0.30025000000000002</v>
      </c>
      <c r="G1671" s="18">
        <f>'Limiting Factor Scores'!G156</f>
        <v>0.3950914687826973</v>
      </c>
      <c r="H1671" s="18">
        <f>'Limiting Factor Scores'!H156</f>
        <v>0.11769366140788129</v>
      </c>
      <c r="I1671" s="17">
        <f>LFAT!A24</f>
        <v>2</v>
      </c>
      <c r="J1671" s="16" t="str">
        <f>LFAT!B24</f>
        <v>Instream Complexity Improvement</v>
      </c>
      <c r="K1671" s="16" t="str">
        <f>LFAT!D24</f>
        <v>I</v>
      </c>
      <c r="L1671" s="19">
        <f>LFAT!F24</f>
        <v>0.5</v>
      </c>
      <c r="M1671" s="16" t="str">
        <f>LFAT!G24</f>
        <v>CD</v>
      </c>
      <c r="N1671" s="19">
        <f>LFAT!I24</f>
        <v>0.5</v>
      </c>
      <c r="O1671" s="18">
        <f>LFAT!J24</f>
        <v>0.25</v>
      </c>
      <c r="P1671" s="18">
        <f t="shared" si="78"/>
        <v>7.5062500000000004E-2</v>
      </c>
      <c r="Q1671" s="18">
        <f t="shared" si="79"/>
        <v>9.8772867195674324E-2</v>
      </c>
      <c r="R1671" s="18">
        <f t="shared" si="80"/>
        <v>2.9423415351970322E-2</v>
      </c>
    </row>
    <row r="1672" spans="1:18" ht="18" customHeight="1" x14ac:dyDescent="0.2">
      <c r="A1672" s="16" t="str">
        <f>'Limiting Factor Scores'!A157</f>
        <v>UGR10</v>
      </c>
      <c r="B1672" s="16" t="str">
        <f>'Limiting Factor Scores'!B157</f>
        <v>Upper Grande Ronde</v>
      </c>
      <c r="C1672" s="16" t="str">
        <f>'Limiting Factor Scores'!C157</f>
        <v>Decreased Water Quantity</v>
      </c>
      <c r="D1672" s="18">
        <f>'Limiting Factor Scores'!D157</f>
        <v>0.25409999999999999</v>
      </c>
      <c r="E1672" s="19">
        <f>'Limiting Factor Scores'!E157</f>
        <v>1.82</v>
      </c>
      <c r="F1672" s="18">
        <f>'Limiting Factor Scores'!F157</f>
        <v>0.28449999999999998</v>
      </c>
      <c r="G1672" s="18">
        <f>'Limiting Factor Scores'!G157</f>
        <v>0.54166950758261878</v>
      </c>
      <c r="H1672" s="18">
        <f>'Limiting Factor Scores'!H157</f>
        <v>0.15655229867375289</v>
      </c>
      <c r="I1672" s="17">
        <f>LFAT!A22</f>
        <v>2</v>
      </c>
      <c r="J1672" s="16" t="str">
        <f>LFAT!B22</f>
        <v>Instream Complexity Improvement</v>
      </c>
      <c r="K1672" s="16" t="str">
        <f>LFAT!D22</f>
        <v>N</v>
      </c>
      <c r="L1672" s="19">
        <f>LFAT!F22</f>
        <v>0.1</v>
      </c>
      <c r="M1672" s="16" t="str">
        <f>LFAT!G22</f>
        <v>R</v>
      </c>
      <c r="N1672" s="19">
        <f>LFAT!I22</f>
        <v>0.1</v>
      </c>
      <c r="O1672" s="18">
        <f>LFAT!J22</f>
        <v>0.01</v>
      </c>
      <c r="P1672" s="18">
        <f t="shared" si="78"/>
        <v>2.8449999999999999E-3</v>
      </c>
      <c r="Q1672" s="18">
        <f t="shared" si="79"/>
        <v>5.4166950758261882E-3</v>
      </c>
      <c r="R1672" s="18">
        <f t="shared" si="80"/>
        <v>1.5655229867375289E-3</v>
      </c>
    </row>
    <row r="1673" spans="1:18" ht="18" customHeight="1" x14ac:dyDescent="0.2">
      <c r="A1673" s="16" t="str">
        <f>'Limiting Factor Scores'!A158</f>
        <v>UGR10</v>
      </c>
      <c r="B1673" s="16" t="str">
        <f>'Limiting Factor Scores'!B158</f>
        <v>Upper Grande Ronde</v>
      </c>
      <c r="C1673" s="16" t="str">
        <f>'Limiting Factor Scores'!C158</f>
        <v>Floodplain Condition</v>
      </c>
      <c r="D1673" s="18">
        <f>'Limiting Factor Scores'!D158</f>
        <v>0.25409999999999999</v>
      </c>
      <c r="E1673" s="19">
        <f>'Limiting Factor Scores'!E158</f>
        <v>2.5499999999999998</v>
      </c>
      <c r="F1673" s="18">
        <f>'Limiting Factor Scores'!F158</f>
        <v>0.44874999999999998</v>
      </c>
      <c r="G1673" s="18">
        <f>'Limiting Factor Scores'!G158</f>
        <v>0.69312354379886876</v>
      </c>
      <c r="H1673" s="18">
        <f>'Limiting Factor Scores'!H158</f>
        <v>0.19679495963444796</v>
      </c>
      <c r="I1673" s="17">
        <f>LFAT!A19</f>
        <v>2</v>
      </c>
      <c r="J1673" s="16" t="str">
        <f>LFAT!B19</f>
        <v>Instream Complexity Improvement</v>
      </c>
      <c r="K1673" s="16" t="str">
        <f>LFAT!D19</f>
        <v>I</v>
      </c>
      <c r="L1673" s="19">
        <f>LFAT!F19</f>
        <v>0.5</v>
      </c>
      <c r="M1673" s="16" t="str">
        <f>LFAT!G19</f>
        <v>C</v>
      </c>
      <c r="N1673" s="19">
        <f>LFAT!I19</f>
        <v>1</v>
      </c>
      <c r="O1673" s="18">
        <f>LFAT!J19</f>
        <v>0.5</v>
      </c>
      <c r="P1673" s="18">
        <f t="shared" si="78"/>
        <v>0.22437499999999999</v>
      </c>
      <c r="Q1673" s="18">
        <f t="shared" si="79"/>
        <v>0.34656177189943438</v>
      </c>
      <c r="R1673" s="18">
        <f t="shared" si="80"/>
        <v>9.8397479817223979E-2</v>
      </c>
    </row>
    <row r="1674" spans="1:18" ht="18" customHeight="1" x14ac:dyDescent="0.2">
      <c r="A1674" s="16" t="str">
        <f>'Limiting Factor Scores'!A159</f>
        <v>UGR10</v>
      </c>
      <c r="B1674" s="16" t="str">
        <f>'Limiting Factor Scores'!B159</f>
        <v>Upper Grande Ronde</v>
      </c>
      <c r="C1674" s="16" t="str">
        <f>'Limiting Factor Scores'!C159</f>
        <v>Increased Sediment Quantity</v>
      </c>
      <c r="D1674" s="18">
        <f>'Limiting Factor Scores'!D159</f>
        <v>0.25409999999999999</v>
      </c>
      <c r="E1674" s="19">
        <f>'Limiting Factor Scores'!E159</f>
        <v>2.35</v>
      </c>
      <c r="F1674" s="18">
        <f>'Limiting Factor Scores'!F159</f>
        <v>0.40375</v>
      </c>
      <c r="G1674" s="18">
        <f>'Limiting Factor Scores'!G159</f>
        <v>0.37299838117671935</v>
      </c>
      <c r="H1674" s="18">
        <f>'Limiting Factor Scores'!H159</f>
        <v>0.12271573461649946</v>
      </c>
      <c r="I1674" s="17">
        <f>LFAT!A25</f>
        <v>2</v>
      </c>
      <c r="J1674" s="16" t="str">
        <f>LFAT!B25</f>
        <v>Instream Complexity Improvement</v>
      </c>
      <c r="K1674" s="16" t="str">
        <f>LFAT!D25</f>
        <v>I</v>
      </c>
      <c r="L1674" s="19">
        <f>LFAT!F25</f>
        <v>0.5</v>
      </c>
      <c r="M1674" s="16" t="str">
        <f>LFAT!G25</f>
        <v>C</v>
      </c>
      <c r="N1674" s="19">
        <f>LFAT!I25</f>
        <v>1</v>
      </c>
      <c r="O1674" s="18">
        <f>LFAT!J25</f>
        <v>0.5</v>
      </c>
      <c r="P1674" s="18">
        <f t="shared" si="78"/>
        <v>0.201875</v>
      </c>
      <c r="Q1674" s="18">
        <f t="shared" si="79"/>
        <v>0.18649919058835968</v>
      </c>
      <c r="R1674" s="18">
        <f t="shared" si="80"/>
        <v>6.1357867308249728E-2</v>
      </c>
    </row>
    <row r="1675" spans="1:18" ht="18" customHeight="1" x14ac:dyDescent="0.2">
      <c r="A1675" s="16" t="str">
        <f>'Limiting Factor Scores'!A160</f>
        <v>UGR10</v>
      </c>
      <c r="B1675" s="16" t="str">
        <f>'Limiting Factor Scores'!B160</f>
        <v>Upper Grande Ronde</v>
      </c>
      <c r="C1675" s="16" t="str">
        <f>'Limiting Factor Scores'!C160</f>
        <v>Non-Native Species Interactions and Competition</v>
      </c>
      <c r="D1675" s="18">
        <f>'Limiting Factor Scores'!D160</f>
        <v>0.25409999999999999</v>
      </c>
      <c r="E1675" s="19">
        <f>'Limiting Factor Scores'!E160</f>
        <v>1.44</v>
      </c>
      <c r="F1675" s="18">
        <f>'Limiting Factor Scores'!F160</f>
        <v>0.19900000000000001</v>
      </c>
      <c r="G1675" s="18">
        <f>'Limiting Factor Scores'!G160</f>
        <v>0.20334715497832892</v>
      </c>
      <c r="H1675" s="18">
        <f>'Limiting Factor Scores'!H160</f>
        <v>7.1731340995882492E-2</v>
      </c>
      <c r="I1675" s="17">
        <f>LFAT!A31</f>
        <v>2</v>
      </c>
      <c r="J1675" s="16" t="str">
        <f>LFAT!B31</f>
        <v>Instream Complexity Improvement</v>
      </c>
      <c r="K1675" s="16" t="str">
        <f>LFAT!D31</f>
        <v>I</v>
      </c>
      <c r="L1675" s="19">
        <f>LFAT!F31</f>
        <v>0.5</v>
      </c>
      <c r="M1675" s="16" t="str">
        <f>LFAT!G31</f>
        <v>CD</v>
      </c>
      <c r="N1675" s="19">
        <f>LFAT!I31</f>
        <v>0.5</v>
      </c>
      <c r="O1675" s="18">
        <f>LFAT!J31</f>
        <v>0.25</v>
      </c>
      <c r="P1675" s="18">
        <f t="shared" si="78"/>
        <v>4.9750000000000003E-2</v>
      </c>
      <c r="Q1675" s="18">
        <f t="shared" si="79"/>
        <v>5.083678874458223E-2</v>
      </c>
      <c r="R1675" s="18">
        <f t="shared" si="80"/>
        <v>1.7932835248970623E-2</v>
      </c>
    </row>
    <row r="1676" spans="1:18" ht="18" customHeight="1" x14ac:dyDescent="0.2">
      <c r="A1676" s="16" t="str">
        <f>'Limiting Factor Scores'!A161</f>
        <v>UGR10</v>
      </c>
      <c r="B1676" s="16" t="str">
        <f>'Limiting Factor Scores'!B161</f>
        <v>Upper Grande Ronde</v>
      </c>
      <c r="C1676" s="16" t="str">
        <f>'Limiting Factor Scores'!C161</f>
        <v>Predation</v>
      </c>
      <c r="D1676" s="18">
        <f>'Limiting Factor Scores'!D161</f>
        <v>0.25409999999999999</v>
      </c>
      <c r="E1676" s="19">
        <f>'Limiting Factor Scores'!E161</f>
        <v>1.26</v>
      </c>
      <c r="F1676" s="18">
        <f>'Limiting Factor Scores'!F161</f>
        <v>0.1585</v>
      </c>
      <c r="G1676" s="18">
        <f>'Limiting Factor Scores'!G161</f>
        <v>0.21633348006328906</v>
      </c>
      <c r="H1676" s="18">
        <f>'Limiting Factor Scores'!H161</f>
        <v>6.6142810815477057E-2</v>
      </c>
      <c r="I1676" s="17">
        <f>LFAT!A29</f>
        <v>2</v>
      </c>
      <c r="J1676" s="16" t="str">
        <f>LFAT!B29</f>
        <v>Instream Complexity Improvement</v>
      </c>
      <c r="K1676" s="16" t="str">
        <f>LFAT!D29</f>
        <v>I</v>
      </c>
      <c r="L1676" s="19">
        <f>LFAT!F29</f>
        <v>0.5</v>
      </c>
      <c r="M1676" s="16" t="str">
        <f>LFAT!G29</f>
        <v>CD</v>
      </c>
      <c r="N1676" s="19">
        <f>LFAT!I29</f>
        <v>0.5</v>
      </c>
      <c r="O1676" s="18">
        <f>LFAT!J29</f>
        <v>0.25</v>
      </c>
      <c r="P1676" s="18">
        <f t="shared" si="78"/>
        <v>3.9625E-2</v>
      </c>
      <c r="Q1676" s="18">
        <f t="shared" si="79"/>
        <v>5.4083370015822266E-2</v>
      </c>
      <c r="R1676" s="18">
        <f t="shared" si="80"/>
        <v>1.6535702703869264E-2</v>
      </c>
    </row>
    <row r="1677" spans="1:18" ht="18" customHeight="1" x14ac:dyDescent="0.2">
      <c r="A1677" s="16" t="str">
        <f>'Limiting Factor Scores'!A162</f>
        <v>UGR10</v>
      </c>
      <c r="B1677" s="16" t="str">
        <f>'Limiting Factor Scores'!B162</f>
        <v>Upper Grande Ronde</v>
      </c>
      <c r="C1677" s="16" t="str">
        <f>'Limiting Factor Scores'!C162</f>
        <v>Riparian Condition</v>
      </c>
      <c r="D1677" s="18">
        <f>'Limiting Factor Scores'!D162</f>
        <v>0.25409999999999999</v>
      </c>
      <c r="E1677" s="19">
        <f>'Limiting Factor Scores'!E162</f>
        <v>2.35</v>
      </c>
      <c r="F1677" s="18">
        <f>'Limiting Factor Scores'!F162</f>
        <v>0.40375</v>
      </c>
      <c r="G1677" s="18">
        <f>'Limiting Factor Scores'!G162</f>
        <v>0.63680863133793675</v>
      </c>
      <c r="H1677" s="18">
        <f>'Limiting Factor Scores'!H162</f>
        <v>0.20561810570552705</v>
      </c>
      <c r="I1677" s="17">
        <f>LFAT!A18</f>
        <v>2</v>
      </c>
      <c r="J1677" s="16" t="str">
        <f>LFAT!B18</f>
        <v>Instream Complexity Improvement</v>
      </c>
      <c r="K1677" s="16" t="str">
        <f>LFAT!D18</f>
        <v>I</v>
      </c>
      <c r="L1677" s="19">
        <f>LFAT!F18</f>
        <v>0.5</v>
      </c>
      <c r="M1677" s="16" t="str">
        <f>LFAT!G18</f>
        <v>CD</v>
      </c>
      <c r="N1677" s="19">
        <f>LFAT!I18</f>
        <v>0.5</v>
      </c>
      <c r="O1677" s="18">
        <f>LFAT!J18</f>
        <v>0.25</v>
      </c>
      <c r="P1677" s="18">
        <f t="shared" si="78"/>
        <v>0.1009375</v>
      </c>
      <c r="Q1677" s="18">
        <f t="shared" si="79"/>
        <v>0.15920215783448419</v>
      </c>
      <c r="R1677" s="18">
        <f t="shared" si="80"/>
        <v>5.1404526426381762E-2</v>
      </c>
    </row>
    <row r="1678" spans="1:18" ht="18" customHeight="1" x14ac:dyDescent="0.2">
      <c r="A1678" s="16" t="str">
        <f>'Limiting Factor Scores'!A163</f>
        <v>UGR10</v>
      </c>
      <c r="B1678" s="16" t="str">
        <f>'Limiting Factor Scores'!B163</f>
        <v>Upper Grande Ronde</v>
      </c>
      <c r="C1678" s="16" t="str">
        <f>'Limiting Factor Scores'!C163</f>
        <v>Side Channel and Wetland Habitat</v>
      </c>
      <c r="D1678" s="18">
        <f>'Limiting Factor Scores'!D163</f>
        <v>0.25409999999999999</v>
      </c>
      <c r="E1678" s="19">
        <f>'Limiting Factor Scores'!E163</f>
        <v>2.17</v>
      </c>
      <c r="F1678" s="18">
        <f>'Limiting Factor Scores'!F163</f>
        <v>0.36325000000000002</v>
      </c>
      <c r="G1678" s="18">
        <f>'Limiting Factor Scores'!G163</f>
        <v>0.70940545484176831</v>
      </c>
      <c r="H1678" s="18">
        <f>'Limiting Factor Scores'!H163</f>
        <v>0.2067692739248933</v>
      </c>
      <c r="I1678" s="17">
        <f>LFAT!A20</f>
        <v>2</v>
      </c>
      <c r="J1678" s="16" t="str">
        <f>LFAT!B20</f>
        <v>Instream Complexity Improvement</v>
      </c>
      <c r="K1678" s="16" t="str">
        <f>LFAT!D20</f>
        <v>D</v>
      </c>
      <c r="L1678" s="19">
        <f>LFAT!F20</f>
        <v>1</v>
      </c>
      <c r="M1678" s="16" t="str">
        <f>LFAT!G20</f>
        <v>C</v>
      </c>
      <c r="N1678" s="19">
        <f>LFAT!I20</f>
        <v>1</v>
      </c>
      <c r="O1678" s="18">
        <f>LFAT!J20</f>
        <v>1</v>
      </c>
      <c r="P1678" s="18">
        <f t="shared" si="78"/>
        <v>0.36325000000000002</v>
      </c>
      <c r="Q1678" s="18">
        <f t="shared" si="79"/>
        <v>0.70940545484176831</v>
      </c>
      <c r="R1678" s="18">
        <f t="shared" si="80"/>
        <v>0.2067692739248933</v>
      </c>
    </row>
    <row r="1679" spans="1:18" ht="18" customHeight="1" x14ac:dyDescent="0.2">
      <c r="A1679" s="16" t="str">
        <f>'Limiting Factor Scores'!A164</f>
        <v>UGR10</v>
      </c>
      <c r="B1679" s="16" t="str">
        <f>'Limiting Factor Scores'!B164</f>
        <v>Upper Grande Ronde</v>
      </c>
      <c r="C1679" s="16" t="str">
        <f>'Limiting Factor Scores'!C164</f>
        <v>Summer Water Temperature</v>
      </c>
      <c r="D1679" s="18">
        <f>'Limiting Factor Scores'!D164</f>
        <v>0.25409999999999999</v>
      </c>
      <c r="E1679" s="19">
        <f>'Limiting Factor Scores'!E164</f>
        <v>2.08</v>
      </c>
      <c r="F1679" s="18">
        <f>'Limiting Factor Scores'!F164</f>
        <v>0.34300000000000003</v>
      </c>
      <c r="G1679" s="18">
        <f>'Limiting Factor Scores'!G164</f>
        <v>0.58021193998754916</v>
      </c>
      <c r="H1679" s="18">
        <f>'Limiting Factor Scores'!H164</f>
        <v>0.18157147469688728</v>
      </c>
      <c r="I1679" s="17">
        <f>LFAT!A26</f>
        <v>2</v>
      </c>
      <c r="J1679" s="16" t="str">
        <f>LFAT!B26</f>
        <v>Instream Complexity Improvement</v>
      </c>
      <c r="K1679" s="16" t="str">
        <f>LFAT!D26</f>
        <v>I</v>
      </c>
      <c r="L1679" s="19">
        <f>LFAT!F26</f>
        <v>0.5</v>
      </c>
      <c r="M1679" s="16" t="str">
        <f>LFAT!G26</f>
        <v>CD</v>
      </c>
      <c r="N1679" s="19">
        <f>LFAT!I26</f>
        <v>0.5</v>
      </c>
      <c r="O1679" s="18">
        <f>LFAT!J26</f>
        <v>0.25</v>
      </c>
      <c r="P1679" s="18">
        <f t="shared" si="78"/>
        <v>8.5750000000000007E-2</v>
      </c>
      <c r="Q1679" s="18">
        <f t="shared" si="79"/>
        <v>0.14505298499688729</v>
      </c>
      <c r="R1679" s="18">
        <f t="shared" si="80"/>
        <v>4.539286867422182E-2</v>
      </c>
    </row>
    <row r="1680" spans="1:18" ht="18" customHeight="1" x14ac:dyDescent="0.2">
      <c r="A1680" s="16" t="str">
        <f>'Limiting Factor Scores'!A165</f>
        <v>UGR10</v>
      </c>
      <c r="B1680" s="16" t="str">
        <f>'Limiting Factor Scores'!B165</f>
        <v>Upper Grande Ronde</v>
      </c>
      <c r="C1680" s="16" t="str">
        <f>'Limiting Factor Scores'!C165</f>
        <v>Water Quality</v>
      </c>
      <c r="D1680" s="18">
        <f>'Limiting Factor Scores'!D165</f>
        <v>0.25409999999999999</v>
      </c>
      <c r="E1680" s="19">
        <f>'Limiting Factor Scores'!E165</f>
        <v>1.44</v>
      </c>
      <c r="F1680" s="18">
        <f>'Limiting Factor Scores'!F165</f>
        <v>0.19900000000000001</v>
      </c>
      <c r="G1680" s="18">
        <f>'Limiting Factor Scores'!G165</f>
        <v>0.29436577507946077</v>
      </c>
      <c r="H1680" s="18">
        <f>'Limiting Factor Scores'!H165</f>
        <v>8.1710882572321245E-2</v>
      </c>
      <c r="I1680" s="17">
        <f>LFAT!A28</f>
        <v>2</v>
      </c>
      <c r="J1680" s="16" t="str">
        <f>LFAT!B28</f>
        <v>Instream Complexity Improvement</v>
      </c>
      <c r="K1680" s="16" t="str">
        <f>LFAT!D28</f>
        <v>N</v>
      </c>
      <c r="L1680" s="19">
        <f>LFAT!F28</f>
        <v>0.1</v>
      </c>
      <c r="M1680" s="16" t="str">
        <f>LFAT!G28</f>
        <v>R</v>
      </c>
      <c r="N1680" s="19">
        <f>LFAT!I28</f>
        <v>0.1</v>
      </c>
      <c r="O1680" s="18">
        <f>LFAT!J28</f>
        <v>0.01</v>
      </c>
      <c r="P1680" s="18">
        <f t="shared" si="78"/>
        <v>1.99E-3</v>
      </c>
      <c r="Q1680" s="18">
        <f t="shared" si="79"/>
        <v>2.9436577507946076E-3</v>
      </c>
      <c r="R1680" s="18">
        <f t="shared" si="80"/>
        <v>8.1710882572321245E-4</v>
      </c>
    </row>
    <row r="1681" spans="1:18" ht="18" customHeight="1" x14ac:dyDescent="0.2">
      <c r="A1681" s="16" t="str">
        <f>'Limiting Factor Scores'!A166</f>
        <v>UGR10</v>
      </c>
      <c r="B1681" s="16" t="str">
        <f>'Limiting Factor Scores'!B166</f>
        <v>Upper Grande Ronde</v>
      </c>
      <c r="C1681" s="16" t="str">
        <f>'Limiting Factor Scores'!C166</f>
        <v>Winter Water Temperature</v>
      </c>
      <c r="D1681" s="18">
        <f>'Limiting Factor Scores'!D166</f>
        <v>0.25409999999999999</v>
      </c>
      <c r="E1681" s="19">
        <f>'Limiting Factor Scores'!E166</f>
        <v>1.82</v>
      </c>
      <c r="F1681" s="18">
        <f>'Limiting Factor Scores'!F166</f>
        <v>0.28449999999999998</v>
      </c>
      <c r="G1681" s="18">
        <f>'Limiting Factor Scores'!G166</f>
        <v>0.34648259251032726</v>
      </c>
      <c r="H1681" s="18">
        <f>'Limiting Factor Scores'!H166</f>
        <v>9.4371324311669891E-2</v>
      </c>
      <c r="I1681" s="17">
        <f>LFAT!A27</f>
        <v>2</v>
      </c>
      <c r="J1681" s="16" t="str">
        <f>LFAT!B27</f>
        <v>Instream Complexity Improvement</v>
      </c>
      <c r="K1681" s="16" t="str">
        <f>LFAT!D27</f>
        <v>I</v>
      </c>
      <c r="L1681" s="19">
        <f>LFAT!F27</f>
        <v>0.5</v>
      </c>
      <c r="M1681" s="16" t="str">
        <f>LFAT!G27</f>
        <v>CD</v>
      </c>
      <c r="N1681" s="19">
        <f>LFAT!I27</f>
        <v>0.5</v>
      </c>
      <c r="O1681" s="18">
        <f>LFAT!J27</f>
        <v>0.25</v>
      </c>
      <c r="P1681" s="18">
        <f t="shared" si="78"/>
        <v>7.1124999999999994E-2</v>
      </c>
      <c r="Q1681" s="18">
        <f t="shared" si="79"/>
        <v>8.6620648127581815E-2</v>
      </c>
      <c r="R1681" s="18">
        <f t="shared" si="80"/>
        <v>2.3592831077917473E-2</v>
      </c>
    </row>
    <row r="1682" spans="1:18" ht="18" customHeight="1" x14ac:dyDescent="0.2">
      <c r="A1682" s="16" t="str">
        <f>'Limiting Factor Scores'!A152</f>
        <v>UGR10</v>
      </c>
      <c r="B1682" s="16" t="str">
        <f>'Limiting Factor Scores'!B152</f>
        <v>Upper Grande Ronde</v>
      </c>
      <c r="C1682" s="16" t="str">
        <f>'Limiting Factor Scores'!C152</f>
        <v>Altered Flow Timing</v>
      </c>
      <c r="D1682" s="18">
        <f>'Limiting Factor Scores'!D152</f>
        <v>0.25409999999999999</v>
      </c>
      <c r="E1682" s="19">
        <f>'Limiting Factor Scores'!E152</f>
        <v>1.59</v>
      </c>
      <c r="F1682" s="18">
        <f>'Limiting Factor Scores'!F152</f>
        <v>0.23275000000000001</v>
      </c>
      <c r="G1682" s="18">
        <f>'Limiting Factor Scores'!G152</f>
        <v>0.31007187750844878</v>
      </c>
      <c r="H1682" s="18">
        <f>'Limiting Factor Scores'!H152</f>
        <v>8.6292074152792358E-2</v>
      </c>
      <c r="I1682" s="17">
        <f>LFAT!A38</f>
        <v>3</v>
      </c>
      <c r="J1682" s="16" t="str">
        <f>LFAT!B38</f>
        <v>Floodplain – Reconnect and Restore</v>
      </c>
      <c r="K1682" s="16" t="str">
        <f>LFAT!D38</f>
        <v>I</v>
      </c>
      <c r="L1682" s="19">
        <f>LFAT!F38</f>
        <v>0.5</v>
      </c>
      <c r="M1682" s="16" t="str">
        <f>LFAT!G38</f>
        <v>CD</v>
      </c>
      <c r="N1682" s="19">
        <f>LFAT!I38</f>
        <v>0.5</v>
      </c>
      <c r="O1682" s="18">
        <f>LFAT!J38</f>
        <v>0.25</v>
      </c>
      <c r="P1682" s="18">
        <f t="shared" si="78"/>
        <v>5.8187500000000003E-2</v>
      </c>
      <c r="Q1682" s="18">
        <f t="shared" si="79"/>
        <v>7.7517969377112195E-2</v>
      </c>
      <c r="R1682" s="18">
        <f t="shared" si="80"/>
        <v>2.157301853819809E-2</v>
      </c>
    </row>
    <row r="1683" spans="1:18" ht="18" customHeight="1" x14ac:dyDescent="0.2">
      <c r="A1683" s="16" t="str">
        <f>'Limiting Factor Scores'!A153</f>
        <v>UGR10</v>
      </c>
      <c r="B1683" s="16" t="str">
        <f>'Limiting Factor Scores'!B153</f>
        <v>Upper Grande Ronde</v>
      </c>
      <c r="C1683" s="16" t="str">
        <f>'Limiting Factor Scores'!C153</f>
        <v>Altered Primary Productivity</v>
      </c>
      <c r="D1683" s="18">
        <f>'Limiting Factor Scores'!D153</f>
        <v>0.25409999999999999</v>
      </c>
      <c r="E1683" s="19">
        <f>'Limiting Factor Scores'!E153</f>
        <v>1.82</v>
      </c>
      <c r="F1683" s="18">
        <f>'Limiting Factor Scores'!F153</f>
        <v>0.28449999999999998</v>
      </c>
      <c r="G1683" s="18">
        <f>'Limiting Factor Scores'!G153</f>
        <v>0.26283105744836321</v>
      </c>
      <c r="H1683" s="18">
        <f>'Limiting Factor Scores'!H153</f>
        <v>7.527089045806315E-2</v>
      </c>
      <c r="I1683" s="17">
        <f>LFAT!A45</f>
        <v>3</v>
      </c>
      <c r="J1683" s="16" t="str">
        <f>LFAT!B45</f>
        <v>Floodplain – Reconnect and Restore</v>
      </c>
      <c r="K1683" s="16" t="str">
        <f>LFAT!D45</f>
        <v>I</v>
      </c>
      <c r="L1683" s="19">
        <f>LFAT!F45</f>
        <v>0.5</v>
      </c>
      <c r="M1683" s="16" t="str">
        <f>LFAT!G45</f>
        <v>C</v>
      </c>
      <c r="N1683" s="19">
        <f>LFAT!I45</f>
        <v>1</v>
      </c>
      <c r="O1683" s="18">
        <f>LFAT!J45</f>
        <v>0.5</v>
      </c>
      <c r="P1683" s="18">
        <f t="shared" si="78"/>
        <v>0.14224999999999999</v>
      </c>
      <c r="Q1683" s="18">
        <f t="shared" si="79"/>
        <v>0.13141552872418161</v>
      </c>
      <c r="R1683" s="18">
        <f t="shared" si="80"/>
        <v>3.7635445229031575E-2</v>
      </c>
    </row>
    <row r="1684" spans="1:18" ht="18" customHeight="1" x14ac:dyDescent="0.2">
      <c r="A1684" s="16" t="str">
        <f>'Limiting Factor Scores'!A154</f>
        <v>UGR10</v>
      </c>
      <c r="B1684" s="16" t="str">
        <f>'Limiting Factor Scores'!B154</f>
        <v>Upper Grande Ronde</v>
      </c>
      <c r="C1684" s="16" t="str">
        <f>'Limiting Factor Scores'!C154</f>
        <v>Anthropogenic Barriers</v>
      </c>
      <c r="D1684" s="18">
        <f>'Limiting Factor Scores'!D154</f>
        <v>0.25409999999999999</v>
      </c>
      <c r="E1684" s="19">
        <f>'Limiting Factor Scores'!E154</f>
        <v>1</v>
      </c>
      <c r="F1684" s="18">
        <f>'Limiting Factor Scores'!F154</f>
        <v>0.1</v>
      </c>
      <c r="G1684" s="18">
        <f>'Limiting Factor Scores'!G154</f>
        <v>0.13485449997096002</v>
      </c>
      <c r="H1684" s="18">
        <f>'Limiting Factor Scores'!H154</f>
        <v>4.2710579987367603E-2</v>
      </c>
      <c r="I1684" s="17">
        <f>LFAT!A32</f>
        <v>3</v>
      </c>
      <c r="J1684" s="16" t="str">
        <f>LFAT!B32</f>
        <v>Floodplain – Reconnect and Restore</v>
      </c>
      <c r="K1684" s="16" t="str">
        <f>LFAT!D32</f>
        <v>N</v>
      </c>
      <c r="L1684" s="19">
        <f>LFAT!F32</f>
        <v>0.1</v>
      </c>
      <c r="M1684" s="16" t="str">
        <f>LFAT!G32</f>
        <v>R</v>
      </c>
      <c r="N1684" s="19">
        <f>LFAT!I32</f>
        <v>0.1</v>
      </c>
      <c r="O1684" s="18">
        <f>LFAT!J32</f>
        <v>0.01</v>
      </c>
      <c r="P1684" s="18">
        <f t="shared" si="78"/>
        <v>1E-3</v>
      </c>
      <c r="Q1684" s="18">
        <f t="shared" si="79"/>
        <v>1.3485449997096002E-3</v>
      </c>
      <c r="R1684" s="18">
        <f t="shared" si="80"/>
        <v>4.2710579987367603E-4</v>
      </c>
    </row>
    <row r="1685" spans="1:18" ht="18" customHeight="1" x14ac:dyDescent="0.2">
      <c r="A1685" s="16" t="str">
        <f>'Limiting Factor Scores'!A155</f>
        <v>UGR10</v>
      </c>
      <c r="B1685" s="16" t="str">
        <f>'Limiting Factor Scores'!B155</f>
        <v>Upper Grande Ronde</v>
      </c>
      <c r="C1685" s="16" t="str">
        <f>'Limiting Factor Scores'!C155</f>
        <v>Channel and Habitat Structure</v>
      </c>
      <c r="D1685" s="18">
        <f>'Limiting Factor Scores'!D155</f>
        <v>0.25409999999999999</v>
      </c>
      <c r="E1685" s="19">
        <f>'Limiting Factor Scores'!E155</f>
        <v>1.89</v>
      </c>
      <c r="F1685" s="18">
        <f>'Limiting Factor Scores'!F155</f>
        <v>0.30025000000000002</v>
      </c>
      <c r="G1685" s="18">
        <f>'Limiting Factor Scores'!G155</f>
        <v>0.66484357490190826</v>
      </c>
      <c r="H1685" s="18">
        <f>'Limiting Factor Scores'!H155</f>
        <v>0.20126776844542957</v>
      </c>
      <c r="I1685" s="17">
        <f>LFAT!A36</f>
        <v>3</v>
      </c>
      <c r="J1685" s="16" t="str">
        <f>LFAT!B36</f>
        <v>Floodplain – Reconnect and Restore</v>
      </c>
      <c r="K1685" s="16" t="str">
        <f>LFAT!D36</f>
        <v>I</v>
      </c>
      <c r="L1685" s="19">
        <f>LFAT!F36</f>
        <v>0.5</v>
      </c>
      <c r="M1685" s="16" t="str">
        <f>LFAT!G36</f>
        <v>C</v>
      </c>
      <c r="N1685" s="19">
        <f>LFAT!I36</f>
        <v>1</v>
      </c>
      <c r="O1685" s="18">
        <f>LFAT!J36</f>
        <v>0.5</v>
      </c>
      <c r="P1685" s="18">
        <f t="shared" si="78"/>
        <v>0.15012500000000001</v>
      </c>
      <c r="Q1685" s="18">
        <f t="shared" si="79"/>
        <v>0.33242178745095413</v>
      </c>
      <c r="R1685" s="18">
        <f t="shared" si="80"/>
        <v>0.10063388422271478</v>
      </c>
    </row>
    <row r="1686" spans="1:18" ht="18" customHeight="1" x14ac:dyDescent="0.2">
      <c r="A1686" s="16" t="str">
        <f>'Limiting Factor Scores'!A156</f>
        <v>UGR10</v>
      </c>
      <c r="B1686" s="16" t="str">
        <f>'Limiting Factor Scores'!B156</f>
        <v>Upper Grande Ronde</v>
      </c>
      <c r="C1686" s="16" t="str">
        <f>'Limiting Factor Scores'!C156</f>
        <v>Decreased Sediment Quantity</v>
      </c>
      <c r="D1686" s="18">
        <f>'Limiting Factor Scores'!D156</f>
        <v>0.25409999999999999</v>
      </c>
      <c r="E1686" s="19">
        <f>'Limiting Factor Scores'!E156</f>
        <v>1.89</v>
      </c>
      <c r="F1686" s="18">
        <f>'Limiting Factor Scores'!F156</f>
        <v>0.30025000000000002</v>
      </c>
      <c r="G1686" s="18">
        <f>'Limiting Factor Scores'!G156</f>
        <v>0.3950914687826973</v>
      </c>
      <c r="H1686" s="18">
        <f>'Limiting Factor Scores'!H156</f>
        <v>0.11769366140788129</v>
      </c>
      <c r="I1686" s="17">
        <f>LFAT!A39</f>
        <v>3</v>
      </c>
      <c r="J1686" s="16" t="str">
        <f>LFAT!B39</f>
        <v>Floodplain – Reconnect and Restore</v>
      </c>
      <c r="K1686" s="16" t="str">
        <f>LFAT!D39</f>
        <v>D</v>
      </c>
      <c r="L1686" s="19">
        <f>LFAT!F39</f>
        <v>1</v>
      </c>
      <c r="M1686" s="16" t="str">
        <f>LFAT!G39</f>
        <v>C</v>
      </c>
      <c r="N1686" s="19">
        <f>LFAT!I39</f>
        <v>1</v>
      </c>
      <c r="O1686" s="18">
        <f>LFAT!J39</f>
        <v>1</v>
      </c>
      <c r="P1686" s="18">
        <f t="shared" si="78"/>
        <v>0.30025000000000002</v>
      </c>
      <c r="Q1686" s="18">
        <f t="shared" si="79"/>
        <v>0.3950914687826973</v>
      </c>
      <c r="R1686" s="18">
        <f t="shared" si="80"/>
        <v>0.11769366140788129</v>
      </c>
    </row>
    <row r="1687" spans="1:18" ht="18" customHeight="1" x14ac:dyDescent="0.2">
      <c r="A1687" s="16" t="str">
        <f>'Limiting Factor Scores'!A157</f>
        <v>UGR10</v>
      </c>
      <c r="B1687" s="16" t="str">
        <f>'Limiting Factor Scores'!B157</f>
        <v>Upper Grande Ronde</v>
      </c>
      <c r="C1687" s="16" t="str">
        <f>'Limiting Factor Scores'!C157</f>
        <v>Decreased Water Quantity</v>
      </c>
      <c r="D1687" s="18">
        <f>'Limiting Factor Scores'!D157</f>
        <v>0.25409999999999999</v>
      </c>
      <c r="E1687" s="19">
        <f>'Limiting Factor Scores'!E157</f>
        <v>1.82</v>
      </c>
      <c r="F1687" s="18">
        <f>'Limiting Factor Scores'!F157</f>
        <v>0.28449999999999998</v>
      </c>
      <c r="G1687" s="18">
        <f>'Limiting Factor Scores'!G157</f>
        <v>0.54166950758261878</v>
      </c>
      <c r="H1687" s="18">
        <f>'Limiting Factor Scores'!H157</f>
        <v>0.15655229867375289</v>
      </c>
      <c r="I1687" s="17">
        <f>LFAT!A37</f>
        <v>3</v>
      </c>
      <c r="J1687" s="16" t="str">
        <f>LFAT!B37</f>
        <v>Floodplain – Reconnect and Restore</v>
      </c>
      <c r="K1687" s="16" t="str">
        <f>LFAT!D37</f>
        <v>I</v>
      </c>
      <c r="L1687" s="19">
        <f>LFAT!F37</f>
        <v>0.5</v>
      </c>
      <c r="M1687" s="16" t="str">
        <f>LFAT!G37</f>
        <v>CD</v>
      </c>
      <c r="N1687" s="19">
        <f>LFAT!I37</f>
        <v>0.5</v>
      </c>
      <c r="O1687" s="18">
        <f>LFAT!J37</f>
        <v>0.25</v>
      </c>
      <c r="P1687" s="18">
        <f t="shared" si="78"/>
        <v>7.1124999999999994E-2</v>
      </c>
      <c r="Q1687" s="18">
        <f t="shared" si="79"/>
        <v>0.1354173768956547</v>
      </c>
      <c r="R1687" s="18">
        <f t="shared" si="80"/>
        <v>3.9138074668438223E-2</v>
      </c>
    </row>
    <row r="1688" spans="1:18" ht="18" customHeight="1" x14ac:dyDescent="0.2">
      <c r="A1688" s="16" t="str">
        <f>'Limiting Factor Scores'!A158</f>
        <v>UGR10</v>
      </c>
      <c r="B1688" s="16" t="str">
        <f>'Limiting Factor Scores'!B158</f>
        <v>Upper Grande Ronde</v>
      </c>
      <c r="C1688" s="16" t="str">
        <f>'Limiting Factor Scores'!C158</f>
        <v>Floodplain Condition</v>
      </c>
      <c r="D1688" s="18">
        <f>'Limiting Factor Scores'!D158</f>
        <v>0.25409999999999999</v>
      </c>
      <c r="E1688" s="19">
        <f>'Limiting Factor Scores'!E158</f>
        <v>2.5499999999999998</v>
      </c>
      <c r="F1688" s="18">
        <f>'Limiting Factor Scores'!F158</f>
        <v>0.44874999999999998</v>
      </c>
      <c r="G1688" s="18">
        <f>'Limiting Factor Scores'!G158</f>
        <v>0.69312354379886876</v>
      </c>
      <c r="H1688" s="18">
        <f>'Limiting Factor Scores'!H158</f>
        <v>0.19679495963444796</v>
      </c>
      <c r="I1688" s="17">
        <f>LFAT!A34</f>
        <v>3</v>
      </c>
      <c r="J1688" s="16" t="str">
        <f>LFAT!B34</f>
        <v>Floodplain – Reconnect and Restore</v>
      </c>
      <c r="K1688" s="16" t="str">
        <f>LFAT!D34</f>
        <v>D</v>
      </c>
      <c r="L1688" s="19">
        <f>LFAT!F34</f>
        <v>1</v>
      </c>
      <c r="M1688" s="16" t="str">
        <f>LFAT!G34</f>
        <v>C</v>
      </c>
      <c r="N1688" s="19">
        <f>LFAT!I34</f>
        <v>1</v>
      </c>
      <c r="O1688" s="18">
        <f>LFAT!J34</f>
        <v>1</v>
      </c>
      <c r="P1688" s="18">
        <f t="shared" si="78"/>
        <v>0.44874999999999998</v>
      </c>
      <c r="Q1688" s="18">
        <f t="shared" si="79"/>
        <v>0.69312354379886876</v>
      </c>
      <c r="R1688" s="18">
        <f t="shared" si="80"/>
        <v>0.19679495963444796</v>
      </c>
    </row>
    <row r="1689" spans="1:18" ht="18" customHeight="1" x14ac:dyDescent="0.2">
      <c r="A1689" s="16" t="str">
        <f>'Limiting Factor Scores'!A159</f>
        <v>UGR10</v>
      </c>
      <c r="B1689" s="16" t="str">
        <f>'Limiting Factor Scores'!B159</f>
        <v>Upper Grande Ronde</v>
      </c>
      <c r="C1689" s="16" t="str">
        <f>'Limiting Factor Scores'!C159</f>
        <v>Increased Sediment Quantity</v>
      </c>
      <c r="D1689" s="18">
        <f>'Limiting Factor Scores'!D159</f>
        <v>0.25409999999999999</v>
      </c>
      <c r="E1689" s="19">
        <f>'Limiting Factor Scores'!E159</f>
        <v>2.35</v>
      </c>
      <c r="F1689" s="18">
        <f>'Limiting Factor Scores'!F159</f>
        <v>0.40375</v>
      </c>
      <c r="G1689" s="18">
        <f>'Limiting Factor Scores'!G159</f>
        <v>0.37299838117671935</v>
      </c>
      <c r="H1689" s="18">
        <f>'Limiting Factor Scores'!H159</f>
        <v>0.12271573461649946</v>
      </c>
      <c r="I1689" s="17">
        <f>LFAT!A40</f>
        <v>3</v>
      </c>
      <c r="J1689" s="16" t="str">
        <f>LFAT!B40</f>
        <v>Floodplain – Reconnect and Restore</v>
      </c>
      <c r="K1689" s="16" t="str">
        <f>LFAT!D40</f>
        <v>D</v>
      </c>
      <c r="L1689" s="19">
        <f>LFAT!F40</f>
        <v>1</v>
      </c>
      <c r="M1689" s="16" t="str">
        <f>LFAT!G40</f>
        <v>CD</v>
      </c>
      <c r="N1689" s="19">
        <f>LFAT!I40</f>
        <v>0.5</v>
      </c>
      <c r="O1689" s="18">
        <f>LFAT!J40</f>
        <v>0.5</v>
      </c>
      <c r="P1689" s="18">
        <f t="shared" si="78"/>
        <v>0.201875</v>
      </c>
      <c r="Q1689" s="18">
        <f t="shared" si="79"/>
        <v>0.18649919058835968</v>
      </c>
      <c r="R1689" s="18">
        <f t="shared" si="80"/>
        <v>6.1357867308249728E-2</v>
      </c>
    </row>
    <row r="1690" spans="1:18" ht="18" customHeight="1" x14ac:dyDescent="0.2">
      <c r="A1690" s="16" t="str">
        <f>'Limiting Factor Scores'!A160</f>
        <v>UGR10</v>
      </c>
      <c r="B1690" s="16" t="str">
        <f>'Limiting Factor Scores'!B160</f>
        <v>Upper Grande Ronde</v>
      </c>
      <c r="C1690" s="16" t="str">
        <f>'Limiting Factor Scores'!C160</f>
        <v>Non-Native Species Interactions and Competition</v>
      </c>
      <c r="D1690" s="18">
        <f>'Limiting Factor Scores'!D160</f>
        <v>0.25409999999999999</v>
      </c>
      <c r="E1690" s="19">
        <f>'Limiting Factor Scores'!E160</f>
        <v>1.44</v>
      </c>
      <c r="F1690" s="18">
        <f>'Limiting Factor Scores'!F160</f>
        <v>0.19900000000000001</v>
      </c>
      <c r="G1690" s="18">
        <f>'Limiting Factor Scores'!G160</f>
        <v>0.20334715497832892</v>
      </c>
      <c r="H1690" s="18">
        <f>'Limiting Factor Scores'!H160</f>
        <v>7.1731340995882492E-2</v>
      </c>
      <c r="I1690" s="17">
        <f>LFAT!A46</f>
        <v>3</v>
      </c>
      <c r="J1690" s="16" t="str">
        <f>LFAT!B46</f>
        <v>Floodplain – Reconnect and Restore</v>
      </c>
      <c r="K1690" s="16" t="str">
        <f>LFAT!D46</f>
        <v>N</v>
      </c>
      <c r="L1690" s="19">
        <f>LFAT!F46</f>
        <v>0.1</v>
      </c>
      <c r="M1690" s="16" t="str">
        <f>LFAT!G46</f>
        <v>CD</v>
      </c>
      <c r="N1690" s="19">
        <f>LFAT!I46</f>
        <v>0.5</v>
      </c>
      <c r="O1690" s="18">
        <f>LFAT!J46</f>
        <v>0.05</v>
      </c>
      <c r="P1690" s="18">
        <f t="shared" si="78"/>
        <v>9.9500000000000005E-3</v>
      </c>
      <c r="Q1690" s="18">
        <f t="shared" si="79"/>
        <v>1.0167357748916446E-2</v>
      </c>
      <c r="R1690" s="18">
        <f t="shared" si="80"/>
        <v>3.5865670497941247E-3</v>
      </c>
    </row>
    <row r="1691" spans="1:18" ht="18" customHeight="1" x14ac:dyDescent="0.2">
      <c r="A1691" s="16" t="str">
        <f>'Limiting Factor Scores'!A161</f>
        <v>UGR10</v>
      </c>
      <c r="B1691" s="16" t="str">
        <f>'Limiting Factor Scores'!B161</f>
        <v>Upper Grande Ronde</v>
      </c>
      <c r="C1691" s="16" t="str">
        <f>'Limiting Factor Scores'!C161</f>
        <v>Predation</v>
      </c>
      <c r="D1691" s="18">
        <f>'Limiting Factor Scores'!D161</f>
        <v>0.25409999999999999</v>
      </c>
      <c r="E1691" s="19">
        <f>'Limiting Factor Scores'!E161</f>
        <v>1.26</v>
      </c>
      <c r="F1691" s="18">
        <f>'Limiting Factor Scores'!F161</f>
        <v>0.1585</v>
      </c>
      <c r="G1691" s="18">
        <f>'Limiting Factor Scores'!G161</f>
        <v>0.21633348006328906</v>
      </c>
      <c r="H1691" s="18">
        <f>'Limiting Factor Scores'!H161</f>
        <v>6.6142810815477057E-2</v>
      </c>
      <c r="I1691" s="17">
        <f>LFAT!A44</f>
        <v>3</v>
      </c>
      <c r="J1691" s="16" t="str">
        <f>LFAT!B44</f>
        <v>Floodplain – Reconnect and Restore</v>
      </c>
      <c r="K1691" s="16" t="str">
        <f>LFAT!D44</f>
        <v>N</v>
      </c>
      <c r="L1691" s="19">
        <f>LFAT!F44</f>
        <v>0.1</v>
      </c>
      <c r="M1691" s="16" t="str">
        <f>LFAT!G44</f>
        <v>R</v>
      </c>
      <c r="N1691" s="19">
        <f>LFAT!I44</f>
        <v>0.1</v>
      </c>
      <c r="O1691" s="18">
        <f>LFAT!J44</f>
        <v>0.01</v>
      </c>
      <c r="P1691" s="18">
        <f t="shared" si="78"/>
        <v>1.585E-3</v>
      </c>
      <c r="Q1691" s="18">
        <f t="shared" si="79"/>
        <v>2.1633348006328905E-3</v>
      </c>
      <c r="R1691" s="18">
        <f t="shared" si="80"/>
        <v>6.6142810815477055E-4</v>
      </c>
    </row>
    <row r="1692" spans="1:18" ht="18" customHeight="1" x14ac:dyDescent="0.2">
      <c r="A1692" s="16" t="str">
        <f>'Limiting Factor Scores'!A162</f>
        <v>UGR10</v>
      </c>
      <c r="B1692" s="16" t="str">
        <f>'Limiting Factor Scores'!B162</f>
        <v>Upper Grande Ronde</v>
      </c>
      <c r="C1692" s="16" t="str">
        <f>'Limiting Factor Scores'!C162</f>
        <v>Riparian Condition</v>
      </c>
      <c r="D1692" s="18">
        <f>'Limiting Factor Scores'!D162</f>
        <v>0.25409999999999999</v>
      </c>
      <c r="E1692" s="19">
        <f>'Limiting Factor Scores'!E162</f>
        <v>2.35</v>
      </c>
      <c r="F1692" s="18">
        <f>'Limiting Factor Scores'!F162</f>
        <v>0.40375</v>
      </c>
      <c r="G1692" s="18">
        <f>'Limiting Factor Scores'!G162</f>
        <v>0.63680863133793675</v>
      </c>
      <c r="H1692" s="18">
        <f>'Limiting Factor Scores'!H162</f>
        <v>0.20561810570552705</v>
      </c>
      <c r="I1692" s="17">
        <f>LFAT!A33</f>
        <v>3</v>
      </c>
      <c r="J1692" s="16" t="str">
        <f>LFAT!B33</f>
        <v>Floodplain – Reconnect and Restore</v>
      </c>
      <c r="K1692" s="16" t="str">
        <f>LFAT!D33</f>
        <v>I</v>
      </c>
      <c r="L1692" s="19">
        <f>LFAT!F33</f>
        <v>0.5</v>
      </c>
      <c r="M1692" s="16" t="str">
        <f>LFAT!G33</f>
        <v>C</v>
      </c>
      <c r="N1692" s="19">
        <f>LFAT!I33</f>
        <v>1</v>
      </c>
      <c r="O1692" s="18">
        <f>LFAT!J33</f>
        <v>0.5</v>
      </c>
      <c r="P1692" s="18">
        <f t="shared" si="78"/>
        <v>0.201875</v>
      </c>
      <c r="Q1692" s="18">
        <f t="shared" si="79"/>
        <v>0.31840431566896837</v>
      </c>
      <c r="R1692" s="18">
        <f t="shared" si="80"/>
        <v>0.10280905285276352</v>
      </c>
    </row>
    <row r="1693" spans="1:18" ht="18" customHeight="1" x14ac:dyDescent="0.2">
      <c r="A1693" s="16" t="str">
        <f>'Limiting Factor Scores'!A163</f>
        <v>UGR10</v>
      </c>
      <c r="B1693" s="16" t="str">
        <f>'Limiting Factor Scores'!B163</f>
        <v>Upper Grande Ronde</v>
      </c>
      <c r="C1693" s="16" t="str">
        <f>'Limiting Factor Scores'!C163</f>
        <v>Side Channel and Wetland Habitat</v>
      </c>
      <c r="D1693" s="18">
        <f>'Limiting Factor Scores'!D163</f>
        <v>0.25409999999999999</v>
      </c>
      <c r="E1693" s="19">
        <f>'Limiting Factor Scores'!E163</f>
        <v>2.17</v>
      </c>
      <c r="F1693" s="18">
        <f>'Limiting Factor Scores'!F163</f>
        <v>0.36325000000000002</v>
      </c>
      <c r="G1693" s="18">
        <f>'Limiting Factor Scores'!G163</f>
        <v>0.70940545484176831</v>
      </c>
      <c r="H1693" s="18">
        <f>'Limiting Factor Scores'!H163</f>
        <v>0.2067692739248933</v>
      </c>
      <c r="I1693" s="17">
        <f>LFAT!A35</f>
        <v>3</v>
      </c>
      <c r="J1693" s="16" t="str">
        <f>LFAT!B35</f>
        <v>Floodplain – Reconnect and Restore</v>
      </c>
      <c r="K1693" s="16" t="str">
        <f>LFAT!D35</f>
        <v>D</v>
      </c>
      <c r="L1693" s="19">
        <f>LFAT!F35</f>
        <v>1</v>
      </c>
      <c r="M1693" s="16" t="str">
        <f>LFAT!G35</f>
        <v>C</v>
      </c>
      <c r="N1693" s="19">
        <f>LFAT!I35</f>
        <v>1</v>
      </c>
      <c r="O1693" s="18">
        <f>LFAT!J35</f>
        <v>1</v>
      </c>
      <c r="P1693" s="18">
        <f t="shared" si="78"/>
        <v>0.36325000000000002</v>
      </c>
      <c r="Q1693" s="18">
        <f t="shared" si="79"/>
        <v>0.70940545484176831</v>
      </c>
      <c r="R1693" s="18">
        <f t="shared" si="80"/>
        <v>0.2067692739248933</v>
      </c>
    </row>
    <row r="1694" spans="1:18" ht="18" customHeight="1" x14ac:dyDescent="0.2">
      <c r="A1694" s="16" t="str">
        <f>'Limiting Factor Scores'!A164</f>
        <v>UGR10</v>
      </c>
      <c r="B1694" s="16" t="str">
        <f>'Limiting Factor Scores'!B164</f>
        <v>Upper Grande Ronde</v>
      </c>
      <c r="C1694" s="16" t="str">
        <f>'Limiting Factor Scores'!C164</f>
        <v>Summer Water Temperature</v>
      </c>
      <c r="D1694" s="18">
        <f>'Limiting Factor Scores'!D164</f>
        <v>0.25409999999999999</v>
      </c>
      <c r="E1694" s="19">
        <f>'Limiting Factor Scores'!E164</f>
        <v>2.08</v>
      </c>
      <c r="F1694" s="18">
        <f>'Limiting Factor Scores'!F164</f>
        <v>0.34300000000000003</v>
      </c>
      <c r="G1694" s="18">
        <f>'Limiting Factor Scores'!G164</f>
        <v>0.58021193998754916</v>
      </c>
      <c r="H1694" s="18">
        <f>'Limiting Factor Scores'!H164</f>
        <v>0.18157147469688728</v>
      </c>
      <c r="I1694" s="17">
        <f>LFAT!A41</f>
        <v>3</v>
      </c>
      <c r="J1694" s="16" t="str">
        <f>LFAT!B41</f>
        <v>Floodplain – Reconnect and Restore</v>
      </c>
      <c r="K1694" s="16" t="str">
        <f>LFAT!D41</f>
        <v>D</v>
      </c>
      <c r="L1694" s="19">
        <f>LFAT!F41</f>
        <v>1</v>
      </c>
      <c r="M1694" s="16" t="str">
        <f>LFAT!G41</f>
        <v>CD</v>
      </c>
      <c r="N1694" s="19">
        <f>LFAT!I41</f>
        <v>0.5</v>
      </c>
      <c r="O1694" s="18">
        <f>LFAT!J41</f>
        <v>0.5</v>
      </c>
      <c r="P1694" s="18">
        <f t="shared" si="78"/>
        <v>0.17150000000000001</v>
      </c>
      <c r="Q1694" s="18">
        <f t="shared" si="79"/>
        <v>0.29010596999377458</v>
      </c>
      <c r="R1694" s="18">
        <f t="shared" si="80"/>
        <v>9.078573734844364E-2</v>
      </c>
    </row>
    <row r="1695" spans="1:18" ht="18" customHeight="1" x14ac:dyDescent="0.2">
      <c r="A1695" s="16" t="str">
        <f>'Limiting Factor Scores'!A165</f>
        <v>UGR10</v>
      </c>
      <c r="B1695" s="16" t="str">
        <f>'Limiting Factor Scores'!B165</f>
        <v>Upper Grande Ronde</v>
      </c>
      <c r="C1695" s="16" t="str">
        <f>'Limiting Factor Scores'!C165</f>
        <v>Water Quality</v>
      </c>
      <c r="D1695" s="18">
        <f>'Limiting Factor Scores'!D165</f>
        <v>0.25409999999999999</v>
      </c>
      <c r="E1695" s="19">
        <f>'Limiting Factor Scores'!E165</f>
        <v>1.44</v>
      </c>
      <c r="F1695" s="18">
        <f>'Limiting Factor Scores'!F165</f>
        <v>0.19900000000000001</v>
      </c>
      <c r="G1695" s="18">
        <f>'Limiting Factor Scores'!G165</f>
        <v>0.29436577507946077</v>
      </c>
      <c r="H1695" s="18">
        <f>'Limiting Factor Scores'!H165</f>
        <v>8.1710882572321245E-2</v>
      </c>
      <c r="I1695" s="17">
        <f>LFAT!A43</f>
        <v>3</v>
      </c>
      <c r="J1695" s="16" t="str">
        <f>LFAT!B43</f>
        <v>Floodplain – Reconnect and Restore</v>
      </c>
      <c r="K1695" s="16" t="str">
        <f>LFAT!D43</f>
        <v>I</v>
      </c>
      <c r="L1695" s="19">
        <f>LFAT!F43</f>
        <v>0.5</v>
      </c>
      <c r="M1695" s="16" t="str">
        <f>LFAT!G43</f>
        <v>CD</v>
      </c>
      <c r="N1695" s="19">
        <f>LFAT!I43</f>
        <v>0.5</v>
      </c>
      <c r="O1695" s="18">
        <f>LFAT!J43</f>
        <v>0.25</v>
      </c>
      <c r="P1695" s="18">
        <f t="shared" si="78"/>
        <v>4.9750000000000003E-2</v>
      </c>
      <c r="Q1695" s="18">
        <f t="shared" si="79"/>
        <v>7.3591443769865192E-2</v>
      </c>
      <c r="R1695" s="18">
        <f t="shared" si="80"/>
        <v>2.0427720643080311E-2</v>
      </c>
    </row>
    <row r="1696" spans="1:18" ht="18" customHeight="1" x14ac:dyDescent="0.2">
      <c r="A1696" s="16" t="str">
        <f>'Limiting Factor Scores'!A166</f>
        <v>UGR10</v>
      </c>
      <c r="B1696" s="16" t="str">
        <f>'Limiting Factor Scores'!B166</f>
        <v>Upper Grande Ronde</v>
      </c>
      <c r="C1696" s="16" t="str">
        <f>'Limiting Factor Scores'!C166</f>
        <v>Winter Water Temperature</v>
      </c>
      <c r="D1696" s="18">
        <f>'Limiting Factor Scores'!D166</f>
        <v>0.25409999999999999</v>
      </c>
      <c r="E1696" s="19">
        <f>'Limiting Factor Scores'!E166</f>
        <v>1.82</v>
      </c>
      <c r="F1696" s="18">
        <f>'Limiting Factor Scores'!F166</f>
        <v>0.28449999999999998</v>
      </c>
      <c r="G1696" s="18">
        <f>'Limiting Factor Scores'!G166</f>
        <v>0.34648259251032726</v>
      </c>
      <c r="H1696" s="18">
        <f>'Limiting Factor Scores'!H166</f>
        <v>9.4371324311669891E-2</v>
      </c>
      <c r="I1696" s="17">
        <f>LFAT!A42</f>
        <v>3</v>
      </c>
      <c r="J1696" s="16" t="str">
        <f>LFAT!B42</f>
        <v>Floodplain – Reconnect and Restore</v>
      </c>
      <c r="K1696" s="16" t="str">
        <f>LFAT!D42</f>
        <v>D</v>
      </c>
      <c r="L1696" s="19">
        <f>LFAT!F42</f>
        <v>1</v>
      </c>
      <c r="M1696" s="16" t="str">
        <f>LFAT!G42</f>
        <v>CD</v>
      </c>
      <c r="N1696" s="19">
        <f>LFAT!I42</f>
        <v>0.5</v>
      </c>
      <c r="O1696" s="18">
        <f>LFAT!J42</f>
        <v>0.5</v>
      </c>
      <c r="P1696" s="18">
        <f t="shared" si="78"/>
        <v>0.14224999999999999</v>
      </c>
      <c r="Q1696" s="18">
        <f t="shared" si="79"/>
        <v>0.17324129625516363</v>
      </c>
      <c r="R1696" s="18">
        <f t="shared" si="80"/>
        <v>4.7185662155834945E-2</v>
      </c>
    </row>
    <row r="1697" spans="1:18" ht="18" customHeight="1" x14ac:dyDescent="0.2">
      <c r="A1697" s="16" t="str">
        <f>'Limiting Factor Scores'!A152</f>
        <v>UGR10</v>
      </c>
      <c r="B1697" s="16" t="str">
        <f>'Limiting Factor Scores'!B152</f>
        <v>Upper Grande Ronde</v>
      </c>
      <c r="C1697" s="16" t="str">
        <f>'Limiting Factor Scores'!C152</f>
        <v>Altered Flow Timing</v>
      </c>
      <c r="D1697" s="18">
        <f>'Limiting Factor Scores'!D152</f>
        <v>0.25409999999999999</v>
      </c>
      <c r="E1697" s="19">
        <f>'Limiting Factor Scores'!E152</f>
        <v>1.59</v>
      </c>
      <c r="F1697" s="18">
        <f>'Limiting Factor Scores'!F152</f>
        <v>0.23275000000000001</v>
      </c>
      <c r="G1697" s="18">
        <f>'Limiting Factor Scores'!G152</f>
        <v>0.31007187750844878</v>
      </c>
      <c r="H1697" s="18">
        <f>'Limiting Factor Scores'!H152</f>
        <v>8.6292074152792358E-2</v>
      </c>
      <c r="I1697" s="17">
        <f>LFAT!A53</f>
        <v>4</v>
      </c>
      <c r="J1697" s="16" t="str">
        <f>LFAT!B53</f>
        <v>Riparian Vegetation Restoration</v>
      </c>
      <c r="K1697" s="16" t="str">
        <f>LFAT!D53</f>
        <v>I</v>
      </c>
      <c r="L1697" s="19">
        <f>LFAT!F53</f>
        <v>0.5</v>
      </c>
      <c r="M1697" s="16" t="str">
        <f>LFAT!G53</f>
        <v>CD</v>
      </c>
      <c r="N1697" s="19">
        <f>LFAT!I53</f>
        <v>0.5</v>
      </c>
      <c r="O1697" s="18">
        <f>LFAT!J53</f>
        <v>0.25</v>
      </c>
      <c r="P1697" s="18">
        <f t="shared" si="78"/>
        <v>5.8187500000000003E-2</v>
      </c>
      <c r="Q1697" s="18">
        <f t="shared" si="79"/>
        <v>7.7517969377112195E-2</v>
      </c>
      <c r="R1697" s="18">
        <f t="shared" si="80"/>
        <v>2.157301853819809E-2</v>
      </c>
    </row>
    <row r="1698" spans="1:18" ht="18" customHeight="1" x14ac:dyDescent="0.2">
      <c r="A1698" s="16" t="str">
        <f>'Limiting Factor Scores'!A153</f>
        <v>UGR10</v>
      </c>
      <c r="B1698" s="16" t="str">
        <f>'Limiting Factor Scores'!B153</f>
        <v>Upper Grande Ronde</v>
      </c>
      <c r="C1698" s="16" t="str">
        <f>'Limiting Factor Scores'!C153</f>
        <v>Altered Primary Productivity</v>
      </c>
      <c r="D1698" s="18">
        <f>'Limiting Factor Scores'!D153</f>
        <v>0.25409999999999999</v>
      </c>
      <c r="E1698" s="19">
        <f>'Limiting Factor Scores'!E153</f>
        <v>1.82</v>
      </c>
      <c r="F1698" s="18">
        <f>'Limiting Factor Scores'!F153</f>
        <v>0.28449999999999998</v>
      </c>
      <c r="G1698" s="18">
        <f>'Limiting Factor Scores'!G153</f>
        <v>0.26283105744836321</v>
      </c>
      <c r="H1698" s="18">
        <f>'Limiting Factor Scores'!H153</f>
        <v>7.527089045806315E-2</v>
      </c>
      <c r="I1698" s="17">
        <f>LFAT!A60</f>
        <v>4</v>
      </c>
      <c r="J1698" s="16" t="str">
        <f>LFAT!B60</f>
        <v>Riparian Vegetation Restoration</v>
      </c>
      <c r="K1698" s="16" t="str">
        <f>LFAT!D60</f>
        <v>D</v>
      </c>
      <c r="L1698" s="19">
        <f>LFAT!F60</f>
        <v>1</v>
      </c>
      <c r="M1698" s="16" t="str">
        <f>LFAT!G60</f>
        <v>C</v>
      </c>
      <c r="N1698" s="19">
        <f>LFAT!I60</f>
        <v>1</v>
      </c>
      <c r="O1698" s="18">
        <f>LFAT!J60</f>
        <v>1</v>
      </c>
      <c r="P1698" s="18">
        <f t="shared" si="78"/>
        <v>0.28449999999999998</v>
      </c>
      <c r="Q1698" s="18">
        <f t="shared" si="79"/>
        <v>0.26283105744836321</v>
      </c>
      <c r="R1698" s="18">
        <f t="shared" si="80"/>
        <v>7.527089045806315E-2</v>
      </c>
    </row>
    <row r="1699" spans="1:18" ht="18" customHeight="1" x14ac:dyDescent="0.2">
      <c r="A1699" s="16" t="str">
        <f>'Limiting Factor Scores'!A154</f>
        <v>UGR10</v>
      </c>
      <c r="B1699" s="16" t="str">
        <f>'Limiting Factor Scores'!B154</f>
        <v>Upper Grande Ronde</v>
      </c>
      <c r="C1699" s="16" t="str">
        <f>'Limiting Factor Scores'!C154</f>
        <v>Anthropogenic Barriers</v>
      </c>
      <c r="D1699" s="18">
        <f>'Limiting Factor Scores'!D154</f>
        <v>0.25409999999999999</v>
      </c>
      <c r="E1699" s="19">
        <f>'Limiting Factor Scores'!E154</f>
        <v>1</v>
      </c>
      <c r="F1699" s="18">
        <f>'Limiting Factor Scores'!F154</f>
        <v>0.1</v>
      </c>
      <c r="G1699" s="18">
        <f>'Limiting Factor Scores'!G154</f>
        <v>0.13485449997096002</v>
      </c>
      <c r="H1699" s="18">
        <f>'Limiting Factor Scores'!H154</f>
        <v>4.2710579987367603E-2</v>
      </c>
      <c r="I1699" s="17">
        <f>LFAT!A47</f>
        <v>4</v>
      </c>
      <c r="J1699" s="16" t="str">
        <f>LFAT!B47</f>
        <v>Riparian Vegetation Restoration</v>
      </c>
      <c r="K1699" s="16" t="str">
        <f>LFAT!D47</f>
        <v>N</v>
      </c>
      <c r="L1699" s="19">
        <f>LFAT!F47</f>
        <v>0.1</v>
      </c>
      <c r="M1699" s="16" t="str">
        <f>LFAT!G47</f>
        <v>R</v>
      </c>
      <c r="N1699" s="19">
        <f>LFAT!I47</f>
        <v>0.1</v>
      </c>
      <c r="O1699" s="18">
        <f>LFAT!J47</f>
        <v>0.01</v>
      </c>
      <c r="P1699" s="18">
        <f t="shared" si="78"/>
        <v>1E-3</v>
      </c>
      <c r="Q1699" s="18">
        <f t="shared" si="79"/>
        <v>1.3485449997096002E-3</v>
      </c>
      <c r="R1699" s="18">
        <f t="shared" si="80"/>
        <v>4.2710579987367603E-4</v>
      </c>
    </row>
    <row r="1700" spans="1:18" ht="18" customHeight="1" x14ac:dyDescent="0.2">
      <c r="A1700" s="16" t="str">
        <f>'Limiting Factor Scores'!A155</f>
        <v>UGR10</v>
      </c>
      <c r="B1700" s="16" t="str">
        <f>'Limiting Factor Scores'!B155</f>
        <v>Upper Grande Ronde</v>
      </c>
      <c r="C1700" s="16" t="str">
        <f>'Limiting Factor Scores'!C155</f>
        <v>Channel and Habitat Structure</v>
      </c>
      <c r="D1700" s="18">
        <f>'Limiting Factor Scores'!D155</f>
        <v>0.25409999999999999</v>
      </c>
      <c r="E1700" s="19">
        <f>'Limiting Factor Scores'!E155</f>
        <v>1.89</v>
      </c>
      <c r="F1700" s="18">
        <f>'Limiting Factor Scores'!F155</f>
        <v>0.30025000000000002</v>
      </c>
      <c r="G1700" s="18">
        <f>'Limiting Factor Scores'!G155</f>
        <v>0.66484357490190826</v>
      </c>
      <c r="H1700" s="18">
        <f>'Limiting Factor Scores'!H155</f>
        <v>0.20126776844542957</v>
      </c>
      <c r="I1700" s="17">
        <f>LFAT!A51</f>
        <v>4</v>
      </c>
      <c r="J1700" s="16" t="str">
        <f>LFAT!B51</f>
        <v>Riparian Vegetation Restoration</v>
      </c>
      <c r="K1700" s="16" t="str">
        <f>LFAT!D51</f>
        <v>D</v>
      </c>
      <c r="L1700" s="19">
        <f>LFAT!F51</f>
        <v>1</v>
      </c>
      <c r="M1700" s="16" t="str">
        <f>LFAT!G51</f>
        <v>CD</v>
      </c>
      <c r="N1700" s="19">
        <f>LFAT!I51</f>
        <v>0.5</v>
      </c>
      <c r="O1700" s="18">
        <f>LFAT!J51</f>
        <v>0.5</v>
      </c>
      <c r="P1700" s="18">
        <f t="shared" si="78"/>
        <v>0.15012500000000001</v>
      </c>
      <c r="Q1700" s="18">
        <f t="shared" si="79"/>
        <v>0.33242178745095413</v>
      </c>
      <c r="R1700" s="18">
        <f t="shared" si="80"/>
        <v>0.10063388422271478</v>
      </c>
    </row>
    <row r="1701" spans="1:18" ht="18" customHeight="1" x14ac:dyDescent="0.2">
      <c r="A1701" s="16" t="str">
        <f>'Limiting Factor Scores'!A156</f>
        <v>UGR10</v>
      </c>
      <c r="B1701" s="16" t="str">
        <f>'Limiting Factor Scores'!B156</f>
        <v>Upper Grande Ronde</v>
      </c>
      <c r="C1701" s="16" t="str">
        <f>'Limiting Factor Scores'!C156</f>
        <v>Decreased Sediment Quantity</v>
      </c>
      <c r="D1701" s="18">
        <f>'Limiting Factor Scores'!D156</f>
        <v>0.25409999999999999</v>
      </c>
      <c r="E1701" s="19">
        <f>'Limiting Factor Scores'!E156</f>
        <v>1.89</v>
      </c>
      <c r="F1701" s="18">
        <f>'Limiting Factor Scores'!F156</f>
        <v>0.30025000000000002</v>
      </c>
      <c r="G1701" s="18">
        <f>'Limiting Factor Scores'!G156</f>
        <v>0.3950914687826973</v>
      </c>
      <c r="H1701" s="18">
        <f>'Limiting Factor Scores'!H156</f>
        <v>0.11769366140788129</v>
      </c>
      <c r="I1701" s="17">
        <f>LFAT!A54</f>
        <v>4</v>
      </c>
      <c r="J1701" s="16" t="str">
        <f>LFAT!B54</f>
        <v>Riparian Vegetation Restoration</v>
      </c>
      <c r="K1701" s="16" t="str">
        <f>LFAT!D54</f>
        <v>N</v>
      </c>
      <c r="L1701" s="19">
        <f>LFAT!F54</f>
        <v>0.1</v>
      </c>
      <c r="M1701" s="16" t="str">
        <f>LFAT!G54</f>
        <v>R</v>
      </c>
      <c r="N1701" s="19">
        <f>LFAT!I54</f>
        <v>0.1</v>
      </c>
      <c r="O1701" s="18">
        <f>LFAT!J54</f>
        <v>0.01</v>
      </c>
      <c r="P1701" s="18">
        <f t="shared" si="78"/>
        <v>3.0025000000000004E-3</v>
      </c>
      <c r="Q1701" s="18">
        <f t="shared" si="79"/>
        <v>3.9509146878269731E-3</v>
      </c>
      <c r="R1701" s="18">
        <f t="shared" si="80"/>
        <v>1.1769366140788129E-3</v>
      </c>
    </row>
    <row r="1702" spans="1:18" ht="18" customHeight="1" x14ac:dyDescent="0.2">
      <c r="A1702" s="16" t="str">
        <f>'Limiting Factor Scores'!A157</f>
        <v>UGR10</v>
      </c>
      <c r="B1702" s="16" t="str">
        <f>'Limiting Factor Scores'!B157</f>
        <v>Upper Grande Ronde</v>
      </c>
      <c r="C1702" s="16" t="str">
        <f>'Limiting Factor Scores'!C157</f>
        <v>Decreased Water Quantity</v>
      </c>
      <c r="D1702" s="18">
        <f>'Limiting Factor Scores'!D157</f>
        <v>0.25409999999999999</v>
      </c>
      <c r="E1702" s="19">
        <f>'Limiting Factor Scores'!E157</f>
        <v>1.82</v>
      </c>
      <c r="F1702" s="18">
        <f>'Limiting Factor Scores'!F157</f>
        <v>0.28449999999999998</v>
      </c>
      <c r="G1702" s="18">
        <f>'Limiting Factor Scores'!G157</f>
        <v>0.54166950758261878</v>
      </c>
      <c r="H1702" s="18">
        <f>'Limiting Factor Scores'!H157</f>
        <v>0.15655229867375289</v>
      </c>
      <c r="I1702" s="17">
        <f>LFAT!A52</f>
        <v>4</v>
      </c>
      <c r="J1702" s="16" t="str">
        <f>LFAT!B52</f>
        <v>Riparian Vegetation Restoration</v>
      </c>
      <c r="K1702" s="16" t="str">
        <f>LFAT!D52</f>
        <v>N</v>
      </c>
      <c r="L1702" s="19">
        <f>LFAT!F52</f>
        <v>0.1</v>
      </c>
      <c r="M1702" s="16" t="str">
        <f>LFAT!G52</f>
        <v>R</v>
      </c>
      <c r="N1702" s="19">
        <f>LFAT!I52</f>
        <v>0.1</v>
      </c>
      <c r="O1702" s="18">
        <f>LFAT!J52</f>
        <v>0.01</v>
      </c>
      <c r="P1702" s="18">
        <f t="shared" si="78"/>
        <v>2.8449999999999999E-3</v>
      </c>
      <c r="Q1702" s="18">
        <f t="shared" si="79"/>
        <v>5.4166950758261882E-3</v>
      </c>
      <c r="R1702" s="18">
        <f t="shared" si="80"/>
        <v>1.5655229867375289E-3</v>
      </c>
    </row>
    <row r="1703" spans="1:18" ht="18" customHeight="1" x14ac:dyDescent="0.2">
      <c r="A1703" s="16" t="str">
        <f>'Limiting Factor Scores'!A158</f>
        <v>UGR10</v>
      </c>
      <c r="B1703" s="16" t="str">
        <f>'Limiting Factor Scores'!B158</f>
        <v>Upper Grande Ronde</v>
      </c>
      <c r="C1703" s="16" t="str">
        <f>'Limiting Factor Scores'!C158</f>
        <v>Floodplain Condition</v>
      </c>
      <c r="D1703" s="18">
        <f>'Limiting Factor Scores'!D158</f>
        <v>0.25409999999999999</v>
      </c>
      <c r="E1703" s="19">
        <f>'Limiting Factor Scores'!E158</f>
        <v>2.5499999999999998</v>
      </c>
      <c r="F1703" s="18">
        <f>'Limiting Factor Scores'!F158</f>
        <v>0.44874999999999998</v>
      </c>
      <c r="G1703" s="18">
        <f>'Limiting Factor Scores'!G158</f>
        <v>0.69312354379886876</v>
      </c>
      <c r="H1703" s="18">
        <f>'Limiting Factor Scores'!H158</f>
        <v>0.19679495963444796</v>
      </c>
      <c r="I1703" s="17">
        <f>LFAT!A49</f>
        <v>4</v>
      </c>
      <c r="J1703" s="16" t="str">
        <f>LFAT!B49</f>
        <v>Riparian Vegetation Restoration</v>
      </c>
      <c r="K1703" s="16" t="str">
        <f>LFAT!D49</f>
        <v>D</v>
      </c>
      <c r="L1703" s="19">
        <f>LFAT!F49</f>
        <v>1</v>
      </c>
      <c r="M1703" s="16" t="str">
        <f>LFAT!G49</f>
        <v>C</v>
      </c>
      <c r="N1703" s="19">
        <f>LFAT!I49</f>
        <v>1</v>
      </c>
      <c r="O1703" s="18">
        <f>LFAT!J49</f>
        <v>1</v>
      </c>
      <c r="P1703" s="18">
        <f t="shared" si="78"/>
        <v>0.44874999999999998</v>
      </c>
      <c r="Q1703" s="18">
        <f t="shared" si="79"/>
        <v>0.69312354379886876</v>
      </c>
      <c r="R1703" s="18">
        <f t="shared" si="80"/>
        <v>0.19679495963444796</v>
      </c>
    </row>
    <row r="1704" spans="1:18" ht="18" customHeight="1" x14ac:dyDescent="0.2">
      <c r="A1704" s="16" t="str">
        <f>'Limiting Factor Scores'!A159</f>
        <v>UGR10</v>
      </c>
      <c r="B1704" s="16" t="str">
        <f>'Limiting Factor Scores'!B159</f>
        <v>Upper Grande Ronde</v>
      </c>
      <c r="C1704" s="16" t="str">
        <f>'Limiting Factor Scores'!C159</f>
        <v>Increased Sediment Quantity</v>
      </c>
      <c r="D1704" s="18">
        <f>'Limiting Factor Scores'!D159</f>
        <v>0.25409999999999999</v>
      </c>
      <c r="E1704" s="19">
        <f>'Limiting Factor Scores'!E159</f>
        <v>2.35</v>
      </c>
      <c r="F1704" s="18">
        <f>'Limiting Factor Scores'!F159</f>
        <v>0.40375</v>
      </c>
      <c r="G1704" s="18">
        <f>'Limiting Factor Scores'!G159</f>
        <v>0.37299838117671935</v>
      </c>
      <c r="H1704" s="18">
        <f>'Limiting Factor Scores'!H159</f>
        <v>0.12271573461649946</v>
      </c>
      <c r="I1704" s="17">
        <f>LFAT!A55</f>
        <v>4</v>
      </c>
      <c r="J1704" s="16" t="str">
        <f>LFAT!B55</f>
        <v>Riparian Vegetation Restoration</v>
      </c>
      <c r="K1704" s="16" t="str">
        <f>LFAT!D55</f>
        <v>D</v>
      </c>
      <c r="L1704" s="19">
        <f>LFAT!F55</f>
        <v>1</v>
      </c>
      <c r="M1704" s="16" t="str">
        <f>LFAT!G55</f>
        <v>CD</v>
      </c>
      <c r="N1704" s="19">
        <f>LFAT!I55</f>
        <v>0.5</v>
      </c>
      <c r="O1704" s="18">
        <f>LFAT!J55</f>
        <v>0.5</v>
      </c>
      <c r="P1704" s="18">
        <f t="shared" si="78"/>
        <v>0.201875</v>
      </c>
      <c r="Q1704" s="18">
        <f t="shared" si="79"/>
        <v>0.18649919058835968</v>
      </c>
      <c r="R1704" s="18">
        <f t="shared" si="80"/>
        <v>6.1357867308249728E-2</v>
      </c>
    </row>
    <row r="1705" spans="1:18" ht="18" customHeight="1" x14ac:dyDescent="0.2">
      <c r="A1705" s="16" t="str">
        <f>'Limiting Factor Scores'!A160</f>
        <v>UGR10</v>
      </c>
      <c r="B1705" s="16" t="str">
        <f>'Limiting Factor Scores'!B160</f>
        <v>Upper Grande Ronde</v>
      </c>
      <c r="C1705" s="16" t="str">
        <f>'Limiting Factor Scores'!C160</f>
        <v>Non-Native Species Interactions and Competition</v>
      </c>
      <c r="D1705" s="18">
        <f>'Limiting Factor Scores'!D160</f>
        <v>0.25409999999999999</v>
      </c>
      <c r="E1705" s="19">
        <f>'Limiting Factor Scores'!E160</f>
        <v>1.44</v>
      </c>
      <c r="F1705" s="18">
        <f>'Limiting Factor Scores'!F160</f>
        <v>0.19900000000000001</v>
      </c>
      <c r="G1705" s="18">
        <f>'Limiting Factor Scores'!G160</f>
        <v>0.20334715497832892</v>
      </c>
      <c r="H1705" s="18">
        <f>'Limiting Factor Scores'!H160</f>
        <v>7.1731340995882492E-2</v>
      </c>
      <c r="I1705" s="17">
        <f>LFAT!A61</f>
        <v>4</v>
      </c>
      <c r="J1705" s="16" t="str">
        <f>LFAT!B61</f>
        <v>Riparian Vegetation Restoration</v>
      </c>
      <c r="K1705" s="16" t="str">
        <f>LFAT!D61</f>
        <v>I</v>
      </c>
      <c r="L1705" s="19">
        <f>LFAT!F61</f>
        <v>0.5</v>
      </c>
      <c r="M1705" s="16" t="str">
        <f>LFAT!G61</f>
        <v>R</v>
      </c>
      <c r="N1705" s="19">
        <f>LFAT!I61</f>
        <v>0.1</v>
      </c>
      <c r="O1705" s="18">
        <f>LFAT!J61</f>
        <v>0.05</v>
      </c>
      <c r="P1705" s="18">
        <f t="shared" si="78"/>
        <v>9.9500000000000005E-3</v>
      </c>
      <c r="Q1705" s="18">
        <f t="shared" si="79"/>
        <v>1.0167357748916446E-2</v>
      </c>
      <c r="R1705" s="18">
        <f t="shared" si="80"/>
        <v>3.5865670497941247E-3</v>
      </c>
    </row>
    <row r="1706" spans="1:18" ht="18" customHeight="1" x14ac:dyDescent="0.2">
      <c r="A1706" s="16" t="str">
        <f>'Limiting Factor Scores'!A161</f>
        <v>UGR10</v>
      </c>
      <c r="B1706" s="16" t="str">
        <f>'Limiting Factor Scores'!B161</f>
        <v>Upper Grande Ronde</v>
      </c>
      <c r="C1706" s="16" t="str">
        <f>'Limiting Factor Scores'!C161</f>
        <v>Predation</v>
      </c>
      <c r="D1706" s="18">
        <f>'Limiting Factor Scores'!D161</f>
        <v>0.25409999999999999</v>
      </c>
      <c r="E1706" s="19">
        <f>'Limiting Factor Scores'!E161</f>
        <v>1.26</v>
      </c>
      <c r="F1706" s="18">
        <f>'Limiting Factor Scores'!F161</f>
        <v>0.1585</v>
      </c>
      <c r="G1706" s="18">
        <f>'Limiting Factor Scores'!G161</f>
        <v>0.21633348006328906</v>
      </c>
      <c r="H1706" s="18">
        <f>'Limiting Factor Scores'!H161</f>
        <v>6.6142810815477057E-2</v>
      </c>
      <c r="I1706" s="17">
        <f>LFAT!A59</f>
        <v>4</v>
      </c>
      <c r="J1706" s="16" t="str">
        <f>LFAT!B59</f>
        <v>Riparian Vegetation Restoration</v>
      </c>
      <c r="K1706" s="16" t="str">
        <f>LFAT!D59</f>
        <v>N</v>
      </c>
      <c r="L1706" s="19">
        <f>LFAT!F59</f>
        <v>0.1</v>
      </c>
      <c r="M1706" s="16" t="str">
        <f>LFAT!G59</f>
        <v>CD</v>
      </c>
      <c r="N1706" s="19">
        <f>LFAT!I59</f>
        <v>0.5</v>
      </c>
      <c r="O1706" s="18">
        <f>LFAT!J59</f>
        <v>0.05</v>
      </c>
      <c r="P1706" s="18">
        <f t="shared" si="78"/>
        <v>7.9249999999999998E-3</v>
      </c>
      <c r="Q1706" s="18">
        <f t="shared" si="79"/>
        <v>1.0816674003164453E-2</v>
      </c>
      <c r="R1706" s="18">
        <f t="shared" si="80"/>
        <v>3.3071405407738529E-3</v>
      </c>
    </row>
    <row r="1707" spans="1:18" ht="18" customHeight="1" x14ac:dyDescent="0.2">
      <c r="A1707" s="16" t="str">
        <f>'Limiting Factor Scores'!A162</f>
        <v>UGR10</v>
      </c>
      <c r="B1707" s="16" t="str">
        <f>'Limiting Factor Scores'!B162</f>
        <v>Upper Grande Ronde</v>
      </c>
      <c r="C1707" s="16" t="str">
        <f>'Limiting Factor Scores'!C162</f>
        <v>Riparian Condition</v>
      </c>
      <c r="D1707" s="18">
        <f>'Limiting Factor Scores'!D162</f>
        <v>0.25409999999999999</v>
      </c>
      <c r="E1707" s="19">
        <f>'Limiting Factor Scores'!E162</f>
        <v>2.35</v>
      </c>
      <c r="F1707" s="18">
        <f>'Limiting Factor Scores'!F162</f>
        <v>0.40375</v>
      </c>
      <c r="G1707" s="18">
        <f>'Limiting Factor Scores'!G162</f>
        <v>0.63680863133793675</v>
      </c>
      <c r="H1707" s="18">
        <f>'Limiting Factor Scores'!H162</f>
        <v>0.20561810570552705</v>
      </c>
      <c r="I1707" s="17">
        <f>LFAT!A48</f>
        <v>4</v>
      </c>
      <c r="J1707" s="16" t="str">
        <f>LFAT!B48</f>
        <v>Riparian Vegetation Restoration</v>
      </c>
      <c r="K1707" s="16" t="str">
        <f>LFAT!D48</f>
        <v>D</v>
      </c>
      <c r="L1707" s="19">
        <f>LFAT!F48</f>
        <v>1</v>
      </c>
      <c r="M1707" s="16" t="str">
        <f>LFAT!G48</f>
        <v>C</v>
      </c>
      <c r="N1707" s="19">
        <f>LFAT!I48</f>
        <v>1</v>
      </c>
      <c r="O1707" s="18">
        <f>LFAT!J48</f>
        <v>1</v>
      </c>
      <c r="P1707" s="18">
        <f t="shared" si="78"/>
        <v>0.40375</v>
      </c>
      <c r="Q1707" s="18">
        <f t="shared" si="79"/>
        <v>0.63680863133793675</v>
      </c>
      <c r="R1707" s="18">
        <f t="shared" si="80"/>
        <v>0.20561810570552705</v>
      </c>
    </row>
    <row r="1708" spans="1:18" ht="18" customHeight="1" x14ac:dyDescent="0.2">
      <c r="A1708" s="16" t="str">
        <f>'Limiting Factor Scores'!A163</f>
        <v>UGR10</v>
      </c>
      <c r="B1708" s="16" t="str">
        <f>'Limiting Factor Scores'!B163</f>
        <v>Upper Grande Ronde</v>
      </c>
      <c r="C1708" s="16" t="str">
        <f>'Limiting Factor Scores'!C163</f>
        <v>Side Channel and Wetland Habitat</v>
      </c>
      <c r="D1708" s="18">
        <f>'Limiting Factor Scores'!D163</f>
        <v>0.25409999999999999</v>
      </c>
      <c r="E1708" s="19">
        <f>'Limiting Factor Scores'!E163</f>
        <v>2.17</v>
      </c>
      <c r="F1708" s="18">
        <f>'Limiting Factor Scores'!F163</f>
        <v>0.36325000000000002</v>
      </c>
      <c r="G1708" s="18">
        <f>'Limiting Factor Scores'!G163</f>
        <v>0.70940545484176831</v>
      </c>
      <c r="H1708" s="18">
        <f>'Limiting Factor Scores'!H163</f>
        <v>0.2067692739248933</v>
      </c>
      <c r="I1708" s="17">
        <f>LFAT!A50</f>
        <v>4</v>
      </c>
      <c r="J1708" s="16" t="str">
        <f>LFAT!B50</f>
        <v>Riparian Vegetation Restoration</v>
      </c>
      <c r="K1708" s="16" t="str">
        <f>LFAT!D50</f>
        <v>I</v>
      </c>
      <c r="L1708" s="19">
        <f>LFAT!F50</f>
        <v>0.5</v>
      </c>
      <c r="M1708" s="16" t="str">
        <f>LFAT!G50</f>
        <v>C</v>
      </c>
      <c r="N1708" s="19">
        <f>LFAT!I50</f>
        <v>1</v>
      </c>
      <c r="O1708" s="18">
        <f>LFAT!J50</f>
        <v>0.5</v>
      </c>
      <c r="P1708" s="18">
        <f t="shared" si="78"/>
        <v>0.18162500000000001</v>
      </c>
      <c r="Q1708" s="18">
        <f t="shared" si="79"/>
        <v>0.35470272742088416</v>
      </c>
      <c r="R1708" s="18">
        <f t="shared" si="80"/>
        <v>0.10338463696244665</v>
      </c>
    </row>
    <row r="1709" spans="1:18" ht="18" customHeight="1" x14ac:dyDescent="0.2">
      <c r="A1709" s="16" t="str">
        <f>'Limiting Factor Scores'!A164</f>
        <v>UGR10</v>
      </c>
      <c r="B1709" s="16" t="str">
        <f>'Limiting Factor Scores'!B164</f>
        <v>Upper Grande Ronde</v>
      </c>
      <c r="C1709" s="16" t="str">
        <f>'Limiting Factor Scores'!C164</f>
        <v>Summer Water Temperature</v>
      </c>
      <c r="D1709" s="18">
        <f>'Limiting Factor Scores'!D164</f>
        <v>0.25409999999999999</v>
      </c>
      <c r="E1709" s="19">
        <f>'Limiting Factor Scores'!E164</f>
        <v>2.08</v>
      </c>
      <c r="F1709" s="18">
        <f>'Limiting Factor Scores'!F164</f>
        <v>0.34300000000000003</v>
      </c>
      <c r="G1709" s="18">
        <f>'Limiting Factor Scores'!G164</f>
        <v>0.58021193998754916</v>
      </c>
      <c r="H1709" s="18">
        <f>'Limiting Factor Scores'!H164</f>
        <v>0.18157147469688728</v>
      </c>
      <c r="I1709" s="17">
        <f>LFAT!A56</f>
        <v>4</v>
      </c>
      <c r="J1709" s="16" t="str">
        <f>LFAT!B56</f>
        <v>Riparian Vegetation Restoration</v>
      </c>
      <c r="K1709" s="16" t="str">
        <f>LFAT!D56</f>
        <v>D</v>
      </c>
      <c r="L1709" s="19">
        <f>LFAT!F56</f>
        <v>1</v>
      </c>
      <c r="M1709" s="16" t="str">
        <f>LFAT!G56</f>
        <v>CD</v>
      </c>
      <c r="N1709" s="19">
        <f>LFAT!I56</f>
        <v>0.5</v>
      </c>
      <c r="O1709" s="18">
        <f>LFAT!J56</f>
        <v>0.5</v>
      </c>
      <c r="P1709" s="18">
        <f t="shared" si="78"/>
        <v>0.17150000000000001</v>
      </c>
      <c r="Q1709" s="18">
        <f t="shared" si="79"/>
        <v>0.29010596999377458</v>
      </c>
      <c r="R1709" s="18">
        <f t="shared" si="80"/>
        <v>9.078573734844364E-2</v>
      </c>
    </row>
    <row r="1710" spans="1:18" ht="18" customHeight="1" x14ac:dyDescent="0.2">
      <c r="A1710" s="16" t="str">
        <f>'Limiting Factor Scores'!A165</f>
        <v>UGR10</v>
      </c>
      <c r="B1710" s="16" t="str">
        <f>'Limiting Factor Scores'!B165</f>
        <v>Upper Grande Ronde</v>
      </c>
      <c r="C1710" s="16" t="str">
        <f>'Limiting Factor Scores'!C165</f>
        <v>Water Quality</v>
      </c>
      <c r="D1710" s="18">
        <f>'Limiting Factor Scores'!D165</f>
        <v>0.25409999999999999</v>
      </c>
      <c r="E1710" s="19">
        <f>'Limiting Factor Scores'!E165</f>
        <v>1.44</v>
      </c>
      <c r="F1710" s="18">
        <f>'Limiting Factor Scores'!F165</f>
        <v>0.19900000000000001</v>
      </c>
      <c r="G1710" s="18">
        <f>'Limiting Factor Scores'!G165</f>
        <v>0.29436577507946077</v>
      </c>
      <c r="H1710" s="18">
        <f>'Limiting Factor Scores'!H165</f>
        <v>8.1710882572321245E-2</v>
      </c>
      <c r="I1710" s="17">
        <f>LFAT!A58</f>
        <v>4</v>
      </c>
      <c r="J1710" s="16" t="str">
        <f>LFAT!B58</f>
        <v>Riparian Vegetation Restoration</v>
      </c>
      <c r="K1710" s="16" t="str">
        <f>LFAT!D58</f>
        <v>I</v>
      </c>
      <c r="L1710" s="19">
        <f>LFAT!F58</f>
        <v>0.5</v>
      </c>
      <c r="M1710" s="16" t="str">
        <f>LFAT!G58</f>
        <v>CD</v>
      </c>
      <c r="N1710" s="19">
        <f>LFAT!I58</f>
        <v>0.5</v>
      </c>
      <c r="O1710" s="18">
        <f>LFAT!J58</f>
        <v>0.25</v>
      </c>
      <c r="P1710" s="18">
        <f t="shared" si="78"/>
        <v>4.9750000000000003E-2</v>
      </c>
      <c r="Q1710" s="18">
        <f t="shared" si="79"/>
        <v>7.3591443769865192E-2</v>
      </c>
      <c r="R1710" s="18">
        <f t="shared" si="80"/>
        <v>2.0427720643080311E-2</v>
      </c>
    </row>
    <row r="1711" spans="1:18" ht="18" customHeight="1" x14ac:dyDescent="0.2">
      <c r="A1711" s="16" t="str">
        <f>'Limiting Factor Scores'!A166</f>
        <v>UGR10</v>
      </c>
      <c r="B1711" s="16" t="str">
        <f>'Limiting Factor Scores'!B166</f>
        <v>Upper Grande Ronde</v>
      </c>
      <c r="C1711" s="16" t="str">
        <f>'Limiting Factor Scores'!C166</f>
        <v>Winter Water Temperature</v>
      </c>
      <c r="D1711" s="18">
        <f>'Limiting Factor Scores'!D166</f>
        <v>0.25409999999999999</v>
      </c>
      <c r="E1711" s="19">
        <f>'Limiting Factor Scores'!E166</f>
        <v>1.82</v>
      </c>
      <c r="F1711" s="18">
        <f>'Limiting Factor Scores'!F166</f>
        <v>0.28449999999999998</v>
      </c>
      <c r="G1711" s="18">
        <f>'Limiting Factor Scores'!G166</f>
        <v>0.34648259251032726</v>
      </c>
      <c r="H1711" s="18">
        <f>'Limiting Factor Scores'!H166</f>
        <v>9.4371324311669891E-2</v>
      </c>
      <c r="I1711" s="17">
        <f>LFAT!A57</f>
        <v>4</v>
      </c>
      <c r="J1711" s="16" t="str">
        <f>LFAT!B57</f>
        <v>Riparian Vegetation Restoration</v>
      </c>
      <c r="K1711" s="16" t="str">
        <f>LFAT!D57</f>
        <v>I</v>
      </c>
      <c r="L1711" s="19">
        <f>LFAT!F57</f>
        <v>0.5</v>
      </c>
      <c r="M1711" s="16" t="str">
        <f>LFAT!G57</f>
        <v>R</v>
      </c>
      <c r="N1711" s="19">
        <f>LFAT!I57</f>
        <v>0.1</v>
      </c>
      <c r="O1711" s="18">
        <f>LFAT!J57</f>
        <v>0.05</v>
      </c>
      <c r="P1711" s="18">
        <f t="shared" si="78"/>
        <v>1.4225E-2</v>
      </c>
      <c r="Q1711" s="18">
        <f t="shared" si="79"/>
        <v>1.7324129625516365E-2</v>
      </c>
      <c r="R1711" s="18">
        <f t="shared" si="80"/>
        <v>4.7185662155834951E-3</v>
      </c>
    </row>
    <row r="1712" spans="1:18" ht="18" customHeight="1" x14ac:dyDescent="0.2">
      <c r="A1712" s="16" t="str">
        <f>'Limiting Factor Scores'!A152</f>
        <v>UGR10</v>
      </c>
      <c r="B1712" s="16" t="str">
        <f>'Limiting Factor Scores'!B152</f>
        <v>Upper Grande Ronde</v>
      </c>
      <c r="C1712" s="16" t="str">
        <f>'Limiting Factor Scores'!C152</f>
        <v>Altered Flow Timing</v>
      </c>
      <c r="D1712" s="18">
        <f>'Limiting Factor Scores'!D152</f>
        <v>0.25409999999999999</v>
      </c>
      <c r="E1712" s="19">
        <f>'Limiting Factor Scores'!E152</f>
        <v>1.59</v>
      </c>
      <c r="F1712" s="18">
        <f>'Limiting Factor Scores'!F152</f>
        <v>0.23275000000000001</v>
      </c>
      <c r="G1712" s="18">
        <f>'Limiting Factor Scores'!G152</f>
        <v>0.31007187750844878</v>
      </c>
      <c r="H1712" s="18">
        <f>'Limiting Factor Scores'!H152</f>
        <v>8.6292074152792358E-2</v>
      </c>
      <c r="I1712" s="17">
        <f>LFAT!A68</f>
        <v>5</v>
      </c>
      <c r="J1712" s="16" t="str">
        <f>LFAT!B68</f>
        <v>Fish Passage – Barrier Removal and Replacement</v>
      </c>
      <c r="K1712" s="16" t="str">
        <f>LFAT!D68</f>
        <v>I</v>
      </c>
      <c r="L1712" s="19">
        <f>LFAT!F68</f>
        <v>0.5</v>
      </c>
      <c r="M1712" s="16" t="str">
        <f>LFAT!G68</f>
        <v>R</v>
      </c>
      <c r="N1712" s="19">
        <f>LFAT!I68</f>
        <v>0.1</v>
      </c>
      <c r="O1712" s="18">
        <f>LFAT!J68</f>
        <v>0.05</v>
      </c>
      <c r="P1712" s="18">
        <f t="shared" si="78"/>
        <v>1.1637500000000002E-2</v>
      </c>
      <c r="Q1712" s="18">
        <f t="shared" si="79"/>
        <v>1.5503593875422439E-2</v>
      </c>
      <c r="R1712" s="18">
        <f t="shared" si="80"/>
        <v>4.3146037076396181E-3</v>
      </c>
    </row>
    <row r="1713" spans="1:18" ht="18" customHeight="1" x14ac:dyDescent="0.2">
      <c r="A1713" s="16" t="str">
        <f>'Limiting Factor Scores'!A153</f>
        <v>UGR10</v>
      </c>
      <c r="B1713" s="16" t="str">
        <f>'Limiting Factor Scores'!B153</f>
        <v>Upper Grande Ronde</v>
      </c>
      <c r="C1713" s="16" t="str">
        <f>'Limiting Factor Scores'!C153</f>
        <v>Altered Primary Productivity</v>
      </c>
      <c r="D1713" s="18">
        <f>'Limiting Factor Scores'!D153</f>
        <v>0.25409999999999999</v>
      </c>
      <c r="E1713" s="19">
        <f>'Limiting Factor Scores'!E153</f>
        <v>1.82</v>
      </c>
      <c r="F1713" s="18">
        <f>'Limiting Factor Scores'!F153</f>
        <v>0.28449999999999998</v>
      </c>
      <c r="G1713" s="18">
        <f>'Limiting Factor Scores'!G153</f>
        <v>0.26283105744836321</v>
      </c>
      <c r="H1713" s="18">
        <f>'Limiting Factor Scores'!H153</f>
        <v>7.527089045806315E-2</v>
      </c>
      <c r="I1713" s="17">
        <f>LFAT!A75</f>
        <v>5</v>
      </c>
      <c r="J1713" s="16" t="str">
        <f>LFAT!B75</f>
        <v>Fish Passage – Barrier Removal and Replacement</v>
      </c>
      <c r="K1713" s="16" t="str">
        <f>LFAT!D75</f>
        <v>N</v>
      </c>
      <c r="L1713" s="19">
        <f>LFAT!F75</f>
        <v>0.1</v>
      </c>
      <c r="M1713" s="16" t="str">
        <f>LFAT!G75</f>
        <v>R</v>
      </c>
      <c r="N1713" s="19">
        <f>LFAT!I75</f>
        <v>0.1</v>
      </c>
      <c r="O1713" s="18">
        <f>LFAT!J75</f>
        <v>0.01</v>
      </c>
      <c r="P1713" s="18">
        <f t="shared" si="78"/>
        <v>2.8449999999999999E-3</v>
      </c>
      <c r="Q1713" s="18">
        <f t="shared" si="79"/>
        <v>2.6283105744836321E-3</v>
      </c>
      <c r="R1713" s="18">
        <f t="shared" si="80"/>
        <v>7.5270890458063147E-4</v>
      </c>
    </row>
    <row r="1714" spans="1:18" ht="18" customHeight="1" x14ac:dyDescent="0.2">
      <c r="A1714" s="16" t="str">
        <f>'Limiting Factor Scores'!A154</f>
        <v>UGR10</v>
      </c>
      <c r="B1714" s="16" t="str">
        <f>'Limiting Factor Scores'!B154</f>
        <v>Upper Grande Ronde</v>
      </c>
      <c r="C1714" s="16" t="str">
        <f>'Limiting Factor Scores'!C154</f>
        <v>Anthropogenic Barriers</v>
      </c>
      <c r="D1714" s="18">
        <f>'Limiting Factor Scores'!D154</f>
        <v>0.25409999999999999</v>
      </c>
      <c r="E1714" s="19">
        <f>'Limiting Factor Scores'!E154</f>
        <v>1</v>
      </c>
      <c r="F1714" s="18">
        <f>'Limiting Factor Scores'!F154</f>
        <v>0.1</v>
      </c>
      <c r="G1714" s="18">
        <f>'Limiting Factor Scores'!G154</f>
        <v>0.13485449997096002</v>
      </c>
      <c r="H1714" s="18">
        <f>'Limiting Factor Scores'!H154</f>
        <v>4.2710579987367603E-2</v>
      </c>
      <c r="I1714" s="17">
        <f>LFAT!A62</f>
        <v>5</v>
      </c>
      <c r="J1714" s="16" t="str">
        <f>LFAT!B62</f>
        <v>Fish Passage – Barrier Removal and Replacement</v>
      </c>
      <c r="K1714" s="16" t="str">
        <f>LFAT!D62</f>
        <v>D</v>
      </c>
      <c r="L1714" s="19">
        <f>LFAT!F62</f>
        <v>1</v>
      </c>
      <c r="M1714" s="16" t="str">
        <f>LFAT!G62</f>
        <v>C</v>
      </c>
      <c r="N1714" s="19">
        <f>LFAT!I62</f>
        <v>1</v>
      </c>
      <c r="O1714" s="18">
        <f>LFAT!J62</f>
        <v>1</v>
      </c>
      <c r="P1714" s="18">
        <f t="shared" si="78"/>
        <v>0.1</v>
      </c>
      <c r="Q1714" s="18">
        <f t="shared" si="79"/>
        <v>0.13485449997096002</v>
      </c>
      <c r="R1714" s="18">
        <f t="shared" si="80"/>
        <v>4.2710579987367603E-2</v>
      </c>
    </row>
    <row r="1715" spans="1:18" ht="18" customHeight="1" x14ac:dyDescent="0.2">
      <c r="A1715" s="16" t="str">
        <f>'Limiting Factor Scores'!A155</f>
        <v>UGR10</v>
      </c>
      <c r="B1715" s="16" t="str">
        <f>'Limiting Factor Scores'!B155</f>
        <v>Upper Grande Ronde</v>
      </c>
      <c r="C1715" s="16" t="str">
        <f>'Limiting Factor Scores'!C155</f>
        <v>Channel and Habitat Structure</v>
      </c>
      <c r="D1715" s="18">
        <f>'Limiting Factor Scores'!D155</f>
        <v>0.25409999999999999</v>
      </c>
      <c r="E1715" s="19">
        <f>'Limiting Factor Scores'!E155</f>
        <v>1.89</v>
      </c>
      <c r="F1715" s="18">
        <f>'Limiting Factor Scores'!F155</f>
        <v>0.30025000000000002</v>
      </c>
      <c r="G1715" s="18">
        <f>'Limiting Factor Scores'!G155</f>
        <v>0.66484357490190826</v>
      </c>
      <c r="H1715" s="18">
        <f>'Limiting Factor Scores'!H155</f>
        <v>0.20126776844542957</v>
      </c>
      <c r="I1715" s="17">
        <f>LFAT!A66</f>
        <v>5</v>
      </c>
      <c r="J1715" s="16" t="str">
        <f>LFAT!B66</f>
        <v>Fish Passage – Barrier Removal and Replacement</v>
      </c>
      <c r="K1715" s="16" t="str">
        <f>LFAT!D66</f>
        <v>I</v>
      </c>
      <c r="L1715" s="19">
        <f>LFAT!F66</f>
        <v>0.5</v>
      </c>
      <c r="M1715" s="16" t="str">
        <f>LFAT!G66</f>
        <v>CD</v>
      </c>
      <c r="N1715" s="19">
        <f>LFAT!I66</f>
        <v>0.5</v>
      </c>
      <c r="O1715" s="18">
        <f>LFAT!J66</f>
        <v>0.25</v>
      </c>
      <c r="P1715" s="18">
        <f t="shared" si="78"/>
        <v>7.5062500000000004E-2</v>
      </c>
      <c r="Q1715" s="18">
        <f t="shared" si="79"/>
        <v>0.16621089372547707</v>
      </c>
      <c r="R1715" s="18">
        <f t="shared" si="80"/>
        <v>5.0316942111357392E-2</v>
      </c>
    </row>
    <row r="1716" spans="1:18" ht="18" customHeight="1" x14ac:dyDescent="0.2">
      <c r="A1716" s="16" t="str">
        <f>'Limiting Factor Scores'!A156</f>
        <v>UGR10</v>
      </c>
      <c r="B1716" s="16" t="str">
        <f>'Limiting Factor Scores'!B156</f>
        <v>Upper Grande Ronde</v>
      </c>
      <c r="C1716" s="16" t="str">
        <f>'Limiting Factor Scores'!C156</f>
        <v>Decreased Sediment Quantity</v>
      </c>
      <c r="D1716" s="18">
        <f>'Limiting Factor Scores'!D156</f>
        <v>0.25409999999999999</v>
      </c>
      <c r="E1716" s="19">
        <f>'Limiting Factor Scores'!E156</f>
        <v>1.89</v>
      </c>
      <c r="F1716" s="18">
        <f>'Limiting Factor Scores'!F156</f>
        <v>0.30025000000000002</v>
      </c>
      <c r="G1716" s="18">
        <f>'Limiting Factor Scores'!G156</f>
        <v>0.3950914687826973</v>
      </c>
      <c r="H1716" s="18">
        <f>'Limiting Factor Scores'!H156</f>
        <v>0.11769366140788129</v>
      </c>
      <c r="I1716" s="17">
        <f>LFAT!A69</f>
        <v>5</v>
      </c>
      <c r="J1716" s="16" t="str">
        <f>LFAT!B69</f>
        <v>Fish Passage – Barrier Removal and Replacement</v>
      </c>
      <c r="K1716" s="16" t="str">
        <f>LFAT!D69</f>
        <v>I</v>
      </c>
      <c r="L1716" s="19">
        <f>LFAT!F69</f>
        <v>0.5</v>
      </c>
      <c r="M1716" s="16" t="str">
        <f>LFAT!G69</f>
        <v>R</v>
      </c>
      <c r="N1716" s="19">
        <f>LFAT!I69</f>
        <v>0.1</v>
      </c>
      <c r="O1716" s="18">
        <f>LFAT!J69</f>
        <v>0.05</v>
      </c>
      <c r="P1716" s="18">
        <f t="shared" si="78"/>
        <v>1.5012500000000002E-2</v>
      </c>
      <c r="Q1716" s="18">
        <f t="shared" si="79"/>
        <v>1.9754573439134865E-2</v>
      </c>
      <c r="R1716" s="18">
        <f t="shared" si="80"/>
        <v>5.8846830703940646E-3</v>
      </c>
    </row>
    <row r="1717" spans="1:18" ht="18" customHeight="1" x14ac:dyDescent="0.2">
      <c r="A1717" s="16" t="str">
        <f>'Limiting Factor Scores'!A157</f>
        <v>UGR10</v>
      </c>
      <c r="B1717" s="16" t="str">
        <f>'Limiting Factor Scores'!B157</f>
        <v>Upper Grande Ronde</v>
      </c>
      <c r="C1717" s="16" t="str">
        <f>'Limiting Factor Scores'!C157</f>
        <v>Decreased Water Quantity</v>
      </c>
      <c r="D1717" s="18">
        <f>'Limiting Factor Scores'!D157</f>
        <v>0.25409999999999999</v>
      </c>
      <c r="E1717" s="19">
        <f>'Limiting Factor Scores'!E157</f>
        <v>1.82</v>
      </c>
      <c r="F1717" s="18">
        <f>'Limiting Factor Scores'!F157</f>
        <v>0.28449999999999998</v>
      </c>
      <c r="G1717" s="18">
        <f>'Limiting Factor Scores'!G157</f>
        <v>0.54166950758261878</v>
      </c>
      <c r="H1717" s="18">
        <f>'Limiting Factor Scores'!H157</f>
        <v>0.15655229867375289</v>
      </c>
      <c r="I1717" s="17">
        <f>LFAT!A67</f>
        <v>5</v>
      </c>
      <c r="J1717" s="16" t="str">
        <f>LFAT!B67</f>
        <v>Fish Passage – Barrier Removal and Replacement</v>
      </c>
      <c r="K1717" s="16" t="str">
        <f>LFAT!D67</f>
        <v>N</v>
      </c>
      <c r="L1717" s="19">
        <f>LFAT!F67</f>
        <v>0.1</v>
      </c>
      <c r="M1717" s="16" t="str">
        <f>LFAT!G67</f>
        <v>R</v>
      </c>
      <c r="N1717" s="19">
        <f>LFAT!I67</f>
        <v>0.1</v>
      </c>
      <c r="O1717" s="18">
        <f>LFAT!J67</f>
        <v>0.01</v>
      </c>
      <c r="P1717" s="18">
        <f t="shared" si="78"/>
        <v>2.8449999999999999E-3</v>
      </c>
      <c r="Q1717" s="18">
        <f t="shared" si="79"/>
        <v>5.4166950758261882E-3</v>
      </c>
      <c r="R1717" s="18">
        <f t="shared" si="80"/>
        <v>1.5655229867375289E-3</v>
      </c>
    </row>
    <row r="1718" spans="1:18" ht="18" customHeight="1" x14ac:dyDescent="0.2">
      <c r="A1718" s="16" t="str">
        <f>'Limiting Factor Scores'!A158</f>
        <v>UGR10</v>
      </c>
      <c r="B1718" s="16" t="str">
        <f>'Limiting Factor Scores'!B158</f>
        <v>Upper Grande Ronde</v>
      </c>
      <c r="C1718" s="16" t="str">
        <f>'Limiting Factor Scores'!C158</f>
        <v>Floodplain Condition</v>
      </c>
      <c r="D1718" s="18">
        <f>'Limiting Factor Scores'!D158</f>
        <v>0.25409999999999999</v>
      </c>
      <c r="E1718" s="19">
        <f>'Limiting Factor Scores'!E158</f>
        <v>2.5499999999999998</v>
      </c>
      <c r="F1718" s="18">
        <f>'Limiting Factor Scores'!F158</f>
        <v>0.44874999999999998</v>
      </c>
      <c r="G1718" s="18">
        <f>'Limiting Factor Scores'!G158</f>
        <v>0.69312354379886876</v>
      </c>
      <c r="H1718" s="18">
        <f>'Limiting Factor Scores'!H158</f>
        <v>0.19679495963444796</v>
      </c>
      <c r="I1718" s="17">
        <f>LFAT!A64</f>
        <v>5</v>
      </c>
      <c r="J1718" s="16" t="str">
        <f>LFAT!B64</f>
        <v>Fish Passage – Barrier Removal and Replacement</v>
      </c>
      <c r="K1718" s="16" t="str">
        <f>LFAT!D64</f>
        <v>I</v>
      </c>
      <c r="L1718" s="19">
        <f>LFAT!F64</f>
        <v>0.5</v>
      </c>
      <c r="M1718" s="16" t="str">
        <f>LFAT!G64</f>
        <v>CD</v>
      </c>
      <c r="N1718" s="19">
        <f>LFAT!I64</f>
        <v>0.5</v>
      </c>
      <c r="O1718" s="18">
        <f>LFAT!J64</f>
        <v>0.25</v>
      </c>
      <c r="P1718" s="18">
        <f t="shared" si="78"/>
        <v>0.1121875</v>
      </c>
      <c r="Q1718" s="18">
        <f t="shared" si="79"/>
        <v>0.17328088594971719</v>
      </c>
      <c r="R1718" s="18">
        <f t="shared" si="80"/>
        <v>4.9198739908611989E-2</v>
      </c>
    </row>
    <row r="1719" spans="1:18" ht="18" customHeight="1" x14ac:dyDescent="0.2">
      <c r="A1719" s="16" t="str">
        <f>'Limiting Factor Scores'!A159</f>
        <v>UGR10</v>
      </c>
      <c r="B1719" s="16" t="str">
        <f>'Limiting Factor Scores'!B159</f>
        <v>Upper Grande Ronde</v>
      </c>
      <c r="C1719" s="16" t="str">
        <f>'Limiting Factor Scores'!C159</f>
        <v>Increased Sediment Quantity</v>
      </c>
      <c r="D1719" s="18">
        <f>'Limiting Factor Scores'!D159</f>
        <v>0.25409999999999999</v>
      </c>
      <c r="E1719" s="19">
        <f>'Limiting Factor Scores'!E159</f>
        <v>2.35</v>
      </c>
      <c r="F1719" s="18">
        <f>'Limiting Factor Scores'!F159</f>
        <v>0.40375</v>
      </c>
      <c r="G1719" s="18">
        <f>'Limiting Factor Scores'!G159</f>
        <v>0.37299838117671935</v>
      </c>
      <c r="H1719" s="18">
        <f>'Limiting Factor Scores'!H159</f>
        <v>0.12271573461649946</v>
      </c>
      <c r="I1719" s="17">
        <f>LFAT!A70</f>
        <v>5</v>
      </c>
      <c r="J1719" s="16" t="str">
        <f>LFAT!B70</f>
        <v>Fish Passage – Barrier Removal and Replacement</v>
      </c>
      <c r="K1719" s="16" t="str">
        <f>LFAT!D70</f>
        <v>I</v>
      </c>
      <c r="L1719" s="19">
        <f>LFAT!F70</f>
        <v>0.5</v>
      </c>
      <c r="M1719" s="16" t="str">
        <f>LFAT!G70</f>
        <v>CD</v>
      </c>
      <c r="N1719" s="19">
        <f>LFAT!I70</f>
        <v>0.5</v>
      </c>
      <c r="O1719" s="18">
        <f>LFAT!J70</f>
        <v>0.25</v>
      </c>
      <c r="P1719" s="18">
        <f t="shared" si="78"/>
        <v>0.1009375</v>
      </c>
      <c r="Q1719" s="18">
        <f t="shared" si="79"/>
        <v>9.3249595294179838E-2</v>
      </c>
      <c r="R1719" s="18">
        <f t="shared" si="80"/>
        <v>3.0678933654124864E-2</v>
      </c>
    </row>
    <row r="1720" spans="1:18" ht="18" customHeight="1" x14ac:dyDescent="0.2">
      <c r="A1720" s="16" t="str">
        <f>'Limiting Factor Scores'!A160</f>
        <v>UGR10</v>
      </c>
      <c r="B1720" s="16" t="str">
        <f>'Limiting Factor Scores'!B160</f>
        <v>Upper Grande Ronde</v>
      </c>
      <c r="C1720" s="16" t="str">
        <f>'Limiting Factor Scores'!C160</f>
        <v>Non-Native Species Interactions and Competition</v>
      </c>
      <c r="D1720" s="18">
        <f>'Limiting Factor Scores'!D160</f>
        <v>0.25409999999999999</v>
      </c>
      <c r="E1720" s="19">
        <f>'Limiting Factor Scores'!E160</f>
        <v>1.44</v>
      </c>
      <c r="F1720" s="18">
        <f>'Limiting Factor Scores'!F160</f>
        <v>0.19900000000000001</v>
      </c>
      <c r="G1720" s="18">
        <f>'Limiting Factor Scores'!G160</f>
        <v>0.20334715497832892</v>
      </c>
      <c r="H1720" s="18">
        <f>'Limiting Factor Scores'!H160</f>
        <v>7.1731340995882492E-2</v>
      </c>
      <c r="I1720" s="17">
        <f>LFAT!A76</f>
        <v>5</v>
      </c>
      <c r="J1720" s="16" t="str">
        <f>LFAT!B76</f>
        <v>Fish Passage – Barrier Removal and Replacement</v>
      </c>
      <c r="K1720" s="16" t="str">
        <f>LFAT!D76</f>
        <v>I</v>
      </c>
      <c r="L1720" s="19">
        <f>LFAT!F76</f>
        <v>0.5</v>
      </c>
      <c r="M1720" s="16" t="str">
        <f>LFAT!G76</f>
        <v>R</v>
      </c>
      <c r="N1720" s="19">
        <f>LFAT!I76</f>
        <v>0.1</v>
      </c>
      <c r="O1720" s="18">
        <f>LFAT!J76</f>
        <v>0.05</v>
      </c>
      <c r="P1720" s="18">
        <f t="shared" si="78"/>
        <v>9.9500000000000005E-3</v>
      </c>
      <c r="Q1720" s="18">
        <f t="shared" si="79"/>
        <v>1.0167357748916446E-2</v>
      </c>
      <c r="R1720" s="18">
        <f t="shared" si="80"/>
        <v>3.5865670497941247E-3</v>
      </c>
    </row>
    <row r="1721" spans="1:18" ht="18" customHeight="1" x14ac:dyDescent="0.2">
      <c r="A1721" s="16" t="str">
        <f>'Limiting Factor Scores'!A161</f>
        <v>UGR10</v>
      </c>
      <c r="B1721" s="16" t="str">
        <f>'Limiting Factor Scores'!B161</f>
        <v>Upper Grande Ronde</v>
      </c>
      <c r="C1721" s="16" t="str">
        <f>'Limiting Factor Scores'!C161</f>
        <v>Predation</v>
      </c>
      <c r="D1721" s="18">
        <f>'Limiting Factor Scores'!D161</f>
        <v>0.25409999999999999</v>
      </c>
      <c r="E1721" s="19">
        <f>'Limiting Factor Scores'!E161</f>
        <v>1.26</v>
      </c>
      <c r="F1721" s="18">
        <f>'Limiting Factor Scores'!F161</f>
        <v>0.1585</v>
      </c>
      <c r="G1721" s="18">
        <f>'Limiting Factor Scores'!G161</f>
        <v>0.21633348006328906</v>
      </c>
      <c r="H1721" s="18">
        <f>'Limiting Factor Scores'!H161</f>
        <v>6.6142810815477057E-2</v>
      </c>
      <c r="I1721" s="17">
        <f>LFAT!A74</f>
        <v>5</v>
      </c>
      <c r="J1721" s="16" t="str">
        <f>LFAT!B74</f>
        <v>Fish Passage – Barrier Removal and Replacement</v>
      </c>
      <c r="K1721" s="16" t="str">
        <f>LFAT!D74</f>
        <v>I</v>
      </c>
      <c r="L1721" s="19">
        <f>LFAT!F74</f>
        <v>0.5</v>
      </c>
      <c r="M1721" s="16" t="str">
        <f>LFAT!G74</f>
        <v>R</v>
      </c>
      <c r="N1721" s="19">
        <f>LFAT!I74</f>
        <v>0.1</v>
      </c>
      <c r="O1721" s="18">
        <f>LFAT!J74</f>
        <v>0.05</v>
      </c>
      <c r="P1721" s="18">
        <f t="shared" si="78"/>
        <v>7.9249999999999998E-3</v>
      </c>
      <c r="Q1721" s="18">
        <f t="shared" si="79"/>
        <v>1.0816674003164453E-2</v>
      </c>
      <c r="R1721" s="18">
        <f t="shared" si="80"/>
        <v>3.3071405407738529E-3</v>
      </c>
    </row>
    <row r="1722" spans="1:18" ht="18" customHeight="1" x14ac:dyDescent="0.2">
      <c r="A1722" s="16" t="str">
        <f>'Limiting Factor Scores'!A162</f>
        <v>UGR10</v>
      </c>
      <c r="B1722" s="16" t="str">
        <f>'Limiting Factor Scores'!B162</f>
        <v>Upper Grande Ronde</v>
      </c>
      <c r="C1722" s="16" t="str">
        <f>'Limiting Factor Scores'!C162</f>
        <v>Riparian Condition</v>
      </c>
      <c r="D1722" s="18">
        <f>'Limiting Factor Scores'!D162</f>
        <v>0.25409999999999999</v>
      </c>
      <c r="E1722" s="19">
        <f>'Limiting Factor Scores'!E162</f>
        <v>2.35</v>
      </c>
      <c r="F1722" s="18">
        <f>'Limiting Factor Scores'!F162</f>
        <v>0.40375</v>
      </c>
      <c r="G1722" s="18">
        <f>'Limiting Factor Scores'!G162</f>
        <v>0.63680863133793675</v>
      </c>
      <c r="H1722" s="18">
        <f>'Limiting Factor Scores'!H162</f>
        <v>0.20561810570552705</v>
      </c>
      <c r="I1722" s="17">
        <f>LFAT!A63</f>
        <v>5</v>
      </c>
      <c r="J1722" s="16" t="str">
        <f>LFAT!B63</f>
        <v>Fish Passage – Barrier Removal and Replacement</v>
      </c>
      <c r="K1722" s="16" t="str">
        <f>LFAT!D63</f>
        <v>I</v>
      </c>
      <c r="L1722" s="19">
        <f>LFAT!F63</f>
        <v>0.5</v>
      </c>
      <c r="M1722" s="16" t="str">
        <f>LFAT!G63</f>
        <v>R</v>
      </c>
      <c r="N1722" s="19">
        <f>LFAT!I63</f>
        <v>0.1</v>
      </c>
      <c r="O1722" s="18">
        <f>LFAT!J63</f>
        <v>0.05</v>
      </c>
      <c r="P1722" s="18">
        <f t="shared" si="78"/>
        <v>2.0187500000000001E-2</v>
      </c>
      <c r="Q1722" s="18">
        <f t="shared" si="79"/>
        <v>3.1840431566896837E-2</v>
      </c>
      <c r="R1722" s="18">
        <f t="shared" si="80"/>
        <v>1.0280905285276353E-2</v>
      </c>
    </row>
    <row r="1723" spans="1:18" ht="18" customHeight="1" x14ac:dyDescent="0.2">
      <c r="A1723" s="16" t="str">
        <f>'Limiting Factor Scores'!A163</f>
        <v>UGR10</v>
      </c>
      <c r="B1723" s="16" t="str">
        <f>'Limiting Factor Scores'!B163</f>
        <v>Upper Grande Ronde</v>
      </c>
      <c r="C1723" s="16" t="str">
        <f>'Limiting Factor Scores'!C163</f>
        <v>Side Channel and Wetland Habitat</v>
      </c>
      <c r="D1723" s="18">
        <f>'Limiting Factor Scores'!D163</f>
        <v>0.25409999999999999</v>
      </c>
      <c r="E1723" s="19">
        <f>'Limiting Factor Scores'!E163</f>
        <v>2.17</v>
      </c>
      <c r="F1723" s="18">
        <f>'Limiting Factor Scores'!F163</f>
        <v>0.36325000000000002</v>
      </c>
      <c r="G1723" s="18">
        <f>'Limiting Factor Scores'!G163</f>
        <v>0.70940545484176831</v>
      </c>
      <c r="H1723" s="18">
        <f>'Limiting Factor Scores'!H163</f>
        <v>0.2067692739248933</v>
      </c>
      <c r="I1723" s="17">
        <f>LFAT!A65</f>
        <v>5</v>
      </c>
      <c r="J1723" s="16" t="str">
        <f>LFAT!B65</f>
        <v>Fish Passage – Barrier Removal and Replacement</v>
      </c>
      <c r="K1723" s="16" t="str">
        <f>LFAT!D65</f>
        <v>I</v>
      </c>
      <c r="L1723" s="19">
        <f>LFAT!F65</f>
        <v>0.5</v>
      </c>
      <c r="M1723" s="16" t="str">
        <f>LFAT!G65</f>
        <v>R</v>
      </c>
      <c r="N1723" s="19">
        <f>LFAT!I65</f>
        <v>0.1</v>
      </c>
      <c r="O1723" s="18">
        <f>LFAT!J65</f>
        <v>0.05</v>
      </c>
      <c r="P1723" s="18">
        <f t="shared" si="78"/>
        <v>1.8162500000000002E-2</v>
      </c>
      <c r="Q1723" s="18">
        <f t="shared" si="79"/>
        <v>3.5470272742088416E-2</v>
      </c>
      <c r="R1723" s="18">
        <f t="shared" si="80"/>
        <v>1.0338463696244665E-2</v>
      </c>
    </row>
    <row r="1724" spans="1:18" ht="18" customHeight="1" x14ac:dyDescent="0.2">
      <c r="A1724" s="16" t="str">
        <f>'Limiting Factor Scores'!A164</f>
        <v>UGR10</v>
      </c>
      <c r="B1724" s="16" t="str">
        <f>'Limiting Factor Scores'!B164</f>
        <v>Upper Grande Ronde</v>
      </c>
      <c r="C1724" s="16" t="str">
        <f>'Limiting Factor Scores'!C164</f>
        <v>Summer Water Temperature</v>
      </c>
      <c r="D1724" s="18">
        <f>'Limiting Factor Scores'!D164</f>
        <v>0.25409999999999999</v>
      </c>
      <c r="E1724" s="19">
        <f>'Limiting Factor Scores'!E164</f>
        <v>2.08</v>
      </c>
      <c r="F1724" s="18">
        <f>'Limiting Factor Scores'!F164</f>
        <v>0.34300000000000003</v>
      </c>
      <c r="G1724" s="18">
        <f>'Limiting Factor Scores'!G164</f>
        <v>0.58021193998754916</v>
      </c>
      <c r="H1724" s="18">
        <f>'Limiting Factor Scores'!H164</f>
        <v>0.18157147469688728</v>
      </c>
      <c r="I1724" s="17">
        <f>LFAT!A71</f>
        <v>5</v>
      </c>
      <c r="J1724" s="16" t="str">
        <f>LFAT!B71</f>
        <v>Fish Passage – Barrier Removal and Replacement</v>
      </c>
      <c r="K1724" s="16" t="str">
        <f>LFAT!D71</f>
        <v>I</v>
      </c>
      <c r="L1724" s="19">
        <f>LFAT!F71</f>
        <v>0.5</v>
      </c>
      <c r="M1724" s="16" t="str">
        <f>LFAT!G71</f>
        <v>R</v>
      </c>
      <c r="N1724" s="19">
        <f>LFAT!I71</f>
        <v>0.1</v>
      </c>
      <c r="O1724" s="18">
        <f>LFAT!J71</f>
        <v>0.05</v>
      </c>
      <c r="P1724" s="18">
        <f t="shared" si="78"/>
        <v>1.7150000000000002E-2</v>
      </c>
      <c r="Q1724" s="18">
        <f t="shared" si="79"/>
        <v>2.9010596999377459E-2</v>
      </c>
      <c r="R1724" s="18">
        <f t="shared" si="80"/>
        <v>9.0785737348443637E-3</v>
      </c>
    </row>
    <row r="1725" spans="1:18" ht="18" customHeight="1" x14ac:dyDescent="0.2">
      <c r="A1725" s="16" t="str">
        <f>'Limiting Factor Scores'!A165</f>
        <v>UGR10</v>
      </c>
      <c r="B1725" s="16" t="str">
        <f>'Limiting Factor Scores'!B165</f>
        <v>Upper Grande Ronde</v>
      </c>
      <c r="C1725" s="16" t="str">
        <f>'Limiting Factor Scores'!C165</f>
        <v>Water Quality</v>
      </c>
      <c r="D1725" s="18">
        <f>'Limiting Factor Scores'!D165</f>
        <v>0.25409999999999999</v>
      </c>
      <c r="E1725" s="19">
        <f>'Limiting Factor Scores'!E165</f>
        <v>1.44</v>
      </c>
      <c r="F1725" s="18">
        <f>'Limiting Factor Scores'!F165</f>
        <v>0.19900000000000001</v>
      </c>
      <c r="G1725" s="18">
        <f>'Limiting Factor Scores'!G165</f>
        <v>0.29436577507946077</v>
      </c>
      <c r="H1725" s="18">
        <f>'Limiting Factor Scores'!H165</f>
        <v>8.1710882572321245E-2</v>
      </c>
      <c r="I1725" s="17">
        <f>LFAT!A73</f>
        <v>5</v>
      </c>
      <c r="J1725" s="16" t="str">
        <f>LFAT!B73</f>
        <v>Fish Passage – Barrier Removal and Replacement</v>
      </c>
      <c r="K1725" s="16" t="str">
        <f>LFAT!D73</f>
        <v>I</v>
      </c>
      <c r="L1725" s="19">
        <f>LFAT!F73</f>
        <v>0.5</v>
      </c>
      <c r="M1725" s="16" t="str">
        <f>LFAT!G73</f>
        <v>CD</v>
      </c>
      <c r="N1725" s="19">
        <f>LFAT!I73</f>
        <v>0.5</v>
      </c>
      <c r="O1725" s="18">
        <f>LFAT!J73</f>
        <v>0.25</v>
      </c>
      <c r="P1725" s="18">
        <f t="shared" si="78"/>
        <v>4.9750000000000003E-2</v>
      </c>
      <c r="Q1725" s="18">
        <f t="shared" si="79"/>
        <v>7.3591443769865192E-2</v>
      </c>
      <c r="R1725" s="18">
        <f t="shared" si="80"/>
        <v>2.0427720643080311E-2</v>
      </c>
    </row>
    <row r="1726" spans="1:18" ht="18" customHeight="1" x14ac:dyDescent="0.2">
      <c r="A1726" s="16" t="str">
        <f>'Limiting Factor Scores'!A166</f>
        <v>UGR10</v>
      </c>
      <c r="B1726" s="16" t="str">
        <f>'Limiting Factor Scores'!B166</f>
        <v>Upper Grande Ronde</v>
      </c>
      <c r="C1726" s="16" t="str">
        <f>'Limiting Factor Scores'!C166</f>
        <v>Winter Water Temperature</v>
      </c>
      <c r="D1726" s="18">
        <f>'Limiting Factor Scores'!D166</f>
        <v>0.25409999999999999</v>
      </c>
      <c r="E1726" s="19">
        <f>'Limiting Factor Scores'!E166</f>
        <v>1.82</v>
      </c>
      <c r="F1726" s="18">
        <f>'Limiting Factor Scores'!F166</f>
        <v>0.28449999999999998</v>
      </c>
      <c r="G1726" s="18">
        <f>'Limiting Factor Scores'!G166</f>
        <v>0.34648259251032726</v>
      </c>
      <c r="H1726" s="18">
        <f>'Limiting Factor Scores'!H166</f>
        <v>9.4371324311669891E-2</v>
      </c>
      <c r="I1726" s="17">
        <f>LFAT!A72</f>
        <v>5</v>
      </c>
      <c r="J1726" s="16" t="str">
        <f>LFAT!B72</f>
        <v>Fish Passage – Barrier Removal and Replacement</v>
      </c>
      <c r="K1726" s="16" t="str">
        <f>LFAT!D72</f>
        <v>N</v>
      </c>
      <c r="L1726" s="19">
        <f>LFAT!F72</f>
        <v>0.1</v>
      </c>
      <c r="M1726" s="16" t="str">
        <f>LFAT!G72</f>
        <v>R</v>
      </c>
      <c r="N1726" s="19">
        <f>LFAT!I72</f>
        <v>0.1</v>
      </c>
      <c r="O1726" s="18">
        <f>LFAT!J72</f>
        <v>0.01</v>
      </c>
      <c r="P1726" s="18">
        <f t="shared" si="78"/>
        <v>2.8449999999999999E-3</v>
      </c>
      <c r="Q1726" s="18">
        <f t="shared" si="79"/>
        <v>3.4648259251032726E-3</v>
      </c>
      <c r="R1726" s="18">
        <f t="shared" si="80"/>
        <v>9.4371324311669897E-4</v>
      </c>
    </row>
    <row r="1727" spans="1:18" ht="18" customHeight="1" x14ac:dyDescent="0.2">
      <c r="A1727" s="16" t="str">
        <f>'Limiting Factor Scores'!A152</f>
        <v>UGR10</v>
      </c>
      <c r="B1727" s="16" t="str">
        <f>'Limiting Factor Scores'!B152</f>
        <v>Upper Grande Ronde</v>
      </c>
      <c r="C1727" s="16" t="str">
        <f>'Limiting Factor Scores'!C152</f>
        <v>Altered Flow Timing</v>
      </c>
      <c r="D1727" s="18">
        <f>'Limiting Factor Scores'!D152</f>
        <v>0.25409999999999999</v>
      </c>
      <c r="E1727" s="19">
        <f>'Limiting Factor Scores'!E152</f>
        <v>1.59</v>
      </c>
      <c r="F1727" s="18">
        <f>'Limiting Factor Scores'!F152</f>
        <v>0.23275000000000001</v>
      </c>
      <c r="G1727" s="18">
        <f>'Limiting Factor Scores'!G152</f>
        <v>0.31007187750844878</v>
      </c>
      <c r="H1727" s="18">
        <f>'Limiting Factor Scores'!H152</f>
        <v>8.6292074152792358E-2</v>
      </c>
      <c r="I1727" s="17">
        <f>LFAT!A83</f>
        <v>6</v>
      </c>
      <c r="J1727" s="16" t="str">
        <f>LFAT!B83</f>
        <v>Instream Flow Restoration</v>
      </c>
      <c r="K1727" s="16" t="str">
        <f>LFAT!D83</f>
        <v>D</v>
      </c>
      <c r="L1727" s="19">
        <f>LFAT!F83</f>
        <v>1</v>
      </c>
      <c r="M1727" s="16" t="str">
        <f>LFAT!G83</f>
        <v>CD</v>
      </c>
      <c r="N1727" s="19">
        <f>LFAT!I83</f>
        <v>0.5</v>
      </c>
      <c r="O1727" s="18">
        <f>LFAT!J83</f>
        <v>0.5</v>
      </c>
      <c r="P1727" s="18">
        <f t="shared" si="78"/>
        <v>0.11637500000000001</v>
      </c>
      <c r="Q1727" s="18">
        <f t="shared" si="79"/>
        <v>0.15503593875422439</v>
      </c>
      <c r="R1727" s="18">
        <f t="shared" si="80"/>
        <v>4.3146037076396179E-2</v>
      </c>
    </row>
    <row r="1728" spans="1:18" ht="18" customHeight="1" x14ac:dyDescent="0.2">
      <c r="A1728" s="16" t="str">
        <f>'Limiting Factor Scores'!A153</f>
        <v>UGR10</v>
      </c>
      <c r="B1728" s="16" t="str">
        <f>'Limiting Factor Scores'!B153</f>
        <v>Upper Grande Ronde</v>
      </c>
      <c r="C1728" s="16" t="str">
        <f>'Limiting Factor Scores'!C153</f>
        <v>Altered Primary Productivity</v>
      </c>
      <c r="D1728" s="18">
        <f>'Limiting Factor Scores'!D153</f>
        <v>0.25409999999999999</v>
      </c>
      <c r="E1728" s="19">
        <f>'Limiting Factor Scores'!E153</f>
        <v>1.82</v>
      </c>
      <c r="F1728" s="18">
        <f>'Limiting Factor Scores'!F153</f>
        <v>0.28449999999999998</v>
      </c>
      <c r="G1728" s="18">
        <f>'Limiting Factor Scores'!G153</f>
        <v>0.26283105744836321</v>
      </c>
      <c r="H1728" s="18">
        <f>'Limiting Factor Scores'!H153</f>
        <v>7.527089045806315E-2</v>
      </c>
      <c r="I1728" s="17">
        <f>LFAT!A90</f>
        <v>6</v>
      </c>
      <c r="J1728" s="16" t="str">
        <f>LFAT!B90</f>
        <v>Instream Flow Restoration</v>
      </c>
      <c r="K1728" s="16" t="str">
        <f>LFAT!D90</f>
        <v>N</v>
      </c>
      <c r="L1728" s="19">
        <f>LFAT!F90</f>
        <v>0.1</v>
      </c>
      <c r="M1728" s="16" t="str">
        <f>LFAT!G90</f>
        <v>R</v>
      </c>
      <c r="N1728" s="19">
        <f>LFAT!I90</f>
        <v>0.1</v>
      </c>
      <c r="O1728" s="18">
        <f>LFAT!J90</f>
        <v>0.01</v>
      </c>
      <c r="P1728" s="18">
        <f t="shared" si="78"/>
        <v>2.8449999999999999E-3</v>
      </c>
      <c r="Q1728" s="18">
        <f t="shared" si="79"/>
        <v>2.6283105744836321E-3</v>
      </c>
      <c r="R1728" s="18">
        <f t="shared" si="80"/>
        <v>7.5270890458063147E-4</v>
      </c>
    </row>
    <row r="1729" spans="1:18" ht="18" customHeight="1" x14ac:dyDescent="0.2">
      <c r="A1729" s="16" t="str">
        <f>'Limiting Factor Scores'!A154</f>
        <v>UGR10</v>
      </c>
      <c r="B1729" s="16" t="str">
        <f>'Limiting Factor Scores'!B154</f>
        <v>Upper Grande Ronde</v>
      </c>
      <c r="C1729" s="16" t="str">
        <f>'Limiting Factor Scores'!C154</f>
        <v>Anthropogenic Barriers</v>
      </c>
      <c r="D1729" s="18">
        <f>'Limiting Factor Scores'!D154</f>
        <v>0.25409999999999999</v>
      </c>
      <c r="E1729" s="19">
        <f>'Limiting Factor Scores'!E154</f>
        <v>1</v>
      </c>
      <c r="F1729" s="18">
        <f>'Limiting Factor Scores'!F154</f>
        <v>0.1</v>
      </c>
      <c r="G1729" s="18">
        <f>'Limiting Factor Scores'!G154</f>
        <v>0.13485449997096002</v>
      </c>
      <c r="H1729" s="18">
        <f>'Limiting Factor Scores'!H154</f>
        <v>4.2710579987367603E-2</v>
      </c>
      <c r="I1729" s="17">
        <f>LFAT!A77</f>
        <v>6</v>
      </c>
      <c r="J1729" s="16" t="str">
        <f>LFAT!B77</f>
        <v>Instream Flow Restoration</v>
      </c>
      <c r="K1729" s="16" t="str">
        <f>LFAT!D77</f>
        <v>I</v>
      </c>
      <c r="L1729" s="19">
        <f>LFAT!F77</f>
        <v>0.5</v>
      </c>
      <c r="M1729" s="16" t="str">
        <f>LFAT!G77</f>
        <v>CD</v>
      </c>
      <c r="N1729" s="19">
        <f>LFAT!I77</f>
        <v>0.5</v>
      </c>
      <c r="O1729" s="18">
        <f>LFAT!J77</f>
        <v>0.25</v>
      </c>
      <c r="P1729" s="18">
        <f t="shared" si="78"/>
        <v>2.5000000000000001E-2</v>
      </c>
      <c r="Q1729" s="18">
        <f t="shared" si="79"/>
        <v>3.3713624992740006E-2</v>
      </c>
      <c r="R1729" s="18">
        <f t="shared" si="80"/>
        <v>1.0677644996841901E-2</v>
      </c>
    </row>
    <row r="1730" spans="1:18" ht="18" customHeight="1" x14ac:dyDescent="0.2">
      <c r="A1730" s="16" t="str">
        <f>'Limiting Factor Scores'!A155</f>
        <v>UGR10</v>
      </c>
      <c r="B1730" s="16" t="str">
        <f>'Limiting Factor Scores'!B155</f>
        <v>Upper Grande Ronde</v>
      </c>
      <c r="C1730" s="16" t="str">
        <f>'Limiting Factor Scores'!C155</f>
        <v>Channel and Habitat Structure</v>
      </c>
      <c r="D1730" s="18">
        <f>'Limiting Factor Scores'!D155</f>
        <v>0.25409999999999999</v>
      </c>
      <c r="E1730" s="19">
        <f>'Limiting Factor Scores'!E155</f>
        <v>1.89</v>
      </c>
      <c r="F1730" s="18">
        <f>'Limiting Factor Scores'!F155</f>
        <v>0.30025000000000002</v>
      </c>
      <c r="G1730" s="18">
        <f>'Limiting Factor Scores'!G155</f>
        <v>0.66484357490190826</v>
      </c>
      <c r="H1730" s="18">
        <f>'Limiting Factor Scores'!H155</f>
        <v>0.20126776844542957</v>
      </c>
      <c r="I1730" s="17">
        <f>LFAT!A81</f>
        <v>6</v>
      </c>
      <c r="J1730" s="16" t="str">
        <f>LFAT!B81</f>
        <v>Instream Flow Restoration</v>
      </c>
      <c r="K1730" s="16" t="str">
        <f>LFAT!D81</f>
        <v>N</v>
      </c>
      <c r="L1730" s="19">
        <f>LFAT!F81</f>
        <v>0.1</v>
      </c>
      <c r="M1730" s="16" t="str">
        <f>LFAT!G81</f>
        <v>R</v>
      </c>
      <c r="N1730" s="19">
        <f>LFAT!I81</f>
        <v>0.1</v>
      </c>
      <c r="O1730" s="18">
        <f>LFAT!J81</f>
        <v>0.01</v>
      </c>
      <c r="P1730" s="18">
        <f t="shared" ref="P1730:P1793" si="81">F1730*O1730</f>
        <v>3.0025000000000004E-3</v>
      </c>
      <c r="Q1730" s="18">
        <f t="shared" ref="Q1730:Q1793" si="82">G1730*O1730</f>
        <v>6.6484357490190832E-3</v>
      </c>
      <c r="R1730" s="18">
        <f t="shared" ref="R1730:R1793" si="83">H1730*O1730</f>
        <v>2.0126776844542958E-3</v>
      </c>
    </row>
    <row r="1731" spans="1:18" ht="18" customHeight="1" x14ac:dyDescent="0.2">
      <c r="A1731" s="16" t="str">
        <f>'Limiting Factor Scores'!A156</f>
        <v>UGR10</v>
      </c>
      <c r="B1731" s="16" t="str">
        <f>'Limiting Factor Scores'!B156</f>
        <v>Upper Grande Ronde</v>
      </c>
      <c r="C1731" s="16" t="str">
        <f>'Limiting Factor Scores'!C156</f>
        <v>Decreased Sediment Quantity</v>
      </c>
      <c r="D1731" s="18">
        <f>'Limiting Factor Scores'!D156</f>
        <v>0.25409999999999999</v>
      </c>
      <c r="E1731" s="19">
        <f>'Limiting Factor Scores'!E156</f>
        <v>1.89</v>
      </c>
      <c r="F1731" s="18">
        <f>'Limiting Factor Scores'!F156</f>
        <v>0.30025000000000002</v>
      </c>
      <c r="G1731" s="18">
        <f>'Limiting Factor Scores'!G156</f>
        <v>0.3950914687826973</v>
      </c>
      <c r="H1731" s="18">
        <f>'Limiting Factor Scores'!H156</f>
        <v>0.11769366140788129</v>
      </c>
      <c r="I1731" s="17">
        <f>LFAT!A84</f>
        <v>6</v>
      </c>
      <c r="J1731" s="16" t="str">
        <f>LFAT!B84</f>
        <v>Instream Flow Restoration</v>
      </c>
      <c r="K1731" s="16" t="str">
        <f>LFAT!D84</f>
        <v>N</v>
      </c>
      <c r="L1731" s="19">
        <f>LFAT!F84</f>
        <v>0.1</v>
      </c>
      <c r="M1731" s="16" t="str">
        <f>LFAT!G84</f>
        <v>R</v>
      </c>
      <c r="N1731" s="19">
        <f>LFAT!I84</f>
        <v>0.1</v>
      </c>
      <c r="O1731" s="18">
        <f>LFAT!J84</f>
        <v>0.01</v>
      </c>
      <c r="P1731" s="18">
        <f t="shared" si="81"/>
        <v>3.0025000000000004E-3</v>
      </c>
      <c r="Q1731" s="18">
        <f t="shared" si="82"/>
        <v>3.9509146878269731E-3</v>
      </c>
      <c r="R1731" s="18">
        <f t="shared" si="83"/>
        <v>1.1769366140788129E-3</v>
      </c>
    </row>
    <row r="1732" spans="1:18" ht="18" customHeight="1" x14ac:dyDescent="0.2">
      <c r="A1732" s="16" t="str">
        <f>'Limiting Factor Scores'!A157</f>
        <v>UGR10</v>
      </c>
      <c r="B1732" s="16" t="str">
        <f>'Limiting Factor Scores'!B157</f>
        <v>Upper Grande Ronde</v>
      </c>
      <c r="C1732" s="16" t="str">
        <f>'Limiting Factor Scores'!C157</f>
        <v>Decreased Water Quantity</v>
      </c>
      <c r="D1732" s="18">
        <f>'Limiting Factor Scores'!D157</f>
        <v>0.25409999999999999</v>
      </c>
      <c r="E1732" s="19">
        <f>'Limiting Factor Scores'!E157</f>
        <v>1.82</v>
      </c>
      <c r="F1732" s="18">
        <f>'Limiting Factor Scores'!F157</f>
        <v>0.28449999999999998</v>
      </c>
      <c r="G1732" s="18">
        <f>'Limiting Factor Scores'!G157</f>
        <v>0.54166950758261878</v>
      </c>
      <c r="H1732" s="18">
        <f>'Limiting Factor Scores'!H157</f>
        <v>0.15655229867375289</v>
      </c>
      <c r="I1732" s="17">
        <f>LFAT!A82</f>
        <v>6</v>
      </c>
      <c r="J1732" s="16" t="str">
        <f>LFAT!B82</f>
        <v>Instream Flow Restoration</v>
      </c>
      <c r="K1732" s="16" t="str">
        <f>LFAT!D82</f>
        <v>D</v>
      </c>
      <c r="L1732" s="19">
        <f>LFAT!F82</f>
        <v>1</v>
      </c>
      <c r="M1732" s="16" t="str">
        <f>LFAT!G82</f>
        <v>C</v>
      </c>
      <c r="N1732" s="19">
        <f>LFAT!I82</f>
        <v>1</v>
      </c>
      <c r="O1732" s="18">
        <f>LFAT!J82</f>
        <v>1</v>
      </c>
      <c r="P1732" s="18">
        <f t="shared" si="81"/>
        <v>0.28449999999999998</v>
      </c>
      <c r="Q1732" s="18">
        <f t="shared" si="82"/>
        <v>0.54166950758261878</v>
      </c>
      <c r="R1732" s="18">
        <f t="shared" si="83"/>
        <v>0.15655229867375289</v>
      </c>
    </row>
    <row r="1733" spans="1:18" ht="18" customHeight="1" x14ac:dyDescent="0.2">
      <c r="A1733" s="16" t="str">
        <f>'Limiting Factor Scores'!A158</f>
        <v>UGR10</v>
      </c>
      <c r="B1733" s="16" t="str">
        <f>'Limiting Factor Scores'!B158</f>
        <v>Upper Grande Ronde</v>
      </c>
      <c r="C1733" s="16" t="str">
        <f>'Limiting Factor Scores'!C158</f>
        <v>Floodplain Condition</v>
      </c>
      <c r="D1733" s="18">
        <f>'Limiting Factor Scores'!D158</f>
        <v>0.25409999999999999</v>
      </c>
      <c r="E1733" s="19">
        <f>'Limiting Factor Scores'!E158</f>
        <v>2.5499999999999998</v>
      </c>
      <c r="F1733" s="18">
        <f>'Limiting Factor Scores'!F158</f>
        <v>0.44874999999999998</v>
      </c>
      <c r="G1733" s="18">
        <f>'Limiting Factor Scores'!G158</f>
        <v>0.69312354379886876</v>
      </c>
      <c r="H1733" s="18">
        <f>'Limiting Factor Scores'!H158</f>
        <v>0.19679495963444796</v>
      </c>
      <c r="I1733" s="17">
        <f>LFAT!A79</f>
        <v>6</v>
      </c>
      <c r="J1733" s="16" t="str">
        <f>LFAT!B79</f>
        <v>Instream Flow Restoration</v>
      </c>
      <c r="K1733" s="16" t="str">
        <f>LFAT!D79</f>
        <v>I</v>
      </c>
      <c r="L1733" s="19">
        <f>LFAT!F79</f>
        <v>0.5</v>
      </c>
      <c r="M1733" s="16" t="str">
        <f>LFAT!G79</f>
        <v>CD</v>
      </c>
      <c r="N1733" s="19">
        <f>LFAT!I79</f>
        <v>0.5</v>
      </c>
      <c r="O1733" s="18">
        <f>LFAT!J79</f>
        <v>0.25</v>
      </c>
      <c r="P1733" s="18">
        <f t="shared" si="81"/>
        <v>0.1121875</v>
      </c>
      <c r="Q1733" s="18">
        <f t="shared" si="82"/>
        <v>0.17328088594971719</v>
      </c>
      <c r="R1733" s="18">
        <f t="shared" si="83"/>
        <v>4.9198739908611989E-2</v>
      </c>
    </row>
    <row r="1734" spans="1:18" ht="18" customHeight="1" x14ac:dyDescent="0.2">
      <c r="A1734" s="16" t="str">
        <f>'Limiting Factor Scores'!A159</f>
        <v>UGR10</v>
      </c>
      <c r="B1734" s="16" t="str">
        <f>'Limiting Factor Scores'!B159</f>
        <v>Upper Grande Ronde</v>
      </c>
      <c r="C1734" s="16" t="str">
        <f>'Limiting Factor Scores'!C159</f>
        <v>Increased Sediment Quantity</v>
      </c>
      <c r="D1734" s="18">
        <f>'Limiting Factor Scores'!D159</f>
        <v>0.25409999999999999</v>
      </c>
      <c r="E1734" s="19">
        <f>'Limiting Factor Scores'!E159</f>
        <v>2.35</v>
      </c>
      <c r="F1734" s="18">
        <f>'Limiting Factor Scores'!F159</f>
        <v>0.40375</v>
      </c>
      <c r="G1734" s="18">
        <f>'Limiting Factor Scores'!G159</f>
        <v>0.37299838117671935</v>
      </c>
      <c r="H1734" s="18">
        <f>'Limiting Factor Scores'!H159</f>
        <v>0.12271573461649946</v>
      </c>
      <c r="I1734" s="17">
        <f>LFAT!A85</f>
        <v>6</v>
      </c>
      <c r="J1734" s="16" t="str">
        <f>LFAT!B85</f>
        <v>Instream Flow Restoration</v>
      </c>
      <c r="K1734" s="16" t="str">
        <f>LFAT!D85</f>
        <v>N</v>
      </c>
      <c r="L1734" s="19">
        <f>LFAT!F85</f>
        <v>0.1</v>
      </c>
      <c r="M1734" s="16" t="str">
        <f>LFAT!G85</f>
        <v>R</v>
      </c>
      <c r="N1734" s="19">
        <f>LFAT!I85</f>
        <v>0.1</v>
      </c>
      <c r="O1734" s="18">
        <f>LFAT!J85</f>
        <v>0.01</v>
      </c>
      <c r="P1734" s="18">
        <f t="shared" si="81"/>
        <v>4.0375000000000003E-3</v>
      </c>
      <c r="Q1734" s="18">
        <f t="shared" si="82"/>
        <v>3.7299838117671935E-3</v>
      </c>
      <c r="R1734" s="18">
        <f t="shared" si="83"/>
        <v>1.2271573461649947E-3</v>
      </c>
    </row>
    <row r="1735" spans="1:18" ht="18" customHeight="1" x14ac:dyDescent="0.2">
      <c r="A1735" s="16" t="str">
        <f>'Limiting Factor Scores'!A160</f>
        <v>UGR10</v>
      </c>
      <c r="B1735" s="16" t="str">
        <f>'Limiting Factor Scores'!B160</f>
        <v>Upper Grande Ronde</v>
      </c>
      <c r="C1735" s="16" t="str">
        <f>'Limiting Factor Scores'!C160</f>
        <v>Non-Native Species Interactions and Competition</v>
      </c>
      <c r="D1735" s="18">
        <f>'Limiting Factor Scores'!D160</f>
        <v>0.25409999999999999</v>
      </c>
      <c r="E1735" s="19">
        <f>'Limiting Factor Scores'!E160</f>
        <v>1.44</v>
      </c>
      <c r="F1735" s="18">
        <f>'Limiting Factor Scores'!F160</f>
        <v>0.19900000000000001</v>
      </c>
      <c r="G1735" s="18">
        <f>'Limiting Factor Scores'!G160</f>
        <v>0.20334715497832892</v>
      </c>
      <c r="H1735" s="18">
        <f>'Limiting Factor Scores'!H160</f>
        <v>7.1731340995882492E-2</v>
      </c>
      <c r="I1735" s="17">
        <f>LFAT!A91</f>
        <v>6</v>
      </c>
      <c r="J1735" s="16" t="str">
        <f>LFAT!B91</f>
        <v>Instream Flow Restoration</v>
      </c>
      <c r="K1735" s="16" t="str">
        <f>LFAT!D91</f>
        <v>N</v>
      </c>
      <c r="L1735" s="19">
        <f>LFAT!F91</f>
        <v>0.1</v>
      </c>
      <c r="M1735" s="16" t="str">
        <f>LFAT!G91</f>
        <v>R</v>
      </c>
      <c r="N1735" s="19">
        <f>LFAT!I91</f>
        <v>0.1</v>
      </c>
      <c r="O1735" s="18">
        <f>LFAT!J91</f>
        <v>0.01</v>
      </c>
      <c r="P1735" s="18">
        <f t="shared" si="81"/>
        <v>1.99E-3</v>
      </c>
      <c r="Q1735" s="18">
        <f t="shared" si="82"/>
        <v>2.0334715497832894E-3</v>
      </c>
      <c r="R1735" s="18">
        <f t="shared" si="83"/>
        <v>7.1731340995882494E-4</v>
      </c>
    </row>
    <row r="1736" spans="1:18" ht="18" customHeight="1" x14ac:dyDescent="0.2">
      <c r="A1736" s="16" t="str">
        <f>'Limiting Factor Scores'!A161</f>
        <v>UGR10</v>
      </c>
      <c r="B1736" s="16" t="str">
        <f>'Limiting Factor Scores'!B161</f>
        <v>Upper Grande Ronde</v>
      </c>
      <c r="C1736" s="16" t="str">
        <f>'Limiting Factor Scores'!C161</f>
        <v>Predation</v>
      </c>
      <c r="D1736" s="18">
        <f>'Limiting Factor Scores'!D161</f>
        <v>0.25409999999999999</v>
      </c>
      <c r="E1736" s="19">
        <f>'Limiting Factor Scores'!E161</f>
        <v>1.26</v>
      </c>
      <c r="F1736" s="18">
        <f>'Limiting Factor Scores'!F161</f>
        <v>0.1585</v>
      </c>
      <c r="G1736" s="18">
        <f>'Limiting Factor Scores'!G161</f>
        <v>0.21633348006328906</v>
      </c>
      <c r="H1736" s="18">
        <f>'Limiting Factor Scores'!H161</f>
        <v>6.6142810815477057E-2</v>
      </c>
      <c r="I1736" s="17">
        <f>LFAT!A89</f>
        <v>6</v>
      </c>
      <c r="J1736" s="16" t="str">
        <f>LFAT!B89</f>
        <v>Instream Flow Restoration</v>
      </c>
      <c r="K1736" s="16" t="str">
        <f>LFAT!D89</f>
        <v>N</v>
      </c>
      <c r="L1736" s="19">
        <f>LFAT!F89</f>
        <v>0.1</v>
      </c>
      <c r="M1736" s="16" t="str">
        <f>LFAT!G89</f>
        <v>R</v>
      </c>
      <c r="N1736" s="19">
        <f>LFAT!I89</f>
        <v>0.1</v>
      </c>
      <c r="O1736" s="18">
        <f>LFAT!J89</f>
        <v>0.01</v>
      </c>
      <c r="P1736" s="18">
        <f t="shared" si="81"/>
        <v>1.585E-3</v>
      </c>
      <c r="Q1736" s="18">
        <f t="shared" si="82"/>
        <v>2.1633348006328905E-3</v>
      </c>
      <c r="R1736" s="18">
        <f t="shared" si="83"/>
        <v>6.6142810815477055E-4</v>
      </c>
    </row>
    <row r="1737" spans="1:18" ht="18" customHeight="1" x14ac:dyDescent="0.2">
      <c r="A1737" s="16" t="str">
        <f>'Limiting Factor Scores'!A162</f>
        <v>UGR10</v>
      </c>
      <c r="B1737" s="16" t="str">
        <f>'Limiting Factor Scores'!B162</f>
        <v>Upper Grande Ronde</v>
      </c>
      <c r="C1737" s="16" t="str">
        <f>'Limiting Factor Scores'!C162</f>
        <v>Riparian Condition</v>
      </c>
      <c r="D1737" s="18">
        <f>'Limiting Factor Scores'!D162</f>
        <v>0.25409999999999999</v>
      </c>
      <c r="E1737" s="19">
        <f>'Limiting Factor Scores'!E162</f>
        <v>2.35</v>
      </c>
      <c r="F1737" s="18">
        <f>'Limiting Factor Scores'!F162</f>
        <v>0.40375</v>
      </c>
      <c r="G1737" s="18">
        <f>'Limiting Factor Scores'!G162</f>
        <v>0.63680863133793675</v>
      </c>
      <c r="H1737" s="18">
        <f>'Limiting Factor Scores'!H162</f>
        <v>0.20561810570552705</v>
      </c>
      <c r="I1737" s="17">
        <f>LFAT!A78</f>
        <v>6</v>
      </c>
      <c r="J1737" s="16" t="str">
        <f>LFAT!B78</f>
        <v>Instream Flow Restoration</v>
      </c>
      <c r="K1737" s="16" t="str">
        <f>LFAT!D78</f>
        <v>I</v>
      </c>
      <c r="L1737" s="19">
        <f>LFAT!F78</f>
        <v>0.5</v>
      </c>
      <c r="M1737" s="16" t="str">
        <f>LFAT!G78</f>
        <v>CD</v>
      </c>
      <c r="N1737" s="19">
        <f>LFAT!I78</f>
        <v>0.5</v>
      </c>
      <c r="O1737" s="18">
        <f>LFAT!J78</f>
        <v>0.25</v>
      </c>
      <c r="P1737" s="18">
        <f t="shared" si="81"/>
        <v>0.1009375</v>
      </c>
      <c r="Q1737" s="18">
        <f t="shared" si="82"/>
        <v>0.15920215783448419</v>
      </c>
      <c r="R1737" s="18">
        <f t="shared" si="83"/>
        <v>5.1404526426381762E-2</v>
      </c>
    </row>
    <row r="1738" spans="1:18" ht="18" customHeight="1" x14ac:dyDescent="0.2">
      <c r="A1738" s="16" t="str">
        <f>'Limiting Factor Scores'!A163</f>
        <v>UGR10</v>
      </c>
      <c r="B1738" s="16" t="str">
        <f>'Limiting Factor Scores'!B163</f>
        <v>Upper Grande Ronde</v>
      </c>
      <c r="C1738" s="16" t="str">
        <f>'Limiting Factor Scores'!C163</f>
        <v>Side Channel and Wetland Habitat</v>
      </c>
      <c r="D1738" s="18">
        <f>'Limiting Factor Scores'!D163</f>
        <v>0.25409999999999999</v>
      </c>
      <c r="E1738" s="19">
        <f>'Limiting Factor Scores'!E163</f>
        <v>2.17</v>
      </c>
      <c r="F1738" s="18">
        <f>'Limiting Factor Scores'!F163</f>
        <v>0.36325000000000002</v>
      </c>
      <c r="G1738" s="18">
        <f>'Limiting Factor Scores'!G163</f>
        <v>0.70940545484176831</v>
      </c>
      <c r="H1738" s="18">
        <f>'Limiting Factor Scores'!H163</f>
        <v>0.2067692739248933</v>
      </c>
      <c r="I1738" s="17">
        <f>LFAT!A80</f>
        <v>6</v>
      </c>
      <c r="J1738" s="16" t="str">
        <f>LFAT!B80</f>
        <v>Instream Flow Restoration</v>
      </c>
      <c r="K1738" s="16" t="str">
        <f>LFAT!D80</f>
        <v>D</v>
      </c>
      <c r="L1738" s="19">
        <f>LFAT!F80</f>
        <v>1</v>
      </c>
      <c r="M1738" s="16" t="str">
        <f>LFAT!G80</f>
        <v>CD</v>
      </c>
      <c r="N1738" s="19">
        <f>LFAT!I80</f>
        <v>0.5</v>
      </c>
      <c r="O1738" s="18">
        <f>LFAT!J80</f>
        <v>0.5</v>
      </c>
      <c r="P1738" s="18">
        <f t="shared" si="81"/>
        <v>0.18162500000000001</v>
      </c>
      <c r="Q1738" s="18">
        <f t="shared" si="82"/>
        <v>0.35470272742088416</v>
      </c>
      <c r="R1738" s="18">
        <f t="shared" si="83"/>
        <v>0.10338463696244665</v>
      </c>
    </row>
    <row r="1739" spans="1:18" ht="18" customHeight="1" x14ac:dyDescent="0.2">
      <c r="A1739" s="16" t="str">
        <f>'Limiting Factor Scores'!A164</f>
        <v>UGR10</v>
      </c>
      <c r="B1739" s="16" t="str">
        <f>'Limiting Factor Scores'!B164</f>
        <v>Upper Grande Ronde</v>
      </c>
      <c r="C1739" s="16" t="str">
        <f>'Limiting Factor Scores'!C164</f>
        <v>Summer Water Temperature</v>
      </c>
      <c r="D1739" s="18">
        <f>'Limiting Factor Scores'!D164</f>
        <v>0.25409999999999999</v>
      </c>
      <c r="E1739" s="19">
        <f>'Limiting Factor Scores'!E164</f>
        <v>2.08</v>
      </c>
      <c r="F1739" s="18">
        <f>'Limiting Factor Scores'!F164</f>
        <v>0.34300000000000003</v>
      </c>
      <c r="G1739" s="18">
        <f>'Limiting Factor Scores'!G164</f>
        <v>0.58021193998754916</v>
      </c>
      <c r="H1739" s="18">
        <f>'Limiting Factor Scores'!H164</f>
        <v>0.18157147469688728</v>
      </c>
      <c r="I1739" s="17">
        <f>LFAT!A86</f>
        <v>6</v>
      </c>
      <c r="J1739" s="16" t="str">
        <f>LFAT!B86</f>
        <v>Instream Flow Restoration</v>
      </c>
      <c r="K1739" s="16" t="str">
        <f>LFAT!D86</f>
        <v>D</v>
      </c>
      <c r="L1739" s="19">
        <f>LFAT!F86</f>
        <v>1</v>
      </c>
      <c r="M1739" s="16" t="str">
        <f>LFAT!G86</f>
        <v>C</v>
      </c>
      <c r="N1739" s="19">
        <f>LFAT!I86</f>
        <v>1</v>
      </c>
      <c r="O1739" s="18">
        <f>LFAT!J86</f>
        <v>1</v>
      </c>
      <c r="P1739" s="18">
        <f t="shared" si="81"/>
        <v>0.34300000000000003</v>
      </c>
      <c r="Q1739" s="18">
        <f t="shared" si="82"/>
        <v>0.58021193998754916</v>
      </c>
      <c r="R1739" s="18">
        <f t="shared" si="83"/>
        <v>0.18157147469688728</v>
      </c>
    </row>
    <row r="1740" spans="1:18" ht="18" customHeight="1" x14ac:dyDescent="0.2">
      <c r="A1740" s="16" t="str">
        <f>'Limiting Factor Scores'!A165</f>
        <v>UGR10</v>
      </c>
      <c r="B1740" s="16" t="str">
        <f>'Limiting Factor Scores'!B165</f>
        <v>Upper Grande Ronde</v>
      </c>
      <c r="C1740" s="16" t="str">
        <f>'Limiting Factor Scores'!C165</f>
        <v>Water Quality</v>
      </c>
      <c r="D1740" s="18">
        <f>'Limiting Factor Scores'!D165</f>
        <v>0.25409999999999999</v>
      </c>
      <c r="E1740" s="19">
        <f>'Limiting Factor Scores'!E165</f>
        <v>1.44</v>
      </c>
      <c r="F1740" s="18">
        <f>'Limiting Factor Scores'!F165</f>
        <v>0.19900000000000001</v>
      </c>
      <c r="G1740" s="18">
        <f>'Limiting Factor Scores'!G165</f>
        <v>0.29436577507946077</v>
      </c>
      <c r="H1740" s="18">
        <f>'Limiting Factor Scores'!H165</f>
        <v>8.1710882572321245E-2</v>
      </c>
      <c r="I1740" s="17">
        <f>LFAT!A88</f>
        <v>6</v>
      </c>
      <c r="J1740" s="16" t="str">
        <f>LFAT!B88</f>
        <v>Instream Flow Restoration</v>
      </c>
      <c r="K1740" s="16" t="str">
        <f>LFAT!D88</f>
        <v>D</v>
      </c>
      <c r="L1740" s="19">
        <f>LFAT!F88</f>
        <v>1</v>
      </c>
      <c r="M1740" s="16" t="str">
        <f>LFAT!G88</f>
        <v>CD</v>
      </c>
      <c r="N1740" s="19">
        <f>LFAT!I88</f>
        <v>0.5</v>
      </c>
      <c r="O1740" s="18">
        <f>LFAT!J88</f>
        <v>0.5</v>
      </c>
      <c r="P1740" s="18">
        <f t="shared" si="81"/>
        <v>9.9500000000000005E-2</v>
      </c>
      <c r="Q1740" s="18">
        <f t="shared" si="82"/>
        <v>0.14718288753973038</v>
      </c>
      <c r="R1740" s="18">
        <f t="shared" si="83"/>
        <v>4.0855441286160622E-2</v>
      </c>
    </row>
    <row r="1741" spans="1:18" ht="18" customHeight="1" x14ac:dyDescent="0.2">
      <c r="A1741" s="16" t="str">
        <f>'Limiting Factor Scores'!A166</f>
        <v>UGR10</v>
      </c>
      <c r="B1741" s="16" t="str">
        <f>'Limiting Factor Scores'!B166</f>
        <v>Upper Grande Ronde</v>
      </c>
      <c r="C1741" s="16" t="str">
        <f>'Limiting Factor Scores'!C166</f>
        <v>Winter Water Temperature</v>
      </c>
      <c r="D1741" s="18">
        <f>'Limiting Factor Scores'!D166</f>
        <v>0.25409999999999999</v>
      </c>
      <c r="E1741" s="19">
        <f>'Limiting Factor Scores'!E166</f>
        <v>1.82</v>
      </c>
      <c r="F1741" s="18">
        <f>'Limiting Factor Scores'!F166</f>
        <v>0.28449999999999998</v>
      </c>
      <c r="G1741" s="18">
        <f>'Limiting Factor Scores'!G166</f>
        <v>0.34648259251032726</v>
      </c>
      <c r="H1741" s="18">
        <f>'Limiting Factor Scores'!H166</f>
        <v>9.4371324311669891E-2</v>
      </c>
      <c r="I1741" s="17">
        <f>LFAT!A87</f>
        <v>6</v>
      </c>
      <c r="J1741" s="16" t="str">
        <f>LFAT!B87</f>
        <v>Instream Flow Restoration</v>
      </c>
      <c r="K1741" s="16" t="str">
        <f>LFAT!D87</f>
        <v>N</v>
      </c>
      <c r="L1741" s="19">
        <f>LFAT!F87</f>
        <v>0.1</v>
      </c>
      <c r="M1741" s="16" t="str">
        <f>LFAT!G87</f>
        <v>R</v>
      </c>
      <c r="N1741" s="19">
        <f>LFAT!I87</f>
        <v>0.1</v>
      </c>
      <c r="O1741" s="18">
        <f>LFAT!J87</f>
        <v>0.01</v>
      </c>
      <c r="P1741" s="18">
        <f t="shared" si="81"/>
        <v>2.8449999999999999E-3</v>
      </c>
      <c r="Q1741" s="18">
        <f t="shared" si="82"/>
        <v>3.4648259251032726E-3</v>
      </c>
      <c r="R1741" s="18">
        <f t="shared" si="83"/>
        <v>9.4371324311669897E-4</v>
      </c>
    </row>
    <row r="1742" spans="1:18" ht="18" customHeight="1" x14ac:dyDescent="0.2">
      <c r="A1742" s="16" t="str">
        <f>'Limiting Factor Scores'!A152</f>
        <v>UGR10</v>
      </c>
      <c r="B1742" s="16" t="str">
        <f>'Limiting Factor Scores'!B152</f>
        <v>Upper Grande Ronde</v>
      </c>
      <c r="C1742" s="16" t="str">
        <f>'Limiting Factor Scores'!C152</f>
        <v>Altered Flow Timing</v>
      </c>
      <c r="D1742" s="18">
        <f>'Limiting Factor Scores'!D152</f>
        <v>0.25409999999999999</v>
      </c>
      <c r="E1742" s="19">
        <f>'Limiting Factor Scores'!E152</f>
        <v>1.59</v>
      </c>
      <c r="F1742" s="18">
        <f>'Limiting Factor Scores'!F152</f>
        <v>0.23275000000000001</v>
      </c>
      <c r="G1742" s="18">
        <f>'Limiting Factor Scores'!G152</f>
        <v>0.31007187750844878</v>
      </c>
      <c r="H1742" s="18">
        <f>'Limiting Factor Scores'!H152</f>
        <v>8.6292074152792358E-2</v>
      </c>
      <c r="I1742" s="17">
        <f>LFAT!A98</f>
        <v>7</v>
      </c>
      <c r="J1742" s="16" t="str">
        <f>LFAT!B98</f>
        <v>Thermal Refuge Enhancement (reconnect, expand)</v>
      </c>
      <c r="K1742" s="16" t="str">
        <f>LFAT!D98</f>
        <v>N</v>
      </c>
      <c r="L1742" s="19">
        <f>LFAT!F98</f>
        <v>0.1</v>
      </c>
      <c r="M1742" s="16" t="str">
        <f>LFAT!G98</f>
        <v>R</v>
      </c>
      <c r="N1742" s="19">
        <f>LFAT!I98</f>
        <v>0.1</v>
      </c>
      <c r="O1742" s="18">
        <f>LFAT!J98</f>
        <v>0.01</v>
      </c>
      <c r="P1742" s="18">
        <f t="shared" si="81"/>
        <v>2.3275000000000001E-3</v>
      </c>
      <c r="Q1742" s="18">
        <f t="shared" si="82"/>
        <v>3.100718775084488E-3</v>
      </c>
      <c r="R1742" s="18">
        <f t="shared" si="83"/>
        <v>8.6292074152792358E-4</v>
      </c>
    </row>
    <row r="1743" spans="1:18" ht="18" customHeight="1" x14ac:dyDescent="0.2">
      <c r="A1743" s="16" t="str">
        <f>'Limiting Factor Scores'!A153</f>
        <v>UGR10</v>
      </c>
      <c r="B1743" s="16" t="str">
        <f>'Limiting Factor Scores'!B153</f>
        <v>Upper Grande Ronde</v>
      </c>
      <c r="C1743" s="16" t="str">
        <f>'Limiting Factor Scores'!C153</f>
        <v>Altered Primary Productivity</v>
      </c>
      <c r="D1743" s="18">
        <f>'Limiting Factor Scores'!D153</f>
        <v>0.25409999999999999</v>
      </c>
      <c r="E1743" s="19">
        <f>'Limiting Factor Scores'!E153</f>
        <v>1.82</v>
      </c>
      <c r="F1743" s="18">
        <f>'Limiting Factor Scores'!F153</f>
        <v>0.28449999999999998</v>
      </c>
      <c r="G1743" s="18">
        <f>'Limiting Factor Scores'!G153</f>
        <v>0.26283105744836321</v>
      </c>
      <c r="H1743" s="18">
        <f>'Limiting Factor Scores'!H153</f>
        <v>7.527089045806315E-2</v>
      </c>
      <c r="I1743" s="17">
        <f>LFAT!A105</f>
        <v>7</v>
      </c>
      <c r="J1743" s="16" t="str">
        <f>LFAT!B105</f>
        <v>Thermal Refuge Enhancement (reconnect, expand)</v>
      </c>
      <c r="K1743" s="16" t="str">
        <f>LFAT!D105</f>
        <v>N</v>
      </c>
      <c r="L1743" s="19">
        <f>LFAT!F105</f>
        <v>0.1</v>
      </c>
      <c r="M1743" s="16" t="str">
        <f>LFAT!G105</f>
        <v>R</v>
      </c>
      <c r="N1743" s="19">
        <f>LFAT!I105</f>
        <v>0.1</v>
      </c>
      <c r="O1743" s="18">
        <f>LFAT!J105</f>
        <v>0.01</v>
      </c>
      <c r="P1743" s="18">
        <f t="shared" si="81"/>
        <v>2.8449999999999999E-3</v>
      </c>
      <c r="Q1743" s="18">
        <f t="shared" si="82"/>
        <v>2.6283105744836321E-3</v>
      </c>
      <c r="R1743" s="18">
        <f t="shared" si="83"/>
        <v>7.5270890458063147E-4</v>
      </c>
    </row>
    <row r="1744" spans="1:18" ht="18" customHeight="1" x14ac:dyDescent="0.2">
      <c r="A1744" s="16" t="str">
        <f>'Limiting Factor Scores'!A154</f>
        <v>UGR10</v>
      </c>
      <c r="B1744" s="16" t="str">
        <f>'Limiting Factor Scores'!B154</f>
        <v>Upper Grande Ronde</v>
      </c>
      <c r="C1744" s="16" t="str">
        <f>'Limiting Factor Scores'!C154</f>
        <v>Anthropogenic Barriers</v>
      </c>
      <c r="D1744" s="18">
        <f>'Limiting Factor Scores'!D154</f>
        <v>0.25409999999999999</v>
      </c>
      <c r="E1744" s="19">
        <f>'Limiting Factor Scores'!E154</f>
        <v>1</v>
      </c>
      <c r="F1744" s="18">
        <f>'Limiting Factor Scores'!F154</f>
        <v>0.1</v>
      </c>
      <c r="G1744" s="18">
        <f>'Limiting Factor Scores'!G154</f>
        <v>0.13485449997096002</v>
      </c>
      <c r="H1744" s="18">
        <f>'Limiting Factor Scores'!H154</f>
        <v>4.2710579987367603E-2</v>
      </c>
      <c r="I1744" s="17">
        <f>LFAT!A92</f>
        <v>7</v>
      </c>
      <c r="J1744" s="16" t="str">
        <f>LFAT!B92</f>
        <v>Thermal Refuge Enhancement (reconnect, expand)</v>
      </c>
      <c r="K1744" s="16" t="str">
        <f>LFAT!D92</f>
        <v>N</v>
      </c>
      <c r="L1744" s="19">
        <f>LFAT!F92</f>
        <v>0.1</v>
      </c>
      <c r="M1744" s="16" t="str">
        <f>LFAT!G92</f>
        <v>R</v>
      </c>
      <c r="N1744" s="19">
        <f>LFAT!I92</f>
        <v>0.1</v>
      </c>
      <c r="O1744" s="18">
        <f>LFAT!J92</f>
        <v>0.01</v>
      </c>
      <c r="P1744" s="18">
        <f t="shared" si="81"/>
        <v>1E-3</v>
      </c>
      <c r="Q1744" s="18">
        <f t="shared" si="82"/>
        <v>1.3485449997096002E-3</v>
      </c>
      <c r="R1744" s="18">
        <f t="shared" si="83"/>
        <v>4.2710579987367603E-4</v>
      </c>
    </row>
    <row r="1745" spans="1:18" ht="18" customHeight="1" x14ac:dyDescent="0.2">
      <c r="A1745" s="16" t="str">
        <f>'Limiting Factor Scores'!A155</f>
        <v>UGR10</v>
      </c>
      <c r="B1745" s="16" t="str">
        <f>'Limiting Factor Scores'!B155</f>
        <v>Upper Grande Ronde</v>
      </c>
      <c r="C1745" s="16" t="str">
        <f>'Limiting Factor Scores'!C155</f>
        <v>Channel and Habitat Structure</v>
      </c>
      <c r="D1745" s="18">
        <f>'Limiting Factor Scores'!D155</f>
        <v>0.25409999999999999</v>
      </c>
      <c r="E1745" s="19">
        <f>'Limiting Factor Scores'!E155</f>
        <v>1.89</v>
      </c>
      <c r="F1745" s="18">
        <f>'Limiting Factor Scores'!F155</f>
        <v>0.30025000000000002</v>
      </c>
      <c r="G1745" s="18">
        <f>'Limiting Factor Scores'!G155</f>
        <v>0.66484357490190826</v>
      </c>
      <c r="H1745" s="18">
        <f>'Limiting Factor Scores'!H155</f>
        <v>0.20126776844542957</v>
      </c>
      <c r="I1745" s="17">
        <f>LFAT!A96</f>
        <v>7</v>
      </c>
      <c r="J1745" s="16" t="str">
        <f>LFAT!B96</f>
        <v>Thermal Refuge Enhancement (reconnect, expand)</v>
      </c>
      <c r="K1745" s="16" t="str">
        <f>LFAT!D96</f>
        <v>N</v>
      </c>
      <c r="L1745" s="19">
        <f>LFAT!F96</f>
        <v>0.1</v>
      </c>
      <c r="M1745" s="16" t="str">
        <f>LFAT!G96</f>
        <v>R</v>
      </c>
      <c r="N1745" s="19">
        <f>LFAT!I96</f>
        <v>0.1</v>
      </c>
      <c r="O1745" s="18">
        <f>LFAT!J96</f>
        <v>0.01</v>
      </c>
      <c r="P1745" s="18">
        <f t="shared" si="81"/>
        <v>3.0025000000000004E-3</v>
      </c>
      <c r="Q1745" s="18">
        <f t="shared" si="82"/>
        <v>6.6484357490190832E-3</v>
      </c>
      <c r="R1745" s="18">
        <f t="shared" si="83"/>
        <v>2.0126776844542958E-3</v>
      </c>
    </row>
    <row r="1746" spans="1:18" ht="18" customHeight="1" x14ac:dyDescent="0.2">
      <c r="A1746" s="16" t="str">
        <f>'Limiting Factor Scores'!A156</f>
        <v>UGR10</v>
      </c>
      <c r="B1746" s="16" t="str">
        <f>'Limiting Factor Scores'!B156</f>
        <v>Upper Grande Ronde</v>
      </c>
      <c r="C1746" s="16" t="str">
        <f>'Limiting Factor Scores'!C156</f>
        <v>Decreased Sediment Quantity</v>
      </c>
      <c r="D1746" s="18">
        <f>'Limiting Factor Scores'!D156</f>
        <v>0.25409999999999999</v>
      </c>
      <c r="E1746" s="19">
        <f>'Limiting Factor Scores'!E156</f>
        <v>1.89</v>
      </c>
      <c r="F1746" s="18">
        <f>'Limiting Factor Scores'!F156</f>
        <v>0.30025000000000002</v>
      </c>
      <c r="G1746" s="18">
        <f>'Limiting Factor Scores'!G156</f>
        <v>0.3950914687826973</v>
      </c>
      <c r="H1746" s="18">
        <f>'Limiting Factor Scores'!H156</f>
        <v>0.11769366140788129</v>
      </c>
      <c r="I1746" s="17">
        <f>LFAT!A99</f>
        <v>7</v>
      </c>
      <c r="J1746" s="16" t="str">
        <f>LFAT!B99</f>
        <v>Thermal Refuge Enhancement (reconnect, expand)</v>
      </c>
      <c r="K1746" s="16" t="str">
        <f>LFAT!D99</f>
        <v>N</v>
      </c>
      <c r="L1746" s="19">
        <f>LFAT!F99</f>
        <v>0.1</v>
      </c>
      <c r="M1746" s="16" t="str">
        <f>LFAT!G99</f>
        <v>R</v>
      </c>
      <c r="N1746" s="19">
        <f>LFAT!I99</f>
        <v>0.1</v>
      </c>
      <c r="O1746" s="18">
        <f>LFAT!J99</f>
        <v>0.01</v>
      </c>
      <c r="P1746" s="18">
        <f t="shared" si="81"/>
        <v>3.0025000000000004E-3</v>
      </c>
      <c r="Q1746" s="18">
        <f t="shared" si="82"/>
        <v>3.9509146878269731E-3</v>
      </c>
      <c r="R1746" s="18">
        <f t="shared" si="83"/>
        <v>1.1769366140788129E-3</v>
      </c>
    </row>
    <row r="1747" spans="1:18" ht="18" customHeight="1" x14ac:dyDescent="0.2">
      <c r="A1747" s="16" t="str">
        <f>'Limiting Factor Scores'!A157</f>
        <v>UGR10</v>
      </c>
      <c r="B1747" s="16" t="str">
        <f>'Limiting Factor Scores'!B157</f>
        <v>Upper Grande Ronde</v>
      </c>
      <c r="C1747" s="16" t="str">
        <f>'Limiting Factor Scores'!C157</f>
        <v>Decreased Water Quantity</v>
      </c>
      <c r="D1747" s="18">
        <f>'Limiting Factor Scores'!D157</f>
        <v>0.25409999999999999</v>
      </c>
      <c r="E1747" s="19">
        <f>'Limiting Factor Scores'!E157</f>
        <v>1.82</v>
      </c>
      <c r="F1747" s="18">
        <f>'Limiting Factor Scores'!F157</f>
        <v>0.28449999999999998</v>
      </c>
      <c r="G1747" s="18">
        <f>'Limiting Factor Scores'!G157</f>
        <v>0.54166950758261878</v>
      </c>
      <c r="H1747" s="18">
        <f>'Limiting Factor Scores'!H157</f>
        <v>0.15655229867375289</v>
      </c>
      <c r="I1747" s="17">
        <f>LFAT!A97</f>
        <v>7</v>
      </c>
      <c r="J1747" s="16" t="str">
        <f>LFAT!B97</f>
        <v>Thermal Refuge Enhancement (reconnect, expand)</v>
      </c>
      <c r="K1747" s="16" t="str">
        <f>LFAT!D97</f>
        <v>I</v>
      </c>
      <c r="L1747" s="19">
        <f>LFAT!F97</f>
        <v>0.5</v>
      </c>
      <c r="M1747" s="16" t="str">
        <f>LFAT!G97</f>
        <v>R</v>
      </c>
      <c r="N1747" s="19">
        <f>LFAT!I97</f>
        <v>0.1</v>
      </c>
      <c r="O1747" s="18">
        <f>LFAT!J97</f>
        <v>0.05</v>
      </c>
      <c r="P1747" s="18">
        <f t="shared" si="81"/>
        <v>1.4225E-2</v>
      </c>
      <c r="Q1747" s="18">
        <f t="shared" si="82"/>
        <v>2.7083475379130941E-2</v>
      </c>
      <c r="R1747" s="18">
        <f t="shared" si="83"/>
        <v>7.8276149336876447E-3</v>
      </c>
    </row>
    <row r="1748" spans="1:18" ht="18" customHeight="1" x14ac:dyDescent="0.2">
      <c r="A1748" s="16" t="str">
        <f>'Limiting Factor Scores'!A158</f>
        <v>UGR10</v>
      </c>
      <c r="B1748" s="16" t="str">
        <f>'Limiting Factor Scores'!B158</f>
        <v>Upper Grande Ronde</v>
      </c>
      <c r="C1748" s="16" t="str">
        <f>'Limiting Factor Scores'!C158</f>
        <v>Floodplain Condition</v>
      </c>
      <c r="D1748" s="18">
        <f>'Limiting Factor Scores'!D158</f>
        <v>0.25409999999999999</v>
      </c>
      <c r="E1748" s="19">
        <f>'Limiting Factor Scores'!E158</f>
        <v>2.5499999999999998</v>
      </c>
      <c r="F1748" s="18">
        <f>'Limiting Factor Scores'!F158</f>
        <v>0.44874999999999998</v>
      </c>
      <c r="G1748" s="18">
        <f>'Limiting Factor Scores'!G158</f>
        <v>0.69312354379886876</v>
      </c>
      <c r="H1748" s="18">
        <f>'Limiting Factor Scores'!H158</f>
        <v>0.19679495963444796</v>
      </c>
      <c r="I1748" s="17">
        <f>LFAT!A94</f>
        <v>7</v>
      </c>
      <c r="J1748" s="16" t="str">
        <f>LFAT!B94</f>
        <v>Thermal Refuge Enhancement (reconnect, expand)</v>
      </c>
      <c r="K1748" s="16" t="str">
        <f>LFAT!D94</f>
        <v>N</v>
      </c>
      <c r="L1748" s="19">
        <f>LFAT!F94</f>
        <v>0.1</v>
      </c>
      <c r="M1748" s="16" t="str">
        <f>LFAT!G94</f>
        <v>CD</v>
      </c>
      <c r="N1748" s="19">
        <f>LFAT!I94</f>
        <v>0.5</v>
      </c>
      <c r="O1748" s="18">
        <f>LFAT!J94</f>
        <v>0.05</v>
      </c>
      <c r="P1748" s="18">
        <f t="shared" si="81"/>
        <v>2.2437499999999999E-2</v>
      </c>
      <c r="Q1748" s="18">
        <f t="shared" si="82"/>
        <v>3.4656177189943439E-2</v>
      </c>
      <c r="R1748" s="18">
        <f t="shared" si="83"/>
        <v>9.8397479817223989E-3</v>
      </c>
    </row>
    <row r="1749" spans="1:18" ht="18" customHeight="1" x14ac:dyDescent="0.2">
      <c r="A1749" s="16" t="str">
        <f>'Limiting Factor Scores'!A159</f>
        <v>UGR10</v>
      </c>
      <c r="B1749" s="16" t="str">
        <f>'Limiting Factor Scores'!B159</f>
        <v>Upper Grande Ronde</v>
      </c>
      <c r="C1749" s="16" t="str">
        <f>'Limiting Factor Scores'!C159</f>
        <v>Increased Sediment Quantity</v>
      </c>
      <c r="D1749" s="18">
        <f>'Limiting Factor Scores'!D159</f>
        <v>0.25409999999999999</v>
      </c>
      <c r="E1749" s="19">
        <f>'Limiting Factor Scores'!E159</f>
        <v>2.35</v>
      </c>
      <c r="F1749" s="18">
        <f>'Limiting Factor Scores'!F159</f>
        <v>0.40375</v>
      </c>
      <c r="G1749" s="18">
        <f>'Limiting Factor Scores'!G159</f>
        <v>0.37299838117671935</v>
      </c>
      <c r="H1749" s="18">
        <f>'Limiting Factor Scores'!H159</f>
        <v>0.12271573461649946</v>
      </c>
      <c r="I1749" s="17">
        <f>LFAT!A100</f>
        <v>7</v>
      </c>
      <c r="J1749" s="16" t="str">
        <f>LFAT!B100</f>
        <v>Thermal Refuge Enhancement (reconnect, expand)</v>
      </c>
      <c r="K1749" s="16" t="str">
        <f>LFAT!D100</f>
        <v>N</v>
      </c>
      <c r="L1749" s="19">
        <f>LFAT!F100</f>
        <v>0.1</v>
      </c>
      <c r="M1749" s="16" t="str">
        <f>LFAT!G100</f>
        <v>R</v>
      </c>
      <c r="N1749" s="19">
        <f>LFAT!I100</f>
        <v>0.1</v>
      </c>
      <c r="O1749" s="18">
        <f>LFAT!J100</f>
        <v>0.01</v>
      </c>
      <c r="P1749" s="18">
        <f t="shared" si="81"/>
        <v>4.0375000000000003E-3</v>
      </c>
      <c r="Q1749" s="18">
        <f t="shared" si="82"/>
        <v>3.7299838117671935E-3</v>
      </c>
      <c r="R1749" s="18">
        <f t="shared" si="83"/>
        <v>1.2271573461649947E-3</v>
      </c>
    </row>
    <row r="1750" spans="1:18" ht="18" customHeight="1" x14ac:dyDescent="0.2">
      <c r="A1750" s="16" t="str">
        <f>'Limiting Factor Scores'!A160</f>
        <v>UGR10</v>
      </c>
      <c r="B1750" s="16" t="str">
        <f>'Limiting Factor Scores'!B160</f>
        <v>Upper Grande Ronde</v>
      </c>
      <c r="C1750" s="16" t="str">
        <f>'Limiting Factor Scores'!C160</f>
        <v>Non-Native Species Interactions and Competition</v>
      </c>
      <c r="D1750" s="18">
        <f>'Limiting Factor Scores'!D160</f>
        <v>0.25409999999999999</v>
      </c>
      <c r="E1750" s="19">
        <f>'Limiting Factor Scores'!E160</f>
        <v>1.44</v>
      </c>
      <c r="F1750" s="18">
        <f>'Limiting Factor Scores'!F160</f>
        <v>0.19900000000000001</v>
      </c>
      <c r="G1750" s="18">
        <f>'Limiting Factor Scores'!G160</f>
        <v>0.20334715497832892</v>
      </c>
      <c r="H1750" s="18">
        <f>'Limiting Factor Scores'!H160</f>
        <v>7.1731340995882492E-2</v>
      </c>
      <c r="I1750" s="17">
        <f>LFAT!A106</f>
        <v>7</v>
      </c>
      <c r="J1750" s="16" t="str">
        <f>LFAT!B106</f>
        <v>Thermal Refuge Enhancement (reconnect, expand)</v>
      </c>
      <c r="K1750" s="16" t="str">
        <f>LFAT!D106</f>
        <v>N</v>
      </c>
      <c r="L1750" s="19">
        <f>LFAT!F106</f>
        <v>0.1</v>
      </c>
      <c r="M1750" s="16" t="str">
        <f>LFAT!G106</f>
        <v>R</v>
      </c>
      <c r="N1750" s="19">
        <f>LFAT!I106</f>
        <v>0.1</v>
      </c>
      <c r="O1750" s="18">
        <f>LFAT!J106</f>
        <v>0.01</v>
      </c>
      <c r="P1750" s="18">
        <f t="shared" si="81"/>
        <v>1.99E-3</v>
      </c>
      <c r="Q1750" s="18">
        <f t="shared" si="82"/>
        <v>2.0334715497832894E-3</v>
      </c>
      <c r="R1750" s="18">
        <f t="shared" si="83"/>
        <v>7.1731340995882494E-4</v>
      </c>
    </row>
    <row r="1751" spans="1:18" ht="18" customHeight="1" x14ac:dyDescent="0.2">
      <c r="A1751" s="16" t="str">
        <f>'Limiting Factor Scores'!A161</f>
        <v>UGR10</v>
      </c>
      <c r="B1751" s="16" t="str">
        <f>'Limiting Factor Scores'!B161</f>
        <v>Upper Grande Ronde</v>
      </c>
      <c r="C1751" s="16" t="str">
        <f>'Limiting Factor Scores'!C161</f>
        <v>Predation</v>
      </c>
      <c r="D1751" s="18">
        <f>'Limiting Factor Scores'!D161</f>
        <v>0.25409999999999999</v>
      </c>
      <c r="E1751" s="19">
        <f>'Limiting Factor Scores'!E161</f>
        <v>1.26</v>
      </c>
      <c r="F1751" s="18">
        <f>'Limiting Factor Scores'!F161</f>
        <v>0.1585</v>
      </c>
      <c r="G1751" s="18">
        <f>'Limiting Factor Scores'!G161</f>
        <v>0.21633348006328906</v>
      </c>
      <c r="H1751" s="18">
        <f>'Limiting Factor Scores'!H161</f>
        <v>6.6142810815477057E-2</v>
      </c>
      <c r="I1751" s="17">
        <f>LFAT!A104</f>
        <v>7</v>
      </c>
      <c r="J1751" s="16" t="str">
        <f>LFAT!B104</f>
        <v>Thermal Refuge Enhancement (reconnect, expand)</v>
      </c>
      <c r="K1751" s="16" t="str">
        <f>LFAT!D104</f>
        <v>I</v>
      </c>
      <c r="L1751" s="19">
        <f>LFAT!F104</f>
        <v>0.5</v>
      </c>
      <c r="M1751" s="16" t="str">
        <f>LFAT!G104</f>
        <v>R</v>
      </c>
      <c r="N1751" s="19">
        <f>LFAT!I104</f>
        <v>0.1</v>
      </c>
      <c r="O1751" s="18">
        <f>LFAT!J104</f>
        <v>0.05</v>
      </c>
      <c r="P1751" s="18">
        <f t="shared" si="81"/>
        <v>7.9249999999999998E-3</v>
      </c>
      <c r="Q1751" s="18">
        <f t="shared" si="82"/>
        <v>1.0816674003164453E-2</v>
      </c>
      <c r="R1751" s="18">
        <f t="shared" si="83"/>
        <v>3.3071405407738529E-3</v>
      </c>
    </row>
    <row r="1752" spans="1:18" ht="18" customHeight="1" x14ac:dyDescent="0.2">
      <c r="A1752" s="16" t="str">
        <f>'Limiting Factor Scores'!A162</f>
        <v>UGR10</v>
      </c>
      <c r="B1752" s="16" t="str">
        <f>'Limiting Factor Scores'!B162</f>
        <v>Upper Grande Ronde</v>
      </c>
      <c r="C1752" s="16" t="str">
        <f>'Limiting Factor Scores'!C162</f>
        <v>Riparian Condition</v>
      </c>
      <c r="D1752" s="18">
        <f>'Limiting Factor Scores'!D162</f>
        <v>0.25409999999999999</v>
      </c>
      <c r="E1752" s="19">
        <f>'Limiting Factor Scores'!E162</f>
        <v>2.35</v>
      </c>
      <c r="F1752" s="18">
        <f>'Limiting Factor Scores'!F162</f>
        <v>0.40375</v>
      </c>
      <c r="G1752" s="18">
        <f>'Limiting Factor Scores'!G162</f>
        <v>0.63680863133793675</v>
      </c>
      <c r="H1752" s="18">
        <f>'Limiting Factor Scores'!H162</f>
        <v>0.20561810570552705</v>
      </c>
      <c r="I1752" s="17">
        <f>LFAT!A93</f>
        <v>7</v>
      </c>
      <c r="J1752" s="16" t="str">
        <f>LFAT!B93</f>
        <v>Thermal Refuge Enhancement (reconnect, expand)</v>
      </c>
      <c r="K1752" s="16" t="str">
        <f>LFAT!D93</f>
        <v>N</v>
      </c>
      <c r="L1752" s="19">
        <f>LFAT!F93</f>
        <v>0.1</v>
      </c>
      <c r="M1752" s="16" t="str">
        <f>LFAT!G93</f>
        <v>R</v>
      </c>
      <c r="N1752" s="19">
        <f>LFAT!I93</f>
        <v>0.1</v>
      </c>
      <c r="O1752" s="18">
        <f>LFAT!J93</f>
        <v>0.01</v>
      </c>
      <c r="P1752" s="18">
        <f t="shared" si="81"/>
        <v>4.0375000000000003E-3</v>
      </c>
      <c r="Q1752" s="18">
        <f t="shared" si="82"/>
        <v>6.3680863133793678E-3</v>
      </c>
      <c r="R1752" s="18">
        <f t="shared" si="83"/>
        <v>2.0561810570552705E-3</v>
      </c>
    </row>
    <row r="1753" spans="1:18" ht="18" customHeight="1" x14ac:dyDescent="0.2">
      <c r="A1753" s="16" t="str">
        <f>'Limiting Factor Scores'!A163</f>
        <v>UGR10</v>
      </c>
      <c r="B1753" s="16" t="str">
        <f>'Limiting Factor Scores'!B163</f>
        <v>Upper Grande Ronde</v>
      </c>
      <c r="C1753" s="16" t="str">
        <f>'Limiting Factor Scores'!C163</f>
        <v>Side Channel and Wetland Habitat</v>
      </c>
      <c r="D1753" s="18">
        <f>'Limiting Factor Scores'!D163</f>
        <v>0.25409999999999999</v>
      </c>
      <c r="E1753" s="19">
        <f>'Limiting Factor Scores'!E163</f>
        <v>2.17</v>
      </c>
      <c r="F1753" s="18">
        <f>'Limiting Factor Scores'!F163</f>
        <v>0.36325000000000002</v>
      </c>
      <c r="G1753" s="18">
        <f>'Limiting Factor Scores'!G163</f>
        <v>0.70940545484176831</v>
      </c>
      <c r="H1753" s="18">
        <f>'Limiting Factor Scores'!H163</f>
        <v>0.2067692739248933</v>
      </c>
      <c r="I1753" s="17">
        <f>LFAT!A95</f>
        <v>7</v>
      </c>
      <c r="J1753" s="16" t="str">
        <f>LFAT!B95</f>
        <v>Thermal Refuge Enhancement (reconnect, expand)</v>
      </c>
      <c r="K1753" s="16" t="str">
        <f>LFAT!D95</f>
        <v>I</v>
      </c>
      <c r="L1753" s="19">
        <f>LFAT!F95</f>
        <v>0.5</v>
      </c>
      <c r="M1753" s="16" t="str">
        <f>LFAT!G95</f>
        <v>CD</v>
      </c>
      <c r="N1753" s="19">
        <f>LFAT!I95</f>
        <v>0.5</v>
      </c>
      <c r="O1753" s="18">
        <f>LFAT!J95</f>
        <v>0.25</v>
      </c>
      <c r="P1753" s="18">
        <f t="shared" si="81"/>
        <v>9.0812500000000004E-2</v>
      </c>
      <c r="Q1753" s="18">
        <f t="shared" si="82"/>
        <v>0.17735136371044208</v>
      </c>
      <c r="R1753" s="18">
        <f t="shared" si="83"/>
        <v>5.1692318481223326E-2</v>
      </c>
    </row>
    <row r="1754" spans="1:18" ht="18" customHeight="1" x14ac:dyDescent="0.2">
      <c r="A1754" s="16" t="str">
        <f>'Limiting Factor Scores'!A164</f>
        <v>UGR10</v>
      </c>
      <c r="B1754" s="16" t="str">
        <f>'Limiting Factor Scores'!B164</f>
        <v>Upper Grande Ronde</v>
      </c>
      <c r="C1754" s="16" t="str">
        <f>'Limiting Factor Scores'!C164</f>
        <v>Summer Water Temperature</v>
      </c>
      <c r="D1754" s="18">
        <f>'Limiting Factor Scores'!D164</f>
        <v>0.25409999999999999</v>
      </c>
      <c r="E1754" s="19">
        <f>'Limiting Factor Scores'!E164</f>
        <v>2.08</v>
      </c>
      <c r="F1754" s="18">
        <f>'Limiting Factor Scores'!F164</f>
        <v>0.34300000000000003</v>
      </c>
      <c r="G1754" s="18">
        <f>'Limiting Factor Scores'!G164</f>
        <v>0.58021193998754916</v>
      </c>
      <c r="H1754" s="18">
        <f>'Limiting Factor Scores'!H164</f>
        <v>0.18157147469688728</v>
      </c>
      <c r="I1754" s="17">
        <f>LFAT!A101</f>
        <v>7</v>
      </c>
      <c r="J1754" s="16" t="str">
        <f>LFAT!B101</f>
        <v>Thermal Refuge Enhancement (reconnect, expand)</v>
      </c>
      <c r="K1754" s="16" t="str">
        <f>LFAT!D101</f>
        <v>D</v>
      </c>
      <c r="L1754" s="19">
        <f>LFAT!F101</f>
        <v>1</v>
      </c>
      <c r="M1754" s="16" t="str">
        <f>LFAT!G101</f>
        <v>C</v>
      </c>
      <c r="N1754" s="19">
        <f>LFAT!I101</f>
        <v>1</v>
      </c>
      <c r="O1754" s="18">
        <f>LFAT!J101</f>
        <v>1</v>
      </c>
      <c r="P1754" s="18">
        <f t="shared" si="81"/>
        <v>0.34300000000000003</v>
      </c>
      <c r="Q1754" s="18">
        <f t="shared" si="82"/>
        <v>0.58021193998754916</v>
      </c>
      <c r="R1754" s="18">
        <f t="shared" si="83"/>
        <v>0.18157147469688728</v>
      </c>
    </row>
    <row r="1755" spans="1:18" ht="18" customHeight="1" x14ac:dyDescent="0.2">
      <c r="A1755" s="16" t="str">
        <f>'Limiting Factor Scores'!A165</f>
        <v>UGR10</v>
      </c>
      <c r="B1755" s="16" t="str">
        <f>'Limiting Factor Scores'!B165</f>
        <v>Upper Grande Ronde</v>
      </c>
      <c r="C1755" s="16" t="str">
        <f>'Limiting Factor Scores'!C165</f>
        <v>Water Quality</v>
      </c>
      <c r="D1755" s="18">
        <f>'Limiting Factor Scores'!D165</f>
        <v>0.25409999999999999</v>
      </c>
      <c r="E1755" s="19">
        <f>'Limiting Factor Scores'!E165</f>
        <v>1.44</v>
      </c>
      <c r="F1755" s="18">
        <f>'Limiting Factor Scores'!F165</f>
        <v>0.19900000000000001</v>
      </c>
      <c r="G1755" s="18">
        <f>'Limiting Factor Scores'!G165</f>
        <v>0.29436577507946077</v>
      </c>
      <c r="H1755" s="18">
        <f>'Limiting Factor Scores'!H165</f>
        <v>8.1710882572321245E-2</v>
      </c>
      <c r="I1755" s="17">
        <f>LFAT!A103</f>
        <v>7</v>
      </c>
      <c r="J1755" s="16" t="str">
        <f>LFAT!B103</f>
        <v>Thermal Refuge Enhancement (reconnect, expand)</v>
      </c>
      <c r="K1755" s="16" t="str">
        <f>LFAT!D103</f>
        <v>N</v>
      </c>
      <c r="L1755" s="19">
        <f>LFAT!F103</f>
        <v>0.1</v>
      </c>
      <c r="M1755" s="16" t="str">
        <f>LFAT!G103</f>
        <v>R</v>
      </c>
      <c r="N1755" s="19">
        <f>LFAT!I103</f>
        <v>0.1</v>
      </c>
      <c r="O1755" s="18">
        <f>LFAT!J103</f>
        <v>0.01</v>
      </c>
      <c r="P1755" s="18">
        <f t="shared" si="81"/>
        <v>1.99E-3</v>
      </c>
      <c r="Q1755" s="18">
        <f t="shared" si="82"/>
        <v>2.9436577507946076E-3</v>
      </c>
      <c r="R1755" s="18">
        <f t="shared" si="83"/>
        <v>8.1710882572321245E-4</v>
      </c>
    </row>
    <row r="1756" spans="1:18" ht="18" customHeight="1" x14ac:dyDescent="0.2">
      <c r="A1756" s="16" t="str">
        <f>'Limiting Factor Scores'!A166</f>
        <v>UGR10</v>
      </c>
      <c r="B1756" s="16" t="str">
        <f>'Limiting Factor Scores'!B166</f>
        <v>Upper Grande Ronde</v>
      </c>
      <c r="C1756" s="16" t="str">
        <f>'Limiting Factor Scores'!C166</f>
        <v>Winter Water Temperature</v>
      </c>
      <c r="D1756" s="18">
        <f>'Limiting Factor Scores'!D166</f>
        <v>0.25409999999999999</v>
      </c>
      <c r="E1756" s="19">
        <f>'Limiting Factor Scores'!E166</f>
        <v>1.82</v>
      </c>
      <c r="F1756" s="18">
        <f>'Limiting Factor Scores'!F166</f>
        <v>0.28449999999999998</v>
      </c>
      <c r="G1756" s="18">
        <f>'Limiting Factor Scores'!G166</f>
        <v>0.34648259251032726</v>
      </c>
      <c r="H1756" s="18">
        <f>'Limiting Factor Scores'!H166</f>
        <v>9.4371324311669891E-2</v>
      </c>
      <c r="I1756" s="17">
        <f>LFAT!A102</f>
        <v>7</v>
      </c>
      <c r="J1756" s="16" t="str">
        <f>LFAT!B102</f>
        <v>Thermal Refuge Enhancement (reconnect, expand)</v>
      </c>
      <c r="K1756" s="16" t="str">
        <f>LFAT!D102</f>
        <v>D</v>
      </c>
      <c r="L1756" s="19">
        <f>LFAT!F102</f>
        <v>1</v>
      </c>
      <c r="M1756" s="16" t="str">
        <f>LFAT!G102</f>
        <v>C</v>
      </c>
      <c r="N1756" s="19">
        <f>LFAT!I102</f>
        <v>1</v>
      </c>
      <c r="O1756" s="18">
        <f>LFAT!J102</f>
        <v>1</v>
      </c>
      <c r="P1756" s="18">
        <f t="shared" si="81"/>
        <v>0.28449999999999998</v>
      </c>
      <c r="Q1756" s="18">
        <f t="shared" si="82"/>
        <v>0.34648259251032726</v>
      </c>
      <c r="R1756" s="18">
        <f t="shared" si="83"/>
        <v>9.4371324311669891E-2</v>
      </c>
    </row>
    <row r="1757" spans="1:18" ht="18" customHeight="1" x14ac:dyDescent="0.2">
      <c r="A1757" s="16" t="str">
        <f>'Limiting Factor Scores'!A152</f>
        <v>UGR10</v>
      </c>
      <c r="B1757" s="16" t="str">
        <f>'Limiting Factor Scores'!B152</f>
        <v>Upper Grande Ronde</v>
      </c>
      <c r="C1757" s="16" t="str">
        <f>'Limiting Factor Scores'!C152</f>
        <v>Altered Flow Timing</v>
      </c>
      <c r="D1757" s="18">
        <f>'Limiting Factor Scores'!D152</f>
        <v>0.25409999999999999</v>
      </c>
      <c r="E1757" s="19">
        <f>'Limiting Factor Scores'!E152</f>
        <v>1.59</v>
      </c>
      <c r="F1757" s="18">
        <f>'Limiting Factor Scores'!F152</f>
        <v>0.23275000000000001</v>
      </c>
      <c r="G1757" s="18">
        <f>'Limiting Factor Scores'!G152</f>
        <v>0.31007187750844878</v>
      </c>
      <c r="H1757" s="18">
        <f>'Limiting Factor Scores'!H152</f>
        <v>8.6292074152792358E-2</v>
      </c>
      <c r="I1757" s="17">
        <f>LFAT!A113</f>
        <v>8</v>
      </c>
      <c r="J1757" s="16" t="str">
        <f>LFAT!B113</f>
        <v>Water Quality Improvement (not including temperature)</v>
      </c>
      <c r="K1757" s="16" t="str">
        <f>LFAT!D113</f>
        <v>N</v>
      </c>
      <c r="L1757" s="19">
        <f>LFAT!F113</f>
        <v>0.1</v>
      </c>
      <c r="M1757" s="16" t="str">
        <f>LFAT!G113</f>
        <v>R</v>
      </c>
      <c r="N1757" s="19">
        <f>LFAT!I113</f>
        <v>0.1</v>
      </c>
      <c r="O1757" s="18">
        <f>LFAT!J113</f>
        <v>0.01</v>
      </c>
      <c r="P1757" s="18">
        <f t="shared" si="81"/>
        <v>2.3275000000000001E-3</v>
      </c>
      <c r="Q1757" s="18">
        <f t="shared" si="82"/>
        <v>3.100718775084488E-3</v>
      </c>
      <c r="R1757" s="18">
        <f t="shared" si="83"/>
        <v>8.6292074152792358E-4</v>
      </c>
    </row>
    <row r="1758" spans="1:18" ht="18" customHeight="1" x14ac:dyDescent="0.2">
      <c r="A1758" s="16" t="str">
        <f>'Limiting Factor Scores'!A153</f>
        <v>UGR10</v>
      </c>
      <c r="B1758" s="16" t="str">
        <f>'Limiting Factor Scores'!B153</f>
        <v>Upper Grande Ronde</v>
      </c>
      <c r="C1758" s="16" t="str">
        <f>'Limiting Factor Scores'!C153</f>
        <v>Altered Primary Productivity</v>
      </c>
      <c r="D1758" s="18">
        <f>'Limiting Factor Scores'!D153</f>
        <v>0.25409999999999999</v>
      </c>
      <c r="E1758" s="19">
        <f>'Limiting Factor Scores'!E153</f>
        <v>1.82</v>
      </c>
      <c r="F1758" s="18">
        <f>'Limiting Factor Scores'!F153</f>
        <v>0.28449999999999998</v>
      </c>
      <c r="G1758" s="18">
        <f>'Limiting Factor Scores'!G153</f>
        <v>0.26283105744836321</v>
      </c>
      <c r="H1758" s="18">
        <f>'Limiting Factor Scores'!H153</f>
        <v>7.527089045806315E-2</v>
      </c>
      <c r="I1758" s="17">
        <f>LFAT!A120</f>
        <v>8</v>
      </c>
      <c r="J1758" s="16" t="str">
        <f>LFAT!B120</f>
        <v>Water Quality Improvement (not including temperature)</v>
      </c>
      <c r="K1758" s="16" t="str">
        <f>LFAT!D120</f>
        <v>N</v>
      </c>
      <c r="L1758" s="19">
        <f>LFAT!F120</f>
        <v>0.1</v>
      </c>
      <c r="M1758" s="16" t="str">
        <f>LFAT!G120</f>
        <v>R</v>
      </c>
      <c r="N1758" s="19">
        <f>LFAT!I120</f>
        <v>0.1</v>
      </c>
      <c r="O1758" s="18">
        <f>LFAT!J120</f>
        <v>0.01</v>
      </c>
      <c r="P1758" s="18">
        <f t="shared" si="81"/>
        <v>2.8449999999999999E-3</v>
      </c>
      <c r="Q1758" s="18">
        <f t="shared" si="82"/>
        <v>2.6283105744836321E-3</v>
      </c>
      <c r="R1758" s="18">
        <f t="shared" si="83"/>
        <v>7.5270890458063147E-4</v>
      </c>
    </row>
    <row r="1759" spans="1:18" ht="18" customHeight="1" x14ac:dyDescent="0.2">
      <c r="A1759" s="16" t="str">
        <f>'Limiting Factor Scores'!A154</f>
        <v>UGR10</v>
      </c>
      <c r="B1759" s="16" t="str">
        <f>'Limiting Factor Scores'!B154</f>
        <v>Upper Grande Ronde</v>
      </c>
      <c r="C1759" s="16" t="str">
        <f>'Limiting Factor Scores'!C154</f>
        <v>Anthropogenic Barriers</v>
      </c>
      <c r="D1759" s="18">
        <f>'Limiting Factor Scores'!D154</f>
        <v>0.25409999999999999</v>
      </c>
      <c r="E1759" s="19">
        <f>'Limiting Factor Scores'!E154</f>
        <v>1</v>
      </c>
      <c r="F1759" s="18">
        <f>'Limiting Factor Scores'!F154</f>
        <v>0.1</v>
      </c>
      <c r="G1759" s="18">
        <f>'Limiting Factor Scores'!G154</f>
        <v>0.13485449997096002</v>
      </c>
      <c r="H1759" s="18">
        <f>'Limiting Factor Scores'!H154</f>
        <v>4.2710579987367603E-2</v>
      </c>
      <c r="I1759" s="17">
        <f>LFAT!A107</f>
        <v>8</v>
      </c>
      <c r="J1759" s="16" t="str">
        <f>LFAT!B107</f>
        <v>Water Quality Improvement (not including temperature)</v>
      </c>
      <c r="K1759" s="16" t="str">
        <f>LFAT!D107</f>
        <v>N</v>
      </c>
      <c r="L1759" s="19">
        <f>LFAT!F107</f>
        <v>0.1</v>
      </c>
      <c r="M1759" s="16" t="str">
        <f>LFAT!G107</f>
        <v>R</v>
      </c>
      <c r="N1759" s="19">
        <f>LFAT!I107</f>
        <v>0.1</v>
      </c>
      <c r="O1759" s="18">
        <f>LFAT!J107</f>
        <v>0.01</v>
      </c>
      <c r="P1759" s="18">
        <f t="shared" si="81"/>
        <v>1E-3</v>
      </c>
      <c r="Q1759" s="18">
        <f t="shared" si="82"/>
        <v>1.3485449997096002E-3</v>
      </c>
      <c r="R1759" s="18">
        <f t="shared" si="83"/>
        <v>4.2710579987367603E-4</v>
      </c>
    </row>
    <row r="1760" spans="1:18" ht="18" customHeight="1" x14ac:dyDescent="0.2">
      <c r="A1760" s="16" t="str">
        <f>'Limiting Factor Scores'!A155</f>
        <v>UGR10</v>
      </c>
      <c r="B1760" s="16" t="str">
        <f>'Limiting Factor Scores'!B155</f>
        <v>Upper Grande Ronde</v>
      </c>
      <c r="C1760" s="16" t="str">
        <f>'Limiting Factor Scores'!C155</f>
        <v>Channel and Habitat Structure</v>
      </c>
      <c r="D1760" s="18">
        <f>'Limiting Factor Scores'!D155</f>
        <v>0.25409999999999999</v>
      </c>
      <c r="E1760" s="19">
        <f>'Limiting Factor Scores'!E155</f>
        <v>1.89</v>
      </c>
      <c r="F1760" s="18">
        <f>'Limiting Factor Scores'!F155</f>
        <v>0.30025000000000002</v>
      </c>
      <c r="G1760" s="18">
        <f>'Limiting Factor Scores'!G155</f>
        <v>0.66484357490190826</v>
      </c>
      <c r="H1760" s="18">
        <f>'Limiting Factor Scores'!H155</f>
        <v>0.20126776844542957</v>
      </c>
      <c r="I1760" s="17">
        <f>LFAT!A111</f>
        <v>8</v>
      </c>
      <c r="J1760" s="16" t="str">
        <f>LFAT!B111</f>
        <v>Water Quality Improvement (not including temperature)</v>
      </c>
      <c r="K1760" s="16" t="str">
        <f>LFAT!D111</f>
        <v>N</v>
      </c>
      <c r="L1760" s="19">
        <f>LFAT!F111</f>
        <v>0.1</v>
      </c>
      <c r="M1760" s="16" t="str">
        <f>LFAT!G111</f>
        <v>R</v>
      </c>
      <c r="N1760" s="19">
        <f>LFAT!I111</f>
        <v>0.1</v>
      </c>
      <c r="O1760" s="18">
        <f>LFAT!J111</f>
        <v>0.01</v>
      </c>
      <c r="P1760" s="18">
        <f t="shared" si="81"/>
        <v>3.0025000000000004E-3</v>
      </c>
      <c r="Q1760" s="18">
        <f t="shared" si="82"/>
        <v>6.6484357490190832E-3</v>
      </c>
      <c r="R1760" s="18">
        <f t="shared" si="83"/>
        <v>2.0126776844542958E-3</v>
      </c>
    </row>
    <row r="1761" spans="1:18" ht="18" customHeight="1" x14ac:dyDescent="0.2">
      <c r="A1761" s="16" t="str">
        <f>'Limiting Factor Scores'!A156</f>
        <v>UGR10</v>
      </c>
      <c r="B1761" s="16" t="str">
        <f>'Limiting Factor Scores'!B156</f>
        <v>Upper Grande Ronde</v>
      </c>
      <c r="C1761" s="16" t="str">
        <f>'Limiting Factor Scores'!C156</f>
        <v>Decreased Sediment Quantity</v>
      </c>
      <c r="D1761" s="18">
        <f>'Limiting Factor Scores'!D156</f>
        <v>0.25409999999999999</v>
      </c>
      <c r="E1761" s="19">
        <f>'Limiting Factor Scores'!E156</f>
        <v>1.89</v>
      </c>
      <c r="F1761" s="18">
        <f>'Limiting Factor Scores'!F156</f>
        <v>0.30025000000000002</v>
      </c>
      <c r="G1761" s="18">
        <f>'Limiting Factor Scores'!G156</f>
        <v>0.3950914687826973</v>
      </c>
      <c r="H1761" s="18">
        <f>'Limiting Factor Scores'!H156</f>
        <v>0.11769366140788129</v>
      </c>
      <c r="I1761" s="17">
        <f>LFAT!A114</f>
        <v>8</v>
      </c>
      <c r="J1761" s="16" t="str">
        <f>LFAT!B114</f>
        <v>Water Quality Improvement (not including temperature)</v>
      </c>
      <c r="K1761" s="16" t="str">
        <f>LFAT!D114</f>
        <v>N</v>
      </c>
      <c r="L1761" s="19">
        <f>LFAT!F114</f>
        <v>0.1</v>
      </c>
      <c r="M1761" s="16" t="str">
        <f>LFAT!G114</f>
        <v>R</v>
      </c>
      <c r="N1761" s="19">
        <f>LFAT!I114</f>
        <v>0.1</v>
      </c>
      <c r="O1761" s="18">
        <f>LFAT!J114</f>
        <v>0.01</v>
      </c>
      <c r="P1761" s="18">
        <f t="shared" si="81"/>
        <v>3.0025000000000004E-3</v>
      </c>
      <c r="Q1761" s="18">
        <f t="shared" si="82"/>
        <v>3.9509146878269731E-3</v>
      </c>
      <c r="R1761" s="18">
        <f t="shared" si="83"/>
        <v>1.1769366140788129E-3</v>
      </c>
    </row>
    <row r="1762" spans="1:18" ht="18" customHeight="1" x14ac:dyDescent="0.2">
      <c r="A1762" s="16" t="str">
        <f>'Limiting Factor Scores'!A157</f>
        <v>UGR10</v>
      </c>
      <c r="B1762" s="16" t="str">
        <f>'Limiting Factor Scores'!B157</f>
        <v>Upper Grande Ronde</v>
      </c>
      <c r="C1762" s="16" t="str">
        <f>'Limiting Factor Scores'!C157</f>
        <v>Decreased Water Quantity</v>
      </c>
      <c r="D1762" s="18">
        <f>'Limiting Factor Scores'!D157</f>
        <v>0.25409999999999999</v>
      </c>
      <c r="E1762" s="19">
        <f>'Limiting Factor Scores'!E157</f>
        <v>1.82</v>
      </c>
      <c r="F1762" s="18">
        <f>'Limiting Factor Scores'!F157</f>
        <v>0.28449999999999998</v>
      </c>
      <c r="G1762" s="18">
        <f>'Limiting Factor Scores'!G157</f>
        <v>0.54166950758261878</v>
      </c>
      <c r="H1762" s="18">
        <f>'Limiting Factor Scores'!H157</f>
        <v>0.15655229867375289</v>
      </c>
      <c r="I1762" s="17">
        <f>LFAT!A112</f>
        <v>8</v>
      </c>
      <c r="J1762" s="16" t="str">
        <f>LFAT!B112</f>
        <v>Water Quality Improvement (not including temperature)</v>
      </c>
      <c r="K1762" s="16" t="str">
        <f>LFAT!D112</f>
        <v>N</v>
      </c>
      <c r="L1762" s="19">
        <f>LFAT!F112</f>
        <v>0.1</v>
      </c>
      <c r="M1762" s="16" t="str">
        <f>LFAT!G112</f>
        <v>R</v>
      </c>
      <c r="N1762" s="19">
        <f>LFAT!I112</f>
        <v>0.1</v>
      </c>
      <c r="O1762" s="18">
        <f>LFAT!J112</f>
        <v>0.01</v>
      </c>
      <c r="P1762" s="18">
        <f t="shared" si="81"/>
        <v>2.8449999999999999E-3</v>
      </c>
      <c r="Q1762" s="18">
        <f t="shared" si="82"/>
        <v>5.4166950758261882E-3</v>
      </c>
      <c r="R1762" s="18">
        <f t="shared" si="83"/>
        <v>1.5655229867375289E-3</v>
      </c>
    </row>
    <row r="1763" spans="1:18" ht="18" customHeight="1" x14ac:dyDescent="0.2">
      <c r="A1763" s="16" t="str">
        <f>'Limiting Factor Scores'!A158</f>
        <v>UGR10</v>
      </c>
      <c r="B1763" s="16" t="str">
        <f>'Limiting Factor Scores'!B158</f>
        <v>Upper Grande Ronde</v>
      </c>
      <c r="C1763" s="16" t="str">
        <f>'Limiting Factor Scores'!C158</f>
        <v>Floodplain Condition</v>
      </c>
      <c r="D1763" s="18">
        <f>'Limiting Factor Scores'!D158</f>
        <v>0.25409999999999999</v>
      </c>
      <c r="E1763" s="19">
        <f>'Limiting Factor Scores'!E158</f>
        <v>2.5499999999999998</v>
      </c>
      <c r="F1763" s="18">
        <f>'Limiting Factor Scores'!F158</f>
        <v>0.44874999999999998</v>
      </c>
      <c r="G1763" s="18">
        <f>'Limiting Factor Scores'!G158</f>
        <v>0.69312354379886876</v>
      </c>
      <c r="H1763" s="18">
        <f>'Limiting Factor Scores'!H158</f>
        <v>0.19679495963444796</v>
      </c>
      <c r="I1763" s="17">
        <f>LFAT!A109</f>
        <v>8</v>
      </c>
      <c r="J1763" s="16" t="str">
        <f>LFAT!B109</f>
        <v>Water Quality Improvement (not including temperature)</v>
      </c>
      <c r="K1763" s="16" t="str">
        <f>LFAT!D109</f>
        <v>I</v>
      </c>
      <c r="L1763" s="19">
        <f>LFAT!F109</f>
        <v>0.5</v>
      </c>
      <c r="M1763" s="16" t="str">
        <f>LFAT!G109</f>
        <v>CD</v>
      </c>
      <c r="N1763" s="19">
        <f>LFAT!I109</f>
        <v>0.5</v>
      </c>
      <c r="O1763" s="18">
        <f>LFAT!J109</f>
        <v>0.25</v>
      </c>
      <c r="P1763" s="18">
        <f t="shared" si="81"/>
        <v>0.1121875</v>
      </c>
      <c r="Q1763" s="18">
        <f t="shared" si="82"/>
        <v>0.17328088594971719</v>
      </c>
      <c r="R1763" s="18">
        <f t="shared" si="83"/>
        <v>4.9198739908611989E-2</v>
      </c>
    </row>
    <row r="1764" spans="1:18" ht="18" customHeight="1" x14ac:dyDescent="0.2">
      <c r="A1764" s="16" t="str">
        <f>'Limiting Factor Scores'!A159</f>
        <v>UGR10</v>
      </c>
      <c r="B1764" s="16" t="str">
        <f>'Limiting Factor Scores'!B159</f>
        <v>Upper Grande Ronde</v>
      </c>
      <c r="C1764" s="16" t="str">
        <f>'Limiting Factor Scores'!C159</f>
        <v>Increased Sediment Quantity</v>
      </c>
      <c r="D1764" s="18">
        <f>'Limiting Factor Scores'!D159</f>
        <v>0.25409999999999999</v>
      </c>
      <c r="E1764" s="19">
        <f>'Limiting Factor Scores'!E159</f>
        <v>2.35</v>
      </c>
      <c r="F1764" s="18">
        <f>'Limiting Factor Scores'!F159</f>
        <v>0.40375</v>
      </c>
      <c r="G1764" s="18">
        <f>'Limiting Factor Scores'!G159</f>
        <v>0.37299838117671935</v>
      </c>
      <c r="H1764" s="18">
        <f>'Limiting Factor Scores'!H159</f>
        <v>0.12271573461649946</v>
      </c>
      <c r="I1764" s="17">
        <f>LFAT!A115</f>
        <v>8</v>
      </c>
      <c r="J1764" s="16" t="str">
        <f>LFAT!B115</f>
        <v>Water Quality Improvement (not including temperature)</v>
      </c>
      <c r="K1764" s="16" t="str">
        <f>LFAT!D115</f>
        <v>I</v>
      </c>
      <c r="L1764" s="19">
        <f>LFAT!F115</f>
        <v>0.5</v>
      </c>
      <c r="M1764" s="16" t="str">
        <f>LFAT!G115</f>
        <v>CD</v>
      </c>
      <c r="N1764" s="19">
        <f>LFAT!I115</f>
        <v>0.5</v>
      </c>
      <c r="O1764" s="18">
        <f>LFAT!J115</f>
        <v>0.25</v>
      </c>
      <c r="P1764" s="18">
        <f t="shared" si="81"/>
        <v>0.1009375</v>
      </c>
      <c r="Q1764" s="18">
        <f t="shared" si="82"/>
        <v>9.3249595294179838E-2</v>
      </c>
      <c r="R1764" s="18">
        <f t="shared" si="83"/>
        <v>3.0678933654124864E-2</v>
      </c>
    </row>
    <row r="1765" spans="1:18" ht="18" customHeight="1" x14ac:dyDescent="0.2">
      <c r="A1765" s="16" t="str">
        <f>'Limiting Factor Scores'!A160</f>
        <v>UGR10</v>
      </c>
      <c r="B1765" s="16" t="str">
        <f>'Limiting Factor Scores'!B160</f>
        <v>Upper Grande Ronde</v>
      </c>
      <c r="C1765" s="16" t="str">
        <f>'Limiting Factor Scores'!C160</f>
        <v>Non-Native Species Interactions and Competition</v>
      </c>
      <c r="D1765" s="18">
        <f>'Limiting Factor Scores'!D160</f>
        <v>0.25409999999999999</v>
      </c>
      <c r="E1765" s="19">
        <f>'Limiting Factor Scores'!E160</f>
        <v>1.44</v>
      </c>
      <c r="F1765" s="18">
        <f>'Limiting Factor Scores'!F160</f>
        <v>0.19900000000000001</v>
      </c>
      <c r="G1765" s="18">
        <f>'Limiting Factor Scores'!G160</f>
        <v>0.20334715497832892</v>
      </c>
      <c r="H1765" s="18">
        <f>'Limiting Factor Scores'!H160</f>
        <v>7.1731340995882492E-2</v>
      </c>
      <c r="I1765" s="17">
        <f>LFAT!A121</f>
        <v>8</v>
      </c>
      <c r="J1765" s="16" t="str">
        <f>LFAT!B121</f>
        <v>Water Quality Improvement (not including temperature)</v>
      </c>
      <c r="K1765" s="16" t="str">
        <f>LFAT!D121</f>
        <v>N</v>
      </c>
      <c r="L1765" s="19">
        <f>LFAT!F121</f>
        <v>0.1</v>
      </c>
      <c r="M1765" s="16" t="str">
        <f>LFAT!G121</f>
        <v>R</v>
      </c>
      <c r="N1765" s="19">
        <f>LFAT!I121</f>
        <v>0.1</v>
      </c>
      <c r="O1765" s="18">
        <f>LFAT!J121</f>
        <v>0.01</v>
      </c>
      <c r="P1765" s="18">
        <f t="shared" si="81"/>
        <v>1.99E-3</v>
      </c>
      <c r="Q1765" s="18">
        <f t="shared" si="82"/>
        <v>2.0334715497832894E-3</v>
      </c>
      <c r="R1765" s="18">
        <f t="shared" si="83"/>
        <v>7.1731340995882494E-4</v>
      </c>
    </row>
    <row r="1766" spans="1:18" ht="18" customHeight="1" x14ac:dyDescent="0.2">
      <c r="A1766" s="16" t="str">
        <f>'Limiting Factor Scores'!A161</f>
        <v>UGR10</v>
      </c>
      <c r="B1766" s="16" t="str">
        <f>'Limiting Factor Scores'!B161</f>
        <v>Upper Grande Ronde</v>
      </c>
      <c r="C1766" s="16" t="str">
        <f>'Limiting Factor Scores'!C161</f>
        <v>Predation</v>
      </c>
      <c r="D1766" s="18">
        <f>'Limiting Factor Scores'!D161</f>
        <v>0.25409999999999999</v>
      </c>
      <c r="E1766" s="19">
        <f>'Limiting Factor Scores'!E161</f>
        <v>1.26</v>
      </c>
      <c r="F1766" s="18">
        <f>'Limiting Factor Scores'!F161</f>
        <v>0.1585</v>
      </c>
      <c r="G1766" s="18">
        <f>'Limiting Factor Scores'!G161</f>
        <v>0.21633348006328906</v>
      </c>
      <c r="H1766" s="18">
        <f>'Limiting Factor Scores'!H161</f>
        <v>6.6142810815477057E-2</v>
      </c>
      <c r="I1766" s="17">
        <f>LFAT!A119</f>
        <v>8</v>
      </c>
      <c r="J1766" s="16" t="str">
        <f>LFAT!B119</f>
        <v>Water Quality Improvement (not including temperature)</v>
      </c>
      <c r="K1766" s="16" t="str">
        <f>LFAT!D119</f>
        <v>N</v>
      </c>
      <c r="L1766" s="19">
        <f>LFAT!F119</f>
        <v>0.1</v>
      </c>
      <c r="M1766" s="16" t="str">
        <f>LFAT!G119</f>
        <v>R</v>
      </c>
      <c r="N1766" s="19">
        <f>LFAT!I119</f>
        <v>0.1</v>
      </c>
      <c r="O1766" s="18">
        <f>LFAT!J119</f>
        <v>0.01</v>
      </c>
      <c r="P1766" s="18">
        <f t="shared" si="81"/>
        <v>1.585E-3</v>
      </c>
      <c r="Q1766" s="18">
        <f t="shared" si="82"/>
        <v>2.1633348006328905E-3</v>
      </c>
      <c r="R1766" s="18">
        <f t="shared" si="83"/>
        <v>6.6142810815477055E-4</v>
      </c>
    </row>
    <row r="1767" spans="1:18" ht="18" customHeight="1" x14ac:dyDescent="0.2">
      <c r="A1767" s="16" t="str">
        <f>'Limiting Factor Scores'!A162</f>
        <v>UGR10</v>
      </c>
      <c r="B1767" s="16" t="str">
        <f>'Limiting Factor Scores'!B162</f>
        <v>Upper Grande Ronde</v>
      </c>
      <c r="C1767" s="16" t="str">
        <f>'Limiting Factor Scores'!C162</f>
        <v>Riparian Condition</v>
      </c>
      <c r="D1767" s="18">
        <f>'Limiting Factor Scores'!D162</f>
        <v>0.25409999999999999</v>
      </c>
      <c r="E1767" s="19">
        <f>'Limiting Factor Scores'!E162</f>
        <v>2.35</v>
      </c>
      <c r="F1767" s="18">
        <f>'Limiting Factor Scores'!F162</f>
        <v>0.40375</v>
      </c>
      <c r="G1767" s="18">
        <f>'Limiting Factor Scores'!G162</f>
        <v>0.63680863133793675</v>
      </c>
      <c r="H1767" s="18">
        <f>'Limiting Factor Scores'!H162</f>
        <v>0.20561810570552705</v>
      </c>
      <c r="I1767" s="17">
        <f>LFAT!A108</f>
        <v>8</v>
      </c>
      <c r="J1767" s="16" t="str">
        <f>LFAT!B108</f>
        <v>Water Quality Improvement (not including temperature)</v>
      </c>
      <c r="K1767" s="16" t="str">
        <f>LFAT!D108</f>
        <v>I</v>
      </c>
      <c r="L1767" s="19">
        <f>LFAT!F108</f>
        <v>0.5</v>
      </c>
      <c r="M1767" s="16" t="str">
        <f>LFAT!G108</f>
        <v>CD</v>
      </c>
      <c r="N1767" s="19">
        <f>LFAT!I108</f>
        <v>0.5</v>
      </c>
      <c r="O1767" s="18">
        <f>LFAT!J108</f>
        <v>0.25</v>
      </c>
      <c r="P1767" s="18">
        <f t="shared" si="81"/>
        <v>0.1009375</v>
      </c>
      <c r="Q1767" s="18">
        <f t="shared" si="82"/>
        <v>0.15920215783448419</v>
      </c>
      <c r="R1767" s="18">
        <f t="shared" si="83"/>
        <v>5.1404526426381762E-2</v>
      </c>
    </row>
    <row r="1768" spans="1:18" ht="18" customHeight="1" x14ac:dyDescent="0.2">
      <c r="A1768" s="16" t="str">
        <f>'Limiting Factor Scores'!A163</f>
        <v>UGR10</v>
      </c>
      <c r="B1768" s="16" t="str">
        <f>'Limiting Factor Scores'!B163</f>
        <v>Upper Grande Ronde</v>
      </c>
      <c r="C1768" s="16" t="str">
        <f>'Limiting Factor Scores'!C163</f>
        <v>Side Channel and Wetland Habitat</v>
      </c>
      <c r="D1768" s="18">
        <f>'Limiting Factor Scores'!D163</f>
        <v>0.25409999999999999</v>
      </c>
      <c r="E1768" s="19">
        <f>'Limiting Factor Scores'!E163</f>
        <v>2.17</v>
      </c>
      <c r="F1768" s="18">
        <f>'Limiting Factor Scores'!F163</f>
        <v>0.36325000000000002</v>
      </c>
      <c r="G1768" s="18">
        <f>'Limiting Factor Scores'!G163</f>
        <v>0.70940545484176831</v>
      </c>
      <c r="H1768" s="18">
        <f>'Limiting Factor Scores'!H163</f>
        <v>0.2067692739248933</v>
      </c>
      <c r="I1768" s="17">
        <f>LFAT!A110</f>
        <v>8</v>
      </c>
      <c r="J1768" s="16" t="str">
        <f>LFAT!B110</f>
        <v>Water Quality Improvement (not including temperature)</v>
      </c>
      <c r="K1768" s="16" t="str">
        <f>LFAT!D110</f>
        <v>N</v>
      </c>
      <c r="L1768" s="19">
        <f>LFAT!F110</f>
        <v>0.1</v>
      </c>
      <c r="M1768" s="16" t="str">
        <f>LFAT!G110</f>
        <v>R</v>
      </c>
      <c r="N1768" s="19">
        <f>LFAT!I110</f>
        <v>0.1</v>
      </c>
      <c r="O1768" s="18">
        <f>LFAT!J110</f>
        <v>0.01</v>
      </c>
      <c r="P1768" s="18">
        <f t="shared" si="81"/>
        <v>3.6325000000000003E-3</v>
      </c>
      <c r="Q1768" s="18">
        <f t="shared" si="82"/>
        <v>7.0940545484176835E-3</v>
      </c>
      <c r="R1768" s="18">
        <f t="shared" si="83"/>
        <v>2.0676927392489332E-3</v>
      </c>
    </row>
    <row r="1769" spans="1:18" ht="18" customHeight="1" x14ac:dyDescent="0.2">
      <c r="A1769" s="16" t="str">
        <f>'Limiting Factor Scores'!A164</f>
        <v>UGR10</v>
      </c>
      <c r="B1769" s="16" t="str">
        <f>'Limiting Factor Scores'!B164</f>
        <v>Upper Grande Ronde</v>
      </c>
      <c r="C1769" s="16" t="str">
        <f>'Limiting Factor Scores'!C164</f>
        <v>Summer Water Temperature</v>
      </c>
      <c r="D1769" s="18">
        <f>'Limiting Factor Scores'!D164</f>
        <v>0.25409999999999999</v>
      </c>
      <c r="E1769" s="19">
        <f>'Limiting Factor Scores'!E164</f>
        <v>2.08</v>
      </c>
      <c r="F1769" s="18">
        <f>'Limiting Factor Scores'!F164</f>
        <v>0.34300000000000003</v>
      </c>
      <c r="G1769" s="18">
        <f>'Limiting Factor Scores'!G164</f>
        <v>0.58021193998754916</v>
      </c>
      <c r="H1769" s="18">
        <f>'Limiting Factor Scores'!H164</f>
        <v>0.18157147469688728</v>
      </c>
      <c r="I1769" s="17">
        <f>LFAT!A116</f>
        <v>8</v>
      </c>
      <c r="J1769" s="16" t="str">
        <f>LFAT!B116</f>
        <v>Water Quality Improvement (not including temperature)</v>
      </c>
      <c r="K1769" s="16" t="str">
        <f>LFAT!D116</f>
        <v>N</v>
      </c>
      <c r="L1769" s="19">
        <f>LFAT!F116</f>
        <v>0.1</v>
      </c>
      <c r="M1769" s="16" t="str">
        <f>LFAT!G116</f>
        <v>R</v>
      </c>
      <c r="N1769" s="19">
        <f>LFAT!I116</f>
        <v>0.1</v>
      </c>
      <c r="O1769" s="18">
        <f>LFAT!J116</f>
        <v>0.01</v>
      </c>
      <c r="P1769" s="18">
        <f t="shared" si="81"/>
        <v>3.4300000000000003E-3</v>
      </c>
      <c r="Q1769" s="18">
        <f t="shared" si="82"/>
        <v>5.8021193998754918E-3</v>
      </c>
      <c r="R1769" s="18">
        <f t="shared" si="83"/>
        <v>1.8157147469688728E-3</v>
      </c>
    </row>
    <row r="1770" spans="1:18" ht="18" customHeight="1" x14ac:dyDescent="0.2">
      <c r="A1770" s="16" t="str">
        <f>'Limiting Factor Scores'!A165</f>
        <v>UGR10</v>
      </c>
      <c r="B1770" s="16" t="str">
        <f>'Limiting Factor Scores'!B165</f>
        <v>Upper Grande Ronde</v>
      </c>
      <c r="C1770" s="16" t="str">
        <f>'Limiting Factor Scores'!C165</f>
        <v>Water Quality</v>
      </c>
      <c r="D1770" s="18">
        <f>'Limiting Factor Scores'!D165</f>
        <v>0.25409999999999999</v>
      </c>
      <c r="E1770" s="19">
        <f>'Limiting Factor Scores'!E165</f>
        <v>1.44</v>
      </c>
      <c r="F1770" s="18">
        <f>'Limiting Factor Scores'!F165</f>
        <v>0.19900000000000001</v>
      </c>
      <c r="G1770" s="18">
        <f>'Limiting Factor Scores'!G165</f>
        <v>0.29436577507946077</v>
      </c>
      <c r="H1770" s="18">
        <f>'Limiting Factor Scores'!H165</f>
        <v>8.1710882572321245E-2</v>
      </c>
      <c r="I1770" s="17">
        <f>LFAT!A118</f>
        <v>8</v>
      </c>
      <c r="J1770" s="16" t="str">
        <f>LFAT!B118</f>
        <v>Water Quality Improvement (not including temperature)</v>
      </c>
      <c r="K1770" s="16" t="str">
        <f>LFAT!D118</f>
        <v>D</v>
      </c>
      <c r="L1770" s="19">
        <f>LFAT!F118</f>
        <v>1</v>
      </c>
      <c r="M1770" s="16" t="str">
        <f>LFAT!G118</f>
        <v>C</v>
      </c>
      <c r="N1770" s="19">
        <f>LFAT!I118</f>
        <v>1</v>
      </c>
      <c r="O1770" s="18">
        <f>LFAT!J118</f>
        <v>1</v>
      </c>
      <c r="P1770" s="18">
        <f t="shared" si="81"/>
        <v>0.19900000000000001</v>
      </c>
      <c r="Q1770" s="18">
        <f t="shared" si="82"/>
        <v>0.29436577507946077</v>
      </c>
      <c r="R1770" s="18">
        <f t="shared" si="83"/>
        <v>8.1710882572321245E-2</v>
      </c>
    </row>
    <row r="1771" spans="1:18" ht="18" customHeight="1" x14ac:dyDescent="0.2">
      <c r="A1771" s="16" t="str">
        <f>'Limiting Factor Scores'!A166</f>
        <v>UGR10</v>
      </c>
      <c r="B1771" s="16" t="str">
        <f>'Limiting Factor Scores'!B166</f>
        <v>Upper Grande Ronde</v>
      </c>
      <c r="C1771" s="16" t="str">
        <f>'Limiting Factor Scores'!C166</f>
        <v>Winter Water Temperature</v>
      </c>
      <c r="D1771" s="18">
        <f>'Limiting Factor Scores'!D166</f>
        <v>0.25409999999999999</v>
      </c>
      <c r="E1771" s="19">
        <f>'Limiting Factor Scores'!E166</f>
        <v>1.82</v>
      </c>
      <c r="F1771" s="18">
        <f>'Limiting Factor Scores'!F166</f>
        <v>0.28449999999999998</v>
      </c>
      <c r="G1771" s="18">
        <f>'Limiting Factor Scores'!G166</f>
        <v>0.34648259251032726</v>
      </c>
      <c r="H1771" s="18">
        <f>'Limiting Factor Scores'!H166</f>
        <v>9.4371324311669891E-2</v>
      </c>
      <c r="I1771" s="17">
        <f>LFAT!A117</f>
        <v>8</v>
      </c>
      <c r="J1771" s="16" t="str">
        <f>LFAT!B117</f>
        <v>Water Quality Improvement (not including temperature)</v>
      </c>
      <c r="K1771" s="16" t="str">
        <f>LFAT!D117</f>
        <v>N</v>
      </c>
      <c r="L1771" s="19">
        <f>LFAT!F117</f>
        <v>0.1</v>
      </c>
      <c r="M1771" s="16" t="str">
        <f>LFAT!G117</f>
        <v>R</v>
      </c>
      <c r="N1771" s="19">
        <f>LFAT!I117</f>
        <v>0.1</v>
      </c>
      <c r="O1771" s="18">
        <f>LFAT!J117</f>
        <v>0.01</v>
      </c>
      <c r="P1771" s="18">
        <f t="shared" si="81"/>
        <v>2.8449999999999999E-3</v>
      </c>
      <c r="Q1771" s="18">
        <f t="shared" si="82"/>
        <v>3.4648259251032726E-3</v>
      </c>
      <c r="R1771" s="18">
        <f t="shared" si="83"/>
        <v>9.4371324311669897E-4</v>
      </c>
    </row>
    <row r="1772" spans="1:18" ht="18" customHeight="1" x14ac:dyDescent="0.2">
      <c r="A1772" s="16" t="str">
        <f>'Limiting Factor Scores'!A152</f>
        <v>UGR10</v>
      </c>
      <c r="B1772" s="16" t="str">
        <f>'Limiting Factor Scores'!B152</f>
        <v>Upper Grande Ronde</v>
      </c>
      <c r="C1772" s="16" t="str">
        <f>'Limiting Factor Scores'!C152</f>
        <v>Altered Flow Timing</v>
      </c>
      <c r="D1772" s="18">
        <f>'Limiting Factor Scores'!D152</f>
        <v>0.25409999999999999</v>
      </c>
      <c r="E1772" s="19">
        <f>'Limiting Factor Scores'!E152</f>
        <v>1.59</v>
      </c>
      <c r="F1772" s="18">
        <f>'Limiting Factor Scores'!F152</f>
        <v>0.23275000000000001</v>
      </c>
      <c r="G1772" s="18">
        <f>'Limiting Factor Scores'!G152</f>
        <v>0.31007187750844878</v>
      </c>
      <c r="H1772" s="18">
        <f>'Limiting Factor Scores'!H152</f>
        <v>8.6292074152792358E-2</v>
      </c>
      <c r="I1772" s="17">
        <f>LFAT!A128</f>
        <v>9</v>
      </c>
      <c r="J1772" s="16" t="str">
        <f>LFAT!B128</f>
        <v>Nutrient Enhancement</v>
      </c>
      <c r="K1772" s="16" t="str">
        <f>LFAT!D128</f>
        <v>N</v>
      </c>
      <c r="L1772" s="19">
        <f>LFAT!F128</f>
        <v>0.1</v>
      </c>
      <c r="M1772" s="16" t="str">
        <f>LFAT!G128</f>
        <v>R</v>
      </c>
      <c r="N1772" s="19">
        <f>LFAT!I128</f>
        <v>0.1</v>
      </c>
      <c r="O1772" s="18">
        <f>LFAT!J128</f>
        <v>0.01</v>
      </c>
      <c r="P1772" s="18">
        <f t="shared" si="81"/>
        <v>2.3275000000000001E-3</v>
      </c>
      <c r="Q1772" s="18">
        <f t="shared" si="82"/>
        <v>3.100718775084488E-3</v>
      </c>
      <c r="R1772" s="18">
        <f t="shared" si="83"/>
        <v>8.6292074152792358E-4</v>
      </c>
    </row>
    <row r="1773" spans="1:18" ht="18" customHeight="1" x14ac:dyDescent="0.2">
      <c r="A1773" s="16" t="str">
        <f>'Limiting Factor Scores'!A153</f>
        <v>UGR10</v>
      </c>
      <c r="B1773" s="16" t="str">
        <f>'Limiting Factor Scores'!B153</f>
        <v>Upper Grande Ronde</v>
      </c>
      <c r="C1773" s="16" t="str">
        <f>'Limiting Factor Scores'!C153</f>
        <v>Altered Primary Productivity</v>
      </c>
      <c r="D1773" s="18">
        <f>'Limiting Factor Scores'!D153</f>
        <v>0.25409999999999999</v>
      </c>
      <c r="E1773" s="19">
        <f>'Limiting Factor Scores'!E153</f>
        <v>1.82</v>
      </c>
      <c r="F1773" s="18">
        <f>'Limiting Factor Scores'!F153</f>
        <v>0.28449999999999998</v>
      </c>
      <c r="G1773" s="18">
        <f>'Limiting Factor Scores'!G153</f>
        <v>0.26283105744836321</v>
      </c>
      <c r="H1773" s="18">
        <f>'Limiting Factor Scores'!H153</f>
        <v>7.527089045806315E-2</v>
      </c>
      <c r="I1773" s="17">
        <f>LFAT!A135</f>
        <v>9</v>
      </c>
      <c r="J1773" s="16" t="str">
        <f>LFAT!B135</f>
        <v>Nutrient Enhancement</v>
      </c>
      <c r="K1773" s="16" t="str">
        <f>LFAT!D135</f>
        <v>D</v>
      </c>
      <c r="L1773" s="19">
        <f>LFAT!F135</f>
        <v>1</v>
      </c>
      <c r="M1773" s="16" t="str">
        <f>LFAT!G135</f>
        <v>C</v>
      </c>
      <c r="N1773" s="19">
        <f>LFAT!I135</f>
        <v>1</v>
      </c>
      <c r="O1773" s="18">
        <f>LFAT!J135</f>
        <v>1</v>
      </c>
      <c r="P1773" s="18">
        <f t="shared" si="81"/>
        <v>0.28449999999999998</v>
      </c>
      <c r="Q1773" s="18">
        <f t="shared" si="82"/>
        <v>0.26283105744836321</v>
      </c>
      <c r="R1773" s="18">
        <f t="shared" si="83"/>
        <v>7.527089045806315E-2</v>
      </c>
    </row>
    <row r="1774" spans="1:18" ht="18" customHeight="1" x14ac:dyDescent="0.2">
      <c r="A1774" s="16" t="str">
        <f>'Limiting Factor Scores'!A154</f>
        <v>UGR10</v>
      </c>
      <c r="B1774" s="16" t="str">
        <f>'Limiting Factor Scores'!B154</f>
        <v>Upper Grande Ronde</v>
      </c>
      <c r="C1774" s="16" t="str">
        <f>'Limiting Factor Scores'!C154</f>
        <v>Anthropogenic Barriers</v>
      </c>
      <c r="D1774" s="18">
        <f>'Limiting Factor Scores'!D154</f>
        <v>0.25409999999999999</v>
      </c>
      <c r="E1774" s="19">
        <f>'Limiting Factor Scores'!E154</f>
        <v>1</v>
      </c>
      <c r="F1774" s="18">
        <f>'Limiting Factor Scores'!F154</f>
        <v>0.1</v>
      </c>
      <c r="G1774" s="18">
        <f>'Limiting Factor Scores'!G154</f>
        <v>0.13485449997096002</v>
      </c>
      <c r="H1774" s="18">
        <f>'Limiting Factor Scores'!H154</f>
        <v>4.2710579987367603E-2</v>
      </c>
      <c r="I1774" s="17">
        <f>LFAT!A122</f>
        <v>9</v>
      </c>
      <c r="J1774" s="16" t="str">
        <f>LFAT!B122</f>
        <v>Nutrient Enhancement</v>
      </c>
      <c r="K1774" s="16" t="str">
        <f>LFAT!D122</f>
        <v>N</v>
      </c>
      <c r="L1774" s="19">
        <f>LFAT!F122</f>
        <v>0.1</v>
      </c>
      <c r="M1774" s="16" t="str">
        <f>LFAT!G122</f>
        <v>R</v>
      </c>
      <c r="N1774" s="19">
        <f>LFAT!I122</f>
        <v>0.1</v>
      </c>
      <c r="O1774" s="18">
        <f>LFAT!J122</f>
        <v>0.01</v>
      </c>
      <c r="P1774" s="18">
        <f t="shared" si="81"/>
        <v>1E-3</v>
      </c>
      <c r="Q1774" s="18">
        <f t="shared" si="82"/>
        <v>1.3485449997096002E-3</v>
      </c>
      <c r="R1774" s="18">
        <f t="shared" si="83"/>
        <v>4.2710579987367603E-4</v>
      </c>
    </row>
    <row r="1775" spans="1:18" ht="18" customHeight="1" x14ac:dyDescent="0.2">
      <c r="A1775" s="16" t="str">
        <f>'Limiting Factor Scores'!A155</f>
        <v>UGR10</v>
      </c>
      <c r="B1775" s="16" t="str">
        <f>'Limiting Factor Scores'!B155</f>
        <v>Upper Grande Ronde</v>
      </c>
      <c r="C1775" s="16" t="str">
        <f>'Limiting Factor Scores'!C155</f>
        <v>Channel and Habitat Structure</v>
      </c>
      <c r="D1775" s="18">
        <f>'Limiting Factor Scores'!D155</f>
        <v>0.25409999999999999</v>
      </c>
      <c r="E1775" s="19">
        <f>'Limiting Factor Scores'!E155</f>
        <v>1.89</v>
      </c>
      <c r="F1775" s="18">
        <f>'Limiting Factor Scores'!F155</f>
        <v>0.30025000000000002</v>
      </c>
      <c r="G1775" s="18">
        <f>'Limiting Factor Scores'!G155</f>
        <v>0.66484357490190826</v>
      </c>
      <c r="H1775" s="18">
        <f>'Limiting Factor Scores'!H155</f>
        <v>0.20126776844542957</v>
      </c>
      <c r="I1775" s="17">
        <f>LFAT!A126</f>
        <v>9</v>
      </c>
      <c r="J1775" s="16" t="str">
        <f>LFAT!B126</f>
        <v>Nutrient Enhancement</v>
      </c>
      <c r="K1775" s="16" t="str">
        <f>LFAT!D126</f>
        <v>N</v>
      </c>
      <c r="L1775" s="19">
        <f>LFAT!F126</f>
        <v>0.1</v>
      </c>
      <c r="M1775" s="16" t="str">
        <f>LFAT!G126</f>
        <v>R</v>
      </c>
      <c r="N1775" s="19">
        <f>LFAT!I126</f>
        <v>0.1</v>
      </c>
      <c r="O1775" s="18">
        <f>LFAT!J126</f>
        <v>0.01</v>
      </c>
      <c r="P1775" s="18">
        <f t="shared" si="81"/>
        <v>3.0025000000000004E-3</v>
      </c>
      <c r="Q1775" s="18">
        <f t="shared" si="82"/>
        <v>6.6484357490190832E-3</v>
      </c>
      <c r="R1775" s="18">
        <f t="shared" si="83"/>
        <v>2.0126776844542958E-3</v>
      </c>
    </row>
    <row r="1776" spans="1:18" ht="18" customHeight="1" x14ac:dyDescent="0.2">
      <c r="A1776" s="16" t="str">
        <f>'Limiting Factor Scores'!A156</f>
        <v>UGR10</v>
      </c>
      <c r="B1776" s="16" t="str">
        <f>'Limiting Factor Scores'!B156</f>
        <v>Upper Grande Ronde</v>
      </c>
      <c r="C1776" s="16" t="str">
        <f>'Limiting Factor Scores'!C156</f>
        <v>Decreased Sediment Quantity</v>
      </c>
      <c r="D1776" s="18">
        <f>'Limiting Factor Scores'!D156</f>
        <v>0.25409999999999999</v>
      </c>
      <c r="E1776" s="19">
        <f>'Limiting Factor Scores'!E156</f>
        <v>1.89</v>
      </c>
      <c r="F1776" s="18">
        <f>'Limiting Factor Scores'!F156</f>
        <v>0.30025000000000002</v>
      </c>
      <c r="G1776" s="18">
        <f>'Limiting Factor Scores'!G156</f>
        <v>0.3950914687826973</v>
      </c>
      <c r="H1776" s="18">
        <f>'Limiting Factor Scores'!H156</f>
        <v>0.11769366140788129</v>
      </c>
      <c r="I1776" s="17">
        <f>LFAT!A129</f>
        <v>9</v>
      </c>
      <c r="J1776" s="16" t="str">
        <f>LFAT!B129</f>
        <v>Nutrient Enhancement</v>
      </c>
      <c r="K1776" s="16" t="str">
        <f>LFAT!D129</f>
        <v>N</v>
      </c>
      <c r="L1776" s="19">
        <f>LFAT!F129</f>
        <v>0.1</v>
      </c>
      <c r="M1776" s="16" t="str">
        <f>LFAT!G129</f>
        <v>R</v>
      </c>
      <c r="N1776" s="19">
        <f>LFAT!I129</f>
        <v>0.1</v>
      </c>
      <c r="O1776" s="18">
        <f>LFAT!J129</f>
        <v>0.01</v>
      </c>
      <c r="P1776" s="18">
        <f t="shared" si="81"/>
        <v>3.0025000000000004E-3</v>
      </c>
      <c r="Q1776" s="18">
        <f t="shared" si="82"/>
        <v>3.9509146878269731E-3</v>
      </c>
      <c r="R1776" s="18">
        <f t="shared" si="83"/>
        <v>1.1769366140788129E-3</v>
      </c>
    </row>
    <row r="1777" spans="1:18" ht="18" customHeight="1" x14ac:dyDescent="0.2">
      <c r="A1777" s="16" t="str">
        <f>'Limiting Factor Scores'!A157</f>
        <v>UGR10</v>
      </c>
      <c r="B1777" s="16" t="str">
        <f>'Limiting Factor Scores'!B157</f>
        <v>Upper Grande Ronde</v>
      </c>
      <c r="C1777" s="16" t="str">
        <f>'Limiting Factor Scores'!C157</f>
        <v>Decreased Water Quantity</v>
      </c>
      <c r="D1777" s="18">
        <f>'Limiting Factor Scores'!D157</f>
        <v>0.25409999999999999</v>
      </c>
      <c r="E1777" s="19">
        <f>'Limiting Factor Scores'!E157</f>
        <v>1.82</v>
      </c>
      <c r="F1777" s="18">
        <f>'Limiting Factor Scores'!F157</f>
        <v>0.28449999999999998</v>
      </c>
      <c r="G1777" s="18">
        <f>'Limiting Factor Scores'!G157</f>
        <v>0.54166950758261878</v>
      </c>
      <c r="H1777" s="18">
        <f>'Limiting Factor Scores'!H157</f>
        <v>0.15655229867375289</v>
      </c>
      <c r="I1777" s="17">
        <f>LFAT!A127</f>
        <v>9</v>
      </c>
      <c r="J1777" s="16" t="str">
        <f>LFAT!B127</f>
        <v>Nutrient Enhancement</v>
      </c>
      <c r="K1777" s="16" t="str">
        <f>LFAT!D127</f>
        <v>N</v>
      </c>
      <c r="L1777" s="19">
        <f>LFAT!F127</f>
        <v>0.1</v>
      </c>
      <c r="M1777" s="16" t="str">
        <f>LFAT!G127</f>
        <v>R</v>
      </c>
      <c r="N1777" s="19">
        <f>LFAT!I127</f>
        <v>0.1</v>
      </c>
      <c r="O1777" s="18">
        <f>LFAT!J127</f>
        <v>0.01</v>
      </c>
      <c r="P1777" s="18">
        <f t="shared" si="81"/>
        <v>2.8449999999999999E-3</v>
      </c>
      <c r="Q1777" s="18">
        <f t="shared" si="82"/>
        <v>5.4166950758261882E-3</v>
      </c>
      <c r="R1777" s="18">
        <f t="shared" si="83"/>
        <v>1.5655229867375289E-3</v>
      </c>
    </row>
    <row r="1778" spans="1:18" ht="18" customHeight="1" x14ac:dyDescent="0.2">
      <c r="A1778" s="16" t="str">
        <f>'Limiting Factor Scores'!A158</f>
        <v>UGR10</v>
      </c>
      <c r="B1778" s="16" t="str">
        <f>'Limiting Factor Scores'!B158</f>
        <v>Upper Grande Ronde</v>
      </c>
      <c r="C1778" s="16" t="str">
        <f>'Limiting Factor Scores'!C158</f>
        <v>Floodplain Condition</v>
      </c>
      <c r="D1778" s="18">
        <f>'Limiting Factor Scores'!D158</f>
        <v>0.25409999999999999</v>
      </c>
      <c r="E1778" s="19">
        <f>'Limiting Factor Scores'!E158</f>
        <v>2.5499999999999998</v>
      </c>
      <c r="F1778" s="18">
        <f>'Limiting Factor Scores'!F158</f>
        <v>0.44874999999999998</v>
      </c>
      <c r="G1778" s="18">
        <f>'Limiting Factor Scores'!G158</f>
        <v>0.69312354379886876</v>
      </c>
      <c r="H1778" s="18">
        <f>'Limiting Factor Scores'!H158</f>
        <v>0.19679495963444796</v>
      </c>
      <c r="I1778" s="17">
        <f>LFAT!A124</f>
        <v>9</v>
      </c>
      <c r="J1778" s="16" t="str">
        <f>LFAT!B124</f>
        <v>Nutrient Enhancement</v>
      </c>
      <c r="K1778" s="16" t="str">
        <f>LFAT!D124</f>
        <v>I</v>
      </c>
      <c r="L1778" s="19">
        <f>LFAT!F124</f>
        <v>0.5</v>
      </c>
      <c r="M1778" s="16" t="str">
        <f>LFAT!G124</f>
        <v>R</v>
      </c>
      <c r="N1778" s="19">
        <f>LFAT!I124</f>
        <v>0.1</v>
      </c>
      <c r="O1778" s="18">
        <f>LFAT!J124</f>
        <v>0.05</v>
      </c>
      <c r="P1778" s="18">
        <f t="shared" si="81"/>
        <v>2.2437499999999999E-2</v>
      </c>
      <c r="Q1778" s="18">
        <f t="shared" si="82"/>
        <v>3.4656177189943439E-2</v>
      </c>
      <c r="R1778" s="18">
        <f t="shared" si="83"/>
        <v>9.8397479817223989E-3</v>
      </c>
    </row>
    <row r="1779" spans="1:18" ht="18" customHeight="1" x14ac:dyDescent="0.2">
      <c r="A1779" s="16" t="str">
        <f>'Limiting Factor Scores'!A159</f>
        <v>UGR10</v>
      </c>
      <c r="B1779" s="16" t="str">
        <f>'Limiting Factor Scores'!B159</f>
        <v>Upper Grande Ronde</v>
      </c>
      <c r="C1779" s="16" t="str">
        <f>'Limiting Factor Scores'!C159</f>
        <v>Increased Sediment Quantity</v>
      </c>
      <c r="D1779" s="18">
        <f>'Limiting Factor Scores'!D159</f>
        <v>0.25409999999999999</v>
      </c>
      <c r="E1779" s="19">
        <f>'Limiting Factor Scores'!E159</f>
        <v>2.35</v>
      </c>
      <c r="F1779" s="18">
        <f>'Limiting Factor Scores'!F159</f>
        <v>0.40375</v>
      </c>
      <c r="G1779" s="18">
        <f>'Limiting Factor Scores'!G159</f>
        <v>0.37299838117671935</v>
      </c>
      <c r="H1779" s="18">
        <f>'Limiting Factor Scores'!H159</f>
        <v>0.12271573461649946</v>
      </c>
      <c r="I1779" s="17">
        <f>LFAT!A130</f>
        <v>9</v>
      </c>
      <c r="J1779" s="16" t="str">
        <f>LFAT!B130</f>
        <v>Nutrient Enhancement</v>
      </c>
      <c r="K1779" s="16" t="str">
        <f>LFAT!D130</f>
        <v>N</v>
      </c>
      <c r="L1779" s="19">
        <f>LFAT!F130</f>
        <v>0.1</v>
      </c>
      <c r="M1779" s="16" t="str">
        <f>LFAT!G130</f>
        <v>R</v>
      </c>
      <c r="N1779" s="19">
        <f>LFAT!I130</f>
        <v>0.1</v>
      </c>
      <c r="O1779" s="18">
        <f>LFAT!J130</f>
        <v>0.01</v>
      </c>
      <c r="P1779" s="18">
        <f t="shared" si="81"/>
        <v>4.0375000000000003E-3</v>
      </c>
      <c r="Q1779" s="18">
        <f t="shared" si="82"/>
        <v>3.7299838117671935E-3</v>
      </c>
      <c r="R1779" s="18">
        <f t="shared" si="83"/>
        <v>1.2271573461649947E-3</v>
      </c>
    </row>
    <row r="1780" spans="1:18" ht="18" customHeight="1" x14ac:dyDescent="0.2">
      <c r="A1780" s="16" t="str">
        <f>'Limiting Factor Scores'!A160</f>
        <v>UGR10</v>
      </c>
      <c r="B1780" s="16" t="str">
        <f>'Limiting Factor Scores'!B160</f>
        <v>Upper Grande Ronde</v>
      </c>
      <c r="C1780" s="16" t="str">
        <f>'Limiting Factor Scores'!C160</f>
        <v>Non-Native Species Interactions and Competition</v>
      </c>
      <c r="D1780" s="18">
        <f>'Limiting Factor Scores'!D160</f>
        <v>0.25409999999999999</v>
      </c>
      <c r="E1780" s="19">
        <f>'Limiting Factor Scores'!E160</f>
        <v>1.44</v>
      </c>
      <c r="F1780" s="18">
        <f>'Limiting Factor Scores'!F160</f>
        <v>0.19900000000000001</v>
      </c>
      <c r="G1780" s="18">
        <f>'Limiting Factor Scores'!G160</f>
        <v>0.20334715497832892</v>
      </c>
      <c r="H1780" s="18">
        <f>'Limiting Factor Scores'!H160</f>
        <v>7.1731340995882492E-2</v>
      </c>
      <c r="I1780" s="17">
        <f>LFAT!A136</f>
        <v>9</v>
      </c>
      <c r="J1780" s="16" t="str">
        <f>LFAT!B136</f>
        <v>Nutrient Enhancement</v>
      </c>
      <c r="K1780" s="16" t="str">
        <f>LFAT!D136</f>
        <v>N</v>
      </c>
      <c r="L1780" s="19">
        <f>LFAT!F136</f>
        <v>0.1</v>
      </c>
      <c r="M1780" s="16" t="str">
        <f>LFAT!G136</f>
        <v>R</v>
      </c>
      <c r="N1780" s="19">
        <f>LFAT!I136</f>
        <v>0.1</v>
      </c>
      <c r="O1780" s="18">
        <f>LFAT!J136</f>
        <v>0.01</v>
      </c>
      <c r="P1780" s="18">
        <f t="shared" si="81"/>
        <v>1.99E-3</v>
      </c>
      <c r="Q1780" s="18">
        <f t="shared" si="82"/>
        <v>2.0334715497832894E-3</v>
      </c>
      <c r="R1780" s="18">
        <f t="shared" si="83"/>
        <v>7.1731340995882494E-4</v>
      </c>
    </row>
    <row r="1781" spans="1:18" ht="18" customHeight="1" x14ac:dyDescent="0.2">
      <c r="A1781" s="16" t="str">
        <f>'Limiting Factor Scores'!A161</f>
        <v>UGR10</v>
      </c>
      <c r="B1781" s="16" t="str">
        <f>'Limiting Factor Scores'!B161</f>
        <v>Upper Grande Ronde</v>
      </c>
      <c r="C1781" s="16" t="str">
        <f>'Limiting Factor Scores'!C161</f>
        <v>Predation</v>
      </c>
      <c r="D1781" s="18">
        <f>'Limiting Factor Scores'!D161</f>
        <v>0.25409999999999999</v>
      </c>
      <c r="E1781" s="19">
        <f>'Limiting Factor Scores'!E161</f>
        <v>1.26</v>
      </c>
      <c r="F1781" s="18">
        <f>'Limiting Factor Scores'!F161</f>
        <v>0.1585</v>
      </c>
      <c r="G1781" s="18">
        <f>'Limiting Factor Scores'!G161</f>
        <v>0.21633348006328906</v>
      </c>
      <c r="H1781" s="18">
        <f>'Limiting Factor Scores'!H161</f>
        <v>6.6142810815477057E-2</v>
      </c>
      <c r="I1781" s="17">
        <f>LFAT!A134</f>
        <v>9</v>
      </c>
      <c r="J1781" s="16" t="str">
        <f>LFAT!B134</f>
        <v>Nutrient Enhancement</v>
      </c>
      <c r="K1781" s="16" t="str">
        <f>LFAT!D134</f>
        <v>N</v>
      </c>
      <c r="L1781" s="19">
        <f>LFAT!F134</f>
        <v>0.1</v>
      </c>
      <c r="M1781" s="16" t="str">
        <f>LFAT!G134</f>
        <v>R</v>
      </c>
      <c r="N1781" s="19">
        <f>LFAT!I134</f>
        <v>0.1</v>
      </c>
      <c r="O1781" s="18">
        <f>LFAT!J134</f>
        <v>0.01</v>
      </c>
      <c r="P1781" s="18">
        <f t="shared" si="81"/>
        <v>1.585E-3</v>
      </c>
      <c r="Q1781" s="18">
        <f t="shared" si="82"/>
        <v>2.1633348006328905E-3</v>
      </c>
      <c r="R1781" s="18">
        <f t="shared" si="83"/>
        <v>6.6142810815477055E-4</v>
      </c>
    </row>
    <row r="1782" spans="1:18" ht="18" customHeight="1" x14ac:dyDescent="0.2">
      <c r="A1782" s="16" t="str">
        <f>'Limiting Factor Scores'!A162</f>
        <v>UGR10</v>
      </c>
      <c r="B1782" s="16" t="str">
        <f>'Limiting Factor Scores'!B162</f>
        <v>Upper Grande Ronde</v>
      </c>
      <c r="C1782" s="16" t="str">
        <f>'Limiting Factor Scores'!C162</f>
        <v>Riparian Condition</v>
      </c>
      <c r="D1782" s="18">
        <f>'Limiting Factor Scores'!D162</f>
        <v>0.25409999999999999</v>
      </c>
      <c r="E1782" s="19">
        <f>'Limiting Factor Scores'!E162</f>
        <v>2.35</v>
      </c>
      <c r="F1782" s="18">
        <f>'Limiting Factor Scores'!F162</f>
        <v>0.40375</v>
      </c>
      <c r="G1782" s="18">
        <f>'Limiting Factor Scores'!G162</f>
        <v>0.63680863133793675</v>
      </c>
      <c r="H1782" s="18">
        <f>'Limiting Factor Scores'!H162</f>
        <v>0.20561810570552705</v>
      </c>
      <c r="I1782" s="17">
        <f>LFAT!A123</f>
        <v>9</v>
      </c>
      <c r="J1782" s="16" t="str">
        <f>LFAT!B123</f>
        <v>Nutrient Enhancement</v>
      </c>
      <c r="K1782" s="16" t="str">
        <f>LFAT!D123</f>
        <v>I</v>
      </c>
      <c r="L1782" s="19">
        <f>LFAT!F123</f>
        <v>0.5</v>
      </c>
      <c r="M1782" s="16" t="str">
        <f>LFAT!G123</f>
        <v>CD</v>
      </c>
      <c r="N1782" s="19">
        <f>LFAT!I123</f>
        <v>0.5</v>
      </c>
      <c r="O1782" s="18">
        <f>LFAT!J123</f>
        <v>0.25</v>
      </c>
      <c r="P1782" s="18">
        <f t="shared" si="81"/>
        <v>0.1009375</v>
      </c>
      <c r="Q1782" s="18">
        <f t="shared" si="82"/>
        <v>0.15920215783448419</v>
      </c>
      <c r="R1782" s="18">
        <f t="shared" si="83"/>
        <v>5.1404526426381762E-2</v>
      </c>
    </row>
    <row r="1783" spans="1:18" ht="18" customHeight="1" x14ac:dyDescent="0.2">
      <c r="A1783" s="16" t="str">
        <f>'Limiting Factor Scores'!A163</f>
        <v>UGR10</v>
      </c>
      <c r="B1783" s="16" t="str">
        <f>'Limiting Factor Scores'!B163</f>
        <v>Upper Grande Ronde</v>
      </c>
      <c r="C1783" s="16" t="str">
        <f>'Limiting Factor Scores'!C163</f>
        <v>Side Channel and Wetland Habitat</v>
      </c>
      <c r="D1783" s="18">
        <f>'Limiting Factor Scores'!D163</f>
        <v>0.25409999999999999</v>
      </c>
      <c r="E1783" s="19">
        <f>'Limiting Factor Scores'!E163</f>
        <v>2.17</v>
      </c>
      <c r="F1783" s="18">
        <f>'Limiting Factor Scores'!F163</f>
        <v>0.36325000000000002</v>
      </c>
      <c r="G1783" s="18">
        <f>'Limiting Factor Scores'!G163</f>
        <v>0.70940545484176831</v>
      </c>
      <c r="H1783" s="18">
        <f>'Limiting Factor Scores'!H163</f>
        <v>0.2067692739248933</v>
      </c>
      <c r="I1783" s="17">
        <f>LFAT!A125</f>
        <v>9</v>
      </c>
      <c r="J1783" s="16" t="str">
        <f>LFAT!B125</f>
        <v>Nutrient Enhancement</v>
      </c>
      <c r="K1783" s="16" t="str">
        <f>LFAT!D125</f>
        <v>N</v>
      </c>
      <c r="L1783" s="19">
        <f>LFAT!F125</f>
        <v>0.1</v>
      </c>
      <c r="M1783" s="16" t="str">
        <f>LFAT!G125</f>
        <v>R</v>
      </c>
      <c r="N1783" s="19">
        <f>LFAT!I125</f>
        <v>0.1</v>
      </c>
      <c r="O1783" s="18">
        <f>LFAT!J125</f>
        <v>0.01</v>
      </c>
      <c r="P1783" s="18">
        <f t="shared" si="81"/>
        <v>3.6325000000000003E-3</v>
      </c>
      <c r="Q1783" s="18">
        <f t="shared" si="82"/>
        <v>7.0940545484176835E-3</v>
      </c>
      <c r="R1783" s="18">
        <f t="shared" si="83"/>
        <v>2.0676927392489332E-3</v>
      </c>
    </row>
    <row r="1784" spans="1:18" ht="18" customHeight="1" x14ac:dyDescent="0.2">
      <c r="A1784" s="16" t="str">
        <f>'Limiting Factor Scores'!A164</f>
        <v>UGR10</v>
      </c>
      <c r="B1784" s="16" t="str">
        <f>'Limiting Factor Scores'!B164</f>
        <v>Upper Grande Ronde</v>
      </c>
      <c r="C1784" s="16" t="str">
        <f>'Limiting Factor Scores'!C164</f>
        <v>Summer Water Temperature</v>
      </c>
      <c r="D1784" s="18">
        <f>'Limiting Factor Scores'!D164</f>
        <v>0.25409999999999999</v>
      </c>
      <c r="E1784" s="19">
        <f>'Limiting Factor Scores'!E164</f>
        <v>2.08</v>
      </c>
      <c r="F1784" s="18">
        <f>'Limiting Factor Scores'!F164</f>
        <v>0.34300000000000003</v>
      </c>
      <c r="G1784" s="18">
        <f>'Limiting Factor Scores'!G164</f>
        <v>0.58021193998754916</v>
      </c>
      <c r="H1784" s="18">
        <f>'Limiting Factor Scores'!H164</f>
        <v>0.18157147469688728</v>
      </c>
      <c r="I1784" s="17">
        <f>LFAT!A131</f>
        <v>9</v>
      </c>
      <c r="J1784" s="16" t="str">
        <f>LFAT!B131</f>
        <v>Nutrient Enhancement</v>
      </c>
      <c r="K1784" s="16" t="str">
        <f>LFAT!D131</f>
        <v>N</v>
      </c>
      <c r="L1784" s="19">
        <f>LFAT!F131</f>
        <v>0.1</v>
      </c>
      <c r="M1784" s="16" t="str">
        <f>LFAT!G131</f>
        <v>R</v>
      </c>
      <c r="N1784" s="19">
        <f>LFAT!I131</f>
        <v>0.1</v>
      </c>
      <c r="O1784" s="18">
        <f>LFAT!J131</f>
        <v>0.01</v>
      </c>
      <c r="P1784" s="18">
        <f t="shared" si="81"/>
        <v>3.4300000000000003E-3</v>
      </c>
      <c r="Q1784" s="18">
        <f t="shared" si="82"/>
        <v>5.8021193998754918E-3</v>
      </c>
      <c r="R1784" s="18">
        <f t="shared" si="83"/>
        <v>1.8157147469688728E-3</v>
      </c>
    </row>
    <row r="1785" spans="1:18" ht="18" customHeight="1" x14ac:dyDescent="0.2">
      <c r="A1785" s="16" t="str">
        <f>'Limiting Factor Scores'!A165</f>
        <v>UGR10</v>
      </c>
      <c r="B1785" s="16" t="str">
        <f>'Limiting Factor Scores'!B165</f>
        <v>Upper Grande Ronde</v>
      </c>
      <c r="C1785" s="16" t="str">
        <f>'Limiting Factor Scores'!C165</f>
        <v>Water Quality</v>
      </c>
      <c r="D1785" s="18">
        <f>'Limiting Factor Scores'!D165</f>
        <v>0.25409999999999999</v>
      </c>
      <c r="E1785" s="19">
        <f>'Limiting Factor Scores'!E165</f>
        <v>1.44</v>
      </c>
      <c r="F1785" s="18">
        <f>'Limiting Factor Scores'!F165</f>
        <v>0.19900000000000001</v>
      </c>
      <c r="G1785" s="18">
        <f>'Limiting Factor Scores'!G165</f>
        <v>0.29436577507946077</v>
      </c>
      <c r="H1785" s="18">
        <f>'Limiting Factor Scores'!H165</f>
        <v>8.1710882572321245E-2</v>
      </c>
      <c r="I1785" s="17">
        <f>LFAT!A133</f>
        <v>9</v>
      </c>
      <c r="J1785" s="16" t="str">
        <f>LFAT!B133</f>
        <v>Nutrient Enhancement</v>
      </c>
      <c r="K1785" s="16" t="str">
        <f>LFAT!D133</f>
        <v>N</v>
      </c>
      <c r="L1785" s="19">
        <f>LFAT!F133</f>
        <v>0.1</v>
      </c>
      <c r="M1785" s="16" t="str">
        <f>LFAT!G133</f>
        <v>R</v>
      </c>
      <c r="N1785" s="19">
        <f>LFAT!I133</f>
        <v>0.1</v>
      </c>
      <c r="O1785" s="18">
        <f>LFAT!J133</f>
        <v>0.01</v>
      </c>
      <c r="P1785" s="18">
        <f t="shared" si="81"/>
        <v>1.99E-3</v>
      </c>
      <c r="Q1785" s="18">
        <f t="shared" si="82"/>
        <v>2.9436577507946076E-3</v>
      </c>
      <c r="R1785" s="18">
        <f t="shared" si="83"/>
        <v>8.1710882572321245E-4</v>
      </c>
    </row>
    <row r="1786" spans="1:18" ht="18" customHeight="1" x14ac:dyDescent="0.2">
      <c r="A1786" s="16" t="str">
        <f>'Limiting Factor Scores'!A166</f>
        <v>UGR10</v>
      </c>
      <c r="B1786" s="16" t="str">
        <f>'Limiting Factor Scores'!B166</f>
        <v>Upper Grande Ronde</v>
      </c>
      <c r="C1786" s="16" t="str">
        <f>'Limiting Factor Scores'!C166</f>
        <v>Winter Water Temperature</v>
      </c>
      <c r="D1786" s="18">
        <f>'Limiting Factor Scores'!D166</f>
        <v>0.25409999999999999</v>
      </c>
      <c r="E1786" s="19">
        <f>'Limiting Factor Scores'!E166</f>
        <v>1.82</v>
      </c>
      <c r="F1786" s="18">
        <f>'Limiting Factor Scores'!F166</f>
        <v>0.28449999999999998</v>
      </c>
      <c r="G1786" s="18">
        <f>'Limiting Factor Scores'!G166</f>
        <v>0.34648259251032726</v>
      </c>
      <c r="H1786" s="18">
        <f>'Limiting Factor Scores'!H166</f>
        <v>9.4371324311669891E-2</v>
      </c>
      <c r="I1786" s="17">
        <f>LFAT!A132</f>
        <v>9</v>
      </c>
      <c r="J1786" s="16" t="str">
        <f>LFAT!B132</f>
        <v>Nutrient Enhancement</v>
      </c>
      <c r="K1786" s="16" t="str">
        <f>LFAT!D132</f>
        <v>N</v>
      </c>
      <c r="L1786" s="19">
        <f>LFAT!F132</f>
        <v>0.1</v>
      </c>
      <c r="M1786" s="16" t="str">
        <f>LFAT!G132</f>
        <v>R</v>
      </c>
      <c r="N1786" s="19">
        <f>LFAT!I132</f>
        <v>0.1</v>
      </c>
      <c r="O1786" s="18">
        <f>LFAT!J132</f>
        <v>0.01</v>
      </c>
      <c r="P1786" s="18">
        <f t="shared" si="81"/>
        <v>2.8449999999999999E-3</v>
      </c>
      <c r="Q1786" s="18">
        <f t="shared" si="82"/>
        <v>3.4648259251032726E-3</v>
      </c>
      <c r="R1786" s="18">
        <f t="shared" si="83"/>
        <v>9.4371324311669897E-4</v>
      </c>
    </row>
    <row r="1787" spans="1:18" ht="18" customHeight="1" x14ac:dyDescent="0.2">
      <c r="A1787" s="16" t="str">
        <f>'Limiting Factor Scores'!A152</f>
        <v>UGR10</v>
      </c>
      <c r="B1787" s="16" t="str">
        <f>'Limiting Factor Scores'!B152</f>
        <v>Upper Grande Ronde</v>
      </c>
      <c r="C1787" s="16" t="str">
        <f>'Limiting Factor Scores'!C152</f>
        <v>Altered Flow Timing</v>
      </c>
      <c r="D1787" s="18">
        <f>'Limiting Factor Scores'!D152</f>
        <v>0.25409999999999999</v>
      </c>
      <c r="E1787" s="19">
        <f>'Limiting Factor Scores'!E152</f>
        <v>1.59</v>
      </c>
      <c r="F1787" s="18">
        <f>'Limiting Factor Scores'!F152</f>
        <v>0.23275000000000001</v>
      </c>
      <c r="G1787" s="18">
        <f>'Limiting Factor Scores'!G152</f>
        <v>0.31007187750844878</v>
      </c>
      <c r="H1787" s="18">
        <f>'Limiting Factor Scores'!H152</f>
        <v>8.6292074152792358E-2</v>
      </c>
      <c r="I1787" s="17">
        <f>LFAT!A143</f>
        <v>10</v>
      </c>
      <c r="J1787" s="16" t="str">
        <f>LFAT!B143</f>
        <v>Upland Treatments</v>
      </c>
      <c r="K1787" s="16" t="str">
        <f>LFAT!D143</f>
        <v>I</v>
      </c>
      <c r="L1787" s="19">
        <f>LFAT!F143</f>
        <v>0.5</v>
      </c>
      <c r="M1787" s="16" t="str">
        <f>LFAT!G143</f>
        <v>CD</v>
      </c>
      <c r="N1787" s="19">
        <f>LFAT!I143</f>
        <v>0.5</v>
      </c>
      <c r="O1787" s="18">
        <f>LFAT!J143</f>
        <v>0.25</v>
      </c>
      <c r="P1787" s="18">
        <f t="shared" si="81"/>
        <v>5.8187500000000003E-2</v>
      </c>
      <c r="Q1787" s="18">
        <f t="shared" si="82"/>
        <v>7.7517969377112195E-2</v>
      </c>
      <c r="R1787" s="18">
        <f t="shared" si="83"/>
        <v>2.157301853819809E-2</v>
      </c>
    </row>
    <row r="1788" spans="1:18" ht="18" customHeight="1" x14ac:dyDescent="0.2">
      <c r="A1788" s="16" t="str">
        <f>'Limiting Factor Scores'!A153</f>
        <v>UGR10</v>
      </c>
      <c r="B1788" s="16" t="str">
        <f>'Limiting Factor Scores'!B153</f>
        <v>Upper Grande Ronde</v>
      </c>
      <c r="C1788" s="16" t="str">
        <f>'Limiting Factor Scores'!C153</f>
        <v>Altered Primary Productivity</v>
      </c>
      <c r="D1788" s="18">
        <f>'Limiting Factor Scores'!D153</f>
        <v>0.25409999999999999</v>
      </c>
      <c r="E1788" s="19">
        <f>'Limiting Factor Scores'!E153</f>
        <v>1.82</v>
      </c>
      <c r="F1788" s="18">
        <f>'Limiting Factor Scores'!F153</f>
        <v>0.28449999999999998</v>
      </c>
      <c r="G1788" s="18">
        <f>'Limiting Factor Scores'!G153</f>
        <v>0.26283105744836321</v>
      </c>
      <c r="H1788" s="18">
        <f>'Limiting Factor Scores'!H153</f>
        <v>7.527089045806315E-2</v>
      </c>
      <c r="I1788" s="17">
        <f>LFAT!A150</f>
        <v>10</v>
      </c>
      <c r="J1788" s="16" t="str">
        <f>LFAT!B150</f>
        <v>Upland Treatments</v>
      </c>
      <c r="K1788" s="16" t="str">
        <f>LFAT!D150</f>
        <v>I</v>
      </c>
      <c r="L1788" s="19">
        <f>LFAT!F150</f>
        <v>0.5</v>
      </c>
      <c r="M1788" s="16" t="str">
        <f>LFAT!G150</f>
        <v>CD</v>
      </c>
      <c r="N1788" s="19">
        <f>LFAT!I150</f>
        <v>0.5</v>
      </c>
      <c r="O1788" s="18">
        <f>LFAT!J150</f>
        <v>0.25</v>
      </c>
      <c r="P1788" s="18">
        <f t="shared" si="81"/>
        <v>7.1124999999999994E-2</v>
      </c>
      <c r="Q1788" s="18">
        <f t="shared" si="82"/>
        <v>6.5707764362090804E-2</v>
      </c>
      <c r="R1788" s="18">
        <f t="shared" si="83"/>
        <v>1.8817722614515787E-2</v>
      </c>
    </row>
    <row r="1789" spans="1:18" ht="18" customHeight="1" x14ac:dyDescent="0.2">
      <c r="A1789" s="16" t="str">
        <f>'Limiting Factor Scores'!A154</f>
        <v>UGR10</v>
      </c>
      <c r="B1789" s="16" t="str">
        <f>'Limiting Factor Scores'!B154</f>
        <v>Upper Grande Ronde</v>
      </c>
      <c r="C1789" s="16" t="str">
        <f>'Limiting Factor Scores'!C154</f>
        <v>Anthropogenic Barriers</v>
      </c>
      <c r="D1789" s="18">
        <f>'Limiting Factor Scores'!D154</f>
        <v>0.25409999999999999</v>
      </c>
      <c r="E1789" s="19">
        <f>'Limiting Factor Scores'!E154</f>
        <v>1</v>
      </c>
      <c r="F1789" s="18">
        <f>'Limiting Factor Scores'!F154</f>
        <v>0.1</v>
      </c>
      <c r="G1789" s="18">
        <f>'Limiting Factor Scores'!G154</f>
        <v>0.13485449997096002</v>
      </c>
      <c r="H1789" s="18">
        <f>'Limiting Factor Scores'!H154</f>
        <v>4.2710579987367603E-2</v>
      </c>
      <c r="I1789" s="17">
        <f>LFAT!A137</f>
        <v>10</v>
      </c>
      <c r="J1789" s="16" t="str">
        <f>LFAT!B137</f>
        <v>Upland Treatments</v>
      </c>
      <c r="K1789" s="16" t="str">
        <f>LFAT!D137</f>
        <v>N</v>
      </c>
      <c r="L1789" s="19">
        <f>LFAT!F137</f>
        <v>0.1</v>
      </c>
      <c r="M1789" s="16" t="str">
        <f>LFAT!G137</f>
        <v>R</v>
      </c>
      <c r="N1789" s="19">
        <f>LFAT!I137</f>
        <v>0.1</v>
      </c>
      <c r="O1789" s="18">
        <f>LFAT!J137</f>
        <v>0.01</v>
      </c>
      <c r="P1789" s="18">
        <f t="shared" si="81"/>
        <v>1E-3</v>
      </c>
      <c r="Q1789" s="18">
        <f t="shared" si="82"/>
        <v>1.3485449997096002E-3</v>
      </c>
      <c r="R1789" s="18">
        <f t="shared" si="83"/>
        <v>4.2710579987367603E-4</v>
      </c>
    </row>
    <row r="1790" spans="1:18" ht="18" customHeight="1" x14ac:dyDescent="0.2">
      <c r="A1790" s="16" t="str">
        <f>'Limiting Factor Scores'!A155</f>
        <v>UGR10</v>
      </c>
      <c r="B1790" s="16" t="str">
        <f>'Limiting Factor Scores'!B155</f>
        <v>Upper Grande Ronde</v>
      </c>
      <c r="C1790" s="16" t="str">
        <f>'Limiting Factor Scores'!C155</f>
        <v>Channel and Habitat Structure</v>
      </c>
      <c r="D1790" s="18">
        <f>'Limiting Factor Scores'!D155</f>
        <v>0.25409999999999999</v>
      </c>
      <c r="E1790" s="19">
        <f>'Limiting Factor Scores'!E155</f>
        <v>1.89</v>
      </c>
      <c r="F1790" s="18">
        <f>'Limiting Factor Scores'!F155</f>
        <v>0.30025000000000002</v>
      </c>
      <c r="G1790" s="18">
        <f>'Limiting Factor Scores'!G155</f>
        <v>0.66484357490190826</v>
      </c>
      <c r="H1790" s="18">
        <f>'Limiting Factor Scores'!H155</f>
        <v>0.20126776844542957</v>
      </c>
      <c r="I1790" s="17">
        <f>LFAT!A141</f>
        <v>10</v>
      </c>
      <c r="J1790" s="16" t="str">
        <f>LFAT!B141</f>
        <v>Upland Treatments</v>
      </c>
      <c r="K1790" s="16" t="str">
        <f>LFAT!D141</f>
        <v>N</v>
      </c>
      <c r="L1790" s="19">
        <f>LFAT!F141</f>
        <v>0.1</v>
      </c>
      <c r="M1790" s="16" t="str">
        <f>LFAT!G141</f>
        <v>R</v>
      </c>
      <c r="N1790" s="19">
        <f>LFAT!I141</f>
        <v>0.1</v>
      </c>
      <c r="O1790" s="18">
        <f>LFAT!J141</f>
        <v>0.01</v>
      </c>
      <c r="P1790" s="18">
        <f t="shared" si="81"/>
        <v>3.0025000000000004E-3</v>
      </c>
      <c r="Q1790" s="18">
        <f t="shared" si="82"/>
        <v>6.6484357490190832E-3</v>
      </c>
      <c r="R1790" s="18">
        <f t="shared" si="83"/>
        <v>2.0126776844542958E-3</v>
      </c>
    </row>
    <row r="1791" spans="1:18" ht="18" customHeight="1" x14ac:dyDescent="0.2">
      <c r="A1791" s="16" t="str">
        <f>'Limiting Factor Scores'!A156</f>
        <v>UGR10</v>
      </c>
      <c r="B1791" s="16" t="str">
        <f>'Limiting Factor Scores'!B156</f>
        <v>Upper Grande Ronde</v>
      </c>
      <c r="C1791" s="16" t="str">
        <f>'Limiting Factor Scores'!C156</f>
        <v>Decreased Sediment Quantity</v>
      </c>
      <c r="D1791" s="18">
        <f>'Limiting Factor Scores'!D156</f>
        <v>0.25409999999999999</v>
      </c>
      <c r="E1791" s="19">
        <f>'Limiting Factor Scores'!E156</f>
        <v>1.89</v>
      </c>
      <c r="F1791" s="18">
        <f>'Limiting Factor Scores'!F156</f>
        <v>0.30025000000000002</v>
      </c>
      <c r="G1791" s="18">
        <f>'Limiting Factor Scores'!G156</f>
        <v>0.3950914687826973</v>
      </c>
      <c r="H1791" s="18">
        <f>'Limiting Factor Scores'!H156</f>
        <v>0.11769366140788129</v>
      </c>
      <c r="I1791" s="17">
        <f>LFAT!A144</f>
        <v>10</v>
      </c>
      <c r="J1791" s="16" t="str">
        <f>LFAT!B144</f>
        <v>Upland Treatments</v>
      </c>
      <c r="K1791" s="16" t="str">
        <f>LFAT!D144</f>
        <v>I</v>
      </c>
      <c r="L1791" s="19">
        <f>LFAT!F144</f>
        <v>0.5</v>
      </c>
      <c r="M1791" s="16" t="str">
        <f>LFAT!G144</f>
        <v>CD</v>
      </c>
      <c r="N1791" s="19">
        <f>LFAT!I144</f>
        <v>0.5</v>
      </c>
      <c r="O1791" s="18">
        <f>LFAT!J144</f>
        <v>0.25</v>
      </c>
      <c r="P1791" s="18">
        <f t="shared" si="81"/>
        <v>7.5062500000000004E-2</v>
      </c>
      <c r="Q1791" s="18">
        <f t="shared" si="82"/>
        <v>9.8772867195674324E-2</v>
      </c>
      <c r="R1791" s="18">
        <f t="shared" si="83"/>
        <v>2.9423415351970322E-2</v>
      </c>
    </row>
    <row r="1792" spans="1:18" ht="18" customHeight="1" x14ac:dyDescent="0.2">
      <c r="A1792" s="16" t="str">
        <f>'Limiting Factor Scores'!A157</f>
        <v>UGR10</v>
      </c>
      <c r="B1792" s="16" t="str">
        <f>'Limiting Factor Scores'!B157</f>
        <v>Upper Grande Ronde</v>
      </c>
      <c r="C1792" s="16" t="str">
        <f>'Limiting Factor Scores'!C157</f>
        <v>Decreased Water Quantity</v>
      </c>
      <c r="D1792" s="18">
        <f>'Limiting Factor Scores'!D157</f>
        <v>0.25409999999999999</v>
      </c>
      <c r="E1792" s="19">
        <f>'Limiting Factor Scores'!E157</f>
        <v>1.82</v>
      </c>
      <c r="F1792" s="18">
        <f>'Limiting Factor Scores'!F157</f>
        <v>0.28449999999999998</v>
      </c>
      <c r="G1792" s="18">
        <f>'Limiting Factor Scores'!G157</f>
        <v>0.54166950758261878</v>
      </c>
      <c r="H1792" s="18">
        <f>'Limiting Factor Scores'!H157</f>
        <v>0.15655229867375289</v>
      </c>
      <c r="I1792" s="17">
        <f>LFAT!A142</f>
        <v>10</v>
      </c>
      <c r="J1792" s="16" t="str">
        <f>LFAT!B142</f>
        <v>Upland Treatments</v>
      </c>
      <c r="K1792" s="16" t="str">
        <f>LFAT!D142</f>
        <v>I</v>
      </c>
      <c r="L1792" s="19">
        <f>LFAT!F142</f>
        <v>0.5</v>
      </c>
      <c r="M1792" s="16" t="str">
        <f>LFAT!G142</f>
        <v>CD</v>
      </c>
      <c r="N1792" s="19">
        <f>LFAT!I142</f>
        <v>0.5</v>
      </c>
      <c r="O1792" s="18">
        <f>LFAT!J142</f>
        <v>0.25</v>
      </c>
      <c r="P1792" s="18">
        <f t="shared" si="81"/>
        <v>7.1124999999999994E-2</v>
      </c>
      <c r="Q1792" s="18">
        <f t="shared" si="82"/>
        <v>0.1354173768956547</v>
      </c>
      <c r="R1792" s="18">
        <f t="shared" si="83"/>
        <v>3.9138074668438223E-2</v>
      </c>
    </row>
    <row r="1793" spans="1:18" ht="18" customHeight="1" x14ac:dyDescent="0.2">
      <c r="A1793" s="16" t="str">
        <f>'Limiting Factor Scores'!A158</f>
        <v>UGR10</v>
      </c>
      <c r="B1793" s="16" t="str">
        <f>'Limiting Factor Scores'!B158</f>
        <v>Upper Grande Ronde</v>
      </c>
      <c r="C1793" s="16" t="str">
        <f>'Limiting Factor Scores'!C158</f>
        <v>Floodplain Condition</v>
      </c>
      <c r="D1793" s="18">
        <f>'Limiting Factor Scores'!D158</f>
        <v>0.25409999999999999</v>
      </c>
      <c r="E1793" s="19">
        <f>'Limiting Factor Scores'!E158</f>
        <v>2.5499999999999998</v>
      </c>
      <c r="F1793" s="18">
        <f>'Limiting Factor Scores'!F158</f>
        <v>0.44874999999999998</v>
      </c>
      <c r="G1793" s="18">
        <f>'Limiting Factor Scores'!G158</f>
        <v>0.69312354379886876</v>
      </c>
      <c r="H1793" s="18">
        <f>'Limiting Factor Scores'!H158</f>
        <v>0.19679495963444796</v>
      </c>
      <c r="I1793" s="17">
        <f>LFAT!A139</f>
        <v>10</v>
      </c>
      <c r="J1793" s="16" t="str">
        <f>LFAT!B139</f>
        <v>Upland Treatments</v>
      </c>
      <c r="K1793" s="16" t="str">
        <f>LFAT!D139</f>
        <v>N</v>
      </c>
      <c r="L1793" s="19">
        <f>LFAT!F139</f>
        <v>0.1</v>
      </c>
      <c r="M1793" s="16" t="str">
        <f>LFAT!G139</f>
        <v>R</v>
      </c>
      <c r="N1793" s="19">
        <f>LFAT!I139</f>
        <v>0.1</v>
      </c>
      <c r="O1793" s="18">
        <f>LFAT!J139</f>
        <v>0.01</v>
      </c>
      <c r="P1793" s="18">
        <f t="shared" si="81"/>
        <v>4.4875000000000002E-3</v>
      </c>
      <c r="Q1793" s="18">
        <f t="shared" si="82"/>
        <v>6.9312354379886879E-3</v>
      </c>
      <c r="R1793" s="18">
        <f t="shared" si="83"/>
        <v>1.9679495963444795E-3</v>
      </c>
    </row>
    <row r="1794" spans="1:18" ht="18" customHeight="1" x14ac:dyDescent="0.2">
      <c r="A1794" s="16" t="str">
        <f>'Limiting Factor Scores'!A159</f>
        <v>UGR10</v>
      </c>
      <c r="B1794" s="16" t="str">
        <f>'Limiting Factor Scores'!B159</f>
        <v>Upper Grande Ronde</v>
      </c>
      <c r="C1794" s="16" t="str">
        <f>'Limiting Factor Scores'!C159</f>
        <v>Increased Sediment Quantity</v>
      </c>
      <c r="D1794" s="18">
        <f>'Limiting Factor Scores'!D159</f>
        <v>0.25409999999999999</v>
      </c>
      <c r="E1794" s="19">
        <f>'Limiting Factor Scores'!E159</f>
        <v>2.35</v>
      </c>
      <c r="F1794" s="18">
        <f>'Limiting Factor Scores'!F159</f>
        <v>0.40375</v>
      </c>
      <c r="G1794" s="18">
        <f>'Limiting Factor Scores'!G159</f>
        <v>0.37299838117671935</v>
      </c>
      <c r="H1794" s="18">
        <f>'Limiting Factor Scores'!H159</f>
        <v>0.12271573461649946</v>
      </c>
      <c r="I1794" s="17">
        <f>LFAT!A145</f>
        <v>10</v>
      </c>
      <c r="J1794" s="16" t="str">
        <f>LFAT!B145</f>
        <v>Upland Treatments</v>
      </c>
      <c r="K1794" s="16" t="str">
        <f>LFAT!D145</f>
        <v>I</v>
      </c>
      <c r="L1794" s="19">
        <f>LFAT!F145</f>
        <v>0.5</v>
      </c>
      <c r="M1794" s="16" t="str">
        <f>LFAT!G145</f>
        <v>CD</v>
      </c>
      <c r="N1794" s="19">
        <f>LFAT!I145</f>
        <v>0.5</v>
      </c>
      <c r="O1794" s="18">
        <f>LFAT!J145</f>
        <v>0.25</v>
      </c>
      <c r="P1794" s="18">
        <f t="shared" ref="P1794:P1857" si="84">F1794*O1794</f>
        <v>0.1009375</v>
      </c>
      <c r="Q1794" s="18">
        <f t="shared" ref="Q1794:Q1857" si="85">G1794*O1794</f>
        <v>9.3249595294179838E-2</v>
      </c>
      <c r="R1794" s="18">
        <f t="shared" ref="R1794:R1857" si="86">H1794*O1794</f>
        <v>3.0678933654124864E-2</v>
      </c>
    </row>
    <row r="1795" spans="1:18" ht="18" customHeight="1" x14ac:dyDescent="0.2">
      <c r="A1795" s="16" t="str">
        <f>'Limiting Factor Scores'!A160</f>
        <v>UGR10</v>
      </c>
      <c r="B1795" s="16" t="str">
        <f>'Limiting Factor Scores'!B160</f>
        <v>Upper Grande Ronde</v>
      </c>
      <c r="C1795" s="16" t="str">
        <f>'Limiting Factor Scores'!C160</f>
        <v>Non-Native Species Interactions and Competition</v>
      </c>
      <c r="D1795" s="18">
        <f>'Limiting Factor Scores'!D160</f>
        <v>0.25409999999999999</v>
      </c>
      <c r="E1795" s="19">
        <f>'Limiting Factor Scores'!E160</f>
        <v>1.44</v>
      </c>
      <c r="F1795" s="18">
        <f>'Limiting Factor Scores'!F160</f>
        <v>0.19900000000000001</v>
      </c>
      <c r="G1795" s="18">
        <f>'Limiting Factor Scores'!G160</f>
        <v>0.20334715497832892</v>
      </c>
      <c r="H1795" s="18">
        <f>'Limiting Factor Scores'!H160</f>
        <v>7.1731340995882492E-2</v>
      </c>
      <c r="I1795" s="17">
        <f>LFAT!A151</f>
        <v>10</v>
      </c>
      <c r="J1795" s="16" t="str">
        <f>LFAT!B151</f>
        <v>Upland Treatments</v>
      </c>
      <c r="K1795" s="16" t="str">
        <f>LFAT!D151</f>
        <v>N</v>
      </c>
      <c r="L1795" s="19">
        <f>LFAT!F151</f>
        <v>0.1</v>
      </c>
      <c r="M1795" s="16" t="str">
        <f>LFAT!G151</f>
        <v>R</v>
      </c>
      <c r="N1795" s="19">
        <f>LFAT!I151</f>
        <v>0.1</v>
      </c>
      <c r="O1795" s="18">
        <f>LFAT!J151</f>
        <v>0.01</v>
      </c>
      <c r="P1795" s="18">
        <f t="shared" si="84"/>
        <v>1.99E-3</v>
      </c>
      <c r="Q1795" s="18">
        <f t="shared" si="85"/>
        <v>2.0334715497832894E-3</v>
      </c>
      <c r="R1795" s="18">
        <f t="shared" si="86"/>
        <v>7.1731340995882494E-4</v>
      </c>
    </row>
    <row r="1796" spans="1:18" ht="18" customHeight="1" x14ac:dyDescent="0.2">
      <c r="A1796" s="16" t="str">
        <f>'Limiting Factor Scores'!A161</f>
        <v>UGR10</v>
      </c>
      <c r="B1796" s="16" t="str">
        <f>'Limiting Factor Scores'!B161</f>
        <v>Upper Grande Ronde</v>
      </c>
      <c r="C1796" s="16" t="str">
        <f>'Limiting Factor Scores'!C161</f>
        <v>Predation</v>
      </c>
      <c r="D1796" s="18">
        <f>'Limiting Factor Scores'!D161</f>
        <v>0.25409999999999999</v>
      </c>
      <c r="E1796" s="19">
        <f>'Limiting Factor Scores'!E161</f>
        <v>1.26</v>
      </c>
      <c r="F1796" s="18">
        <f>'Limiting Factor Scores'!F161</f>
        <v>0.1585</v>
      </c>
      <c r="G1796" s="18">
        <f>'Limiting Factor Scores'!G161</f>
        <v>0.21633348006328906</v>
      </c>
      <c r="H1796" s="18">
        <f>'Limiting Factor Scores'!H161</f>
        <v>6.6142810815477057E-2</v>
      </c>
      <c r="I1796" s="17">
        <f>LFAT!A149</f>
        <v>10</v>
      </c>
      <c r="J1796" s="16" t="str">
        <f>LFAT!B149</f>
        <v>Upland Treatments</v>
      </c>
      <c r="K1796" s="16" t="str">
        <f>LFAT!D149</f>
        <v>N</v>
      </c>
      <c r="L1796" s="19">
        <f>LFAT!F149</f>
        <v>0.1</v>
      </c>
      <c r="M1796" s="16" t="str">
        <f>LFAT!G149</f>
        <v>R</v>
      </c>
      <c r="N1796" s="19">
        <f>LFAT!I149</f>
        <v>0.1</v>
      </c>
      <c r="O1796" s="18">
        <f>LFAT!J149</f>
        <v>0.01</v>
      </c>
      <c r="P1796" s="18">
        <f t="shared" si="84"/>
        <v>1.585E-3</v>
      </c>
      <c r="Q1796" s="18">
        <f t="shared" si="85"/>
        <v>2.1633348006328905E-3</v>
      </c>
      <c r="R1796" s="18">
        <f t="shared" si="86"/>
        <v>6.6142810815477055E-4</v>
      </c>
    </row>
    <row r="1797" spans="1:18" ht="18" customHeight="1" x14ac:dyDescent="0.2">
      <c r="A1797" s="16" t="str">
        <f>'Limiting Factor Scores'!A162</f>
        <v>UGR10</v>
      </c>
      <c r="B1797" s="16" t="str">
        <f>'Limiting Factor Scores'!B162</f>
        <v>Upper Grande Ronde</v>
      </c>
      <c r="C1797" s="16" t="str">
        <f>'Limiting Factor Scores'!C162</f>
        <v>Riparian Condition</v>
      </c>
      <c r="D1797" s="18">
        <f>'Limiting Factor Scores'!D162</f>
        <v>0.25409999999999999</v>
      </c>
      <c r="E1797" s="19">
        <f>'Limiting Factor Scores'!E162</f>
        <v>2.35</v>
      </c>
      <c r="F1797" s="18">
        <f>'Limiting Factor Scores'!F162</f>
        <v>0.40375</v>
      </c>
      <c r="G1797" s="18">
        <f>'Limiting Factor Scores'!G162</f>
        <v>0.63680863133793675</v>
      </c>
      <c r="H1797" s="18">
        <f>'Limiting Factor Scores'!H162</f>
        <v>0.20561810570552705</v>
      </c>
      <c r="I1797" s="17">
        <f>LFAT!A138</f>
        <v>10</v>
      </c>
      <c r="J1797" s="16" t="str">
        <f>LFAT!B138</f>
        <v>Upland Treatments</v>
      </c>
      <c r="K1797" s="16" t="str">
        <f>LFAT!D138</f>
        <v>N</v>
      </c>
      <c r="L1797" s="19">
        <f>LFAT!F138</f>
        <v>0.1</v>
      </c>
      <c r="M1797" s="16" t="str">
        <f>LFAT!G138</f>
        <v>R</v>
      </c>
      <c r="N1797" s="19">
        <f>LFAT!I138</f>
        <v>0.1</v>
      </c>
      <c r="O1797" s="18">
        <f>LFAT!J138</f>
        <v>0.01</v>
      </c>
      <c r="P1797" s="18">
        <f t="shared" si="84"/>
        <v>4.0375000000000003E-3</v>
      </c>
      <c r="Q1797" s="18">
        <f t="shared" si="85"/>
        <v>6.3680863133793678E-3</v>
      </c>
      <c r="R1797" s="18">
        <f t="shared" si="86"/>
        <v>2.0561810570552705E-3</v>
      </c>
    </row>
    <row r="1798" spans="1:18" ht="18" customHeight="1" x14ac:dyDescent="0.2">
      <c r="A1798" s="16" t="str">
        <f>'Limiting Factor Scores'!A163</f>
        <v>UGR10</v>
      </c>
      <c r="B1798" s="16" t="str">
        <f>'Limiting Factor Scores'!B163</f>
        <v>Upper Grande Ronde</v>
      </c>
      <c r="C1798" s="16" t="str">
        <f>'Limiting Factor Scores'!C163</f>
        <v>Side Channel and Wetland Habitat</v>
      </c>
      <c r="D1798" s="18">
        <f>'Limiting Factor Scores'!D163</f>
        <v>0.25409999999999999</v>
      </c>
      <c r="E1798" s="19">
        <f>'Limiting Factor Scores'!E163</f>
        <v>2.17</v>
      </c>
      <c r="F1798" s="18">
        <f>'Limiting Factor Scores'!F163</f>
        <v>0.36325000000000002</v>
      </c>
      <c r="G1798" s="18">
        <f>'Limiting Factor Scores'!G163</f>
        <v>0.70940545484176831</v>
      </c>
      <c r="H1798" s="18">
        <f>'Limiting Factor Scores'!H163</f>
        <v>0.2067692739248933</v>
      </c>
      <c r="I1798" s="17">
        <f>LFAT!A140</f>
        <v>10</v>
      </c>
      <c r="J1798" s="16" t="str">
        <f>LFAT!B140</f>
        <v>Upland Treatments</v>
      </c>
      <c r="K1798" s="16" t="str">
        <f>LFAT!D140</f>
        <v>N</v>
      </c>
      <c r="L1798" s="19">
        <f>LFAT!F140</f>
        <v>0.1</v>
      </c>
      <c r="M1798" s="16" t="str">
        <f>LFAT!G140</f>
        <v>R</v>
      </c>
      <c r="N1798" s="19">
        <f>LFAT!I140</f>
        <v>0.1</v>
      </c>
      <c r="O1798" s="18">
        <f>LFAT!J140</f>
        <v>0.01</v>
      </c>
      <c r="P1798" s="18">
        <f t="shared" si="84"/>
        <v>3.6325000000000003E-3</v>
      </c>
      <c r="Q1798" s="18">
        <f t="shared" si="85"/>
        <v>7.0940545484176835E-3</v>
      </c>
      <c r="R1798" s="18">
        <f t="shared" si="86"/>
        <v>2.0676927392489332E-3</v>
      </c>
    </row>
    <row r="1799" spans="1:18" ht="18" customHeight="1" x14ac:dyDescent="0.2">
      <c r="A1799" s="16" t="str">
        <f>'Limiting Factor Scores'!A164</f>
        <v>UGR10</v>
      </c>
      <c r="B1799" s="16" t="str">
        <f>'Limiting Factor Scores'!B164</f>
        <v>Upper Grande Ronde</v>
      </c>
      <c r="C1799" s="16" t="str">
        <f>'Limiting Factor Scores'!C164</f>
        <v>Summer Water Temperature</v>
      </c>
      <c r="D1799" s="18">
        <f>'Limiting Factor Scores'!D164</f>
        <v>0.25409999999999999</v>
      </c>
      <c r="E1799" s="19">
        <f>'Limiting Factor Scores'!E164</f>
        <v>2.08</v>
      </c>
      <c r="F1799" s="18">
        <f>'Limiting Factor Scores'!F164</f>
        <v>0.34300000000000003</v>
      </c>
      <c r="G1799" s="18">
        <f>'Limiting Factor Scores'!G164</f>
        <v>0.58021193998754916</v>
      </c>
      <c r="H1799" s="18">
        <f>'Limiting Factor Scores'!H164</f>
        <v>0.18157147469688728</v>
      </c>
      <c r="I1799" s="17">
        <f>LFAT!A146</f>
        <v>10</v>
      </c>
      <c r="J1799" s="16" t="str">
        <f>LFAT!B146</f>
        <v>Upland Treatments</v>
      </c>
      <c r="K1799" s="16" t="str">
        <f>LFAT!D146</f>
        <v>I</v>
      </c>
      <c r="L1799" s="19">
        <f>LFAT!F146</f>
        <v>0.5</v>
      </c>
      <c r="M1799" s="16" t="str">
        <f>LFAT!G146</f>
        <v>CD</v>
      </c>
      <c r="N1799" s="19">
        <f>LFAT!I146</f>
        <v>0.5</v>
      </c>
      <c r="O1799" s="18">
        <f>LFAT!J146</f>
        <v>0.25</v>
      </c>
      <c r="P1799" s="18">
        <f t="shared" si="84"/>
        <v>8.5750000000000007E-2</v>
      </c>
      <c r="Q1799" s="18">
        <f t="shared" si="85"/>
        <v>0.14505298499688729</v>
      </c>
      <c r="R1799" s="18">
        <f t="shared" si="86"/>
        <v>4.539286867422182E-2</v>
      </c>
    </row>
    <row r="1800" spans="1:18" ht="18" customHeight="1" x14ac:dyDescent="0.2">
      <c r="A1800" s="16" t="str">
        <f>'Limiting Factor Scores'!A165</f>
        <v>UGR10</v>
      </c>
      <c r="B1800" s="16" t="str">
        <f>'Limiting Factor Scores'!B165</f>
        <v>Upper Grande Ronde</v>
      </c>
      <c r="C1800" s="16" t="str">
        <f>'Limiting Factor Scores'!C165</f>
        <v>Water Quality</v>
      </c>
      <c r="D1800" s="18">
        <f>'Limiting Factor Scores'!D165</f>
        <v>0.25409999999999999</v>
      </c>
      <c r="E1800" s="19">
        <f>'Limiting Factor Scores'!E165</f>
        <v>1.44</v>
      </c>
      <c r="F1800" s="18">
        <f>'Limiting Factor Scores'!F165</f>
        <v>0.19900000000000001</v>
      </c>
      <c r="G1800" s="18">
        <f>'Limiting Factor Scores'!G165</f>
        <v>0.29436577507946077</v>
      </c>
      <c r="H1800" s="18">
        <f>'Limiting Factor Scores'!H165</f>
        <v>8.1710882572321245E-2</v>
      </c>
      <c r="I1800" s="17">
        <f>LFAT!A148</f>
        <v>10</v>
      </c>
      <c r="J1800" s="16" t="str">
        <f>LFAT!B148</f>
        <v>Upland Treatments</v>
      </c>
      <c r="K1800" s="16" t="str">
        <f>LFAT!D148</f>
        <v>I</v>
      </c>
      <c r="L1800" s="19">
        <f>LFAT!F148</f>
        <v>0.5</v>
      </c>
      <c r="M1800" s="16" t="str">
        <f>LFAT!G148</f>
        <v>CD</v>
      </c>
      <c r="N1800" s="19">
        <f>LFAT!I148</f>
        <v>0.5</v>
      </c>
      <c r="O1800" s="18">
        <f>LFAT!J148</f>
        <v>0.25</v>
      </c>
      <c r="P1800" s="18">
        <f t="shared" si="84"/>
        <v>4.9750000000000003E-2</v>
      </c>
      <c r="Q1800" s="18">
        <f t="shared" si="85"/>
        <v>7.3591443769865192E-2</v>
      </c>
      <c r="R1800" s="18">
        <f t="shared" si="86"/>
        <v>2.0427720643080311E-2</v>
      </c>
    </row>
    <row r="1801" spans="1:18" ht="18" customHeight="1" x14ac:dyDescent="0.2">
      <c r="A1801" s="16" t="str">
        <f>'Limiting Factor Scores'!A166</f>
        <v>UGR10</v>
      </c>
      <c r="B1801" s="16" t="str">
        <f>'Limiting Factor Scores'!B166</f>
        <v>Upper Grande Ronde</v>
      </c>
      <c r="C1801" s="16" t="str">
        <f>'Limiting Factor Scores'!C166</f>
        <v>Winter Water Temperature</v>
      </c>
      <c r="D1801" s="18">
        <f>'Limiting Factor Scores'!D166</f>
        <v>0.25409999999999999</v>
      </c>
      <c r="E1801" s="19">
        <f>'Limiting Factor Scores'!E166</f>
        <v>1.82</v>
      </c>
      <c r="F1801" s="18">
        <f>'Limiting Factor Scores'!F166</f>
        <v>0.28449999999999998</v>
      </c>
      <c r="G1801" s="18">
        <f>'Limiting Factor Scores'!G166</f>
        <v>0.34648259251032726</v>
      </c>
      <c r="H1801" s="18">
        <f>'Limiting Factor Scores'!H166</f>
        <v>9.4371324311669891E-2</v>
      </c>
      <c r="I1801" s="17">
        <f>LFAT!A147</f>
        <v>10</v>
      </c>
      <c r="J1801" s="16" t="str">
        <f>LFAT!B147</f>
        <v>Upland Treatments</v>
      </c>
      <c r="K1801" s="16" t="str">
        <f>LFAT!D147</f>
        <v>N</v>
      </c>
      <c r="L1801" s="19">
        <f>LFAT!F147</f>
        <v>0.1</v>
      </c>
      <c r="M1801" s="16" t="str">
        <f>LFAT!G147</f>
        <v>R</v>
      </c>
      <c r="N1801" s="19">
        <f>LFAT!I147</f>
        <v>0.1</v>
      </c>
      <c r="O1801" s="18">
        <f>LFAT!J147</f>
        <v>0.01</v>
      </c>
      <c r="P1801" s="18">
        <f t="shared" si="84"/>
        <v>2.8449999999999999E-3</v>
      </c>
      <c r="Q1801" s="18">
        <f t="shared" si="85"/>
        <v>3.4648259251032726E-3</v>
      </c>
      <c r="R1801" s="18">
        <f t="shared" si="86"/>
        <v>9.4371324311669897E-4</v>
      </c>
    </row>
    <row r="1802" spans="1:18" ht="18" customHeight="1" x14ac:dyDescent="0.2">
      <c r="A1802" s="16" t="str">
        <f>'Limiting Factor Scores'!A152</f>
        <v>UGR10</v>
      </c>
      <c r="B1802" s="16" t="str">
        <f>'Limiting Factor Scores'!B152</f>
        <v>Upper Grande Ronde</v>
      </c>
      <c r="C1802" s="16" t="str">
        <f>'Limiting Factor Scores'!C152</f>
        <v>Altered Flow Timing</v>
      </c>
      <c r="D1802" s="18">
        <f>'Limiting Factor Scores'!D152</f>
        <v>0.25409999999999999</v>
      </c>
      <c r="E1802" s="19">
        <f>'Limiting Factor Scores'!E152</f>
        <v>1.59</v>
      </c>
      <c r="F1802" s="18">
        <f>'Limiting Factor Scores'!F152</f>
        <v>0.23275000000000001</v>
      </c>
      <c r="G1802" s="18">
        <f>'Limiting Factor Scores'!G152</f>
        <v>0.31007187750844878</v>
      </c>
      <c r="H1802" s="18">
        <f>'Limiting Factor Scores'!H152</f>
        <v>8.6292074152792358E-2</v>
      </c>
      <c r="I1802" s="17">
        <f>LFAT!A158</f>
        <v>11</v>
      </c>
      <c r="J1802" s="16" t="str">
        <f>LFAT!B158</f>
        <v>Species Management (non-native or unnatural)</v>
      </c>
      <c r="K1802" s="16" t="str">
        <f>LFAT!D158</f>
        <v>N</v>
      </c>
      <c r="L1802" s="19">
        <f>LFAT!F158</f>
        <v>0.1</v>
      </c>
      <c r="M1802" s="16" t="str">
        <f>LFAT!G158</f>
        <v>R</v>
      </c>
      <c r="N1802" s="19">
        <f>LFAT!I158</f>
        <v>0.1</v>
      </c>
      <c r="O1802" s="18">
        <f>LFAT!J158</f>
        <v>0.01</v>
      </c>
      <c r="P1802" s="18">
        <f t="shared" si="84"/>
        <v>2.3275000000000001E-3</v>
      </c>
      <c r="Q1802" s="18">
        <f t="shared" si="85"/>
        <v>3.100718775084488E-3</v>
      </c>
      <c r="R1802" s="18">
        <f t="shared" si="86"/>
        <v>8.6292074152792358E-4</v>
      </c>
    </row>
    <row r="1803" spans="1:18" ht="18" customHeight="1" x14ac:dyDescent="0.2">
      <c r="A1803" s="16" t="str">
        <f>'Limiting Factor Scores'!A153</f>
        <v>UGR10</v>
      </c>
      <c r="B1803" s="16" t="str">
        <f>'Limiting Factor Scores'!B153</f>
        <v>Upper Grande Ronde</v>
      </c>
      <c r="C1803" s="16" t="str">
        <f>'Limiting Factor Scores'!C153</f>
        <v>Altered Primary Productivity</v>
      </c>
      <c r="D1803" s="18">
        <f>'Limiting Factor Scores'!D153</f>
        <v>0.25409999999999999</v>
      </c>
      <c r="E1803" s="19">
        <f>'Limiting Factor Scores'!E153</f>
        <v>1.82</v>
      </c>
      <c r="F1803" s="18">
        <f>'Limiting Factor Scores'!F153</f>
        <v>0.28449999999999998</v>
      </c>
      <c r="G1803" s="18">
        <f>'Limiting Factor Scores'!G153</f>
        <v>0.26283105744836321</v>
      </c>
      <c r="H1803" s="18">
        <f>'Limiting Factor Scores'!H153</f>
        <v>7.527089045806315E-2</v>
      </c>
      <c r="I1803" s="17">
        <f>LFAT!A165</f>
        <v>11</v>
      </c>
      <c r="J1803" s="16" t="str">
        <f>LFAT!B165</f>
        <v>Species Management (non-native or unnatural)</v>
      </c>
      <c r="K1803" s="16" t="str">
        <f>LFAT!D165</f>
        <v>N</v>
      </c>
      <c r="L1803" s="19">
        <f>LFAT!F165</f>
        <v>0.1</v>
      </c>
      <c r="M1803" s="16" t="str">
        <f>LFAT!G165</f>
        <v>R</v>
      </c>
      <c r="N1803" s="19">
        <f>LFAT!I165</f>
        <v>0.1</v>
      </c>
      <c r="O1803" s="18">
        <f>LFAT!J165</f>
        <v>0.01</v>
      </c>
      <c r="P1803" s="18">
        <f t="shared" si="84"/>
        <v>2.8449999999999999E-3</v>
      </c>
      <c r="Q1803" s="18">
        <f t="shared" si="85"/>
        <v>2.6283105744836321E-3</v>
      </c>
      <c r="R1803" s="18">
        <f t="shared" si="86"/>
        <v>7.5270890458063147E-4</v>
      </c>
    </row>
    <row r="1804" spans="1:18" ht="18" customHeight="1" x14ac:dyDescent="0.2">
      <c r="A1804" s="16" t="str">
        <f>'Limiting Factor Scores'!A154</f>
        <v>UGR10</v>
      </c>
      <c r="B1804" s="16" t="str">
        <f>'Limiting Factor Scores'!B154</f>
        <v>Upper Grande Ronde</v>
      </c>
      <c r="C1804" s="16" t="str">
        <f>'Limiting Factor Scores'!C154</f>
        <v>Anthropogenic Barriers</v>
      </c>
      <c r="D1804" s="18">
        <f>'Limiting Factor Scores'!D154</f>
        <v>0.25409999999999999</v>
      </c>
      <c r="E1804" s="19">
        <f>'Limiting Factor Scores'!E154</f>
        <v>1</v>
      </c>
      <c r="F1804" s="18">
        <f>'Limiting Factor Scores'!F154</f>
        <v>0.1</v>
      </c>
      <c r="G1804" s="18">
        <f>'Limiting Factor Scores'!G154</f>
        <v>0.13485449997096002</v>
      </c>
      <c r="H1804" s="18">
        <f>'Limiting Factor Scores'!H154</f>
        <v>4.2710579987367603E-2</v>
      </c>
      <c r="I1804" s="17">
        <f>LFAT!A152</f>
        <v>11</v>
      </c>
      <c r="J1804" s="16" t="str">
        <f>LFAT!B152</f>
        <v>Species Management (non-native or unnatural)</v>
      </c>
      <c r="K1804" s="16" t="str">
        <f>LFAT!D152</f>
        <v>N</v>
      </c>
      <c r="L1804" s="19">
        <f>LFAT!F152</f>
        <v>0.1</v>
      </c>
      <c r="M1804" s="16" t="str">
        <f>LFAT!G152</f>
        <v>R</v>
      </c>
      <c r="N1804" s="19">
        <f>LFAT!I152</f>
        <v>0.1</v>
      </c>
      <c r="O1804" s="18">
        <f>LFAT!J152</f>
        <v>0.01</v>
      </c>
      <c r="P1804" s="18">
        <f t="shared" si="84"/>
        <v>1E-3</v>
      </c>
      <c r="Q1804" s="18">
        <f t="shared" si="85"/>
        <v>1.3485449997096002E-3</v>
      </c>
      <c r="R1804" s="18">
        <f t="shared" si="86"/>
        <v>4.2710579987367603E-4</v>
      </c>
    </row>
    <row r="1805" spans="1:18" ht="18" customHeight="1" x14ac:dyDescent="0.2">
      <c r="A1805" s="16" t="str">
        <f>'Limiting Factor Scores'!A155</f>
        <v>UGR10</v>
      </c>
      <c r="B1805" s="16" t="str">
        <f>'Limiting Factor Scores'!B155</f>
        <v>Upper Grande Ronde</v>
      </c>
      <c r="C1805" s="16" t="str">
        <f>'Limiting Factor Scores'!C155</f>
        <v>Channel and Habitat Structure</v>
      </c>
      <c r="D1805" s="18">
        <f>'Limiting Factor Scores'!D155</f>
        <v>0.25409999999999999</v>
      </c>
      <c r="E1805" s="19">
        <f>'Limiting Factor Scores'!E155</f>
        <v>1.89</v>
      </c>
      <c r="F1805" s="18">
        <f>'Limiting Factor Scores'!F155</f>
        <v>0.30025000000000002</v>
      </c>
      <c r="G1805" s="18">
        <f>'Limiting Factor Scores'!G155</f>
        <v>0.66484357490190826</v>
      </c>
      <c r="H1805" s="18">
        <f>'Limiting Factor Scores'!H155</f>
        <v>0.20126776844542957</v>
      </c>
      <c r="I1805" s="17">
        <f>LFAT!A156</f>
        <v>11</v>
      </c>
      <c r="J1805" s="16" t="str">
        <f>LFAT!B156</f>
        <v>Species Management (non-native or unnatural)</v>
      </c>
      <c r="K1805" s="16" t="str">
        <f>LFAT!D156</f>
        <v>N</v>
      </c>
      <c r="L1805" s="19">
        <f>LFAT!F156</f>
        <v>0.1</v>
      </c>
      <c r="M1805" s="16" t="str">
        <f>LFAT!G156</f>
        <v>R</v>
      </c>
      <c r="N1805" s="19">
        <f>LFAT!I156</f>
        <v>0.1</v>
      </c>
      <c r="O1805" s="18">
        <f>LFAT!J156</f>
        <v>0.01</v>
      </c>
      <c r="P1805" s="18">
        <f t="shared" si="84"/>
        <v>3.0025000000000004E-3</v>
      </c>
      <c r="Q1805" s="18">
        <f t="shared" si="85"/>
        <v>6.6484357490190832E-3</v>
      </c>
      <c r="R1805" s="18">
        <f t="shared" si="86"/>
        <v>2.0126776844542958E-3</v>
      </c>
    </row>
    <row r="1806" spans="1:18" ht="18" customHeight="1" x14ac:dyDescent="0.2">
      <c r="A1806" s="16" t="str">
        <f>'Limiting Factor Scores'!A156</f>
        <v>UGR10</v>
      </c>
      <c r="B1806" s="16" t="str">
        <f>'Limiting Factor Scores'!B156</f>
        <v>Upper Grande Ronde</v>
      </c>
      <c r="C1806" s="16" t="str">
        <f>'Limiting Factor Scores'!C156</f>
        <v>Decreased Sediment Quantity</v>
      </c>
      <c r="D1806" s="18">
        <f>'Limiting Factor Scores'!D156</f>
        <v>0.25409999999999999</v>
      </c>
      <c r="E1806" s="19">
        <f>'Limiting Factor Scores'!E156</f>
        <v>1.89</v>
      </c>
      <c r="F1806" s="18">
        <f>'Limiting Factor Scores'!F156</f>
        <v>0.30025000000000002</v>
      </c>
      <c r="G1806" s="18">
        <f>'Limiting Factor Scores'!G156</f>
        <v>0.3950914687826973</v>
      </c>
      <c r="H1806" s="18">
        <f>'Limiting Factor Scores'!H156</f>
        <v>0.11769366140788129</v>
      </c>
      <c r="I1806" s="17">
        <f>LFAT!A159</f>
        <v>11</v>
      </c>
      <c r="J1806" s="16" t="str">
        <f>LFAT!B159</f>
        <v>Species Management (non-native or unnatural)</v>
      </c>
      <c r="K1806" s="16" t="str">
        <f>LFAT!D159</f>
        <v>N</v>
      </c>
      <c r="L1806" s="19">
        <f>LFAT!F159</f>
        <v>0.1</v>
      </c>
      <c r="M1806" s="16" t="str">
        <f>LFAT!G159</f>
        <v>R</v>
      </c>
      <c r="N1806" s="19">
        <f>LFAT!I159</f>
        <v>0.1</v>
      </c>
      <c r="O1806" s="18">
        <f>LFAT!J159</f>
        <v>0.01</v>
      </c>
      <c r="P1806" s="18">
        <f t="shared" si="84"/>
        <v>3.0025000000000004E-3</v>
      </c>
      <c r="Q1806" s="18">
        <f t="shared" si="85"/>
        <v>3.9509146878269731E-3</v>
      </c>
      <c r="R1806" s="18">
        <f t="shared" si="86"/>
        <v>1.1769366140788129E-3</v>
      </c>
    </row>
    <row r="1807" spans="1:18" ht="18" customHeight="1" x14ac:dyDescent="0.2">
      <c r="A1807" s="16" t="str">
        <f>'Limiting Factor Scores'!A157</f>
        <v>UGR10</v>
      </c>
      <c r="B1807" s="16" t="str">
        <f>'Limiting Factor Scores'!B157</f>
        <v>Upper Grande Ronde</v>
      </c>
      <c r="C1807" s="16" t="str">
        <f>'Limiting Factor Scores'!C157</f>
        <v>Decreased Water Quantity</v>
      </c>
      <c r="D1807" s="18">
        <f>'Limiting Factor Scores'!D157</f>
        <v>0.25409999999999999</v>
      </c>
      <c r="E1807" s="19">
        <f>'Limiting Factor Scores'!E157</f>
        <v>1.82</v>
      </c>
      <c r="F1807" s="18">
        <f>'Limiting Factor Scores'!F157</f>
        <v>0.28449999999999998</v>
      </c>
      <c r="G1807" s="18">
        <f>'Limiting Factor Scores'!G157</f>
        <v>0.54166950758261878</v>
      </c>
      <c r="H1807" s="18">
        <f>'Limiting Factor Scores'!H157</f>
        <v>0.15655229867375289</v>
      </c>
      <c r="I1807" s="17">
        <f>LFAT!A157</f>
        <v>11</v>
      </c>
      <c r="J1807" s="16" t="str">
        <f>LFAT!B157</f>
        <v>Species Management (non-native or unnatural)</v>
      </c>
      <c r="K1807" s="16" t="str">
        <f>LFAT!D157</f>
        <v>N</v>
      </c>
      <c r="L1807" s="19">
        <f>LFAT!F157</f>
        <v>0.1</v>
      </c>
      <c r="M1807" s="16" t="str">
        <f>LFAT!G157</f>
        <v>R</v>
      </c>
      <c r="N1807" s="19">
        <f>LFAT!I157</f>
        <v>0.1</v>
      </c>
      <c r="O1807" s="18">
        <f>LFAT!J157</f>
        <v>0.01</v>
      </c>
      <c r="P1807" s="18">
        <f t="shared" si="84"/>
        <v>2.8449999999999999E-3</v>
      </c>
      <c r="Q1807" s="18">
        <f t="shared" si="85"/>
        <v>5.4166950758261882E-3</v>
      </c>
      <c r="R1807" s="18">
        <f t="shared" si="86"/>
        <v>1.5655229867375289E-3</v>
      </c>
    </row>
    <row r="1808" spans="1:18" ht="18" customHeight="1" x14ac:dyDescent="0.2">
      <c r="A1808" s="16" t="str">
        <f>'Limiting Factor Scores'!A158</f>
        <v>UGR10</v>
      </c>
      <c r="B1808" s="16" t="str">
        <f>'Limiting Factor Scores'!B158</f>
        <v>Upper Grande Ronde</v>
      </c>
      <c r="C1808" s="16" t="str">
        <f>'Limiting Factor Scores'!C158</f>
        <v>Floodplain Condition</v>
      </c>
      <c r="D1808" s="18">
        <f>'Limiting Factor Scores'!D158</f>
        <v>0.25409999999999999</v>
      </c>
      <c r="E1808" s="19">
        <f>'Limiting Factor Scores'!E158</f>
        <v>2.5499999999999998</v>
      </c>
      <c r="F1808" s="18">
        <f>'Limiting Factor Scores'!F158</f>
        <v>0.44874999999999998</v>
      </c>
      <c r="G1808" s="18">
        <f>'Limiting Factor Scores'!G158</f>
        <v>0.69312354379886876</v>
      </c>
      <c r="H1808" s="18">
        <f>'Limiting Factor Scores'!H158</f>
        <v>0.19679495963444796</v>
      </c>
      <c r="I1808" s="17">
        <f>LFAT!A154</f>
        <v>11</v>
      </c>
      <c r="J1808" s="16" t="str">
        <f>LFAT!B154</f>
        <v>Species Management (non-native or unnatural)</v>
      </c>
      <c r="K1808" s="16" t="str">
        <f>LFAT!D154</f>
        <v>N</v>
      </c>
      <c r="L1808" s="19">
        <f>LFAT!F154</f>
        <v>0.1</v>
      </c>
      <c r="M1808" s="16" t="str">
        <f>LFAT!G154</f>
        <v>R</v>
      </c>
      <c r="N1808" s="19">
        <f>LFAT!I154</f>
        <v>0.1</v>
      </c>
      <c r="O1808" s="18">
        <f>LFAT!J154</f>
        <v>0.01</v>
      </c>
      <c r="P1808" s="18">
        <f t="shared" si="84"/>
        <v>4.4875000000000002E-3</v>
      </c>
      <c r="Q1808" s="18">
        <f t="shared" si="85"/>
        <v>6.9312354379886879E-3</v>
      </c>
      <c r="R1808" s="18">
        <f t="shared" si="86"/>
        <v>1.9679495963444795E-3</v>
      </c>
    </row>
    <row r="1809" spans="1:18" ht="18" customHeight="1" x14ac:dyDescent="0.2">
      <c r="A1809" s="16" t="str">
        <f>'Limiting Factor Scores'!A159</f>
        <v>UGR10</v>
      </c>
      <c r="B1809" s="16" t="str">
        <f>'Limiting Factor Scores'!B159</f>
        <v>Upper Grande Ronde</v>
      </c>
      <c r="C1809" s="16" t="str">
        <f>'Limiting Factor Scores'!C159</f>
        <v>Increased Sediment Quantity</v>
      </c>
      <c r="D1809" s="18">
        <f>'Limiting Factor Scores'!D159</f>
        <v>0.25409999999999999</v>
      </c>
      <c r="E1809" s="19">
        <f>'Limiting Factor Scores'!E159</f>
        <v>2.35</v>
      </c>
      <c r="F1809" s="18">
        <f>'Limiting Factor Scores'!F159</f>
        <v>0.40375</v>
      </c>
      <c r="G1809" s="18">
        <f>'Limiting Factor Scores'!G159</f>
        <v>0.37299838117671935</v>
      </c>
      <c r="H1809" s="18">
        <f>'Limiting Factor Scores'!H159</f>
        <v>0.12271573461649946</v>
      </c>
      <c r="I1809" s="17">
        <f>LFAT!A160</f>
        <v>11</v>
      </c>
      <c r="J1809" s="16" t="str">
        <f>LFAT!B160</f>
        <v>Species Management (non-native or unnatural)</v>
      </c>
      <c r="K1809" s="16" t="str">
        <f>LFAT!D160</f>
        <v>N</v>
      </c>
      <c r="L1809" s="19">
        <f>LFAT!F160</f>
        <v>0.1</v>
      </c>
      <c r="M1809" s="16" t="str">
        <f>LFAT!G160</f>
        <v>R</v>
      </c>
      <c r="N1809" s="19">
        <f>LFAT!I160</f>
        <v>0.1</v>
      </c>
      <c r="O1809" s="18">
        <f>LFAT!J160</f>
        <v>0.01</v>
      </c>
      <c r="P1809" s="18">
        <f t="shared" si="84"/>
        <v>4.0375000000000003E-3</v>
      </c>
      <c r="Q1809" s="18">
        <f t="shared" si="85"/>
        <v>3.7299838117671935E-3</v>
      </c>
      <c r="R1809" s="18">
        <f t="shared" si="86"/>
        <v>1.2271573461649947E-3</v>
      </c>
    </row>
    <row r="1810" spans="1:18" ht="18" customHeight="1" x14ac:dyDescent="0.2">
      <c r="A1810" s="16" t="str">
        <f>'Limiting Factor Scores'!A160</f>
        <v>UGR10</v>
      </c>
      <c r="B1810" s="16" t="str">
        <f>'Limiting Factor Scores'!B160</f>
        <v>Upper Grande Ronde</v>
      </c>
      <c r="C1810" s="16" t="str">
        <f>'Limiting Factor Scores'!C160</f>
        <v>Non-Native Species Interactions and Competition</v>
      </c>
      <c r="D1810" s="18">
        <f>'Limiting Factor Scores'!D160</f>
        <v>0.25409999999999999</v>
      </c>
      <c r="E1810" s="19">
        <f>'Limiting Factor Scores'!E160</f>
        <v>1.44</v>
      </c>
      <c r="F1810" s="18">
        <f>'Limiting Factor Scores'!F160</f>
        <v>0.19900000000000001</v>
      </c>
      <c r="G1810" s="18">
        <f>'Limiting Factor Scores'!G160</f>
        <v>0.20334715497832892</v>
      </c>
      <c r="H1810" s="18">
        <f>'Limiting Factor Scores'!H160</f>
        <v>7.1731340995882492E-2</v>
      </c>
      <c r="I1810" s="17">
        <f>LFAT!A166</f>
        <v>11</v>
      </c>
      <c r="J1810" s="16" t="str">
        <f>LFAT!B166</f>
        <v>Species Management (non-native or unnatural)</v>
      </c>
      <c r="K1810" s="16" t="str">
        <f>LFAT!D166</f>
        <v>D</v>
      </c>
      <c r="L1810" s="19">
        <f>LFAT!F166</f>
        <v>1</v>
      </c>
      <c r="M1810" s="16" t="str">
        <f>LFAT!G166</f>
        <v>C</v>
      </c>
      <c r="N1810" s="19">
        <f>LFAT!I166</f>
        <v>1</v>
      </c>
      <c r="O1810" s="18">
        <f>LFAT!J166</f>
        <v>1</v>
      </c>
      <c r="P1810" s="18">
        <f t="shared" si="84"/>
        <v>0.19900000000000001</v>
      </c>
      <c r="Q1810" s="18">
        <f t="shared" si="85"/>
        <v>0.20334715497832892</v>
      </c>
      <c r="R1810" s="18">
        <f t="shared" si="86"/>
        <v>7.1731340995882492E-2</v>
      </c>
    </row>
    <row r="1811" spans="1:18" ht="18" customHeight="1" x14ac:dyDescent="0.2">
      <c r="A1811" s="16" t="str">
        <f>'Limiting Factor Scores'!A161</f>
        <v>UGR10</v>
      </c>
      <c r="B1811" s="16" t="str">
        <f>'Limiting Factor Scores'!B161</f>
        <v>Upper Grande Ronde</v>
      </c>
      <c r="C1811" s="16" t="str">
        <f>'Limiting Factor Scores'!C161</f>
        <v>Predation</v>
      </c>
      <c r="D1811" s="18">
        <f>'Limiting Factor Scores'!D161</f>
        <v>0.25409999999999999</v>
      </c>
      <c r="E1811" s="19">
        <f>'Limiting Factor Scores'!E161</f>
        <v>1.26</v>
      </c>
      <c r="F1811" s="18">
        <f>'Limiting Factor Scores'!F161</f>
        <v>0.1585</v>
      </c>
      <c r="G1811" s="18">
        <f>'Limiting Factor Scores'!G161</f>
        <v>0.21633348006328906</v>
      </c>
      <c r="H1811" s="18">
        <f>'Limiting Factor Scores'!H161</f>
        <v>6.6142810815477057E-2</v>
      </c>
      <c r="I1811" s="17">
        <f>LFAT!A164</f>
        <v>11</v>
      </c>
      <c r="J1811" s="16" t="str">
        <f>LFAT!B164</f>
        <v>Species Management (non-native or unnatural)</v>
      </c>
      <c r="K1811" s="16" t="str">
        <f>LFAT!D164</f>
        <v>D</v>
      </c>
      <c r="L1811" s="19">
        <f>LFAT!F164</f>
        <v>1</v>
      </c>
      <c r="M1811" s="16" t="str">
        <f>LFAT!G164</f>
        <v>C</v>
      </c>
      <c r="N1811" s="19">
        <f>LFAT!I164</f>
        <v>1</v>
      </c>
      <c r="O1811" s="18">
        <f>LFAT!J164</f>
        <v>1</v>
      </c>
      <c r="P1811" s="18">
        <f t="shared" si="84"/>
        <v>0.1585</v>
      </c>
      <c r="Q1811" s="18">
        <f t="shared" si="85"/>
        <v>0.21633348006328906</v>
      </c>
      <c r="R1811" s="18">
        <f t="shared" si="86"/>
        <v>6.6142810815477057E-2</v>
      </c>
    </row>
    <row r="1812" spans="1:18" ht="18" customHeight="1" x14ac:dyDescent="0.2">
      <c r="A1812" s="16" t="str">
        <f>'Limiting Factor Scores'!A162</f>
        <v>UGR10</v>
      </c>
      <c r="B1812" s="16" t="str">
        <f>'Limiting Factor Scores'!B162</f>
        <v>Upper Grande Ronde</v>
      </c>
      <c r="C1812" s="16" t="str">
        <f>'Limiting Factor Scores'!C162</f>
        <v>Riparian Condition</v>
      </c>
      <c r="D1812" s="18">
        <f>'Limiting Factor Scores'!D162</f>
        <v>0.25409999999999999</v>
      </c>
      <c r="E1812" s="19">
        <f>'Limiting Factor Scores'!E162</f>
        <v>2.35</v>
      </c>
      <c r="F1812" s="18">
        <f>'Limiting Factor Scores'!F162</f>
        <v>0.40375</v>
      </c>
      <c r="G1812" s="18">
        <f>'Limiting Factor Scores'!G162</f>
        <v>0.63680863133793675</v>
      </c>
      <c r="H1812" s="18">
        <f>'Limiting Factor Scores'!H162</f>
        <v>0.20561810570552705</v>
      </c>
      <c r="I1812" s="17">
        <f>LFAT!A153</f>
        <v>11</v>
      </c>
      <c r="J1812" s="16" t="str">
        <f>LFAT!B153</f>
        <v>Species Management (non-native or unnatural)</v>
      </c>
      <c r="K1812" s="16" t="str">
        <f>LFAT!D153</f>
        <v>N</v>
      </c>
      <c r="L1812" s="19">
        <f>LFAT!F153</f>
        <v>0.1</v>
      </c>
      <c r="M1812" s="16" t="str">
        <f>LFAT!G153</f>
        <v>R</v>
      </c>
      <c r="N1812" s="19">
        <f>LFAT!I153</f>
        <v>0.1</v>
      </c>
      <c r="O1812" s="18">
        <f>LFAT!J153</f>
        <v>0.01</v>
      </c>
      <c r="P1812" s="18">
        <f t="shared" si="84"/>
        <v>4.0375000000000003E-3</v>
      </c>
      <c r="Q1812" s="18">
        <f t="shared" si="85"/>
        <v>6.3680863133793678E-3</v>
      </c>
      <c r="R1812" s="18">
        <f t="shared" si="86"/>
        <v>2.0561810570552705E-3</v>
      </c>
    </row>
    <row r="1813" spans="1:18" ht="18" customHeight="1" x14ac:dyDescent="0.2">
      <c r="A1813" s="16" t="str">
        <f>'Limiting Factor Scores'!A163</f>
        <v>UGR10</v>
      </c>
      <c r="B1813" s="16" t="str">
        <f>'Limiting Factor Scores'!B163</f>
        <v>Upper Grande Ronde</v>
      </c>
      <c r="C1813" s="16" t="str">
        <f>'Limiting Factor Scores'!C163</f>
        <v>Side Channel and Wetland Habitat</v>
      </c>
      <c r="D1813" s="18">
        <f>'Limiting Factor Scores'!D163</f>
        <v>0.25409999999999999</v>
      </c>
      <c r="E1813" s="19">
        <f>'Limiting Factor Scores'!E163</f>
        <v>2.17</v>
      </c>
      <c r="F1813" s="18">
        <f>'Limiting Factor Scores'!F163</f>
        <v>0.36325000000000002</v>
      </c>
      <c r="G1813" s="18">
        <f>'Limiting Factor Scores'!G163</f>
        <v>0.70940545484176831</v>
      </c>
      <c r="H1813" s="18">
        <f>'Limiting Factor Scores'!H163</f>
        <v>0.2067692739248933</v>
      </c>
      <c r="I1813" s="17">
        <f>LFAT!A155</f>
        <v>11</v>
      </c>
      <c r="J1813" s="16" t="str">
        <f>LFAT!B155</f>
        <v>Species Management (non-native or unnatural)</v>
      </c>
      <c r="K1813" s="16" t="str">
        <f>LFAT!D155</f>
        <v>N</v>
      </c>
      <c r="L1813" s="19">
        <f>LFAT!F155</f>
        <v>0.1</v>
      </c>
      <c r="M1813" s="16" t="str">
        <f>LFAT!G155</f>
        <v>R</v>
      </c>
      <c r="N1813" s="19">
        <f>LFAT!I155</f>
        <v>0.1</v>
      </c>
      <c r="O1813" s="18">
        <f>LFAT!J155</f>
        <v>0.01</v>
      </c>
      <c r="P1813" s="18">
        <f t="shared" si="84"/>
        <v>3.6325000000000003E-3</v>
      </c>
      <c r="Q1813" s="18">
        <f t="shared" si="85"/>
        <v>7.0940545484176835E-3</v>
      </c>
      <c r="R1813" s="18">
        <f t="shared" si="86"/>
        <v>2.0676927392489332E-3</v>
      </c>
    </row>
    <row r="1814" spans="1:18" ht="18" customHeight="1" x14ac:dyDescent="0.2">
      <c r="A1814" s="16" t="str">
        <f>'Limiting Factor Scores'!A164</f>
        <v>UGR10</v>
      </c>
      <c r="B1814" s="16" t="str">
        <f>'Limiting Factor Scores'!B164</f>
        <v>Upper Grande Ronde</v>
      </c>
      <c r="C1814" s="16" t="str">
        <f>'Limiting Factor Scores'!C164</f>
        <v>Summer Water Temperature</v>
      </c>
      <c r="D1814" s="18">
        <f>'Limiting Factor Scores'!D164</f>
        <v>0.25409999999999999</v>
      </c>
      <c r="E1814" s="19">
        <f>'Limiting Factor Scores'!E164</f>
        <v>2.08</v>
      </c>
      <c r="F1814" s="18">
        <f>'Limiting Factor Scores'!F164</f>
        <v>0.34300000000000003</v>
      </c>
      <c r="G1814" s="18">
        <f>'Limiting Factor Scores'!G164</f>
        <v>0.58021193998754916</v>
      </c>
      <c r="H1814" s="18">
        <f>'Limiting Factor Scores'!H164</f>
        <v>0.18157147469688728</v>
      </c>
      <c r="I1814" s="17">
        <f>LFAT!A161</f>
        <v>11</v>
      </c>
      <c r="J1814" s="16" t="str">
        <f>LFAT!B161</f>
        <v>Species Management (non-native or unnatural)</v>
      </c>
      <c r="K1814" s="16" t="str">
        <f>LFAT!D161</f>
        <v>N</v>
      </c>
      <c r="L1814" s="19">
        <f>LFAT!F161</f>
        <v>0.1</v>
      </c>
      <c r="M1814" s="16" t="str">
        <f>LFAT!G161</f>
        <v>R</v>
      </c>
      <c r="N1814" s="19">
        <f>LFAT!I161</f>
        <v>0.1</v>
      </c>
      <c r="O1814" s="18">
        <f>LFAT!J161</f>
        <v>0.01</v>
      </c>
      <c r="P1814" s="18">
        <f t="shared" si="84"/>
        <v>3.4300000000000003E-3</v>
      </c>
      <c r="Q1814" s="18">
        <f t="shared" si="85"/>
        <v>5.8021193998754918E-3</v>
      </c>
      <c r="R1814" s="18">
        <f t="shared" si="86"/>
        <v>1.8157147469688728E-3</v>
      </c>
    </row>
    <row r="1815" spans="1:18" ht="18" customHeight="1" x14ac:dyDescent="0.2">
      <c r="A1815" s="16" t="str">
        <f>'Limiting Factor Scores'!A165</f>
        <v>UGR10</v>
      </c>
      <c r="B1815" s="16" t="str">
        <f>'Limiting Factor Scores'!B165</f>
        <v>Upper Grande Ronde</v>
      </c>
      <c r="C1815" s="16" t="str">
        <f>'Limiting Factor Scores'!C165</f>
        <v>Water Quality</v>
      </c>
      <c r="D1815" s="18">
        <f>'Limiting Factor Scores'!D165</f>
        <v>0.25409999999999999</v>
      </c>
      <c r="E1815" s="19">
        <f>'Limiting Factor Scores'!E165</f>
        <v>1.44</v>
      </c>
      <c r="F1815" s="18">
        <f>'Limiting Factor Scores'!F165</f>
        <v>0.19900000000000001</v>
      </c>
      <c r="G1815" s="18">
        <f>'Limiting Factor Scores'!G165</f>
        <v>0.29436577507946077</v>
      </c>
      <c r="H1815" s="18">
        <f>'Limiting Factor Scores'!H165</f>
        <v>8.1710882572321245E-2</v>
      </c>
      <c r="I1815" s="17">
        <f>LFAT!A163</f>
        <v>11</v>
      </c>
      <c r="J1815" s="16" t="str">
        <f>LFAT!B163</f>
        <v>Species Management (non-native or unnatural)</v>
      </c>
      <c r="K1815" s="16" t="str">
        <f>LFAT!D163</f>
        <v>N</v>
      </c>
      <c r="L1815" s="19">
        <f>LFAT!F163</f>
        <v>0.1</v>
      </c>
      <c r="M1815" s="16" t="str">
        <f>LFAT!G163</f>
        <v>R</v>
      </c>
      <c r="N1815" s="19">
        <f>LFAT!I163</f>
        <v>0.1</v>
      </c>
      <c r="O1815" s="18">
        <f>LFAT!J163</f>
        <v>0.01</v>
      </c>
      <c r="P1815" s="18">
        <f t="shared" si="84"/>
        <v>1.99E-3</v>
      </c>
      <c r="Q1815" s="18">
        <f t="shared" si="85"/>
        <v>2.9436577507946076E-3</v>
      </c>
      <c r="R1815" s="18">
        <f t="shared" si="86"/>
        <v>8.1710882572321245E-4</v>
      </c>
    </row>
    <row r="1816" spans="1:18" ht="18" customHeight="1" x14ac:dyDescent="0.2">
      <c r="A1816" s="16" t="str">
        <f>'Limiting Factor Scores'!A166</f>
        <v>UGR10</v>
      </c>
      <c r="B1816" s="16" t="str">
        <f>'Limiting Factor Scores'!B166</f>
        <v>Upper Grande Ronde</v>
      </c>
      <c r="C1816" s="16" t="str">
        <f>'Limiting Factor Scores'!C166</f>
        <v>Winter Water Temperature</v>
      </c>
      <c r="D1816" s="18">
        <f>'Limiting Factor Scores'!D166</f>
        <v>0.25409999999999999</v>
      </c>
      <c r="E1816" s="19">
        <f>'Limiting Factor Scores'!E166</f>
        <v>1.82</v>
      </c>
      <c r="F1816" s="18">
        <f>'Limiting Factor Scores'!F166</f>
        <v>0.28449999999999998</v>
      </c>
      <c r="G1816" s="18">
        <f>'Limiting Factor Scores'!G166</f>
        <v>0.34648259251032726</v>
      </c>
      <c r="H1816" s="18">
        <f>'Limiting Factor Scores'!H166</f>
        <v>9.4371324311669891E-2</v>
      </c>
      <c r="I1816" s="17">
        <f>LFAT!A162</f>
        <v>11</v>
      </c>
      <c r="J1816" s="16" t="str">
        <f>LFAT!B162</f>
        <v>Species Management (non-native or unnatural)</v>
      </c>
      <c r="K1816" s="16" t="str">
        <f>LFAT!D162</f>
        <v>N</v>
      </c>
      <c r="L1816" s="19">
        <f>LFAT!F162</f>
        <v>0.1</v>
      </c>
      <c r="M1816" s="16" t="str">
        <f>LFAT!G162</f>
        <v>R</v>
      </c>
      <c r="N1816" s="19">
        <f>LFAT!I162</f>
        <v>0.1</v>
      </c>
      <c r="O1816" s="18">
        <f>LFAT!J162</f>
        <v>0.01</v>
      </c>
      <c r="P1816" s="18">
        <f t="shared" si="84"/>
        <v>2.8449999999999999E-3</v>
      </c>
      <c r="Q1816" s="18">
        <f t="shared" si="85"/>
        <v>3.4648259251032726E-3</v>
      </c>
      <c r="R1816" s="18">
        <f t="shared" si="86"/>
        <v>9.4371324311669897E-4</v>
      </c>
    </row>
    <row r="1817" spans="1:18" ht="18" customHeight="1" x14ac:dyDescent="0.2">
      <c r="A1817" s="16" t="str">
        <f>'Limiting Factor Scores'!A167</f>
        <v>UGR11</v>
      </c>
      <c r="B1817" s="16" t="str">
        <f>'Limiting Factor Scores'!B167</f>
        <v>Upper Grande Ronde</v>
      </c>
      <c r="C1817" s="16" t="str">
        <f>'Limiting Factor Scores'!C167</f>
        <v>Altered Flow Timing</v>
      </c>
      <c r="D1817" s="18">
        <f>'Limiting Factor Scores'!D167</f>
        <v>0.45040000000000002</v>
      </c>
      <c r="E1817" s="19">
        <f>'Limiting Factor Scores'!E167</f>
        <v>3</v>
      </c>
      <c r="F1817" s="18">
        <f>'Limiting Factor Scores'!F167</f>
        <v>0.55000000000000004</v>
      </c>
      <c r="G1817" s="18">
        <f>'Limiting Factor Scores'!G167</f>
        <v>1.2987605714639598</v>
      </c>
      <c r="H1817" s="18">
        <f>'Limiting Factor Scores'!H167</f>
        <v>0.36144117434976758</v>
      </c>
      <c r="I1817" s="17">
        <f>LFAT!A8</f>
        <v>1</v>
      </c>
      <c r="J1817" s="16" t="str">
        <f>LFAT!B8</f>
        <v>Protect Land (Easement and Acquisition)</v>
      </c>
      <c r="K1817" s="16" t="str">
        <f>LFAT!D8</f>
        <v>I</v>
      </c>
      <c r="L1817" s="19">
        <f>LFAT!F8</f>
        <v>0.5</v>
      </c>
      <c r="M1817" s="16" t="str">
        <f>LFAT!G8</f>
        <v>CD</v>
      </c>
      <c r="N1817" s="19">
        <f>LFAT!I8</f>
        <v>0.5</v>
      </c>
      <c r="O1817" s="18">
        <f>LFAT!J8</f>
        <v>0.25</v>
      </c>
      <c r="P1817" s="18">
        <f t="shared" si="84"/>
        <v>0.13750000000000001</v>
      </c>
      <c r="Q1817" s="18">
        <f t="shared" si="85"/>
        <v>0.32469014286598996</v>
      </c>
      <c r="R1817" s="18">
        <f t="shared" si="86"/>
        <v>9.0360293587441895E-2</v>
      </c>
    </row>
    <row r="1818" spans="1:18" ht="18" customHeight="1" x14ac:dyDescent="0.2">
      <c r="A1818" s="16" t="str">
        <f>'Limiting Factor Scores'!A168</f>
        <v>UGR11</v>
      </c>
      <c r="B1818" s="16" t="str">
        <f>'Limiting Factor Scores'!B168</f>
        <v>Upper Grande Ronde</v>
      </c>
      <c r="C1818" s="16" t="str">
        <f>'Limiting Factor Scores'!C168</f>
        <v>Altered Primary Productivity</v>
      </c>
      <c r="D1818" s="18">
        <f>'Limiting Factor Scores'!D168</f>
        <v>0.45040000000000002</v>
      </c>
      <c r="E1818" s="19">
        <f>'Limiting Factor Scores'!E168</f>
        <v>4.22</v>
      </c>
      <c r="F1818" s="18">
        <f>'Limiting Factor Scores'!F168</f>
        <v>0.82450000000000001</v>
      </c>
      <c r="G1818" s="18">
        <f>'Limiting Factor Scores'!G168</f>
        <v>1.3501399511633181</v>
      </c>
      <c r="H1818" s="18">
        <f>'Limiting Factor Scores'!H168</f>
        <v>0.38665992274156835</v>
      </c>
      <c r="I1818" s="17">
        <f>LFAT!A15</f>
        <v>1</v>
      </c>
      <c r="J1818" s="16" t="str">
        <f>LFAT!B15</f>
        <v>Protect Land (Easement and Acquisition)</v>
      </c>
      <c r="K1818" s="16" t="str">
        <f>LFAT!D15</f>
        <v>I</v>
      </c>
      <c r="L1818" s="19">
        <f>LFAT!F15</f>
        <v>0.5</v>
      </c>
      <c r="M1818" s="16" t="str">
        <f>LFAT!G15</f>
        <v>CD</v>
      </c>
      <c r="N1818" s="19">
        <f>LFAT!I15</f>
        <v>0.5</v>
      </c>
      <c r="O1818" s="18">
        <f>LFAT!J15</f>
        <v>0.25</v>
      </c>
      <c r="P1818" s="18">
        <f t="shared" si="84"/>
        <v>0.206125</v>
      </c>
      <c r="Q1818" s="18">
        <f t="shared" si="85"/>
        <v>0.33753498779082952</v>
      </c>
      <c r="R1818" s="18">
        <f t="shared" si="86"/>
        <v>9.6664980685392088E-2</v>
      </c>
    </row>
    <row r="1819" spans="1:18" ht="18" customHeight="1" x14ac:dyDescent="0.2">
      <c r="A1819" s="16" t="str">
        <f>'Limiting Factor Scores'!A169</f>
        <v>UGR11</v>
      </c>
      <c r="B1819" s="16" t="str">
        <f>'Limiting Factor Scores'!B169</f>
        <v>Upper Grande Ronde</v>
      </c>
      <c r="C1819" s="16" t="str">
        <f>'Limiting Factor Scores'!C169</f>
        <v>Anthropogenic Barriers</v>
      </c>
      <c r="D1819" s="18">
        <f>'Limiting Factor Scores'!D169</f>
        <v>0.45040000000000002</v>
      </c>
      <c r="E1819" s="19">
        <f>'Limiting Factor Scores'!E169</f>
        <v>2.29</v>
      </c>
      <c r="F1819" s="18">
        <f>'Limiting Factor Scores'!F169</f>
        <v>0.39024999999999999</v>
      </c>
      <c r="G1819" s="18">
        <f>'Limiting Factor Scores'!G169</f>
        <v>0.93282906979912161</v>
      </c>
      <c r="H1819" s="18">
        <f>'Limiting Factor Scores'!H169</f>
        <v>0.29544190671261789</v>
      </c>
      <c r="I1819" s="17">
        <f>LFAT!A2</f>
        <v>1</v>
      </c>
      <c r="J1819" s="16" t="str">
        <f>LFAT!B2</f>
        <v>Protect Land (Easement and Acquisition)</v>
      </c>
      <c r="K1819" s="16" t="str">
        <f>LFAT!D2</f>
        <v>I</v>
      </c>
      <c r="L1819" s="19">
        <f>LFAT!F2</f>
        <v>0.5</v>
      </c>
      <c r="M1819" s="16" t="str">
        <f>LFAT!G2</f>
        <v>CD</v>
      </c>
      <c r="N1819" s="19">
        <f>LFAT!I2</f>
        <v>0.5</v>
      </c>
      <c r="O1819" s="18">
        <f>LFAT!J2</f>
        <v>0.25</v>
      </c>
      <c r="P1819" s="18">
        <f t="shared" si="84"/>
        <v>9.7562499999999996E-2</v>
      </c>
      <c r="Q1819" s="18">
        <f t="shared" si="85"/>
        <v>0.2332072674497804</v>
      </c>
      <c r="R1819" s="18">
        <f t="shared" si="86"/>
        <v>7.3860476678154471E-2</v>
      </c>
    </row>
    <row r="1820" spans="1:18" ht="18" customHeight="1" x14ac:dyDescent="0.2">
      <c r="A1820" s="16" t="str">
        <f>'Limiting Factor Scores'!A170</f>
        <v>UGR11</v>
      </c>
      <c r="B1820" s="16" t="str">
        <f>'Limiting Factor Scores'!B170</f>
        <v>Upper Grande Ronde</v>
      </c>
      <c r="C1820" s="16" t="str">
        <f>'Limiting Factor Scores'!C170</f>
        <v>Channel and Habitat Structure</v>
      </c>
      <c r="D1820" s="18">
        <f>'Limiting Factor Scores'!D170</f>
        <v>0.45040000000000002</v>
      </c>
      <c r="E1820" s="19">
        <f>'Limiting Factor Scores'!E170</f>
        <v>3.44</v>
      </c>
      <c r="F1820" s="18">
        <f>'Limiting Factor Scores'!F170</f>
        <v>0.64900000000000002</v>
      </c>
      <c r="G1820" s="18">
        <f>'Limiting Factor Scores'!G170</f>
        <v>2.5472693710527445</v>
      </c>
      <c r="H1820" s="18">
        <f>'Limiting Factor Scores'!H170</f>
        <v>0.77113360389595509</v>
      </c>
      <c r="I1820" s="17">
        <f>LFAT!A6</f>
        <v>1</v>
      </c>
      <c r="J1820" s="16" t="str">
        <f>LFAT!B6</f>
        <v>Protect Land (Easement and Acquisition)</v>
      </c>
      <c r="K1820" s="16" t="str">
        <f>LFAT!D6</f>
        <v>I</v>
      </c>
      <c r="L1820" s="19">
        <f>LFAT!F6</f>
        <v>0.5</v>
      </c>
      <c r="M1820" s="16" t="str">
        <f>LFAT!G6</f>
        <v>CD</v>
      </c>
      <c r="N1820" s="19">
        <f>LFAT!I6</f>
        <v>0.5</v>
      </c>
      <c r="O1820" s="18">
        <f>LFAT!J6</f>
        <v>0.25</v>
      </c>
      <c r="P1820" s="18">
        <f t="shared" si="84"/>
        <v>0.16225000000000001</v>
      </c>
      <c r="Q1820" s="18">
        <f t="shared" si="85"/>
        <v>0.63681734276318613</v>
      </c>
      <c r="R1820" s="18">
        <f t="shared" si="86"/>
        <v>0.19278340097398877</v>
      </c>
    </row>
    <row r="1821" spans="1:18" ht="18" customHeight="1" x14ac:dyDescent="0.2">
      <c r="A1821" s="16" t="str">
        <f>'Limiting Factor Scores'!A171</f>
        <v>UGR11</v>
      </c>
      <c r="B1821" s="16" t="str">
        <f>'Limiting Factor Scores'!B171</f>
        <v>Upper Grande Ronde</v>
      </c>
      <c r="C1821" s="16" t="str">
        <f>'Limiting Factor Scores'!C171</f>
        <v>Decreased Sediment Quantity</v>
      </c>
      <c r="D1821" s="18">
        <f>'Limiting Factor Scores'!D171</f>
        <v>0.45040000000000002</v>
      </c>
      <c r="E1821" s="19">
        <f>'Limiting Factor Scores'!E171</f>
        <v>3.73</v>
      </c>
      <c r="F1821" s="18">
        <f>'Limiting Factor Scores'!F171</f>
        <v>0.71425000000000005</v>
      </c>
      <c r="G1821" s="18">
        <f>'Limiting Factor Scores'!G171</f>
        <v>1.6659371072807281</v>
      </c>
      <c r="H1821" s="18">
        <f>'Limiting Factor Scores'!H171</f>
        <v>0.49626543047165378</v>
      </c>
      <c r="I1821" s="17">
        <f>LFAT!A9</f>
        <v>1</v>
      </c>
      <c r="J1821" s="16" t="str">
        <f>LFAT!B9</f>
        <v>Protect Land (Easement and Acquisition)</v>
      </c>
      <c r="K1821" s="16" t="str">
        <f>LFAT!D9</f>
        <v>I</v>
      </c>
      <c r="L1821" s="19">
        <f>LFAT!F9</f>
        <v>0.5</v>
      </c>
      <c r="M1821" s="16" t="str">
        <f>LFAT!G9</f>
        <v>CD</v>
      </c>
      <c r="N1821" s="19">
        <f>LFAT!I9</f>
        <v>0.5</v>
      </c>
      <c r="O1821" s="18">
        <f>LFAT!J9</f>
        <v>0.25</v>
      </c>
      <c r="P1821" s="18">
        <f t="shared" si="84"/>
        <v>0.17856250000000001</v>
      </c>
      <c r="Q1821" s="18">
        <f t="shared" si="85"/>
        <v>0.41648427682018202</v>
      </c>
      <c r="R1821" s="18">
        <f t="shared" si="86"/>
        <v>0.12406635761791344</v>
      </c>
    </row>
    <row r="1822" spans="1:18" ht="18" customHeight="1" x14ac:dyDescent="0.2">
      <c r="A1822" s="16" t="str">
        <f>'Limiting Factor Scores'!A172</f>
        <v>UGR11</v>
      </c>
      <c r="B1822" s="16" t="str">
        <f>'Limiting Factor Scores'!B172</f>
        <v>Upper Grande Ronde</v>
      </c>
      <c r="C1822" s="16" t="str">
        <f>'Limiting Factor Scores'!C172</f>
        <v>Decreased Water Quantity</v>
      </c>
      <c r="D1822" s="18">
        <f>'Limiting Factor Scores'!D172</f>
        <v>0.45040000000000002</v>
      </c>
      <c r="E1822" s="19">
        <f>'Limiting Factor Scores'!E172</f>
        <v>3.56</v>
      </c>
      <c r="F1822" s="18">
        <f>'Limiting Factor Scores'!F172</f>
        <v>0.67600000000000005</v>
      </c>
      <c r="G1822" s="18">
        <f>'Limiting Factor Scores'!G172</f>
        <v>2.2813532117765378</v>
      </c>
      <c r="H1822" s="18">
        <f>'Limiting Factor Scores'!H172</f>
        <v>0.65935239918575461</v>
      </c>
      <c r="I1822" s="17">
        <f>LFAT!A7</f>
        <v>1</v>
      </c>
      <c r="J1822" s="16" t="str">
        <f>LFAT!B7</f>
        <v>Protect Land (Easement and Acquisition)</v>
      </c>
      <c r="K1822" s="16" t="str">
        <f>LFAT!D7</f>
        <v>I</v>
      </c>
      <c r="L1822" s="19">
        <f>LFAT!F7</f>
        <v>0.5</v>
      </c>
      <c r="M1822" s="16" t="str">
        <f>LFAT!G7</f>
        <v>CD</v>
      </c>
      <c r="N1822" s="19">
        <f>LFAT!I7</f>
        <v>0.5</v>
      </c>
      <c r="O1822" s="18">
        <f>LFAT!J7</f>
        <v>0.25</v>
      </c>
      <c r="P1822" s="18">
        <f t="shared" si="84"/>
        <v>0.16900000000000001</v>
      </c>
      <c r="Q1822" s="18">
        <f t="shared" si="85"/>
        <v>0.57033830294413446</v>
      </c>
      <c r="R1822" s="18">
        <f t="shared" si="86"/>
        <v>0.16483809979643865</v>
      </c>
    </row>
    <row r="1823" spans="1:18" ht="18" customHeight="1" x14ac:dyDescent="0.2">
      <c r="A1823" s="16" t="str">
        <f>'Limiting Factor Scores'!A173</f>
        <v>UGR11</v>
      </c>
      <c r="B1823" s="16" t="str">
        <f>'Limiting Factor Scores'!B173</f>
        <v>Upper Grande Ronde</v>
      </c>
      <c r="C1823" s="16" t="str">
        <f>'Limiting Factor Scores'!C173</f>
        <v>Floodplain Condition</v>
      </c>
      <c r="D1823" s="18">
        <f>'Limiting Factor Scores'!D173</f>
        <v>0.45040000000000002</v>
      </c>
      <c r="E1823" s="19">
        <f>'Limiting Factor Scores'!E173</f>
        <v>2.93</v>
      </c>
      <c r="F1823" s="18">
        <f>'Limiting Factor Scores'!F173</f>
        <v>0.53425</v>
      </c>
      <c r="G1823" s="18">
        <f>'Limiting Factor Scores'!G173</f>
        <v>1.4626635443888398</v>
      </c>
      <c r="H1823" s="18">
        <f>'Limiting Factor Scores'!H173</f>
        <v>0.41528644604850906</v>
      </c>
      <c r="I1823" s="17">
        <f>LFAT!A4</f>
        <v>1</v>
      </c>
      <c r="J1823" s="16" t="str">
        <f>LFAT!B4</f>
        <v>Protect Land (Easement and Acquisition)</v>
      </c>
      <c r="K1823" s="16" t="str">
        <f>LFAT!D4</f>
        <v>I</v>
      </c>
      <c r="L1823" s="19">
        <f>LFAT!F4</f>
        <v>0.5</v>
      </c>
      <c r="M1823" s="16" t="str">
        <f>LFAT!G4</f>
        <v>CD</v>
      </c>
      <c r="N1823" s="19">
        <f>LFAT!I4</f>
        <v>0.5</v>
      </c>
      <c r="O1823" s="18">
        <f>LFAT!J4</f>
        <v>0.25</v>
      </c>
      <c r="P1823" s="18">
        <f t="shared" si="84"/>
        <v>0.1335625</v>
      </c>
      <c r="Q1823" s="18">
        <f t="shared" si="85"/>
        <v>0.36566588609720996</v>
      </c>
      <c r="R1823" s="18">
        <f t="shared" si="86"/>
        <v>0.10382161151212727</v>
      </c>
    </row>
    <row r="1824" spans="1:18" ht="18" customHeight="1" x14ac:dyDescent="0.2">
      <c r="A1824" s="16" t="str">
        <f>'Limiting Factor Scores'!A174</f>
        <v>UGR11</v>
      </c>
      <c r="B1824" s="16" t="str">
        <f>'Limiting Factor Scores'!B174</f>
        <v>Upper Grande Ronde</v>
      </c>
      <c r="C1824" s="16" t="str">
        <f>'Limiting Factor Scores'!C174</f>
        <v>Increased Sediment Quantity</v>
      </c>
      <c r="D1824" s="18">
        <f>'Limiting Factor Scores'!D174</f>
        <v>0.45040000000000002</v>
      </c>
      <c r="E1824" s="19">
        <f>'Limiting Factor Scores'!E174</f>
        <v>3.37</v>
      </c>
      <c r="F1824" s="18">
        <f>'Limiting Factor Scores'!F174</f>
        <v>0.63324999999999998</v>
      </c>
      <c r="G1824" s="18">
        <f>'Limiting Factor Scores'!G174</f>
        <v>1.036963158367703</v>
      </c>
      <c r="H1824" s="18">
        <f>'Limiting Factor Scores'!H174</f>
        <v>0.3411588418906536</v>
      </c>
      <c r="I1824" s="17">
        <f>LFAT!A10</f>
        <v>1</v>
      </c>
      <c r="J1824" s="16" t="str">
        <f>LFAT!B10</f>
        <v>Protect Land (Easement and Acquisition)</v>
      </c>
      <c r="K1824" s="16" t="str">
        <f>LFAT!D10</f>
        <v>I</v>
      </c>
      <c r="L1824" s="19">
        <f>LFAT!F10</f>
        <v>0.5</v>
      </c>
      <c r="M1824" s="16" t="str">
        <f>LFAT!G10</f>
        <v>CD</v>
      </c>
      <c r="N1824" s="19">
        <f>LFAT!I10</f>
        <v>0.5</v>
      </c>
      <c r="O1824" s="18">
        <f>LFAT!J10</f>
        <v>0.25</v>
      </c>
      <c r="P1824" s="18">
        <f t="shared" si="84"/>
        <v>0.15831249999999999</v>
      </c>
      <c r="Q1824" s="18">
        <f t="shared" si="85"/>
        <v>0.25924078959192576</v>
      </c>
      <c r="R1824" s="18">
        <f t="shared" si="86"/>
        <v>8.5289710472663399E-2</v>
      </c>
    </row>
    <row r="1825" spans="1:18" ht="18" customHeight="1" x14ac:dyDescent="0.2">
      <c r="A1825" s="16" t="str">
        <f>'Limiting Factor Scores'!A175</f>
        <v>UGR11</v>
      </c>
      <c r="B1825" s="16" t="str">
        <f>'Limiting Factor Scores'!B175</f>
        <v>Upper Grande Ronde</v>
      </c>
      <c r="C1825" s="16" t="str">
        <f>'Limiting Factor Scores'!C175</f>
        <v>Non-Native Species Interactions and Competition</v>
      </c>
      <c r="D1825" s="18">
        <f>'Limiting Factor Scores'!D175</f>
        <v>0.45040000000000002</v>
      </c>
      <c r="E1825" s="19">
        <f>'Limiting Factor Scores'!E175</f>
        <v>2.88</v>
      </c>
      <c r="F1825" s="18">
        <f>'Limiting Factor Scores'!F175</f>
        <v>0.52300000000000002</v>
      </c>
      <c r="G1825" s="18">
        <f>'Limiting Factor Scores'!G175</f>
        <v>0.94728449704190321</v>
      </c>
      <c r="H1825" s="18">
        <f>'Limiting Factor Scores'!H175</f>
        <v>0.33415755083796161</v>
      </c>
      <c r="I1825" s="17">
        <f>LFAT!A16</f>
        <v>1</v>
      </c>
      <c r="J1825" s="16" t="str">
        <f>LFAT!B16</f>
        <v>Protect Land (Easement and Acquisition)</v>
      </c>
      <c r="K1825" s="16" t="str">
        <f>LFAT!D16</f>
        <v>I</v>
      </c>
      <c r="L1825" s="19">
        <f>LFAT!F16</f>
        <v>0.5</v>
      </c>
      <c r="M1825" s="16" t="str">
        <f>LFAT!G16</f>
        <v>R</v>
      </c>
      <c r="N1825" s="19">
        <f>LFAT!I16</f>
        <v>0.1</v>
      </c>
      <c r="O1825" s="18">
        <f>LFAT!J16</f>
        <v>0.05</v>
      </c>
      <c r="P1825" s="18">
        <f t="shared" si="84"/>
        <v>2.6150000000000003E-2</v>
      </c>
      <c r="Q1825" s="18">
        <f t="shared" si="85"/>
        <v>4.7364224852095162E-2</v>
      </c>
      <c r="R1825" s="18">
        <f t="shared" si="86"/>
        <v>1.6707877541898081E-2</v>
      </c>
    </row>
    <row r="1826" spans="1:18" ht="18" customHeight="1" x14ac:dyDescent="0.2">
      <c r="A1826" s="16" t="str">
        <f>'Limiting Factor Scores'!A176</f>
        <v>UGR11</v>
      </c>
      <c r="B1826" s="16" t="str">
        <f>'Limiting Factor Scores'!B176</f>
        <v>Upper Grande Ronde</v>
      </c>
      <c r="C1826" s="16" t="str">
        <f>'Limiting Factor Scores'!C176</f>
        <v>Predation</v>
      </c>
      <c r="D1826" s="18">
        <f>'Limiting Factor Scores'!D176</f>
        <v>0.45040000000000002</v>
      </c>
      <c r="E1826" s="19">
        <f>'Limiting Factor Scores'!E176</f>
        <v>1.82</v>
      </c>
      <c r="F1826" s="18">
        <f>'Limiting Factor Scores'!F176</f>
        <v>0.28449999999999998</v>
      </c>
      <c r="G1826" s="18">
        <f>'Limiting Factor Scores'!G176</f>
        <v>0.68828841162993226</v>
      </c>
      <c r="H1826" s="18">
        <f>'Limiting Factor Scores'!H176</f>
        <v>0.21044052073495617</v>
      </c>
      <c r="I1826" s="17">
        <f>LFAT!A14</f>
        <v>1</v>
      </c>
      <c r="J1826" s="16" t="str">
        <f>LFAT!B14</f>
        <v>Protect Land (Easement and Acquisition)</v>
      </c>
      <c r="K1826" s="16" t="str">
        <f>LFAT!D14</f>
        <v>I</v>
      </c>
      <c r="L1826" s="19">
        <f>LFAT!F14</f>
        <v>0.5</v>
      </c>
      <c r="M1826" s="16" t="str">
        <f>LFAT!G14</f>
        <v>R</v>
      </c>
      <c r="N1826" s="19">
        <f>LFAT!I14</f>
        <v>0.1</v>
      </c>
      <c r="O1826" s="18">
        <f>LFAT!J14</f>
        <v>0.05</v>
      </c>
      <c r="P1826" s="18">
        <f t="shared" si="84"/>
        <v>1.4225E-2</v>
      </c>
      <c r="Q1826" s="18">
        <f t="shared" si="85"/>
        <v>3.4414420581496616E-2</v>
      </c>
      <c r="R1826" s="18">
        <f t="shared" si="86"/>
        <v>1.052202603674781E-2</v>
      </c>
    </row>
    <row r="1827" spans="1:18" ht="18" customHeight="1" x14ac:dyDescent="0.2">
      <c r="A1827" s="16" t="str">
        <f>'Limiting Factor Scores'!A177</f>
        <v>UGR11</v>
      </c>
      <c r="B1827" s="16" t="str">
        <f>'Limiting Factor Scores'!B177</f>
        <v>Upper Grande Ronde</v>
      </c>
      <c r="C1827" s="16" t="str">
        <f>'Limiting Factor Scores'!C177</f>
        <v>Riparian Condition</v>
      </c>
      <c r="D1827" s="18">
        <f>'Limiting Factor Scores'!D177</f>
        <v>0.45040000000000002</v>
      </c>
      <c r="E1827" s="19">
        <f>'Limiting Factor Scores'!E177</f>
        <v>3.1</v>
      </c>
      <c r="F1827" s="18">
        <f>'Limiting Factor Scores'!F177</f>
        <v>0.57250000000000001</v>
      </c>
      <c r="G1827" s="18">
        <f>'Limiting Factor Scores'!G177</f>
        <v>1.6005366145067323</v>
      </c>
      <c r="H1827" s="18">
        <f>'Limiting Factor Scores'!H177</f>
        <v>0.51679467047388017</v>
      </c>
      <c r="I1827" s="17">
        <f>LFAT!A3</f>
        <v>1</v>
      </c>
      <c r="J1827" s="16" t="str">
        <f>LFAT!B3</f>
        <v>Protect Land (Easement and Acquisition)</v>
      </c>
      <c r="K1827" s="16" t="str">
        <f>LFAT!D3</f>
        <v>I</v>
      </c>
      <c r="L1827" s="19">
        <f>LFAT!F3</f>
        <v>0.5</v>
      </c>
      <c r="M1827" s="16" t="str">
        <f>LFAT!G3</f>
        <v>C</v>
      </c>
      <c r="N1827" s="19">
        <f>LFAT!I3</f>
        <v>1</v>
      </c>
      <c r="O1827" s="18">
        <f>LFAT!J3</f>
        <v>0.5</v>
      </c>
      <c r="P1827" s="18">
        <f t="shared" si="84"/>
        <v>0.28625</v>
      </c>
      <c r="Q1827" s="18">
        <f t="shared" si="85"/>
        <v>0.80026830725336617</v>
      </c>
      <c r="R1827" s="18">
        <f t="shared" si="86"/>
        <v>0.25839733523694008</v>
      </c>
    </row>
    <row r="1828" spans="1:18" ht="18" customHeight="1" x14ac:dyDescent="0.2">
      <c r="A1828" s="16" t="str">
        <f>'Limiting Factor Scores'!A178</f>
        <v>UGR11</v>
      </c>
      <c r="B1828" s="16" t="str">
        <f>'Limiting Factor Scores'!B178</f>
        <v>Upper Grande Ronde</v>
      </c>
      <c r="C1828" s="16" t="str">
        <f>'Limiting Factor Scores'!C178</f>
        <v>Side Channel and Wetland Habitat</v>
      </c>
      <c r="D1828" s="18">
        <f>'Limiting Factor Scores'!D178</f>
        <v>0.45040000000000002</v>
      </c>
      <c r="E1828" s="19">
        <f>'Limiting Factor Scores'!E178</f>
        <v>3.29</v>
      </c>
      <c r="F1828" s="18">
        <f>'Limiting Factor Scores'!F178</f>
        <v>0.61524999999999996</v>
      </c>
      <c r="G1828" s="18">
        <f>'Limiting Factor Scores'!G178</f>
        <v>2.1297775252392421</v>
      </c>
      <c r="H1828" s="18">
        <f>'Limiting Factor Scores'!H178</f>
        <v>0.62076285079242677</v>
      </c>
      <c r="I1828" s="17">
        <f>LFAT!A5</f>
        <v>1</v>
      </c>
      <c r="J1828" s="16" t="str">
        <f>LFAT!B5</f>
        <v>Protect Land (Easement and Acquisition)</v>
      </c>
      <c r="K1828" s="16" t="str">
        <f>LFAT!D5</f>
        <v>I</v>
      </c>
      <c r="L1828" s="19">
        <f>LFAT!F5</f>
        <v>0.5</v>
      </c>
      <c r="M1828" s="16" t="str">
        <f>LFAT!G5</f>
        <v>CD</v>
      </c>
      <c r="N1828" s="19">
        <f>LFAT!I5</f>
        <v>0.5</v>
      </c>
      <c r="O1828" s="18">
        <f>LFAT!J5</f>
        <v>0.25</v>
      </c>
      <c r="P1828" s="18">
        <f t="shared" si="84"/>
        <v>0.15381249999999999</v>
      </c>
      <c r="Q1828" s="18">
        <f t="shared" si="85"/>
        <v>0.53244438130981053</v>
      </c>
      <c r="R1828" s="18">
        <f t="shared" si="86"/>
        <v>0.15519071269810669</v>
      </c>
    </row>
    <row r="1829" spans="1:18" ht="18" customHeight="1" x14ac:dyDescent="0.2">
      <c r="A1829" s="16" t="str">
        <f>'Limiting Factor Scores'!A179</f>
        <v>UGR11</v>
      </c>
      <c r="B1829" s="16" t="str">
        <f>'Limiting Factor Scores'!B179</f>
        <v>Upper Grande Ronde</v>
      </c>
      <c r="C1829" s="16" t="str">
        <f>'Limiting Factor Scores'!C179</f>
        <v>Summer Water Temperature</v>
      </c>
      <c r="D1829" s="18">
        <f>'Limiting Factor Scores'!D179</f>
        <v>0.45040000000000002</v>
      </c>
      <c r="E1829" s="19">
        <f>'Limiting Factor Scores'!E179</f>
        <v>4.22</v>
      </c>
      <c r="F1829" s="18">
        <f>'Limiting Factor Scores'!F179</f>
        <v>0.82450000000000001</v>
      </c>
      <c r="G1829" s="18">
        <f>'Limiting Factor Scores'!G179</f>
        <v>2.4721619542326643</v>
      </c>
      <c r="H1829" s="18">
        <f>'Limiting Factor Scores'!H179</f>
        <v>0.77363814975816603</v>
      </c>
      <c r="I1829" s="17">
        <f>LFAT!A11</f>
        <v>1</v>
      </c>
      <c r="J1829" s="16" t="str">
        <f>LFAT!B11</f>
        <v>Protect Land (Easement and Acquisition)</v>
      </c>
      <c r="K1829" s="16" t="str">
        <f>LFAT!D11</f>
        <v>I</v>
      </c>
      <c r="L1829" s="19">
        <f>LFAT!F11</f>
        <v>0.5</v>
      </c>
      <c r="M1829" s="16" t="str">
        <f>LFAT!G11</f>
        <v>R</v>
      </c>
      <c r="N1829" s="19">
        <f>LFAT!I11</f>
        <v>0.1</v>
      </c>
      <c r="O1829" s="18">
        <f>LFAT!J11</f>
        <v>0.05</v>
      </c>
      <c r="P1829" s="18">
        <f t="shared" si="84"/>
        <v>4.1225000000000005E-2</v>
      </c>
      <c r="Q1829" s="18">
        <f t="shared" si="85"/>
        <v>0.12360809771163322</v>
      </c>
      <c r="R1829" s="18">
        <f t="shared" si="86"/>
        <v>3.8681907487908306E-2</v>
      </c>
    </row>
    <row r="1830" spans="1:18" ht="18" customHeight="1" x14ac:dyDescent="0.2">
      <c r="A1830" s="16" t="str">
        <f>'Limiting Factor Scores'!A180</f>
        <v>UGR11</v>
      </c>
      <c r="B1830" s="16" t="str">
        <f>'Limiting Factor Scores'!B180</f>
        <v>Upper Grande Ronde</v>
      </c>
      <c r="C1830" s="16" t="str">
        <f>'Limiting Factor Scores'!C180</f>
        <v>Water Quality</v>
      </c>
      <c r="D1830" s="18">
        <f>'Limiting Factor Scores'!D180</f>
        <v>0.45040000000000002</v>
      </c>
      <c r="E1830" s="19">
        <f>'Limiting Factor Scores'!E180</f>
        <v>3.3</v>
      </c>
      <c r="F1830" s="18">
        <f>'Limiting Factor Scores'!F180</f>
        <v>0.61750000000000005</v>
      </c>
      <c r="G1830" s="18">
        <f>'Limiting Factor Scores'!G180</f>
        <v>1.6190673575799062</v>
      </c>
      <c r="H1830" s="18">
        <f>'Limiting Factor Scores'!H180</f>
        <v>0.44942528626562822</v>
      </c>
      <c r="I1830" s="17">
        <f>LFAT!A13</f>
        <v>1</v>
      </c>
      <c r="J1830" s="16" t="str">
        <f>LFAT!B13</f>
        <v>Protect Land (Easement and Acquisition)</v>
      </c>
      <c r="K1830" s="16" t="str">
        <f>LFAT!D13</f>
        <v>I</v>
      </c>
      <c r="L1830" s="19">
        <f>LFAT!F13</f>
        <v>0.5</v>
      </c>
      <c r="M1830" s="16" t="str">
        <f>LFAT!G13</f>
        <v>CD</v>
      </c>
      <c r="N1830" s="19">
        <f>LFAT!I13</f>
        <v>0.5</v>
      </c>
      <c r="O1830" s="18">
        <f>LFAT!J13</f>
        <v>0.25</v>
      </c>
      <c r="P1830" s="18">
        <f t="shared" si="84"/>
        <v>0.15437500000000001</v>
      </c>
      <c r="Q1830" s="18">
        <f t="shared" si="85"/>
        <v>0.40476683939497654</v>
      </c>
      <c r="R1830" s="18">
        <f t="shared" si="86"/>
        <v>0.11235632156640706</v>
      </c>
    </row>
    <row r="1831" spans="1:18" ht="18" customHeight="1" x14ac:dyDescent="0.2">
      <c r="A1831" s="16" t="str">
        <f>'Limiting Factor Scores'!A181</f>
        <v>UGR11</v>
      </c>
      <c r="B1831" s="16" t="str">
        <f>'Limiting Factor Scores'!B181</f>
        <v>Upper Grande Ronde</v>
      </c>
      <c r="C1831" s="16" t="str">
        <f>'Limiting Factor Scores'!C181</f>
        <v>Winter Water Temperature</v>
      </c>
      <c r="D1831" s="18">
        <f>'Limiting Factor Scores'!D181</f>
        <v>0.45040000000000002</v>
      </c>
      <c r="E1831" s="19">
        <f>'Limiting Factor Scores'!E181</f>
        <v>2.88</v>
      </c>
      <c r="F1831" s="18">
        <f>'Limiting Factor Scores'!F181</f>
        <v>0.52300000000000002</v>
      </c>
      <c r="G1831" s="18">
        <f>'Limiting Factor Scores'!G181</f>
        <v>1.1290015943193656</v>
      </c>
      <c r="H1831" s="18">
        <f>'Limiting Factor Scores'!H181</f>
        <v>0.30750570998088317</v>
      </c>
      <c r="I1831" s="17">
        <f>LFAT!A12</f>
        <v>1</v>
      </c>
      <c r="J1831" s="16" t="str">
        <f>LFAT!B12</f>
        <v>Protect Land (Easement and Acquisition)</v>
      </c>
      <c r="K1831" s="16" t="str">
        <f>LFAT!D12</f>
        <v>I</v>
      </c>
      <c r="L1831" s="19">
        <f>LFAT!F12</f>
        <v>0.5</v>
      </c>
      <c r="M1831" s="16" t="str">
        <f>LFAT!G12</f>
        <v>R</v>
      </c>
      <c r="N1831" s="19">
        <f>LFAT!I12</f>
        <v>0.1</v>
      </c>
      <c r="O1831" s="18">
        <f>LFAT!J12</f>
        <v>0.05</v>
      </c>
      <c r="P1831" s="18">
        <f t="shared" si="84"/>
        <v>2.6150000000000003E-2</v>
      </c>
      <c r="Q1831" s="18">
        <f t="shared" si="85"/>
        <v>5.6450079715968285E-2</v>
      </c>
      <c r="R1831" s="18">
        <f t="shared" si="86"/>
        <v>1.5375285499044159E-2</v>
      </c>
    </row>
    <row r="1832" spans="1:18" ht="18" customHeight="1" x14ac:dyDescent="0.2">
      <c r="A1832" s="16" t="str">
        <f>'Limiting Factor Scores'!A167</f>
        <v>UGR11</v>
      </c>
      <c r="B1832" s="16" t="str">
        <f>'Limiting Factor Scores'!B167</f>
        <v>Upper Grande Ronde</v>
      </c>
      <c r="C1832" s="16" t="str">
        <f>'Limiting Factor Scores'!C167</f>
        <v>Altered Flow Timing</v>
      </c>
      <c r="D1832" s="18">
        <f>'Limiting Factor Scores'!D167</f>
        <v>0.45040000000000002</v>
      </c>
      <c r="E1832" s="19">
        <f>'Limiting Factor Scores'!E167</f>
        <v>3</v>
      </c>
      <c r="F1832" s="18">
        <f>'Limiting Factor Scores'!F167</f>
        <v>0.55000000000000004</v>
      </c>
      <c r="G1832" s="18">
        <f>'Limiting Factor Scores'!G167</f>
        <v>1.2987605714639598</v>
      </c>
      <c r="H1832" s="18">
        <f>'Limiting Factor Scores'!H167</f>
        <v>0.36144117434976758</v>
      </c>
      <c r="I1832" s="17">
        <f>LFAT!A23</f>
        <v>2</v>
      </c>
      <c r="J1832" s="16" t="str">
        <f>LFAT!B23</f>
        <v>Instream Complexity Improvement</v>
      </c>
      <c r="K1832" s="16" t="str">
        <f>LFAT!D23</f>
        <v>N</v>
      </c>
      <c r="L1832" s="19">
        <f>LFAT!F23</f>
        <v>0.1</v>
      </c>
      <c r="M1832" s="16" t="str">
        <f>LFAT!G23</f>
        <v>CD</v>
      </c>
      <c r="N1832" s="19">
        <f>LFAT!I23</f>
        <v>0.5</v>
      </c>
      <c r="O1832" s="18">
        <f>LFAT!J23</f>
        <v>0.05</v>
      </c>
      <c r="P1832" s="18">
        <f t="shared" si="84"/>
        <v>2.7500000000000004E-2</v>
      </c>
      <c r="Q1832" s="18">
        <f t="shared" si="85"/>
        <v>6.4938028573197998E-2</v>
      </c>
      <c r="R1832" s="18">
        <f t="shared" si="86"/>
        <v>1.807205871748838E-2</v>
      </c>
    </row>
    <row r="1833" spans="1:18" ht="18" customHeight="1" x14ac:dyDescent="0.2">
      <c r="A1833" s="16" t="str">
        <f>'Limiting Factor Scores'!A168</f>
        <v>UGR11</v>
      </c>
      <c r="B1833" s="16" t="str">
        <f>'Limiting Factor Scores'!B168</f>
        <v>Upper Grande Ronde</v>
      </c>
      <c r="C1833" s="16" t="str">
        <f>'Limiting Factor Scores'!C168</f>
        <v>Altered Primary Productivity</v>
      </c>
      <c r="D1833" s="18">
        <f>'Limiting Factor Scores'!D168</f>
        <v>0.45040000000000002</v>
      </c>
      <c r="E1833" s="19">
        <f>'Limiting Factor Scores'!E168</f>
        <v>4.22</v>
      </c>
      <c r="F1833" s="18">
        <f>'Limiting Factor Scores'!F168</f>
        <v>0.82450000000000001</v>
      </c>
      <c r="G1833" s="18">
        <f>'Limiting Factor Scores'!G168</f>
        <v>1.3501399511633181</v>
      </c>
      <c r="H1833" s="18">
        <f>'Limiting Factor Scores'!H168</f>
        <v>0.38665992274156835</v>
      </c>
      <c r="I1833" s="17">
        <f>LFAT!A30</f>
        <v>2</v>
      </c>
      <c r="J1833" s="16" t="str">
        <f>LFAT!B30</f>
        <v>Instream Complexity Improvement</v>
      </c>
      <c r="K1833" s="16" t="str">
        <f>LFAT!D30</f>
        <v>N</v>
      </c>
      <c r="L1833" s="19">
        <f>LFAT!F30</f>
        <v>0.1</v>
      </c>
      <c r="M1833" s="16" t="str">
        <f>LFAT!G30</f>
        <v>R</v>
      </c>
      <c r="N1833" s="19">
        <f>LFAT!I30</f>
        <v>0.1</v>
      </c>
      <c r="O1833" s="18">
        <f>LFAT!J30</f>
        <v>0.01</v>
      </c>
      <c r="P1833" s="18">
        <f t="shared" si="84"/>
        <v>8.2450000000000006E-3</v>
      </c>
      <c r="Q1833" s="18">
        <f t="shared" si="85"/>
        <v>1.3501399511633181E-2</v>
      </c>
      <c r="R1833" s="18">
        <f t="shared" si="86"/>
        <v>3.8665992274156836E-3</v>
      </c>
    </row>
    <row r="1834" spans="1:18" ht="18" customHeight="1" x14ac:dyDescent="0.2">
      <c r="A1834" s="16" t="str">
        <f>'Limiting Factor Scores'!A169</f>
        <v>UGR11</v>
      </c>
      <c r="B1834" s="16" t="str">
        <f>'Limiting Factor Scores'!B169</f>
        <v>Upper Grande Ronde</v>
      </c>
      <c r="C1834" s="16" t="str">
        <f>'Limiting Factor Scores'!C169</f>
        <v>Anthropogenic Barriers</v>
      </c>
      <c r="D1834" s="18">
        <f>'Limiting Factor Scores'!D169</f>
        <v>0.45040000000000002</v>
      </c>
      <c r="E1834" s="19">
        <f>'Limiting Factor Scores'!E169</f>
        <v>2.29</v>
      </c>
      <c r="F1834" s="18">
        <f>'Limiting Factor Scores'!F169</f>
        <v>0.39024999999999999</v>
      </c>
      <c r="G1834" s="18">
        <f>'Limiting Factor Scores'!G169</f>
        <v>0.93282906979912161</v>
      </c>
      <c r="H1834" s="18">
        <f>'Limiting Factor Scores'!H169</f>
        <v>0.29544190671261789</v>
      </c>
      <c r="I1834" s="17">
        <f>LFAT!A17</f>
        <v>2</v>
      </c>
      <c r="J1834" s="16" t="str">
        <f>LFAT!B17</f>
        <v>Instream Complexity Improvement</v>
      </c>
      <c r="K1834" s="16" t="str">
        <f>LFAT!D17</f>
        <v>N</v>
      </c>
      <c r="L1834" s="19">
        <f>LFAT!F17</f>
        <v>0.1</v>
      </c>
      <c r="M1834" s="16" t="str">
        <f>LFAT!G17</f>
        <v>R</v>
      </c>
      <c r="N1834" s="19">
        <f>LFAT!I17</f>
        <v>0.1</v>
      </c>
      <c r="O1834" s="18">
        <f>LFAT!J17</f>
        <v>0.01</v>
      </c>
      <c r="P1834" s="18">
        <f t="shared" si="84"/>
        <v>3.9025000000000002E-3</v>
      </c>
      <c r="Q1834" s="18">
        <f t="shared" si="85"/>
        <v>9.3282906979912164E-3</v>
      </c>
      <c r="R1834" s="18">
        <f t="shared" si="86"/>
        <v>2.954419067126179E-3</v>
      </c>
    </row>
    <row r="1835" spans="1:18" ht="18" customHeight="1" x14ac:dyDescent="0.2">
      <c r="A1835" s="16" t="str">
        <f>'Limiting Factor Scores'!A170</f>
        <v>UGR11</v>
      </c>
      <c r="B1835" s="16" t="str">
        <f>'Limiting Factor Scores'!B170</f>
        <v>Upper Grande Ronde</v>
      </c>
      <c r="C1835" s="16" t="str">
        <f>'Limiting Factor Scores'!C170</f>
        <v>Channel and Habitat Structure</v>
      </c>
      <c r="D1835" s="18">
        <f>'Limiting Factor Scores'!D170</f>
        <v>0.45040000000000002</v>
      </c>
      <c r="E1835" s="19">
        <f>'Limiting Factor Scores'!E170</f>
        <v>3.44</v>
      </c>
      <c r="F1835" s="18">
        <f>'Limiting Factor Scores'!F170</f>
        <v>0.64900000000000002</v>
      </c>
      <c r="G1835" s="18">
        <f>'Limiting Factor Scores'!G170</f>
        <v>2.5472693710527445</v>
      </c>
      <c r="H1835" s="18">
        <f>'Limiting Factor Scores'!H170</f>
        <v>0.77113360389595509</v>
      </c>
      <c r="I1835" s="17">
        <f>LFAT!A21</f>
        <v>2</v>
      </c>
      <c r="J1835" s="16" t="str">
        <f>LFAT!B21</f>
        <v>Instream Complexity Improvement</v>
      </c>
      <c r="K1835" s="16" t="str">
        <f>LFAT!D21</f>
        <v>D</v>
      </c>
      <c r="L1835" s="19">
        <f>LFAT!F21</f>
        <v>1</v>
      </c>
      <c r="M1835" s="16" t="str">
        <f>LFAT!G21</f>
        <v>C</v>
      </c>
      <c r="N1835" s="19">
        <f>LFAT!I21</f>
        <v>1</v>
      </c>
      <c r="O1835" s="18">
        <f>LFAT!J21</f>
        <v>1</v>
      </c>
      <c r="P1835" s="18">
        <f t="shared" si="84"/>
        <v>0.64900000000000002</v>
      </c>
      <c r="Q1835" s="18">
        <f t="shared" si="85"/>
        <v>2.5472693710527445</v>
      </c>
      <c r="R1835" s="18">
        <f t="shared" si="86"/>
        <v>0.77113360389595509</v>
      </c>
    </row>
    <row r="1836" spans="1:18" ht="18" customHeight="1" x14ac:dyDescent="0.2">
      <c r="A1836" s="16" t="str">
        <f>'Limiting Factor Scores'!A171</f>
        <v>UGR11</v>
      </c>
      <c r="B1836" s="16" t="str">
        <f>'Limiting Factor Scores'!B171</f>
        <v>Upper Grande Ronde</v>
      </c>
      <c r="C1836" s="16" t="str">
        <f>'Limiting Factor Scores'!C171</f>
        <v>Decreased Sediment Quantity</v>
      </c>
      <c r="D1836" s="18">
        <f>'Limiting Factor Scores'!D171</f>
        <v>0.45040000000000002</v>
      </c>
      <c r="E1836" s="19">
        <f>'Limiting Factor Scores'!E171</f>
        <v>3.73</v>
      </c>
      <c r="F1836" s="18">
        <f>'Limiting Factor Scores'!F171</f>
        <v>0.71425000000000005</v>
      </c>
      <c r="G1836" s="18">
        <f>'Limiting Factor Scores'!G171</f>
        <v>1.6659371072807281</v>
      </c>
      <c r="H1836" s="18">
        <f>'Limiting Factor Scores'!H171</f>
        <v>0.49626543047165378</v>
      </c>
      <c r="I1836" s="17">
        <f>LFAT!A24</f>
        <v>2</v>
      </c>
      <c r="J1836" s="16" t="str">
        <f>LFAT!B24</f>
        <v>Instream Complexity Improvement</v>
      </c>
      <c r="K1836" s="16" t="str">
        <f>LFAT!D24</f>
        <v>I</v>
      </c>
      <c r="L1836" s="19">
        <f>LFAT!F24</f>
        <v>0.5</v>
      </c>
      <c r="M1836" s="16" t="str">
        <f>LFAT!G24</f>
        <v>CD</v>
      </c>
      <c r="N1836" s="19">
        <f>LFAT!I24</f>
        <v>0.5</v>
      </c>
      <c r="O1836" s="18">
        <f>LFAT!J24</f>
        <v>0.25</v>
      </c>
      <c r="P1836" s="18">
        <f t="shared" si="84"/>
        <v>0.17856250000000001</v>
      </c>
      <c r="Q1836" s="18">
        <f t="shared" si="85"/>
        <v>0.41648427682018202</v>
      </c>
      <c r="R1836" s="18">
        <f t="shared" si="86"/>
        <v>0.12406635761791344</v>
      </c>
    </row>
    <row r="1837" spans="1:18" ht="18" customHeight="1" x14ac:dyDescent="0.2">
      <c r="A1837" s="16" t="str">
        <f>'Limiting Factor Scores'!A172</f>
        <v>UGR11</v>
      </c>
      <c r="B1837" s="16" t="str">
        <f>'Limiting Factor Scores'!B172</f>
        <v>Upper Grande Ronde</v>
      </c>
      <c r="C1837" s="16" t="str">
        <f>'Limiting Factor Scores'!C172</f>
        <v>Decreased Water Quantity</v>
      </c>
      <c r="D1837" s="18">
        <f>'Limiting Factor Scores'!D172</f>
        <v>0.45040000000000002</v>
      </c>
      <c r="E1837" s="19">
        <f>'Limiting Factor Scores'!E172</f>
        <v>3.56</v>
      </c>
      <c r="F1837" s="18">
        <f>'Limiting Factor Scores'!F172</f>
        <v>0.67600000000000005</v>
      </c>
      <c r="G1837" s="18">
        <f>'Limiting Factor Scores'!G172</f>
        <v>2.2813532117765378</v>
      </c>
      <c r="H1837" s="18">
        <f>'Limiting Factor Scores'!H172</f>
        <v>0.65935239918575461</v>
      </c>
      <c r="I1837" s="17">
        <f>LFAT!A22</f>
        <v>2</v>
      </c>
      <c r="J1837" s="16" t="str">
        <f>LFAT!B22</f>
        <v>Instream Complexity Improvement</v>
      </c>
      <c r="K1837" s="16" t="str">
        <f>LFAT!D22</f>
        <v>N</v>
      </c>
      <c r="L1837" s="19">
        <f>LFAT!F22</f>
        <v>0.1</v>
      </c>
      <c r="M1837" s="16" t="str">
        <f>LFAT!G22</f>
        <v>R</v>
      </c>
      <c r="N1837" s="19">
        <f>LFAT!I22</f>
        <v>0.1</v>
      </c>
      <c r="O1837" s="18">
        <f>LFAT!J22</f>
        <v>0.01</v>
      </c>
      <c r="P1837" s="18">
        <f t="shared" si="84"/>
        <v>6.7600000000000004E-3</v>
      </c>
      <c r="Q1837" s="18">
        <f t="shared" si="85"/>
        <v>2.2813532117765378E-2</v>
      </c>
      <c r="R1837" s="18">
        <f t="shared" si="86"/>
        <v>6.5935239918575462E-3</v>
      </c>
    </row>
    <row r="1838" spans="1:18" ht="18" customHeight="1" x14ac:dyDescent="0.2">
      <c r="A1838" s="16" t="str">
        <f>'Limiting Factor Scores'!A173</f>
        <v>UGR11</v>
      </c>
      <c r="B1838" s="16" t="str">
        <f>'Limiting Factor Scores'!B173</f>
        <v>Upper Grande Ronde</v>
      </c>
      <c r="C1838" s="16" t="str">
        <f>'Limiting Factor Scores'!C173</f>
        <v>Floodplain Condition</v>
      </c>
      <c r="D1838" s="18">
        <f>'Limiting Factor Scores'!D173</f>
        <v>0.45040000000000002</v>
      </c>
      <c r="E1838" s="19">
        <f>'Limiting Factor Scores'!E173</f>
        <v>2.93</v>
      </c>
      <c r="F1838" s="18">
        <f>'Limiting Factor Scores'!F173</f>
        <v>0.53425</v>
      </c>
      <c r="G1838" s="18">
        <f>'Limiting Factor Scores'!G173</f>
        <v>1.4626635443888398</v>
      </c>
      <c r="H1838" s="18">
        <f>'Limiting Factor Scores'!H173</f>
        <v>0.41528644604850906</v>
      </c>
      <c r="I1838" s="17">
        <f>LFAT!A19</f>
        <v>2</v>
      </c>
      <c r="J1838" s="16" t="str">
        <f>LFAT!B19</f>
        <v>Instream Complexity Improvement</v>
      </c>
      <c r="K1838" s="16" t="str">
        <f>LFAT!D19</f>
        <v>I</v>
      </c>
      <c r="L1838" s="19">
        <f>LFAT!F19</f>
        <v>0.5</v>
      </c>
      <c r="M1838" s="16" t="str">
        <f>LFAT!G19</f>
        <v>C</v>
      </c>
      <c r="N1838" s="19">
        <f>LFAT!I19</f>
        <v>1</v>
      </c>
      <c r="O1838" s="18">
        <f>LFAT!J19</f>
        <v>0.5</v>
      </c>
      <c r="P1838" s="18">
        <f t="shared" si="84"/>
        <v>0.267125</v>
      </c>
      <c r="Q1838" s="18">
        <f t="shared" si="85"/>
        <v>0.73133177219441992</v>
      </c>
      <c r="R1838" s="18">
        <f t="shared" si="86"/>
        <v>0.20764322302425453</v>
      </c>
    </row>
    <row r="1839" spans="1:18" ht="18" customHeight="1" x14ac:dyDescent="0.2">
      <c r="A1839" s="16" t="str">
        <f>'Limiting Factor Scores'!A174</f>
        <v>UGR11</v>
      </c>
      <c r="B1839" s="16" t="str">
        <f>'Limiting Factor Scores'!B174</f>
        <v>Upper Grande Ronde</v>
      </c>
      <c r="C1839" s="16" t="str">
        <f>'Limiting Factor Scores'!C174</f>
        <v>Increased Sediment Quantity</v>
      </c>
      <c r="D1839" s="18">
        <f>'Limiting Factor Scores'!D174</f>
        <v>0.45040000000000002</v>
      </c>
      <c r="E1839" s="19">
        <f>'Limiting Factor Scores'!E174</f>
        <v>3.37</v>
      </c>
      <c r="F1839" s="18">
        <f>'Limiting Factor Scores'!F174</f>
        <v>0.63324999999999998</v>
      </c>
      <c r="G1839" s="18">
        <f>'Limiting Factor Scores'!G174</f>
        <v>1.036963158367703</v>
      </c>
      <c r="H1839" s="18">
        <f>'Limiting Factor Scores'!H174</f>
        <v>0.3411588418906536</v>
      </c>
      <c r="I1839" s="17">
        <f>LFAT!A25</f>
        <v>2</v>
      </c>
      <c r="J1839" s="16" t="str">
        <f>LFAT!B25</f>
        <v>Instream Complexity Improvement</v>
      </c>
      <c r="K1839" s="16" t="str">
        <f>LFAT!D25</f>
        <v>I</v>
      </c>
      <c r="L1839" s="19">
        <f>LFAT!F25</f>
        <v>0.5</v>
      </c>
      <c r="M1839" s="16" t="str">
        <f>LFAT!G25</f>
        <v>C</v>
      </c>
      <c r="N1839" s="19">
        <f>LFAT!I25</f>
        <v>1</v>
      </c>
      <c r="O1839" s="18">
        <f>LFAT!J25</f>
        <v>0.5</v>
      </c>
      <c r="P1839" s="18">
        <f t="shared" si="84"/>
        <v>0.31662499999999999</v>
      </c>
      <c r="Q1839" s="18">
        <f t="shared" si="85"/>
        <v>0.51848157918385152</v>
      </c>
      <c r="R1839" s="18">
        <f t="shared" si="86"/>
        <v>0.1705794209453268</v>
      </c>
    </row>
    <row r="1840" spans="1:18" ht="18" customHeight="1" x14ac:dyDescent="0.2">
      <c r="A1840" s="16" t="str">
        <f>'Limiting Factor Scores'!A175</f>
        <v>UGR11</v>
      </c>
      <c r="B1840" s="16" t="str">
        <f>'Limiting Factor Scores'!B175</f>
        <v>Upper Grande Ronde</v>
      </c>
      <c r="C1840" s="16" t="str">
        <f>'Limiting Factor Scores'!C175</f>
        <v>Non-Native Species Interactions and Competition</v>
      </c>
      <c r="D1840" s="18">
        <f>'Limiting Factor Scores'!D175</f>
        <v>0.45040000000000002</v>
      </c>
      <c r="E1840" s="19">
        <f>'Limiting Factor Scores'!E175</f>
        <v>2.88</v>
      </c>
      <c r="F1840" s="18">
        <f>'Limiting Factor Scores'!F175</f>
        <v>0.52300000000000002</v>
      </c>
      <c r="G1840" s="18">
        <f>'Limiting Factor Scores'!G175</f>
        <v>0.94728449704190321</v>
      </c>
      <c r="H1840" s="18">
        <f>'Limiting Factor Scores'!H175</f>
        <v>0.33415755083796161</v>
      </c>
      <c r="I1840" s="17">
        <f>LFAT!A31</f>
        <v>2</v>
      </c>
      <c r="J1840" s="16" t="str">
        <f>LFAT!B31</f>
        <v>Instream Complexity Improvement</v>
      </c>
      <c r="K1840" s="16" t="str">
        <f>LFAT!D31</f>
        <v>I</v>
      </c>
      <c r="L1840" s="19">
        <f>LFAT!F31</f>
        <v>0.5</v>
      </c>
      <c r="M1840" s="16" t="str">
        <f>LFAT!G31</f>
        <v>CD</v>
      </c>
      <c r="N1840" s="19">
        <f>LFAT!I31</f>
        <v>0.5</v>
      </c>
      <c r="O1840" s="18">
        <f>LFAT!J31</f>
        <v>0.25</v>
      </c>
      <c r="P1840" s="18">
        <f t="shared" si="84"/>
        <v>0.13075000000000001</v>
      </c>
      <c r="Q1840" s="18">
        <f t="shared" si="85"/>
        <v>0.2368211242604758</v>
      </c>
      <c r="R1840" s="18">
        <f t="shared" si="86"/>
        <v>8.3539387709490404E-2</v>
      </c>
    </row>
    <row r="1841" spans="1:18" ht="18" customHeight="1" x14ac:dyDescent="0.2">
      <c r="A1841" s="16" t="str">
        <f>'Limiting Factor Scores'!A176</f>
        <v>UGR11</v>
      </c>
      <c r="B1841" s="16" t="str">
        <f>'Limiting Factor Scores'!B176</f>
        <v>Upper Grande Ronde</v>
      </c>
      <c r="C1841" s="16" t="str">
        <f>'Limiting Factor Scores'!C176</f>
        <v>Predation</v>
      </c>
      <c r="D1841" s="18">
        <f>'Limiting Factor Scores'!D176</f>
        <v>0.45040000000000002</v>
      </c>
      <c r="E1841" s="19">
        <f>'Limiting Factor Scores'!E176</f>
        <v>1.82</v>
      </c>
      <c r="F1841" s="18">
        <f>'Limiting Factor Scores'!F176</f>
        <v>0.28449999999999998</v>
      </c>
      <c r="G1841" s="18">
        <f>'Limiting Factor Scores'!G176</f>
        <v>0.68828841162993226</v>
      </c>
      <c r="H1841" s="18">
        <f>'Limiting Factor Scores'!H176</f>
        <v>0.21044052073495617</v>
      </c>
      <c r="I1841" s="17">
        <f>LFAT!A29</f>
        <v>2</v>
      </c>
      <c r="J1841" s="16" t="str">
        <f>LFAT!B29</f>
        <v>Instream Complexity Improvement</v>
      </c>
      <c r="K1841" s="16" t="str">
        <f>LFAT!D29</f>
        <v>I</v>
      </c>
      <c r="L1841" s="19">
        <f>LFAT!F29</f>
        <v>0.5</v>
      </c>
      <c r="M1841" s="16" t="str">
        <f>LFAT!G29</f>
        <v>CD</v>
      </c>
      <c r="N1841" s="19">
        <f>LFAT!I29</f>
        <v>0.5</v>
      </c>
      <c r="O1841" s="18">
        <f>LFAT!J29</f>
        <v>0.25</v>
      </c>
      <c r="P1841" s="18">
        <f t="shared" si="84"/>
        <v>7.1124999999999994E-2</v>
      </c>
      <c r="Q1841" s="18">
        <f t="shared" si="85"/>
        <v>0.17207210290748307</v>
      </c>
      <c r="R1841" s="18">
        <f t="shared" si="86"/>
        <v>5.2610130183739043E-2</v>
      </c>
    </row>
    <row r="1842" spans="1:18" ht="18" customHeight="1" x14ac:dyDescent="0.2">
      <c r="A1842" s="16" t="str">
        <f>'Limiting Factor Scores'!A177</f>
        <v>UGR11</v>
      </c>
      <c r="B1842" s="16" t="str">
        <f>'Limiting Factor Scores'!B177</f>
        <v>Upper Grande Ronde</v>
      </c>
      <c r="C1842" s="16" t="str">
        <f>'Limiting Factor Scores'!C177</f>
        <v>Riparian Condition</v>
      </c>
      <c r="D1842" s="18">
        <f>'Limiting Factor Scores'!D177</f>
        <v>0.45040000000000002</v>
      </c>
      <c r="E1842" s="19">
        <f>'Limiting Factor Scores'!E177</f>
        <v>3.1</v>
      </c>
      <c r="F1842" s="18">
        <f>'Limiting Factor Scores'!F177</f>
        <v>0.57250000000000001</v>
      </c>
      <c r="G1842" s="18">
        <f>'Limiting Factor Scores'!G177</f>
        <v>1.6005366145067323</v>
      </c>
      <c r="H1842" s="18">
        <f>'Limiting Factor Scores'!H177</f>
        <v>0.51679467047388017</v>
      </c>
      <c r="I1842" s="17">
        <f>LFAT!A18</f>
        <v>2</v>
      </c>
      <c r="J1842" s="16" t="str">
        <f>LFAT!B18</f>
        <v>Instream Complexity Improvement</v>
      </c>
      <c r="K1842" s="16" t="str">
        <f>LFAT!D18</f>
        <v>I</v>
      </c>
      <c r="L1842" s="19">
        <f>LFAT!F18</f>
        <v>0.5</v>
      </c>
      <c r="M1842" s="16" t="str">
        <f>LFAT!G18</f>
        <v>CD</v>
      </c>
      <c r="N1842" s="19">
        <f>LFAT!I18</f>
        <v>0.5</v>
      </c>
      <c r="O1842" s="18">
        <f>LFAT!J18</f>
        <v>0.25</v>
      </c>
      <c r="P1842" s="18">
        <f t="shared" si="84"/>
        <v>0.143125</v>
      </c>
      <c r="Q1842" s="18">
        <f t="shared" si="85"/>
        <v>0.40013415362668309</v>
      </c>
      <c r="R1842" s="18">
        <f t="shared" si="86"/>
        <v>0.12919866761847004</v>
      </c>
    </row>
    <row r="1843" spans="1:18" ht="18" customHeight="1" x14ac:dyDescent="0.2">
      <c r="A1843" s="16" t="str">
        <f>'Limiting Factor Scores'!A178</f>
        <v>UGR11</v>
      </c>
      <c r="B1843" s="16" t="str">
        <f>'Limiting Factor Scores'!B178</f>
        <v>Upper Grande Ronde</v>
      </c>
      <c r="C1843" s="16" t="str">
        <f>'Limiting Factor Scores'!C178</f>
        <v>Side Channel and Wetland Habitat</v>
      </c>
      <c r="D1843" s="18">
        <f>'Limiting Factor Scores'!D178</f>
        <v>0.45040000000000002</v>
      </c>
      <c r="E1843" s="19">
        <f>'Limiting Factor Scores'!E178</f>
        <v>3.29</v>
      </c>
      <c r="F1843" s="18">
        <f>'Limiting Factor Scores'!F178</f>
        <v>0.61524999999999996</v>
      </c>
      <c r="G1843" s="18">
        <f>'Limiting Factor Scores'!G178</f>
        <v>2.1297775252392421</v>
      </c>
      <c r="H1843" s="18">
        <f>'Limiting Factor Scores'!H178</f>
        <v>0.62076285079242677</v>
      </c>
      <c r="I1843" s="17">
        <f>LFAT!A20</f>
        <v>2</v>
      </c>
      <c r="J1843" s="16" t="str">
        <f>LFAT!B20</f>
        <v>Instream Complexity Improvement</v>
      </c>
      <c r="K1843" s="16" t="str">
        <f>LFAT!D20</f>
        <v>D</v>
      </c>
      <c r="L1843" s="19">
        <f>LFAT!F20</f>
        <v>1</v>
      </c>
      <c r="M1843" s="16" t="str">
        <f>LFAT!G20</f>
        <v>C</v>
      </c>
      <c r="N1843" s="19">
        <f>LFAT!I20</f>
        <v>1</v>
      </c>
      <c r="O1843" s="18">
        <f>LFAT!J20</f>
        <v>1</v>
      </c>
      <c r="P1843" s="18">
        <f t="shared" si="84"/>
        <v>0.61524999999999996</v>
      </c>
      <c r="Q1843" s="18">
        <f t="shared" si="85"/>
        <v>2.1297775252392421</v>
      </c>
      <c r="R1843" s="18">
        <f t="shared" si="86"/>
        <v>0.62076285079242677</v>
      </c>
    </row>
    <row r="1844" spans="1:18" ht="18" customHeight="1" x14ac:dyDescent="0.2">
      <c r="A1844" s="16" t="str">
        <f>'Limiting Factor Scores'!A179</f>
        <v>UGR11</v>
      </c>
      <c r="B1844" s="16" t="str">
        <f>'Limiting Factor Scores'!B179</f>
        <v>Upper Grande Ronde</v>
      </c>
      <c r="C1844" s="16" t="str">
        <f>'Limiting Factor Scores'!C179</f>
        <v>Summer Water Temperature</v>
      </c>
      <c r="D1844" s="18">
        <f>'Limiting Factor Scores'!D179</f>
        <v>0.45040000000000002</v>
      </c>
      <c r="E1844" s="19">
        <f>'Limiting Factor Scores'!E179</f>
        <v>4.22</v>
      </c>
      <c r="F1844" s="18">
        <f>'Limiting Factor Scores'!F179</f>
        <v>0.82450000000000001</v>
      </c>
      <c r="G1844" s="18">
        <f>'Limiting Factor Scores'!G179</f>
        <v>2.4721619542326643</v>
      </c>
      <c r="H1844" s="18">
        <f>'Limiting Factor Scores'!H179</f>
        <v>0.77363814975816603</v>
      </c>
      <c r="I1844" s="17">
        <f>LFAT!A26</f>
        <v>2</v>
      </c>
      <c r="J1844" s="16" t="str">
        <f>LFAT!B26</f>
        <v>Instream Complexity Improvement</v>
      </c>
      <c r="K1844" s="16" t="str">
        <f>LFAT!D26</f>
        <v>I</v>
      </c>
      <c r="L1844" s="19">
        <f>LFAT!F26</f>
        <v>0.5</v>
      </c>
      <c r="M1844" s="16" t="str">
        <f>LFAT!G26</f>
        <v>CD</v>
      </c>
      <c r="N1844" s="19">
        <f>LFAT!I26</f>
        <v>0.5</v>
      </c>
      <c r="O1844" s="18">
        <f>LFAT!J26</f>
        <v>0.25</v>
      </c>
      <c r="P1844" s="18">
        <f t="shared" si="84"/>
        <v>0.206125</v>
      </c>
      <c r="Q1844" s="18">
        <f t="shared" si="85"/>
        <v>0.61804048855816607</v>
      </c>
      <c r="R1844" s="18">
        <f t="shared" si="86"/>
        <v>0.19340953743954151</v>
      </c>
    </row>
    <row r="1845" spans="1:18" ht="18" customHeight="1" x14ac:dyDescent="0.2">
      <c r="A1845" s="16" t="str">
        <f>'Limiting Factor Scores'!A180</f>
        <v>UGR11</v>
      </c>
      <c r="B1845" s="16" t="str">
        <f>'Limiting Factor Scores'!B180</f>
        <v>Upper Grande Ronde</v>
      </c>
      <c r="C1845" s="16" t="str">
        <f>'Limiting Factor Scores'!C180</f>
        <v>Water Quality</v>
      </c>
      <c r="D1845" s="18">
        <f>'Limiting Factor Scores'!D180</f>
        <v>0.45040000000000002</v>
      </c>
      <c r="E1845" s="19">
        <f>'Limiting Factor Scores'!E180</f>
        <v>3.3</v>
      </c>
      <c r="F1845" s="18">
        <f>'Limiting Factor Scores'!F180</f>
        <v>0.61750000000000005</v>
      </c>
      <c r="G1845" s="18">
        <f>'Limiting Factor Scores'!G180</f>
        <v>1.6190673575799062</v>
      </c>
      <c r="H1845" s="18">
        <f>'Limiting Factor Scores'!H180</f>
        <v>0.44942528626562822</v>
      </c>
      <c r="I1845" s="17">
        <f>LFAT!A28</f>
        <v>2</v>
      </c>
      <c r="J1845" s="16" t="str">
        <f>LFAT!B28</f>
        <v>Instream Complexity Improvement</v>
      </c>
      <c r="K1845" s="16" t="str">
        <f>LFAT!D28</f>
        <v>N</v>
      </c>
      <c r="L1845" s="19">
        <f>LFAT!F28</f>
        <v>0.1</v>
      </c>
      <c r="M1845" s="16" t="str">
        <f>LFAT!G28</f>
        <v>R</v>
      </c>
      <c r="N1845" s="19">
        <f>LFAT!I28</f>
        <v>0.1</v>
      </c>
      <c r="O1845" s="18">
        <f>LFAT!J28</f>
        <v>0.01</v>
      </c>
      <c r="P1845" s="18">
        <f t="shared" si="84"/>
        <v>6.1750000000000008E-3</v>
      </c>
      <c r="Q1845" s="18">
        <f t="shared" si="85"/>
        <v>1.619067357579906E-2</v>
      </c>
      <c r="R1845" s="18">
        <f t="shared" si="86"/>
        <v>4.4942528626562821E-3</v>
      </c>
    </row>
    <row r="1846" spans="1:18" ht="18" customHeight="1" x14ac:dyDescent="0.2">
      <c r="A1846" s="16" t="str">
        <f>'Limiting Factor Scores'!A181</f>
        <v>UGR11</v>
      </c>
      <c r="B1846" s="16" t="str">
        <f>'Limiting Factor Scores'!B181</f>
        <v>Upper Grande Ronde</v>
      </c>
      <c r="C1846" s="16" t="str">
        <f>'Limiting Factor Scores'!C181</f>
        <v>Winter Water Temperature</v>
      </c>
      <c r="D1846" s="18">
        <f>'Limiting Factor Scores'!D181</f>
        <v>0.45040000000000002</v>
      </c>
      <c r="E1846" s="19">
        <f>'Limiting Factor Scores'!E181</f>
        <v>2.88</v>
      </c>
      <c r="F1846" s="18">
        <f>'Limiting Factor Scores'!F181</f>
        <v>0.52300000000000002</v>
      </c>
      <c r="G1846" s="18">
        <f>'Limiting Factor Scores'!G181</f>
        <v>1.1290015943193656</v>
      </c>
      <c r="H1846" s="18">
        <f>'Limiting Factor Scores'!H181</f>
        <v>0.30750570998088317</v>
      </c>
      <c r="I1846" s="17">
        <f>LFAT!A27</f>
        <v>2</v>
      </c>
      <c r="J1846" s="16" t="str">
        <f>LFAT!B27</f>
        <v>Instream Complexity Improvement</v>
      </c>
      <c r="K1846" s="16" t="str">
        <f>LFAT!D27</f>
        <v>I</v>
      </c>
      <c r="L1846" s="19">
        <f>LFAT!F27</f>
        <v>0.5</v>
      </c>
      <c r="M1846" s="16" t="str">
        <f>LFAT!G27</f>
        <v>CD</v>
      </c>
      <c r="N1846" s="19">
        <f>LFAT!I27</f>
        <v>0.5</v>
      </c>
      <c r="O1846" s="18">
        <f>LFAT!J27</f>
        <v>0.25</v>
      </c>
      <c r="P1846" s="18">
        <f t="shared" si="84"/>
        <v>0.13075000000000001</v>
      </c>
      <c r="Q1846" s="18">
        <f t="shared" si="85"/>
        <v>0.28225039857984141</v>
      </c>
      <c r="R1846" s="18">
        <f t="shared" si="86"/>
        <v>7.6876427495220792E-2</v>
      </c>
    </row>
    <row r="1847" spans="1:18" ht="18" customHeight="1" x14ac:dyDescent="0.2">
      <c r="A1847" s="16" t="str">
        <f>'Limiting Factor Scores'!A167</f>
        <v>UGR11</v>
      </c>
      <c r="B1847" s="16" t="str">
        <f>'Limiting Factor Scores'!B167</f>
        <v>Upper Grande Ronde</v>
      </c>
      <c r="C1847" s="16" t="str">
        <f>'Limiting Factor Scores'!C167</f>
        <v>Altered Flow Timing</v>
      </c>
      <c r="D1847" s="18">
        <f>'Limiting Factor Scores'!D167</f>
        <v>0.45040000000000002</v>
      </c>
      <c r="E1847" s="19">
        <f>'Limiting Factor Scores'!E167</f>
        <v>3</v>
      </c>
      <c r="F1847" s="18">
        <f>'Limiting Factor Scores'!F167</f>
        <v>0.55000000000000004</v>
      </c>
      <c r="G1847" s="18">
        <f>'Limiting Factor Scores'!G167</f>
        <v>1.2987605714639598</v>
      </c>
      <c r="H1847" s="18">
        <f>'Limiting Factor Scores'!H167</f>
        <v>0.36144117434976758</v>
      </c>
      <c r="I1847" s="17">
        <f>LFAT!A38</f>
        <v>3</v>
      </c>
      <c r="J1847" s="16" t="str">
        <f>LFAT!B38</f>
        <v>Floodplain – Reconnect and Restore</v>
      </c>
      <c r="K1847" s="16" t="str">
        <f>LFAT!D38</f>
        <v>I</v>
      </c>
      <c r="L1847" s="19">
        <f>LFAT!F38</f>
        <v>0.5</v>
      </c>
      <c r="M1847" s="16" t="str">
        <f>LFAT!G38</f>
        <v>CD</v>
      </c>
      <c r="N1847" s="19">
        <f>LFAT!I38</f>
        <v>0.5</v>
      </c>
      <c r="O1847" s="18">
        <f>LFAT!J38</f>
        <v>0.25</v>
      </c>
      <c r="P1847" s="18">
        <f t="shared" si="84"/>
        <v>0.13750000000000001</v>
      </c>
      <c r="Q1847" s="18">
        <f t="shared" si="85"/>
        <v>0.32469014286598996</v>
      </c>
      <c r="R1847" s="18">
        <f t="shared" si="86"/>
        <v>9.0360293587441895E-2</v>
      </c>
    </row>
    <row r="1848" spans="1:18" ht="18" customHeight="1" x14ac:dyDescent="0.2">
      <c r="A1848" s="16" t="str">
        <f>'Limiting Factor Scores'!A168</f>
        <v>UGR11</v>
      </c>
      <c r="B1848" s="16" t="str">
        <f>'Limiting Factor Scores'!B168</f>
        <v>Upper Grande Ronde</v>
      </c>
      <c r="C1848" s="16" t="str">
        <f>'Limiting Factor Scores'!C168</f>
        <v>Altered Primary Productivity</v>
      </c>
      <c r="D1848" s="18">
        <f>'Limiting Factor Scores'!D168</f>
        <v>0.45040000000000002</v>
      </c>
      <c r="E1848" s="19">
        <f>'Limiting Factor Scores'!E168</f>
        <v>4.22</v>
      </c>
      <c r="F1848" s="18">
        <f>'Limiting Factor Scores'!F168</f>
        <v>0.82450000000000001</v>
      </c>
      <c r="G1848" s="18">
        <f>'Limiting Factor Scores'!G168</f>
        <v>1.3501399511633181</v>
      </c>
      <c r="H1848" s="18">
        <f>'Limiting Factor Scores'!H168</f>
        <v>0.38665992274156835</v>
      </c>
      <c r="I1848" s="17">
        <f>LFAT!A45</f>
        <v>3</v>
      </c>
      <c r="J1848" s="16" t="str">
        <f>LFAT!B45</f>
        <v>Floodplain – Reconnect and Restore</v>
      </c>
      <c r="K1848" s="16" t="str">
        <f>LFAT!D45</f>
        <v>I</v>
      </c>
      <c r="L1848" s="19">
        <f>LFAT!F45</f>
        <v>0.5</v>
      </c>
      <c r="M1848" s="16" t="str">
        <f>LFAT!G45</f>
        <v>C</v>
      </c>
      <c r="N1848" s="19">
        <f>LFAT!I45</f>
        <v>1</v>
      </c>
      <c r="O1848" s="18">
        <f>LFAT!J45</f>
        <v>0.5</v>
      </c>
      <c r="P1848" s="18">
        <f t="shared" si="84"/>
        <v>0.41225000000000001</v>
      </c>
      <c r="Q1848" s="18">
        <f t="shared" si="85"/>
        <v>0.67506997558165904</v>
      </c>
      <c r="R1848" s="18">
        <f t="shared" si="86"/>
        <v>0.19332996137078418</v>
      </c>
    </row>
    <row r="1849" spans="1:18" ht="18" customHeight="1" x14ac:dyDescent="0.2">
      <c r="A1849" s="16" t="str">
        <f>'Limiting Factor Scores'!A169</f>
        <v>UGR11</v>
      </c>
      <c r="B1849" s="16" t="str">
        <f>'Limiting Factor Scores'!B169</f>
        <v>Upper Grande Ronde</v>
      </c>
      <c r="C1849" s="16" t="str">
        <f>'Limiting Factor Scores'!C169</f>
        <v>Anthropogenic Barriers</v>
      </c>
      <c r="D1849" s="18">
        <f>'Limiting Factor Scores'!D169</f>
        <v>0.45040000000000002</v>
      </c>
      <c r="E1849" s="19">
        <f>'Limiting Factor Scores'!E169</f>
        <v>2.29</v>
      </c>
      <c r="F1849" s="18">
        <f>'Limiting Factor Scores'!F169</f>
        <v>0.39024999999999999</v>
      </c>
      <c r="G1849" s="18">
        <f>'Limiting Factor Scores'!G169</f>
        <v>0.93282906979912161</v>
      </c>
      <c r="H1849" s="18">
        <f>'Limiting Factor Scores'!H169</f>
        <v>0.29544190671261789</v>
      </c>
      <c r="I1849" s="17">
        <f>LFAT!A32</f>
        <v>3</v>
      </c>
      <c r="J1849" s="16" t="str">
        <f>LFAT!B32</f>
        <v>Floodplain – Reconnect and Restore</v>
      </c>
      <c r="K1849" s="16" t="str">
        <f>LFAT!D32</f>
        <v>N</v>
      </c>
      <c r="L1849" s="19">
        <f>LFAT!F32</f>
        <v>0.1</v>
      </c>
      <c r="M1849" s="16" t="str">
        <f>LFAT!G32</f>
        <v>R</v>
      </c>
      <c r="N1849" s="19">
        <f>LFAT!I32</f>
        <v>0.1</v>
      </c>
      <c r="O1849" s="18">
        <f>LFAT!J32</f>
        <v>0.01</v>
      </c>
      <c r="P1849" s="18">
        <f t="shared" si="84"/>
        <v>3.9025000000000002E-3</v>
      </c>
      <c r="Q1849" s="18">
        <f t="shared" si="85"/>
        <v>9.3282906979912164E-3</v>
      </c>
      <c r="R1849" s="18">
        <f t="shared" si="86"/>
        <v>2.954419067126179E-3</v>
      </c>
    </row>
    <row r="1850" spans="1:18" ht="18" customHeight="1" x14ac:dyDescent="0.2">
      <c r="A1850" s="16" t="str">
        <f>'Limiting Factor Scores'!A170</f>
        <v>UGR11</v>
      </c>
      <c r="B1850" s="16" t="str">
        <f>'Limiting Factor Scores'!B170</f>
        <v>Upper Grande Ronde</v>
      </c>
      <c r="C1850" s="16" t="str">
        <f>'Limiting Factor Scores'!C170</f>
        <v>Channel and Habitat Structure</v>
      </c>
      <c r="D1850" s="18">
        <f>'Limiting Factor Scores'!D170</f>
        <v>0.45040000000000002</v>
      </c>
      <c r="E1850" s="19">
        <f>'Limiting Factor Scores'!E170</f>
        <v>3.44</v>
      </c>
      <c r="F1850" s="18">
        <f>'Limiting Factor Scores'!F170</f>
        <v>0.64900000000000002</v>
      </c>
      <c r="G1850" s="18">
        <f>'Limiting Factor Scores'!G170</f>
        <v>2.5472693710527445</v>
      </c>
      <c r="H1850" s="18">
        <f>'Limiting Factor Scores'!H170</f>
        <v>0.77113360389595509</v>
      </c>
      <c r="I1850" s="17">
        <f>LFAT!A36</f>
        <v>3</v>
      </c>
      <c r="J1850" s="16" t="str">
        <f>LFAT!B36</f>
        <v>Floodplain – Reconnect and Restore</v>
      </c>
      <c r="K1850" s="16" t="str">
        <f>LFAT!D36</f>
        <v>I</v>
      </c>
      <c r="L1850" s="19">
        <f>LFAT!F36</f>
        <v>0.5</v>
      </c>
      <c r="M1850" s="16" t="str">
        <f>LFAT!G36</f>
        <v>C</v>
      </c>
      <c r="N1850" s="19">
        <f>LFAT!I36</f>
        <v>1</v>
      </c>
      <c r="O1850" s="18">
        <f>LFAT!J36</f>
        <v>0.5</v>
      </c>
      <c r="P1850" s="18">
        <f t="shared" si="84"/>
        <v>0.32450000000000001</v>
      </c>
      <c r="Q1850" s="18">
        <f t="shared" si="85"/>
        <v>1.2736346855263723</v>
      </c>
      <c r="R1850" s="18">
        <f t="shared" si="86"/>
        <v>0.38556680194797754</v>
      </c>
    </row>
    <row r="1851" spans="1:18" ht="18" customHeight="1" x14ac:dyDescent="0.2">
      <c r="A1851" s="16" t="str">
        <f>'Limiting Factor Scores'!A171</f>
        <v>UGR11</v>
      </c>
      <c r="B1851" s="16" t="str">
        <f>'Limiting Factor Scores'!B171</f>
        <v>Upper Grande Ronde</v>
      </c>
      <c r="C1851" s="16" t="str">
        <f>'Limiting Factor Scores'!C171</f>
        <v>Decreased Sediment Quantity</v>
      </c>
      <c r="D1851" s="18">
        <f>'Limiting Factor Scores'!D171</f>
        <v>0.45040000000000002</v>
      </c>
      <c r="E1851" s="19">
        <f>'Limiting Factor Scores'!E171</f>
        <v>3.73</v>
      </c>
      <c r="F1851" s="18">
        <f>'Limiting Factor Scores'!F171</f>
        <v>0.71425000000000005</v>
      </c>
      <c r="G1851" s="18">
        <f>'Limiting Factor Scores'!G171</f>
        <v>1.6659371072807281</v>
      </c>
      <c r="H1851" s="18">
        <f>'Limiting Factor Scores'!H171</f>
        <v>0.49626543047165378</v>
      </c>
      <c r="I1851" s="17">
        <f>LFAT!A39</f>
        <v>3</v>
      </c>
      <c r="J1851" s="16" t="str">
        <f>LFAT!B39</f>
        <v>Floodplain – Reconnect and Restore</v>
      </c>
      <c r="K1851" s="16" t="str">
        <f>LFAT!D39</f>
        <v>D</v>
      </c>
      <c r="L1851" s="19">
        <f>LFAT!F39</f>
        <v>1</v>
      </c>
      <c r="M1851" s="16" t="str">
        <f>LFAT!G39</f>
        <v>C</v>
      </c>
      <c r="N1851" s="19">
        <f>LFAT!I39</f>
        <v>1</v>
      </c>
      <c r="O1851" s="18">
        <f>LFAT!J39</f>
        <v>1</v>
      </c>
      <c r="P1851" s="18">
        <f t="shared" si="84"/>
        <v>0.71425000000000005</v>
      </c>
      <c r="Q1851" s="18">
        <f t="shared" si="85"/>
        <v>1.6659371072807281</v>
      </c>
      <c r="R1851" s="18">
        <f t="shared" si="86"/>
        <v>0.49626543047165378</v>
      </c>
    </row>
    <row r="1852" spans="1:18" ht="18" customHeight="1" x14ac:dyDescent="0.2">
      <c r="A1852" s="16" t="str">
        <f>'Limiting Factor Scores'!A172</f>
        <v>UGR11</v>
      </c>
      <c r="B1852" s="16" t="str">
        <f>'Limiting Factor Scores'!B172</f>
        <v>Upper Grande Ronde</v>
      </c>
      <c r="C1852" s="16" t="str">
        <f>'Limiting Factor Scores'!C172</f>
        <v>Decreased Water Quantity</v>
      </c>
      <c r="D1852" s="18">
        <f>'Limiting Factor Scores'!D172</f>
        <v>0.45040000000000002</v>
      </c>
      <c r="E1852" s="19">
        <f>'Limiting Factor Scores'!E172</f>
        <v>3.56</v>
      </c>
      <c r="F1852" s="18">
        <f>'Limiting Factor Scores'!F172</f>
        <v>0.67600000000000005</v>
      </c>
      <c r="G1852" s="18">
        <f>'Limiting Factor Scores'!G172</f>
        <v>2.2813532117765378</v>
      </c>
      <c r="H1852" s="18">
        <f>'Limiting Factor Scores'!H172</f>
        <v>0.65935239918575461</v>
      </c>
      <c r="I1852" s="17">
        <f>LFAT!A37</f>
        <v>3</v>
      </c>
      <c r="J1852" s="16" t="str">
        <f>LFAT!B37</f>
        <v>Floodplain – Reconnect and Restore</v>
      </c>
      <c r="K1852" s="16" t="str">
        <f>LFAT!D37</f>
        <v>I</v>
      </c>
      <c r="L1852" s="19">
        <f>LFAT!F37</f>
        <v>0.5</v>
      </c>
      <c r="M1852" s="16" t="str">
        <f>LFAT!G37</f>
        <v>CD</v>
      </c>
      <c r="N1852" s="19">
        <f>LFAT!I37</f>
        <v>0.5</v>
      </c>
      <c r="O1852" s="18">
        <f>LFAT!J37</f>
        <v>0.25</v>
      </c>
      <c r="P1852" s="18">
        <f t="shared" si="84"/>
        <v>0.16900000000000001</v>
      </c>
      <c r="Q1852" s="18">
        <f t="shared" si="85"/>
        <v>0.57033830294413446</v>
      </c>
      <c r="R1852" s="18">
        <f t="shared" si="86"/>
        <v>0.16483809979643865</v>
      </c>
    </row>
    <row r="1853" spans="1:18" ht="18" customHeight="1" x14ac:dyDescent="0.2">
      <c r="A1853" s="16" t="str">
        <f>'Limiting Factor Scores'!A173</f>
        <v>UGR11</v>
      </c>
      <c r="B1853" s="16" t="str">
        <f>'Limiting Factor Scores'!B173</f>
        <v>Upper Grande Ronde</v>
      </c>
      <c r="C1853" s="16" t="str">
        <f>'Limiting Factor Scores'!C173</f>
        <v>Floodplain Condition</v>
      </c>
      <c r="D1853" s="18">
        <f>'Limiting Factor Scores'!D173</f>
        <v>0.45040000000000002</v>
      </c>
      <c r="E1853" s="19">
        <f>'Limiting Factor Scores'!E173</f>
        <v>2.93</v>
      </c>
      <c r="F1853" s="18">
        <f>'Limiting Factor Scores'!F173</f>
        <v>0.53425</v>
      </c>
      <c r="G1853" s="18">
        <f>'Limiting Factor Scores'!G173</f>
        <v>1.4626635443888398</v>
      </c>
      <c r="H1853" s="18">
        <f>'Limiting Factor Scores'!H173</f>
        <v>0.41528644604850906</v>
      </c>
      <c r="I1853" s="17">
        <f>LFAT!A34</f>
        <v>3</v>
      </c>
      <c r="J1853" s="16" t="str">
        <f>LFAT!B34</f>
        <v>Floodplain – Reconnect and Restore</v>
      </c>
      <c r="K1853" s="16" t="str">
        <f>LFAT!D34</f>
        <v>D</v>
      </c>
      <c r="L1853" s="19">
        <f>LFAT!F34</f>
        <v>1</v>
      </c>
      <c r="M1853" s="16" t="str">
        <f>LFAT!G34</f>
        <v>C</v>
      </c>
      <c r="N1853" s="19">
        <f>LFAT!I34</f>
        <v>1</v>
      </c>
      <c r="O1853" s="18">
        <f>LFAT!J34</f>
        <v>1</v>
      </c>
      <c r="P1853" s="18">
        <f t="shared" si="84"/>
        <v>0.53425</v>
      </c>
      <c r="Q1853" s="18">
        <f t="shared" si="85"/>
        <v>1.4626635443888398</v>
      </c>
      <c r="R1853" s="18">
        <f t="shared" si="86"/>
        <v>0.41528644604850906</v>
      </c>
    </row>
    <row r="1854" spans="1:18" ht="18" customHeight="1" x14ac:dyDescent="0.2">
      <c r="A1854" s="16" t="str">
        <f>'Limiting Factor Scores'!A174</f>
        <v>UGR11</v>
      </c>
      <c r="B1854" s="16" t="str">
        <f>'Limiting Factor Scores'!B174</f>
        <v>Upper Grande Ronde</v>
      </c>
      <c r="C1854" s="16" t="str">
        <f>'Limiting Factor Scores'!C174</f>
        <v>Increased Sediment Quantity</v>
      </c>
      <c r="D1854" s="18">
        <f>'Limiting Factor Scores'!D174</f>
        <v>0.45040000000000002</v>
      </c>
      <c r="E1854" s="19">
        <f>'Limiting Factor Scores'!E174</f>
        <v>3.37</v>
      </c>
      <c r="F1854" s="18">
        <f>'Limiting Factor Scores'!F174</f>
        <v>0.63324999999999998</v>
      </c>
      <c r="G1854" s="18">
        <f>'Limiting Factor Scores'!G174</f>
        <v>1.036963158367703</v>
      </c>
      <c r="H1854" s="18">
        <f>'Limiting Factor Scores'!H174</f>
        <v>0.3411588418906536</v>
      </c>
      <c r="I1854" s="17">
        <f>LFAT!A40</f>
        <v>3</v>
      </c>
      <c r="J1854" s="16" t="str">
        <f>LFAT!B40</f>
        <v>Floodplain – Reconnect and Restore</v>
      </c>
      <c r="K1854" s="16" t="str">
        <f>LFAT!D40</f>
        <v>D</v>
      </c>
      <c r="L1854" s="19">
        <f>LFAT!F40</f>
        <v>1</v>
      </c>
      <c r="M1854" s="16" t="str">
        <f>LFAT!G40</f>
        <v>CD</v>
      </c>
      <c r="N1854" s="19">
        <f>LFAT!I40</f>
        <v>0.5</v>
      </c>
      <c r="O1854" s="18">
        <f>LFAT!J40</f>
        <v>0.5</v>
      </c>
      <c r="P1854" s="18">
        <f t="shared" si="84"/>
        <v>0.31662499999999999</v>
      </c>
      <c r="Q1854" s="18">
        <f t="shared" si="85"/>
        <v>0.51848157918385152</v>
      </c>
      <c r="R1854" s="18">
        <f t="shared" si="86"/>
        <v>0.1705794209453268</v>
      </c>
    </row>
    <row r="1855" spans="1:18" ht="18" customHeight="1" x14ac:dyDescent="0.2">
      <c r="A1855" s="16" t="str">
        <f>'Limiting Factor Scores'!A175</f>
        <v>UGR11</v>
      </c>
      <c r="B1855" s="16" t="str">
        <f>'Limiting Factor Scores'!B175</f>
        <v>Upper Grande Ronde</v>
      </c>
      <c r="C1855" s="16" t="str">
        <f>'Limiting Factor Scores'!C175</f>
        <v>Non-Native Species Interactions and Competition</v>
      </c>
      <c r="D1855" s="18">
        <f>'Limiting Factor Scores'!D175</f>
        <v>0.45040000000000002</v>
      </c>
      <c r="E1855" s="19">
        <f>'Limiting Factor Scores'!E175</f>
        <v>2.88</v>
      </c>
      <c r="F1855" s="18">
        <f>'Limiting Factor Scores'!F175</f>
        <v>0.52300000000000002</v>
      </c>
      <c r="G1855" s="18">
        <f>'Limiting Factor Scores'!G175</f>
        <v>0.94728449704190321</v>
      </c>
      <c r="H1855" s="18">
        <f>'Limiting Factor Scores'!H175</f>
        <v>0.33415755083796161</v>
      </c>
      <c r="I1855" s="17">
        <f>LFAT!A46</f>
        <v>3</v>
      </c>
      <c r="J1855" s="16" t="str">
        <f>LFAT!B46</f>
        <v>Floodplain – Reconnect and Restore</v>
      </c>
      <c r="K1855" s="16" t="str">
        <f>LFAT!D46</f>
        <v>N</v>
      </c>
      <c r="L1855" s="19">
        <f>LFAT!F46</f>
        <v>0.1</v>
      </c>
      <c r="M1855" s="16" t="str">
        <f>LFAT!G46</f>
        <v>CD</v>
      </c>
      <c r="N1855" s="19">
        <f>LFAT!I46</f>
        <v>0.5</v>
      </c>
      <c r="O1855" s="18">
        <f>LFAT!J46</f>
        <v>0.05</v>
      </c>
      <c r="P1855" s="18">
        <f t="shared" si="84"/>
        <v>2.6150000000000003E-2</v>
      </c>
      <c r="Q1855" s="18">
        <f t="shared" si="85"/>
        <v>4.7364224852095162E-2</v>
      </c>
      <c r="R1855" s="18">
        <f t="shared" si="86"/>
        <v>1.6707877541898081E-2</v>
      </c>
    </row>
    <row r="1856" spans="1:18" ht="18" customHeight="1" x14ac:dyDescent="0.2">
      <c r="A1856" s="16" t="str">
        <f>'Limiting Factor Scores'!A176</f>
        <v>UGR11</v>
      </c>
      <c r="B1856" s="16" t="str">
        <f>'Limiting Factor Scores'!B176</f>
        <v>Upper Grande Ronde</v>
      </c>
      <c r="C1856" s="16" t="str">
        <f>'Limiting Factor Scores'!C176</f>
        <v>Predation</v>
      </c>
      <c r="D1856" s="18">
        <f>'Limiting Factor Scores'!D176</f>
        <v>0.45040000000000002</v>
      </c>
      <c r="E1856" s="19">
        <f>'Limiting Factor Scores'!E176</f>
        <v>1.82</v>
      </c>
      <c r="F1856" s="18">
        <f>'Limiting Factor Scores'!F176</f>
        <v>0.28449999999999998</v>
      </c>
      <c r="G1856" s="18">
        <f>'Limiting Factor Scores'!G176</f>
        <v>0.68828841162993226</v>
      </c>
      <c r="H1856" s="18">
        <f>'Limiting Factor Scores'!H176</f>
        <v>0.21044052073495617</v>
      </c>
      <c r="I1856" s="17">
        <f>LFAT!A44</f>
        <v>3</v>
      </c>
      <c r="J1856" s="16" t="str">
        <f>LFAT!B44</f>
        <v>Floodplain – Reconnect and Restore</v>
      </c>
      <c r="K1856" s="16" t="str">
        <f>LFAT!D44</f>
        <v>N</v>
      </c>
      <c r="L1856" s="19">
        <f>LFAT!F44</f>
        <v>0.1</v>
      </c>
      <c r="M1856" s="16" t="str">
        <f>LFAT!G44</f>
        <v>R</v>
      </c>
      <c r="N1856" s="19">
        <f>LFAT!I44</f>
        <v>0.1</v>
      </c>
      <c r="O1856" s="18">
        <f>LFAT!J44</f>
        <v>0.01</v>
      </c>
      <c r="P1856" s="18">
        <f t="shared" si="84"/>
        <v>2.8449999999999999E-3</v>
      </c>
      <c r="Q1856" s="18">
        <f t="shared" si="85"/>
        <v>6.8828841162993232E-3</v>
      </c>
      <c r="R1856" s="18">
        <f t="shared" si="86"/>
        <v>2.1044052073495617E-3</v>
      </c>
    </row>
    <row r="1857" spans="1:18" ht="18" customHeight="1" x14ac:dyDescent="0.2">
      <c r="A1857" s="16" t="str">
        <f>'Limiting Factor Scores'!A177</f>
        <v>UGR11</v>
      </c>
      <c r="B1857" s="16" t="str">
        <f>'Limiting Factor Scores'!B177</f>
        <v>Upper Grande Ronde</v>
      </c>
      <c r="C1857" s="16" t="str">
        <f>'Limiting Factor Scores'!C177</f>
        <v>Riparian Condition</v>
      </c>
      <c r="D1857" s="18">
        <f>'Limiting Factor Scores'!D177</f>
        <v>0.45040000000000002</v>
      </c>
      <c r="E1857" s="19">
        <f>'Limiting Factor Scores'!E177</f>
        <v>3.1</v>
      </c>
      <c r="F1857" s="18">
        <f>'Limiting Factor Scores'!F177</f>
        <v>0.57250000000000001</v>
      </c>
      <c r="G1857" s="18">
        <f>'Limiting Factor Scores'!G177</f>
        <v>1.6005366145067323</v>
      </c>
      <c r="H1857" s="18">
        <f>'Limiting Factor Scores'!H177</f>
        <v>0.51679467047388017</v>
      </c>
      <c r="I1857" s="17">
        <f>LFAT!A33</f>
        <v>3</v>
      </c>
      <c r="J1857" s="16" t="str">
        <f>LFAT!B33</f>
        <v>Floodplain – Reconnect and Restore</v>
      </c>
      <c r="K1857" s="16" t="str">
        <f>LFAT!D33</f>
        <v>I</v>
      </c>
      <c r="L1857" s="19">
        <f>LFAT!F33</f>
        <v>0.5</v>
      </c>
      <c r="M1857" s="16" t="str">
        <f>LFAT!G33</f>
        <v>C</v>
      </c>
      <c r="N1857" s="19">
        <f>LFAT!I33</f>
        <v>1</v>
      </c>
      <c r="O1857" s="18">
        <f>LFAT!J33</f>
        <v>0.5</v>
      </c>
      <c r="P1857" s="18">
        <f t="shared" si="84"/>
        <v>0.28625</v>
      </c>
      <c r="Q1857" s="18">
        <f t="shared" si="85"/>
        <v>0.80026830725336617</v>
      </c>
      <c r="R1857" s="18">
        <f t="shared" si="86"/>
        <v>0.25839733523694008</v>
      </c>
    </row>
    <row r="1858" spans="1:18" ht="18" customHeight="1" x14ac:dyDescent="0.2">
      <c r="A1858" s="16" t="str">
        <f>'Limiting Factor Scores'!A178</f>
        <v>UGR11</v>
      </c>
      <c r="B1858" s="16" t="str">
        <f>'Limiting Factor Scores'!B178</f>
        <v>Upper Grande Ronde</v>
      </c>
      <c r="C1858" s="16" t="str">
        <f>'Limiting Factor Scores'!C178</f>
        <v>Side Channel and Wetland Habitat</v>
      </c>
      <c r="D1858" s="18">
        <f>'Limiting Factor Scores'!D178</f>
        <v>0.45040000000000002</v>
      </c>
      <c r="E1858" s="19">
        <f>'Limiting Factor Scores'!E178</f>
        <v>3.29</v>
      </c>
      <c r="F1858" s="18">
        <f>'Limiting Factor Scores'!F178</f>
        <v>0.61524999999999996</v>
      </c>
      <c r="G1858" s="18">
        <f>'Limiting Factor Scores'!G178</f>
        <v>2.1297775252392421</v>
      </c>
      <c r="H1858" s="18">
        <f>'Limiting Factor Scores'!H178</f>
        <v>0.62076285079242677</v>
      </c>
      <c r="I1858" s="17">
        <f>LFAT!A35</f>
        <v>3</v>
      </c>
      <c r="J1858" s="16" t="str">
        <f>LFAT!B35</f>
        <v>Floodplain – Reconnect and Restore</v>
      </c>
      <c r="K1858" s="16" t="str">
        <f>LFAT!D35</f>
        <v>D</v>
      </c>
      <c r="L1858" s="19">
        <f>LFAT!F35</f>
        <v>1</v>
      </c>
      <c r="M1858" s="16" t="str">
        <f>LFAT!G35</f>
        <v>C</v>
      </c>
      <c r="N1858" s="19">
        <f>LFAT!I35</f>
        <v>1</v>
      </c>
      <c r="O1858" s="18">
        <f>LFAT!J35</f>
        <v>1</v>
      </c>
      <c r="P1858" s="18">
        <f t="shared" ref="P1858:P1921" si="87">F1858*O1858</f>
        <v>0.61524999999999996</v>
      </c>
      <c r="Q1858" s="18">
        <f t="shared" ref="Q1858:Q1921" si="88">G1858*O1858</f>
        <v>2.1297775252392421</v>
      </c>
      <c r="R1858" s="18">
        <f t="shared" ref="R1858:R1921" si="89">H1858*O1858</f>
        <v>0.62076285079242677</v>
      </c>
    </row>
    <row r="1859" spans="1:18" ht="18" customHeight="1" x14ac:dyDescent="0.2">
      <c r="A1859" s="16" t="str">
        <f>'Limiting Factor Scores'!A179</f>
        <v>UGR11</v>
      </c>
      <c r="B1859" s="16" t="str">
        <f>'Limiting Factor Scores'!B179</f>
        <v>Upper Grande Ronde</v>
      </c>
      <c r="C1859" s="16" t="str">
        <f>'Limiting Factor Scores'!C179</f>
        <v>Summer Water Temperature</v>
      </c>
      <c r="D1859" s="18">
        <f>'Limiting Factor Scores'!D179</f>
        <v>0.45040000000000002</v>
      </c>
      <c r="E1859" s="19">
        <f>'Limiting Factor Scores'!E179</f>
        <v>4.22</v>
      </c>
      <c r="F1859" s="18">
        <f>'Limiting Factor Scores'!F179</f>
        <v>0.82450000000000001</v>
      </c>
      <c r="G1859" s="18">
        <f>'Limiting Factor Scores'!G179</f>
        <v>2.4721619542326643</v>
      </c>
      <c r="H1859" s="18">
        <f>'Limiting Factor Scores'!H179</f>
        <v>0.77363814975816603</v>
      </c>
      <c r="I1859" s="17">
        <f>LFAT!A41</f>
        <v>3</v>
      </c>
      <c r="J1859" s="16" t="str">
        <f>LFAT!B41</f>
        <v>Floodplain – Reconnect and Restore</v>
      </c>
      <c r="K1859" s="16" t="str">
        <f>LFAT!D41</f>
        <v>D</v>
      </c>
      <c r="L1859" s="19">
        <f>LFAT!F41</f>
        <v>1</v>
      </c>
      <c r="M1859" s="16" t="str">
        <f>LFAT!G41</f>
        <v>CD</v>
      </c>
      <c r="N1859" s="19">
        <f>LFAT!I41</f>
        <v>0.5</v>
      </c>
      <c r="O1859" s="18">
        <f>LFAT!J41</f>
        <v>0.5</v>
      </c>
      <c r="P1859" s="18">
        <f t="shared" si="87"/>
        <v>0.41225000000000001</v>
      </c>
      <c r="Q1859" s="18">
        <f t="shared" si="88"/>
        <v>1.2360809771163321</v>
      </c>
      <c r="R1859" s="18">
        <f t="shared" si="89"/>
        <v>0.38681907487908301</v>
      </c>
    </row>
    <row r="1860" spans="1:18" ht="18" customHeight="1" x14ac:dyDescent="0.2">
      <c r="A1860" s="16" t="str">
        <f>'Limiting Factor Scores'!A180</f>
        <v>UGR11</v>
      </c>
      <c r="B1860" s="16" t="str">
        <f>'Limiting Factor Scores'!B180</f>
        <v>Upper Grande Ronde</v>
      </c>
      <c r="C1860" s="16" t="str">
        <f>'Limiting Factor Scores'!C180</f>
        <v>Water Quality</v>
      </c>
      <c r="D1860" s="18">
        <f>'Limiting Factor Scores'!D180</f>
        <v>0.45040000000000002</v>
      </c>
      <c r="E1860" s="19">
        <f>'Limiting Factor Scores'!E180</f>
        <v>3.3</v>
      </c>
      <c r="F1860" s="18">
        <f>'Limiting Factor Scores'!F180</f>
        <v>0.61750000000000005</v>
      </c>
      <c r="G1860" s="18">
        <f>'Limiting Factor Scores'!G180</f>
        <v>1.6190673575799062</v>
      </c>
      <c r="H1860" s="18">
        <f>'Limiting Factor Scores'!H180</f>
        <v>0.44942528626562822</v>
      </c>
      <c r="I1860" s="17">
        <f>LFAT!A43</f>
        <v>3</v>
      </c>
      <c r="J1860" s="16" t="str">
        <f>LFAT!B43</f>
        <v>Floodplain – Reconnect and Restore</v>
      </c>
      <c r="K1860" s="16" t="str">
        <f>LFAT!D43</f>
        <v>I</v>
      </c>
      <c r="L1860" s="19">
        <f>LFAT!F43</f>
        <v>0.5</v>
      </c>
      <c r="M1860" s="16" t="str">
        <f>LFAT!G43</f>
        <v>CD</v>
      </c>
      <c r="N1860" s="19">
        <f>LFAT!I43</f>
        <v>0.5</v>
      </c>
      <c r="O1860" s="18">
        <f>LFAT!J43</f>
        <v>0.25</v>
      </c>
      <c r="P1860" s="18">
        <f t="shared" si="87"/>
        <v>0.15437500000000001</v>
      </c>
      <c r="Q1860" s="18">
        <f t="shared" si="88"/>
        <v>0.40476683939497654</v>
      </c>
      <c r="R1860" s="18">
        <f t="shared" si="89"/>
        <v>0.11235632156640706</v>
      </c>
    </row>
    <row r="1861" spans="1:18" ht="18" customHeight="1" x14ac:dyDescent="0.2">
      <c r="A1861" s="16" t="str">
        <f>'Limiting Factor Scores'!A181</f>
        <v>UGR11</v>
      </c>
      <c r="B1861" s="16" t="str">
        <f>'Limiting Factor Scores'!B181</f>
        <v>Upper Grande Ronde</v>
      </c>
      <c r="C1861" s="16" t="str">
        <f>'Limiting Factor Scores'!C181</f>
        <v>Winter Water Temperature</v>
      </c>
      <c r="D1861" s="18">
        <f>'Limiting Factor Scores'!D181</f>
        <v>0.45040000000000002</v>
      </c>
      <c r="E1861" s="19">
        <f>'Limiting Factor Scores'!E181</f>
        <v>2.88</v>
      </c>
      <c r="F1861" s="18">
        <f>'Limiting Factor Scores'!F181</f>
        <v>0.52300000000000002</v>
      </c>
      <c r="G1861" s="18">
        <f>'Limiting Factor Scores'!G181</f>
        <v>1.1290015943193656</v>
      </c>
      <c r="H1861" s="18">
        <f>'Limiting Factor Scores'!H181</f>
        <v>0.30750570998088317</v>
      </c>
      <c r="I1861" s="17">
        <f>LFAT!A42</f>
        <v>3</v>
      </c>
      <c r="J1861" s="16" t="str">
        <f>LFAT!B42</f>
        <v>Floodplain – Reconnect and Restore</v>
      </c>
      <c r="K1861" s="16" t="str">
        <f>LFAT!D42</f>
        <v>D</v>
      </c>
      <c r="L1861" s="19">
        <f>LFAT!F42</f>
        <v>1</v>
      </c>
      <c r="M1861" s="16" t="str">
        <f>LFAT!G42</f>
        <v>CD</v>
      </c>
      <c r="N1861" s="19">
        <f>LFAT!I42</f>
        <v>0.5</v>
      </c>
      <c r="O1861" s="18">
        <f>LFAT!J42</f>
        <v>0.5</v>
      </c>
      <c r="P1861" s="18">
        <f t="shared" si="87"/>
        <v>0.26150000000000001</v>
      </c>
      <c r="Q1861" s="18">
        <f t="shared" si="88"/>
        <v>0.56450079715968282</v>
      </c>
      <c r="R1861" s="18">
        <f t="shared" si="89"/>
        <v>0.15375285499044158</v>
      </c>
    </row>
    <row r="1862" spans="1:18" ht="18" customHeight="1" x14ac:dyDescent="0.2">
      <c r="A1862" s="16" t="str">
        <f>'Limiting Factor Scores'!A167</f>
        <v>UGR11</v>
      </c>
      <c r="B1862" s="16" t="str">
        <f>'Limiting Factor Scores'!B167</f>
        <v>Upper Grande Ronde</v>
      </c>
      <c r="C1862" s="16" t="str">
        <f>'Limiting Factor Scores'!C167</f>
        <v>Altered Flow Timing</v>
      </c>
      <c r="D1862" s="18">
        <f>'Limiting Factor Scores'!D167</f>
        <v>0.45040000000000002</v>
      </c>
      <c r="E1862" s="19">
        <f>'Limiting Factor Scores'!E167</f>
        <v>3</v>
      </c>
      <c r="F1862" s="18">
        <f>'Limiting Factor Scores'!F167</f>
        <v>0.55000000000000004</v>
      </c>
      <c r="G1862" s="18">
        <f>'Limiting Factor Scores'!G167</f>
        <v>1.2987605714639598</v>
      </c>
      <c r="H1862" s="18">
        <f>'Limiting Factor Scores'!H167</f>
        <v>0.36144117434976758</v>
      </c>
      <c r="I1862" s="17">
        <f>LFAT!A53</f>
        <v>4</v>
      </c>
      <c r="J1862" s="16" t="str">
        <f>LFAT!B53</f>
        <v>Riparian Vegetation Restoration</v>
      </c>
      <c r="K1862" s="16" t="str">
        <f>LFAT!D53</f>
        <v>I</v>
      </c>
      <c r="L1862" s="19">
        <f>LFAT!F53</f>
        <v>0.5</v>
      </c>
      <c r="M1862" s="16" t="str">
        <f>LFAT!G53</f>
        <v>CD</v>
      </c>
      <c r="N1862" s="19">
        <f>LFAT!I53</f>
        <v>0.5</v>
      </c>
      <c r="O1862" s="18">
        <f>LFAT!J53</f>
        <v>0.25</v>
      </c>
      <c r="P1862" s="18">
        <f t="shared" si="87"/>
        <v>0.13750000000000001</v>
      </c>
      <c r="Q1862" s="18">
        <f t="shared" si="88"/>
        <v>0.32469014286598996</v>
      </c>
      <c r="R1862" s="18">
        <f t="shared" si="89"/>
        <v>9.0360293587441895E-2</v>
      </c>
    </row>
    <row r="1863" spans="1:18" ht="18" customHeight="1" x14ac:dyDescent="0.2">
      <c r="A1863" s="16" t="str">
        <f>'Limiting Factor Scores'!A168</f>
        <v>UGR11</v>
      </c>
      <c r="B1863" s="16" t="str">
        <f>'Limiting Factor Scores'!B168</f>
        <v>Upper Grande Ronde</v>
      </c>
      <c r="C1863" s="16" t="str">
        <f>'Limiting Factor Scores'!C168</f>
        <v>Altered Primary Productivity</v>
      </c>
      <c r="D1863" s="18">
        <f>'Limiting Factor Scores'!D168</f>
        <v>0.45040000000000002</v>
      </c>
      <c r="E1863" s="19">
        <f>'Limiting Factor Scores'!E168</f>
        <v>4.22</v>
      </c>
      <c r="F1863" s="18">
        <f>'Limiting Factor Scores'!F168</f>
        <v>0.82450000000000001</v>
      </c>
      <c r="G1863" s="18">
        <f>'Limiting Factor Scores'!G168</f>
        <v>1.3501399511633181</v>
      </c>
      <c r="H1863" s="18">
        <f>'Limiting Factor Scores'!H168</f>
        <v>0.38665992274156835</v>
      </c>
      <c r="I1863" s="17">
        <f>LFAT!A60</f>
        <v>4</v>
      </c>
      <c r="J1863" s="16" t="str">
        <f>LFAT!B60</f>
        <v>Riparian Vegetation Restoration</v>
      </c>
      <c r="K1863" s="16" t="str">
        <f>LFAT!D60</f>
        <v>D</v>
      </c>
      <c r="L1863" s="19">
        <f>LFAT!F60</f>
        <v>1</v>
      </c>
      <c r="M1863" s="16" t="str">
        <f>LFAT!G60</f>
        <v>C</v>
      </c>
      <c r="N1863" s="19">
        <f>LFAT!I60</f>
        <v>1</v>
      </c>
      <c r="O1863" s="18">
        <f>LFAT!J60</f>
        <v>1</v>
      </c>
      <c r="P1863" s="18">
        <f t="shared" si="87"/>
        <v>0.82450000000000001</v>
      </c>
      <c r="Q1863" s="18">
        <f t="shared" si="88"/>
        <v>1.3501399511633181</v>
      </c>
      <c r="R1863" s="18">
        <f t="shared" si="89"/>
        <v>0.38665992274156835</v>
      </c>
    </row>
    <row r="1864" spans="1:18" ht="18" customHeight="1" x14ac:dyDescent="0.2">
      <c r="A1864" s="16" t="str">
        <f>'Limiting Factor Scores'!A169</f>
        <v>UGR11</v>
      </c>
      <c r="B1864" s="16" t="str">
        <f>'Limiting Factor Scores'!B169</f>
        <v>Upper Grande Ronde</v>
      </c>
      <c r="C1864" s="16" t="str">
        <f>'Limiting Factor Scores'!C169</f>
        <v>Anthropogenic Barriers</v>
      </c>
      <c r="D1864" s="18">
        <f>'Limiting Factor Scores'!D169</f>
        <v>0.45040000000000002</v>
      </c>
      <c r="E1864" s="19">
        <f>'Limiting Factor Scores'!E169</f>
        <v>2.29</v>
      </c>
      <c r="F1864" s="18">
        <f>'Limiting Factor Scores'!F169</f>
        <v>0.39024999999999999</v>
      </c>
      <c r="G1864" s="18">
        <f>'Limiting Factor Scores'!G169</f>
        <v>0.93282906979912161</v>
      </c>
      <c r="H1864" s="18">
        <f>'Limiting Factor Scores'!H169</f>
        <v>0.29544190671261789</v>
      </c>
      <c r="I1864" s="17">
        <f>LFAT!A47</f>
        <v>4</v>
      </c>
      <c r="J1864" s="16" t="str">
        <f>LFAT!B47</f>
        <v>Riparian Vegetation Restoration</v>
      </c>
      <c r="K1864" s="16" t="str">
        <f>LFAT!D47</f>
        <v>N</v>
      </c>
      <c r="L1864" s="19">
        <f>LFAT!F47</f>
        <v>0.1</v>
      </c>
      <c r="M1864" s="16" t="str">
        <f>LFAT!G47</f>
        <v>R</v>
      </c>
      <c r="N1864" s="19">
        <f>LFAT!I47</f>
        <v>0.1</v>
      </c>
      <c r="O1864" s="18">
        <f>LFAT!J47</f>
        <v>0.01</v>
      </c>
      <c r="P1864" s="18">
        <f t="shared" si="87"/>
        <v>3.9025000000000002E-3</v>
      </c>
      <c r="Q1864" s="18">
        <f t="shared" si="88"/>
        <v>9.3282906979912164E-3</v>
      </c>
      <c r="R1864" s="18">
        <f t="shared" si="89"/>
        <v>2.954419067126179E-3</v>
      </c>
    </row>
    <row r="1865" spans="1:18" ht="18" customHeight="1" x14ac:dyDescent="0.2">
      <c r="A1865" s="16" t="str">
        <f>'Limiting Factor Scores'!A170</f>
        <v>UGR11</v>
      </c>
      <c r="B1865" s="16" t="str">
        <f>'Limiting Factor Scores'!B170</f>
        <v>Upper Grande Ronde</v>
      </c>
      <c r="C1865" s="16" t="str">
        <f>'Limiting Factor Scores'!C170</f>
        <v>Channel and Habitat Structure</v>
      </c>
      <c r="D1865" s="18">
        <f>'Limiting Factor Scores'!D170</f>
        <v>0.45040000000000002</v>
      </c>
      <c r="E1865" s="19">
        <f>'Limiting Factor Scores'!E170</f>
        <v>3.44</v>
      </c>
      <c r="F1865" s="18">
        <f>'Limiting Factor Scores'!F170</f>
        <v>0.64900000000000002</v>
      </c>
      <c r="G1865" s="18">
        <f>'Limiting Factor Scores'!G170</f>
        <v>2.5472693710527445</v>
      </c>
      <c r="H1865" s="18">
        <f>'Limiting Factor Scores'!H170</f>
        <v>0.77113360389595509</v>
      </c>
      <c r="I1865" s="17">
        <f>LFAT!A51</f>
        <v>4</v>
      </c>
      <c r="J1865" s="16" t="str">
        <f>LFAT!B51</f>
        <v>Riparian Vegetation Restoration</v>
      </c>
      <c r="K1865" s="16" t="str">
        <f>LFAT!D51</f>
        <v>D</v>
      </c>
      <c r="L1865" s="19">
        <f>LFAT!F51</f>
        <v>1</v>
      </c>
      <c r="M1865" s="16" t="str">
        <f>LFAT!G51</f>
        <v>CD</v>
      </c>
      <c r="N1865" s="19">
        <f>LFAT!I51</f>
        <v>0.5</v>
      </c>
      <c r="O1865" s="18">
        <f>LFAT!J51</f>
        <v>0.5</v>
      </c>
      <c r="P1865" s="18">
        <f t="shared" si="87"/>
        <v>0.32450000000000001</v>
      </c>
      <c r="Q1865" s="18">
        <f t="shared" si="88"/>
        <v>1.2736346855263723</v>
      </c>
      <c r="R1865" s="18">
        <f t="shared" si="89"/>
        <v>0.38556680194797754</v>
      </c>
    </row>
    <row r="1866" spans="1:18" ht="18" customHeight="1" x14ac:dyDescent="0.2">
      <c r="A1866" s="16" t="str">
        <f>'Limiting Factor Scores'!A171</f>
        <v>UGR11</v>
      </c>
      <c r="B1866" s="16" t="str">
        <f>'Limiting Factor Scores'!B171</f>
        <v>Upper Grande Ronde</v>
      </c>
      <c r="C1866" s="16" t="str">
        <f>'Limiting Factor Scores'!C171</f>
        <v>Decreased Sediment Quantity</v>
      </c>
      <c r="D1866" s="18">
        <f>'Limiting Factor Scores'!D171</f>
        <v>0.45040000000000002</v>
      </c>
      <c r="E1866" s="19">
        <f>'Limiting Factor Scores'!E171</f>
        <v>3.73</v>
      </c>
      <c r="F1866" s="18">
        <f>'Limiting Factor Scores'!F171</f>
        <v>0.71425000000000005</v>
      </c>
      <c r="G1866" s="18">
        <f>'Limiting Factor Scores'!G171</f>
        <v>1.6659371072807281</v>
      </c>
      <c r="H1866" s="18">
        <f>'Limiting Factor Scores'!H171</f>
        <v>0.49626543047165378</v>
      </c>
      <c r="I1866" s="17">
        <f>LFAT!A54</f>
        <v>4</v>
      </c>
      <c r="J1866" s="16" t="str">
        <f>LFAT!B54</f>
        <v>Riparian Vegetation Restoration</v>
      </c>
      <c r="K1866" s="16" t="str">
        <f>LFAT!D54</f>
        <v>N</v>
      </c>
      <c r="L1866" s="19">
        <f>LFAT!F54</f>
        <v>0.1</v>
      </c>
      <c r="M1866" s="16" t="str">
        <f>LFAT!G54</f>
        <v>R</v>
      </c>
      <c r="N1866" s="19">
        <f>LFAT!I54</f>
        <v>0.1</v>
      </c>
      <c r="O1866" s="18">
        <f>LFAT!J54</f>
        <v>0.01</v>
      </c>
      <c r="P1866" s="18">
        <f t="shared" si="87"/>
        <v>7.1425000000000004E-3</v>
      </c>
      <c r="Q1866" s="18">
        <f t="shared" si="88"/>
        <v>1.665937107280728E-2</v>
      </c>
      <c r="R1866" s="18">
        <f t="shared" si="89"/>
        <v>4.962654304716538E-3</v>
      </c>
    </row>
    <row r="1867" spans="1:18" ht="18" customHeight="1" x14ac:dyDescent="0.2">
      <c r="A1867" s="16" t="str">
        <f>'Limiting Factor Scores'!A172</f>
        <v>UGR11</v>
      </c>
      <c r="B1867" s="16" t="str">
        <f>'Limiting Factor Scores'!B172</f>
        <v>Upper Grande Ronde</v>
      </c>
      <c r="C1867" s="16" t="str">
        <f>'Limiting Factor Scores'!C172</f>
        <v>Decreased Water Quantity</v>
      </c>
      <c r="D1867" s="18">
        <f>'Limiting Factor Scores'!D172</f>
        <v>0.45040000000000002</v>
      </c>
      <c r="E1867" s="19">
        <f>'Limiting Factor Scores'!E172</f>
        <v>3.56</v>
      </c>
      <c r="F1867" s="18">
        <f>'Limiting Factor Scores'!F172</f>
        <v>0.67600000000000005</v>
      </c>
      <c r="G1867" s="18">
        <f>'Limiting Factor Scores'!G172</f>
        <v>2.2813532117765378</v>
      </c>
      <c r="H1867" s="18">
        <f>'Limiting Factor Scores'!H172</f>
        <v>0.65935239918575461</v>
      </c>
      <c r="I1867" s="17">
        <f>LFAT!A52</f>
        <v>4</v>
      </c>
      <c r="J1867" s="16" t="str">
        <f>LFAT!B52</f>
        <v>Riparian Vegetation Restoration</v>
      </c>
      <c r="K1867" s="16" t="str">
        <f>LFAT!D52</f>
        <v>N</v>
      </c>
      <c r="L1867" s="19">
        <f>LFAT!F52</f>
        <v>0.1</v>
      </c>
      <c r="M1867" s="16" t="str">
        <f>LFAT!G52</f>
        <v>R</v>
      </c>
      <c r="N1867" s="19">
        <f>LFAT!I52</f>
        <v>0.1</v>
      </c>
      <c r="O1867" s="18">
        <f>LFAT!J52</f>
        <v>0.01</v>
      </c>
      <c r="P1867" s="18">
        <f t="shared" si="87"/>
        <v>6.7600000000000004E-3</v>
      </c>
      <c r="Q1867" s="18">
        <f t="shared" si="88"/>
        <v>2.2813532117765378E-2</v>
      </c>
      <c r="R1867" s="18">
        <f t="shared" si="89"/>
        <v>6.5935239918575462E-3</v>
      </c>
    </row>
    <row r="1868" spans="1:18" ht="18" customHeight="1" x14ac:dyDescent="0.2">
      <c r="A1868" s="16" t="str">
        <f>'Limiting Factor Scores'!A173</f>
        <v>UGR11</v>
      </c>
      <c r="B1868" s="16" t="str">
        <f>'Limiting Factor Scores'!B173</f>
        <v>Upper Grande Ronde</v>
      </c>
      <c r="C1868" s="16" t="str">
        <f>'Limiting Factor Scores'!C173</f>
        <v>Floodplain Condition</v>
      </c>
      <c r="D1868" s="18">
        <f>'Limiting Factor Scores'!D173</f>
        <v>0.45040000000000002</v>
      </c>
      <c r="E1868" s="19">
        <f>'Limiting Factor Scores'!E173</f>
        <v>2.93</v>
      </c>
      <c r="F1868" s="18">
        <f>'Limiting Factor Scores'!F173</f>
        <v>0.53425</v>
      </c>
      <c r="G1868" s="18">
        <f>'Limiting Factor Scores'!G173</f>
        <v>1.4626635443888398</v>
      </c>
      <c r="H1868" s="18">
        <f>'Limiting Factor Scores'!H173</f>
        <v>0.41528644604850906</v>
      </c>
      <c r="I1868" s="17">
        <f>LFAT!A49</f>
        <v>4</v>
      </c>
      <c r="J1868" s="16" t="str">
        <f>LFAT!B49</f>
        <v>Riparian Vegetation Restoration</v>
      </c>
      <c r="K1868" s="16" t="str">
        <f>LFAT!D49</f>
        <v>D</v>
      </c>
      <c r="L1868" s="19">
        <f>LFAT!F49</f>
        <v>1</v>
      </c>
      <c r="M1868" s="16" t="str">
        <f>LFAT!G49</f>
        <v>C</v>
      </c>
      <c r="N1868" s="19">
        <f>LFAT!I49</f>
        <v>1</v>
      </c>
      <c r="O1868" s="18">
        <f>LFAT!J49</f>
        <v>1</v>
      </c>
      <c r="P1868" s="18">
        <f t="shared" si="87"/>
        <v>0.53425</v>
      </c>
      <c r="Q1868" s="18">
        <f t="shared" si="88"/>
        <v>1.4626635443888398</v>
      </c>
      <c r="R1868" s="18">
        <f t="shared" si="89"/>
        <v>0.41528644604850906</v>
      </c>
    </row>
    <row r="1869" spans="1:18" ht="18" customHeight="1" x14ac:dyDescent="0.2">
      <c r="A1869" s="16" t="str">
        <f>'Limiting Factor Scores'!A174</f>
        <v>UGR11</v>
      </c>
      <c r="B1869" s="16" t="str">
        <f>'Limiting Factor Scores'!B174</f>
        <v>Upper Grande Ronde</v>
      </c>
      <c r="C1869" s="16" t="str">
        <f>'Limiting Factor Scores'!C174</f>
        <v>Increased Sediment Quantity</v>
      </c>
      <c r="D1869" s="18">
        <f>'Limiting Factor Scores'!D174</f>
        <v>0.45040000000000002</v>
      </c>
      <c r="E1869" s="19">
        <f>'Limiting Factor Scores'!E174</f>
        <v>3.37</v>
      </c>
      <c r="F1869" s="18">
        <f>'Limiting Factor Scores'!F174</f>
        <v>0.63324999999999998</v>
      </c>
      <c r="G1869" s="18">
        <f>'Limiting Factor Scores'!G174</f>
        <v>1.036963158367703</v>
      </c>
      <c r="H1869" s="18">
        <f>'Limiting Factor Scores'!H174</f>
        <v>0.3411588418906536</v>
      </c>
      <c r="I1869" s="17">
        <f>LFAT!A55</f>
        <v>4</v>
      </c>
      <c r="J1869" s="16" t="str">
        <f>LFAT!B55</f>
        <v>Riparian Vegetation Restoration</v>
      </c>
      <c r="K1869" s="16" t="str">
        <f>LFAT!D55</f>
        <v>D</v>
      </c>
      <c r="L1869" s="19">
        <f>LFAT!F55</f>
        <v>1</v>
      </c>
      <c r="M1869" s="16" t="str">
        <f>LFAT!G55</f>
        <v>CD</v>
      </c>
      <c r="N1869" s="19">
        <f>LFAT!I55</f>
        <v>0.5</v>
      </c>
      <c r="O1869" s="18">
        <f>LFAT!J55</f>
        <v>0.5</v>
      </c>
      <c r="P1869" s="18">
        <f t="shared" si="87"/>
        <v>0.31662499999999999</v>
      </c>
      <c r="Q1869" s="18">
        <f t="shared" si="88"/>
        <v>0.51848157918385152</v>
      </c>
      <c r="R1869" s="18">
        <f t="shared" si="89"/>
        <v>0.1705794209453268</v>
      </c>
    </row>
    <row r="1870" spans="1:18" ht="18" customHeight="1" x14ac:dyDescent="0.2">
      <c r="A1870" s="16" t="str">
        <f>'Limiting Factor Scores'!A175</f>
        <v>UGR11</v>
      </c>
      <c r="B1870" s="16" t="str">
        <f>'Limiting Factor Scores'!B175</f>
        <v>Upper Grande Ronde</v>
      </c>
      <c r="C1870" s="16" t="str">
        <f>'Limiting Factor Scores'!C175</f>
        <v>Non-Native Species Interactions and Competition</v>
      </c>
      <c r="D1870" s="18">
        <f>'Limiting Factor Scores'!D175</f>
        <v>0.45040000000000002</v>
      </c>
      <c r="E1870" s="19">
        <f>'Limiting Factor Scores'!E175</f>
        <v>2.88</v>
      </c>
      <c r="F1870" s="18">
        <f>'Limiting Factor Scores'!F175</f>
        <v>0.52300000000000002</v>
      </c>
      <c r="G1870" s="18">
        <f>'Limiting Factor Scores'!G175</f>
        <v>0.94728449704190321</v>
      </c>
      <c r="H1870" s="18">
        <f>'Limiting Factor Scores'!H175</f>
        <v>0.33415755083796161</v>
      </c>
      <c r="I1870" s="17">
        <f>LFAT!A61</f>
        <v>4</v>
      </c>
      <c r="J1870" s="16" t="str">
        <f>LFAT!B61</f>
        <v>Riparian Vegetation Restoration</v>
      </c>
      <c r="K1870" s="16" t="str">
        <f>LFAT!D61</f>
        <v>I</v>
      </c>
      <c r="L1870" s="19">
        <f>LFAT!F61</f>
        <v>0.5</v>
      </c>
      <c r="M1870" s="16" t="str">
        <f>LFAT!G61</f>
        <v>R</v>
      </c>
      <c r="N1870" s="19">
        <f>LFAT!I61</f>
        <v>0.1</v>
      </c>
      <c r="O1870" s="18">
        <f>LFAT!J61</f>
        <v>0.05</v>
      </c>
      <c r="P1870" s="18">
        <f t="shared" si="87"/>
        <v>2.6150000000000003E-2</v>
      </c>
      <c r="Q1870" s="18">
        <f t="shared" si="88"/>
        <v>4.7364224852095162E-2</v>
      </c>
      <c r="R1870" s="18">
        <f t="shared" si="89"/>
        <v>1.6707877541898081E-2</v>
      </c>
    </row>
    <row r="1871" spans="1:18" ht="18" customHeight="1" x14ac:dyDescent="0.2">
      <c r="A1871" s="16" t="str">
        <f>'Limiting Factor Scores'!A176</f>
        <v>UGR11</v>
      </c>
      <c r="B1871" s="16" t="str">
        <f>'Limiting Factor Scores'!B176</f>
        <v>Upper Grande Ronde</v>
      </c>
      <c r="C1871" s="16" t="str">
        <f>'Limiting Factor Scores'!C176</f>
        <v>Predation</v>
      </c>
      <c r="D1871" s="18">
        <f>'Limiting Factor Scores'!D176</f>
        <v>0.45040000000000002</v>
      </c>
      <c r="E1871" s="19">
        <f>'Limiting Factor Scores'!E176</f>
        <v>1.82</v>
      </c>
      <c r="F1871" s="18">
        <f>'Limiting Factor Scores'!F176</f>
        <v>0.28449999999999998</v>
      </c>
      <c r="G1871" s="18">
        <f>'Limiting Factor Scores'!G176</f>
        <v>0.68828841162993226</v>
      </c>
      <c r="H1871" s="18">
        <f>'Limiting Factor Scores'!H176</f>
        <v>0.21044052073495617</v>
      </c>
      <c r="I1871" s="17">
        <f>LFAT!A59</f>
        <v>4</v>
      </c>
      <c r="J1871" s="16" t="str">
        <f>LFAT!B59</f>
        <v>Riparian Vegetation Restoration</v>
      </c>
      <c r="K1871" s="16" t="str">
        <f>LFAT!D59</f>
        <v>N</v>
      </c>
      <c r="L1871" s="19">
        <f>LFAT!F59</f>
        <v>0.1</v>
      </c>
      <c r="M1871" s="16" t="str">
        <f>LFAT!G59</f>
        <v>CD</v>
      </c>
      <c r="N1871" s="19">
        <f>LFAT!I59</f>
        <v>0.5</v>
      </c>
      <c r="O1871" s="18">
        <f>LFAT!J59</f>
        <v>0.05</v>
      </c>
      <c r="P1871" s="18">
        <f t="shared" si="87"/>
        <v>1.4225E-2</v>
      </c>
      <c r="Q1871" s="18">
        <f t="shared" si="88"/>
        <v>3.4414420581496616E-2</v>
      </c>
      <c r="R1871" s="18">
        <f t="shared" si="89"/>
        <v>1.052202603674781E-2</v>
      </c>
    </row>
    <row r="1872" spans="1:18" ht="18" customHeight="1" x14ac:dyDescent="0.2">
      <c r="A1872" s="16" t="str">
        <f>'Limiting Factor Scores'!A177</f>
        <v>UGR11</v>
      </c>
      <c r="B1872" s="16" t="str">
        <f>'Limiting Factor Scores'!B177</f>
        <v>Upper Grande Ronde</v>
      </c>
      <c r="C1872" s="16" t="str">
        <f>'Limiting Factor Scores'!C177</f>
        <v>Riparian Condition</v>
      </c>
      <c r="D1872" s="18">
        <f>'Limiting Factor Scores'!D177</f>
        <v>0.45040000000000002</v>
      </c>
      <c r="E1872" s="19">
        <f>'Limiting Factor Scores'!E177</f>
        <v>3.1</v>
      </c>
      <c r="F1872" s="18">
        <f>'Limiting Factor Scores'!F177</f>
        <v>0.57250000000000001</v>
      </c>
      <c r="G1872" s="18">
        <f>'Limiting Factor Scores'!G177</f>
        <v>1.6005366145067323</v>
      </c>
      <c r="H1872" s="18">
        <f>'Limiting Factor Scores'!H177</f>
        <v>0.51679467047388017</v>
      </c>
      <c r="I1872" s="17">
        <f>LFAT!A48</f>
        <v>4</v>
      </c>
      <c r="J1872" s="16" t="str">
        <f>LFAT!B48</f>
        <v>Riparian Vegetation Restoration</v>
      </c>
      <c r="K1872" s="16" t="str">
        <f>LFAT!D48</f>
        <v>D</v>
      </c>
      <c r="L1872" s="19">
        <f>LFAT!F48</f>
        <v>1</v>
      </c>
      <c r="M1872" s="16" t="str">
        <f>LFAT!G48</f>
        <v>C</v>
      </c>
      <c r="N1872" s="19">
        <f>LFAT!I48</f>
        <v>1</v>
      </c>
      <c r="O1872" s="18">
        <f>LFAT!J48</f>
        <v>1</v>
      </c>
      <c r="P1872" s="18">
        <f t="shared" si="87"/>
        <v>0.57250000000000001</v>
      </c>
      <c r="Q1872" s="18">
        <f t="shared" si="88"/>
        <v>1.6005366145067323</v>
      </c>
      <c r="R1872" s="18">
        <f t="shared" si="89"/>
        <v>0.51679467047388017</v>
      </c>
    </row>
    <row r="1873" spans="1:18" ht="18" customHeight="1" x14ac:dyDescent="0.2">
      <c r="A1873" s="16" t="str">
        <f>'Limiting Factor Scores'!A178</f>
        <v>UGR11</v>
      </c>
      <c r="B1873" s="16" t="str">
        <f>'Limiting Factor Scores'!B178</f>
        <v>Upper Grande Ronde</v>
      </c>
      <c r="C1873" s="16" t="str">
        <f>'Limiting Factor Scores'!C178</f>
        <v>Side Channel and Wetland Habitat</v>
      </c>
      <c r="D1873" s="18">
        <f>'Limiting Factor Scores'!D178</f>
        <v>0.45040000000000002</v>
      </c>
      <c r="E1873" s="19">
        <f>'Limiting Factor Scores'!E178</f>
        <v>3.29</v>
      </c>
      <c r="F1873" s="18">
        <f>'Limiting Factor Scores'!F178</f>
        <v>0.61524999999999996</v>
      </c>
      <c r="G1873" s="18">
        <f>'Limiting Factor Scores'!G178</f>
        <v>2.1297775252392421</v>
      </c>
      <c r="H1873" s="18">
        <f>'Limiting Factor Scores'!H178</f>
        <v>0.62076285079242677</v>
      </c>
      <c r="I1873" s="17">
        <f>LFAT!A50</f>
        <v>4</v>
      </c>
      <c r="J1873" s="16" t="str">
        <f>LFAT!B50</f>
        <v>Riparian Vegetation Restoration</v>
      </c>
      <c r="K1873" s="16" t="str">
        <f>LFAT!D50</f>
        <v>I</v>
      </c>
      <c r="L1873" s="19">
        <f>LFAT!F50</f>
        <v>0.5</v>
      </c>
      <c r="M1873" s="16" t="str">
        <f>LFAT!G50</f>
        <v>C</v>
      </c>
      <c r="N1873" s="19">
        <f>LFAT!I50</f>
        <v>1</v>
      </c>
      <c r="O1873" s="18">
        <f>LFAT!J50</f>
        <v>0.5</v>
      </c>
      <c r="P1873" s="18">
        <f t="shared" si="87"/>
        <v>0.30762499999999998</v>
      </c>
      <c r="Q1873" s="18">
        <f t="shared" si="88"/>
        <v>1.0648887626196211</v>
      </c>
      <c r="R1873" s="18">
        <f t="shared" si="89"/>
        <v>0.31038142539621338</v>
      </c>
    </row>
    <row r="1874" spans="1:18" ht="18" customHeight="1" x14ac:dyDescent="0.2">
      <c r="A1874" s="16" t="str">
        <f>'Limiting Factor Scores'!A179</f>
        <v>UGR11</v>
      </c>
      <c r="B1874" s="16" t="str">
        <f>'Limiting Factor Scores'!B179</f>
        <v>Upper Grande Ronde</v>
      </c>
      <c r="C1874" s="16" t="str">
        <f>'Limiting Factor Scores'!C179</f>
        <v>Summer Water Temperature</v>
      </c>
      <c r="D1874" s="18">
        <f>'Limiting Factor Scores'!D179</f>
        <v>0.45040000000000002</v>
      </c>
      <c r="E1874" s="19">
        <f>'Limiting Factor Scores'!E179</f>
        <v>4.22</v>
      </c>
      <c r="F1874" s="18">
        <f>'Limiting Factor Scores'!F179</f>
        <v>0.82450000000000001</v>
      </c>
      <c r="G1874" s="18">
        <f>'Limiting Factor Scores'!G179</f>
        <v>2.4721619542326643</v>
      </c>
      <c r="H1874" s="18">
        <f>'Limiting Factor Scores'!H179</f>
        <v>0.77363814975816603</v>
      </c>
      <c r="I1874" s="17">
        <f>LFAT!A56</f>
        <v>4</v>
      </c>
      <c r="J1874" s="16" t="str">
        <f>LFAT!B56</f>
        <v>Riparian Vegetation Restoration</v>
      </c>
      <c r="K1874" s="16" t="str">
        <f>LFAT!D56</f>
        <v>D</v>
      </c>
      <c r="L1874" s="19">
        <f>LFAT!F56</f>
        <v>1</v>
      </c>
      <c r="M1874" s="16" t="str">
        <f>LFAT!G56</f>
        <v>CD</v>
      </c>
      <c r="N1874" s="19">
        <f>LFAT!I56</f>
        <v>0.5</v>
      </c>
      <c r="O1874" s="18">
        <f>LFAT!J56</f>
        <v>0.5</v>
      </c>
      <c r="P1874" s="18">
        <f t="shared" si="87"/>
        <v>0.41225000000000001</v>
      </c>
      <c r="Q1874" s="18">
        <f t="shared" si="88"/>
        <v>1.2360809771163321</v>
      </c>
      <c r="R1874" s="18">
        <f t="shared" si="89"/>
        <v>0.38681907487908301</v>
      </c>
    </row>
    <row r="1875" spans="1:18" ht="18" customHeight="1" x14ac:dyDescent="0.2">
      <c r="A1875" s="16" t="str">
        <f>'Limiting Factor Scores'!A180</f>
        <v>UGR11</v>
      </c>
      <c r="B1875" s="16" t="str">
        <f>'Limiting Factor Scores'!B180</f>
        <v>Upper Grande Ronde</v>
      </c>
      <c r="C1875" s="16" t="str">
        <f>'Limiting Factor Scores'!C180</f>
        <v>Water Quality</v>
      </c>
      <c r="D1875" s="18">
        <f>'Limiting Factor Scores'!D180</f>
        <v>0.45040000000000002</v>
      </c>
      <c r="E1875" s="19">
        <f>'Limiting Factor Scores'!E180</f>
        <v>3.3</v>
      </c>
      <c r="F1875" s="18">
        <f>'Limiting Factor Scores'!F180</f>
        <v>0.61750000000000005</v>
      </c>
      <c r="G1875" s="18">
        <f>'Limiting Factor Scores'!G180</f>
        <v>1.6190673575799062</v>
      </c>
      <c r="H1875" s="18">
        <f>'Limiting Factor Scores'!H180</f>
        <v>0.44942528626562822</v>
      </c>
      <c r="I1875" s="17">
        <f>LFAT!A58</f>
        <v>4</v>
      </c>
      <c r="J1875" s="16" t="str">
        <f>LFAT!B58</f>
        <v>Riparian Vegetation Restoration</v>
      </c>
      <c r="K1875" s="16" t="str">
        <f>LFAT!D58</f>
        <v>I</v>
      </c>
      <c r="L1875" s="19">
        <f>LFAT!F58</f>
        <v>0.5</v>
      </c>
      <c r="M1875" s="16" t="str">
        <f>LFAT!G58</f>
        <v>CD</v>
      </c>
      <c r="N1875" s="19">
        <f>LFAT!I58</f>
        <v>0.5</v>
      </c>
      <c r="O1875" s="18">
        <f>LFAT!J58</f>
        <v>0.25</v>
      </c>
      <c r="P1875" s="18">
        <f t="shared" si="87"/>
        <v>0.15437500000000001</v>
      </c>
      <c r="Q1875" s="18">
        <f t="shared" si="88"/>
        <v>0.40476683939497654</v>
      </c>
      <c r="R1875" s="18">
        <f t="shared" si="89"/>
        <v>0.11235632156640706</v>
      </c>
    </row>
    <row r="1876" spans="1:18" ht="18" customHeight="1" x14ac:dyDescent="0.2">
      <c r="A1876" s="16" t="str">
        <f>'Limiting Factor Scores'!A181</f>
        <v>UGR11</v>
      </c>
      <c r="B1876" s="16" t="str">
        <f>'Limiting Factor Scores'!B181</f>
        <v>Upper Grande Ronde</v>
      </c>
      <c r="C1876" s="16" t="str">
        <f>'Limiting Factor Scores'!C181</f>
        <v>Winter Water Temperature</v>
      </c>
      <c r="D1876" s="18">
        <f>'Limiting Factor Scores'!D181</f>
        <v>0.45040000000000002</v>
      </c>
      <c r="E1876" s="19">
        <f>'Limiting Factor Scores'!E181</f>
        <v>2.88</v>
      </c>
      <c r="F1876" s="18">
        <f>'Limiting Factor Scores'!F181</f>
        <v>0.52300000000000002</v>
      </c>
      <c r="G1876" s="18">
        <f>'Limiting Factor Scores'!G181</f>
        <v>1.1290015943193656</v>
      </c>
      <c r="H1876" s="18">
        <f>'Limiting Factor Scores'!H181</f>
        <v>0.30750570998088317</v>
      </c>
      <c r="I1876" s="17">
        <f>LFAT!A57</f>
        <v>4</v>
      </c>
      <c r="J1876" s="16" t="str">
        <f>LFAT!B57</f>
        <v>Riparian Vegetation Restoration</v>
      </c>
      <c r="K1876" s="16" t="str">
        <f>LFAT!D57</f>
        <v>I</v>
      </c>
      <c r="L1876" s="19">
        <f>LFAT!F57</f>
        <v>0.5</v>
      </c>
      <c r="M1876" s="16" t="str">
        <f>LFAT!G57</f>
        <v>R</v>
      </c>
      <c r="N1876" s="19">
        <f>LFAT!I57</f>
        <v>0.1</v>
      </c>
      <c r="O1876" s="18">
        <f>LFAT!J57</f>
        <v>0.05</v>
      </c>
      <c r="P1876" s="18">
        <f t="shared" si="87"/>
        <v>2.6150000000000003E-2</v>
      </c>
      <c r="Q1876" s="18">
        <f t="shared" si="88"/>
        <v>5.6450079715968285E-2</v>
      </c>
      <c r="R1876" s="18">
        <f t="shared" si="89"/>
        <v>1.5375285499044159E-2</v>
      </c>
    </row>
    <row r="1877" spans="1:18" ht="18" customHeight="1" x14ac:dyDescent="0.2">
      <c r="A1877" s="16" t="str">
        <f>'Limiting Factor Scores'!A167</f>
        <v>UGR11</v>
      </c>
      <c r="B1877" s="16" t="str">
        <f>'Limiting Factor Scores'!B167</f>
        <v>Upper Grande Ronde</v>
      </c>
      <c r="C1877" s="16" t="str">
        <f>'Limiting Factor Scores'!C167</f>
        <v>Altered Flow Timing</v>
      </c>
      <c r="D1877" s="18">
        <f>'Limiting Factor Scores'!D167</f>
        <v>0.45040000000000002</v>
      </c>
      <c r="E1877" s="19">
        <f>'Limiting Factor Scores'!E167</f>
        <v>3</v>
      </c>
      <c r="F1877" s="18">
        <f>'Limiting Factor Scores'!F167</f>
        <v>0.55000000000000004</v>
      </c>
      <c r="G1877" s="18">
        <f>'Limiting Factor Scores'!G167</f>
        <v>1.2987605714639598</v>
      </c>
      <c r="H1877" s="18">
        <f>'Limiting Factor Scores'!H167</f>
        <v>0.36144117434976758</v>
      </c>
      <c r="I1877" s="17">
        <f>LFAT!A68</f>
        <v>5</v>
      </c>
      <c r="J1877" s="16" t="str">
        <f>LFAT!B68</f>
        <v>Fish Passage – Barrier Removal and Replacement</v>
      </c>
      <c r="K1877" s="16" t="str">
        <f>LFAT!D68</f>
        <v>I</v>
      </c>
      <c r="L1877" s="19">
        <f>LFAT!F68</f>
        <v>0.5</v>
      </c>
      <c r="M1877" s="16" t="str">
        <f>LFAT!G68</f>
        <v>R</v>
      </c>
      <c r="N1877" s="19">
        <f>LFAT!I68</f>
        <v>0.1</v>
      </c>
      <c r="O1877" s="18">
        <f>LFAT!J68</f>
        <v>0.05</v>
      </c>
      <c r="P1877" s="18">
        <f t="shared" si="87"/>
        <v>2.7500000000000004E-2</v>
      </c>
      <c r="Q1877" s="18">
        <f t="shared" si="88"/>
        <v>6.4938028573197998E-2</v>
      </c>
      <c r="R1877" s="18">
        <f t="shared" si="89"/>
        <v>1.807205871748838E-2</v>
      </c>
    </row>
    <row r="1878" spans="1:18" ht="18" customHeight="1" x14ac:dyDescent="0.2">
      <c r="A1878" s="16" t="str">
        <f>'Limiting Factor Scores'!A168</f>
        <v>UGR11</v>
      </c>
      <c r="B1878" s="16" t="str">
        <f>'Limiting Factor Scores'!B168</f>
        <v>Upper Grande Ronde</v>
      </c>
      <c r="C1878" s="16" t="str">
        <f>'Limiting Factor Scores'!C168</f>
        <v>Altered Primary Productivity</v>
      </c>
      <c r="D1878" s="18">
        <f>'Limiting Factor Scores'!D168</f>
        <v>0.45040000000000002</v>
      </c>
      <c r="E1878" s="19">
        <f>'Limiting Factor Scores'!E168</f>
        <v>4.22</v>
      </c>
      <c r="F1878" s="18">
        <f>'Limiting Factor Scores'!F168</f>
        <v>0.82450000000000001</v>
      </c>
      <c r="G1878" s="18">
        <f>'Limiting Factor Scores'!G168</f>
        <v>1.3501399511633181</v>
      </c>
      <c r="H1878" s="18">
        <f>'Limiting Factor Scores'!H168</f>
        <v>0.38665992274156835</v>
      </c>
      <c r="I1878" s="17">
        <f>LFAT!A75</f>
        <v>5</v>
      </c>
      <c r="J1878" s="16" t="str">
        <f>LFAT!B75</f>
        <v>Fish Passage – Barrier Removal and Replacement</v>
      </c>
      <c r="K1878" s="16" t="str">
        <f>LFAT!D75</f>
        <v>N</v>
      </c>
      <c r="L1878" s="19">
        <f>LFAT!F75</f>
        <v>0.1</v>
      </c>
      <c r="M1878" s="16" t="str">
        <f>LFAT!G75</f>
        <v>R</v>
      </c>
      <c r="N1878" s="19">
        <f>LFAT!I75</f>
        <v>0.1</v>
      </c>
      <c r="O1878" s="18">
        <f>LFAT!J75</f>
        <v>0.01</v>
      </c>
      <c r="P1878" s="18">
        <f t="shared" si="87"/>
        <v>8.2450000000000006E-3</v>
      </c>
      <c r="Q1878" s="18">
        <f t="shared" si="88"/>
        <v>1.3501399511633181E-2</v>
      </c>
      <c r="R1878" s="18">
        <f t="shared" si="89"/>
        <v>3.8665992274156836E-3</v>
      </c>
    </row>
    <row r="1879" spans="1:18" ht="18" customHeight="1" x14ac:dyDescent="0.2">
      <c r="A1879" s="16" t="str">
        <f>'Limiting Factor Scores'!A169</f>
        <v>UGR11</v>
      </c>
      <c r="B1879" s="16" t="str">
        <f>'Limiting Factor Scores'!B169</f>
        <v>Upper Grande Ronde</v>
      </c>
      <c r="C1879" s="16" t="str">
        <f>'Limiting Factor Scores'!C169</f>
        <v>Anthropogenic Barriers</v>
      </c>
      <c r="D1879" s="18">
        <f>'Limiting Factor Scores'!D169</f>
        <v>0.45040000000000002</v>
      </c>
      <c r="E1879" s="19">
        <f>'Limiting Factor Scores'!E169</f>
        <v>2.29</v>
      </c>
      <c r="F1879" s="18">
        <f>'Limiting Factor Scores'!F169</f>
        <v>0.39024999999999999</v>
      </c>
      <c r="G1879" s="18">
        <f>'Limiting Factor Scores'!G169</f>
        <v>0.93282906979912161</v>
      </c>
      <c r="H1879" s="18">
        <f>'Limiting Factor Scores'!H169</f>
        <v>0.29544190671261789</v>
      </c>
      <c r="I1879" s="17">
        <f>LFAT!A62</f>
        <v>5</v>
      </c>
      <c r="J1879" s="16" t="str">
        <f>LFAT!B62</f>
        <v>Fish Passage – Barrier Removal and Replacement</v>
      </c>
      <c r="K1879" s="16" t="str">
        <f>LFAT!D62</f>
        <v>D</v>
      </c>
      <c r="L1879" s="19">
        <f>LFAT!F62</f>
        <v>1</v>
      </c>
      <c r="M1879" s="16" t="str">
        <f>LFAT!G62</f>
        <v>C</v>
      </c>
      <c r="N1879" s="19">
        <f>LFAT!I62</f>
        <v>1</v>
      </c>
      <c r="O1879" s="18">
        <f>LFAT!J62</f>
        <v>1</v>
      </c>
      <c r="P1879" s="18">
        <f t="shared" si="87"/>
        <v>0.39024999999999999</v>
      </c>
      <c r="Q1879" s="18">
        <f t="shared" si="88"/>
        <v>0.93282906979912161</v>
      </c>
      <c r="R1879" s="18">
        <f t="shared" si="89"/>
        <v>0.29544190671261789</v>
      </c>
    </row>
    <row r="1880" spans="1:18" ht="18" customHeight="1" x14ac:dyDescent="0.2">
      <c r="A1880" s="16" t="str">
        <f>'Limiting Factor Scores'!A170</f>
        <v>UGR11</v>
      </c>
      <c r="B1880" s="16" t="str">
        <f>'Limiting Factor Scores'!B170</f>
        <v>Upper Grande Ronde</v>
      </c>
      <c r="C1880" s="16" t="str">
        <f>'Limiting Factor Scores'!C170</f>
        <v>Channel and Habitat Structure</v>
      </c>
      <c r="D1880" s="18">
        <f>'Limiting Factor Scores'!D170</f>
        <v>0.45040000000000002</v>
      </c>
      <c r="E1880" s="19">
        <f>'Limiting Factor Scores'!E170</f>
        <v>3.44</v>
      </c>
      <c r="F1880" s="18">
        <f>'Limiting Factor Scores'!F170</f>
        <v>0.64900000000000002</v>
      </c>
      <c r="G1880" s="18">
        <f>'Limiting Factor Scores'!G170</f>
        <v>2.5472693710527445</v>
      </c>
      <c r="H1880" s="18">
        <f>'Limiting Factor Scores'!H170</f>
        <v>0.77113360389595509</v>
      </c>
      <c r="I1880" s="17">
        <f>LFAT!A66</f>
        <v>5</v>
      </c>
      <c r="J1880" s="16" t="str">
        <f>LFAT!B66</f>
        <v>Fish Passage – Barrier Removal and Replacement</v>
      </c>
      <c r="K1880" s="16" t="str">
        <f>LFAT!D66</f>
        <v>I</v>
      </c>
      <c r="L1880" s="19">
        <f>LFAT!F66</f>
        <v>0.5</v>
      </c>
      <c r="M1880" s="16" t="str">
        <f>LFAT!G66</f>
        <v>CD</v>
      </c>
      <c r="N1880" s="19">
        <f>LFAT!I66</f>
        <v>0.5</v>
      </c>
      <c r="O1880" s="18">
        <f>LFAT!J66</f>
        <v>0.25</v>
      </c>
      <c r="P1880" s="18">
        <f t="shared" si="87"/>
        <v>0.16225000000000001</v>
      </c>
      <c r="Q1880" s="18">
        <f t="shared" si="88"/>
        <v>0.63681734276318613</v>
      </c>
      <c r="R1880" s="18">
        <f t="shared" si="89"/>
        <v>0.19278340097398877</v>
      </c>
    </row>
    <row r="1881" spans="1:18" ht="18" customHeight="1" x14ac:dyDescent="0.2">
      <c r="A1881" s="16" t="str">
        <f>'Limiting Factor Scores'!A171</f>
        <v>UGR11</v>
      </c>
      <c r="B1881" s="16" t="str">
        <f>'Limiting Factor Scores'!B171</f>
        <v>Upper Grande Ronde</v>
      </c>
      <c r="C1881" s="16" t="str">
        <f>'Limiting Factor Scores'!C171</f>
        <v>Decreased Sediment Quantity</v>
      </c>
      <c r="D1881" s="18">
        <f>'Limiting Factor Scores'!D171</f>
        <v>0.45040000000000002</v>
      </c>
      <c r="E1881" s="19">
        <f>'Limiting Factor Scores'!E171</f>
        <v>3.73</v>
      </c>
      <c r="F1881" s="18">
        <f>'Limiting Factor Scores'!F171</f>
        <v>0.71425000000000005</v>
      </c>
      <c r="G1881" s="18">
        <f>'Limiting Factor Scores'!G171</f>
        <v>1.6659371072807281</v>
      </c>
      <c r="H1881" s="18">
        <f>'Limiting Factor Scores'!H171</f>
        <v>0.49626543047165378</v>
      </c>
      <c r="I1881" s="17">
        <f>LFAT!A69</f>
        <v>5</v>
      </c>
      <c r="J1881" s="16" t="str">
        <f>LFAT!B69</f>
        <v>Fish Passage – Barrier Removal and Replacement</v>
      </c>
      <c r="K1881" s="16" t="str">
        <f>LFAT!D69</f>
        <v>I</v>
      </c>
      <c r="L1881" s="19">
        <f>LFAT!F69</f>
        <v>0.5</v>
      </c>
      <c r="M1881" s="16" t="str">
        <f>LFAT!G69</f>
        <v>R</v>
      </c>
      <c r="N1881" s="19">
        <f>LFAT!I69</f>
        <v>0.1</v>
      </c>
      <c r="O1881" s="18">
        <f>LFAT!J69</f>
        <v>0.05</v>
      </c>
      <c r="P1881" s="18">
        <f t="shared" si="87"/>
        <v>3.5712500000000001E-2</v>
      </c>
      <c r="Q1881" s="18">
        <f t="shared" si="88"/>
        <v>8.3296855364036415E-2</v>
      </c>
      <c r="R1881" s="18">
        <f t="shared" si="89"/>
        <v>2.4813271523582689E-2</v>
      </c>
    </row>
    <row r="1882" spans="1:18" ht="18" customHeight="1" x14ac:dyDescent="0.2">
      <c r="A1882" s="16" t="str">
        <f>'Limiting Factor Scores'!A172</f>
        <v>UGR11</v>
      </c>
      <c r="B1882" s="16" t="str">
        <f>'Limiting Factor Scores'!B172</f>
        <v>Upper Grande Ronde</v>
      </c>
      <c r="C1882" s="16" t="str">
        <f>'Limiting Factor Scores'!C172</f>
        <v>Decreased Water Quantity</v>
      </c>
      <c r="D1882" s="18">
        <f>'Limiting Factor Scores'!D172</f>
        <v>0.45040000000000002</v>
      </c>
      <c r="E1882" s="19">
        <f>'Limiting Factor Scores'!E172</f>
        <v>3.56</v>
      </c>
      <c r="F1882" s="18">
        <f>'Limiting Factor Scores'!F172</f>
        <v>0.67600000000000005</v>
      </c>
      <c r="G1882" s="18">
        <f>'Limiting Factor Scores'!G172</f>
        <v>2.2813532117765378</v>
      </c>
      <c r="H1882" s="18">
        <f>'Limiting Factor Scores'!H172</f>
        <v>0.65935239918575461</v>
      </c>
      <c r="I1882" s="17">
        <f>LFAT!A67</f>
        <v>5</v>
      </c>
      <c r="J1882" s="16" t="str">
        <f>LFAT!B67</f>
        <v>Fish Passage – Barrier Removal and Replacement</v>
      </c>
      <c r="K1882" s="16" t="str">
        <f>LFAT!D67</f>
        <v>N</v>
      </c>
      <c r="L1882" s="19">
        <f>LFAT!F67</f>
        <v>0.1</v>
      </c>
      <c r="M1882" s="16" t="str">
        <f>LFAT!G67</f>
        <v>R</v>
      </c>
      <c r="N1882" s="19">
        <f>LFAT!I67</f>
        <v>0.1</v>
      </c>
      <c r="O1882" s="18">
        <f>LFAT!J67</f>
        <v>0.01</v>
      </c>
      <c r="P1882" s="18">
        <f t="shared" si="87"/>
        <v>6.7600000000000004E-3</v>
      </c>
      <c r="Q1882" s="18">
        <f t="shared" si="88"/>
        <v>2.2813532117765378E-2</v>
      </c>
      <c r="R1882" s="18">
        <f t="shared" si="89"/>
        <v>6.5935239918575462E-3</v>
      </c>
    </row>
    <row r="1883" spans="1:18" ht="18" customHeight="1" x14ac:dyDescent="0.2">
      <c r="A1883" s="16" t="str">
        <f>'Limiting Factor Scores'!A173</f>
        <v>UGR11</v>
      </c>
      <c r="B1883" s="16" t="str">
        <f>'Limiting Factor Scores'!B173</f>
        <v>Upper Grande Ronde</v>
      </c>
      <c r="C1883" s="16" t="str">
        <f>'Limiting Factor Scores'!C173</f>
        <v>Floodplain Condition</v>
      </c>
      <c r="D1883" s="18">
        <f>'Limiting Factor Scores'!D173</f>
        <v>0.45040000000000002</v>
      </c>
      <c r="E1883" s="19">
        <f>'Limiting Factor Scores'!E173</f>
        <v>2.93</v>
      </c>
      <c r="F1883" s="18">
        <f>'Limiting Factor Scores'!F173</f>
        <v>0.53425</v>
      </c>
      <c r="G1883" s="18">
        <f>'Limiting Factor Scores'!G173</f>
        <v>1.4626635443888398</v>
      </c>
      <c r="H1883" s="18">
        <f>'Limiting Factor Scores'!H173</f>
        <v>0.41528644604850906</v>
      </c>
      <c r="I1883" s="17">
        <f>LFAT!A64</f>
        <v>5</v>
      </c>
      <c r="J1883" s="16" t="str">
        <f>LFAT!B64</f>
        <v>Fish Passage – Barrier Removal and Replacement</v>
      </c>
      <c r="K1883" s="16" t="str">
        <f>LFAT!D64</f>
        <v>I</v>
      </c>
      <c r="L1883" s="19">
        <f>LFAT!F64</f>
        <v>0.5</v>
      </c>
      <c r="M1883" s="16" t="str">
        <f>LFAT!G64</f>
        <v>CD</v>
      </c>
      <c r="N1883" s="19">
        <f>LFAT!I64</f>
        <v>0.5</v>
      </c>
      <c r="O1883" s="18">
        <f>LFAT!J64</f>
        <v>0.25</v>
      </c>
      <c r="P1883" s="18">
        <f t="shared" si="87"/>
        <v>0.1335625</v>
      </c>
      <c r="Q1883" s="18">
        <f t="shared" si="88"/>
        <v>0.36566588609720996</v>
      </c>
      <c r="R1883" s="18">
        <f t="shared" si="89"/>
        <v>0.10382161151212727</v>
      </c>
    </row>
    <row r="1884" spans="1:18" ht="18" customHeight="1" x14ac:dyDescent="0.2">
      <c r="A1884" s="16" t="str">
        <f>'Limiting Factor Scores'!A174</f>
        <v>UGR11</v>
      </c>
      <c r="B1884" s="16" t="str">
        <f>'Limiting Factor Scores'!B174</f>
        <v>Upper Grande Ronde</v>
      </c>
      <c r="C1884" s="16" t="str">
        <f>'Limiting Factor Scores'!C174</f>
        <v>Increased Sediment Quantity</v>
      </c>
      <c r="D1884" s="18">
        <f>'Limiting Factor Scores'!D174</f>
        <v>0.45040000000000002</v>
      </c>
      <c r="E1884" s="19">
        <f>'Limiting Factor Scores'!E174</f>
        <v>3.37</v>
      </c>
      <c r="F1884" s="18">
        <f>'Limiting Factor Scores'!F174</f>
        <v>0.63324999999999998</v>
      </c>
      <c r="G1884" s="18">
        <f>'Limiting Factor Scores'!G174</f>
        <v>1.036963158367703</v>
      </c>
      <c r="H1884" s="18">
        <f>'Limiting Factor Scores'!H174</f>
        <v>0.3411588418906536</v>
      </c>
      <c r="I1884" s="17">
        <f>LFAT!A70</f>
        <v>5</v>
      </c>
      <c r="J1884" s="16" t="str">
        <f>LFAT!B70</f>
        <v>Fish Passage – Barrier Removal and Replacement</v>
      </c>
      <c r="K1884" s="16" t="str">
        <f>LFAT!D70</f>
        <v>I</v>
      </c>
      <c r="L1884" s="19">
        <f>LFAT!F70</f>
        <v>0.5</v>
      </c>
      <c r="M1884" s="16" t="str">
        <f>LFAT!G70</f>
        <v>CD</v>
      </c>
      <c r="N1884" s="19">
        <f>LFAT!I70</f>
        <v>0.5</v>
      </c>
      <c r="O1884" s="18">
        <f>LFAT!J70</f>
        <v>0.25</v>
      </c>
      <c r="P1884" s="18">
        <f t="shared" si="87"/>
        <v>0.15831249999999999</v>
      </c>
      <c r="Q1884" s="18">
        <f t="shared" si="88"/>
        <v>0.25924078959192576</v>
      </c>
      <c r="R1884" s="18">
        <f t="shared" si="89"/>
        <v>8.5289710472663399E-2</v>
      </c>
    </row>
    <row r="1885" spans="1:18" ht="18" customHeight="1" x14ac:dyDescent="0.2">
      <c r="A1885" s="16" t="str">
        <f>'Limiting Factor Scores'!A175</f>
        <v>UGR11</v>
      </c>
      <c r="B1885" s="16" t="str">
        <f>'Limiting Factor Scores'!B175</f>
        <v>Upper Grande Ronde</v>
      </c>
      <c r="C1885" s="16" t="str">
        <f>'Limiting Factor Scores'!C175</f>
        <v>Non-Native Species Interactions and Competition</v>
      </c>
      <c r="D1885" s="18">
        <f>'Limiting Factor Scores'!D175</f>
        <v>0.45040000000000002</v>
      </c>
      <c r="E1885" s="19">
        <f>'Limiting Factor Scores'!E175</f>
        <v>2.88</v>
      </c>
      <c r="F1885" s="18">
        <f>'Limiting Factor Scores'!F175</f>
        <v>0.52300000000000002</v>
      </c>
      <c r="G1885" s="18">
        <f>'Limiting Factor Scores'!G175</f>
        <v>0.94728449704190321</v>
      </c>
      <c r="H1885" s="18">
        <f>'Limiting Factor Scores'!H175</f>
        <v>0.33415755083796161</v>
      </c>
      <c r="I1885" s="17">
        <f>LFAT!A76</f>
        <v>5</v>
      </c>
      <c r="J1885" s="16" t="str">
        <f>LFAT!B76</f>
        <v>Fish Passage – Barrier Removal and Replacement</v>
      </c>
      <c r="K1885" s="16" t="str">
        <f>LFAT!D76</f>
        <v>I</v>
      </c>
      <c r="L1885" s="19">
        <f>LFAT!F76</f>
        <v>0.5</v>
      </c>
      <c r="M1885" s="16" t="str">
        <f>LFAT!G76</f>
        <v>R</v>
      </c>
      <c r="N1885" s="19">
        <f>LFAT!I76</f>
        <v>0.1</v>
      </c>
      <c r="O1885" s="18">
        <f>LFAT!J76</f>
        <v>0.05</v>
      </c>
      <c r="P1885" s="18">
        <f t="shared" si="87"/>
        <v>2.6150000000000003E-2</v>
      </c>
      <c r="Q1885" s="18">
        <f t="shared" si="88"/>
        <v>4.7364224852095162E-2</v>
      </c>
      <c r="R1885" s="18">
        <f t="shared" si="89"/>
        <v>1.6707877541898081E-2</v>
      </c>
    </row>
    <row r="1886" spans="1:18" ht="18" customHeight="1" x14ac:dyDescent="0.2">
      <c r="A1886" s="16" t="str">
        <f>'Limiting Factor Scores'!A176</f>
        <v>UGR11</v>
      </c>
      <c r="B1886" s="16" t="str">
        <f>'Limiting Factor Scores'!B176</f>
        <v>Upper Grande Ronde</v>
      </c>
      <c r="C1886" s="16" t="str">
        <f>'Limiting Factor Scores'!C176</f>
        <v>Predation</v>
      </c>
      <c r="D1886" s="18">
        <f>'Limiting Factor Scores'!D176</f>
        <v>0.45040000000000002</v>
      </c>
      <c r="E1886" s="19">
        <f>'Limiting Factor Scores'!E176</f>
        <v>1.82</v>
      </c>
      <c r="F1886" s="18">
        <f>'Limiting Factor Scores'!F176</f>
        <v>0.28449999999999998</v>
      </c>
      <c r="G1886" s="18">
        <f>'Limiting Factor Scores'!G176</f>
        <v>0.68828841162993226</v>
      </c>
      <c r="H1886" s="18">
        <f>'Limiting Factor Scores'!H176</f>
        <v>0.21044052073495617</v>
      </c>
      <c r="I1886" s="17">
        <f>LFAT!A74</f>
        <v>5</v>
      </c>
      <c r="J1886" s="16" t="str">
        <f>LFAT!B74</f>
        <v>Fish Passage – Barrier Removal and Replacement</v>
      </c>
      <c r="K1886" s="16" t="str">
        <f>LFAT!D74</f>
        <v>I</v>
      </c>
      <c r="L1886" s="19">
        <f>LFAT!F74</f>
        <v>0.5</v>
      </c>
      <c r="M1886" s="16" t="str">
        <f>LFAT!G74</f>
        <v>R</v>
      </c>
      <c r="N1886" s="19">
        <f>LFAT!I74</f>
        <v>0.1</v>
      </c>
      <c r="O1886" s="18">
        <f>LFAT!J74</f>
        <v>0.05</v>
      </c>
      <c r="P1886" s="18">
        <f t="shared" si="87"/>
        <v>1.4225E-2</v>
      </c>
      <c r="Q1886" s="18">
        <f t="shared" si="88"/>
        <v>3.4414420581496616E-2</v>
      </c>
      <c r="R1886" s="18">
        <f t="shared" si="89"/>
        <v>1.052202603674781E-2</v>
      </c>
    </row>
    <row r="1887" spans="1:18" ht="18" customHeight="1" x14ac:dyDescent="0.2">
      <c r="A1887" s="16" t="str">
        <f>'Limiting Factor Scores'!A177</f>
        <v>UGR11</v>
      </c>
      <c r="B1887" s="16" t="str">
        <f>'Limiting Factor Scores'!B177</f>
        <v>Upper Grande Ronde</v>
      </c>
      <c r="C1887" s="16" t="str">
        <f>'Limiting Factor Scores'!C177</f>
        <v>Riparian Condition</v>
      </c>
      <c r="D1887" s="18">
        <f>'Limiting Factor Scores'!D177</f>
        <v>0.45040000000000002</v>
      </c>
      <c r="E1887" s="19">
        <f>'Limiting Factor Scores'!E177</f>
        <v>3.1</v>
      </c>
      <c r="F1887" s="18">
        <f>'Limiting Factor Scores'!F177</f>
        <v>0.57250000000000001</v>
      </c>
      <c r="G1887" s="18">
        <f>'Limiting Factor Scores'!G177</f>
        <v>1.6005366145067323</v>
      </c>
      <c r="H1887" s="18">
        <f>'Limiting Factor Scores'!H177</f>
        <v>0.51679467047388017</v>
      </c>
      <c r="I1887" s="17">
        <f>LFAT!A63</f>
        <v>5</v>
      </c>
      <c r="J1887" s="16" t="str">
        <f>LFAT!B63</f>
        <v>Fish Passage – Barrier Removal and Replacement</v>
      </c>
      <c r="K1887" s="16" t="str">
        <f>LFAT!D63</f>
        <v>I</v>
      </c>
      <c r="L1887" s="19">
        <f>LFAT!F63</f>
        <v>0.5</v>
      </c>
      <c r="M1887" s="16" t="str">
        <f>LFAT!G63</f>
        <v>R</v>
      </c>
      <c r="N1887" s="19">
        <f>LFAT!I63</f>
        <v>0.1</v>
      </c>
      <c r="O1887" s="18">
        <f>LFAT!J63</f>
        <v>0.05</v>
      </c>
      <c r="P1887" s="18">
        <f t="shared" si="87"/>
        <v>2.8625000000000001E-2</v>
      </c>
      <c r="Q1887" s="18">
        <f t="shared" si="88"/>
        <v>8.0026830725336617E-2</v>
      </c>
      <c r="R1887" s="18">
        <f t="shared" si="89"/>
        <v>2.5839733523694008E-2</v>
      </c>
    </row>
    <row r="1888" spans="1:18" ht="18" customHeight="1" x14ac:dyDescent="0.2">
      <c r="A1888" s="16" t="str">
        <f>'Limiting Factor Scores'!A178</f>
        <v>UGR11</v>
      </c>
      <c r="B1888" s="16" t="str">
        <f>'Limiting Factor Scores'!B178</f>
        <v>Upper Grande Ronde</v>
      </c>
      <c r="C1888" s="16" t="str">
        <f>'Limiting Factor Scores'!C178</f>
        <v>Side Channel and Wetland Habitat</v>
      </c>
      <c r="D1888" s="18">
        <f>'Limiting Factor Scores'!D178</f>
        <v>0.45040000000000002</v>
      </c>
      <c r="E1888" s="19">
        <f>'Limiting Factor Scores'!E178</f>
        <v>3.29</v>
      </c>
      <c r="F1888" s="18">
        <f>'Limiting Factor Scores'!F178</f>
        <v>0.61524999999999996</v>
      </c>
      <c r="G1888" s="18">
        <f>'Limiting Factor Scores'!G178</f>
        <v>2.1297775252392421</v>
      </c>
      <c r="H1888" s="18">
        <f>'Limiting Factor Scores'!H178</f>
        <v>0.62076285079242677</v>
      </c>
      <c r="I1888" s="17">
        <f>LFAT!A65</f>
        <v>5</v>
      </c>
      <c r="J1888" s="16" t="str">
        <f>LFAT!B65</f>
        <v>Fish Passage – Barrier Removal and Replacement</v>
      </c>
      <c r="K1888" s="16" t="str">
        <f>LFAT!D65</f>
        <v>I</v>
      </c>
      <c r="L1888" s="19">
        <f>LFAT!F65</f>
        <v>0.5</v>
      </c>
      <c r="M1888" s="16" t="str">
        <f>LFAT!G65</f>
        <v>R</v>
      </c>
      <c r="N1888" s="19">
        <f>LFAT!I65</f>
        <v>0.1</v>
      </c>
      <c r="O1888" s="18">
        <f>LFAT!J65</f>
        <v>0.05</v>
      </c>
      <c r="P1888" s="18">
        <f t="shared" si="87"/>
        <v>3.0762499999999998E-2</v>
      </c>
      <c r="Q1888" s="18">
        <f t="shared" si="88"/>
        <v>0.10648887626196211</v>
      </c>
      <c r="R1888" s="18">
        <f t="shared" si="89"/>
        <v>3.1038142539621338E-2</v>
      </c>
    </row>
    <row r="1889" spans="1:18" ht="18" customHeight="1" x14ac:dyDescent="0.2">
      <c r="A1889" s="16" t="str">
        <f>'Limiting Factor Scores'!A179</f>
        <v>UGR11</v>
      </c>
      <c r="B1889" s="16" t="str">
        <f>'Limiting Factor Scores'!B179</f>
        <v>Upper Grande Ronde</v>
      </c>
      <c r="C1889" s="16" t="str">
        <f>'Limiting Factor Scores'!C179</f>
        <v>Summer Water Temperature</v>
      </c>
      <c r="D1889" s="18">
        <f>'Limiting Factor Scores'!D179</f>
        <v>0.45040000000000002</v>
      </c>
      <c r="E1889" s="19">
        <f>'Limiting Factor Scores'!E179</f>
        <v>4.22</v>
      </c>
      <c r="F1889" s="18">
        <f>'Limiting Factor Scores'!F179</f>
        <v>0.82450000000000001</v>
      </c>
      <c r="G1889" s="18">
        <f>'Limiting Factor Scores'!G179</f>
        <v>2.4721619542326643</v>
      </c>
      <c r="H1889" s="18">
        <f>'Limiting Factor Scores'!H179</f>
        <v>0.77363814975816603</v>
      </c>
      <c r="I1889" s="17">
        <f>LFAT!A71</f>
        <v>5</v>
      </c>
      <c r="J1889" s="16" t="str">
        <f>LFAT!B71</f>
        <v>Fish Passage – Barrier Removal and Replacement</v>
      </c>
      <c r="K1889" s="16" t="str">
        <f>LFAT!D71</f>
        <v>I</v>
      </c>
      <c r="L1889" s="19">
        <f>LFAT!F71</f>
        <v>0.5</v>
      </c>
      <c r="M1889" s="16" t="str">
        <f>LFAT!G71</f>
        <v>R</v>
      </c>
      <c r="N1889" s="19">
        <f>LFAT!I71</f>
        <v>0.1</v>
      </c>
      <c r="O1889" s="18">
        <f>LFAT!J71</f>
        <v>0.05</v>
      </c>
      <c r="P1889" s="18">
        <f t="shared" si="87"/>
        <v>4.1225000000000005E-2</v>
      </c>
      <c r="Q1889" s="18">
        <f t="shared" si="88"/>
        <v>0.12360809771163322</v>
      </c>
      <c r="R1889" s="18">
        <f t="shared" si="89"/>
        <v>3.8681907487908306E-2</v>
      </c>
    </row>
    <row r="1890" spans="1:18" ht="18" customHeight="1" x14ac:dyDescent="0.2">
      <c r="A1890" s="16" t="str">
        <f>'Limiting Factor Scores'!A180</f>
        <v>UGR11</v>
      </c>
      <c r="B1890" s="16" t="str">
        <f>'Limiting Factor Scores'!B180</f>
        <v>Upper Grande Ronde</v>
      </c>
      <c r="C1890" s="16" t="str">
        <f>'Limiting Factor Scores'!C180</f>
        <v>Water Quality</v>
      </c>
      <c r="D1890" s="18">
        <f>'Limiting Factor Scores'!D180</f>
        <v>0.45040000000000002</v>
      </c>
      <c r="E1890" s="19">
        <f>'Limiting Factor Scores'!E180</f>
        <v>3.3</v>
      </c>
      <c r="F1890" s="18">
        <f>'Limiting Factor Scores'!F180</f>
        <v>0.61750000000000005</v>
      </c>
      <c r="G1890" s="18">
        <f>'Limiting Factor Scores'!G180</f>
        <v>1.6190673575799062</v>
      </c>
      <c r="H1890" s="18">
        <f>'Limiting Factor Scores'!H180</f>
        <v>0.44942528626562822</v>
      </c>
      <c r="I1890" s="17">
        <f>LFAT!A73</f>
        <v>5</v>
      </c>
      <c r="J1890" s="16" t="str">
        <f>LFAT!B73</f>
        <v>Fish Passage – Barrier Removal and Replacement</v>
      </c>
      <c r="K1890" s="16" t="str">
        <f>LFAT!D73</f>
        <v>I</v>
      </c>
      <c r="L1890" s="19">
        <f>LFAT!F73</f>
        <v>0.5</v>
      </c>
      <c r="M1890" s="16" t="str">
        <f>LFAT!G73</f>
        <v>CD</v>
      </c>
      <c r="N1890" s="19">
        <f>LFAT!I73</f>
        <v>0.5</v>
      </c>
      <c r="O1890" s="18">
        <f>LFAT!J73</f>
        <v>0.25</v>
      </c>
      <c r="P1890" s="18">
        <f t="shared" si="87"/>
        <v>0.15437500000000001</v>
      </c>
      <c r="Q1890" s="18">
        <f t="shared" si="88"/>
        <v>0.40476683939497654</v>
      </c>
      <c r="R1890" s="18">
        <f t="shared" si="89"/>
        <v>0.11235632156640706</v>
      </c>
    </row>
    <row r="1891" spans="1:18" ht="18" customHeight="1" x14ac:dyDescent="0.2">
      <c r="A1891" s="16" t="str">
        <f>'Limiting Factor Scores'!A181</f>
        <v>UGR11</v>
      </c>
      <c r="B1891" s="16" t="str">
        <f>'Limiting Factor Scores'!B181</f>
        <v>Upper Grande Ronde</v>
      </c>
      <c r="C1891" s="16" t="str">
        <f>'Limiting Factor Scores'!C181</f>
        <v>Winter Water Temperature</v>
      </c>
      <c r="D1891" s="18">
        <f>'Limiting Factor Scores'!D181</f>
        <v>0.45040000000000002</v>
      </c>
      <c r="E1891" s="19">
        <f>'Limiting Factor Scores'!E181</f>
        <v>2.88</v>
      </c>
      <c r="F1891" s="18">
        <f>'Limiting Factor Scores'!F181</f>
        <v>0.52300000000000002</v>
      </c>
      <c r="G1891" s="18">
        <f>'Limiting Factor Scores'!G181</f>
        <v>1.1290015943193656</v>
      </c>
      <c r="H1891" s="18">
        <f>'Limiting Factor Scores'!H181</f>
        <v>0.30750570998088317</v>
      </c>
      <c r="I1891" s="17">
        <f>LFAT!A72</f>
        <v>5</v>
      </c>
      <c r="J1891" s="16" t="str">
        <f>LFAT!B72</f>
        <v>Fish Passage – Barrier Removal and Replacement</v>
      </c>
      <c r="K1891" s="16" t="str">
        <f>LFAT!D72</f>
        <v>N</v>
      </c>
      <c r="L1891" s="19">
        <f>LFAT!F72</f>
        <v>0.1</v>
      </c>
      <c r="M1891" s="16" t="str">
        <f>LFAT!G72</f>
        <v>R</v>
      </c>
      <c r="N1891" s="19">
        <f>LFAT!I72</f>
        <v>0.1</v>
      </c>
      <c r="O1891" s="18">
        <f>LFAT!J72</f>
        <v>0.01</v>
      </c>
      <c r="P1891" s="18">
        <f t="shared" si="87"/>
        <v>5.2300000000000003E-3</v>
      </c>
      <c r="Q1891" s="18">
        <f t="shared" si="88"/>
        <v>1.1290015943193657E-2</v>
      </c>
      <c r="R1891" s="18">
        <f t="shared" si="89"/>
        <v>3.0750570998088317E-3</v>
      </c>
    </row>
    <row r="1892" spans="1:18" ht="18" customHeight="1" x14ac:dyDescent="0.2">
      <c r="A1892" s="16" t="str">
        <f>'Limiting Factor Scores'!A167</f>
        <v>UGR11</v>
      </c>
      <c r="B1892" s="16" t="str">
        <f>'Limiting Factor Scores'!B167</f>
        <v>Upper Grande Ronde</v>
      </c>
      <c r="C1892" s="16" t="str">
        <f>'Limiting Factor Scores'!C167</f>
        <v>Altered Flow Timing</v>
      </c>
      <c r="D1892" s="18">
        <f>'Limiting Factor Scores'!D167</f>
        <v>0.45040000000000002</v>
      </c>
      <c r="E1892" s="19">
        <f>'Limiting Factor Scores'!E167</f>
        <v>3</v>
      </c>
      <c r="F1892" s="18">
        <f>'Limiting Factor Scores'!F167</f>
        <v>0.55000000000000004</v>
      </c>
      <c r="G1892" s="18">
        <f>'Limiting Factor Scores'!G167</f>
        <v>1.2987605714639598</v>
      </c>
      <c r="H1892" s="18">
        <f>'Limiting Factor Scores'!H167</f>
        <v>0.36144117434976758</v>
      </c>
      <c r="I1892" s="17">
        <f>LFAT!A83</f>
        <v>6</v>
      </c>
      <c r="J1892" s="16" t="str">
        <f>LFAT!B83</f>
        <v>Instream Flow Restoration</v>
      </c>
      <c r="K1892" s="16" t="str">
        <f>LFAT!D83</f>
        <v>D</v>
      </c>
      <c r="L1892" s="19">
        <f>LFAT!F83</f>
        <v>1</v>
      </c>
      <c r="M1892" s="16" t="str">
        <f>LFAT!G83</f>
        <v>CD</v>
      </c>
      <c r="N1892" s="19">
        <f>LFAT!I83</f>
        <v>0.5</v>
      </c>
      <c r="O1892" s="18">
        <f>LFAT!J83</f>
        <v>0.5</v>
      </c>
      <c r="P1892" s="18">
        <f t="shared" si="87"/>
        <v>0.27500000000000002</v>
      </c>
      <c r="Q1892" s="18">
        <f t="shared" si="88"/>
        <v>0.64938028573197992</v>
      </c>
      <c r="R1892" s="18">
        <f t="shared" si="89"/>
        <v>0.18072058717488379</v>
      </c>
    </row>
    <row r="1893" spans="1:18" ht="18" customHeight="1" x14ac:dyDescent="0.2">
      <c r="A1893" s="16" t="str">
        <f>'Limiting Factor Scores'!A168</f>
        <v>UGR11</v>
      </c>
      <c r="B1893" s="16" t="str">
        <f>'Limiting Factor Scores'!B168</f>
        <v>Upper Grande Ronde</v>
      </c>
      <c r="C1893" s="16" t="str">
        <f>'Limiting Factor Scores'!C168</f>
        <v>Altered Primary Productivity</v>
      </c>
      <c r="D1893" s="18">
        <f>'Limiting Factor Scores'!D168</f>
        <v>0.45040000000000002</v>
      </c>
      <c r="E1893" s="19">
        <f>'Limiting Factor Scores'!E168</f>
        <v>4.22</v>
      </c>
      <c r="F1893" s="18">
        <f>'Limiting Factor Scores'!F168</f>
        <v>0.82450000000000001</v>
      </c>
      <c r="G1893" s="18">
        <f>'Limiting Factor Scores'!G168</f>
        <v>1.3501399511633181</v>
      </c>
      <c r="H1893" s="18">
        <f>'Limiting Factor Scores'!H168</f>
        <v>0.38665992274156835</v>
      </c>
      <c r="I1893" s="17">
        <f>LFAT!A90</f>
        <v>6</v>
      </c>
      <c r="J1893" s="16" t="str">
        <f>LFAT!B90</f>
        <v>Instream Flow Restoration</v>
      </c>
      <c r="K1893" s="16" t="str">
        <f>LFAT!D90</f>
        <v>N</v>
      </c>
      <c r="L1893" s="19">
        <f>LFAT!F90</f>
        <v>0.1</v>
      </c>
      <c r="M1893" s="16" t="str">
        <f>LFAT!G90</f>
        <v>R</v>
      </c>
      <c r="N1893" s="19">
        <f>LFAT!I90</f>
        <v>0.1</v>
      </c>
      <c r="O1893" s="18">
        <f>LFAT!J90</f>
        <v>0.01</v>
      </c>
      <c r="P1893" s="18">
        <f t="shared" si="87"/>
        <v>8.2450000000000006E-3</v>
      </c>
      <c r="Q1893" s="18">
        <f t="shared" si="88"/>
        <v>1.3501399511633181E-2</v>
      </c>
      <c r="R1893" s="18">
        <f t="shared" si="89"/>
        <v>3.8665992274156836E-3</v>
      </c>
    </row>
    <row r="1894" spans="1:18" ht="18" customHeight="1" x14ac:dyDescent="0.2">
      <c r="A1894" s="16" t="str">
        <f>'Limiting Factor Scores'!A169</f>
        <v>UGR11</v>
      </c>
      <c r="B1894" s="16" t="str">
        <f>'Limiting Factor Scores'!B169</f>
        <v>Upper Grande Ronde</v>
      </c>
      <c r="C1894" s="16" t="str">
        <f>'Limiting Factor Scores'!C169</f>
        <v>Anthropogenic Barriers</v>
      </c>
      <c r="D1894" s="18">
        <f>'Limiting Factor Scores'!D169</f>
        <v>0.45040000000000002</v>
      </c>
      <c r="E1894" s="19">
        <f>'Limiting Factor Scores'!E169</f>
        <v>2.29</v>
      </c>
      <c r="F1894" s="18">
        <f>'Limiting Factor Scores'!F169</f>
        <v>0.39024999999999999</v>
      </c>
      <c r="G1894" s="18">
        <f>'Limiting Factor Scores'!G169</f>
        <v>0.93282906979912161</v>
      </c>
      <c r="H1894" s="18">
        <f>'Limiting Factor Scores'!H169</f>
        <v>0.29544190671261789</v>
      </c>
      <c r="I1894" s="17">
        <f>LFAT!A77</f>
        <v>6</v>
      </c>
      <c r="J1894" s="16" t="str">
        <f>LFAT!B77</f>
        <v>Instream Flow Restoration</v>
      </c>
      <c r="K1894" s="16" t="str">
        <f>LFAT!D77</f>
        <v>I</v>
      </c>
      <c r="L1894" s="19">
        <f>LFAT!F77</f>
        <v>0.5</v>
      </c>
      <c r="M1894" s="16" t="str">
        <f>LFAT!G77</f>
        <v>CD</v>
      </c>
      <c r="N1894" s="19">
        <f>LFAT!I77</f>
        <v>0.5</v>
      </c>
      <c r="O1894" s="18">
        <f>LFAT!J77</f>
        <v>0.25</v>
      </c>
      <c r="P1894" s="18">
        <f t="shared" si="87"/>
        <v>9.7562499999999996E-2</v>
      </c>
      <c r="Q1894" s="18">
        <f t="shared" si="88"/>
        <v>0.2332072674497804</v>
      </c>
      <c r="R1894" s="18">
        <f t="shared" si="89"/>
        <v>7.3860476678154471E-2</v>
      </c>
    </row>
    <row r="1895" spans="1:18" ht="18" customHeight="1" x14ac:dyDescent="0.2">
      <c r="A1895" s="16" t="str">
        <f>'Limiting Factor Scores'!A170</f>
        <v>UGR11</v>
      </c>
      <c r="B1895" s="16" t="str">
        <f>'Limiting Factor Scores'!B170</f>
        <v>Upper Grande Ronde</v>
      </c>
      <c r="C1895" s="16" t="str">
        <f>'Limiting Factor Scores'!C170</f>
        <v>Channel and Habitat Structure</v>
      </c>
      <c r="D1895" s="18">
        <f>'Limiting Factor Scores'!D170</f>
        <v>0.45040000000000002</v>
      </c>
      <c r="E1895" s="19">
        <f>'Limiting Factor Scores'!E170</f>
        <v>3.44</v>
      </c>
      <c r="F1895" s="18">
        <f>'Limiting Factor Scores'!F170</f>
        <v>0.64900000000000002</v>
      </c>
      <c r="G1895" s="18">
        <f>'Limiting Factor Scores'!G170</f>
        <v>2.5472693710527445</v>
      </c>
      <c r="H1895" s="18">
        <f>'Limiting Factor Scores'!H170</f>
        <v>0.77113360389595509</v>
      </c>
      <c r="I1895" s="17">
        <f>LFAT!A81</f>
        <v>6</v>
      </c>
      <c r="J1895" s="16" t="str">
        <f>LFAT!B81</f>
        <v>Instream Flow Restoration</v>
      </c>
      <c r="K1895" s="16" t="str">
        <f>LFAT!D81</f>
        <v>N</v>
      </c>
      <c r="L1895" s="19">
        <f>LFAT!F81</f>
        <v>0.1</v>
      </c>
      <c r="M1895" s="16" t="str">
        <f>LFAT!G81</f>
        <v>R</v>
      </c>
      <c r="N1895" s="19">
        <f>LFAT!I81</f>
        <v>0.1</v>
      </c>
      <c r="O1895" s="18">
        <f>LFAT!J81</f>
        <v>0.01</v>
      </c>
      <c r="P1895" s="18">
        <f t="shared" si="87"/>
        <v>6.4900000000000001E-3</v>
      </c>
      <c r="Q1895" s="18">
        <f t="shared" si="88"/>
        <v>2.5472693710527447E-2</v>
      </c>
      <c r="R1895" s="18">
        <f t="shared" si="89"/>
        <v>7.7113360389595509E-3</v>
      </c>
    </row>
    <row r="1896" spans="1:18" ht="18" customHeight="1" x14ac:dyDescent="0.2">
      <c r="A1896" s="16" t="str">
        <f>'Limiting Factor Scores'!A171</f>
        <v>UGR11</v>
      </c>
      <c r="B1896" s="16" t="str">
        <f>'Limiting Factor Scores'!B171</f>
        <v>Upper Grande Ronde</v>
      </c>
      <c r="C1896" s="16" t="str">
        <f>'Limiting Factor Scores'!C171</f>
        <v>Decreased Sediment Quantity</v>
      </c>
      <c r="D1896" s="18">
        <f>'Limiting Factor Scores'!D171</f>
        <v>0.45040000000000002</v>
      </c>
      <c r="E1896" s="19">
        <f>'Limiting Factor Scores'!E171</f>
        <v>3.73</v>
      </c>
      <c r="F1896" s="18">
        <f>'Limiting Factor Scores'!F171</f>
        <v>0.71425000000000005</v>
      </c>
      <c r="G1896" s="18">
        <f>'Limiting Factor Scores'!G171</f>
        <v>1.6659371072807281</v>
      </c>
      <c r="H1896" s="18">
        <f>'Limiting Factor Scores'!H171</f>
        <v>0.49626543047165378</v>
      </c>
      <c r="I1896" s="17">
        <f>LFAT!A84</f>
        <v>6</v>
      </c>
      <c r="J1896" s="16" t="str">
        <f>LFAT!B84</f>
        <v>Instream Flow Restoration</v>
      </c>
      <c r="K1896" s="16" t="str">
        <f>LFAT!D84</f>
        <v>N</v>
      </c>
      <c r="L1896" s="19">
        <f>LFAT!F84</f>
        <v>0.1</v>
      </c>
      <c r="M1896" s="16" t="str">
        <f>LFAT!G84</f>
        <v>R</v>
      </c>
      <c r="N1896" s="19">
        <f>LFAT!I84</f>
        <v>0.1</v>
      </c>
      <c r="O1896" s="18">
        <f>LFAT!J84</f>
        <v>0.01</v>
      </c>
      <c r="P1896" s="18">
        <f t="shared" si="87"/>
        <v>7.1425000000000004E-3</v>
      </c>
      <c r="Q1896" s="18">
        <f t="shared" si="88"/>
        <v>1.665937107280728E-2</v>
      </c>
      <c r="R1896" s="18">
        <f t="shared" si="89"/>
        <v>4.962654304716538E-3</v>
      </c>
    </row>
    <row r="1897" spans="1:18" ht="18" customHeight="1" x14ac:dyDescent="0.2">
      <c r="A1897" s="16" t="str">
        <f>'Limiting Factor Scores'!A172</f>
        <v>UGR11</v>
      </c>
      <c r="B1897" s="16" t="str">
        <f>'Limiting Factor Scores'!B172</f>
        <v>Upper Grande Ronde</v>
      </c>
      <c r="C1897" s="16" t="str">
        <f>'Limiting Factor Scores'!C172</f>
        <v>Decreased Water Quantity</v>
      </c>
      <c r="D1897" s="18">
        <f>'Limiting Factor Scores'!D172</f>
        <v>0.45040000000000002</v>
      </c>
      <c r="E1897" s="19">
        <f>'Limiting Factor Scores'!E172</f>
        <v>3.56</v>
      </c>
      <c r="F1897" s="18">
        <f>'Limiting Factor Scores'!F172</f>
        <v>0.67600000000000005</v>
      </c>
      <c r="G1897" s="18">
        <f>'Limiting Factor Scores'!G172</f>
        <v>2.2813532117765378</v>
      </c>
      <c r="H1897" s="18">
        <f>'Limiting Factor Scores'!H172</f>
        <v>0.65935239918575461</v>
      </c>
      <c r="I1897" s="17">
        <f>LFAT!A82</f>
        <v>6</v>
      </c>
      <c r="J1897" s="16" t="str">
        <f>LFAT!B82</f>
        <v>Instream Flow Restoration</v>
      </c>
      <c r="K1897" s="16" t="str">
        <f>LFAT!D82</f>
        <v>D</v>
      </c>
      <c r="L1897" s="19">
        <f>LFAT!F82</f>
        <v>1</v>
      </c>
      <c r="M1897" s="16" t="str">
        <f>LFAT!G82</f>
        <v>C</v>
      </c>
      <c r="N1897" s="19">
        <f>LFAT!I82</f>
        <v>1</v>
      </c>
      <c r="O1897" s="18">
        <f>LFAT!J82</f>
        <v>1</v>
      </c>
      <c r="P1897" s="18">
        <f t="shared" si="87"/>
        <v>0.67600000000000005</v>
      </c>
      <c r="Q1897" s="18">
        <f t="shared" si="88"/>
        <v>2.2813532117765378</v>
      </c>
      <c r="R1897" s="18">
        <f t="shared" si="89"/>
        <v>0.65935239918575461</v>
      </c>
    </row>
    <row r="1898" spans="1:18" ht="18" customHeight="1" x14ac:dyDescent="0.2">
      <c r="A1898" s="16" t="str">
        <f>'Limiting Factor Scores'!A173</f>
        <v>UGR11</v>
      </c>
      <c r="B1898" s="16" t="str">
        <f>'Limiting Factor Scores'!B173</f>
        <v>Upper Grande Ronde</v>
      </c>
      <c r="C1898" s="16" t="str">
        <f>'Limiting Factor Scores'!C173</f>
        <v>Floodplain Condition</v>
      </c>
      <c r="D1898" s="18">
        <f>'Limiting Factor Scores'!D173</f>
        <v>0.45040000000000002</v>
      </c>
      <c r="E1898" s="19">
        <f>'Limiting Factor Scores'!E173</f>
        <v>2.93</v>
      </c>
      <c r="F1898" s="18">
        <f>'Limiting Factor Scores'!F173</f>
        <v>0.53425</v>
      </c>
      <c r="G1898" s="18">
        <f>'Limiting Factor Scores'!G173</f>
        <v>1.4626635443888398</v>
      </c>
      <c r="H1898" s="18">
        <f>'Limiting Factor Scores'!H173</f>
        <v>0.41528644604850906</v>
      </c>
      <c r="I1898" s="17">
        <f>LFAT!A79</f>
        <v>6</v>
      </c>
      <c r="J1898" s="16" t="str">
        <f>LFAT!B79</f>
        <v>Instream Flow Restoration</v>
      </c>
      <c r="K1898" s="16" t="str">
        <f>LFAT!D79</f>
        <v>I</v>
      </c>
      <c r="L1898" s="19">
        <f>LFAT!F79</f>
        <v>0.5</v>
      </c>
      <c r="M1898" s="16" t="str">
        <f>LFAT!G79</f>
        <v>CD</v>
      </c>
      <c r="N1898" s="19">
        <f>LFAT!I79</f>
        <v>0.5</v>
      </c>
      <c r="O1898" s="18">
        <f>LFAT!J79</f>
        <v>0.25</v>
      </c>
      <c r="P1898" s="18">
        <f t="shared" si="87"/>
        <v>0.1335625</v>
      </c>
      <c r="Q1898" s="18">
        <f t="shared" si="88"/>
        <v>0.36566588609720996</v>
      </c>
      <c r="R1898" s="18">
        <f t="shared" si="89"/>
        <v>0.10382161151212727</v>
      </c>
    </row>
    <row r="1899" spans="1:18" ht="18" customHeight="1" x14ac:dyDescent="0.2">
      <c r="A1899" s="16" t="str">
        <f>'Limiting Factor Scores'!A174</f>
        <v>UGR11</v>
      </c>
      <c r="B1899" s="16" t="str">
        <f>'Limiting Factor Scores'!B174</f>
        <v>Upper Grande Ronde</v>
      </c>
      <c r="C1899" s="16" t="str">
        <f>'Limiting Factor Scores'!C174</f>
        <v>Increased Sediment Quantity</v>
      </c>
      <c r="D1899" s="18">
        <f>'Limiting Factor Scores'!D174</f>
        <v>0.45040000000000002</v>
      </c>
      <c r="E1899" s="19">
        <f>'Limiting Factor Scores'!E174</f>
        <v>3.37</v>
      </c>
      <c r="F1899" s="18">
        <f>'Limiting Factor Scores'!F174</f>
        <v>0.63324999999999998</v>
      </c>
      <c r="G1899" s="18">
        <f>'Limiting Factor Scores'!G174</f>
        <v>1.036963158367703</v>
      </c>
      <c r="H1899" s="18">
        <f>'Limiting Factor Scores'!H174</f>
        <v>0.3411588418906536</v>
      </c>
      <c r="I1899" s="17">
        <f>LFAT!A85</f>
        <v>6</v>
      </c>
      <c r="J1899" s="16" t="str">
        <f>LFAT!B85</f>
        <v>Instream Flow Restoration</v>
      </c>
      <c r="K1899" s="16" t="str">
        <f>LFAT!D85</f>
        <v>N</v>
      </c>
      <c r="L1899" s="19">
        <f>LFAT!F85</f>
        <v>0.1</v>
      </c>
      <c r="M1899" s="16" t="str">
        <f>LFAT!G85</f>
        <v>R</v>
      </c>
      <c r="N1899" s="19">
        <f>LFAT!I85</f>
        <v>0.1</v>
      </c>
      <c r="O1899" s="18">
        <f>LFAT!J85</f>
        <v>0.01</v>
      </c>
      <c r="P1899" s="18">
        <f t="shared" si="87"/>
        <v>6.3324999999999996E-3</v>
      </c>
      <c r="Q1899" s="18">
        <f t="shared" si="88"/>
        <v>1.0369631583677031E-2</v>
      </c>
      <c r="R1899" s="18">
        <f t="shared" si="89"/>
        <v>3.4115884189065359E-3</v>
      </c>
    </row>
    <row r="1900" spans="1:18" ht="18" customHeight="1" x14ac:dyDescent="0.2">
      <c r="A1900" s="16" t="str">
        <f>'Limiting Factor Scores'!A175</f>
        <v>UGR11</v>
      </c>
      <c r="B1900" s="16" t="str">
        <f>'Limiting Factor Scores'!B175</f>
        <v>Upper Grande Ronde</v>
      </c>
      <c r="C1900" s="16" t="str">
        <f>'Limiting Factor Scores'!C175</f>
        <v>Non-Native Species Interactions and Competition</v>
      </c>
      <c r="D1900" s="18">
        <f>'Limiting Factor Scores'!D175</f>
        <v>0.45040000000000002</v>
      </c>
      <c r="E1900" s="19">
        <f>'Limiting Factor Scores'!E175</f>
        <v>2.88</v>
      </c>
      <c r="F1900" s="18">
        <f>'Limiting Factor Scores'!F175</f>
        <v>0.52300000000000002</v>
      </c>
      <c r="G1900" s="18">
        <f>'Limiting Factor Scores'!G175</f>
        <v>0.94728449704190321</v>
      </c>
      <c r="H1900" s="18">
        <f>'Limiting Factor Scores'!H175</f>
        <v>0.33415755083796161</v>
      </c>
      <c r="I1900" s="17">
        <f>LFAT!A91</f>
        <v>6</v>
      </c>
      <c r="J1900" s="16" t="str">
        <f>LFAT!B91</f>
        <v>Instream Flow Restoration</v>
      </c>
      <c r="K1900" s="16" t="str">
        <f>LFAT!D91</f>
        <v>N</v>
      </c>
      <c r="L1900" s="19">
        <f>LFAT!F91</f>
        <v>0.1</v>
      </c>
      <c r="M1900" s="16" t="str">
        <f>LFAT!G91</f>
        <v>R</v>
      </c>
      <c r="N1900" s="19">
        <f>LFAT!I91</f>
        <v>0.1</v>
      </c>
      <c r="O1900" s="18">
        <f>LFAT!J91</f>
        <v>0.01</v>
      </c>
      <c r="P1900" s="18">
        <f t="shared" si="87"/>
        <v>5.2300000000000003E-3</v>
      </c>
      <c r="Q1900" s="18">
        <f t="shared" si="88"/>
        <v>9.4728449704190327E-3</v>
      </c>
      <c r="R1900" s="18">
        <f t="shared" si="89"/>
        <v>3.341575508379616E-3</v>
      </c>
    </row>
    <row r="1901" spans="1:18" ht="18" customHeight="1" x14ac:dyDescent="0.2">
      <c r="A1901" s="16" t="str">
        <f>'Limiting Factor Scores'!A176</f>
        <v>UGR11</v>
      </c>
      <c r="B1901" s="16" t="str">
        <f>'Limiting Factor Scores'!B176</f>
        <v>Upper Grande Ronde</v>
      </c>
      <c r="C1901" s="16" t="str">
        <f>'Limiting Factor Scores'!C176</f>
        <v>Predation</v>
      </c>
      <c r="D1901" s="18">
        <f>'Limiting Factor Scores'!D176</f>
        <v>0.45040000000000002</v>
      </c>
      <c r="E1901" s="19">
        <f>'Limiting Factor Scores'!E176</f>
        <v>1.82</v>
      </c>
      <c r="F1901" s="18">
        <f>'Limiting Factor Scores'!F176</f>
        <v>0.28449999999999998</v>
      </c>
      <c r="G1901" s="18">
        <f>'Limiting Factor Scores'!G176</f>
        <v>0.68828841162993226</v>
      </c>
      <c r="H1901" s="18">
        <f>'Limiting Factor Scores'!H176</f>
        <v>0.21044052073495617</v>
      </c>
      <c r="I1901" s="17">
        <f>LFAT!A89</f>
        <v>6</v>
      </c>
      <c r="J1901" s="16" t="str">
        <f>LFAT!B89</f>
        <v>Instream Flow Restoration</v>
      </c>
      <c r="K1901" s="16" t="str">
        <f>LFAT!D89</f>
        <v>N</v>
      </c>
      <c r="L1901" s="19">
        <f>LFAT!F89</f>
        <v>0.1</v>
      </c>
      <c r="M1901" s="16" t="str">
        <f>LFAT!G89</f>
        <v>R</v>
      </c>
      <c r="N1901" s="19">
        <f>LFAT!I89</f>
        <v>0.1</v>
      </c>
      <c r="O1901" s="18">
        <f>LFAT!J89</f>
        <v>0.01</v>
      </c>
      <c r="P1901" s="18">
        <f t="shared" si="87"/>
        <v>2.8449999999999999E-3</v>
      </c>
      <c r="Q1901" s="18">
        <f t="shared" si="88"/>
        <v>6.8828841162993232E-3</v>
      </c>
      <c r="R1901" s="18">
        <f t="shared" si="89"/>
        <v>2.1044052073495617E-3</v>
      </c>
    </row>
    <row r="1902" spans="1:18" ht="18" customHeight="1" x14ac:dyDescent="0.2">
      <c r="A1902" s="16" t="str">
        <f>'Limiting Factor Scores'!A177</f>
        <v>UGR11</v>
      </c>
      <c r="B1902" s="16" t="str">
        <f>'Limiting Factor Scores'!B177</f>
        <v>Upper Grande Ronde</v>
      </c>
      <c r="C1902" s="16" t="str">
        <f>'Limiting Factor Scores'!C177</f>
        <v>Riparian Condition</v>
      </c>
      <c r="D1902" s="18">
        <f>'Limiting Factor Scores'!D177</f>
        <v>0.45040000000000002</v>
      </c>
      <c r="E1902" s="19">
        <f>'Limiting Factor Scores'!E177</f>
        <v>3.1</v>
      </c>
      <c r="F1902" s="18">
        <f>'Limiting Factor Scores'!F177</f>
        <v>0.57250000000000001</v>
      </c>
      <c r="G1902" s="18">
        <f>'Limiting Factor Scores'!G177</f>
        <v>1.6005366145067323</v>
      </c>
      <c r="H1902" s="18">
        <f>'Limiting Factor Scores'!H177</f>
        <v>0.51679467047388017</v>
      </c>
      <c r="I1902" s="17">
        <f>LFAT!A78</f>
        <v>6</v>
      </c>
      <c r="J1902" s="16" t="str">
        <f>LFAT!B78</f>
        <v>Instream Flow Restoration</v>
      </c>
      <c r="K1902" s="16" t="str">
        <f>LFAT!D78</f>
        <v>I</v>
      </c>
      <c r="L1902" s="19">
        <f>LFAT!F78</f>
        <v>0.5</v>
      </c>
      <c r="M1902" s="16" t="str">
        <f>LFAT!G78</f>
        <v>CD</v>
      </c>
      <c r="N1902" s="19">
        <f>LFAT!I78</f>
        <v>0.5</v>
      </c>
      <c r="O1902" s="18">
        <f>LFAT!J78</f>
        <v>0.25</v>
      </c>
      <c r="P1902" s="18">
        <f t="shared" si="87"/>
        <v>0.143125</v>
      </c>
      <c r="Q1902" s="18">
        <f t="shared" si="88"/>
        <v>0.40013415362668309</v>
      </c>
      <c r="R1902" s="18">
        <f t="shared" si="89"/>
        <v>0.12919866761847004</v>
      </c>
    </row>
    <row r="1903" spans="1:18" ht="18" customHeight="1" x14ac:dyDescent="0.2">
      <c r="A1903" s="16" t="str">
        <f>'Limiting Factor Scores'!A178</f>
        <v>UGR11</v>
      </c>
      <c r="B1903" s="16" t="str">
        <f>'Limiting Factor Scores'!B178</f>
        <v>Upper Grande Ronde</v>
      </c>
      <c r="C1903" s="16" t="str">
        <f>'Limiting Factor Scores'!C178</f>
        <v>Side Channel and Wetland Habitat</v>
      </c>
      <c r="D1903" s="18">
        <f>'Limiting Factor Scores'!D178</f>
        <v>0.45040000000000002</v>
      </c>
      <c r="E1903" s="19">
        <f>'Limiting Factor Scores'!E178</f>
        <v>3.29</v>
      </c>
      <c r="F1903" s="18">
        <f>'Limiting Factor Scores'!F178</f>
        <v>0.61524999999999996</v>
      </c>
      <c r="G1903" s="18">
        <f>'Limiting Factor Scores'!G178</f>
        <v>2.1297775252392421</v>
      </c>
      <c r="H1903" s="18">
        <f>'Limiting Factor Scores'!H178</f>
        <v>0.62076285079242677</v>
      </c>
      <c r="I1903" s="17">
        <f>LFAT!A80</f>
        <v>6</v>
      </c>
      <c r="J1903" s="16" t="str">
        <f>LFAT!B80</f>
        <v>Instream Flow Restoration</v>
      </c>
      <c r="K1903" s="16" t="str">
        <f>LFAT!D80</f>
        <v>D</v>
      </c>
      <c r="L1903" s="19">
        <f>LFAT!F80</f>
        <v>1</v>
      </c>
      <c r="M1903" s="16" t="str">
        <f>LFAT!G80</f>
        <v>CD</v>
      </c>
      <c r="N1903" s="19">
        <f>LFAT!I80</f>
        <v>0.5</v>
      </c>
      <c r="O1903" s="18">
        <f>LFAT!J80</f>
        <v>0.5</v>
      </c>
      <c r="P1903" s="18">
        <f t="shared" si="87"/>
        <v>0.30762499999999998</v>
      </c>
      <c r="Q1903" s="18">
        <f t="shared" si="88"/>
        <v>1.0648887626196211</v>
      </c>
      <c r="R1903" s="18">
        <f t="shared" si="89"/>
        <v>0.31038142539621338</v>
      </c>
    </row>
    <row r="1904" spans="1:18" ht="18" customHeight="1" x14ac:dyDescent="0.2">
      <c r="A1904" s="16" t="str">
        <f>'Limiting Factor Scores'!A179</f>
        <v>UGR11</v>
      </c>
      <c r="B1904" s="16" t="str">
        <f>'Limiting Factor Scores'!B179</f>
        <v>Upper Grande Ronde</v>
      </c>
      <c r="C1904" s="16" t="str">
        <f>'Limiting Factor Scores'!C179</f>
        <v>Summer Water Temperature</v>
      </c>
      <c r="D1904" s="18">
        <f>'Limiting Factor Scores'!D179</f>
        <v>0.45040000000000002</v>
      </c>
      <c r="E1904" s="19">
        <f>'Limiting Factor Scores'!E179</f>
        <v>4.22</v>
      </c>
      <c r="F1904" s="18">
        <f>'Limiting Factor Scores'!F179</f>
        <v>0.82450000000000001</v>
      </c>
      <c r="G1904" s="18">
        <f>'Limiting Factor Scores'!G179</f>
        <v>2.4721619542326643</v>
      </c>
      <c r="H1904" s="18">
        <f>'Limiting Factor Scores'!H179</f>
        <v>0.77363814975816603</v>
      </c>
      <c r="I1904" s="17">
        <f>LFAT!A86</f>
        <v>6</v>
      </c>
      <c r="J1904" s="16" t="str">
        <f>LFAT!B86</f>
        <v>Instream Flow Restoration</v>
      </c>
      <c r="K1904" s="16" t="str">
        <f>LFAT!D86</f>
        <v>D</v>
      </c>
      <c r="L1904" s="19">
        <f>LFAT!F86</f>
        <v>1</v>
      </c>
      <c r="M1904" s="16" t="str">
        <f>LFAT!G86</f>
        <v>C</v>
      </c>
      <c r="N1904" s="19">
        <f>LFAT!I86</f>
        <v>1</v>
      </c>
      <c r="O1904" s="18">
        <f>LFAT!J86</f>
        <v>1</v>
      </c>
      <c r="P1904" s="18">
        <f t="shared" si="87"/>
        <v>0.82450000000000001</v>
      </c>
      <c r="Q1904" s="18">
        <f t="shared" si="88"/>
        <v>2.4721619542326643</v>
      </c>
      <c r="R1904" s="18">
        <f t="shared" si="89"/>
        <v>0.77363814975816603</v>
      </c>
    </row>
    <row r="1905" spans="1:18" ht="18" customHeight="1" x14ac:dyDescent="0.2">
      <c r="A1905" s="16" t="str">
        <f>'Limiting Factor Scores'!A180</f>
        <v>UGR11</v>
      </c>
      <c r="B1905" s="16" t="str">
        <f>'Limiting Factor Scores'!B180</f>
        <v>Upper Grande Ronde</v>
      </c>
      <c r="C1905" s="16" t="str">
        <f>'Limiting Factor Scores'!C180</f>
        <v>Water Quality</v>
      </c>
      <c r="D1905" s="18">
        <f>'Limiting Factor Scores'!D180</f>
        <v>0.45040000000000002</v>
      </c>
      <c r="E1905" s="19">
        <f>'Limiting Factor Scores'!E180</f>
        <v>3.3</v>
      </c>
      <c r="F1905" s="18">
        <f>'Limiting Factor Scores'!F180</f>
        <v>0.61750000000000005</v>
      </c>
      <c r="G1905" s="18">
        <f>'Limiting Factor Scores'!G180</f>
        <v>1.6190673575799062</v>
      </c>
      <c r="H1905" s="18">
        <f>'Limiting Factor Scores'!H180</f>
        <v>0.44942528626562822</v>
      </c>
      <c r="I1905" s="17">
        <f>LFAT!A88</f>
        <v>6</v>
      </c>
      <c r="J1905" s="16" t="str">
        <f>LFAT!B88</f>
        <v>Instream Flow Restoration</v>
      </c>
      <c r="K1905" s="16" t="str">
        <f>LFAT!D88</f>
        <v>D</v>
      </c>
      <c r="L1905" s="19">
        <f>LFAT!F88</f>
        <v>1</v>
      </c>
      <c r="M1905" s="16" t="str">
        <f>LFAT!G88</f>
        <v>CD</v>
      </c>
      <c r="N1905" s="19">
        <f>LFAT!I88</f>
        <v>0.5</v>
      </c>
      <c r="O1905" s="18">
        <f>LFAT!J88</f>
        <v>0.5</v>
      </c>
      <c r="P1905" s="18">
        <f t="shared" si="87"/>
        <v>0.30875000000000002</v>
      </c>
      <c r="Q1905" s="18">
        <f t="shared" si="88"/>
        <v>0.80953367878995308</v>
      </c>
      <c r="R1905" s="18">
        <f t="shared" si="89"/>
        <v>0.22471264313281411</v>
      </c>
    </row>
    <row r="1906" spans="1:18" ht="18" customHeight="1" x14ac:dyDescent="0.2">
      <c r="A1906" s="16" t="str">
        <f>'Limiting Factor Scores'!A181</f>
        <v>UGR11</v>
      </c>
      <c r="B1906" s="16" t="str">
        <f>'Limiting Factor Scores'!B181</f>
        <v>Upper Grande Ronde</v>
      </c>
      <c r="C1906" s="16" t="str">
        <f>'Limiting Factor Scores'!C181</f>
        <v>Winter Water Temperature</v>
      </c>
      <c r="D1906" s="18">
        <f>'Limiting Factor Scores'!D181</f>
        <v>0.45040000000000002</v>
      </c>
      <c r="E1906" s="19">
        <f>'Limiting Factor Scores'!E181</f>
        <v>2.88</v>
      </c>
      <c r="F1906" s="18">
        <f>'Limiting Factor Scores'!F181</f>
        <v>0.52300000000000002</v>
      </c>
      <c r="G1906" s="18">
        <f>'Limiting Factor Scores'!G181</f>
        <v>1.1290015943193656</v>
      </c>
      <c r="H1906" s="18">
        <f>'Limiting Factor Scores'!H181</f>
        <v>0.30750570998088317</v>
      </c>
      <c r="I1906" s="17">
        <f>LFAT!A87</f>
        <v>6</v>
      </c>
      <c r="J1906" s="16" t="str">
        <f>LFAT!B87</f>
        <v>Instream Flow Restoration</v>
      </c>
      <c r="K1906" s="16" t="str">
        <f>LFAT!D87</f>
        <v>N</v>
      </c>
      <c r="L1906" s="19">
        <f>LFAT!F87</f>
        <v>0.1</v>
      </c>
      <c r="M1906" s="16" t="str">
        <f>LFAT!G87</f>
        <v>R</v>
      </c>
      <c r="N1906" s="19">
        <f>LFAT!I87</f>
        <v>0.1</v>
      </c>
      <c r="O1906" s="18">
        <f>LFAT!J87</f>
        <v>0.01</v>
      </c>
      <c r="P1906" s="18">
        <f t="shared" si="87"/>
        <v>5.2300000000000003E-3</v>
      </c>
      <c r="Q1906" s="18">
        <f t="shared" si="88"/>
        <v>1.1290015943193657E-2</v>
      </c>
      <c r="R1906" s="18">
        <f t="shared" si="89"/>
        <v>3.0750570998088317E-3</v>
      </c>
    </row>
    <row r="1907" spans="1:18" ht="18" customHeight="1" x14ac:dyDescent="0.2">
      <c r="A1907" s="16" t="str">
        <f>'Limiting Factor Scores'!A167</f>
        <v>UGR11</v>
      </c>
      <c r="B1907" s="16" t="str">
        <f>'Limiting Factor Scores'!B167</f>
        <v>Upper Grande Ronde</v>
      </c>
      <c r="C1907" s="16" t="str">
        <f>'Limiting Factor Scores'!C167</f>
        <v>Altered Flow Timing</v>
      </c>
      <c r="D1907" s="18">
        <f>'Limiting Factor Scores'!D167</f>
        <v>0.45040000000000002</v>
      </c>
      <c r="E1907" s="19">
        <f>'Limiting Factor Scores'!E167</f>
        <v>3</v>
      </c>
      <c r="F1907" s="18">
        <f>'Limiting Factor Scores'!F167</f>
        <v>0.55000000000000004</v>
      </c>
      <c r="G1907" s="18">
        <f>'Limiting Factor Scores'!G167</f>
        <v>1.2987605714639598</v>
      </c>
      <c r="H1907" s="18">
        <f>'Limiting Factor Scores'!H167</f>
        <v>0.36144117434976758</v>
      </c>
      <c r="I1907" s="17">
        <f>LFAT!A98</f>
        <v>7</v>
      </c>
      <c r="J1907" s="16" t="str">
        <f>LFAT!B98</f>
        <v>Thermal Refuge Enhancement (reconnect, expand)</v>
      </c>
      <c r="K1907" s="16" t="str">
        <f>LFAT!D98</f>
        <v>N</v>
      </c>
      <c r="L1907" s="19">
        <f>LFAT!F98</f>
        <v>0.1</v>
      </c>
      <c r="M1907" s="16" t="str">
        <f>LFAT!G98</f>
        <v>R</v>
      </c>
      <c r="N1907" s="19">
        <f>LFAT!I98</f>
        <v>0.1</v>
      </c>
      <c r="O1907" s="18">
        <f>LFAT!J98</f>
        <v>0.01</v>
      </c>
      <c r="P1907" s="18">
        <f t="shared" si="87"/>
        <v>5.5000000000000005E-3</v>
      </c>
      <c r="Q1907" s="18">
        <f t="shared" si="88"/>
        <v>1.2987605714639599E-2</v>
      </c>
      <c r="R1907" s="18">
        <f t="shared" si="89"/>
        <v>3.6144117434976759E-3</v>
      </c>
    </row>
    <row r="1908" spans="1:18" ht="18" customHeight="1" x14ac:dyDescent="0.2">
      <c r="A1908" s="16" t="str">
        <f>'Limiting Factor Scores'!A168</f>
        <v>UGR11</v>
      </c>
      <c r="B1908" s="16" t="str">
        <f>'Limiting Factor Scores'!B168</f>
        <v>Upper Grande Ronde</v>
      </c>
      <c r="C1908" s="16" t="str">
        <f>'Limiting Factor Scores'!C168</f>
        <v>Altered Primary Productivity</v>
      </c>
      <c r="D1908" s="18">
        <f>'Limiting Factor Scores'!D168</f>
        <v>0.45040000000000002</v>
      </c>
      <c r="E1908" s="19">
        <f>'Limiting Factor Scores'!E168</f>
        <v>4.22</v>
      </c>
      <c r="F1908" s="18">
        <f>'Limiting Factor Scores'!F168</f>
        <v>0.82450000000000001</v>
      </c>
      <c r="G1908" s="18">
        <f>'Limiting Factor Scores'!G168</f>
        <v>1.3501399511633181</v>
      </c>
      <c r="H1908" s="18">
        <f>'Limiting Factor Scores'!H168</f>
        <v>0.38665992274156835</v>
      </c>
      <c r="I1908" s="17">
        <f>LFAT!A105</f>
        <v>7</v>
      </c>
      <c r="J1908" s="16" t="str">
        <f>LFAT!B105</f>
        <v>Thermal Refuge Enhancement (reconnect, expand)</v>
      </c>
      <c r="K1908" s="16" t="str">
        <f>LFAT!D105</f>
        <v>N</v>
      </c>
      <c r="L1908" s="19">
        <f>LFAT!F105</f>
        <v>0.1</v>
      </c>
      <c r="M1908" s="16" t="str">
        <f>LFAT!G105</f>
        <v>R</v>
      </c>
      <c r="N1908" s="19">
        <f>LFAT!I105</f>
        <v>0.1</v>
      </c>
      <c r="O1908" s="18">
        <f>LFAT!J105</f>
        <v>0.01</v>
      </c>
      <c r="P1908" s="18">
        <f t="shared" si="87"/>
        <v>8.2450000000000006E-3</v>
      </c>
      <c r="Q1908" s="18">
        <f t="shared" si="88"/>
        <v>1.3501399511633181E-2</v>
      </c>
      <c r="R1908" s="18">
        <f t="shared" si="89"/>
        <v>3.8665992274156836E-3</v>
      </c>
    </row>
    <row r="1909" spans="1:18" ht="18" customHeight="1" x14ac:dyDescent="0.2">
      <c r="A1909" s="16" t="str">
        <f>'Limiting Factor Scores'!A169</f>
        <v>UGR11</v>
      </c>
      <c r="B1909" s="16" t="str">
        <f>'Limiting Factor Scores'!B169</f>
        <v>Upper Grande Ronde</v>
      </c>
      <c r="C1909" s="16" t="str">
        <f>'Limiting Factor Scores'!C169</f>
        <v>Anthropogenic Barriers</v>
      </c>
      <c r="D1909" s="18">
        <f>'Limiting Factor Scores'!D169</f>
        <v>0.45040000000000002</v>
      </c>
      <c r="E1909" s="19">
        <f>'Limiting Factor Scores'!E169</f>
        <v>2.29</v>
      </c>
      <c r="F1909" s="18">
        <f>'Limiting Factor Scores'!F169</f>
        <v>0.39024999999999999</v>
      </c>
      <c r="G1909" s="18">
        <f>'Limiting Factor Scores'!G169</f>
        <v>0.93282906979912161</v>
      </c>
      <c r="H1909" s="18">
        <f>'Limiting Factor Scores'!H169</f>
        <v>0.29544190671261789</v>
      </c>
      <c r="I1909" s="17">
        <f>LFAT!A92</f>
        <v>7</v>
      </c>
      <c r="J1909" s="16" t="str">
        <f>LFAT!B92</f>
        <v>Thermal Refuge Enhancement (reconnect, expand)</v>
      </c>
      <c r="K1909" s="16" t="str">
        <f>LFAT!D92</f>
        <v>N</v>
      </c>
      <c r="L1909" s="19">
        <f>LFAT!F92</f>
        <v>0.1</v>
      </c>
      <c r="M1909" s="16" t="str">
        <f>LFAT!G92</f>
        <v>R</v>
      </c>
      <c r="N1909" s="19">
        <f>LFAT!I92</f>
        <v>0.1</v>
      </c>
      <c r="O1909" s="18">
        <f>LFAT!J92</f>
        <v>0.01</v>
      </c>
      <c r="P1909" s="18">
        <f t="shared" si="87"/>
        <v>3.9025000000000002E-3</v>
      </c>
      <c r="Q1909" s="18">
        <f t="shared" si="88"/>
        <v>9.3282906979912164E-3</v>
      </c>
      <c r="R1909" s="18">
        <f t="shared" si="89"/>
        <v>2.954419067126179E-3</v>
      </c>
    </row>
    <row r="1910" spans="1:18" ht="18" customHeight="1" x14ac:dyDescent="0.2">
      <c r="A1910" s="16" t="str">
        <f>'Limiting Factor Scores'!A170</f>
        <v>UGR11</v>
      </c>
      <c r="B1910" s="16" t="str">
        <f>'Limiting Factor Scores'!B170</f>
        <v>Upper Grande Ronde</v>
      </c>
      <c r="C1910" s="16" t="str">
        <f>'Limiting Factor Scores'!C170</f>
        <v>Channel and Habitat Structure</v>
      </c>
      <c r="D1910" s="18">
        <f>'Limiting Factor Scores'!D170</f>
        <v>0.45040000000000002</v>
      </c>
      <c r="E1910" s="19">
        <f>'Limiting Factor Scores'!E170</f>
        <v>3.44</v>
      </c>
      <c r="F1910" s="18">
        <f>'Limiting Factor Scores'!F170</f>
        <v>0.64900000000000002</v>
      </c>
      <c r="G1910" s="18">
        <f>'Limiting Factor Scores'!G170</f>
        <v>2.5472693710527445</v>
      </c>
      <c r="H1910" s="18">
        <f>'Limiting Factor Scores'!H170</f>
        <v>0.77113360389595509</v>
      </c>
      <c r="I1910" s="17">
        <f>LFAT!A96</f>
        <v>7</v>
      </c>
      <c r="J1910" s="16" t="str">
        <f>LFAT!B96</f>
        <v>Thermal Refuge Enhancement (reconnect, expand)</v>
      </c>
      <c r="K1910" s="16" t="str">
        <f>LFAT!D96</f>
        <v>N</v>
      </c>
      <c r="L1910" s="19">
        <f>LFAT!F96</f>
        <v>0.1</v>
      </c>
      <c r="M1910" s="16" t="str">
        <f>LFAT!G96</f>
        <v>R</v>
      </c>
      <c r="N1910" s="19">
        <f>LFAT!I96</f>
        <v>0.1</v>
      </c>
      <c r="O1910" s="18">
        <f>LFAT!J96</f>
        <v>0.01</v>
      </c>
      <c r="P1910" s="18">
        <f t="shared" si="87"/>
        <v>6.4900000000000001E-3</v>
      </c>
      <c r="Q1910" s="18">
        <f t="shared" si="88"/>
        <v>2.5472693710527447E-2</v>
      </c>
      <c r="R1910" s="18">
        <f t="shared" si="89"/>
        <v>7.7113360389595509E-3</v>
      </c>
    </row>
    <row r="1911" spans="1:18" ht="18" customHeight="1" x14ac:dyDescent="0.2">
      <c r="A1911" s="16" t="str">
        <f>'Limiting Factor Scores'!A171</f>
        <v>UGR11</v>
      </c>
      <c r="B1911" s="16" t="str">
        <f>'Limiting Factor Scores'!B171</f>
        <v>Upper Grande Ronde</v>
      </c>
      <c r="C1911" s="16" t="str">
        <f>'Limiting Factor Scores'!C171</f>
        <v>Decreased Sediment Quantity</v>
      </c>
      <c r="D1911" s="18">
        <f>'Limiting Factor Scores'!D171</f>
        <v>0.45040000000000002</v>
      </c>
      <c r="E1911" s="19">
        <f>'Limiting Factor Scores'!E171</f>
        <v>3.73</v>
      </c>
      <c r="F1911" s="18">
        <f>'Limiting Factor Scores'!F171</f>
        <v>0.71425000000000005</v>
      </c>
      <c r="G1911" s="18">
        <f>'Limiting Factor Scores'!G171</f>
        <v>1.6659371072807281</v>
      </c>
      <c r="H1911" s="18">
        <f>'Limiting Factor Scores'!H171</f>
        <v>0.49626543047165378</v>
      </c>
      <c r="I1911" s="17">
        <f>LFAT!A99</f>
        <v>7</v>
      </c>
      <c r="J1911" s="16" t="str">
        <f>LFAT!B99</f>
        <v>Thermal Refuge Enhancement (reconnect, expand)</v>
      </c>
      <c r="K1911" s="16" t="str">
        <f>LFAT!D99</f>
        <v>N</v>
      </c>
      <c r="L1911" s="19">
        <f>LFAT!F99</f>
        <v>0.1</v>
      </c>
      <c r="M1911" s="16" t="str">
        <f>LFAT!G99</f>
        <v>R</v>
      </c>
      <c r="N1911" s="19">
        <f>LFAT!I99</f>
        <v>0.1</v>
      </c>
      <c r="O1911" s="18">
        <f>LFAT!J99</f>
        <v>0.01</v>
      </c>
      <c r="P1911" s="18">
        <f t="shared" si="87"/>
        <v>7.1425000000000004E-3</v>
      </c>
      <c r="Q1911" s="18">
        <f t="shared" si="88"/>
        <v>1.665937107280728E-2</v>
      </c>
      <c r="R1911" s="18">
        <f t="shared" si="89"/>
        <v>4.962654304716538E-3</v>
      </c>
    </row>
    <row r="1912" spans="1:18" ht="18" customHeight="1" x14ac:dyDescent="0.2">
      <c r="A1912" s="16" t="str">
        <f>'Limiting Factor Scores'!A172</f>
        <v>UGR11</v>
      </c>
      <c r="B1912" s="16" t="str">
        <f>'Limiting Factor Scores'!B172</f>
        <v>Upper Grande Ronde</v>
      </c>
      <c r="C1912" s="16" t="str">
        <f>'Limiting Factor Scores'!C172</f>
        <v>Decreased Water Quantity</v>
      </c>
      <c r="D1912" s="18">
        <f>'Limiting Factor Scores'!D172</f>
        <v>0.45040000000000002</v>
      </c>
      <c r="E1912" s="19">
        <f>'Limiting Factor Scores'!E172</f>
        <v>3.56</v>
      </c>
      <c r="F1912" s="18">
        <f>'Limiting Factor Scores'!F172</f>
        <v>0.67600000000000005</v>
      </c>
      <c r="G1912" s="18">
        <f>'Limiting Factor Scores'!G172</f>
        <v>2.2813532117765378</v>
      </c>
      <c r="H1912" s="18">
        <f>'Limiting Factor Scores'!H172</f>
        <v>0.65935239918575461</v>
      </c>
      <c r="I1912" s="17">
        <f>LFAT!A97</f>
        <v>7</v>
      </c>
      <c r="J1912" s="16" t="str">
        <f>LFAT!B97</f>
        <v>Thermal Refuge Enhancement (reconnect, expand)</v>
      </c>
      <c r="K1912" s="16" t="str">
        <f>LFAT!D97</f>
        <v>I</v>
      </c>
      <c r="L1912" s="19">
        <f>LFAT!F97</f>
        <v>0.5</v>
      </c>
      <c r="M1912" s="16" t="str">
        <f>LFAT!G97</f>
        <v>R</v>
      </c>
      <c r="N1912" s="19">
        <f>LFAT!I97</f>
        <v>0.1</v>
      </c>
      <c r="O1912" s="18">
        <f>LFAT!J97</f>
        <v>0.05</v>
      </c>
      <c r="P1912" s="18">
        <f t="shared" si="87"/>
        <v>3.3800000000000004E-2</v>
      </c>
      <c r="Q1912" s="18">
        <f t="shared" si="88"/>
        <v>0.11406766058882689</v>
      </c>
      <c r="R1912" s="18">
        <f t="shared" si="89"/>
        <v>3.2967619959287729E-2</v>
      </c>
    </row>
    <row r="1913" spans="1:18" ht="18" customHeight="1" x14ac:dyDescent="0.2">
      <c r="A1913" s="16" t="str">
        <f>'Limiting Factor Scores'!A173</f>
        <v>UGR11</v>
      </c>
      <c r="B1913" s="16" t="str">
        <f>'Limiting Factor Scores'!B173</f>
        <v>Upper Grande Ronde</v>
      </c>
      <c r="C1913" s="16" t="str">
        <f>'Limiting Factor Scores'!C173</f>
        <v>Floodplain Condition</v>
      </c>
      <c r="D1913" s="18">
        <f>'Limiting Factor Scores'!D173</f>
        <v>0.45040000000000002</v>
      </c>
      <c r="E1913" s="19">
        <f>'Limiting Factor Scores'!E173</f>
        <v>2.93</v>
      </c>
      <c r="F1913" s="18">
        <f>'Limiting Factor Scores'!F173</f>
        <v>0.53425</v>
      </c>
      <c r="G1913" s="18">
        <f>'Limiting Factor Scores'!G173</f>
        <v>1.4626635443888398</v>
      </c>
      <c r="H1913" s="18">
        <f>'Limiting Factor Scores'!H173</f>
        <v>0.41528644604850906</v>
      </c>
      <c r="I1913" s="17">
        <f>LFAT!A94</f>
        <v>7</v>
      </c>
      <c r="J1913" s="16" t="str">
        <f>LFAT!B94</f>
        <v>Thermal Refuge Enhancement (reconnect, expand)</v>
      </c>
      <c r="K1913" s="16" t="str">
        <f>LFAT!D94</f>
        <v>N</v>
      </c>
      <c r="L1913" s="19">
        <f>LFAT!F94</f>
        <v>0.1</v>
      </c>
      <c r="M1913" s="16" t="str">
        <f>LFAT!G94</f>
        <v>CD</v>
      </c>
      <c r="N1913" s="19">
        <f>LFAT!I94</f>
        <v>0.5</v>
      </c>
      <c r="O1913" s="18">
        <f>LFAT!J94</f>
        <v>0.05</v>
      </c>
      <c r="P1913" s="18">
        <f t="shared" si="87"/>
        <v>2.67125E-2</v>
      </c>
      <c r="Q1913" s="18">
        <f t="shared" si="88"/>
        <v>7.3133177219442E-2</v>
      </c>
      <c r="R1913" s="18">
        <f t="shared" si="89"/>
        <v>2.0764322302425454E-2</v>
      </c>
    </row>
    <row r="1914" spans="1:18" ht="18" customHeight="1" x14ac:dyDescent="0.2">
      <c r="A1914" s="16" t="str">
        <f>'Limiting Factor Scores'!A174</f>
        <v>UGR11</v>
      </c>
      <c r="B1914" s="16" t="str">
        <f>'Limiting Factor Scores'!B174</f>
        <v>Upper Grande Ronde</v>
      </c>
      <c r="C1914" s="16" t="str">
        <f>'Limiting Factor Scores'!C174</f>
        <v>Increased Sediment Quantity</v>
      </c>
      <c r="D1914" s="18">
        <f>'Limiting Factor Scores'!D174</f>
        <v>0.45040000000000002</v>
      </c>
      <c r="E1914" s="19">
        <f>'Limiting Factor Scores'!E174</f>
        <v>3.37</v>
      </c>
      <c r="F1914" s="18">
        <f>'Limiting Factor Scores'!F174</f>
        <v>0.63324999999999998</v>
      </c>
      <c r="G1914" s="18">
        <f>'Limiting Factor Scores'!G174</f>
        <v>1.036963158367703</v>
      </c>
      <c r="H1914" s="18">
        <f>'Limiting Factor Scores'!H174</f>
        <v>0.3411588418906536</v>
      </c>
      <c r="I1914" s="17">
        <f>LFAT!A100</f>
        <v>7</v>
      </c>
      <c r="J1914" s="16" t="str">
        <f>LFAT!B100</f>
        <v>Thermal Refuge Enhancement (reconnect, expand)</v>
      </c>
      <c r="K1914" s="16" t="str">
        <f>LFAT!D100</f>
        <v>N</v>
      </c>
      <c r="L1914" s="19">
        <f>LFAT!F100</f>
        <v>0.1</v>
      </c>
      <c r="M1914" s="16" t="str">
        <f>LFAT!G100</f>
        <v>R</v>
      </c>
      <c r="N1914" s="19">
        <f>LFAT!I100</f>
        <v>0.1</v>
      </c>
      <c r="O1914" s="18">
        <f>LFAT!J100</f>
        <v>0.01</v>
      </c>
      <c r="P1914" s="18">
        <f t="shared" si="87"/>
        <v>6.3324999999999996E-3</v>
      </c>
      <c r="Q1914" s="18">
        <f t="shared" si="88"/>
        <v>1.0369631583677031E-2</v>
      </c>
      <c r="R1914" s="18">
        <f t="shared" si="89"/>
        <v>3.4115884189065359E-3</v>
      </c>
    </row>
    <row r="1915" spans="1:18" ht="18" customHeight="1" x14ac:dyDescent="0.2">
      <c r="A1915" s="16" t="str">
        <f>'Limiting Factor Scores'!A175</f>
        <v>UGR11</v>
      </c>
      <c r="B1915" s="16" t="str">
        <f>'Limiting Factor Scores'!B175</f>
        <v>Upper Grande Ronde</v>
      </c>
      <c r="C1915" s="16" t="str">
        <f>'Limiting Factor Scores'!C175</f>
        <v>Non-Native Species Interactions and Competition</v>
      </c>
      <c r="D1915" s="18">
        <f>'Limiting Factor Scores'!D175</f>
        <v>0.45040000000000002</v>
      </c>
      <c r="E1915" s="19">
        <f>'Limiting Factor Scores'!E175</f>
        <v>2.88</v>
      </c>
      <c r="F1915" s="18">
        <f>'Limiting Factor Scores'!F175</f>
        <v>0.52300000000000002</v>
      </c>
      <c r="G1915" s="18">
        <f>'Limiting Factor Scores'!G175</f>
        <v>0.94728449704190321</v>
      </c>
      <c r="H1915" s="18">
        <f>'Limiting Factor Scores'!H175</f>
        <v>0.33415755083796161</v>
      </c>
      <c r="I1915" s="17">
        <f>LFAT!A106</f>
        <v>7</v>
      </c>
      <c r="J1915" s="16" t="str">
        <f>LFAT!B106</f>
        <v>Thermal Refuge Enhancement (reconnect, expand)</v>
      </c>
      <c r="K1915" s="16" t="str">
        <f>LFAT!D106</f>
        <v>N</v>
      </c>
      <c r="L1915" s="19">
        <f>LFAT!F106</f>
        <v>0.1</v>
      </c>
      <c r="M1915" s="16" t="str">
        <f>LFAT!G106</f>
        <v>R</v>
      </c>
      <c r="N1915" s="19">
        <f>LFAT!I106</f>
        <v>0.1</v>
      </c>
      <c r="O1915" s="18">
        <f>LFAT!J106</f>
        <v>0.01</v>
      </c>
      <c r="P1915" s="18">
        <f t="shared" si="87"/>
        <v>5.2300000000000003E-3</v>
      </c>
      <c r="Q1915" s="18">
        <f t="shared" si="88"/>
        <v>9.4728449704190327E-3</v>
      </c>
      <c r="R1915" s="18">
        <f t="shared" si="89"/>
        <v>3.341575508379616E-3</v>
      </c>
    </row>
    <row r="1916" spans="1:18" ht="18" customHeight="1" x14ac:dyDescent="0.2">
      <c r="A1916" s="16" t="str">
        <f>'Limiting Factor Scores'!A176</f>
        <v>UGR11</v>
      </c>
      <c r="B1916" s="16" t="str">
        <f>'Limiting Factor Scores'!B176</f>
        <v>Upper Grande Ronde</v>
      </c>
      <c r="C1916" s="16" t="str">
        <f>'Limiting Factor Scores'!C176</f>
        <v>Predation</v>
      </c>
      <c r="D1916" s="18">
        <f>'Limiting Factor Scores'!D176</f>
        <v>0.45040000000000002</v>
      </c>
      <c r="E1916" s="19">
        <f>'Limiting Factor Scores'!E176</f>
        <v>1.82</v>
      </c>
      <c r="F1916" s="18">
        <f>'Limiting Factor Scores'!F176</f>
        <v>0.28449999999999998</v>
      </c>
      <c r="G1916" s="18">
        <f>'Limiting Factor Scores'!G176</f>
        <v>0.68828841162993226</v>
      </c>
      <c r="H1916" s="18">
        <f>'Limiting Factor Scores'!H176</f>
        <v>0.21044052073495617</v>
      </c>
      <c r="I1916" s="17">
        <f>LFAT!A104</f>
        <v>7</v>
      </c>
      <c r="J1916" s="16" t="str">
        <f>LFAT!B104</f>
        <v>Thermal Refuge Enhancement (reconnect, expand)</v>
      </c>
      <c r="K1916" s="16" t="str">
        <f>LFAT!D104</f>
        <v>I</v>
      </c>
      <c r="L1916" s="19">
        <f>LFAT!F104</f>
        <v>0.5</v>
      </c>
      <c r="M1916" s="16" t="str">
        <f>LFAT!G104</f>
        <v>R</v>
      </c>
      <c r="N1916" s="19">
        <f>LFAT!I104</f>
        <v>0.1</v>
      </c>
      <c r="O1916" s="18">
        <f>LFAT!J104</f>
        <v>0.05</v>
      </c>
      <c r="P1916" s="18">
        <f t="shared" si="87"/>
        <v>1.4225E-2</v>
      </c>
      <c r="Q1916" s="18">
        <f t="shared" si="88"/>
        <v>3.4414420581496616E-2</v>
      </c>
      <c r="R1916" s="18">
        <f t="shared" si="89"/>
        <v>1.052202603674781E-2</v>
      </c>
    </row>
    <row r="1917" spans="1:18" ht="18" customHeight="1" x14ac:dyDescent="0.2">
      <c r="A1917" s="16" t="str">
        <f>'Limiting Factor Scores'!A177</f>
        <v>UGR11</v>
      </c>
      <c r="B1917" s="16" t="str">
        <f>'Limiting Factor Scores'!B177</f>
        <v>Upper Grande Ronde</v>
      </c>
      <c r="C1917" s="16" t="str">
        <f>'Limiting Factor Scores'!C177</f>
        <v>Riparian Condition</v>
      </c>
      <c r="D1917" s="18">
        <f>'Limiting Factor Scores'!D177</f>
        <v>0.45040000000000002</v>
      </c>
      <c r="E1917" s="19">
        <f>'Limiting Factor Scores'!E177</f>
        <v>3.1</v>
      </c>
      <c r="F1917" s="18">
        <f>'Limiting Factor Scores'!F177</f>
        <v>0.57250000000000001</v>
      </c>
      <c r="G1917" s="18">
        <f>'Limiting Factor Scores'!G177</f>
        <v>1.6005366145067323</v>
      </c>
      <c r="H1917" s="18">
        <f>'Limiting Factor Scores'!H177</f>
        <v>0.51679467047388017</v>
      </c>
      <c r="I1917" s="17">
        <f>LFAT!A93</f>
        <v>7</v>
      </c>
      <c r="J1917" s="16" t="str">
        <f>LFAT!B93</f>
        <v>Thermal Refuge Enhancement (reconnect, expand)</v>
      </c>
      <c r="K1917" s="16" t="str">
        <f>LFAT!D93</f>
        <v>N</v>
      </c>
      <c r="L1917" s="19">
        <f>LFAT!F93</f>
        <v>0.1</v>
      </c>
      <c r="M1917" s="16" t="str">
        <f>LFAT!G93</f>
        <v>R</v>
      </c>
      <c r="N1917" s="19">
        <f>LFAT!I93</f>
        <v>0.1</v>
      </c>
      <c r="O1917" s="18">
        <f>LFAT!J93</f>
        <v>0.01</v>
      </c>
      <c r="P1917" s="18">
        <f t="shared" si="87"/>
        <v>5.7250000000000001E-3</v>
      </c>
      <c r="Q1917" s="18">
        <f t="shared" si="88"/>
        <v>1.6005366145067323E-2</v>
      </c>
      <c r="R1917" s="18">
        <f t="shared" si="89"/>
        <v>5.1679467047388017E-3</v>
      </c>
    </row>
    <row r="1918" spans="1:18" ht="18" customHeight="1" x14ac:dyDescent="0.2">
      <c r="A1918" s="16" t="str">
        <f>'Limiting Factor Scores'!A178</f>
        <v>UGR11</v>
      </c>
      <c r="B1918" s="16" t="str">
        <f>'Limiting Factor Scores'!B178</f>
        <v>Upper Grande Ronde</v>
      </c>
      <c r="C1918" s="16" t="str">
        <f>'Limiting Factor Scores'!C178</f>
        <v>Side Channel and Wetland Habitat</v>
      </c>
      <c r="D1918" s="18">
        <f>'Limiting Factor Scores'!D178</f>
        <v>0.45040000000000002</v>
      </c>
      <c r="E1918" s="19">
        <f>'Limiting Factor Scores'!E178</f>
        <v>3.29</v>
      </c>
      <c r="F1918" s="18">
        <f>'Limiting Factor Scores'!F178</f>
        <v>0.61524999999999996</v>
      </c>
      <c r="G1918" s="18">
        <f>'Limiting Factor Scores'!G178</f>
        <v>2.1297775252392421</v>
      </c>
      <c r="H1918" s="18">
        <f>'Limiting Factor Scores'!H178</f>
        <v>0.62076285079242677</v>
      </c>
      <c r="I1918" s="17">
        <f>LFAT!A95</f>
        <v>7</v>
      </c>
      <c r="J1918" s="16" t="str">
        <f>LFAT!B95</f>
        <v>Thermal Refuge Enhancement (reconnect, expand)</v>
      </c>
      <c r="K1918" s="16" t="str">
        <f>LFAT!D95</f>
        <v>I</v>
      </c>
      <c r="L1918" s="19">
        <f>LFAT!F95</f>
        <v>0.5</v>
      </c>
      <c r="M1918" s="16" t="str">
        <f>LFAT!G95</f>
        <v>CD</v>
      </c>
      <c r="N1918" s="19">
        <f>LFAT!I95</f>
        <v>0.5</v>
      </c>
      <c r="O1918" s="18">
        <f>LFAT!J95</f>
        <v>0.25</v>
      </c>
      <c r="P1918" s="18">
        <f t="shared" si="87"/>
        <v>0.15381249999999999</v>
      </c>
      <c r="Q1918" s="18">
        <f t="shared" si="88"/>
        <v>0.53244438130981053</v>
      </c>
      <c r="R1918" s="18">
        <f t="shared" si="89"/>
        <v>0.15519071269810669</v>
      </c>
    </row>
    <row r="1919" spans="1:18" ht="18" customHeight="1" x14ac:dyDescent="0.2">
      <c r="A1919" s="16" t="str">
        <f>'Limiting Factor Scores'!A179</f>
        <v>UGR11</v>
      </c>
      <c r="B1919" s="16" t="str">
        <f>'Limiting Factor Scores'!B179</f>
        <v>Upper Grande Ronde</v>
      </c>
      <c r="C1919" s="16" t="str">
        <f>'Limiting Factor Scores'!C179</f>
        <v>Summer Water Temperature</v>
      </c>
      <c r="D1919" s="18">
        <f>'Limiting Factor Scores'!D179</f>
        <v>0.45040000000000002</v>
      </c>
      <c r="E1919" s="19">
        <f>'Limiting Factor Scores'!E179</f>
        <v>4.22</v>
      </c>
      <c r="F1919" s="18">
        <f>'Limiting Factor Scores'!F179</f>
        <v>0.82450000000000001</v>
      </c>
      <c r="G1919" s="18">
        <f>'Limiting Factor Scores'!G179</f>
        <v>2.4721619542326643</v>
      </c>
      <c r="H1919" s="18">
        <f>'Limiting Factor Scores'!H179</f>
        <v>0.77363814975816603</v>
      </c>
      <c r="I1919" s="17">
        <f>LFAT!A101</f>
        <v>7</v>
      </c>
      <c r="J1919" s="16" t="str">
        <f>LFAT!B101</f>
        <v>Thermal Refuge Enhancement (reconnect, expand)</v>
      </c>
      <c r="K1919" s="16" t="str">
        <f>LFAT!D101</f>
        <v>D</v>
      </c>
      <c r="L1919" s="19">
        <f>LFAT!F101</f>
        <v>1</v>
      </c>
      <c r="M1919" s="16" t="str">
        <f>LFAT!G101</f>
        <v>C</v>
      </c>
      <c r="N1919" s="19">
        <f>LFAT!I101</f>
        <v>1</v>
      </c>
      <c r="O1919" s="18">
        <f>LFAT!J101</f>
        <v>1</v>
      </c>
      <c r="P1919" s="18">
        <f t="shared" si="87"/>
        <v>0.82450000000000001</v>
      </c>
      <c r="Q1919" s="18">
        <f t="shared" si="88"/>
        <v>2.4721619542326643</v>
      </c>
      <c r="R1919" s="18">
        <f t="shared" si="89"/>
        <v>0.77363814975816603</v>
      </c>
    </row>
    <row r="1920" spans="1:18" ht="18" customHeight="1" x14ac:dyDescent="0.2">
      <c r="A1920" s="16" t="str">
        <f>'Limiting Factor Scores'!A180</f>
        <v>UGR11</v>
      </c>
      <c r="B1920" s="16" t="str">
        <f>'Limiting Factor Scores'!B180</f>
        <v>Upper Grande Ronde</v>
      </c>
      <c r="C1920" s="16" t="str">
        <f>'Limiting Factor Scores'!C180</f>
        <v>Water Quality</v>
      </c>
      <c r="D1920" s="18">
        <f>'Limiting Factor Scores'!D180</f>
        <v>0.45040000000000002</v>
      </c>
      <c r="E1920" s="19">
        <f>'Limiting Factor Scores'!E180</f>
        <v>3.3</v>
      </c>
      <c r="F1920" s="18">
        <f>'Limiting Factor Scores'!F180</f>
        <v>0.61750000000000005</v>
      </c>
      <c r="G1920" s="18">
        <f>'Limiting Factor Scores'!G180</f>
        <v>1.6190673575799062</v>
      </c>
      <c r="H1920" s="18">
        <f>'Limiting Factor Scores'!H180</f>
        <v>0.44942528626562822</v>
      </c>
      <c r="I1920" s="17">
        <f>LFAT!A103</f>
        <v>7</v>
      </c>
      <c r="J1920" s="16" t="str">
        <f>LFAT!B103</f>
        <v>Thermal Refuge Enhancement (reconnect, expand)</v>
      </c>
      <c r="K1920" s="16" t="str">
        <f>LFAT!D103</f>
        <v>N</v>
      </c>
      <c r="L1920" s="19">
        <f>LFAT!F103</f>
        <v>0.1</v>
      </c>
      <c r="M1920" s="16" t="str">
        <f>LFAT!G103</f>
        <v>R</v>
      </c>
      <c r="N1920" s="19">
        <f>LFAT!I103</f>
        <v>0.1</v>
      </c>
      <c r="O1920" s="18">
        <f>LFAT!J103</f>
        <v>0.01</v>
      </c>
      <c r="P1920" s="18">
        <f t="shared" si="87"/>
        <v>6.1750000000000008E-3</v>
      </c>
      <c r="Q1920" s="18">
        <f t="shared" si="88"/>
        <v>1.619067357579906E-2</v>
      </c>
      <c r="R1920" s="18">
        <f t="shared" si="89"/>
        <v>4.4942528626562821E-3</v>
      </c>
    </row>
    <row r="1921" spans="1:18" ht="18" customHeight="1" x14ac:dyDescent="0.2">
      <c r="A1921" s="16" t="str">
        <f>'Limiting Factor Scores'!A181</f>
        <v>UGR11</v>
      </c>
      <c r="B1921" s="16" t="str">
        <f>'Limiting Factor Scores'!B181</f>
        <v>Upper Grande Ronde</v>
      </c>
      <c r="C1921" s="16" t="str">
        <f>'Limiting Factor Scores'!C181</f>
        <v>Winter Water Temperature</v>
      </c>
      <c r="D1921" s="18">
        <f>'Limiting Factor Scores'!D181</f>
        <v>0.45040000000000002</v>
      </c>
      <c r="E1921" s="19">
        <f>'Limiting Factor Scores'!E181</f>
        <v>2.88</v>
      </c>
      <c r="F1921" s="18">
        <f>'Limiting Factor Scores'!F181</f>
        <v>0.52300000000000002</v>
      </c>
      <c r="G1921" s="18">
        <f>'Limiting Factor Scores'!G181</f>
        <v>1.1290015943193656</v>
      </c>
      <c r="H1921" s="18">
        <f>'Limiting Factor Scores'!H181</f>
        <v>0.30750570998088317</v>
      </c>
      <c r="I1921" s="17">
        <f>LFAT!A102</f>
        <v>7</v>
      </c>
      <c r="J1921" s="16" t="str">
        <f>LFAT!B102</f>
        <v>Thermal Refuge Enhancement (reconnect, expand)</v>
      </c>
      <c r="K1921" s="16" t="str">
        <f>LFAT!D102</f>
        <v>D</v>
      </c>
      <c r="L1921" s="19">
        <f>LFAT!F102</f>
        <v>1</v>
      </c>
      <c r="M1921" s="16" t="str">
        <f>LFAT!G102</f>
        <v>C</v>
      </c>
      <c r="N1921" s="19">
        <f>LFAT!I102</f>
        <v>1</v>
      </c>
      <c r="O1921" s="18">
        <f>LFAT!J102</f>
        <v>1</v>
      </c>
      <c r="P1921" s="18">
        <f t="shared" si="87"/>
        <v>0.52300000000000002</v>
      </c>
      <c r="Q1921" s="18">
        <f t="shared" si="88"/>
        <v>1.1290015943193656</v>
      </c>
      <c r="R1921" s="18">
        <f t="shared" si="89"/>
        <v>0.30750570998088317</v>
      </c>
    </row>
    <row r="1922" spans="1:18" ht="18" customHeight="1" x14ac:dyDescent="0.2">
      <c r="A1922" s="16" t="str">
        <f>'Limiting Factor Scores'!A167</f>
        <v>UGR11</v>
      </c>
      <c r="B1922" s="16" t="str">
        <f>'Limiting Factor Scores'!B167</f>
        <v>Upper Grande Ronde</v>
      </c>
      <c r="C1922" s="16" t="str">
        <f>'Limiting Factor Scores'!C167</f>
        <v>Altered Flow Timing</v>
      </c>
      <c r="D1922" s="18">
        <f>'Limiting Factor Scores'!D167</f>
        <v>0.45040000000000002</v>
      </c>
      <c r="E1922" s="19">
        <f>'Limiting Factor Scores'!E167</f>
        <v>3</v>
      </c>
      <c r="F1922" s="18">
        <f>'Limiting Factor Scores'!F167</f>
        <v>0.55000000000000004</v>
      </c>
      <c r="G1922" s="18">
        <f>'Limiting Factor Scores'!G167</f>
        <v>1.2987605714639598</v>
      </c>
      <c r="H1922" s="18">
        <f>'Limiting Factor Scores'!H167</f>
        <v>0.36144117434976758</v>
      </c>
      <c r="I1922" s="17">
        <f>LFAT!A113</f>
        <v>8</v>
      </c>
      <c r="J1922" s="16" t="str">
        <f>LFAT!B113</f>
        <v>Water Quality Improvement (not including temperature)</v>
      </c>
      <c r="K1922" s="16" t="str">
        <f>LFAT!D113</f>
        <v>N</v>
      </c>
      <c r="L1922" s="19">
        <f>LFAT!F113</f>
        <v>0.1</v>
      </c>
      <c r="M1922" s="16" t="str">
        <f>LFAT!G113</f>
        <v>R</v>
      </c>
      <c r="N1922" s="19">
        <f>LFAT!I113</f>
        <v>0.1</v>
      </c>
      <c r="O1922" s="18">
        <f>LFAT!J113</f>
        <v>0.01</v>
      </c>
      <c r="P1922" s="18">
        <f t="shared" ref="P1922:P1985" si="90">F1922*O1922</f>
        <v>5.5000000000000005E-3</v>
      </c>
      <c r="Q1922" s="18">
        <f t="shared" ref="Q1922:Q1985" si="91">G1922*O1922</f>
        <v>1.2987605714639599E-2</v>
      </c>
      <c r="R1922" s="18">
        <f t="shared" ref="R1922:R1985" si="92">H1922*O1922</f>
        <v>3.6144117434976759E-3</v>
      </c>
    </row>
    <row r="1923" spans="1:18" ht="18" customHeight="1" x14ac:dyDescent="0.2">
      <c r="A1923" s="16" t="str">
        <f>'Limiting Factor Scores'!A168</f>
        <v>UGR11</v>
      </c>
      <c r="B1923" s="16" t="str">
        <f>'Limiting Factor Scores'!B168</f>
        <v>Upper Grande Ronde</v>
      </c>
      <c r="C1923" s="16" t="str">
        <f>'Limiting Factor Scores'!C168</f>
        <v>Altered Primary Productivity</v>
      </c>
      <c r="D1923" s="18">
        <f>'Limiting Factor Scores'!D168</f>
        <v>0.45040000000000002</v>
      </c>
      <c r="E1923" s="19">
        <f>'Limiting Factor Scores'!E168</f>
        <v>4.22</v>
      </c>
      <c r="F1923" s="18">
        <f>'Limiting Factor Scores'!F168</f>
        <v>0.82450000000000001</v>
      </c>
      <c r="G1923" s="18">
        <f>'Limiting Factor Scores'!G168</f>
        <v>1.3501399511633181</v>
      </c>
      <c r="H1923" s="18">
        <f>'Limiting Factor Scores'!H168</f>
        <v>0.38665992274156835</v>
      </c>
      <c r="I1923" s="17">
        <f>LFAT!A120</f>
        <v>8</v>
      </c>
      <c r="J1923" s="16" t="str">
        <f>LFAT!B120</f>
        <v>Water Quality Improvement (not including temperature)</v>
      </c>
      <c r="K1923" s="16" t="str">
        <f>LFAT!D120</f>
        <v>N</v>
      </c>
      <c r="L1923" s="19">
        <f>LFAT!F120</f>
        <v>0.1</v>
      </c>
      <c r="M1923" s="16" t="str">
        <f>LFAT!G120</f>
        <v>R</v>
      </c>
      <c r="N1923" s="19">
        <f>LFAT!I120</f>
        <v>0.1</v>
      </c>
      <c r="O1923" s="18">
        <f>LFAT!J120</f>
        <v>0.01</v>
      </c>
      <c r="P1923" s="18">
        <f t="shared" si="90"/>
        <v>8.2450000000000006E-3</v>
      </c>
      <c r="Q1923" s="18">
        <f t="shared" si="91"/>
        <v>1.3501399511633181E-2</v>
      </c>
      <c r="R1923" s="18">
        <f t="shared" si="92"/>
        <v>3.8665992274156836E-3</v>
      </c>
    </row>
    <row r="1924" spans="1:18" ht="18" customHeight="1" x14ac:dyDescent="0.2">
      <c r="A1924" s="16" t="str">
        <f>'Limiting Factor Scores'!A169</f>
        <v>UGR11</v>
      </c>
      <c r="B1924" s="16" t="str">
        <f>'Limiting Factor Scores'!B169</f>
        <v>Upper Grande Ronde</v>
      </c>
      <c r="C1924" s="16" t="str">
        <f>'Limiting Factor Scores'!C169</f>
        <v>Anthropogenic Barriers</v>
      </c>
      <c r="D1924" s="18">
        <f>'Limiting Factor Scores'!D169</f>
        <v>0.45040000000000002</v>
      </c>
      <c r="E1924" s="19">
        <f>'Limiting Factor Scores'!E169</f>
        <v>2.29</v>
      </c>
      <c r="F1924" s="18">
        <f>'Limiting Factor Scores'!F169</f>
        <v>0.39024999999999999</v>
      </c>
      <c r="G1924" s="18">
        <f>'Limiting Factor Scores'!G169</f>
        <v>0.93282906979912161</v>
      </c>
      <c r="H1924" s="18">
        <f>'Limiting Factor Scores'!H169</f>
        <v>0.29544190671261789</v>
      </c>
      <c r="I1924" s="17">
        <f>LFAT!A107</f>
        <v>8</v>
      </c>
      <c r="J1924" s="16" t="str">
        <f>LFAT!B107</f>
        <v>Water Quality Improvement (not including temperature)</v>
      </c>
      <c r="K1924" s="16" t="str">
        <f>LFAT!D107</f>
        <v>N</v>
      </c>
      <c r="L1924" s="19">
        <f>LFAT!F107</f>
        <v>0.1</v>
      </c>
      <c r="M1924" s="16" t="str">
        <f>LFAT!G107</f>
        <v>R</v>
      </c>
      <c r="N1924" s="19">
        <f>LFAT!I107</f>
        <v>0.1</v>
      </c>
      <c r="O1924" s="18">
        <f>LFAT!J107</f>
        <v>0.01</v>
      </c>
      <c r="P1924" s="18">
        <f t="shared" si="90"/>
        <v>3.9025000000000002E-3</v>
      </c>
      <c r="Q1924" s="18">
        <f t="shared" si="91"/>
        <v>9.3282906979912164E-3</v>
      </c>
      <c r="R1924" s="18">
        <f t="shared" si="92"/>
        <v>2.954419067126179E-3</v>
      </c>
    </row>
    <row r="1925" spans="1:18" ht="18" customHeight="1" x14ac:dyDescent="0.2">
      <c r="A1925" s="16" t="str">
        <f>'Limiting Factor Scores'!A170</f>
        <v>UGR11</v>
      </c>
      <c r="B1925" s="16" t="str">
        <f>'Limiting Factor Scores'!B170</f>
        <v>Upper Grande Ronde</v>
      </c>
      <c r="C1925" s="16" t="str">
        <f>'Limiting Factor Scores'!C170</f>
        <v>Channel and Habitat Structure</v>
      </c>
      <c r="D1925" s="18">
        <f>'Limiting Factor Scores'!D170</f>
        <v>0.45040000000000002</v>
      </c>
      <c r="E1925" s="19">
        <f>'Limiting Factor Scores'!E170</f>
        <v>3.44</v>
      </c>
      <c r="F1925" s="18">
        <f>'Limiting Factor Scores'!F170</f>
        <v>0.64900000000000002</v>
      </c>
      <c r="G1925" s="18">
        <f>'Limiting Factor Scores'!G170</f>
        <v>2.5472693710527445</v>
      </c>
      <c r="H1925" s="18">
        <f>'Limiting Factor Scores'!H170</f>
        <v>0.77113360389595509</v>
      </c>
      <c r="I1925" s="17">
        <f>LFAT!A111</f>
        <v>8</v>
      </c>
      <c r="J1925" s="16" t="str">
        <f>LFAT!B111</f>
        <v>Water Quality Improvement (not including temperature)</v>
      </c>
      <c r="K1925" s="16" t="str">
        <f>LFAT!D111</f>
        <v>N</v>
      </c>
      <c r="L1925" s="19">
        <f>LFAT!F111</f>
        <v>0.1</v>
      </c>
      <c r="M1925" s="16" t="str">
        <f>LFAT!G111</f>
        <v>R</v>
      </c>
      <c r="N1925" s="19">
        <f>LFAT!I111</f>
        <v>0.1</v>
      </c>
      <c r="O1925" s="18">
        <f>LFAT!J111</f>
        <v>0.01</v>
      </c>
      <c r="P1925" s="18">
        <f t="shared" si="90"/>
        <v>6.4900000000000001E-3</v>
      </c>
      <c r="Q1925" s="18">
        <f t="shared" si="91"/>
        <v>2.5472693710527447E-2</v>
      </c>
      <c r="R1925" s="18">
        <f t="shared" si="92"/>
        <v>7.7113360389595509E-3</v>
      </c>
    </row>
    <row r="1926" spans="1:18" ht="18" customHeight="1" x14ac:dyDescent="0.2">
      <c r="A1926" s="16" t="str">
        <f>'Limiting Factor Scores'!A171</f>
        <v>UGR11</v>
      </c>
      <c r="B1926" s="16" t="str">
        <f>'Limiting Factor Scores'!B171</f>
        <v>Upper Grande Ronde</v>
      </c>
      <c r="C1926" s="16" t="str">
        <f>'Limiting Factor Scores'!C171</f>
        <v>Decreased Sediment Quantity</v>
      </c>
      <c r="D1926" s="18">
        <f>'Limiting Factor Scores'!D171</f>
        <v>0.45040000000000002</v>
      </c>
      <c r="E1926" s="19">
        <f>'Limiting Factor Scores'!E171</f>
        <v>3.73</v>
      </c>
      <c r="F1926" s="18">
        <f>'Limiting Factor Scores'!F171</f>
        <v>0.71425000000000005</v>
      </c>
      <c r="G1926" s="18">
        <f>'Limiting Factor Scores'!G171</f>
        <v>1.6659371072807281</v>
      </c>
      <c r="H1926" s="18">
        <f>'Limiting Factor Scores'!H171</f>
        <v>0.49626543047165378</v>
      </c>
      <c r="I1926" s="17">
        <f>LFAT!A114</f>
        <v>8</v>
      </c>
      <c r="J1926" s="16" t="str">
        <f>LFAT!B114</f>
        <v>Water Quality Improvement (not including temperature)</v>
      </c>
      <c r="K1926" s="16" t="str">
        <f>LFAT!D114</f>
        <v>N</v>
      </c>
      <c r="L1926" s="19">
        <f>LFAT!F114</f>
        <v>0.1</v>
      </c>
      <c r="M1926" s="16" t="str">
        <f>LFAT!G114</f>
        <v>R</v>
      </c>
      <c r="N1926" s="19">
        <f>LFAT!I114</f>
        <v>0.1</v>
      </c>
      <c r="O1926" s="18">
        <f>LFAT!J114</f>
        <v>0.01</v>
      </c>
      <c r="P1926" s="18">
        <f t="shared" si="90"/>
        <v>7.1425000000000004E-3</v>
      </c>
      <c r="Q1926" s="18">
        <f t="shared" si="91"/>
        <v>1.665937107280728E-2</v>
      </c>
      <c r="R1926" s="18">
        <f t="shared" si="92"/>
        <v>4.962654304716538E-3</v>
      </c>
    </row>
    <row r="1927" spans="1:18" ht="18" customHeight="1" x14ac:dyDescent="0.2">
      <c r="A1927" s="16" t="str">
        <f>'Limiting Factor Scores'!A172</f>
        <v>UGR11</v>
      </c>
      <c r="B1927" s="16" t="str">
        <f>'Limiting Factor Scores'!B172</f>
        <v>Upper Grande Ronde</v>
      </c>
      <c r="C1927" s="16" t="str">
        <f>'Limiting Factor Scores'!C172</f>
        <v>Decreased Water Quantity</v>
      </c>
      <c r="D1927" s="18">
        <f>'Limiting Factor Scores'!D172</f>
        <v>0.45040000000000002</v>
      </c>
      <c r="E1927" s="19">
        <f>'Limiting Factor Scores'!E172</f>
        <v>3.56</v>
      </c>
      <c r="F1927" s="18">
        <f>'Limiting Factor Scores'!F172</f>
        <v>0.67600000000000005</v>
      </c>
      <c r="G1927" s="18">
        <f>'Limiting Factor Scores'!G172</f>
        <v>2.2813532117765378</v>
      </c>
      <c r="H1927" s="18">
        <f>'Limiting Factor Scores'!H172</f>
        <v>0.65935239918575461</v>
      </c>
      <c r="I1927" s="17">
        <f>LFAT!A112</f>
        <v>8</v>
      </c>
      <c r="J1927" s="16" t="str">
        <f>LFAT!B112</f>
        <v>Water Quality Improvement (not including temperature)</v>
      </c>
      <c r="K1927" s="16" t="str">
        <f>LFAT!D112</f>
        <v>N</v>
      </c>
      <c r="L1927" s="19">
        <f>LFAT!F112</f>
        <v>0.1</v>
      </c>
      <c r="M1927" s="16" t="str">
        <f>LFAT!G112</f>
        <v>R</v>
      </c>
      <c r="N1927" s="19">
        <f>LFAT!I112</f>
        <v>0.1</v>
      </c>
      <c r="O1927" s="18">
        <f>LFAT!J112</f>
        <v>0.01</v>
      </c>
      <c r="P1927" s="18">
        <f t="shared" si="90"/>
        <v>6.7600000000000004E-3</v>
      </c>
      <c r="Q1927" s="18">
        <f t="shared" si="91"/>
        <v>2.2813532117765378E-2</v>
      </c>
      <c r="R1927" s="18">
        <f t="shared" si="92"/>
        <v>6.5935239918575462E-3</v>
      </c>
    </row>
    <row r="1928" spans="1:18" ht="18" customHeight="1" x14ac:dyDescent="0.2">
      <c r="A1928" s="16" t="str">
        <f>'Limiting Factor Scores'!A173</f>
        <v>UGR11</v>
      </c>
      <c r="B1928" s="16" t="str">
        <f>'Limiting Factor Scores'!B173</f>
        <v>Upper Grande Ronde</v>
      </c>
      <c r="C1928" s="16" t="str">
        <f>'Limiting Factor Scores'!C173</f>
        <v>Floodplain Condition</v>
      </c>
      <c r="D1928" s="18">
        <f>'Limiting Factor Scores'!D173</f>
        <v>0.45040000000000002</v>
      </c>
      <c r="E1928" s="19">
        <f>'Limiting Factor Scores'!E173</f>
        <v>2.93</v>
      </c>
      <c r="F1928" s="18">
        <f>'Limiting Factor Scores'!F173</f>
        <v>0.53425</v>
      </c>
      <c r="G1928" s="18">
        <f>'Limiting Factor Scores'!G173</f>
        <v>1.4626635443888398</v>
      </c>
      <c r="H1928" s="18">
        <f>'Limiting Factor Scores'!H173</f>
        <v>0.41528644604850906</v>
      </c>
      <c r="I1928" s="17">
        <f>LFAT!A109</f>
        <v>8</v>
      </c>
      <c r="J1928" s="16" t="str">
        <f>LFAT!B109</f>
        <v>Water Quality Improvement (not including temperature)</v>
      </c>
      <c r="K1928" s="16" t="str">
        <f>LFAT!D109</f>
        <v>I</v>
      </c>
      <c r="L1928" s="19">
        <f>LFAT!F109</f>
        <v>0.5</v>
      </c>
      <c r="M1928" s="16" t="str">
        <f>LFAT!G109</f>
        <v>CD</v>
      </c>
      <c r="N1928" s="19">
        <f>LFAT!I109</f>
        <v>0.5</v>
      </c>
      <c r="O1928" s="18">
        <f>LFAT!J109</f>
        <v>0.25</v>
      </c>
      <c r="P1928" s="18">
        <f t="shared" si="90"/>
        <v>0.1335625</v>
      </c>
      <c r="Q1928" s="18">
        <f t="shared" si="91"/>
        <v>0.36566588609720996</v>
      </c>
      <c r="R1928" s="18">
        <f t="shared" si="92"/>
        <v>0.10382161151212727</v>
      </c>
    </row>
    <row r="1929" spans="1:18" ht="18" customHeight="1" x14ac:dyDescent="0.2">
      <c r="A1929" s="16" t="str">
        <f>'Limiting Factor Scores'!A174</f>
        <v>UGR11</v>
      </c>
      <c r="B1929" s="16" t="str">
        <f>'Limiting Factor Scores'!B174</f>
        <v>Upper Grande Ronde</v>
      </c>
      <c r="C1929" s="16" t="str">
        <f>'Limiting Factor Scores'!C174</f>
        <v>Increased Sediment Quantity</v>
      </c>
      <c r="D1929" s="18">
        <f>'Limiting Factor Scores'!D174</f>
        <v>0.45040000000000002</v>
      </c>
      <c r="E1929" s="19">
        <f>'Limiting Factor Scores'!E174</f>
        <v>3.37</v>
      </c>
      <c r="F1929" s="18">
        <f>'Limiting Factor Scores'!F174</f>
        <v>0.63324999999999998</v>
      </c>
      <c r="G1929" s="18">
        <f>'Limiting Factor Scores'!G174</f>
        <v>1.036963158367703</v>
      </c>
      <c r="H1929" s="18">
        <f>'Limiting Factor Scores'!H174</f>
        <v>0.3411588418906536</v>
      </c>
      <c r="I1929" s="17">
        <f>LFAT!A115</f>
        <v>8</v>
      </c>
      <c r="J1929" s="16" t="str">
        <f>LFAT!B115</f>
        <v>Water Quality Improvement (not including temperature)</v>
      </c>
      <c r="K1929" s="16" t="str">
        <f>LFAT!D115</f>
        <v>I</v>
      </c>
      <c r="L1929" s="19">
        <f>LFAT!F115</f>
        <v>0.5</v>
      </c>
      <c r="M1929" s="16" t="str">
        <f>LFAT!G115</f>
        <v>CD</v>
      </c>
      <c r="N1929" s="19">
        <f>LFAT!I115</f>
        <v>0.5</v>
      </c>
      <c r="O1929" s="18">
        <f>LFAT!J115</f>
        <v>0.25</v>
      </c>
      <c r="P1929" s="18">
        <f t="shared" si="90"/>
        <v>0.15831249999999999</v>
      </c>
      <c r="Q1929" s="18">
        <f t="shared" si="91"/>
        <v>0.25924078959192576</v>
      </c>
      <c r="R1929" s="18">
        <f t="shared" si="92"/>
        <v>8.5289710472663399E-2</v>
      </c>
    </row>
    <row r="1930" spans="1:18" ht="18" customHeight="1" x14ac:dyDescent="0.2">
      <c r="A1930" s="16" t="str">
        <f>'Limiting Factor Scores'!A175</f>
        <v>UGR11</v>
      </c>
      <c r="B1930" s="16" t="str">
        <f>'Limiting Factor Scores'!B175</f>
        <v>Upper Grande Ronde</v>
      </c>
      <c r="C1930" s="16" t="str">
        <f>'Limiting Factor Scores'!C175</f>
        <v>Non-Native Species Interactions and Competition</v>
      </c>
      <c r="D1930" s="18">
        <f>'Limiting Factor Scores'!D175</f>
        <v>0.45040000000000002</v>
      </c>
      <c r="E1930" s="19">
        <f>'Limiting Factor Scores'!E175</f>
        <v>2.88</v>
      </c>
      <c r="F1930" s="18">
        <f>'Limiting Factor Scores'!F175</f>
        <v>0.52300000000000002</v>
      </c>
      <c r="G1930" s="18">
        <f>'Limiting Factor Scores'!G175</f>
        <v>0.94728449704190321</v>
      </c>
      <c r="H1930" s="18">
        <f>'Limiting Factor Scores'!H175</f>
        <v>0.33415755083796161</v>
      </c>
      <c r="I1930" s="17">
        <f>LFAT!A121</f>
        <v>8</v>
      </c>
      <c r="J1930" s="16" t="str">
        <f>LFAT!B121</f>
        <v>Water Quality Improvement (not including temperature)</v>
      </c>
      <c r="K1930" s="16" t="str">
        <f>LFAT!D121</f>
        <v>N</v>
      </c>
      <c r="L1930" s="19">
        <f>LFAT!F121</f>
        <v>0.1</v>
      </c>
      <c r="M1930" s="16" t="str">
        <f>LFAT!G121</f>
        <v>R</v>
      </c>
      <c r="N1930" s="19">
        <f>LFAT!I121</f>
        <v>0.1</v>
      </c>
      <c r="O1930" s="18">
        <f>LFAT!J121</f>
        <v>0.01</v>
      </c>
      <c r="P1930" s="18">
        <f t="shared" si="90"/>
        <v>5.2300000000000003E-3</v>
      </c>
      <c r="Q1930" s="18">
        <f t="shared" si="91"/>
        <v>9.4728449704190327E-3</v>
      </c>
      <c r="R1930" s="18">
        <f t="shared" si="92"/>
        <v>3.341575508379616E-3</v>
      </c>
    </row>
    <row r="1931" spans="1:18" ht="18" customHeight="1" x14ac:dyDescent="0.2">
      <c r="A1931" s="16" t="str">
        <f>'Limiting Factor Scores'!A176</f>
        <v>UGR11</v>
      </c>
      <c r="B1931" s="16" t="str">
        <f>'Limiting Factor Scores'!B176</f>
        <v>Upper Grande Ronde</v>
      </c>
      <c r="C1931" s="16" t="str">
        <f>'Limiting Factor Scores'!C176</f>
        <v>Predation</v>
      </c>
      <c r="D1931" s="18">
        <f>'Limiting Factor Scores'!D176</f>
        <v>0.45040000000000002</v>
      </c>
      <c r="E1931" s="19">
        <f>'Limiting Factor Scores'!E176</f>
        <v>1.82</v>
      </c>
      <c r="F1931" s="18">
        <f>'Limiting Factor Scores'!F176</f>
        <v>0.28449999999999998</v>
      </c>
      <c r="G1931" s="18">
        <f>'Limiting Factor Scores'!G176</f>
        <v>0.68828841162993226</v>
      </c>
      <c r="H1931" s="18">
        <f>'Limiting Factor Scores'!H176</f>
        <v>0.21044052073495617</v>
      </c>
      <c r="I1931" s="17">
        <f>LFAT!A119</f>
        <v>8</v>
      </c>
      <c r="J1931" s="16" t="str">
        <f>LFAT!B119</f>
        <v>Water Quality Improvement (not including temperature)</v>
      </c>
      <c r="K1931" s="16" t="str">
        <f>LFAT!D119</f>
        <v>N</v>
      </c>
      <c r="L1931" s="19">
        <f>LFAT!F119</f>
        <v>0.1</v>
      </c>
      <c r="M1931" s="16" t="str">
        <f>LFAT!G119</f>
        <v>R</v>
      </c>
      <c r="N1931" s="19">
        <f>LFAT!I119</f>
        <v>0.1</v>
      </c>
      <c r="O1931" s="18">
        <f>LFAT!J119</f>
        <v>0.01</v>
      </c>
      <c r="P1931" s="18">
        <f t="shared" si="90"/>
        <v>2.8449999999999999E-3</v>
      </c>
      <c r="Q1931" s="18">
        <f t="shared" si="91"/>
        <v>6.8828841162993232E-3</v>
      </c>
      <c r="R1931" s="18">
        <f t="shared" si="92"/>
        <v>2.1044052073495617E-3</v>
      </c>
    </row>
    <row r="1932" spans="1:18" ht="18" customHeight="1" x14ac:dyDescent="0.2">
      <c r="A1932" s="16" t="str">
        <f>'Limiting Factor Scores'!A177</f>
        <v>UGR11</v>
      </c>
      <c r="B1932" s="16" t="str">
        <f>'Limiting Factor Scores'!B177</f>
        <v>Upper Grande Ronde</v>
      </c>
      <c r="C1932" s="16" t="str">
        <f>'Limiting Factor Scores'!C177</f>
        <v>Riparian Condition</v>
      </c>
      <c r="D1932" s="18">
        <f>'Limiting Factor Scores'!D177</f>
        <v>0.45040000000000002</v>
      </c>
      <c r="E1932" s="19">
        <f>'Limiting Factor Scores'!E177</f>
        <v>3.1</v>
      </c>
      <c r="F1932" s="18">
        <f>'Limiting Factor Scores'!F177</f>
        <v>0.57250000000000001</v>
      </c>
      <c r="G1932" s="18">
        <f>'Limiting Factor Scores'!G177</f>
        <v>1.6005366145067323</v>
      </c>
      <c r="H1932" s="18">
        <f>'Limiting Factor Scores'!H177</f>
        <v>0.51679467047388017</v>
      </c>
      <c r="I1932" s="17">
        <f>LFAT!A108</f>
        <v>8</v>
      </c>
      <c r="J1932" s="16" t="str">
        <f>LFAT!B108</f>
        <v>Water Quality Improvement (not including temperature)</v>
      </c>
      <c r="K1932" s="16" t="str">
        <f>LFAT!D108</f>
        <v>I</v>
      </c>
      <c r="L1932" s="19">
        <f>LFAT!F108</f>
        <v>0.5</v>
      </c>
      <c r="M1932" s="16" t="str">
        <f>LFAT!G108</f>
        <v>CD</v>
      </c>
      <c r="N1932" s="19">
        <f>LFAT!I108</f>
        <v>0.5</v>
      </c>
      <c r="O1932" s="18">
        <f>LFAT!J108</f>
        <v>0.25</v>
      </c>
      <c r="P1932" s="18">
        <f t="shared" si="90"/>
        <v>0.143125</v>
      </c>
      <c r="Q1932" s="18">
        <f t="shared" si="91"/>
        <v>0.40013415362668309</v>
      </c>
      <c r="R1932" s="18">
        <f t="shared" si="92"/>
        <v>0.12919866761847004</v>
      </c>
    </row>
    <row r="1933" spans="1:18" ht="18" customHeight="1" x14ac:dyDescent="0.2">
      <c r="A1933" s="16" t="str">
        <f>'Limiting Factor Scores'!A178</f>
        <v>UGR11</v>
      </c>
      <c r="B1933" s="16" t="str">
        <f>'Limiting Factor Scores'!B178</f>
        <v>Upper Grande Ronde</v>
      </c>
      <c r="C1933" s="16" t="str">
        <f>'Limiting Factor Scores'!C178</f>
        <v>Side Channel and Wetland Habitat</v>
      </c>
      <c r="D1933" s="18">
        <f>'Limiting Factor Scores'!D178</f>
        <v>0.45040000000000002</v>
      </c>
      <c r="E1933" s="19">
        <f>'Limiting Factor Scores'!E178</f>
        <v>3.29</v>
      </c>
      <c r="F1933" s="18">
        <f>'Limiting Factor Scores'!F178</f>
        <v>0.61524999999999996</v>
      </c>
      <c r="G1933" s="18">
        <f>'Limiting Factor Scores'!G178</f>
        <v>2.1297775252392421</v>
      </c>
      <c r="H1933" s="18">
        <f>'Limiting Factor Scores'!H178</f>
        <v>0.62076285079242677</v>
      </c>
      <c r="I1933" s="17">
        <f>LFAT!A110</f>
        <v>8</v>
      </c>
      <c r="J1933" s="16" t="str">
        <f>LFAT!B110</f>
        <v>Water Quality Improvement (not including temperature)</v>
      </c>
      <c r="K1933" s="16" t="str">
        <f>LFAT!D110</f>
        <v>N</v>
      </c>
      <c r="L1933" s="19">
        <f>LFAT!F110</f>
        <v>0.1</v>
      </c>
      <c r="M1933" s="16" t="str">
        <f>LFAT!G110</f>
        <v>R</v>
      </c>
      <c r="N1933" s="19">
        <f>LFAT!I110</f>
        <v>0.1</v>
      </c>
      <c r="O1933" s="18">
        <f>LFAT!J110</f>
        <v>0.01</v>
      </c>
      <c r="P1933" s="18">
        <f t="shared" si="90"/>
        <v>6.1525E-3</v>
      </c>
      <c r="Q1933" s="18">
        <f t="shared" si="91"/>
        <v>2.1297775252392421E-2</v>
      </c>
      <c r="R1933" s="18">
        <f t="shared" si="92"/>
        <v>6.2076285079242675E-3</v>
      </c>
    </row>
    <row r="1934" spans="1:18" ht="18" customHeight="1" x14ac:dyDescent="0.2">
      <c r="A1934" s="16" t="str">
        <f>'Limiting Factor Scores'!A179</f>
        <v>UGR11</v>
      </c>
      <c r="B1934" s="16" t="str">
        <f>'Limiting Factor Scores'!B179</f>
        <v>Upper Grande Ronde</v>
      </c>
      <c r="C1934" s="16" t="str">
        <f>'Limiting Factor Scores'!C179</f>
        <v>Summer Water Temperature</v>
      </c>
      <c r="D1934" s="18">
        <f>'Limiting Factor Scores'!D179</f>
        <v>0.45040000000000002</v>
      </c>
      <c r="E1934" s="19">
        <f>'Limiting Factor Scores'!E179</f>
        <v>4.22</v>
      </c>
      <c r="F1934" s="18">
        <f>'Limiting Factor Scores'!F179</f>
        <v>0.82450000000000001</v>
      </c>
      <c r="G1934" s="18">
        <f>'Limiting Factor Scores'!G179</f>
        <v>2.4721619542326643</v>
      </c>
      <c r="H1934" s="18">
        <f>'Limiting Factor Scores'!H179</f>
        <v>0.77363814975816603</v>
      </c>
      <c r="I1934" s="17">
        <f>LFAT!A116</f>
        <v>8</v>
      </c>
      <c r="J1934" s="16" t="str">
        <f>LFAT!B116</f>
        <v>Water Quality Improvement (not including temperature)</v>
      </c>
      <c r="K1934" s="16" t="str">
        <f>LFAT!D116</f>
        <v>N</v>
      </c>
      <c r="L1934" s="19">
        <f>LFAT!F116</f>
        <v>0.1</v>
      </c>
      <c r="M1934" s="16" t="str">
        <f>LFAT!G116</f>
        <v>R</v>
      </c>
      <c r="N1934" s="19">
        <f>LFAT!I116</f>
        <v>0.1</v>
      </c>
      <c r="O1934" s="18">
        <f>LFAT!J116</f>
        <v>0.01</v>
      </c>
      <c r="P1934" s="18">
        <f t="shared" si="90"/>
        <v>8.2450000000000006E-3</v>
      </c>
      <c r="Q1934" s="18">
        <f t="shared" si="91"/>
        <v>2.4721619542326642E-2</v>
      </c>
      <c r="R1934" s="18">
        <f t="shared" si="92"/>
        <v>7.7363814975816604E-3</v>
      </c>
    </row>
    <row r="1935" spans="1:18" ht="18" customHeight="1" x14ac:dyDescent="0.2">
      <c r="A1935" s="16" t="str">
        <f>'Limiting Factor Scores'!A180</f>
        <v>UGR11</v>
      </c>
      <c r="B1935" s="16" t="str">
        <f>'Limiting Factor Scores'!B180</f>
        <v>Upper Grande Ronde</v>
      </c>
      <c r="C1935" s="16" t="str">
        <f>'Limiting Factor Scores'!C180</f>
        <v>Water Quality</v>
      </c>
      <c r="D1935" s="18">
        <f>'Limiting Factor Scores'!D180</f>
        <v>0.45040000000000002</v>
      </c>
      <c r="E1935" s="19">
        <f>'Limiting Factor Scores'!E180</f>
        <v>3.3</v>
      </c>
      <c r="F1935" s="18">
        <f>'Limiting Factor Scores'!F180</f>
        <v>0.61750000000000005</v>
      </c>
      <c r="G1935" s="18">
        <f>'Limiting Factor Scores'!G180</f>
        <v>1.6190673575799062</v>
      </c>
      <c r="H1935" s="18">
        <f>'Limiting Factor Scores'!H180</f>
        <v>0.44942528626562822</v>
      </c>
      <c r="I1935" s="17">
        <f>LFAT!A118</f>
        <v>8</v>
      </c>
      <c r="J1935" s="16" t="str">
        <f>LFAT!B118</f>
        <v>Water Quality Improvement (not including temperature)</v>
      </c>
      <c r="K1935" s="16" t="str">
        <f>LFAT!D118</f>
        <v>D</v>
      </c>
      <c r="L1935" s="19">
        <f>LFAT!F118</f>
        <v>1</v>
      </c>
      <c r="M1935" s="16" t="str">
        <f>LFAT!G118</f>
        <v>C</v>
      </c>
      <c r="N1935" s="19">
        <f>LFAT!I118</f>
        <v>1</v>
      </c>
      <c r="O1935" s="18">
        <f>LFAT!J118</f>
        <v>1</v>
      </c>
      <c r="P1935" s="18">
        <f t="shared" si="90"/>
        <v>0.61750000000000005</v>
      </c>
      <c r="Q1935" s="18">
        <f t="shared" si="91"/>
        <v>1.6190673575799062</v>
      </c>
      <c r="R1935" s="18">
        <f t="shared" si="92"/>
        <v>0.44942528626562822</v>
      </c>
    </row>
    <row r="1936" spans="1:18" ht="18" customHeight="1" x14ac:dyDescent="0.2">
      <c r="A1936" s="16" t="str">
        <f>'Limiting Factor Scores'!A181</f>
        <v>UGR11</v>
      </c>
      <c r="B1936" s="16" t="str">
        <f>'Limiting Factor Scores'!B181</f>
        <v>Upper Grande Ronde</v>
      </c>
      <c r="C1936" s="16" t="str">
        <f>'Limiting Factor Scores'!C181</f>
        <v>Winter Water Temperature</v>
      </c>
      <c r="D1936" s="18">
        <f>'Limiting Factor Scores'!D181</f>
        <v>0.45040000000000002</v>
      </c>
      <c r="E1936" s="19">
        <f>'Limiting Factor Scores'!E181</f>
        <v>2.88</v>
      </c>
      <c r="F1936" s="18">
        <f>'Limiting Factor Scores'!F181</f>
        <v>0.52300000000000002</v>
      </c>
      <c r="G1936" s="18">
        <f>'Limiting Factor Scores'!G181</f>
        <v>1.1290015943193656</v>
      </c>
      <c r="H1936" s="18">
        <f>'Limiting Factor Scores'!H181</f>
        <v>0.30750570998088317</v>
      </c>
      <c r="I1936" s="17">
        <f>LFAT!A117</f>
        <v>8</v>
      </c>
      <c r="J1936" s="16" t="str">
        <f>LFAT!B117</f>
        <v>Water Quality Improvement (not including temperature)</v>
      </c>
      <c r="K1936" s="16" t="str">
        <f>LFAT!D117</f>
        <v>N</v>
      </c>
      <c r="L1936" s="19">
        <f>LFAT!F117</f>
        <v>0.1</v>
      </c>
      <c r="M1936" s="16" t="str">
        <f>LFAT!G117</f>
        <v>R</v>
      </c>
      <c r="N1936" s="19">
        <f>LFAT!I117</f>
        <v>0.1</v>
      </c>
      <c r="O1936" s="18">
        <f>LFAT!J117</f>
        <v>0.01</v>
      </c>
      <c r="P1936" s="18">
        <f t="shared" si="90"/>
        <v>5.2300000000000003E-3</v>
      </c>
      <c r="Q1936" s="18">
        <f t="shared" si="91"/>
        <v>1.1290015943193657E-2</v>
      </c>
      <c r="R1936" s="18">
        <f t="shared" si="92"/>
        <v>3.0750570998088317E-3</v>
      </c>
    </row>
    <row r="1937" spans="1:18" ht="18" customHeight="1" x14ac:dyDescent="0.2">
      <c r="A1937" s="16" t="str">
        <f>'Limiting Factor Scores'!A167</f>
        <v>UGR11</v>
      </c>
      <c r="B1937" s="16" t="str">
        <f>'Limiting Factor Scores'!B167</f>
        <v>Upper Grande Ronde</v>
      </c>
      <c r="C1937" s="16" t="str">
        <f>'Limiting Factor Scores'!C167</f>
        <v>Altered Flow Timing</v>
      </c>
      <c r="D1937" s="18">
        <f>'Limiting Factor Scores'!D167</f>
        <v>0.45040000000000002</v>
      </c>
      <c r="E1937" s="19">
        <f>'Limiting Factor Scores'!E167</f>
        <v>3</v>
      </c>
      <c r="F1937" s="18">
        <f>'Limiting Factor Scores'!F167</f>
        <v>0.55000000000000004</v>
      </c>
      <c r="G1937" s="18">
        <f>'Limiting Factor Scores'!G167</f>
        <v>1.2987605714639598</v>
      </c>
      <c r="H1937" s="18">
        <f>'Limiting Factor Scores'!H167</f>
        <v>0.36144117434976758</v>
      </c>
      <c r="I1937" s="17">
        <f>LFAT!A128</f>
        <v>9</v>
      </c>
      <c r="J1937" s="16" t="str">
        <f>LFAT!B128</f>
        <v>Nutrient Enhancement</v>
      </c>
      <c r="K1937" s="16" t="str">
        <f>LFAT!D128</f>
        <v>N</v>
      </c>
      <c r="L1937" s="19">
        <f>LFAT!F128</f>
        <v>0.1</v>
      </c>
      <c r="M1937" s="16" t="str">
        <f>LFAT!G128</f>
        <v>R</v>
      </c>
      <c r="N1937" s="19">
        <f>LFAT!I128</f>
        <v>0.1</v>
      </c>
      <c r="O1937" s="18">
        <f>LFAT!J128</f>
        <v>0.01</v>
      </c>
      <c r="P1937" s="18">
        <f t="shared" si="90"/>
        <v>5.5000000000000005E-3</v>
      </c>
      <c r="Q1937" s="18">
        <f t="shared" si="91"/>
        <v>1.2987605714639599E-2</v>
      </c>
      <c r="R1937" s="18">
        <f t="shared" si="92"/>
        <v>3.6144117434976759E-3</v>
      </c>
    </row>
    <row r="1938" spans="1:18" ht="18" customHeight="1" x14ac:dyDescent="0.2">
      <c r="A1938" s="16" t="str">
        <f>'Limiting Factor Scores'!A168</f>
        <v>UGR11</v>
      </c>
      <c r="B1938" s="16" t="str">
        <f>'Limiting Factor Scores'!B168</f>
        <v>Upper Grande Ronde</v>
      </c>
      <c r="C1938" s="16" t="str">
        <f>'Limiting Factor Scores'!C168</f>
        <v>Altered Primary Productivity</v>
      </c>
      <c r="D1938" s="18">
        <f>'Limiting Factor Scores'!D168</f>
        <v>0.45040000000000002</v>
      </c>
      <c r="E1938" s="19">
        <f>'Limiting Factor Scores'!E168</f>
        <v>4.22</v>
      </c>
      <c r="F1938" s="18">
        <f>'Limiting Factor Scores'!F168</f>
        <v>0.82450000000000001</v>
      </c>
      <c r="G1938" s="18">
        <f>'Limiting Factor Scores'!G168</f>
        <v>1.3501399511633181</v>
      </c>
      <c r="H1938" s="18">
        <f>'Limiting Factor Scores'!H168</f>
        <v>0.38665992274156835</v>
      </c>
      <c r="I1938" s="17">
        <f>LFAT!A135</f>
        <v>9</v>
      </c>
      <c r="J1938" s="16" t="str">
        <f>LFAT!B135</f>
        <v>Nutrient Enhancement</v>
      </c>
      <c r="K1938" s="16" t="str">
        <f>LFAT!D135</f>
        <v>D</v>
      </c>
      <c r="L1938" s="19">
        <f>LFAT!F135</f>
        <v>1</v>
      </c>
      <c r="M1938" s="16" t="str">
        <f>LFAT!G135</f>
        <v>C</v>
      </c>
      <c r="N1938" s="19">
        <f>LFAT!I135</f>
        <v>1</v>
      </c>
      <c r="O1938" s="18">
        <f>LFAT!J135</f>
        <v>1</v>
      </c>
      <c r="P1938" s="18">
        <f t="shared" si="90"/>
        <v>0.82450000000000001</v>
      </c>
      <c r="Q1938" s="18">
        <f t="shared" si="91"/>
        <v>1.3501399511633181</v>
      </c>
      <c r="R1938" s="18">
        <f t="shared" si="92"/>
        <v>0.38665992274156835</v>
      </c>
    </row>
    <row r="1939" spans="1:18" ht="18" customHeight="1" x14ac:dyDescent="0.2">
      <c r="A1939" s="16" t="str">
        <f>'Limiting Factor Scores'!A169</f>
        <v>UGR11</v>
      </c>
      <c r="B1939" s="16" t="str">
        <f>'Limiting Factor Scores'!B169</f>
        <v>Upper Grande Ronde</v>
      </c>
      <c r="C1939" s="16" t="str">
        <f>'Limiting Factor Scores'!C169</f>
        <v>Anthropogenic Barriers</v>
      </c>
      <c r="D1939" s="18">
        <f>'Limiting Factor Scores'!D169</f>
        <v>0.45040000000000002</v>
      </c>
      <c r="E1939" s="19">
        <f>'Limiting Factor Scores'!E169</f>
        <v>2.29</v>
      </c>
      <c r="F1939" s="18">
        <f>'Limiting Factor Scores'!F169</f>
        <v>0.39024999999999999</v>
      </c>
      <c r="G1939" s="18">
        <f>'Limiting Factor Scores'!G169</f>
        <v>0.93282906979912161</v>
      </c>
      <c r="H1939" s="18">
        <f>'Limiting Factor Scores'!H169</f>
        <v>0.29544190671261789</v>
      </c>
      <c r="I1939" s="17">
        <f>LFAT!A122</f>
        <v>9</v>
      </c>
      <c r="J1939" s="16" t="str">
        <f>LFAT!B122</f>
        <v>Nutrient Enhancement</v>
      </c>
      <c r="K1939" s="16" t="str">
        <f>LFAT!D122</f>
        <v>N</v>
      </c>
      <c r="L1939" s="19">
        <f>LFAT!F122</f>
        <v>0.1</v>
      </c>
      <c r="M1939" s="16" t="str">
        <f>LFAT!G122</f>
        <v>R</v>
      </c>
      <c r="N1939" s="19">
        <f>LFAT!I122</f>
        <v>0.1</v>
      </c>
      <c r="O1939" s="18">
        <f>LFAT!J122</f>
        <v>0.01</v>
      </c>
      <c r="P1939" s="18">
        <f t="shared" si="90"/>
        <v>3.9025000000000002E-3</v>
      </c>
      <c r="Q1939" s="18">
        <f t="shared" si="91"/>
        <v>9.3282906979912164E-3</v>
      </c>
      <c r="R1939" s="18">
        <f t="shared" si="92"/>
        <v>2.954419067126179E-3</v>
      </c>
    </row>
    <row r="1940" spans="1:18" ht="18" customHeight="1" x14ac:dyDescent="0.2">
      <c r="A1940" s="16" t="str">
        <f>'Limiting Factor Scores'!A170</f>
        <v>UGR11</v>
      </c>
      <c r="B1940" s="16" t="str">
        <f>'Limiting Factor Scores'!B170</f>
        <v>Upper Grande Ronde</v>
      </c>
      <c r="C1940" s="16" t="str">
        <f>'Limiting Factor Scores'!C170</f>
        <v>Channel and Habitat Structure</v>
      </c>
      <c r="D1940" s="18">
        <f>'Limiting Factor Scores'!D170</f>
        <v>0.45040000000000002</v>
      </c>
      <c r="E1940" s="19">
        <f>'Limiting Factor Scores'!E170</f>
        <v>3.44</v>
      </c>
      <c r="F1940" s="18">
        <f>'Limiting Factor Scores'!F170</f>
        <v>0.64900000000000002</v>
      </c>
      <c r="G1940" s="18">
        <f>'Limiting Factor Scores'!G170</f>
        <v>2.5472693710527445</v>
      </c>
      <c r="H1940" s="18">
        <f>'Limiting Factor Scores'!H170</f>
        <v>0.77113360389595509</v>
      </c>
      <c r="I1940" s="17">
        <f>LFAT!A126</f>
        <v>9</v>
      </c>
      <c r="J1940" s="16" t="str">
        <f>LFAT!B126</f>
        <v>Nutrient Enhancement</v>
      </c>
      <c r="K1940" s="16" t="str">
        <f>LFAT!D126</f>
        <v>N</v>
      </c>
      <c r="L1940" s="19">
        <f>LFAT!F126</f>
        <v>0.1</v>
      </c>
      <c r="M1940" s="16" t="str">
        <f>LFAT!G126</f>
        <v>R</v>
      </c>
      <c r="N1940" s="19">
        <f>LFAT!I126</f>
        <v>0.1</v>
      </c>
      <c r="O1940" s="18">
        <f>LFAT!J126</f>
        <v>0.01</v>
      </c>
      <c r="P1940" s="18">
        <f t="shared" si="90"/>
        <v>6.4900000000000001E-3</v>
      </c>
      <c r="Q1940" s="18">
        <f t="shared" si="91"/>
        <v>2.5472693710527447E-2</v>
      </c>
      <c r="R1940" s="18">
        <f t="shared" si="92"/>
        <v>7.7113360389595509E-3</v>
      </c>
    </row>
    <row r="1941" spans="1:18" ht="18" customHeight="1" x14ac:dyDescent="0.2">
      <c r="A1941" s="16" t="str">
        <f>'Limiting Factor Scores'!A171</f>
        <v>UGR11</v>
      </c>
      <c r="B1941" s="16" t="str">
        <f>'Limiting Factor Scores'!B171</f>
        <v>Upper Grande Ronde</v>
      </c>
      <c r="C1941" s="16" t="str">
        <f>'Limiting Factor Scores'!C171</f>
        <v>Decreased Sediment Quantity</v>
      </c>
      <c r="D1941" s="18">
        <f>'Limiting Factor Scores'!D171</f>
        <v>0.45040000000000002</v>
      </c>
      <c r="E1941" s="19">
        <f>'Limiting Factor Scores'!E171</f>
        <v>3.73</v>
      </c>
      <c r="F1941" s="18">
        <f>'Limiting Factor Scores'!F171</f>
        <v>0.71425000000000005</v>
      </c>
      <c r="G1941" s="18">
        <f>'Limiting Factor Scores'!G171</f>
        <v>1.6659371072807281</v>
      </c>
      <c r="H1941" s="18">
        <f>'Limiting Factor Scores'!H171</f>
        <v>0.49626543047165378</v>
      </c>
      <c r="I1941" s="17">
        <f>LFAT!A129</f>
        <v>9</v>
      </c>
      <c r="J1941" s="16" t="str">
        <f>LFAT!B129</f>
        <v>Nutrient Enhancement</v>
      </c>
      <c r="K1941" s="16" t="str">
        <f>LFAT!D129</f>
        <v>N</v>
      </c>
      <c r="L1941" s="19">
        <f>LFAT!F129</f>
        <v>0.1</v>
      </c>
      <c r="M1941" s="16" t="str">
        <f>LFAT!G129</f>
        <v>R</v>
      </c>
      <c r="N1941" s="19">
        <f>LFAT!I129</f>
        <v>0.1</v>
      </c>
      <c r="O1941" s="18">
        <f>LFAT!J129</f>
        <v>0.01</v>
      </c>
      <c r="P1941" s="18">
        <f t="shared" si="90"/>
        <v>7.1425000000000004E-3</v>
      </c>
      <c r="Q1941" s="18">
        <f t="shared" si="91"/>
        <v>1.665937107280728E-2</v>
      </c>
      <c r="R1941" s="18">
        <f t="shared" si="92"/>
        <v>4.962654304716538E-3</v>
      </c>
    </row>
    <row r="1942" spans="1:18" ht="18" customHeight="1" x14ac:dyDescent="0.2">
      <c r="A1942" s="16" t="str">
        <f>'Limiting Factor Scores'!A172</f>
        <v>UGR11</v>
      </c>
      <c r="B1942" s="16" t="str">
        <f>'Limiting Factor Scores'!B172</f>
        <v>Upper Grande Ronde</v>
      </c>
      <c r="C1942" s="16" t="str">
        <f>'Limiting Factor Scores'!C172</f>
        <v>Decreased Water Quantity</v>
      </c>
      <c r="D1942" s="18">
        <f>'Limiting Factor Scores'!D172</f>
        <v>0.45040000000000002</v>
      </c>
      <c r="E1942" s="19">
        <f>'Limiting Factor Scores'!E172</f>
        <v>3.56</v>
      </c>
      <c r="F1942" s="18">
        <f>'Limiting Factor Scores'!F172</f>
        <v>0.67600000000000005</v>
      </c>
      <c r="G1942" s="18">
        <f>'Limiting Factor Scores'!G172</f>
        <v>2.2813532117765378</v>
      </c>
      <c r="H1942" s="18">
        <f>'Limiting Factor Scores'!H172</f>
        <v>0.65935239918575461</v>
      </c>
      <c r="I1942" s="17">
        <f>LFAT!A127</f>
        <v>9</v>
      </c>
      <c r="J1942" s="16" t="str">
        <f>LFAT!B127</f>
        <v>Nutrient Enhancement</v>
      </c>
      <c r="K1942" s="16" t="str">
        <f>LFAT!D127</f>
        <v>N</v>
      </c>
      <c r="L1942" s="19">
        <f>LFAT!F127</f>
        <v>0.1</v>
      </c>
      <c r="M1942" s="16" t="str">
        <f>LFAT!G127</f>
        <v>R</v>
      </c>
      <c r="N1942" s="19">
        <f>LFAT!I127</f>
        <v>0.1</v>
      </c>
      <c r="O1942" s="18">
        <f>LFAT!J127</f>
        <v>0.01</v>
      </c>
      <c r="P1942" s="18">
        <f t="shared" si="90"/>
        <v>6.7600000000000004E-3</v>
      </c>
      <c r="Q1942" s="18">
        <f t="shared" si="91"/>
        <v>2.2813532117765378E-2</v>
      </c>
      <c r="R1942" s="18">
        <f t="shared" si="92"/>
        <v>6.5935239918575462E-3</v>
      </c>
    </row>
    <row r="1943" spans="1:18" ht="18" customHeight="1" x14ac:dyDescent="0.2">
      <c r="A1943" s="16" t="str">
        <f>'Limiting Factor Scores'!A173</f>
        <v>UGR11</v>
      </c>
      <c r="B1943" s="16" t="str">
        <f>'Limiting Factor Scores'!B173</f>
        <v>Upper Grande Ronde</v>
      </c>
      <c r="C1943" s="16" t="str">
        <f>'Limiting Factor Scores'!C173</f>
        <v>Floodplain Condition</v>
      </c>
      <c r="D1943" s="18">
        <f>'Limiting Factor Scores'!D173</f>
        <v>0.45040000000000002</v>
      </c>
      <c r="E1943" s="19">
        <f>'Limiting Factor Scores'!E173</f>
        <v>2.93</v>
      </c>
      <c r="F1943" s="18">
        <f>'Limiting Factor Scores'!F173</f>
        <v>0.53425</v>
      </c>
      <c r="G1943" s="18">
        <f>'Limiting Factor Scores'!G173</f>
        <v>1.4626635443888398</v>
      </c>
      <c r="H1943" s="18">
        <f>'Limiting Factor Scores'!H173</f>
        <v>0.41528644604850906</v>
      </c>
      <c r="I1943" s="17">
        <f>LFAT!A124</f>
        <v>9</v>
      </c>
      <c r="J1943" s="16" t="str">
        <f>LFAT!B124</f>
        <v>Nutrient Enhancement</v>
      </c>
      <c r="K1943" s="16" t="str">
        <f>LFAT!D124</f>
        <v>I</v>
      </c>
      <c r="L1943" s="19">
        <f>LFAT!F124</f>
        <v>0.5</v>
      </c>
      <c r="M1943" s="16" t="str">
        <f>LFAT!G124</f>
        <v>R</v>
      </c>
      <c r="N1943" s="19">
        <f>LFAT!I124</f>
        <v>0.1</v>
      </c>
      <c r="O1943" s="18">
        <f>LFAT!J124</f>
        <v>0.05</v>
      </c>
      <c r="P1943" s="18">
        <f t="shared" si="90"/>
        <v>2.67125E-2</v>
      </c>
      <c r="Q1943" s="18">
        <f t="shared" si="91"/>
        <v>7.3133177219442E-2</v>
      </c>
      <c r="R1943" s="18">
        <f t="shared" si="92"/>
        <v>2.0764322302425454E-2</v>
      </c>
    </row>
    <row r="1944" spans="1:18" ht="18" customHeight="1" x14ac:dyDescent="0.2">
      <c r="A1944" s="16" t="str">
        <f>'Limiting Factor Scores'!A174</f>
        <v>UGR11</v>
      </c>
      <c r="B1944" s="16" t="str">
        <f>'Limiting Factor Scores'!B174</f>
        <v>Upper Grande Ronde</v>
      </c>
      <c r="C1944" s="16" t="str">
        <f>'Limiting Factor Scores'!C174</f>
        <v>Increased Sediment Quantity</v>
      </c>
      <c r="D1944" s="18">
        <f>'Limiting Factor Scores'!D174</f>
        <v>0.45040000000000002</v>
      </c>
      <c r="E1944" s="19">
        <f>'Limiting Factor Scores'!E174</f>
        <v>3.37</v>
      </c>
      <c r="F1944" s="18">
        <f>'Limiting Factor Scores'!F174</f>
        <v>0.63324999999999998</v>
      </c>
      <c r="G1944" s="18">
        <f>'Limiting Factor Scores'!G174</f>
        <v>1.036963158367703</v>
      </c>
      <c r="H1944" s="18">
        <f>'Limiting Factor Scores'!H174</f>
        <v>0.3411588418906536</v>
      </c>
      <c r="I1944" s="17">
        <f>LFAT!A130</f>
        <v>9</v>
      </c>
      <c r="J1944" s="16" t="str">
        <f>LFAT!B130</f>
        <v>Nutrient Enhancement</v>
      </c>
      <c r="K1944" s="16" t="str">
        <f>LFAT!D130</f>
        <v>N</v>
      </c>
      <c r="L1944" s="19">
        <f>LFAT!F130</f>
        <v>0.1</v>
      </c>
      <c r="M1944" s="16" t="str">
        <f>LFAT!G130</f>
        <v>R</v>
      </c>
      <c r="N1944" s="19">
        <f>LFAT!I130</f>
        <v>0.1</v>
      </c>
      <c r="O1944" s="18">
        <f>LFAT!J130</f>
        <v>0.01</v>
      </c>
      <c r="P1944" s="18">
        <f t="shared" si="90"/>
        <v>6.3324999999999996E-3</v>
      </c>
      <c r="Q1944" s="18">
        <f t="shared" si="91"/>
        <v>1.0369631583677031E-2</v>
      </c>
      <c r="R1944" s="18">
        <f t="shared" si="92"/>
        <v>3.4115884189065359E-3</v>
      </c>
    </row>
    <row r="1945" spans="1:18" ht="18" customHeight="1" x14ac:dyDescent="0.2">
      <c r="A1945" s="16" t="str">
        <f>'Limiting Factor Scores'!A175</f>
        <v>UGR11</v>
      </c>
      <c r="B1945" s="16" t="str">
        <f>'Limiting Factor Scores'!B175</f>
        <v>Upper Grande Ronde</v>
      </c>
      <c r="C1945" s="16" t="str">
        <f>'Limiting Factor Scores'!C175</f>
        <v>Non-Native Species Interactions and Competition</v>
      </c>
      <c r="D1945" s="18">
        <f>'Limiting Factor Scores'!D175</f>
        <v>0.45040000000000002</v>
      </c>
      <c r="E1945" s="19">
        <f>'Limiting Factor Scores'!E175</f>
        <v>2.88</v>
      </c>
      <c r="F1945" s="18">
        <f>'Limiting Factor Scores'!F175</f>
        <v>0.52300000000000002</v>
      </c>
      <c r="G1945" s="18">
        <f>'Limiting Factor Scores'!G175</f>
        <v>0.94728449704190321</v>
      </c>
      <c r="H1945" s="18">
        <f>'Limiting Factor Scores'!H175</f>
        <v>0.33415755083796161</v>
      </c>
      <c r="I1945" s="17">
        <f>LFAT!A136</f>
        <v>9</v>
      </c>
      <c r="J1945" s="16" t="str">
        <f>LFAT!B136</f>
        <v>Nutrient Enhancement</v>
      </c>
      <c r="K1945" s="16" t="str">
        <f>LFAT!D136</f>
        <v>N</v>
      </c>
      <c r="L1945" s="19">
        <f>LFAT!F136</f>
        <v>0.1</v>
      </c>
      <c r="M1945" s="16" t="str">
        <f>LFAT!G136</f>
        <v>R</v>
      </c>
      <c r="N1945" s="19">
        <f>LFAT!I136</f>
        <v>0.1</v>
      </c>
      <c r="O1945" s="18">
        <f>LFAT!J136</f>
        <v>0.01</v>
      </c>
      <c r="P1945" s="18">
        <f t="shared" si="90"/>
        <v>5.2300000000000003E-3</v>
      </c>
      <c r="Q1945" s="18">
        <f t="shared" si="91"/>
        <v>9.4728449704190327E-3</v>
      </c>
      <c r="R1945" s="18">
        <f t="shared" si="92"/>
        <v>3.341575508379616E-3</v>
      </c>
    </row>
    <row r="1946" spans="1:18" ht="18" customHeight="1" x14ac:dyDescent="0.2">
      <c r="A1946" s="16" t="str">
        <f>'Limiting Factor Scores'!A176</f>
        <v>UGR11</v>
      </c>
      <c r="B1946" s="16" t="str">
        <f>'Limiting Factor Scores'!B176</f>
        <v>Upper Grande Ronde</v>
      </c>
      <c r="C1946" s="16" t="str">
        <f>'Limiting Factor Scores'!C176</f>
        <v>Predation</v>
      </c>
      <c r="D1946" s="18">
        <f>'Limiting Factor Scores'!D176</f>
        <v>0.45040000000000002</v>
      </c>
      <c r="E1946" s="19">
        <f>'Limiting Factor Scores'!E176</f>
        <v>1.82</v>
      </c>
      <c r="F1946" s="18">
        <f>'Limiting Factor Scores'!F176</f>
        <v>0.28449999999999998</v>
      </c>
      <c r="G1946" s="18">
        <f>'Limiting Factor Scores'!G176</f>
        <v>0.68828841162993226</v>
      </c>
      <c r="H1946" s="18">
        <f>'Limiting Factor Scores'!H176</f>
        <v>0.21044052073495617</v>
      </c>
      <c r="I1946" s="17">
        <f>LFAT!A134</f>
        <v>9</v>
      </c>
      <c r="J1946" s="16" t="str">
        <f>LFAT!B134</f>
        <v>Nutrient Enhancement</v>
      </c>
      <c r="K1946" s="16" t="str">
        <f>LFAT!D134</f>
        <v>N</v>
      </c>
      <c r="L1946" s="19">
        <f>LFAT!F134</f>
        <v>0.1</v>
      </c>
      <c r="M1946" s="16" t="str">
        <f>LFAT!G134</f>
        <v>R</v>
      </c>
      <c r="N1946" s="19">
        <f>LFAT!I134</f>
        <v>0.1</v>
      </c>
      <c r="O1946" s="18">
        <f>LFAT!J134</f>
        <v>0.01</v>
      </c>
      <c r="P1946" s="18">
        <f t="shared" si="90"/>
        <v>2.8449999999999999E-3</v>
      </c>
      <c r="Q1946" s="18">
        <f t="shared" si="91"/>
        <v>6.8828841162993232E-3</v>
      </c>
      <c r="R1946" s="18">
        <f t="shared" si="92"/>
        <v>2.1044052073495617E-3</v>
      </c>
    </row>
    <row r="1947" spans="1:18" ht="18" customHeight="1" x14ac:dyDescent="0.2">
      <c r="A1947" s="16" t="str">
        <f>'Limiting Factor Scores'!A177</f>
        <v>UGR11</v>
      </c>
      <c r="B1947" s="16" t="str">
        <f>'Limiting Factor Scores'!B177</f>
        <v>Upper Grande Ronde</v>
      </c>
      <c r="C1947" s="16" t="str">
        <f>'Limiting Factor Scores'!C177</f>
        <v>Riparian Condition</v>
      </c>
      <c r="D1947" s="18">
        <f>'Limiting Factor Scores'!D177</f>
        <v>0.45040000000000002</v>
      </c>
      <c r="E1947" s="19">
        <f>'Limiting Factor Scores'!E177</f>
        <v>3.1</v>
      </c>
      <c r="F1947" s="18">
        <f>'Limiting Factor Scores'!F177</f>
        <v>0.57250000000000001</v>
      </c>
      <c r="G1947" s="18">
        <f>'Limiting Factor Scores'!G177</f>
        <v>1.6005366145067323</v>
      </c>
      <c r="H1947" s="18">
        <f>'Limiting Factor Scores'!H177</f>
        <v>0.51679467047388017</v>
      </c>
      <c r="I1947" s="17">
        <f>LFAT!A123</f>
        <v>9</v>
      </c>
      <c r="J1947" s="16" t="str">
        <f>LFAT!B123</f>
        <v>Nutrient Enhancement</v>
      </c>
      <c r="K1947" s="16" t="str">
        <f>LFAT!D123</f>
        <v>I</v>
      </c>
      <c r="L1947" s="19">
        <f>LFAT!F123</f>
        <v>0.5</v>
      </c>
      <c r="M1947" s="16" t="str">
        <f>LFAT!G123</f>
        <v>CD</v>
      </c>
      <c r="N1947" s="19">
        <f>LFAT!I123</f>
        <v>0.5</v>
      </c>
      <c r="O1947" s="18">
        <f>LFAT!J123</f>
        <v>0.25</v>
      </c>
      <c r="P1947" s="18">
        <f t="shared" si="90"/>
        <v>0.143125</v>
      </c>
      <c r="Q1947" s="18">
        <f t="shared" si="91"/>
        <v>0.40013415362668309</v>
      </c>
      <c r="R1947" s="18">
        <f t="shared" si="92"/>
        <v>0.12919866761847004</v>
      </c>
    </row>
    <row r="1948" spans="1:18" ht="18" customHeight="1" x14ac:dyDescent="0.2">
      <c r="A1948" s="16" t="str">
        <f>'Limiting Factor Scores'!A178</f>
        <v>UGR11</v>
      </c>
      <c r="B1948" s="16" t="str">
        <f>'Limiting Factor Scores'!B178</f>
        <v>Upper Grande Ronde</v>
      </c>
      <c r="C1948" s="16" t="str">
        <f>'Limiting Factor Scores'!C178</f>
        <v>Side Channel and Wetland Habitat</v>
      </c>
      <c r="D1948" s="18">
        <f>'Limiting Factor Scores'!D178</f>
        <v>0.45040000000000002</v>
      </c>
      <c r="E1948" s="19">
        <f>'Limiting Factor Scores'!E178</f>
        <v>3.29</v>
      </c>
      <c r="F1948" s="18">
        <f>'Limiting Factor Scores'!F178</f>
        <v>0.61524999999999996</v>
      </c>
      <c r="G1948" s="18">
        <f>'Limiting Factor Scores'!G178</f>
        <v>2.1297775252392421</v>
      </c>
      <c r="H1948" s="18">
        <f>'Limiting Factor Scores'!H178</f>
        <v>0.62076285079242677</v>
      </c>
      <c r="I1948" s="17">
        <f>LFAT!A125</f>
        <v>9</v>
      </c>
      <c r="J1948" s="16" t="str">
        <f>LFAT!B125</f>
        <v>Nutrient Enhancement</v>
      </c>
      <c r="K1948" s="16" t="str">
        <f>LFAT!D125</f>
        <v>N</v>
      </c>
      <c r="L1948" s="19">
        <f>LFAT!F125</f>
        <v>0.1</v>
      </c>
      <c r="M1948" s="16" t="str">
        <f>LFAT!G125</f>
        <v>R</v>
      </c>
      <c r="N1948" s="19">
        <f>LFAT!I125</f>
        <v>0.1</v>
      </c>
      <c r="O1948" s="18">
        <f>LFAT!J125</f>
        <v>0.01</v>
      </c>
      <c r="P1948" s="18">
        <f t="shared" si="90"/>
        <v>6.1525E-3</v>
      </c>
      <c r="Q1948" s="18">
        <f t="shared" si="91"/>
        <v>2.1297775252392421E-2</v>
      </c>
      <c r="R1948" s="18">
        <f t="shared" si="92"/>
        <v>6.2076285079242675E-3</v>
      </c>
    </row>
    <row r="1949" spans="1:18" ht="18" customHeight="1" x14ac:dyDescent="0.2">
      <c r="A1949" s="16" t="str">
        <f>'Limiting Factor Scores'!A179</f>
        <v>UGR11</v>
      </c>
      <c r="B1949" s="16" t="str">
        <f>'Limiting Factor Scores'!B179</f>
        <v>Upper Grande Ronde</v>
      </c>
      <c r="C1949" s="16" t="str">
        <f>'Limiting Factor Scores'!C179</f>
        <v>Summer Water Temperature</v>
      </c>
      <c r="D1949" s="18">
        <f>'Limiting Factor Scores'!D179</f>
        <v>0.45040000000000002</v>
      </c>
      <c r="E1949" s="19">
        <f>'Limiting Factor Scores'!E179</f>
        <v>4.22</v>
      </c>
      <c r="F1949" s="18">
        <f>'Limiting Factor Scores'!F179</f>
        <v>0.82450000000000001</v>
      </c>
      <c r="G1949" s="18">
        <f>'Limiting Factor Scores'!G179</f>
        <v>2.4721619542326643</v>
      </c>
      <c r="H1949" s="18">
        <f>'Limiting Factor Scores'!H179</f>
        <v>0.77363814975816603</v>
      </c>
      <c r="I1949" s="17">
        <f>LFAT!A131</f>
        <v>9</v>
      </c>
      <c r="J1949" s="16" t="str">
        <f>LFAT!B131</f>
        <v>Nutrient Enhancement</v>
      </c>
      <c r="K1949" s="16" t="str">
        <f>LFAT!D131</f>
        <v>N</v>
      </c>
      <c r="L1949" s="19">
        <f>LFAT!F131</f>
        <v>0.1</v>
      </c>
      <c r="M1949" s="16" t="str">
        <f>LFAT!G131</f>
        <v>R</v>
      </c>
      <c r="N1949" s="19">
        <f>LFAT!I131</f>
        <v>0.1</v>
      </c>
      <c r="O1949" s="18">
        <f>LFAT!J131</f>
        <v>0.01</v>
      </c>
      <c r="P1949" s="18">
        <f t="shared" si="90"/>
        <v>8.2450000000000006E-3</v>
      </c>
      <c r="Q1949" s="18">
        <f t="shared" si="91"/>
        <v>2.4721619542326642E-2</v>
      </c>
      <c r="R1949" s="18">
        <f t="shared" si="92"/>
        <v>7.7363814975816604E-3</v>
      </c>
    </row>
    <row r="1950" spans="1:18" ht="18" customHeight="1" x14ac:dyDescent="0.2">
      <c r="A1950" s="16" t="str">
        <f>'Limiting Factor Scores'!A180</f>
        <v>UGR11</v>
      </c>
      <c r="B1950" s="16" t="str">
        <f>'Limiting Factor Scores'!B180</f>
        <v>Upper Grande Ronde</v>
      </c>
      <c r="C1950" s="16" t="str">
        <f>'Limiting Factor Scores'!C180</f>
        <v>Water Quality</v>
      </c>
      <c r="D1950" s="18">
        <f>'Limiting Factor Scores'!D180</f>
        <v>0.45040000000000002</v>
      </c>
      <c r="E1950" s="19">
        <f>'Limiting Factor Scores'!E180</f>
        <v>3.3</v>
      </c>
      <c r="F1950" s="18">
        <f>'Limiting Factor Scores'!F180</f>
        <v>0.61750000000000005</v>
      </c>
      <c r="G1950" s="18">
        <f>'Limiting Factor Scores'!G180</f>
        <v>1.6190673575799062</v>
      </c>
      <c r="H1950" s="18">
        <f>'Limiting Factor Scores'!H180</f>
        <v>0.44942528626562822</v>
      </c>
      <c r="I1950" s="17">
        <f>LFAT!A133</f>
        <v>9</v>
      </c>
      <c r="J1950" s="16" t="str">
        <f>LFAT!B133</f>
        <v>Nutrient Enhancement</v>
      </c>
      <c r="K1950" s="16" t="str">
        <f>LFAT!D133</f>
        <v>N</v>
      </c>
      <c r="L1950" s="19">
        <f>LFAT!F133</f>
        <v>0.1</v>
      </c>
      <c r="M1950" s="16" t="str">
        <f>LFAT!G133</f>
        <v>R</v>
      </c>
      <c r="N1950" s="19">
        <f>LFAT!I133</f>
        <v>0.1</v>
      </c>
      <c r="O1950" s="18">
        <f>LFAT!J133</f>
        <v>0.01</v>
      </c>
      <c r="P1950" s="18">
        <f t="shared" si="90"/>
        <v>6.1750000000000008E-3</v>
      </c>
      <c r="Q1950" s="18">
        <f t="shared" si="91"/>
        <v>1.619067357579906E-2</v>
      </c>
      <c r="R1950" s="18">
        <f t="shared" si="92"/>
        <v>4.4942528626562821E-3</v>
      </c>
    </row>
    <row r="1951" spans="1:18" ht="18" customHeight="1" x14ac:dyDescent="0.2">
      <c r="A1951" s="16" t="str">
        <f>'Limiting Factor Scores'!A181</f>
        <v>UGR11</v>
      </c>
      <c r="B1951" s="16" t="str">
        <f>'Limiting Factor Scores'!B181</f>
        <v>Upper Grande Ronde</v>
      </c>
      <c r="C1951" s="16" t="str">
        <f>'Limiting Factor Scores'!C181</f>
        <v>Winter Water Temperature</v>
      </c>
      <c r="D1951" s="18">
        <f>'Limiting Factor Scores'!D181</f>
        <v>0.45040000000000002</v>
      </c>
      <c r="E1951" s="19">
        <f>'Limiting Factor Scores'!E181</f>
        <v>2.88</v>
      </c>
      <c r="F1951" s="18">
        <f>'Limiting Factor Scores'!F181</f>
        <v>0.52300000000000002</v>
      </c>
      <c r="G1951" s="18">
        <f>'Limiting Factor Scores'!G181</f>
        <v>1.1290015943193656</v>
      </c>
      <c r="H1951" s="18">
        <f>'Limiting Factor Scores'!H181</f>
        <v>0.30750570998088317</v>
      </c>
      <c r="I1951" s="17">
        <f>LFAT!A132</f>
        <v>9</v>
      </c>
      <c r="J1951" s="16" t="str">
        <f>LFAT!B132</f>
        <v>Nutrient Enhancement</v>
      </c>
      <c r="K1951" s="16" t="str">
        <f>LFAT!D132</f>
        <v>N</v>
      </c>
      <c r="L1951" s="19">
        <f>LFAT!F132</f>
        <v>0.1</v>
      </c>
      <c r="M1951" s="16" t="str">
        <f>LFAT!G132</f>
        <v>R</v>
      </c>
      <c r="N1951" s="19">
        <f>LFAT!I132</f>
        <v>0.1</v>
      </c>
      <c r="O1951" s="18">
        <f>LFAT!J132</f>
        <v>0.01</v>
      </c>
      <c r="P1951" s="18">
        <f t="shared" si="90"/>
        <v>5.2300000000000003E-3</v>
      </c>
      <c r="Q1951" s="18">
        <f t="shared" si="91"/>
        <v>1.1290015943193657E-2</v>
      </c>
      <c r="R1951" s="18">
        <f t="shared" si="92"/>
        <v>3.0750570998088317E-3</v>
      </c>
    </row>
    <row r="1952" spans="1:18" ht="18" customHeight="1" x14ac:dyDescent="0.2">
      <c r="A1952" s="16" t="str">
        <f>'Limiting Factor Scores'!A167</f>
        <v>UGR11</v>
      </c>
      <c r="B1952" s="16" t="str">
        <f>'Limiting Factor Scores'!B167</f>
        <v>Upper Grande Ronde</v>
      </c>
      <c r="C1952" s="16" t="str">
        <f>'Limiting Factor Scores'!C167</f>
        <v>Altered Flow Timing</v>
      </c>
      <c r="D1952" s="18">
        <f>'Limiting Factor Scores'!D167</f>
        <v>0.45040000000000002</v>
      </c>
      <c r="E1952" s="19">
        <f>'Limiting Factor Scores'!E167</f>
        <v>3</v>
      </c>
      <c r="F1952" s="18">
        <f>'Limiting Factor Scores'!F167</f>
        <v>0.55000000000000004</v>
      </c>
      <c r="G1952" s="18">
        <f>'Limiting Factor Scores'!G167</f>
        <v>1.2987605714639598</v>
      </c>
      <c r="H1952" s="18">
        <f>'Limiting Factor Scores'!H167</f>
        <v>0.36144117434976758</v>
      </c>
      <c r="I1952" s="17">
        <f>LFAT!A143</f>
        <v>10</v>
      </c>
      <c r="J1952" s="16" t="str">
        <f>LFAT!B143</f>
        <v>Upland Treatments</v>
      </c>
      <c r="K1952" s="16" t="str">
        <f>LFAT!D143</f>
        <v>I</v>
      </c>
      <c r="L1952" s="19">
        <f>LFAT!F143</f>
        <v>0.5</v>
      </c>
      <c r="M1952" s="16" t="str">
        <f>LFAT!G143</f>
        <v>CD</v>
      </c>
      <c r="N1952" s="19">
        <f>LFAT!I143</f>
        <v>0.5</v>
      </c>
      <c r="O1952" s="18">
        <f>LFAT!J143</f>
        <v>0.25</v>
      </c>
      <c r="P1952" s="18">
        <f t="shared" si="90"/>
        <v>0.13750000000000001</v>
      </c>
      <c r="Q1952" s="18">
        <f t="shared" si="91"/>
        <v>0.32469014286598996</v>
      </c>
      <c r="R1952" s="18">
        <f t="shared" si="92"/>
        <v>9.0360293587441895E-2</v>
      </c>
    </row>
    <row r="1953" spans="1:18" ht="18" customHeight="1" x14ac:dyDescent="0.2">
      <c r="A1953" s="16" t="str">
        <f>'Limiting Factor Scores'!A168</f>
        <v>UGR11</v>
      </c>
      <c r="B1953" s="16" t="str">
        <f>'Limiting Factor Scores'!B168</f>
        <v>Upper Grande Ronde</v>
      </c>
      <c r="C1953" s="16" t="str">
        <f>'Limiting Factor Scores'!C168</f>
        <v>Altered Primary Productivity</v>
      </c>
      <c r="D1953" s="18">
        <f>'Limiting Factor Scores'!D168</f>
        <v>0.45040000000000002</v>
      </c>
      <c r="E1953" s="19">
        <f>'Limiting Factor Scores'!E168</f>
        <v>4.22</v>
      </c>
      <c r="F1953" s="18">
        <f>'Limiting Factor Scores'!F168</f>
        <v>0.82450000000000001</v>
      </c>
      <c r="G1953" s="18">
        <f>'Limiting Factor Scores'!G168</f>
        <v>1.3501399511633181</v>
      </c>
      <c r="H1953" s="18">
        <f>'Limiting Factor Scores'!H168</f>
        <v>0.38665992274156835</v>
      </c>
      <c r="I1953" s="17">
        <f>LFAT!A150</f>
        <v>10</v>
      </c>
      <c r="J1953" s="16" t="str">
        <f>LFAT!B150</f>
        <v>Upland Treatments</v>
      </c>
      <c r="K1953" s="16" t="str">
        <f>LFAT!D150</f>
        <v>I</v>
      </c>
      <c r="L1953" s="19">
        <f>LFAT!F150</f>
        <v>0.5</v>
      </c>
      <c r="M1953" s="16" t="str">
        <f>LFAT!G150</f>
        <v>CD</v>
      </c>
      <c r="N1953" s="19">
        <f>LFAT!I150</f>
        <v>0.5</v>
      </c>
      <c r="O1953" s="18">
        <f>LFAT!J150</f>
        <v>0.25</v>
      </c>
      <c r="P1953" s="18">
        <f t="shared" si="90"/>
        <v>0.206125</v>
      </c>
      <c r="Q1953" s="18">
        <f t="shared" si="91"/>
        <v>0.33753498779082952</v>
      </c>
      <c r="R1953" s="18">
        <f t="shared" si="92"/>
        <v>9.6664980685392088E-2</v>
      </c>
    </row>
    <row r="1954" spans="1:18" ht="18" customHeight="1" x14ac:dyDescent="0.2">
      <c r="A1954" s="16" t="str">
        <f>'Limiting Factor Scores'!A169</f>
        <v>UGR11</v>
      </c>
      <c r="B1954" s="16" t="str">
        <f>'Limiting Factor Scores'!B169</f>
        <v>Upper Grande Ronde</v>
      </c>
      <c r="C1954" s="16" t="str">
        <f>'Limiting Factor Scores'!C169</f>
        <v>Anthropogenic Barriers</v>
      </c>
      <c r="D1954" s="18">
        <f>'Limiting Factor Scores'!D169</f>
        <v>0.45040000000000002</v>
      </c>
      <c r="E1954" s="19">
        <f>'Limiting Factor Scores'!E169</f>
        <v>2.29</v>
      </c>
      <c r="F1954" s="18">
        <f>'Limiting Factor Scores'!F169</f>
        <v>0.39024999999999999</v>
      </c>
      <c r="G1954" s="18">
        <f>'Limiting Factor Scores'!G169</f>
        <v>0.93282906979912161</v>
      </c>
      <c r="H1954" s="18">
        <f>'Limiting Factor Scores'!H169</f>
        <v>0.29544190671261789</v>
      </c>
      <c r="I1954" s="17">
        <f>LFAT!A137</f>
        <v>10</v>
      </c>
      <c r="J1954" s="16" t="str">
        <f>LFAT!B137</f>
        <v>Upland Treatments</v>
      </c>
      <c r="K1954" s="16" t="str">
        <f>LFAT!D137</f>
        <v>N</v>
      </c>
      <c r="L1954" s="19">
        <f>LFAT!F137</f>
        <v>0.1</v>
      </c>
      <c r="M1954" s="16" t="str">
        <f>LFAT!G137</f>
        <v>R</v>
      </c>
      <c r="N1954" s="19">
        <f>LFAT!I137</f>
        <v>0.1</v>
      </c>
      <c r="O1954" s="18">
        <f>LFAT!J137</f>
        <v>0.01</v>
      </c>
      <c r="P1954" s="18">
        <f t="shared" si="90"/>
        <v>3.9025000000000002E-3</v>
      </c>
      <c r="Q1954" s="18">
        <f t="shared" si="91"/>
        <v>9.3282906979912164E-3</v>
      </c>
      <c r="R1954" s="18">
        <f t="shared" si="92"/>
        <v>2.954419067126179E-3</v>
      </c>
    </row>
    <row r="1955" spans="1:18" ht="18" customHeight="1" x14ac:dyDescent="0.2">
      <c r="A1955" s="16" t="str">
        <f>'Limiting Factor Scores'!A170</f>
        <v>UGR11</v>
      </c>
      <c r="B1955" s="16" t="str">
        <f>'Limiting Factor Scores'!B170</f>
        <v>Upper Grande Ronde</v>
      </c>
      <c r="C1955" s="16" t="str">
        <f>'Limiting Factor Scores'!C170</f>
        <v>Channel and Habitat Structure</v>
      </c>
      <c r="D1955" s="18">
        <f>'Limiting Factor Scores'!D170</f>
        <v>0.45040000000000002</v>
      </c>
      <c r="E1955" s="19">
        <f>'Limiting Factor Scores'!E170</f>
        <v>3.44</v>
      </c>
      <c r="F1955" s="18">
        <f>'Limiting Factor Scores'!F170</f>
        <v>0.64900000000000002</v>
      </c>
      <c r="G1955" s="18">
        <f>'Limiting Factor Scores'!G170</f>
        <v>2.5472693710527445</v>
      </c>
      <c r="H1955" s="18">
        <f>'Limiting Factor Scores'!H170</f>
        <v>0.77113360389595509</v>
      </c>
      <c r="I1955" s="17">
        <f>LFAT!A141</f>
        <v>10</v>
      </c>
      <c r="J1955" s="16" t="str">
        <f>LFAT!B141</f>
        <v>Upland Treatments</v>
      </c>
      <c r="K1955" s="16" t="str">
        <f>LFAT!D141</f>
        <v>N</v>
      </c>
      <c r="L1955" s="19">
        <f>LFAT!F141</f>
        <v>0.1</v>
      </c>
      <c r="M1955" s="16" t="str">
        <f>LFAT!G141</f>
        <v>R</v>
      </c>
      <c r="N1955" s="19">
        <f>LFAT!I141</f>
        <v>0.1</v>
      </c>
      <c r="O1955" s="18">
        <f>LFAT!J141</f>
        <v>0.01</v>
      </c>
      <c r="P1955" s="18">
        <f t="shared" si="90"/>
        <v>6.4900000000000001E-3</v>
      </c>
      <c r="Q1955" s="18">
        <f t="shared" si="91"/>
        <v>2.5472693710527447E-2</v>
      </c>
      <c r="R1955" s="18">
        <f t="shared" si="92"/>
        <v>7.7113360389595509E-3</v>
      </c>
    </row>
    <row r="1956" spans="1:18" ht="18" customHeight="1" x14ac:dyDescent="0.2">
      <c r="A1956" s="16" t="str">
        <f>'Limiting Factor Scores'!A171</f>
        <v>UGR11</v>
      </c>
      <c r="B1956" s="16" t="str">
        <f>'Limiting Factor Scores'!B171</f>
        <v>Upper Grande Ronde</v>
      </c>
      <c r="C1956" s="16" t="str">
        <f>'Limiting Factor Scores'!C171</f>
        <v>Decreased Sediment Quantity</v>
      </c>
      <c r="D1956" s="18">
        <f>'Limiting Factor Scores'!D171</f>
        <v>0.45040000000000002</v>
      </c>
      <c r="E1956" s="19">
        <f>'Limiting Factor Scores'!E171</f>
        <v>3.73</v>
      </c>
      <c r="F1956" s="18">
        <f>'Limiting Factor Scores'!F171</f>
        <v>0.71425000000000005</v>
      </c>
      <c r="G1956" s="18">
        <f>'Limiting Factor Scores'!G171</f>
        <v>1.6659371072807281</v>
      </c>
      <c r="H1956" s="18">
        <f>'Limiting Factor Scores'!H171</f>
        <v>0.49626543047165378</v>
      </c>
      <c r="I1956" s="17">
        <f>LFAT!A144</f>
        <v>10</v>
      </c>
      <c r="J1956" s="16" t="str">
        <f>LFAT!B144</f>
        <v>Upland Treatments</v>
      </c>
      <c r="K1956" s="16" t="str">
        <f>LFAT!D144</f>
        <v>I</v>
      </c>
      <c r="L1956" s="19">
        <f>LFAT!F144</f>
        <v>0.5</v>
      </c>
      <c r="M1956" s="16" t="str">
        <f>LFAT!G144</f>
        <v>CD</v>
      </c>
      <c r="N1956" s="19">
        <f>LFAT!I144</f>
        <v>0.5</v>
      </c>
      <c r="O1956" s="18">
        <f>LFAT!J144</f>
        <v>0.25</v>
      </c>
      <c r="P1956" s="18">
        <f t="shared" si="90"/>
        <v>0.17856250000000001</v>
      </c>
      <c r="Q1956" s="18">
        <f t="shared" si="91"/>
        <v>0.41648427682018202</v>
      </c>
      <c r="R1956" s="18">
        <f t="shared" si="92"/>
        <v>0.12406635761791344</v>
      </c>
    </row>
    <row r="1957" spans="1:18" ht="18" customHeight="1" x14ac:dyDescent="0.2">
      <c r="A1957" s="16" t="str">
        <f>'Limiting Factor Scores'!A172</f>
        <v>UGR11</v>
      </c>
      <c r="B1957" s="16" t="str">
        <f>'Limiting Factor Scores'!B172</f>
        <v>Upper Grande Ronde</v>
      </c>
      <c r="C1957" s="16" t="str">
        <f>'Limiting Factor Scores'!C172</f>
        <v>Decreased Water Quantity</v>
      </c>
      <c r="D1957" s="18">
        <f>'Limiting Factor Scores'!D172</f>
        <v>0.45040000000000002</v>
      </c>
      <c r="E1957" s="19">
        <f>'Limiting Factor Scores'!E172</f>
        <v>3.56</v>
      </c>
      <c r="F1957" s="18">
        <f>'Limiting Factor Scores'!F172</f>
        <v>0.67600000000000005</v>
      </c>
      <c r="G1957" s="18">
        <f>'Limiting Factor Scores'!G172</f>
        <v>2.2813532117765378</v>
      </c>
      <c r="H1957" s="18">
        <f>'Limiting Factor Scores'!H172</f>
        <v>0.65935239918575461</v>
      </c>
      <c r="I1957" s="17">
        <f>LFAT!A142</f>
        <v>10</v>
      </c>
      <c r="J1957" s="16" t="str">
        <f>LFAT!B142</f>
        <v>Upland Treatments</v>
      </c>
      <c r="K1957" s="16" t="str">
        <f>LFAT!D142</f>
        <v>I</v>
      </c>
      <c r="L1957" s="19">
        <f>LFAT!F142</f>
        <v>0.5</v>
      </c>
      <c r="M1957" s="16" t="str">
        <f>LFAT!G142</f>
        <v>CD</v>
      </c>
      <c r="N1957" s="19">
        <f>LFAT!I142</f>
        <v>0.5</v>
      </c>
      <c r="O1957" s="18">
        <f>LFAT!J142</f>
        <v>0.25</v>
      </c>
      <c r="P1957" s="18">
        <f t="shared" si="90"/>
        <v>0.16900000000000001</v>
      </c>
      <c r="Q1957" s="18">
        <f t="shared" si="91"/>
        <v>0.57033830294413446</v>
      </c>
      <c r="R1957" s="18">
        <f t="shared" si="92"/>
        <v>0.16483809979643865</v>
      </c>
    </row>
    <row r="1958" spans="1:18" ht="18" customHeight="1" x14ac:dyDescent="0.2">
      <c r="A1958" s="16" t="str">
        <f>'Limiting Factor Scores'!A173</f>
        <v>UGR11</v>
      </c>
      <c r="B1958" s="16" t="str">
        <f>'Limiting Factor Scores'!B173</f>
        <v>Upper Grande Ronde</v>
      </c>
      <c r="C1958" s="16" t="str">
        <f>'Limiting Factor Scores'!C173</f>
        <v>Floodplain Condition</v>
      </c>
      <c r="D1958" s="18">
        <f>'Limiting Factor Scores'!D173</f>
        <v>0.45040000000000002</v>
      </c>
      <c r="E1958" s="19">
        <f>'Limiting Factor Scores'!E173</f>
        <v>2.93</v>
      </c>
      <c r="F1958" s="18">
        <f>'Limiting Factor Scores'!F173</f>
        <v>0.53425</v>
      </c>
      <c r="G1958" s="18">
        <f>'Limiting Factor Scores'!G173</f>
        <v>1.4626635443888398</v>
      </c>
      <c r="H1958" s="18">
        <f>'Limiting Factor Scores'!H173</f>
        <v>0.41528644604850906</v>
      </c>
      <c r="I1958" s="17">
        <f>LFAT!A139</f>
        <v>10</v>
      </c>
      <c r="J1958" s="16" t="str">
        <f>LFAT!B139</f>
        <v>Upland Treatments</v>
      </c>
      <c r="K1958" s="16" t="str">
        <f>LFAT!D139</f>
        <v>N</v>
      </c>
      <c r="L1958" s="19">
        <f>LFAT!F139</f>
        <v>0.1</v>
      </c>
      <c r="M1958" s="16" t="str">
        <f>LFAT!G139</f>
        <v>R</v>
      </c>
      <c r="N1958" s="19">
        <f>LFAT!I139</f>
        <v>0.1</v>
      </c>
      <c r="O1958" s="18">
        <f>LFAT!J139</f>
        <v>0.01</v>
      </c>
      <c r="P1958" s="18">
        <f t="shared" si="90"/>
        <v>5.3425E-3</v>
      </c>
      <c r="Q1958" s="18">
        <f t="shared" si="91"/>
        <v>1.4626635443888399E-2</v>
      </c>
      <c r="R1958" s="18">
        <f t="shared" si="92"/>
        <v>4.1528644604850911E-3</v>
      </c>
    </row>
    <row r="1959" spans="1:18" ht="18" customHeight="1" x14ac:dyDescent="0.2">
      <c r="A1959" s="16" t="str">
        <f>'Limiting Factor Scores'!A174</f>
        <v>UGR11</v>
      </c>
      <c r="B1959" s="16" t="str">
        <f>'Limiting Factor Scores'!B174</f>
        <v>Upper Grande Ronde</v>
      </c>
      <c r="C1959" s="16" t="str">
        <f>'Limiting Factor Scores'!C174</f>
        <v>Increased Sediment Quantity</v>
      </c>
      <c r="D1959" s="18">
        <f>'Limiting Factor Scores'!D174</f>
        <v>0.45040000000000002</v>
      </c>
      <c r="E1959" s="19">
        <f>'Limiting Factor Scores'!E174</f>
        <v>3.37</v>
      </c>
      <c r="F1959" s="18">
        <f>'Limiting Factor Scores'!F174</f>
        <v>0.63324999999999998</v>
      </c>
      <c r="G1959" s="18">
        <f>'Limiting Factor Scores'!G174</f>
        <v>1.036963158367703</v>
      </c>
      <c r="H1959" s="18">
        <f>'Limiting Factor Scores'!H174</f>
        <v>0.3411588418906536</v>
      </c>
      <c r="I1959" s="17">
        <f>LFAT!A145</f>
        <v>10</v>
      </c>
      <c r="J1959" s="16" t="str">
        <f>LFAT!B145</f>
        <v>Upland Treatments</v>
      </c>
      <c r="K1959" s="16" t="str">
        <f>LFAT!D145</f>
        <v>I</v>
      </c>
      <c r="L1959" s="19">
        <f>LFAT!F145</f>
        <v>0.5</v>
      </c>
      <c r="M1959" s="16" t="str">
        <f>LFAT!G145</f>
        <v>CD</v>
      </c>
      <c r="N1959" s="19">
        <f>LFAT!I145</f>
        <v>0.5</v>
      </c>
      <c r="O1959" s="18">
        <f>LFAT!J145</f>
        <v>0.25</v>
      </c>
      <c r="P1959" s="18">
        <f t="shared" si="90"/>
        <v>0.15831249999999999</v>
      </c>
      <c r="Q1959" s="18">
        <f t="shared" si="91"/>
        <v>0.25924078959192576</v>
      </c>
      <c r="R1959" s="18">
        <f t="shared" si="92"/>
        <v>8.5289710472663399E-2</v>
      </c>
    </row>
    <row r="1960" spans="1:18" ht="18" customHeight="1" x14ac:dyDescent="0.2">
      <c r="A1960" s="16" t="str">
        <f>'Limiting Factor Scores'!A175</f>
        <v>UGR11</v>
      </c>
      <c r="B1960" s="16" t="str">
        <f>'Limiting Factor Scores'!B175</f>
        <v>Upper Grande Ronde</v>
      </c>
      <c r="C1960" s="16" t="str">
        <f>'Limiting Factor Scores'!C175</f>
        <v>Non-Native Species Interactions and Competition</v>
      </c>
      <c r="D1960" s="18">
        <f>'Limiting Factor Scores'!D175</f>
        <v>0.45040000000000002</v>
      </c>
      <c r="E1960" s="19">
        <f>'Limiting Factor Scores'!E175</f>
        <v>2.88</v>
      </c>
      <c r="F1960" s="18">
        <f>'Limiting Factor Scores'!F175</f>
        <v>0.52300000000000002</v>
      </c>
      <c r="G1960" s="18">
        <f>'Limiting Factor Scores'!G175</f>
        <v>0.94728449704190321</v>
      </c>
      <c r="H1960" s="18">
        <f>'Limiting Factor Scores'!H175</f>
        <v>0.33415755083796161</v>
      </c>
      <c r="I1960" s="17">
        <f>LFAT!A151</f>
        <v>10</v>
      </c>
      <c r="J1960" s="16" t="str">
        <f>LFAT!B151</f>
        <v>Upland Treatments</v>
      </c>
      <c r="K1960" s="16" t="str">
        <f>LFAT!D151</f>
        <v>N</v>
      </c>
      <c r="L1960" s="19">
        <f>LFAT!F151</f>
        <v>0.1</v>
      </c>
      <c r="M1960" s="16" t="str">
        <f>LFAT!G151</f>
        <v>R</v>
      </c>
      <c r="N1960" s="19">
        <f>LFAT!I151</f>
        <v>0.1</v>
      </c>
      <c r="O1960" s="18">
        <f>LFAT!J151</f>
        <v>0.01</v>
      </c>
      <c r="P1960" s="18">
        <f t="shared" si="90"/>
        <v>5.2300000000000003E-3</v>
      </c>
      <c r="Q1960" s="18">
        <f t="shared" si="91"/>
        <v>9.4728449704190327E-3</v>
      </c>
      <c r="R1960" s="18">
        <f t="shared" si="92"/>
        <v>3.341575508379616E-3</v>
      </c>
    </row>
    <row r="1961" spans="1:18" ht="18" customHeight="1" x14ac:dyDescent="0.2">
      <c r="A1961" s="16" t="str">
        <f>'Limiting Factor Scores'!A176</f>
        <v>UGR11</v>
      </c>
      <c r="B1961" s="16" t="str">
        <f>'Limiting Factor Scores'!B176</f>
        <v>Upper Grande Ronde</v>
      </c>
      <c r="C1961" s="16" t="str">
        <f>'Limiting Factor Scores'!C176</f>
        <v>Predation</v>
      </c>
      <c r="D1961" s="18">
        <f>'Limiting Factor Scores'!D176</f>
        <v>0.45040000000000002</v>
      </c>
      <c r="E1961" s="19">
        <f>'Limiting Factor Scores'!E176</f>
        <v>1.82</v>
      </c>
      <c r="F1961" s="18">
        <f>'Limiting Factor Scores'!F176</f>
        <v>0.28449999999999998</v>
      </c>
      <c r="G1961" s="18">
        <f>'Limiting Factor Scores'!G176</f>
        <v>0.68828841162993226</v>
      </c>
      <c r="H1961" s="18">
        <f>'Limiting Factor Scores'!H176</f>
        <v>0.21044052073495617</v>
      </c>
      <c r="I1961" s="17">
        <f>LFAT!A149</f>
        <v>10</v>
      </c>
      <c r="J1961" s="16" t="str">
        <f>LFAT!B149</f>
        <v>Upland Treatments</v>
      </c>
      <c r="K1961" s="16" t="str">
        <f>LFAT!D149</f>
        <v>N</v>
      </c>
      <c r="L1961" s="19">
        <f>LFAT!F149</f>
        <v>0.1</v>
      </c>
      <c r="M1961" s="16" t="str">
        <f>LFAT!G149</f>
        <v>R</v>
      </c>
      <c r="N1961" s="19">
        <f>LFAT!I149</f>
        <v>0.1</v>
      </c>
      <c r="O1961" s="18">
        <f>LFAT!J149</f>
        <v>0.01</v>
      </c>
      <c r="P1961" s="18">
        <f t="shared" si="90"/>
        <v>2.8449999999999999E-3</v>
      </c>
      <c r="Q1961" s="18">
        <f t="shared" si="91"/>
        <v>6.8828841162993232E-3</v>
      </c>
      <c r="R1961" s="18">
        <f t="shared" si="92"/>
        <v>2.1044052073495617E-3</v>
      </c>
    </row>
    <row r="1962" spans="1:18" ht="18" customHeight="1" x14ac:dyDescent="0.2">
      <c r="A1962" s="16" t="str">
        <f>'Limiting Factor Scores'!A177</f>
        <v>UGR11</v>
      </c>
      <c r="B1962" s="16" t="str">
        <f>'Limiting Factor Scores'!B177</f>
        <v>Upper Grande Ronde</v>
      </c>
      <c r="C1962" s="16" t="str">
        <f>'Limiting Factor Scores'!C177</f>
        <v>Riparian Condition</v>
      </c>
      <c r="D1962" s="18">
        <f>'Limiting Factor Scores'!D177</f>
        <v>0.45040000000000002</v>
      </c>
      <c r="E1962" s="19">
        <f>'Limiting Factor Scores'!E177</f>
        <v>3.1</v>
      </c>
      <c r="F1962" s="18">
        <f>'Limiting Factor Scores'!F177</f>
        <v>0.57250000000000001</v>
      </c>
      <c r="G1962" s="18">
        <f>'Limiting Factor Scores'!G177</f>
        <v>1.6005366145067323</v>
      </c>
      <c r="H1962" s="18">
        <f>'Limiting Factor Scores'!H177</f>
        <v>0.51679467047388017</v>
      </c>
      <c r="I1962" s="17">
        <f>LFAT!A138</f>
        <v>10</v>
      </c>
      <c r="J1962" s="16" t="str">
        <f>LFAT!B138</f>
        <v>Upland Treatments</v>
      </c>
      <c r="K1962" s="16" t="str">
        <f>LFAT!D138</f>
        <v>N</v>
      </c>
      <c r="L1962" s="19">
        <f>LFAT!F138</f>
        <v>0.1</v>
      </c>
      <c r="M1962" s="16" t="str">
        <f>LFAT!G138</f>
        <v>R</v>
      </c>
      <c r="N1962" s="19">
        <f>LFAT!I138</f>
        <v>0.1</v>
      </c>
      <c r="O1962" s="18">
        <f>LFAT!J138</f>
        <v>0.01</v>
      </c>
      <c r="P1962" s="18">
        <f t="shared" si="90"/>
        <v>5.7250000000000001E-3</v>
      </c>
      <c r="Q1962" s="18">
        <f t="shared" si="91"/>
        <v>1.6005366145067323E-2</v>
      </c>
      <c r="R1962" s="18">
        <f t="shared" si="92"/>
        <v>5.1679467047388017E-3</v>
      </c>
    </row>
    <row r="1963" spans="1:18" ht="18" customHeight="1" x14ac:dyDescent="0.2">
      <c r="A1963" s="16" t="str">
        <f>'Limiting Factor Scores'!A178</f>
        <v>UGR11</v>
      </c>
      <c r="B1963" s="16" t="str">
        <f>'Limiting Factor Scores'!B178</f>
        <v>Upper Grande Ronde</v>
      </c>
      <c r="C1963" s="16" t="str">
        <f>'Limiting Factor Scores'!C178</f>
        <v>Side Channel and Wetland Habitat</v>
      </c>
      <c r="D1963" s="18">
        <f>'Limiting Factor Scores'!D178</f>
        <v>0.45040000000000002</v>
      </c>
      <c r="E1963" s="19">
        <f>'Limiting Factor Scores'!E178</f>
        <v>3.29</v>
      </c>
      <c r="F1963" s="18">
        <f>'Limiting Factor Scores'!F178</f>
        <v>0.61524999999999996</v>
      </c>
      <c r="G1963" s="18">
        <f>'Limiting Factor Scores'!G178</f>
        <v>2.1297775252392421</v>
      </c>
      <c r="H1963" s="18">
        <f>'Limiting Factor Scores'!H178</f>
        <v>0.62076285079242677</v>
      </c>
      <c r="I1963" s="17">
        <f>LFAT!A140</f>
        <v>10</v>
      </c>
      <c r="J1963" s="16" t="str">
        <f>LFAT!B140</f>
        <v>Upland Treatments</v>
      </c>
      <c r="K1963" s="16" t="str">
        <f>LFAT!D140</f>
        <v>N</v>
      </c>
      <c r="L1963" s="19">
        <f>LFAT!F140</f>
        <v>0.1</v>
      </c>
      <c r="M1963" s="16" t="str">
        <f>LFAT!G140</f>
        <v>R</v>
      </c>
      <c r="N1963" s="19">
        <f>LFAT!I140</f>
        <v>0.1</v>
      </c>
      <c r="O1963" s="18">
        <f>LFAT!J140</f>
        <v>0.01</v>
      </c>
      <c r="P1963" s="18">
        <f t="shared" si="90"/>
        <v>6.1525E-3</v>
      </c>
      <c r="Q1963" s="18">
        <f t="shared" si="91"/>
        <v>2.1297775252392421E-2</v>
      </c>
      <c r="R1963" s="18">
        <f t="shared" si="92"/>
        <v>6.2076285079242675E-3</v>
      </c>
    </row>
    <row r="1964" spans="1:18" ht="18" customHeight="1" x14ac:dyDescent="0.2">
      <c r="A1964" s="16" t="str">
        <f>'Limiting Factor Scores'!A179</f>
        <v>UGR11</v>
      </c>
      <c r="B1964" s="16" t="str">
        <f>'Limiting Factor Scores'!B179</f>
        <v>Upper Grande Ronde</v>
      </c>
      <c r="C1964" s="16" t="str">
        <f>'Limiting Factor Scores'!C179</f>
        <v>Summer Water Temperature</v>
      </c>
      <c r="D1964" s="18">
        <f>'Limiting Factor Scores'!D179</f>
        <v>0.45040000000000002</v>
      </c>
      <c r="E1964" s="19">
        <f>'Limiting Factor Scores'!E179</f>
        <v>4.22</v>
      </c>
      <c r="F1964" s="18">
        <f>'Limiting Factor Scores'!F179</f>
        <v>0.82450000000000001</v>
      </c>
      <c r="G1964" s="18">
        <f>'Limiting Factor Scores'!G179</f>
        <v>2.4721619542326643</v>
      </c>
      <c r="H1964" s="18">
        <f>'Limiting Factor Scores'!H179</f>
        <v>0.77363814975816603</v>
      </c>
      <c r="I1964" s="17">
        <f>LFAT!A146</f>
        <v>10</v>
      </c>
      <c r="J1964" s="16" t="str">
        <f>LFAT!B146</f>
        <v>Upland Treatments</v>
      </c>
      <c r="K1964" s="16" t="str">
        <f>LFAT!D146</f>
        <v>I</v>
      </c>
      <c r="L1964" s="19">
        <f>LFAT!F146</f>
        <v>0.5</v>
      </c>
      <c r="M1964" s="16" t="str">
        <f>LFAT!G146</f>
        <v>CD</v>
      </c>
      <c r="N1964" s="19">
        <f>LFAT!I146</f>
        <v>0.5</v>
      </c>
      <c r="O1964" s="18">
        <f>LFAT!J146</f>
        <v>0.25</v>
      </c>
      <c r="P1964" s="18">
        <f t="shared" si="90"/>
        <v>0.206125</v>
      </c>
      <c r="Q1964" s="18">
        <f t="shared" si="91"/>
        <v>0.61804048855816607</v>
      </c>
      <c r="R1964" s="18">
        <f t="shared" si="92"/>
        <v>0.19340953743954151</v>
      </c>
    </row>
    <row r="1965" spans="1:18" ht="18" customHeight="1" x14ac:dyDescent="0.2">
      <c r="A1965" s="16" t="str">
        <f>'Limiting Factor Scores'!A180</f>
        <v>UGR11</v>
      </c>
      <c r="B1965" s="16" t="str">
        <f>'Limiting Factor Scores'!B180</f>
        <v>Upper Grande Ronde</v>
      </c>
      <c r="C1965" s="16" t="str">
        <f>'Limiting Factor Scores'!C180</f>
        <v>Water Quality</v>
      </c>
      <c r="D1965" s="18">
        <f>'Limiting Factor Scores'!D180</f>
        <v>0.45040000000000002</v>
      </c>
      <c r="E1965" s="19">
        <f>'Limiting Factor Scores'!E180</f>
        <v>3.3</v>
      </c>
      <c r="F1965" s="18">
        <f>'Limiting Factor Scores'!F180</f>
        <v>0.61750000000000005</v>
      </c>
      <c r="G1965" s="18">
        <f>'Limiting Factor Scores'!G180</f>
        <v>1.6190673575799062</v>
      </c>
      <c r="H1965" s="18">
        <f>'Limiting Factor Scores'!H180</f>
        <v>0.44942528626562822</v>
      </c>
      <c r="I1965" s="17">
        <f>LFAT!A148</f>
        <v>10</v>
      </c>
      <c r="J1965" s="16" t="str">
        <f>LFAT!B148</f>
        <v>Upland Treatments</v>
      </c>
      <c r="K1965" s="16" t="str">
        <f>LFAT!D148</f>
        <v>I</v>
      </c>
      <c r="L1965" s="19">
        <f>LFAT!F148</f>
        <v>0.5</v>
      </c>
      <c r="M1965" s="16" t="str">
        <f>LFAT!G148</f>
        <v>CD</v>
      </c>
      <c r="N1965" s="19">
        <f>LFAT!I148</f>
        <v>0.5</v>
      </c>
      <c r="O1965" s="18">
        <f>LFAT!J148</f>
        <v>0.25</v>
      </c>
      <c r="P1965" s="18">
        <f t="shared" si="90"/>
        <v>0.15437500000000001</v>
      </c>
      <c r="Q1965" s="18">
        <f t="shared" si="91"/>
        <v>0.40476683939497654</v>
      </c>
      <c r="R1965" s="18">
        <f t="shared" si="92"/>
        <v>0.11235632156640706</v>
      </c>
    </row>
    <row r="1966" spans="1:18" ht="18" customHeight="1" x14ac:dyDescent="0.2">
      <c r="A1966" s="16" t="str">
        <f>'Limiting Factor Scores'!A181</f>
        <v>UGR11</v>
      </c>
      <c r="B1966" s="16" t="str">
        <f>'Limiting Factor Scores'!B181</f>
        <v>Upper Grande Ronde</v>
      </c>
      <c r="C1966" s="16" t="str">
        <f>'Limiting Factor Scores'!C181</f>
        <v>Winter Water Temperature</v>
      </c>
      <c r="D1966" s="18">
        <f>'Limiting Factor Scores'!D181</f>
        <v>0.45040000000000002</v>
      </c>
      <c r="E1966" s="19">
        <f>'Limiting Factor Scores'!E181</f>
        <v>2.88</v>
      </c>
      <c r="F1966" s="18">
        <f>'Limiting Factor Scores'!F181</f>
        <v>0.52300000000000002</v>
      </c>
      <c r="G1966" s="18">
        <f>'Limiting Factor Scores'!G181</f>
        <v>1.1290015943193656</v>
      </c>
      <c r="H1966" s="18">
        <f>'Limiting Factor Scores'!H181</f>
        <v>0.30750570998088317</v>
      </c>
      <c r="I1966" s="17">
        <f>LFAT!A147</f>
        <v>10</v>
      </c>
      <c r="J1966" s="16" t="str">
        <f>LFAT!B147</f>
        <v>Upland Treatments</v>
      </c>
      <c r="K1966" s="16" t="str">
        <f>LFAT!D147</f>
        <v>N</v>
      </c>
      <c r="L1966" s="19">
        <f>LFAT!F147</f>
        <v>0.1</v>
      </c>
      <c r="M1966" s="16" t="str">
        <f>LFAT!G147</f>
        <v>R</v>
      </c>
      <c r="N1966" s="19">
        <f>LFAT!I147</f>
        <v>0.1</v>
      </c>
      <c r="O1966" s="18">
        <f>LFAT!J147</f>
        <v>0.01</v>
      </c>
      <c r="P1966" s="18">
        <f t="shared" si="90"/>
        <v>5.2300000000000003E-3</v>
      </c>
      <c r="Q1966" s="18">
        <f t="shared" si="91"/>
        <v>1.1290015943193657E-2</v>
      </c>
      <c r="R1966" s="18">
        <f t="shared" si="92"/>
        <v>3.0750570998088317E-3</v>
      </c>
    </row>
    <row r="1967" spans="1:18" ht="18" customHeight="1" x14ac:dyDescent="0.2">
      <c r="A1967" s="16" t="str">
        <f>'Limiting Factor Scores'!A167</f>
        <v>UGR11</v>
      </c>
      <c r="B1967" s="16" t="str">
        <f>'Limiting Factor Scores'!B167</f>
        <v>Upper Grande Ronde</v>
      </c>
      <c r="C1967" s="16" t="str">
        <f>'Limiting Factor Scores'!C167</f>
        <v>Altered Flow Timing</v>
      </c>
      <c r="D1967" s="18">
        <f>'Limiting Factor Scores'!D167</f>
        <v>0.45040000000000002</v>
      </c>
      <c r="E1967" s="19">
        <f>'Limiting Factor Scores'!E167</f>
        <v>3</v>
      </c>
      <c r="F1967" s="18">
        <f>'Limiting Factor Scores'!F167</f>
        <v>0.55000000000000004</v>
      </c>
      <c r="G1967" s="18">
        <f>'Limiting Factor Scores'!G167</f>
        <v>1.2987605714639598</v>
      </c>
      <c r="H1967" s="18">
        <f>'Limiting Factor Scores'!H167</f>
        <v>0.36144117434976758</v>
      </c>
      <c r="I1967" s="17">
        <f>LFAT!A158</f>
        <v>11</v>
      </c>
      <c r="J1967" s="16" t="str">
        <f>LFAT!B158</f>
        <v>Species Management (non-native or unnatural)</v>
      </c>
      <c r="K1967" s="16" t="str">
        <f>LFAT!D158</f>
        <v>N</v>
      </c>
      <c r="L1967" s="19">
        <f>LFAT!F158</f>
        <v>0.1</v>
      </c>
      <c r="M1967" s="16" t="str">
        <f>LFAT!G158</f>
        <v>R</v>
      </c>
      <c r="N1967" s="19">
        <f>LFAT!I158</f>
        <v>0.1</v>
      </c>
      <c r="O1967" s="18">
        <f>LFAT!J158</f>
        <v>0.01</v>
      </c>
      <c r="P1967" s="18">
        <f t="shared" si="90"/>
        <v>5.5000000000000005E-3</v>
      </c>
      <c r="Q1967" s="18">
        <f t="shared" si="91"/>
        <v>1.2987605714639599E-2</v>
      </c>
      <c r="R1967" s="18">
        <f t="shared" si="92"/>
        <v>3.6144117434976759E-3</v>
      </c>
    </row>
    <row r="1968" spans="1:18" ht="18" customHeight="1" x14ac:dyDescent="0.2">
      <c r="A1968" s="16" t="str">
        <f>'Limiting Factor Scores'!A168</f>
        <v>UGR11</v>
      </c>
      <c r="B1968" s="16" t="str">
        <f>'Limiting Factor Scores'!B168</f>
        <v>Upper Grande Ronde</v>
      </c>
      <c r="C1968" s="16" t="str">
        <f>'Limiting Factor Scores'!C168</f>
        <v>Altered Primary Productivity</v>
      </c>
      <c r="D1968" s="18">
        <f>'Limiting Factor Scores'!D168</f>
        <v>0.45040000000000002</v>
      </c>
      <c r="E1968" s="19">
        <f>'Limiting Factor Scores'!E168</f>
        <v>4.22</v>
      </c>
      <c r="F1968" s="18">
        <f>'Limiting Factor Scores'!F168</f>
        <v>0.82450000000000001</v>
      </c>
      <c r="G1968" s="18">
        <f>'Limiting Factor Scores'!G168</f>
        <v>1.3501399511633181</v>
      </c>
      <c r="H1968" s="18">
        <f>'Limiting Factor Scores'!H168</f>
        <v>0.38665992274156835</v>
      </c>
      <c r="I1968" s="17">
        <f>LFAT!A165</f>
        <v>11</v>
      </c>
      <c r="J1968" s="16" t="str">
        <f>LFAT!B165</f>
        <v>Species Management (non-native or unnatural)</v>
      </c>
      <c r="K1968" s="16" t="str">
        <f>LFAT!D165</f>
        <v>N</v>
      </c>
      <c r="L1968" s="19">
        <f>LFAT!F165</f>
        <v>0.1</v>
      </c>
      <c r="M1968" s="16" t="str">
        <f>LFAT!G165</f>
        <v>R</v>
      </c>
      <c r="N1968" s="19">
        <f>LFAT!I165</f>
        <v>0.1</v>
      </c>
      <c r="O1968" s="18">
        <f>LFAT!J165</f>
        <v>0.01</v>
      </c>
      <c r="P1968" s="18">
        <f t="shared" si="90"/>
        <v>8.2450000000000006E-3</v>
      </c>
      <c r="Q1968" s="18">
        <f t="shared" si="91"/>
        <v>1.3501399511633181E-2</v>
      </c>
      <c r="R1968" s="18">
        <f t="shared" si="92"/>
        <v>3.8665992274156836E-3</v>
      </c>
    </row>
    <row r="1969" spans="1:18" ht="18" customHeight="1" x14ac:dyDescent="0.2">
      <c r="A1969" s="16" t="str">
        <f>'Limiting Factor Scores'!A169</f>
        <v>UGR11</v>
      </c>
      <c r="B1969" s="16" t="str">
        <f>'Limiting Factor Scores'!B169</f>
        <v>Upper Grande Ronde</v>
      </c>
      <c r="C1969" s="16" t="str">
        <f>'Limiting Factor Scores'!C169</f>
        <v>Anthropogenic Barriers</v>
      </c>
      <c r="D1969" s="18">
        <f>'Limiting Factor Scores'!D169</f>
        <v>0.45040000000000002</v>
      </c>
      <c r="E1969" s="19">
        <f>'Limiting Factor Scores'!E169</f>
        <v>2.29</v>
      </c>
      <c r="F1969" s="18">
        <f>'Limiting Factor Scores'!F169</f>
        <v>0.39024999999999999</v>
      </c>
      <c r="G1969" s="18">
        <f>'Limiting Factor Scores'!G169</f>
        <v>0.93282906979912161</v>
      </c>
      <c r="H1969" s="18">
        <f>'Limiting Factor Scores'!H169</f>
        <v>0.29544190671261789</v>
      </c>
      <c r="I1969" s="17">
        <f>LFAT!A152</f>
        <v>11</v>
      </c>
      <c r="J1969" s="16" t="str">
        <f>LFAT!B152</f>
        <v>Species Management (non-native or unnatural)</v>
      </c>
      <c r="K1969" s="16" t="str">
        <f>LFAT!D152</f>
        <v>N</v>
      </c>
      <c r="L1969" s="19">
        <f>LFAT!F152</f>
        <v>0.1</v>
      </c>
      <c r="M1969" s="16" t="str">
        <f>LFAT!G152</f>
        <v>R</v>
      </c>
      <c r="N1969" s="19">
        <f>LFAT!I152</f>
        <v>0.1</v>
      </c>
      <c r="O1969" s="18">
        <f>LFAT!J152</f>
        <v>0.01</v>
      </c>
      <c r="P1969" s="18">
        <f t="shared" si="90"/>
        <v>3.9025000000000002E-3</v>
      </c>
      <c r="Q1969" s="18">
        <f t="shared" si="91"/>
        <v>9.3282906979912164E-3</v>
      </c>
      <c r="R1969" s="18">
        <f t="shared" si="92"/>
        <v>2.954419067126179E-3</v>
      </c>
    </row>
    <row r="1970" spans="1:18" ht="18" customHeight="1" x14ac:dyDescent="0.2">
      <c r="A1970" s="16" t="str">
        <f>'Limiting Factor Scores'!A170</f>
        <v>UGR11</v>
      </c>
      <c r="B1970" s="16" t="str">
        <f>'Limiting Factor Scores'!B170</f>
        <v>Upper Grande Ronde</v>
      </c>
      <c r="C1970" s="16" t="str">
        <f>'Limiting Factor Scores'!C170</f>
        <v>Channel and Habitat Structure</v>
      </c>
      <c r="D1970" s="18">
        <f>'Limiting Factor Scores'!D170</f>
        <v>0.45040000000000002</v>
      </c>
      <c r="E1970" s="19">
        <f>'Limiting Factor Scores'!E170</f>
        <v>3.44</v>
      </c>
      <c r="F1970" s="18">
        <f>'Limiting Factor Scores'!F170</f>
        <v>0.64900000000000002</v>
      </c>
      <c r="G1970" s="18">
        <f>'Limiting Factor Scores'!G170</f>
        <v>2.5472693710527445</v>
      </c>
      <c r="H1970" s="18">
        <f>'Limiting Factor Scores'!H170</f>
        <v>0.77113360389595509</v>
      </c>
      <c r="I1970" s="17">
        <f>LFAT!A156</f>
        <v>11</v>
      </c>
      <c r="J1970" s="16" t="str">
        <f>LFAT!B156</f>
        <v>Species Management (non-native or unnatural)</v>
      </c>
      <c r="K1970" s="16" t="str">
        <f>LFAT!D156</f>
        <v>N</v>
      </c>
      <c r="L1970" s="19">
        <f>LFAT!F156</f>
        <v>0.1</v>
      </c>
      <c r="M1970" s="16" t="str">
        <f>LFAT!G156</f>
        <v>R</v>
      </c>
      <c r="N1970" s="19">
        <f>LFAT!I156</f>
        <v>0.1</v>
      </c>
      <c r="O1970" s="18">
        <f>LFAT!J156</f>
        <v>0.01</v>
      </c>
      <c r="P1970" s="18">
        <f t="shared" si="90"/>
        <v>6.4900000000000001E-3</v>
      </c>
      <c r="Q1970" s="18">
        <f t="shared" si="91"/>
        <v>2.5472693710527447E-2</v>
      </c>
      <c r="R1970" s="18">
        <f t="shared" si="92"/>
        <v>7.7113360389595509E-3</v>
      </c>
    </row>
    <row r="1971" spans="1:18" ht="18" customHeight="1" x14ac:dyDescent="0.2">
      <c r="A1971" s="16" t="str">
        <f>'Limiting Factor Scores'!A171</f>
        <v>UGR11</v>
      </c>
      <c r="B1971" s="16" t="str">
        <f>'Limiting Factor Scores'!B171</f>
        <v>Upper Grande Ronde</v>
      </c>
      <c r="C1971" s="16" t="str">
        <f>'Limiting Factor Scores'!C171</f>
        <v>Decreased Sediment Quantity</v>
      </c>
      <c r="D1971" s="18">
        <f>'Limiting Factor Scores'!D171</f>
        <v>0.45040000000000002</v>
      </c>
      <c r="E1971" s="19">
        <f>'Limiting Factor Scores'!E171</f>
        <v>3.73</v>
      </c>
      <c r="F1971" s="18">
        <f>'Limiting Factor Scores'!F171</f>
        <v>0.71425000000000005</v>
      </c>
      <c r="G1971" s="18">
        <f>'Limiting Factor Scores'!G171</f>
        <v>1.6659371072807281</v>
      </c>
      <c r="H1971" s="18">
        <f>'Limiting Factor Scores'!H171</f>
        <v>0.49626543047165378</v>
      </c>
      <c r="I1971" s="17">
        <f>LFAT!A159</f>
        <v>11</v>
      </c>
      <c r="J1971" s="16" t="str">
        <f>LFAT!B159</f>
        <v>Species Management (non-native or unnatural)</v>
      </c>
      <c r="K1971" s="16" t="str">
        <f>LFAT!D159</f>
        <v>N</v>
      </c>
      <c r="L1971" s="19">
        <f>LFAT!F159</f>
        <v>0.1</v>
      </c>
      <c r="M1971" s="16" t="str">
        <f>LFAT!G159</f>
        <v>R</v>
      </c>
      <c r="N1971" s="19">
        <f>LFAT!I159</f>
        <v>0.1</v>
      </c>
      <c r="O1971" s="18">
        <f>LFAT!J159</f>
        <v>0.01</v>
      </c>
      <c r="P1971" s="18">
        <f t="shared" si="90"/>
        <v>7.1425000000000004E-3</v>
      </c>
      <c r="Q1971" s="18">
        <f t="shared" si="91"/>
        <v>1.665937107280728E-2</v>
      </c>
      <c r="R1971" s="18">
        <f t="shared" si="92"/>
        <v>4.962654304716538E-3</v>
      </c>
    </row>
    <row r="1972" spans="1:18" ht="18" customHeight="1" x14ac:dyDescent="0.2">
      <c r="A1972" s="16" t="str">
        <f>'Limiting Factor Scores'!A172</f>
        <v>UGR11</v>
      </c>
      <c r="B1972" s="16" t="str">
        <f>'Limiting Factor Scores'!B172</f>
        <v>Upper Grande Ronde</v>
      </c>
      <c r="C1972" s="16" t="str">
        <f>'Limiting Factor Scores'!C172</f>
        <v>Decreased Water Quantity</v>
      </c>
      <c r="D1972" s="18">
        <f>'Limiting Factor Scores'!D172</f>
        <v>0.45040000000000002</v>
      </c>
      <c r="E1972" s="19">
        <f>'Limiting Factor Scores'!E172</f>
        <v>3.56</v>
      </c>
      <c r="F1972" s="18">
        <f>'Limiting Factor Scores'!F172</f>
        <v>0.67600000000000005</v>
      </c>
      <c r="G1972" s="18">
        <f>'Limiting Factor Scores'!G172</f>
        <v>2.2813532117765378</v>
      </c>
      <c r="H1972" s="18">
        <f>'Limiting Factor Scores'!H172</f>
        <v>0.65935239918575461</v>
      </c>
      <c r="I1972" s="17">
        <f>LFAT!A157</f>
        <v>11</v>
      </c>
      <c r="J1972" s="16" t="str">
        <f>LFAT!B157</f>
        <v>Species Management (non-native or unnatural)</v>
      </c>
      <c r="K1972" s="16" t="str">
        <f>LFAT!D157</f>
        <v>N</v>
      </c>
      <c r="L1972" s="19">
        <f>LFAT!F157</f>
        <v>0.1</v>
      </c>
      <c r="M1972" s="16" t="str">
        <f>LFAT!G157</f>
        <v>R</v>
      </c>
      <c r="N1972" s="19">
        <f>LFAT!I157</f>
        <v>0.1</v>
      </c>
      <c r="O1972" s="18">
        <f>LFAT!J157</f>
        <v>0.01</v>
      </c>
      <c r="P1972" s="18">
        <f t="shared" si="90"/>
        <v>6.7600000000000004E-3</v>
      </c>
      <c r="Q1972" s="18">
        <f t="shared" si="91"/>
        <v>2.2813532117765378E-2</v>
      </c>
      <c r="R1972" s="18">
        <f t="shared" si="92"/>
        <v>6.5935239918575462E-3</v>
      </c>
    </row>
    <row r="1973" spans="1:18" ht="18" customHeight="1" x14ac:dyDescent="0.2">
      <c r="A1973" s="16" t="str">
        <f>'Limiting Factor Scores'!A173</f>
        <v>UGR11</v>
      </c>
      <c r="B1973" s="16" t="str">
        <f>'Limiting Factor Scores'!B173</f>
        <v>Upper Grande Ronde</v>
      </c>
      <c r="C1973" s="16" t="str">
        <f>'Limiting Factor Scores'!C173</f>
        <v>Floodplain Condition</v>
      </c>
      <c r="D1973" s="18">
        <f>'Limiting Factor Scores'!D173</f>
        <v>0.45040000000000002</v>
      </c>
      <c r="E1973" s="19">
        <f>'Limiting Factor Scores'!E173</f>
        <v>2.93</v>
      </c>
      <c r="F1973" s="18">
        <f>'Limiting Factor Scores'!F173</f>
        <v>0.53425</v>
      </c>
      <c r="G1973" s="18">
        <f>'Limiting Factor Scores'!G173</f>
        <v>1.4626635443888398</v>
      </c>
      <c r="H1973" s="18">
        <f>'Limiting Factor Scores'!H173</f>
        <v>0.41528644604850906</v>
      </c>
      <c r="I1973" s="17">
        <f>LFAT!A154</f>
        <v>11</v>
      </c>
      <c r="J1973" s="16" t="str">
        <f>LFAT!B154</f>
        <v>Species Management (non-native or unnatural)</v>
      </c>
      <c r="K1973" s="16" t="str">
        <f>LFAT!D154</f>
        <v>N</v>
      </c>
      <c r="L1973" s="19">
        <f>LFAT!F154</f>
        <v>0.1</v>
      </c>
      <c r="M1973" s="16" t="str">
        <f>LFAT!G154</f>
        <v>R</v>
      </c>
      <c r="N1973" s="19">
        <f>LFAT!I154</f>
        <v>0.1</v>
      </c>
      <c r="O1973" s="18">
        <f>LFAT!J154</f>
        <v>0.01</v>
      </c>
      <c r="P1973" s="18">
        <f t="shared" si="90"/>
        <v>5.3425E-3</v>
      </c>
      <c r="Q1973" s="18">
        <f t="shared" si="91"/>
        <v>1.4626635443888399E-2</v>
      </c>
      <c r="R1973" s="18">
        <f t="shared" si="92"/>
        <v>4.1528644604850911E-3</v>
      </c>
    </row>
    <row r="1974" spans="1:18" ht="18" customHeight="1" x14ac:dyDescent="0.2">
      <c r="A1974" s="16" t="str">
        <f>'Limiting Factor Scores'!A174</f>
        <v>UGR11</v>
      </c>
      <c r="B1974" s="16" t="str">
        <f>'Limiting Factor Scores'!B174</f>
        <v>Upper Grande Ronde</v>
      </c>
      <c r="C1974" s="16" t="str">
        <f>'Limiting Factor Scores'!C174</f>
        <v>Increased Sediment Quantity</v>
      </c>
      <c r="D1974" s="18">
        <f>'Limiting Factor Scores'!D174</f>
        <v>0.45040000000000002</v>
      </c>
      <c r="E1974" s="19">
        <f>'Limiting Factor Scores'!E174</f>
        <v>3.37</v>
      </c>
      <c r="F1974" s="18">
        <f>'Limiting Factor Scores'!F174</f>
        <v>0.63324999999999998</v>
      </c>
      <c r="G1974" s="18">
        <f>'Limiting Factor Scores'!G174</f>
        <v>1.036963158367703</v>
      </c>
      <c r="H1974" s="18">
        <f>'Limiting Factor Scores'!H174</f>
        <v>0.3411588418906536</v>
      </c>
      <c r="I1974" s="17">
        <f>LFAT!A160</f>
        <v>11</v>
      </c>
      <c r="J1974" s="16" t="str">
        <f>LFAT!B160</f>
        <v>Species Management (non-native or unnatural)</v>
      </c>
      <c r="K1974" s="16" t="str">
        <f>LFAT!D160</f>
        <v>N</v>
      </c>
      <c r="L1974" s="19">
        <f>LFAT!F160</f>
        <v>0.1</v>
      </c>
      <c r="M1974" s="16" t="str">
        <f>LFAT!G160</f>
        <v>R</v>
      </c>
      <c r="N1974" s="19">
        <f>LFAT!I160</f>
        <v>0.1</v>
      </c>
      <c r="O1974" s="18">
        <f>LFAT!J160</f>
        <v>0.01</v>
      </c>
      <c r="P1974" s="18">
        <f t="shared" si="90"/>
        <v>6.3324999999999996E-3</v>
      </c>
      <c r="Q1974" s="18">
        <f t="shared" si="91"/>
        <v>1.0369631583677031E-2</v>
      </c>
      <c r="R1974" s="18">
        <f t="shared" si="92"/>
        <v>3.4115884189065359E-3</v>
      </c>
    </row>
    <row r="1975" spans="1:18" ht="18" customHeight="1" x14ac:dyDescent="0.2">
      <c r="A1975" s="16" t="str">
        <f>'Limiting Factor Scores'!A175</f>
        <v>UGR11</v>
      </c>
      <c r="B1975" s="16" t="str">
        <f>'Limiting Factor Scores'!B175</f>
        <v>Upper Grande Ronde</v>
      </c>
      <c r="C1975" s="16" t="str">
        <f>'Limiting Factor Scores'!C175</f>
        <v>Non-Native Species Interactions and Competition</v>
      </c>
      <c r="D1975" s="18">
        <f>'Limiting Factor Scores'!D175</f>
        <v>0.45040000000000002</v>
      </c>
      <c r="E1975" s="19">
        <f>'Limiting Factor Scores'!E175</f>
        <v>2.88</v>
      </c>
      <c r="F1975" s="18">
        <f>'Limiting Factor Scores'!F175</f>
        <v>0.52300000000000002</v>
      </c>
      <c r="G1975" s="18">
        <f>'Limiting Factor Scores'!G175</f>
        <v>0.94728449704190321</v>
      </c>
      <c r="H1975" s="18">
        <f>'Limiting Factor Scores'!H175</f>
        <v>0.33415755083796161</v>
      </c>
      <c r="I1975" s="17">
        <f>LFAT!A166</f>
        <v>11</v>
      </c>
      <c r="J1975" s="16" t="str">
        <f>LFAT!B166</f>
        <v>Species Management (non-native or unnatural)</v>
      </c>
      <c r="K1975" s="16" t="str">
        <f>LFAT!D166</f>
        <v>D</v>
      </c>
      <c r="L1975" s="19">
        <f>LFAT!F166</f>
        <v>1</v>
      </c>
      <c r="M1975" s="16" t="str">
        <f>LFAT!G166</f>
        <v>C</v>
      </c>
      <c r="N1975" s="19">
        <f>LFAT!I166</f>
        <v>1</v>
      </c>
      <c r="O1975" s="18">
        <f>LFAT!J166</f>
        <v>1</v>
      </c>
      <c r="P1975" s="18">
        <f t="shared" si="90"/>
        <v>0.52300000000000002</v>
      </c>
      <c r="Q1975" s="18">
        <f t="shared" si="91"/>
        <v>0.94728449704190321</v>
      </c>
      <c r="R1975" s="18">
        <f t="shared" si="92"/>
        <v>0.33415755083796161</v>
      </c>
    </row>
    <row r="1976" spans="1:18" ht="18" customHeight="1" x14ac:dyDescent="0.2">
      <c r="A1976" s="16" t="str">
        <f>'Limiting Factor Scores'!A176</f>
        <v>UGR11</v>
      </c>
      <c r="B1976" s="16" t="str">
        <f>'Limiting Factor Scores'!B176</f>
        <v>Upper Grande Ronde</v>
      </c>
      <c r="C1976" s="16" t="str">
        <f>'Limiting Factor Scores'!C176</f>
        <v>Predation</v>
      </c>
      <c r="D1976" s="18">
        <f>'Limiting Factor Scores'!D176</f>
        <v>0.45040000000000002</v>
      </c>
      <c r="E1976" s="19">
        <f>'Limiting Factor Scores'!E176</f>
        <v>1.82</v>
      </c>
      <c r="F1976" s="18">
        <f>'Limiting Factor Scores'!F176</f>
        <v>0.28449999999999998</v>
      </c>
      <c r="G1976" s="18">
        <f>'Limiting Factor Scores'!G176</f>
        <v>0.68828841162993226</v>
      </c>
      <c r="H1976" s="18">
        <f>'Limiting Factor Scores'!H176</f>
        <v>0.21044052073495617</v>
      </c>
      <c r="I1976" s="17">
        <f>LFAT!A164</f>
        <v>11</v>
      </c>
      <c r="J1976" s="16" t="str">
        <f>LFAT!B164</f>
        <v>Species Management (non-native or unnatural)</v>
      </c>
      <c r="K1976" s="16" t="str">
        <f>LFAT!D164</f>
        <v>D</v>
      </c>
      <c r="L1976" s="19">
        <f>LFAT!F164</f>
        <v>1</v>
      </c>
      <c r="M1976" s="16" t="str">
        <f>LFAT!G164</f>
        <v>C</v>
      </c>
      <c r="N1976" s="19">
        <f>LFAT!I164</f>
        <v>1</v>
      </c>
      <c r="O1976" s="18">
        <f>LFAT!J164</f>
        <v>1</v>
      </c>
      <c r="P1976" s="18">
        <f t="shared" si="90"/>
        <v>0.28449999999999998</v>
      </c>
      <c r="Q1976" s="18">
        <f t="shared" si="91"/>
        <v>0.68828841162993226</v>
      </c>
      <c r="R1976" s="18">
        <f t="shared" si="92"/>
        <v>0.21044052073495617</v>
      </c>
    </row>
    <row r="1977" spans="1:18" ht="18" customHeight="1" x14ac:dyDescent="0.2">
      <c r="A1977" s="16" t="str">
        <f>'Limiting Factor Scores'!A177</f>
        <v>UGR11</v>
      </c>
      <c r="B1977" s="16" t="str">
        <f>'Limiting Factor Scores'!B177</f>
        <v>Upper Grande Ronde</v>
      </c>
      <c r="C1977" s="16" t="str">
        <f>'Limiting Factor Scores'!C177</f>
        <v>Riparian Condition</v>
      </c>
      <c r="D1977" s="18">
        <f>'Limiting Factor Scores'!D177</f>
        <v>0.45040000000000002</v>
      </c>
      <c r="E1977" s="19">
        <f>'Limiting Factor Scores'!E177</f>
        <v>3.1</v>
      </c>
      <c r="F1977" s="18">
        <f>'Limiting Factor Scores'!F177</f>
        <v>0.57250000000000001</v>
      </c>
      <c r="G1977" s="18">
        <f>'Limiting Factor Scores'!G177</f>
        <v>1.6005366145067323</v>
      </c>
      <c r="H1977" s="18">
        <f>'Limiting Factor Scores'!H177</f>
        <v>0.51679467047388017</v>
      </c>
      <c r="I1977" s="17">
        <f>LFAT!A153</f>
        <v>11</v>
      </c>
      <c r="J1977" s="16" t="str">
        <f>LFAT!B153</f>
        <v>Species Management (non-native or unnatural)</v>
      </c>
      <c r="K1977" s="16" t="str">
        <f>LFAT!D153</f>
        <v>N</v>
      </c>
      <c r="L1977" s="19">
        <f>LFAT!F153</f>
        <v>0.1</v>
      </c>
      <c r="M1977" s="16" t="str">
        <f>LFAT!G153</f>
        <v>R</v>
      </c>
      <c r="N1977" s="19">
        <f>LFAT!I153</f>
        <v>0.1</v>
      </c>
      <c r="O1977" s="18">
        <f>LFAT!J153</f>
        <v>0.01</v>
      </c>
      <c r="P1977" s="18">
        <f t="shared" si="90"/>
        <v>5.7250000000000001E-3</v>
      </c>
      <c r="Q1977" s="18">
        <f t="shared" si="91"/>
        <v>1.6005366145067323E-2</v>
      </c>
      <c r="R1977" s="18">
        <f t="shared" si="92"/>
        <v>5.1679467047388017E-3</v>
      </c>
    </row>
    <row r="1978" spans="1:18" ht="18" customHeight="1" x14ac:dyDescent="0.2">
      <c r="A1978" s="16" t="str">
        <f>'Limiting Factor Scores'!A178</f>
        <v>UGR11</v>
      </c>
      <c r="B1978" s="16" t="str">
        <f>'Limiting Factor Scores'!B178</f>
        <v>Upper Grande Ronde</v>
      </c>
      <c r="C1978" s="16" t="str">
        <f>'Limiting Factor Scores'!C178</f>
        <v>Side Channel and Wetland Habitat</v>
      </c>
      <c r="D1978" s="18">
        <f>'Limiting Factor Scores'!D178</f>
        <v>0.45040000000000002</v>
      </c>
      <c r="E1978" s="19">
        <f>'Limiting Factor Scores'!E178</f>
        <v>3.29</v>
      </c>
      <c r="F1978" s="18">
        <f>'Limiting Factor Scores'!F178</f>
        <v>0.61524999999999996</v>
      </c>
      <c r="G1978" s="18">
        <f>'Limiting Factor Scores'!G178</f>
        <v>2.1297775252392421</v>
      </c>
      <c r="H1978" s="18">
        <f>'Limiting Factor Scores'!H178</f>
        <v>0.62076285079242677</v>
      </c>
      <c r="I1978" s="17">
        <f>LFAT!A155</f>
        <v>11</v>
      </c>
      <c r="J1978" s="16" t="str">
        <f>LFAT!B155</f>
        <v>Species Management (non-native or unnatural)</v>
      </c>
      <c r="K1978" s="16" t="str">
        <f>LFAT!D155</f>
        <v>N</v>
      </c>
      <c r="L1978" s="19">
        <f>LFAT!F155</f>
        <v>0.1</v>
      </c>
      <c r="M1978" s="16" t="str">
        <f>LFAT!G155</f>
        <v>R</v>
      </c>
      <c r="N1978" s="19">
        <f>LFAT!I155</f>
        <v>0.1</v>
      </c>
      <c r="O1978" s="18">
        <f>LFAT!J155</f>
        <v>0.01</v>
      </c>
      <c r="P1978" s="18">
        <f t="shared" si="90"/>
        <v>6.1525E-3</v>
      </c>
      <c r="Q1978" s="18">
        <f t="shared" si="91"/>
        <v>2.1297775252392421E-2</v>
      </c>
      <c r="R1978" s="18">
        <f t="shared" si="92"/>
        <v>6.2076285079242675E-3</v>
      </c>
    </row>
    <row r="1979" spans="1:18" ht="18" customHeight="1" x14ac:dyDescent="0.2">
      <c r="A1979" s="16" t="str">
        <f>'Limiting Factor Scores'!A179</f>
        <v>UGR11</v>
      </c>
      <c r="B1979" s="16" t="str">
        <f>'Limiting Factor Scores'!B179</f>
        <v>Upper Grande Ronde</v>
      </c>
      <c r="C1979" s="16" t="str">
        <f>'Limiting Factor Scores'!C179</f>
        <v>Summer Water Temperature</v>
      </c>
      <c r="D1979" s="18">
        <f>'Limiting Factor Scores'!D179</f>
        <v>0.45040000000000002</v>
      </c>
      <c r="E1979" s="19">
        <f>'Limiting Factor Scores'!E179</f>
        <v>4.22</v>
      </c>
      <c r="F1979" s="18">
        <f>'Limiting Factor Scores'!F179</f>
        <v>0.82450000000000001</v>
      </c>
      <c r="G1979" s="18">
        <f>'Limiting Factor Scores'!G179</f>
        <v>2.4721619542326643</v>
      </c>
      <c r="H1979" s="18">
        <f>'Limiting Factor Scores'!H179</f>
        <v>0.77363814975816603</v>
      </c>
      <c r="I1979" s="17">
        <f>LFAT!A161</f>
        <v>11</v>
      </c>
      <c r="J1979" s="16" t="str">
        <f>LFAT!B161</f>
        <v>Species Management (non-native or unnatural)</v>
      </c>
      <c r="K1979" s="16" t="str">
        <f>LFAT!D161</f>
        <v>N</v>
      </c>
      <c r="L1979" s="19">
        <f>LFAT!F161</f>
        <v>0.1</v>
      </c>
      <c r="M1979" s="16" t="str">
        <f>LFAT!G161</f>
        <v>R</v>
      </c>
      <c r="N1979" s="19">
        <f>LFAT!I161</f>
        <v>0.1</v>
      </c>
      <c r="O1979" s="18">
        <f>LFAT!J161</f>
        <v>0.01</v>
      </c>
      <c r="P1979" s="18">
        <f t="shared" si="90"/>
        <v>8.2450000000000006E-3</v>
      </c>
      <c r="Q1979" s="18">
        <f t="shared" si="91"/>
        <v>2.4721619542326642E-2</v>
      </c>
      <c r="R1979" s="18">
        <f t="shared" si="92"/>
        <v>7.7363814975816604E-3</v>
      </c>
    </row>
    <row r="1980" spans="1:18" ht="18" customHeight="1" x14ac:dyDescent="0.2">
      <c r="A1980" s="16" t="str">
        <f>'Limiting Factor Scores'!A180</f>
        <v>UGR11</v>
      </c>
      <c r="B1980" s="16" t="str">
        <f>'Limiting Factor Scores'!B180</f>
        <v>Upper Grande Ronde</v>
      </c>
      <c r="C1980" s="16" t="str">
        <f>'Limiting Factor Scores'!C180</f>
        <v>Water Quality</v>
      </c>
      <c r="D1980" s="18">
        <f>'Limiting Factor Scores'!D180</f>
        <v>0.45040000000000002</v>
      </c>
      <c r="E1980" s="19">
        <f>'Limiting Factor Scores'!E180</f>
        <v>3.3</v>
      </c>
      <c r="F1980" s="18">
        <f>'Limiting Factor Scores'!F180</f>
        <v>0.61750000000000005</v>
      </c>
      <c r="G1980" s="18">
        <f>'Limiting Factor Scores'!G180</f>
        <v>1.6190673575799062</v>
      </c>
      <c r="H1980" s="18">
        <f>'Limiting Factor Scores'!H180</f>
        <v>0.44942528626562822</v>
      </c>
      <c r="I1980" s="17">
        <f>LFAT!A163</f>
        <v>11</v>
      </c>
      <c r="J1980" s="16" t="str">
        <f>LFAT!B163</f>
        <v>Species Management (non-native or unnatural)</v>
      </c>
      <c r="K1980" s="16" t="str">
        <f>LFAT!D163</f>
        <v>N</v>
      </c>
      <c r="L1980" s="19">
        <f>LFAT!F163</f>
        <v>0.1</v>
      </c>
      <c r="M1980" s="16" t="str">
        <f>LFAT!G163</f>
        <v>R</v>
      </c>
      <c r="N1980" s="19">
        <f>LFAT!I163</f>
        <v>0.1</v>
      </c>
      <c r="O1980" s="18">
        <f>LFAT!J163</f>
        <v>0.01</v>
      </c>
      <c r="P1980" s="18">
        <f t="shared" si="90"/>
        <v>6.1750000000000008E-3</v>
      </c>
      <c r="Q1980" s="18">
        <f t="shared" si="91"/>
        <v>1.619067357579906E-2</v>
      </c>
      <c r="R1980" s="18">
        <f t="shared" si="92"/>
        <v>4.4942528626562821E-3</v>
      </c>
    </row>
    <row r="1981" spans="1:18" ht="18" customHeight="1" x14ac:dyDescent="0.2">
      <c r="A1981" s="16" t="str">
        <f>'Limiting Factor Scores'!A181</f>
        <v>UGR11</v>
      </c>
      <c r="B1981" s="16" t="str">
        <f>'Limiting Factor Scores'!B181</f>
        <v>Upper Grande Ronde</v>
      </c>
      <c r="C1981" s="16" t="str">
        <f>'Limiting Factor Scores'!C181</f>
        <v>Winter Water Temperature</v>
      </c>
      <c r="D1981" s="18">
        <f>'Limiting Factor Scores'!D181</f>
        <v>0.45040000000000002</v>
      </c>
      <c r="E1981" s="19">
        <f>'Limiting Factor Scores'!E181</f>
        <v>2.88</v>
      </c>
      <c r="F1981" s="18">
        <f>'Limiting Factor Scores'!F181</f>
        <v>0.52300000000000002</v>
      </c>
      <c r="G1981" s="18">
        <f>'Limiting Factor Scores'!G181</f>
        <v>1.1290015943193656</v>
      </c>
      <c r="H1981" s="18">
        <f>'Limiting Factor Scores'!H181</f>
        <v>0.30750570998088317</v>
      </c>
      <c r="I1981" s="17">
        <f>LFAT!A162</f>
        <v>11</v>
      </c>
      <c r="J1981" s="16" t="str">
        <f>LFAT!B162</f>
        <v>Species Management (non-native or unnatural)</v>
      </c>
      <c r="K1981" s="16" t="str">
        <f>LFAT!D162</f>
        <v>N</v>
      </c>
      <c r="L1981" s="19">
        <f>LFAT!F162</f>
        <v>0.1</v>
      </c>
      <c r="M1981" s="16" t="str">
        <f>LFAT!G162</f>
        <v>R</v>
      </c>
      <c r="N1981" s="19">
        <f>LFAT!I162</f>
        <v>0.1</v>
      </c>
      <c r="O1981" s="18">
        <f>LFAT!J162</f>
        <v>0.01</v>
      </c>
      <c r="P1981" s="18">
        <f t="shared" si="90"/>
        <v>5.2300000000000003E-3</v>
      </c>
      <c r="Q1981" s="18">
        <f t="shared" si="91"/>
        <v>1.1290015943193657E-2</v>
      </c>
      <c r="R1981" s="18">
        <f t="shared" si="92"/>
        <v>3.0750570998088317E-3</v>
      </c>
    </row>
    <row r="1982" spans="1:18" ht="18" customHeight="1" x14ac:dyDescent="0.2">
      <c r="A1982" s="16" t="str">
        <f>'Limiting Factor Scores'!A182</f>
        <v>UGR12</v>
      </c>
      <c r="B1982" s="16" t="str">
        <f>'Limiting Factor Scores'!B182</f>
        <v>Upper Grande Ronde</v>
      </c>
      <c r="C1982" s="16" t="str">
        <f>'Limiting Factor Scores'!C182</f>
        <v>Altered Flow Timing</v>
      </c>
      <c r="D1982" s="18">
        <f>'Limiting Factor Scores'!D182</f>
        <v>0.2281</v>
      </c>
      <c r="E1982" s="19">
        <f>'Limiting Factor Scores'!E182</f>
        <v>2.62</v>
      </c>
      <c r="F1982" s="18">
        <f>'Limiting Factor Scores'!F182</f>
        <v>0.46450000000000002</v>
      </c>
      <c r="G1982" s="18">
        <f>'Limiting Factor Scores'!G182</f>
        <v>0.55549355930085031</v>
      </c>
      <c r="H1982" s="18">
        <f>'Limiting Factor Scores'!H182</f>
        <v>0.15459219260953913</v>
      </c>
      <c r="I1982" s="17">
        <f>LFAT!A8</f>
        <v>1</v>
      </c>
      <c r="J1982" s="16" t="str">
        <f>LFAT!B8</f>
        <v>Protect Land (Easement and Acquisition)</v>
      </c>
      <c r="K1982" s="16" t="str">
        <f>LFAT!D8</f>
        <v>I</v>
      </c>
      <c r="L1982" s="19">
        <f>LFAT!F8</f>
        <v>0.5</v>
      </c>
      <c r="M1982" s="16" t="str">
        <f>LFAT!G8</f>
        <v>CD</v>
      </c>
      <c r="N1982" s="19">
        <f>LFAT!I8</f>
        <v>0.5</v>
      </c>
      <c r="O1982" s="18">
        <f>LFAT!J8</f>
        <v>0.25</v>
      </c>
      <c r="P1982" s="18">
        <f t="shared" si="90"/>
        <v>0.11612500000000001</v>
      </c>
      <c r="Q1982" s="18">
        <f t="shared" si="91"/>
        <v>0.13887338982521258</v>
      </c>
      <c r="R1982" s="18">
        <f t="shared" si="92"/>
        <v>3.8648048152384783E-2</v>
      </c>
    </row>
    <row r="1983" spans="1:18" ht="18" customHeight="1" x14ac:dyDescent="0.2">
      <c r="A1983" s="16" t="str">
        <f>'Limiting Factor Scores'!A183</f>
        <v>UGR12</v>
      </c>
      <c r="B1983" s="16" t="str">
        <f>'Limiting Factor Scores'!B183</f>
        <v>Upper Grande Ronde</v>
      </c>
      <c r="C1983" s="16" t="str">
        <f>'Limiting Factor Scores'!C183</f>
        <v>Altered Primary Productivity</v>
      </c>
      <c r="D1983" s="18">
        <f>'Limiting Factor Scores'!D183</f>
        <v>0.2281</v>
      </c>
      <c r="E1983" s="19">
        <f>'Limiting Factor Scores'!E183</f>
        <v>3.11</v>
      </c>
      <c r="F1983" s="18">
        <f>'Limiting Factor Scores'!F183</f>
        <v>0.57474999999999998</v>
      </c>
      <c r="G1983" s="18">
        <f>'Limiting Factor Scores'!G183</f>
        <v>0.47664386972778527</v>
      </c>
      <c r="H1983" s="18">
        <f>'Limiting Factor Scores'!H183</f>
        <v>0.13650368740321359</v>
      </c>
      <c r="I1983" s="17">
        <f>LFAT!A15</f>
        <v>1</v>
      </c>
      <c r="J1983" s="16" t="str">
        <f>LFAT!B15</f>
        <v>Protect Land (Easement and Acquisition)</v>
      </c>
      <c r="K1983" s="16" t="str">
        <f>LFAT!D15</f>
        <v>I</v>
      </c>
      <c r="L1983" s="19">
        <f>LFAT!F15</f>
        <v>0.5</v>
      </c>
      <c r="M1983" s="16" t="str">
        <f>LFAT!G15</f>
        <v>CD</v>
      </c>
      <c r="N1983" s="19">
        <f>LFAT!I15</f>
        <v>0.5</v>
      </c>
      <c r="O1983" s="18">
        <f>LFAT!J15</f>
        <v>0.25</v>
      </c>
      <c r="P1983" s="18">
        <f t="shared" si="90"/>
        <v>0.1436875</v>
      </c>
      <c r="Q1983" s="18">
        <f t="shared" si="91"/>
        <v>0.11916096743194632</v>
      </c>
      <c r="R1983" s="18">
        <f t="shared" si="92"/>
        <v>3.4125921850803397E-2</v>
      </c>
    </row>
    <row r="1984" spans="1:18" ht="18" customHeight="1" x14ac:dyDescent="0.2">
      <c r="A1984" s="16" t="str">
        <f>'Limiting Factor Scores'!A184</f>
        <v>UGR12</v>
      </c>
      <c r="B1984" s="16" t="str">
        <f>'Limiting Factor Scores'!B184</f>
        <v>Upper Grande Ronde</v>
      </c>
      <c r="C1984" s="16" t="str">
        <f>'Limiting Factor Scores'!C184</f>
        <v>Anthropogenic Barriers</v>
      </c>
      <c r="D1984" s="18">
        <f>'Limiting Factor Scores'!D184</f>
        <v>0.2281</v>
      </c>
      <c r="E1984" s="19">
        <f>'Limiting Factor Scores'!E184</f>
        <v>2.15</v>
      </c>
      <c r="F1984" s="18">
        <f>'Limiting Factor Scores'!F184</f>
        <v>0.35875000000000001</v>
      </c>
      <c r="G1984" s="18">
        <f>'Limiting Factor Scores'!G184</f>
        <v>0.43428814365647894</v>
      </c>
      <c r="H1984" s="18">
        <f>'Limiting Factor Scores'!H184</f>
        <v>0.13754601070931832</v>
      </c>
      <c r="I1984" s="17">
        <f>LFAT!A2</f>
        <v>1</v>
      </c>
      <c r="J1984" s="16" t="str">
        <f>LFAT!B2</f>
        <v>Protect Land (Easement and Acquisition)</v>
      </c>
      <c r="K1984" s="16" t="str">
        <f>LFAT!D2</f>
        <v>I</v>
      </c>
      <c r="L1984" s="19">
        <f>LFAT!F2</f>
        <v>0.5</v>
      </c>
      <c r="M1984" s="16" t="str">
        <f>LFAT!G2</f>
        <v>CD</v>
      </c>
      <c r="N1984" s="19">
        <f>LFAT!I2</f>
        <v>0.5</v>
      </c>
      <c r="O1984" s="18">
        <f>LFAT!J2</f>
        <v>0.25</v>
      </c>
      <c r="P1984" s="18">
        <f t="shared" si="90"/>
        <v>8.9687500000000003E-2</v>
      </c>
      <c r="Q1984" s="18">
        <f t="shared" si="91"/>
        <v>0.10857203591411974</v>
      </c>
      <c r="R1984" s="18">
        <f t="shared" si="92"/>
        <v>3.4386502677329581E-2</v>
      </c>
    </row>
    <row r="1985" spans="1:18" ht="18" customHeight="1" x14ac:dyDescent="0.2">
      <c r="A1985" s="16" t="str">
        <f>'Limiting Factor Scores'!A185</f>
        <v>UGR12</v>
      </c>
      <c r="B1985" s="16" t="str">
        <f>'Limiting Factor Scores'!B185</f>
        <v>Upper Grande Ronde</v>
      </c>
      <c r="C1985" s="16" t="str">
        <f>'Limiting Factor Scores'!C185</f>
        <v>Channel and Habitat Structure</v>
      </c>
      <c r="D1985" s="18">
        <f>'Limiting Factor Scores'!D185</f>
        <v>0.2281</v>
      </c>
      <c r="E1985" s="19">
        <f>'Limiting Factor Scores'!E185</f>
        <v>2.93</v>
      </c>
      <c r="F1985" s="18">
        <f>'Limiting Factor Scores'!F185</f>
        <v>0.53425</v>
      </c>
      <c r="G1985" s="18">
        <f>'Limiting Factor Scores'!G185</f>
        <v>1.0619439891290339</v>
      </c>
      <c r="H1985" s="18">
        <f>'Limiting Factor Scores'!H185</f>
        <v>0.32148178154173013</v>
      </c>
      <c r="I1985" s="17">
        <f>LFAT!A6</f>
        <v>1</v>
      </c>
      <c r="J1985" s="16" t="str">
        <f>LFAT!B6</f>
        <v>Protect Land (Easement and Acquisition)</v>
      </c>
      <c r="K1985" s="16" t="str">
        <f>LFAT!D6</f>
        <v>I</v>
      </c>
      <c r="L1985" s="19">
        <f>LFAT!F6</f>
        <v>0.5</v>
      </c>
      <c r="M1985" s="16" t="str">
        <f>LFAT!G6</f>
        <v>CD</v>
      </c>
      <c r="N1985" s="19">
        <f>LFAT!I6</f>
        <v>0.5</v>
      </c>
      <c r="O1985" s="18">
        <f>LFAT!J6</f>
        <v>0.25</v>
      </c>
      <c r="P1985" s="18">
        <f t="shared" si="90"/>
        <v>0.1335625</v>
      </c>
      <c r="Q1985" s="18">
        <f t="shared" si="91"/>
        <v>0.26548599728225847</v>
      </c>
      <c r="R1985" s="18">
        <f t="shared" si="92"/>
        <v>8.0370445385432532E-2</v>
      </c>
    </row>
    <row r="1986" spans="1:18" ht="18" customHeight="1" x14ac:dyDescent="0.2">
      <c r="A1986" s="16" t="str">
        <f>'Limiting Factor Scores'!A186</f>
        <v>UGR12</v>
      </c>
      <c r="B1986" s="16" t="str">
        <f>'Limiting Factor Scores'!B186</f>
        <v>Upper Grande Ronde</v>
      </c>
      <c r="C1986" s="16" t="str">
        <f>'Limiting Factor Scores'!C186</f>
        <v>Decreased Sediment Quantity</v>
      </c>
      <c r="D1986" s="18">
        <f>'Limiting Factor Scores'!D186</f>
        <v>0.2281</v>
      </c>
      <c r="E1986" s="19">
        <f>'Limiting Factor Scores'!E186</f>
        <v>3.1</v>
      </c>
      <c r="F1986" s="18">
        <f>'Limiting Factor Scores'!F186</f>
        <v>0.57250000000000001</v>
      </c>
      <c r="G1986" s="18">
        <f>'Limiting Factor Scores'!G186</f>
        <v>0.67625540184168031</v>
      </c>
      <c r="H1986" s="18">
        <f>'Limiting Factor Scores'!H186</f>
        <v>0.201449488481314</v>
      </c>
      <c r="I1986" s="17">
        <f>LFAT!A9</f>
        <v>1</v>
      </c>
      <c r="J1986" s="16" t="str">
        <f>LFAT!B9</f>
        <v>Protect Land (Easement and Acquisition)</v>
      </c>
      <c r="K1986" s="16" t="str">
        <f>LFAT!D9</f>
        <v>I</v>
      </c>
      <c r="L1986" s="19">
        <f>LFAT!F9</f>
        <v>0.5</v>
      </c>
      <c r="M1986" s="16" t="str">
        <f>LFAT!G9</f>
        <v>CD</v>
      </c>
      <c r="N1986" s="19">
        <f>LFAT!I9</f>
        <v>0.5</v>
      </c>
      <c r="O1986" s="18">
        <f>LFAT!J9</f>
        <v>0.25</v>
      </c>
      <c r="P1986" s="18">
        <f t="shared" ref="P1986:P2049" si="93">F1986*O1986</f>
        <v>0.143125</v>
      </c>
      <c r="Q1986" s="18">
        <f t="shared" ref="Q1986:Q2049" si="94">G1986*O1986</f>
        <v>0.16906385046042008</v>
      </c>
      <c r="R1986" s="18">
        <f t="shared" ref="R1986:R2049" si="95">H1986*O1986</f>
        <v>5.03623721203285E-2</v>
      </c>
    </row>
    <row r="1987" spans="1:18" ht="18" customHeight="1" x14ac:dyDescent="0.2">
      <c r="A1987" s="16" t="str">
        <f>'Limiting Factor Scores'!A187</f>
        <v>UGR12</v>
      </c>
      <c r="B1987" s="16" t="str">
        <f>'Limiting Factor Scores'!B187</f>
        <v>Upper Grande Ronde</v>
      </c>
      <c r="C1987" s="16" t="str">
        <f>'Limiting Factor Scores'!C187</f>
        <v>Decreased Water Quantity</v>
      </c>
      <c r="D1987" s="18">
        <f>'Limiting Factor Scores'!D187</f>
        <v>0.2281</v>
      </c>
      <c r="E1987" s="19">
        <f>'Limiting Factor Scores'!E187</f>
        <v>3</v>
      </c>
      <c r="F1987" s="18">
        <f>'Limiting Factor Scores'!F187</f>
        <v>0.55000000000000004</v>
      </c>
      <c r="G1987" s="18">
        <f>'Limiting Factor Scores'!G187</f>
        <v>0.94001639300051998</v>
      </c>
      <c r="H1987" s="18">
        <f>'Limiting Factor Scores'!H187</f>
        <v>0.27168176361264956</v>
      </c>
      <c r="I1987" s="17">
        <f>LFAT!A7</f>
        <v>1</v>
      </c>
      <c r="J1987" s="16" t="str">
        <f>LFAT!B7</f>
        <v>Protect Land (Easement and Acquisition)</v>
      </c>
      <c r="K1987" s="16" t="str">
        <f>LFAT!D7</f>
        <v>I</v>
      </c>
      <c r="L1987" s="19">
        <f>LFAT!F7</f>
        <v>0.5</v>
      </c>
      <c r="M1987" s="16" t="str">
        <f>LFAT!G7</f>
        <v>CD</v>
      </c>
      <c r="N1987" s="19">
        <f>LFAT!I7</f>
        <v>0.5</v>
      </c>
      <c r="O1987" s="18">
        <f>LFAT!J7</f>
        <v>0.25</v>
      </c>
      <c r="P1987" s="18">
        <f t="shared" si="93"/>
        <v>0.13750000000000001</v>
      </c>
      <c r="Q1987" s="18">
        <f t="shared" si="94"/>
        <v>0.23500409825012999</v>
      </c>
      <c r="R1987" s="18">
        <f t="shared" si="95"/>
        <v>6.7920440903162391E-2</v>
      </c>
    </row>
    <row r="1988" spans="1:18" ht="18" customHeight="1" x14ac:dyDescent="0.2">
      <c r="A1988" s="16" t="str">
        <f>'Limiting Factor Scores'!A188</f>
        <v>UGR12</v>
      </c>
      <c r="B1988" s="16" t="str">
        <f>'Limiting Factor Scores'!B188</f>
        <v>Upper Grande Ronde</v>
      </c>
      <c r="C1988" s="16" t="str">
        <f>'Limiting Factor Scores'!C188</f>
        <v>Floodplain Condition</v>
      </c>
      <c r="D1988" s="18">
        <f>'Limiting Factor Scores'!D188</f>
        <v>0.2281</v>
      </c>
      <c r="E1988" s="19">
        <f>'Limiting Factor Scores'!E188</f>
        <v>2.77</v>
      </c>
      <c r="F1988" s="18">
        <f>'Limiting Factor Scores'!F188</f>
        <v>0.49825000000000003</v>
      </c>
      <c r="G1988" s="18">
        <f>'Limiting Factor Scores'!G188</f>
        <v>0.69083465772727892</v>
      </c>
      <c r="H1988" s="18">
        <f>'Limiting Factor Scores'!H188</f>
        <v>0.19614508812727394</v>
      </c>
      <c r="I1988" s="17">
        <f>LFAT!A4</f>
        <v>1</v>
      </c>
      <c r="J1988" s="16" t="str">
        <f>LFAT!B4</f>
        <v>Protect Land (Easement and Acquisition)</v>
      </c>
      <c r="K1988" s="16" t="str">
        <f>LFAT!D4</f>
        <v>I</v>
      </c>
      <c r="L1988" s="19">
        <f>LFAT!F4</f>
        <v>0.5</v>
      </c>
      <c r="M1988" s="16" t="str">
        <f>LFAT!G4</f>
        <v>CD</v>
      </c>
      <c r="N1988" s="19">
        <f>LFAT!I4</f>
        <v>0.5</v>
      </c>
      <c r="O1988" s="18">
        <f>LFAT!J4</f>
        <v>0.25</v>
      </c>
      <c r="P1988" s="18">
        <f t="shared" si="93"/>
        <v>0.12456250000000001</v>
      </c>
      <c r="Q1988" s="18">
        <f t="shared" si="94"/>
        <v>0.17270866443181973</v>
      </c>
      <c r="R1988" s="18">
        <f t="shared" si="95"/>
        <v>4.9036272031818484E-2</v>
      </c>
    </row>
    <row r="1989" spans="1:18" ht="18" customHeight="1" x14ac:dyDescent="0.2">
      <c r="A1989" s="16" t="str">
        <f>'Limiting Factor Scores'!A189</f>
        <v>UGR12</v>
      </c>
      <c r="B1989" s="16" t="str">
        <f>'Limiting Factor Scores'!B189</f>
        <v>Upper Grande Ronde</v>
      </c>
      <c r="C1989" s="16" t="str">
        <f>'Limiting Factor Scores'!C189</f>
        <v>Increased Sediment Quantity</v>
      </c>
      <c r="D1989" s="18">
        <f>'Limiting Factor Scores'!D189</f>
        <v>0.2281</v>
      </c>
      <c r="E1989" s="19">
        <f>'Limiting Factor Scores'!E189</f>
        <v>2.77</v>
      </c>
      <c r="F1989" s="18">
        <f>'Limiting Factor Scores'!F189</f>
        <v>0.49825000000000003</v>
      </c>
      <c r="G1989" s="18">
        <f>'Limiting Factor Scores'!G189</f>
        <v>0.4132019279545352</v>
      </c>
      <c r="H1989" s="18">
        <f>'Limiting Factor Scores'!H189</f>
        <v>0.1359426225227261</v>
      </c>
      <c r="I1989" s="17">
        <f>LFAT!A10</f>
        <v>1</v>
      </c>
      <c r="J1989" s="16" t="str">
        <f>LFAT!B10</f>
        <v>Protect Land (Easement and Acquisition)</v>
      </c>
      <c r="K1989" s="16" t="str">
        <f>LFAT!D10</f>
        <v>I</v>
      </c>
      <c r="L1989" s="19">
        <f>LFAT!F10</f>
        <v>0.5</v>
      </c>
      <c r="M1989" s="16" t="str">
        <f>LFAT!G10</f>
        <v>CD</v>
      </c>
      <c r="N1989" s="19">
        <f>LFAT!I10</f>
        <v>0.5</v>
      </c>
      <c r="O1989" s="18">
        <f>LFAT!J10</f>
        <v>0.25</v>
      </c>
      <c r="P1989" s="18">
        <f t="shared" si="93"/>
        <v>0.12456250000000001</v>
      </c>
      <c r="Q1989" s="18">
        <f t="shared" si="94"/>
        <v>0.1033004819886338</v>
      </c>
      <c r="R1989" s="18">
        <f t="shared" si="95"/>
        <v>3.3985655630681524E-2</v>
      </c>
    </row>
    <row r="1990" spans="1:18" ht="18" customHeight="1" x14ac:dyDescent="0.2">
      <c r="A1990" s="16" t="str">
        <f>'Limiting Factor Scores'!A190</f>
        <v>UGR12</v>
      </c>
      <c r="B1990" s="16" t="str">
        <f>'Limiting Factor Scores'!B190</f>
        <v>Upper Grande Ronde</v>
      </c>
      <c r="C1990" s="16" t="str">
        <f>'Limiting Factor Scores'!C190</f>
        <v>Non-Native Species Interactions and Competition</v>
      </c>
      <c r="D1990" s="18">
        <f>'Limiting Factor Scores'!D190</f>
        <v>0.2281</v>
      </c>
      <c r="E1990" s="19">
        <f>'Limiting Factor Scores'!E190</f>
        <v>1.26</v>
      </c>
      <c r="F1990" s="18">
        <f>'Limiting Factor Scores'!F190</f>
        <v>0.1585</v>
      </c>
      <c r="G1990" s="18">
        <f>'Limiting Factor Scores'!G190</f>
        <v>0.14539012534164836</v>
      </c>
      <c r="H1990" s="18">
        <f>'Limiting Factor Scores'!H190</f>
        <v>5.128681863991319E-2</v>
      </c>
      <c r="I1990" s="17">
        <f>LFAT!A16</f>
        <v>1</v>
      </c>
      <c r="J1990" s="16" t="str">
        <f>LFAT!B16</f>
        <v>Protect Land (Easement and Acquisition)</v>
      </c>
      <c r="K1990" s="16" t="str">
        <f>LFAT!D16</f>
        <v>I</v>
      </c>
      <c r="L1990" s="19">
        <f>LFAT!F16</f>
        <v>0.5</v>
      </c>
      <c r="M1990" s="16" t="str">
        <f>LFAT!G16</f>
        <v>R</v>
      </c>
      <c r="N1990" s="19">
        <f>LFAT!I16</f>
        <v>0.1</v>
      </c>
      <c r="O1990" s="18">
        <f>LFAT!J16</f>
        <v>0.05</v>
      </c>
      <c r="P1990" s="18">
        <f t="shared" si="93"/>
        <v>7.9249999999999998E-3</v>
      </c>
      <c r="Q1990" s="18">
        <f t="shared" si="94"/>
        <v>7.269506267082418E-3</v>
      </c>
      <c r="R1990" s="18">
        <f t="shared" si="95"/>
        <v>2.5643409319956595E-3</v>
      </c>
    </row>
    <row r="1991" spans="1:18" ht="18" customHeight="1" x14ac:dyDescent="0.2">
      <c r="A1991" s="16" t="str">
        <f>'Limiting Factor Scores'!A191</f>
        <v>UGR12</v>
      </c>
      <c r="B1991" s="16" t="str">
        <f>'Limiting Factor Scores'!B191</f>
        <v>Upper Grande Ronde</v>
      </c>
      <c r="C1991" s="16" t="str">
        <f>'Limiting Factor Scores'!C191</f>
        <v>Predation</v>
      </c>
      <c r="D1991" s="18">
        <f>'Limiting Factor Scores'!D191</f>
        <v>0.2281</v>
      </c>
      <c r="E1991" s="19">
        <f>'Limiting Factor Scores'!E191</f>
        <v>1</v>
      </c>
      <c r="F1991" s="18">
        <f>'Limiting Factor Scores'!F191</f>
        <v>0.1</v>
      </c>
      <c r="G1991" s="18">
        <f>'Limiting Factor Scores'!G191</f>
        <v>0.12252228575013001</v>
      </c>
      <c r="H1991" s="18">
        <f>'Limiting Factor Scores'!H191</f>
        <v>3.7460537151622703E-2</v>
      </c>
      <c r="I1991" s="17">
        <f>LFAT!A14</f>
        <v>1</v>
      </c>
      <c r="J1991" s="16" t="str">
        <f>LFAT!B14</f>
        <v>Protect Land (Easement and Acquisition)</v>
      </c>
      <c r="K1991" s="16" t="str">
        <f>LFAT!D14</f>
        <v>I</v>
      </c>
      <c r="L1991" s="19">
        <f>LFAT!F14</f>
        <v>0.5</v>
      </c>
      <c r="M1991" s="16" t="str">
        <f>LFAT!G14</f>
        <v>R</v>
      </c>
      <c r="N1991" s="19">
        <f>LFAT!I14</f>
        <v>0.1</v>
      </c>
      <c r="O1991" s="18">
        <f>LFAT!J14</f>
        <v>0.05</v>
      </c>
      <c r="P1991" s="18">
        <f t="shared" si="93"/>
        <v>5.000000000000001E-3</v>
      </c>
      <c r="Q1991" s="18">
        <f t="shared" si="94"/>
        <v>6.1261142875065006E-3</v>
      </c>
      <c r="R1991" s="18">
        <f t="shared" si="95"/>
        <v>1.8730268575811353E-3</v>
      </c>
    </row>
    <row r="1992" spans="1:18" ht="18" customHeight="1" x14ac:dyDescent="0.2">
      <c r="A1992" s="16" t="str">
        <f>'Limiting Factor Scores'!A192</f>
        <v>UGR12</v>
      </c>
      <c r="B1992" s="16" t="str">
        <f>'Limiting Factor Scores'!B192</f>
        <v>Upper Grande Ronde</v>
      </c>
      <c r="C1992" s="16" t="str">
        <f>'Limiting Factor Scores'!C192</f>
        <v>Riparian Condition</v>
      </c>
      <c r="D1992" s="18">
        <f>'Limiting Factor Scores'!D192</f>
        <v>0.2281</v>
      </c>
      <c r="E1992" s="19">
        <f>'Limiting Factor Scores'!E192</f>
        <v>2.77</v>
      </c>
      <c r="F1992" s="18">
        <f>'Limiting Factor Scores'!F192</f>
        <v>0.49825000000000003</v>
      </c>
      <c r="G1992" s="18">
        <f>'Limiting Factor Scores'!G192</f>
        <v>0.7054469067045579</v>
      </c>
      <c r="H1992" s="18">
        <f>'Limiting Factor Scores'!H192</f>
        <v>0.22778060706818437</v>
      </c>
      <c r="I1992" s="17">
        <f>LFAT!A3</f>
        <v>1</v>
      </c>
      <c r="J1992" s="16" t="str">
        <f>LFAT!B3</f>
        <v>Protect Land (Easement and Acquisition)</v>
      </c>
      <c r="K1992" s="16" t="str">
        <f>LFAT!D3</f>
        <v>I</v>
      </c>
      <c r="L1992" s="19">
        <f>LFAT!F3</f>
        <v>0.5</v>
      </c>
      <c r="M1992" s="16" t="str">
        <f>LFAT!G3</f>
        <v>C</v>
      </c>
      <c r="N1992" s="19">
        <f>LFAT!I3</f>
        <v>1</v>
      </c>
      <c r="O1992" s="18">
        <f>LFAT!J3</f>
        <v>0.5</v>
      </c>
      <c r="P1992" s="18">
        <f t="shared" si="93"/>
        <v>0.24912500000000001</v>
      </c>
      <c r="Q1992" s="18">
        <f t="shared" si="94"/>
        <v>0.35272345335227895</v>
      </c>
      <c r="R1992" s="18">
        <f t="shared" si="95"/>
        <v>0.11389030353409219</v>
      </c>
    </row>
    <row r="1993" spans="1:18" ht="18" customHeight="1" x14ac:dyDescent="0.2">
      <c r="A1993" s="16" t="str">
        <f>'Limiting Factor Scores'!A193</f>
        <v>UGR12</v>
      </c>
      <c r="B1993" s="16" t="str">
        <f>'Limiting Factor Scores'!B193</f>
        <v>Upper Grande Ronde</v>
      </c>
      <c r="C1993" s="16" t="str">
        <f>'Limiting Factor Scores'!C193</f>
        <v>Side Channel and Wetland Habitat</v>
      </c>
      <c r="D1993" s="18">
        <f>'Limiting Factor Scores'!D193</f>
        <v>0.2281</v>
      </c>
      <c r="E1993" s="19">
        <f>'Limiting Factor Scores'!E193</f>
        <v>2.35</v>
      </c>
      <c r="F1993" s="18">
        <f>'Limiting Factor Scores'!F193</f>
        <v>0.40375</v>
      </c>
      <c r="G1993" s="18">
        <f>'Limiting Factor Scores'!G193</f>
        <v>0.70781873912783655</v>
      </c>
      <c r="H1993" s="18">
        <f>'Limiting Factor Scores'!H193</f>
        <v>0.20630679643214819</v>
      </c>
      <c r="I1993" s="17">
        <f>LFAT!A5</f>
        <v>1</v>
      </c>
      <c r="J1993" s="16" t="str">
        <f>LFAT!B5</f>
        <v>Protect Land (Easement and Acquisition)</v>
      </c>
      <c r="K1993" s="16" t="str">
        <f>LFAT!D5</f>
        <v>I</v>
      </c>
      <c r="L1993" s="19">
        <f>LFAT!F5</f>
        <v>0.5</v>
      </c>
      <c r="M1993" s="16" t="str">
        <f>LFAT!G5</f>
        <v>CD</v>
      </c>
      <c r="N1993" s="19">
        <f>LFAT!I5</f>
        <v>0.5</v>
      </c>
      <c r="O1993" s="18">
        <f>LFAT!J5</f>
        <v>0.25</v>
      </c>
      <c r="P1993" s="18">
        <f t="shared" si="93"/>
        <v>0.1009375</v>
      </c>
      <c r="Q1993" s="18">
        <f t="shared" si="94"/>
        <v>0.17695468478195914</v>
      </c>
      <c r="R1993" s="18">
        <f t="shared" si="95"/>
        <v>5.1576699108037048E-2</v>
      </c>
    </row>
    <row r="1994" spans="1:18" ht="18" customHeight="1" x14ac:dyDescent="0.2">
      <c r="A1994" s="16" t="str">
        <f>'Limiting Factor Scores'!A194</f>
        <v>UGR12</v>
      </c>
      <c r="B1994" s="16" t="str">
        <f>'Limiting Factor Scores'!B194</f>
        <v>Upper Grande Ronde</v>
      </c>
      <c r="C1994" s="16" t="str">
        <f>'Limiting Factor Scores'!C194</f>
        <v>Summer Water Temperature</v>
      </c>
      <c r="D1994" s="18">
        <f>'Limiting Factor Scores'!D194</f>
        <v>0.2281</v>
      </c>
      <c r="E1994" s="19">
        <f>'Limiting Factor Scores'!E194</f>
        <v>2.08</v>
      </c>
      <c r="F1994" s="18">
        <f>'Limiting Factor Scores'!F194</f>
        <v>0.34300000000000003</v>
      </c>
      <c r="G1994" s="18">
        <f>'Limiting Factor Scores'!G194</f>
        <v>0.52084353998882305</v>
      </c>
      <c r="H1994" s="18">
        <f>'Limiting Factor Scores'!H194</f>
        <v>0.16299273269720579</v>
      </c>
      <c r="I1994" s="17">
        <f>LFAT!A11</f>
        <v>1</v>
      </c>
      <c r="J1994" s="16" t="str">
        <f>LFAT!B11</f>
        <v>Protect Land (Easement and Acquisition)</v>
      </c>
      <c r="K1994" s="16" t="str">
        <f>LFAT!D11</f>
        <v>I</v>
      </c>
      <c r="L1994" s="19">
        <f>LFAT!F11</f>
        <v>0.5</v>
      </c>
      <c r="M1994" s="16" t="str">
        <f>LFAT!G11</f>
        <v>R</v>
      </c>
      <c r="N1994" s="19">
        <f>LFAT!I11</f>
        <v>0.1</v>
      </c>
      <c r="O1994" s="18">
        <f>LFAT!J11</f>
        <v>0.05</v>
      </c>
      <c r="P1994" s="18">
        <f t="shared" si="93"/>
        <v>1.7150000000000002E-2</v>
      </c>
      <c r="Q1994" s="18">
        <f t="shared" si="94"/>
        <v>2.6042176999441155E-2</v>
      </c>
      <c r="R1994" s="18">
        <f t="shared" si="95"/>
        <v>8.1496366348602894E-3</v>
      </c>
    </row>
    <row r="1995" spans="1:18" ht="18" customHeight="1" x14ac:dyDescent="0.2">
      <c r="A1995" s="16" t="str">
        <f>'Limiting Factor Scores'!A195</f>
        <v>UGR12</v>
      </c>
      <c r="B1995" s="16" t="str">
        <f>'Limiting Factor Scores'!B195</f>
        <v>Upper Grande Ronde</v>
      </c>
      <c r="C1995" s="16" t="str">
        <f>'Limiting Factor Scores'!C195</f>
        <v>Water Quality</v>
      </c>
      <c r="D1995" s="18">
        <f>'Limiting Factor Scores'!D195</f>
        <v>0.2281</v>
      </c>
      <c r="E1995" s="19">
        <f>'Limiting Factor Scores'!E195</f>
        <v>2</v>
      </c>
      <c r="F1995" s="18">
        <f>'Limiting Factor Scores'!F195</f>
        <v>0.32500000000000001</v>
      </c>
      <c r="G1995" s="18">
        <f>'Limiting Factor Scores'!G195</f>
        <v>0.43155705368792252</v>
      </c>
      <c r="H1995" s="18">
        <f>'Limiting Factor Scores'!H195</f>
        <v>0.11979282485415281</v>
      </c>
      <c r="I1995" s="17">
        <f>LFAT!A13</f>
        <v>1</v>
      </c>
      <c r="J1995" s="16" t="str">
        <f>LFAT!B13</f>
        <v>Protect Land (Easement and Acquisition)</v>
      </c>
      <c r="K1995" s="16" t="str">
        <f>LFAT!D13</f>
        <v>I</v>
      </c>
      <c r="L1995" s="19">
        <f>LFAT!F13</f>
        <v>0.5</v>
      </c>
      <c r="M1995" s="16" t="str">
        <f>LFAT!G13</f>
        <v>CD</v>
      </c>
      <c r="N1995" s="19">
        <f>LFAT!I13</f>
        <v>0.5</v>
      </c>
      <c r="O1995" s="18">
        <f>LFAT!J13</f>
        <v>0.25</v>
      </c>
      <c r="P1995" s="18">
        <f t="shared" si="93"/>
        <v>8.1250000000000003E-2</v>
      </c>
      <c r="Q1995" s="18">
        <f t="shared" si="94"/>
        <v>0.10788926342198063</v>
      </c>
      <c r="R1995" s="18">
        <f t="shared" si="95"/>
        <v>2.9948206213538203E-2</v>
      </c>
    </row>
    <row r="1996" spans="1:18" ht="18" customHeight="1" x14ac:dyDescent="0.2">
      <c r="A1996" s="16" t="str">
        <f>'Limiting Factor Scores'!A196</f>
        <v>UGR12</v>
      </c>
      <c r="B1996" s="16" t="str">
        <f>'Limiting Factor Scores'!B196</f>
        <v>Upper Grande Ronde</v>
      </c>
      <c r="C1996" s="16" t="str">
        <f>'Limiting Factor Scores'!C196</f>
        <v>Winter Water Temperature</v>
      </c>
      <c r="D1996" s="18">
        <f>'Limiting Factor Scores'!D196</f>
        <v>0.2281</v>
      </c>
      <c r="E1996" s="19">
        <f>'Limiting Factor Scores'!E196</f>
        <v>2</v>
      </c>
      <c r="F1996" s="18">
        <f>'Limiting Factor Scores'!F196</f>
        <v>0.32500000000000001</v>
      </c>
      <c r="G1996" s="18">
        <f>'Limiting Factor Scores'!G196</f>
        <v>0.35530648215344746</v>
      </c>
      <c r="H1996" s="18">
        <f>'Limiting Factor Scores'!H196</f>
        <v>9.6774683583395679E-2</v>
      </c>
      <c r="I1996" s="17">
        <f>LFAT!A12</f>
        <v>1</v>
      </c>
      <c r="J1996" s="16" t="str">
        <f>LFAT!B12</f>
        <v>Protect Land (Easement and Acquisition)</v>
      </c>
      <c r="K1996" s="16" t="str">
        <f>LFAT!D12</f>
        <v>I</v>
      </c>
      <c r="L1996" s="19">
        <f>LFAT!F12</f>
        <v>0.5</v>
      </c>
      <c r="M1996" s="16" t="str">
        <f>LFAT!G12</f>
        <v>R</v>
      </c>
      <c r="N1996" s="19">
        <f>LFAT!I12</f>
        <v>0.1</v>
      </c>
      <c r="O1996" s="18">
        <f>LFAT!J12</f>
        <v>0.05</v>
      </c>
      <c r="P1996" s="18">
        <f t="shared" si="93"/>
        <v>1.6250000000000001E-2</v>
      </c>
      <c r="Q1996" s="18">
        <f t="shared" si="94"/>
        <v>1.7765324107672373E-2</v>
      </c>
      <c r="R1996" s="18">
        <f t="shared" si="95"/>
        <v>4.838734179169784E-3</v>
      </c>
    </row>
    <row r="1997" spans="1:18" ht="18" customHeight="1" x14ac:dyDescent="0.2">
      <c r="A1997" s="16" t="str">
        <f>'Limiting Factor Scores'!A182</f>
        <v>UGR12</v>
      </c>
      <c r="B1997" s="16" t="str">
        <f>'Limiting Factor Scores'!B182</f>
        <v>Upper Grande Ronde</v>
      </c>
      <c r="C1997" s="16" t="str">
        <f>'Limiting Factor Scores'!C182</f>
        <v>Altered Flow Timing</v>
      </c>
      <c r="D1997" s="18">
        <f>'Limiting Factor Scores'!D182</f>
        <v>0.2281</v>
      </c>
      <c r="E1997" s="19">
        <f>'Limiting Factor Scores'!E182</f>
        <v>2.62</v>
      </c>
      <c r="F1997" s="18">
        <f>'Limiting Factor Scores'!F182</f>
        <v>0.46450000000000002</v>
      </c>
      <c r="G1997" s="18">
        <f>'Limiting Factor Scores'!G182</f>
        <v>0.55549355930085031</v>
      </c>
      <c r="H1997" s="18">
        <f>'Limiting Factor Scores'!H182</f>
        <v>0.15459219260953913</v>
      </c>
      <c r="I1997" s="17">
        <f>LFAT!A23</f>
        <v>2</v>
      </c>
      <c r="J1997" s="16" t="str">
        <f>LFAT!B23</f>
        <v>Instream Complexity Improvement</v>
      </c>
      <c r="K1997" s="16" t="str">
        <f>LFAT!D23</f>
        <v>N</v>
      </c>
      <c r="L1997" s="19">
        <f>LFAT!F23</f>
        <v>0.1</v>
      </c>
      <c r="M1997" s="16" t="str">
        <f>LFAT!G23</f>
        <v>CD</v>
      </c>
      <c r="N1997" s="19">
        <f>LFAT!I23</f>
        <v>0.5</v>
      </c>
      <c r="O1997" s="18">
        <f>LFAT!J23</f>
        <v>0.05</v>
      </c>
      <c r="P1997" s="18">
        <f t="shared" si="93"/>
        <v>2.3225000000000003E-2</v>
      </c>
      <c r="Q1997" s="18">
        <f t="shared" si="94"/>
        <v>2.7774677965042516E-2</v>
      </c>
      <c r="R1997" s="18">
        <f t="shared" si="95"/>
        <v>7.7296096304769572E-3</v>
      </c>
    </row>
    <row r="1998" spans="1:18" ht="18" customHeight="1" x14ac:dyDescent="0.2">
      <c r="A1998" s="16" t="str">
        <f>'Limiting Factor Scores'!A183</f>
        <v>UGR12</v>
      </c>
      <c r="B1998" s="16" t="str">
        <f>'Limiting Factor Scores'!B183</f>
        <v>Upper Grande Ronde</v>
      </c>
      <c r="C1998" s="16" t="str">
        <f>'Limiting Factor Scores'!C183</f>
        <v>Altered Primary Productivity</v>
      </c>
      <c r="D1998" s="18">
        <f>'Limiting Factor Scores'!D183</f>
        <v>0.2281</v>
      </c>
      <c r="E1998" s="19">
        <f>'Limiting Factor Scores'!E183</f>
        <v>3.11</v>
      </c>
      <c r="F1998" s="18">
        <f>'Limiting Factor Scores'!F183</f>
        <v>0.57474999999999998</v>
      </c>
      <c r="G1998" s="18">
        <f>'Limiting Factor Scores'!G183</f>
        <v>0.47664386972778527</v>
      </c>
      <c r="H1998" s="18">
        <f>'Limiting Factor Scores'!H183</f>
        <v>0.13650368740321359</v>
      </c>
      <c r="I1998" s="17">
        <f>LFAT!A30</f>
        <v>2</v>
      </c>
      <c r="J1998" s="16" t="str">
        <f>LFAT!B30</f>
        <v>Instream Complexity Improvement</v>
      </c>
      <c r="K1998" s="16" t="str">
        <f>LFAT!D30</f>
        <v>N</v>
      </c>
      <c r="L1998" s="19">
        <f>LFAT!F30</f>
        <v>0.1</v>
      </c>
      <c r="M1998" s="16" t="str">
        <f>LFAT!G30</f>
        <v>R</v>
      </c>
      <c r="N1998" s="19">
        <f>LFAT!I30</f>
        <v>0.1</v>
      </c>
      <c r="O1998" s="18">
        <f>LFAT!J30</f>
        <v>0.01</v>
      </c>
      <c r="P1998" s="18">
        <f t="shared" si="93"/>
        <v>5.7475E-3</v>
      </c>
      <c r="Q1998" s="18">
        <f t="shared" si="94"/>
        <v>4.7664386972778531E-3</v>
      </c>
      <c r="R1998" s="18">
        <f t="shared" si="95"/>
        <v>1.365036874032136E-3</v>
      </c>
    </row>
    <row r="1999" spans="1:18" ht="18" customHeight="1" x14ac:dyDescent="0.2">
      <c r="A1999" s="16" t="str">
        <f>'Limiting Factor Scores'!A184</f>
        <v>UGR12</v>
      </c>
      <c r="B1999" s="16" t="str">
        <f>'Limiting Factor Scores'!B184</f>
        <v>Upper Grande Ronde</v>
      </c>
      <c r="C1999" s="16" t="str">
        <f>'Limiting Factor Scores'!C184</f>
        <v>Anthropogenic Barriers</v>
      </c>
      <c r="D1999" s="18">
        <f>'Limiting Factor Scores'!D184</f>
        <v>0.2281</v>
      </c>
      <c r="E1999" s="19">
        <f>'Limiting Factor Scores'!E184</f>
        <v>2.15</v>
      </c>
      <c r="F1999" s="18">
        <f>'Limiting Factor Scores'!F184</f>
        <v>0.35875000000000001</v>
      </c>
      <c r="G1999" s="18">
        <f>'Limiting Factor Scores'!G184</f>
        <v>0.43428814365647894</v>
      </c>
      <c r="H1999" s="18">
        <f>'Limiting Factor Scores'!H184</f>
        <v>0.13754601070931832</v>
      </c>
      <c r="I1999" s="17">
        <f>LFAT!A17</f>
        <v>2</v>
      </c>
      <c r="J1999" s="16" t="str">
        <f>LFAT!B17</f>
        <v>Instream Complexity Improvement</v>
      </c>
      <c r="K1999" s="16" t="str">
        <f>LFAT!D17</f>
        <v>N</v>
      </c>
      <c r="L1999" s="19">
        <f>LFAT!F17</f>
        <v>0.1</v>
      </c>
      <c r="M1999" s="16" t="str">
        <f>LFAT!G17</f>
        <v>R</v>
      </c>
      <c r="N1999" s="19">
        <f>LFAT!I17</f>
        <v>0.1</v>
      </c>
      <c r="O1999" s="18">
        <f>LFAT!J17</f>
        <v>0.01</v>
      </c>
      <c r="P1999" s="18">
        <f t="shared" si="93"/>
        <v>3.5875000000000004E-3</v>
      </c>
      <c r="Q1999" s="18">
        <f t="shared" si="94"/>
        <v>4.3428814365647894E-3</v>
      </c>
      <c r="R1999" s="18">
        <f t="shared" si="95"/>
        <v>1.3754601070931833E-3</v>
      </c>
    </row>
    <row r="2000" spans="1:18" ht="18" customHeight="1" x14ac:dyDescent="0.2">
      <c r="A2000" s="16" t="str">
        <f>'Limiting Factor Scores'!A185</f>
        <v>UGR12</v>
      </c>
      <c r="B2000" s="16" t="str">
        <f>'Limiting Factor Scores'!B185</f>
        <v>Upper Grande Ronde</v>
      </c>
      <c r="C2000" s="16" t="str">
        <f>'Limiting Factor Scores'!C185</f>
        <v>Channel and Habitat Structure</v>
      </c>
      <c r="D2000" s="18">
        <f>'Limiting Factor Scores'!D185</f>
        <v>0.2281</v>
      </c>
      <c r="E2000" s="19">
        <f>'Limiting Factor Scores'!E185</f>
        <v>2.93</v>
      </c>
      <c r="F2000" s="18">
        <f>'Limiting Factor Scores'!F185</f>
        <v>0.53425</v>
      </c>
      <c r="G2000" s="18">
        <f>'Limiting Factor Scores'!G185</f>
        <v>1.0619439891290339</v>
      </c>
      <c r="H2000" s="18">
        <f>'Limiting Factor Scores'!H185</f>
        <v>0.32148178154173013</v>
      </c>
      <c r="I2000" s="17">
        <f>LFAT!A21</f>
        <v>2</v>
      </c>
      <c r="J2000" s="16" t="str">
        <f>LFAT!B21</f>
        <v>Instream Complexity Improvement</v>
      </c>
      <c r="K2000" s="16" t="str">
        <f>LFAT!D21</f>
        <v>D</v>
      </c>
      <c r="L2000" s="19">
        <f>LFAT!F21</f>
        <v>1</v>
      </c>
      <c r="M2000" s="16" t="str">
        <f>LFAT!G21</f>
        <v>C</v>
      </c>
      <c r="N2000" s="19">
        <f>LFAT!I21</f>
        <v>1</v>
      </c>
      <c r="O2000" s="18">
        <f>LFAT!J21</f>
        <v>1</v>
      </c>
      <c r="P2000" s="18">
        <f t="shared" si="93"/>
        <v>0.53425</v>
      </c>
      <c r="Q2000" s="18">
        <f t="shared" si="94"/>
        <v>1.0619439891290339</v>
      </c>
      <c r="R2000" s="18">
        <f t="shared" si="95"/>
        <v>0.32148178154173013</v>
      </c>
    </row>
    <row r="2001" spans="1:18" ht="18" customHeight="1" x14ac:dyDescent="0.2">
      <c r="A2001" s="16" t="str">
        <f>'Limiting Factor Scores'!A186</f>
        <v>UGR12</v>
      </c>
      <c r="B2001" s="16" t="str">
        <f>'Limiting Factor Scores'!B186</f>
        <v>Upper Grande Ronde</v>
      </c>
      <c r="C2001" s="16" t="str">
        <f>'Limiting Factor Scores'!C186</f>
        <v>Decreased Sediment Quantity</v>
      </c>
      <c r="D2001" s="18">
        <f>'Limiting Factor Scores'!D186</f>
        <v>0.2281</v>
      </c>
      <c r="E2001" s="19">
        <f>'Limiting Factor Scores'!E186</f>
        <v>3.1</v>
      </c>
      <c r="F2001" s="18">
        <f>'Limiting Factor Scores'!F186</f>
        <v>0.57250000000000001</v>
      </c>
      <c r="G2001" s="18">
        <f>'Limiting Factor Scores'!G186</f>
        <v>0.67625540184168031</v>
      </c>
      <c r="H2001" s="18">
        <f>'Limiting Factor Scores'!H186</f>
        <v>0.201449488481314</v>
      </c>
      <c r="I2001" s="17">
        <f>LFAT!A24</f>
        <v>2</v>
      </c>
      <c r="J2001" s="16" t="str">
        <f>LFAT!B24</f>
        <v>Instream Complexity Improvement</v>
      </c>
      <c r="K2001" s="16" t="str">
        <f>LFAT!D24</f>
        <v>I</v>
      </c>
      <c r="L2001" s="19">
        <f>LFAT!F24</f>
        <v>0.5</v>
      </c>
      <c r="M2001" s="16" t="str">
        <f>LFAT!G24</f>
        <v>CD</v>
      </c>
      <c r="N2001" s="19">
        <f>LFAT!I24</f>
        <v>0.5</v>
      </c>
      <c r="O2001" s="18">
        <f>LFAT!J24</f>
        <v>0.25</v>
      </c>
      <c r="P2001" s="18">
        <f t="shared" si="93"/>
        <v>0.143125</v>
      </c>
      <c r="Q2001" s="18">
        <f t="shared" si="94"/>
        <v>0.16906385046042008</v>
      </c>
      <c r="R2001" s="18">
        <f t="shared" si="95"/>
        <v>5.03623721203285E-2</v>
      </c>
    </row>
    <row r="2002" spans="1:18" ht="18" customHeight="1" x14ac:dyDescent="0.2">
      <c r="A2002" s="16" t="str">
        <f>'Limiting Factor Scores'!A187</f>
        <v>UGR12</v>
      </c>
      <c r="B2002" s="16" t="str">
        <f>'Limiting Factor Scores'!B187</f>
        <v>Upper Grande Ronde</v>
      </c>
      <c r="C2002" s="16" t="str">
        <f>'Limiting Factor Scores'!C187</f>
        <v>Decreased Water Quantity</v>
      </c>
      <c r="D2002" s="18">
        <f>'Limiting Factor Scores'!D187</f>
        <v>0.2281</v>
      </c>
      <c r="E2002" s="19">
        <f>'Limiting Factor Scores'!E187</f>
        <v>3</v>
      </c>
      <c r="F2002" s="18">
        <f>'Limiting Factor Scores'!F187</f>
        <v>0.55000000000000004</v>
      </c>
      <c r="G2002" s="18">
        <f>'Limiting Factor Scores'!G187</f>
        <v>0.94001639300051998</v>
      </c>
      <c r="H2002" s="18">
        <f>'Limiting Factor Scores'!H187</f>
        <v>0.27168176361264956</v>
      </c>
      <c r="I2002" s="17">
        <f>LFAT!A22</f>
        <v>2</v>
      </c>
      <c r="J2002" s="16" t="str">
        <f>LFAT!B22</f>
        <v>Instream Complexity Improvement</v>
      </c>
      <c r="K2002" s="16" t="str">
        <f>LFAT!D22</f>
        <v>N</v>
      </c>
      <c r="L2002" s="19">
        <f>LFAT!F22</f>
        <v>0.1</v>
      </c>
      <c r="M2002" s="16" t="str">
        <f>LFAT!G22</f>
        <v>R</v>
      </c>
      <c r="N2002" s="19">
        <f>LFAT!I22</f>
        <v>0.1</v>
      </c>
      <c r="O2002" s="18">
        <f>LFAT!J22</f>
        <v>0.01</v>
      </c>
      <c r="P2002" s="18">
        <f t="shared" si="93"/>
        <v>5.5000000000000005E-3</v>
      </c>
      <c r="Q2002" s="18">
        <f t="shared" si="94"/>
        <v>9.4001639300051992E-3</v>
      </c>
      <c r="R2002" s="18">
        <f t="shared" si="95"/>
        <v>2.7168176361264955E-3</v>
      </c>
    </row>
    <row r="2003" spans="1:18" ht="18" customHeight="1" x14ac:dyDescent="0.2">
      <c r="A2003" s="16" t="str">
        <f>'Limiting Factor Scores'!A188</f>
        <v>UGR12</v>
      </c>
      <c r="B2003" s="16" t="str">
        <f>'Limiting Factor Scores'!B188</f>
        <v>Upper Grande Ronde</v>
      </c>
      <c r="C2003" s="16" t="str">
        <f>'Limiting Factor Scores'!C188</f>
        <v>Floodplain Condition</v>
      </c>
      <c r="D2003" s="18">
        <f>'Limiting Factor Scores'!D188</f>
        <v>0.2281</v>
      </c>
      <c r="E2003" s="19">
        <f>'Limiting Factor Scores'!E188</f>
        <v>2.77</v>
      </c>
      <c r="F2003" s="18">
        <f>'Limiting Factor Scores'!F188</f>
        <v>0.49825000000000003</v>
      </c>
      <c r="G2003" s="18">
        <f>'Limiting Factor Scores'!G188</f>
        <v>0.69083465772727892</v>
      </c>
      <c r="H2003" s="18">
        <f>'Limiting Factor Scores'!H188</f>
        <v>0.19614508812727394</v>
      </c>
      <c r="I2003" s="17">
        <f>LFAT!A19</f>
        <v>2</v>
      </c>
      <c r="J2003" s="16" t="str">
        <f>LFAT!B19</f>
        <v>Instream Complexity Improvement</v>
      </c>
      <c r="K2003" s="16" t="str">
        <f>LFAT!D19</f>
        <v>I</v>
      </c>
      <c r="L2003" s="19">
        <f>LFAT!F19</f>
        <v>0.5</v>
      </c>
      <c r="M2003" s="16" t="str">
        <f>LFAT!G19</f>
        <v>C</v>
      </c>
      <c r="N2003" s="19">
        <f>LFAT!I19</f>
        <v>1</v>
      </c>
      <c r="O2003" s="18">
        <f>LFAT!J19</f>
        <v>0.5</v>
      </c>
      <c r="P2003" s="18">
        <f t="shared" si="93"/>
        <v>0.24912500000000001</v>
      </c>
      <c r="Q2003" s="18">
        <f t="shared" si="94"/>
        <v>0.34541732886363946</v>
      </c>
      <c r="R2003" s="18">
        <f t="shared" si="95"/>
        <v>9.8072544063636968E-2</v>
      </c>
    </row>
    <row r="2004" spans="1:18" ht="18" customHeight="1" x14ac:dyDescent="0.2">
      <c r="A2004" s="16" t="str">
        <f>'Limiting Factor Scores'!A189</f>
        <v>UGR12</v>
      </c>
      <c r="B2004" s="16" t="str">
        <f>'Limiting Factor Scores'!B189</f>
        <v>Upper Grande Ronde</v>
      </c>
      <c r="C2004" s="16" t="str">
        <f>'Limiting Factor Scores'!C189</f>
        <v>Increased Sediment Quantity</v>
      </c>
      <c r="D2004" s="18">
        <f>'Limiting Factor Scores'!D189</f>
        <v>0.2281</v>
      </c>
      <c r="E2004" s="19">
        <f>'Limiting Factor Scores'!E189</f>
        <v>2.77</v>
      </c>
      <c r="F2004" s="18">
        <f>'Limiting Factor Scores'!F189</f>
        <v>0.49825000000000003</v>
      </c>
      <c r="G2004" s="18">
        <f>'Limiting Factor Scores'!G189</f>
        <v>0.4132019279545352</v>
      </c>
      <c r="H2004" s="18">
        <f>'Limiting Factor Scores'!H189</f>
        <v>0.1359426225227261</v>
      </c>
      <c r="I2004" s="17">
        <f>LFAT!A25</f>
        <v>2</v>
      </c>
      <c r="J2004" s="16" t="str">
        <f>LFAT!B25</f>
        <v>Instream Complexity Improvement</v>
      </c>
      <c r="K2004" s="16" t="str">
        <f>LFAT!D25</f>
        <v>I</v>
      </c>
      <c r="L2004" s="19">
        <f>LFAT!F25</f>
        <v>0.5</v>
      </c>
      <c r="M2004" s="16" t="str">
        <f>LFAT!G25</f>
        <v>C</v>
      </c>
      <c r="N2004" s="19">
        <f>LFAT!I25</f>
        <v>1</v>
      </c>
      <c r="O2004" s="18">
        <f>LFAT!J25</f>
        <v>0.5</v>
      </c>
      <c r="P2004" s="18">
        <f t="shared" si="93"/>
        <v>0.24912500000000001</v>
      </c>
      <c r="Q2004" s="18">
        <f t="shared" si="94"/>
        <v>0.2066009639772676</v>
      </c>
      <c r="R2004" s="18">
        <f t="shared" si="95"/>
        <v>6.7971311261363049E-2</v>
      </c>
    </row>
    <row r="2005" spans="1:18" ht="18" customHeight="1" x14ac:dyDescent="0.2">
      <c r="A2005" s="16" t="str">
        <f>'Limiting Factor Scores'!A190</f>
        <v>UGR12</v>
      </c>
      <c r="B2005" s="16" t="str">
        <f>'Limiting Factor Scores'!B190</f>
        <v>Upper Grande Ronde</v>
      </c>
      <c r="C2005" s="16" t="str">
        <f>'Limiting Factor Scores'!C190</f>
        <v>Non-Native Species Interactions and Competition</v>
      </c>
      <c r="D2005" s="18">
        <f>'Limiting Factor Scores'!D190</f>
        <v>0.2281</v>
      </c>
      <c r="E2005" s="19">
        <f>'Limiting Factor Scores'!E190</f>
        <v>1.26</v>
      </c>
      <c r="F2005" s="18">
        <f>'Limiting Factor Scores'!F190</f>
        <v>0.1585</v>
      </c>
      <c r="G2005" s="18">
        <f>'Limiting Factor Scores'!G190</f>
        <v>0.14539012534164836</v>
      </c>
      <c r="H2005" s="18">
        <f>'Limiting Factor Scores'!H190</f>
        <v>5.128681863991319E-2</v>
      </c>
      <c r="I2005" s="17">
        <f>LFAT!A31</f>
        <v>2</v>
      </c>
      <c r="J2005" s="16" t="str">
        <f>LFAT!B31</f>
        <v>Instream Complexity Improvement</v>
      </c>
      <c r="K2005" s="16" t="str">
        <f>LFAT!D31</f>
        <v>I</v>
      </c>
      <c r="L2005" s="19">
        <f>LFAT!F31</f>
        <v>0.5</v>
      </c>
      <c r="M2005" s="16" t="str">
        <f>LFAT!G31</f>
        <v>CD</v>
      </c>
      <c r="N2005" s="19">
        <f>LFAT!I31</f>
        <v>0.5</v>
      </c>
      <c r="O2005" s="18">
        <f>LFAT!J31</f>
        <v>0.25</v>
      </c>
      <c r="P2005" s="18">
        <f t="shared" si="93"/>
        <v>3.9625E-2</v>
      </c>
      <c r="Q2005" s="18">
        <f t="shared" si="94"/>
        <v>3.6347531335412089E-2</v>
      </c>
      <c r="R2005" s="18">
        <f t="shared" si="95"/>
        <v>1.2821704659978297E-2</v>
      </c>
    </row>
    <row r="2006" spans="1:18" ht="18" customHeight="1" x14ac:dyDescent="0.2">
      <c r="A2006" s="16" t="str">
        <f>'Limiting Factor Scores'!A191</f>
        <v>UGR12</v>
      </c>
      <c r="B2006" s="16" t="str">
        <f>'Limiting Factor Scores'!B191</f>
        <v>Upper Grande Ronde</v>
      </c>
      <c r="C2006" s="16" t="str">
        <f>'Limiting Factor Scores'!C191</f>
        <v>Predation</v>
      </c>
      <c r="D2006" s="18">
        <f>'Limiting Factor Scores'!D191</f>
        <v>0.2281</v>
      </c>
      <c r="E2006" s="19">
        <f>'Limiting Factor Scores'!E191</f>
        <v>1</v>
      </c>
      <c r="F2006" s="18">
        <f>'Limiting Factor Scores'!F191</f>
        <v>0.1</v>
      </c>
      <c r="G2006" s="18">
        <f>'Limiting Factor Scores'!G191</f>
        <v>0.12252228575013001</v>
      </c>
      <c r="H2006" s="18">
        <f>'Limiting Factor Scores'!H191</f>
        <v>3.7460537151622703E-2</v>
      </c>
      <c r="I2006" s="17">
        <f>LFAT!A29</f>
        <v>2</v>
      </c>
      <c r="J2006" s="16" t="str">
        <f>LFAT!B29</f>
        <v>Instream Complexity Improvement</v>
      </c>
      <c r="K2006" s="16" t="str">
        <f>LFAT!D29</f>
        <v>I</v>
      </c>
      <c r="L2006" s="19">
        <f>LFAT!F29</f>
        <v>0.5</v>
      </c>
      <c r="M2006" s="16" t="str">
        <f>LFAT!G29</f>
        <v>CD</v>
      </c>
      <c r="N2006" s="19">
        <f>LFAT!I29</f>
        <v>0.5</v>
      </c>
      <c r="O2006" s="18">
        <f>LFAT!J29</f>
        <v>0.25</v>
      </c>
      <c r="P2006" s="18">
        <f t="shared" si="93"/>
        <v>2.5000000000000001E-2</v>
      </c>
      <c r="Q2006" s="18">
        <f t="shared" si="94"/>
        <v>3.0630571437532502E-2</v>
      </c>
      <c r="R2006" s="18">
        <f t="shared" si="95"/>
        <v>9.3651342879056756E-3</v>
      </c>
    </row>
    <row r="2007" spans="1:18" ht="18" customHeight="1" x14ac:dyDescent="0.2">
      <c r="A2007" s="16" t="str">
        <f>'Limiting Factor Scores'!A192</f>
        <v>UGR12</v>
      </c>
      <c r="B2007" s="16" t="str">
        <f>'Limiting Factor Scores'!B192</f>
        <v>Upper Grande Ronde</v>
      </c>
      <c r="C2007" s="16" t="str">
        <f>'Limiting Factor Scores'!C192</f>
        <v>Riparian Condition</v>
      </c>
      <c r="D2007" s="18">
        <f>'Limiting Factor Scores'!D192</f>
        <v>0.2281</v>
      </c>
      <c r="E2007" s="19">
        <f>'Limiting Factor Scores'!E192</f>
        <v>2.77</v>
      </c>
      <c r="F2007" s="18">
        <f>'Limiting Factor Scores'!F192</f>
        <v>0.49825000000000003</v>
      </c>
      <c r="G2007" s="18">
        <f>'Limiting Factor Scores'!G192</f>
        <v>0.7054469067045579</v>
      </c>
      <c r="H2007" s="18">
        <f>'Limiting Factor Scores'!H192</f>
        <v>0.22778060706818437</v>
      </c>
      <c r="I2007" s="17">
        <f>LFAT!A18</f>
        <v>2</v>
      </c>
      <c r="J2007" s="16" t="str">
        <f>LFAT!B18</f>
        <v>Instream Complexity Improvement</v>
      </c>
      <c r="K2007" s="16" t="str">
        <f>LFAT!D18</f>
        <v>I</v>
      </c>
      <c r="L2007" s="19">
        <f>LFAT!F18</f>
        <v>0.5</v>
      </c>
      <c r="M2007" s="16" t="str">
        <f>LFAT!G18</f>
        <v>CD</v>
      </c>
      <c r="N2007" s="19">
        <f>LFAT!I18</f>
        <v>0.5</v>
      </c>
      <c r="O2007" s="18">
        <f>LFAT!J18</f>
        <v>0.25</v>
      </c>
      <c r="P2007" s="18">
        <f t="shared" si="93"/>
        <v>0.12456250000000001</v>
      </c>
      <c r="Q2007" s="18">
        <f t="shared" si="94"/>
        <v>0.17636172667613947</v>
      </c>
      <c r="R2007" s="18">
        <f t="shared" si="95"/>
        <v>5.6945151767046093E-2</v>
      </c>
    </row>
    <row r="2008" spans="1:18" ht="18" customHeight="1" x14ac:dyDescent="0.2">
      <c r="A2008" s="16" t="str">
        <f>'Limiting Factor Scores'!A193</f>
        <v>UGR12</v>
      </c>
      <c r="B2008" s="16" t="str">
        <f>'Limiting Factor Scores'!B193</f>
        <v>Upper Grande Ronde</v>
      </c>
      <c r="C2008" s="16" t="str">
        <f>'Limiting Factor Scores'!C193</f>
        <v>Side Channel and Wetland Habitat</v>
      </c>
      <c r="D2008" s="18">
        <f>'Limiting Factor Scores'!D193</f>
        <v>0.2281</v>
      </c>
      <c r="E2008" s="19">
        <f>'Limiting Factor Scores'!E193</f>
        <v>2.35</v>
      </c>
      <c r="F2008" s="18">
        <f>'Limiting Factor Scores'!F193</f>
        <v>0.40375</v>
      </c>
      <c r="G2008" s="18">
        <f>'Limiting Factor Scores'!G193</f>
        <v>0.70781873912783655</v>
      </c>
      <c r="H2008" s="18">
        <f>'Limiting Factor Scores'!H193</f>
        <v>0.20630679643214819</v>
      </c>
      <c r="I2008" s="17">
        <f>LFAT!A20</f>
        <v>2</v>
      </c>
      <c r="J2008" s="16" t="str">
        <f>LFAT!B20</f>
        <v>Instream Complexity Improvement</v>
      </c>
      <c r="K2008" s="16" t="str">
        <f>LFAT!D20</f>
        <v>D</v>
      </c>
      <c r="L2008" s="19">
        <f>LFAT!F20</f>
        <v>1</v>
      </c>
      <c r="M2008" s="16" t="str">
        <f>LFAT!G20</f>
        <v>C</v>
      </c>
      <c r="N2008" s="19">
        <f>LFAT!I20</f>
        <v>1</v>
      </c>
      <c r="O2008" s="18">
        <f>LFAT!J20</f>
        <v>1</v>
      </c>
      <c r="P2008" s="18">
        <f t="shared" si="93"/>
        <v>0.40375</v>
      </c>
      <c r="Q2008" s="18">
        <f t="shared" si="94"/>
        <v>0.70781873912783655</v>
      </c>
      <c r="R2008" s="18">
        <f t="shared" si="95"/>
        <v>0.20630679643214819</v>
      </c>
    </row>
    <row r="2009" spans="1:18" ht="18" customHeight="1" x14ac:dyDescent="0.2">
      <c r="A2009" s="16" t="str">
        <f>'Limiting Factor Scores'!A194</f>
        <v>UGR12</v>
      </c>
      <c r="B2009" s="16" t="str">
        <f>'Limiting Factor Scores'!B194</f>
        <v>Upper Grande Ronde</v>
      </c>
      <c r="C2009" s="16" t="str">
        <f>'Limiting Factor Scores'!C194</f>
        <v>Summer Water Temperature</v>
      </c>
      <c r="D2009" s="18">
        <f>'Limiting Factor Scores'!D194</f>
        <v>0.2281</v>
      </c>
      <c r="E2009" s="19">
        <f>'Limiting Factor Scores'!E194</f>
        <v>2.08</v>
      </c>
      <c r="F2009" s="18">
        <f>'Limiting Factor Scores'!F194</f>
        <v>0.34300000000000003</v>
      </c>
      <c r="G2009" s="18">
        <f>'Limiting Factor Scores'!G194</f>
        <v>0.52084353998882305</v>
      </c>
      <c r="H2009" s="18">
        <f>'Limiting Factor Scores'!H194</f>
        <v>0.16299273269720579</v>
      </c>
      <c r="I2009" s="17">
        <f>LFAT!A26</f>
        <v>2</v>
      </c>
      <c r="J2009" s="16" t="str">
        <f>LFAT!B26</f>
        <v>Instream Complexity Improvement</v>
      </c>
      <c r="K2009" s="16" t="str">
        <f>LFAT!D26</f>
        <v>I</v>
      </c>
      <c r="L2009" s="19">
        <f>LFAT!F26</f>
        <v>0.5</v>
      </c>
      <c r="M2009" s="16" t="str">
        <f>LFAT!G26</f>
        <v>CD</v>
      </c>
      <c r="N2009" s="19">
        <f>LFAT!I26</f>
        <v>0.5</v>
      </c>
      <c r="O2009" s="18">
        <f>LFAT!J26</f>
        <v>0.25</v>
      </c>
      <c r="P2009" s="18">
        <f t="shared" si="93"/>
        <v>8.5750000000000007E-2</v>
      </c>
      <c r="Q2009" s="18">
        <f t="shared" si="94"/>
        <v>0.13021088499720576</v>
      </c>
      <c r="R2009" s="18">
        <f t="shared" si="95"/>
        <v>4.0748183174301449E-2</v>
      </c>
    </row>
    <row r="2010" spans="1:18" ht="18" customHeight="1" x14ac:dyDescent="0.2">
      <c r="A2010" s="16" t="str">
        <f>'Limiting Factor Scores'!A195</f>
        <v>UGR12</v>
      </c>
      <c r="B2010" s="16" t="str">
        <f>'Limiting Factor Scores'!B195</f>
        <v>Upper Grande Ronde</v>
      </c>
      <c r="C2010" s="16" t="str">
        <f>'Limiting Factor Scores'!C195</f>
        <v>Water Quality</v>
      </c>
      <c r="D2010" s="18">
        <f>'Limiting Factor Scores'!D195</f>
        <v>0.2281</v>
      </c>
      <c r="E2010" s="19">
        <f>'Limiting Factor Scores'!E195</f>
        <v>2</v>
      </c>
      <c r="F2010" s="18">
        <f>'Limiting Factor Scores'!F195</f>
        <v>0.32500000000000001</v>
      </c>
      <c r="G2010" s="18">
        <f>'Limiting Factor Scores'!G195</f>
        <v>0.43155705368792252</v>
      </c>
      <c r="H2010" s="18">
        <f>'Limiting Factor Scores'!H195</f>
        <v>0.11979282485415281</v>
      </c>
      <c r="I2010" s="17">
        <f>LFAT!A28</f>
        <v>2</v>
      </c>
      <c r="J2010" s="16" t="str">
        <f>LFAT!B28</f>
        <v>Instream Complexity Improvement</v>
      </c>
      <c r="K2010" s="16" t="str">
        <f>LFAT!D28</f>
        <v>N</v>
      </c>
      <c r="L2010" s="19">
        <f>LFAT!F28</f>
        <v>0.1</v>
      </c>
      <c r="M2010" s="16" t="str">
        <f>LFAT!G28</f>
        <v>R</v>
      </c>
      <c r="N2010" s="19">
        <f>LFAT!I28</f>
        <v>0.1</v>
      </c>
      <c r="O2010" s="18">
        <f>LFAT!J28</f>
        <v>0.01</v>
      </c>
      <c r="P2010" s="18">
        <f t="shared" si="93"/>
        <v>3.2500000000000003E-3</v>
      </c>
      <c r="Q2010" s="18">
        <f t="shared" si="94"/>
        <v>4.3155705368792254E-3</v>
      </c>
      <c r="R2010" s="18">
        <f t="shared" si="95"/>
        <v>1.1979282485415281E-3</v>
      </c>
    </row>
    <row r="2011" spans="1:18" ht="18" customHeight="1" x14ac:dyDescent="0.2">
      <c r="A2011" s="16" t="str">
        <f>'Limiting Factor Scores'!A196</f>
        <v>UGR12</v>
      </c>
      <c r="B2011" s="16" t="str">
        <f>'Limiting Factor Scores'!B196</f>
        <v>Upper Grande Ronde</v>
      </c>
      <c r="C2011" s="16" t="str">
        <f>'Limiting Factor Scores'!C196</f>
        <v>Winter Water Temperature</v>
      </c>
      <c r="D2011" s="18">
        <f>'Limiting Factor Scores'!D196</f>
        <v>0.2281</v>
      </c>
      <c r="E2011" s="19">
        <f>'Limiting Factor Scores'!E196</f>
        <v>2</v>
      </c>
      <c r="F2011" s="18">
        <f>'Limiting Factor Scores'!F196</f>
        <v>0.32500000000000001</v>
      </c>
      <c r="G2011" s="18">
        <f>'Limiting Factor Scores'!G196</f>
        <v>0.35530648215344746</v>
      </c>
      <c r="H2011" s="18">
        <f>'Limiting Factor Scores'!H196</f>
        <v>9.6774683583395679E-2</v>
      </c>
      <c r="I2011" s="17">
        <f>LFAT!A27</f>
        <v>2</v>
      </c>
      <c r="J2011" s="16" t="str">
        <f>LFAT!B27</f>
        <v>Instream Complexity Improvement</v>
      </c>
      <c r="K2011" s="16" t="str">
        <f>LFAT!D27</f>
        <v>I</v>
      </c>
      <c r="L2011" s="19">
        <f>LFAT!F27</f>
        <v>0.5</v>
      </c>
      <c r="M2011" s="16" t="str">
        <f>LFAT!G27</f>
        <v>CD</v>
      </c>
      <c r="N2011" s="19">
        <f>LFAT!I27</f>
        <v>0.5</v>
      </c>
      <c r="O2011" s="18">
        <f>LFAT!J27</f>
        <v>0.25</v>
      </c>
      <c r="P2011" s="18">
        <f t="shared" si="93"/>
        <v>8.1250000000000003E-2</v>
      </c>
      <c r="Q2011" s="18">
        <f t="shared" si="94"/>
        <v>8.8826620538361864E-2</v>
      </c>
      <c r="R2011" s="18">
        <f t="shared" si="95"/>
        <v>2.419367089584892E-2</v>
      </c>
    </row>
    <row r="2012" spans="1:18" ht="18" customHeight="1" x14ac:dyDescent="0.2">
      <c r="A2012" s="16" t="str">
        <f>'Limiting Factor Scores'!A182</f>
        <v>UGR12</v>
      </c>
      <c r="B2012" s="16" t="str">
        <f>'Limiting Factor Scores'!B182</f>
        <v>Upper Grande Ronde</v>
      </c>
      <c r="C2012" s="16" t="str">
        <f>'Limiting Factor Scores'!C182</f>
        <v>Altered Flow Timing</v>
      </c>
      <c r="D2012" s="18">
        <f>'Limiting Factor Scores'!D182</f>
        <v>0.2281</v>
      </c>
      <c r="E2012" s="19">
        <f>'Limiting Factor Scores'!E182</f>
        <v>2.62</v>
      </c>
      <c r="F2012" s="18">
        <f>'Limiting Factor Scores'!F182</f>
        <v>0.46450000000000002</v>
      </c>
      <c r="G2012" s="18">
        <f>'Limiting Factor Scores'!G182</f>
        <v>0.55549355930085031</v>
      </c>
      <c r="H2012" s="18">
        <f>'Limiting Factor Scores'!H182</f>
        <v>0.15459219260953913</v>
      </c>
      <c r="I2012" s="17">
        <f>LFAT!A38</f>
        <v>3</v>
      </c>
      <c r="J2012" s="16" t="str">
        <f>LFAT!B38</f>
        <v>Floodplain – Reconnect and Restore</v>
      </c>
      <c r="K2012" s="16" t="str">
        <f>LFAT!D38</f>
        <v>I</v>
      </c>
      <c r="L2012" s="19">
        <f>LFAT!F38</f>
        <v>0.5</v>
      </c>
      <c r="M2012" s="16" t="str">
        <f>LFAT!G38</f>
        <v>CD</v>
      </c>
      <c r="N2012" s="19">
        <f>LFAT!I38</f>
        <v>0.5</v>
      </c>
      <c r="O2012" s="18">
        <f>LFAT!J38</f>
        <v>0.25</v>
      </c>
      <c r="P2012" s="18">
        <f t="shared" si="93"/>
        <v>0.11612500000000001</v>
      </c>
      <c r="Q2012" s="18">
        <f t="shared" si="94"/>
        <v>0.13887338982521258</v>
      </c>
      <c r="R2012" s="18">
        <f t="shared" si="95"/>
        <v>3.8648048152384783E-2</v>
      </c>
    </row>
    <row r="2013" spans="1:18" ht="18" customHeight="1" x14ac:dyDescent="0.2">
      <c r="A2013" s="16" t="str">
        <f>'Limiting Factor Scores'!A183</f>
        <v>UGR12</v>
      </c>
      <c r="B2013" s="16" t="str">
        <f>'Limiting Factor Scores'!B183</f>
        <v>Upper Grande Ronde</v>
      </c>
      <c r="C2013" s="16" t="str">
        <f>'Limiting Factor Scores'!C183</f>
        <v>Altered Primary Productivity</v>
      </c>
      <c r="D2013" s="18">
        <f>'Limiting Factor Scores'!D183</f>
        <v>0.2281</v>
      </c>
      <c r="E2013" s="19">
        <f>'Limiting Factor Scores'!E183</f>
        <v>3.11</v>
      </c>
      <c r="F2013" s="18">
        <f>'Limiting Factor Scores'!F183</f>
        <v>0.57474999999999998</v>
      </c>
      <c r="G2013" s="18">
        <f>'Limiting Factor Scores'!G183</f>
        <v>0.47664386972778527</v>
      </c>
      <c r="H2013" s="18">
        <f>'Limiting Factor Scores'!H183</f>
        <v>0.13650368740321359</v>
      </c>
      <c r="I2013" s="17">
        <f>LFAT!A45</f>
        <v>3</v>
      </c>
      <c r="J2013" s="16" t="str">
        <f>LFAT!B45</f>
        <v>Floodplain – Reconnect and Restore</v>
      </c>
      <c r="K2013" s="16" t="str">
        <f>LFAT!D45</f>
        <v>I</v>
      </c>
      <c r="L2013" s="19">
        <f>LFAT!F45</f>
        <v>0.5</v>
      </c>
      <c r="M2013" s="16" t="str">
        <f>LFAT!G45</f>
        <v>C</v>
      </c>
      <c r="N2013" s="19">
        <f>LFAT!I45</f>
        <v>1</v>
      </c>
      <c r="O2013" s="18">
        <f>LFAT!J45</f>
        <v>0.5</v>
      </c>
      <c r="P2013" s="18">
        <f t="shared" si="93"/>
        <v>0.28737499999999999</v>
      </c>
      <c r="Q2013" s="18">
        <f t="shared" si="94"/>
        <v>0.23832193486389264</v>
      </c>
      <c r="R2013" s="18">
        <f t="shared" si="95"/>
        <v>6.8251843701606793E-2</v>
      </c>
    </row>
    <row r="2014" spans="1:18" ht="18" customHeight="1" x14ac:dyDescent="0.2">
      <c r="A2014" s="16" t="str">
        <f>'Limiting Factor Scores'!A184</f>
        <v>UGR12</v>
      </c>
      <c r="B2014" s="16" t="str">
        <f>'Limiting Factor Scores'!B184</f>
        <v>Upper Grande Ronde</v>
      </c>
      <c r="C2014" s="16" t="str">
        <f>'Limiting Factor Scores'!C184</f>
        <v>Anthropogenic Barriers</v>
      </c>
      <c r="D2014" s="18">
        <f>'Limiting Factor Scores'!D184</f>
        <v>0.2281</v>
      </c>
      <c r="E2014" s="19">
        <f>'Limiting Factor Scores'!E184</f>
        <v>2.15</v>
      </c>
      <c r="F2014" s="18">
        <f>'Limiting Factor Scores'!F184</f>
        <v>0.35875000000000001</v>
      </c>
      <c r="G2014" s="18">
        <f>'Limiting Factor Scores'!G184</f>
        <v>0.43428814365647894</v>
      </c>
      <c r="H2014" s="18">
        <f>'Limiting Factor Scores'!H184</f>
        <v>0.13754601070931832</v>
      </c>
      <c r="I2014" s="17">
        <f>LFAT!A32</f>
        <v>3</v>
      </c>
      <c r="J2014" s="16" t="str">
        <f>LFAT!B32</f>
        <v>Floodplain – Reconnect and Restore</v>
      </c>
      <c r="K2014" s="16" t="str">
        <f>LFAT!D32</f>
        <v>N</v>
      </c>
      <c r="L2014" s="19">
        <f>LFAT!F32</f>
        <v>0.1</v>
      </c>
      <c r="M2014" s="16" t="str">
        <f>LFAT!G32</f>
        <v>R</v>
      </c>
      <c r="N2014" s="19">
        <f>LFAT!I32</f>
        <v>0.1</v>
      </c>
      <c r="O2014" s="18">
        <f>LFAT!J32</f>
        <v>0.01</v>
      </c>
      <c r="P2014" s="18">
        <f t="shared" si="93"/>
        <v>3.5875000000000004E-3</v>
      </c>
      <c r="Q2014" s="18">
        <f t="shared" si="94"/>
        <v>4.3428814365647894E-3</v>
      </c>
      <c r="R2014" s="18">
        <f t="shared" si="95"/>
        <v>1.3754601070931833E-3</v>
      </c>
    </row>
    <row r="2015" spans="1:18" ht="18" customHeight="1" x14ac:dyDescent="0.2">
      <c r="A2015" s="16" t="str">
        <f>'Limiting Factor Scores'!A185</f>
        <v>UGR12</v>
      </c>
      <c r="B2015" s="16" t="str">
        <f>'Limiting Factor Scores'!B185</f>
        <v>Upper Grande Ronde</v>
      </c>
      <c r="C2015" s="16" t="str">
        <f>'Limiting Factor Scores'!C185</f>
        <v>Channel and Habitat Structure</v>
      </c>
      <c r="D2015" s="18">
        <f>'Limiting Factor Scores'!D185</f>
        <v>0.2281</v>
      </c>
      <c r="E2015" s="19">
        <f>'Limiting Factor Scores'!E185</f>
        <v>2.93</v>
      </c>
      <c r="F2015" s="18">
        <f>'Limiting Factor Scores'!F185</f>
        <v>0.53425</v>
      </c>
      <c r="G2015" s="18">
        <f>'Limiting Factor Scores'!G185</f>
        <v>1.0619439891290339</v>
      </c>
      <c r="H2015" s="18">
        <f>'Limiting Factor Scores'!H185</f>
        <v>0.32148178154173013</v>
      </c>
      <c r="I2015" s="17">
        <f>LFAT!A36</f>
        <v>3</v>
      </c>
      <c r="J2015" s="16" t="str">
        <f>LFAT!B36</f>
        <v>Floodplain – Reconnect and Restore</v>
      </c>
      <c r="K2015" s="16" t="str">
        <f>LFAT!D36</f>
        <v>I</v>
      </c>
      <c r="L2015" s="19">
        <f>LFAT!F36</f>
        <v>0.5</v>
      </c>
      <c r="M2015" s="16" t="str">
        <f>LFAT!G36</f>
        <v>C</v>
      </c>
      <c r="N2015" s="19">
        <f>LFAT!I36</f>
        <v>1</v>
      </c>
      <c r="O2015" s="18">
        <f>LFAT!J36</f>
        <v>0.5</v>
      </c>
      <c r="P2015" s="18">
        <f t="shared" si="93"/>
        <v>0.267125</v>
      </c>
      <c r="Q2015" s="18">
        <f t="shared" si="94"/>
        <v>0.53097199456451694</v>
      </c>
      <c r="R2015" s="18">
        <f t="shared" si="95"/>
        <v>0.16074089077086506</v>
      </c>
    </row>
    <row r="2016" spans="1:18" ht="18" customHeight="1" x14ac:dyDescent="0.2">
      <c r="A2016" s="16" t="str">
        <f>'Limiting Factor Scores'!A186</f>
        <v>UGR12</v>
      </c>
      <c r="B2016" s="16" t="str">
        <f>'Limiting Factor Scores'!B186</f>
        <v>Upper Grande Ronde</v>
      </c>
      <c r="C2016" s="16" t="str">
        <f>'Limiting Factor Scores'!C186</f>
        <v>Decreased Sediment Quantity</v>
      </c>
      <c r="D2016" s="18">
        <f>'Limiting Factor Scores'!D186</f>
        <v>0.2281</v>
      </c>
      <c r="E2016" s="19">
        <f>'Limiting Factor Scores'!E186</f>
        <v>3.1</v>
      </c>
      <c r="F2016" s="18">
        <f>'Limiting Factor Scores'!F186</f>
        <v>0.57250000000000001</v>
      </c>
      <c r="G2016" s="18">
        <f>'Limiting Factor Scores'!G186</f>
        <v>0.67625540184168031</v>
      </c>
      <c r="H2016" s="18">
        <f>'Limiting Factor Scores'!H186</f>
        <v>0.201449488481314</v>
      </c>
      <c r="I2016" s="17">
        <f>LFAT!A39</f>
        <v>3</v>
      </c>
      <c r="J2016" s="16" t="str">
        <f>LFAT!B39</f>
        <v>Floodplain – Reconnect and Restore</v>
      </c>
      <c r="K2016" s="16" t="str">
        <f>LFAT!D39</f>
        <v>D</v>
      </c>
      <c r="L2016" s="19">
        <f>LFAT!F39</f>
        <v>1</v>
      </c>
      <c r="M2016" s="16" t="str">
        <f>LFAT!G39</f>
        <v>C</v>
      </c>
      <c r="N2016" s="19">
        <f>LFAT!I39</f>
        <v>1</v>
      </c>
      <c r="O2016" s="18">
        <f>LFAT!J39</f>
        <v>1</v>
      </c>
      <c r="P2016" s="18">
        <f t="shared" si="93"/>
        <v>0.57250000000000001</v>
      </c>
      <c r="Q2016" s="18">
        <f t="shared" si="94"/>
        <v>0.67625540184168031</v>
      </c>
      <c r="R2016" s="18">
        <f t="shared" si="95"/>
        <v>0.201449488481314</v>
      </c>
    </row>
    <row r="2017" spans="1:18" ht="18" customHeight="1" x14ac:dyDescent="0.2">
      <c r="A2017" s="16" t="str">
        <f>'Limiting Factor Scores'!A187</f>
        <v>UGR12</v>
      </c>
      <c r="B2017" s="16" t="str">
        <f>'Limiting Factor Scores'!B187</f>
        <v>Upper Grande Ronde</v>
      </c>
      <c r="C2017" s="16" t="str">
        <f>'Limiting Factor Scores'!C187</f>
        <v>Decreased Water Quantity</v>
      </c>
      <c r="D2017" s="18">
        <f>'Limiting Factor Scores'!D187</f>
        <v>0.2281</v>
      </c>
      <c r="E2017" s="19">
        <f>'Limiting Factor Scores'!E187</f>
        <v>3</v>
      </c>
      <c r="F2017" s="18">
        <f>'Limiting Factor Scores'!F187</f>
        <v>0.55000000000000004</v>
      </c>
      <c r="G2017" s="18">
        <f>'Limiting Factor Scores'!G187</f>
        <v>0.94001639300051998</v>
      </c>
      <c r="H2017" s="18">
        <f>'Limiting Factor Scores'!H187</f>
        <v>0.27168176361264956</v>
      </c>
      <c r="I2017" s="17">
        <f>LFAT!A37</f>
        <v>3</v>
      </c>
      <c r="J2017" s="16" t="str">
        <f>LFAT!B37</f>
        <v>Floodplain – Reconnect and Restore</v>
      </c>
      <c r="K2017" s="16" t="str">
        <f>LFAT!D37</f>
        <v>I</v>
      </c>
      <c r="L2017" s="19">
        <f>LFAT!F37</f>
        <v>0.5</v>
      </c>
      <c r="M2017" s="16" t="str">
        <f>LFAT!G37</f>
        <v>CD</v>
      </c>
      <c r="N2017" s="19">
        <f>LFAT!I37</f>
        <v>0.5</v>
      </c>
      <c r="O2017" s="18">
        <f>LFAT!J37</f>
        <v>0.25</v>
      </c>
      <c r="P2017" s="18">
        <f t="shared" si="93"/>
        <v>0.13750000000000001</v>
      </c>
      <c r="Q2017" s="18">
        <f t="shared" si="94"/>
        <v>0.23500409825012999</v>
      </c>
      <c r="R2017" s="18">
        <f t="shared" si="95"/>
        <v>6.7920440903162391E-2</v>
      </c>
    </row>
    <row r="2018" spans="1:18" ht="18" customHeight="1" x14ac:dyDescent="0.2">
      <c r="A2018" s="16" t="str">
        <f>'Limiting Factor Scores'!A188</f>
        <v>UGR12</v>
      </c>
      <c r="B2018" s="16" t="str">
        <f>'Limiting Factor Scores'!B188</f>
        <v>Upper Grande Ronde</v>
      </c>
      <c r="C2018" s="16" t="str">
        <f>'Limiting Factor Scores'!C188</f>
        <v>Floodplain Condition</v>
      </c>
      <c r="D2018" s="18">
        <f>'Limiting Factor Scores'!D188</f>
        <v>0.2281</v>
      </c>
      <c r="E2018" s="19">
        <f>'Limiting Factor Scores'!E188</f>
        <v>2.77</v>
      </c>
      <c r="F2018" s="18">
        <f>'Limiting Factor Scores'!F188</f>
        <v>0.49825000000000003</v>
      </c>
      <c r="G2018" s="18">
        <f>'Limiting Factor Scores'!G188</f>
        <v>0.69083465772727892</v>
      </c>
      <c r="H2018" s="18">
        <f>'Limiting Factor Scores'!H188</f>
        <v>0.19614508812727394</v>
      </c>
      <c r="I2018" s="17">
        <f>LFAT!A34</f>
        <v>3</v>
      </c>
      <c r="J2018" s="16" t="str">
        <f>LFAT!B34</f>
        <v>Floodplain – Reconnect and Restore</v>
      </c>
      <c r="K2018" s="16" t="str">
        <f>LFAT!D34</f>
        <v>D</v>
      </c>
      <c r="L2018" s="19">
        <f>LFAT!F34</f>
        <v>1</v>
      </c>
      <c r="M2018" s="16" t="str">
        <f>LFAT!G34</f>
        <v>C</v>
      </c>
      <c r="N2018" s="19">
        <f>LFAT!I34</f>
        <v>1</v>
      </c>
      <c r="O2018" s="18">
        <f>LFAT!J34</f>
        <v>1</v>
      </c>
      <c r="P2018" s="18">
        <f t="shared" si="93"/>
        <v>0.49825000000000003</v>
      </c>
      <c r="Q2018" s="18">
        <f t="shared" si="94"/>
        <v>0.69083465772727892</v>
      </c>
      <c r="R2018" s="18">
        <f t="shared" si="95"/>
        <v>0.19614508812727394</v>
      </c>
    </row>
    <row r="2019" spans="1:18" ht="18" customHeight="1" x14ac:dyDescent="0.2">
      <c r="A2019" s="16" t="str">
        <f>'Limiting Factor Scores'!A189</f>
        <v>UGR12</v>
      </c>
      <c r="B2019" s="16" t="str">
        <f>'Limiting Factor Scores'!B189</f>
        <v>Upper Grande Ronde</v>
      </c>
      <c r="C2019" s="16" t="str">
        <f>'Limiting Factor Scores'!C189</f>
        <v>Increased Sediment Quantity</v>
      </c>
      <c r="D2019" s="18">
        <f>'Limiting Factor Scores'!D189</f>
        <v>0.2281</v>
      </c>
      <c r="E2019" s="19">
        <f>'Limiting Factor Scores'!E189</f>
        <v>2.77</v>
      </c>
      <c r="F2019" s="18">
        <f>'Limiting Factor Scores'!F189</f>
        <v>0.49825000000000003</v>
      </c>
      <c r="G2019" s="18">
        <f>'Limiting Factor Scores'!G189</f>
        <v>0.4132019279545352</v>
      </c>
      <c r="H2019" s="18">
        <f>'Limiting Factor Scores'!H189</f>
        <v>0.1359426225227261</v>
      </c>
      <c r="I2019" s="17">
        <f>LFAT!A40</f>
        <v>3</v>
      </c>
      <c r="J2019" s="16" t="str">
        <f>LFAT!B40</f>
        <v>Floodplain – Reconnect and Restore</v>
      </c>
      <c r="K2019" s="16" t="str">
        <f>LFAT!D40</f>
        <v>D</v>
      </c>
      <c r="L2019" s="19">
        <f>LFAT!F40</f>
        <v>1</v>
      </c>
      <c r="M2019" s="16" t="str">
        <f>LFAT!G40</f>
        <v>CD</v>
      </c>
      <c r="N2019" s="19">
        <f>LFAT!I40</f>
        <v>0.5</v>
      </c>
      <c r="O2019" s="18">
        <f>LFAT!J40</f>
        <v>0.5</v>
      </c>
      <c r="P2019" s="18">
        <f t="shared" si="93"/>
        <v>0.24912500000000001</v>
      </c>
      <c r="Q2019" s="18">
        <f t="shared" si="94"/>
        <v>0.2066009639772676</v>
      </c>
      <c r="R2019" s="18">
        <f t="shared" si="95"/>
        <v>6.7971311261363049E-2</v>
      </c>
    </row>
    <row r="2020" spans="1:18" ht="18" customHeight="1" x14ac:dyDescent="0.2">
      <c r="A2020" s="16" t="str">
        <f>'Limiting Factor Scores'!A190</f>
        <v>UGR12</v>
      </c>
      <c r="B2020" s="16" t="str">
        <f>'Limiting Factor Scores'!B190</f>
        <v>Upper Grande Ronde</v>
      </c>
      <c r="C2020" s="16" t="str">
        <f>'Limiting Factor Scores'!C190</f>
        <v>Non-Native Species Interactions and Competition</v>
      </c>
      <c r="D2020" s="18">
        <f>'Limiting Factor Scores'!D190</f>
        <v>0.2281</v>
      </c>
      <c r="E2020" s="19">
        <f>'Limiting Factor Scores'!E190</f>
        <v>1.26</v>
      </c>
      <c r="F2020" s="18">
        <f>'Limiting Factor Scores'!F190</f>
        <v>0.1585</v>
      </c>
      <c r="G2020" s="18">
        <f>'Limiting Factor Scores'!G190</f>
        <v>0.14539012534164836</v>
      </c>
      <c r="H2020" s="18">
        <f>'Limiting Factor Scores'!H190</f>
        <v>5.128681863991319E-2</v>
      </c>
      <c r="I2020" s="17">
        <f>LFAT!A46</f>
        <v>3</v>
      </c>
      <c r="J2020" s="16" t="str">
        <f>LFAT!B46</f>
        <v>Floodplain – Reconnect and Restore</v>
      </c>
      <c r="K2020" s="16" t="str">
        <f>LFAT!D46</f>
        <v>N</v>
      </c>
      <c r="L2020" s="19">
        <f>LFAT!F46</f>
        <v>0.1</v>
      </c>
      <c r="M2020" s="16" t="str">
        <f>LFAT!G46</f>
        <v>CD</v>
      </c>
      <c r="N2020" s="19">
        <f>LFAT!I46</f>
        <v>0.5</v>
      </c>
      <c r="O2020" s="18">
        <f>LFAT!J46</f>
        <v>0.05</v>
      </c>
      <c r="P2020" s="18">
        <f t="shared" si="93"/>
        <v>7.9249999999999998E-3</v>
      </c>
      <c r="Q2020" s="18">
        <f t="shared" si="94"/>
        <v>7.269506267082418E-3</v>
      </c>
      <c r="R2020" s="18">
        <f t="shared" si="95"/>
        <v>2.5643409319956595E-3</v>
      </c>
    </row>
    <row r="2021" spans="1:18" ht="18" customHeight="1" x14ac:dyDescent="0.2">
      <c r="A2021" s="16" t="str">
        <f>'Limiting Factor Scores'!A191</f>
        <v>UGR12</v>
      </c>
      <c r="B2021" s="16" t="str">
        <f>'Limiting Factor Scores'!B191</f>
        <v>Upper Grande Ronde</v>
      </c>
      <c r="C2021" s="16" t="str">
        <f>'Limiting Factor Scores'!C191</f>
        <v>Predation</v>
      </c>
      <c r="D2021" s="18">
        <f>'Limiting Factor Scores'!D191</f>
        <v>0.2281</v>
      </c>
      <c r="E2021" s="19">
        <f>'Limiting Factor Scores'!E191</f>
        <v>1</v>
      </c>
      <c r="F2021" s="18">
        <f>'Limiting Factor Scores'!F191</f>
        <v>0.1</v>
      </c>
      <c r="G2021" s="18">
        <f>'Limiting Factor Scores'!G191</f>
        <v>0.12252228575013001</v>
      </c>
      <c r="H2021" s="18">
        <f>'Limiting Factor Scores'!H191</f>
        <v>3.7460537151622703E-2</v>
      </c>
      <c r="I2021" s="17">
        <f>LFAT!A44</f>
        <v>3</v>
      </c>
      <c r="J2021" s="16" t="str">
        <f>LFAT!B44</f>
        <v>Floodplain – Reconnect and Restore</v>
      </c>
      <c r="K2021" s="16" t="str">
        <f>LFAT!D44</f>
        <v>N</v>
      </c>
      <c r="L2021" s="19">
        <f>LFAT!F44</f>
        <v>0.1</v>
      </c>
      <c r="M2021" s="16" t="str">
        <f>LFAT!G44</f>
        <v>R</v>
      </c>
      <c r="N2021" s="19">
        <f>LFAT!I44</f>
        <v>0.1</v>
      </c>
      <c r="O2021" s="18">
        <f>LFAT!J44</f>
        <v>0.01</v>
      </c>
      <c r="P2021" s="18">
        <f t="shared" si="93"/>
        <v>1E-3</v>
      </c>
      <c r="Q2021" s="18">
        <f t="shared" si="94"/>
        <v>1.2252228575013002E-3</v>
      </c>
      <c r="R2021" s="18">
        <f t="shared" si="95"/>
        <v>3.7460537151622704E-4</v>
      </c>
    </row>
    <row r="2022" spans="1:18" ht="18" customHeight="1" x14ac:dyDescent="0.2">
      <c r="A2022" s="16" t="str">
        <f>'Limiting Factor Scores'!A192</f>
        <v>UGR12</v>
      </c>
      <c r="B2022" s="16" t="str">
        <f>'Limiting Factor Scores'!B192</f>
        <v>Upper Grande Ronde</v>
      </c>
      <c r="C2022" s="16" t="str">
        <f>'Limiting Factor Scores'!C192</f>
        <v>Riparian Condition</v>
      </c>
      <c r="D2022" s="18">
        <f>'Limiting Factor Scores'!D192</f>
        <v>0.2281</v>
      </c>
      <c r="E2022" s="19">
        <f>'Limiting Factor Scores'!E192</f>
        <v>2.77</v>
      </c>
      <c r="F2022" s="18">
        <f>'Limiting Factor Scores'!F192</f>
        <v>0.49825000000000003</v>
      </c>
      <c r="G2022" s="18">
        <f>'Limiting Factor Scores'!G192</f>
        <v>0.7054469067045579</v>
      </c>
      <c r="H2022" s="18">
        <f>'Limiting Factor Scores'!H192</f>
        <v>0.22778060706818437</v>
      </c>
      <c r="I2022" s="17">
        <f>LFAT!A33</f>
        <v>3</v>
      </c>
      <c r="J2022" s="16" t="str">
        <f>LFAT!B33</f>
        <v>Floodplain – Reconnect and Restore</v>
      </c>
      <c r="K2022" s="16" t="str">
        <f>LFAT!D33</f>
        <v>I</v>
      </c>
      <c r="L2022" s="19">
        <f>LFAT!F33</f>
        <v>0.5</v>
      </c>
      <c r="M2022" s="16" t="str">
        <f>LFAT!G33</f>
        <v>C</v>
      </c>
      <c r="N2022" s="19">
        <f>LFAT!I33</f>
        <v>1</v>
      </c>
      <c r="O2022" s="18">
        <f>LFAT!J33</f>
        <v>0.5</v>
      </c>
      <c r="P2022" s="18">
        <f t="shared" si="93"/>
        <v>0.24912500000000001</v>
      </c>
      <c r="Q2022" s="18">
        <f t="shared" si="94"/>
        <v>0.35272345335227895</v>
      </c>
      <c r="R2022" s="18">
        <f t="shared" si="95"/>
        <v>0.11389030353409219</v>
      </c>
    </row>
    <row r="2023" spans="1:18" ht="18" customHeight="1" x14ac:dyDescent="0.2">
      <c r="A2023" s="16" t="str">
        <f>'Limiting Factor Scores'!A193</f>
        <v>UGR12</v>
      </c>
      <c r="B2023" s="16" t="str">
        <f>'Limiting Factor Scores'!B193</f>
        <v>Upper Grande Ronde</v>
      </c>
      <c r="C2023" s="16" t="str">
        <f>'Limiting Factor Scores'!C193</f>
        <v>Side Channel and Wetland Habitat</v>
      </c>
      <c r="D2023" s="18">
        <f>'Limiting Factor Scores'!D193</f>
        <v>0.2281</v>
      </c>
      <c r="E2023" s="19">
        <f>'Limiting Factor Scores'!E193</f>
        <v>2.35</v>
      </c>
      <c r="F2023" s="18">
        <f>'Limiting Factor Scores'!F193</f>
        <v>0.40375</v>
      </c>
      <c r="G2023" s="18">
        <f>'Limiting Factor Scores'!G193</f>
        <v>0.70781873912783655</v>
      </c>
      <c r="H2023" s="18">
        <f>'Limiting Factor Scores'!H193</f>
        <v>0.20630679643214819</v>
      </c>
      <c r="I2023" s="17">
        <f>LFAT!A35</f>
        <v>3</v>
      </c>
      <c r="J2023" s="16" t="str">
        <f>LFAT!B35</f>
        <v>Floodplain – Reconnect and Restore</v>
      </c>
      <c r="K2023" s="16" t="str">
        <f>LFAT!D35</f>
        <v>D</v>
      </c>
      <c r="L2023" s="19">
        <f>LFAT!F35</f>
        <v>1</v>
      </c>
      <c r="M2023" s="16" t="str">
        <f>LFAT!G35</f>
        <v>C</v>
      </c>
      <c r="N2023" s="19">
        <f>LFAT!I35</f>
        <v>1</v>
      </c>
      <c r="O2023" s="18">
        <f>LFAT!J35</f>
        <v>1</v>
      </c>
      <c r="P2023" s="18">
        <f t="shared" si="93"/>
        <v>0.40375</v>
      </c>
      <c r="Q2023" s="18">
        <f t="shared" si="94"/>
        <v>0.70781873912783655</v>
      </c>
      <c r="R2023" s="18">
        <f t="shared" si="95"/>
        <v>0.20630679643214819</v>
      </c>
    </row>
    <row r="2024" spans="1:18" ht="18" customHeight="1" x14ac:dyDescent="0.2">
      <c r="A2024" s="16" t="str">
        <f>'Limiting Factor Scores'!A194</f>
        <v>UGR12</v>
      </c>
      <c r="B2024" s="16" t="str">
        <f>'Limiting Factor Scores'!B194</f>
        <v>Upper Grande Ronde</v>
      </c>
      <c r="C2024" s="16" t="str">
        <f>'Limiting Factor Scores'!C194</f>
        <v>Summer Water Temperature</v>
      </c>
      <c r="D2024" s="18">
        <f>'Limiting Factor Scores'!D194</f>
        <v>0.2281</v>
      </c>
      <c r="E2024" s="19">
        <f>'Limiting Factor Scores'!E194</f>
        <v>2.08</v>
      </c>
      <c r="F2024" s="18">
        <f>'Limiting Factor Scores'!F194</f>
        <v>0.34300000000000003</v>
      </c>
      <c r="G2024" s="18">
        <f>'Limiting Factor Scores'!G194</f>
        <v>0.52084353998882305</v>
      </c>
      <c r="H2024" s="18">
        <f>'Limiting Factor Scores'!H194</f>
        <v>0.16299273269720579</v>
      </c>
      <c r="I2024" s="17">
        <f>LFAT!A41</f>
        <v>3</v>
      </c>
      <c r="J2024" s="16" t="str">
        <f>LFAT!B41</f>
        <v>Floodplain – Reconnect and Restore</v>
      </c>
      <c r="K2024" s="16" t="str">
        <f>LFAT!D41</f>
        <v>D</v>
      </c>
      <c r="L2024" s="19">
        <f>LFAT!F41</f>
        <v>1</v>
      </c>
      <c r="M2024" s="16" t="str">
        <f>LFAT!G41</f>
        <v>CD</v>
      </c>
      <c r="N2024" s="19">
        <f>LFAT!I41</f>
        <v>0.5</v>
      </c>
      <c r="O2024" s="18">
        <f>LFAT!J41</f>
        <v>0.5</v>
      </c>
      <c r="P2024" s="18">
        <f t="shared" si="93"/>
        <v>0.17150000000000001</v>
      </c>
      <c r="Q2024" s="18">
        <f t="shared" si="94"/>
        <v>0.26042176999441152</v>
      </c>
      <c r="R2024" s="18">
        <f t="shared" si="95"/>
        <v>8.1496366348602897E-2</v>
      </c>
    </row>
    <row r="2025" spans="1:18" ht="18" customHeight="1" x14ac:dyDescent="0.2">
      <c r="A2025" s="16" t="str">
        <f>'Limiting Factor Scores'!A195</f>
        <v>UGR12</v>
      </c>
      <c r="B2025" s="16" t="str">
        <f>'Limiting Factor Scores'!B195</f>
        <v>Upper Grande Ronde</v>
      </c>
      <c r="C2025" s="16" t="str">
        <f>'Limiting Factor Scores'!C195</f>
        <v>Water Quality</v>
      </c>
      <c r="D2025" s="18">
        <f>'Limiting Factor Scores'!D195</f>
        <v>0.2281</v>
      </c>
      <c r="E2025" s="19">
        <f>'Limiting Factor Scores'!E195</f>
        <v>2</v>
      </c>
      <c r="F2025" s="18">
        <f>'Limiting Factor Scores'!F195</f>
        <v>0.32500000000000001</v>
      </c>
      <c r="G2025" s="18">
        <f>'Limiting Factor Scores'!G195</f>
        <v>0.43155705368792252</v>
      </c>
      <c r="H2025" s="18">
        <f>'Limiting Factor Scores'!H195</f>
        <v>0.11979282485415281</v>
      </c>
      <c r="I2025" s="17">
        <f>LFAT!A43</f>
        <v>3</v>
      </c>
      <c r="J2025" s="16" t="str">
        <f>LFAT!B43</f>
        <v>Floodplain – Reconnect and Restore</v>
      </c>
      <c r="K2025" s="16" t="str">
        <f>LFAT!D43</f>
        <v>I</v>
      </c>
      <c r="L2025" s="19">
        <f>LFAT!F43</f>
        <v>0.5</v>
      </c>
      <c r="M2025" s="16" t="str">
        <f>LFAT!G43</f>
        <v>CD</v>
      </c>
      <c r="N2025" s="19">
        <f>LFAT!I43</f>
        <v>0.5</v>
      </c>
      <c r="O2025" s="18">
        <f>LFAT!J43</f>
        <v>0.25</v>
      </c>
      <c r="P2025" s="18">
        <f t="shared" si="93"/>
        <v>8.1250000000000003E-2</v>
      </c>
      <c r="Q2025" s="18">
        <f t="shared" si="94"/>
        <v>0.10788926342198063</v>
      </c>
      <c r="R2025" s="18">
        <f t="shared" si="95"/>
        <v>2.9948206213538203E-2</v>
      </c>
    </row>
    <row r="2026" spans="1:18" ht="18" customHeight="1" x14ac:dyDescent="0.2">
      <c r="A2026" s="16" t="str">
        <f>'Limiting Factor Scores'!A196</f>
        <v>UGR12</v>
      </c>
      <c r="B2026" s="16" t="str">
        <f>'Limiting Factor Scores'!B196</f>
        <v>Upper Grande Ronde</v>
      </c>
      <c r="C2026" s="16" t="str">
        <f>'Limiting Factor Scores'!C196</f>
        <v>Winter Water Temperature</v>
      </c>
      <c r="D2026" s="18">
        <f>'Limiting Factor Scores'!D196</f>
        <v>0.2281</v>
      </c>
      <c r="E2026" s="19">
        <f>'Limiting Factor Scores'!E196</f>
        <v>2</v>
      </c>
      <c r="F2026" s="18">
        <f>'Limiting Factor Scores'!F196</f>
        <v>0.32500000000000001</v>
      </c>
      <c r="G2026" s="18">
        <f>'Limiting Factor Scores'!G196</f>
        <v>0.35530648215344746</v>
      </c>
      <c r="H2026" s="18">
        <f>'Limiting Factor Scores'!H196</f>
        <v>9.6774683583395679E-2</v>
      </c>
      <c r="I2026" s="17">
        <f>LFAT!A42</f>
        <v>3</v>
      </c>
      <c r="J2026" s="16" t="str">
        <f>LFAT!B42</f>
        <v>Floodplain – Reconnect and Restore</v>
      </c>
      <c r="K2026" s="16" t="str">
        <f>LFAT!D42</f>
        <v>D</v>
      </c>
      <c r="L2026" s="19">
        <f>LFAT!F42</f>
        <v>1</v>
      </c>
      <c r="M2026" s="16" t="str">
        <f>LFAT!G42</f>
        <v>CD</v>
      </c>
      <c r="N2026" s="19">
        <f>LFAT!I42</f>
        <v>0.5</v>
      </c>
      <c r="O2026" s="18">
        <f>LFAT!J42</f>
        <v>0.5</v>
      </c>
      <c r="P2026" s="18">
        <f t="shared" si="93"/>
        <v>0.16250000000000001</v>
      </c>
      <c r="Q2026" s="18">
        <f t="shared" si="94"/>
        <v>0.17765324107672373</v>
      </c>
      <c r="R2026" s="18">
        <f t="shared" si="95"/>
        <v>4.838734179169784E-2</v>
      </c>
    </row>
    <row r="2027" spans="1:18" ht="18" customHeight="1" x14ac:dyDescent="0.2">
      <c r="A2027" s="16" t="str">
        <f>'Limiting Factor Scores'!A182</f>
        <v>UGR12</v>
      </c>
      <c r="B2027" s="16" t="str">
        <f>'Limiting Factor Scores'!B182</f>
        <v>Upper Grande Ronde</v>
      </c>
      <c r="C2027" s="16" t="str">
        <f>'Limiting Factor Scores'!C182</f>
        <v>Altered Flow Timing</v>
      </c>
      <c r="D2027" s="18">
        <f>'Limiting Factor Scores'!D182</f>
        <v>0.2281</v>
      </c>
      <c r="E2027" s="19">
        <f>'Limiting Factor Scores'!E182</f>
        <v>2.62</v>
      </c>
      <c r="F2027" s="18">
        <f>'Limiting Factor Scores'!F182</f>
        <v>0.46450000000000002</v>
      </c>
      <c r="G2027" s="18">
        <f>'Limiting Factor Scores'!G182</f>
        <v>0.55549355930085031</v>
      </c>
      <c r="H2027" s="18">
        <f>'Limiting Factor Scores'!H182</f>
        <v>0.15459219260953913</v>
      </c>
      <c r="I2027" s="17">
        <f>LFAT!A53</f>
        <v>4</v>
      </c>
      <c r="J2027" s="16" t="str">
        <f>LFAT!B53</f>
        <v>Riparian Vegetation Restoration</v>
      </c>
      <c r="K2027" s="16" t="str">
        <f>LFAT!D53</f>
        <v>I</v>
      </c>
      <c r="L2027" s="19">
        <f>LFAT!F53</f>
        <v>0.5</v>
      </c>
      <c r="M2027" s="16" t="str">
        <f>LFAT!G53</f>
        <v>CD</v>
      </c>
      <c r="N2027" s="19">
        <f>LFAT!I53</f>
        <v>0.5</v>
      </c>
      <c r="O2027" s="18">
        <f>LFAT!J53</f>
        <v>0.25</v>
      </c>
      <c r="P2027" s="18">
        <f t="shared" si="93"/>
        <v>0.11612500000000001</v>
      </c>
      <c r="Q2027" s="18">
        <f t="shared" si="94"/>
        <v>0.13887338982521258</v>
      </c>
      <c r="R2027" s="18">
        <f t="shared" si="95"/>
        <v>3.8648048152384783E-2</v>
      </c>
    </row>
    <row r="2028" spans="1:18" ht="18" customHeight="1" x14ac:dyDescent="0.2">
      <c r="A2028" s="16" t="str">
        <f>'Limiting Factor Scores'!A183</f>
        <v>UGR12</v>
      </c>
      <c r="B2028" s="16" t="str">
        <f>'Limiting Factor Scores'!B183</f>
        <v>Upper Grande Ronde</v>
      </c>
      <c r="C2028" s="16" t="str">
        <f>'Limiting Factor Scores'!C183</f>
        <v>Altered Primary Productivity</v>
      </c>
      <c r="D2028" s="18">
        <f>'Limiting Factor Scores'!D183</f>
        <v>0.2281</v>
      </c>
      <c r="E2028" s="19">
        <f>'Limiting Factor Scores'!E183</f>
        <v>3.11</v>
      </c>
      <c r="F2028" s="18">
        <f>'Limiting Factor Scores'!F183</f>
        <v>0.57474999999999998</v>
      </c>
      <c r="G2028" s="18">
        <f>'Limiting Factor Scores'!G183</f>
        <v>0.47664386972778527</v>
      </c>
      <c r="H2028" s="18">
        <f>'Limiting Factor Scores'!H183</f>
        <v>0.13650368740321359</v>
      </c>
      <c r="I2028" s="17">
        <f>LFAT!A60</f>
        <v>4</v>
      </c>
      <c r="J2028" s="16" t="str">
        <f>LFAT!B60</f>
        <v>Riparian Vegetation Restoration</v>
      </c>
      <c r="K2028" s="16" t="str">
        <f>LFAT!D60</f>
        <v>D</v>
      </c>
      <c r="L2028" s="19">
        <f>LFAT!F60</f>
        <v>1</v>
      </c>
      <c r="M2028" s="16" t="str">
        <f>LFAT!G60</f>
        <v>C</v>
      </c>
      <c r="N2028" s="19">
        <f>LFAT!I60</f>
        <v>1</v>
      </c>
      <c r="O2028" s="18">
        <f>LFAT!J60</f>
        <v>1</v>
      </c>
      <c r="P2028" s="18">
        <f t="shared" si="93"/>
        <v>0.57474999999999998</v>
      </c>
      <c r="Q2028" s="18">
        <f t="shared" si="94"/>
        <v>0.47664386972778527</v>
      </c>
      <c r="R2028" s="18">
        <f t="shared" si="95"/>
        <v>0.13650368740321359</v>
      </c>
    </row>
    <row r="2029" spans="1:18" ht="18" customHeight="1" x14ac:dyDescent="0.2">
      <c r="A2029" s="16" t="str">
        <f>'Limiting Factor Scores'!A184</f>
        <v>UGR12</v>
      </c>
      <c r="B2029" s="16" t="str">
        <f>'Limiting Factor Scores'!B184</f>
        <v>Upper Grande Ronde</v>
      </c>
      <c r="C2029" s="16" t="str">
        <f>'Limiting Factor Scores'!C184</f>
        <v>Anthropogenic Barriers</v>
      </c>
      <c r="D2029" s="18">
        <f>'Limiting Factor Scores'!D184</f>
        <v>0.2281</v>
      </c>
      <c r="E2029" s="19">
        <f>'Limiting Factor Scores'!E184</f>
        <v>2.15</v>
      </c>
      <c r="F2029" s="18">
        <f>'Limiting Factor Scores'!F184</f>
        <v>0.35875000000000001</v>
      </c>
      <c r="G2029" s="18">
        <f>'Limiting Factor Scores'!G184</f>
        <v>0.43428814365647894</v>
      </c>
      <c r="H2029" s="18">
        <f>'Limiting Factor Scores'!H184</f>
        <v>0.13754601070931832</v>
      </c>
      <c r="I2029" s="17">
        <f>LFAT!A47</f>
        <v>4</v>
      </c>
      <c r="J2029" s="16" t="str">
        <f>LFAT!B47</f>
        <v>Riparian Vegetation Restoration</v>
      </c>
      <c r="K2029" s="16" t="str">
        <f>LFAT!D47</f>
        <v>N</v>
      </c>
      <c r="L2029" s="19">
        <f>LFAT!F47</f>
        <v>0.1</v>
      </c>
      <c r="M2029" s="16" t="str">
        <f>LFAT!G47</f>
        <v>R</v>
      </c>
      <c r="N2029" s="19">
        <f>LFAT!I47</f>
        <v>0.1</v>
      </c>
      <c r="O2029" s="18">
        <f>LFAT!J47</f>
        <v>0.01</v>
      </c>
      <c r="P2029" s="18">
        <f t="shared" si="93"/>
        <v>3.5875000000000004E-3</v>
      </c>
      <c r="Q2029" s="18">
        <f t="shared" si="94"/>
        <v>4.3428814365647894E-3</v>
      </c>
      <c r="R2029" s="18">
        <f t="shared" si="95"/>
        <v>1.3754601070931833E-3</v>
      </c>
    </row>
    <row r="2030" spans="1:18" ht="18" customHeight="1" x14ac:dyDescent="0.2">
      <c r="A2030" s="16" t="str">
        <f>'Limiting Factor Scores'!A185</f>
        <v>UGR12</v>
      </c>
      <c r="B2030" s="16" t="str">
        <f>'Limiting Factor Scores'!B185</f>
        <v>Upper Grande Ronde</v>
      </c>
      <c r="C2030" s="16" t="str">
        <f>'Limiting Factor Scores'!C185</f>
        <v>Channel and Habitat Structure</v>
      </c>
      <c r="D2030" s="18">
        <f>'Limiting Factor Scores'!D185</f>
        <v>0.2281</v>
      </c>
      <c r="E2030" s="19">
        <f>'Limiting Factor Scores'!E185</f>
        <v>2.93</v>
      </c>
      <c r="F2030" s="18">
        <f>'Limiting Factor Scores'!F185</f>
        <v>0.53425</v>
      </c>
      <c r="G2030" s="18">
        <f>'Limiting Factor Scores'!G185</f>
        <v>1.0619439891290339</v>
      </c>
      <c r="H2030" s="18">
        <f>'Limiting Factor Scores'!H185</f>
        <v>0.32148178154173013</v>
      </c>
      <c r="I2030" s="17">
        <f>LFAT!A51</f>
        <v>4</v>
      </c>
      <c r="J2030" s="16" t="str">
        <f>LFAT!B51</f>
        <v>Riparian Vegetation Restoration</v>
      </c>
      <c r="K2030" s="16" t="str">
        <f>LFAT!D51</f>
        <v>D</v>
      </c>
      <c r="L2030" s="19">
        <f>LFAT!F51</f>
        <v>1</v>
      </c>
      <c r="M2030" s="16" t="str">
        <f>LFAT!G51</f>
        <v>CD</v>
      </c>
      <c r="N2030" s="19">
        <f>LFAT!I51</f>
        <v>0.5</v>
      </c>
      <c r="O2030" s="18">
        <f>LFAT!J51</f>
        <v>0.5</v>
      </c>
      <c r="P2030" s="18">
        <f t="shared" si="93"/>
        <v>0.267125</v>
      </c>
      <c r="Q2030" s="18">
        <f t="shared" si="94"/>
        <v>0.53097199456451694</v>
      </c>
      <c r="R2030" s="18">
        <f t="shared" si="95"/>
        <v>0.16074089077086506</v>
      </c>
    </row>
    <row r="2031" spans="1:18" ht="18" customHeight="1" x14ac:dyDescent="0.2">
      <c r="A2031" s="16" t="str">
        <f>'Limiting Factor Scores'!A186</f>
        <v>UGR12</v>
      </c>
      <c r="B2031" s="16" t="str">
        <f>'Limiting Factor Scores'!B186</f>
        <v>Upper Grande Ronde</v>
      </c>
      <c r="C2031" s="16" t="str">
        <f>'Limiting Factor Scores'!C186</f>
        <v>Decreased Sediment Quantity</v>
      </c>
      <c r="D2031" s="18">
        <f>'Limiting Factor Scores'!D186</f>
        <v>0.2281</v>
      </c>
      <c r="E2031" s="19">
        <f>'Limiting Factor Scores'!E186</f>
        <v>3.1</v>
      </c>
      <c r="F2031" s="18">
        <f>'Limiting Factor Scores'!F186</f>
        <v>0.57250000000000001</v>
      </c>
      <c r="G2031" s="18">
        <f>'Limiting Factor Scores'!G186</f>
        <v>0.67625540184168031</v>
      </c>
      <c r="H2031" s="18">
        <f>'Limiting Factor Scores'!H186</f>
        <v>0.201449488481314</v>
      </c>
      <c r="I2031" s="17">
        <f>LFAT!A54</f>
        <v>4</v>
      </c>
      <c r="J2031" s="16" t="str">
        <f>LFAT!B54</f>
        <v>Riparian Vegetation Restoration</v>
      </c>
      <c r="K2031" s="16" t="str">
        <f>LFAT!D54</f>
        <v>N</v>
      </c>
      <c r="L2031" s="19">
        <f>LFAT!F54</f>
        <v>0.1</v>
      </c>
      <c r="M2031" s="16" t="str">
        <f>LFAT!G54</f>
        <v>R</v>
      </c>
      <c r="N2031" s="19">
        <f>LFAT!I54</f>
        <v>0.1</v>
      </c>
      <c r="O2031" s="18">
        <f>LFAT!J54</f>
        <v>0.01</v>
      </c>
      <c r="P2031" s="18">
        <f t="shared" si="93"/>
        <v>5.7250000000000001E-3</v>
      </c>
      <c r="Q2031" s="18">
        <f t="shared" si="94"/>
        <v>6.7625540184168033E-3</v>
      </c>
      <c r="R2031" s="18">
        <f t="shared" si="95"/>
        <v>2.0144948848131402E-3</v>
      </c>
    </row>
    <row r="2032" spans="1:18" ht="18" customHeight="1" x14ac:dyDescent="0.2">
      <c r="A2032" s="16" t="str">
        <f>'Limiting Factor Scores'!A187</f>
        <v>UGR12</v>
      </c>
      <c r="B2032" s="16" t="str">
        <f>'Limiting Factor Scores'!B187</f>
        <v>Upper Grande Ronde</v>
      </c>
      <c r="C2032" s="16" t="str">
        <f>'Limiting Factor Scores'!C187</f>
        <v>Decreased Water Quantity</v>
      </c>
      <c r="D2032" s="18">
        <f>'Limiting Factor Scores'!D187</f>
        <v>0.2281</v>
      </c>
      <c r="E2032" s="19">
        <f>'Limiting Factor Scores'!E187</f>
        <v>3</v>
      </c>
      <c r="F2032" s="18">
        <f>'Limiting Factor Scores'!F187</f>
        <v>0.55000000000000004</v>
      </c>
      <c r="G2032" s="18">
        <f>'Limiting Factor Scores'!G187</f>
        <v>0.94001639300051998</v>
      </c>
      <c r="H2032" s="18">
        <f>'Limiting Factor Scores'!H187</f>
        <v>0.27168176361264956</v>
      </c>
      <c r="I2032" s="17">
        <f>LFAT!A52</f>
        <v>4</v>
      </c>
      <c r="J2032" s="16" t="str">
        <f>LFAT!B52</f>
        <v>Riparian Vegetation Restoration</v>
      </c>
      <c r="K2032" s="16" t="str">
        <f>LFAT!D52</f>
        <v>N</v>
      </c>
      <c r="L2032" s="19">
        <f>LFAT!F52</f>
        <v>0.1</v>
      </c>
      <c r="M2032" s="16" t="str">
        <f>LFAT!G52</f>
        <v>R</v>
      </c>
      <c r="N2032" s="19">
        <f>LFAT!I52</f>
        <v>0.1</v>
      </c>
      <c r="O2032" s="18">
        <f>LFAT!J52</f>
        <v>0.01</v>
      </c>
      <c r="P2032" s="18">
        <f t="shared" si="93"/>
        <v>5.5000000000000005E-3</v>
      </c>
      <c r="Q2032" s="18">
        <f t="shared" si="94"/>
        <v>9.4001639300051992E-3</v>
      </c>
      <c r="R2032" s="18">
        <f t="shared" si="95"/>
        <v>2.7168176361264955E-3</v>
      </c>
    </row>
    <row r="2033" spans="1:18" ht="18" customHeight="1" x14ac:dyDescent="0.2">
      <c r="A2033" s="16" t="str">
        <f>'Limiting Factor Scores'!A188</f>
        <v>UGR12</v>
      </c>
      <c r="B2033" s="16" t="str">
        <f>'Limiting Factor Scores'!B188</f>
        <v>Upper Grande Ronde</v>
      </c>
      <c r="C2033" s="16" t="str">
        <f>'Limiting Factor Scores'!C188</f>
        <v>Floodplain Condition</v>
      </c>
      <c r="D2033" s="18">
        <f>'Limiting Factor Scores'!D188</f>
        <v>0.2281</v>
      </c>
      <c r="E2033" s="19">
        <f>'Limiting Factor Scores'!E188</f>
        <v>2.77</v>
      </c>
      <c r="F2033" s="18">
        <f>'Limiting Factor Scores'!F188</f>
        <v>0.49825000000000003</v>
      </c>
      <c r="G2033" s="18">
        <f>'Limiting Factor Scores'!G188</f>
        <v>0.69083465772727892</v>
      </c>
      <c r="H2033" s="18">
        <f>'Limiting Factor Scores'!H188</f>
        <v>0.19614508812727394</v>
      </c>
      <c r="I2033" s="17">
        <f>LFAT!A49</f>
        <v>4</v>
      </c>
      <c r="J2033" s="16" t="str">
        <f>LFAT!B49</f>
        <v>Riparian Vegetation Restoration</v>
      </c>
      <c r="K2033" s="16" t="str">
        <f>LFAT!D49</f>
        <v>D</v>
      </c>
      <c r="L2033" s="19">
        <f>LFAT!F49</f>
        <v>1</v>
      </c>
      <c r="M2033" s="16" t="str">
        <f>LFAT!G49</f>
        <v>C</v>
      </c>
      <c r="N2033" s="19">
        <f>LFAT!I49</f>
        <v>1</v>
      </c>
      <c r="O2033" s="18">
        <f>LFAT!J49</f>
        <v>1</v>
      </c>
      <c r="P2033" s="18">
        <f t="shared" si="93"/>
        <v>0.49825000000000003</v>
      </c>
      <c r="Q2033" s="18">
        <f t="shared" si="94"/>
        <v>0.69083465772727892</v>
      </c>
      <c r="R2033" s="18">
        <f t="shared" si="95"/>
        <v>0.19614508812727394</v>
      </c>
    </row>
    <row r="2034" spans="1:18" ht="18" customHeight="1" x14ac:dyDescent="0.2">
      <c r="A2034" s="16" t="str">
        <f>'Limiting Factor Scores'!A189</f>
        <v>UGR12</v>
      </c>
      <c r="B2034" s="16" t="str">
        <f>'Limiting Factor Scores'!B189</f>
        <v>Upper Grande Ronde</v>
      </c>
      <c r="C2034" s="16" t="str">
        <f>'Limiting Factor Scores'!C189</f>
        <v>Increased Sediment Quantity</v>
      </c>
      <c r="D2034" s="18">
        <f>'Limiting Factor Scores'!D189</f>
        <v>0.2281</v>
      </c>
      <c r="E2034" s="19">
        <f>'Limiting Factor Scores'!E189</f>
        <v>2.77</v>
      </c>
      <c r="F2034" s="18">
        <f>'Limiting Factor Scores'!F189</f>
        <v>0.49825000000000003</v>
      </c>
      <c r="G2034" s="18">
        <f>'Limiting Factor Scores'!G189</f>
        <v>0.4132019279545352</v>
      </c>
      <c r="H2034" s="18">
        <f>'Limiting Factor Scores'!H189</f>
        <v>0.1359426225227261</v>
      </c>
      <c r="I2034" s="17">
        <f>LFAT!A55</f>
        <v>4</v>
      </c>
      <c r="J2034" s="16" t="str">
        <f>LFAT!B55</f>
        <v>Riparian Vegetation Restoration</v>
      </c>
      <c r="K2034" s="16" t="str">
        <f>LFAT!D55</f>
        <v>D</v>
      </c>
      <c r="L2034" s="19">
        <f>LFAT!F55</f>
        <v>1</v>
      </c>
      <c r="M2034" s="16" t="str">
        <f>LFAT!G55</f>
        <v>CD</v>
      </c>
      <c r="N2034" s="19">
        <f>LFAT!I55</f>
        <v>0.5</v>
      </c>
      <c r="O2034" s="18">
        <f>LFAT!J55</f>
        <v>0.5</v>
      </c>
      <c r="P2034" s="18">
        <f t="shared" si="93"/>
        <v>0.24912500000000001</v>
      </c>
      <c r="Q2034" s="18">
        <f t="shared" si="94"/>
        <v>0.2066009639772676</v>
      </c>
      <c r="R2034" s="18">
        <f t="shared" si="95"/>
        <v>6.7971311261363049E-2</v>
      </c>
    </row>
    <row r="2035" spans="1:18" ht="18" customHeight="1" x14ac:dyDescent="0.2">
      <c r="A2035" s="16" t="str">
        <f>'Limiting Factor Scores'!A190</f>
        <v>UGR12</v>
      </c>
      <c r="B2035" s="16" t="str">
        <f>'Limiting Factor Scores'!B190</f>
        <v>Upper Grande Ronde</v>
      </c>
      <c r="C2035" s="16" t="str">
        <f>'Limiting Factor Scores'!C190</f>
        <v>Non-Native Species Interactions and Competition</v>
      </c>
      <c r="D2035" s="18">
        <f>'Limiting Factor Scores'!D190</f>
        <v>0.2281</v>
      </c>
      <c r="E2035" s="19">
        <f>'Limiting Factor Scores'!E190</f>
        <v>1.26</v>
      </c>
      <c r="F2035" s="18">
        <f>'Limiting Factor Scores'!F190</f>
        <v>0.1585</v>
      </c>
      <c r="G2035" s="18">
        <f>'Limiting Factor Scores'!G190</f>
        <v>0.14539012534164836</v>
      </c>
      <c r="H2035" s="18">
        <f>'Limiting Factor Scores'!H190</f>
        <v>5.128681863991319E-2</v>
      </c>
      <c r="I2035" s="17">
        <f>LFAT!A61</f>
        <v>4</v>
      </c>
      <c r="J2035" s="16" t="str">
        <f>LFAT!B61</f>
        <v>Riparian Vegetation Restoration</v>
      </c>
      <c r="K2035" s="16" t="str">
        <f>LFAT!D61</f>
        <v>I</v>
      </c>
      <c r="L2035" s="19">
        <f>LFAT!F61</f>
        <v>0.5</v>
      </c>
      <c r="M2035" s="16" t="str">
        <f>LFAT!G61</f>
        <v>R</v>
      </c>
      <c r="N2035" s="19">
        <f>LFAT!I61</f>
        <v>0.1</v>
      </c>
      <c r="O2035" s="18">
        <f>LFAT!J61</f>
        <v>0.05</v>
      </c>
      <c r="P2035" s="18">
        <f t="shared" si="93"/>
        <v>7.9249999999999998E-3</v>
      </c>
      <c r="Q2035" s="18">
        <f t="shared" si="94"/>
        <v>7.269506267082418E-3</v>
      </c>
      <c r="R2035" s="18">
        <f t="shared" si="95"/>
        <v>2.5643409319956595E-3</v>
      </c>
    </row>
    <row r="2036" spans="1:18" ht="18" customHeight="1" x14ac:dyDescent="0.2">
      <c r="A2036" s="16" t="str">
        <f>'Limiting Factor Scores'!A191</f>
        <v>UGR12</v>
      </c>
      <c r="B2036" s="16" t="str">
        <f>'Limiting Factor Scores'!B191</f>
        <v>Upper Grande Ronde</v>
      </c>
      <c r="C2036" s="16" t="str">
        <f>'Limiting Factor Scores'!C191</f>
        <v>Predation</v>
      </c>
      <c r="D2036" s="18">
        <f>'Limiting Factor Scores'!D191</f>
        <v>0.2281</v>
      </c>
      <c r="E2036" s="19">
        <f>'Limiting Factor Scores'!E191</f>
        <v>1</v>
      </c>
      <c r="F2036" s="18">
        <f>'Limiting Factor Scores'!F191</f>
        <v>0.1</v>
      </c>
      <c r="G2036" s="18">
        <f>'Limiting Factor Scores'!G191</f>
        <v>0.12252228575013001</v>
      </c>
      <c r="H2036" s="18">
        <f>'Limiting Factor Scores'!H191</f>
        <v>3.7460537151622703E-2</v>
      </c>
      <c r="I2036" s="17">
        <f>LFAT!A59</f>
        <v>4</v>
      </c>
      <c r="J2036" s="16" t="str">
        <f>LFAT!B59</f>
        <v>Riparian Vegetation Restoration</v>
      </c>
      <c r="K2036" s="16" t="str">
        <f>LFAT!D59</f>
        <v>N</v>
      </c>
      <c r="L2036" s="19">
        <f>LFAT!F59</f>
        <v>0.1</v>
      </c>
      <c r="M2036" s="16" t="str">
        <f>LFAT!G59</f>
        <v>CD</v>
      </c>
      <c r="N2036" s="19">
        <f>LFAT!I59</f>
        <v>0.5</v>
      </c>
      <c r="O2036" s="18">
        <f>LFAT!J59</f>
        <v>0.05</v>
      </c>
      <c r="P2036" s="18">
        <f t="shared" si="93"/>
        <v>5.000000000000001E-3</v>
      </c>
      <c r="Q2036" s="18">
        <f t="shared" si="94"/>
        <v>6.1261142875065006E-3</v>
      </c>
      <c r="R2036" s="18">
        <f t="shared" si="95"/>
        <v>1.8730268575811353E-3</v>
      </c>
    </row>
    <row r="2037" spans="1:18" ht="18" customHeight="1" x14ac:dyDescent="0.2">
      <c r="A2037" s="16" t="str">
        <f>'Limiting Factor Scores'!A192</f>
        <v>UGR12</v>
      </c>
      <c r="B2037" s="16" t="str">
        <f>'Limiting Factor Scores'!B192</f>
        <v>Upper Grande Ronde</v>
      </c>
      <c r="C2037" s="16" t="str">
        <f>'Limiting Factor Scores'!C192</f>
        <v>Riparian Condition</v>
      </c>
      <c r="D2037" s="18">
        <f>'Limiting Factor Scores'!D192</f>
        <v>0.2281</v>
      </c>
      <c r="E2037" s="19">
        <f>'Limiting Factor Scores'!E192</f>
        <v>2.77</v>
      </c>
      <c r="F2037" s="18">
        <f>'Limiting Factor Scores'!F192</f>
        <v>0.49825000000000003</v>
      </c>
      <c r="G2037" s="18">
        <f>'Limiting Factor Scores'!G192</f>
        <v>0.7054469067045579</v>
      </c>
      <c r="H2037" s="18">
        <f>'Limiting Factor Scores'!H192</f>
        <v>0.22778060706818437</v>
      </c>
      <c r="I2037" s="17">
        <f>LFAT!A48</f>
        <v>4</v>
      </c>
      <c r="J2037" s="16" t="str">
        <f>LFAT!B48</f>
        <v>Riparian Vegetation Restoration</v>
      </c>
      <c r="K2037" s="16" t="str">
        <f>LFAT!D48</f>
        <v>D</v>
      </c>
      <c r="L2037" s="19">
        <f>LFAT!F48</f>
        <v>1</v>
      </c>
      <c r="M2037" s="16" t="str">
        <f>LFAT!G48</f>
        <v>C</v>
      </c>
      <c r="N2037" s="19">
        <f>LFAT!I48</f>
        <v>1</v>
      </c>
      <c r="O2037" s="18">
        <f>LFAT!J48</f>
        <v>1</v>
      </c>
      <c r="P2037" s="18">
        <f t="shared" si="93"/>
        <v>0.49825000000000003</v>
      </c>
      <c r="Q2037" s="18">
        <f t="shared" si="94"/>
        <v>0.7054469067045579</v>
      </c>
      <c r="R2037" s="18">
        <f t="shared" si="95"/>
        <v>0.22778060706818437</v>
      </c>
    </row>
    <row r="2038" spans="1:18" ht="18" customHeight="1" x14ac:dyDescent="0.2">
      <c r="A2038" s="16" t="str">
        <f>'Limiting Factor Scores'!A193</f>
        <v>UGR12</v>
      </c>
      <c r="B2038" s="16" t="str">
        <f>'Limiting Factor Scores'!B193</f>
        <v>Upper Grande Ronde</v>
      </c>
      <c r="C2038" s="16" t="str">
        <f>'Limiting Factor Scores'!C193</f>
        <v>Side Channel and Wetland Habitat</v>
      </c>
      <c r="D2038" s="18">
        <f>'Limiting Factor Scores'!D193</f>
        <v>0.2281</v>
      </c>
      <c r="E2038" s="19">
        <f>'Limiting Factor Scores'!E193</f>
        <v>2.35</v>
      </c>
      <c r="F2038" s="18">
        <f>'Limiting Factor Scores'!F193</f>
        <v>0.40375</v>
      </c>
      <c r="G2038" s="18">
        <f>'Limiting Factor Scores'!G193</f>
        <v>0.70781873912783655</v>
      </c>
      <c r="H2038" s="18">
        <f>'Limiting Factor Scores'!H193</f>
        <v>0.20630679643214819</v>
      </c>
      <c r="I2038" s="17">
        <f>LFAT!A50</f>
        <v>4</v>
      </c>
      <c r="J2038" s="16" t="str">
        <f>LFAT!B50</f>
        <v>Riparian Vegetation Restoration</v>
      </c>
      <c r="K2038" s="16" t="str">
        <f>LFAT!D50</f>
        <v>I</v>
      </c>
      <c r="L2038" s="19">
        <f>LFAT!F50</f>
        <v>0.5</v>
      </c>
      <c r="M2038" s="16" t="str">
        <f>LFAT!G50</f>
        <v>C</v>
      </c>
      <c r="N2038" s="19">
        <f>LFAT!I50</f>
        <v>1</v>
      </c>
      <c r="O2038" s="18">
        <f>LFAT!J50</f>
        <v>0.5</v>
      </c>
      <c r="P2038" s="18">
        <f t="shared" si="93"/>
        <v>0.201875</v>
      </c>
      <c r="Q2038" s="18">
        <f t="shared" si="94"/>
        <v>0.35390936956391827</v>
      </c>
      <c r="R2038" s="18">
        <f t="shared" si="95"/>
        <v>0.1031533982160741</v>
      </c>
    </row>
    <row r="2039" spans="1:18" ht="18" customHeight="1" x14ac:dyDescent="0.2">
      <c r="A2039" s="16" t="str">
        <f>'Limiting Factor Scores'!A194</f>
        <v>UGR12</v>
      </c>
      <c r="B2039" s="16" t="str">
        <f>'Limiting Factor Scores'!B194</f>
        <v>Upper Grande Ronde</v>
      </c>
      <c r="C2039" s="16" t="str">
        <f>'Limiting Factor Scores'!C194</f>
        <v>Summer Water Temperature</v>
      </c>
      <c r="D2039" s="18">
        <f>'Limiting Factor Scores'!D194</f>
        <v>0.2281</v>
      </c>
      <c r="E2039" s="19">
        <f>'Limiting Factor Scores'!E194</f>
        <v>2.08</v>
      </c>
      <c r="F2039" s="18">
        <f>'Limiting Factor Scores'!F194</f>
        <v>0.34300000000000003</v>
      </c>
      <c r="G2039" s="18">
        <f>'Limiting Factor Scores'!G194</f>
        <v>0.52084353998882305</v>
      </c>
      <c r="H2039" s="18">
        <f>'Limiting Factor Scores'!H194</f>
        <v>0.16299273269720579</v>
      </c>
      <c r="I2039" s="17">
        <f>LFAT!A56</f>
        <v>4</v>
      </c>
      <c r="J2039" s="16" t="str">
        <f>LFAT!B56</f>
        <v>Riparian Vegetation Restoration</v>
      </c>
      <c r="K2039" s="16" t="str">
        <f>LFAT!D56</f>
        <v>D</v>
      </c>
      <c r="L2039" s="19">
        <f>LFAT!F56</f>
        <v>1</v>
      </c>
      <c r="M2039" s="16" t="str">
        <f>LFAT!G56</f>
        <v>CD</v>
      </c>
      <c r="N2039" s="19">
        <f>LFAT!I56</f>
        <v>0.5</v>
      </c>
      <c r="O2039" s="18">
        <f>LFAT!J56</f>
        <v>0.5</v>
      </c>
      <c r="P2039" s="18">
        <f t="shared" si="93"/>
        <v>0.17150000000000001</v>
      </c>
      <c r="Q2039" s="18">
        <f t="shared" si="94"/>
        <v>0.26042176999441152</v>
      </c>
      <c r="R2039" s="18">
        <f t="shared" si="95"/>
        <v>8.1496366348602897E-2</v>
      </c>
    </row>
    <row r="2040" spans="1:18" ht="18" customHeight="1" x14ac:dyDescent="0.2">
      <c r="A2040" s="16" t="str">
        <f>'Limiting Factor Scores'!A195</f>
        <v>UGR12</v>
      </c>
      <c r="B2040" s="16" t="str">
        <f>'Limiting Factor Scores'!B195</f>
        <v>Upper Grande Ronde</v>
      </c>
      <c r="C2040" s="16" t="str">
        <f>'Limiting Factor Scores'!C195</f>
        <v>Water Quality</v>
      </c>
      <c r="D2040" s="18">
        <f>'Limiting Factor Scores'!D195</f>
        <v>0.2281</v>
      </c>
      <c r="E2040" s="19">
        <f>'Limiting Factor Scores'!E195</f>
        <v>2</v>
      </c>
      <c r="F2040" s="18">
        <f>'Limiting Factor Scores'!F195</f>
        <v>0.32500000000000001</v>
      </c>
      <c r="G2040" s="18">
        <f>'Limiting Factor Scores'!G195</f>
        <v>0.43155705368792252</v>
      </c>
      <c r="H2040" s="18">
        <f>'Limiting Factor Scores'!H195</f>
        <v>0.11979282485415281</v>
      </c>
      <c r="I2040" s="17">
        <f>LFAT!A58</f>
        <v>4</v>
      </c>
      <c r="J2040" s="16" t="str">
        <f>LFAT!B58</f>
        <v>Riparian Vegetation Restoration</v>
      </c>
      <c r="K2040" s="16" t="str">
        <f>LFAT!D58</f>
        <v>I</v>
      </c>
      <c r="L2040" s="19">
        <f>LFAT!F58</f>
        <v>0.5</v>
      </c>
      <c r="M2040" s="16" t="str">
        <f>LFAT!G58</f>
        <v>CD</v>
      </c>
      <c r="N2040" s="19">
        <f>LFAT!I58</f>
        <v>0.5</v>
      </c>
      <c r="O2040" s="18">
        <f>LFAT!J58</f>
        <v>0.25</v>
      </c>
      <c r="P2040" s="18">
        <f t="shared" si="93"/>
        <v>8.1250000000000003E-2</v>
      </c>
      <c r="Q2040" s="18">
        <f t="shared" si="94"/>
        <v>0.10788926342198063</v>
      </c>
      <c r="R2040" s="18">
        <f t="shared" si="95"/>
        <v>2.9948206213538203E-2</v>
      </c>
    </row>
    <row r="2041" spans="1:18" ht="18" customHeight="1" x14ac:dyDescent="0.2">
      <c r="A2041" s="16" t="str">
        <f>'Limiting Factor Scores'!A196</f>
        <v>UGR12</v>
      </c>
      <c r="B2041" s="16" t="str">
        <f>'Limiting Factor Scores'!B196</f>
        <v>Upper Grande Ronde</v>
      </c>
      <c r="C2041" s="16" t="str">
        <f>'Limiting Factor Scores'!C196</f>
        <v>Winter Water Temperature</v>
      </c>
      <c r="D2041" s="18">
        <f>'Limiting Factor Scores'!D196</f>
        <v>0.2281</v>
      </c>
      <c r="E2041" s="19">
        <f>'Limiting Factor Scores'!E196</f>
        <v>2</v>
      </c>
      <c r="F2041" s="18">
        <f>'Limiting Factor Scores'!F196</f>
        <v>0.32500000000000001</v>
      </c>
      <c r="G2041" s="18">
        <f>'Limiting Factor Scores'!G196</f>
        <v>0.35530648215344746</v>
      </c>
      <c r="H2041" s="18">
        <f>'Limiting Factor Scores'!H196</f>
        <v>9.6774683583395679E-2</v>
      </c>
      <c r="I2041" s="17">
        <f>LFAT!A57</f>
        <v>4</v>
      </c>
      <c r="J2041" s="16" t="str">
        <f>LFAT!B57</f>
        <v>Riparian Vegetation Restoration</v>
      </c>
      <c r="K2041" s="16" t="str">
        <f>LFAT!D57</f>
        <v>I</v>
      </c>
      <c r="L2041" s="19">
        <f>LFAT!F57</f>
        <v>0.5</v>
      </c>
      <c r="M2041" s="16" t="str">
        <f>LFAT!G57</f>
        <v>R</v>
      </c>
      <c r="N2041" s="19">
        <f>LFAT!I57</f>
        <v>0.1</v>
      </c>
      <c r="O2041" s="18">
        <f>LFAT!J57</f>
        <v>0.05</v>
      </c>
      <c r="P2041" s="18">
        <f t="shared" si="93"/>
        <v>1.6250000000000001E-2</v>
      </c>
      <c r="Q2041" s="18">
        <f t="shared" si="94"/>
        <v>1.7765324107672373E-2</v>
      </c>
      <c r="R2041" s="18">
        <f t="shared" si="95"/>
        <v>4.838734179169784E-3</v>
      </c>
    </row>
    <row r="2042" spans="1:18" ht="18" customHeight="1" x14ac:dyDescent="0.2">
      <c r="A2042" s="16" t="str">
        <f>'Limiting Factor Scores'!A182</f>
        <v>UGR12</v>
      </c>
      <c r="B2042" s="16" t="str">
        <f>'Limiting Factor Scores'!B182</f>
        <v>Upper Grande Ronde</v>
      </c>
      <c r="C2042" s="16" t="str">
        <f>'Limiting Factor Scores'!C182</f>
        <v>Altered Flow Timing</v>
      </c>
      <c r="D2042" s="18">
        <f>'Limiting Factor Scores'!D182</f>
        <v>0.2281</v>
      </c>
      <c r="E2042" s="19">
        <f>'Limiting Factor Scores'!E182</f>
        <v>2.62</v>
      </c>
      <c r="F2042" s="18">
        <f>'Limiting Factor Scores'!F182</f>
        <v>0.46450000000000002</v>
      </c>
      <c r="G2042" s="18">
        <f>'Limiting Factor Scores'!G182</f>
        <v>0.55549355930085031</v>
      </c>
      <c r="H2042" s="18">
        <f>'Limiting Factor Scores'!H182</f>
        <v>0.15459219260953913</v>
      </c>
      <c r="I2042" s="17">
        <f>LFAT!A68</f>
        <v>5</v>
      </c>
      <c r="J2042" s="16" t="str">
        <f>LFAT!B68</f>
        <v>Fish Passage – Barrier Removal and Replacement</v>
      </c>
      <c r="K2042" s="16" t="str">
        <f>LFAT!D68</f>
        <v>I</v>
      </c>
      <c r="L2042" s="19">
        <f>LFAT!F68</f>
        <v>0.5</v>
      </c>
      <c r="M2042" s="16" t="str">
        <f>LFAT!G68</f>
        <v>R</v>
      </c>
      <c r="N2042" s="19">
        <f>LFAT!I68</f>
        <v>0.1</v>
      </c>
      <c r="O2042" s="18">
        <f>LFAT!J68</f>
        <v>0.05</v>
      </c>
      <c r="P2042" s="18">
        <f t="shared" si="93"/>
        <v>2.3225000000000003E-2</v>
      </c>
      <c r="Q2042" s="18">
        <f t="shared" si="94"/>
        <v>2.7774677965042516E-2</v>
      </c>
      <c r="R2042" s="18">
        <f t="shared" si="95"/>
        <v>7.7296096304769572E-3</v>
      </c>
    </row>
    <row r="2043" spans="1:18" ht="18" customHeight="1" x14ac:dyDescent="0.2">
      <c r="A2043" s="16" t="str">
        <f>'Limiting Factor Scores'!A183</f>
        <v>UGR12</v>
      </c>
      <c r="B2043" s="16" t="str">
        <f>'Limiting Factor Scores'!B183</f>
        <v>Upper Grande Ronde</v>
      </c>
      <c r="C2043" s="16" t="str">
        <f>'Limiting Factor Scores'!C183</f>
        <v>Altered Primary Productivity</v>
      </c>
      <c r="D2043" s="18">
        <f>'Limiting Factor Scores'!D183</f>
        <v>0.2281</v>
      </c>
      <c r="E2043" s="19">
        <f>'Limiting Factor Scores'!E183</f>
        <v>3.11</v>
      </c>
      <c r="F2043" s="18">
        <f>'Limiting Factor Scores'!F183</f>
        <v>0.57474999999999998</v>
      </c>
      <c r="G2043" s="18">
        <f>'Limiting Factor Scores'!G183</f>
        <v>0.47664386972778527</v>
      </c>
      <c r="H2043" s="18">
        <f>'Limiting Factor Scores'!H183</f>
        <v>0.13650368740321359</v>
      </c>
      <c r="I2043" s="17">
        <f>LFAT!A75</f>
        <v>5</v>
      </c>
      <c r="J2043" s="16" t="str">
        <f>LFAT!B75</f>
        <v>Fish Passage – Barrier Removal and Replacement</v>
      </c>
      <c r="K2043" s="16" t="str">
        <f>LFAT!D75</f>
        <v>N</v>
      </c>
      <c r="L2043" s="19">
        <f>LFAT!F75</f>
        <v>0.1</v>
      </c>
      <c r="M2043" s="16" t="str">
        <f>LFAT!G75</f>
        <v>R</v>
      </c>
      <c r="N2043" s="19">
        <f>LFAT!I75</f>
        <v>0.1</v>
      </c>
      <c r="O2043" s="18">
        <f>LFAT!J75</f>
        <v>0.01</v>
      </c>
      <c r="P2043" s="18">
        <f t="shared" si="93"/>
        <v>5.7475E-3</v>
      </c>
      <c r="Q2043" s="18">
        <f t="shared" si="94"/>
        <v>4.7664386972778531E-3</v>
      </c>
      <c r="R2043" s="18">
        <f t="shared" si="95"/>
        <v>1.365036874032136E-3</v>
      </c>
    </row>
    <row r="2044" spans="1:18" ht="18" customHeight="1" x14ac:dyDescent="0.2">
      <c r="A2044" s="16" t="str">
        <f>'Limiting Factor Scores'!A184</f>
        <v>UGR12</v>
      </c>
      <c r="B2044" s="16" t="str">
        <f>'Limiting Factor Scores'!B184</f>
        <v>Upper Grande Ronde</v>
      </c>
      <c r="C2044" s="16" t="str">
        <f>'Limiting Factor Scores'!C184</f>
        <v>Anthropogenic Barriers</v>
      </c>
      <c r="D2044" s="18">
        <f>'Limiting Factor Scores'!D184</f>
        <v>0.2281</v>
      </c>
      <c r="E2044" s="19">
        <f>'Limiting Factor Scores'!E184</f>
        <v>2.15</v>
      </c>
      <c r="F2044" s="18">
        <f>'Limiting Factor Scores'!F184</f>
        <v>0.35875000000000001</v>
      </c>
      <c r="G2044" s="18">
        <f>'Limiting Factor Scores'!G184</f>
        <v>0.43428814365647894</v>
      </c>
      <c r="H2044" s="18">
        <f>'Limiting Factor Scores'!H184</f>
        <v>0.13754601070931832</v>
      </c>
      <c r="I2044" s="17">
        <f>LFAT!A62</f>
        <v>5</v>
      </c>
      <c r="J2044" s="16" t="str">
        <f>LFAT!B62</f>
        <v>Fish Passage – Barrier Removal and Replacement</v>
      </c>
      <c r="K2044" s="16" t="str">
        <f>LFAT!D62</f>
        <v>D</v>
      </c>
      <c r="L2044" s="19">
        <f>LFAT!F62</f>
        <v>1</v>
      </c>
      <c r="M2044" s="16" t="str">
        <f>LFAT!G62</f>
        <v>C</v>
      </c>
      <c r="N2044" s="19">
        <f>LFAT!I62</f>
        <v>1</v>
      </c>
      <c r="O2044" s="18">
        <f>LFAT!J62</f>
        <v>1</v>
      </c>
      <c r="P2044" s="18">
        <f t="shared" si="93"/>
        <v>0.35875000000000001</v>
      </c>
      <c r="Q2044" s="18">
        <f t="shared" si="94"/>
        <v>0.43428814365647894</v>
      </c>
      <c r="R2044" s="18">
        <f t="shared" si="95"/>
        <v>0.13754601070931832</v>
      </c>
    </row>
    <row r="2045" spans="1:18" ht="18" customHeight="1" x14ac:dyDescent="0.2">
      <c r="A2045" s="16" t="str">
        <f>'Limiting Factor Scores'!A185</f>
        <v>UGR12</v>
      </c>
      <c r="B2045" s="16" t="str">
        <f>'Limiting Factor Scores'!B185</f>
        <v>Upper Grande Ronde</v>
      </c>
      <c r="C2045" s="16" t="str">
        <f>'Limiting Factor Scores'!C185</f>
        <v>Channel and Habitat Structure</v>
      </c>
      <c r="D2045" s="18">
        <f>'Limiting Factor Scores'!D185</f>
        <v>0.2281</v>
      </c>
      <c r="E2045" s="19">
        <f>'Limiting Factor Scores'!E185</f>
        <v>2.93</v>
      </c>
      <c r="F2045" s="18">
        <f>'Limiting Factor Scores'!F185</f>
        <v>0.53425</v>
      </c>
      <c r="G2045" s="18">
        <f>'Limiting Factor Scores'!G185</f>
        <v>1.0619439891290339</v>
      </c>
      <c r="H2045" s="18">
        <f>'Limiting Factor Scores'!H185</f>
        <v>0.32148178154173013</v>
      </c>
      <c r="I2045" s="17">
        <f>LFAT!A66</f>
        <v>5</v>
      </c>
      <c r="J2045" s="16" t="str">
        <f>LFAT!B66</f>
        <v>Fish Passage – Barrier Removal and Replacement</v>
      </c>
      <c r="K2045" s="16" t="str">
        <f>LFAT!D66</f>
        <v>I</v>
      </c>
      <c r="L2045" s="19">
        <f>LFAT!F66</f>
        <v>0.5</v>
      </c>
      <c r="M2045" s="16" t="str">
        <f>LFAT!G66</f>
        <v>CD</v>
      </c>
      <c r="N2045" s="19">
        <f>LFAT!I66</f>
        <v>0.5</v>
      </c>
      <c r="O2045" s="18">
        <f>LFAT!J66</f>
        <v>0.25</v>
      </c>
      <c r="P2045" s="18">
        <f t="shared" si="93"/>
        <v>0.1335625</v>
      </c>
      <c r="Q2045" s="18">
        <f t="shared" si="94"/>
        <v>0.26548599728225847</v>
      </c>
      <c r="R2045" s="18">
        <f t="shared" si="95"/>
        <v>8.0370445385432532E-2</v>
      </c>
    </row>
    <row r="2046" spans="1:18" ht="18" customHeight="1" x14ac:dyDescent="0.2">
      <c r="A2046" s="16" t="str">
        <f>'Limiting Factor Scores'!A186</f>
        <v>UGR12</v>
      </c>
      <c r="B2046" s="16" t="str">
        <f>'Limiting Factor Scores'!B186</f>
        <v>Upper Grande Ronde</v>
      </c>
      <c r="C2046" s="16" t="str">
        <f>'Limiting Factor Scores'!C186</f>
        <v>Decreased Sediment Quantity</v>
      </c>
      <c r="D2046" s="18">
        <f>'Limiting Factor Scores'!D186</f>
        <v>0.2281</v>
      </c>
      <c r="E2046" s="19">
        <f>'Limiting Factor Scores'!E186</f>
        <v>3.1</v>
      </c>
      <c r="F2046" s="18">
        <f>'Limiting Factor Scores'!F186</f>
        <v>0.57250000000000001</v>
      </c>
      <c r="G2046" s="18">
        <f>'Limiting Factor Scores'!G186</f>
        <v>0.67625540184168031</v>
      </c>
      <c r="H2046" s="18">
        <f>'Limiting Factor Scores'!H186</f>
        <v>0.201449488481314</v>
      </c>
      <c r="I2046" s="17">
        <f>LFAT!A69</f>
        <v>5</v>
      </c>
      <c r="J2046" s="16" t="str">
        <f>LFAT!B69</f>
        <v>Fish Passage – Barrier Removal and Replacement</v>
      </c>
      <c r="K2046" s="16" t="str">
        <f>LFAT!D69</f>
        <v>I</v>
      </c>
      <c r="L2046" s="19">
        <f>LFAT!F69</f>
        <v>0.5</v>
      </c>
      <c r="M2046" s="16" t="str">
        <f>LFAT!G69</f>
        <v>R</v>
      </c>
      <c r="N2046" s="19">
        <f>LFAT!I69</f>
        <v>0.1</v>
      </c>
      <c r="O2046" s="18">
        <f>LFAT!J69</f>
        <v>0.05</v>
      </c>
      <c r="P2046" s="18">
        <f t="shared" si="93"/>
        <v>2.8625000000000001E-2</v>
      </c>
      <c r="Q2046" s="18">
        <f t="shared" si="94"/>
        <v>3.381277009208402E-2</v>
      </c>
      <c r="R2046" s="18">
        <f t="shared" si="95"/>
        <v>1.0072474424065701E-2</v>
      </c>
    </row>
    <row r="2047" spans="1:18" ht="18" customHeight="1" x14ac:dyDescent="0.2">
      <c r="A2047" s="16" t="str">
        <f>'Limiting Factor Scores'!A187</f>
        <v>UGR12</v>
      </c>
      <c r="B2047" s="16" t="str">
        <f>'Limiting Factor Scores'!B187</f>
        <v>Upper Grande Ronde</v>
      </c>
      <c r="C2047" s="16" t="str">
        <f>'Limiting Factor Scores'!C187</f>
        <v>Decreased Water Quantity</v>
      </c>
      <c r="D2047" s="18">
        <f>'Limiting Factor Scores'!D187</f>
        <v>0.2281</v>
      </c>
      <c r="E2047" s="19">
        <f>'Limiting Factor Scores'!E187</f>
        <v>3</v>
      </c>
      <c r="F2047" s="18">
        <f>'Limiting Factor Scores'!F187</f>
        <v>0.55000000000000004</v>
      </c>
      <c r="G2047" s="18">
        <f>'Limiting Factor Scores'!G187</f>
        <v>0.94001639300051998</v>
      </c>
      <c r="H2047" s="18">
        <f>'Limiting Factor Scores'!H187</f>
        <v>0.27168176361264956</v>
      </c>
      <c r="I2047" s="17">
        <f>LFAT!A67</f>
        <v>5</v>
      </c>
      <c r="J2047" s="16" t="str">
        <f>LFAT!B67</f>
        <v>Fish Passage – Barrier Removal and Replacement</v>
      </c>
      <c r="K2047" s="16" t="str">
        <f>LFAT!D67</f>
        <v>N</v>
      </c>
      <c r="L2047" s="19">
        <f>LFAT!F67</f>
        <v>0.1</v>
      </c>
      <c r="M2047" s="16" t="str">
        <f>LFAT!G67</f>
        <v>R</v>
      </c>
      <c r="N2047" s="19">
        <f>LFAT!I67</f>
        <v>0.1</v>
      </c>
      <c r="O2047" s="18">
        <f>LFAT!J67</f>
        <v>0.01</v>
      </c>
      <c r="P2047" s="18">
        <f t="shared" si="93"/>
        <v>5.5000000000000005E-3</v>
      </c>
      <c r="Q2047" s="18">
        <f t="shared" si="94"/>
        <v>9.4001639300051992E-3</v>
      </c>
      <c r="R2047" s="18">
        <f t="shared" si="95"/>
        <v>2.7168176361264955E-3</v>
      </c>
    </row>
    <row r="2048" spans="1:18" ht="18" customHeight="1" x14ac:dyDescent="0.2">
      <c r="A2048" s="16" t="str">
        <f>'Limiting Factor Scores'!A188</f>
        <v>UGR12</v>
      </c>
      <c r="B2048" s="16" t="str">
        <f>'Limiting Factor Scores'!B188</f>
        <v>Upper Grande Ronde</v>
      </c>
      <c r="C2048" s="16" t="str">
        <f>'Limiting Factor Scores'!C188</f>
        <v>Floodplain Condition</v>
      </c>
      <c r="D2048" s="18">
        <f>'Limiting Factor Scores'!D188</f>
        <v>0.2281</v>
      </c>
      <c r="E2048" s="19">
        <f>'Limiting Factor Scores'!E188</f>
        <v>2.77</v>
      </c>
      <c r="F2048" s="18">
        <f>'Limiting Factor Scores'!F188</f>
        <v>0.49825000000000003</v>
      </c>
      <c r="G2048" s="18">
        <f>'Limiting Factor Scores'!G188</f>
        <v>0.69083465772727892</v>
      </c>
      <c r="H2048" s="18">
        <f>'Limiting Factor Scores'!H188</f>
        <v>0.19614508812727394</v>
      </c>
      <c r="I2048" s="17">
        <f>LFAT!A64</f>
        <v>5</v>
      </c>
      <c r="J2048" s="16" t="str">
        <f>LFAT!B64</f>
        <v>Fish Passage – Barrier Removal and Replacement</v>
      </c>
      <c r="K2048" s="16" t="str">
        <f>LFAT!D64</f>
        <v>I</v>
      </c>
      <c r="L2048" s="19">
        <f>LFAT!F64</f>
        <v>0.5</v>
      </c>
      <c r="M2048" s="16" t="str">
        <f>LFAT!G64</f>
        <v>CD</v>
      </c>
      <c r="N2048" s="19">
        <f>LFAT!I64</f>
        <v>0.5</v>
      </c>
      <c r="O2048" s="18">
        <f>LFAT!J64</f>
        <v>0.25</v>
      </c>
      <c r="P2048" s="18">
        <f t="shared" si="93"/>
        <v>0.12456250000000001</v>
      </c>
      <c r="Q2048" s="18">
        <f t="shared" si="94"/>
        <v>0.17270866443181973</v>
      </c>
      <c r="R2048" s="18">
        <f t="shared" si="95"/>
        <v>4.9036272031818484E-2</v>
      </c>
    </row>
    <row r="2049" spans="1:18" ht="18" customHeight="1" x14ac:dyDescent="0.2">
      <c r="A2049" s="16" t="str">
        <f>'Limiting Factor Scores'!A189</f>
        <v>UGR12</v>
      </c>
      <c r="B2049" s="16" t="str">
        <f>'Limiting Factor Scores'!B189</f>
        <v>Upper Grande Ronde</v>
      </c>
      <c r="C2049" s="16" t="str">
        <f>'Limiting Factor Scores'!C189</f>
        <v>Increased Sediment Quantity</v>
      </c>
      <c r="D2049" s="18">
        <f>'Limiting Factor Scores'!D189</f>
        <v>0.2281</v>
      </c>
      <c r="E2049" s="19">
        <f>'Limiting Factor Scores'!E189</f>
        <v>2.77</v>
      </c>
      <c r="F2049" s="18">
        <f>'Limiting Factor Scores'!F189</f>
        <v>0.49825000000000003</v>
      </c>
      <c r="G2049" s="18">
        <f>'Limiting Factor Scores'!G189</f>
        <v>0.4132019279545352</v>
      </c>
      <c r="H2049" s="18">
        <f>'Limiting Factor Scores'!H189</f>
        <v>0.1359426225227261</v>
      </c>
      <c r="I2049" s="17">
        <f>LFAT!A70</f>
        <v>5</v>
      </c>
      <c r="J2049" s="16" t="str">
        <f>LFAT!B70</f>
        <v>Fish Passage – Barrier Removal and Replacement</v>
      </c>
      <c r="K2049" s="16" t="str">
        <f>LFAT!D70</f>
        <v>I</v>
      </c>
      <c r="L2049" s="19">
        <f>LFAT!F70</f>
        <v>0.5</v>
      </c>
      <c r="M2049" s="16" t="str">
        <f>LFAT!G70</f>
        <v>CD</v>
      </c>
      <c r="N2049" s="19">
        <f>LFAT!I70</f>
        <v>0.5</v>
      </c>
      <c r="O2049" s="18">
        <f>LFAT!J70</f>
        <v>0.25</v>
      </c>
      <c r="P2049" s="18">
        <f t="shared" si="93"/>
        <v>0.12456250000000001</v>
      </c>
      <c r="Q2049" s="18">
        <f t="shared" si="94"/>
        <v>0.1033004819886338</v>
      </c>
      <c r="R2049" s="18">
        <f t="shared" si="95"/>
        <v>3.3985655630681524E-2</v>
      </c>
    </row>
    <row r="2050" spans="1:18" ht="18" customHeight="1" x14ac:dyDescent="0.2">
      <c r="A2050" s="16" t="str">
        <f>'Limiting Factor Scores'!A190</f>
        <v>UGR12</v>
      </c>
      <c r="B2050" s="16" t="str">
        <f>'Limiting Factor Scores'!B190</f>
        <v>Upper Grande Ronde</v>
      </c>
      <c r="C2050" s="16" t="str">
        <f>'Limiting Factor Scores'!C190</f>
        <v>Non-Native Species Interactions and Competition</v>
      </c>
      <c r="D2050" s="18">
        <f>'Limiting Factor Scores'!D190</f>
        <v>0.2281</v>
      </c>
      <c r="E2050" s="19">
        <f>'Limiting Factor Scores'!E190</f>
        <v>1.26</v>
      </c>
      <c r="F2050" s="18">
        <f>'Limiting Factor Scores'!F190</f>
        <v>0.1585</v>
      </c>
      <c r="G2050" s="18">
        <f>'Limiting Factor Scores'!G190</f>
        <v>0.14539012534164836</v>
      </c>
      <c r="H2050" s="18">
        <f>'Limiting Factor Scores'!H190</f>
        <v>5.128681863991319E-2</v>
      </c>
      <c r="I2050" s="17">
        <f>LFAT!A76</f>
        <v>5</v>
      </c>
      <c r="J2050" s="16" t="str">
        <f>LFAT!B76</f>
        <v>Fish Passage – Barrier Removal and Replacement</v>
      </c>
      <c r="K2050" s="16" t="str">
        <f>LFAT!D76</f>
        <v>I</v>
      </c>
      <c r="L2050" s="19">
        <f>LFAT!F76</f>
        <v>0.5</v>
      </c>
      <c r="M2050" s="16" t="str">
        <f>LFAT!G76</f>
        <v>R</v>
      </c>
      <c r="N2050" s="19">
        <f>LFAT!I76</f>
        <v>0.1</v>
      </c>
      <c r="O2050" s="18">
        <f>LFAT!J76</f>
        <v>0.05</v>
      </c>
      <c r="P2050" s="18">
        <f t="shared" ref="P2050:P2113" si="96">F2050*O2050</f>
        <v>7.9249999999999998E-3</v>
      </c>
      <c r="Q2050" s="18">
        <f t="shared" ref="Q2050:Q2113" si="97">G2050*O2050</f>
        <v>7.269506267082418E-3</v>
      </c>
      <c r="R2050" s="18">
        <f t="shared" ref="R2050:R2113" si="98">H2050*O2050</f>
        <v>2.5643409319956595E-3</v>
      </c>
    </row>
    <row r="2051" spans="1:18" ht="18" customHeight="1" x14ac:dyDescent="0.2">
      <c r="A2051" s="16" t="str">
        <f>'Limiting Factor Scores'!A191</f>
        <v>UGR12</v>
      </c>
      <c r="B2051" s="16" t="str">
        <f>'Limiting Factor Scores'!B191</f>
        <v>Upper Grande Ronde</v>
      </c>
      <c r="C2051" s="16" t="str">
        <f>'Limiting Factor Scores'!C191</f>
        <v>Predation</v>
      </c>
      <c r="D2051" s="18">
        <f>'Limiting Factor Scores'!D191</f>
        <v>0.2281</v>
      </c>
      <c r="E2051" s="19">
        <f>'Limiting Factor Scores'!E191</f>
        <v>1</v>
      </c>
      <c r="F2051" s="18">
        <f>'Limiting Factor Scores'!F191</f>
        <v>0.1</v>
      </c>
      <c r="G2051" s="18">
        <f>'Limiting Factor Scores'!G191</f>
        <v>0.12252228575013001</v>
      </c>
      <c r="H2051" s="18">
        <f>'Limiting Factor Scores'!H191</f>
        <v>3.7460537151622703E-2</v>
      </c>
      <c r="I2051" s="17">
        <f>LFAT!A74</f>
        <v>5</v>
      </c>
      <c r="J2051" s="16" t="str">
        <f>LFAT!B74</f>
        <v>Fish Passage – Barrier Removal and Replacement</v>
      </c>
      <c r="K2051" s="16" t="str">
        <f>LFAT!D74</f>
        <v>I</v>
      </c>
      <c r="L2051" s="19">
        <f>LFAT!F74</f>
        <v>0.5</v>
      </c>
      <c r="M2051" s="16" t="str">
        <f>LFAT!G74</f>
        <v>R</v>
      </c>
      <c r="N2051" s="19">
        <f>LFAT!I74</f>
        <v>0.1</v>
      </c>
      <c r="O2051" s="18">
        <f>LFAT!J74</f>
        <v>0.05</v>
      </c>
      <c r="P2051" s="18">
        <f t="shared" si="96"/>
        <v>5.000000000000001E-3</v>
      </c>
      <c r="Q2051" s="18">
        <f t="shared" si="97"/>
        <v>6.1261142875065006E-3</v>
      </c>
      <c r="R2051" s="18">
        <f t="shared" si="98"/>
        <v>1.8730268575811353E-3</v>
      </c>
    </row>
    <row r="2052" spans="1:18" ht="18" customHeight="1" x14ac:dyDescent="0.2">
      <c r="A2052" s="16" t="str">
        <f>'Limiting Factor Scores'!A192</f>
        <v>UGR12</v>
      </c>
      <c r="B2052" s="16" t="str">
        <f>'Limiting Factor Scores'!B192</f>
        <v>Upper Grande Ronde</v>
      </c>
      <c r="C2052" s="16" t="str">
        <f>'Limiting Factor Scores'!C192</f>
        <v>Riparian Condition</v>
      </c>
      <c r="D2052" s="18">
        <f>'Limiting Factor Scores'!D192</f>
        <v>0.2281</v>
      </c>
      <c r="E2052" s="19">
        <f>'Limiting Factor Scores'!E192</f>
        <v>2.77</v>
      </c>
      <c r="F2052" s="18">
        <f>'Limiting Factor Scores'!F192</f>
        <v>0.49825000000000003</v>
      </c>
      <c r="G2052" s="18">
        <f>'Limiting Factor Scores'!G192</f>
        <v>0.7054469067045579</v>
      </c>
      <c r="H2052" s="18">
        <f>'Limiting Factor Scores'!H192</f>
        <v>0.22778060706818437</v>
      </c>
      <c r="I2052" s="17">
        <f>LFAT!A63</f>
        <v>5</v>
      </c>
      <c r="J2052" s="16" t="str">
        <f>LFAT!B63</f>
        <v>Fish Passage – Barrier Removal and Replacement</v>
      </c>
      <c r="K2052" s="16" t="str">
        <f>LFAT!D63</f>
        <v>I</v>
      </c>
      <c r="L2052" s="19">
        <f>LFAT!F63</f>
        <v>0.5</v>
      </c>
      <c r="M2052" s="16" t="str">
        <f>LFAT!G63</f>
        <v>R</v>
      </c>
      <c r="N2052" s="19">
        <f>LFAT!I63</f>
        <v>0.1</v>
      </c>
      <c r="O2052" s="18">
        <f>LFAT!J63</f>
        <v>0.05</v>
      </c>
      <c r="P2052" s="18">
        <f t="shared" si="96"/>
        <v>2.4912500000000004E-2</v>
      </c>
      <c r="Q2052" s="18">
        <f t="shared" si="97"/>
        <v>3.5272345335227898E-2</v>
      </c>
      <c r="R2052" s="18">
        <f t="shared" si="98"/>
        <v>1.138903035340922E-2</v>
      </c>
    </row>
    <row r="2053" spans="1:18" ht="18" customHeight="1" x14ac:dyDescent="0.2">
      <c r="A2053" s="16" t="str">
        <f>'Limiting Factor Scores'!A193</f>
        <v>UGR12</v>
      </c>
      <c r="B2053" s="16" t="str">
        <f>'Limiting Factor Scores'!B193</f>
        <v>Upper Grande Ronde</v>
      </c>
      <c r="C2053" s="16" t="str">
        <f>'Limiting Factor Scores'!C193</f>
        <v>Side Channel and Wetland Habitat</v>
      </c>
      <c r="D2053" s="18">
        <f>'Limiting Factor Scores'!D193</f>
        <v>0.2281</v>
      </c>
      <c r="E2053" s="19">
        <f>'Limiting Factor Scores'!E193</f>
        <v>2.35</v>
      </c>
      <c r="F2053" s="18">
        <f>'Limiting Factor Scores'!F193</f>
        <v>0.40375</v>
      </c>
      <c r="G2053" s="18">
        <f>'Limiting Factor Scores'!G193</f>
        <v>0.70781873912783655</v>
      </c>
      <c r="H2053" s="18">
        <f>'Limiting Factor Scores'!H193</f>
        <v>0.20630679643214819</v>
      </c>
      <c r="I2053" s="17">
        <f>LFAT!A65</f>
        <v>5</v>
      </c>
      <c r="J2053" s="16" t="str">
        <f>LFAT!B65</f>
        <v>Fish Passage – Barrier Removal and Replacement</v>
      </c>
      <c r="K2053" s="16" t="str">
        <f>LFAT!D65</f>
        <v>I</v>
      </c>
      <c r="L2053" s="19">
        <f>LFAT!F65</f>
        <v>0.5</v>
      </c>
      <c r="M2053" s="16" t="str">
        <f>LFAT!G65</f>
        <v>R</v>
      </c>
      <c r="N2053" s="19">
        <f>LFAT!I65</f>
        <v>0.1</v>
      </c>
      <c r="O2053" s="18">
        <f>LFAT!J65</f>
        <v>0.05</v>
      </c>
      <c r="P2053" s="18">
        <f t="shared" si="96"/>
        <v>2.0187500000000001E-2</v>
      </c>
      <c r="Q2053" s="18">
        <f t="shared" si="97"/>
        <v>3.5390936956391832E-2</v>
      </c>
      <c r="R2053" s="18">
        <f t="shared" si="98"/>
        <v>1.031533982160741E-2</v>
      </c>
    </row>
    <row r="2054" spans="1:18" ht="18" customHeight="1" x14ac:dyDescent="0.2">
      <c r="A2054" s="16" t="str">
        <f>'Limiting Factor Scores'!A194</f>
        <v>UGR12</v>
      </c>
      <c r="B2054" s="16" t="str">
        <f>'Limiting Factor Scores'!B194</f>
        <v>Upper Grande Ronde</v>
      </c>
      <c r="C2054" s="16" t="str">
        <f>'Limiting Factor Scores'!C194</f>
        <v>Summer Water Temperature</v>
      </c>
      <c r="D2054" s="18">
        <f>'Limiting Factor Scores'!D194</f>
        <v>0.2281</v>
      </c>
      <c r="E2054" s="19">
        <f>'Limiting Factor Scores'!E194</f>
        <v>2.08</v>
      </c>
      <c r="F2054" s="18">
        <f>'Limiting Factor Scores'!F194</f>
        <v>0.34300000000000003</v>
      </c>
      <c r="G2054" s="18">
        <f>'Limiting Factor Scores'!G194</f>
        <v>0.52084353998882305</v>
      </c>
      <c r="H2054" s="18">
        <f>'Limiting Factor Scores'!H194</f>
        <v>0.16299273269720579</v>
      </c>
      <c r="I2054" s="17">
        <f>LFAT!A71</f>
        <v>5</v>
      </c>
      <c r="J2054" s="16" t="str">
        <f>LFAT!B71</f>
        <v>Fish Passage – Barrier Removal and Replacement</v>
      </c>
      <c r="K2054" s="16" t="str">
        <f>LFAT!D71</f>
        <v>I</v>
      </c>
      <c r="L2054" s="19">
        <f>LFAT!F71</f>
        <v>0.5</v>
      </c>
      <c r="M2054" s="16" t="str">
        <f>LFAT!G71</f>
        <v>R</v>
      </c>
      <c r="N2054" s="19">
        <f>LFAT!I71</f>
        <v>0.1</v>
      </c>
      <c r="O2054" s="18">
        <f>LFAT!J71</f>
        <v>0.05</v>
      </c>
      <c r="P2054" s="18">
        <f t="shared" si="96"/>
        <v>1.7150000000000002E-2</v>
      </c>
      <c r="Q2054" s="18">
        <f t="shared" si="97"/>
        <v>2.6042176999441155E-2</v>
      </c>
      <c r="R2054" s="18">
        <f t="shared" si="98"/>
        <v>8.1496366348602894E-3</v>
      </c>
    </row>
    <row r="2055" spans="1:18" ht="18" customHeight="1" x14ac:dyDescent="0.2">
      <c r="A2055" s="16" t="str">
        <f>'Limiting Factor Scores'!A195</f>
        <v>UGR12</v>
      </c>
      <c r="B2055" s="16" t="str">
        <f>'Limiting Factor Scores'!B195</f>
        <v>Upper Grande Ronde</v>
      </c>
      <c r="C2055" s="16" t="str">
        <f>'Limiting Factor Scores'!C195</f>
        <v>Water Quality</v>
      </c>
      <c r="D2055" s="18">
        <f>'Limiting Factor Scores'!D195</f>
        <v>0.2281</v>
      </c>
      <c r="E2055" s="19">
        <f>'Limiting Factor Scores'!E195</f>
        <v>2</v>
      </c>
      <c r="F2055" s="18">
        <f>'Limiting Factor Scores'!F195</f>
        <v>0.32500000000000001</v>
      </c>
      <c r="G2055" s="18">
        <f>'Limiting Factor Scores'!G195</f>
        <v>0.43155705368792252</v>
      </c>
      <c r="H2055" s="18">
        <f>'Limiting Factor Scores'!H195</f>
        <v>0.11979282485415281</v>
      </c>
      <c r="I2055" s="17">
        <f>LFAT!A73</f>
        <v>5</v>
      </c>
      <c r="J2055" s="16" t="str">
        <f>LFAT!B73</f>
        <v>Fish Passage – Barrier Removal and Replacement</v>
      </c>
      <c r="K2055" s="16" t="str">
        <f>LFAT!D73</f>
        <v>I</v>
      </c>
      <c r="L2055" s="19">
        <f>LFAT!F73</f>
        <v>0.5</v>
      </c>
      <c r="M2055" s="16" t="str">
        <f>LFAT!G73</f>
        <v>CD</v>
      </c>
      <c r="N2055" s="19">
        <f>LFAT!I73</f>
        <v>0.5</v>
      </c>
      <c r="O2055" s="18">
        <f>LFAT!J73</f>
        <v>0.25</v>
      </c>
      <c r="P2055" s="18">
        <f t="shared" si="96"/>
        <v>8.1250000000000003E-2</v>
      </c>
      <c r="Q2055" s="18">
        <f t="shared" si="97"/>
        <v>0.10788926342198063</v>
      </c>
      <c r="R2055" s="18">
        <f t="shared" si="98"/>
        <v>2.9948206213538203E-2</v>
      </c>
    </row>
    <row r="2056" spans="1:18" ht="18" customHeight="1" x14ac:dyDescent="0.2">
      <c r="A2056" s="16" t="str">
        <f>'Limiting Factor Scores'!A196</f>
        <v>UGR12</v>
      </c>
      <c r="B2056" s="16" t="str">
        <f>'Limiting Factor Scores'!B196</f>
        <v>Upper Grande Ronde</v>
      </c>
      <c r="C2056" s="16" t="str">
        <f>'Limiting Factor Scores'!C196</f>
        <v>Winter Water Temperature</v>
      </c>
      <c r="D2056" s="18">
        <f>'Limiting Factor Scores'!D196</f>
        <v>0.2281</v>
      </c>
      <c r="E2056" s="19">
        <f>'Limiting Factor Scores'!E196</f>
        <v>2</v>
      </c>
      <c r="F2056" s="18">
        <f>'Limiting Factor Scores'!F196</f>
        <v>0.32500000000000001</v>
      </c>
      <c r="G2056" s="18">
        <f>'Limiting Factor Scores'!G196</f>
        <v>0.35530648215344746</v>
      </c>
      <c r="H2056" s="18">
        <f>'Limiting Factor Scores'!H196</f>
        <v>9.6774683583395679E-2</v>
      </c>
      <c r="I2056" s="17">
        <f>LFAT!A72</f>
        <v>5</v>
      </c>
      <c r="J2056" s="16" t="str">
        <f>LFAT!B72</f>
        <v>Fish Passage – Barrier Removal and Replacement</v>
      </c>
      <c r="K2056" s="16" t="str">
        <f>LFAT!D72</f>
        <v>N</v>
      </c>
      <c r="L2056" s="19">
        <f>LFAT!F72</f>
        <v>0.1</v>
      </c>
      <c r="M2056" s="16" t="str">
        <f>LFAT!G72</f>
        <v>R</v>
      </c>
      <c r="N2056" s="19">
        <f>LFAT!I72</f>
        <v>0.1</v>
      </c>
      <c r="O2056" s="18">
        <f>LFAT!J72</f>
        <v>0.01</v>
      </c>
      <c r="P2056" s="18">
        <f t="shared" si="96"/>
        <v>3.2500000000000003E-3</v>
      </c>
      <c r="Q2056" s="18">
        <f t="shared" si="97"/>
        <v>3.5530648215344744E-3</v>
      </c>
      <c r="R2056" s="18">
        <f t="shared" si="98"/>
        <v>9.6774683583395686E-4</v>
      </c>
    </row>
    <row r="2057" spans="1:18" ht="18" customHeight="1" x14ac:dyDescent="0.2">
      <c r="A2057" s="16" t="str">
        <f>'Limiting Factor Scores'!A182</f>
        <v>UGR12</v>
      </c>
      <c r="B2057" s="16" t="str">
        <f>'Limiting Factor Scores'!B182</f>
        <v>Upper Grande Ronde</v>
      </c>
      <c r="C2057" s="16" t="str">
        <f>'Limiting Factor Scores'!C182</f>
        <v>Altered Flow Timing</v>
      </c>
      <c r="D2057" s="18">
        <f>'Limiting Factor Scores'!D182</f>
        <v>0.2281</v>
      </c>
      <c r="E2057" s="19">
        <f>'Limiting Factor Scores'!E182</f>
        <v>2.62</v>
      </c>
      <c r="F2057" s="18">
        <f>'Limiting Factor Scores'!F182</f>
        <v>0.46450000000000002</v>
      </c>
      <c r="G2057" s="18">
        <f>'Limiting Factor Scores'!G182</f>
        <v>0.55549355930085031</v>
      </c>
      <c r="H2057" s="18">
        <f>'Limiting Factor Scores'!H182</f>
        <v>0.15459219260953913</v>
      </c>
      <c r="I2057" s="17">
        <f>LFAT!A83</f>
        <v>6</v>
      </c>
      <c r="J2057" s="16" t="str">
        <f>LFAT!B83</f>
        <v>Instream Flow Restoration</v>
      </c>
      <c r="K2057" s="16" t="str">
        <f>LFAT!D83</f>
        <v>D</v>
      </c>
      <c r="L2057" s="19">
        <f>LFAT!F83</f>
        <v>1</v>
      </c>
      <c r="M2057" s="16" t="str">
        <f>LFAT!G83</f>
        <v>CD</v>
      </c>
      <c r="N2057" s="19">
        <f>LFAT!I83</f>
        <v>0.5</v>
      </c>
      <c r="O2057" s="18">
        <f>LFAT!J83</f>
        <v>0.5</v>
      </c>
      <c r="P2057" s="18">
        <f t="shared" si="96"/>
        <v>0.23225000000000001</v>
      </c>
      <c r="Q2057" s="18">
        <f t="shared" si="97"/>
        <v>0.27774677965042516</v>
      </c>
      <c r="R2057" s="18">
        <f t="shared" si="98"/>
        <v>7.7296096304769565E-2</v>
      </c>
    </row>
    <row r="2058" spans="1:18" ht="18" customHeight="1" x14ac:dyDescent="0.2">
      <c r="A2058" s="16" t="str">
        <f>'Limiting Factor Scores'!A183</f>
        <v>UGR12</v>
      </c>
      <c r="B2058" s="16" t="str">
        <f>'Limiting Factor Scores'!B183</f>
        <v>Upper Grande Ronde</v>
      </c>
      <c r="C2058" s="16" t="str">
        <f>'Limiting Factor Scores'!C183</f>
        <v>Altered Primary Productivity</v>
      </c>
      <c r="D2058" s="18">
        <f>'Limiting Factor Scores'!D183</f>
        <v>0.2281</v>
      </c>
      <c r="E2058" s="19">
        <f>'Limiting Factor Scores'!E183</f>
        <v>3.11</v>
      </c>
      <c r="F2058" s="18">
        <f>'Limiting Factor Scores'!F183</f>
        <v>0.57474999999999998</v>
      </c>
      <c r="G2058" s="18">
        <f>'Limiting Factor Scores'!G183</f>
        <v>0.47664386972778527</v>
      </c>
      <c r="H2058" s="18">
        <f>'Limiting Factor Scores'!H183</f>
        <v>0.13650368740321359</v>
      </c>
      <c r="I2058" s="17">
        <f>LFAT!A90</f>
        <v>6</v>
      </c>
      <c r="J2058" s="16" t="str">
        <f>LFAT!B90</f>
        <v>Instream Flow Restoration</v>
      </c>
      <c r="K2058" s="16" t="str">
        <f>LFAT!D90</f>
        <v>N</v>
      </c>
      <c r="L2058" s="19">
        <f>LFAT!F90</f>
        <v>0.1</v>
      </c>
      <c r="M2058" s="16" t="str">
        <f>LFAT!G90</f>
        <v>R</v>
      </c>
      <c r="N2058" s="19">
        <f>LFAT!I90</f>
        <v>0.1</v>
      </c>
      <c r="O2058" s="18">
        <f>LFAT!J90</f>
        <v>0.01</v>
      </c>
      <c r="P2058" s="18">
        <f t="shared" si="96"/>
        <v>5.7475E-3</v>
      </c>
      <c r="Q2058" s="18">
        <f t="shared" si="97"/>
        <v>4.7664386972778531E-3</v>
      </c>
      <c r="R2058" s="18">
        <f t="shared" si="98"/>
        <v>1.365036874032136E-3</v>
      </c>
    </row>
    <row r="2059" spans="1:18" ht="18" customHeight="1" x14ac:dyDescent="0.2">
      <c r="A2059" s="16" t="str">
        <f>'Limiting Factor Scores'!A184</f>
        <v>UGR12</v>
      </c>
      <c r="B2059" s="16" t="str">
        <f>'Limiting Factor Scores'!B184</f>
        <v>Upper Grande Ronde</v>
      </c>
      <c r="C2059" s="16" t="str">
        <f>'Limiting Factor Scores'!C184</f>
        <v>Anthropogenic Barriers</v>
      </c>
      <c r="D2059" s="18">
        <f>'Limiting Factor Scores'!D184</f>
        <v>0.2281</v>
      </c>
      <c r="E2059" s="19">
        <f>'Limiting Factor Scores'!E184</f>
        <v>2.15</v>
      </c>
      <c r="F2059" s="18">
        <f>'Limiting Factor Scores'!F184</f>
        <v>0.35875000000000001</v>
      </c>
      <c r="G2059" s="18">
        <f>'Limiting Factor Scores'!G184</f>
        <v>0.43428814365647894</v>
      </c>
      <c r="H2059" s="18">
        <f>'Limiting Factor Scores'!H184</f>
        <v>0.13754601070931832</v>
      </c>
      <c r="I2059" s="17">
        <f>LFAT!A77</f>
        <v>6</v>
      </c>
      <c r="J2059" s="16" t="str">
        <f>LFAT!B77</f>
        <v>Instream Flow Restoration</v>
      </c>
      <c r="K2059" s="16" t="str">
        <f>LFAT!D77</f>
        <v>I</v>
      </c>
      <c r="L2059" s="19">
        <f>LFAT!F77</f>
        <v>0.5</v>
      </c>
      <c r="M2059" s="16" t="str">
        <f>LFAT!G77</f>
        <v>CD</v>
      </c>
      <c r="N2059" s="19">
        <f>LFAT!I77</f>
        <v>0.5</v>
      </c>
      <c r="O2059" s="18">
        <f>LFAT!J77</f>
        <v>0.25</v>
      </c>
      <c r="P2059" s="18">
        <f t="shared" si="96"/>
        <v>8.9687500000000003E-2</v>
      </c>
      <c r="Q2059" s="18">
        <f t="shared" si="97"/>
        <v>0.10857203591411974</v>
      </c>
      <c r="R2059" s="18">
        <f t="shared" si="98"/>
        <v>3.4386502677329581E-2</v>
      </c>
    </row>
    <row r="2060" spans="1:18" ht="18" customHeight="1" x14ac:dyDescent="0.2">
      <c r="A2060" s="16" t="str">
        <f>'Limiting Factor Scores'!A185</f>
        <v>UGR12</v>
      </c>
      <c r="B2060" s="16" t="str">
        <f>'Limiting Factor Scores'!B185</f>
        <v>Upper Grande Ronde</v>
      </c>
      <c r="C2060" s="16" t="str">
        <f>'Limiting Factor Scores'!C185</f>
        <v>Channel and Habitat Structure</v>
      </c>
      <c r="D2060" s="18">
        <f>'Limiting Factor Scores'!D185</f>
        <v>0.2281</v>
      </c>
      <c r="E2060" s="19">
        <f>'Limiting Factor Scores'!E185</f>
        <v>2.93</v>
      </c>
      <c r="F2060" s="18">
        <f>'Limiting Factor Scores'!F185</f>
        <v>0.53425</v>
      </c>
      <c r="G2060" s="18">
        <f>'Limiting Factor Scores'!G185</f>
        <v>1.0619439891290339</v>
      </c>
      <c r="H2060" s="18">
        <f>'Limiting Factor Scores'!H185</f>
        <v>0.32148178154173013</v>
      </c>
      <c r="I2060" s="17">
        <f>LFAT!A81</f>
        <v>6</v>
      </c>
      <c r="J2060" s="16" t="str">
        <f>LFAT!B81</f>
        <v>Instream Flow Restoration</v>
      </c>
      <c r="K2060" s="16" t="str">
        <f>LFAT!D81</f>
        <v>N</v>
      </c>
      <c r="L2060" s="19">
        <f>LFAT!F81</f>
        <v>0.1</v>
      </c>
      <c r="M2060" s="16" t="str">
        <f>LFAT!G81</f>
        <v>R</v>
      </c>
      <c r="N2060" s="19">
        <f>LFAT!I81</f>
        <v>0.1</v>
      </c>
      <c r="O2060" s="18">
        <f>LFAT!J81</f>
        <v>0.01</v>
      </c>
      <c r="P2060" s="18">
        <f t="shared" si="96"/>
        <v>5.3425E-3</v>
      </c>
      <c r="Q2060" s="18">
        <f t="shared" si="97"/>
        <v>1.061943989129034E-2</v>
      </c>
      <c r="R2060" s="18">
        <f t="shared" si="98"/>
        <v>3.2148178154173014E-3</v>
      </c>
    </row>
    <row r="2061" spans="1:18" ht="18" customHeight="1" x14ac:dyDescent="0.2">
      <c r="A2061" s="16" t="str">
        <f>'Limiting Factor Scores'!A186</f>
        <v>UGR12</v>
      </c>
      <c r="B2061" s="16" t="str">
        <f>'Limiting Factor Scores'!B186</f>
        <v>Upper Grande Ronde</v>
      </c>
      <c r="C2061" s="16" t="str">
        <f>'Limiting Factor Scores'!C186</f>
        <v>Decreased Sediment Quantity</v>
      </c>
      <c r="D2061" s="18">
        <f>'Limiting Factor Scores'!D186</f>
        <v>0.2281</v>
      </c>
      <c r="E2061" s="19">
        <f>'Limiting Factor Scores'!E186</f>
        <v>3.1</v>
      </c>
      <c r="F2061" s="18">
        <f>'Limiting Factor Scores'!F186</f>
        <v>0.57250000000000001</v>
      </c>
      <c r="G2061" s="18">
        <f>'Limiting Factor Scores'!G186</f>
        <v>0.67625540184168031</v>
      </c>
      <c r="H2061" s="18">
        <f>'Limiting Factor Scores'!H186</f>
        <v>0.201449488481314</v>
      </c>
      <c r="I2061" s="17">
        <f>LFAT!A84</f>
        <v>6</v>
      </c>
      <c r="J2061" s="16" t="str">
        <f>LFAT!B84</f>
        <v>Instream Flow Restoration</v>
      </c>
      <c r="K2061" s="16" t="str">
        <f>LFAT!D84</f>
        <v>N</v>
      </c>
      <c r="L2061" s="19">
        <f>LFAT!F84</f>
        <v>0.1</v>
      </c>
      <c r="M2061" s="16" t="str">
        <f>LFAT!G84</f>
        <v>R</v>
      </c>
      <c r="N2061" s="19">
        <f>LFAT!I84</f>
        <v>0.1</v>
      </c>
      <c r="O2061" s="18">
        <f>LFAT!J84</f>
        <v>0.01</v>
      </c>
      <c r="P2061" s="18">
        <f t="shared" si="96"/>
        <v>5.7250000000000001E-3</v>
      </c>
      <c r="Q2061" s="18">
        <f t="shared" si="97"/>
        <v>6.7625540184168033E-3</v>
      </c>
      <c r="R2061" s="18">
        <f t="shared" si="98"/>
        <v>2.0144948848131402E-3</v>
      </c>
    </row>
    <row r="2062" spans="1:18" ht="18" customHeight="1" x14ac:dyDescent="0.2">
      <c r="A2062" s="16" t="str">
        <f>'Limiting Factor Scores'!A187</f>
        <v>UGR12</v>
      </c>
      <c r="B2062" s="16" t="str">
        <f>'Limiting Factor Scores'!B187</f>
        <v>Upper Grande Ronde</v>
      </c>
      <c r="C2062" s="16" t="str">
        <f>'Limiting Factor Scores'!C187</f>
        <v>Decreased Water Quantity</v>
      </c>
      <c r="D2062" s="18">
        <f>'Limiting Factor Scores'!D187</f>
        <v>0.2281</v>
      </c>
      <c r="E2062" s="19">
        <f>'Limiting Factor Scores'!E187</f>
        <v>3</v>
      </c>
      <c r="F2062" s="18">
        <f>'Limiting Factor Scores'!F187</f>
        <v>0.55000000000000004</v>
      </c>
      <c r="G2062" s="18">
        <f>'Limiting Factor Scores'!G187</f>
        <v>0.94001639300051998</v>
      </c>
      <c r="H2062" s="18">
        <f>'Limiting Factor Scores'!H187</f>
        <v>0.27168176361264956</v>
      </c>
      <c r="I2062" s="17">
        <f>LFAT!A82</f>
        <v>6</v>
      </c>
      <c r="J2062" s="16" t="str">
        <f>LFAT!B82</f>
        <v>Instream Flow Restoration</v>
      </c>
      <c r="K2062" s="16" t="str">
        <f>LFAT!D82</f>
        <v>D</v>
      </c>
      <c r="L2062" s="19">
        <f>LFAT!F82</f>
        <v>1</v>
      </c>
      <c r="M2062" s="16" t="str">
        <f>LFAT!G82</f>
        <v>C</v>
      </c>
      <c r="N2062" s="19">
        <f>LFAT!I82</f>
        <v>1</v>
      </c>
      <c r="O2062" s="18">
        <f>LFAT!J82</f>
        <v>1</v>
      </c>
      <c r="P2062" s="18">
        <f t="shared" si="96"/>
        <v>0.55000000000000004</v>
      </c>
      <c r="Q2062" s="18">
        <f t="shared" si="97"/>
        <v>0.94001639300051998</v>
      </c>
      <c r="R2062" s="18">
        <f t="shared" si="98"/>
        <v>0.27168176361264956</v>
      </c>
    </row>
    <row r="2063" spans="1:18" ht="18" customHeight="1" x14ac:dyDescent="0.2">
      <c r="A2063" s="16" t="str">
        <f>'Limiting Factor Scores'!A188</f>
        <v>UGR12</v>
      </c>
      <c r="B2063" s="16" t="str">
        <f>'Limiting Factor Scores'!B188</f>
        <v>Upper Grande Ronde</v>
      </c>
      <c r="C2063" s="16" t="str">
        <f>'Limiting Factor Scores'!C188</f>
        <v>Floodplain Condition</v>
      </c>
      <c r="D2063" s="18">
        <f>'Limiting Factor Scores'!D188</f>
        <v>0.2281</v>
      </c>
      <c r="E2063" s="19">
        <f>'Limiting Factor Scores'!E188</f>
        <v>2.77</v>
      </c>
      <c r="F2063" s="18">
        <f>'Limiting Factor Scores'!F188</f>
        <v>0.49825000000000003</v>
      </c>
      <c r="G2063" s="18">
        <f>'Limiting Factor Scores'!G188</f>
        <v>0.69083465772727892</v>
      </c>
      <c r="H2063" s="18">
        <f>'Limiting Factor Scores'!H188</f>
        <v>0.19614508812727394</v>
      </c>
      <c r="I2063" s="17">
        <f>LFAT!A79</f>
        <v>6</v>
      </c>
      <c r="J2063" s="16" t="str">
        <f>LFAT!B79</f>
        <v>Instream Flow Restoration</v>
      </c>
      <c r="K2063" s="16" t="str">
        <f>LFAT!D79</f>
        <v>I</v>
      </c>
      <c r="L2063" s="19">
        <f>LFAT!F79</f>
        <v>0.5</v>
      </c>
      <c r="M2063" s="16" t="str">
        <f>LFAT!G79</f>
        <v>CD</v>
      </c>
      <c r="N2063" s="19">
        <f>LFAT!I79</f>
        <v>0.5</v>
      </c>
      <c r="O2063" s="18">
        <f>LFAT!J79</f>
        <v>0.25</v>
      </c>
      <c r="P2063" s="18">
        <f t="shared" si="96"/>
        <v>0.12456250000000001</v>
      </c>
      <c r="Q2063" s="18">
        <f t="shared" si="97"/>
        <v>0.17270866443181973</v>
      </c>
      <c r="R2063" s="18">
        <f t="shared" si="98"/>
        <v>4.9036272031818484E-2</v>
      </c>
    </row>
    <row r="2064" spans="1:18" ht="18" customHeight="1" x14ac:dyDescent="0.2">
      <c r="A2064" s="16" t="str">
        <f>'Limiting Factor Scores'!A189</f>
        <v>UGR12</v>
      </c>
      <c r="B2064" s="16" t="str">
        <f>'Limiting Factor Scores'!B189</f>
        <v>Upper Grande Ronde</v>
      </c>
      <c r="C2064" s="16" t="str">
        <f>'Limiting Factor Scores'!C189</f>
        <v>Increased Sediment Quantity</v>
      </c>
      <c r="D2064" s="18">
        <f>'Limiting Factor Scores'!D189</f>
        <v>0.2281</v>
      </c>
      <c r="E2064" s="19">
        <f>'Limiting Factor Scores'!E189</f>
        <v>2.77</v>
      </c>
      <c r="F2064" s="18">
        <f>'Limiting Factor Scores'!F189</f>
        <v>0.49825000000000003</v>
      </c>
      <c r="G2064" s="18">
        <f>'Limiting Factor Scores'!G189</f>
        <v>0.4132019279545352</v>
      </c>
      <c r="H2064" s="18">
        <f>'Limiting Factor Scores'!H189</f>
        <v>0.1359426225227261</v>
      </c>
      <c r="I2064" s="17">
        <f>LFAT!A85</f>
        <v>6</v>
      </c>
      <c r="J2064" s="16" t="str">
        <f>LFAT!B85</f>
        <v>Instream Flow Restoration</v>
      </c>
      <c r="K2064" s="16" t="str">
        <f>LFAT!D85</f>
        <v>N</v>
      </c>
      <c r="L2064" s="19">
        <f>LFAT!F85</f>
        <v>0.1</v>
      </c>
      <c r="M2064" s="16" t="str">
        <f>LFAT!G85</f>
        <v>R</v>
      </c>
      <c r="N2064" s="19">
        <f>LFAT!I85</f>
        <v>0.1</v>
      </c>
      <c r="O2064" s="18">
        <f>LFAT!J85</f>
        <v>0.01</v>
      </c>
      <c r="P2064" s="18">
        <f t="shared" si="96"/>
        <v>4.9824999999999999E-3</v>
      </c>
      <c r="Q2064" s="18">
        <f t="shared" si="97"/>
        <v>4.1320192795453519E-3</v>
      </c>
      <c r="R2064" s="18">
        <f t="shared" si="98"/>
        <v>1.3594262252272611E-3</v>
      </c>
    </row>
    <row r="2065" spans="1:18" ht="18" customHeight="1" x14ac:dyDescent="0.2">
      <c r="A2065" s="16" t="str">
        <f>'Limiting Factor Scores'!A190</f>
        <v>UGR12</v>
      </c>
      <c r="B2065" s="16" t="str">
        <f>'Limiting Factor Scores'!B190</f>
        <v>Upper Grande Ronde</v>
      </c>
      <c r="C2065" s="16" t="str">
        <f>'Limiting Factor Scores'!C190</f>
        <v>Non-Native Species Interactions and Competition</v>
      </c>
      <c r="D2065" s="18">
        <f>'Limiting Factor Scores'!D190</f>
        <v>0.2281</v>
      </c>
      <c r="E2065" s="19">
        <f>'Limiting Factor Scores'!E190</f>
        <v>1.26</v>
      </c>
      <c r="F2065" s="18">
        <f>'Limiting Factor Scores'!F190</f>
        <v>0.1585</v>
      </c>
      <c r="G2065" s="18">
        <f>'Limiting Factor Scores'!G190</f>
        <v>0.14539012534164836</v>
      </c>
      <c r="H2065" s="18">
        <f>'Limiting Factor Scores'!H190</f>
        <v>5.128681863991319E-2</v>
      </c>
      <c r="I2065" s="17">
        <f>LFAT!A91</f>
        <v>6</v>
      </c>
      <c r="J2065" s="16" t="str">
        <f>LFAT!B91</f>
        <v>Instream Flow Restoration</v>
      </c>
      <c r="K2065" s="16" t="str">
        <f>LFAT!D91</f>
        <v>N</v>
      </c>
      <c r="L2065" s="19">
        <f>LFAT!F91</f>
        <v>0.1</v>
      </c>
      <c r="M2065" s="16" t="str">
        <f>LFAT!G91</f>
        <v>R</v>
      </c>
      <c r="N2065" s="19">
        <f>LFAT!I91</f>
        <v>0.1</v>
      </c>
      <c r="O2065" s="18">
        <f>LFAT!J91</f>
        <v>0.01</v>
      </c>
      <c r="P2065" s="18">
        <f t="shared" si="96"/>
        <v>1.585E-3</v>
      </c>
      <c r="Q2065" s="18">
        <f t="shared" si="97"/>
        <v>1.4539012534164836E-3</v>
      </c>
      <c r="R2065" s="18">
        <f t="shared" si="98"/>
        <v>5.128681863991319E-4</v>
      </c>
    </row>
    <row r="2066" spans="1:18" ht="18" customHeight="1" x14ac:dyDescent="0.2">
      <c r="A2066" s="16" t="str">
        <f>'Limiting Factor Scores'!A191</f>
        <v>UGR12</v>
      </c>
      <c r="B2066" s="16" t="str">
        <f>'Limiting Factor Scores'!B191</f>
        <v>Upper Grande Ronde</v>
      </c>
      <c r="C2066" s="16" t="str">
        <f>'Limiting Factor Scores'!C191</f>
        <v>Predation</v>
      </c>
      <c r="D2066" s="18">
        <f>'Limiting Factor Scores'!D191</f>
        <v>0.2281</v>
      </c>
      <c r="E2066" s="19">
        <f>'Limiting Factor Scores'!E191</f>
        <v>1</v>
      </c>
      <c r="F2066" s="18">
        <f>'Limiting Factor Scores'!F191</f>
        <v>0.1</v>
      </c>
      <c r="G2066" s="18">
        <f>'Limiting Factor Scores'!G191</f>
        <v>0.12252228575013001</v>
      </c>
      <c r="H2066" s="18">
        <f>'Limiting Factor Scores'!H191</f>
        <v>3.7460537151622703E-2</v>
      </c>
      <c r="I2066" s="17">
        <f>LFAT!A89</f>
        <v>6</v>
      </c>
      <c r="J2066" s="16" t="str">
        <f>LFAT!B89</f>
        <v>Instream Flow Restoration</v>
      </c>
      <c r="K2066" s="16" t="str">
        <f>LFAT!D89</f>
        <v>N</v>
      </c>
      <c r="L2066" s="19">
        <f>LFAT!F89</f>
        <v>0.1</v>
      </c>
      <c r="M2066" s="16" t="str">
        <f>LFAT!G89</f>
        <v>R</v>
      </c>
      <c r="N2066" s="19">
        <f>LFAT!I89</f>
        <v>0.1</v>
      </c>
      <c r="O2066" s="18">
        <f>LFAT!J89</f>
        <v>0.01</v>
      </c>
      <c r="P2066" s="18">
        <f t="shared" si="96"/>
        <v>1E-3</v>
      </c>
      <c r="Q2066" s="18">
        <f t="shared" si="97"/>
        <v>1.2252228575013002E-3</v>
      </c>
      <c r="R2066" s="18">
        <f t="shared" si="98"/>
        <v>3.7460537151622704E-4</v>
      </c>
    </row>
    <row r="2067" spans="1:18" ht="18" customHeight="1" x14ac:dyDescent="0.2">
      <c r="A2067" s="16" t="str">
        <f>'Limiting Factor Scores'!A192</f>
        <v>UGR12</v>
      </c>
      <c r="B2067" s="16" t="str">
        <f>'Limiting Factor Scores'!B192</f>
        <v>Upper Grande Ronde</v>
      </c>
      <c r="C2067" s="16" t="str">
        <f>'Limiting Factor Scores'!C192</f>
        <v>Riparian Condition</v>
      </c>
      <c r="D2067" s="18">
        <f>'Limiting Factor Scores'!D192</f>
        <v>0.2281</v>
      </c>
      <c r="E2067" s="19">
        <f>'Limiting Factor Scores'!E192</f>
        <v>2.77</v>
      </c>
      <c r="F2067" s="18">
        <f>'Limiting Factor Scores'!F192</f>
        <v>0.49825000000000003</v>
      </c>
      <c r="G2067" s="18">
        <f>'Limiting Factor Scores'!G192</f>
        <v>0.7054469067045579</v>
      </c>
      <c r="H2067" s="18">
        <f>'Limiting Factor Scores'!H192</f>
        <v>0.22778060706818437</v>
      </c>
      <c r="I2067" s="17">
        <f>LFAT!A78</f>
        <v>6</v>
      </c>
      <c r="J2067" s="16" t="str">
        <f>LFAT!B78</f>
        <v>Instream Flow Restoration</v>
      </c>
      <c r="K2067" s="16" t="str">
        <f>LFAT!D78</f>
        <v>I</v>
      </c>
      <c r="L2067" s="19">
        <f>LFAT!F78</f>
        <v>0.5</v>
      </c>
      <c r="M2067" s="16" t="str">
        <f>LFAT!G78</f>
        <v>CD</v>
      </c>
      <c r="N2067" s="19">
        <f>LFAT!I78</f>
        <v>0.5</v>
      </c>
      <c r="O2067" s="18">
        <f>LFAT!J78</f>
        <v>0.25</v>
      </c>
      <c r="P2067" s="18">
        <f t="shared" si="96"/>
        <v>0.12456250000000001</v>
      </c>
      <c r="Q2067" s="18">
        <f t="shared" si="97"/>
        <v>0.17636172667613947</v>
      </c>
      <c r="R2067" s="18">
        <f t="shared" si="98"/>
        <v>5.6945151767046093E-2</v>
      </c>
    </row>
    <row r="2068" spans="1:18" ht="18" customHeight="1" x14ac:dyDescent="0.2">
      <c r="A2068" s="16" t="str">
        <f>'Limiting Factor Scores'!A193</f>
        <v>UGR12</v>
      </c>
      <c r="B2068" s="16" t="str">
        <f>'Limiting Factor Scores'!B193</f>
        <v>Upper Grande Ronde</v>
      </c>
      <c r="C2068" s="16" t="str">
        <f>'Limiting Factor Scores'!C193</f>
        <v>Side Channel and Wetland Habitat</v>
      </c>
      <c r="D2068" s="18">
        <f>'Limiting Factor Scores'!D193</f>
        <v>0.2281</v>
      </c>
      <c r="E2068" s="19">
        <f>'Limiting Factor Scores'!E193</f>
        <v>2.35</v>
      </c>
      <c r="F2068" s="18">
        <f>'Limiting Factor Scores'!F193</f>
        <v>0.40375</v>
      </c>
      <c r="G2068" s="18">
        <f>'Limiting Factor Scores'!G193</f>
        <v>0.70781873912783655</v>
      </c>
      <c r="H2068" s="18">
        <f>'Limiting Factor Scores'!H193</f>
        <v>0.20630679643214819</v>
      </c>
      <c r="I2068" s="17">
        <f>LFAT!A80</f>
        <v>6</v>
      </c>
      <c r="J2068" s="16" t="str">
        <f>LFAT!B80</f>
        <v>Instream Flow Restoration</v>
      </c>
      <c r="K2068" s="16" t="str">
        <f>LFAT!D80</f>
        <v>D</v>
      </c>
      <c r="L2068" s="19">
        <f>LFAT!F80</f>
        <v>1</v>
      </c>
      <c r="M2068" s="16" t="str">
        <f>LFAT!G80</f>
        <v>CD</v>
      </c>
      <c r="N2068" s="19">
        <f>LFAT!I80</f>
        <v>0.5</v>
      </c>
      <c r="O2068" s="18">
        <f>LFAT!J80</f>
        <v>0.5</v>
      </c>
      <c r="P2068" s="18">
        <f t="shared" si="96"/>
        <v>0.201875</v>
      </c>
      <c r="Q2068" s="18">
        <f t="shared" si="97"/>
        <v>0.35390936956391827</v>
      </c>
      <c r="R2068" s="18">
        <f t="shared" si="98"/>
        <v>0.1031533982160741</v>
      </c>
    </row>
    <row r="2069" spans="1:18" ht="18" customHeight="1" x14ac:dyDescent="0.2">
      <c r="A2069" s="16" t="str">
        <f>'Limiting Factor Scores'!A194</f>
        <v>UGR12</v>
      </c>
      <c r="B2069" s="16" t="str">
        <f>'Limiting Factor Scores'!B194</f>
        <v>Upper Grande Ronde</v>
      </c>
      <c r="C2069" s="16" t="str">
        <f>'Limiting Factor Scores'!C194</f>
        <v>Summer Water Temperature</v>
      </c>
      <c r="D2069" s="18">
        <f>'Limiting Factor Scores'!D194</f>
        <v>0.2281</v>
      </c>
      <c r="E2069" s="19">
        <f>'Limiting Factor Scores'!E194</f>
        <v>2.08</v>
      </c>
      <c r="F2069" s="18">
        <f>'Limiting Factor Scores'!F194</f>
        <v>0.34300000000000003</v>
      </c>
      <c r="G2069" s="18">
        <f>'Limiting Factor Scores'!G194</f>
        <v>0.52084353998882305</v>
      </c>
      <c r="H2069" s="18">
        <f>'Limiting Factor Scores'!H194</f>
        <v>0.16299273269720579</v>
      </c>
      <c r="I2069" s="17">
        <f>LFAT!A86</f>
        <v>6</v>
      </c>
      <c r="J2069" s="16" t="str">
        <f>LFAT!B86</f>
        <v>Instream Flow Restoration</v>
      </c>
      <c r="K2069" s="16" t="str">
        <f>LFAT!D86</f>
        <v>D</v>
      </c>
      <c r="L2069" s="19">
        <f>LFAT!F86</f>
        <v>1</v>
      </c>
      <c r="M2069" s="16" t="str">
        <f>LFAT!G86</f>
        <v>C</v>
      </c>
      <c r="N2069" s="19">
        <f>LFAT!I86</f>
        <v>1</v>
      </c>
      <c r="O2069" s="18">
        <f>LFAT!J86</f>
        <v>1</v>
      </c>
      <c r="P2069" s="18">
        <f t="shared" si="96"/>
        <v>0.34300000000000003</v>
      </c>
      <c r="Q2069" s="18">
        <f t="shared" si="97"/>
        <v>0.52084353998882305</v>
      </c>
      <c r="R2069" s="18">
        <f t="shared" si="98"/>
        <v>0.16299273269720579</v>
      </c>
    </row>
    <row r="2070" spans="1:18" ht="18" customHeight="1" x14ac:dyDescent="0.2">
      <c r="A2070" s="16" t="str">
        <f>'Limiting Factor Scores'!A195</f>
        <v>UGR12</v>
      </c>
      <c r="B2070" s="16" t="str">
        <f>'Limiting Factor Scores'!B195</f>
        <v>Upper Grande Ronde</v>
      </c>
      <c r="C2070" s="16" t="str">
        <f>'Limiting Factor Scores'!C195</f>
        <v>Water Quality</v>
      </c>
      <c r="D2070" s="18">
        <f>'Limiting Factor Scores'!D195</f>
        <v>0.2281</v>
      </c>
      <c r="E2070" s="19">
        <f>'Limiting Factor Scores'!E195</f>
        <v>2</v>
      </c>
      <c r="F2070" s="18">
        <f>'Limiting Factor Scores'!F195</f>
        <v>0.32500000000000001</v>
      </c>
      <c r="G2070" s="18">
        <f>'Limiting Factor Scores'!G195</f>
        <v>0.43155705368792252</v>
      </c>
      <c r="H2070" s="18">
        <f>'Limiting Factor Scores'!H195</f>
        <v>0.11979282485415281</v>
      </c>
      <c r="I2070" s="17">
        <f>LFAT!A88</f>
        <v>6</v>
      </c>
      <c r="J2070" s="16" t="str">
        <f>LFAT!B88</f>
        <v>Instream Flow Restoration</v>
      </c>
      <c r="K2070" s="16" t="str">
        <f>LFAT!D88</f>
        <v>D</v>
      </c>
      <c r="L2070" s="19">
        <f>LFAT!F88</f>
        <v>1</v>
      </c>
      <c r="M2070" s="16" t="str">
        <f>LFAT!G88</f>
        <v>CD</v>
      </c>
      <c r="N2070" s="19">
        <f>LFAT!I88</f>
        <v>0.5</v>
      </c>
      <c r="O2070" s="18">
        <f>LFAT!J88</f>
        <v>0.5</v>
      </c>
      <c r="P2070" s="18">
        <f t="shared" si="96"/>
        <v>0.16250000000000001</v>
      </c>
      <c r="Q2070" s="18">
        <f t="shared" si="97"/>
        <v>0.21577852684396126</v>
      </c>
      <c r="R2070" s="18">
        <f t="shared" si="98"/>
        <v>5.9896412427076405E-2</v>
      </c>
    </row>
    <row r="2071" spans="1:18" ht="18" customHeight="1" x14ac:dyDescent="0.2">
      <c r="A2071" s="16" t="str">
        <f>'Limiting Factor Scores'!A196</f>
        <v>UGR12</v>
      </c>
      <c r="B2071" s="16" t="str">
        <f>'Limiting Factor Scores'!B196</f>
        <v>Upper Grande Ronde</v>
      </c>
      <c r="C2071" s="16" t="str">
        <f>'Limiting Factor Scores'!C196</f>
        <v>Winter Water Temperature</v>
      </c>
      <c r="D2071" s="18">
        <f>'Limiting Factor Scores'!D196</f>
        <v>0.2281</v>
      </c>
      <c r="E2071" s="19">
        <f>'Limiting Factor Scores'!E196</f>
        <v>2</v>
      </c>
      <c r="F2071" s="18">
        <f>'Limiting Factor Scores'!F196</f>
        <v>0.32500000000000001</v>
      </c>
      <c r="G2071" s="18">
        <f>'Limiting Factor Scores'!G196</f>
        <v>0.35530648215344746</v>
      </c>
      <c r="H2071" s="18">
        <f>'Limiting Factor Scores'!H196</f>
        <v>9.6774683583395679E-2</v>
      </c>
      <c r="I2071" s="17">
        <f>LFAT!A87</f>
        <v>6</v>
      </c>
      <c r="J2071" s="16" t="str">
        <f>LFAT!B87</f>
        <v>Instream Flow Restoration</v>
      </c>
      <c r="K2071" s="16" t="str">
        <f>LFAT!D87</f>
        <v>N</v>
      </c>
      <c r="L2071" s="19">
        <f>LFAT!F87</f>
        <v>0.1</v>
      </c>
      <c r="M2071" s="16" t="str">
        <f>LFAT!G87</f>
        <v>R</v>
      </c>
      <c r="N2071" s="19">
        <f>LFAT!I87</f>
        <v>0.1</v>
      </c>
      <c r="O2071" s="18">
        <f>LFAT!J87</f>
        <v>0.01</v>
      </c>
      <c r="P2071" s="18">
        <f t="shared" si="96"/>
        <v>3.2500000000000003E-3</v>
      </c>
      <c r="Q2071" s="18">
        <f t="shared" si="97"/>
        <v>3.5530648215344744E-3</v>
      </c>
      <c r="R2071" s="18">
        <f t="shared" si="98"/>
        <v>9.6774683583395686E-4</v>
      </c>
    </row>
    <row r="2072" spans="1:18" ht="18" customHeight="1" x14ac:dyDescent="0.2">
      <c r="A2072" s="16" t="str">
        <f>'Limiting Factor Scores'!A182</f>
        <v>UGR12</v>
      </c>
      <c r="B2072" s="16" t="str">
        <f>'Limiting Factor Scores'!B182</f>
        <v>Upper Grande Ronde</v>
      </c>
      <c r="C2072" s="16" t="str">
        <f>'Limiting Factor Scores'!C182</f>
        <v>Altered Flow Timing</v>
      </c>
      <c r="D2072" s="18">
        <f>'Limiting Factor Scores'!D182</f>
        <v>0.2281</v>
      </c>
      <c r="E2072" s="19">
        <f>'Limiting Factor Scores'!E182</f>
        <v>2.62</v>
      </c>
      <c r="F2072" s="18">
        <f>'Limiting Factor Scores'!F182</f>
        <v>0.46450000000000002</v>
      </c>
      <c r="G2072" s="18">
        <f>'Limiting Factor Scores'!G182</f>
        <v>0.55549355930085031</v>
      </c>
      <c r="H2072" s="18">
        <f>'Limiting Factor Scores'!H182</f>
        <v>0.15459219260953913</v>
      </c>
      <c r="I2072" s="17">
        <f>LFAT!A98</f>
        <v>7</v>
      </c>
      <c r="J2072" s="16" t="str">
        <f>LFAT!B98</f>
        <v>Thermal Refuge Enhancement (reconnect, expand)</v>
      </c>
      <c r="K2072" s="16" t="str">
        <f>LFAT!D98</f>
        <v>N</v>
      </c>
      <c r="L2072" s="19">
        <f>LFAT!F98</f>
        <v>0.1</v>
      </c>
      <c r="M2072" s="16" t="str">
        <f>LFAT!G98</f>
        <v>R</v>
      </c>
      <c r="N2072" s="19">
        <f>LFAT!I98</f>
        <v>0.1</v>
      </c>
      <c r="O2072" s="18">
        <f>LFAT!J98</f>
        <v>0.01</v>
      </c>
      <c r="P2072" s="18">
        <f t="shared" si="96"/>
        <v>4.6450000000000007E-3</v>
      </c>
      <c r="Q2072" s="18">
        <f t="shared" si="97"/>
        <v>5.554935593008503E-3</v>
      </c>
      <c r="R2072" s="18">
        <f t="shared" si="98"/>
        <v>1.5459219260953914E-3</v>
      </c>
    </row>
    <row r="2073" spans="1:18" ht="18" customHeight="1" x14ac:dyDescent="0.2">
      <c r="A2073" s="16" t="str">
        <f>'Limiting Factor Scores'!A183</f>
        <v>UGR12</v>
      </c>
      <c r="B2073" s="16" t="str">
        <f>'Limiting Factor Scores'!B183</f>
        <v>Upper Grande Ronde</v>
      </c>
      <c r="C2073" s="16" t="str">
        <f>'Limiting Factor Scores'!C183</f>
        <v>Altered Primary Productivity</v>
      </c>
      <c r="D2073" s="18">
        <f>'Limiting Factor Scores'!D183</f>
        <v>0.2281</v>
      </c>
      <c r="E2073" s="19">
        <f>'Limiting Factor Scores'!E183</f>
        <v>3.11</v>
      </c>
      <c r="F2073" s="18">
        <f>'Limiting Factor Scores'!F183</f>
        <v>0.57474999999999998</v>
      </c>
      <c r="G2073" s="18">
        <f>'Limiting Factor Scores'!G183</f>
        <v>0.47664386972778527</v>
      </c>
      <c r="H2073" s="18">
        <f>'Limiting Factor Scores'!H183</f>
        <v>0.13650368740321359</v>
      </c>
      <c r="I2073" s="17">
        <f>LFAT!A105</f>
        <v>7</v>
      </c>
      <c r="J2073" s="16" t="str">
        <f>LFAT!B105</f>
        <v>Thermal Refuge Enhancement (reconnect, expand)</v>
      </c>
      <c r="K2073" s="16" t="str">
        <f>LFAT!D105</f>
        <v>N</v>
      </c>
      <c r="L2073" s="19">
        <f>LFAT!F105</f>
        <v>0.1</v>
      </c>
      <c r="M2073" s="16" t="str">
        <f>LFAT!G105</f>
        <v>R</v>
      </c>
      <c r="N2073" s="19">
        <f>LFAT!I105</f>
        <v>0.1</v>
      </c>
      <c r="O2073" s="18">
        <f>LFAT!J105</f>
        <v>0.01</v>
      </c>
      <c r="P2073" s="18">
        <f t="shared" si="96"/>
        <v>5.7475E-3</v>
      </c>
      <c r="Q2073" s="18">
        <f t="shared" si="97"/>
        <v>4.7664386972778531E-3</v>
      </c>
      <c r="R2073" s="18">
        <f t="shared" si="98"/>
        <v>1.365036874032136E-3</v>
      </c>
    </row>
    <row r="2074" spans="1:18" ht="18" customHeight="1" x14ac:dyDescent="0.2">
      <c r="A2074" s="16" t="str">
        <f>'Limiting Factor Scores'!A184</f>
        <v>UGR12</v>
      </c>
      <c r="B2074" s="16" t="str">
        <f>'Limiting Factor Scores'!B184</f>
        <v>Upper Grande Ronde</v>
      </c>
      <c r="C2074" s="16" t="str">
        <f>'Limiting Factor Scores'!C184</f>
        <v>Anthropogenic Barriers</v>
      </c>
      <c r="D2074" s="18">
        <f>'Limiting Factor Scores'!D184</f>
        <v>0.2281</v>
      </c>
      <c r="E2074" s="19">
        <f>'Limiting Factor Scores'!E184</f>
        <v>2.15</v>
      </c>
      <c r="F2074" s="18">
        <f>'Limiting Factor Scores'!F184</f>
        <v>0.35875000000000001</v>
      </c>
      <c r="G2074" s="18">
        <f>'Limiting Factor Scores'!G184</f>
        <v>0.43428814365647894</v>
      </c>
      <c r="H2074" s="18">
        <f>'Limiting Factor Scores'!H184</f>
        <v>0.13754601070931832</v>
      </c>
      <c r="I2074" s="17">
        <f>LFAT!A92</f>
        <v>7</v>
      </c>
      <c r="J2074" s="16" t="str">
        <f>LFAT!B92</f>
        <v>Thermal Refuge Enhancement (reconnect, expand)</v>
      </c>
      <c r="K2074" s="16" t="str">
        <f>LFAT!D92</f>
        <v>N</v>
      </c>
      <c r="L2074" s="19">
        <f>LFAT!F92</f>
        <v>0.1</v>
      </c>
      <c r="M2074" s="16" t="str">
        <f>LFAT!G92</f>
        <v>R</v>
      </c>
      <c r="N2074" s="19">
        <f>LFAT!I92</f>
        <v>0.1</v>
      </c>
      <c r="O2074" s="18">
        <f>LFAT!J92</f>
        <v>0.01</v>
      </c>
      <c r="P2074" s="18">
        <f t="shared" si="96"/>
        <v>3.5875000000000004E-3</v>
      </c>
      <c r="Q2074" s="18">
        <f t="shared" si="97"/>
        <v>4.3428814365647894E-3</v>
      </c>
      <c r="R2074" s="18">
        <f t="shared" si="98"/>
        <v>1.3754601070931833E-3</v>
      </c>
    </row>
    <row r="2075" spans="1:18" ht="18" customHeight="1" x14ac:dyDescent="0.2">
      <c r="A2075" s="16" t="str">
        <f>'Limiting Factor Scores'!A185</f>
        <v>UGR12</v>
      </c>
      <c r="B2075" s="16" t="str">
        <f>'Limiting Factor Scores'!B185</f>
        <v>Upper Grande Ronde</v>
      </c>
      <c r="C2075" s="16" t="str">
        <f>'Limiting Factor Scores'!C185</f>
        <v>Channel and Habitat Structure</v>
      </c>
      <c r="D2075" s="18">
        <f>'Limiting Factor Scores'!D185</f>
        <v>0.2281</v>
      </c>
      <c r="E2075" s="19">
        <f>'Limiting Factor Scores'!E185</f>
        <v>2.93</v>
      </c>
      <c r="F2075" s="18">
        <f>'Limiting Factor Scores'!F185</f>
        <v>0.53425</v>
      </c>
      <c r="G2075" s="18">
        <f>'Limiting Factor Scores'!G185</f>
        <v>1.0619439891290339</v>
      </c>
      <c r="H2075" s="18">
        <f>'Limiting Factor Scores'!H185</f>
        <v>0.32148178154173013</v>
      </c>
      <c r="I2075" s="17">
        <f>LFAT!A96</f>
        <v>7</v>
      </c>
      <c r="J2075" s="16" t="str">
        <f>LFAT!B96</f>
        <v>Thermal Refuge Enhancement (reconnect, expand)</v>
      </c>
      <c r="K2075" s="16" t="str">
        <f>LFAT!D96</f>
        <v>N</v>
      </c>
      <c r="L2075" s="19">
        <f>LFAT!F96</f>
        <v>0.1</v>
      </c>
      <c r="M2075" s="16" t="str">
        <f>LFAT!G96</f>
        <v>R</v>
      </c>
      <c r="N2075" s="19">
        <f>LFAT!I96</f>
        <v>0.1</v>
      </c>
      <c r="O2075" s="18">
        <f>LFAT!J96</f>
        <v>0.01</v>
      </c>
      <c r="P2075" s="18">
        <f t="shared" si="96"/>
        <v>5.3425E-3</v>
      </c>
      <c r="Q2075" s="18">
        <f t="shared" si="97"/>
        <v>1.061943989129034E-2</v>
      </c>
      <c r="R2075" s="18">
        <f t="shared" si="98"/>
        <v>3.2148178154173014E-3</v>
      </c>
    </row>
    <row r="2076" spans="1:18" ht="18" customHeight="1" x14ac:dyDescent="0.2">
      <c r="A2076" s="16" t="str">
        <f>'Limiting Factor Scores'!A186</f>
        <v>UGR12</v>
      </c>
      <c r="B2076" s="16" t="str">
        <f>'Limiting Factor Scores'!B186</f>
        <v>Upper Grande Ronde</v>
      </c>
      <c r="C2076" s="16" t="str">
        <f>'Limiting Factor Scores'!C186</f>
        <v>Decreased Sediment Quantity</v>
      </c>
      <c r="D2076" s="18">
        <f>'Limiting Factor Scores'!D186</f>
        <v>0.2281</v>
      </c>
      <c r="E2076" s="19">
        <f>'Limiting Factor Scores'!E186</f>
        <v>3.1</v>
      </c>
      <c r="F2076" s="18">
        <f>'Limiting Factor Scores'!F186</f>
        <v>0.57250000000000001</v>
      </c>
      <c r="G2076" s="18">
        <f>'Limiting Factor Scores'!G186</f>
        <v>0.67625540184168031</v>
      </c>
      <c r="H2076" s="18">
        <f>'Limiting Factor Scores'!H186</f>
        <v>0.201449488481314</v>
      </c>
      <c r="I2076" s="17">
        <f>LFAT!A99</f>
        <v>7</v>
      </c>
      <c r="J2076" s="16" t="str">
        <f>LFAT!B99</f>
        <v>Thermal Refuge Enhancement (reconnect, expand)</v>
      </c>
      <c r="K2076" s="16" t="str">
        <f>LFAT!D99</f>
        <v>N</v>
      </c>
      <c r="L2076" s="19">
        <f>LFAT!F99</f>
        <v>0.1</v>
      </c>
      <c r="M2076" s="16" t="str">
        <f>LFAT!G99</f>
        <v>R</v>
      </c>
      <c r="N2076" s="19">
        <f>LFAT!I99</f>
        <v>0.1</v>
      </c>
      <c r="O2076" s="18">
        <f>LFAT!J99</f>
        <v>0.01</v>
      </c>
      <c r="P2076" s="18">
        <f t="shared" si="96"/>
        <v>5.7250000000000001E-3</v>
      </c>
      <c r="Q2076" s="18">
        <f t="shared" si="97"/>
        <v>6.7625540184168033E-3</v>
      </c>
      <c r="R2076" s="18">
        <f t="shared" si="98"/>
        <v>2.0144948848131402E-3</v>
      </c>
    </row>
    <row r="2077" spans="1:18" ht="18" customHeight="1" x14ac:dyDescent="0.2">
      <c r="A2077" s="16" t="str">
        <f>'Limiting Factor Scores'!A187</f>
        <v>UGR12</v>
      </c>
      <c r="B2077" s="16" t="str">
        <f>'Limiting Factor Scores'!B187</f>
        <v>Upper Grande Ronde</v>
      </c>
      <c r="C2077" s="16" t="str">
        <f>'Limiting Factor Scores'!C187</f>
        <v>Decreased Water Quantity</v>
      </c>
      <c r="D2077" s="18">
        <f>'Limiting Factor Scores'!D187</f>
        <v>0.2281</v>
      </c>
      <c r="E2077" s="19">
        <f>'Limiting Factor Scores'!E187</f>
        <v>3</v>
      </c>
      <c r="F2077" s="18">
        <f>'Limiting Factor Scores'!F187</f>
        <v>0.55000000000000004</v>
      </c>
      <c r="G2077" s="18">
        <f>'Limiting Factor Scores'!G187</f>
        <v>0.94001639300051998</v>
      </c>
      <c r="H2077" s="18">
        <f>'Limiting Factor Scores'!H187</f>
        <v>0.27168176361264956</v>
      </c>
      <c r="I2077" s="17">
        <f>LFAT!A97</f>
        <v>7</v>
      </c>
      <c r="J2077" s="16" t="str">
        <f>LFAT!B97</f>
        <v>Thermal Refuge Enhancement (reconnect, expand)</v>
      </c>
      <c r="K2077" s="16" t="str">
        <f>LFAT!D97</f>
        <v>I</v>
      </c>
      <c r="L2077" s="19">
        <f>LFAT!F97</f>
        <v>0.5</v>
      </c>
      <c r="M2077" s="16" t="str">
        <f>LFAT!G97</f>
        <v>R</v>
      </c>
      <c r="N2077" s="19">
        <f>LFAT!I97</f>
        <v>0.1</v>
      </c>
      <c r="O2077" s="18">
        <f>LFAT!J97</f>
        <v>0.05</v>
      </c>
      <c r="P2077" s="18">
        <f t="shared" si="96"/>
        <v>2.7500000000000004E-2</v>
      </c>
      <c r="Q2077" s="18">
        <f t="shared" si="97"/>
        <v>4.7000819650026004E-2</v>
      </c>
      <c r="R2077" s="18">
        <f t="shared" si="98"/>
        <v>1.3584088180632479E-2</v>
      </c>
    </row>
    <row r="2078" spans="1:18" ht="18" customHeight="1" x14ac:dyDescent="0.2">
      <c r="A2078" s="16" t="str">
        <f>'Limiting Factor Scores'!A188</f>
        <v>UGR12</v>
      </c>
      <c r="B2078" s="16" t="str">
        <f>'Limiting Factor Scores'!B188</f>
        <v>Upper Grande Ronde</v>
      </c>
      <c r="C2078" s="16" t="str">
        <f>'Limiting Factor Scores'!C188</f>
        <v>Floodplain Condition</v>
      </c>
      <c r="D2078" s="18">
        <f>'Limiting Factor Scores'!D188</f>
        <v>0.2281</v>
      </c>
      <c r="E2078" s="19">
        <f>'Limiting Factor Scores'!E188</f>
        <v>2.77</v>
      </c>
      <c r="F2078" s="18">
        <f>'Limiting Factor Scores'!F188</f>
        <v>0.49825000000000003</v>
      </c>
      <c r="G2078" s="18">
        <f>'Limiting Factor Scores'!G188</f>
        <v>0.69083465772727892</v>
      </c>
      <c r="H2078" s="18">
        <f>'Limiting Factor Scores'!H188</f>
        <v>0.19614508812727394</v>
      </c>
      <c r="I2078" s="17">
        <f>LFAT!A94</f>
        <v>7</v>
      </c>
      <c r="J2078" s="16" t="str">
        <f>LFAT!B94</f>
        <v>Thermal Refuge Enhancement (reconnect, expand)</v>
      </c>
      <c r="K2078" s="16" t="str">
        <f>LFAT!D94</f>
        <v>N</v>
      </c>
      <c r="L2078" s="19">
        <f>LFAT!F94</f>
        <v>0.1</v>
      </c>
      <c r="M2078" s="16" t="str">
        <f>LFAT!G94</f>
        <v>CD</v>
      </c>
      <c r="N2078" s="19">
        <f>LFAT!I94</f>
        <v>0.5</v>
      </c>
      <c r="O2078" s="18">
        <f>LFAT!J94</f>
        <v>0.05</v>
      </c>
      <c r="P2078" s="18">
        <f t="shared" si="96"/>
        <v>2.4912500000000004E-2</v>
      </c>
      <c r="Q2078" s="18">
        <f t="shared" si="97"/>
        <v>3.4541732886363946E-2</v>
      </c>
      <c r="R2078" s="18">
        <f t="shared" si="98"/>
        <v>9.8072544063636975E-3</v>
      </c>
    </row>
    <row r="2079" spans="1:18" ht="18" customHeight="1" x14ac:dyDescent="0.2">
      <c r="A2079" s="16" t="str">
        <f>'Limiting Factor Scores'!A189</f>
        <v>UGR12</v>
      </c>
      <c r="B2079" s="16" t="str">
        <f>'Limiting Factor Scores'!B189</f>
        <v>Upper Grande Ronde</v>
      </c>
      <c r="C2079" s="16" t="str">
        <f>'Limiting Factor Scores'!C189</f>
        <v>Increased Sediment Quantity</v>
      </c>
      <c r="D2079" s="18">
        <f>'Limiting Factor Scores'!D189</f>
        <v>0.2281</v>
      </c>
      <c r="E2079" s="19">
        <f>'Limiting Factor Scores'!E189</f>
        <v>2.77</v>
      </c>
      <c r="F2079" s="18">
        <f>'Limiting Factor Scores'!F189</f>
        <v>0.49825000000000003</v>
      </c>
      <c r="G2079" s="18">
        <f>'Limiting Factor Scores'!G189</f>
        <v>0.4132019279545352</v>
      </c>
      <c r="H2079" s="18">
        <f>'Limiting Factor Scores'!H189</f>
        <v>0.1359426225227261</v>
      </c>
      <c r="I2079" s="17">
        <f>LFAT!A100</f>
        <v>7</v>
      </c>
      <c r="J2079" s="16" t="str">
        <f>LFAT!B100</f>
        <v>Thermal Refuge Enhancement (reconnect, expand)</v>
      </c>
      <c r="K2079" s="16" t="str">
        <f>LFAT!D100</f>
        <v>N</v>
      </c>
      <c r="L2079" s="19">
        <f>LFAT!F100</f>
        <v>0.1</v>
      </c>
      <c r="M2079" s="16" t="str">
        <f>LFAT!G100</f>
        <v>R</v>
      </c>
      <c r="N2079" s="19">
        <f>LFAT!I100</f>
        <v>0.1</v>
      </c>
      <c r="O2079" s="18">
        <f>LFAT!J100</f>
        <v>0.01</v>
      </c>
      <c r="P2079" s="18">
        <f t="shared" si="96"/>
        <v>4.9824999999999999E-3</v>
      </c>
      <c r="Q2079" s="18">
        <f t="shared" si="97"/>
        <v>4.1320192795453519E-3</v>
      </c>
      <c r="R2079" s="18">
        <f t="shared" si="98"/>
        <v>1.3594262252272611E-3</v>
      </c>
    </row>
    <row r="2080" spans="1:18" ht="18" customHeight="1" x14ac:dyDescent="0.2">
      <c r="A2080" s="16" t="str">
        <f>'Limiting Factor Scores'!A190</f>
        <v>UGR12</v>
      </c>
      <c r="B2080" s="16" t="str">
        <f>'Limiting Factor Scores'!B190</f>
        <v>Upper Grande Ronde</v>
      </c>
      <c r="C2080" s="16" t="str">
        <f>'Limiting Factor Scores'!C190</f>
        <v>Non-Native Species Interactions and Competition</v>
      </c>
      <c r="D2080" s="18">
        <f>'Limiting Factor Scores'!D190</f>
        <v>0.2281</v>
      </c>
      <c r="E2080" s="19">
        <f>'Limiting Factor Scores'!E190</f>
        <v>1.26</v>
      </c>
      <c r="F2080" s="18">
        <f>'Limiting Factor Scores'!F190</f>
        <v>0.1585</v>
      </c>
      <c r="G2080" s="18">
        <f>'Limiting Factor Scores'!G190</f>
        <v>0.14539012534164836</v>
      </c>
      <c r="H2080" s="18">
        <f>'Limiting Factor Scores'!H190</f>
        <v>5.128681863991319E-2</v>
      </c>
      <c r="I2080" s="17">
        <f>LFAT!A106</f>
        <v>7</v>
      </c>
      <c r="J2080" s="16" t="str">
        <f>LFAT!B106</f>
        <v>Thermal Refuge Enhancement (reconnect, expand)</v>
      </c>
      <c r="K2080" s="16" t="str">
        <f>LFAT!D106</f>
        <v>N</v>
      </c>
      <c r="L2080" s="19">
        <f>LFAT!F106</f>
        <v>0.1</v>
      </c>
      <c r="M2080" s="16" t="str">
        <f>LFAT!G106</f>
        <v>R</v>
      </c>
      <c r="N2080" s="19">
        <f>LFAT!I106</f>
        <v>0.1</v>
      </c>
      <c r="O2080" s="18">
        <f>LFAT!J106</f>
        <v>0.01</v>
      </c>
      <c r="P2080" s="18">
        <f t="shared" si="96"/>
        <v>1.585E-3</v>
      </c>
      <c r="Q2080" s="18">
        <f t="shared" si="97"/>
        <v>1.4539012534164836E-3</v>
      </c>
      <c r="R2080" s="18">
        <f t="shared" si="98"/>
        <v>5.128681863991319E-4</v>
      </c>
    </row>
    <row r="2081" spans="1:18" ht="18" customHeight="1" x14ac:dyDescent="0.2">
      <c r="A2081" s="16" t="str">
        <f>'Limiting Factor Scores'!A191</f>
        <v>UGR12</v>
      </c>
      <c r="B2081" s="16" t="str">
        <f>'Limiting Factor Scores'!B191</f>
        <v>Upper Grande Ronde</v>
      </c>
      <c r="C2081" s="16" t="str">
        <f>'Limiting Factor Scores'!C191</f>
        <v>Predation</v>
      </c>
      <c r="D2081" s="18">
        <f>'Limiting Factor Scores'!D191</f>
        <v>0.2281</v>
      </c>
      <c r="E2081" s="19">
        <f>'Limiting Factor Scores'!E191</f>
        <v>1</v>
      </c>
      <c r="F2081" s="18">
        <f>'Limiting Factor Scores'!F191</f>
        <v>0.1</v>
      </c>
      <c r="G2081" s="18">
        <f>'Limiting Factor Scores'!G191</f>
        <v>0.12252228575013001</v>
      </c>
      <c r="H2081" s="18">
        <f>'Limiting Factor Scores'!H191</f>
        <v>3.7460537151622703E-2</v>
      </c>
      <c r="I2081" s="17">
        <f>LFAT!A104</f>
        <v>7</v>
      </c>
      <c r="J2081" s="16" t="str">
        <f>LFAT!B104</f>
        <v>Thermal Refuge Enhancement (reconnect, expand)</v>
      </c>
      <c r="K2081" s="16" t="str">
        <f>LFAT!D104</f>
        <v>I</v>
      </c>
      <c r="L2081" s="19">
        <f>LFAT!F104</f>
        <v>0.5</v>
      </c>
      <c r="M2081" s="16" t="str">
        <f>LFAT!G104</f>
        <v>R</v>
      </c>
      <c r="N2081" s="19">
        <f>LFAT!I104</f>
        <v>0.1</v>
      </c>
      <c r="O2081" s="18">
        <f>LFAT!J104</f>
        <v>0.05</v>
      </c>
      <c r="P2081" s="18">
        <f t="shared" si="96"/>
        <v>5.000000000000001E-3</v>
      </c>
      <c r="Q2081" s="18">
        <f t="shared" si="97"/>
        <v>6.1261142875065006E-3</v>
      </c>
      <c r="R2081" s="18">
        <f t="shared" si="98"/>
        <v>1.8730268575811353E-3</v>
      </c>
    </row>
    <row r="2082" spans="1:18" ht="18" customHeight="1" x14ac:dyDescent="0.2">
      <c r="A2082" s="16" t="str">
        <f>'Limiting Factor Scores'!A192</f>
        <v>UGR12</v>
      </c>
      <c r="B2082" s="16" t="str">
        <f>'Limiting Factor Scores'!B192</f>
        <v>Upper Grande Ronde</v>
      </c>
      <c r="C2082" s="16" t="str">
        <f>'Limiting Factor Scores'!C192</f>
        <v>Riparian Condition</v>
      </c>
      <c r="D2082" s="18">
        <f>'Limiting Factor Scores'!D192</f>
        <v>0.2281</v>
      </c>
      <c r="E2082" s="19">
        <f>'Limiting Factor Scores'!E192</f>
        <v>2.77</v>
      </c>
      <c r="F2082" s="18">
        <f>'Limiting Factor Scores'!F192</f>
        <v>0.49825000000000003</v>
      </c>
      <c r="G2082" s="18">
        <f>'Limiting Factor Scores'!G192</f>
        <v>0.7054469067045579</v>
      </c>
      <c r="H2082" s="18">
        <f>'Limiting Factor Scores'!H192</f>
        <v>0.22778060706818437</v>
      </c>
      <c r="I2082" s="17">
        <f>LFAT!A93</f>
        <v>7</v>
      </c>
      <c r="J2082" s="16" t="str">
        <f>LFAT!B93</f>
        <v>Thermal Refuge Enhancement (reconnect, expand)</v>
      </c>
      <c r="K2082" s="16" t="str">
        <f>LFAT!D93</f>
        <v>N</v>
      </c>
      <c r="L2082" s="19">
        <f>LFAT!F93</f>
        <v>0.1</v>
      </c>
      <c r="M2082" s="16" t="str">
        <f>LFAT!G93</f>
        <v>R</v>
      </c>
      <c r="N2082" s="19">
        <f>LFAT!I93</f>
        <v>0.1</v>
      </c>
      <c r="O2082" s="18">
        <f>LFAT!J93</f>
        <v>0.01</v>
      </c>
      <c r="P2082" s="18">
        <f t="shared" si="96"/>
        <v>4.9824999999999999E-3</v>
      </c>
      <c r="Q2082" s="18">
        <f t="shared" si="97"/>
        <v>7.054469067045579E-3</v>
      </c>
      <c r="R2082" s="18">
        <f t="shared" si="98"/>
        <v>2.2778060706818439E-3</v>
      </c>
    </row>
    <row r="2083" spans="1:18" ht="18" customHeight="1" x14ac:dyDescent="0.2">
      <c r="A2083" s="16" t="str">
        <f>'Limiting Factor Scores'!A193</f>
        <v>UGR12</v>
      </c>
      <c r="B2083" s="16" t="str">
        <f>'Limiting Factor Scores'!B193</f>
        <v>Upper Grande Ronde</v>
      </c>
      <c r="C2083" s="16" t="str">
        <f>'Limiting Factor Scores'!C193</f>
        <v>Side Channel and Wetland Habitat</v>
      </c>
      <c r="D2083" s="18">
        <f>'Limiting Factor Scores'!D193</f>
        <v>0.2281</v>
      </c>
      <c r="E2083" s="19">
        <f>'Limiting Factor Scores'!E193</f>
        <v>2.35</v>
      </c>
      <c r="F2083" s="18">
        <f>'Limiting Factor Scores'!F193</f>
        <v>0.40375</v>
      </c>
      <c r="G2083" s="18">
        <f>'Limiting Factor Scores'!G193</f>
        <v>0.70781873912783655</v>
      </c>
      <c r="H2083" s="18">
        <f>'Limiting Factor Scores'!H193</f>
        <v>0.20630679643214819</v>
      </c>
      <c r="I2083" s="17">
        <f>LFAT!A95</f>
        <v>7</v>
      </c>
      <c r="J2083" s="16" t="str">
        <f>LFAT!B95</f>
        <v>Thermal Refuge Enhancement (reconnect, expand)</v>
      </c>
      <c r="K2083" s="16" t="str">
        <f>LFAT!D95</f>
        <v>I</v>
      </c>
      <c r="L2083" s="19">
        <f>LFAT!F95</f>
        <v>0.5</v>
      </c>
      <c r="M2083" s="16" t="str">
        <f>LFAT!G95</f>
        <v>CD</v>
      </c>
      <c r="N2083" s="19">
        <f>LFAT!I95</f>
        <v>0.5</v>
      </c>
      <c r="O2083" s="18">
        <f>LFAT!J95</f>
        <v>0.25</v>
      </c>
      <c r="P2083" s="18">
        <f t="shared" si="96"/>
        <v>0.1009375</v>
      </c>
      <c r="Q2083" s="18">
        <f t="shared" si="97"/>
        <v>0.17695468478195914</v>
      </c>
      <c r="R2083" s="18">
        <f t="shared" si="98"/>
        <v>5.1576699108037048E-2</v>
      </c>
    </row>
    <row r="2084" spans="1:18" ht="18" customHeight="1" x14ac:dyDescent="0.2">
      <c r="A2084" s="16" t="str">
        <f>'Limiting Factor Scores'!A194</f>
        <v>UGR12</v>
      </c>
      <c r="B2084" s="16" t="str">
        <f>'Limiting Factor Scores'!B194</f>
        <v>Upper Grande Ronde</v>
      </c>
      <c r="C2084" s="16" t="str">
        <f>'Limiting Factor Scores'!C194</f>
        <v>Summer Water Temperature</v>
      </c>
      <c r="D2084" s="18">
        <f>'Limiting Factor Scores'!D194</f>
        <v>0.2281</v>
      </c>
      <c r="E2084" s="19">
        <f>'Limiting Factor Scores'!E194</f>
        <v>2.08</v>
      </c>
      <c r="F2084" s="18">
        <f>'Limiting Factor Scores'!F194</f>
        <v>0.34300000000000003</v>
      </c>
      <c r="G2084" s="18">
        <f>'Limiting Factor Scores'!G194</f>
        <v>0.52084353998882305</v>
      </c>
      <c r="H2084" s="18">
        <f>'Limiting Factor Scores'!H194</f>
        <v>0.16299273269720579</v>
      </c>
      <c r="I2084" s="17">
        <f>LFAT!A101</f>
        <v>7</v>
      </c>
      <c r="J2084" s="16" t="str">
        <f>LFAT!B101</f>
        <v>Thermal Refuge Enhancement (reconnect, expand)</v>
      </c>
      <c r="K2084" s="16" t="str">
        <f>LFAT!D101</f>
        <v>D</v>
      </c>
      <c r="L2084" s="19">
        <f>LFAT!F101</f>
        <v>1</v>
      </c>
      <c r="M2084" s="16" t="str">
        <f>LFAT!G101</f>
        <v>C</v>
      </c>
      <c r="N2084" s="19">
        <f>LFAT!I101</f>
        <v>1</v>
      </c>
      <c r="O2084" s="18">
        <f>LFAT!J101</f>
        <v>1</v>
      </c>
      <c r="P2084" s="18">
        <f t="shared" si="96"/>
        <v>0.34300000000000003</v>
      </c>
      <c r="Q2084" s="18">
        <f t="shared" si="97"/>
        <v>0.52084353998882305</v>
      </c>
      <c r="R2084" s="18">
        <f t="shared" si="98"/>
        <v>0.16299273269720579</v>
      </c>
    </row>
    <row r="2085" spans="1:18" ht="18" customHeight="1" x14ac:dyDescent="0.2">
      <c r="A2085" s="16" t="str">
        <f>'Limiting Factor Scores'!A195</f>
        <v>UGR12</v>
      </c>
      <c r="B2085" s="16" t="str">
        <f>'Limiting Factor Scores'!B195</f>
        <v>Upper Grande Ronde</v>
      </c>
      <c r="C2085" s="16" t="str">
        <f>'Limiting Factor Scores'!C195</f>
        <v>Water Quality</v>
      </c>
      <c r="D2085" s="18">
        <f>'Limiting Factor Scores'!D195</f>
        <v>0.2281</v>
      </c>
      <c r="E2085" s="19">
        <f>'Limiting Factor Scores'!E195</f>
        <v>2</v>
      </c>
      <c r="F2085" s="18">
        <f>'Limiting Factor Scores'!F195</f>
        <v>0.32500000000000001</v>
      </c>
      <c r="G2085" s="18">
        <f>'Limiting Factor Scores'!G195</f>
        <v>0.43155705368792252</v>
      </c>
      <c r="H2085" s="18">
        <f>'Limiting Factor Scores'!H195</f>
        <v>0.11979282485415281</v>
      </c>
      <c r="I2085" s="17">
        <f>LFAT!A103</f>
        <v>7</v>
      </c>
      <c r="J2085" s="16" t="str">
        <f>LFAT!B103</f>
        <v>Thermal Refuge Enhancement (reconnect, expand)</v>
      </c>
      <c r="K2085" s="16" t="str">
        <f>LFAT!D103</f>
        <v>N</v>
      </c>
      <c r="L2085" s="19">
        <f>LFAT!F103</f>
        <v>0.1</v>
      </c>
      <c r="M2085" s="16" t="str">
        <f>LFAT!G103</f>
        <v>R</v>
      </c>
      <c r="N2085" s="19">
        <f>LFAT!I103</f>
        <v>0.1</v>
      </c>
      <c r="O2085" s="18">
        <f>LFAT!J103</f>
        <v>0.01</v>
      </c>
      <c r="P2085" s="18">
        <f t="shared" si="96"/>
        <v>3.2500000000000003E-3</v>
      </c>
      <c r="Q2085" s="18">
        <f t="shared" si="97"/>
        <v>4.3155705368792254E-3</v>
      </c>
      <c r="R2085" s="18">
        <f t="shared" si="98"/>
        <v>1.1979282485415281E-3</v>
      </c>
    </row>
    <row r="2086" spans="1:18" ht="18" customHeight="1" x14ac:dyDescent="0.2">
      <c r="A2086" s="16" t="str">
        <f>'Limiting Factor Scores'!A196</f>
        <v>UGR12</v>
      </c>
      <c r="B2086" s="16" t="str">
        <f>'Limiting Factor Scores'!B196</f>
        <v>Upper Grande Ronde</v>
      </c>
      <c r="C2086" s="16" t="str">
        <f>'Limiting Factor Scores'!C196</f>
        <v>Winter Water Temperature</v>
      </c>
      <c r="D2086" s="18">
        <f>'Limiting Factor Scores'!D196</f>
        <v>0.2281</v>
      </c>
      <c r="E2086" s="19">
        <f>'Limiting Factor Scores'!E196</f>
        <v>2</v>
      </c>
      <c r="F2086" s="18">
        <f>'Limiting Factor Scores'!F196</f>
        <v>0.32500000000000001</v>
      </c>
      <c r="G2086" s="18">
        <f>'Limiting Factor Scores'!G196</f>
        <v>0.35530648215344746</v>
      </c>
      <c r="H2086" s="18">
        <f>'Limiting Factor Scores'!H196</f>
        <v>9.6774683583395679E-2</v>
      </c>
      <c r="I2086" s="17">
        <f>LFAT!A102</f>
        <v>7</v>
      </c>
      <c r="J2086" s="16" t="str">
        <f>LFAT!B102</f>
        <v>Thermal Refuge Enhancement (reconnect, expand)</v>
      </c>
      <c r="K2086" s="16" t="str">
        <f>LFAT!D102</f>
        <v>D</v>
      </c>
      <c r="L2086" s="19">
        <f>LFAT!F102</f>
        <v>1</v>
      </c>
      <c r="M2086" s="16" t="str">
        <f>LFAT!G102</f>
        <v>C</v>
      </c>
      <c r="N2086" s="19">
        <f>LFAT!I102</f>
        <v>1</v>
      </c>
      <c r="O2086" s="18">
        <f>LFAT!J102</f>
        <v>1</v>
      </c>
      <c r="P2086" s="18">
        <f t="shared" si="96"/>
        <v>0.32500000000000001</v>
      </c>
      <c r="Q2086" s="18">
        <f t="shared" si="97"/>
        <v>0.35530648215344746</v>
      </c>
      <c r="R2086" s="18">
        <f t="shared" si="98"/>
        <v>9.6774683583395679E-2</v>
      </c>
    </row>
    <row r="2087" spans="1:18" ht="18" customHeight="1" x14ac:dyDescent="0.2">
      <c r="A2087" s="16" t="str">
        <f>'Limiting Factor Scores'!A182</f>
        <v>UGR12</v>
      </c>
      <c r="B2087" s="16" t="str">
        <f>'Limiting Factor Scores'!B182</f>
        <v>Upper Grande Ronde</v>
      </c>
      <c r="C2087" s="16" t="str">
        <f>'Limiting Factor Scores'!C182</f>
        <v>Altered Flow Timing</v>
      </c>
      <c r="D2087" s="18">
        <f>'Limiting Factor Scores'!D182</f>
        <v>0.2281</v>
      </c>
      <c r="E2087" s="19">
        <f>'Limiting Factor Scores'!E182</f>
        <v>2.62</v>
      </c>
      <c r="F2087" s="18">
        <f>'Limiting Factor Scores'!F182</f>
        <v>0.46450000000000002</v>
      </c>
      <c r="G2087" s="18">
        <f>'Limiting Factor Scores'!G182</f>
        <v>0.55549355930085031</v>
      </c>
      <c r="H2087" s="18">
        <f>'Limiting Factor Scores'!H182</f>
        <v>0.15459219260953913</v>
      </c>
      <c r="I2087" s="17">
        <f>LFAT!A113</f>
        <v>8</v>
      </c>
      <c r="J2087" s="16" t="str">
        <f>LFAT!B113</f>
        <v>Water Quality Improvement (not including temperature)</v>
      </c>
      <c r="K2087" s="16" t="str">
        <f>LFAT!D113</f>
        <v>N</v>
      </c>
      <c r="L2087" s="19">
        <f>LFAT!F113</f>
        <v>0.1</v>
      </c>
      <c r="M2087" s="16" t="str">
        <f>LFAT!G113</f>
        <v>R</v>
      </c>
      <c r="N2087" s="19">
        <f>LFAT!I113</f>
        <v>0.1</v>
      </c>
      <c r="O2087" s="18">
        <f>LFAT!J113</f>
        <v>0.01</v>
      </c>
      <c r="P2087" s="18">
        <f t="shared" si="96"/>
        <v>4.6450000000000007E-3</v>
      </c>
      <c r="Q2087" s="18">
        <f t="shared" si="97"/>
        <v>5.554935593008503E-3</v>
      </c>
      <c r="R2087" s="18">
        <f t="shared" si="98"/>
        <v>1.5459219260953914E-3</v>
      </c>
    </row>
    <row r="2088" spans="1:18" ht="18" customHeight="1" x14ac:dyDescent="0.2">
      <c r="A2088" s="16" t="str">
        <f>'Limiting Factor Scores'!A183</f>
        <v>UGR12</v>
      </c>
      <c r="B2088" s="16" t="str">
        <f>'Limiting Factor Scores'!B183</f>
        <v>Upper Grande Ronde</v>
      </c>
      <c r="C2088" s="16" t="str">
        <f>'Limiting Factor Scores'!C183</f>
        <v>Altered Primary Productivity</v>
      </c>
      <c r="D2088" s="18">
        <f>'Limiting Factor Scores'!D183</f>
        <v>0.2281</v>
      </c>
      <c r="E2088" s="19">
        <f>'Limiting Factor Scores'!E183</f>
        <v>3.11</v>
      </c>
      <c r="F2088" s="18">
        <f>'Limiting Factor Scores'!F183</f>
        <v>0.57474999999999998</v>
      </c>
      <c r="G2088" s="18">
        <f>'Limiting Factor Scores'!G183</f>
        <v>0.47664386972778527</v>
      </c>
      <c r="H2088" s="18">
        <f>'Limiting Factor Scores'!H183</f>
        <v>0.13650368740321359</v>
      </c>
      <c r="I2088" s="17">
        <f>LFAT!A120</f>
        <v>8</v>
      </c>
      <c r="J2088" s="16" t="str">
        <f>LFAT!B120</f>
        <v>Water Quality Improvement (not including temperature)</v>
      </c>
      <c r="K2088" s="16" t="str">
        <f>LFAT!D120</f>
        <v>N</v>
      </c>
      <c r="L2088" s="19">
        <f>LFAT!F120</f>
        <v>0.1</v>
      </c>
      <c r="M2088" s="16" t="str">
        <f>LFAT!G120</f>
        <v>R</v>
      </c>
      <c r="N2088" s="19">
        <f>LFAT!I120</f>
        <v>0.1</v>
      </c>
      <c r="O2088" s="18">
        <f>LFAT!J120</f>
        <v>0.01</v>
      </c>
      <c r="P2088" s="18">
        <f t="shared" si="96"/>
        <v>5.7475E-3</v>
      </c>
      <c r="Q2088" s="18">
        <f t="shared" si="97"/>
        <v>4.7664386972778531E-3</v>
      </c>
      <c r="R2088" s="18">
        <f t="shared" si="98"/>
        <v>1.365036874032136E-3</v>
      </c>
    </row>
    <row r="2089" spans="1:18" ht="18" customHeight="1" x14ac:dyDescent="0.2">
      <c r="A2089" s="16" t="str">
        <f>'Limiting Factor Scores'!A184</f>
        <v>UGR12</v>
      </c>
      <c r="B2089" s="16" t="str">
        <f>'Limiting Factor Scores'!B184</f>
        <v>Upper Grande Ronde</v>
      </c>
      <c r="C2089" s="16" t="str">
        <f>'Limiting Factor Scores'!C184</f>
        <v>Anthropogenic Barriers</v>
      </c>
      <c r="D2089" s="18">
        <f>'Limiting Factor Scores'!D184</f>
        <v>0.2281</v>
      </c>
      <c r="E2089" s="19">
        <f>'Limiting Factor Scores'!E184</f>
        <v>2.15</v>
      </c>
      <c r="F2089" s="18">
        <f>'Limiting Factor Scores'!F184</f>
        <v>0.35875000000000001</v>
      </c>
      <c r="G2089" s="18">
        <f>'Limiting Factor Scores'!G184</f>
        <v>0.43428814365647894</v>
      </c>
      <c r="H2089" s="18">
        <f>'Limiting Factor Scores'!H184</f>
        <v>0.13754601070931832</v>
      </c>
      <c r="I2089" s="17">
        <f>LFAT!A107</f>
        <v>8</v>
      </c>
      <c r="J2089" s="16" t="str">
        <f>LFAT!B107</f>
        <v>Water Quality Improvement (not including temperature)</v>
      </c>
      <c r="K2089" s="16" t="str">
        <f>LFAT!D107</f>
        <v>N</v>
      </c>
      <c r="L2089" s="19">
        <f>LFAT!F107</f>
        <v>0.1</v>
      </c>
      <c r="M2089" s="16" t="str">
        <f>LFAT!G107</f>
        <v>R</v>
      </c>
      <c r="N2089" s="19">
        <f>LFAT!I107</f>
        <v>0.1</v>
      </c>
      <c r="O2089" s="18">
        <f>LFAT!J107</f>
        <v>0.01</v>
      </c>
      <c r="P2089" s="18">
        <f t="shared" si="96"/>
        <v>3.5875000000000004E-3</v>
      </c>
      <c r="Q2089" s="18">
        <f t="shared" si="97"/>
        <v>4.3428814365647894E-3</v>
      </c>
      <c r="R2089" s="18">
        <f t="shared" si="98"/>
        <v>1.3754601070931833E-3</v>
      </c>
    </row>
    <row r="2090" spans="1:18" ht="18" customHeight="1" x14ac:dyDescent="0.2">
      <c r="A2090" s="16" t="str">
        <f>'Limiting Factor Scores'!A185</f>
        <v>UGR12</v>
      </c>
      <c r="B2090" s="16" t="str">
        <f>'Limiting Factor Scores'!B185</f>
        <v>Upper Grande Ronde</v>
      </c>
      <c r="C2090" s="16" t="str">
        <f>'Limiting Factor Scores'!C185</f>
        <v>Channel and Habitat Structure</v>
      </c>
      <c r="D2090" s="18">
        <f>'Limiting Factor Scores'!D185</f>
        <v>0.2281</v>
      </c>
      <c r="E2090" s="19">
        <f>'Limiting Factor Scores'!E185</f>
        <v>2.93</v>
      </c>
      <c r="F2090" s="18">
        <f>'Limiting Factor Scores'!F185</f>
        <v>0.53425</v>
      </c>
      <c r="G2090" s="18">
        <f>'Limiting Factor Scores'!G185</f>
        <v>1.0619439891290339</v>
      </c>
      <c r="H2090" s="18">
        <f>'Limiting Factor Scores'!H185</f>
        <v>0.32148178154173013</v>
      </c>
      <c r="I2090" s="17">
        <f>LFAT!A111</f>
        <v>8</v>
      </c>
      <c r="J2090" s="16" t="str">
        <f>LFAT!B111</f>
        <v>Water Quality Improvement (not including temperature)</v>
      </c>
      <c r="K2090" s="16" t="str">
        <f>LFAT!D111</f>
        <v>N</v>
      </c>
      <c r="L2090" s="19">
        <f>LFAT!F111</f>
        <v>0.1</v>
      </c>
      <c r="M2090" s="16" t="str">
        <f>LFAT!G111</f>
        <v>R</v>
      </c>
      <c r="N2090" s="19">
        <f>LFAT!I111</f>
        <v>0.1</v>
      </c>
      <c r="O2090" s="18">
        <f>LFAT!J111</f>
        <v>0.01</v>
      </c>
      <c r="P2090" s="18">
        <f t="shared" si="96"/>
        <v>5.3425E-3</v>
      </c>
      <c r="Q2090" s="18">
        <f t="shared" si="97"/>
        <v>1.061943989129034E-2</v>
      </c>
      <c r="R2090" s="18">
        <f t="shared" si="98"/>
        <v>3.2148178154173014E-3</v>
      </c>
    </row>
    <row r="2091" spans="1:18" ht="18" customHeight="1" x14ac:dyDescent="0.2">
      <c r="A2091" s="16" t="str">
        <f>'Limiting Factor Scores'!A186</f>
        <v>UGR12</v>
      </c>
      <c r="B2091" s="16" t="str">
        <f>'Limiting Factor Scores'!B186</f>
        <v>Upper Grande Ronde</v>
      </c>
      <c r="C2091" s="16" t="str">
        <f>'Limiting Factor Scores'!C186</f>
        <v>Decreased Sediment Quantity</v>
      </c>
      <c r="D2091" s="18">
        <f>'Limiting Factor Scores'!D186</f>
        <v>0.2281</v>
      </c>
      <c r="E2091" s="19">
        <f>'Limiting Factor Scores'!E186</f>
        <v>3.1</v>
      </c>
      <c r="F2091" s="18">
        <f>'Limiting Factor Scores'!F186</f>
        <v>0.57250000000000001</v>
      </c>
      <c r="G2091" s="18">
        <f>'Limiting Factor Scores'!G186</f>
        <v>0.67625540184168031</v>
      </c>
      <c r="H2091" s="18">
        <f>'Limiting Factor Scores'!H186</f>
        <v>0.201449488481314</v>
      </c>
      <c r="I2091" s="17">
        <f>LFAT!A114</f>
        <v>8</v>
      </c>
      <c r="J2091" s="16" t="str">
        <f>LFAT!B114</f>
        <v>Water Quality Improvement (not including temperature)</v>
      </c>
      <c r="K2091" s="16" t="str">
        <f>LFAT!D114</f>
        <v>N</v>
      </c>
      <c r="L2091" s="19">
        <f>LFAT!F114</f>
        <v>0.1</v>
      </c>
      <c r="M2091" s="16" t="str">
        <f>LFAT!G114</f>
        <v>R</v>
      </c>
      <c r="N2091" s="19">
        <f>LFAT!I114</f>
        <v>0.1</v>
      </c>
      <c r="O2091" s="18">
        <f>LFAT!J114</f>
        <v>0.01</v>
      </c>
      <c r="P2091" s="18">
        <f t="shared" si="96"/>
        <v>5.7250000000000001E-3</v>
      </c>
      <c r="Q2091" s="18">
        <f t="shared" si="97"/>
        <v>6.7625540184168033E-3</v>
      </c>
      <c r="R2091" s="18">
        <f t="shared" si="98"/>
        <v>2.0144948848131402E-3</v>
      </c>
    </row>
    <row r="2092" spans="1:18" ht="18" customHeight="1" x14ac:dyDescent="0.2">
      <c r="A2092" s="16" t="str">
        <f>'Limiting Factor Scores'!A187</f>
        <v>UGR12</v>
      </c>
      <c r="B2092" s="16" t="str">
        <f>'Limiting Factor Scores'!B187</f>
        <v>Upper Grande Ronde</v>
      </c>
      <c r="C2092" s="16" t="str">
        <f>'Limiting Factor Scores'!C187</f>
        <v>Decreased Water Quantity</v>
      </c>
      <c r="D2092" s="18">
        <f>'Limiting Factor Scores'!D187</f>
        <v>0.2281</v>
      </c>
      <c r="E2092" s="19">
        <f>'Limiting Factor Scores'!E187</f>
        <v>3</v>
      </c>
      <c r="F2092" s="18">
        <f>'Limiting Factor Scores'!F187</f>
        <v>0.55000000000000004</v>
      </c>
      <c r="G2092" s="18">
        <f>'Limiting Factor Scores'!G187</f>
        <v>0.94001639300051998</v>
      </c>
      <c r="H2092" s="18">
        <f>'Limiting Factor Scores'!H187</f>
        <v>0.27168176361264956</v>
      </c>
      <c r="I2092" s="17">
        <f>LFAT!A112</f>
        <v>8</v>
      </c>
      <c r="J2092" s="16" t="str">
        <f>LFAT!B112</f>
        <v>Water Quality Improvement (not including temperature)</v>
      </c>
      <c r="K2092" s="16" t="str">
        <f>LFAT!D112</f>
        <v>N</v>
      </c>
      <c r="L2092" s="19">
        <f>LFAT!F112</f>
        <v>0.1</v>
      </c>
      <c r="M2092" s="16" t="str">
        <f>LFAT!G112</f>
        <v>R</v>
      </c>
      <c r="N2092" s="19">
        <f>LFAT!I112</f>
        <v>0.1</v>
      </c>
      <c r="O2092" s="18">
        <f>LFAT!J112</f>
        <v>0.01</v>
      </c>
      <c r="P2092" s="18">
        <f t="shared" si="96"/>
        <v>5.5000000000000005E-3</v>
      </c>
      <c r="Q2092" s="18">
        <f t="shared" si="97"/>
        <v>9.4001639300051992E-3</v>
      </c>
      <c r="R2092" s="18">
        <f t="shared" si="98"/>
        <v>2.7168176361264955E-3</v>
      </c>
    </row>
    <row r="2093" spans="1:18" ht="18" customHeight="1" x14ac:dyDescent="0.2">
      <c r="A2093" s="16" t="str">
        <f>'Limiting Factor Scores'!A188</f>
        <v>UGR12</v>
      </c>
      <c r="B2093" s="16" t="str">
        <f>'Limiting Factor Scores'!B188</f>
        <v>Upper Grande Ronde</v>
      </c>
      <c r="C2093" s="16" t="str">
        <f>'Limiting Factor Scores'!C188</f>
        <v>Floodplain Condition</v>
      </c>
      <c r="D2093" s="18">
        <f>'Limiting Factor Scores'!D188</f>
        <v>0.2281</v>
      </c>
      <c r="E2093" s="19">
        <f>'Limiting Factor Scores'!E188</f>
        <v>2.77</v>
      </c>
      <c r="F2093" s="18">
        <f>'Limiting Factor Scores'!F188</f>
        <v>0.49825000000000003</v>
      </c>
      <c r="G2093" s="18">
        <f>'Limiting Factor Scores'!G188</f>
        <v>0.69083465772727892</v>
      </c>
      <c r="H2093" s="18">
        <f>'Limiting Factor Scores'!H188</f>
        <v>0.19614508812727394</v>
      </c>
      <c r="I2093" s="17">
        <f>LFAT!A109</f>
        <v>8</v>
      </c>
      <c r="J2093" s="16" t="str">
        <f>LFAT!B109</f>
        <v>Water Quality Improvement (not including temperature)</v>
      </c>
      <c r="K2093" s="16" t="str">
        <f>LFAT!D109</f>
        <v>I</v>
      </c>
      <c r="L2093" s="19">
        <f>LFAT!F109</f>
        <v>0.5</v>
      </c>
      <c r="M2093" s="16" t="str">
        <f>LFAT!G109</f>
        <v>CD</v>
      </c>
      <c r="N2093" s="19">
        <f>LFAT!I109</f>
        <v>0.5</v>
      </c>
      <c r="O2093" s="18">
        <f>LFAT!J109</f>
        <v>0.25</v>
      </c>
      <c r="P2093" s="18">
        <f t="shared" si="96"/>
        <v>0.12456250000000001</v>
      </c>
      <c r="Q2093" s="18">
        <f t="shared" si="97"/>
        <v>0.17270866443181973</v>
      </c>
      <c r="R2093" s="18">
        <f t="shared" si="98"/>
        <v>4.9036272031818484E-2</v>
      </c>
    </row>
    <row r="2094" spans="1:18" ht="18" customHeight="1" x14ac:dyDescent="0.2">
      <c r="A2094" s="16" t="str">
        <f>'Limiting Factor Scores'!A189</f>
        <v>UGR12</v>
      </c>
      <c r="B2094" s="16" t="str">
        <f>'Limiting Factor Scores'!B189</f>
        <v>Upper Grande Ronde</v>
      </c>
      <c r="C2094" s="16" t="str">
        <f>'Limiting Factor Scores'!C189</f>
        <v>Increased Sediment Quantity</v>
      </c>
      <c r="D2094" s="18">
        <f>'Limiting Factor Scores'!D189</f>
        <v>0.2281</v>
      </c>
      <c r="E2094" s="19">
        <f>'Limiting Factor Scores'!E189</f>
        <v>2.77</v>
      </c>
      <c r="F2094" s="18">
        <f>'Limiting Factor Scores'!F189</f>
        <v>0.49825000000000003</v>
      </c>
      <c r="G2094" s="18">
        <f>'Limiting Factor Scores'!G189</f>
        <v>0.4132019279545352</v>
      </c>
      <c r="H2094" s="18">
        <f>'Limiting Factor Scores'!H189</f>
        <v>0.1359426225227261</v>
      </c>
      <c r="I2094" s="17">
        <f>LFAT!A115</f>
        <v>8</v>
      </c>
      <c r="J2094" s="16" t="str">
        <f>LFAT!B115</f>
        <v>Water Quality Improvement (not including temperature)</v>
      </c>
      <c r="K2094" s="16" t="str">
        <f>LFAT!D115</f>
        <v>I</v>
      </c>
      <c r="L2094" s="19">
        <f>LFAT!F115</f>
        <v>0.5</v>
      </c>
      <c r="M2094" s="16" t="str">
        <f>LFAT!G115</f>
        <v>CD</v>
      </c>
      <c r="N2094" s="19">
        <f>LFAT!I115</f>
        <v>0.5</v>
      </c>
      <c r="O2094" s="18">
        <f>LFAT!J115</f>
        <v>0.25</v>
      </c>
      <c r="P2094" s="18">
        <f t="shared" si="96"/>
        <v>0.12456250000000001</v>
      </c>
      <c r="Q2094" s="18">
        <f t="shared" si="97"/>
        <v>0.1033004819886338</v>
      </c>
      <c r="R2094" s="18">
        <f t="shared" si="98"/>
        <v>3.3985655630681524E-2</v>
      </c>
    </row>
    <row r="2095" spans="1:18" ht="18" customHeight="1" x14ac:dyDescent="0.2">
      <c r="A2095" s="16" t="str">
        <f>'Limiting Factor Scores'!A190</f>
        <v>UGR12</v>
      </c>
      <c r="B2095" s="16" t="str">
        <f>'Limiting Factor Scores'!B190</f>
        <v>Upper Grande Ronde</v>
      </c>
      <c r="C2095" s="16" t="str">
        <f>'Limiting Factor Scores'!C190</f>
        <v>Non-Native Species Interactions and Competition</v>
      </c>
      <c r="D2095" s="18">
        <f>'Limiting Factor Scores'!D190</f>
        <v>0.2281</v>
      </c>
      <c r="E2095" s="19">
        <f>'Limiting Factor Scores'!E190</f>
        <v>1.26</v>
      </c>
      <c r="F2095" s="18">
        <f>'Limiting Factor Scores'!F190</f>
        <v>0.1585</v>
      </c>
      <c r="G2095" s="18">
        <f>'Limiting Factor Scores'!G190</f>
        <v>0.14539012534164836</v>
      </c>
      <c r="H2095" s="18">
        <f>'Limiting Factor Scores'!H190</f>
        <v>5.128681863991319E-2</v>
      </c>
      <c r="I2095" s="17">
        <f>LFAT!A121</f>
        <v>8</v>
      </c>
      <c r="J2095" s="16" t="str">
        <f>LFAT!B121</f>
        <v>Water Quality Improvement (not including temperature)</v>
      </c>
      <c r="K2095" s="16" t="str">
        <f>LFAT!D121</f>
        <v>N</v>
      </c>
      <c r="L2095" s="19">
        <f>LFAT!F121</f>
        <v>0.1</v>
      </c>
      <c r="M2095" s="16" t="str">
        <f>LFAT!G121</f>
        <v>R</v>
      </c>
      <c r="N2095" s="19">
        <f>LFAT!I121</f>
        <v>0.1</v>
      </c>
      <c r="O2095" s="18">
        <f>LFAT!J121</f>
        <v>0.01</v>
      </c>
      <c r="P2095" s="18">
        <f t="shared" si="96"/>
        <v>1.585E-3</v>
      </c>
      <c r="Q2095" s="18">
        <f t="shared" si="97"/>
        <v>1.4539012534164836E-3</v>
      </c>
      <c r="R2095" s="18">
        <f t="shared" si="98"/>
        <v>5.128681863991319E-4</v>
      </c>
    </row>
    <row r="2096" spans="1:18" ht="18" customHeight="1" x14ac:dyDescent="0.2">
      <c r="A2096" s="16" t="str">
        <f>'Limiting Factor Scores'!A191</f>
        <v>UGR12</v>
      </c>
      <c r="B2096" s="16" t="str">
        <f>'Limiting Factor Scores'!B191</f>
        <v>Upper Grande Ronde</v>
      </c>
      <c r="C2096" s="16" t="str">
        <f>'Limiting Factor Scores'!C191</f>
        <v>Predation</v>
      </c>
      <c r="D2096" s="18">
        <f>'Limiting Factor Scores'!D191</f>
        <v>0.2281</v>
      </c>
      <c r="E2096" s="19">
        <f>'Limiting Factor Scores'!E191</f>
        <v>1</v>
      </c>
      <c r="F2096" s="18">
        <f>'Limiting Factor Scores'!F191</f>
        <v>0.1</v>
      </c>
      <c r="G2096" s="18">
        <f>'Limiting Factor Scores'!G191</f>
        <v>0.12252228575013001</v>
      </c>
      <c r="H2096" s="18">
        <f>'Limiting Factor Scores'!H191</f>
        <v>3.7460537151622703E-2</v>
      </c>
      <c r="I2096" s="17">
        <f>LFAT!A119</f>
        <v>8</v>
      </c>
      <c r="J2096" s="16" t="str">
        <f>LFAT!B119</f>
        <v>Water Quality Improvement (not including temperature)</v>
      </c>
      <c r="K2096" s="16" t="str">
        <f>LFAT!D119</f>
        <v>N</v>
      </c>
      <c r="L2096" s="19">
        <f>LFAT!F119</f>
        <v>0.1</v>
      </c>
      <c r="M2096" s="16" t="str">
        <f>LFAT!G119</f>
        <v>R</v>
      </c>
      <c r="N2096" s="19">
        <f>LFAT!I119</f>
        <v>0.1</v>
      </c>
      <c r="O2096" s="18">
        <f>LFAT!J119</f>
        <v>0.01</v>
      </c>
      <c r="P2096" s="18">
        <f t="shared" si="96"/>
        <v>1E-3</v>
      </c>
      <c r="Q2096" s="18">
        <f t="shared" si="97"/>
        <v>1.2252228575013002E-3</v>
      </c>
      <c r="R2096" s="18">
        <f t="shared" si="98"/>
        <v>3.7460537151622704E-4</v>
      </c>
    </row>
    <row r="2097" spans="1:18" ht="18" customHeight="1" x14ac:dyDescent="0.2">
      <c r="A2097" s="16" t="str">
        <f>'Limiting Factor Scores'!A192</f>
        <v>UGR12</v>
      </c>
      <c r="B2097" s="16" t="str">
        <f>'Limiting Factor Scores'!B192</f>
        <v>Upper Grande Ronde</v>
      </c>
      <c r="C2097" s="16" t="str">
        <f>'Limiting Factor Scores'!C192</f>
        <v>Riparian Condition</v>
      </c>
      <c r="D2097" s="18">
        <f>'Limiting Factor Scores'!D192</f>
        <v>0.2281</v>
      </c>
      <c r="E2097" s="19">
        <f>'Limiting Factor Scores'!E192</f>
        <v>2.77</v>
      </c>
      <c r="F2097" s="18">
        <f>'Limiting Factor Scores'!F192</f>
        <v>0.49825000000000003</v>
      </c>
      <c r="G2097" s="18">
        <f>'Limiting Factor Scores'!G192</f>
        <v>0.7054469067045579</v>
      </c>
      <c r="H2097" s="18">
        <f>'Limiting Factor Scores'!H192</f>
        <v>0.22778060706818437</v>
      </c>
      <c r="I2097" s="17">
        <f>LFAT!A108</f>
        <v>8</v>
      </c>
      <c r="J2097" s="16" t="str">
        <f>LFAT!B108</f>
        <v>Water Quality Improvement (not including temperature)</v>
      </c>
      <c r="K2097" s="16" t="str">
        <f>LFAT!D108</f>
        <v>I</v>
      </c>
      <c r="L2097" s="19">
        <f>LFAT!F108</f>
        <v>0.5</v>
      </c>
      <c r="M2097" s="16" t="str">
        <f>LFAT!G108</f>
        <v>CD</v>
      </c>
      <c r="N2097" s="19">
        <f>LFAT!I108</f>
        <v>0.5</v>
      </c>
      <c r="O2097" s="18">
        <f>LFAT!J108</f>
        <v>0.25</v>
      </c>
      <c r="P2097" s="18">
        <f t="shared" si="96"/>
        <v>0.12456250000000001</v>
      </c>
      <c r="Q2097" s="18">
        <f t="shared" si="97"/>
        <v>0.17636172667613947</v>
      </c>
      <c r="R2097" s="18">
        <f t="shared" si="98"/>
        <v>5.6945151767046093E-2</v>
      </c>
    </row>
    <row r="2098" spans="1:18" ht="18" customHeight="1" x14ac:dyDescent="0.2">
      <c r="A2098" s="16" t="str">
        <f>'Limiting Factor Scores'!A193</f>
        <v>UGR12</v>
      </c>
      <c r="B2098" s="16" t="str">
        <f>'Limiting Factor Scores'!B193</f>
        <v>Upper Grande Ronde</v>
      </c>
      <c r="C2098" s="16" t="str">
        <f>'Limiting Factor Scores'!C193</f>
        <v>Side Channel and Wetland Habitat</v>
      </c>
      <c r="D2098" s="18">
        <f>'Limiting Factor Scores'!D193</f>
        <v>0.2281</v>
      </c>
      <c r="E2098" s="19">
        <f>'Limiting Factor Scores'!E193</f>
        <v>2.35</v>
      </c>
      <c r="F2098" s="18">
        <f>'Limiting Factor Scores'!F193</f>
        <v>0.40375</v>
      </c>
      <c r="G2098" s="18">
        <f>'Limiting Factor Scores'!G193</f>
        <v>0.70781873912783655</v>
      </c>
      <c r="H2098" s="18">
        <f>'Limiting Factor Scores'!H193</f>
        <v>0.20630679643214819</v>
      </c>
      <c r="I2098" s="17">
        <f>LFAT!A110</f>
        <v>8</v>
      </c>
      <c r="J2098" s="16" t="str">
        <f>LFAT!B110</f>
        <v>Water Quality Improvement (not including temperature)</v>
      </c>
      <c r="K2098" s="16" t="str">
        <f>LFAT!D110</f>
        <v>N</v>
      </c>
      <c r="L2098" s="19">
        <f>LFAT!F110</f>
        <v>0.1</v>
      </c>
      <c r="M2098" s="16" t="str">
        <f>LFAT!G110</f>
        <v>R</v>
      </c>
      <c r="N2098" s="19">
        <f>LFAT!I110</f>
        <v>0.1</v>
      </c>
      <c r="O2098" s="18">
        <f>LFAT!J110</f>
        <v>0.01</v>
      </c>
      <c r="P2098" s="18">
        <f t="shared" si="96"/>
        <v>4.0375000000000003E-3</v>
      </c>
      <c r="Q2098" s="18">
        <f t="shared" si="97"/>
        <v>7.0781873912783653E-3</v>
      </c>
      <c r="R2098" s="18">
        <f t="shared" si="98"/>
        <v>2.0630679643214821E-3</v>
      </c>
    </row>
    <row r="2099" spans="1:18" ht="18" customHeight="1" x14ac:dyDescent="0.2">
      <c r="A2099" s="16" t="str">
        <f>'Limiting Factor Scores'!A194</f>
        <v>UGR12</v>
      </c>
      <c r="B2099" s="16" t="str">
        <f>'Limiting Factor Scores'!B194</f>
        <v>Upper Grande Ronde</v>
      </c>
      <c r="C2099" s="16" t="str">
        <f>'Limiting Factor Scores'!C194</f>
        <v>Summer Water Temperature</v>
      </c>
      <c r="D2099" s="18">
        <f>'Limiting Factor Scores'!D194</f>
        <v>0.2281</v>
      </c>
      <c r="E2099" s="19">
        <f>'Limiting Factor Scores'!E194</f>
        <v>2.08</v>
      </c>
      <c r="F2099" s="18">
        <f>'Limiting Factor Scores'!F194</f>
        <v>0.34300000000000003</v>
      </c>
      <c r="G2099" s="18">
        <f>'Limiting Factor Scores'!G194</f>
        <v>0.52084353998882305</v>
      </c>
      <c r="H2099" s="18">
        <f>'Limiting Factor Scores'!H194</f>
        <v>0.16299273269720579</v>
      </c>
      <c r="I2099" s="17">
        <f>LFAT!A116</f>
        <v>8</v>
      </c>
      <c r="J2099" s="16" t="str">
        <f>LFAT!B116</f>
        <v>Water Quality Improvement (not including temperature)</v>
      </c>
      <c r="K2099" s="16" t="str">
        <f>LFAT!D116</f>
        <v>N</v>
      </c>
      <c r="L2099" s="19">
        <f>LFAT!F116</f>
        <v>0.1</v>
      </c>
      <c r="M2099" s="16" t="str">
        <f>LFAT!G116</f>
        <v>R</v>
      </c>
      <c r="N2099" s="19">
        <f>LFAT!I116</f>
        <v>0.1</v>
      </c>
      <c r="O2099" s="18">
        <f>LFAT!J116</f>
        <v>0.01</v>
      </c>
      <c r="P2099" s="18">
        <f t="shared" si="96"/>
        <v>3.4300000000000003E-3</v>
      </c>
      <c r="Q2099" s="18">
        <f t="shared" si="97"/>
        <v>5.2084353998882301E-3</v>
      </c>
      <c r="R2099" s="18">
        <f t="shared" si="98"/>
        <v>1.6299273269720579E-3</v>
      </c>
    </row>
    <row r="2100" spans="1:18" ht="18" customHeight="1" x14ac:dyDescent="0.2">
      <c r="A2100" s="16" t="str">
        <f>'Limiting Factor Scores'!A195</f>
        <v>UGR12</v>
      </c>
      <c r="B2100" s="16" t="str">
        <f>'Limiting Factor Scores'!B195</f>
        <v>Upper Grande Ronde</v>
      </c>
      <c r="C2100" s="16" t="str">
        <f>'Limiting Factor Scores'!C195</f>
        <v>Water Quality</v>
      </c>
      <c r="D2100" s="18">
        <f>'Limiting Factor Scores'!D195</f>
        <v>0.2281</v>
      </c>
      <c r="E2100" s="19">
        <f>'Limiting Factor Scores'!E195</f>
        <v>2</v>
      </c>
      <c r="F2100" s="18">
        <f>'Limiting Factor Scores'!F195</f>
        <v>0.32500000000000001</v>
      </c>
      <c r="G2100" s="18">
        <f>'Limiting Factor Scores'!G195</f>
        <v>0.43155705368792252</v>
      </c>
      <c r="H2100" s="18">
        <f>'Limiting Factor Scores'!H195</f>
        <v>0.11979282485415281</v>
      </c>
      <c r="I2100" s="17">
        <f>LFAT!A118</f>
        <v>8</v>
      </c>
      <c r="J2100" s="16" t="str">
        <f>LFAT!B118</f>
        <v>Water Quality Improvement (not including temperature)</v>
      </c>
      <c r="K2100" s="16" t="str">
        <f>LFAT!D118</f>
        <v>D</v>
      </c>
      <c r="L2100" s="19">
        <f>LFAT!F118</f>
        <v>1</v>
      </c>
      <c r="M2100" s="16" t="str">
        <f>LFAT!G118</f>
        <v>C</v>
      </c>
      <c r="N2100" s="19">
        <f>LFAT!I118</f>
        <v>1</v>
      </c>
      <c r="O2100" s="18">
        <f>LFAT!J118</f>
        <v>1</v>
      </c>
      <c r="P2100" s="18">
        <f t="shared" si="96"/>
        <v>0.32500000000000001</v>
      </c>
      <c r="Q2100" s="18">
        <f t="shared" si="97"/>
        <v>0.43155705368792252</v>
      </c>
      <c r="R2100" s="18">
        <f t="shared" si="98"/>
        <v>0.11979282485415281</v>
      </c>
    </row>
    <row r="2101" spans="1:18" ht="18" customHeight="1" x14ac:dyDescent="0.2">
      <c r="A2101" s="16" t="str">
        <f>'Limiting Factor Scores'!A196</f>
        <v>UGR12</v>
      </c>
      <c r="B2101" s="16" t="str">
        <f>'Limiting Factor Scores'!B196</f>
        <v>Upper Grande Ronde</v>
      </c>
      <c r="C2101" s="16" t="str">
        <f>'Limiting Factor Scores'!C196</f>
        <v>Winter Water Temperature</v>
      </c>
      <c r="D2101" s="18">
        <f>'Limiting Factor Scores'!D196</f>
        <v>0.2281</v>
      </c>
      <c r="E2101" s="19">
        <f>'Limiting Factor Scores'!E196</f>
        <v>2</v>
      </c>
      <c r="F2101" s="18">
        <f>'Limiting Factor Scores'!F196</f>
        <v>0.32500000000000001</v>
      </c>
      <c r="G2101" s="18">
        <f>'Limiting Factor Scores'!G196</f>
        <v>0.35530648215344746</v>
      </c>
      <c r="H2101" s="18">
        <f>'Limiting Factor Scores'!H196</f>
        <v>9.6774683583395679E-2</v>
      </c>
      <c r="I2101" s="17">
        <f>LFAT!A117</f>
        <v>8</v>
      </c>
      <c r="J2101" s="16" t="str">
        <f>LFAT!B117</f>
        <v>Water Quality Improvement (not including temperature)</v>
      </c>
      <c r="K2101" s="16" t="str">
        <f>LFAT!D117</f>
        <v>N</v>
      </c>
      <c r="L2101" s="19">
        <f>LFAT!F117</f>
        <v>0.1</v>
      </c>
      <c r="M2101" s="16" t="str">
        <f>LFAT!G117</f>
        <v>R</v>
      </c>
      <c r="N2101" s="19">
        <f>LFAT!I117</f>
        <v>0.1</v>
      </c>
      <c r="O2101" s="18">
        <f>LFAT!J117</f>
        <v>0.01</v>
      </c>
      <c r="P2101" s="18">
        <f t="shared" si="96"/>
        <v>3.2500000000000003E-3</v>
      </c>
      <c r="Q2101" s="18">
        <f t="shared" si="97"/>
        <v>3.5530648215344744E-3</v>
      </c>
      <c r="R2101" s="18">
        <f t="shared" si="98"/>
        <v>9.6774683583395686E-4</v>
      </c>
    </row>
    <row r="2102" spans="1:18" ht="18" customHeight="1" x14ac:dyDescent="0.2">
      <c r="A2102" s="16" t="str">
        <f>'Limiting Factor Scores'!A182</f>
        <v>UGR12</v>
      </c>
      <c r="B2102" s="16" t="str">
        <f>'Limiting Factor Scores'!B182</f>
        <v>Upper Grande Ronde</v>
      </c>
      <c r="C2102" s="16" t="str">
        <f>'Limiting Factor Scores'!C182</f>
        <v>Altered Flow Timing</v>
      </c>
      <c r="D2102" s="18">
        <f>'Limiting Factor Scores'!D182</f>
        <v>0.2281</v>
      </c>
      <c r="E2102" s="19">
        <f>'Limiting Factor Scores'!E182</f>
        <v>2.62</v>
      </c>
      <c r="F2102" s="18">
        <f>'Limiting Factor Scores'!F182</f>
        <v>0.46450000000000002</v>
      </c>
      <c r="G2102" s="18">
        <f>'Limiting Factor Scores'!G182</f>
        <v>0.55549355930085031</v>
      </c>
      <c r="H2102" s="18">
        <f>'Limiting Factor Scores'!H182</f>
        <v>0.15459219260953913</v>
      </c>
      <c r="I2102" s="17">
        <f>LFAT!A128</f>
        <v>9</v>
      </c>
      <c r="J2102" s="16" t="str">
        <f>LFAT!B128</f>
        <v>Nutrient Enhancement</v>
      </c>
      <c r="K2102" s="16" t="str">
        <f>LFAT!D128</f>
        <v>N</v>
      </c>
      <c r="L2102" s="19">
        <f>LFAT!F128</f>
        <v>0.1</v>
      </c>
      <c r="M2102" s="16" t="str">
        <f>LFAT!G128</f>
        <v>R</v>
      </c>
      <c r="N2102" s="19">
        <f>LFAT!I128</f>
        <v>0.1</v>
      </c>
      <c r="O2102" s="18">
        <f>LFAT!J128</f>
        <v>0.01</v>
      </c>
      <c r="P2102" s="18">
        <f t="shared" si="96"/>
        <v>4.6450000000000007E-3</v>
      </c>
      <c r="Q2102" s="18">
        <f t="shared" si="97"/>
        <v>5.554935593008503E-3</v>
      </c>
      <c r="R2102" s="18">
        <f t="shared" si="98"/>
        <v>1.5459219260953914E-3</v>
      </c>
    </row>
    <row r="2103" spans="1:18" ht="18" customHeight="1" x14ac:dyDescent="0.2">
      <c r="A2103" s="16" t="str">
        <f>'Limiting Factor Scores'!A183</f>
        <v>UGR12</v>
      </c>
      <c r="B2103" s="16" t="str">
        <f>'Limiting Factor Scores'!B183</f>
        <v>Upper Grande Ronde</v>
      </c>
      <c r="C2103" s="16" t="str">
        <f>'Limiting Factor Scores'!C183</f>
        <v>Altered Primary Productivity</v>
      </c>
      <c r="D2103" s="18">
        <f>'Limiting Factor Scores'!D183</f>
        <v>0.2281</v>
      </c>
      <c r="E2103" s="19">
        <f>'Limiting Factor Scores'!E183</f>
        <v>3.11</v>
      </c>
      <c r="F2103" s="18">
        <f>'Limiting Factor Scores'!F183</f>
        <v>0.57474999999999998</v>
      </c>
      <c r="G2103" s="18">
        <f>'Limiting Factor Scores'!G183</f>
        <v>0.47664386972778527</v>
      </c>
      <c r="H2103" s="18">
        <f>'Limiting Factor Scores'!H183</f>
        <v>0.13650368740321359</v>
      </c>
      <c r="I2103" s="17">
        <f>LFAT!A135</f>
        <v>9</v>
      </c>
      <c r="J2103" s="16" t="str">
        <f>LFAT!B135</f>
        <v>Nutrient Enhancement</v>
      </c>
      <c r="K2103" s="16" t="str">
        <f>LFAT!D135</f>
        <v>D</v>
      </c>
      <c r="L2103" s="19">
        <f>LFAT!F135</f>
        <v>1</v>
      </c>
      <c r="M2103" s="16" t="str">
        <f>LFAT!G135</f>
        <v>C</v>
      </c>
      <c r="N2103" s="19">
        <f>LFAT!I135</f>
        <v>1</v>
      </c>
      <c r="O2103" s="18">
        <f>LFAT!J135</f>
        <v>1</v>
      </c>
      <c r="P2103" s="18">
        <f t="shared" si="96"/>
        <v>0.57474999999999998</v>
      </c>
      <c r="Q2103" s="18">
        <f t="shared" si="97"/>
        <v>0.47664386972778527</v>
      </c>
      <c r="R2103" s="18">
        <f t="shared" si="98"/>
        <v>0.13650368740321359</v>
      </c>
    </row>
    <row r="2104" spans="1:18" ht="18" customHeight="1" x14ac:dyDescent="0.2">
      <c r="A2104" s="16" t="str">
        <f>'Limiting Factor Scores'!A184</f>
        <v>UGR12</v>
      </c>
      <c r="B2104" s="16" t="str">
        <f>'Limiting Factor Scores'!B184</f>
        <v>Upper Grande Ronde</v>
      </c>
      <c r="C2104" s="16" t="str">
        <f>'Limiting Factor Scores'!C184</f>
        <v>Anthropogenic Barriers</v>
      </c>
      <c r="D2104" s="18">
        <f>'Limiting Factor Scores'!D184</f>
        <v>0.2281</v>
      </c>
      <c r="E2104" s="19">
        <f>'Limiting Factor Scores'!E184</f>
        <v>2.15</v>
      </c>
      <c r="F2104" s="18">
        <f>'Limiting Factor Scores'!F184</f>
        <v>0.35875000000000001</v>
      </c>
      <c r="G2104" s="18">
        <f>'Limiting Factor Scores'!G184</f>
        <v>0.43428814365647894</v>
      </c>
      <c r="H2104" s="18">
        <f>'Limiting Factor Scores'!H184</f>
        <v>0.13754601070931832</v>
      </c>
      <c r="I2104" s="17">
        <f>LFAT!A122</f>
        <v>9</v>
      </c>
      <c r="J2104" s="16" t="str">
        <f>LFAT!B122</f>
        <v>Nutrient Enhancement</v>
      </c>
      <c r="K2104" s="16" t="str">
        <f>LFAT!D122</f>
        <v>N</v>
      </c>
      <c r="L2104" s="19">
        <f>LFAT!F122</f>
        <v>0.1</v>
      </c>
      <c r="M2104" s="16" t="str">
        <f>LFAT!G122</f>
        <v>R</v>
      </c>
      <c r="N2104" s="19">
        <f>LFAT!I122</f>
        <v>0.1</v>
      </c>
      <c r="O2104" s="18">
        <f>LFAT!J122</f>
        <v>0.01</v>
      </c>
      <c r="P2104" s="18">
        <f t="shared" si="96"/>
        <v>3.5875000000000004E-3</v>
      </c>
      <c r="Q2104" s="18">
        <f t="shared" si="97"/>
        <v>4.3428814365647894E-3</v>
      </c>
      <c r="R2104" s="18">
        <f t="shared" si="98"/>
        <v>1.3754601070931833E-3</v>
      </c>
    </row>
    <row r="2105" spans="1:18" ht="18" customHeight="1" x14ac:dyDescent="0.2">
      <c r="A2105" s="16" t="str">
        <f>'Limiting Factor Scores'!A185</f>
        <v>UGR12</v>
      </c>
      <c r="B2105" s="16" t="str">
        <f>'Limiting Factor Scores'!B185</f>
        <v>Upper Grande Ronde</v>
      </c>
      <c r="C2105" s="16" t="str">
        <f>'Limiting Factor Scores'!C185</f>
        <v>Channel and Habitat Structure</v>
      </c>
      <c r="D2105" s="18">
        <f>'Limiting Factor Scores'!D185</f>
        <v>0.2281</v>
      </c>
      <c r="E2105" s="19">
        <f>'Limiting Factor Scores'!E185</f>
        <v>2.93</v>
      </c>
      <c r="F2105" s="18">
        <f>'Limiting Factor Scores'!F185</f>
        <v>0.53425</v>
      </c>
      <c r="G2105" s="18">
        <f>'Limiting Factor Scores'!G185</f>
        <v>1.0619439891290339</v>
      </c>
      <c r="H2105" s="18">
        <f>'Limiting Factor Scores'!H185</f>
        <v>0.32148178154173013</v>
      </c>
      <c r="I2105" s="17">
        <f>LFAT!A126</f>
        <v>9</v>
      </c>
      <c r="J2105" s="16" t="str">
        <f>LFAT!B126</f>
        <v>Nutrient Enhancement</v>
      </c>
      <c r="K2105" s="16" t="str">
        <f>LFAT!D126</f>
        <v>N</v>
      </c>
      <c r="L2105" s="19">
        <f>LFAT!F126</f>
        <v>0.1</v>
      </c>
      <c r="M2105" s="16" t="str">
        <f>LFAT!G126</f>
        <v>R</v>
      </c>
      <c r="N2105" s="19">
        <f>LFAT!I126</f>
        <v>0.1</v>
      </c>
      <c r="O2105" s="18">
        <f>LFAT!J126</f>
        <v>0.01</v>
      </c>
      <c r="P2105" s="18">
        <f t="shared" si="96"/>
        <v>5.3425E-3</v>
      </c>
      <c r="Q2105" s="18">
        <f t="shared" si="97"/>
        <v>1.061943989129034E-2</v>
      </c>
      <c r="R2105" s="18">
        <f t="shared" si="98"/>
        <v>3.2148178154173014E-3</v>
      </c>
    </row>
    <row r="2106" spans="1:18" ht="18" customHeight="1" x14ac:dyDescent="0.2">
      <c r="A2106" s="16" t="str">
        <f>'Limiting Factor Scores'!A186</f>
        <v>UGR12</v>
      </c>
      <c r="B2106" s="16" t="str">
        <f>'Limiting Factor Scores'!B186</f>
        <v>Upper Grande Ronde</v>
      </c>
      <c r="C2106" s="16" t="str">
        <f>'Limiting Factor Scores'!C186</f>
        <v>Decreased Sediment Quantity</v>
      </c>
      <c r="D2106" s="18">
        <f>'Limiting Factor Scores'!D186</f>
        <v>0.2281</v>
      </c>
      <c r="E2106" s="19">
        <f>'Limiting Factor Scores'!E186</f>
        <v>3.1</v>
      </c>
      <c r="F2106" s="18">
        <f>'Limiting Factor Scores'!F186</f>
        <v>0.57250000000000001</v>
      </c>
      <c r="G2106" s="18">
        <f>'Limiting Factor Scores'!G186</f>
        <v>0.67625540184168031</v>
      </c>
      <c r="H2106" s="18">
        <f>'Limiting Factor Scores'!H186</f>
        <v>0.201449488481314</v>
      </c>
      <c r="I2106" s="17">
        <f>LFAT!A129</f>
        <v>9</v>
      </c>
      <c r="J2106" s="16" t="str">
        <f>LFAT!B129</f>
        <v>Nutrient Enhancement</v>
      </c>
      <c r="K2106" s="16" t="str">
        <f>LFAT!D129</f>
        <v>N</v>
      </c>
      <c r="L2106" s="19">
        <f>LFAT!F129</f>
        <v>0.1</v>
      </c>
      <c r="M2106" s="16" t="str">
        <f>LFAT!G129</f>
        <v>R</v>
      </c>
      <c r="N2106" s="19">
        <f>LFAT!I129</f>
        <v>0.1</v>
      </c>
      <c r="O2106" s="18">
        <f>LFAT!J129</f>
        <v>0.01</v>
      </c>
      <c r="P2106" s="18">
        <f t="shared" si="96"/>
        <v>5.7250000000000001E-3</v>
      </c>
      <c r="Q2106" s="18">
        <f t="shared" si="97"/>
        <v>6.7625540184168033E-3</v>
      </c>
      <c r="R2106" s="18">
        <f t="shared" si="98"/>
        <v>2.0144948848131402E-3</v>
      </c>
    </row>
    <row r="2107" spans="1:18" ht="18" customHeight="1" x14ac:dyDescent="0.2">
      <c r="A2107" s="16" t="str">
        <f>'Limiting Factor Scores'!A187</f>
        <v>UGR12</v>
      </c>
      <c r="B2107" s="16" t="str">
        <f>'Limiting Factor Scores'!B187</f>
        <v>Upper Grande Ronde</v>
      </c>
      <c r="C2107" s="16" t="str">
        <f>'Limiting Factor Scores'!C187</f>
        <v>Decreased Water Quantity</v>
      </c>
      <c r="D2107" s="18">
        <f>'Limiting Factor Scores'!D187</f>
        <v>0.2281</v>
      </c>
      <c r="E2107" s="19">
        <f>'Limiting Factor Scores'!E187</f>
        <v>3</v>
      </c>
      <c r="F2107" s="18">
        <f>'Limiting Factor Scores'!F187</f>
        <v>0.55000000000000004</v>
      </c>
      <c r="G2107" s="18">
        <f>'Limiting Factor Scores'!G187</f>
        <v>0.94001639300051998</v>
      </c>
      <c r="H2107" s="18">
        <f>'Limiting Factor Scores'!H187</f>
        <v>0.27168176361264956</v>
      </c>
      <c r="I2107" s="17">
        <f>LFAT!A127</f>
        <v>9</v>
      </c>
      <c r="J2107" s="16" t="str">
        <f>LFAT!B127</f>
        <v>Nutrient Enhancement</v>
      </c>
      <c r="K2107" s="16" t="str">
        <f>LFAT!D127</f>
        <v>N</v>
      </c>
      <c r="L2107" s="19">
        <f>LFAT!F127</f>
        <v>0.1</v>
      </c>
      <c r="M2107" s="16" t="str">
        <f>LFAT!G127</f>
        <v>R</v>
      </c>
      <c r="N2107" s="19">
        <f>LFAT!I127</f>
        <v>0.1</v>
      </c>
      <c r="O2107" s="18">
        <f>LFAT!J127</f>
        <v>0.01</v>
      </c>
      <c r="P2107" s="18">
        <f t="shared" si="96"/>
        <v>5.5000000000000005E-3</v>
      </c>
      <c r="Q2107" s="18">
        <f t="shared" si="97"/>
        <v>9.4001639300051992E-3</v>
      </c>
      <c r="R2107" s="18">
        <f t="shared" si="98"/>
        <v>2.7168176361264955E-3</v>
      </c>
    </row>
    <row r="2108" spans="1:18" ht="18" customHeight="1" x14ac:dyDescent="0.2">
      <c r="A2108" s="16" t="str">
        <f>'Limiting Factor Scores'!A188</f>
        <v>UGR12</v>
      </c>
      <c r="B2108" s="16" t="str">
        <f>'Limiting Factor Scores'!B188</f>
        <v>Upper Grande Ronde</v>
      </c>
      <c r="C2108" s="16" t="str">
        <f>'Limiting Factor Scores'!C188</f>
        <v>Floodplain Condition</v>
      </c>
      <c r="D2108" s="18">
        <f>'Limiting Factor Scores'!D188</f>
        <v>0.2281</v>
      </c>
      <c r="E2108" s="19">
        <f>'Limiting Factor Scores'!E188</f>
        <v>2.77</v>
      </c>
      <c r="F2108" s="18">
        <f>'Limiting Factor Scores'!F188</f>
        <v>0.49825000000000003</v>
      </c>
      <c r="G2108" s="18">
        <f>'Limiting Factor Scores'!G188</f>
        <v>0.69083465772727892</v>
      </c>
      <c r="H2108" s="18">
        <f>'Limiting Factor Scores'!H188</f>
        <v>0.19614508812727394</v>
      </c>
      <c r="I2108" s="17">
        <f>LFAT!A124</f>
        <v>9</v>
      </c>
      <c r="J2108" s="16" t="str">
        <f>LFAT!B124</f>
        <v>Nutrient Enhancement</v>
      </c>
      <c r="K2108" s="16" t="str">
        <f>LFAT!D124</f>
        <v>I</v>
      </c>
      <c r="L2108" s="19">
        <f>LFAT!F124</f>
        <v>0.5</v>
      </c>
      <c r="M2108" s="16" t="str">
        <f>LFAT!G124</f>
        <v>R</v>
      </c>
      <c r="N2108" s="19">
        <f>LFAT!I124</f>
        <v>0.1</v>
      </c>
      <c r="O2108" s="18">
        <f>LFAT!J124</f>
        <v>0.05</v>
      </c>
      <c r="P2108" s="18">
        <f t="shared" si="96"/>
        <v>2.4912500000000004E-2</v>
      </c>
      <c r="Q2108" s="18">
        <f t="shared" si="97"/>
        <v>3.4541732886363946E-2</v>
      </c>
      <c r="R2108" s="18">
        <f t="shared" si="98"/>
        <v>9.8072544063636975E-3</v>
      </c>
    </row>
    <row r="2109" spans="1:18" ht="18" customHeight="1" x14ac:dyDescent="0.2">
      <c r="A2109" s="16" t="str">
        <f>'Limiting Factor Scores'!A189</f>
        <v>UGR12</v>
      </c>
      <c r="B2109" s="16" t="str">
        <f>'Limiting Factor Scores'!B189</f>
        <v>Upper Grande Ronde</v>
      </c>
      <c r="C2109" s="16" t="str">
        <f>'Limiting Factor Scores'!C189</f>
        <v>Increased Sediment Quantity</v>
      </c>
      <c r="D2109" s="18">
        <f>'Limiting Factor Scores'!D189</f>
        <v>0.2281</v>
      </c>
      <c r="E2109" s="19">
        <f>'Limiting Factor Scores'!E189</f>
        <v>2.77</v>
      </c>
      <c r="F2109" s="18">
        <f>'Limiting Factor Scores'!F189</f>
        <v>0.49825000000000003</v>
      </c>
      <c r="G2109" s="18">
        <f>'Limiting Factor Scores'!G189</f>
        <v>0.4132019279545352</v>
      </c>
      <c r="H2109" s="18">
        <f>'Limiting Factor Scores'!H189</f>
        <v>0.1359426225227261</v>
      </c>
      <c r="I2109" s="17">
        <f>LFAT!A130</f>
        <v>9</v>
      </c>
      <c r="J2109" s="16" t="str">
        <f>LFAT!B130</f>
        <v>Nutrient Enhancement</v>
      </c>
      <c r="K2109" s="16" t="str">
        <f>LFAT!D130</f>
        <v>N</v>
      </c>
      <c r="L2109" s="19">
        <f>LFAT!F130</f>
        <v>0.1</v>
      </c>
      <c r="M2109" s="16" t="str">
        <f>LFAT!G130</f>
        <v>R</v>
      </c>
      <c r="N2109" s="19">
        <f>LFAT!I130</f>
        <v>0.1</v>
      </c>
      <c r="O2109" s="18">
        <f>LFAT!J130</f>
        <v>0.01</v>
      </c>
      <c r="P2109" s="18">
        <f t="shared" si="96"/>
        <v>4.9824999999999999E-3</v>
      </c>
      <c r="Q2109" s="18">
        <f t="shared" si="97"/>
        <v>4.1320192795453519E-3</v>
      </c>
      <c r="R2109" s="18">
        <f t="shared" si="98"/>
        <v>1.3594262252272611E-3</v>
      </c>
    </row>
    <row r="2110" spans="1:18" ht="18" customHeight="1" x14ac:dyDescent="0.2">
      <c r="A2110" s="16" t="str">
        <f>'Limiting Factor Scores'!A190</f>
        <v>UGR12</v>
      </c>
      <c r="B2110" s="16" t="str">
        <f>'Limiting Factor Scores'!B190</f>
        <v>Upper Grande Ronde</v>
      </c>
      <c r="C2110" s="16" t="str">
        <f>'Limiting Factor Scores'!C190</f>
        <v>Non-Native Species Interactions and Competition</v>
      </c>
      <c r="D2110" s="18">
        <f>'Limiting Factor Scores'!D190</f>
        <v>0.2281</v>
      </c>
      <c r="E2110" s="19">
        <f>'Limiting Factor Scores'!E190</f>
        <v>1.26</v>
      </c>
      <c r="F2110" s="18">
        <f>'Limiting Factor Scores'!F190</f>
        <v>0.1585</v>
      </c>
      <c r="G2110" s="18">
        <f>'Limiting Factor Scores'!G190</f>
        <v>0.14539012534164836</v>
      </c>
      <c r="H2110" s="18">
        <f>'Limiting Factor Scores'!H190</f>
        <v>5.128681863991319E-2</v>
      </c>
      <c r="I2110" s="17">
        <f>LFAT!A136</f>
        <v>9</v>
      </c>
      <c r="J2110" s="16" t="str">
        <f>LFAT!B136</f>
        <v>Nutrient Enhancement</v>
      </c>
      <c r="K2110" s="16" t="str">
        <f>LFAT!D136</f>
        <v>N</v>
      </c>
      <c r="L2110" s="19">
        <f>LFAT!F136</f>
        <v>0.1</v>
      </c>
      <c r="M2110" s="16" t="str">
        <f>LFAT!G136</f>
        <v>R</v>
      </c>
      <c r="N2110" s="19">
        <f>LFAT!I136</f>
        <v>0.1</v>
      </c>
      <c r="O2110" s="18">
        <f>LFAT!J136</f>
        <v>0.01</v>
      </c>
      <c r="P2110" s="18">
        <f t="shared" si="96"/>
        <v>1.585E-3</v>
      </c>
      <c r="Q2110" s="18">
        <f t="shared" si="97"/>
        <v>1.4539012534164836E-3</v>
      </c>
      <c r="R2110" s="18">
        <f t="shared" si="98"/>
        <v>5.128681863991319E-4</v>
      </c>
    </row>
    <row r="2111" spans="1:18" ht="18" customHeight="1" x14ac:dyDescent="0.2">
      <c r="A2111" s="16" t="str">
        <f>'Limiting Factor Scores'!A191</f>
        <v>UGR12</v>
      </c>
      <c r="B2111" s="16" t="str">
        <f>'Limiting Factor Scores'!B191</f>
        <v>Upper Grande Ronde</v>
      </c>
      <c r="C2111" s="16" t="str">
        <f>'Limiting Factor Scores'!C191</f>
        <v>Predation</v>
      </c>
      <c r="D2111" s="18">
        <f>'Limiting Factor Scores'!D191</f>
        <v>0.2281</v>
      </c>
      <c r="E2111" s="19">
        <f>'Limiting Factor Scores'!E191</f>
        <v>1</v>
      </c>
      <c r="F2111" s="18">
        <f>'Limiting Factor Scores'!F191</f>
        <v>0.1</v>
      </c>
      <c r="G2111" s="18">
        <f>'Limiting Factor Scores'!G191</f>
        <v>0.12252228575013001</v>
      </c>
      <c r="H2111" s="18">
        <f>'Limiting Factor Scores'!H191</f>
        <v>3.7460537151622703E-2</v>
      </c>
      <c r="I2111" s="17">
        <f>LFAT!A134</f>
        <v>9</v>
      </c>
      <c r="J2111" s="16" t="str">
        <f>LFAT!B134</f>
        <v>Nutrient Enhancement</v>
      </c>
      <c r="K2111" s="16" t="str">
        <f>LFAT!D134</f>
        <v>N</v>
      </c>
      <c r="L2111" s="19">
        <f>LFAT!F134</f>
        <v>0.1</v>
      </c>
      <c r="M2111" s="16" t="str">
        <f>LFAT!G134</f>
        <v>R</v>
      </c>
      <c r="N2111" s="19">
        <f>LFAT!I134</f>
        <v>0.1</v>
      </c>
      <c r="O2111" s="18">
        <f>LFAT!J134</f>
        <v>0.01</v>
      </c>
      <c r="P2111" s="18">
        <f t="shared" si="96"/>
        <v>1E-3</v>
      </c>
      <c r="Q2111" s="18">
        <f t="shared" si="97"/>
        <v>1.2252228575013002E-3</v>
      </c>
      <c r="R2111" s="18">
        <f t="shared" si="98"/>
        <v>3.7460537151622704E-4</v>
      </c>
    </row>
    <row r="2112" spans="1:18" ht="18" customHeight="1" x14ac:dyDescent="0.2">
      <c r="A2112" s="16" t="str">
        <f>'Limiting Factor Scores'!A192</f>
        <v>UGR12</v>
      </c>
      <c r="B2112" s="16" t="str">
        <f>'Limiting Factor Scores'!B192</f>
        <v>Upper Grande Ronde</v>
      </c>
      <c r="C2112" s="16" t="str">
        <f>'Limiting Factor Scores'!C192</f>
        <v>Riparian Condition</v>
      </c>
      <c r="D2112" s="18">
        <f>'Limiting Factor Scores'!D192</f>
        <v>0.2281</v>
      </c>
      <c r="E2112" s="19">
        <f>'Limiting Factor Scores'!E192</f>
        <v>2.77</v>
      </c>
      <c r="F2112" s="18">
        <f>'Limiting Factor Scores'!F192</f>
        <v>0.49825000000000003</v>
      </c>
      <c r="G2112" s="18">
        <f>'Limiting Factor Scores'!G192</f>
        <v>0.7054469067045579</v>
      </c>
      <c r="H2112" s="18">
        <f>'Limiting Factor Scores'!H192</f>
        <v>0.22778060706818437</v>
      </c>
      <c r="I2112" s="17">
        <f>LFAT!A123</f>
        <v>9</v>
      </c>
      <c r="J2112" s="16" t="str">
        <f>LFAT!B123</f>
        <v>Nutrient Enhancement</v>
      </c>
      <c r="K2112" s="16" t="str">
        <f>LFAT!D123</f>
        <v>I</v>
      </c>
      <c r="L2112" s="19">
        <f>LFAT!F123</f>
        <v>0.5</v>
      </c>
      <c r="M2112" s="16" t="str">
        <f>LFAT!G123</f>
        <v>CD</v>
      </c>
      <c r="N2112" s="19">
        <f>LFAT!I123</f>
        <v>0.5</v>
      </c>
      <c r="O2112" s="18">
        <f>LFAT!J123</f>
        <v>0.25</v>
      </c>
      <c r="P2112" s="18">
        <f t="shared" si="96"/>
        <v>0.12456250000000001</v>
      </c>
      <c r="Q2112" s="18">
        <f t="shared" si="97"/>
        <v>0.17636172667613947</v>
      </c>
      <c r="R2112" s="18">
        <f t="shared" si="98"/>
        <v>5.6945151767046093E-2</v>
      </c>
    </row>
    <row r="2113" spans="1:18" ht="18" customHeight="1" x14ac:dyDescent="0.2">
      <c r="A2113" s="16" t="str">
        <f>'Limiting Factor Scores'!A193</f>
        <v>UGR12</v>
      </c>
      <c r="B2113" s="16" t="str">
        <f>'Limiting Factor Scores'!B193</f>
        <v>Upper Grande Ronde</v>
      </c>
      <c r="C2113" s="16" t="str">
        <f>'Limiting Factor Scores'!C193</f>
        <v>Side Channel and Wetland Habitat</v>
      </c>
      <c r="D2113" s="18">
        <f>'Limiting Factor Scores'!D193</f>
        <v>0.2281</v>
      </c>
      <c r="E2113" s="19">
        <f>'Limiting Factor Scores'!E193</f>
        <v>2.35</v>
      </c>
      <c r="F2113" s="18">
        <f>'Limiting Factor Scores'!F193</f>
        <v>0.40375</v>
      </c>
      <c r="G2113" s="18">
        <f>'Limiting Factor Scores'!G193</f>
        <v>0.70781873912783655</v>
      </c>
      <c r="H2113" s="18">
        <f>'Limiting Factor Scores'!H193</f>
        <v>0.20630679643214819</v>
      </c>
      <c r="I2113" s="17">
        <f>LFAT!A125</f>
        <v>9</v>
      </c>
      <c r="J2113" s="16" t="str">
        <f>LFAT!B125</f>
        <v>Nutrient Enhancement</v>
      </c>
      <c r="K2113" s="16" t="str">
        <f>LFAT!D125</f>
        <v>N</v>
      </c>
      <c r="L2113" s="19">
        <f>LFAT!F125</f>
        <v>0.1</v>
      </c>
      <c r="M2113" s="16" t="str">
        <f>LFAT!G125</f>
        <v>R</v>
      </c>
      <c r="N2113" s="19">
        <f>LFAT!I125</f>
        <v>0.1</v>
      </c>
      <c r="O2113" s="18">
        <f>LFAT!J125</f>
        <v>0.01</v>
      </c>
      <c r="P2113" s="18">
        <f t="shared" si="96"/>
        <v>4.0375000000000003E-3</v>
      </c>
      <c r="Q2113" s="18">
        <f t="shared" si="97"/>
        <v>7.0781873912783653E-3</v>
      </c>
      <c r="R2113" s="18">
        <f t="shared" si="98"/>
        <v>2.0630679643214821E-3</v>
      </c>
    </row>
    <row r="2114" spans="1:18" ht="18" customHeight="1" x14ac:dyDescent="0.2">
      <c r="A2114" s="16" t="str">
        <f>'Limiting Factor Scores'!A194</f>
        <v>UGR12</v>
      </c>
      <c r="B2114" s="16" t="str">
        <f>'Limiting Factor Scores'!B194</f>
        <v>Upper Grande Ronde</v>
      </c>
      <c r="C2114" s="16" t="str">
        <f>'Limiting Factor Scores'!C194</f>
        <v>Summer Water Temperature</v>
      </c>
      <c r="D2114" s="18">
        <f>'Limiting Factor Scores'!D194</f>
        <v>0.2281</v>
      </c>
      <c r="E2114" s="19">
        <f>'Limiting Factor Scores'!E194</f>
        <v>2.08</v>
      </c>
      <c r="F2114" s="18">
        <f>'Limiting Factor Scores'!F194</f>
        <v>0.34300000000000003</v>
      </c>
      <c r="G2114" s="18">
        <f>'Limiting Factor Scores'!G194</f>
        <v>0.52084353998882305</v>
      </c>
      <c r="H2114" s="18">
        <f>'Limiting Factor Scores'!H194</f>
        <v>0.16299273269720579</v>
      </c>
      <c r="I2114" s="17">
        <f>LFAT!A131</f>
        <v>9</v>
      </c>
      <c r="J2114" s="16" t="str">
        <f>LFAT!B131</f>
        <v>Nutrient Enhancement</v>
      </c>
      <c r="K2114" s="16" t="str">
        <f>LFAT!D131</f>
        <v>N</v>
      </c>
      <c r="L2114" s="19">
        <f>LFAT!F131</f>
        <v>0.1</v>
      </c>
      <c r="M2114" s="16" t="str">
        <f>LFAT!G131</f>
        <v>R</v>
      </c>
      <c r="N2114" s="19">
        <f>LFAT!I131</f>
        <v>0.1</v>
      </c>
      <c r="O2114" s="18">
        <f>LFAT!J131</f>
        <v>0.01</v>
      </c>
      <c r="P2114" s="18">
        <f t="shared" ref="P2114:P2177" si="99">F2114*O2114</f>
        <v>3.4300000000000003E-3</v>
      </c>
      <c r="Q2114" s="18">
        <f t="shared" ref="Q2114:Q2177" si="100">G2114*O2114</f>
        <v>5.2084353998882301E-3</v>
      </c>
      <c r="R2114" s="18">
        <f t="shared" ref="R2114:R2177" si="101">H2114*O2114</f>
        <v>1.6299273269720579E-3</v>
      </c>
    </row>
    <row r="2115" spans="1:18" ht="18" customHeight="1" x14ac:dyDescent="0.2">
      <c r="A2115" s="16" t="str">
        <f>'Limiting Factor Scores'!A195</f>
        <v>UGR12</v>
      </c>
      <c r="B2115" s="16" t="str">
        <f>'Limiting Factor Scores'!B195</f>
        <v>Upper Grande Ronde</v>
      </c>
      <c r="C2115" s="16" t="str">
        <f>'Limiting Factor Scores'!C195</f>
        <v>Water Quality</v>
      </c>
      <c r="D2115" s="18">
        <f>'Limiting Factor Scores'!D195</f>
        <v>0.2281</v>
      </c>
      <c r="E2115" s="19">
        <f>'Limiting Factor Scores'!E195</f>
        <v>2</v>
      </c>
      <c r="F2115" s="18">
        <f>'Limiting Factor Scores'!F195</f>
        <v>0.32500000000000001</v>
      </c>
      <c r="G2115" s="18">
        <f>'Limiting Factor Scores'!G195</f>
        <v>0.43155705368792252</v>
      </c>
      <c r="H2115" s="18">
        <f>'Limiting Factor Scores'!H195</f>
        <v>0.11979282485415281</v>
      </c>
      <c r="I2115" s="17">
        <f>LFAT!A133</f>
        <v>9</v>
      </c>
      <c r="J2115" s="16" t="str">
        <f>LFAT!B133</f>
        <v>Nutrient Enhancement</v>
      </c>
      <c r="K2115" s="16" t="str">
        <f>LFAT!D133</f>
        <v>N</v>
      </c>
      <c r="L2115" s="19">
        <f>LFAT!F133</f>
        <v>0.1</v>
      </c>
      <c r="M2115" s="16" t="str">
        <f>LFAT!G133</f>
        <v>R</v>
      </c>
      <c r="N2115" s="19">
        <f>LFAT!I133</f>
        <v>0.1</v>
      </c>
      <c r="O2115" s="18">
        <f>LFAT!J133</f>
        <v>0.01</v>
      </c>
      <c r="P2115" s="18">
        <f t="shared" si="99"/>
        <v>3.2500000000000003E-3</v>
      </c>
      <c r="Q2115" s="18">
        <f t="shared" si="100"/>
        <v>4.3155705368792254E-3</v>
      </c>
      <c r="R2115" s="18">
        <f t="shared" si="101"/>
        <v>1.1979282485415281E-3</v>
      </c>
    </row>
    <row r="2116" spans="1:18" ht="18" customHeight="1" x14ac:dyDescent="0.2">
      <c r="A2116" s="16" t="str">
        <f>'Limiting Factor Scores'!A196</f>
        <v>UGR12</v>
      </c>
      <c r="B2116" s="16" t="str">
        <f>'Limiting Factor Scores'!B196</f>
        <v>Upper Grande Ronde</v>
      </c>
      <c r="C2116" s="16" t="str">
        <f>'Limiting Factor Scores'!C196</f>
        <v>Winter Water Temperature</v>
      </c>
      <c r="D2116" s="18">
        <f>'Limiting Factor Scores'!D196</f>
        <v>0.2281</v>
      </c>
      <c r="E2116" s="19">
        <f>'Limiting Factor Scores'!E196</f>
        <v>2</v>
      </c>
      <c r="F2116" s="18">
        <f>'Limiting Factor Scores'!F196</f>
        <v>0.32500000000000001</v>
      </c>
      <c r="G2116" s="18">
        <f>'Limiting Factor Scores'!G196</f>
        <v>0.35530648215344746</v>
      </c>
      <c r="H2116" s="18">
        <f>'Limiting Factor Scores'!H196</f>
        <v>9.6774683583395679E-2</v>
      </c>
      <c r="I2116" s="17">
        <f>LFAT!A132</f>
        <v>9</v>
      </c>
      <c r="J2116" s="16" t="str">
        <f>LFAT!B132</f>
        <v>Nutrient Enhancement</v>
      </c>
      <c r="K2116" s="16" t="str">
        <f>LFAT!D132</f>
        <v>N</v>
      </c>
      <c r="L2116" s="19">
        <f>LFAT!F132</f>
        <v>0.1</v>
      </c>
      <c r="M2116" s="16" t="str">
        <f>LFAT!G132</f>
        <v>R</v>
      </c>
      <c r="N2116" s="19">
        <f>LFAT!I132</f>
        <v>0.1</v>
      </c>
      <c r="O2116" s="18">
        <f>LFAT!J132</f>
        <v>0.01</v>
      </c>
      <c r="P2116" s="18">
        <f t="shared" si="99"/>
        <v>3.2500000000000003E-3</v>
      </c>
      <c r="Q2116" s="18">
        <f t="shared" si="100"/>
        <v>3.5530648215344744E-3</v>
      </c>
      <c r="R2116" s="18">
        <f t="shared" si="101"/>
        <v>9.6774683583395686E-4</v>
      </c>
    </row>
    <row r="2117" spans="1:18" ht="18" customHeight="1" x14ac:dyDescent="0.2">
      <c r="A2117" s="16" t="str">
        <f>'Limiting Factor Scores'!A182</f>
        <v>UGR12</v>
      </c>
      <c r="B2117" s="16" t="str">
        <f>'Limiting Factor Scores'!B182</f>
        <v>Upper Grande Ronde</v>
      </c>
      <c r="C2117" s="16" t="str">
        <f>'Limiting Factor Scores'!C182</f>
        <v>Altered Flow Timing</v>
      </c>
      <c r="D2117" s="18">
        <f>'Limiting Factor Scores'!D182</f>
        <v>0.2281</v>
      </c>
      <c r="E2117" s="19">
        <f>'Limiting Factor Scores'!E182</f>
        <v>2.62</v>
      </c>
      <c r="F2117" s="18">
        <f>'Limiting Factor Scores'!F182</f>
        <v>0.46450000000000002</v>
      </c>
      <c r="G2117" s="18">
        <f>'Limiting Factor Scores'!G182</f>
        <v>0.55549355930085031</v>
      </c>
      <c r="H2117" s="18">
        <f>'Limiting Factor Scores'!H182</f>
        <v>0.15459219260953913</v>
      </c>
      <c r="I2117" s="17">
        <f>LFAT!A143</f>
        <v>10</v>
      </c>
      <c r="J2117" s="16" t="str">
        <f>LFAT!B143</f>
        <v>Upland Treatments</v>
      </c>
      <c r="K2117" s="16" t="str">
        <f>LFAT!D143</f>
        <v>I</v>
      </c>
      <c r="L2117" s="19">
        <f>LFAT!F143</f>
        <v>0.5</v>
      </c>
      <c r="M2117" s="16" t="str">
        <f>LFAT!G143</f>
        <v>CD</v>
      </c>
      <c r="N2117" s="19">
        <f>LFAT!I143</f>
        <v>0.5</v>
      </c>
      <c r="O2117" s="18">
        <f>LFAT!J143</f>
        <v>0.25</v>
      </c>
      <c r="P2117" s="18">
        <f t="shared" si="99"/>
        <v>0.11612500000000001</v>
      </c>
      <c r="Q2117" s="18">
        <f t="shared" si="100"/>
        <v>0.13887338982521258</v>
      </c>
      <c r="R2117" s="18">
        <f t="shared" si="101"/>
        <v>3.8648048152384783E-2</v>
      </c>
    </row>
    <row r="2118" spans="1:18" ht="18" customHeight="1" x14ac:dyDescent="0.2">
      <c r="A2118" s="16" t="str">
        <f>'Limiting Factor Scores'!A183</f>
        <v>UGR12</v>
      </c>
      <c r="B2118" s="16" t="str">
        <f>'Limiting Factor Scores'!B183</f>
        <v>Upper Grande Ronde</v>
      </c>
      <c r="C2118" s="16" t="str">
        <f>'Limiting Factor Scores'!C183</f>
        <v>Altered Primary Productivity</v>
      </c>
      <c r="D2118" s="18">
        <f>'Limiting Factor Scores'!D183</f>
        <v>0.2281</v>
      </c>
      <c r="E2118" s="19">
        <f>'Limiting Factor Scores'!E183</f>
        <v>3.11</v>
      </c>
      <c r="F2118" s="18">
        <f>'Limiting Factor Scores'!F183</f>
        <v>0.57474999999999998</v>
      </c>
      <c r="G2118" s="18">
        <f>'Limiting Factor Scores'!G183</f>
        <v>0.47664386972778527</v>
      </c>
      <c r="H2118" s="18">
        <f>'Limiting Factor Scores'!H183</f>
        <v>0.13650368740321359</v>
      </c>
      <c r="I2118" s="17">
        <f>LFAT!A150</f>
        <v>10</v>
      </c>
      <c r="J2118" s="16" t="str">
        <f>LFAT!B150</f>
        <v>Upland Treatments</v>
      </c>
      <c r="K2118" s="16" t="str">
        <f>LFAT!D150</f>
        <v>I</v>
      </c>
      <c r="L2118" s="19">
        <f>LFAT!F150</f>
        <v>0.5</v>
      </c>
      <c r="M2118" s="16" t="str">
        <f>LFAT!G150</f>
        <v>CD</v>
      </c>
      <c r="N2118" s="19">
        <f>LFAT!I150</f>
        <v>0.5</v>
      </c>
      <c r="O2118" s="18">
        <f>LFAT!J150</f>
        <v>0.25</v>
      </c>
      <c r="P2118" s="18">
        <f t="shared" si="99"/>
        <v>0.1436875</v>
      </c>
      <c r="Q2118" s="18">
        <f t="shared" si="100"/>
        <v>0.11916096743194632</v>
      </c>
      <c r="R2118" s="18">
        <f t="shared" si="101"/>
        <v>3.4125921850803397E-2</v>
      </c>
    </row>
    <row r="2119" spans="1:18" ht="18" customHeight="1" x14ac:dyDescent="0.2">
      <c r="A2119" s="16" t="str">
        <f>'Limiting Factor Scores'!A184</f>
        <v>UGR12</v>
      </c>
      <c r="B2119" s="16" t="str">
        <f>'Limiting Factor Scores'!B184</f>
        <v>Upper Grande Ronde</v>
      </c>
      <c r="C2119" s="16" t="str">
        <f>'Limiting Factor Scores'!C184</f>
        <v>Anthropogenic Barriers</v>
      </c>
      <c r="D2119" s="18">
        <f>'Limiting Factor Scores'!D184</f>
        <v>0.2281</v>
      </c>
      <c r="E2119" s="19">
        <f>'Limiting Factor Scores'!E184</f>
        <v>2.15</v>
      </c>
      <c r="F2119" s="18">
        <f>'Limiting Factor Scores'!F184</f>
        <v>0.35875000000000001</v>
      </c>
      <c r="G2119" s="18">
        <f>'Limiting Factor Scores'!G184</f>
        <v>0.43428814365647894</v>
      </c>
      <c r="H2119" s="18">
        <f>'Limiting Factor Scores'!H184</f>
        <v>0.13754601070931832</v>
      </c>
      <c r="I2119" s="17">
        <f>LFAT!A137</f>
        <v>10</v>
      </c>
      <c r="J2119" s="16" t="str">
        <f>LFAT!B137</f>
        <v>Upland Treatments</v>
      </c>
      <c r="K2119" s="16" t="str">
        <f>LFAT!D137</f>
        <v>N</v>
      </c>
      <c r="L2119" s="19">
        <f>LFAT!F137</f>
        <v>0.1</v>
      </c>
      <c r="M2119" s="16" t="str">
        <f>LFAT!G137</f>
        <v>R</v>
      </c>
      <c r="N2119" s="19">
        <f>LFAT!I137</f>
        <v>0.1</v>
      </c>
      <c r="O2119" s="18">
        <f>LFAT!J137</f>
        <v>0.01</v>
      </c>
      <c r="P2119" s="18">
        <f t="shared" si="99"/>
        <v>3.5875000000000004E-3</v>
      </c>
      <c r="Q2119" s="18">
        <f t="shared" si="100"/>
        <v>4.3428814365647894E-3</v>
      </c>
      <c r="R2119" s="18">
        <f t="shared" si="101"/>
        <v>1.3754601070931833E-3</v>
      </c>
    </row>
    <row r="2120" spans="1:18" ht="18" customHeight="1" x14ac:dyDescent="0.2">
      <c r="A2120" s="16" t="str">
        <f>'Limiting Factor Scores'!A185</f>
        <v>UGR12</v>
      </c>
      <c r="B2120" s="16" t="str">
        <f>'Limiting Factor Scores'!B185</f>
        <v>Upper Grande Ronde</v>
      </c>
      <c r="C2120" s="16" t="str">
        <f>'Limiting Factor Scores'!C185</f>
        <v>Channel and Habitat Structure</v>
      </c>
      <c r="D2120" s="18">
        <f>'Limiting Factor Scores'!D185</f>
        <v>0.2281</v>
      </c>
      <c r="E2120" s="19">
        <f>'Limiting Factor Scores'!E185</f>
        <v>2.93</v>
      </c>
      <c r="F2120" s="18">
        <f>'Limiting Factor Scores'!F185</f>
        <v>0.53425</v>
      </c>
      <c r="G2120" s="18">
        <f>'Limiting Factor Scores'!G185</f>
        <v>1.0619439891290339</v>
      </c>
      <c r="H2120" s="18">
        <f>'Limiting Factor Scores'!H185</f>
        <v>0.32148178154173013</v>
      </c>
      <c r="I2120" s="17">
        <f>LFAT!A141</f>
        <v>10</v>
      </c>
      <c r="J2120" s="16" t="str">
        <f>LFAT!B141</f>
        <v>Upland Treatments</v>
      </c>
      <c r="K2120" s="16" t="str">
        <f>LFAT!D141</f>
        <v>N</v>
      </c>
      <c r="L2120" s="19">
        <f>LFAT!F141</f>
        <v>0.1</v>
      </c>
      <c r="M2120" s="16" t="str">
        <f>LFAT!G141</f>
        <v>R</v>
      </c>
      <c r="N2120" s="19">
        <f>LFAT!I141</f>
        <v>0.1</v>
      </c>
      <c r="O2120" s="18">
        <f>LFAT!J141</f>
        <v>0.01</v>
      </c>
      <c r="P2120" s="18">
        <f t="shared" si="99"/>
        <v>5.3425E-3</v>
      </c>
      <c r="Q2120" s="18">
        <f t="shared" si="100"/>
        <v>1.061943989129034E-2</v>
      </c>
      <c r="R2120" s="18">
        <f t="shared" si="101"/>
        <v>3.2148178154173014E-3</v>
      </c>
    </row>
    <row r="2121" spans="1:18" ht="18" customHeight="1" x14ac:dyDescent="0.2">
      <c r="A2121" s="16" t="str">
        <f>'Limiting Factor Scores'!A186</f>
        <v>UGR12</v>
      </c>
      <c r="B2121" s="16" t="str">
        <f>'Limiting Factor Scores'!B186</f>
        <v>Upper Grande Ronde</v>
      </c>
      <c r="C2121" s="16" t="str">
        <f>'Limiting Factor Scores'!C186</f>
        <v>Decreased Sediment Quantity</v>
      </c>
      <c r="D2121" s="18">
        <f>'Limiting Factor Scores'!D186</f>
        <v>0.2281</v>
      </c>
      <c r="E2121" s="19">
        <f>'Limiting Factor Scores'!E186</f>
        <v>3.1</v>
      </c>
      <c r="F2121" s="18">
        <f>'Limiting Factor Scores'!F186</f>
        <v>0.57250000000000001</v>
      </c>
      <c r="G2121" s="18">
        <f>'Limiting Factor Scores'!G186</f>
        <v>0.67625540184168031</v>
      </c>
      <c r="H2121" s="18">
        <f>'Limiting Factor Scores'!H186</f>
        <v>0.201449488481314</v>
      </c>
      <c r="I2121" s="17">
        <f>LFAT!A144</f>
        <v>10</v>
      </c>
      <c r="J2121" s="16" t="str">
        <f>LFAT!B144</f>
        <v>Upland Treatments</v>
      </c>
      <c r="K2121" s="16" t="str">
        <f>LFAT!D144</f>
        <v>I</v>
      </c>
      <c r="L2121" s="19">
        <f>LFAT!F144</f>
        <v>0.5</v>
      </c>
      <c r="M2121" s="16" t="str">
        <f>LFAT!G144</f>
        <v>CD</v>
      </c>
      <c r="N2121" s="19">
        <f>LFAT!I144</f>
        <v>0.5</v>
      </c>
      <c r="O2121" s="18">
        <f>LFAT!J144</f>
        <v>0.25</v>
      </c>
      <c r="P2121" s="18">
        <f t="shared" si="99"/>
        <v>0.143125</v>
      </c>
      <c r="Q2121" s="18">
        <f t="shared" si="100"/>
        <v>0.16906385046042008</v>
      </c>
      <c r="R2121" s="18">
        <f t="shared" si="101"/>
        <v>5.03623721203285E-2</v>
      </c>
    </row>
    <row r="2122" spans="1:18" ht="18" customHeight="1" x14ac:dyDescent="0.2">
      <c r="A2122" s="16" t="str">
        <f>'Limiting Factor Scores'!A187</f>
        <v>UGR12</v>
      </c>
      <c r="B2122" s="16" t="str">
        <f>'Limiting Factor Scores'!B187</f>
        <v>Upper Grande Ronde</v>
      </c>
      <c r="C2122" s="16" t="str">
        <f>'Limiting Factor Scores'!C187</f>
        <v>Decreased Water Quantity</v>
      </c>
      <c r="D2122" s="18">
        <f>'Limiting Factor Scores'!D187</f>
        <v>0.2281</v>
      </c>
      <c r="E2122" s="19">
        <f>'Limiting Factor Scores'!E187</f>
        <v>3</v>
      </c>
      <c r="F2122" s="18">
        <f>'Limiting Factor Scores'!F187</f>
        <v>0.55000000000000004</v>
      </c>
      <c r="G2122" s="18">
        <f>'Limiting Factor Scores'!G187</f>
        <v>0.94001639300051998</v>
      </c>
      <c r="H2122" s="18">
        <f>'Limiting Factor Scores'!H187</f>
        <v>0.27168176361264956</v>
      </c>
      <c r="I2122" s="17">
        <f>LFAT!A142</f>
        <v>10</v>
      </c>
      <c r="J2122" s="16" t="str">
        <f>LFAT!B142</f>
        <v>Upland Treatments</v>
      </c>
      <c r="K2122" s="16" t="str">
        <f>LFAT!D142</f>
        <v>I</v>
      </c>
      <c r="L2122" s="19">
        <f>LFAT!F142</f>
        <v>0.5</v>
      </c>
      <c r="M2122" s="16" t="str">
        <f>LFAT!G142</f>
        <v>CD</v>
      </c>
      <c r="N2122" s="19">
        <f>LFAT!I142</f>
        <v>0.5</v>
      </c>
      <c r="O2122" s="18">
        <f>LFAT!J142</f>
        <v>0.25</v>
      </c>
      <c r="P2122" s="18">
        <f t="shared" si="99"/>
        <v>0.13750000000000001</v>
      </c>
      <c r="Q2122" s="18">
        <f t="shared" si="100"/>
        <v>0.23500409825012999</v>
      </c>
      <c r="R2122" s="18">
        <f t="shared" si="101"/>
        <v>6.7920440903162391E-2</v>
      </c>
    </row>
    <row r="2123" spans="1:18" ht="18" customHeight="1" x14ac:dyDescent="0.2">
      <c r="A2123" s="16" t="str">
        <f>'Limiting Factor Scores'!A188</f>
        <v>UGR12</v>
      </c>
      <c r="B2123" s="16" t="str">
        <f>'Limiting Factor Scores'!B188</f>
        <v>Upper Grande Ronde</v>
      </c>
      <c r="C2123" s="16" t="str">
        <f>'Limiting Factor Scores'!C188</f>
        <v>Floodplain Condition</v>
      </c>
      <c r="D2123" s="18">
        <f>'Limiting Factor Scores'!D188</f>
        <v>0.2281</v>
      </c>
      <c r="E2123" s="19">
        <f>'Limiting Factor Scores'!E188</f>
        <v>2.77</v>
      </c>
      <c r="F2123" s="18">
        <f>'Limiting Factor Scores'!F188</f>
        <v>0.49825000000000003</v>
      </c>
      <c r="G2123" s="18">
        <f>'Limiting Factor Scores'!G188</f>
        <v>0.69083465772727892</v>
      </c>
      <c r="H2123" s="18">
        <f>'Limiting Factor Scores'!H188</f>
        <v>0.19614508812727394</v>
      </c>
      <c r="I2123" s="17">
        <f>LFAT!A139</f>
        <v>10</v>
      </c>
      <c r="J2123" s="16" t="str">
        <f>LFAT!B139</f>
        <v>Upland Treatments</v>
      </c>
      <c r="K2123" s="16" t="str">
        <f>LFAT!D139</f>
        <v>N</v>
      </c>
      <c r="L2123" s="19">
        <f>LFAT!F139</f>
        <v>0.1</v>
      </c>
      <c r="M2123" s="16" t="str">
        <f>LFAT!G139</f>
        <v>R</v>
      </c>
      <c r="N2123" s="19">
        <f>LFAT!I139</f>
        <v>0.1</v>
      </c>
      <c r="O2123" s="18">
        <f>LFAT!J139</f>
        <v>0.01</v>
      </c>
      <c r="P2123" s="18">
        <f t="shared" si="99"/>
        <v>4.9824999999999999E-3</v>
      </c>
      <c r="Q2123" s="18">
        <f t="shared" si="100"/>
        <v>6.9083465772727896E-3</v>
      </c>
      <c r="R2123" s="18">
        <f t="shared" si="101"/>
        <v>1.9614508812727392E-3</v>
      </c>
    </row>
    <row r="2124" spans="1:18" ht="18" customHeight="1" x14ac:dyDescent="0.2">
      <c r="A2124" s="16" t="str">
        <f>'Limiting Factor Scores'!A189</f>
        <v>UGR12</v>
      </c>
      <c r="B2124" s="16" t="str">
        <f>'Limiting Factor Scores'!B189</f>
        <v>Upper Grande Ronde</v>
      </c>
      <c r="C2124" s="16" t="str">
        <f>'Limiting Factor Scores'!C189</f>
        <v>Increased Sediment Quantity</v>
      </c>
      <c r="D2124" s="18">
        <f>'Limiting Factor Scores'!D189</f>
        <v>0.2281</v>
      </c>
      <c r="E2124" s="19">
        <f>'Limiting Factor Scores'!E189</f>
        <v>2.77</v>
      </c>
      <c r="F2124" s="18">
        <f>'Limiting Factor Scores'!F189</f>
        <v>0.49825000000000003</v>
      </c>
      <c r="G2124" s="18">
        <f>'Limiting Factor Scores'!G189</f>
        <v>0.4132019279545352</v>
      </c>
      <c r="H2124" s="18">
        <f>'Limiting Factor Scores'!H189</f>
        <v>0.1359426225227261</v>
      </c>
      <c r="I2124" s="17">
        <f>LFAT!A145</f>
        <v>10</v>
      </c>
      <c r="J2124" s="16" t="str">
        <f>LFAT!B145</f>
        <v>Upland Treatments</v>
      </c>
      <c r="K2124" s="16" t="str">
        <f>LFAT!D145</f>
        <v>I</v>
      </c>
      <c r="L2124" s="19">
        <f>LFAT!F145</f>
        <v>0.5</v>
      </c>
      <c r="M2124" s="16" t="str">
        <f>LFAT!G145</f>
        <v>CD</v>
      </c>
      <c r="N2124" s="19">
        <f>LFAT!I145</f>
        <v>0.5</v>
      </c>
      <c r="O2124" s="18">
        <f>LFAT!J145</f>
        <v>0.25</v>
      </c>
      <c r="P2124" s="18">
        <f t="shared" si="99"/>
        <v>0.12456250000000001</v>
      </c>
      <c r="Q2124" s="18">
        <f t="shared" si="100"/>
        <v>0.1033004819886338</v>
      </c>
      <c r="R2124" s="18">
        <f t="shared" si="101"/>
        <v>3.3985655630681524E-2</v>
      </c>
    </row>
    <row r="2125" spans="1:18" ht="18" customHeight="1" x14ac:dyDescent="0.2">
      <c r="A2125" s="16" t="str">
        <f>'Limiting Factor Scores'!A190</f>
        <v>UGR12</v>
      </c>
      <c r="B2125" s="16" t="str">
        <f>'Limiting Factor Scores'!B190</f>
        <v>Upper Grande Ronde</v>
      </c>
      <c r="C2125" s="16" t="str">
        <f>'Limiting Factor Scores'!C190</f>
        <v>Non-Native Species Interactions and Competition</v>
      </c>
      <c r="D2125" s="18">
        <f>'Limiting Factor Scores'!D190</f>
        <v>0.2281</v>
      </c>
      <c r="E2125" s="19">
        <f>'Limiting Factor Scores'!E190</f>
        <v>1.26</v>
      </c>
      <c r="F2125" s="18">
        <f>'Limiting Factor Scores'!F190</f>
        <v>0.1585</v>
      </c>
      <c r="G2125" s="18">
        <f>'Limiting Factor Scores'!G190</f>
        <v>0.14539012534164836</v>
      </c>
      <c r="H2125" s="18">
        <f>'Limiting Factor Scores'!H190</f>
        <v>5.128681863991319E-2</v>
      </c>
      <c r="I2125" s="17">
        <f>LFAT!A151</f>
        <v>10</v>
      </c>
      <c r="J2125" s="16" t="str">
        <f>LFAT!B151</f>
        <v>Upland Treatments</v>
      </c>
      <c r="K2125" s="16" t="str">
        <f>LFAT!D151</f>
        <v>N</v>
      </c>
      <c r="L2125" s="19">
        <f>LFAT!F151</f>
        <v>0.1</v>
      </c>
      <c r="M2125" s="16" t="str">
        <f>LFAT!G151</f>
        <v>R</v>
      </c>
      <c r="N2125" s="19">
        <f>LFAT!I151</f>
        <v>0.1</v>
      </c>
      <c r="O2125" s="18">
        <f>LFAT!J151</f>
        <v>0.01</v>
      </c>
      <c r="P2125" s="18">
        <f t="shared" si="99"/>
        <v>1.585E-3</v>
      </c>
      <c r="Q2125" s="18">
        <f t="shared" si="100"/>
        <v>1.4539012534164836E-3</v>
      </c>
      <c r="R2125" s="18">
        <f t="shared" si="101"/>
        <v>5.128681863991319E-4</v>
      </c>
    </row>
    <row r="2126" spans="1:18" ht="18" customHeight="1" x14ac:dyDescent="0.2">
      <c r="A2126" s="16" t="str">
        <f>'Limiting Factor Scores'!A191</f>
        <v>UGR12</v>
      </c>
      <c r="B2126" s="16" t="str">
        <f>'Limiting Factor Scores'!B191</f>
        <v>Upper Grande Ronde</v>
      </c>
      <c r="C2126" s="16" t="str">
        <f>'Limiting Factor Scores'!C191</f>
        <v>Predation</v>
      </c>
      <c r="D2126" s="18">
        <f>'Limiting Factor Scores'!D191</f>
        <v>0.2281</v>
      </c>
      <c r="E2126" s="19">
        <f>'Limiting Factor Scores'!E191</f>
        <v>1</v>
      </c>
      <c r="F2126" s="18">
        <f>'Limiting Factor Scores'!F191</f>
        <v>0.1</v>
      </c>
      <c r="G2126" s="18">
        <f>'Limiting Factor Scores'!G191</f>
        <v>0.12252228575013001</v>
      </c>
      <c r="H2126" s="18">
        <f>'Limiting Factor Scores'!H191</f>
        <v>3.7460537151622703E-2</v>
      </c>
      <c r="I2126" s="17">
        <f>LFAT!A149</f>
        <v>10</v>
      </c>
      <c r="J2126" s="16" t="str">
        <f>LFAT!B149</f>
        <v>Upland Treatments</v>
      </c>
      <c r="K2126" s="16" t="str">
        <f>LFAT!D149</f>
        <v>N</v>
      </c>
      <c r="L2126" s="19">
        <f>LFAT!F149</f>
        <v>0.1</v>
      </c>
      <c r="M2126" s="16" t="str">
        <f>LFAT!G149</f>
        <v>R</v>
      </c>
      <c r="N2126" s="19">
        <f>LFAT!I149</f>
        <v>0.1</v>
      </c>
      <c r="O2126" s="18">
        <f>LFAT!J149</f>
        <v>0.01</v>
      </c>
      <c r="P2126" s="18">
        <f t="shared" si="99"/>
        <v>1E-3</v>
      </c>
      <c r="Q2126" s="18">
        <f t="shared" si="100"/>
        <v>1.2252228575013002E-3</v>
      </c>
      <c r="R2126" s="18">
        <f t="shared" si="101"/>
        <v>3.7460537151622704E-4</v>
      </c>
    </row>
    <row r="2127" spans="1:18" ht="18" customHeight="1" x14ac:dyDescent="0.2">
      <c r="A2127" s="16" t="str">
        <f>'Limiting Factor Scores'!A192</f>
        <v>UGR12</v>
      </c>
      <c r="B2127" s="16" t="str">
        <f>'Limiting Factor Scores'!B192</f>
        <v>Upper Grande Ronde</v>
      </c>
      <c r="C2127" s="16" t="str">
        <f>'Limiting Factor Scores'!C192</f>
        <v>Riparian Condition</v>
      </c>
      <c r="D2127" s="18">
        <f>'Limiting Factor Scores'!D192</f>
        <v>0.2281</v>
      </c>
      <c r="E2127" s="19">
        <f>'Limiting Factor Scores'!E192</f>
        <v>2.77</v>
      </c>
      <c r="F2127" s="18">
        <f>'Limiting Factor Scores'!F192</f>
        <v>0.49825000000000003</v>
      </c>
      <c r="G2127" s="18">
        <f>'Limiting Factor Scores'!G192</f>
        <v>0.7054469067045579</v>
      </c>
      <c r="H2127" s="18">
        <f>'Limiting Factor Scores'!H192</f>
        <v>0.22778060706818437</v>
      </c>
      <c r="I2127" s="17">
        <f>LFAT!A138</f>
        <v>10</v>
      </c>
      <c r="J2127" s="16" t="str">
        <f>LFAT!B138</f>
        <v>Upland Treatments</v>
      </c>
      <c r="K2127" s="16" t="str">
        <f>LFAT!D138</f>
        <v>N</v>
      </c>
      <c r="L2127" s="19">
        <f>LFAT!F138</f>
        <v>0.1</v>
      </c>
      <c r="M2127" s="16" t="str">
        <f>LFAT!G138</f>
        <v>R</v>
      </c>
      <c r="N2127" s="19">
        <f>LFAT!I138</f>
        <v>0.1</v>
      </c>
      <c r="O2127" s="18">
        <f>LFAT!J138</f>
        <v>0.01</v>
      </c>
      <c r="P2127" s="18">
        <f t="shared" si="99"/>
        <v>4.9824999999999999E-3</v>
      </c>
      <c r="Q2127" s="18">
        <f t="shared" si="100"/>
        <v>7.054469067045579E-3</v>
      </c>
      <c r="R2127" s="18">
        <f t="shared" si="101"/>
        <v>2.2778060706818439E-3</v>
      </c>
    </row>
    <row r="2128" spans="1:18" ht="18" customHeight="1" x14ac:dyDescent="0.2">
      <c r="A2128" s="16" t="str">
        <f>'Limiting Factor Scores'!A193</f>
        <v>UGR12</v>
      </c>
      <c r="B2128" s="16" t="str">
        <f>'Limiting Factor Scores'!B193</f>
        <v>Upper Grande Ronde</v>
      </c>
      <c r="C2128" s="16" t="str">
        <f>'Limiting Factor Scores'!C193</f>
        <v>Side Channel and Wetland Habitat</v>
      </c>
      <c r="D2128" s="18">
        <f>'Limiting Factor Scores'!D193</f>
        <v>0.2281</v>
      </c>
      <c r="E2128" s="19">
        <f>'Limiting Factor Scores'!E193</f>
        <v>2.35</v>
      </c>
      <c r="F2128" s="18">
        <f>'Limiting Factor Scores'!F193</f>
        <v>0.40375</v>
      </c>
      <c r="G2128" s="18">
        <f>'Limiting Factor Scores'!G193</f>
        <v>0.70781873912783655</v>
      </c>
      <c r="H2128" s="18">
        <f>'Limiting Factor Scores'!H193</f>
        <v>0.20630679643214819</v>
      </c>
      <c r="I2128" s="17">
        <f>LFAT!A140</f>
        <v>10</v>
      </c>
      <c r="J2128" s="16" t="str">
        <f>LFAT!B140</f>
        <v>Upland Treatments</v>
      </c>
      <c r="K2128" s="16" t="str">
        <f>LFAT!D140</f>
        <v>N</v>
      </c>
      <c r="L2128" s="19">
        <f>LFAT!F140</f>
        <v>0.1</v>
      </c>
      <c r="M2128" s="16" t="str">
        <f>LFAT!G140</f>
        <v>R</v>
      </c>
      <c r="N2128" s="19">
        <f>LFAT!I140</f>
        <v>0.1</v>
      </c>
      <c r="O2128" s="18">
        <f>LFAT!J140</f>
        <v>0.01</v>
      </c>
      <c r="P2128" s="18">
        <f t="shared" si="99"/>
        <v>4.0375000000000003E-3</v>
      </c>
      <c r="Q2128" s="18">
        <f t="shared" si="100"/>
        <v>7.0781873912783653E-3</v>
      </c>
      <c r="R2128" s="18">
        <f t="shared" si="101"/>
        <v>2.0630679643214821E-3</v>
      </c>
    </row>
    <row r="2129" spans="1:18" ht="18" customHeight="1" x14ac:dyDescent="0.2">
      <c r="A2129" s="16" t="str">
        <f>'Limiting Factor Scores'!A194</f>
        <v>UGR12</v>
      </c>
      <c r="B2129" s="16" t="str">
        <f>'Limiting Factor Scores'!B194</f>
        <v>Upper Grande Ronde</v>
      </c>
      <c r="C2129" s="16" t="str">
        <f>'Limiting Factor Scores'!C194</f>
        <v>Summer Water Temperature</v>
      </c>
      <c r="D2129" s="18">
        <f>'Limiting Factor Scores'!D194</f>
        <v>0.2281</v>
      </c>
      <c r="E2129" s="19">
        <f>'Limiting Factor Scores'!E194</f>
        <v>2.08</v>
      </c>
      <c r="F2129" s="18">
        <f>'Limiting Factor Scores'!F194</f>
        <v>0.34300000000000003</v>
      </c>
      <c r="G2129" s="18">
        <f>'Limiting Factor Scores'!G194</f>
        <v>0.52084353998882305</v>
      </c>
      <c r="H2129" s="18">
        <f>'Limiting Factor Scores'!H194</f>
        <v>0.16299273269720579</v>
      </c>
      <c r="I2129" s="17">
        <f>LFAT!A146</f>
        <v>10</v>
      </c>
      <c r="J2129" s="16" t="str">
        <f>LFAT!B146</f>
        <v>Upland Treatments</v>
      </c>
      <c r="K2129" s="16" t="str">
        <f>LFAT!D146</f>
        <v>I</v>
      </c>
      <c r="L2129" s="19">
        <f>LFAT!F146</f>
        <v>0.5</v>
      </c>
      <c r="M2129" s="16" t="str">
        <f>LFAT!G146</f>
        <v>CD</v>
      </c>
      <c r="N2129" s="19">
        <f>LFAT!I146</f>
        <v>0.5</v>
      </c>
      <c r="O2129" s="18">
        <f>LFAT!J146</f>
        <v>0.25</v>
      </c>
      <c r="P2129" s="18">
        <f t="shared" si="99"/>
        <v>8.5750000000000007E-2</v>
      </c>
      <c r="Q2129" s="18">
        <f t="shared" si="100"/>
        <v>0.13021088499720576</v>
      </c>
      <c r="R2129" s="18">
        <f t="shared" si="101"/>
        <v>4.0748183174301449E-2</v>
      </c>
    </row>
    <row r="2130" spans="1:18" ht="18" customHeight="1" x14ac:dyDescent="0.2">
      <c r="A2130" s="16" t="str">
        <f>'Limiting Factor Scores'!A195</f>
        <v>UGR12</v>
      </c>
      <c r="B2130" s="16" t="str">
        <f>'Limiting Factor Scores'!B195</f>
        <v>Upper Grande Ronde</v>
      </c>
      <c r="C2130" s="16" t="str">
        <f>'Limiting Factor Scores'!C195</f>
        <v>Water Quality</v>
      </c>
      <c r="D2130" s="18">
        <f>'Limiting Factor Scores'!D195</f>
        <v>0.2281</v>
      </c>
      <c r="E2130" s="19">
        <f>'Limiting Factor Scores'!E195</f>
        <v>2</v>
      </c>
      <c r="F2130" s="18">
        <f>'Limiting Factor Scores'!F195</f>
        <v>0.32500000000000001</v>
      </c>
      <c r="G2130" s="18">
        <f>'Limiting Factor Scores'!G195</f>
        <v>0.43155705368792252</v>
      </c>
      <c r="H2130" s="18">
        <f>'Limiting Factor Scores'!H195</f>
        <v>0.11979282485415281</v>
      </c>
      <c r="I2130" s="17">
        <f>LFAT!A148</f>
        <v>10</v>
      </c>
      <c r="J2130" s="16" t="str">
        <f>LFAT!B148</f>
        <v>Upland Treatments</v>
      </c>
      <c r="K2130" s="16" t="str">
        <f>LFAT!D148</f>
        <v>I</v>
      </c>
      <c r="L2130" s="19">
        <f>LFAT!F148</f>
        <v>0.5</v>
      </c>
      <c r="M2130" s="16" t="str">
        <f>LFAT!G148</f>
        <v>CD</v>
      </c>
      <c r="N2130" s="19">
        <f>LFAT!I148</f>
        <v>0.5</v>
      </c>
      <c r="O2130" s="18">
        <f>LFAT!J148</f>
        <v>0.25</v>
      </c>
      <c r="P2130" s="18">
        <f t="shared" si="99"/>
        <v>8.1250000000000003E-2</v>
      </c>
      <c r="Q2130" s="18">
        <f t="shared" si="100"/>
        <v>0.10788926342198063</v>
      </c>
      <c r="R2130" s="18">
        <f t="shared" si="101"/>
        <v>2.9948206213538203E-2</v>
      </c>
    </row>
    <row r="2131" spans="1:18" ht="18" customHeight="1" x14ac:dyDescent="0.2">
      <c r="A2131" s="16" t="str">
        <f>'Limiting Factor Scores'!A196</f>
        <v>UGR12</v>
      </c>
      <c r="B2131" s="16" t="str">
        <f>'Limiting Factor Scores'!B196</f>
        <v>Upper Grande Ronde</v>
      </c>
      <c r="C2131" s="16" t="str">
        <f>'Limiting Factor Scores'!C196</f>
        <v>Winter Water Temperature</v>
      </c>
      <c r="D2131" s="18">
        <f>'Limiting Factor Scores'!D196</f>
        <v>0.2281</v>
      </c>
      <c r="E2131" s="19">
        <f>'Limiting Factor Scores'!E196</f>
        <v>2</v>
      </c>
      <c r="F2131" s="18">
        <f>'Limiting Factor Scores'!F196</f>
        <v>0.32500000000000001</v>
      </c>
      <c r="G2131" s="18">
        <f>'Limiting Factor Scores'!G196</f>
        <v>0.35530648215344746</v>
      </c>
      <c r="H2131" s="18">
        <f>'Limiting Factor Scores'!H196</f>
        <v>9.6774683583395679E-2</v>
      </c>
      <c r="I2131" s="17">
        <f>LFAT!A147</f>
        <v>10</v>
      </c>
      <c r="J2131" s="16" t="str">
        <f>LFAT!B147</f>
        <v>Upland Treatments</v>
      </c>
      <c r="K2131" s="16" t="str">
        <f>LFAT!D147</f>
        <v>N</v>
      </c>
      <c r="L2131" s="19">
        <f>LFAT!F147</f>
        <v>0.1</v>
      </c>
      <c r="M2131" s="16" t="str">
        <f>LFAT!G147</f>
        <v>R</v>
      </c>
      <c r="N2131" s="19">
        <f>LFAT!I147</f>
        <v>0.1</v>
      </c>
      <c r="O2131" s="18">
        <f>LFAT!J147</f>
        <v>0.01</v>
      </c>
      <c r="P2131" s="18">
        <f t="shared" si="99"/>
        <v>3.2500000000000003E-3</v>
      </c>
      <c r="Q2131" s="18">
        <f t="shared" si="100"/>
        <v>3.5530648215344744E-3</v>
      </c>
      <c r="R2131" s="18">
        <f t="shared" si="101"/>
        <v>9.6774683583395686E-4</v>
      </c>
    </row>
    <row r="2132" spans="1:18" ht="18" customHeight="1" x14ac:dyDescent="0.2">
      <c r="A2132" s="16" t="str">
        <f>'Limiting Factor Scores'!A182</f>
        <v>UGR12</v>
      </c>
      <c r="B2132" s="16" t="str">
        <f>'Limiting Factor Scores'!B182</f>
        <v>Upper Grande Ronde</v>
      </c>
      <c r="C2132" s="16" t="str">
        <f>'Limiting Factor Scores'!C182</f>
        <v>Altered Flow Timing</v>
      </c>
      <c r="D2132" s="18">
        <f>'Limiting Factor Scores'!D182</f>
        <v>0.2281</v>
      </c>
      <c r="E2132" s="19">
        <f>'Limiting Factor Scores'!E182</f>
        <v>2.62</v>
      </c>
      <c r="F2132" s="18">
        <f>'Limiting Factor Scores'!F182</f>
        <v>0.46450000000000002</v>
      </c>
      <c r="G2132" s="18">
        <f>'Limiting Factor Scores'!G182</f>
        <v>0.55549355930085031</v>
      </c>
      <c r="H2132" s="18">
        <f>'Limiting Factor Scores'!H182</f>
        <v>0.15459219260953913</v>
      </c>
      <c r="I2132" s="17">
        <f>LFAT!A158</f>
        <v>11</v>
      </c>
      <c r="J2132" s="16" t="str">
        <f>LFAT!B158</f>
        <v>Species Management (non-native or unnatural)</v>
      </c>
      <c r="K2132" s="16" t="str">
        <f>LFAT!D158</f>
        <v>N</v>
      </c>
      <c r="L2132" s="19">
        <f>LFAT!F158</f>
        <v>0.1</v>
      </c>
      <c r="M2132" s="16" t="str">
        <f>LFAT!G158</f>
        <v>R</v>
      </c>
      <c r="N2132" s="19">
        <f>LFAT!I158</f>
        <v>0.1</v>
      </c>
      <c r="O2132" s="18">
        <f>LFAT!J158</f>
        <v>0.01</v>
      </c>
      <c r="P2132" s="18">
        <f t="shared" si="99"/>
        <v>4.6450000000000007E-3</v>
      </c>
      <c r="Q2132" s="18">
        <f t="shared" si="100"/>
        <v>5.554935593008503E-3</v>
      </c>
      <c r="R2132" s="18">
        <f t="shared" si="101"/>
        <v>1.5459219260953914E-3</v>
      </c>
    </row>
    <row r="2133" spans="1:18" ht="18" customHeight="1" x14ac:dyDescent="0.2">
      <c r="A2133" s="16" t="str">
        <f>'Limiting Factor Scores'!A183</f>
        <v>UGR12</v>
      </c>
      <c r="B2133" s="16" t="str">
        <f>'Limiting Factor Scores'!B183</f>
        <v>Upper Grande Ronde</v>
      </c>
      <c r="C2133" s="16" t="str">
        <f>'Limiting Factor Scores'!C183</f>
        <v>Altered Primary Productivity</v>
      </c>
      <c r="D2133" s="18">
        <f>'Limiting Factor Scores'!D183</f>
        <v>0.2281</v>
      </c>
      <c r="E2133" s="19">
        <f>'Limiting Factor Scores'!E183</f>
        <v>3.11</v>
      </c>
      <c r="F2133" s="18">
        <f>'Limiting Factor Scores'!F183</f>
        <v>0.57474999999999998</v>
      </c>
      <c r="G2133" s="18">
        <f>'Limiting Factor Scores'!G183</f>
        <v>0.47664386972778527</v>
      </c>
      <c r="H2133" s="18">
        <f>'Limiting Factor Scores'!H183</f>
        <v>0.13650368740321359</v>
      </c>
      <c r="I2133" s="17">
        <f>LFAT!A165</f>
        <v>11</v>
      </c>
      <c r="J2133" s="16" t="str">
        <f>LFAT!B165</f>
        <v>Species Management (non-native or unnatural)</v>
      </c>
      <c r="K2133" s="16" t="str">
        <f>LFAT!D165</f>
        <v>N</v>
      </c>
      <c r="L2133" s="19">
        <f>LFAT!F165</f>
        <v>0.1</v>
      </c>
      <c r="M2133" s="16" t="str">
        <f>LFAT!G165</f>
        <v>R</v>
      </c>
      <c r="N2133" s="19">
        <f>LFAT!I165</f>
        <v>0.1</v>
      </c>
      <c r="O2133" s="18">
        <f>LFAT!J165</f>
        <v>0.01</v>
      </c>
      <c r="P2133" s="18">
        <f t="shared" si="99"/>
        <v>5.7475E-3</v>
      </c>
      <c r="Q2133" s="18">
        <f t="shared" si="100"/>
        <v>4.7664386972778531E-3</v>
      </c>
      <c r="R2133" s="18">
        <f t="shared" si="101"/>
        <v>1.365036874032136E-3</v>
      </c>
    </row>
    <row r="2134" spans="1:18" ht="18" customHeight="1" x14ac:dyDescent="0.2">
      <c r="A2134" s="16" t="str">
        <f>'Limiting Factor Scores'!A184</f>
        <v>UGR12</v>
      </c>
      <c r="B2134" s="16" t="str">
        <f>'Limiting Factor Scores'!B184</f>
        <v>Upper Grande Ronde</v>
      </c>
      <c r="C2134" s="16" t="str">
        <f>'Limiting Factor Scores'!C184</f>
        <v>Anthropogenic Barriers</v>
      </c>
      <c r="D2134" s="18">
        <f>'Limiting Factor Scores'!D184</f>
        <v>0.2281</v>
      </c>
      <c r="E2134" s="19">
        <f>'Limiting Factor Scores'!E184</f>
        <v>2.15</v>
      </c>
      <c r="F2134" s="18">
        <f>'Limiting Factor Scores'!F184</f>
        <v>0.35875000000000001</v>
      </c>
      <c r="G2134" s="18">
        <f>'Limiting Factor Scores'!G184</f>
        <v>0.43428814365647894</v>
      </c>
      <c r="H2134" s="18">
        <f>'Limiting Factor Scores'!H184</f>
        <v>0.13754601070931832</v>
      </c>
      <c r="I2134" s="17">
        <f>LFAT!A152</f>
        <v>11</v>
      </c>
      <c r="J2134" s="16" t="str">
        <f>LFAT!B152</f>
        <v>Species Management (non-native or unnatural)</v>
      </c>
      <c r="K2134" s="16" t="str">
        <f>LFAT!D152</f>
        <v>N</v>
      </c>
      <c r="L2134" s="19">
        <f>LFAT!F152</f>
        <v>0.1</v>
      </c>
      <c r="M2134" s="16" t="str">
        <f>LFAT!G152</f>
        <v>R</v>
      </c>
      <c r="N2134" s="19">
        <f>LFAT!I152</f>
        <v>0.1</v>
      </c>
      <c r="O2134" s="18">
        <f>LFAT!J152</f>
        <v>0.01</v>
      </c>
      <c r="P2134" s="18">
        <f t="shared" si="99"/>
        <v>3.5875000000000004E-3</v>
      </c>
      <c r="Q2134" s="18">
        <f t="shared" si="100"/>
        <v>4.3428814365647894E-3</v>
      </c>
      <c r="R2134" s="18">
        <f t="shared" si="101"/>
        <v>1.3754601070931833E-3</v>
      </c>
    </row>
    <row r="2135" spans="1:18" ht="18" customHeight="1" x14ac:dyDescent="0.2">
      <c r="A2135" s="16" t="str">
        <f>'Limiting Factor Scores'!A185</f>
        <v>UGR12</v>
      </c>
      <c r="B2135" s="16" t="str">
        <f>'Limiting Factor Scores'!B185</f>
        <v>Upper Grande Ronde</v>
      </c>
      <c r="C2135" s="16" t="str">
        <f>'Limiting Factor Scores'!C185</f>
        <v>Channel and Habitat Structure</v>
      </c>
      <c r="D2135" s="18">
        <f>'Limiting Factor Scores'!D185</f>
        <v>0.2281</v>
      </c>
      <c r="E2135" s="19">
        <f>'Limiting Factor Scores'!E185</f>
        <v>2.93</v>
      </c>
      <c r="F2135" s="18">
        <f>'Limiting Factor Scores'!F185</f>
        <v>0.53425</v>
      </c>
      <c r="G2135" s="18">
        <f>'Limiting Factor Scores'!G185</f>
        <v>1.0619439891290339</v>
      </c>
      <c r="H2135" s="18">
        <f>'Limiting Factor Scores'!H185</f>
        <v>0.32148178154173013</v>
      </c>
      <c r="I2135" s="17">
        <f>LFAT!A156</f>
        <v>11</v>
      </c>
      <c r="J2135" s="16" t="str">
        <f>LFAT!B156</f>
        <v>Species Management (non-native or unnatural)</v>
      </c>
      <c r="K2135" s="16" t="str">
        <f>LFAT!D156</f>
        <v>N</v>
      </c>
      <c r="L2135" s="19">
        <f>LFAT!F156</f>
        <v>0.1</v>
      </c>
      <c r="M2135" s="16" t="str">
        <f>LFAT!G156</f>
        <v>R</v>
      </c>
      <c r="N2135" s="19">
        <f>LFAT!I156</f>
        <v>0.1</v>
      </c>
      <c r="O2135" s="18">
        <f>LFAT!J156</f>
        <v>0.01</v>
      </c>
      <c r="P2135" s="18">
        <f t="shared" si="99"/>
        <v>5.3425E-3</v>
      </c>
      <c r="Q2135" s="18">
        <f t="shared" si="100"/>
        <v>1.061943989129034E-2</v>
      </c>
      <c r="R2135" s="18">
        <f t="shared" si="101"/>
        <v>3.2148178154173014E-3</v>
      </c>
    </row>
    <row r="2136" spans="1:18" ht="18" customHeight="1" x14ac:dyDescent="0.2">
      <c r="A2136" s="16" t="str">
        <f>'Limiting Factor Scores'!A186</f>
        <v>UGR12</v>
      </c>
      <c r="B2136" s="16" t="str">
        <f>'Limiting Factor Scores'!B186</f>
        <v>Upper Grande Ronde</v>
      </c>
      <c r="C2136" s="16" t="str">
        <f>'Limiting Factor Scores'!C186</f>
        <v>Decreased Sediment Quantity</v>
      </c>
      <c r="D2136" s="18">
        <f>'Limiting Factor Scores'!D186</f>
        <v>0.2281</v>
      </c>
      <c r="E2136" s="19">
        <f>'Limiting Factor Scores'!E186</f>
        <v>3.1</v>
      </c>
      <c r="F2136" s="18">
        <f>'Limiting Factor Scores'!F186</f>
        <v>0.57250000000000001</v>
      </c>
      <c r="G2136" s="18">
        <f>'Limiting Factor Scores'!G186</f>
        <v>0.67625540184168031</v>
      </c>
      <c r="H2136" s="18">
        <f>'Limiting Factor Scores'!H186</f>
        <v>0.201449488481314</v>
      </c>
      <c r="I2136" s="17">
        <f>LFAT!A159</f>
        <v>11</v>
      </c>
      <c r="J2136" s="16" t="str">
        <f>LFAT!B159</f>
        <v>Species Management (non-native or unnatural)</v>
      </c>
      <c r="K2136" s="16" t="str">
        <f>LFAT!D159</f>
        <v>N</v>
      </c>
      <c r="L2136" s="19">
        <f>LFAT!F159</f>
        <v>0.1</v>
      </c>
      <c r="M2136" s="16" t="str">
        <f>LFAT!G159</f>
        <v>R</v>
      </c>
      <c r="N2136" s="19">
        <f>LFAT!I159</f>
        <v>0.1</v>
      </c>
      <c r="O2136" s="18">
        <f>LFAT!J159</f>
        <v>0.01</v>
      </c>
      <c r="P2136" s="18">
        <f t="shared" si="99"/>
        <v>5.7250000000000001E-3</v>
      </c>
      <c r="Q2136" s="18">
        <f t="shared" si="100"/>
        <v>6.7625540184168033E-3</v>
      </c>
      <c r="R2136" s="18">
        <f t="shared" si="101"/>
        <v>2.0144948848131402E-3</v>
      </c>
    </row>
    <row r="2137" spans="1:18" ht="18" customHeight="1" x14ac:dyDescent="0.2">
      <c r="A2137" s="16" t="str">
        <f>'Limiting Factor Scores'!A187</f>
        <v>UGR12</v>
      </c>
      <c r="B2137" s="16" t="str">
        <f>'Limiting Factor Scores'!B187</f>
        <v>Upper Grande Ronde</v>
      </c>
      <c r="C2137" s="16" t="str">
        <f>'Limiting Factor Scores'!C187</f>
        <v>Decreased Water Quantity</v>
      </c>
      <c r="D2137" s="18">
        <f>'Limiting Factor Scores'!D187</f>
        <v>0.2281</v>
      </c>
      <c r="E2137" s="19">
        <f>'Limiting Factor Scores'!E187</f>
        <v>3</v>
      </c>
      <c r="F2137" s="18">
        <f>'Limiting Factor Scores'!F187</f>
        <v>0.55000000000000004</v>
      </c>
      <c r="G2137" s="18">
        <f>'Limiting Factor Scores'!G187</f>
        <v>0.94001639300051998</v>
      </c>
      <c r="H2137" s="18">
        <f>'Limiting Factor Scores'!H187</f>
        <v>0.27168176361264956</v>
      </c>
      <c r="I2137" s="17">
        <f>LFAT!A157</f>
        <v>11</v>
      </c>
      <c r="J2137" s="16" t="str">
        <f>LFAT!B157</f>
        <v>Species Management (non-native or unnatural)</v>
      </c>
      <c r="K2137" s="16" t="str">
        <f>LFAT!D157</f>
        <v>N</v>
      </c>
      <c r="L2137" s="19">
        <f>LFAT!F157</f>
        <v>0.1</v>
      </c>
      <c r="M2137" s="16" t="str">
        <f>LFAT!G157</f>
        <v>R</v>
      </c>
      <c r="N2137" s="19">
        <f>LFAT!I157</f>
        <v>0.1</v>
      </c>
      <c r="O2137" s="18">
        <f>LFAT!J157</f>
        <v>0.01</v>
      </c>
      <c r="P2137" s="18">
        <f t="shared" si="99"/>
        <v>5.5000000000000005E-3</v>
      </c>
      <c r="Q2137" s="18">
        <f t="shared" si="100"/>
        <v>9.4001639300051992E-3</v>
      </c>
      <c r="R2137" s="18">
        <f t="shared" si="101"/>
        <v>2.7168176361264955E-3</v>
      </c>
    </row>
    <row r="2138" spans="1:18" ht="18" customHeight="1" x14ac:dyDescent="0.2">
      <c r="A2138" s="16" t="str">
        <f>'Limiting Factor Scores'!A188</f>
        <v>UGR12</v>
      </c>
      <c r="B2138" s="16" t="str">
        <f>'Limiting Factor Scores'!B188</f>
        <v>Upper Grande Ronde</v>
      </c>
      <c r="C2138" s="16" t="str">
        <f>'Limiting Factor Scores'!C188</f>
        <v>Floodplain Condition</v>
      </c>
      <c r="D2138" s="18">
        <f>'Limiting Factor Scores'!D188</f>
        <v>0.2281</v>
      </c>
      <c r="E2138" s="19">
        <f>'Limiting Factor Scores'!E188</f>
        <v>2.77</v>
      </c>
      <c r="F2138" s="18">
        <f>'Limiting Factor Scores'!F188</f>
        <v>0.49825000000000003</v>
      </c>
      <c r="G2138" s="18">
        <f>'Limiting Factor Scores'!G188</f>
        <v>0.69083465772727892</v>
      </c>
      <c r="H2138" s="18">
        <f>'Limiting Factor Scores'!H188</f>
        <v>0.19614508812727394</v>
      </c>
      <c r="I2138" s="17">
        <f>LFAT!A154</f>
        <v>11</v>
      </c>
      <c r="J2138" s="16" t="str">
        <f>LFAT!B154</f>
        <v>Species Management (non-native or unnatural)</v>
      </c>
      <c r="K2138" s="16" t="str">
        <f>LFAT!D154</f>
        <v>N</v>
      </c>
      <c r="L2138" s="19">
        <f>LFAT!F154</f>
        <v>0.1</v>
      </c>
      <c r="M2138" s="16" t="str">
        <f>LFAT!G154</f>
        <v>R</v>
      </c>
      <c r="N2138" s="19">
        <f>LFAT!I154</f>
        <v>0.1</v>
      </c>
      <c r="O2138" s="18">
        <f>LFAT!J154</f>
        <v>0.01</v>
      </c>
      <c r="P2138" s="18">
        <f t="shared" si="99"/>
        <v>4.9824999999999999E-3</v>
      </c>
      <c r="Q2138" s="18">
        <f t="shared" si="100"/>
        <v>6.9083465772727896E-3</v>
      </c>
      <c r="R2138" s="18">
        <f t="shared" si="101"/>
        <v>1.9614508812727392E-3</v>
      </c>
    </row>
    <row r="2139" spans="1:18" ht="18" customHeight="1" x14ac:dyDescent="0.2">
      <c r="A2139" s="16" t="str">
        <f>'Limiting Factor Scores'!A189</f>
        <v>UGR12</v>
      </c>
      <c r="B2139" s="16" t="str">
        <f>'Limiting Factor Scores'!B189</f>
        <v>Upper Grande Ronde</v>
      </c>
      <c r="C2139" s="16" t="str">
        <f>'Limiting Factor Scores'!C189</f>
        <v>Increased Sediment Quantity</v>
      </c>
      <c r="D2139" s="18">
        <f>'Limiting Factor Scores'!D189</f>
        <v>0.2281</v>
      </c>
      <c r="E2139" s="19">
        <f>'Limiting Factor Scores'!E189</f>
        <v>2.77</v>
      </c>
      <c r="F2139" s="18">
        <f>'Limiting Factor Scores'!F189</f>
        <v>0.49825000000000003</v>
      </c>
      <c r="G2139" s="18">
        <f>'Limiting Factor Scores'!G189</f>
        <v>0.4132019279545352</v>
      </c>
      <c r="H2139" s="18">
        <f>'Limiting Factor Scores'!H189</f>
        <v>0.1359426225227261</v>
      </c>
      <c r="I2139" s="17">
        <f>LFAT!A160</f>
        <v>11</v>
      </c>
      <c r="J2139" s="16" t="str">
        <f>LFAT!B160</f>
        <v>Species Management (non-native or unnatural)</v>
      </c>
      <c r="K2139" s="16" t="str">
        <f>LFAT!D160</f>
        <v>N</v>
      </c>
      <c r="L2139" s="19">
        <f>LFAT!F160</f>
        <v>0.1</v>
      </c>
      <c r="M2139" s="16" t="str">
        <f>LFAT!G160</f>
        <v>R</v>
      </c>
      <c r="N2139" s="19">
        <f>LFAT!I160</f>
        <v>0.1</v>
      </c>
      <c r="O2139" s="18">
        <f>LFAT!J160</f>
        <v>0.01</v>
      </c>
      <c r="P2139" s="18">
        <f t="shared" si="99"/>
        <v>4.9824999999999999E-3</v>
      </c>
      <c r="Q2139" s="18">
        <f t="shared" si="100"/>
        <v>4.1320192795453519E-3</v>
      </c>
      <c r="R2139" s="18">
        <f t="shared" si="101"/>
        <v>1.3594262252272611E-3</v>
      </c>
    </row>
    <row r="2140" spans="1:18" ht="18" customHeight="1" x14ac:dyDescent="0.2">
      <c r="A2140" s="16" t="str">
        <f>'Limiting Factor Scores'!A190</f>
        <v>UGR12</v>
      </c>
      <c r="B2140" s="16" t="str">
        <f>'Limiting Factor Scores'!B190</f>
        <v>Upper Grande Ronde</v>
      </c>
      <c r="C2140" s="16" t="str">
        <f>'Limiting Factor Scores'!C190</f>
        <v>Non-Native Species Interactions and Competition</v>
      </c>
      <c r="D2140" s="18">
        <f>'Limiting Factor Scores'!D190</f>
        <v>0.2281</v>
      </c>
      <c r="E2140" s="19">
        <f>'Limiting Factor Scores'!E190</f>
        <v>1.26</v>
      </c>
      <c r="F2140" s="18">
        <f>'Limiting Factor Scores'!F190</f>
        <v>0.1585</v>
      </c>
      <c r="G2140" s="18">
        <f>'Limiting Factor Scores'!G190</f>
        <v>0.14539012534164836</v>
      </c>
      <c r="H2140" s="18">
        <f>'Limiting Factor Scores'!H190</f>
        <v>5.128681863991319E-2</v>
      </c>
      <c r="I2140" s="17">
        <f>LFAT!A166</f>
        <v>11</v>
      </c>
      <c r="J2140" s="16" t="str">
        <f>LFAT!B166</f>
        <v>Species Management (non-native or unnatural)</v>
      </c>
      <c r="K2140" s="16" t="str">
        <f>LFAT!D166</f>
        <v>D</v>
      </c>
      <c r="L2140" s="19">
        <f>LFAT!F166</f>
        <v>1</v>
      </c>
      <c r="M2140" s="16" t="str">
        <f>LFAT!G166</f>
        <v>C</v>
      </c>
      <c r="N2140" s="19">
        <f>LFAT!I166</f>
        <v>1</v>
      </c>
      <c r="O2140" s="18">
        <f>LFAT!J166</f>
        <v>1</v>
      </c>
      <c r="P2140" s="18">
        <f t="shared" si="99"/>
        <v>0.1585</v>
      </c>
      <c r="Q2140" s="18">
        <f t="shared" si="100"/>
        <v>0.14539012534164836</v>
      </c>
      <c r="R2140" s="18">
        <f t="shared" si="101"/>
        <v>5.128681863991319E-2</v>
      </c>
    </row>
    <row r="2141" spans="1:18" ht="18" customHeight="1" x14ac:dyDescent="0.2">
      <c r="A2141" s="16" t="str">
        <f>'Limiting Factor Scores'!A191</f>
        <v>UGR12</v>
      </c>
      <c r="B2141" s="16" t="str">
        <f>'Limiting Factor Scores'!B191</f>
        <v>Upper Grande Ronde</v>
      </c>
      <c r="C2141" s="16" t="str">
        <f>'Limiting Factor Scores'!C191</f>
        <v>Predation</v>
      </c>
      <c r="D2141" s="18">
        <f>'Limiting Factor Scores'!D191</f>
        <v>0.2281</v>
      </c>
      <c r="E2141" s="19">
        <f>'Limiting Factor Scores'!E191</f>
        <v>1</v>
      </c>
      <c r="F2141" s="18">
        <f>'Limiting Factor Scores'!F191</f>
        <v>0.1</v>
      </c>
      <c r="G2141" s="18">
        <f>'Limiting Factor Scores'!G191</f>
        <v>0.12252228575013001</v>
      </c>
      <c r="H2141" s="18">
        <f>'Limiting Factor Scores'!H191</f>
        <v>3.7460537151622703E-2</v>
      </c>
      <c r="I2141" s="17">
        <f>LFAT!A164</f>
        <v>11</v>
      </c>
      <c r="J2141" s="16" t="str">
        <f>LFAT!B164</f>
        <v>Species Management (non-native or unnatural)</v>
      </c>
      <c r="K2141" s="16" t="str">
        <f>LFAT!D164</f>
        <v>D</v>
      </c>
      <c r="L2141" s="19">
        <f>LFAT!F164</f>
        <v>1</v>
      </c>
      <c r="M2141" s="16" t="str">
        <f>LFAT!G164</f>
        <v>C</v>
      </c>
      <c r="N2141" s="19">
        <f>LFAT!I164</f>
        <v>1</v>
      </c>
      <c r="O2141" s="18">
        <f>LFAT!J164</f>
        <v>1</v>
      </c>
      <c r="P2141" s="18">
        <f t="shared" si="99"/>
        <v>0.1</v>
      </c>
      <c r="Q2141" s="18">
        <f t="shared" si="100"/>
        <v>0.12252228575013001</v>
      </c>
      <c r="R2141" s="18">
        <f t="shared" si="101"/>
        <v>3.7460537151622703E-2</v>
      </c>
    </row>
    <row r="2142" spans="1:18" ht="18" customHeight="1" x14ac:dyDescent="0.2">
      <c r="A2142" s="16" t="str">
        <f>'Limiting Factor Scores'!A192</f>
        <v>UGR12</v>
      </c>
      <c r="B2142" s="16" t="str">
        <f>'Limiting Factor Scores'!B192</f>
        <v>Upper Grande Ronde</v>
      </c>
      <c r="C2142" s="16" t="str">
        <f>'Limiting Factor Scores'!C192</f>
        <v>Riparian Condition</v>
      </c>
      <c r="D2142" s="18">
        <f>'Limiting Factor Scores'!D192</f>
        <v>0.2281</v>
      </c>
      <c r="E2142" s="19">
        <f>'Limiting Factor Scores'!E192</f>
        <v>2.77</v>
      </c>
      <c r="F2142" s="18">
        <f>'Limiting Factor Scores'!F192</f>
        <v>0.49825000000000003</v>
      </c>
      <c r="G2142" s="18">
        <f>'Limiting Factor Scores'!G192</f>
        <v>0.7054469067045579</v>
      </c>
      <c r="H2142" s="18">
        <f>'Limiting Factor Scores'!H192</f>
        <v>0.22778060706818437</v>
      </c>
      <c r="I2142" s="17">
        <f>LFAT!A153</f>
        <v>11</v>
      </c>
      <c r="J2142" s="16" t="str">
        <f>LFAT!B153</f>
        <v>Species Management (non-native or unnatural)</v>
      </c>
      <c r="K2142" s="16" t="str">
        <f>LFAT!D153</f>
        <v>N</v>
      </c>
      <c r="L2142" s="19">
        <f>LFAT!F153</f>
        <v>0.1</v>
      </c>
      <c r="M2142" s="16" t="str">
        <f>LFAT!G153</f>
        <v>R</v>
      </c>
      <c r="N2142" s="19">
        <f>LFAT!I153</f>
        <v>0.1</v>
      </c>
      <c r="O2142" s="18">
        <f>LFAT!J153</f>
        <v>0.01</v>
      </c>
      <c r="P2142" s="18">
        <f t="shared" si="99"/>
        <v>4.9824999999999999E-3</v>
      </c>
      <c r="Q2142" s="18">
        <f t="shared" si="100"/>
        <v>7.054469067045579E-3</v>
      </c>
      <c r="R2142" s="18">
        <f t="shared" si="101"/>
        <v>2.2778060706818439E-3</v>
      </c>
    </row>
    <row r="2143" spans="1:18" ht="18" customHeight="1" x14ac:dyDescent="0.2">
      <c r="A2143" s="16" t="str">
        <f>'Limiting Factor Scores'!A193</f>
        <v>UGR12</v>
      </c>
      <c r="B2143" s="16" t="str">
        <f>'Limiting Factor Scores'!B193</f>
        <v>Upper Grande Ronde</v>
      </c>
      <c r="C2143" s="16" t="str">
        <f>'Limiting Factor Scores'!C193</f>
        <v>Side Channel and Wetland Habitat</v>
      </c>
      <c r="D2143" s="18">
        <f>'Limiting Factor Scores'!D193</f>
        <v>0.2281</v>
      </c>
      <c r="E2143" s="19">
        <f>'Limiting Factor Scores'!E193</f>
        <v>2.35</v>
      </c>
      <c r="F2143" s="18">
        <f>'Limiting Factor Scores'!F193</f>
        <v>0.40375</v>
      </c>
      <c r="G2143" s="18">
        <f>'Limiting Factor Scores'!G193</f>
        <v>0.70781873912783655</v>
      </c>
      <c r="H2143" s="18">
        <f>'Limiting Factor Scores'!H193</f>
        <v>0.20630679643214819</v>
      </c>
      <c r="I2143" s="17">
        <f>LFAT!A155</f>
        <v>11</v>
      </c>
      <c r="J2143" s="16" t="str">
        <f>LFAT!B155</f>
        <v>Species Management (non-native or unnatural)</v>
      </c>
      <c r="K2143" s="16" t="str">
        <f>LFAT!D155</f>
        <v>N</v>
      </c>
      <c r="L2143" s="19">
        <f>LFAT!F155</f>
        <v>0.1</v>
      </c>
      <c r="M2143" s="16" t="str">
        <f>LFAT!G155</f>
        <v>R</v>
      </c>
      <c r="N2143" s="19">
        <f>LFAT!I155</f>
        <v>0.1</v>
      </c>
      <c r="O2143" s="18">
        <f>LFAT!J155</f>
        <v>0.01</v>
      </c>
      <c r="P2143" s="18">
        <f t="shared" si="99"/>
        <v>4.0375000000000003E-3</v>
      </c>
      <c r="Q2143" s="18">
        <f t="shared" si="100"/>
        <v>7.0781873912783653E-3</v>
      </c>
      <c r="R2143" s="18">
        <f t="shared" si="101"/>
        <v>2.0630679643214821E-3</v>
      </c>
    </row>
    <row r="2144" spans="1:18" ht="18" customHeight="1" x14ac:dyDescent="0.2">
      <c r="A2144" s="16" t="str">
        <f>'Limiting Factor Scores'!A194</f>
        <v>UGR12</v>
      </c>
      <c r="B2144" s="16" t="str">
        <f>'Limiting Factor Scores'!B194</f>
        <v>Upper Grande Ronde</v>
      </c>
      <c r="C2144" s="16" t="str">
        <f>'Limiting Factor Scores'!C194</f>
        <v>Summer Water Temperature</v>
      </c>
      <c r="D2144" s="18">
        <f>'Limiting Factor Scores'!D194</f>
        <v>0.2281</v>
      </c>
      <c r="E2144" s="19">
        <f>'Limiting Factor Scores'!E194</f>
        <v>2.08</v>
      </c>
      <c r="F2144" s="18">
        <f>'Limiting Factor Scores'!F194</f>
        <v>0.34300000000000003</v>
      </c>
      <c r="G2144" s="18">
        <f>'Limiting Factor Scores'!G194</f>
        <v>0.52084353998882305</v>
      </c>
      <c r="H2144" s="18">
        <f>'Limiting Factor Scores'!H194</f>
        <v>0.16299273269720579</v>
      </c>
      <c r="I2144" s="17">
        <f>LFAT!A161</f>
        <v>11</v>
      </c>
      <c r="J2144" s="16" t="str">
        <f>LFAT!B161</f>
        <v>Species Management (non-native or unnatural)</v>
      </c>
      <c r="K2144" s="16" t="str">
        <f>LFAT!D161</f>
        <v>N</v>
      </c>
      <c r="L2144" s="19">
        <f>LFAT!F161</f>
        <v>0.1</v>
      </c>
      <c r="M2144" s="16" t="str">
        <f>LFAT!G161</f>
        <v>R</v>
      </c>
      <c r="N2144" s="19">
        <f>LFAT!I161</f>
        <v>0.1</v>
      </c>
      <c r="O2144" s="18">
        <f>LFAT!J161</f>
        <v>0.01</v>
      </c>
      <c r="P2144" s="18">
        <f t="shared" si="99"/>
        <v>3.4300000000000003E-3</v>
      </c>
      <c r="Q2144" s="18">
        <f t="shared" si="100"/>
        <v>5.2084353998882301E-3</v>
      </c>
      <c r="R2144" s="18">
        <f t="shared" si="101"/>
        <v>1.6299273269720579E-3</v>
      </c>
    </row>
    <row r="2145" spans="1:18" ht="18" customHeight="1" x14ac:dyDescent="0.2">
      <c r="A2145" s="16" t="str">
        <f>'Limiting Factor Scores'!A195</f>
        <v>UGR12</v>
      </c>
      <c r="B2145" s="16" t="str">
        <f>'Limiting Factor Scores'!B195</f>
        <v>Upper Grande Ronde</v>
      </c>
      <c r="C2145" s="16" t="str">
        <f>'Limiting Factor Scores'!C195</f>
        <v>Water Quality</v>
      </c>
      <c r="D2145" s="18">
        <f>'Limiting Factor Scores'!D195</f>
        <v>0.2281</v>
      </c>
      <c r="E2145" s="19">
        <f>'Limiting Factor Scores'!E195</f>
        <v>2</v>
      </c>
      <c r="F2145" s="18">
        <f>'Limiting Factor Scores'!F195</f>
        <v>0.32500000000000001</v>
      </c>
      <c r="G2145" s="18">
        <f>'Limiting Factor Scores'!G195</f>
        <v>0.43155705368792252</v>
      </c>
      <c r="H2145" s="18">
        <f>'Limiting Factor Scores'!H195</f>
        <v>0.11979282485415281</v>
      </c>
      <c r="I2145" s="17">
        <f>LFAT!A163</f>
        <v>11</v>
      </c>
      <c r="J2145" s="16" t="str">
        <f>LFAT!B163</f>
        <v>Species Management (non-native or unnatural)</v>
      </c>
      <c r="K2145" s="16" t="str">
        <f>LFAT!D163</f>
        <v>N</v>
      </c>
      <c r="L2145" s="19">
        <f>LFAT!F163</f>
        <v>0.1</v>
      </c>
      <c r="M2145" s="16" t="str">
        <f>LFAT!G163</f>
        <v>R</v>
      </c>
      <c r="N2145" s="19">
        <f>LFAT!I163</f>
        <v>0.1</v>
      </c>
      <c r="O2145" s="18">
        <f>LFAT!J163</f>
        <v>0.01</v>
      </c>
      <c r="P2145" s="18">
        <f t="shared" si="99"/>
        <v>3.2500000000000003E-3</v>
      </c>
      <c r="Q2145" s="18">
        <f t="shared" si="100"/>
        <v>4.3155705368792254E-3</v>
      </c>
      <c r="R2145" s="18">
        <f t="shared" si="101"/>
        <v>1.1979282485415281E-3</v>
      </c>
    </row>
    <row r="2146" spans="1:18" ht="18" customHeight="1" x14ac:dyDescent="0.2">
      <c r="A2146" s="16" t="str">
        <f>'Limiting Factor Scores'!A196</f>
        <v>UGR12</v>
      </c>
      <c r="B2146" s="16" t="str">
        <f>'Limiting Factor Scores'!B196</f>
        <v>Upper Grande Ronde</v>
      </c>
      <c r="C2146" s="16" t="str">
        <f>'Limiting Factor Scores'!C196</f>
        <v>Winter Water Temperature</v>
      </c>
      <c r="D2146" s="18">
        <f>'Limiting Factor Scores'!D196</f>
        <v>0.2281</v>
      </c>
      <c r="E2146" s="19">
        <f>'Limiting Factor Scores'!E196</f>
        <v>2</v>
      </c>
      <c r="F2146" s="18">
        <f>'Limiting Factor Scores'!F196</f>
        <v>0.32500000000000001</v>
      </c>
      <c r="G2146" s="18">
        <f>'Limiting Factor Scores'!G196</f>
        <v>0.35530648215344746</v>
      </c>
      <c r="H2146" s="18">
        <f>'Limiting Factor Scores'!H196</f>
        <v>9.6774683583395679E-2</v>
      </c>
      <c r="I2146" s="17">
        <f>LFAT!A162</f>
        <v>11</v>
      </c>
      <c r="J2146" s="16" t="str">
        <f>LFAT!B162</f>
        <v>Species Management (non-native or unnatural)</v>
      </c>
      <c r="K2146" s="16" t="str">
        <f>LFAT!D162</f>
        <v>N</v>
      </c>
      <c r="L2146" s="19">
        <f>LFAT!F162</f>
        <v>0.1</v>
      </c>
      <c r="M2146" s="16" t="str">
        <f>LFAT!G162</f>
        <v>R</v>
      </c>
      <c r="N2146" s="19">
        <f>LFAT!I162</f>
        <v>0.1</v>
      </c>
      <c r="O2146" s="18">
        <f>LFAT!J162</f>
        <v>0.01</v>
      </c>
      <c r="P2146" s="18">
        <f t="shared" si="99"/>
        <v>3.2500000000000003E-3</v>
      </c>
      <c r="Q2146" s="18">
        <f t="shared" si="100"/>
        <v>3.5530648215344744E-3</v>
      </c>
      <c r="R2146" s="18">
        <f t="shared" si="101"/>
        <v>9.6774683583395686E-4</v>
      </c>
    </row>
    <row r="2147" spans="1:18" ht="18" customHeight="1" x14ac:dyDescent="0.2">
      <c r="A2147" s="16" t="str">
        <f>'Limiting Factor Scores'!A197</f>
        <v>UGR13</v>
      </c>
      <c r="B2147" s="16" t="str">
        <f>'Limiting Factor Scores'!B197</f>
        <v>Upper Grande Ronde</v>
      </c>
      <c r="C2147" s="16" t="str">
        <f>'Limiting Factor Scores'!C197</f>
        <v>Altered Flow Timing</v>
      </c>
      <c r="D2147" s="18">
        <f>'Limiting Factor Scores'!D197</f>
        <v>0.28310000000000002</v>
      </c>
      <c r="E2147" s="19">
        <f>'Limiting Factor Scores'!E197</f>
        <v>3.3</v>
      </c>
      <c r="F2147" s="18">
        <f>'Limiting Factor Scores'!F197</f>
        <v>0.61750000000000005</v>
      </c>
      <c r="G2147" s="18">
        <f>'Limiting Factor Scores'!G197</f>
        <v>0.91652613931068783</v>
      </c>
      <c r="H2147" s="18">
        <f>'Limiting Factor Scores'!H197</f>
        <v>0.25506647752734485</v>
      </c>
      <c r="I2147" s="17">
        <f>LFAT!A8</f>
        <v>1</v>
      </c>
      <c r="J2147" s="16" t="str">
        <f>LFAT!B8</f>
        <v>Protect Land (Easement and Acquisition)</v>
      </c>
      <c r="K2147" s="16" t="str">
        <f>LFAT!D8</f>
        <v>I</v>
      </c>
      <c r="L2147" s="19">
        <f>LFAT!F8</f>
        <v>0.5</v>
      </c>
      <c r="M2147" s="16" t="str">
        <f>LFAT!G8</f>
        <v>CD</v>
      </c>
      <c r="N2147" s="19">
        <f>LFAT!I8</f>
        <v>0.5</v>
      </c>
      <c r="O2147" s="18">
        <f>LFAT!J8</f>
        <v>0.25</v>
      </c>
      <c r="P2147" s="18">
        <f t="shared" si="99"/>
        <v>0.15437500000000001</v>
      </c>
      <c r="Q2147" s="18">
        <f t="shared" si="100"/>
        <v>0.22913153482767196</v>
      </c>
      <c r="R2147" s="18">
        <f t="shared" si="101"/>
        <v>6.3766619381836212E-2</v>
      </c>
    </row>
    <row r="2148" spans="1:18" ht="18" customHeight="1" x14ac:dyDescent="0.2">
      <c r="A2148" s="16" t="str">
        <f>'Limiting Factor Scores'!A198</f>
        <v>UGR13</v>
      </c>
      <c r="B2148" s="16" t="str">
        <f>'Limiting Factor Scores'!B198</f>
        <v>Upper Grande Ronde</v>
      </c>
      <c r="C2148" s="16" t="str">
        <f>'Limiting Factor Scores'!C198</f>
        <v>Altered Primary Productivity</v>
      </c>
      <c r="D2148" s="18">
        <f>'Limiting Factor Scores'!D198</f>
        <v>0.28310000000000002</v>
      </c>
      <c r="E2148" s="19">
        <f>'Limiting Factor Scores'!E198</f>
        <v>3.91</v>
      </c>
      <c r="F2148" s="18">
        <f>'Limiting Factor Scores'!F198</f>
        <v>0.75475000000000003</v>
      </c>
      <c r="G2148" s="18">
        <f>'Limiting Factor Scores'!G198</f>
        <v>0.77684207145452178</v>
      </c>
      <c r="H2148" s="18">
        <f>'Limiting Factor Scores'!H198</f>
        <v>0.22247597004458314</v>
      </c>
      <c r="I2148" s="17">
        <f>LFAT!A15</f>
        <v>1</v>
      </c>
      <c r="J2148" s="16" t="str">
        <f>LFAT!B15</f>
        <v>Protect Land (Easement and Acquisition)</v>
      </c>
      <c r="K2148" s="16" t="str">
        <f>LFAT!D15</f>
        <v>I</v>
      </c>
      <c r="L2148" s="19">
        <f>LFAT!F15</f>
        <v>0.5</v>
      </c>
      <c r="M2148" s="16" t="str">
        <f>LFAT!G15</f>
        <v>CD</v>
      </c>
      <c r="N2148" s="19">
        <f>LFAT!I15</f>
        <v>0.5</v>
      </c>
      <c r="O2148" s="18">
        <f>LFAT!J15</f>
        <v>0.25</v>
      </c>
      <c r="P2148" s="18">
        <f t="shared" si="99"/>
        <v>0.18868750000000001</v>
      </c>
      <c r="Q2148" s="18">
        <f t="shared" si="100"/>
        <v>0.19421051786363044</v>
      </c>
      <c r="R2148" s="18">
        <f t="shared" si="101"/>
        <v>5.5618992511145784E-2</v>
      </c>
    </row>
    <row r="2149" spans="1:18" ht="18" customHeight="1" x14ac:dyDescent="0.2">
      <c r="A2149" s="16" t="str">
        <f>'Limiting Factor Scores'!A199</f>
        <v>UGR13</v>
      </c>
      <c r="B2149" s="16" t="str">
        <f>'Limiting Factor Scores'!B199</f>
        <v>Upper Grande Ronde</v>
      </c>
      <c r="C2149" s="16" t="str">
        <f>'Limiting Factor Scores'!C199</f>
        <v>Anthropogenic Barriers</v>
      </c>
      <c r="D2149" s="18">
        <f>'Limiting Factor Scores'!D199</f>
        <v>0.28310000000000002</v>
      </c>
      <c r="E2149" s="19">
        <f>'Limiting Factor Scores'!E199</f>
        <v>1.82</v>
      </c>
      <c r="F2149" s="18">
        <f>'Limiting Factor Scores'!F199</f>
        <v>0.28449999999999998</v>
      </c>
      <c r="G2149" s="18">
        <f>'Limiting Factor Scores'!G199</f>
        <v>0.4274476345508092</v>
      </c>
      <c r="H2149" s="18">
        <f>'Limiting Factor Scores'!H199</f>
        <v>0.13537951191710199</v>
      </c>
      <c r="I2149" s="17">
        <f>LFAT!A2</f>
        <v>1</v>
      </c>
      <c r="J2149" s="16" t="str">
        <f>LFAT!B2</f>
        <v>Protect Land (Easement and Acquisition)</v>
      </c>
      <c r="K2149" s="16" t="str">
        <f>LFAT!D2</f>
        <v>I</v>
      </c>
      <c r="L2149" s="19">
        <f>LFAT!F2</f>
        <v>0.5</v>
      </c>
      <c r="M2149" s="16" t="str">
        <f>LFAT!G2</f>
        <v>CD</v>
      </c>
      <c r="N2149" s="19">
        <f>LFAT!I2</f>
        <v>0.5</v>
      </c>
      <c r="O2149" s="18">
        <f>LFAT!J2</f>
        <v>0.25</v>
      </c>
      <c r="P2149" s="18">
        <f t="shared" si="99"/>
        <v>7.1124999999999994E-2</v>
      </c>
      <c r="Q2149" s="18">
        <f t="shared" si="100"/>
        <v>0.1068619086377023</v>
      </c>
      <c r="R2149" s="18">
        <f t="shared" si="101"/>
        <v>3.3844877979275496E-2</v>
      </c>
    </row>
    <row r="2150" spans="1:18" ht="18" customHeight="1" x14ac:dyDescent="0.2">
      <c r="A2150" s="16" t="str">
        <f>'Limiting Factor Scores'!A200</f>
        <v>UGR13</v>
      </c>
      <c r="B2150" s="16" t="str">
        <f>'Limiting Factor Scores'!B200</f>
        <v>Upper Grande Ronde</v>
      </c>
      <c r="C2150" s="16" t="str">
        <f>'Limiting Factor Scores'!C200</f>
        <v>Channel and Habitat Structure</v>
      </c>
      <c r="D2150" s="18">
        <f>'Limiting Factor Scores'!D200</f>
        <v>0.28310000000000002</v>
      </c>
      <c r="E2150" s="19">
        <f>'Limiting Factor Scores'!E200</f>
        <v>4.37</v>
      </c>
      <c r="F2150" s="18">
        <f>'Limiting Factor Scores'!F200</f>
        <v>0.85824999999999996</v>
      </c>
      <c r="G2150" s="18">
        <f>'Limiting Factor Scores'!G200</f>
        <v>2.1173150104018954</v>
      </c>
      <c r="H2150" s="18">
        <f>'Limiting Factor Scores'!H200</f>
        <v>0.64097373175709049</v>
      </c>
      <c r="I2150" s="17">
        <f>LFAT!A6</f>
        <v>1</v>
      </c>
      <c r="J2150" s="16" t="str">
        <f>LFAT!B6</f>
        <v>Protect Land (Easement and Acquisition)</v>
      </c>
      <c r="K2150" s="16" t="str">
        <f>LFAT!D6</f>
        <v>I</v>
      </c>
      <c r="L2150" s="19">
        <f>LFAT!F6</f>
        <v>0.5</v>
      </c>
      <c r="M2150" s="16" t="str">
        <f>LFAT!G6</f>
        <v>CD</v>
      </c>
      <c r="N2150" s="19">
        <f>LFAT!I6</f>
        <v>0.5</v>
      </c>
      <c r="O2150" s="18">
        <f>LFAT!J6</f>
        <v>0.25</v>
      </c>
      <c r="P2150" s="18">
        <f t="shared" si="99"/>
        <v>0.21456249999999999</v>
      </c>
      <c r="Q2150" s="18">
        <f t="shared" si="100"/>
        <v>0.52932875260047385</v>
      </c>
      <c r="R2150" s="18">
        <f t="shared" si="101"/>
        <v>0.16024343293927262</v>
      </c>
    </row>
    <row r="2151" spans="1:18" ht="18" customHeight="1" x14ac:dyDescent="0.2">
      <c r="A2151" s="16" t="str">
        <f>'Limiting Factor Scores'!A201</f>
        <v>UGR13</v>
      </c>
      <c r="B2151" s="16" t="str">
        <f>'Limiting Factor Scores'!B201</f>
        <v>Upper Grande Ronde</v>
      </c>
      <c r="C2151" s="16" t="str">
        <f>'Limiting Factor Scores'!C201</f>
        <v>Decreased Sediment Quantity</v>
      </c>
      <c r="D2151" s="18">
        <f>'Limiting Factor Scores'!D201</f>
        <v>0.28310000000000002</v>
      </c>
      <c r="E2151" s="19">
        <f>'Limiting Factor Scores'!E201</f>
        <v>4</v>
      </c>
      <c r="F2151" s="18">
        <f>'Limiting Factor Scores'!F201</f>
        <v>0.77500000000000002</v>
      </c>
      <c r="G2151" s="18">
        <f>'Limiting Factor Scores'!G201</f>
        <v>1.1361915179511726</v>
      </c>
      <c r="H2151" s="18">
        <f>'Limiting Factor Scores'!H201</f>
        <v>0.33845969952289756</v>
      </c>
      <c r="I2151" s="17">
        <f>LFAT!A9</f>
        <v>1</v>
      </c>
      <c r="J2151" s="16" t="str">
        <f>LFAT!B9</f>
        <v>Protect Land (Easement and Acquisition)</v>
      </c>
      <c r="K2151" s="16" t="str">
        <f>LFAT!D9</f>
        <v>I</v>
      </c>
      <c r="L2151" s="19">
        <f>LFAT!F9</f>
        <v>0.5</v>
      </c>
      <c r="M2151" s="16" t="str">
        <f>LFAT!G9</f>
        <v>CD</v>
      </c>
      <c r="N2151" s="19">
        <f>LFAT!I9</f>
        <v>0.5</v>
      </c>
      <c r="O2151" s="18">
        <f>LFAT!J9</f>
        <v>0.25</v>
      </c>
      <c r="P2151" s="18">
        <f t="shared" si="99"/>
        <v>0.19375000000000001</v>
      </c>
      <c r="Q2151" s="18">
        <f t="shared" si="100"/>
        <v>0.28404787948779314</v>
      </c>
      <c r="R2151" s="18">
        <f t="shared" si="101"/>
        <v>8.461492488072439E-2</v>
      </c>
    </row>
    <row r="2152" spans="1:18" ht="18" customHeight="1" x14ac:dyDescent="0.2">
      <c r="A2152" s="16" t="str">
        <f>'Limiting Factor Scores'!A202</f>
        <v>UGR13</v>
      </c>
      <c r="B2152" s="16" t="str">
        <f>'Limiting Factor Scores'!B202</f>
        <v>Upper Grande Ronde</v>
      </c>
      <c r="C2152" s="16" t="str">
        <f>'Limiting Factor Scores'!C202</f>
        <v>Decreased Water Quantity</v>
      </c>
      <c r="D2152" s="18">
        <f>'Limiting Factor Scores'!D202</f>
        <v>0.28310000000000002</v>
      </c>
      <c r="E2152" s="19">
        <f>'Limiting Factor Scores'!E202</f>
        <v>3.63</v>
      </c>
      <c r="F2152" s="18">
        <f>'Limiting Factor Scores'!F202</f>
        <v>0.69174999999999998</v>
      </c>
      <c r="G2152" s="18">
        <f>'Limiting Factor Scores'!G202</f>
        <v>1.4673593704023826</v>
      </c>
      <c r="H2152" s="18">
        <f>'Limiting Factor Scores'!H202</f>
        <v>0.42409343557505996</v>
      </c>
      <c r="I2152" s="17">
        <f>LFAT!A7</f>
        <v>1</v>
      </c>
      <c r="J2152" s="16" t="str">
        <f>LFAT!B7</f>
        <v>Protect Land (Easement and Acquisition)</v>
      </c>
      <c r="K2152" s="16" t="str">
        <f>LFAT!D7</f>
        <v>I</v>
      </c>
      <c r="L2152" s="19">
        <f>LFAT!F7</f>
        <v>0.5</v>
      </c>
      <c r="M2152" s="16" t="str">
        <f>LFAT!G7</f>
        <v>CD</v>
      </c>
      <c r="N2152" s="19">
        <f>LFAT!I7</f>
        <v>0.5</v>
      </c>
      <c r="O2152" s="18">
        <f>LFAT!J7</f>
        <v>0.25</v>
      </c>
      <c r="P2152" s="18">
        <f t="shared" si="99"/>
        <v>0.17293749999999999</v>
      </c>
      <c r="Q2152" s="18">
        <f t="shared" si="100"/>
        <v>0.36683984260059566</v>
      </c>
      <c r="R2152" s="18">
        <f t="shared" si="101"/>
        <v>0.10602335889376499</v>
      </c>
    </row>
    <row r="2153" spans="1:18" ht="18" customHeight="1" x14ac:dyDescent="0.2">
      <c r="A2153" s="16" t="str">
        <f>'Limiting Factor Scores'!A203</f>
        <v>UGR13</v>
      </c>
      <c r="B2153" s="16" t="str">
        <f>'Limiting Factor Scores'!B203</f>
        <v>Upper Grande Ronde</v>
      </c>
      <c r="C2153" s="16" t="str">
        <f>'Limiting Factor Scores'!C203</f>
        <v>Floodplain Condition</v>
      </c>
      <c r="D2153" s="18">
        <f>'Limiting Factor Scores'!D203</f>
        <v>0.28310000000000002</v>
      </c>
      <c r="E2153" s="19">
        <f>'Limiting Factor Scores'!E203</f>
        <v>3.95</v>
      </c>
      <c r="F2153" s="18">
        <f>'Limiting Factor Scores'!F203</f>
        <v>0.76375000000000004</v>
      </c>
      <c r="G2153" s="18">
        <f>'Limiting Factor Scores'!G203</f>
        <v>1.3142942777712365</v>
      </c>
      <c r="H2153" s="18">
        <f>'Limiting Factor Scores'!H203</f>
        <v>0.37316073253577242</v>
      </c>
      <c r="I2153" s="17">
        <f>LFAT!A4</f>
        <v>1</v>
      </c>
      <c r="J2153" s="16" t="str">
        <f>LFAT!B4</f>
        <v>Protect Land (Easement and Acquisition)</v>
      </c>
      <c r="K2153" s="16" t="str">
        <f>LFAT!D4</f>
        <v>I</v>
      </c>
      <c r="L2153" s="19">
        <f>LFAT!F4</f>
        <v>0.5</v>
      </c>
      <c r="M2153" s="16" t="str">
        <f>LFAT!G4</f>
        <v>CD</v>
      </c>
      <c r="N2153" s="19">
        <f>LFAT!I4</f>
        <v>0.5</v>
      </c>
      <c r="O2153" s="18">
        <f>LFAT!J4</f>
        <v>0.25</v>
      </c>
      <c r="P2153" s="18">
        <f t="shared" si="99"/>
        <v>0.19093750000000001</v>
      </c>
      <c r="Q2153" s="18">
        <f t="shared" si="100"/>
        <v>0.32857356944280913</v>
      </c>
      <c r="R2153" s="18">
        <f t="shared" si="101"/>
        <v>9.3290183133943105E-2</v>
      </c>
    </row>
    <row r="2154" spans="1:18" ht="18" customHeight="1" x14ac:dyDescent="0.2">
      <c r="A2154" s="16" t="str">
        <f>'Limiting Factor Scores'!A204</f>
        <v>UGR13</v>
      </c>
      <c r="B2154" s="16" t="str">
        <f>'Limiting Factor Scores'!B204</f>
        <v>Upper Grande Ronde</v>
      </c>
      <c r="C2154" s="16" t="str">
        <f>'Limiting Factor Scores'!C204</f>
        <v>Increased Sediment Quantity</v>
      </c>
      <c r="D2154" s="18">
        <f>'Limiting Factor Scores'!D204</f>
        <v>0.28310000000000002</v>
      </c>
      <c r="E2154" s="19">
        <f>'Limiting Factor Scores'!E204</f>
        <v>3.25</v>
      </c>
      <c r="F2154" s="18">
        <f>'Limiting Factor Scores'!F204</f>
        <v>0.60624999999999996</v>
      </c>
      <c r="G2154" s="18">
        <f>'Limiting Factor Scores'!G204</f>
        <v>0.62399537041312192</v>
      </c>
      <c r="H2154" s="18">
        <f>'Limiting Factor Scores'!H204</f>
        <v>0.20529325096792211</v>
      </c>
      <c r="I2154" s="17">
        <f>LFAT!A10</f>
        <v>1</v>
      </c>
      <c r="J2154" s="16" t="str">
        <f>LFAT!B10</f>
        <v>Protect Land (Easement and Acquisition)</v>
      </c>
      <c r="K2154" s="16" t="str">
        <f>LFAT!D10</f>
        <v>I</v>
      </c>
      <c r="L2154" s="19">
        <f>LFAT!F10</f>
        <v>0.5</v>
      </c>
      <c r="M2154" s="16" t="str">
        <f>LFAT!G10</f>
        <v>CD</v>
      </c>
      <c r="N2154" s="19">
        <f>LFAT!I10</f>
        <v>0.5</v>
      </c>
      <c r="O2154" s="18">
        <f>LFAT!J10</f>
        <v>0.25</v>
      </c>
      <c r="P2154" s="18">
        <f t="shared" si="99"/>
        <v>0.15156249999999999</v>
      </c>
      <c r="Q2154" s="18">
        <f t="shared" si="100"/>
        <v>0.15599884260328048</v>
      </c>
      <c r="R2154" s="18">
        <f t="shared" si="101"/>
        <v>5.1323312741980529E-2</v>
      </c>
    </row>
    <row r="2155" spans="1:18" ht="18" customHeight="1" x14ac:dyDescent="0.2">
      <c r="A2155" s="16" t="str">
        <f>'Limiting Factor Scores'!A205</f>
        <v>UGR13</v>
      </c>
      <c r="B2155" s="16" t="str">
        <f>'Limiting Factor Scores'!B205</f>
        <v>Upper Grande Ronde</v>
      </c>
      <c r="C2155" s="16" t="str">
        <f>'Limiting Factor Scores'!C205</f>
        <v>Non-Native Species Interactions and Competition</v>
      </c>
      <c r="D2155" s="18">
        <f>'Limiting Factor Scores'!D205</f>
        <v>0.28310000000000002</v>
      </c>
      <c r="E2155" s="19">
        <f>'Limiting Factor Scores'!E205</f>
        <v>2.88</v>
      </c>
      <c r="F2155" s="18">
        <f>'Limiting Factor Scores'!F205</f>
        <v>0.52300000000000002</v>
      </c>
      <c r="G2155" s="18">
        <f>'Limiting Factor Scores'!G205</f>
        <v>0.59541794207940246</v>
      </c>
      <c r="H2155" s="18">
        <f>'Limiting Factor Scores'!H205</f>
        <v>0.21003552984508642</v>
      </c>
      <c r="I2155" s="17">
        <f>LFAT!A16</f>
        <v>1</v>
      </c>
      <c r="J2155" s="16" t="str">
        <f>LFAT!B16</f>
        <v>Protect Land (Easement and Acquisition)</v>
      </c>
      <c r="K2155" s="16" t="str">
        <f>LFAT!D16</f>
        <v>I</v>
      </c>
      <c r="L2155" s="19">
        <f>LFAT!F16</f>
        <v>0.5</v>
      </c>
      <c r="M2155" s="16" t="str">
        <f>LFAT!G16</f>
        <v>R</v>
      </c>
      <c r="N2155" s="19">
        <f>LFAT!I16</f>
        <v>0.1</v>
      </c>
      <c r="O2155" s="18">
        <f>LFAT!J16</f>
        <v>0.05</v>
      </c>
      <c r="P2155" s="18">
        <f t="shared" si="99"/>
        <v>2.6150000000000003E-2</v>
      </c>
      <c r="Q2155" s="18">
        <f t="shared" si="100"/>
        <v>2.9770897103970125E-2</v>
      </c>
      <c r="R2155" s="18">
        <f t="shared" si="101"/>
        <v>1.0501776492254321E-2</v>
      </c>
    </row>
    <row r="2156" spans="1:18" ht="18" customHeight="1" x14ac:dyDescent="0.2">
      <c r="A2156" s="16" t="str">
        <f>'Limiting Factor Scores'!A206</f>
        <v>UGR13</v>
      </c>
      <c r="B2156" s="16" t="str">
        <f>'Limiting Factor Scores'!B206</f>
        <v>Upper Grande Ronde</v>
      </c>
      <c r="C2156" s="16" t="str">
        <f>'Limiting Factor Scores'!C206</f>
        <v>Predation</v>
      </c>
      <c r="D2156" s="18">
        <f>'Limiting Factor Scores'!D206</f>
        <v>0.28310000000000002</v>
      </c>
      <c r="E2156" s="19">
        <f>'Limiting Factor Scores'!E206</f>
        <v>2</v>
      </c>
      <c r="F2156" s="18">
        <f>'Limiting Factor Scores'!F206</f>
        <v>0.32500000000000001</v>
      </c>
      <c r="G2156" s="18">
        <f>'Limiting Factor Scores'!G206</f>
        <v>0.49421171443029749</v>
      </c>
      <c r="H2156" s="18">
        <f>'Limiting Factor Scores'!H206</f>
        <v>0.15110260289250002</v>
      </c>
      <c r="I2156" s="17">
        <f>LFAT!A14</f>
        <v>1</v>
      </c>
      <c r="J2156" s="16" t="str">
        <f>LFAT!B14</f>
        <v>Protect Land (Easement and Acquisition)</v>
      </c>
      <c r="K2156" s="16" t="str">
        <f>LFAT!D14</f>
        <v>I</v>
      </c>
      <c r="L2156" s="19">
        <f>LFAT!F14</f>
        <v>0.5</v>
      </c>
      <c r="M2156" s="16" t="str">
        <f>LFAT!G14</f>
        <v>R</v>
      </c>
      <c r="N2156" s="19">
        <f>LFAT!I14</f>
        <v>0.1</v>
      </c>
      <c r="O2156" s="18">
        <f>LFAT!J14</f>
        <v>0.05</v>
      </c>
      <c r="P2156" s="18">
        <f t="shared" si="99"/>
        <v>1.6250000000000001E-2</v>
      </c>
      <c r="Q2156" s="18">
        <f t="shared" si="100"/>
        <v>2.4710585721514876E-2</v>
      </c>
      <c r="R2156" s="18">
        <f t="shared" si="101"/>
        <v>7.5551301446250014E-3</v>
      </c>
    </row>
    <row r="2157" spans="1:18" ht="18" customHeight="1" x14ac:dyDescent="0.2">
      <c r="A2157" s="16" t="str">
        <f>'Limiting Factor Scores'!A207</f>
        <v>UGR13</v>
      </c>
      <c r="B2157" s="16" t="str">
        <f>'Limiting Factor Scores'!B207</f>
        <v>Upper Grande Ronde</v>
      </c>
      <c r="C2157" s="16" t="str">
        <f>'Limiting Factor Scores'!C207</f>
        <v>Riparian Condition</v>
      </c>
      <c r="D2157" s="18">
        <f>'Limiting Factor Scores'!D207</f>
        <v>0.28310000000000002</v>
      </c>
      <c r="E2157" s="19">
        <f>'Limiting Factor Scores'!E207</f>
        <v>3.78</v>
      </c>
      <c r="F2157" s="18">
        <f>'Limiting Factor Scores'!F207</f>
        <v>0.72550000000000003</v>
      </c>
      <c r="G2157" s="18">
        <f>'Limiting Factor Scores'!G207</f>
        <v>1.2748791748189052</v>
      </c>
      <c r="H2157" s="18">
        <f>'Limiting Factor Scores'!H207</f>
        <v>0.41164366817537557</v>
      </c>
      <c r="I2157" s="17">
        <f>LFAT!A3</f>
        <v>1</v>
      </c>
      <c r="J2157" s="16" t="str">
        <f>LFAT!B3</f>
        <v>Protect Land (Easement and Acquisition)</v>
      </c>
      <c r="K2157" s="16" t="str">
        <f>LFAT!D3</f>
        <v>I</v>
      </c>
      <c r="L2157" s="19">
        <f>LFAT!F3</f>
        <v>0.5</v>
      </c>
      <c r="M2157" s="16" t="str">
        <f>LFAT!G3</f>
        <v>C</v>
      </c>
      <c r="N2157" s="19">
        <f>LFAT!I3</f>
        <v>1</v>
      </c>
      <c r="O2157" s="18">
        <f>LFAT!J3</f>
        <v>0.5</v>
      </c>
      <c r="P2157" s="18">
        <f t="shared" si="99"/>
        <v>0.36275000000000002</v>
      </c>
      <c r="Q2157" s="18">
        <f t="shared" si="100"/>
        <v>0.63743958740945261</v>
      </c>
      <c r="R2157" s="18">
        <f t="shared" si="101"/>
        <v>0.20582183408768778</v>
      </c>
    </row>
    <row r="2158" spans="1:18" ht="18" customHeight="1" x14ac:dyDescent="0.2">
      <c r="A2158" s="16" t="str">
        <f>'Limiting Factor Scores'!A208</f>
        <v>UGR13</v>
      </c>
      <c r="B2158" s="16" t="str">
        <f>'Limiting Factor Scores'!B208</f>
        <v>Upper Grande Ronde</v>
      </c>
      <c r="C2158" s="16" t="str">
        <f>'Limiting Factor Scores'!C208</f>
        <v>Side Channel and Wetland Habitat</v>
      </c>
      <c r="D2158" s="18">
        <f>'Limiting Factor Scores'!D208</f>
        <v>0.28310000000000002</v>
      </c>
      <c r="E2158" s="19">
        <f>'Limiting Factor Scores'!E208</f>
        <v>4.18</v>
      </c>
      <c r="F2158" s="18">
        <f>'Limiting Factor Scores'!F208</f>
        <v>0.8155</v>
      </c>
      <c r="G2158" s="18">
        <f>'Limiting Factor Scores'!G208</f>
        <v>1.7743858696042263</v>
      </c>
      <c r="H2158" s="18">
        <f>'Limiting Factor Scores'!H208</f>
        <v>0.51717741302467168</v>
      </c>
      <c r="I2158" s="17">
        <f>LFAT!A5</f>
        <v>1</v>
      </c>
      <c r="J2158" s="16" t="str">
        <f>LFAT!B5</f>
        <v>Protect Land (Easement and Acquisition)</v>
      </c>
      <c r="K2158" s="16" t="str">
        <f>LFAT!D5</f>
        <v>I</v>
      </c>
      <c r="L2158" s="19">
        <f>LFAT!F5</f>
        <v>0.5</v>
      </c>
      <c r="M2158" s="16" t="str">
        <f>LFAT!G5</f>
        <v>CD</v>
      </c>
      <c r="N2158" s="19">
        <f>LFAT!I5</f>
        <v>0.5</v>
      </c>
      <c r="O2158" s="18">
        <f>LFAT!J5</f>
        <v>0.25</v>
      </c>
      <c r="P2158" s="18">
        <f t="shared" si="99"/>
        <v>0.203875</v>
      </c>
      <c r="Q2158" s="18">
        <f t="shared" si="100"/>
        <v>0.44359646740105657</v>
      </c>
      <c r="R2158" s="18">
        <f t="shared" si="101"/>
        <v>0.12929435325616792</v>
      </c>
    </row>
    <row r="2159" spans="1:18" ht="18" customHeight="1" x14ac:dyDescent="0.2">
      <c r="A2159" s="16" t="str">
        <f>'Limiting Factor Scores'!A209</f>
        <v>UGR13</v>
      </c>
      <c r="B2159" s="16" t="str">
        <f>'Limiting Factor Scores'!B209</f>
        <v>Upper Grande Ronde</v>
      </c>
      <c r="C2159" s="16" t="str">
        <f>'Limiting Factor Scores'!C209</f>
        <v>Summer Water Temperature</v>
      </c>
      <c r="D2159" s="18">
        <f>'Limiting Factor Scores'!D209</f>
        <v>0.28310000000000002</v>
      </c>
      <c r="E2159" s="19">
        <f>'Limiting Factor Scores'!E209</f>
        <v>3.56</v>
      </c>
      <c r="F2159" s="18">
        <f>'Limiting Factor Scores'!F209</f>
        <v>0.67600000000000005</v>
      </c>
      <c r="G2159" s="18">
        <f>'Limiting Factor Scores'!G209</f>
        <v>1.2740147085440894</v>
      </c>
      <c r="H2159" s="18">
        <f>'Limiting Factor Scores'!H209</f>
        <v>0.39869005353602238</v>
      </c>
      <c r="I2159" s="17">
        <f>LFAT!A11</f>
        <v>1</v>
      </c>
      <c r="J2159" s="16" t="str">
        <f>LFAT!B11</f>
        <v>Protect Land (Easement and Acquisition)</v>
      </c>
      <c r="K2159" s="16" t="str">
        <f>LFAT!D11</f>
        <v>I</v>
      </c>
      <c r="L2159" s="19">
        <f>LFAT!F11</f>
        <v>0.5</v>
      </c>
      <c r="M2159" s="16" t="str">
        <f>LFAT!G11</f>
        <v>R</v>
      </c>
      <c r="N2159" s="19">
        <f>LFAT!I11</f>
        <v>0.1</v>
      </c>
      <c r="O2159" s="18">
        <f>LFAT!J11</f>
        <v>0.05</v>
      </c>
      <c r="P2159" s="18">
        <f t="shared" si="99"/>
        <v>3.3800000000000004E-2</v>
      </c>
      <c r="Q2159" s="18">
        <f t="shared" si="100"/>
        <v>6.3700735427204475E-2</v>
      </c>
      <c r="R2159" s="18">
        <f t="shared" si="101"/>
        <v>1.9934502676801122E-2</v>
      </c>
    </row>
    <row r="2160" spans="1:18" ht="18" customHeight="1" x14ac:dyDescent="0.2">
      <c r="A2160" s="16" t="str">
        <f>'Limiting Factor Scores'!A210</f>
        <v>UGR13</v>
      </c>
      <c r="B2160" s="16" t="str">
        <f>'Limiting Factor Scores'!B210</f>
        <v>Upper Grande Ronde</v>
      </c>
      <c r="C2160" s="16" t="str">
        <f>'Limiting Factor Scores'!C210</f>
        <v>Water Quality</v>
      </c>
      <c r="D2160" s="18">
        <f>'Limiting Factor Scores'!D210</f>
        <v>0.28310000000000002</v>
      </c>
      <c r="E2160" s="19">
        <f>'Limiting Factor Scores'!E210</f>
        <v>2.62</v>
      </c>
      <c r="F2160" s="18">
        <f>'Limiting Factor Scores'!F210</f>
        <v>0.46450000000000002</v>
      </c>
      <c r="G2160" s="18">
        <f>'Limiting Factor Scores'!G210</f>
        <v>0.76551756627807155</v>
      </c>
      <c r="H2160" s="18">
        <f>'Limiting Factor Scores'!H210</f>
        <v>0.21249452640447644</v>
      </c>
      <c r="I2160" s="17">
        <f>LFAT!A13</f>
        <v>1</v>
      </c>
      <c r="J2160" s="16" t="str">
        <f>LFAT!B13</f>
        <v>Protect Land (Easement and Acquisition)</v>
      </c>
      <c r="K2160" s="16" t="str">
        <f>LFAT!D13</f>
        <v>I</v>
      </c>
      <c r="L2160" s="19">
        <f>LFAT!F13</f>
        <v>0.5</v>
      </c>
      <c r="M2160" s="16" t="str">
        <f>LFAT!G13</f>
        <v>CD</v>
      </c>
      <c r="N2160" s="19">
        <f>LFAT!I13</f>
        <v>0.5</v>
      </c>
      <c r="O2160" s="18">
        <f>LFAT!J13</f>
        <v>0.25</v>
      </c>
      <c r="P2160" s="18">
        <f t="shared" si="99"/>
        <v>0.11612500000000001</v>
      </c>
      <c r="Q2160" s="18">
        <f t="shared" si="100"/>
        <v>0.19137939156951789</v>
      </c>
      <c r="R2160" s="18">
        <f t="shared" si="101"/>
        <v>5.312363160111911E-2</v>
      </c>
    </row>
    <row r="2161" spans="1:18" ht="18" customHeight="1" x14ac:dyDescent="0.2">
      <c r="A2161" s="16" t="str">
        <f>'Limiting Factor Scores'!A211</f>
        <v>UGR13</v>
      </c>
      <c r="B2161" s="16" t="str">
        <f>'Limiting Factor Scores'!B211</f>
        <v>Upper Grande Ronde</v>
      </c>
      <c r="C2161" s="16" t="str">
        <f>'Limiting Factor Scores'!C211</f>
        <v>Winter Water Temperature</v>
      </c>
      <c r="D2161" s="18">
        <f>'Limiting Factor Scores'!D211</f>
        <v>0.28310000000000002</v>
      </c>
      <c r="E2161" s="19">
        <f>'Limiting Factor Scores'!E211</f>
        <v>2.62</v>
      </c>
      <c r="F2161" s="18">
        <f>'Limiting Factor Scores'!F211</f>
        <v>0.46450000000000002</v>
      </c>
      <c r="G2161" s="18">
        <f>'Limiting Factor Scores'!G211</f>
        <v>0.63026047466164303</v>
      </c>
      <c r="H2161" s="18">
        <f>'Limiting Factor Scores'!H211</f>
        <v>0.17166379189265643</v>
      </c>
      <c r="I2161" s="17">
        <f>LFAT!A12</f>
        <v>1</v>
      </c>
      <c r="J2161" s="16" t="str">
        <f>LFAT!B12</f>
        <v>Protect Land (Easement and Acquisition)</v>
      </c>
      <c r="K2161" s="16" t="str">
        <f>LFAT!D12</f>
        <v>I</v>
      </c>
      <c r="L2161" s="19">
        <f>LFAT!F12</f>
        <v>0.5</v>
      </c>
      <c r="M2161" s="16" t="str">
        <f>LFAT!G12</f>
        <v>R</v>
      </c>
      <c r="N2161" s="19">
        <f>LFAT!I12</f>
        <v>0.1</v>
      </c>
      <c r="O2161" s="18">
        <f>LFAT!J12</f>
        <v>0.05</v>
      </c>
      <c r="P2161" s="18">
        <f t="shared" si="99"/>
        <v>2.3225000000000003E-2</v>
      </c>
      <c r="Q2161" s="18">
        <f t="shared" si="100"/>
        <v>3.1513023733082152E-2</v>
      </c>
      <c r="R2161" s="18">
        <f t="shared" si="101"/>
        <v>8.5831895946328219E-3</v>
      </c>
    </row>
    <row r="2162" spans="1:18" ht="18" customHeight="1" x14ac:dyDescent="0.2">
      <c r="A2162" s="16" t="str">
        <f>'Limiting Factor Scores'!A197</f>
        <v>UGR13</v>
      </c>
      <c r="B2162" s="16" t="str">
        <f>'Limiting Factor Scores'!B197</f>
        <v>Upper Grande Ronde</v>
      </c>
      <c r="C2162" s="16" t="str">
        <f>'Limiting Factor Scores'!C197</f>
        <v>Altered Flow Timing</v>
      </c>
      <c r="D2162" s="18">
        <f>'Limiting Factor Scores'!D197</f>
        <v>0.28310000000000002</v>
      </c>
      <c r="E2162" s="19">
        <f>'Limiting Factor Scores'!E197</f>
        <v>3.3</v>
      </c>
      <c r="F2162" s="18">
        <f>'Limiting Factor Scores'!F197</f>
        <v>0.61750000000000005</v>
      </c>
      <c r="G2162" s="18">
        <f>'Limiting Factor Scores'!G197</f>
        <v>0.91652613931068783</v>
      </c>
      <c r="H2162" s="18">
        <f>'Limiting Factor Scores'!H197</f>
        <v>0.25506647752734485</v>
      </c>
      <c r="I2162" s="17">
        <f>LFAT!A23</f>
        <v>2</v>
      </c>
      <c r="J2162" s="16" t="str">
        <f>LFAT!B23</f>
        <v>Instream Complexity Improvement</v>
      </c>
      <c r="K2162" s="16" t="str">
        <f>LFAT!D23</f>
        <v>N</v>
      </c>
      <c r="L2162" s="19">
        <f>LFAT!F23</f>
        <v>0.1</v>
      </c>
      <c r="M2162" s="16" t="str">
        <f>LFAT!G23</f>
        <v>CD</v>
      </c>
      <c r="N2162" s="19">
        <f>LFAT!I23</f>
        <v>0.5</v>
      </c>
      <c r="O2162" s="18">
        <f>LFAT!J23</f>
        <v>0.05</v>
      </c>
      <c r="P2162" s="18">
        <f t="shared" si="99"/>
        <v>3.0875000000000003E-2</v>
      </c>
      <c r="Q2162" s="18">
        <f t="shared" si="100"/>
        <v>4.5826306965534393E-2</v>
      </c>
      <c r="R2162" s="18">
        <f t="shared" si="101"/>
        <v>1.2753323876367243E-2</v>
      </c>
    </row>
    <row r="2163" spans="1:18" ht="18" customHeight="1" x14ac:dyDescent="0.2">
      <c r="A2163" s="16" t="str">
        <f>'Limiting Factor Scores'!A198</f>
        <v>UGR13</v>
      </c>
      <c r="B2163" s="16" t="str">
        <f>'Limiting Factor Scores'!B198</f>
        <v>Upper Grande Ronde</v>
      </c>
      <c r="C2163" s="16" t="str">
        <f>'Limiting Factor Scores'!C198</f>
        <v>Altered Primary Productivity</v>
      </c>
      <c r="D2163" s="18">
        <f>'Limiting Factor Scores'!D198</f>
        <v>0.28310000000000002</v>
      </c>
      <c r="E2163" s="19">
        <f>'Limiting Factor Scores'!E198</f>
        <v>3.91</v>
      </c>
      <c r="F2163" s="18">
        <f>'Limiting Factor Scores'!F198</f>
        <v>0.75475000000000003</v>
      </c>
      <c r="G2163" s="18">
        <f>'Limiting Factor Scores'!G198</f>
        <v>0.77684207145452178</v>
      </c>
      <c r="H2163" s="18">
        <f>'Limiting Factor Scores'!H198</f>
        <v>0.22247597004458314</v>
      </c>
      <c r="I2163" s="17">
        <f>LFAT!A30</f>
        <v>2</v>
      </c>
      <c r="J2163" s="16" t="str">
        <f>LFAT!B30</f>
        <v>Instream Complexity Improvement</v>
      </c>
      <c r="K2163" s="16" t="str">
        <f>LFAT!D30</f>
        <v>N</v>
      </c>
      <c r="L2163" s="19">
        <f>LFAT!F30</f>
        <v>0.1</v>
      </c>
      <c r="M2163" s="16" t="str">
        <f>LFAT!G30</f>
        <v>R</v>
      </c>
      <c r="N2163" s="19">
        <f>LFAT!I30</f>
        <v>0.1</v>
      </c>
      <c r="O2163" s="18">
        <f>LFAT!J30</f>
        <v>0.01</v>
      </c>
      <c r="P2163" s="18">
        <f t="shared" si="99"/>
        <v>7.5475000000000004E-3</v>
      </c>
      <c r="Q2163" s="18">
        <f t="shared" si="100"/>
        <v>7.768420714545218E-3</v>
      </c>
      <c r="R2163" s="18">
        <f t="shared" si="101"/>
        <v>2.2247597004458313E-3</v>
      </c>
    </row>
    <row r="2164" spans="1:18" ht="18" customHeight="1" x14ac:dyDescent="0.2">
      <c r="A2164" s="16" t="str">
        <f>'Limiting Factor Scores'!A199</f>
        <v>UGR13</v>
      </c>
      <c r="B2164" s="16" t="str">
        <f>'Limiting Factor Scores'!B199</f>
        <v>Upper Grande Ronde</v>
      </c>
      <c r="C2164" s="16" t="str">
        <f>'Limiting Factor Scores'!C199</f>
        <v>Anthropogenic Barriers</v>
      </c>
      <c r="D2164" s="18">
        <f>'Limiting Factor Scores'!D199</f>
        <v>0.28310000000000002</v>
      </c>
      <c r="E2164" s="19">
        <f>'Limiting Factor Scores'!E199</f>
        <v>1.82</v>
      </c>
      <c r="F2164" s="18">
        <f>'Limiting Factor Scores'!F199</f>
        <v>0.28449999999999998</v>
      </c>
      <c r="G2164" s="18">
        <f>'Limiting Factor Scores'!G199</f>
        <v>0.4274476345508092</v>
      </c>
      <c r="H2164" s="18">
        <f>'Limiting Factor Scores'!H199</f>
        <v>0.13537951191710199</v>
      </c>
      <c r="I2164" s="17">
        <f>LFAT!A17</f>
        <v>2</v>
      </c>
      <c r="J2164" s="16" t="str">
        <f>LFAT!B17</f>
        <v>Instream Complexity Improvement</v>
      </c>
      <c r="K2164" s="16" t="str">
        <f>LFAT!D17</f>
        <v>N</v>
      </c>
      <c r="L2164" s="19">
        <f>LFAT!F17</f>
        <v>0.1</v>
      </c>
      <c r="M2164" s="16" t="str">
        <f>LFAT!G17</f>
        <v>R</v>
      </c>
      <c r="N2164" s="19">
        <f>LFAT!I17</f>
        <v>0.1</v>
      </c>
      <c r="O2164" s="18">
        <f>LFAT!J17</f>
        <v>0.01</v>
      </c>
      <c r="P2164" s="18">
        <f t="shared" si="99"/>
        <v>2.8449999999999999E-3</v>
      </c>
      <c r="Q2164" s="18">
        <f t="shared" si="100"/>
        <v>4.2744763455080919E-3</v>
      </c>
      <c r="R2164" s="18">
        <f t="shared" si="101"/>
        <v>1.3537951191710199E-3</v>
      </c>
    </row>
    <row r="2165" spans="1:18" ht="18" customHeight="1" x14ac:dyDescent="0.2">
      <c r="A2165" s="16" t="str">
        <f>'Limiting Factor Scores'!A200</f>
        <v>UGR13</v>
      </c>
      <c r="B2165" s="16" t="str">
        <f>'Limiting Factor Scores'!B200</f>
        <v>Upper Grande Ronde</v>
      </c>
      <c r="C2165" s="16" t="str">
        <f>'Limiting Factor Scores'!C200</f>
        <v>Channel and Habitat Structure</v>
      </c>
      <c r="D2165" s="18">
        <f>'Limiting Factor Scores'!D200</f>
        <v>0.28310000000000002</v>
      </c>
      <c r="E2165" s="19">
        <f>'Limiting Factor Scores'!E200</f>
        <v>4.37</v>
      </c>
      <c r="F2165" s="18">
        <f>'Limiting Factor Scores'!F200</f>
        <v>0.85824999999999996</v>
      </c>
      <c r="G2165" s="18">
        <f>'Limiting Factor Scores'!G200</f>
        <v>2.1173150104018954</v>
      </c>
      <c r="H2165" s="18">
        <f>'Limiting Factor Scores'!H200</f>
        <v>0.64097373175709049</v>
      </c>
      <c r="I2165" s="17">
        <f>LFAT!A21</f>
        <v>2</v>
      </c>
      <c r="J2165" s="16" t="str">
        <f>LFAT!B21</f>
        <v>Instream Complexity Improvement</v>
      </c>
      <c r="K2165" s="16" t="str">
        <f>LFAT!D21</f>
        <v>D</v>
      </c>
      <c r="L2165" s="19">
        <f>LFAT!F21</f>
        <v>1</v>
      </c>
      <c r="M2165" s="16" t="str">
        <f>LFAT!G21</f>
        <v>C</v>
      </c>
      <c r="N2165" s="19">
        <f>LFAT!I21</f>
        <v>1</v>
      </c>
      <c r="O2165" s="18">
        <f>LFAT!J21</f>
        <v>1</v>
      </c>
      <c r="P2165" s="18">
        <f t="shared" si="99"/>
        <v>0.85824999999999996</v>
      </c>
      <c r="Q2165" s="18">
        <f t="shared" si="100"/>
        <v>2.1173150104018954</v>
      </c>
      <c r="R2165" s="18">
        <f t="shared" si="101"/>
        <v>0.64097373175709049</v>
      </c>
    </row>
    <row r="2166" spans="1:18" ht="18" customHeight="1" x14ac:dyDescent="0.2">
      <c r="A2166" s="16" t="str">
        <f>'Limiting Factor Scores'!A201</f>
        <v>UGR13</v>
      </c>
      <c r="B2166" s="16" t="str">
        <f>'Limiting Factor Scores'!B201</f>
        <v>Upper Grande Ronde</v>
      </c>
      <c r="C2166" s="16" t="str">
        <f>'Limiting Factor Scores'!C201</f>
        <v>Decreased Sediment Quantity</v>
      </c>
      <c r="D2166" s="18">
        <f>'Limiting Factor Scores'!D201</f>
        <v>0.28310000000000002</v>
      </c>
      <c r="E2166" s="19">
        <f>'Limiting Factor Scores'!E201</f>
        <v>4</v>
      </c>
      <c r="F2166" s="18">
        <f>'Limiting Factor Scores'!F201</f>
        <v>0.77500000000000002</v>
      </c>
      <c r="G2166" s="18">
        <f>'Limiting Factor Scores'!G201</f>
        <v>1.1361915179511726</v>
      </c>
      <c r="H2166" s="18">
        <f>'Limiting Factor Scores'!H201</f>
        <v>0.33845969952289756</v>
      </c>
      <c r="I2166" s="17">
        <f>LFAT!A24</f>
        <v>2</v>
      </c>
      <c r="J2166" s="16" t="str">
        <f>LFAT!B24</f>
        <v>Instream Complexity Improvement</v>
      </c>
      <c r="K2166" s="16" t="str">
        <f>LFAT!D24</f>
        <v>I</v>
      </c>
      <c r="L2166" s="19">
        <f>LFAT!F24</f>
        <v>0.5</v>
      </c>
      <c r="M2166" s="16" t="str">
        <f>LFAT!G24</f>
        <v>CD</v>
      </c>
      <c r="N2166" s="19">
        <f>LFAT!I24</f>
        <v>0.5</v>
      </c>
      <c r="O2166" s="18">
        <f>LFAT!J24</f>
        <v>0.25</v>
      </c>
      <c r="P2166" s="18">
        <f t="shared" si="99"/>
        <v>0.19375000000000001</v>
      </c>
      <c r="Q2166" s="18">
        <f t="shared" si="100"/>
        <v>0.28404787948779314</v>
      </c>
      <c r="R2166" s="18">
        <f t="shared" si="101"/>
        <v>8.461492488072439E-2</v>
      </c>
    </row>
    <row r="2167" spans="1:18" ht="18" customHeight="1" x14ac:dyDescent="0.2">
      <c r="A2167" s="16" t="str">
        <f>'Limiting Factor Scores'!A202</f>
        <v>UGR13</v>
      </c>
      <c r="B2167" s="16" t="str">
        <f>'Limiting Factor Scores'!B202</f>
        <v>Upper Grande Ronde</v>
      </c>
      <c r="C2167" s="16" t="str">
        <f>'Limiting Factor Scores'!C202</f>
        <v>Decreased Water Quantity</v>
      </c>
      <c r="D2167" s="18">
        <f>'Limiting Factor Scores'!D202</f>
        <v>0.28310000000000002</v>
      </c>
      <c r="E2167" s="19">
        <f>'Limiting Factor Scores'!E202</f>
        <v>3.63</v>
      </c>
      <c r="F2167" s="18">
        <f>'Limiting Factor Scores'!F202</f>
        <v>0.69174999999999998</v>
      </c>
      <c r="G2167" s="18">
        <f>'Limiting Factor Scores'!G202</f>
        <v>1.4673593704023826</v>
      </c>
      <c r="H2167" s="18">
        <f>'Limiting Factor Scores'!H202</f>
        <v>0.42409343557505996</v>
      </c>
      <c r="I2167" s="17">
        <f>LFAT!A22</f>
        <v>2</v>
      </c>
      <c r="J2167" s="16" t="str">
        <f>LFAT!B22</f>
        <v>Instream Complexity Improvement</v>
      </c>
      <c r="K2167" s="16" t="str">
        <f>LFAT!D22</f>
        <v>N</v>
      </c>
      <c r="L2167" s="19">
        <f>LFAT!F22</f>
        <v>0.1</v>
      </c>
      <c r="M2167" s="16" t="str">
        <f>LFAT!G22</f>
        <v>R</v>
      </c>
      <c r="N2167" s="19">
        <f>LFAT!I22</f>
        <v>0.1</v>
      </c>
      <c r="O2167" s="18">
        <f>LFAT!J22</f>
        <v>0.01</v>
      </c>
      <c r="P2167" s="18">
        <f t="shared" si="99"/>
        <v>6.9175E-3</v>
      </c>
      <c r="Q2167" s="18">
        <f t="shared" si="100"/>
        <v>1.4673593704023826E-2</v>
      </c>
      <c r="R2167" s="18">
        <f t="shared" si="101"/>
        <v>4.2409343557506E-3</v>
      </c>
    </row>
    <row r="2168" spans="1:18" ht="18" customHeight="1" x14ac:dyDescent="0.2">
      <c r="A2168" s="16" t="str">
        <f>'Limiting Factor Scores'!A203</f>
        <v>UGR13</v>
      </c>
      <c r="B2168" s="16" t="str">
        <f>'Limiting Factor Scores'!B203</f>
        <v>Upper Grande Ronde</v>
      </c>
      <c r="C2168" s="16" t="str">
        <f>'Limiting Factor Scores'!C203</f>
        <v>Floodplain Condition</v>
      </c>
      <c r="D2168" s="18">
        <f>'Limiting Factor Scores'!D203</f>
        <v>0.28310000000000002</v>
      </c>
      <c r="E2168" s="19">
        <f>'Limiting Factor Scores'!E203</f>
        <v>3.95</v>
      </c>
      <c r="F2168" s="18">
        <f>'Limiting Factor Scores'!F203</f>
        <v>0.76375000000000004</v>
      </c>
      <c r="G2168" s="18">
        <f>'Limiting Factor Scores'!G203</f>
        <v>1.3142942777712365</v>
      </c>
      <c r="H2168" s="18">
        <f>'Limiting Factor Scores'!H203</f>
        <v>0.37316073253577242</v>
      </c>
      <c r="I2168" s="17">
        <f>LFAT!A19</f>
        <v>2</v>
      </c>
      <c r="J2168" s="16" t="str">
        <f>LFAT!B19</f>
        <v>Instream Complexity Improvement</v>
      </c>
      <c r="K2168" s="16" t="str">
        <f>LFAT!D19</f>
        <v>I</v>
      </c>
      <c r="L2168" s="19">
        <f>LFAT!F19</f>
        <v>0.5</v>
      </c>
      <c r="M2168" s="16" t="str">
        <f>LFAT!G19</f>
        <v>C</v>
      </c>
      <c r="N2168" s="19">
        <f>LFAT!I19</f>
        <v>1</v>
      </c>
      <c r="O2168" s="18">
        <f>LFAT!J19</f>
        <v>0.5</v>
      </c>
      <c r="P2168" s="18">
        <f t="shared" si="99"/>
        <v>0.38187500000000002</v>
      </c>
      <c r="Q2168" s="18">
        <f t="shared" si="100"/>
        <v>0.65714713888561826</v>
      </c>
      <c r="R2168" s="18">
        <f t="shared" si="101"/>
        <v>0.18658036626788621</v>
      </c>
    </row>
    <row r="2169" spans="1:18" ht="18" customHeight="1" x14ac:dyDescent="0.2">
      <c r="A2169" s="16" t="str">
        <f>'Limiting Factor Scores'!A204</f>
        <v>UGR13</v>
      </c>
      <c r="B2169" s="16" t="str">
        <f>'Limiting Factor Scores'!B204</f>
        <v>Upper Grande Ronde</v>
      </c>
      <c r="C2169" s="16" t="str">
        <f>'Limiting Factor Scores'!C204</f>
        <v>Increased Sediment Quantity</v>
      </c>
      <c r="D2169" s="18">
        <f>'Limiting Factor Scores'!D204</f>
        <v>0.28310000000000002</v>
      </c>
      <c r="E2169" s="19">
        <f>'Limiting Factor Scores'!E204</f>
        <v>3.25</v>
      </c>
      <c r="F2169" s="18">
        <f>'Limiting Factor Scores'!F204</f>
        <v>0.60624999999999996</v>
      </c>
      <c r="G2169" s="18">
        <f>'Limiting Factor Scores'!G204</f>
        <v>0.62399537041312192</v>
      </c>
      <c r="H2169" s="18">
        <f>'Limiting Factor Scores'!H204</f>
        <v>0.20529325096792211</v>
      </c>
      <c r="I2169" s="17">
        <f>LFAT!A25</f>
        <v>2</v>
      </c>
      <c r="J2169" s="16" t="str">
        <f>LFAT!B25</f>
        <v>Instream Complexity Improvement</v>
      </c>
      <c r="K2169" s="16" t="str">
        <f>LFAT!D25</f>
        <v>I</v>
      </c>
      <c r="L2169" s="19">
        <f>LFAT!F25</f>
        <v>0.5</v>
      </c>
      <c r="M2169" s="16" t="str">
        <f>LFAT!G25</f>
        <v>C</v>
      </c>
      <c r="N2169" s="19">
        <f>LFAT!I25</f>
        <v>1</v>
      </c>
      <c r="O2169" s="18">
        <f>LFAT!J25</f>
        <v>0.5</v>
      </c>
      <c r="P2169" s="18">
        <f t="shared" si="99"/>
        <v>0.30312499999999998</v>
      </c>
      <c r="Q2169" s="18">
        <f t="shared" si="100"/>
        <v>0.31199768520656096</v>
      </c>
      <c r="R2169" s="18">
        <f t="shared" si="101"/>
        <v>0.10264662548396106</v>
      </c>
    </row>
    <row r="2170" spans="1:18" ht="18" customHeight="1" x14ac:dyDescent="0.2">
      <c r="A2170" s="16" t="str">
        <f>'Limiting Factor Scores'!A205</f>
        <v>UGR13</v>
      </c>
      <c r="B2170" s="16" t="str">
        <f>'Limiting Factor Scores'!B205</f>
        <v>Upper Grande Ronde</v>
      </c>
      <c r="C2170" s="16" t="str">
        <f>'Limiting Factor Scores'!C205</f>
        <v>Non-Native Species Interactions and Competition</v>
      </c>
      <c r="D2170" s="18">
        <f>'Limiting Factor Scores'!D205</f>
        <v>0.28310000000000002</v>
      </c>
      <c r="E2170" s="19">
        <f>'Limiting Factor Scores'!E205</f>
        <v>2.88</v>
      </c>
      <c r="F2170" s="18">
        <f>'Limiting Factor Scores'!F205</f>
        <v>0.52300000000000002</v>
      </c>
      <c r="G2170" s="18">
        <f>'Limiting Factor Scores'!G205</f>
        <v>0.59541794207940246</v>
      </c>
      <c r="H2170" s="18">
        <f>'Limiting Factor Scores'!H205</f>
        <v>0.21003552984508642</v>
      </c>
      <c r="I2170" s="17">
        <f>LFAT!A31</f>
        <v>2</v>
      </c>
      <c r="J2170" s="16" t="str">
        <f>LFAT!B31</f>
        <v>Instream Complexity Improvement</v>
      </c>
      <c r="K2170" s="16" t="str">
        <f>LFAT!D31</f>
        <v>I</v>
      </c>
      <c r="L2170" s="19">
        <f>LFAT!F31</f>
        <v>0.5</v>
      </c>
      <c r="M2170" s="16" t="str">
        <f>LFAT!G31</f>
        <v>CD</v>
      </c>
      <c r="N2170" s="19">
        <f>LFAT!I31</f>
        <v>0.5</v>
      </c>
      <c r="O2170" s="18">
        <f>LFAT!J31</f>
        <v>0.25</v>
      </c>
      <c r="P2170" s="18">
        <f t="shared" si="99"/>
        <v>0.13075000000000001</v>
      </c>
      <c r="Q2170" s="18">
        <f t="shared" si="100"/>
        <v>0.14885448551985062</v>
      </c>
      <c r="R2170" s="18">
        <f t="shared" si="101"/>
        <v>5.2508882461271604E-2</v>
      </c>
    </row>
    <row r="2171" spans="1:18" ht="18" customHeight="1" x14ac:dyDescent="0.2">
      <c r="A2171" s="16" t="str">
        <f>'Limiting Factor Scores'!A206</f>
        <v>UGR13</v>
      </c>
      <c r="B2171" s="16" t="str">
        <f>'Limiting Factor Scores'!B206</f>
        <v>Upper Grande Ronde</v>
      </c>
      <c r="C2171" s="16" t="str">
        <f>'Limiting Factor Scores'!C206</f>
        <v>Predation</v>
      </c>
      <c r="D2171" s="18">
        <f>'Limiting Factor Scores'!D206</f>
        <v>0.28310000000000002</v>
      </c>
      <c r="E2171" s="19">
        <f>'Limiting Factor Scores'!E206</f>
        <v>2</v>
      </c>
      <c r="F2171" s="18">
        <f>'Limiting Factor Scores'!F206</f>
        <v>0.32500000000000001</v>
      </c>
      <c r="G2171" s="18">
        <f>'Limiting Factor Scores'!G206</f>
        <v>0.49421171443029749</v>
      </c>
      <c r="H2171" s="18">
        <f>'Limiting Factor Scores'!H206</f>
        <v>0.15110260289250002</v>
      </c>
      <c r="I2171" s="17">
        <f>LFAT!A29</f>
        <v>2</v>
      </c>
      <c r="J2171" s="16" t="str">
        <f>LFAT!B29</f>
        <v>Instream Complexity Improvement</v>
      </c>
      <c r="K2171" s="16" t="str">
        <f>LFAT!D29</f>
        <v>I</v>
      </c>
      <c r="L2171" s="19">
        <f>LFAT!F29</f>
        <v>0.5</v>
      </c>
      <c r="M2171" s="16" t="str">
        <f>LFAT!G29</f>
        <v>CD</v>
      </c>
      <c r="N2171" s="19">
        <f>LFAT!I29</f>
        <v>0.5</v>
      </c>
      <c r="O2171" s="18">
        <f>LFAT!J29</f>
        <v>0.25</v>
      </c>
      <c r="P2171" s="18">
        <f t="shared" si="99"/>
        <v>8.1250000000000003E-2</v>
      </c>
      <c r="Q2171" s="18">
        <f t="shared" si="100"/>
        <v>0.12355292860757437</v>
      </c>
      <c r="R2171" s="18">
        <f t="shared" si="101"/>
        <v>3.7775650723125005E-2</v>
      </c>
    </row>
    <row r="2172" spans="1:18" ht="18" customHeight="1" x14ac:dyDescent="0.2">
      <c r="A2172" s="16" t="str">
        <f>'Limiting Factor Scores'!A207</f>
        <v>UGR13</v>
      </c>
      <c r="B2172" s="16" t="str">
        <f>'Limiting Factor Scores'!B207</f>
        <v>Upper Grande Ronde</v>
      </c>
      <c r="C2172" s="16" t="str">
        <f>'Limiting Factor Scores'!C207</f>
        <v>Riparian Condition</v>
      </c>
      <c r="D2172" s="18">
        <f>'Limiting Factor Scores'!D207</f>
        <v>0.28310000000000002</v>
      </c>
      <c r="E2172" s="19">
        <f>'Limiting Factor Scores'!E207</f>
        <v>3.78</v>
      </c>
      <c r="F2172" s="18">
        <f>'Limiting Factor Scores'!F207</f>
        <v>0.72550000000000003</v>
      </c>
      <c r="G2172" s="18">
        <f>'Limiting Factor Scores'!G207</f>
        <v>1.2748791748189052</v>
      </c>
      <c r="H2172" s="18">
        <f>'Limiting Factor Scores'!H207</f>
        <v>0.41164366817537557</v>
      </c>
      <c r="I2172" s="17">
        <f>LFAT!A18</f>
        <v>2</v>
      </c>
      <c r="J2172" s="16" t="str">
        <f>LFAT!B18</f>
        <v>Instream Complexity Improvement</v>
      </c>
      <c r="K2172" s="16" t="str">
        <f>LFAT!D18</f>
        <v>I</v>
      </c>
      <c r="L2172" s="19">
        <f>LFAT!F18</f>
        <v>0.5</v>
      </c>
      <c r="M2172" s="16" t="str">
        <f>LFAT!G18</f>
        <v>CD</v>
      </c>
      <c r="N2172" s="19">
        <f>LFAT!I18</f>
        <v>0.5</v>
      </c>
      <c r="O2172" s="18">
        <f>LFAT!J18</f>
        <v>0.25</v>
      </c>
      <c r="P2172" s="18">
        <f t="shared" si="99"/>
        <v>0.18137500000000001</v>
      </c>
      <c r="Q2172" s="18">
        <f t="shared" si="100"/>
        <v>0.31871979370472631</v>
      </c>
      <c r="R2172" s="18">
        <f t="shared" si="101"/>
        <v>0.10291091704384389</v>
      </c>
    </row>
    <row r="2173" spans="1:18" ht="18" customHeight="1" x14ac:dyDescent="0.2">
      <c r="A2173" s="16" t="str">
        <f>'Limiting Factor Scores'!A208</f>
        <v>UGR13</v>
      </c>
      <c r="B2173" s="16" t="str">
        <f>'Limiting Factor Scores'!B208</f>
        <v>Upper Grande Ronde</v>
      </c>
      <c r="C2173" s="16" t="str">
        <f>'Limiting Factor Scores'!C208</f>
        <v>Side Channel and Wetland Habitat</v>
      </c>
      <c r="D2173" s="18">
        <f>'Limiting Factor Scores'!D208</f>
        <v>0.28310000000000002</v>
      </c>
      <c r="E2173" s="19">
        <f>'Limiting Factor Scores'!E208</f>
        <v>4.18</v>
      </c>
      <c r="F2173" s="18">
        <f>'Limiting Factor Scores'!F208</f>
        <v>0.8155</v>
      </c>
      <c r="G2173" s="18">
        <f>'Limiting Factor Scores'!G208</f>
        <v>1.7743858696042263</v>
      </c>
      <c r="H2173" s="18">
        <f>'Limiting Factor Scores'!H208</f>
        <v>0.51717741302467168</v>
      </c>
      <c r="I2173" s="17">
        <f>LFAT!A20</f>
        <v>2</v>
      </c>
      <c r="J2173" s="16" t="str">
        <f>LFAT!B20</f>
        <v>Instream Complexity Improvement</v>
      </c>
      <c r="K2173" s="16" t="str">
        <f>LFAT!D20</f>
        <v>D</v>
      </c>
      <c r="L2173" s="19">
        <f>LFAT!F20</f>
        <v>1</v>
      </c>
      <c r="M2173" s="16" t="str">
        <f>LFAT!G20</f>
        <v>C</v>
      </c>
      <c r="N2173" s="19">
        <f>LFAT!I20</f>
        <v>1</v>
      </c>
      <c r="O2173" s="18">
        <f>LFAT!J20</f>
        <v>1</v>
      </c>
      <c r="P2173" s="18">
        <f t="shared" si="99"/>
        <v>0.8155</v>
      </c>
      <c r="Q2173" s="18">
        <f t="shared" si="100"/>
        <v>1.7743858696042263</v>
      </c>
      <c r="R2173" s="18">
        <f t="shared" si="101"/>
        <v>0.51717741302467168</v>
      </c>
    </row>
    <row r="2174" spans="1:18" ht="18" customHeight="1" x14ac:dyDescent="0.2">
      <c r="A2174" s="16" t="str">
        <f>'Limiting Factor Scores'!A209</f>
        <v>UGR13</v>
      </c>
      <c r="B2174" s="16" t="str">
        <f>'Limiting Factor Scores'!B209</f>
        <v>Upper Grande Ronde</v>
      </c>
      <c r="C2174" s="16" t="str">
        <f>'Limiting Factor Scores'!C209</f>
        <v>Summer Water Temperature</v>
      </c>
      <c r="D2174" s="18">
        <f>'Limiting Factor Scores'!D209</f>
        <v>0.28310000000000002</v>
      </c>
      <c r="E2174" s="19">
        <f>'Limiting Factor Scores'!E209</f>
        <v>3.56</v>
      </c>
      <c r="F2174" s="18">
        <f>'Limiting Factor Scores'!F209</f>
        <v>0.67600000000000005</v>
      </c>
      <c r="G2174" s="18">
        <f>'Limiting Factor Scores'!G209</f>
        <v>1.2740147085440894</v>
      </c>
      <c r="H2174" s="18">
        <f>'Limiting Factor Scores'!H209</f>
        <v>0.39869005353602238</v>
      </c>
      <c r="I2174" s="17">
        <f>LFAT!A26</f>
        <v>2</v>
      </c>
      <c r="J2174" s="16" t="str">
        <f>LFAT!B26</f>
        <v>Instream Complexity Improvement</v>
      </c>
      <c r="K2174" s="16" t="str">
        <f>LFAT!D26</f>
        <v>I</v>
      </c>
      <c r="L2174" s="19">
        <f>LFAT!F26</f>
        <v>0.5</v>
      </c>
      <c r="M2174" s="16" t="str">
        <f>LFAT!G26</f>
        <v>CD</v>
      </c>
      <c r="N2174" s="19">
        <f>LFAT!I26</f>
        <v>0.5</v>
      </c>
      <c r="O2174" s="18">
        <f>LFAT!J26</f>
        <v>0.25</v>
      </c>
      <c r="P2174" s="18">
        <f t="shared" si="99"/>
        <v>0.16900000000000001</v>
      </c>
      <c r="Q2174" s="18">
        <f t="shared" si="100"/>
        <v>0.31850367713602235</v>
      </c>
      <c r="R2174" s="18">
        <f t="shared" si="101"/>
        <v>9.9672513384005595E-2</v>
      </c>
    </row>
    <row r="2175" spans="1:18" ht="18" customHeight="1" x14ac:dyDescent="0.2">
      <c r="A2175" s="16" t="str">
        <f>'Limiting Factor Scores'!A210</f>
        <v>UGR13</v>
      </c>
      <c r="B2175" s="16" t="str">
        <f>'Limiting Factor Scores'!B210</f>
        <v>Upper Grande Ronde</v>
      </c>
      <c r="C2175" s="16" t="str">
        <f>'Limiting Factor Scores'!C210</f>
        <v>Water Quality</v>
      </c>
      <c r="D2175" s="18">
        <f>'Limiting Factor Scores'!D210</f>
        <v>0.28310000000000002</v>
      </c>
      <c r="E2175" s="19">
        <f>'Limiting Factor Scores'!E210</f>
        <v>2.62</v>
      </c>
      <c r="F2175" s="18">
        <f>'Limiting Factor Scores'!F210</f>
        <v>0.46450000000000002</v>
      </c>
      <c r="G2175" s="18">
        <f>'Limiting Factor Scores'!G210</f>
        <v>0.76551756627807155</v>
      </c>
      <c r="H2175" s="18">
        <f>'Limiting Factor Scores'!H210</f>
        <v>0.21249452640447644</v>
      </c>
      <c r="I2175" s="17">
        <f>LFAT!A28</f>
        <v>2</v>
      </c>
      <c r="J2175" s="16" t="str">
        <f>LFAT!B28</f>
        <v>Instream Complexity Improvement</v>
      </c>
      <c r="K2175" s="16" t="str">
        <f>LFAT!D28</f>
        <v>N</v>
      </c>
      <c r="L2175" s="19">
        <f>LFAT!F28</f>
        <v>0.1</v>
      </c>
      <c r="M2175" s="16" t="str">
        <f>LFAT!G28</f>
        <v>R</v>
      </c>
      <c r="N2175" s="19">
        <f>LFAT!I28</f>
        <v>0.1</v>
      </c>
      <c r="O2175" s="18">
        <f>LFAT!J28</f>
        <v>0.01</v>
      </c>
      <c r="P2175" s="18">
        <f t="shared" si="99"/>
        <v>4.6450000000000007E-3</v>
      </c>
      <c r="Q2175" s="18">
        <f t="shared" si="100"/>
        <v>7.6551756627807159E-3</v>
      </c>
      <c r="R2175" s="18">
        <f t="shared" si="101"/>
        <v>2.1249452640447644E-3</v>
      </c>
    </row>
    <row r="2176" spans="1:18" ht="18" customHeight="1" x14ac:dyDescent="0.2">
      <c r="A2176" s="16" t="str">
        <f>'Limiting Factor Scores'!A211</f>
        <v>UGR13</v>
      </c>
      <c r="B2176" s="16" t="str">
        <f>'Limiting Factor Scores'!B211</f>
        <v>Upper Grande Ronde</v>
      </c>
      <c r="C2176" s="16" t="str">
        <f>'Limiting Factor Scores'!C211</f>
        <v>Winter Water Temperature</v>
      </c>
      <c r="D2176" s="18">
        <f>'Limiting Factor Scores'!D211</f>
        <v>0.28310000000000002</v>
      </c>
      <c r="E2176" s="19">
        <f>'Limiting Factor Scores'!E211</f>
        <v>2.62</v>
      </c>
      <c r="F2176" s="18">
        <f>'Limiting Factor Scores'!F211</f>
        <v>0.46450000000000002</v>
      </c>
      <c r="G2176" s="18">
        <f>'Limiting Factor Scores'!G211</f>
        <v>0.63026047466164303</v>
      </c>
      <c r="H2176" s="18">
        <f>'Limiting Factor Scores'!H211</f>
        <v>0.17166379189265643</v>
      </c>
      <c r="I2176" s="17">
        <f>LFAT!A27</f>
        <v>2</v>
      </c>
      <c r="J2176" s="16" t="str">
        <f>LFAT!B27</f>
        <v>Instream Complexity Improvement</v>
      </c>
      <c r="K2176" s="16" t="str">
        <f>LFAT!D27</f>
        <v>I</v>
      </c>
      <c r="L2176" s="19">
        <f>LFAT!F27</f>
        <v>0.5</v>
      </c>
      <c r="M2176" s="16" t="str">
        <f>LFAT!G27</f>
        <v>CD</v>
      </c>
      <c r="N2176" s="19">
        <f>LFAT!I27</f>
        <v>0.5</v>
      </c>
      <c r="O2176" s="18">
        <f>LFAT!J27</f>
        <v>0.25</v>
      </c>
      <c r="P2176" s="18">
        <f t="shared" si="99"/>
        <v>0.11612500000000001</v>
      </c>
      <c r="Q2176" s="18">
        <f t="shared" si="100"/>
        <v>0.15756511866541076</v>
      </c>
      <c r="R2176" s="18">
        <f t="shared" si="101"/>
        <v>4.2915947973164108E-2</v>
      </c>
    </row>
    <row r="2177" spans="1:18" ht="18" customHeight="1" x14ac:dyDescent="0.2">
      <c r="A2177" s="16" t="str">
        <f>'Limiting Factor Scores'!A197</f>
        <v>UGR13</v>
      </c>
      <c r="B2177" s="16" t="str">
        <f>'Limiting Factor Scores'!B197</f>
        <v>Upper Grande Ronde</v>
      </c>
      <c r="C2177" s="16" t="str">
        <f>'Limiting Factor Scores'!C197</f>
        <v>Altered Flow Timing</v>
      </c>
      <c r="D2177" s="18">
        <f>'Limiting Factor Scores'!D197</f>
        <v>0.28310000000000002</v>
      </c>
      <c r="E2177" s="19">
        <f>'Limiting Factor Scores'!E197</f>
        <v>3.3</v>
      </c>
      <c r="F2177" s="18">
        <f>'Limiting Factor Scores'!F197</f>
        <v>0.61750000000000005</v>
      </c>
      <c r="G2177" s="18">
        <f>'Limiting Factor Scores'!G197</f>
        <v>0.91652613931068783</v>
      </c>
      <c r="H2177" s="18">
        <f>'Limiting Factor Scores'!H197</f>
        <v>0.25506647752734485</v>
      </c>
      <c r="I2177" s="17">
        <f>LFAT!A38</f>
        <v>3</v>
      </c>
      <c r="J2177" s="16" t="str">
        <f>LFAT!B38</f>
        <v>Floodplain – Reconnect and Restore</v>
      </c>
      <c r="K2177" s="16" t="str">
        <f>LFAT!D38</f>
        <v>I</v>
      </c>
      <c r="L2177" s="19">
        <f>LFAT!F38</f>
        <v>0.5</v>
      </c>
      <c r="M2177" s="16" t="str">
        <f>LFAT!G38</f>
        <v>CD</v>
      </c>
      <c r="N2177" s="19">
        <f>LFAT!I38</f>
        <v>0.5</v>
      </c>
      <c r="O2177" s="18">
        <f>LFAT!J38</f>
        <v>0.25</v>
      </c>
      <c r="P2177" s="18">
        <f t="shared" si="99"/>
        <v>0.15437500000000001</v>
      </c>
      <c r="Q2177" s="18">
        <f t="shared" si="100"/>
        <v>0.22913153482767196</v>
      </c>
      <c r="R2177" s="18">
        <f t="shared" si="101"/>
        <v>6.3766619381836212E-2</v>
      </c>
    </row>
    <row r="2178" spans="1:18" ht="18" customHeight="1" x14ac:dyDescent="0.2">
      <c r="A2178" s="16" t="str">
        <f>'Limiting Factor Scores'!A198</f>
        <v>UGR13</v>
      </c>
      <c r="B2178" s="16" t="str">
        <f>'Limiting Factor Scores'!B198</f>
        <v>Upper Grande Ronde</v>
      </c>
      <c r="C2178" s="16" t="str">
        <f>'Limiting Factor Scores'!C198</f>
        <v>Altered Primary Productivity</v>
      </c>
      <c r="D2178" s="18">
        <f>'Limiting Factor Scores'!D198</f>
        <v>0.28310000000000002</v>
      </c>
      <c r="E2178" s="19">
        <f>'Limiting Factor Scores'!E198</f>
        <v>3.91</v>
      </c>
      <c r="F2178" s="18">
        <f>'Limiting Factor Scores'!F198</f>
        <v>0.75475000000000003</v>
      </c>
      <c r="G2178" s="18">
        <f>'Limiting Factor Scores'!G198</f>
        <v>0.77684207145452178</v>
      </c>
      <c r="H2178" s="18">
        <f>'Limiting Factor Scores'!H198</f>
        <v>0.22247597004458314</v>
      </c>
      <c r="I2178" s="17">
        <f>LFAT!A45</f>
        <v>3</v>
      </c>
      <c r="J2178" s="16" t="str">
        <f>LFAT!B45</f>
        <v>Floodplain – Reconnect and Restore</v>
      </c>
      <c r="K2178" s="16" t="str">
        <f>LFAT!D45</f>
        <v>I</v>
      </c>
      <c r="L2178" s="19">
        <f>LFAT!F45</f>
        <v>0.5</v>
      </c>
      <c r="M2178" s="16" t="str">
        <f>LFAT!G45</f>
        <v>C</v>
      </c>
      <c r="N2178" s="19">
        <f>LFAT!I45</f>
        <v>1</v>
      </c>
      <c r="O2178" s="18">
        <f>LFAT!J45</f>
        <v>0.5</v>
      </c>
      <c r="P2178" s="18">
        <f t="shared" ref="P2178:P2241" si="102">F2178*O2178</f>
        <v>0.37737500000000002</v>
      </c>
      <c r="Q2178" s="18">
        <f t="shared" ref="Q2178:Q2241" si="103">G2178*O2178</f>
        <v>0.38842103572726089</v>
      </c>
      <c r="R2178" s="18">
        <f t="shared" ref="R2178:R2241" si="104">H2178*O2178</f>
        <v>0.11123798502229157</v>
      </c>
    </row>
    <row r="2179" spans="1:18" ht="18" customHeight="1" x14ac:dyDescent="0.2">
      <c r="A2179" s="16" t="str">
        <f>'Limiting Factor Scores'!A199</f>
        <v>UGR13</v>
      </c>
      <c r="B2179" s="16" t="str">
        <f>'Limiting Factor Scores'!B199</f>
        <v>Upper Grande Ronde</v>
      </c>
      <c r="C2179" s="16" t="str">
        <f>'Limiting Factor Scores'!C199</f>
        <v>Anthropogenic Barriers</v>
      </c>
      <c r="D2179" s="18">
        <f>'Limiting Factor Scores'!D199</f>
        <v>0.28310000000000002</v>
      </c>
      <c r="E2179" s="19">
        <f>'Limiting Factor Scores'!E199</f>
        <v>1.82</v>
      </c>
      <c r="F2179" s="18">
        <f>'Limiting Factor Scores'!F199</f>
        <v>0.28449999999999998</v>
      </c>
      <c r="G2179" s="18">
        <f>'Limiting Factor Scores'!G199</f>
        <v>0.4274476345508092</v>
      </c>
      <c r="H2179" s="18">
        <f>'Limiting Factor Scores'!H199</f>
        <v>0.13537951191710199</v>
      </c>
      <c r="I2179" s="17">
        <f>LFAT!A32</f>
        <v>3</v>
      </c>
      <c r="J2179" s="16" t="str">
        <f>LFAT!B32</f>
        <v>Floodplain – Reconnect and Restore</v>
      </c>
      <c r="K2179" s="16" t="str">
        <f>LFAT!D32</f>
        <v>N</v>
      </c>
      <c r="L2179" s="19">
        <f>LFAT!F32</f>
        <v>0.1</v>
      </c>
      <c r="M2179" s="16" t="str">
        <f>LFAT!G32</f>
        <v>R</v>
      </c>
      <c r="N2179" s="19">
        <f>LFAT!I32</f>
        <v>0.1</v>
      </c>
      <c r="O2179" s="18">
        <f>LFAT!J32</f>
        <v>0.01</v>
      </c>
      <c r="P2179" s="18">
        <f t="shared" si="102"/>
        <v>2.8449999999999999E-3</v>
      </c>
      <c r="Q2179" s="18">
        <f t="shared" si="103"/>
        <v>4.2744763455080919E-3</v>
      </c>
      <c r="R2179" s="18">
        <f t="shared" si="104"/>
        <v>1.3537951191710199E-3</v>
      </c>
    </row>
    <row r="2180" spans="1:18" ht="18" customHeight="1" x14ac:dyDescent="0.2">
      <c r="A2180" s="16" t="str">
        <f>'Limiting Factor Scores'!A200</f>
        <v>UGR13</v>
      </c>
      <c r="B2180" s="16" t="str">
        <f>'Limiting Factor Scores'!B200</f>
        <v>Upper Grande Ronde</v>
      </c>
      <c r="C2180" s="16" t="str">
        <f>'Limiting Factor Scores'!C200</f>
        <v>Channel and Habitat Structure</v>
      </c>
      <c r="D2180" s="18">
        <f>'Limiting Factor Scores'!D200</f>
        <v>0.28310000000000002</v>
      </c>
      <c r="E2180" s="19">
        <f>'Limiting Factor Scores'!E200</f>
        <v>4.37</v>
      </c>
      <c r="F2180" s="18">
        <f>'Limiting Factor Scores'!F200</f>
        <v>0.85824999999999996</v>
      </c>
      <c r="G2180" s="18">
        <f>'Limiting Factor Scores'!G200</f>
        <v>2.1173150104018954</v>
      </c>
      <c r="H2180" s="18">
        <f>'Limiting Factor Scores'!H200</f>
        <v>0.64097373175709049</v>
      </c>
      <c r="I2180" s="17">
        <f>LFAT!A36</f>
        <v>3</v>
      </c>
      <c r="J2180" s="16" t="str">
        <f>LFAT!B36</f>
        <v>Floodplain – Reconnect and Restore</v>
      </c>
      <c r="K2180" s="16" t="str">
        <f>LFAT!D36</f>
        <v>I</v>
      </c>
      <c r="L2180" s="19">
        <f>LFAT!F36</f>
        <v>0.5</v>
      </c>
      <c r="M2180" s="16" t="str">
        <f>LFAT!G36</f>
        <v>C</v>
      </c>
      <c r="N2180" s="19">
        <f>LFAT!I36</f>
        <v>1</v>
      </c>
      <c r="O2180" s="18">
        <f>LFAT!J36</f>
        <v>0.5</v>
      </c>
      <c r="P2180" s="18">
        <f t="shared" si="102"/>
        <v>0.42912499999999998</v>
      </c>
      <c r="Q2180" s="18">
        <f t="shared" si="103"/>
        <v>1.0586575052009477</v>
      </c>
      <c r="R2180" s="18">
        <f t="shared" si="104"/>
        <v>0.32048686587854525</v>
      </c>
    </row>
    <row r="2181" spans="1:18" ht="18" customHeight="1" x14ac:dyDescent="0.2">
      <c r="A2181" s="16" t="str">
        <f>'Limiting Factor Scores'!A201</f>
        <v>UGR13</v>
      </c>
      <c r="B2181" s="16" t="str">
        <f>'Limiting Factor Scores'!B201</f>
        <v>Upper Grande Ronde</v>
      </c>
      <c r="C2181" s="16" t="str">
        <f>'Limiting Factor Scores'!C201</f>
        <v>Decreased Sediment Quantity</v>
      </c>
      <c r="D2181" s="18">
        <f>'Limiting Factor Scores'!D201</f>
        <v>0.28310000000000002</v>
      </c>
      <c r="E2181" s="19">
        <f>'Limiting Factor Scores'!E201</f>
        <v>4</v>
      </c>
      <c r="F2181" s="18">
        <f>'Limiting Factor Scores'!F201</f>
        <v>0.77500000000000002</v>
      </c>
      <c r="G2181" s="18">
        <f>'Limiting Factor Scores'!G201</f>
        <v>1.1361915179511726</v>
      </c>
      <c r="H2181" s="18">
        <f>'Limiting Factor Scores'!H201</f>
        <v>0.33845969952289756</v>
      </c>
      <c r="I2181" s="17">
        <f>LFAT!A39</f>
        <v>3</v>
      </c>
      <c r="J2181" s="16" t="str">
        <f>LFAT!B39</f>
        <v>Floodplain – Reconnect and Restore</v>
      </c>
      <c r="K2181" s="16" t="str">
        <f>LFAT!D39</f>
        <v>D</v>
      </c>
      <c r="L2181" s="19">
        <f>LFAT!F39</f>
        <v>1</v>
      </c>
      <c r="M2181" s="16" t="str">
        <f>LFAT!G39</f>
        <v>C</v>
      </c>
      <c r="N2181" s="19">
        <f>LFAT!I39</f>
        <v>1</v>
      </c>
      <c r="O2181" s="18">
        <f>LFAT!J39</f>
        <v>1</v>
      </c>
      <c r="P2181" s="18">
        <f t="shared" si="102"/>
        <v>0.77500000000000002</v>
      </c>
      <c r="Q2181" s="18">
        <f t="shared" si="103"/>
        <v>1.1361915179511726</v>
      </c>
      <c r="R2181" s="18">
        <f t="shared" si="104"/>
        <v>0.33845969952289756</v>
      </c>
    </row>
    <row r="2182" spans="1:18" ht="18" customHeight="1" x14ac:dyDescent="0.2">
      <c r="A2182" s="16" t="str">
        <f>'Limiting Factor Scores'!A202</f>
        <v>UGR13</v>
      </c>
      <c r="B2182" s="16" t="str">
        <f>'Limiting Factor Scores'!B202</f>
        <v>Upper Grande Ronde</v>
      </c>
      <c r="C2182" s="16" t="str">
        <f>'Limiting Factor Scores'!C202</f>
        <v>Decreased Water Quantity</v>
      </c>
      <c r="D2182" s="18">
        <f>'Limiting Factor Scores'!D202</f>
        <v>0.28310000000000002</v>
      </c>
      <c r="E2182" s="19">
        <f>'Limiting Factor Scores'!E202</f>
        <v>3.63</v>
      </c>
      <c r="F2182" s="18">
        <f>'Limiting Factor Scores'!F202</f>
        <v>0.69174999999999998</v>
      </c>
      <c r="G2182" s="18">
        <f>'Limiting Factor Scores'!G202</f>
        <v>1.4673593704023826</v>
      </c>
      <c r="H2182" s="18">
        <f>'Limiting Factor Scores'!H202</f>
        <v>0.42409343557505996</v>
      </c>
      <c r="I2182" s="17">
        <f>LFAT!A37</f>
        <v>3</v>
      </c>
      <c r="J2182" s="16" t="str">
        <f>LFAT!B37</f>
        <v>Floodplain – Reconnect and Restore</v>
      </c>
      <c r="K2182" s="16" t="str">
        <f>LFAT!D37</f>
        <v>I</v>
      </c>
      <c r="L2182" s="19">
        <f>LFAT!F37</f>
        <v>0.5</v>
      </c>
      <c r="M2182" s="16" t="str">
        <f>LFAT!G37</f>
        <v>CD</v>
      </c>
      <c r="N2182" s="19">
        <f>LFAT!I37</f>
        <v>0.5</v>
      </c>
      <c r="O2182" s="18">
        <f>LFAT!J37</f>
        <v>0.25</v>
      </c>
      <c r="P2182" s="18">
        <f t="shared" si="102"/>
        <v>0.17293749999999999</v>
      </c>
      <c r="Q2182" s="18">
        <f t="shared" si="103"/>
        <v>0.36683984260059566</v>
      </c>
      <c r="R2182" s="18">
        <f t="shared" si="104"/>
        <v>0.10602335889376499</v>
      </c>
    </row>
    <row r="2183" spans="1:18" ht="18" customHeight="1" x14ac:dyDescent="0.2">
      <c r="A2183" s="16" t="str">
        <f>'Limiting Factor Scores'!A203</f>
        <v>UGR13</v>
      </c>
      <c r="B2183" s="16" t="str">
        <f>'Limiting Factor Scores'!B203</f>
        <v>Upper Grande Ronde</v>
      </c>
      <c r="C2183" s="16" t="str">
        <f>'Limiting Factor Scores'!C203</f>
        <v>Floodplain Condition</v>
      </c>
      <c r="D2183" s="18">
        <f>'Limiting Factor Scores'!D203</f>
        <v>0.28310000000000002</v>
      </c>
      <c r="E2183" s="19">
        <f>'Limiting Factor Scores'!E203</f>
        <v>3.95</v>
      </c>
      <c r="F2183" s="18">
        <f>'Limiting Factor Scores'!F203</f>
        <v>0.76375000000000004</v>
      </c>
      <c r="G2183" s="18">
        <f>'Limiting Factor Scores'!G203</f>
        <v>1.3142942777712365</v>
      </c>
      <c r="H2183" s="18">
        <f>'Limiting Factor Scores'!H203</f>
        <v>0.37316073253577242</v>
      </c>
      <c r="I2183" s="17">
        <f>LFAT!A34</f>
        <v>3</v>
      </c>
      <c r="J2183" s="16" t="str">
        <f>LFAT!B34</f>
        <v>Floodplain – Reconnect and Restore</v>
      </c>
      <c r="K2183" s="16" t="str">
        <f>LFAT!D34</f>
        <v>D</v>
      </c>
      <c r="L2183" s="19">
        <f>LFAT!F34</f>
        <v>1</v>
      </c>
      <c r="M2183" s="16" t="str">
        <f>LFAT!G34</f>
        <v>C</v>
      </c>
      <c r="N2183" s="19">
        <f>LFAT!I34</f>
        <v>1</v>
      </c>
      <c r="O2183" s="18">
        <f>LFAT!J34</f>
        <v>1</v>
      </c>
      <c r="P2183" s="18">
        <f t="shared" si="102"/>
        <v>0.76375000000000004</v>
      </c>
      <c r="Q2183" s="18">
        <f t="shared" si="103"/>
        <v>1.3142942777712365</v>
      </c>
      <c r="R2183" s="18">
        <f t="shared" si="104"/>
        <v>0.37316073253577242</v>
      </c>
    </row>
    <row r="2184" spans="1:18" ht="18" customHeight="1" x14ac:dyDescent="0.2">
      <c r="A2184" s="16" t="str">
        <f>'Limiting Factor Scores'!A204</f>
        <v>UGR13</v>
      </c>
      <c r="B2184" s="16" t="str">
        <f>'Limiting Factor Scores'!B204</f>
        <v>Upper Grande Ronde</v>
      </c>
      <c r="C2184" s="16" t="str">
        <f>'Limiting Factor Scores'!C204</f>
        <v>Increased Sediment Quantity</v>
      </c>
      <c r="D2184" s="18">
        <f>'Limiting Factor Scores'!D204</f>
        <v>0.28310000000000002</v>
      </c>
      <c r="E2184" s="19">
        <f>'Limiting Factor Scores'!E204</f>
        <v>3.25</v>
      </c>
      <c r="F2184" s="18">
        <f>'Limiting Factor Scores'!F204</f>
        <v>0.60624999999999996</v>
      </c>
      <c r="G2184" s="18">
        <f>'Limiting Factor Scores'!G204</f>
        <v>0.62399537041312192</v>
      </c>
      <c r="H2184" s="18">
        <f>'Limiting Factor Scores'!H204</f>
        <v>0.20529325096792211</v>
      </c>
      <c r="I2184" s="17">
        <f>LFAT!A40</f>
        <v>3</v>
      </c>
      <c r="J2184" s="16" t="str">
        <f>LFAT!B40</f>
        <v>Floodplain – Reconnect and Restore</v>
      </c>
      <c r="K2184" s="16" t="str">
        <f>LFAT!D40</f>
        <v>D</v>
      </c>
      <c r="L2184" s="19">
        <f>LFAT!F40</f>
        <v>1</v>
      </c>
      <c r="M2184" s="16" t="str">
        <f>LFAT!G40</f>
        <v>CD</v>
      </c>
      <c r="N2184" s="19">
        <f>LFAT!I40</f>
        <v>0.5</v>
      </c>
      <c r="O2184" s="18">
        <f>LFAT!J40</f>
        <v>0.5</v>
      </c>
      <c r="P2184" s="18">
        <f t="shared" si="102"/>
        <v>0.30312499999999998</v>
      </c>
      <c r="Q2184" s="18">
        <f t="shared" si="103"/>
        <v>0.31199768520656096</v>
      </c>
      <c r="R2184" s="18">
        <f t="shared" si="104"/>
        <v>0.10264662548396106</v>
      </c>
    </row>
    <row r="2185" spans="1:18" ht="18" customHeight="1" x14ac:dyDescent="0.2">
      <c r="A2185" s="16" t="str">
        <f>'Limiting Factor Scores'!A205</f>
        <v>UGR13</v>
      </c>
      <c r="B2185" s="16" t="str">
        <f>'Limiting Factor Scores'!B205</f>
        <v>Upper Grande Ronde</v>
      </c>
      <c r="C2185" s="16" t="str">
        <f>'Limiting Factor Scores'!C205</f>
        <v>Non-Native Species Interactions and Competition</v>
      </c>
      <c r="D2185" s="18">
        <f>'Limiting Factor Scores'!D205</f>
        <v>0.28310000000000002</v>
      </c>
      <c r="E2185" s="19">
        <f>'Limiting Factor Scores'!E205</f>
        <v>2.88</v>
      </c>
      <c r="F2185" s="18">
        <f>'Limiting Factor Scores'!F205</f>
        <v>0.52300000000000002</v>
      </c>
      <c r="G2185" s="18">
        <f>'Limiting Factor Scores'!G205</f>
        <v>0.59541794207940246</v>
      </c>
      <c r="H2185" s="18">
        <f>'Limiting Factor Scores'!H205</f>
        <v>0.21003552984508642</v>
      </c>
      <c r="I2185" s="17">
        <f>LFAT!A46</f>
        <v>3</v>
      </c>
      <c r="J2185" s="16" t="str">
        <f>LFAT!B46</f>
        <v>Floodplain – Reconnect and Restore</v>
      </c>
      <c r="K2185" s="16" t="str">
        <f>LFAT!D46</f>
        <v>N</v>
      </c>
      <c r="L2185" s="19">
        <f>LFAT!F46</f>
        <v>0.1</v>
      </c>
      <c r="M2185" s="16" t="str">
        <f>LFAT!G46</f>
        <v>CD</v>
      </c>
      <c r="N2185" s="19">
        <f>LFAT!I46</f>
        <v>0.5</v>
      </c>
      <c r="O2185" s="18">
        <f>LFAT!J46</f>
        <v>0.05</v>
      </c>
      <c r="P2185" s="18">
        <f t="shared" si="102"/>
        <v>2.6150000000000003E-2</v>
      </c>
      <c r="Q2185" s="18">
        <f t="shared" si="103"/>
        <v>2.9770897103970125E-2</v>
      </c>
      <c r="R2185" s="18">
        <f t="shared" si="104"/>
        <v>1.0501776492254321E-2</v>
      </c>
    </row>
    <row r="2186" spans="1:18" ht="18" customHeight="1" x14ac:dyDescent="0.2">
      <c r="A2186" s="16" t="str">
        <f>'Limiting Factor Scores'!A206</f>
        <v>UGR13</v>
      </c>
      <c r="B2186" s="16" t="str">
        <f>'Limiting Factor Scores'!B206</f>
        <v>Upper Grande Ronde</v>
      </c>
      <c r="C2186" s="16" t="str">
        <f>'Limiting Factor Scores'!C206</f>
        <v>Predation</v>
      </c>
      <c r="D2186" s="18">
        <f>'Limiting Factor Scores'!D206</f>
        <v>0.28310000000000002</v>
      </c>
      <c r="E2186" s="19">
        <f>'Limiting Factor Scores'!E206</f>
        <v>2</v>
      </c>
      <c r="F2186" s="18">
        <f>'Limiting Factor Scores'!F206</f>
        <v>0.32500000000000001</v>
      </c>
      <c r="G2186" s="18">
        <f>'Limiting Factor Scores'!G206</f>
        <v>0.49421171443029749</v>
      </c>
      <c r="H2186" s="18">
        <f>'Limiting Factor Scores'!H206</f>
        <v>0.15110260289250002</v>
      </c>
      <c r="I2186" s="17">
        <f>LFAT!A44</f>
        <v>3</v>
      </c>
      <c r="J2186" s="16" t="str">
        <f>LFAT!B44</f>
        <v>Floodplain – Reconnect and Restore</v>
      </c>
      <c r="K2186" s="16" t="str">
        <f>LFAT!D44</f>
        <v>N</v>
      </c>
      <c r="L2186" s="19">
        <f>LFAT!F44</f>
        <v>0.1</v>
      </c>
      <c r="M2186" s="16" t="str">
        <f>LFAT!G44</f>
        <v>R</v>
      </c>
      <c r="N2186" s="19">
        <f>LFAT!I44</f>
        <v>0.1</v>
      </c>
      <c r="O2186" s="18">
        <f>LFAT!J44</f>
        <v>0.01</v>
      </c>
      <c r="P2186" s="18">
        <f t="shared" si="102"/>
        <v>3.2500000000000003E-3</v>
      </c>
      <c r="Q2186" s="18">
        <f t="shared" si="103"/>
        <v>4.9421171443029752E-3</v>
      </c>
      <c r="R2186" s="18">
        <f t="shared" si="104"/>
        <v>1.5110260289250001E-3</v>
      </c>
    </row>
    <row r="2187" spans="1:18" ht="18" customHeight="1" x14ac:dyDescent="0.2">
      <c r="A2187" s="16" t="str">
        <f>'Limiting Factor Scores'!A207</f>
        <v>UGR13</v>
      </c>
      <c r="B2187" s="16" t="str">
        <f>'Limiting Factor Scores'!B207</f>
        <v>Upper Grande Ronde</v>
      </c>
      <c r="C2187" s="16" t="str">
        <f>'Limiting Factor Scores'!C207</f>
        <v>Riparian Condition</v>
      </c>
      <c r="D2187" s="18">
        <f>'Limiting Factor Scores'!D207</f>
        <v>0.28310000000000002</v>
      </c>
      <c r="E2187" s="19">
        <f>'Limiting Factor Scores'!E207</f>
        <v>3.78</v>
      </c>
      <c r="F2187" s="18">
        <f>'Limiting Factor Scores'!F207</f>
        <v>0.72550000000000003</v>
      </c>
      <c r="G2187" s="18">
        <f>'Limiting Factor Scores'!G207</f>
        <v>1.2748791748189052</v>
      </c>
      <c r="H2187" s="18">
        <f>'Limiting Factor Scores'!H207</f>
        <v>0.41164366817537557</v>
      </c>
      <c r="I2187" s="17">
        <f>LFAT!A33</f>
        <v>3</v>
      </c>
      <c r="J2187" s="16" t="str">
        <f>LFAT!B33</f>
        <v>Floodplain – Reconnect and Restore</v>
      </c>
      <c r="K2187" s="16" t="str">
        <f>LFAT!D33</f>
        <v>I</v>
      </c>
      <c r="L2187" s="19">
        <f>LFAT!F33</f>
        <v>0.5</v>
      </c>
      <c r="M2187" s="16" t="str">
        <f>LFAT!G33</f>
        <v>C</v>
      </c>
      <c r="N2187" s="19">
        <f>LFAT!I33</f>
        <v>1</v>
      </c>
      <c r="O2187" s="18">
        <f>LFAT!J33</f>
        <v>0.5</v>
      </c>
      <c r="P2187" s="18">
        <f t="shared" si="102"/>
        <v>0.36275000000000002</v>
      </c>
      <c r="Q2187" s="18">
        <f t="shared" si="103"/>
        <v>0.63743958740945261</v>
      </c>
      <c r="R2187" s="18">
        <f t="shared" si="104"/>
        <v>0.20582183408768778</v>
      </c>
    </row>
    <row r="2188" spans="1:18" ht="18" customHeight="1" x14ac:dyDescent="0.2">
      <c r="A2188" s="16" t="str">
        <f>'Limiting Factor Scores'!A208</f>
        <v>UGR13</v>
      </c>
      <c r="B2188" s="16" t="str">
        <f>'Limiting Factor Scores'!B208</f>
        <v>Upper Grande Ronde</v>
      </c>
      <c r="C2188" s="16" t="str">
        <f>'Limiting Factor Scores'!C208</f>
        <v>Side Channel and Wetland Habitat</v>
      </c>
      <c r="D2188" s="18">
        <f>'Limiting Factor Scores'!D208</f>
        <v>0.28310000000000002</v>
      </c>
      <c r="E2188" s="19">
        <f>'Limiting Factor Scores'!E208</f>
        <v>4.18</v>
      </c>
      <c r="F2188" s="18">
        <f>'Limiting Factor Scores'!F208</f>
        <v>0.8155</v>
      </c>
      <c r="G2188" s="18">
        <f>'Limiting Factor Scores'!G208</f>
        <v>1.7743858696042263</v>
      </c>
      <c r="H2188" s="18">
        <f>'Limiting Factor Scores'!H208</f>
        <v>0.51717741302467168</v>
      </c>
      <c r="I2188" s="17">
        <f>LFAT!A35</f>
        <v>3</v>
      </c>
      <c r="J2188" s="16" t="str">
        <f>LFAT!B35</f>
        <v>Floodplain – Reconnect and Restore</v>
      </c>
      <c r="K2188" s="16" t="str">
        <f>LFAT!D35</f>
        <v>D</v>
      </c>
      <c r="L2188" s="19">
        <f>LFAT!F35</f>
        <v>1</v>
      </c>
      <c r="M2188" s="16" t="str">
        <f>LFAT!G35</f>
        <v>C</v>
      </c>
      <c r="N2188" s="19">
        <f>LFAT!I35</f>
        <v>1</v>
      </c>
      <c r="O2188" s="18">
        <f>LFAT!J35</f>
        <v>1</v>
      </c>
      <c r="P2188" s="18">
        <f t="shared" si="102"/>
        <v>0.8155</v>
      </c>
      <c r="Q2188" s="18">
        <f t="shared" si="103"/>
        <v>1.7743858696042263</v>
      </c>
      <c r="R2188" s="18">
        <f t="shared" si="104"/>
        <v>0.51717741302467168</v>
      </c>
    </row>
    <row r="2189" spans="1:18" ht="18" customHeight="1" x14ac:dyDescent="0.2">
      <c r="A2189" s="16" t="str">
        <f>'Limiting Factor Scores'!A209</f>
        <v>UGR13</v>
      </c>
      <c r="B2189" s="16" t="str">
        <f>'Limiting Factor Scores'!B209</f>
        <v>Upper Grande Ronde</v>
      </c>
      <c r="C2189" s="16" t="str">
        <f>'Limiting Factor Scores'!C209</f>
        <v>Summer Water Temperature</v>
      </c>
      <c r="D2189" s="18">
        <f>'Limiting Factor Scores'!D209</f>
        <v>0.28310000000000002</v>
      </c>
      <c r="E2189" s="19">
        <f>'Limiting Factor Scores'!E209</f>
        <v>3.56</v>
      </c>
      <c r="F2189" s="18">
        <f>'Limiting Factor Scores'!F209</f>
        <v>0.67600000000000005</v>
      </c>
      <c r="G2189" s="18">
        <f>'Limiting Factor Scores'!G209</f>
        <v>1.2740147085440894</v>
      </c>
      <c r="H2189" s="18">
        <f>'Limiting Factor Scores'!H209</f>
        <v>0.39869005353602238</v>
      </c>
      <c r="I2189" s="17">
        <f>LFAT!A41</f>
        <v>3</v>
      </c>
      <c r="J2189" s="16" t="str">
        <f>LFAT!B41</f>
        <v>Floodplain – Reconnect and Restore</v>
      </c>
      <c r="K2189" s="16" t="str">
        <f>LFAT!D41</f>
        <v>D</v>
      </c>
      <c r="L2189" s="19">
        <f>LFAT!F41</f>
        <v>1</v>
      </c>
      <c r="M2189" s="16" t="str">
        <f>LFAT!G41</f>
        <v>CD</v>
      </c>
      <c r="N2189" s="19">
        <f>LFAT!I41</f>
        <v>0.5</v>
      </c>
      <c r="O2189" s="18">
        <f>LFAT!J41</f>
        <v>0.5</v>
      </c>
      <c r="P2189" s="18">
        <f t="shared" si="102"/>
        <v>0.33800000000000002</v>
      </c>
      <c r="Q2189" s="18">
        <f t="shared" si="103"/>
        <v>0.63700735427204469</v>
      </c>
      <c r="R2189" s="18">
        <f t="shared" si="104"/>
        <v>0.19934502676801119</v>
      </c>
    </row>
    <row r="2190" spans="1:18" ht="18" customHeight="1" x14ac:dyDescent="0.2">
      <c r="A2190" s="16" t="str">
        <f>'Limiting Factor Scores'!A210</f>
        <v>UGR13</v>
      </c>
      <c r="B2190" s="16" t="str">
        <f>'Limiting Factor Scores'!B210</f>
        <v>Upper Grande Ronde</v>
      </c>
      <c r="C2190" s="16" t="str">
        <f>'Limiting Factor Scores'!C210</f>
        <v>Water Quality</v>
      </c>
      <c r="D2190" s="18">
        <f>'Limiting Factor Scores'!D210</f>
        <v>0.28310000000000002</v>
      </c>
      <c r="E2190" s="19">
        <f>'Limiting Factor Scores'!E210</f>
        <v>2.62</v>
      </c>
      <c r="F2190" s="18">
        <f>'Limiting Factor Scores'!F210</f>
        <v>0.46450000000000002</v>
      </c>
      <c r="G2190" s="18">
        <f>'Limiting Factor Scores'!G210</f>
        <v>0.76551756627807155</v>
      </c>
      <c r="H2190" s="18">
        <f>'Limiting Factor Scores'!H210</f>
        <v>0.21249452640447644</v>
      </c>
      <c r="I2190" s="17">
        <f>LFAT!A43</f>
        <v>3</v>
      </c>
      <c r="J2190" s="16" t="str">
        <f>LFAT!B43</f>
        <v>Floodplain – Reconnect and Restore</v>
      </c>
      <c r="K2190" s="16" t="str">
        <f>LFAT!D43</f>
        <v>I</v>
      </c>
      <c r="L2190" s="19">
        <f>LFAT!F43</f>
        <v>0.5</v>
      </c>
      <c r="M2190" s="16" t="str">
        <f>LFAT!G43</f>
        <v>CD</v>
      </c>
      <c r="N2190" s="19">
        <f>LFAT!I43</f>
        <v>0.5</v>
      </c>
      <c r="O2190" s="18">
        <f>LFAT!J43</f>
        <v>0.25</v>
      </c>
      <c r="P2190" s="18">
        <f t="shared" si="102"/>
        <v>0.11612500000000001</v>
      </c>
      <c r="Q2190" s="18">
        <f t="shared" si="103"/>
        <v>0.19137939156951789</v>
      </c>
      <c r="R2190" s="18">
        <f t="shared" si="104"/>
        <v>5.312363160111911E-2</v>
      </c>
    </row>
    <row r="2191" spans="1:18" ht="18" customHeight="1" x14ac:dyDescent="0.2">
      <c r="A2191" s="16" t="str">
        <f>'Limiting Factor Scores'!A211</f>
        <v>UGR13</v>
      </c>
      <c r="B2191" s="16" t="str">
        <f>'Limiting Factor Scores'!B211</f>
        <v>Upper Grande Ronde</v>
      </c>
      <c r="C2191" s="16" t="str">
        <f>'Limiting Factor Scores'!C211</f>
        <v>Winter Water Temperature</v>
      </c>
      <c r="D2191" s="18">
        <f>'Limiting Factor Scores'!D211</f>
        <v>0.28310000000000002</v>
      </c>
      <c r="E2191" s="19">
        <f>'Limiting Factor Scores'!E211</f>
        <v>2.62</v>
      </c>
      <c r="F2191" s="18">
        <f>'Limiting Factor Scores'!F211</f>
        <v>0.46450000000000002</v>
      </c>
      <c r="G2191" s="18">
        <f>'Limiting Factor Scores'!G211</f>
        <v>0.63026047466164303</v>
      </c>
      <c r="H2191" s="18">
        <f>'Limiting Factor Scores'!H211</f>
        <v>0.17166379189265643</v>
      </c>
      <c r="I2191" s="17">
        <f>LFAT!A42</f>
        <v>3</v>
      </c>
      <c r="J2191" s="16" t="str">
        <f>LFAT!B42</f>
        <v>Floodplain – Reconnect and Restore</v>
      </c>
      <c r="K2191" s="16" t="str">
        <f>LFAT!D42</f>
        <v>D</v>
      </c>
      <c r="L2191" s="19">
        <f>LFAT!F42</f>
        <v>1</v>
      </c>
      <c r="M2191" s="16" t="str">
        <f>LFAT!G42</f>
        <v>CD</v>
      </c>
      <c r="N2191" s="19">
        <f>LFAT!I42</f>
        <v>0.5</v>
      </c>
      <c r="O2191" s="18">
        <f>LFAT!J42</f>
        <v>0.5</v>
      </c>
      <c r="P2191" s="18">
        <f t="shared" si="102"/>
        <v>0.23225000000000001</v>
      </c>
      <c r="Q2191" s="18">
        <f t="shared" si="103"/>
        <v>0.31513023733082152</v>
      </c>
      <c r="R2191" s="18">
        <f t="shared" si="104"/>
        <v>8.5831895946328216E-2</v>
      </c>
    </row>
    <row r="2192" spans="1:18" ht="18" customHeight="1" x14ac:dyDescent="0.2">
      <c r="A2192" s="16" t="str">
        <f>'Limiting Factor Scores'!A197</f>
        <v>UGR13</v>
      </c>
      <c r="B2192" s="16" t="str">
        <f>'Limiting Factor Scores'!B197</f>
        <v>Upper Grande Ronde</v>
      </c>
      <c r="C2192" s="16" t="str">
        <f>'Limiting Factor Scores'!C197</f>
        <v>Altered Flow Timing</v>
      </c>
      <c r="D2192" s="18">
        <f>'Limiting Factor Scores'!D197</f>
        <v>0.28310000000000002</v>
      </c>
      <c r="E2192" s="19">
        <f>'Limiting Factor Scores'!E197</f>
        <v>3.3</v>
      </c>
      <c r="F2192" s="18">
        <f>'Limiting Factor Scores'!F197</f>
        <v>0.61750000000000005</v>
      </c>
      <c r="G2192" s="18">
        <f>'Limiting Factor Scores'!G197</f>
        <v>0.91652613931068783</v>
      </c>
      <c r="H2192" s="18">
        <f>'Limiting Factor Scores'!H197</f>
        <v>0.25506647752734485</v>
      </c>
      <c r="I2192" s="17">
        <f>LFAT!A53</f>
        <v>4</v>
      </c>
      <c r="J2192" s="16" t="str">
        <f>LFAT!B53</f>
        <v>Riparian Vegetation Restoration</v>
      </c>
      <c r="K2192" s="16" t="str">
        <f>LFAT!D53</f>
        <v>I</v>
      </c>
      <c r="L2192" s="19">
        <f>LFAT!F53</f>
        <v>0.5</v>
      </c>
      <c r="M2192" s="16" t="str">
        <f>LFAT!G53</f>
        <v>CD</v>
      </c>
      <c r="N2192" s="19">
        <f>LFAT!I53</f>
        <v>0.5</v>
      </c>
      <c r="O2192" s="18">
        <f>LFAT!J53</f>
        <v>0.25</v>
      </c>
      <c r="P2192" s="18">
        <f t="shared" si="102"/>
        <v>0.15437500000000001</v>
      </c>
      <c r="Q2192" s="18">
        <f t="shared" si="103"/>
        <v>0.22913153482767196</v>
      </c>
      <c r="R2192" s="18">
        <f t="shared" si="104"/>
        <v>6.3766619381836212E-2</v>
      </c>
    </row>
    <row r="2193" spans="1:18" ht="18" customHeight="1" x14ac:dyDescent="0.2">
      <c r="A2193" s="16" t="str">
        <f>'Limiting Factor Scores'!A198</f>
        <v>UGR13</v>
      </c>
      <c r="B2193" s="16" t="str">
        <f>'Limiting Factor Scores'!B198</f>
        <v>Upper Grande Ronde</v>
      </c>
      <c r="C2193" s="16" t="str">
        <f>'Limiting Factor Scores'!C198</f>
        <v>Altered Primary Productivity</v>
      </c>
      <c r="D2193" s="18">
        <f>'Limiting Factor Scores'!D198</f>
        <v>0.28310000000000002</v>
      </c>
      <c r="E2193" s="19">
        <f>'Limiting Factor Scores'!E198</f>
        <v>3.91</v>
      </c>
      <c r="F2193" s="18">
        <f>'Limiting Factor Scores'!F198</f>
        <v>0.75475000000000003</v>
      </c>
      <c r="G2193" s="18">
        <f>'Limiting Factor Scores'!G198</f>
        <v>0.77684207145452178</v>
      </c>
      <c r="H2193" s="18">
        <f>'Limiting Factor Scores'!H198</f>
        <v>0.22247597004458314</v>
      </c>
      <c r="I2193" s="17">
        <f>LFAT!A60</f>
        <v>4</v>
      </c>
      <c r="J2193" s="16" t="str">
        <f>LFAT!B60</f>
        <v>Riparian Vegetation Restoration</v>
      </c>
      <c r="K2193" s="16" t="str">
        <f>LFAT!D60</f>
        <v>D</v>
      </c>
      <c r="L2193" s="19">
        <f>LFAT!F60</f>
        <v>1</v>
      </c>
      <c r="M2193" s="16" t="str">
        <f>LFAT!G60</f>
        <v>C</v>
      </c>
      <c r="N2193" s="19">
        <f>LFAT!I60</f>
        <v>1</v>
      </c>
      <c r="O2193" s="18">
        <f>LFAT!J60</f>
        <v>1</v>
      </c>
      <c r="P2193" s="18">
        <f t="shared" si="102"/>
        <v>0.75475000000000003</v>
      </c>
      <c r="Q2193" s="18">
        <f t="shared" si="103"/>
        <v>0.77684207145452178</v>
      </c>
      <c r="R2193" s="18">
        <f t="shared" si="104"/>
        <v>0.22247597004458314</v>
      </c>
    </row>
    <row r="2194" spans="1:18" ht="18" customHeight="1" x14ac:dyDescent="0.2">
      <c r="A2194" s="16" t="str">
        <f>'Limiting Factor Scores'!A199</f>
        <v>UGR13</v>
      </c>
      <c r="B2194" s="16" t="str">
        <f>'Limiting Factor Scores'!B199</f>
        <v>Upper Grande Ronde</v>
      </c>
      <c r="C2194" s="16" t="str">
        <f>'Limiting Factor Scores'!C199</f>
        <v>Anthropogenic Barriers</v>
      </c>
      <c r="D2194" s="18">
        <f>'Limiting Factor Scores'!D199</f>
        <v>0.28310000000000002</v>
      </c>
      <c r="E2194" s="19">
        <f>'Limiting Factor Scores'!E199</f>
        <v>1.82</v>
      </c>
      <c r="F2194" s="18">
        <f>'Limiting Factor Scores'!F199</f>
        <v>0.28449999999999998</v>
      </c>
      <c r="G2194" s="18">
        <f>'Limiting Factor Scores'!G199</f>
        <v>0.4274476345508092</v>
      </c>
      <c r="H2194" s="18">
        <f>'Limiting Factor Scores'!H199</f>
        <v>0.13537951191710199</v>
      </c>
      <c r="I2194" s="17">
        <f>LFAT!A47</f>
        <v>4</v>
      </c>
      <c r="J2194" s="16" t="str">
        <f>LFAT!B47</f>
        <v>Riparian Vegetation Restoration</v>
      </c>
      <c r="K2194" s="16" t="str">
        <f>LFAT!D47</f>
        <v>N</v>
      </c>
      <c r="L2194" s="19">
        <f>LFAT!F47</f>
        <v>0.1</v>
      </c>
      <c r="M2194" s="16" t="str">
        <f>LFAT!G47</f>
        <v>R</v>
      </c>
      <c r="N2194" s="19">
        <f>LFAT!I47</f>
        <v>0.1</v>
      </c>
      <c r="O2194" s="18">
        <f>LFAT!J47</f>
        <v>0.01</v>
      </c>
      <c r="P2194" s="18">
        <f t="shared" si="102"/>
        <v>2.8449999999999999E-3</v>
      </c>
      <c r="Q2194" s="18">
        <f t="shared" si="103"/>
        <v>4.2744763455080919E-3</v>
      </c>
      <c r="R2194" s="18">
        <f t="shared" si="104"/>
        <v>1.3537951191710199E-3</v>
      </c>
    </row>
    <row r="2195" spans="1:18" ht="18" customHeight="1" x14ac:dyDescent="0.2">
      <c r="A2195" s="16" t="str">
        <f>'Limiting Factor Scores'!A200</f>
        <v>UGR13</v>
      </c>
      <c r="B2195" s="16" t="str">
        <f>'Limiting Factor Scores'!B200</f>
        <v>Upper Grande Ronde</v>
      </c>
      <c r="C2195" s="16" t="str">
        <f>'Limiting Factor Scores'!C200</f>
        <v>Channel and Habitat Structure</v>
      </c>
      <c r="D2195" s="18">
        <f>'Limiting Factor Scores'!D200</f>
        <v>0.28310000000000002</v>
      </c>
      <c r="E2195" s="19">
        <f>'Limiting Factor Scores'!E200</f>
        <v>4.37</v>
      </c>
      <c r="F2195" s="18">
        <f>'Limiting Factor Scores'!F200</f>
        <v>0.85824999999999996</v>
      </c>
      <c r="G2195" s="18">
        <f>'Limiting Factor Scores'!G200</f>
        <v>2.1173150104018954</v>
      </c>
      <c r="H2195" s="18">
        <f>'Limiting Factor Scores'!H200</f>
        <v>0.64097373175709049</v>
      </c>
      <c r="I2195" s="17">
        <f>LFAT!A51</f>
        <v>4</v>
      </c>
      <c r="J2195" s="16" t="str">
        <f>LFAT!B51</f>
        <v>Riparian Vegetation Restoration</v>
      </c>
      <c r="K2195" s="16" t="str">
        <f>LFAT!D51</f>
        <v>D</v>
      </c>
      <c r="L2195" s="19">
        <f>LFAT!F51</f>
        <v>1</v>
      </c>
      <c r="M2195" s="16" t="str">
        <f>LFAT!G51</f>
        <v>CD</v>
      </c>
      <c r="N2195" s="19">
        <f>LFAT!I51</f>
        <v>0.5</v>
      </c>
      <c r="O2195" s="18">
        <f>LFAT!J51</f>
        <v>0.5</v>
      </c>
      <c r="P2195" s="18">
        <f t="shared" si="102"/>
        <v>0.42912499999999998</v>
      </c>
      <c r="Q2195" s="18">
        <f t="shared" si="103"/>
        <v>1.0586575052009477</v>
      </c>
      <c r="R2195" s="18">
        <f t="shared" si="104"/>
        <v>0.32048686587854525</v>
      </c>
    </row>
    <row r="2196" spans="1:18" ht="18" customHeight="1" x14ac:dyDescent="0.2">
      <c r="A2196" s="16" t="str">
        <f>'Limiting Factor Scores'!A201</f>
        <v>UGR13</v>
      </c>
      <c r="B2196" s="16" t="str">
        <f>'Limiting Factor Scores'!B201</f>
        <v>Upper Grande Ronde</v>
      </c>
      <c r="C2196" s="16" t="str">
        <f>'Limiting Factor Scores'!C201</f>
        <v>Decreased Sediment Quantity</v>
      </c>
      <c r="D2196" s="18">
        <f>'Limiting Factor Scores'!D201</f>
        <v>0.28310000000000002</v>
      </c>
      <c r="E2196" s="19">
        <f>'Limiting Factor Scores'!E201</f>
        <v>4</v>
      </c>
      <c r="F2196" s="18">
        <f>'Limiting Factor Scores'!F201</f>
        <v>0.77500000000000002</v>
      </c>
      <c r="G2196" s="18">
        <f>'Limiting Factor Scores'!G201</f>
        <v>1.1361915179511726</v>
      </c>
      <c r="H2196" s="18">
        <f>'Limiting Factor Scores'!H201</f>
        <v>0.33845969952289756</v>
      </c>
      <c r="I2196" s="17">
        <f>LFAT!A54</f>
        <v>4</v>
      </c>
      <c r="J2196" s="16" t="str">
        <f>LFAT!B54</f>
        <v>Riparian Vegetation Restoration</v>
      </c>
      <c r="K2196" s="16" t="str">
        <f>LFAT!D54</f>
        <v>N</v>
      </c>
      <c r="L2196" s="19">
        <f>LFAT!F54</f>
        <v>0.1</v>
      </c>
      <c r="M2196" s="16" t="str">
        <f>LFAT!G54</f>
        <v>R</v>
      </c>
      <c r="N2196" s="19">
        <f>LFAT!I54</f>
        <v>0.1</v>
      </c>
      <c r="O2196" s="18">
        <f>LFAT!J54</f>
        <v>0.01</v>
      </c>
      <c r="P2196" s="18">
        <f t="shared" si="102"/>
        <v>7.7500000000000008E-3</v>
      </c>
      <c r="Q2196" s="18">
        <f t="shared" si="103"/>
        <v>1.1361915179511725E-2</v>
      </c>
      <c r="R2196" s="18">
        <f t="shared" si="104"/>
        <v>3.3845969952289758E-3</v>
      </c>
    </row>
    <row r="2197" spans="1:18" ht="18" customHeight="1" x14ac:dyDescent="0.2">
      <c r="A2197" s="16" t="str">
        <f>'Limiting Factor Scores'!A202</f>
        <v>UGR13</v>
      </c>
      <c r="B2197" s="16" t="str">
        <f>'Limiting Factor Scores'!B202</f>
        <v>Upper Grande Ronde</v>
      </c>
      <c r="C2197" s="16" t="str">
        <f>'Limiting Factor Scores'!C202</f>
        <v>Decreased Water Quantity</v>
      </c>
      <c r="D2197" s="18">
        <f>'Limiting Factor Scores'!D202</f>
        <v>0.28310000000000002</v>
      </c>
      <c r="E2197" s="19">
        <f>'Limiting Factor Scores'!E202</f>
        <v>3.63</v>
      </c>
      <c r="F2197" s="18">
        <f>'Limiting Factor Scores'!F202</f>
        <v>0.69174999999999998</v>
      </c>
      <c r="G2197" s="18">
        <f>'Limiting Factor Scores'!G202</f>
        <v>1.4673593704023826</v>
      </c>
      <c r="H2197" s="18">
        <f>'Limiting Factor Scores'!H202</f>
        <v>0.42409343557505996</v>
      </c>
      <c r="I2197" s="17">
        <f>LFAT!A52</f>
        <v>4</v>
      </c>
      <c r="J2197" s="16" t="str">
        <f>LFAT!B52</f>
        <v>Riparian Vegetation Restoration</v>
      </c>
      <c r="K2197" s="16" t="str">
        <f>LFAT!D52</f>
        <v>N</v>
      </c>
      <c r="L2197" s="19">
        <f>LFAT!F52</f>
        <v>0.1</v>
      </c>
      <c r="M2197" s="16" t="str">
        <f>LFAT!G52</f>
        <v>R</v>
      </c>
      <c r="N2197" s="19">
        <f>LFAT!I52</f>
        <v>0.1</v>
      </c>
      <c r="O2197" s="18">
        <f>LFAT!J52</f>
        <v>0.01</v>
      </c>
      <c r="P2197" s="18">
        <f t="shared" si="102"/>
        <v>6.9175E-3</v>
      </c>
      <c r="Q2197" s="18">
        <f t="shared" si="103"/>
        <v>1.4673593704023826E-2</v>
      </c>
      <c r="R2197" s="18">
        <f t="shared" si="104"/>
        <v>4.2409343557506E-3</v>
      </c>
    </row>
    <row r="2198" spans="1:18" ht="18" customHeight="1" x14ac:dyDescent="0.2">
      <c r="A2198" s="16" t="str">
        <f>'Limiting Factor Scores'!A203</f>
        <v>UGR13</v>
      </c>
      <c r="B2198" s="16" t="str">
        <f>'Limiting Factor Scores'!B203</f>
        <v>Upper Grande Ronde</v>
      </c>
      <c r="C2198" s="16" t="str">
        <f>'Limiting Factor Scores'!C203</f>
        <v>Floodplain Condition</v>
      </c>
      <c r="D2198" s="18">
        <f>'Limiting Factor Scores'!D203</f>
        <v>0.28310000000000002</v>
      </c>
      <c r="E2198" s="19">
        <f>'Limiting Factor Scores'!E203</f>
        <v>3.95</v>
      </c>
      <c r="F2198" s="18">
        <f>'Limiting Factor Scores'!F203</f>
        <v>0.76375000000000004</v>
      </c>
      <c r="G2198" s="18">
        <f>'Limiting Factor Scores'!G203</f>
        <v>1.3142942777712365</v>
      </c>
      <c r="H2198" s="18">
        <f>'Limiting Factor Scores'!H203</f>
        <v>0.37316073253577242</v>
      </c>
      <c r="I2198" s="17">
        <f>LFAT!A49</f>
        <v>4</v>
      </c>
      <c r="J2198" s="16" t="str">
        <f>LFAT!B49</f>
        <v>Riparian Vegetation Restoration</v>
      </c>
      <c r="K2198" s="16" t="str">
        <f>LFAT!D49</f>
        <v>D</v>
      </c>
      <c r="L2198" s="19">
        <f>LFAT!F49</f>
        <v>1</v>
      </c>
      <c r="M2198" s="16" t="str">
        <f>LFAT!G49</f>
        <v>C</v>
      </c>
      <c r="N2198" s="19">
        <f>LFAT!I49</f>
        <v>1</v>
      </c>
      <c r="O2198" s="18">
        <f>LFAT!J49</f>
        <v>1</v>
      </c>
      <c r="P2198" s="18">
        <f t="shared" si="102"/>
        <v>0.76375000000000004</v>
      </c>
      <c r="Q2198" s="18">
        <f t="shared" si="103"/>
        <v>1.3142942777712365</v>
      </c>
      <c r="R2198" s="18">
        <f t="shared" si="104"/>
        <v>0.37316073253577242</v>
      </c>
    </row>
    <row r="2199" spans="1:18" ht="18" customHeight="1" x14ac:dyDescent="0.2">
      <c r="A2199" s="16" t="str">
        <f>'Limiting Factor Scores'!A204</f>
        <v>UGR13</v>
      </c>
      <c r="B2199" s="16" t="str">
        <f>'Limiting Factor Scores'!B204</f>
        <v>Upper Grande Ronde</v>
      </c>
      <c r="C2199" s="16" t="str">
        <f>'Limiting Factor Scores'!C204</f>
        <v>Increased Sediment Quantity</v>
      </c>
      <c r="D2199" s="18">
        <f>'Limiting Factor Scores'!D204</f>
        <v>0.28310000000000002</v>
      </c>
      <c r="E2199" s="19">
        <f>'Limiting Factor Scores'!E204</f>
        <v>3.25</v>
      </c>
      <c r="F2199" s="18">
        <f>'Limiting Factor Scores'!F204</f>
        <v>0.60624999999999996</v>
      </c>
      <c r="G2199" s="18">
        <f>'Limiting Factor Scores'!G204</f>
        <v>0.62399537041312192</v>
      </c>
      <c r="H2199" s="18">
        <f>'Limiting Factor Scores'!H204</f>
        <v>0.20529325096792211</v>
      </c>
      <c r="I2199" s="17">
        <f>LFAT!A55</f>
        <v>4</v>
      </c>
      <c r="J2199" s="16" t="str">
        <f>LFAT!B55</f>
        <v>Riparian Vegetation Restoration</v>
      </c>
      <c r="K2199" s="16" t="str">
        <f>LFAT!D55</f>
        <v>D</v>
      </c>
      <c r="L2199" s="19">
        <f>LFAT!F55</f>
        <v>1</v>
      </c>
      <c r="M2199" s="16" t="str">
        <f>LFAT!G55</f>
        <v>CD</v>
      </c>
      <c r="N2199" s="19">
        <f>LFAT!I55</f>
        <v>0.5</v>
      </c>
      <c r="O2199" s="18">
        <f>LFAT!J55</f>
        <v>0.5</v>
      </c>
      <c r="P2199" s="18">
        <f t="shared" si="102"/>
        <v>0.30312499999999998</v>
      </c>
      <c r="Q2199" s="18">
        <f t="shared" si="103"/>
        <v>0.31199768520656096</v>
      </c>
      <c r="R2199" s="18">
        <f t="shared" si="104"/>
        <v>0.10264662548396106</v>
      </c>
    </row>
    <row r="2200" spans="1:18" ht="18" customHeight="1" x14ac:dyDescent="0.2">
      <c r="A2200" s="16" t="str">
        <f>'Limiting Factor Scores'!A205</f>
        <v>UGR13</v>
      </c>
      <c r="B2200" s="16" t="str">
        <f>'Limiting Factor Scores'!B205</f>
        <v>Upper Grande Ronde</v>
      </c>
      <c r="C2200" s="16" t="str">
        <f>'Limiting Factor Scores'!C205</f>
        <v>Non-Native Species Interactions and Competition</v>
      </c>
      <c r="D2200" s="18">
        <f>'Limiting Factor Scores'!D205</f>
        <v>0.28310000000000002</v>
      </c>
      <c r="E2200" s="19">
        <f>'Limiting Factor Scores'!E205</f>
        <v>2.88</v>
      </c>
      <c r="F2200" s="18">
        <f>'Limiting Factor Scores'!F205</f>
        <v>0.52300000000000002</v>
      </c>
      <c r="G2200" s="18">
        <f>'Limiting Factor Scores'!G205</f>
        <v>0.59541794207940246</v>
      </c>
      <c r="H2200" s="18">
        <f>'Limiting Factor Scores'!H205</f>
        <v>0.21003552984508642</v>
      </c>
      <c r="I2200" s="17">
        <f>LFAT!A61</f>
        <v>4</v>
      </c>
      <c r="J2200" s="16" t="str">
        <f>LFAT!B61</f>
        <v>Riparian Vegetation Restoration</v>
      </c>
      <c r="K2200" s="16" t="str">
        <f>LFAT!D61</f>
        <v>I</v>
      </c>
      <c r="L2200" s="19">
        <f>LFAT!F61</f>
        <v>0.5</v>
      </c>
      <c r="M2200" s="16" t="str">
        <f>LFAT!G61</f>
        <v>R</v>
      </c>
      <c r="N2200" s="19">
        <f>LFAT!I61</f>
        <v>0.1</v>
      </c>
      <c r="O2200" s="18">
        <f>LFAT!J61</f>
        <v>0.05</v>
      </c>
      <c r="P2200" s="18">
        <f t="shared" si="102"/>
        <v>2.6150000000000003E-2</v>
      </c>
      <c r="Q2200" s="18">
        <f t="shared" si="103"/>
        <v>2.9770897103970125E-2</v>
      </c>
      <c r="R2200" s="18">
        <f t="shared" si="104"/>
        <v>1.0501776492254321E-2</v>
      </c>
    </row>
    <row r="2201" spans="1:18" ht="18" customHeight="1" x14ac:dyDescent="0.2">
      <c r="A2201" s="16" t="str">
        <f>'Limiting Factor Scores'!A206</f>
        <v>UGR13</v>
      </c>
      <c r="B2201" s="16" t="str">
        <f>'Limiting Factor Scores'!B206</f>
        <v>Upper Grande Ronde</v>
      </c>
      <c r="C2201" s="16" t="str">
        <f>'Limiting Factor Scores'!C206</f>
        <v>Predation</v>
      </c>
      <c r="D2201" s="18">
        <f>'Limiting Factor Scores'!D206</f>
        <v>0.28310000000000002</v>
      </c>
      <c r="E2201" s="19">
        <f>'Limiting Factor Scores'!E206</f>
        <v>2</v>
      </c>
      <c r="F2201" s="18">
        <f>'Limiting Factor Scores'!F206</f>
        <v>0.32500000000000001</v>
      </c>
      <c r="G2201" s="18">
        <f>'Limiting Factor Scores'!G206</f>
        <v>0.49421171443029749</v>
      </c>
      <c r="H2201" s="18">
        <f>'Limiting Factor Scores'!H206</f>
        <v>0.15110260289250002</v>
      </c>
      <c r="I2201" s="17">
        <f>LFAT!A59</f>
        <v>4</v>
      </c>
      <c r="J2201" s="16" t="str">
        <f>LFAT!B59</f>
        <v>Riparian Vegetation Restoration</v>
      </c>
      <c r="K2201" s="16" t="str">
        <f>LFAT!D59</f>
        <v>N</v>
      </c>
      <c r="L2201" s="19">
        <f>LFAT!F59</f>
        <v>0.1</v>
      </c>
      <c r="M2201" s="16" t="str">
        <f>LFAT!G59</f>
        <v>CD</v>
      </c>
      <c r="N2201" s="19">
        <f>LFAT!I59</f>
        <v>0.5</v>
      </c>
      <c r="O2201" s="18">
        <f>LFAT!J59</f>
        <v>0.05</v>
      </c>
      <c r="P2201" s="18">
        <f t="shared" si="102"/>
        <v>1.6250000000000001E-2</v>
      </c>
      <c r="Q2201" s="18">
        <f t="shared" si="103"/>
        <v>2.4710585721514876E-2</v>
      </c>
      <c r="R2201" s="18">
        <f t="shared" si="104"/>
        <v>7.5551301446250014E-3</v>
      </c>
    </row>
    <row r="2202" spans="1:18" ht="18" customHeight="1" x14ac:dyDescent="0.2">
      <c r="A2202" s="16" t="str">
        <f>'Limiting Factor Scores'!A207</f>
        <v>UGR13</v>
      </c>
      <c r="B2202" s="16" t="str">
        <f>'Limiting Factor Scores'!B207</f>
        <v>Upper Grande Ronde</v>
      </c>
      <c r="C2202" s="16" t="str">
        <f>'Limiting Factor Scores'!C207</f>
        <v>Riparian Condition</v>
      </c>
      <c r="D2202" s="18">
        <f>'Limiting Factor Scores'!D207</f>
        <v>0.28310000000000002</v>
      </c>
      <c r="E2202" s="19">
        <f>'Limiting Factor Scores'!E207</f>
        <v>3.78</v>
      </c>
      <c r="F2202" s="18">
        <f>'Limiting Factor Scores'!F207</f>
        <v>0.72550000000000003</v>
      </c>
      <c r="G2202" s="18">
        <f>'Limiting Factor Scores'!G207</f>
        <v>1.2748791748189052</v>
      </c>
      <c r="H2202" s="18">
        <f>'Limiting Factor Scores'!H207</f>
        <v>0.41164366817537557</v>
      </c>
      <c r="I2202" s="17">
        <f>LFAT!A48</f>
        <v>4</v>
      </c>
      <c r="J2202" s="16" t="str">
        <f>LFAT!B48</f>
        <v>Riparian Vegetation Restoration</v>
      </c>
      <c r="K2202" s="16" t="str">
        <f>LFAT!D48</f>
        <v>D</v>
      </c>
      <c r="L2202" s="19">
        <f>LFAT!F48</f>
        <v>1</v>
      </c>
      <c r="M2202" s="16" t="str">
        <f>LFAT!G48</f>
        <v>C</v>
      </c>
      <c r="N2202" s="19">
        <f>LFAT!I48</f>
        <v>1</v>
      </c>
      <c r="O2202" s="18">
        <f>LFAT!J48</f>
        <v>1</v>
      </c>
      <c r="P2202" s="18">
        <f t="shared" si="102"/>
        <v>0.72550000000000003</v>
      </c>
      <c r="Q2202" s="18">
        <f t="shared" si="103"/>
        <v>1.2748791748189052</v>
      </c>
      <c r="R2202" s="18">
        <f t="shared" si="104"/>
        <v>0.41164366817537557</v>
      </c>
    </row>
    <row r="2203" spans="1:18" ht="18" customHeight="1" x14ac:dyDescent="0.2">
      <c r="A2203" s="16" t="str">
        <f>'Limiting Factor Scores'!A208</f>
        <v>UGR13</v>
      </c>
      <c r="B2203" s="16" t="str">
        <f>'Limiting Factor Scores'!B208</f>
        <v>Upper Grande Ronde</v>
      </c>
      <c r="C2203" s="16" t="str">
        <f>'Limiting Factor Scores'!C208</f>
        <v>Side Channel and Wetland Habitat</v>
      </c>
      <c r="D2203" s="18">
        <f>'Limiting Factor Scores'!D208</f>
        <v>0.28310000000000002</v>
      </c>
      <c r="E2203" s="19">
        <f>'Limiting Factor Scores'!E208</f>
        <v>4.18</v>
      </c>
      <c r="F2203" s="18">
        <f>'Limiting Factor Scores'!F208</f>
        <v>0.8155</v>
      </c>
      <c r="G2203" s="18">
        <f>'Limiting Factor Scores'!G208</f>
        <v>1.7743858696042263</v>
      </c>
      <c r="H2203" s="18">
        <f>'Limiting Factor Scores'!H208</f>
        <v>0.51717741302467168</v>
      </c>
      <c r="I2203" s="17">
        <f>LFAT!A50</f>
        <v>4</v>
      </c>
      <c r="J2203" s="16" t="str">
        <f>LFAT!B50</f>
        <v>Riparian Vegetation Restoration</v>
      </c>
      <c r="K2203" s="16" t="str">
        <f>LFAT!D50</f>
        <v>I</v>
      </c>
      <c r="L2203" s="19">
        <f>LFAT!F50</f>
        <v>0.5</v>
      </c>
      <c r="M2203" s="16" t="str">
        <f>LFAT!G50</f>
        <v>C</v>
      </c>
      <c r="N2203" s="19">
        <f>LFAT!I50</f>
        <v>1</v>
      </c>
      <c r="O2203" s="18">
        <f>LFAT!J50</f>
        <v>0.5</v>
      </c>
      <c r="P2203" s="18">
        <f t="shared" si="102"/>
        <v>0.40775</v>
      </c>
      <c r="Q2203" s="18">
        <f t="shared" si="103"/>
        <v>0.88719293480211314</v>
      </c>
      <c r="R2203" s="18">
        <f t="shared" si="104"/>
        <v>0.25858870651233584</v>
      </c>
    </row>
    <row r="2204" spans="1:18" ht="18" customHeight="1" x14ac:dyDescent="0.2">
      <c r="A2204" s="16" t="str">
        <f>'Limiting Factor Scores'!A209</f>
        <v>UGR13</v>
      </c>
      <c r="B2204" s="16" t="str">
        <f>'Limiting Factor Scores'!B209</f>
        <v>Upper Grande Ronde</v>
      </c>
      <c r="C2204" s="16" t="str">
        <f>'Limiting Factor Scores'!C209</f>
        <v>Summer Water Temperature</v>
      </c>
      <c r="D2204" s="18">
        <f>'Limiting Factor Scores'!D209</f>
        <v>0.28310000000000002</v>
      </c>
      <c r="E2204" s="19">
        <f>'Limiting Factor Scores'!E209</f>
        <v>3.56</v>
      </c>
      <c r="F2204" s="18">
        <f>'Limiting Factor Scores'!F209</f>
        <v>0.67600000000000005</v>
      </c>
      <c r="G2204" s="18">
        <f>'Limiting Factor Scores'!G209</f>
        <v>1.2740147085440894</v>
      </c>
      <c r="H2204" s="18">
        <f>'Limiting Factor Scores'!H209</f>
        <v>0.39869005353602238</v>
      </c>
      <c r="I2204" s="17">
        <f>LFAT!A56</f>
        <v>4</v>
      </c>
      <c r="J2204" s="16" t="str">
        <f>LFAT!B56</f>
        <v>Riparian Vegetation Restoration</v>
      </c>
      <c r="K2204" s="16" t="str">
        <f>LFAT!D56</f>
        <v>D</v>
      </c>
      <c r="L2204" s="19">
        <f>LFAT!F56</f>
        <v>1</v>
      </c>
      <c r="M2204" s="16" t="str">
        <f>LFAT!G56</f>
        <v>CD</v>
      </c>
      <c r="N2204" s="19">
        <f>LFAT!I56</f>
        <v>0.5</v>
      </c>
      <c r="O2204" s="18">
        <f>LFAT!J56</f>
        <v>0.5</v>
      </c>
      <c r="P2204" s="18">
        <f t="shared" si="102"/>
        <v>0.33800000000000002</v>
      </c>
      <c r="Q2204" s="18">
        <f t="shared" si="103"/>
        <v>0.63700735427204469</v>
      </c>
      <c r="R2204" s="18">
        <f t="shared" si="104"/>
        <v>0.19934502676801119</v>
      </c>
    </row>
    <row r="2205" spans="1:18" ht="18" customHeight="1" x14ac:dyDescent="0.2">
      <c r="A2205" s="16" t="str">
        <f>'Limiting Factor Scores'!A210</f>
        <v>UGR13</v>
      </c>
      <c r="B2205" s="16" t="str">
        <f>'Limiting Factor Scores'!B210</f>
        <v>Upper Grande Ronde</v>
      </c>
      <c r="C2205" s="16" t="str">
        <f>'Limiting Factor Scores'!C210</f>
        <v>Water Quality</v>
      </c>
      <c r="D2205" s="18">
        <f>'Limiting Factor Scores'!D210</f>
        <v>0.28310000000000002</v>
      </c>
      <c r="E2205" s="19">
        <f>'Limiting Factor Scores'!E210</f>
        <v>2.62</v>
      </c>
      <c r="F2205" s="18">
        <f>'Limiting Factor Scores'!F210</f>
        <v>0.46450000000000002</v>
      </c>
      <c r="G2205" s="18">
        <f>'Limiting Factor Scores'!G210</f>
        <v>0.76551756627807155</v>
      </c>
      <c r="H2205" s="18">
        <f>'Limiting Factor Scores'!H210</f>
        <v>0.21249452640447644</v>
      </c>
      <c r="I2205" s="17">
        <f>LFAT!A58</f>
        <v>4</v>
      </c>
      <c r="J2205" s="16" t="str">
        <f>LFAT!B58</f>
        <v>Riparian Vegetation Restoration</v>
      </c>
      <c r="K2205" s="16" t="str">
        <f>LFAT!D58</f>
        <v>I</v>
      </c>
      <c r="L2205" s="19">
        <f>LFAT!F58</f>
        <v>0.5</v>
      </c>
      <c r="M2205" s="16" t="str">
        <f>LFAT!G58</f>
        <v>CD</v>
      </c>
      <c r="N2205" s="19">
        <f>LFAT!I58</f>
        <v>0.5</v>
      </c>
      <c r="O2205" s="18">
        <f>LFAT!J58</f>
        <v>0.25</v>
      </c>
      <c r="P2205" s="18">
        <f t="shared" si="102"/>
        <v>0.11612500000000001</v>
      </c>
      <c r="Q2205" s="18">
        <f t="shared" si="103"/>
        <v>0.19137939156951789</v>
      </c>
      <c r="R2205" s="18">
        <f t="shared" si="104"/>
        <v>5.312363160111911E-2</v>
      </c>
    </row>
    <row r="2206" spans="1:18" ht="18" customHeight="1" x14ac:dyDescent="0.2">
      <c r="A2206" s="16" t="str">
        <f>'Limiting Factor Scores'!A211</f>
        <v>UGR13</v>
      </c>
      <c r="B2206" s="16" t="str">
        <f>'Limiting Factor Scores'!B211</f>
        <v>Upper Grande Ronde</v>
      </c>
      <c r="C2206" s="16" t="str">
        <f>'Limiting Factor Scores'!C211</f>
        <v>Winter Water Temperature</v>
      </c>
      <c r="D2206" s="18">
        <f>'Limiting Factor Scores'!D211</f>
        <v>0.28310000000000002</v>
      </c>
      <c r="E2206" s="19">
        <f>'Limiting Factor Scores'!E211</f>
        <v>2.62</v>
      </c>
      <c r="F2206" s="18">
        <f>'Limiting Factor Scores'!F211</f>
        <v>0.46450000000000002</v>
      </c>
      <c r="G2206" s="18">
        <f>'Limiting Factor Scores'!G211</f>
        <v>0.63026047466164303</v>
      </c>
      <c r="H2206" s="18">
        <f>'Limiting Factor Scores'!H211</f>
        <v>0.17166379189265643</v>
      </c>
      <c r="I2206" s="17">
        <f>LFAT!A57</f>
        <v>4</v>
      </c>
      <c r="J2206" s="16" t="str">
        <f>LFAT!B57</f>
        <v>Riparian Vegetation Restoration</v>
      </c>
      <c r="K2206" s="16" t="str">
        <f>LFAT!D57</f>
        <v>I</v>
      </c>
      <c r="L2206" s="19">
        <f>LFAT!F57</f>
        <v>0.5</v>
      </c>
      <c r="M2206" s="16" t="str">
        <f>LFAT!G57</f>
        <v>R</v>
      </c>
      <c r="N2206" s="19">
        <f>LFAT!I57</f>
        <v>0.1</v>
      </c>
      <c r="O2206" s="18">
        <f>LFAT!J57</f>
        <v>0.05</v>
      </c>
      <c r="P2206" s="18">
        <f t="shared" si="102"/>
        <v>2.3225000000000003E-2</v>
      </c>
      <c r="Q2206" s="18">
        <f t="shared" si="103"/>
        <v>3.1513023733082152E-2</v>
      </c>
      <c r="R2206" s="18">
        <f t="shared" si="104"/>
        <v>8.5831895946328219E-3</v>
      </c>
    </row>
    <row r="2207" spans="1:18" ht="18" customHeight="1" x14ac:dyDescent="0.2">
      <c r="A2207" s="16" t="str">
        <f>'Limiting Factor Scores'!A197</f>
        <v>UGR13</v>
      </c>
      <c r="B2207" s="16" t="str">
        <f>'Limiting Factor Scores'!B197</f>
        <v>Upper Grande Ronde</v>
      </c>
      <c r="C2207" s="16" t="str">
        <f>'Limiting Factor Scores'!C197</f>
        <v>Altered Flow Timing</v>
      </c>
      <c r="D2207" s="18">
        <f>'Limiting Factor Scores'!D197</f>
        <v>0.28310000000000002</v>
      </c>
      <c r="E2207" s="19">
        <f>'Limiting Factor Scores'!E197</f>
        <v>3.3</v>
      </c>
      <c r="F2207" s="18">
        <f>'Limiting Factor Scores'!F197</f>
        <v>0.61750000000000005</v>
      </c>
      <c r="G2207" s="18">
        <f>'Limiting Factor Scores'!G197</f>
        <v>0.91652613931068783</v>
      </c>
      <c r="H2207" s="18">
        <f>'Limiting Factor Scores'!H197</f>
        <v>0.25506647752734485</v>
      </c>
      <c r="I2207" s="17">
        <f>LFAT!A68</f>
        <v>5</v>
      </c>
      <c r="J2207" s="16" t="str">
        <f>LFAT!B68</f>
        <v>Fish Passage – Barrier Removal and Replacement</v>
      </c>
      <c r="K2207" s="16" t="str">
        <f>LFAT!D68</f>
        <v>I</v>
      </c>
      <c r="L2207" s="19">
        <f>LFAT!F68</f>
        <v>0.5</v>
      </c>
      <c r="M2207" s="16" t="str">
        <f>LFAT!G68</f>
        <v>R</v>
      </c>
      <c r="N2207" s="19">
        <f>LFAT!I68</f>
        <v>0.1</v>
      </c>
      <c r="O2207" s="18">
        <f>LFAT!J68</f>
        <v>0.05</v>
      </c>
      <c r="P2207" s="18">
        <f t="shared" si="102"/>
        <v>3.0875000000000003E-2</v>
      </c>
      <c r="Q2207" s="18">
        <f t="shared" si="103"/>
        <v>4.5826306965534393E-2</v>
      </c>
      <c r="R2207" s="18">
        <f t="shared" si="104"/>
        <v>1.2753323876367243E-2</v>
      </c>
    </row>
    <row r="2208" spans="1:18" ht="18" customHeight="1" x14ac:dyDescent="0.2">
      <c r="A2208" s="16" t="str">
        <f>'Limiting Factor Scores'!A198</f>
        <v>UGR13</v>
      </c>
      <c r="B2208" s="16" t="str">
        <f>'Limiting Factor Scores'!B198</f>
        <v>Upper Grande Ronde</v>
      </c>
      <c r="C2208" s="16" t="str">
        <f>'Limiting Factor Scores'!C198</f>
        <v>Altered Primary Productivity</v>
      </c>
      <c r="D2208" s="18">
        <f>'Limiting Factor Scores'!D198</f>
        <v>0.28310000000000002</v>
      </c>
      <c r="E2208" s="19">
        <f>'Limiting Factor Scores'!E198</f>
        <v>3.91</v>
      </c>
      <c r="F2208" s="18">
        <f>'Limiting Factor Scores'!F198</f>
        <v>0.75475000000000003</v>
      </c>
      <c r="G2208" s="18">
        <f>'Limiting Factor Scores'!G198</f>
        <v>0.77684207145452178</v>
      </c>
      <c r="H2208" s="18">
        <f>'Limiting Factor Scores'!H198</f>
        <v>0.22247597004458314</v>
      </c>
      <c r="I2208" s="17">
        <f>LFAT!A75</f>
        <v>5</v>
      </c>
      <c r="J2208" s="16" t="str">
        <f>LFAT!B75</f>
        <v>Fish Passage – Barrier Removal and Replacement</v>
      </c>
      <c r="K2208" s="16" t="str">
        <f>LFAT!D75</f>
        <v>N</v>
      </c>
      <c r="L2208" s="19">
        <f>LFAT!F75</f>
        <v>0.1</v>
      </c>
      <c r="M2208" s="16" t="str">
        <f>LFAT!G75</f>
        <v>R</v>
      </c>
      <c r="N2208" s="19">
        <f>LFAT!I75</f>
        <v>0.1</v>
      </c>
      <c r="O2208" s="18">
        <f>LFAT!J75</f>
        <v>0.01</v>
      </c>
      <c r="P2208" s="18">
        <f t="shared" si="102"/>
        <v>7.5475000000000004E-3</v>
      </c>
      <c r="Q2208" s="18">
        <f t="shared" si="103"/>
        <v>7.768420714545218E-3</v>
      </c>
      <c r="R2208" s="18">
        <f t="shared" si="104"/>
        <v>2.2247597004458313E-3</v>
      </c>
    </row>
    <row r="2209" spans="1:18" ht="18" customHeight="1" x14ac:dyDescent="0.2">
      <c r="A2209" s="16" t="str">
        <f>'Limiting Factor Scores'!A199</f>
        <v>UGR13</v>
      </c>
      <c r="B2209" s="16" t="str">
        <f>'Limiting Factor Scores'!B199</f>
        <v>Upper Grande Ronde</v>
      </c>
      <c r="C2209" s="16" t="str">
        <f>'Limiting Factor Scores'!C199</f>
        <v>Anthropogenic Barriers</v>
      </c>
      <c r="D2209" s="18">
        <f>'Limiting Factor Scores'!D199</f>
        <v>0.28310000000000002</v>
      </c>
      <c r="E2209" s="19">
        <f>'Limiting Factor Scores'!E199</f>
        <v>1.82</v>
      </c>
      <c r="F2209" s="18">
        <f>'Limiting Factor Scores'!F199</f>
        <v>0.28449999999999998</v>
      </c>
      <c r="G2209" s="18">
        <f>'Limiting Factor Scores'!G199</f>
        <v>0.4274476345508092</v>
      </c>
      <c r="H2209" s="18">
        <f>'Limiting Factor Scores'!H199</f>
        <v>0.13537951191710199</v>
      </c>
      <c r="I2209" s="17">
        <f>LFAT!A62</f>
        <v>5</v>
      </c>
      <c r="J2209" s="16" t="str">
        <f>LFAT!B62</f>
        <v>Fish Passage – Barrier Removal and Replacement</v>
      </c>
      <c r="K2209" s="16" t="str">
        <f>LFAT!D62</f>
        <v>D</v>
      </c>
      <c r="L2209" s="19">
        <f>LFAT!F62</f>
        <v>1</v>
      </c>
      <c r="M2209" s="16" t="str">
        <f>LFAT!G62</f>
        <v>C</v>
      </c>
      <c r="N2209" s="19">
        <f>LFAT!I62</f>
        <v>1</v>
      </c>
      <c r="O2209" s="18">
        <f>LFAT!J62</f>
        <v>1</v>
      </c>
      <c r="P2209" s="18">
        <f t="shared" si="102"/>
        <v>0.28449999999999998</v>
      </c>
      <c r="Q2209" s="18">
        <f t="shared" si="103"/>
        <v>0.4274476345508092</v>
      </c>
      <c r="R2209" s="18">
        <f t="shared" si="104"/>
        <v>0.13537951191710199</v>
      </c>
    </row>
    <row r="2210" spans="1:18" ht="18" customHeight="1" x14ac:dyDescent="0.2">
      <c r="A2210" s="16" t="str">
        <f>'Limiting Factor Scores'!A200</f>
        <v>UGR13</v>
      </c>
      <c r="B2210" s="16" t="str">
        <f>'Limiting Factor Scores'!B200</f>
        <v>Upper Grande Ronde</v>
      </c>
      <c r="C2210" s="16" t="str">
        <f>'Limiting Factor Scores'!C200</f>
        <v>Channel and Habitat Structure</v>
      </c>
      <c r="D2210" s="18">
        <f>'Limiting Factor Scores'!D200</f>
        <v>0.28310000000000002</v>
      </c>
      <c r="E2210" s="19">
        <f>'Limiting Factor Scores'!E200</f>
        <v>4.37</v>
      </c>
      <c r="F2210" s="18">
        <f>'Limiting Factor Scores'!F200</f>
        <v>0.85824999999999996</v>
      </c>
      <c r="G2210" s="18">
        <f>'Limiting Factor Scores'!G200</f>
        <v>2.1173150104018954</v>
      </c>
      <c r="H2210" s="18">
        <f>'Limiting Factor Scores'!H200</f>
        <v>0.64097373175709049</v>
      </c>
      <c r="I2210" s="17">
        <f>LFAT!A66</f>
        <v>5</v>
      </c>
      <c r="J2210" s="16" t="str">
        <f>LFAT!B66</f>
        <v>Fish Passage – Barrier Removal and Replacement</v>
      </c>
      <c r="K2210" s="16" t="str">
        <f>LFAT!D66</f>
        <v>I</v>
      </c>
      <c r="L2210" s="19">
        <f>LFAT!F66</f>
        <v>0.5</v>
      </c>
      <c r="M2210" s="16" t="str">
        <f>LFAT!G66</f>
        <v>CD</v>
      </c>
      <c r="N2210" s="19">
        <f>LFAT!I66</f>
        <v>0.5</v>
      </c>
      <c r="O2210" s="18">
        <f>LFAT!J66</f>
        <v>0.25</v>
      </c>
      <c r="P2210" s="18">
        <f t="shared" si="102"/>
        <v>0.21456249999999999</v>
      </c>
      <c r="Q2210" s="18">
        <f t="shared" si="103"/>
        <v>0.52932875260047385</v>
      </c>
      <c r="R2210" s="18">
        <f t="shared" si="104"/>
        <v>0.16024343293927262</v>
      </c>
    </row>
    <row r="2211" spans="1:18" ht="18" customHeight="1" x14ac:dyDescent="0.2">
      <c r="A2211" s="16" t="str">
        <f>'Limiting Factor Scores'!A201</f>
        <v>UGR13</v>
      </c>
      <c r="B2211" s="16" t="str">
        <f>'Limiting Factor Scores'!B201</f>
        <v>Upper Grande Ronde</v>
      </c>
      <c r="C2211" s="16" t="str">
        <f>'Limiting Factor Scores'!C201</f>
        <v>Decreased Sediment Quantity</v>
      </c>
      <c r="D2211" s="18">
        <f>'Limiting Factor Scores'!D201</f>
        <v>0.28310000000000002</v>
      </c>
      <c r="E2211" s="19">
        <f>'Limiting Factor Scores'!E201</f>
        <v>4</v>
      </c>
      <c r="F2211" s="18">
        <f>'Limiting Factor Scores'!F201</f>
        <v>0.77500000000000002</v>
      </c>
      <c r="G2211" s="18">
        <f>'Limiting Factor Scores'!G201</f>
        <v>1.1361915179511726</v>
      </c>
      <c r="H2211" s="18">
        <f>'Limiting Factor Scores'!H201</f>
        <v>0.33845969952289756</v>
      </c>
      <c r="I2211" s="17">
        <f>LFAT!A69</f>
        <v>5</v>
      </c>
      <c r="J2211" s="16" t="str">
        <f>LFAT!B69</f>
        <v>Fish Passage – Barrier Removal and Replacement</v>
      </c>
      <c r="K2211" s="16" t="str">
        <f>LFAT!D69</f>
        <v>I</v>
      </c>
      <c r="L2211" s="19">
        <f>LFAT!F69</f>
        <v>0.5</v>
      </c>
      <c r="M2211" s="16" t="str">
        <f>LFAT!G69</f>
        <v>R</v>
      </c>
      <c r="N2211" s="19">
        <f>LFAT!I69</f>
        <v>0.1</v>
      </c>
      <c r="O2211" s="18">
        <f>LFAT!J69</f>
        <v>0.05</v>
      </c>
      <c r="P2211" s="18">
        <f t="shared" si="102"/>
        <v>3.8750000000000007E-2</v>
      </c>
      <c r="Q2211" s="18">
        <f t="shared" si="103"/>
        <v>5.6809575897558633E-2</v>
      </c>
      <c r="R2211" s="18">
        <f t="shared" si="104"/>
        <v>1.6922984976144879E-2</v>
      </c>
    </row>
    <row r="2212" spans="1:18" ht="18" customHeight="1" x14ac:dyDescent="0.2">
      <c r="A2212" s="16" t="str">
        <f>'Limiting Factor Scores'!A202</f>
        <v>UGR13</v>
      </c>
      <c r="B2212" s="16" t="str">
        <f>'Limiting Factor Scores'!B202</f>
        <v>Upper Grande Ronde</v>
      </c>
      <c r="C2212" s="16" t="str">
        <f>'Limiting Factor Scores'!C202</f>
        <v>Decreased Water Quantity</v>
      </c>
      <c r="D2212" s="18">
        <f>'Limiting Factor Scores'!D202</f>
        <v>0.28310000000000002</v>
      </c>
      <c r="E2212" s="19">
        <f>'Limiting Factor Scores'!E202</f>
        <v>3.63</v>
      </c>
      <c r="F2212" s="18">
        <f>'Limiting Factor Scores'!F202</f>
        <v>0.69174999999999998</v>
      </c>
      <c r="G2212" s="18">
        <f>'Limiting Factor Scores'!G202</f>
        <v>1.4673593704023826</v>
      </c>
      <c r="H2212" s="18">
        <f>'Limiting Factor Scores'!H202</f>
        <v>0.42409343557505996</v>
      </c>
      <c r="I2212" s="17">
        <f>LFAT!A67</f>
        <v>5</v>
      </c>
      <c r="J2212" s="16" t="str">
        <f>LFAT!B67</f>
        <v>Fish Passage – Barrier Removal and Replacement</v>
      </c>
      <c r="K2212" s="16" t="str">
        <f>LFAT!D67</f>
        <v>N</v>
      </c>
      <c r="L2212" s="19">
        <f>LFAT!F67</f>
        <v>0.1</v>
      </c>
      <c r="M2212" s="16" t="str">
        <f>LFAT!G67</f>
        <v>R</v>
      </c>
      <c r="N2212" s="19">
        <f>LFAT!I67</f>
        <v>0.1</v>
      </c>
      <c r="O2212" s="18">
        <f>LFAT!J67</f>
        <v>0.01</v>
      </c>
      <c r="P2212" s="18">
        <f t="shared" si="102"/>
        <v>6.9175E-3</v>
      </c>
      <c r="Q2212" s="18">
        <f t="shared" si="103"/>
        <v>1.4673593704023826E-2</v>
      </c>
      <c r="R2212" s="18">
        <f t="shared" si="104"/>
        <v>4.2409343557506E-3</v>
      </c>
    </row>
    <row r="2213" spans="1:18" ht="18" customHeight="1" x14ac:dyDescent="0.2">
      <c r="A2213" s="16" t="str">
        <f>'Limiting Factor Scores'!A203</f>
        <v>UGR13</v>
      </c>
      <c r="B2213" s="16" t="str">
        <f>'Limiting Factor Scores'!B203</f>
        <v>Upper Grande Ronde</v>
      </c>
      <c r="C2213" s="16" t="str">
        <f>'Limiting Factor Scores'!C203</f>
        <v>Floodplain Condition</v>
      </c>
      <c r="D2213" s="18">
        <f>'Limiting Factor Scores'!D203</f>
        <v>0.28310000000000002</v>
      </c>
      <c r="E2213" s="19">
        <f>'Limiting Factor Scores'!E203</f>
        <v>3.95</v>
      </c>
      <c r="F2213" s="18">
        <f>'Limiting Factor Scores'!F203</f>
        <v>0.76375000000000004</v>
      </c>
      <c r="G2213" s="18">
        <f>'Limiting Factor Scores'!G203</f>
        <v>1.3142942777712365</v>
      </c>
      <c r="H2213" s="18">
        <f>'Limiting Factor Scores'!H203</f>
        <v>0.37316073253577242</v>
      </c>
      <c r="I2213" s="17">
        <f>LFAT!A64</f>
        <v>5</v>
      </c>
      <c r="J2213" s="16" t="str">
        <f>LFAT!B64</f>
        <v>Fish Passage – Barrier Removal and Replacement</v>
      </c>
      <c r="K2213" s="16" t="str">
        <f>LFAT!D64</f>
        <v>I</v>
      </c>
      <c r="L2213" s="19">
        <f>LFAT!F64</f>
        <v>0.5</v>
      </c>
      <c r="M2213" s="16" t="str">
        <f>LFAT!G64</f>
        <v>CD</v>
      </c>
      <c r="N2213" s="19">
        <f>LFAT!I64</f>
        <v>0.5</v>
      </c>
      <c r="O2213" s="18">
        <f>LFAT!J64</f>
        <v>0.25</v>
      </c>
      <c r="P2213" s="18">
        <f t="shared" si="102"/>
        <v>0.19093750000000001</v>
      </c>
      <c r="Q2213" s="18">
        <f t="shared" si="103"/>
        <v>0.32857356944280913</v>
      </c>
      <c r="R2213" s="18">
        <f t="shared" si="104"/>
        <v>9.3290183133943105E-2</v>
      </c>
    </row>
    <row r="2214" spans="1:18" ht="18" customHeight="1" x14ac:dyDescent="0.2">
      <c r="A2214" s="16" t="str">
        <f>'Limiting Factor Scores'!A204</f>
        <v>UGR13</v>
      </c>
      <c r="B2214" s="16" t="str">
        <f>'Limiting Factor Scores'!B204</f>
        <v>Upper Grande Ronde</v>
      </c>
      <c r="C2214" s="16" t="str">
        <f>'Limiting Factor Scores'!C204</f>
        <v>Increased Sediment Quantity</v>
      </c>
      <c r="D2214" s="18">
        <f>'Limiting Factor Scores'!D204</f>
        <v>0.28310000000000002</v>
      </c>
      <c r="E2214" s="19">
        <f>'Limiting Factor Scores'!E204</f>
        <v>3.25</v>
      </c>
      <c r="F2214" s="18">
        <f>'Limiting Factor Scores'!F204</f>
        <v>0.60624999999999996</v>
      </c>
      <c r="G2214" s="18">
        <f>'Limiting Factor Scores'!G204</f>
        <v>0.62399537041312192</v>
      </c>
      <c r="H2214" s="18">
        <f>'Limiting Factor Scores'!H204</f>
        <v>0.20529325096792211</v>
      </c>
      <c r="I2214" s="17">
        <f>LFAT!A70</f>
        <v>5</v>
      </c>
      <c r="J2214" s="16" t="str">
        <f>LFAT!B70</f>
        <v>Fish Passage – Barrier Removal and Replacement</v>
      </c>
      <c r="K2214" s="16" t="str">
        <f>LFAT!D70</f>
        <v>I</v>
      </c>
      <c r="L2214" s="19">
        <f>LFAT!F70</f>
        <v>0.5</v>
      </c>
      <c r="M2214" s="16" t="str">
        <f>LFAT!G70</f>
        <v>CD</v>
      </c>
      <c r="N2214" s="19">
        <f>LFAT!I70</f>
        <v>0.5</v>
      </c>
      <c r="O2214" s="18">
        <f>LFAT!J70</f>
        <v>0.25</v>
      </c>
      <c r="P2214" s="18">
        <f t="shared" si="102"/>
        <v>0.15156249999999999</v>
      </c>
      <c r="Q2214" s="18">
        <f t="shared" si="103"/>
        <v>0.15599884260328048</v>
      </c>
      <c r="R2214" s="18">
        <f t="shared" si="104"/>
        <v>5.1323312741980529E-2</v>
      </c>
    </row>
    <row r="2215" spans="1:18" ht="18" customHeight="1" x14ac:dyDescent="0.2">
      <c r="A2215" s="16" t="str">
        <f>'Limiting Factor Scores'!A205</f>
        <v>UGR13</v>
      </c>
      <c r="B2215" s="16" t="str">
        <f>'Limiting Factor Scores'!B205</f>
        <v>Upper Grande Ronde</v>
      </c>
      <c r="C2215" s="16" t="str">
        <f>'Limiting Factor Scores'!C205</f>
        <v>Non-Native Species Interactions and Competition</v>
      </c>
      <c r="D2215" s="18">
        <f>'Limiting Factor Scores'!D205</f>
        <v>0.28310000000000002</v>
      </c>
      <c r="E2215" s="19">
        <f>'Limiting Factor Scores'!E205</f>
        <v>2.88</v>
      </c>
      <c r="F2215" s="18">
        <f>'Limiting Factor Scores'!F205</f>
        <v>0.52300000000000002</v>
      </c>
      <c r="G2215" s="18">
        <f>'Limiting Factor Scores'!G205</f>
        <v>0.59541794207940246</v>
      </c>
      <c r="H2215" s="18">
        <f>'Limiting Factor Scores'!H205</f>
        <v>0.21003552984508642</v>
      </c>
      <c r="I2215" s="17">
        <f>LFAT!A76</f>
        <v>5</v>
      </c>
      <c r="J2215" s="16" t="str">
        <f>LFAT!B76</f>
        <v>Fish Passage – Barrier Removal and Replacement</v>
      </c>
      <c r="K2215" s="16" t="str">
        <f>LFAT!D76</f>
        <v>I</v>
      </c>
      <c r="L2215" s="19">
        <f>LFAT!F76</f>
        <v>0.5</v>
      </c>
      <c r="M2215" s="16" t="str">
        <f>LFAT!G76</f>
        <v>R</v>
      </c>
      <c r="N2215" s="19">
        <f>LFAT!I76</f>
        <v>0.1</v>
      </c>
      <c r="O2215" s="18">
        <f>LFAT!J76</f>
        <v>0.05</v>
      </c>
      <c r="P2215" s="18">
        <f t="shared" si="102"/>
        <v>2.6150000000000003E-2</v>
      </c>
      <c r="Q2215" s="18">
        <f t="shared" si="103"/>
        <v>2.9770897103970125E-2</v>
      </c>
      <c r="R2215" s="18">
        <f t="shared" si="104"/>
        <v>1.0501776492254321E-2</v>
      </c>
    </row>
    <row r="2216" spans="1:18" ht="18" customHeight="1" x14ac:dyDescent="0.2">
      <c r="A2216" s="16" t="str">
        <f>'Limiting Factor Scores'!A206</f>
        <v>UGR13</v>
      </c>
      <c r="B2216" s="16" t="str">
        <f>'Limiting Factor Scores'!B206</f>
        <v>Upper Grande Ronde</v>
      </c>
      <c r="C2216" s="16" t="str">
        <f>'Limiting Factor Scores'!C206</f>
        <v>Predation</v>
      </c>
      <c r="D2216" s="18">
        <f>'Limiting Factor Scores'!D206</f>
        <v>0.28310000000000002</v>
      </c>
      <c r="E2216" s="19">
        <f>'Limiting Factor Scores'!E206</f>
        <v>2</v>
      </c>
      <c r="F2216" s="18">
        <f>'Limiting Factor Scores'!F206</f>
        <v>0.32500000000000001</v>
      </c>
      <c r="G2216" s="18">
        <f>'Limiting Factor Scores'!G206</f>
        <v>0.49421171443029749</v>
      </c>
      <c r="H2216" s="18">
        <f>'Limiting Factor Scores'!H206</f>
        <v>0.15110260289250002</v>
      </c>
      <c r="I2216" s="17">
        <f>LFAT!A74</f>
        <v>5</v>
      </c>
      <c r="J2216" s="16" t="str">
        <f>LFAT!B74</f>
        <v>Fish Passage – Barrier Removal and Replacement</v>
      </c>
      <c r="K2216" s="16" t="str">
        <f>LFAT!D74</f>
        <v>I</v>
      </c>
      <c r="L2216" s="19">
        <f>LFAT!F74</f>
        <v>0.5</v>
      </c>
      <c r="M2216" s="16" t="str">
        <f>LFAT!G74</f>
        <v>R</v>
      </c>
      <c r="N2216" s="19">
        <f>LFAT!I74</f>
        <v>0.1</v>
      </c>
      <c r="O2216" s="18">
        <f>LFAT!J74</f>
        <v>0.05</v>
      </c>
      <c r="P2216" s="18">
        <f t="shared" si="102"/>
        <v>1.6250000000000001E-2</v>
      </c>
      <c r="Q2216" s="18">
        <f t="shared" si="103"/>
        <v>2.4710585721514876E-2</v>
      </c>
      <c r="R2216" s="18">
        <f t="shared" si="104"/>
        <v>7.5551301446250014E-3</v>
      </c>
    </row>
    <row r="2217" spans="1:18" ht="18" customHeight="1" x14ac:dyDescent="0.2">
      <c r="A2217" s="16" t="str">
        <f>'Limiting Factor Scores'!A207</f>
        <v>UGR13</v>
      </c>
      <c r="B2217" s="16" t="str">
        <f>'Limiting Factor Scores'!B207</f>
        <v>Upper Grande Ronde</v>
      </c>
      <c r="C2217" s="16" t="str">
        <f>'Limiting Factor Scores'!C207</f>
        <v>Riparian Condition</v>
      </c>
      <c r="D2217" s="18">
        <f>'Limiting Factor Scores'!D207</f>
        <v>0.28310000000000002</v>
      </c>
      <c r="E2217" s="19">
        <f>'Limiting Factor Scores'!E207</f>
        <v>3.78</v>
      </c>
      <c r="F2217" s="18">
        <f>'Limiting Factor Scores'!F207</f>
        <v>0.72550000000000003</v>
      </c>
      <c r="G2217" s="18">
        <f>'Limiting Factor Scores'!G207</f>
        <v>1.2748791748189052</v>
      </c>
      <c r="H2217" s="18">
        <f>'Limiting Factor Scores'!H207</f>
        <v>0.41164366817537557</v>
      </c>
      <c r="I2217" s="17">
        <f>LFAT!A63</f>
        <v>5</v>
      </c>
      <c r="J2217" s="16" t="str">
        <f>LFAT!B63</f>
        <v>Fish Passage – Barrier Removal and Replacement</v>
      </c>
      <c r="K2217" s="16" t="str">
        <f>LFAT!D63</f>
        <v>I</v>
      </c>
      <c r="L2217" s="19">
        <f>LFAT!F63</f>
        <v>0.5</v>
      </c>
      <c r="M2217" s="16" t="str">
        <f>LFAT!G63</f>
        <v>R</v>
      </c>
      <c r="N2217" s="19">
        <f>LFAT!I63</f>
        <v>0.1</v>
      </c>
      <c r="O2217" s="18">
        <f>LFAT!J63</f>
        <v>0.05</v>
      </c>
      <c r="P2217" s="18">
        <f t="shared" si="102"/>
        <v>3.6275000000000002E-2</v>
      </c>
      <c r="Q2217" s="18">
        <f t="shared" si="103"/>
        <v>6.3743958740945267E-2</v>
      </c>
      <c r="R2217" s="18">
        <f t="shared" si="104"/>
        <v>2.058218340876878E-2</v>
      </c>
    </row>
    <row r="2218" spans="1:18" ht="18" customHeight="1" x14ac:dyDescent="0.2">
      <c r="A2218" s="16" t="str">
        <f>'Limiting Factor Scores'!A208</f>
        <v>UGR13</v>
      </c>
      <c r="B2218" s="16" t="str">
        <f>'Limiting Factor Scores'!B208</f>
        <v>Upper Grande Ronde</v>
      </c>
      <c r="C2218" s="16" t="str">
        <f>'Limiting Factor Scores'!C208</f>
        <v>Side Channel and Wetland Habitat</v>
      </c>
      <c r="D2218" s="18">
        <f>'Limiting Factor Scores'!D208</f>
        <v>0.28310000000000002</v>
      </c>
      <c r="E2218" s="19">
        <f>'Limiting Factor Scores'!E208</f>
        <v>4.18</v>
      </c>
      <c r="F2218" s="18">
        <f>'Limiting Factor Scores'!F208</f>
        <v>0.8155</v>
      </c>
      <c r="G2218" s="18">
        <f>'Limiting Factor Scores'!G208</f>
        <v>1.7743858696042263</v>
      </c>
      <c r="H2218" s="18">
        <f>'Limiting Factor Scores'!H208</f>
        <v>0.51717741302467168</v>
      </c>
      <c r="I2218" s="17">
        <f>LFAT!A65</f>
        <v>5</v>
      </c>
      <c r="J2218" s="16" t="str">
        <f>LFAT!B65</f>
        <v>Fish Passage – Barrier Removal and Replacement</v>
      </c>
      <c r="K2218" s="16" t="str">
        <f>LFAT!D65</f>
        <v>I</v>
      </c>
      <c r="L2218" s="19">
        <f>LFAT!F65</f>
        <v>0.5</v>
      </c>
      <c r="M2218" s="16" t="str">
        <f>LFAT!G65</f>
        <v>R</v>
      </c>
      <c r="N2218" s="19">
        <f>LFAT!I65</f>
        <v>0.1</v>
      </c>
      <c r="O2218" s="18">
        <f>LFAT!J65</f>
        <v>0.05</v>
      </c>
      <c r="P2218" s="18">
        <f t="shared" si="102"/>
        <v>4.0775000000000006E-2</v>
      </c>
      <c r="Q2218" s="18">
        <f t="shared" si="103"/>
        <v>8.871929348021132E-2</v>
      </c>
      <c r="R2218" s="18">
        <f t="shared" si="104"/>
        <v>2.5858870651233587E-2</v>
      </c>
    </row>
    <row r="2219" spans="1:18" ht="18" customHeight="1" x14ac:dyDescent="0.2">
      <c r="A2219" s="16" t="str">
        <f>'Limiting Factor Scores'!A209</f>
        <v>UGR13</v>
      </c>
      <c r="B2219" s="16" t="str">
        <f>'Limiting Factor Scores'!B209</f>
        <v>Upper Grande Ronde</v>
      </c>
      <c r="C2219" s="16" t="str">
        <f>'Limiting Factor Scores'!C209</f>
        <v>Summer Water Temperature</v>
      </c>
      <c r="D2219" s="18">
        <f>'Limiting Factor Scores'!D209</f>
        <v>0.28310000000000002</v>
      </c>
      <c r="E2219" s="19">
        <f>'Limiting Factor Scores'!E209</f>
        <v>3.56</v>
      </c>
      <c r="F2219" s="18">
        <f>'Limiting Factor Scores'!F209</f>
        <v>0.67600000000000005</v>
      </c>
      <c r="G2219" s="18">
        <f>'Limiting Factor Scores'!G209</f>
        <v>1.2740147085440894</v>
      </c>
      <c r="H2219" s="18">
        <f>'Limiting Factor Scores'!H209</f>
        <v>0.39869005353602238</v>
      </c>
      <c r="I2219" s="17">
        <f>LFAT!A71</f>
        <v>5</v>
      </c>
      <c r="J2219" s="16" t="str">
        <f>LFAT!B71</f>
        <v>Fish Passage – Barrier Removal and Replacement</v>
      </c>
      <c r="K2219" s="16" t="str">
        <f>LFAT!D71</f>
        <v>I</v>
      </c>
      <c r="L2219" s="19">
        <f>LFAT!F71</f>
        <v>0.5</v>
      </c>
      <c r="M2219" s="16" t="str">
        <f>LFAT!G71</f>
        <v>R</v>
      </c>
      <c r="N2219" s="19">
        <f>LFAT!I71</f>
        <v>0.1</v>
      </c>
      <c r="O2219" s="18">
        <f>LFAT!J71</f>
        <v>0.05</v>
      </c>
      <c r="P2219" s="18">
        <f t="shared" si="102"/>
        <v>3.3800000000000004E-2</v>
      </c>
      <c r="Q2219" s="18">
        <f t="shared" si="103"/>
        <v>6.3700735427204475E-2</v>
      </c>
      <c r="R2219" s="18">
        <f t="shared" si="104"/>
        <v>1.9934502676801122E-2</v>
      </c>
    </row>
    <row r="2220" spans="1:18" ht="18" customHeight="1" x14ac:dyDescent="0.2">
      <c r="A2220" s="16" t="str">
        <f>'Limiting Factor Scores'!A210</f>
        <v>UGR13</v>
      </c>
      <c r="B2220" s="16" t="str">
        <f>'Limiting Factor Scores'!B210</f>
        <v>Upper Grande Ronde</v>
      </c>
      <c r="C2220" s="16" t="str">
        <f>'Limiting Factor Scores'!C210</f>
        <v>Water Quality</v>
      </c>
      <c r="D2220" s="18">
        <f>'Limiting Factor Scores'!D210</f>
        <v>0.28310000000000002</v>
      </c>
      <c r="E2220" s="19">
        <f>'Limiting Factor Scores'!E210</f>
        <v>2.62</v>
      </c>
      <c r="F2220" s="18">
        <f>'Limiting Factor Scores'!F210</f>
        <v>0.46450000000000002</v>
      </c>
      <c r="G2220" s="18">
        <f>'Limiting Factor Scores'!G210</f>
        <v>0.76551756627807155</v>
      </c>
      <c r="H2220" s="18">
        <f>'Limiting Factor Scores'!H210</f>
        <v>0.21249452640447644</v>
      </c>
      <c r="I2220" s="17">
        <f>LFAT!A73</f>
        <v>5</v>
      </c>
      <c r="J2220" s="16" t="str">
        <f>LFAT!B73</f>
        <v>Fish Passage – Barrier Removal and Replacement</v>
      </c>
      <c r="K2220" s="16" t="str">
        <f>LFAT!D73</f>
        <v>I</v>
      </c>
      <c r="L2220" s="19">
        <f>LFAT!F73</f>
        <v>0.5</v>
      </c>
      <c r="M2220" s="16" t="str">
        <f>LFAT!G73</f>
        <v>CD</v>
      </c>
      <c r="N2220" s="19">
        <f>LFAT!I73</f>
        <v>0.5</v>
      </c>
      <c r="O2220" s="18">
        <f>LFAT!J73</f>
        <v>0.25</v>
      </c>
      <c r="P2220" s="18">
        <f t="shared" si="102"/>
        <v>0.11612500000000001</v>
      </c>
      <c r="Q2220" s="18">
        <f t="shared" si="103"/>
        <v>0.19137939156951789</v>
      </c>
      <c r="R2220" s="18">
        <f t="shared" si="104"/>
        <v>5.312363160111911E-2</v>
      </c>
    </row>
    <row r="2221" spans="1:18" ht="18" customHeight="1" x14ac:dyDescent="0.2">
      <c r="A2221" s="16" t="str">
        <f>'Limiting Factor Scores'!A211</f>
        <v>UGR13</v>
      </c>
      <c r="B2221" s="16" t="str">
        <f>'Limiting Factor Scores'!B211</f>
        <v>Upper Grande Ronde</v>
      </c>
      <c r="C2221" s="16" t="str">
        <f>'Limiting Factor Scores'!C211</f>
        <v>Winter Water Temperature</v>
      </c>
      <c r="D2221" s="18">
        <f>'Limiting Factor Scores'!D211</f>
        <v>0.28310000000000002</v>
      </c>
      <c r="E2221" s="19">
        <f>'Limiting Factor Scores'!E211</f>
        <v>2.62</v>
      </c>
      <c r="F2221" s="18">
        <f>'Limiting Factor Scores'!F211</f>
        <v>0.46450000000000002</v>
      </c>
      <c r="G2221" s="18">
        <f>'Limiting Factor Scores'!G211</f>
        <v>0.63026047466164303</v>
      </c>
      <c r="H2221" s="18">
        <f>'Limiting Factor Scores'!H211</f>
        <v>0.17166379189265643</v>
      </c>
      <c r="I2221" s="17">
        <f>LFAT!A72</f>
        <v>5</v>
      </c>
      <c r="J2221" s="16" t="str">
        <f>LFAT!B72</f>
        <v>Fish Passage – Barrier Removal and Replacement</v>
      </c>
      <c r="K2221" s="16" t="str">
        <f>LFAT!D72</f>
        <v>N</v>
      </c>
      <c r="L2221" s="19">
        <f>LFAT!F72</f>
        <v>0.1</v>
      </c>
      <c r="M2221" s="16" t="str">
        <f>LFAT!G72</f>
        <v>R</v>
      </c>
      <c r="N2221" s="19">
        <f>LFAT!I72</f>
        <v>0.1</v>
      </c>
      <c r="O2221" s="18">
        <f>LFAT!J72</f>
        <v>0.01</v>
      </c>
      <c r="P2221" s="18">
        <f t="shared" si="102"/>
        <v>4.6450000000000007E-3</v>
      </c>
      <c r="Q2221" s="18">
        <f t="shared" si="103"/>
        <v>6.3026047466164309E-3</v>
      </c>
      <c r="R2221" s="18">
        <f t="shared" si="104"/>
        <v>1.7166379189265644E-3</v>
      </c>
    </row>
    <row r="2222" spans="1:18" ht="18" customHeight="1" x14ac:dyDescent="0.2">
      <c r="A2222" s="16" t="str">
        <f>'Limiting Factor Scores'!A197</f>
        <v>UGR13</v>
      </c>
      <c r="B2222" s="16" t="str">
        <f>'Limiting Factor Scores'!B197</f>
        <v>Upper Grande Ronde</v>
      </c>
      <c r="C2222" s="16" t="str">
        <f>'Limiting Factor Scores'!C197</f>
        <v>Altered Flow Timing</v>
      </c>
      <c r="D2222" s="18">
        <f>'Limiting Factor Scores'!D197</f>
        <v>0.28310000000000002</v>
      </c>
      <c r="E2222" s="19">
        <f>'Limiting Factor Scores'!E197</f>
        <v>3.3</v>
      </c>
      <c r="F2222" s="18">
        <f>'Limiting Factor Scores'!F197</f>
        <v>0.61750000000000005</v>
      </c>
      <c r="G2222" s="18">
        <f>'Limiting Factor Scores'!G197</f>
        <v>0.91652613931068783</v>
      </c>
      <c r="H2222" s="18">
        <f>'Limiting Factor Scores'!H197</f>
        <v>0.25506647752734485</v>
      </c>
      <c r="I2222" s="17">
        <f>LFAT!A83</f>
        <v>6</v>
      </c>
      <c r="J2222" s="16" t="str">
        <f>LFAT!B83</f>
        <v>Instream Flow Restoration</v>
      </c>
      <c r="K2222" s="16" t="str">
        <f>LFAT!D83</f>
        <v>D</v>
      </c>
      <c r="L2222" s="19">
        <f>LFAT!F83</f>
        <v>1</v>
      </c>
      <c r="M2222" s="16" t="str">
        <f>LFAT!G83</f>
        <v>CD</v>
      </c>
      <c r="N2222" s="19">
        <f>LFAT!I83</f>
        <v>0.5</v>
      </c>
      <c r="O2222" s="18">
        <f>LFAT!J83</f>
        <v>0.5</v>
      </c>
      <c r="P2222" s="18">
        <f t="shared" si="102"/>
        <v>0.30875000000000002</v>
      </c>
      <c r="Q2222" s="18">
        <f t="shared" si="103"/>
        <v>0.45826306965534391</v>
      </c>
      <c r="R2222" s="18">
        <f t="shared" si="104"/>
        <v>0.12753323876367242</v>
      </c>
    </row>
    <row r="2223" spans="1:18" ht="18" customHeight="1" x14ac:dyDescent="0.2">
      <c r="A2223" s="16" t="str">
        <f>'Limiting Factor Scores'!A198</f>
        <v>UGR13</v>
      </c>
      <c r="B2223" s="16" t="str">
        <f>'Limiting Factor Scores'!B198</f>
        <v>Upper Grande Ronde</v>
      </c>
      <c r="C2223" s="16" t="str">
        <f>'Limiting Factor Scores'!C198</f>
        <v>Altered Primary Productivity</v>
      </c>
      <c r="D2223" s="18">
        <f>'Limiting Factor Scores'!D198</f>
        <v>0.28310000000000002</v>
      </c>
      <c r="E2223" s="19">
        <f>'Limiting Factor Scores'!E198</f>
        <v>3.91</v>
      </c>
      <c r="F2223" s="18">
        <f>'Limiting Factor Scores'!F198</f>
        <v>0.75475000000000003</v>
      </c>
      <c r="G2223" s="18">
        <f>'Limiting Factor Scores'!G198</f>
        <v>0.77684207145452178</v>
      </c>
      <c r="H2223" s="18">
        <f>'Limiting Factor Scores'!H198</f>
        <v>0.22247597004458314</v>
      </c>
      <c r="I2223" s="17">
        <f>LFAT!A90</f>
        <v>6</v>
      </c>
      <c r="J2223" s="16" t="str">
        <f>LFAT!B90</f>
        <v>Instream Flow Restoration</v>
      </c>
      <c r="K2223" s="16" t="str">
        <f>LFAT!D90</f>
        <v>N</v>
      </c>
      <c r="L2223" s="19">
        <f>LFAT!F90</f>
        <v>0.1</v>
      </c>
      <c r="M2223" s="16" t="str">
        <f>LFAT!G90</f>
        <v>R</v>
      </c>
      <c r="N2223" s="19">
        <f>LFAT!I90</f>
        <v>0.1</v>
      </c>
      <c r="O2223" s="18">
        <f>LFAT!J90</f>
        <v>0.01</v>
      </c>
      <c r="P2223" s="18">
        <f t="shared" si="102"/>
        <v>7.5475000000000004E-3</v>
      </c>
      <c r="Q2223" s="18">
        <f t="shared" si="103"/>
        <v>7.768420714545218E-3</v>
      </c>
      <c r="R2223" s="18">
        <f t="shared" si="104"/>
        <v>2.2247597004458313E-3</v>
      </c>
    </row>
    <row r="2224" spans="1:18" ht="18" customHeight="1" x14ac:dyDescent="0.2">
      <c r="A2224" s="16" t="str">
        <f>'Limiting Factor Scores'!A199</f>
        <v>UGR13</v>
      </c>
      <c r="B2224" s="16" t="str">
        <f>'Limiting Factor Scores'!B199</f>
        <v>Upper Grande Ronde</v>
      </c>
      <c r="C2224" s="16" t="str">
        <f>'Limiting Factor Scores'!C199</f>
        <v>Anthropogenic Barriers</v>
      </c>
      <c r="D2224" s="18">
        <f>'Limiting Factor Scores'!D199</f>
        <v>0.28310000000000002</v>
      </c>
      <c r="E2224" s="19">
        <f>'Limiting Factor Scores'!E199</f>
        <v>1.82</v>
      </c>
      <c r="F2224" s="18">
        <f>'Limiting Factor Scores'!F199</f>
        <v>0.28449999999999998</v>
      </c>
      <c r="G2224" s="18">
        <f>'Limiting Factor Scores'!G199</f>
        <v>0.4274476345508092</v>
      </c>
      <c r="H2224" s="18">
        <f>'Limiting Factor Scores'!H199</f>
        <v>0.13537951191710199</v>
      </c>
      <c r="I2224" s="17">
        <f>LFAT!A77</f>
        <v>6</v>
      </c>
      <c r="J2224" s="16" t="str">
        <f>LFAT!B77</f>
        <v>Instream Flow Restoration</v>
      </c>
      <c r="K2224" s="16" t="str">
        <f>LFAT!D77</f>
        <v>I</v>
      </c>
      <c r="L2224" s="19">
        <f>LFAT!F77</f>
        <v>0.5</v>
      </c>
      <c r="M2224" s="16" t="str">
        <f>LFAT!G77</f>
        <v>CD</v>
      </c>
      <c r="N2224" s="19">
        <f>LFAT!I77</f>
        <v>0.5</v>
      </c>
      <c r="O2224" s="18">
        <f>LFAT!J77</f>
        <v>0.25</v>
      </c>
      <c r="P2224" s="18">
        <f t="shared" si="102"/>
        <v>7.1124999999999994E-2</v>
      </c>
      <c r="Q2224" s="18">
        <f t="shared" si="103"/>
        <v>0.1068619086377023</v>
      </c>
      <c r="R2224" s="18">
        <f t="shared" si="104"/>
        <v>3.3844877979275496E-2</v>
      </c>
    </row>
    <row r="2225" spans="1:18" ht="18" customHeight="1" x14ac:dyDescent="0.2">
      <c r="A2225" s="16" t="str">
        <f>'Limiting Factor Scores'!A200</f>
        <v>UGR13</v>
      </c>
      <c r="B2225" s="16" t="str">
        <f>'Limiting Factor Scores'!B200</f>
        <v>Upper Grande Ronde</v>
      </c>
      <c r="C2225" s="16" t="str">
        <f>'Limiting Factor Scores'!C200</f>
        <v>Channel and Habitat Structure</v>
      </c>
      <c r="D2225" s="18">
        <f>'Limiting Factor Scores'!D200</f>
        <v>0.28310000000000002</v>
      </c>
      <c r="E2225" s="19">
        <f>'Limiting Factor Scores'!E200</f>
        <v>4.37</v>
      </c>
      <c r="F2225" s="18">
        <f>'Limiting Factor Scores'!F200</f>
        <v>0.85824999999999996</v>
      </c>
      <c r="G2225" s="18">
        <f>'Limiting Factor Scores'!G200</f>
        <v>2.1173150104018954</v>
      </c>
      <c r="H2225" s="18">
        <f>'Limiting Factor Scores'!H200</f>
        <v>0.64097373175709049</v>
      </c>
      <c r="I2225" s="17">
        <f>LFAT!A81</f>
        <v>6</v>
      </c>
      <c r="J2225" s="16" t="str">
        <f>LFAT!B81</f>
        <v>Instream Flow Restoration</v>
      </c>
      <c r="K2225" s="16" t="str">
        <f>LFAT!D81</f>
        <v>N</v>
      </c>
      <c r="L2225" s="19">
        <f>LFAT!F81</f>
        <v>0.1</v>
      </c>
      <c r="M2225" s="16" t="str">
        <f>LFAT!G81</f>
        <v>R</v>
      </c>
      <c r="N2225" s="19">
        <f>LFAT!I81</f>
        <v>0.1</v>
      </c>
      <c r="O2225" s="18">
        <f>LFAT!J81</f>
        <v>0.01</v>
      </c>
      <c r="P2225" s="18">
        <f t="shared" si="102"/>
        <v>8.5824999999999999E-3</v>
      </c>
      <c r="Q2225" s="18">
        <f t="shared" si="103"/>
        <v>2.1173150104018955E-2</v>
      </c>
      <c r="R2225" s="18">
        <f t="shared" si="104"/>
        <v>6.4097373175709049E-3</v>
      </c>
    </row>
    <row r="2226" spans="1:18" ht="18" customHeight="1" x14ac:dyDescent="0.2">
      <c r="A2226" s="16" t="str">
        <f>'Limiting Factor Scores'!A201</f>
        <v>UGR13</v>
      </c>
      <c r="B2226" s="16" t="str">
        <f>'Limiting Factor Scores'!B201</f>
        <v>Upper Grande Ronde</v>
      </c>
      <c r="C2226" s="16" t="str">
        <f>'Limiting Factor Scores'!C201</f>
        <v>Decreased Sediment Quantity</v>
      </c>
      <c r="D2226" s="18">
        <f>'Limiting Factor Scores'!D201</f>
        <v>0.28310000000000002</v>
      </c>
      <c r="E2226" s="19">
        <f>'Limiting Factor Scores'!E201</f>
        <v>4</v>
      </c>
      <c r="F2226" s="18">
        <f>'Limiting Factor Scores'!F201</f>
        <v>0.77500000000000002</v>
      </c>
      <c r="G2226" s="18">
        <f>'Limiting Factor Scores'!G201</f>
        <v>1.1361915179511726</v>
      </c>
      <c r="H2226" s="18">
        <f>'Limiting Factor Scores'!H201</f>
        <v>0.33845969952289756</v>
      </c>
      <c r="I2226" s="17">
        <f>LFAT!A84</f>
        <v>6</v>
      </c>
      <c r="J2226" s="16" t="str">
        <f>LFAT!B84</f>
        <v>Instream Flow Restoration</v>
      </c>
      <c r="K2226" s="16" t="str">
        <f>LFAT!D84</f>
        <v>N</v>
      </c>
      <c r="L2226" s="19">
        <f>LFAT!F84</f>
        <v>0.1</v>
      </c>
      <c r="M2226" s="16" t="str">
        <f>LFAT!G84</f>
        <v>R</v>
      </c>
      <c r="N2226" s="19">
        <f>LFAT!I84</f>
        <v>0.1</v>
      </c>
      <c r="O2226" s="18">
        <f>LFAT!J84</f>
        <v>0.01</v>
      </c>
      <c r="P2226" s="18">
        <f t="shared" si="102"/>
        <v>7.7500000000000008E-3</v>
      </c>
      <c r="Q2226" s="18">
        <f t="shared" si="103"/>
        <v>1.1361915179511725E-2</v>
      </c>
      <c r="R2226" s="18">
        <f t="shared" si="104"/>
        <v>3.3845969952289758E-3</v>
      </c>
    </row>
    <row r="2227" spans="1:18" ht="18" customHeight="1" x14ac:dyDescent="0.2">
      <c r="A2227" s="16" t="str">
        <f>'Limiting Factor Scores'!A202</f>
        <v>UGR13</v>
      </c>
      <c r="B2227" s="16" t="str">
        <f>'Limiting Factor Scores'!B202</f>
        <v>Upper Grande Ronde</v>
      </c>
      <c r="C2227" s="16" t="str">
        <f>'Limiting Factor Scores'!C202</f>
        <v>Decreased Water Quantity</v>
      </c>
      <c r="D2227" s="18">
        <f>'Limiting Factor Scores'!D202</f>
        <v>0.28310000000000002</v>
      </c>
      <c r="E2227" s="19">
        <f>'Limiting Factor Scores'!E202</f>
        <v>3.63</v>
      </c>
      <c r="F2227" s="18">
        <f>'Limiting Factor Scores'!F202</f>
        <v>0.69174999999999998</v>
      </c>
      <c r="G2227" s="18">
        <f>'Limiting Factor Scores'!G202</f>
        <v>1.4673593704023826</v>
      </c>
      <c r="H2227" s="18">
        <f>'Limiting Factor Scores'!H202</f>
        <v>0.42409343557505996</v>
      </c>
      <c r="I2227" s="17">
        <f>LFAT!A82</f>
        <v>6</v>
      </c>
      <c r="J2227" s="16" t="str">
        <f>LFAT!B82</f>
        <v>Instream Flow Restoration</v>
      </c>
      <c r="K2227" s="16" t="str">
        <f>LFAT!D82</f>
        <v>D</v>
      </c>
      <c r="L2227" s="19">
        <f>LFAT!F82</f>
        <v>1</v>
      </c>
      <c r="M2227" s="16" t="str">
        <f>LFAT!G82</f>
        <v>C</v>
      </c>
      <c r="N2227" s="19">
        <f>LFAT!I82</f>
        <v>1</v>
      </c>
      <c r="O2227" s="18">
        <f>LFAT!J82</f>
        <v>1</v>
      </c>
      <c r="P2227" s="18">
        <f t="shared" si="102"/>
        <v>0.69174999999999998</v>
      </c>
      <c r="Q2227" s="18">
        <f t="shared" si="103"/>
        <v>1.4673593704023826</v>
      </c>
      <c r="R2227" s="18">
        <f t="shared" si="104"/>
        <v>0.42409343557505996</v>
      </c>
    </row>
    <row r="2228" spans="1:18" ht="18" customHeight="1" x14ac:dyDescent="0.2">
      <c r="A2228" s="16" t="str">
        <f>'Limiting Factor Scores'!A203</f>
        <v>UGR13</v>
      </c>
      <c r="B2228" s="16" t="str">
        <f>'Limiting Factor Scores'!B203</f>
        <v>Upper Grande Ronde</v>
      </c>
      <c r="C2228" s="16" t="str">
        <f>'Limiting Factor Scores'!C203</f>
        <v>Floodplain Condition</v>
      </c>
      <c r="D2228" s="18">
        <f>'Limiting Factor Scores'!D203</f>
        <v>0.28310000000000002</v>
      </c>
      <c r="E2228" s="19">
        <f>'Limiting Factor Scores'!E203</f>
        <v>3.95</v>
      </c>
      <c r="F2228" s="18">
        <f>'Limiting Factor Scores'!F203</f>
        <v>0.76375000000000004</v>
      </c>
      <c r="G2228" s="18">
        <f>'Limiting Factor Scores'!G203</f>
        <v>1.3142942777712365</v>
      </c>
      <c r="H2228" s="18">
        <f>'Limiting Factor Scores'!H203</f>
        <v>0.37316073253577242</v>
      </c>
      <c r="I2228" s="17">
        <f>LFAT!A79</f>
        <v>6</v>
      </c>
      <c r="J2228" s="16" t="str">
        <f>LFAT!B79</f>
        <v>Instream Flow Restoration</v>
      </c>
      <c r="K2228" s="16" t="str">
        <f>LFAT!D79</f>
        <v>I</v>
      </c>
      <c r="L2228" s="19">
        <f>LFAT!F79</f>
        <v>0.5</v>
      </c>
      <c r="M2228" s="16" t="str">
        <f>LFAT!G79</f>
        <v>CD</v>
      </c>
      <c r="N2228" s="19">
        <f>LFAT!I79</f>
        <v>0.5</v>
      </c>
      <c r="O2228" s="18">
        <f>LFAT!J79</f>
        <v>0.25</v>
      </c>
      <c r="P2228" s="18">
        <f t="shared" si="102"/>
        <v>0.19093750000000001</v>
      </c>
      <c r="Q2228" s="18">
        <f t="shared" si="103"/>
        <v>0.32857356944280913</v>
      </c>
      <c r="R2228" s="18">
        <f t="shared" si="104"/>
        <v>9.3290183133943105E-2</v>
      </c>
    </row>
    <row r="2229" spans="1:18" ht="18" customHeight="1" x14ac:dyDescent="0.2">
      <c r="A2229" s="16" t="str">
        <f>'Limiting Factor Scores'!A204</f>
        <v>UGR13</v>
      </c>
      <c r="B2229" s="16" t="str">
        <f>'Limiting Factor Scores'!B204</f>
        <v>Upper Grande Ronde</v>
      </c>
      <c r="C2229" s="16" t="str">
        <f>'Limiting Factor Scores'!C204</f>
        <v>Increased Sediment Quantity</v>
      </c>
      <c r="D2229" s="18">
        <f>'Limiting Factor Scores'!D204</f>
        <v>0.28310000000000002</v>
      </c>
      <c r="E2229" s="19">
        <f>'Limiting Factor Scores'!E204</f>
        <v>3.25</v>
      </c>
      <c r="F2229" s="18">
        <f>'Limiting Factor Scores'!F204</f>
        <v>0.60624999999999996</v>
      </c>
      <c r="G2229" s="18">
        <f>'Limiting Factor Scores'!G204</f>
        <v>0.62399537041312192</v>
      </c>
      <c r="H2229" s="18">
        <f>'Limiting Factor Scores'!H204</f>
        <v>0.20529325096792211</v>
      </c>
      <c r="I2229" s="17">
        <f>LFAT!A85</f>
        <v>6</v>
      </c>
      <c r="J2229" s="16" t="str">
        <f>LFAT!B85</f>
        <v>Instream Flow Restoration</v>
      </c>
      <c r="K2229" s="16" t="str">
        <f>LFAT!D85</f>
        <v>N</v>
      </c>
      <c r="L2229" s="19">
        <f>LFAT!F85</f>
        <v>0.1</v>
      </c>
      <c r="M2229" s="16" t="str">
        <f>LFAT!G85</f>
        <v>R</v>
      </c>
      <c r="N2229" s="19">
        <f>LFAT!I85</f>
        <v>0.1</v>
      </c>
      <c r="O2229" s="18">
        <f>LFAT!J85</f>
        <v>0.01</v>
      </c>
      <c r="P2229" s="18">
        <f t="shared" si="102"/>
        <v>6.0624999999999993E-3</v>
      </c>
      <c r="Q2229" s="18">
        <f t="shared" si="103"/>
        <v>6.2399537041312189E-3</v>
      </c>
      <c r="R2229" s="18">
        <f t="shared" si="104"/>
        <v>2.0529325096792211E-3</v>
      </c>
    </row>
    <row r="2230" spans="1:18" ht="18" customHeight="1" x14ac:dyDescent="0.2">
      <c r="A2230" s="16" t="str">
        <f>'Limiting Factor Scores'!A205</f>
        <v>UGR13</v>
      </c>
      <c r="B2230" s="16" t="str">
        <f>'Limiting Factor Scores'!B205</f>
        <v>Upper Grande Ronde</v>
      </c>
      <c r="C2230" s="16" t="str">
        <f>'Limiting Factor Scores'!C205</f>
        <v>Non-Native Species Interactions and Competition</v>
      </c>
      <c r="D2230" s="18">
        <f>'Limiting Factor Scores'!D205</f>
        <v>0.28310000000000002</v>
      </c>
      <c r="E2230" s="19">
        <f>'Limiting Factor Scores'!E205</f>
        <v>2.88</v>
      </c>
      <c r="F2230" s="18">
        <f>'Limiting Factor Scores'!F205</f>
        <v>0.52300000000000002</v>
      </c>
      <c r="G2230" s="18">
        <f>'Limiting Factor Scores'!G205</f>
        <v>0.59541794207940246</v>
      </c>
      <c r="H2230" s="18">
        <f>'Limiting Factor Scores'!H205</f>
        <v>0.21003552984508642</v>
      </c>
      <c r="I2230" s="17">
        <f>LFAT!A91</f>
        <v>6</v>
      </c>
      <c r="J2230" s="16" t="str">
        <f>LFAT!B91</f>
        <v>Instream Flow Restoration</v>
      </c>
      <c r="K2230" s="16" t="str">
        <f>LFAT!D91</f>
        <v>N</v>
      </c>
      <c r="L2230" s="19">
        <f>LFAT!F91</f>
        <v>0.1</v>
      </c>
      <c r="M2230" s="16" t="str">
        <f>LFAT!G91</f>
        <v>R</v>
      </c>
      <c r="N2230" s="19">
        <f>LFAT!I91</f>
        <v>0.1</v>
      </c>
      <c r="O2230" s="18">
        <f>LFAT!J91</f>
        <v>0.01</v>
      </c>
      <c r="P2230" s="18">
        <f t="shared" si="102"/>
        <v>5.2300000000000003E-3</v>
      </c>
      <c r="Q2230" s="18">
        <f t="shared" si="103"/>
        <v>5.954179420794025E-3</v>
      </c>
      <c r="R2230" s="18">
        <f t="shared" si="104"/>
        <v>2.1003552984508642E-3</v>
      </c>
    </row>
    <row r="2231" spans="1:18" ht="18" customHeight="1" x14ac:dyDescent="0.2">
      <c r="A2231" s="16" t="str">
        <f>'Limiting Factor Scores'!A206</f>
        <v>UGR13</v>
      </c>
      <c r="B2231" s="16" t="str">
        <f>'Limiting Factor Scores'!B206</f>
        <v>Upper Grande Ronde</v>
      </c>
      <c r="C2231" s="16" t="str">
        <f>'Limiting Factor Scores'!C206</f>
        <v>Predation</v>
      </c>
      <c r="D2231" s="18">
        <f>'Limiting Factor Scores'!D206</f>
        <v>0.28310000000000002</v>
      </c>
      <c r="E2231" s="19">
        <f>'Limiting Factor Scores'!E206</f>
        <v>2</v>
      </c>
      <c r="F2231" s="18">
        <f>'Limiting Factor Scores'!F206</f>
        <v>0.32500000000000001</v>
      </c>
      <c r="G2231" s="18">
        <f>'Limiting Factor Scores'!G206</f>
        <v>0.49421171443029749</v>
      </c>
      <c r="H2231" s="18">
        <f>'Limiting Factor Scores'!H206</f>
        <v>0.15110260289250002</v>
      </c>
      <c r="I2231" s="17">
        <f>LFAT!A89</f>
        <v>6</v>
      </c>
      <c r="J2231" s="16" t="str">
        <f>LFAT!B89</f>
        <v>Instream Flow Restoration</v>
      </c>
      <c r="K2231" s="16" t="str">
        <f>LFAT!D89</f>
        <v>N</v>
      </c>
      <c r="L2231" s="19">
        <f>LFAT!F89</f>
        <v>0.1</v>
      </c>
      <c r="M2231" s="16" t="str">
        <f>LFAT!G89</f>
        <v>R</v>
      </c>
      <c r="N2231" s="19">
        <f>LFAT!I89</f>
        <v>0.1</v>
      </c>
      <c r="O2231" s="18">
        <f>LFAT!J89</f>
        <v>0.01</v>
      </c>
      <c r="P2231" s="18">
        <f t="shared" si="102"/>
        <v>3.2500000000000003E-3</v>
      </c>
      <c r="Q2231" s="18">
        <f t="shared" si="103"/>
        <v>4.9421171443029752E-3</v>
      </c>
      <c r="R2231" s="18">
        <f t="shared" si="104"/>
        <v>1.5110260289250001E-3</v>
      </c>
    </row>
    <row r="2232" spans="1:18" ht="18" customHeight="1" x14ac:dyDescent="0.2">
      <c r="A2232" s="16" t="str">
        <f>'Limiting Factor Scores'!A207</f>
        <v>UGR13</v>
      </c>
      <c r="B2232" s="16" t="str">
        <f>'Limiting Factor Scores'!B207</f>
        <v>Upper Grande Ronde</v>
      </c>
      <c r="C2232" s="16" t="str">
        <f>'Limiting Factor Scores'!C207</f>
        <v>Riparian Condition</v>
      </c>
      <c r="D2232" s="18">
        <f>'Limiting Factor Scores'!D207</f>
        <v>0.28310000000000002</v>
      </c>
      <c r="E2232" s="19">
        <f>'Limiting Factor Scores'!E207</f>
        <v>3.78</v>
      </c>
      <c r="F2232" s="18">
        <f>'Limiting Factor Scores'!F207</f>
        <v>0.72550000000000003</v>
      </c>
      <c r="G2232" s="18">
        <f>'Limiting Factor Scores'!G207</f>
        <v>1.2748791748189052</v>
      </c>
      <c r="H2232" s="18">
        <f>'Limiting Factor Scores'!H207</f>
        <v>0.41164366817537557</v>
      </c>
      <c r="I2232" s="17">
        <f>LFAT!A78</f>
        <v>6</v>
      </c>
      <c r="J2232" s="16" t="str">
        <f>LFAT!B78</f>
        <v>Instream Flow Restoration</v>
      </c>
      <c r="K2232" s="16" t="str">
        <f>LFAT!D78</f>
        <v>I</v>
      </c>
      <c r="L2232" s="19">
        <f>LFAT!F78</f>
        <v>0.5</v>
      </c>
      <c r="M2232" s="16" t="str">
        <f>LFAT!G78</f>
        <v>CD</v>
      </c>
      <c r="N2232" s="19">
        <f>LFAT!I78</f>
        <v>0.5</v>
      </c>
      <c r="O2232" s="18">
        <f>LFAT!J78</f>
        <v>0.25</v>
      </c>
      <c r="P2232" s="18">
        <f t="shared" si="102"/>
        <v>0.18137500000000001</v>
      </c>
      <c r="Q2232" s="18">
        <f t="shared" si="103"/>
        <v>0.31871979370472631</v>
      </c>
      <c r="R2232" s="18">
        <f t="shared" si="104"/>
        <v>0.10291091704384389</v>
      </c>
    </row>
    <row r="2233" spans="1:18" ht="18" customHeight="1" x14ac:dyDescent="0.2">
      <c r="A2233" s="16" t="str">
        <f>'Limiting Factor Scores'!A208</f>
        <v>UGR13</v>
      </c>
      <c r="B2233" s="16" t="str">
        <f>'Limiting Factor Scores'!B208</f>
        <v>Upper Grande Ronde</v>
      </c>
      <c r="C2233" s="16" t="str">
        <f>'Limiting Factor Scores'!C208</f>
        <v>Side Channel and Wetland Habitat</v>
      </c>
      <c r="D2233" s="18">
        <f>'Limiting Factor Scores'!D208</f>
        <v>0.28310000000000002</v>
      </c>
      <c r="E2233" s="19">
        <f>'Limiting Factor Scores'!E208</f>
        <v>4.18</v>
      </c>
      <c r="F2233" s="18">
        <f>'Limiting Factor Scores'!F208</f>
        <v>0.8155</v>
      </c>
      <c r="G2233" s="18">
        <f>'Limiting Factor Scores'!G208</f>
        <v>1.7743858696042263</v>
      </c>
      <c r="H2233" s="18">
        <f>'Limiting Factor Scores'!H208</f>
        <v>0.51717741302467168</v>
      </c>
      <c r="I2233" s="17">
        <f>LFAT!A80</f>
        <v>6</v>
      </c>
      <c r="J2233" s="16" t="str">
        <f>LFAT!B80</f>
        <v>Instream Flow Restoration</v>
      </c>
      <c r="K2233" s="16" t="str">
        <f>LFAT!D80</f>
        <v>D</v>
      </c>
      <c r="L2233" s="19">
        <f>LFAT!F80</f>
        <v>1</v>
      </c>
      <c r="M2233" s="16" t="str">
        <f>LFAT!G80</f>
        <v>CD</v>
      </c>
      <c r="N2233" s="19">
        <f>LFAT!I80</f>
        <v>0.5</v>
      </c>
      <c r="O2233" s="18">
        <f>LFAT!J80</f>
        <v>0.5</v>
      </c>
      <c r="P2233" s="18">
        <f t="shared" si="102"/>
        <v>0.40775</v>
      </c>
      <c r="Q2233" s="18">
        <f t="shared" si="103"/>
        <v>0.88719293480211314</v>
      </c>
      <c r="R2233" s="18">
        <f t="shared" si="104"/>
        <v>0.25858870651233584</v>
      </c>
    </row>
    <row r="2234" spans="1:18" ht="18" customHeight="1" x14ac:dyDescent="0.2">
      <c r="A2234" s="16" t="str">
        <f>'Limiting Factor Scores'!A209</f>
        <v>UGR13</v>
      </c>
      <c r="B2234" s="16" t="str">
        <f>'Limiting Factor Scores'!B209</f>
        <v>Upper Grande Ronde</v>
      </c>
      <c r="C2234" s="16" t="str">
        <f>'Limiting Factor Scores'!C209</f>
        <v>Summer Water Temperature</v>
      </c>
      <c r="D2234" s="18">
        <f>'Limiting Factor Scores'!D209</f>
        <v>0.28310000000000002</v>
      </c>
      <c r="E2234" s="19">
        <f>'Limiting Factor Scores'!E209</f>
        <v>3.56</v>
      </c>
      <c r="F2234" s="18">
        <f>'Limiting Factor Scores'!F209</f>
        <v>0.67600000000000005</v>
      </c>
      <c r="G2234" s="18">
        <f>'Limiting Factor Scores'!G209</f>
        <v>1.2740147085440894</v>
      </c>
      <c r="H2234" s="18">
        <f>'Limiting Factor Scores'!H209</f>
        <v>0.39869005353602238</v>
      </c>
      <c r="I2234" s="17">
        <f>LFAT!A86</f>
        <v>6</v>
      </c>
      <c r="J2234" s="16" t="str">
        <f>LFAT!B86</f>
        <v>Instream Flow Restoration</v>
      </c>
      <c r="K2234" s="16" t="str">
        <f>LFAT!D86</f>
        <v>D</v>
      </c>
      <c r="L2234" s="19">
        <f>LFAT!F86</f>
        <v>1</v>
      </c>
      <c r="M2234" s="16" t="str">
        <f>LFAT!G86</f>
        <v>C</v>
      </c>
      <c r="N2234" s="19">
        <f>LFAT!I86</f>
        <v>1</v>
      </c>
      <c r="O2234" s="18">
        <f>LFAT!J86</f>
        <v>1</v>
      </c>
      <c r="P2234" s="18">
        <f t="shared" si="102"/>
        <v>0.67600000000000005</v>
      </c>
      <c r="Q2234" s="18">
        <f t="shared" si="103"/>
        <v>1.2740147085440894</v>
      </c>
      <c r="R2234" s="18">
        <f t="shared" si="104"/>
        <v>0.39869005353602238</v>
      </c>
    </row>
    <row r="2235" spans="1:18" ht="18" customHeight="1" x14ac:dyDescent="0.2">
      <c r="A2235" s="16" t="str">
        <f>'Limiting Factor Scores'!A210</f>
        <v>UGR13</v>
      </c>
      <c r="B2235" s="16" t="str">
        <f>'Limiting Factor Scores'!B210</f>
        <v>Upper Grande Ronde</v>
      </c>
      <c r="C2235" s="16" t="str">
        <f>'Limiting Factor Scores'!C210</f>
        <v>Water Quality</v>
      </c>
      <c r="D2235" s="18">
        <f>'Limiting Factor Scores'!D210</f>
        <v>0.28310000000000002</v>
      </c>
      <c r="E2235" s="19">
        <f>'Limiting Factor Scores'!E210</f>
        <v>2.62</v>
      </c>
      <c r="F2235" s="18">
        <f>'Limiting Factor Scores'!F210</f>
        <v>0.46450000000000002</v>
      </c>
      <c r="G2235" s="18">
        <f>'Limiting Factor Scores'!G210</f>
        <v>0.76551756627807155</v>
      </c>
      <c r="H2235" s="18">
        <f>'Limiting Factor Scores'!H210</f>
        <v>0.21249452640447644</v>
      </c>
      <c r="I2235" s="17">
        <f>LFAT!A88</f>
        <v>6</v>
      </c>
      <c r="J2235" s="16" t="str">
        <f>LFAT!B88</f>
        <v>Instream Flow Restoration</v>
      </c>
      <c r="K2235" s="16" t="str">
        <f>LFAT!D88</f>
        <v>D</v>
      </c>
      <c r="L2235" s="19">
        <f>LFAT!F88</f>
        <v>1</v>
      </c>
      <c r="M2235" s="16" t="str">
        <f>LFAT!G88</f>
        <v>CD</v>
      </c>
      <c r="N2235" s="19">
        <f>LFAT!I88</f>
        <v>0.5</v>
      </c>
      <c r="O2235" s="18">
        <f>LFAT!J88</f>
        <v>0.5</v>
      </c>
      <c r="P2235" s="18">
        <f t="shared" si="102"/>
        <v>0.23225000000000001</v>
      </c>
      <c r="Q2235" s="18">
        <f t="shared" si="103"/>
        <v>0.38275878313903577</v>
      </c>
      <c r="R2235" s="18">
        <f t="shared" si="104"/>
        <v>0.10624726320223822</v>
      </c>
    </row>
    <row r="2236" spans="1:18" ht="18" customHeight="1" x14ac:dyDescent="0.2">
      <c r="A2236" s="16" t="str">
        <f>'Limiting Factor Scores'!A211</f>
        <v>UGR13</v>
      </c>
      <c r="B2236" s="16" t="str">
        <f>'Limiting Factor Scores'!B211</f>
        <v>Upper Grande Ronde</v>
      </c>
      <c r="C2236" s="16" t="str">
        <f>'Limiting Factor Scores'!C211</f>
        <v>Winter Water Temperature</v>
      </c>
      <c r="D2236" s="18">
        <f>'Limiting Factor Scores'!D211</f>
        <v>0.28310000000000002</v>
      </c>
      <c r="E2236" s="19">
        <f>'Limiting Factor Scores'!E211</f>
        <v>2.62</v>
      </c>
      <c r="F2236" s="18">
        <f>'Limiting Factor Scores'!F211</f>
        <v>0.46450000000000002</v>
      </c>
      <c r="G2236" s="18">
        <f>'Limiting Factor Scores'!G211</f>
        <v>0.63026047466164303</v>
      </c>
      <c r="H2236" s="18">
        <f>'Limiting Factor Scores'!H211</f>
        <v>0.17166379189265643</v>
      </c>
      <c r="I2236" s="17">
        <f>LFAT!A87</f>
        <v>6</v>
      </c>
      <c r="J2236" s="16" t="str">
        <f>LFAT!B87</f>
        <v>Instream Flow Restoration</v>
      </c>
      <c r="K2236" s="16" t="str">
        <f>LFAT!D87</f>
        <v>N</v>
      </c>
      <c r="L2236" s="19">
        <f>LFAT!F87</f>
        <v>0.1</v>
      </c>
      <c r="M2236" s="16" t="str">
        <f>LFAT!G87</f>
        <v>R</v>
      </c>
      <c r="N2236" s="19">
        <f>LFAT!I87</f>
        <v>0.1</v>
      </c>
      <c r="O2236" s="18">
        <f>LFAT!J87</f>
        <v>0.01</v>
      </c>
      <c r="P2236" s="18">
        <f t="shared" si="102"/>
        <v>4.6450000000000007E-3</v>
      </c>
      <c r="Q2236" s="18">
        <f t="shared" si="103"/>
        <v>6.3026047466164309E-3</v>
      </c>
      <c r="R2236" s="18">
        <f t="shared" si="104"/>
        <v>1.7166379189265644E-3</v>
      </c>
    </row>
    <row r="2237" spans="1:18" ht="18" customHeight="1" x14ac:dyDescent="0.2">
      <c r="A2237" s="16" t="str">
        <f>'Limiting Factor Scores'!A197</f>
        <v>UGR13</v>
      </c>
      <c r="B2237" s="16" t="str">
        <f>'Limiting Factor Scores'!B197</f>
        <v>Upper Grande Ronde</v>
      </c>
      <c r="C2237" s="16" t="str">
        <f>'Limiting Factor Scores'!C197</f>
        <v>Altered Flow Timing</v>
      </c>
      <c r="D2237" s="18">
        <f>'Limiting Factor Scores'!D197</f>
        <v>0.28310000000000002</v>
      </c>
      <c r="E2237" s="19">
        <f>'Limiting Factor Scores'!E197</f>
        <v>3.3</v>
      </c>
      <c r="F2237" s="18">
        <f>'Limiting Factor Scores'!F197</f>
        <v>0.61750000000000005</v>
      </c>
      <c r="G2237" s="18">
        <f>'Limiting Factor Scores'!G197</f>
        <v>0.91652613931068783</v>
      </c>
      <c r="H2237" s="18">
        <f>'Limiting Factor Scores'!H197</f>
        <v>0.25506647752734485</v>
      </c>
      <c r="I2237" s="17">
        <f>LFAT!A98</f>
        <v>7</v>
      </c>
      <c r="J2237" s="16" t="str">
        <f>LFAT!B98</f>
        <v>Thermal Refuge Enhancement (reconnect, expand)</v>
      </c>
      <c r="K2237" s="16" t="str">
        <f>LFAT!D98</f>
        <v>N</v>
      </c>
      <c r="L2237" s="19">
        <f>LFAT!F98</f>
        <v>0.1</v>
      </c>
      <c r="M2237" s="16" t="str">
        <f>LFAT!G98</f>
        <v>R</v>
      </c>
      <c r="N2237" s="19">
        <f>LFAT!I98</f>
        <v>0.1</v>
      </c>
      <c r="O2237" s="18">
        <f>LFAT!J98</f>
        <v>0.01</v>
      </c>
      <c r="P2237" s="18">
        <f t="shared" si="102"/>
        <v>6.1750000000000008E-3</v>
      </c>
      <c r="Q2237" s="18">
        <f t="shared" si="103"/>
        <v>9.1652613931068778E-3</v>
      </c>
      <c r="R2237" s="18">
        <f t="shared" si="104"/>
        <v>2.5506647752734485E-3</v>
      </c>
    </row>
    <row r="2238" spans="1:18" ht="18" customHeight="1" x14ac:dyDescent="0.2">
      <c r="A2238" s="16" t="str">
        <f>'Limiting Factor Scores'!A198</f>
        <v>UGR13</v>
      </c>
      <c r="B2238" s="16" t="str">
        <f>'Limiting Factor Scores'!B198</f>
        <v>Upper Grande Ronde</v>
      </c>
      <c r="C2238" s="16" t="str">
        <f>'Limiting Factor Scores'!C198</f>
        <v>Altered Primary Productivity</v>
      </c>
      <c r="D2238" s="18">
        <f>'Limiting Factor Scores'!D198</f>
        <v>0.28310000000000002</v>
      </c>
      <c r="E2238" s="19">
        <f>'Limiting Factor Scores'!E198</f>
        <v>3.91</v>
      </c>
      <c r="F2238" s="18">
        <f>'Limiting Factor Scores'!F198</f>
        <v>0.75475000000000003</v>
      </c>
      <c r="G2238" s="18">
        <f>'Limiting Factor Scores'!G198</f>
        <v>0.77684207145452178</v>
      </c>
      <c r="H2238" s="18">
        <f>'Limiting Factor Scores'!H198</f>
        <v>0.22247597004458314</v>
      </c>
      <c r="I2238" s="17">
        <f>LFAT!A105</f>
        <v>7</v>
      </c>
      <c r="J2238" s="16" t="str">
        <f>LFAT!B105</f>
        <v>Thermal Refuge Enhancement (reconnect, expand)</v>
      </c>
      <c r="K2238" s="16" t="str">
        <f>LFAT!D105</f>
        <v>N</v>
      </c>
      <c r="L2238" s="19">
        <f>LFAT!F105</f>
        <v>0.1</v>
      </c>
      <c r="M2238" s="16" t="str">
        <f>LFAT!G105</f>
        <v>R</v>
      </c>
      <c r="N2238" s="19">
        <f>LFAT!I105</f>
        <v>0.1</v>
      </c>
      <c r="O2238" s="18">
        <f>LFAT!J105</f>
        <v>0.01</v>
      </c>
      <c r="P2238" s="18">
        <f t="shared" si="102"/>
        <v>7.5475000000000004E-3</v>
      </c>
      <c r="Q2238" s="18">
        <f t="shared" si="103"/>
        <v>7.768420714545218E-3</v>
      </c>
      <c r="R2238" s="18">
        <f t="shared" si="104"/>
        <v>2.2247597004458313E-3</v>
      </c>
    </row>
    <row r="2239" spans="1:18" ht="18" customHeight="1" x14ac:dyDescent="0.2">
      <c r="A2239" s="16" t="str">
        <f>'Limiting Factor Scores'!A199</f>
        <v>UGR13</v>
      </c>
      <c r="B2239" s="16" t="str">
        <f>'Limiting Factor Scores'!B199</f>
        <v>Upper Grande Ronde</v>
      </c>
      <c r="C2239" s="16" t="str">
        <f>'Limiting Factor Scores'!C199</f>
        <v>Anthropogenic Barriers</v>
      </c>
      <c r="D2239" s="18">
        <f>'Limiting Factor Scores'!D199</f>
        <v>0.28310000000000002</v>
      </c>
      <c r="E2239" s="19">
        <f>'Limiting Factor Scores'!E199</f>
        <v>1.82</v>
      </c>
      <c r="F2239" s="18">
        <f>'Limiting Factor Scores'!F199</f>
        <v>0.28449999999999998</v>
      </c>
      <c r="G2239" s="18">
        <f>'Limiting Factor Scores'!G199</f>
        <v>0.4274476345508092</v>
      </c>
      <c r="H2239" s="18">
        <f>'Limiting Factor Scores'!H199</f>
        <v>0.13537951191710199</v>
      </c>
      <c r="I2239" s="17">
        <f>LFAT!A92</f>
        <v>7</v>
      </c>
      <c r="J2239" s="16" t="str">
        <f>LFAT!B92</f>
        <v>Thermal Refuge Enhancement (reconnect, expand)</v>
      </c>
      <c r="K2239" s="16" t="str">
        <f>LFAT!D92</f>
        <v>N</v>
      </c>
      <c r="L2239" s="19">
        <f>LFAT!F92</f>
        <v>0.1</v>
      </c>
      <c r="M2239" s="16" t="str">
        <f>LFAT!G92</f>
        <v>R</v>
      </c>
      <c r="N2239" s="19">
        <f>LFAT!I92</f>
        <v>0.1</v>
      </c>
      <c r="O2239" s="18">
        <f>LFAT!J92</f>
        <v>0.01</v>
      </c>
      <c r="P2239" s="18">
        <f t="shared" si="102"/>
        <v>2.8449999999999999E-3</v>
      </c>
      <c r="Q2239" s="18">
        <f t="shared" si="103"/>
        <v>4.2744763455080919E-3</v>
      </c>
      <c r="R2239" s="18">
        <f t="shared" si="104"/>
        <v>1.3537951191710199E-3</v>
      </c>
    </row>
    <row r="2240" spans="1:18" ht="18" customHeight="1" x14ac:dyDescent="0.2">
      <c r="A2240" s="16" t="str">
        <f>'Limiting Factor Scores'!A200</f>
        <v>UGR13</v>
      </c>
      <c r="B2240" s="16" t="str">
        <f>'Limiting Factor Scores'!B200</f>
        <v>Upper Grande Ronde</v>
      </c>
      <c r="C2240" s="16" t="str">
        <f>'Limiting Factor Scores'!C200</f>
        <v>Channel and Habitat Structure</v>
      </c>
      <c r="D2240" s="18">
        <f>'Limiting Factor Scores'!D200</f>
        <v>0.28310000000000002</v>
      </c>
      <c r="E2240" s="19">
        <f>'Limiting Factor Scores'!E200</f>
        <v>4.37</v>
      </c>
      <c r="F2240" s="18">
        <f>'Limiting Factor Scores'!F200</f>
        <v>0.85824999999999996</v>
      </c>
      <c r="G2240" s="18">
        <f>'Limiting Factor Scores'!G200</f>
        <v>2.1173150104018954</v>
      </c>
      <c r="H2240" s="18">
        <f>'Limiting Factor Scores'!H200</f>
        <v>0.64097373175709049</v>
      </c>
      <c r="I2240" s="17">
        <f>LFAT!A96</f>
        <v>7</v>
      </c>
      <c r="J2240" s="16" t="str">
        <f>LFAT!B96</f>
        <v>Thermal Refuge Enhancement (reconnect, expand)</v>
      </c>
      <c r="K2240" s="16" t="str">
        <f>LFAT!D96</f>
        <v>N</v>
      </c>
      <c r="L2240" s="19">
        <f>LFAT!F96</f>
        <v>0.1</v>
      </c>
      <c r="M2240" s="16" t="str">
        <f>LFAT!G96</f>
        <v>R</v>
      </c>
      <c r="N2240" s="19">
        <f>LFAT!I96</f>
        <v>0.1</v>
      </c>
      <c r="O2240" s="18">
        <f>LFAT!J96</f>
        <v>0.01</v>
      </c>
      <c r="P2240" s="18">
        <f t="shared" si="102"/>
        <v>8.5824999999999999E-3</v>
      </c>
      <c r="Q2240" s="18">
        <f t="shared" si="103"/>
        <v>2.1173150104018955E-2</v>
      </c>
      <c r="R2240" s="18">
        <f t="shared" si="104"/>
        <v>6.4097373175709049E-3</v>
      </c>
    </row>
    <row r="2241" spans="1:18" ht="18" customHeight="1" x14ac:dyDescent="0.2">
      <c r="A2241" s="16" t="str">
        <f>'Limiting Factor Scores'!A201</f>
        <v>UGR13</v>
      </c>
      <c r="B2241" s="16" t="str">
        <f>'Limiting Factor Scores'!B201</f>
        <v>Upper Grande Ronde</v>
      </c>
      <c r="C2241" s="16" t="str">
        <f>'Limiting Factor Scores'!C201</f>
        <v>Decreased Sediment Quantity</v>
      </c>
      <c r="D2241" s="18">
        <f>'Limiting Factor Scores'!D201</f>
        <v>0.28310000000000002</v>
      </c>
      <c r="E2241" s="19">
        <f>'Limiting Factor Scores'!E201</f>
        <v>4</v>
      </c>
      <c r="F2241" s="18">
        <f>'Limiting Factor Scores'!F201</f>
        <v>0.77500000000000002</v>
      </c>
      <c r="G2241" s="18">
        <f>'Limiting Factor Scores'!G201</f>
        <v>1.1361915179511726</v>
      </c>
      <c r="H2241" s="18">
        <f>'Limiting Factor Scores'!H201</f>
        <v>0.33845969952289756</v>
      </c>
      <c r="I2241" s="17">
        <f>LFAT!A99</f>
        <v>7</v>
      </c>
      <c r="J2241" s="16" t="str">
        <f>LFAT!B99</f>
        <v>Thermal Refuge Enhancement (reconnect, expand)</v>
      </c>
      <c r="K2241" s="16" t="str">
        <f>LFAT!D99</f>
        <v>N</v>
      </c>
      <c r="L2241" s="19">
        <f>LFAT!F99</f>
        <v>0.1</v>
      </c>
      <c r="M2241" s="16" t="str">
        <f>LFAT!G99</f>
        <v>R</v>
      </c>
      <c r="N2241" s="19">
        <f>LFAT!I99</f>
        <v>0.1</v>
      </c>
      <c r="O2241" s="18">
        <f>LFAT!J99</f>
        <v>0.01</v>
      </c>
      <c r="P2241" s="18">
        <f t="shared" si="102"/>
        <v>7.7500000000000008E-3</v>
      </c>
      <c r="Q2241" s="18">
        <f t="shared" si="103"/>
        <v>1.1361915179511725E-2</v>
      </c>
      <c r="R2241" s="18">
        <f t="shared" si="104"/>
        <v>3.3845969952289758E-3</v>
      </c>
    </row>
    <row r="2242" spans="1:18" ht="18" customHeight="1" x14ac:dyDescent="0.2">
      <c r="A2242" s="16" t="str">
        <f>'Limiting Factor Scores'!A202</f>
        <v>UGR13</v>
      </c>
      <c r="B2242" s="16" t="str">
        <f>'Limiting Factor Scores'!B202</f>
        <v>Upper Grande Ronde</v>
      </c>
      <c r="C2242" s="16" t="str">
        <f>'Limiting Factor Scores'!C202</f>
        <v>Decreased Water Quantity</v>
      </c>
      <c r="D2242" s="18">
        <f>'Limiting Factor Scores'!D202</f>
        <v>0.28310000000000002</v>
      </c>
      <c r="E2242" s="19">
        <f>'Limiting Factor Scores'!E202</f>
        <v>3.63</v>
      </c>
      <c r="F2242" s="18">
        <f>'Limiting Factor Scores'!F202</f>
        <v>0.69174999999999998</v>
      </c>
      <c r="G2242" s="18">
        <f>'Limiting Factor Scores'!G202</f>
        <v>1.4673593704023826</v>
      </c>
      <c r="H2242" s="18">
        <f>'Limiting Factor Scores'!H202</f>
        <v>0.42409343557505996</v>
      </c>
      <c r="I2242" s="17">
        <f>LFAT!A97</f>
        <v>7</v>
      </c>
      <c r="J2242" s="16" t="str">
        <f>LFAT!B97</f>
        <v>Thermal Refuge Enhancement (reconnect, expand)</v>
      </c>
      <c r="K2242" s="16" t="str">
        <f>LFAT!D97</f>
        <v>I</v>
      </c>
      <c r="L2242" s="19">
        <f>LFAT!F97</f>
        <v>0.5</v>
      </c>
      <c r="M2242" s="16" t="str">
        <f>LFAT!G97</f>
        <v>R</v>
      </c>
      <c r="N2242" s="19">
        <f>LFAT!I97</f>
        <v>0.1</v>
      </c>
      <c r="O2242" s="18">
        <f>LFAT!J97</f>
        <v>0.05</v>
      </c>
      <c r="P2242" s="18">
        <f t="shared" ref="P2242:P2305" si="105">F2242*O2242</f>
        <v>3.45875E-2</v>
      </c>
      <c r="Q2242" s="18">
        <f t="shared" ref="Q2242:Q2305" si="106">G2242*O2242</f>
        <v>7.3367968520119134E-2</v>
      </c>
      <c r="R2242" s="18">
        <f t="shared" ref="R2242:R2305" si="107">H2242*O2242</f>
        <v>2.1204671778753001E-2</v>
      </c>
    </row>
    <row r="2243" spans="1:18" ht="18" customHeight="1" x14ac:dyDescent="0.2">
      <c r="A2243" s="16" t="str">
        <f>'Limiting Factor Scores'!A203</f>
        <v>UGR13</v>
      </c>
      <c r="B2243" s="16" t="str">
        <f>'Limiting Factor Scores'!B203</f>
        <v>Upper Grande Ronde</v>
      </c>
      <c r="C2243" s="16" t="str">
        <f>'Limiting Factor Scores'!C203</f>
        <v>Floodplain Condition</v>
      </c>
      <c r="D2243" s="18">
        <f>'Limiting Factor Scores'!D203</f>
        <v>0.28310000000000002</v>
      </c>
      <c r="E2243" s="19">
        <f>'Limiting Factor Scores'!E203</f>
        <v>3.95</v>
      </c>
      <c r="F2243" s="18">
        <f>'Limiting Factor Scores'!F203</f>
        <v>0.76375000000000004</v>
      </c>
      <c r="G2243" s="18">
        <f>'Limiting Factor Scores'!G203</f>
        <v>1.3142942777712365</v>
      </c>
      <c r="H2243" s="18">
        <f>'Limiting Factor Scores'!H203</f>
        <v>0.37316073253577242</v>
      </c>
      <c r="I2243" s="17">
        <f>LFAT!A94</f>
        <v>7</v>
      </c>
      <c r="J2243" s="16" t="str">
        <f>LFAT!B94</f>
        <v>Thermal Refuge Enhancement (reconnect, expand)</v>
      </c>
      <c r="K2243" s="16" t="str">
        <f>LFAT!D94</f>
        <v>N</v>
      </c>
      <c r="L2243" s="19">
        <f>LFAT!F94</f>
        <v>0.1</v>
      </c>
      <c r="M2243" s="16" t="str">
        <f>LFAT!G94</f>
        <v>CD</v>
      </c>
      <c r="N2243" s="19">
        <f>LFAT!I94</f>
        <v>0.5</v>
      </c>
      <c r="O2243" s="18">
        <f>LFAT!J94</f>
        <v>0.05</v>
      </c>
      <c r="P2243" s="18">
        <f t="shared" si="105"/>
        <v>3.8187500000000006E-2</v>
      </c>
      <c r="Q2243" s="18">
        <f t="shared" si="106"/>
        <v>6.5714713888561829E-2</v>
      </c>
      <c r="R2243" s="18">
        <f t="shared" si="107"/>
        <v>1.865803662678862E-2</v>
      </c>
    </row>
    <row r="2244" spans="1:18" ht="18" customHeight="1" x14ac:dyDescent="0.2">
      <c r="A2244" s="16" t="str">
        <f>'Limiting Factor Scores'!A204</f>
        <v>UGR13</v>
      </c>
      <c r="B2244" s="16" t="str">
        <f>'Limiting Factor Scores'!B204</f>
        <v>Upper Grande Ronde</v>
      </c>
      <c r="C2244" s="16" t="str">
        <f>'Limiting Factor Scores'!C204</f>
        <v>Increased Sediment Quantity</v>
      </c>
      <c r="D2244" s="18">
        <f>'Limiting Factor Scores'!D204</f>
        <v>0.28310000000000002</v>
      </c>
      <c r="E2244" s="19">
        <f>'Limiting Factor Scores'!E204</f>
        <v>3.25</v>
      </c>
      <c r="F2244" s="18">
        <f>'Limiting Factor Scores'!F204</f>
        <v>0.60624999999999996</v>
      </c>
      <c r="G2244" s="18">
        <f>'Limiting Factor Scores'!G204</f>
        <v>0.62399537041312192</v>
      </c>
      <c r="H2244" s="18">
        <f>'Limiting Factor Scores'!H204</f>
        <v>0.20529325096792211</v>
      </c>
      <c r="I2244" s="17">
        <f>LFAT!A100</f>
        <v>7</v>
      </c>
      <c r="J2244" s="16" t="str">
        <f>LFAT!B100</f>
        <v>Thermal Refuge Enhancement (reconnect, expand)</v>
      </c>
      <c r="K2244" s="16" t="str">
        <f>LFAT!D100</f>
        <v>N</v>
      </c>
      <c r="L2244" s="19">
        <f>LFAT!F100</f>
        <v>0.1</v>
      </c>
      <c r="M2244" s="16" t="str">
        <f>LFAT!G100</f>
        <v>R</v>
      </c>
      <c r="N2244" s="19">
        <f>LFAT!I100</f>
        <v>0.1</v>
      </c>
      <c r="O2244" s="18">
        <f>LFAT!J100</f>
        <v>0.01</v>
      </c>
      <c r="P2244" s="18">
        <f t="shared" si="105"/>
        <v>6.0624999999999993E-3</v>
      </c>
      <c r="Q2244" s="18">
        <f t="shared" si="106"/>
        <v>6.2399537041312189E-3</v>
      </c>
      <c r="R2244" s="18">
        <f t="shared" si="107"/>
        <v>2.0529325096792211E-3</v>
      </c>
    </row>
    <row r="2245" spans="1:18" ht="18" customHeight="1" x14ac:dyDescent="0.2">
      <c r="A2245" s="16" t="str">
        <f>'Limiting Factor Scores'!A205</f>
        <v>UGR13</v>
      </c>
      <c r="B2245" s="16" t="str">
        <f>'Limiting Factor Scores'!B205</f>
        <v>Upper Grande Ronde</v>
      </c>
      <c r="C2245" s="16" t="str">
        <f>'Limiting Factor Scores'!C205</f>
        <v>Non-Native Species Interactions and Competition</v>
      </c>
      <c r="D2245" s="18">
        <f>'Limiting Factor Scores'!D205</f>
        <v>0.28310000000000002</v>
      </c>
      <c r="E2245" s="19">
        <f>'Limiting Factor Scores'!E205</f>
        <v>2.88</v>
      </c>
      <c r="F2245" s="18">
        <f>'Limiting Factor Scores'!F205</f>
        <v>0.52300000000000002</v>
      </c>
      <c r="G2245" s="18">
        <f>'Limiting Factor Scores'!G205</f>
        <v>0.59541794207940246</v>
      </c>
      <c r="H2245" s="18">
        <f>'Limiting Factor Scores'!H205</f>
        <v>0.21003552984508642</v>
      </c>
      <c r="I2245" s="17">
        <f>LFAT!A106</f>
        <v>7</v>
      </c>
      <c r="J2245" s="16" t="str">
        <f>LFAT!B106</f>
        <v>Thermal Refuge Enhancement (reconnect, expand)</v>
      </c>
      <c r="K2245" s="16" t="str">
        <f>LFAT!D106</f>
        <v>N</v>
      </c>
      <c r="L2245" s="19">
        <f>LFAT!F106</f>
        <v>0.1</v>
      </c>
      <c r="M2245" s="16" t="str">
        <f>LFAT!G106</f>
        <v>R</v>
      </c>
      <c r="N2245" s="19">
        <f>LFAT!I106</f>
        <v>0.1</v>
      </c>
      <c r="O2245" s="18">
        <f>LFAT!J106</f>
        <v>0.01</v>
      </c>
      <c r="P2245" s="18">
        <f t="shared" si="105"/>
        <v>5.2300000000000003E-3</v>
      </c>
      <c r="Q2245" s="18">
        <f t="shared" si="106"/>
        <v>5.954179420794025E-3</v>
      </c>
      <c r="R2245" s="18">
        <f t="shared" si="107"/>
        <v>2.1003552984508642E-3</v>
      </c>
    </row>
    <row r="2246" spans="1:18" ht="18" customHeight="1" x14ac:dyDescent="0.2">
      <c r="A2246" s="16" t="str">
        <f>'Limiting Factor Scores'!A206</f>
        <v>UGR13</v>
      </c>
      <c r="B2246" s="16" t="str">
        <f>'Limiting Factor Scores'!B206</f>
        <v>Upper Grande Ronde</v>
      </c>
      <c r="C2246" s="16" t="str">
        <f>'Limiting Factor Scores'!C206</f>
        <v>Predation</v>
      </c>
      <c r="D2246" s="18">
        <f>'Limiting Factor Scores'!D206</f>
        <v>0.28310000000000002</v>
      </c>
      <c r="E2246" s="19">
        <f>'Limiting Factor Scores'!E206</f>
        <v>2</v>
      </c>
      <c r="F2246" s="18">
        <f>'Limiting Factor Scores'!F206</f>
        <v>0.32500000000000001</v>
      </c>
      <c r="G2246" s="18">
        <f>'Limiting Factor Scores'!G206</f>
        <v>0.49421171443029749</v>
      </c>
      <c r="H2246" s="18">
        <f>'Limiting Factor Scores'!H206</f>
        <v>0.15110260289250002</v>
      </c>
      <c r="I2246" s="17">
        <f>LFAT!A104</f>
        <v>7</v>
      </c>
      <c r="J2246" s="16" t="str">
        <f>LFAT!B104</f>
        <v>Thermal Refuge Enhancement (reconnect, expand)</v>
      </c>
      <c r="K2246" s="16" t="str">
        <f>LFAT!D104</f>
        <v>I</v>
      </c>
      <c r="L2246" s="19">
        <f>LFAT!F104</f>
        <v>0.5</v>
      </c>
      <c r="M2246" s="16" t="str">
        <f>LFAT!G104</f>
        <v>R</v>
      </c>
      <c r="N2246" s="19">
        <f>LFAT!I104</f>
        <v>0.1</v>
      </c>
      <c r="O2246" s="18">
        <f>LFAT!J104</f>
        <v>0.05</v>
      </c>
      <c r="P2246" s="18">
        <f t="shared" si="105"/>
        <v>1.6250000000000001E-2</v>
      </c>
      <c r="Q2246" s="18">
        <f t="shared" si="106"/>
        <v>2.4710585721514876E-2</v>
      </c>
      <c r="R2246" s="18">
        <f t="shared" si="107"/>
        <v>7.5551301446250014E-3</v>
      </c>
    </row>
    <row r="2247" spans="1:18" ht="18" customHeight="1" x14ac:dyDescent="0.2">
      <c r="A2247" s="16" t="str">
        <f>'Limiting Factor Scores'!A207</f>
        <v>UGR13</v>
      </c>
      <c r="B2247" s="16" t="str">
        <f>'Limiting Factor Scores'!B207</f>
        <v>Upper Grande Ronde</v>
      </c>
      <c r="C2247" s="16" t="str">
        <f>'Limiting Factor Scores'!C207</f>
        <v>Riparian Condition</v>
      </c>
      <c r="D2247" s="18">
        <f>'Limiting Factor Scores'!D207</f>
        <v>0.28310000000000002</v>
      </c>
      <c r="E2247" s="19">
        <f>'Limiting Factor Scores'!E207</f>
        <v>3.78</v>
      </c>
      <c r="F2247" s="18">
        <f>'Limiting Factor Scores'!F207</f>
        <v>0.72550000000000003</v>
      </c>
      <c r="G2247" s="18">
        <f>'Limiting Factor Scores'!G207</f>
        <v>1.2748791748189052</v>
      </c>
      <c r="H2247" s="18">
        <f>'Limiting Factor Scores'!H207</f>
        <v>0.41164366817537557</v>
      </c>
      <c r="I2247" s="17">
        <f>LFAT!A93</f>
        <v>7</v>
      </c>
      <c r="J2247" s="16" t="str">
        <f>LFAT!B93</f>
        <v>Thermal Refuge Enhancement (reconnect, expand)</v>
      </c>
      <c r="K2247" s="16" t="str">
        <f>LFAT!D93</f>
        <v>N</v>
      </c>
      <c r="L2247" s="19">
        <f>LFAT!F93</f>
        <v>0.1</v>
      </c>
      <c r="M2247" s="16" t="str">
        <f>LFAT!G93</f>
        <v>R</v>
      </c>
      <c r="N2247" s="19">
        <f>LFAT!I93</f>
        <v>0.1</v>
      </c>
      <c r="O2247" s="18">
        <f>LFAT!J93</f>
        <v>0.01</v>
      </c>
      <c r="P2247" s="18">
        <f t="shared" si="105"/>
        <v>7.2550000000000002E-3</v>
      </c>
      <c r="Q2247" s="18">
        <f t="shared" si="106"/>
        <v>1.2748791748189053E-2</v>
      </c>
      <c r="R2247" s="18">
        <f t="shared" si="107"/>
        <v>4.1164366817537561E-3</v>
      </c>
    </row>
    <row r="2248" spans="1:18" ht="18" customHeight="1" x14ac:dyDescent="0.2">
      <c r="A2248" s="16" t="str">
        <f>'Limiting Factor Scores'!A208</f>
        <v>UGR13</v>
      </c>
      <c r="B2248" s="16" t="str">
        <f>'Limiting Factor Scores'!B208</f>
        <v>Upper Grande Ronde</v>
      </c>
      <c r="C2248" s="16" t="str">
        <f>'Limiting Factor Scores'!C208</f>
        <v>Side Channel and Wetland Habitat</v>
      </c>
      <c r="D2248" s="18">
        <f>'Limiting Factor Scores'!D208</f>
        <v>0.28310000000000002</v>
      </c>
      <c r="E2248" s="19">
        <f>'Limiting Factor Scores'!E208</f>
        <v>4.18</v>
      </c>
      <c r="F2248" s="18">
        <f>'Limiting Factor Scores'!F208</f>
        <v>0.8155</v>
      </c>
      <c r="G2248" s="18">
        <f>'Limiting Factor Scores'!G208</f>
        <v>1.7743858696042263</v>
      </c>
      <c r="H2248" s="18">
        <f>'Limiting Factor Scores'!H208</f>
        <v>0.51717741302467168</v>
      </c>
      <c r="I2248" s="17">
        <f>LFAT!A95</f>
        <v>7</v>
      </c>
      <c r="J2248" s="16" t="str">
        <f>LFAT!B95</f>
        <v>Thermal Refuge Enhancement (reconnect, expand)</v>
      </c>
      <c r="K2248" s="16" t="str">
        <f>LFAT!D95</f>
        <v>I</v>
      </c>
      <c r="L2248" s="19">
        <f>LFAT!F95</f>
        <v>0.5</v>
      </c>
      <c r="M2248" s="16" t="str">
        <f>LFAT!G95</f>
        <v>CD</v>
      </c>
      <c r="N2248" s="19">
        <f>LFAT!I95</f>
        <v>0.5</v>
      </c>
      <c r="O2248" s="18">
        <f>LFAT!J95</f>
        <v>0.25</v>
      </c>
      <c r="P2248" s="18">
        <f t="shared" si="105"/>
        <v>0.203875</v>
      </c>
      <c r="Q2248" s="18">
        <f t="shared" si="106"/>
        <v>0.44359646740105657</v>
      </c>
      <c r="R2248" s="18">
        <f t="shared" si="107"/>
        <v>0.12929435325616792</v>
      </c>
    </row>
    <row r="2249" spans="1:18" ht="18" customHeight="1" x14ac:dyDescent="0.2">
      <c r="A2249" s="16" t="str">
        <f>'Limiting Factor Scores'!A209</f>
        <v>UGR13</v>
      </c>
      <c r="B2249" s="16" t="str">
        <f>'Limiting Factor Scores'!B209</f>
        <v>Upper Grande Ronde</v>
      </c>
      <c r="C2249" s="16" t="str">
        <f>'Limiting Factor Scores'!C209</f>
        <v>Summer Water Temperature</v>
      </c>
      <c r="D2249" s="18">
        <f>'Limiting Factor Scores'!D209</f>
        <v>0.28310000000000002</v>
      </c>
      <c r="E2249" s="19">
        <f>'Limiting Factor Scores'!E209</f>
        <v>3.56</v>
      </c>
      <c r="F2249" s="18">
        <f>'Limiting Factor Scores'!F209</f>
        <v>0.67600000000000005</v>
      </c>
      <c r="G2249" s="18">
        <f>'Limiting Factor Scores'!G209</f>
        <v>1.2740147085440894</v>
      </c>
      <c r="H2249" s="18">
        <f>'Limiting Factor Scores'!H209</f>
        <v>0.39869005353602238</v>
      </c>
      <c r="I2249" s="17">
        <f>LFAT!A101</f>
        <v>7</v>
      </c>
      <c r="J2249" s="16" t="str">
        <f>LFAT!B101</f>
        <v>Thermal Refuge Enhancement (reconnect, expand)</v>
      </c>
      <c r="K2249" s="16" t="str">
        <f>LFAT!D101</f>
        <v>D</v>
      </c>
      <c r="L2249" s="19">
        <f>LFAT!F101</f>
        <v>1</v>
      </c>
      <c r="M2249" s="16" t="str">
        <f>LFAT!G101</f>
        <v>C</v>
      </c>
      <c r="N2249" s="19">
        <f>LFAT!I101</f>
        <v>1</v>
      </c>
      <c r="O2249" s="18">
        <f>LFAT!J101</f>
        <v>1</v>
      </c>
      <c r="P2249" s="18">
        <f t="shared" si="105"/>
        <v>0.67600000000000005</v>
      </c>
      <c r="Q2249" s="18">
        <f t="shared" si="106"/>
        <v>1.2740147085440894</v>
      </c>
      <c r="R2249" s="18">
        <f t="shared" si="107"/>
        <v>0.39869005353602238</v>
      </c>
    </row>
    <row r="2250" spans="1:18" ht="18" customHeight="1" x14ac:dyDescent="0.2">
      <c r="A2250" s="16" t="str">
        <f>'Limiting Factor Scores'!A210</f>
        <v>UGR13</v>
      </c>
      <c r="B2250" s="16" t="str">
        <f>'Limiting Factor Scores'!B210</f>
        <v>Upper Grande Ronde</v>
      </c>
      <c r="C2250" s="16" t="str">
        <f>'Limiting Factor Scores'!C210</f>
        <v>Water Quality</v>
      </c>
      <c r="D2250" s="18">
        <f>'Limiting Factor Scores'!D210</f>
        <v>0.28310000000000002</v>
      </c>
      <c r="E2250" s="19">
        <f>'Limiting Factor Scores'!E210</f>
        <v>2.62</v>
      </c>
      <c r="F2250" s="18">
        <f>'Limiting Factor Scores'!F210</f>
        <v>0.46450000000000002</v>
      </c>
      <c r="G2250" s="18">
        <f>'Limiting Factor Scores'!G210</f>
        <v>0.76551756627807155</v>
      </c>
      <c r="H2250" s="18">
        <f>'Limiting Factor Scores'!H210</f>
        <v>0.21249452640447644</v>
      </c>
      <c r="I2250" s="17">
        <f>LFAT!A103</f>
        <v>7</v>
      </c>
      <c r="J2250" s="16" t="str">
        <f>LFAT!B103</f>
        <v>Thermal Refuge Enhancement (reconnect, expand)</v>
      </c>
      <c r="K2250" s="16" t="str">
        <f>LFAT!D103</f>
        <v>N</v>
      </c>
      <c r="L2250" s="19">
        <f>LFAT!F103</f>
        <v>0.1</v>
      </c>
      <c r="M2250" s="16" t="str">
        <f>LFAT!G103</f>
        <v>R</v>
      </c>
      <c r="N2250" s="19">
        <f>LFAT!I103</f>
        <v>0.1</v>
      </c>
      <c r="O2250" s="18">
        <f>LFAT!J103</f>
        <v>0.01</v>
      </c>
      <c r="P2250" s="18">
        <f t="shared" si="105"/>
        <v>4.6450000000000007E-3</v>
      </c>
      <c r="Q2250" s="18">
        <f t="shared" si="106"/>
        <v>7.6551756627807159E-3</v>
      </c>
      <c r="R2250" s="18">
        <f t="shared" si="107"/>
        <v>2.1249452640447644E-3</v>
      </c>
    </row>
    <row r="2251" spans="1:18" ht="18" customHeight="1" x14ac:dyDescent="0.2">
      <c r="A2251" s="16" t="str">
        <f>'Limiting Factor Scores'!A211</f>
        <v>UGR13</v>
      </c>
      <c r="B2251" s="16" t="str">
        <f>'Limiting Factor Scores'!B211</f>
        <v>Upper Grande Ronde</v>
      </c>
      <c r="C2251" s="16" t="str">
        <f>'Limiting Factor Scores'!C211</f>
        <v>Winter Water Temperature</v>
      </c>
      <c r="D2251" s="18">
        <f>'Limiting Factor Scores'!D211</f>
        <v>0.28310000000000002</v>
      </c>
      <c r="E2251" s="19">
        <f>'Limiting Factor Scores'!E211</f>
        <v>2.62</v>
      </c>
      <c r="F2251" s="18">
        <f>'Limiting Factor Scores'!F211</f>
        <v>0.46450000000000002</v>
      </c>
      <c r="G2251" s="18">
        <f>'Limiting Factor Scores'!G211</f>
        <v>0.63026047466164303</v>
      </c>
      <c r="H2251" s="18">
        <f>'Limiting Factor Scores'!H211</f>
        <v>0.17166379189265643</v>
      </c>
      <c r="I2251" s="17">
        <f>LFAT!A102</f>
        <v>7</v>
      </c>
      <c r="J2251" s="16" t="str">
        <f>LFAT!B102</f>
        <v>Thermal Refuge Enhancement (reconnect, expand)</v>
      </c>
      <c r="K2251" s="16" t="str">
        <f>LFAT!D102</f>
        <v>D</v>
      </c>
      <c r="L2251" s="19">
        <f>LFAT!F102</f>
        <v>1</v>
      </c>
      <c r="M2251" s="16" t="str">
        <f>LFAT!G102</f>
        <v>C</v>
      </c>
      <c r="N2251" s="19">
        <f>LFAT!I102</f>
        <v>1</v>
      </c>
      <c r="O2251" s="18">
        <f>LFAT!J102</f>
        <v>1</v>
      </c>
      <c r="P2251" s="18">
        <f t="shared" si="105"/>
        <v>0.46450000000000002</v>
      </c>
      <c r="Q2251" s="18">
        <f t="shared" si="106"/>
        <v>0.63026047466164303</v>
      </c>
      <c r="R2251" s="18">
        <f t="shared" si="107"/>
        <v>0.17166379189265643</v>
      </c>
    </row>
    <row r="2252" spans="1:18" ht="18" customHeight="1" x14ac:dyDescent="0.2">
      <c r="A2252" s="16" t="str">
        <f>'Limiting Factor Scores'!A197</f>
        <v>UGR13</v>
      </c>
      <c r="B2252" s="16" t="str">
        <f>'Limiting Factor Scores'!B197</f>
        <v>Upper Grande Ronde</v>
      </c>
      <c r="C2252" s="16" t="str">
        <f>'Limiting Factor Scores'!C197</f>
        <v>Altered Flow Timing</v>
      </c>
      <c r="D2252" s="18">
        <f>'Limiting Factor Scores'!D197</f>
        <v>0.28310000000000002</v>
      </c>
      <c r="E2252" s="19">
        <f>'Limiting Factor Scores'!E197</f>
        <v>3.3</v>
      </c>
      <c r="F2252" s="18">
        <f>'Limiting Factor Scores'!F197</f>
        <v>0.61750000000000005</v>
      </c>
      <c r="G2252" s="18">
        <f>'Limiting Factor Scores'!G197</f>
        <v>0.91652613931068783</v>
      </c>
      <c r="H2252" s="18">
        <f>'Limiting Factor Scores'!H197</f>
        <v>0.25506647752734485</v>
      </c>
      <c r="I2252" s="17">
        <f>LFAT!A113</f>
        <v>8</v>
      </c>
      <c r="J2252" s="16" t="str">
        <f>LFAT!B113</f>
        <v>Water Quality Improvement (not including temperature)</v>
      </c>
      <c r="K2252" s="16" t="str">
        <f>LFAT!D113</f>
        <v>N</v>
      </c>
      <c r="L2252" s="19">
        <f>LFAT!F113</f>
        <v>0.1</v>
      </c>
      <c r="M2252" s="16" t="str">
        <f>LFAT!G113</f>
        <v>R</v>
      </c>
      <c r="N2252" s="19">
        <f>LFAT!I113</f>
        <v>0.1</v>
      </c>
      <c r="O2252" s="18">
        <f>LFAT!J113</f>
        <v>0.01</v>
      </c>
      <c r="P2252" s="18">
        <f t="shared" si="105"/>
        <v>6.1750000000000008E-3</v>
      </c>
      <c r="Q2252" s="18">
        <f t="shared" si="106"/>
        <v>9.1652613931068778E-3</v>
      </c>
      <c r="R2252" s="18">
        <f t="shared" si="107"/>
        <v>2.5506647752734485E-3</v>
      </c>
    </row>
    <row r="2253" spans="1:18" ht="18" customHeight="1" x14ac:dyDescent="0.2">
      <c r="A2253" s="16" t="str">
        <f>'Limiting Factor Scores'!A198</f>
        <v>UGR13</v>
      </c>
      <c r="B2253" s="16" t="str">
        <f>'Limiting Factor Scores'!B198</f>
        <v>Upper Grande Ronde</v>
      </c>
      <c r="C2253" s="16" t="str">
        <f>'Limiting Factor Scores'!C198</f>
        <v>Altered Primary Productivity</v>
      </c>
      <c r="D2253" s="18">
        <f>'Limiting Factor Scores'!D198</f>
        <v>0.28310000000000002</v>
      </c>
      <c r="E2253" s="19">
        <f>'Limiting Factor Scores'!E198</f>
        <v>3.91</v>
      </c>
      <c r="F2253" s="18">
        <f>'Limiting Factor Scores'!F198</f>
        <v>0.75475000000000003</v>
      </c>
      <c r="G2253" s="18">
        <f>'Limiting Factor Scores'!G198</f>
        <v>0.77684207145452178</v>
      </c>
      <c r="H2253" s="18">
        <f>'Limiting Factor Scores'!H198</f>
        <v>0.22247597004458314</v>
      </c>
      <c r="I2253" s="17">
        <f>LFAT!A120</f>
        <v>8</v>
      </c>
      <c r="J2253" s="16" t="str">
        <f>LFAT!B120</f>
        <v>Water Quality Improvement (not including temperature)</v>
      </c>
      <c r="K2253" s="16" t="str">
        <f>LFAT!D120</f>
        <v>N</v>
      </c>
      <c r="L2253" s="19">
        <f>LFAT!F120</f>
        <v>0.1</v>
      </c>
      <c r="M2253" s="16" t="str">
        <f>LFAT!G120</f>
        <v>R</v>
      </c>
      <c r="N2253" s="19">
        <f>LFAT!I120</f>
        <v>0.1</v>
      </c>
      <c r="O2253" s="18">
        <f>LFAT!J120</f>
        <v>0.01</v>
      </c>
      <c r="P2253" s="18">
        <f t="shared" si="105"/>
        <v>7.5475000000000004E-3</v>
      </c>
      <c r="Q2253" s="18">
        <f t="shared" si="106"/>
        <v>7.768420714545218E-3</v>
      </c>
      <c r="R2253" s="18">
        <f t="shared" si="107"/>
        <v>2.2247597004458313E-3</v>
      </c>
    </row>
    <row r="2254" spans="1:18" ht="18" customHeight="1" x14ac:dyDescent="0.2">
      <c r="A2254" s="16" t="str">
        <f>'Limiting Factor Scores'!A199</f>
        <v>UGR13</v>
      </c>
      <c r="B2254" s="16" t="str">
        <f>'Limiting Factor Scores'!B199</f>
        <v>Upper Grande Ronde</v>
      </c>
      <c r="C2254" s="16" t="str">
        <f>'Limiting Factor Scores'!C199</f>
        <v>Anthropogenic Barriers</v>
      </c>
      <c r="D2254" s="18">
        <f>'Limiting Factor Scores'!D199</f>
        <v>0.28310000000000002</v>
      </c>
      <c r="E2254" s="19">
        <f>'Limiting Factor Scores'!E199</f>
        <v>1.82</v>
      </c>
      <c r="F2254" s="18">
        <f>'Limiting Factor Scores'!F199</f>
        <v>0.28449999999999998</v>
      </c>
      <c r="G2254" s="18">
        <f>'Limiting Factor Scores'!G199</f>
        <v>0.4274476345508092</v>
      </c>
      <c r="H2254" s="18">
        <f>'Limiting Factor Scores'!H199</f>
        <v>0.13537951191710199</v>
      </c>
      <c r="I2254" s="17">
        <f>LFAT!A107</f>
        <v>8</v>
      </c>
      <c r="J2254" s="16" t="str">
        <f>LFAT!B107</f>
        <v>Water Quality Improvement (not including temperature)</v>
      </c>
      <c r="K2254" s="16" t="str">
        <f>LFAT!D107</f>
        <v>N</v>
      </c>
      <c r="L2254" s="19">
        <f>LFAT!F107</f>
        <v>0.1</v>
      </c>
      <c r="M2254" s="16" t="str">
        <f>LFAT!G107</f>
        <v>R</v>
      </c>
      <c r="N2254" s="19">
        <f>LFAT!I107</f>
        <v>0.1</v>
      </c>
      <c r="O2254" s="18">
        <f>LFAT!J107</f>
        <v>0.01</v>
      </c>
      <c r="P2254" s="18">
        <f t="shared" si="105"/>
        <v>2.8449999999999999E-3</v>
      </c>
      <c r="Q2254" s="18">
        <f t="shared" si="106"/>
        <v>4.2744763455080919E-3</v>
      </c>
      <c r="R2254" s="18">
        <f t="shared" si="107"/>
        <v>1.3537951191710199E-3</v>
      </c>
    </row>
    <row r="2255" spans="1:18" ht="18" customHeight="1" x14ac:dyDescent="0.2">
      <c r="A2255" s="16" t="str">
        <f>'Limiting Factor Scores'!A200</f>
        <v>UGR13</v>
      </c>
      <c r="B2255" s="16" t="str">
        <f>'Limiting Factor Scores'!B200</f>
        <v>Upper Grande Ronde</v>
      </c>
      <c r="C2255" s="16" t="str">
        <f>'Limiting Factor Scores'!C200</f>
        <v>Channel and Habitat Structure</v>
      </c>
      <c r="D2255" s="18">
        <f>'Limiting Factor Scores'!D200</f>
        <v>0.28310000000000002</v>
      </c>
      <c r="E2255" s="19">
        <f>'Limiting Factor Scores'!E200</f>
        <v>4.37</v>
      </c>
      <c r="F2255" s="18">
        <f>'Limiting Factor Scores'!F200</f>
        <v>0.85824999999999996</v>
      </c>
      <c r="G2255" s="18">
        <f>'Limiting Factor Scores'!G200</f>
        <v>2.1173150104018954</v>
      </c>
      <c r="H2255" s="18">
        <f>'Limiting Factor Scores'!H200</f>
        <v>0.64097373175709049</v>
      </c>
      <c r="I2255" s="17">
        <f>LFAT!A111</f>
        <v>8</v>
      </c>
      <c r="J2255" s="16" t="str">
        <f>LFAT!B111</f>
        <v>Water Quality Improvement (not including temperature)</v>
      </c>
      <c r="K2255" s="16" t="str">
        <f>LFAT!D111</f>
        <v>N</v>
      </c>
      <c r="L2255" s="19">
        <f>LFAT!F111</f>
        <v>0.1</v>
      </c>
      <c r="M2255" s="16" t="str">
        <f>LFAT!G111</f>
        <v>R</v>
      </c>
      <c r="N2255" s="19">
        <f>LFAT!I111</f>
        <v>0.1</v>
      </c>
      <c r="O2255" s="18">
        <f>LFAT!J111</f>
        <v>0.01</v>
      </c>
      <c r="P2255" s="18">
        <f t="shared" si="105"/>
        <v>8.5824999999999999E-3</v>
      </c>
      <c r="Q2255" s="18">
        <f t="shared" si="106"/>
        <v>2.1173150104018955E-2</v>
      </c>
      <c r="R2255" s="18">
        <f t="shared" si="107"/>
        <v>6.4097373175709049E-3</v>
      </c>
    </row>
    <row r="2256" spans="1:18" ht="18" customHeight="1" x14ac:dyDescent="0.2">
      <c r="A2256" s="16" t="str">
        <f>'Limiting Factor Scores'!A201</f>
        <v>UGR13</v>
      </c>
      <c r="B2256" s="16" t="str">
        <f>'Limiting Factor Scores'!B201</f>
        <v>Upper Grande Ronde</v>
      </c>
      <c r="C2256" s="16" t="str">
        <f>'Limiting Factor Scores'!C201</f>
        <v>Decreased Sediment Quantity</v>
      </c>
      <c r="D2256" s="18">
        <f>'Limiting Factor Scores'!D201</f>
        <v>0.28310000000000002</v>
      </c>
      <c r="E2256" s="19">
        <f>'Limiting Factor Scores'!E201</f>
        <v>4</v>
      </c>
      <c r="F2256" s="18">
        <f>'Limiting Factor Scores'!F201</f>
        <v>0.77500000000000002</v>
      </c>
      <c r="G2256" s="18">
        <f>'Limiting Factor Scores'!G201</f>
        <v>1.1361915179511726</v>
      </c>
      <c r="H2256" s="18">
        <f>'Limiting Factor Scores'!H201</f>
        <v>0.33845969952289756</v>
      </c>
      <c r="I2256" s="17">
        <f>LFAT!A114</f>
        <v>8</v>
      </c>
      <c r="J2256" s="16" t="str">
        <f>LFAT!B114</f>
        <v>Water Quality Improvement (not including temperature)</v>
      </c>
      <c r="K2256" s="16" t="str">
        <f>LFAT!D114</f>
        <v>N</v>
      </c>
      <c r="L2256" s="19">
        <f>LFAT!F114</f>
        <v>0.1</v>
      </c>
      <c r="M2256" s="16" t="str">
        <f>LFAT!G114</f>
        <v>R</v>
      </c>
      <c r="N2256" s="19">
        <f>LFAT!I114</f>
        <v>0.1</v>
      </c>
      <c r="O2256" s="18">
        <f>LFAT!J114</f>
        <v>0.01</v>
      </c>
      <c r="P2256" s="18">
        <f t="shared" si="105"/>
        <v>7.7500000000000008E-3</v>
      </c>
      <c r="Q2256" s="18">
        <f t="shared" si="106"/>
        <v>1.1361915179511725E-2</v>
      </c>
      <c r="R2256" s="18">
        <f t="shared" si="107"/>
        <v>3.3845969952289758E-3</v>
      </c>
    </row>
    <row r="2257" spans="1:18" ht="18" customHeight="1" x14ac:dyDescent="0.2">
      <c r="A2257" s="16" t="str">
        <f>'Limiting Factor Scores'!A202</f>
        <v>UGR13</v>
      </c>
      <c r="B2257" s="16" t="str">
        <f>'Limiting Factor Scores'!B202</f>
        <v>Upper Grande Ronde</v>
      </c>
      <c r="C2257" s="16" t="str">
        <f>'Limiting Factor Scores'!C202</f>
        <v>Decreased Water Quantity</v>
      </c>
      <c r="D2257" s="18">
        <f>'Limiting Factor Scores'!D202</f>
        <v>0.28310000000000002</v>
      </c>
      <c r="E2257" s="19">
        <f>'Limiting Factor Scores'!E202</f>
        <v>3.63</v>
      </c>
      <c r="F2257" s="18">
        <f>'Limiting Factor Scores'!F202</f>
        <v>0.69174999999999998</v>
      </c>
      <c r="G2257" s="18">
        <f>'Limiting Factor Scores'!G202</f>
        <v>1.4673593704023826</v>
      </c>
      <c r="H2257" s="18">
        <f>'Limiting Factor Scores'!H202</f>
        <v>0.42409343557505996</v>
      </c>
      <c r="I2257" s="17">
        <f>LFAT!A112</f>
        <v>8</v>
      </c>
      <c r="J2257" s="16" t="str">
        <f>LFAT!B112</f>
        <v>Water Quality Improvement (not including temperature)</v>
      </c>
      <c r="K2257" s="16" t="str">
        <f>LFAT!D112</f>
        <v>N</v>
      </c>
      <c r="L2257" s="19">
        <f>LFAT!F112</f>
        <v>0.1</v>
      </c>
      <c r="M2257" s="16" t="str">
        <f>LFAT!G112</f>
        <v>R</v>
      </c>
      <c r="N2257" s="19">
        <f>LFAT!I112</f>
        <v>0.1</v>
      </c>
      <c r="O2257" s="18">
        <f>LFAT!J112</f>
        <v>0.01</v>
      </c>
      <c r="P2257" s="18">
        <f t="shared" si="105"/>
        <v>6.9175E-3</v>
      </c>
      <c r="Q2257" s="18">
        <f t="shared" si="106"/>
        <v>1.4673593704023826E-2</v>
      </c>
      <c r="R2257" s="18">
        <f t="shared" si="107"/>
        <v>4.2409343557506E-3</v>
      </c>
    </row>
    <row r="2258" spans="1:18" ht="18" customHeight="1" x14ac:dyDescent="0.2">
      <c r="A2258" s="16" t="str">
        <f>'Limiting Factor Scores'!A203</f>
        <v>UGR13</v>
      </c>
      <c r="B2258" s="16" t="str">
        <f>'Limiting Factor Scores'!B203</f>
        <v>Upper Grande Ronde</v>
      </c>
      <c r="C2258" s="16" t="str">
        <f>'Limiting Factor Scores'!C203</f>
        <v>Floodplain Condition</v>
      </c>
      <c r="D2258" s="18">
        <f>'Limiting Factor Scores'!D203</f>
        <v>0.28310000000000002</v>
      </c>
      <c r="E2258" s="19">
        <f>'Limiting Factor Scores'!E203</f>
        <v>3.95</v>
      </c>
      <c r="F2258" s="18">
        <f>'Limiting Factor Scores'!F203</f>
        <v>0.76375000000000004</v>
      </c>
      <c r="G2258" s="18">
        <f>'Limiting Factor Scores'!G203</f>
        <v>1.3142942777712365</v>
      </c>
      <c r="H2258" s="18">
        <f>'Limiting Factor Scores'!H203</f>
        <v>0.37316073253577242</v>
      </c>
      <c r="I2258" s="17">
        <f>LFAT!A109</f>
        <v>8</v>
      </c>
      <c r="J2258" s="16" t="str">
        <f>LFAT!B109</f>
        <v>Water Quality Improvement (not including temperature)</v>
      </c>
      <c r="K2258" s="16" t="str">
        <f>LFAT!D109</f>
        <v>I</v>
      </c>
      <c r="L2258" s="19">
        <f>LFAT!F109</f>
        <v>0.5</v>
      </c>
      <c r="M2258" s="16" t="str">
        <f>LFAT!G109</f>
        <v>CD</v>
      </c>
      <c r="N2258" s="19">
        <f>LFAT!I109</f>
        <v>0.5</v>
      </c>
      <c r="O2258" s="18">
        <f>LFAT!J109</f>
        <v>0.25</v>
      </c>
      <c r="P2258" s="18">
        <f t="shared" si="105"/>
        <v>0.19093750000000001</v>
      </c>
      <c r="Q2258" s="18">
        <f t="shared" si="106"/>
        <v>0.32857356944280913</v>
      </c>
      <c r="R2258" s="18">
        <f t="shared" si="107"/>
        <v>9.3290183133943105E-2</v>
      </c>
    </row>
    <row r="2259" spans="1:18" ht="18" customHeight="1" x14ac:dyDescent="0.2">
      <c r="A2259" s="16" t="str">
        <f>'Limiting Factor Scores'!A204</f>
        <v>UGR13</v>
      </c>
      <c r="B2259" s="16" t="str">
        <f>'Limiting Factor Scores'!B204</f>
        <v>Upper Grande Ronde</v>
      </c>
      <c r="C2259" s="16" t="str">
        <f>'Limiting Factor Scores'!C204</f>
        <v>Increased Sediment Quantity</v>
      </c>
      <c r="D2259" s="18">
        <f>'Limiting Factor Scores'!D204</f>
        <v>0.28310000000000002</v>
      </c>
      <c r="E2259" s="19">
        <f>'Limiting Factor Scores'!E204</f>
        <v>3.25</v>
      </c>
      <c r="F2259" s="18">
        <f>'Limiting Factor Scores'!F204</f>
        <v>0.60624999999999996</v>
      </c>
      <c r="G2259" s="18">
        <f>'Limiting Factor Scores'!G204</f>
        <v>0.62399537041312192</v>
      </c>
      <c r="H2259" s="18">
        <f>'Limiting Factor Scores'!H204</f>
        <v>0.20529325096792211</v>
      </c>
      <c r="I2259" s="17">
        <f>LFAT!A115</f>
        <v>8</v>
      </c>
      <c r="J2259" s="16" t="str">
        <f>LFAT!B115</f>
        <v>Water Quality Improvement (not including temperature)</v>
      </c>
      <c r="K2259" s="16" t="str">
        <f>LFAT!D115</f>
        <v>I</v>
      </c>
      <c r="L2259" s="19">
        <f>LFAT!F115</f>
        <v>0.5</v>
      </c>
      <c r="M2259" s="16" t="str">
        <f>LFAT!G115</f>
        <v>CD</v>
      </c>
      <c r="N2259" s="19">
        <f>LFAT!I115</f>
        <v>0.5</v>
      </c>
      <c r="O2259" s="18">
        <f>LFAT!J115</f>
        <v>0.25</v>
      </c>
      <c r="P2259" s="18">
        <f t="shared" si="105"/>
        <v>0.15156249999999999</v>
      </c>
      <c r="Q2259" s="18">
        <f t="shared" si="106"/>
        <v>0.15599884260328048</v>
      </c>
      <c r="R2259" s="18">
        <f t="shared" si="107"/>
        <v>5.1323312741980529E-2</v>
      </c>
    </row>
    <row r="2260" spans="1:18" ht="18" customHeight="1" x14ac:dyDescent="0.2">
      <c r="A2260" s="16" t="str">
        <f>'Limiting Factor Scores'!A205</f>
        <v>UGR13</v>
      </c>
      <c r="B2260" s="16" t="str">
        <f>'Limiting Factor Scores'!B205</f>
        <v>Upper Grande Ronde</v>
      </c>
      <c r="C2260" s="16" t="str">
        <f>'Limiting Factor Scores'!C205</f>
        <v>Non-Native Species Interactions and Competition</v>
      </c>
      <c r="D2260" s="18">
        <f>'Limiting Factor Scores'!D205</f>
        <v>0.28310000000000002</v>
      </c>
      <c r="E2260" s="19">
        <f>'Limiting Factor Scores'!E205</f>
        <v>2.88</v>
      </c>
      <c r="F2260" s="18">
        <f>'Limiting Factor Scores'!F205</f>
        <v>0.52300000000000002</v>
      </c>
      <c r="G2260" s="18">
        <f>'Limiting Factor Scores'!G205</f>
        <v>0.59541794207940246</v>
      </c>
      <c r="H2260" s="18">
        <f>'Limiting Factor Scores'!H205</f>
        <v>0.21003552984508642</v>
      </c>
      <c r="I2260" s="17">
        <f>LFAT!A121</f>
        <v>8</v>
      </c>
      <c r="J2260" s="16" t="str">
        <f>LFAT!B121</f>
        <v>Water Quality Improvement (not including temperature)</v>
      </c>
      <c r="K2260" s="16" t="str">
        <f>LFAT!D121</f>
        <v>N</v>
      </c>
      <c r="L2260" s="19">
        <f>LFAT!F121</f>
        <v>0.1</v>
      </c>
      <c r="M2260" s="16" t="str">
        <f>LFAT!G121</f>
        <v>R</v>
      </c>
      <c r="N2260" s="19">
        <f>LFAT!I121</f>
        <v>0.1</v>
      </c>
      <c r="O2260" s="18">
        <f>LFAT!J121</f>
        <v>0.01</v>
      </c>
      <c r="P2260" s="18">
        <f t="shared" si="105"/>
        <v>5.2300000000000003E-3</v>
      </c>
      <c r="Q2260" s="18">
        <f t="shared" si="106"/>
        <v>5.954179420794025E-3</v>
      </c>
      <c r="R2260" s="18">
        <f t="shared" si="107"/>
        <v>2.1003552984508642E-3</v>
      </c>
    </row>
    <row r="2261" spans="1:18" ht="18" customHeight="1" x14ac:dyDescent="0.2">
      <c r="A2261" s="16" t="str">
        <f>'Limiting Factor Scores'!A206</f>
        <v>UGR13</v>
      </c>
      <c r="B2261" s="16" t="str">
        <f>'Limiting Factor Scores'!B206</f>
        <v>Upper Grande Ronde</v>
      </c>
      <c r="C2261" s="16" t="str">
        <f>'Limiting Factor Scores'!C206</f>
        <v>Predation</v>
      </c>
      <c r="D2261" s="18">
        <f>'Limiting Factor Scores'!D206</f>
        <v>0.28310000000000002</v>
      </c>
      <c r="E2261" s="19">
        <f>'Limiting Factor Scores'!E206</f>
        <v>2</v>
      </c>
      <c r="F2261" s="18">
        <f>'Limiting Factor Scores'!F206</f>
        <v>0.32500000000000001</v>
      </c>
      <c r="G2261" s="18">
        <f>'Limiting Factor Scores'!G206</f>
        <v>0.49421171443029749</v>
      </c>
      <c r="H2261" s="18">
        <f>'Limiting Factor Scores'!H206</f>
        <v>0.15110260289250002</v>
      </c>
      <c r="I2261" s="17">
        <f>LFAT!A119</f>
        <v>8</v>
      </c>
      <c r="J2261" s="16" t="str">
        <f>LFAT!B119</f>
        <v>Water Quality Improvement (not including temperature)</v>
      </c>
      <c r="K2261" s="16" t="str">
        <f>LFAT!D119</f>
        <v>N</v>
      </c>
      <c r="L2261" s="19">
        <f>LFAT!F119</f>
        <v>0.1</v>
      </c>
      <c r="M2261" s="16" t="str">
        <f>LFAT!G119</f>
        <v>R</v>
      </c>
      <c r="N2261" s="19">
        <f>LFAT!I119</f>
        <v>0.1</v>
      </c>
      <c r="O2261" s="18">
        <f>LFAT!J119</f>
        <v>0.01</v>
      </c>
      <c r="P2261" s="18">
        <f t="shared" si="105"/>
        <v>3.2500000000000003E-3</v>
      </c>
      <c r="Q2261" s="18">
        <f t="shared" si="106"/>
        <v>4.9421171443029752E-3</v>
      </c>
      <c r="R2261" s="18">
        <f t="shared" si="107"/>
        <v>1.5110260289250001E-3</v>
      </c>
    </row>
    <row r="2262" spans="1:18" ht="18" customHeight="1" x14ac:dyDescent="0.2">
      <c r="A2262" s="16" t="str">
        <f>'Limiting Factor Scores'!A207</f>
        <v>UGR13</v>
      </c>
      <c r="B2262" s="16" t="str">
        <f>'Limiting Factor Scores'!B207</f>
        <v>Upper Grande Ronde</v>
      </c>
      <c r="C2262" s="16" t="str">
        <f>'Limiting Factor Scores'!C207</f>
        <v>Riparian Condition</v>
      </c>
      <c r="D2262" s="18">
        <f>'Limiting Factor Scores'!D207</f>
        <v>0.28310000000000002</v>
      </c>
      <c r="E2262" s="19">
        <f>'Limiting Factor Scores'!E207</f>
        <v>3.78</v>
      </c>
      <c r="F2262" s="18">
        <f>'Limiting Factor Scores'!F207</f>
        <v>0.72550000000000003</v>
      </c>
      <c r="G2262" s="18">
        <f>'Limiting Factor Scores'!G207</f>
        <v>1.2748791748189052</v>
      </c>
      <c r="H2262" s="18">
        <f>'Limiting Factor Scores'!H207</f>
        <v>0.41164366817537557</v>
      </c>
      <c r="I2262" s="17">
        <f>LFAT!A108</f>
        <v>8</v>
      </c>
      <c r="J2262" s="16" t="str">
        <f>LFAT!B108</f>
        <v>Water Quality Improvement (not including temperature)</v>
      </c>
      <c r="K2262" s="16" t="str">
        <f>LFAT!D108</f>
        <v>I</v>
      </c>
      <c r="L2262" s="19">
        <f>LFAT!F108</f>
        <v>0.5</v>
      </c>
      <c r="M2262" s="16" t="str">
        <f>LFAT!G108</f>
        <v>CD</v>
      </c>
      <c r="N2262" s="19">
        <f>LFAT!I108</f>
        <v>0.5</v>
      </c>
      <c r="O2262" s="18">
        <f>LFAT!J108</f>
        <v>0.25</v>
      </c>
      <c r="P2262" s="18">
        <f t="shared" si="105"/>
        <v>0.18137500000000001</v>
      </c>
      <c r="Q2262" s="18">
        <f t="shared" si="106"/>
        <v>0.31871979370472631</v>
      </c>
      <c r="R2262" s="18">
        <f t="shared" si="107"/>
        <v>0.10291091704384389</v>
      </c>
    </row>
    <row r="2263" spans="1:18" ht="18" customHeight="1" x14ac:dyDescent="0.2">
      <c r="A2263" s="16" t="str">
        <f>'Limiting Factor Scores'!A208</f>
        <v>UGR13</v>
      </c>
      <c r="B2263" s="16" t="str">
        <f>'Limiting Factor Scores'!B208</f>
        <v>Upper Grande Ronde</v>
      </c>
      <c r="C2263" s="16" t="str">
        <f>'Limiting Factor Scores'!C208</f>
        <v>Side Channel and Wetland Habitat</v>
      </c>
      <c r="D2263" s="18">
        <f>'Limiting Factor Scores'!D208</f>
        <v>0.28310000000000002</v>
      </c>
      <c r="E2263" s="19">
        <f>'Limiting Factor Scores'!E208</f>
        <v>4.18</v>
      </c>
      <c r="F2263" s="18">
        <f>'Limiting Factor Scores'!F208</f>
        <v>0.8155</v>
      </c>
      <c r="G2263" s="18">
        <f>'Limiting Factor Scores'!G208</f>
        <v>1.7743858696042263</v>
      </c>
      <c r="H2263" s="18">
        <f>'Limiting Factor Scores'!H208</f>
        <v>0.51717741302467168</v>
      </c>
      <c r="I2263" s="17">
        <f>LFAT!A110</f>
        <v>8</v>
      </c>
      <c r="J2263" s="16" t="str">
        <f>LFAT!B110</f>
        <v>Water Quality Improvement (not including temperature)</v>
      </c>
      <c r="K2263" s="16" t="str">
        <f>LFAT!D110</f>
        <v>N</v>
      </c>
      <c r="L2263" s="19">
        <f>LFAT!F110</f>
        <v>0.1</v>
      </c>
      <c r="M2263" s="16" t="str">
        <f>LFAT!G110</f>
        <v>R</v>
      </c>
      <c r="N2263" s="19">
        <f>LFAT!I110</f>
        <v>0.1</v>
      </c>
      <c r="O2263" s="18">
        <f>LFAT!J110</f>
        <v>0.01</v>
      </c>
      <c r="P2263" s="18">
        <f t="shared" si="105"/>
        <v>8.1550000000000008E-3</v>
      </c>
      <c r="Q2263" s="18">
        <f t="shared" si="106"/>
        <v>1.7743858696042263E-2</v>
      </c>
      <c r="R2263" s="18">
        <f t="shared" si="107"/>
        <v>5.1717741302467167E-3</v>
      </c>
    </row>
    <row r="2264" spans="1:18" ht="18" customHeight="1" x14ac:dyDescent="0.2">
      <c r="A2264" s="16" t="str">
        <f>'Limiting Factor Scores'!A209</f>
        <v>UGR13</v>
      </c>
      <c r="B2264" s="16" t="str">
        <f>'Limiting Factor Scores'!B209</f>
        <v>Upper Grande Ronde</v>
      </c>
      <c r="C2264" s="16" t="str">
        <f>'Limiting Factor Scores'!C209</f>
        <v>Summer Water Temperature</v>
      </c>
      <c r="D2264" s="18">
        <f>'Limiting Factor Scores'!D209</f>
        <v>0.28310000000000002</v>
      </c>
      <c r="E2264" s="19">
        <f>'Limiting Factor Scores'!E209</f>
        <v>3.56</v>
      </c>
      <c r="F2264" s="18">
        <f>'Limiting Factor Scores'!F209</f>
        <v>0.67600000000000005</v>
      </c>
      <c r="G2264" s="18">
        <f>'Limiting Factor Scores'!G209</f>
        <v>1.2740147085440894</v>
      </c>
      <c r="H2264" s="18">
        <f>'Limiting Factor Scores'!H209</f>
        <v>0.39869005353602238</v>
      </c>
      <c r="I2264" s="17">
        <f>LFAT!A116</f>
        <v>8</v>
      </c>
      <c r="J2264" s="16" t="str">
        <f>LFAT!B116</f>
        <v>Water Quality Improvement (not including temperature)</v>
      </c>
      <c r="K2264" s="16" t="str">
        <f>LFAT!D116</f>
        <v>N</v>
      </c>
      <c r="L2264" s="19">
        <f>LFAT!F116</f>
        <v>0.1</v>
      </c>
      <c r="M2264" s="16" t="str">
        <f>LFAT!G116</f>
        <v>R</v>
      </c>
      <c r="N2264" s="19">
        <f>LFAT!I116</f>
        <v>0.1</v>
      </c>
      <c r="O2264" s="18">
        <f>LFAT!J116</f>
        <v>0.01</v>
      </c>
      <c r="P2264" s="18">
        <f t="shared" si="105"/>
        <v>6.7600000000000004E-3</v>
      </c>
      <c r="Q2264" s="18">
        <f t="shared" si="106"/>
        <v>1.2740147085440894E-2</v>
      </c>
      <c r="R2264" s="18">
        <f t="shared" si="107"/>
        <v>3.9869005353602239E-3</v>
      </c>
    </row>
    <row r="2265" spans="1:18" ht="18" customHeight="1" x14ac:dyDescent="0.2">
      <c r="A2265" s="16" t="str">
        <f>'Limiting Factor Scores'!A210</f>
        <v>UGR13</v>
      </c>
      <c r="B2265" s="16" t="str">
        <f>'Limiting Factor Scores'!B210</f>
        <v>Upper Grande Ronde</v>
      </c>
      <c r="C2265" s="16" t="str">
        <f>'Limiting Factor Scores'!C210</f>
        <v>Water Quality</v>
      </c>
      <c r="D2265" s="18">
        <f>'Limiting Factor Scores'!D210</f>
        <v>0.28310000000000002</v>
      </c>
      <c r="E2265" s="19">
        <f>'Limiting Factor Scores'!E210</f>
        <v>2.62</v>
      </c>
      <c r="F2265" s="18">
        <f>'Limiting Factor Scores'!F210</f>
        <v>0.46450000000000002</v>
      </c>
      <c r="G2265" s="18">
        <f>'Limiting Factor Scores'!G210</f>
        <v>0.76551756627807155</v>
      </c>
      <c r="H2265" s="18">
        <f>'Limiting Factor Scores'!H210</f>
        <v>0.21249452640447644</v>
      </c>
      <c r="I2265" s="17">
        <f>LFAT!A118</f>
        <v>8</v>
      </c>
      <c r="J2265" s="16" t="str">
        <f>LFAT!B118</f>
        <v>Water Quality Improvement (not including temperature)</v>
      </c>
      <c r="K2265" s="16" t="str">
        <f>LFAT!D118</f>
        <v>D</v>
      </c>
      <c r="L2265" s="19">
        <f>LFAT!F118</f>
        <v>1</v>
      </c>
      <c r="M2265" s="16" t="str">
        <f>LFAT!G118</f>
        <v>C</v>
      </c>
      <c r="N2265" s="19">
        <f>LFAT!I118</f>
        <v>1</v>
      </c>
      <c r="O2265" s="18">
        <f>LFAT!J118</f>
        <v>1</v>
      </c>
      <c r="P2265" s="18">
        <f t="shared" si="105"/>
        <v>0.46450000000000002</v>
      </c>
      <c r="Q2265" s="18">
        <f t="shared" si="106"/>
        <v>0.76551756627807155</v>
      </c>
      <c r="R2265" s="18">
        <f t="shared" si="107"/>
        <v>0.21249452640447644</v>
      </c>
    </row>
    <row r="2266" spans="1:18" ht="18" customHeight="1" x14ac:dyDescent="0.2">
      <c r="A2266" s="16" t="str">
        <f>'Limiting Factor Scores'!A211</f>
        <v>UGR13</v>
      </c>
      <c r="B2266" s="16" t="str">
        <f>'Limiting Factor Scores'!B211</f>
        <v>Upper Grande Ronde</v>
      </c>
      <c r="C2266" s="16" t="str">
        <f>'Limiting Factor Scores'!C211</f>
        <v>Winter Water Temperature</v>
      </c>
      <c r="D2266" s="18">
        <f>'Limiting Factor Scores'!D211</f>
        <v>0.28310000000000002</v>
      </c>
      <c r="E2266" s="19">
        <f>'Limiting Factor Scores'!E211</f>
        <v>2.62</v>
      </c>
      <c r="F2266" s="18">
        <f>'Limiting Factor Scores'!F211</f>
        <v>0.46450000000000002</v>
      </c>
      <c r="G2266" s="18">
        <f>'Limiting Factor Scores'!G211</f>
        <v>0.63026047466164303</v>
      </c>
      <c r="H2266" s="18">
        <f>'Limiting Factor Scores'!H211</f>
        <v>0.17166379189265643</v>
      </c>
      <c r="I2266" s="17">
        <f>LFAT!A117</f>
        <v>8</v>
      </c>
      <c r="J2266" s="16" t="str">
        <f>LFAT!B117</f>
        <v>Water Quality Improvement (not including temperature)</v>
      </c>
      <c r="K2266" s="16" t="str">
        <f>LFAT!D117</f>
        <v>N</v>
      </c>
      <c r="L2266" s="19">
        <f>LFAT!F117</f>
        <v>0.1</v>
      </c>
      <c r="M2266" s="16" t="str">
        <f>LFAT!G117</f>
        <v>R</v>
      </c>
      <c r="N2266" s="19">
        <f>LFAT!I117</f>
        <v>0.1</v>
      </c>
      <c r="O2266" s="18">
        <f>LFAT!J117</f>
        <v>0.01</v>
      </c>
      <c r="P2266" s="18">
        <f t="shared" si="105"/>
        <v>4.6450000000000007E-3</v>
      </c>
      <c r="Q2266" s="18">
        <f t="shared" si="106"/>
        <v>6.3026047466164309E-3</v>
      </c>
      <c r="R2266" s="18">
        <f t="shared" si="107"/>
        <v>1.7166379189265644E-3</v>
      </c>
    </row>
    <row r="2267" spans="1:18" ht="18" customHeight="1" x14ac:dyDescent="0.2">
      <c r="A2267" s="16" t="str">
        <f>'Limiting Factor Scores'!A197</f>
        <v>UGR13</v>
      </c>
      <c r="B2267" s="16" t="str">
        <f>'Limiting Factor Scores'!B197</f>
        <v>Upper Grande Ronde</v>
      </c>
      <c r="C2267" s="16" t="str">
        <f>'Limiting Factor Scores'!C197</f>
        <v>Altered Flow Timing</v>
      </c>
      <c r="D2267" s="18">
        <f>'Limiting Factor Scores'!D197</f>
        <v>0.28310000000000002</v>
      </c>
      <c r="E2267" s="19">
        <f>'Limiting Factor Scores'!E197</f>
        <v>3.3</v>
      </c>
      <c r="F2267" s="18">
        <f>'Limiting Factor Scores'!F197</f>
        <v>0.61750000000000005</v>
      </c>
      <c r="G2267" s="18">
        <f>'Limiting Factor Scores'!G197</f>
        <v>0.91652613931068783</v>
      </c>
      <c r="H2267" s="18">
        <f>'Limiting Factor Scores'!H197</f>
        <v>0.25506647752734485</v>
      </c>
      <c r="I2267" s="17">
        <f>LFAT!A128</f>
        <v>9</v>
      </c>
      <c r="J2267" s="16" t="str">
        <f>LFAT!B128</f>
        <v>Nutrient Enhancement</v>
      </c>
      <c r="K2267" s="16" t="str">
        <f>LFAT!D128</f>
        <v>N</v>
      </c>
      <c r="L2267" s="19">
        <f>LFAT!F128</f>
        <v>0.1</v>
      </c>
      <c r="M2267" s="16" t="str">
        <f>LFAT!G128</f>
        <v>R</v>
      </c>
      <c r="N2267" s="19">
        <f>LFAT!I128</f>
        <v>0.1</v>
      </c>
      <c r="O2267" s="18">
        <f>LFAT!J128</f>
        <v>0.01</v>
      </c>
      <c r="P2267" s="18">
        <f t="shared" si="105"/>
        <v>6.1750000000000008E-3</v>
      </c>
      <c r="Q2267" s="18">
        <f t="shared" si="106"/>
        <v>9.1652613931068778E-3</v>
      </c>
      <c r="R2267" s="18">
        <f t="shared" si="107"/>
        <v>2.5506647752734485E-3</v>
      </c>
    </row>
    <row r="2268" spans="1:18" ht="18" customHeight="1" x14ac:dyDescent="0.2">
      <c r="A2268" s="16" t="str">
        <f>'Limiting Factor Scores'!A198</f>
        <v>UGR13</v>
      </c>
      <c r="B2268" s="16" t="str">
        <f>'Limiting Factor Scores'!B198</f>
        <v>Upper Grande Ronde</v>
      </c>
      <c r="C2268" s="16" t="str">
        <f>'Limiting Factor Scores'!C198</f>
        <v>Altered Primary Productivity</v>
      </c>
      <c r="D2268" s="18">
        <f>'Limiting Factor Scores'!D198</f>
        <v>0.28310000000000002</v>
      </c>
      <c r="E2268" s="19">
        <f>'Limiting Factor Scores'!E198</f>
        <v>3.91</v>
      </c>
      <c r="F2268" s="18">
        <f>'Limiting Factor Scores'!F198</f>
        <v>0.75475000000000003</v>
      </c>
      <c r="G2268" s="18">
        <f>'Limiting Factor Scores'!G198</f>
        <v>0.77684207145452178</v>
      </c>
      <c r="H2268" s="18">
        <f>'Limiting Factor Scores'!H198</f>
        <v>0.22247597004458314</v>
      </c>
      <c r="I2268" s="17">
        <f>LFAT!A135</f>
        <v>9</v>
      </c>
      <c r="J2268" s="16" t="str">
        <f>LFAT!B135</f>
        <v>Nutrient Enhancement</v>
      </c>
      <c r="K2268" s="16" t="str">
        <f>LFAT!D135</f>
        <v>D</v>
      </c>
      <c r="L2268" s="19">
        <f>LFAT!F135</f>
        <v>1</v>
      </c>
      <c r="M2268" s="16" t="str">
        <f>LFAT!G135</f>
        <v>C</v>
      </c>
      <c r="N2268" s="19">
        <f>LFAT!I135</f>
        <v>1</v>
      </c>
      <c r="O2268" s="18">
        <f>LFAT!J135</f>
        <v>1</v>
      </c>
      <c r="P2268" s="18">
        <f t="shared" si="105"/>
        <v>0.75475000000000003</v>
      </c>
      <c r="Q2268" s="18">
        <f t="shared" si="106"/>
        <v>0.77684207145452178</v>
      </c>
      <c r="R2268" s="18">
        <f t="shared" si="107"/>
        <v>0.22247597004458314</v>
      </c>
    </row>
    <row r="2269" spans="1:18" ht="18" customHeight="1" x14ac:dyDescent="0.2">
      <c r="A2269" s="16" t="str">
        <f>'Limiting Factor Scores'!A199</f>
        <v>UGR13</v>
      </c>
      <c r="B2269" s="16" t="str">
        <f>'Limiting Factor Scores'!B199</f>
        <v>Upper Grande Ronde</v>
      </c>
      <c r="C2269" s="16" t="str">
        <f>'Limiting Factor Scores'!C199</f>
        <v>Anthropogenic Barriers</v>
      </c>
      <c r="D2269" s="18">
        <f>'Limiting Factor Scores'!D199</f>
        <v>0.28310000000000002</v>
      </c>
      <c r="E2269" s="19">
        <f>'Limiting Factor Scores'!E199</f>
        <v>1.82</v>
      </c>
      <c r="F2269" s="18">
        <f>'Limiting Factor Scores'!F199</f>
        <v>0.28449999999999998</v>
      </c>
      <c r="G2269" s="18">
        <f>'Limiting Factor Scores'!G199</f>
        <v>0.4274476345508092</v>
      </c>
      <c r="H2269" s="18">
        <f>'Limiting Factor Scores'!H199</f>
        <v>0.13537951191710199</v>
      </c>
      <c r="I2269" s="17">
        <f>LFAT!A122</f>
        <v>9</v>
      </c>
      <c r="J2269" s="16" t="str">
        <f>LFAT!B122</f>
        <v>Nutrient Enhancement</v>
      </c>
      <c r="K2269" s="16" t="str">
        <f>LFAT!D122</f>
        <v>N</v>
      </c>
      <c r="L2269" s="19">
        <f>LFAT!F122</f>
        <v>0.1</v>
      </c>
      <c r="M2269" s="16" t="str">
        <f>LFAT!G122</f>
        <v>R</v>
      </c>
      <c r="N2269" s="19">
        <f>LFAT!I122</f>
        <v>0.1</v>
      </c>
      <c r="O2269" s="18">
        <f>LFAT!J122</f>
        <v>0.01</v>
      </c>
      <c r="P2269" s="18">
        <f t="shared" si="105"/>
        <v>2.8449999999999999E-3</v>
      </c>
      <c r="Q2269" s="18">
        <f t="shared" si="106"/>
        <v>4.2744763455080919E-3</v>
      </c>
      <c r="R2269" s="18">
        <f t="shared" si="107"/>
        <v>1.3537951191710199E-3</v>
      </c>
    </row>
    <row r="2270" spans="1:18" ht="18" customHeight="1" x14ac:dyDescent="0.2">
      <c r="A2270" s="16" t="str">
        <f>'Limiting Factor Scores'!A200</f>
        <v>UGR13</v>
      </c>
      <c r="B2270" s="16" t="str">
        <f>'Limiting Factor Scores'!B200</f>
        <v>Upper Grande Ronde</v>
      </c>
      <c r="C2270" s="16" t="str">
        <f>'Limiting Factor Scores'!C200</f>
        <v>Channel and Habitat Structure</v>
      </c>
      <c r="D2270" s="18">
        <f>'Limiting Factor Scores'!D200</f>
        <v>0.28310000000000002</v>
      </c>
      <c r="E2270" s="19">
        <f>'Limiting Factor Scores'!E200</f>
        <v>4.37</v>
      </c>
      <c r="F2270" s="18">
        <f>'Limiting Factor Scores'!F200</f>
        <v>0.85824999999999996</v>
      </c>
      <c r="G2270" s="18">
        <f>'Limiting Factor Scores'!G200</f>
        <v>2.1173150104018954</v>
      </c>
      <c r="H2270" s="18">
        <f>'Limiting Factor Scores'!H200</f>
        <v>0.64097373175709049</v>
      </c>
      <c r="I2270" s="17">
        <f>LFAT!A126</f>
        <v>9</v>
      </c>
      <c r="J2270" s="16" t="str">
        <f>LFAT!B126</f>
        <v>Nutrient Enhancement</v>
      </c>
      <c r="K2270" s="16" t="str">
        <f>LFAT!D126</f>
        <v>N</v>
      </c>
      <c r="L2270" s="19">
        <f>LFAT!F126</f>
        <v>0.1</v>
      </c>
      <c r="M2270" s="16" t="str">
        <f>LFAT!G126</f>
        <v>R</v>
      </c>
      <c r="N2270" s="19">
        <f>LFAT!I126</f>
        <v>0.1</v>
      </c>
      <c r="O2270" s="18">
        <f>LFAT!J126</f>
        <v>0.01</v>
      </c>
      <c r="P2270" s="18">
        <f t="shared" si="105"/>
        <v>8.5824999999999999E-3</v>
      </c>
      <c r="Q2270" s="18">
        <f t="shared" si="106"/>
        <v>2.1173150104018955E-2</v>
      </c>
      <c r="R2270" s="18">
        <f t="shared" si="107"/>
        <v>6.4097373175709049E-3</v>
      </c>
    </row>
    <row r="2271" spans="1:18" ht="18" customHeight="1" x14ac:dyDescent="0.2">
      <c r="A2271" s="16" t="str">
        <f>'Limiting Factor Scores'!A201</f>
        <v>UGR13</v>
      </c>
      <c r="B2271" s="16" t="str">
        <f>'Limiting Factor Scores'!B201</f>
        <v>Upper Grande Ronde</v>
      </c>
      <c r="C2271" s="16" t="str">
        <f>'Limiting Factor Scores'!C201</f>
        <v>Decreased Sediment Quantity</v>
      </c>
      <c r="D2271" s="18">
        <f>'Limiting Factor Scores'!D201</f>
        <v>0.28310000000000002</v>
      </c>
      <c r="E2271" s="19">
        <f>'Limiting Factor Scores'!E201</f>
        <v>4</v>
      </c>
      <c r="F2271" s="18">
        <f>'Limiting Factor Scores'!F201</f>
        <v>0.77500000000000002</v>
      </c>
      <c r="G2271" s="18">
        <f>'Limiting Factor Scores'!G201</f>
        <v>1.1361915179511726</v>
      </c>
      <c r="H2271" s="18">
        <f>'Limiting Factor Scores'!H201</f>
        <v>0.33845969952289756</v>
      </c>
      <c r="I2271" s="17">
        <f>LFAT!A129</f>
        <v>9</v>
      </c>
      <c r="J2271" s="16" t="str">
        <f>LFAT!B129</f>
        <v>Nutrient Enhancement</v>
      </c>
      <c r="K2271" s="16" t="str">
        <f>LFAT!D129</f>
        <v>N</v>
      </c>
      <c r="L2271" s="19">
        <f>LFAT!F129</f>
        <v>0.1</v>
      </c>
      <c r="M2271" s="16" t="str">
        <f>LFAT!G129</f>
        <v>R</v>
      </c>
      <c r="N2271" s="19">
        <f>LFAT!I129</f>
        <v>0.1</v>
      </c>
      <c r="O2271" s="18">
        <f>LFAT!J129</f>
        <v>0.01</v>
      </c>
      <c r="P2271" s="18">
        <f t="shared" si="105"/>
        <v>7.7500000000000008E-3</v>
      </c>
      <c r="Q2271" s="18">
        <f t="shared" si="106"/>
        <v>1.1361915179511725E-2</v>
      </c>
      <c r="R2271" s="18">
        <f t="shared" si="107"/>
        <v>3.3845969952289758E-3</v>
      </c>
    </row>
    <row r="2272" spans="1:18" ht="18" customHeight="1" x14ac:dyDescent="0.2">
      <c r="A2272" s="16" t="str">
        <f>'Limiting Factor Scores'!A202</f>
        <v>UGR13</v>
      </c>
      <c r="B2272" s="16" t="str">
        <f>'Limiting Factor Scores'!B202</f>
        <v>Upper Grande Ronde</v>
      </c>
      <c r="C2272" s="16" t="str">
        <f>'Limiting Factor Scores'!C202</f>
        <v>Decreased Water Quantity</v>
      </c>
      <c r="D2272" s="18">
        <f>'Limiting Factor Scores'!D202</f>
        <v>0.28310000000000002</v>
      </c>
      <c r="E2272" s="19">
        <f>'Limiting Factor Scores'!E202</f>
        <v>3.63</v>
      </c>
      <c r="F2272" s="18">
        <f>'Limiting Factor Scores'!F202</f>
        <v>0.69174999999999998</v>
      </c>
      <c r="G2272" s="18">
        <f>'Limiting Factor Scores'!G202</f>
        <v>1.4673593704023826</v>
      </c>
      <c r="H2272" s="18">
        <f>'Limiting Factor Scores'!H202</f>
        <v>0.42409343557505996</v>
      </c>
      <c r="I2272" s="17">
        <f>LFAT!A127</f>
        <v>9</v>
      </c>
      <c r="J2272" s="16" t="str">
        <f>LFAT!B127</f>
        <v>Nutrient Enhancement</v>
      </c>
      <c r="K2272" s="16" t="str">
        <f>LFAT!D127</f>
        <v>N</v>
      </c>
      <c r="L2272" s="19">
        <f>LFAT!F127</f>
        <v>0.1</v>
      </c>
      <c r="M2272" s="16" t="str">
        <f>LFAT!G127</f>
        <v>R</v>
      </c>
      <c r="N2272" s="19">
        <f>LFAT!I127</f>
        <v>0.1</v>
      </c>
      <c r="O2272" s="18">
        <f>LFAT!J127</f>
        <v>0.01</v>
      </c>
      <c r="P2272" s="18">
        <f t="shared" si="105"/>
        <v>6.9175E-3</v>
      </c>
      <c r="Q2272" s="18">
        <f t="shared" si="106"/>
        <v>1.4673593704023826E-2</v>
      </c>
      <c r="R2272" s="18">
        <f t="shared" si="107"/>
        <v>4.2409343557506E-3</v>
      </c>
    </row>
    <row r="2273" spans="1:18" ht="18" customHeight="1" x14ac:dyDescent="0.2">
      <c r="A2273" s="16" t="str">
        <f>'Limiting Factor Scores'!A203</f>
        <v>UGR13</v>
      </c>
      <c r="B2273" s="16" t="str">
        <f>'Limiting Factor Scores'!B203</f>
        <v>Upper Grande Ronde</v>
      </c>
      <c r="C2273" s="16" t="str">
        <f>'Limiting Factor Scores'!C203</f>
        <v>Floodplain Condition</v>
      </c>
      <c r="D2273" s="18">
        <f>'Limiting Factor Scores'!D203</f>
        <v>0.28310000000000002</v>
      </c>
      <c r="E2273" s="19">
        <f>'Limiting Factor Scores'!E203</f>
        <v>3.95</v>
      </c>
      <c r="F2273" s="18">
        <f>'Limiting Factor Scores'!F203</f>
        <v>0.76375000000000004</v>
      </c>
      <c r="G2273" s="18">
        <f>'Limiting Factor Scores'!G203</f>
        <v>1.3142942777712365</v>
      </c>
      <c r="H2273" s="18">
        <f>'Limiting Factor Scores'!H203</f>
        <v>0.37316073253577242</v>
      </c>
      <c r="I2273" s="17">
        <f>LFAT!A124</f>
        <v>9</v>
      </c>
      <c r="J2273" s="16" t="str">
        <f>LFAT!B124</f>
        <v>Nutrient Enhancement</v>
      </c>
      <c r="K2273" s="16" t="str">
        <f>LFAT!D124</f>
        <v>I</v>
      </c>
      <c r="L2273" s="19">
        <f>LFAT!F124</f>
        <v>0.5</v>
      </c>
      <c r="M2273" s="16" t="str">
        <f>LFAT!G124</f>
        <v>R</v>
      </c>
      <c r="N2273" s="19">
        <f>LFAT!I124</f>
        <v>0.1</v>
      </c>
      <c r="O2273" s="18">
        <f>LFAT!J124</f>
        <v>0.05</v>
      </c>
      <c r="P2273" s="18">
        <f t="shared" si="105"/>
        <v>3.8187500000000006E-2</v>
      </c>
      <c r="Q2273" s="18">
        <f t="shared" si="106"/>
        <v>6.5714713888561829E-2</v>
      </c>
      <c r="R2273" s="18">
        <f t="shared" si="107"/>
        <v>1.865803662678862E-2</v>
      </c>
    </row>
    <row r="2274" spans="1:18" ht="18" customHeight="1" x14ac:dyDescent="0.2">
      <c r="A2274" s="16" t="str">
        <f>'Limiting Factor Scores'!A204</f>
        <v>UGR13</v>
      </c>
      <c r="B2274" s="16" t="str">
        <f>'Limiting Factor Scores'!B204</f>
        <v>Upper Grande Ronde</v>
      </c>
      <c r="C2274" s="16" t="str">
        <f>'Limiting Factor Scores'!C204</f>
        <v>Increased Sediment Quantity</v>
      </c>
      <c r="D2274" s="18">
        <f>'Limiting Factor Scores'!D204</f>
        <v>0.28310000000000002</v>
      </c>
      <c r="E2274" s="19">
        <f>'Limiting Factor Scores'!E204</f>
        <v>3.25</v>
      </c>
      <c r="F2274" s="18">
        <f>'Limiting Factor Scores'!F204</f>
        <v>0.60624999999999996</v>
      </c>
      <c r="G2274" s="18">
        <f>'Limiting Factor Scores'!G204</f>
        <v>0.62399537041312192</v>
      </c>
      <c r="H2274" s="18">
        <f>'Limiting Factor Scores'!H204</f>
        <v>0.20529325096792211</v>
      </c>
      <c r="I2274" s="17">
        <f>LFAT!A130</f>
        <v>9</v>
      </c>
      <c r="J2274" s="16" t="str">
        <f>LFAT!B130</f>
        <v>Nutrient Enhancement</v>
      </c>
      <c r="K2274" s="16" t="str">
        <f>LFAT!D130</f>
        <v>N</v>
      </c>
      <c r="L2274" s="19">
        <f>LFAT!F130</f>
        <v>0.1</v>
      </c>
      <c r="M2274" s="16" t="str">
        <f>LFAT!G130</f>
        <v>R</v>
      </c>
      <c r="N2274" s="19">
        <f>LFAT!I130</f>
        <v>0.1</v>
      </c>
      <c r="O2274" s="18">
        <f>LFAT!J130</f>
        <v>0.01</v>
      </c>
      <c r="P2274" s="18">
        <f t="shared" si="105"/>
        <v>6.0624999999999993E-3</v>
      </c>
      <c r="Q2274" s="18">
        <f t="shared" si="106"/>
        <v>6.2399537041312189E-3</v>
      </c>
      <c r="R2274" s="18">
        <f t="shared" si="107"/>
        <v>2.0529325096792211E-3</v>
      </c>
    </row>
    <row r="2275" spans="1:18" ht="18" customHeight="1" x14ac:dyDescent="0.2">
      <c r="A2275" s="16" t="str">
        <f>'Limiting Factor Scores'!A205</f>
        <v>UGR13</v>
      </c>
      <c r="B2275" s="16" t="str">
        <f>'Limiting Factor Scores'!B205</f>
        <v>Upper Grande Ronde</v>
      </c>
      <c r="C2275" s="16" t="str">
        <f>'Limiting Factor Scores'!C205</f>
        <v>Non-Native Species Interactions and Competition</v>
      </c>
      <c r="D2275" s="18">
        <f>'Limiting Factor Scores'!D205</f>
        <v>0.28310000000000002</v>
      </c>
      <c r="E2275" s="19">
        <f>'Limiting Factor Scores'!E205</f>
        <v>2.88</v>
      </c>
      <c r="F2275" s="18">
        <f>'Limiting Factor Scores'!F205</f>
        <v>0.52300000000000002</v>
      </c>
      <c r="G2275" s="18">
        <f>'Limiting Factor Scores'!G205</f>
        <v>0.59541794207940246</v>
      </c>
      <c r="H2275" s="18">
        <f>'Limiting Factor Scores'!H205</f>
        <v>0.21003552984508642</v>
      </c>
      <c r="I2275" s="17">
        <f>LFAT!A136</f>
        <v>9</v>
      </c>
      <c r="J2275" s="16" t="str">
        <f>LFAT!B136</f>
        <v>Nutrient Enhancement</v>
      </c>
      <c r="K2275" s="16" t="str">
        <f>LFAT!D136</f>
        <v>N</v>
      </c>
      <c r="L2275" s="19">
        <f>LFAT!F136</f>
        <v>0.1</v>
      </c>
      <c r="M2275" s="16" t="str">
        <f>LFAT!G136</f>
        <v>R</v>
      </c>
      <c r="N2275" s="19">
        <f>LFAT!I136</f>
        <v>0.1</v>
      </c>
      <c r="O2275" s="18">
        <f>LFAT!J136</f>
        <v>0.01</v>
      </c>
      <c r="P2275" s="18">
        <f t="shared" si="105"/>
        <v>5.2300000000000003E-3</v>
      </c>
      <c r="Q2275" s="18">
        <f t="shared" si="106"/>
        <v>5.954179420794025E-3</v>
      </c>
      <c r="R2275" s="18">
        <f t="shared" si="107"/>
        <v>2.1003552984508642E-3</v>
      </c>
    </row>
    <row r="2276" spans="1:18" ht="18" customHeight="1" x14ac:dyDescent="0.2">
      <c r="A2276" s="16" t="str">
        <f>'Limiting Factor Scores'!A206</f>
        <v>UGR13</v>
      </c>
      <c r="B2276" s="16" t="str">
        <f>'Limiting Factor Scores'!B206</f>
        <v>Upper Grande Ronde</v>
      </c>
      <c r="C2276" s="16" t="str">
        <f>'Limiting Factor Scores'!C206</f>
        <v>Predation</v>
      </c>
      <c r="D2276" s="18">
        <f>'Limiting Factor Scores'!D206</f>
        <v>0.28310000000000002</v>
      </c>
      <c r="E2276" s="19">
        <f>'Limiting Factor Scores'!E206</f>
        <v>2</v>
      </c>
      <c r="F2276" s="18">
        <f>'Limiting Factor Scores'!F206</f>
        <v>0.32500000000000001</v>
      </c>
      <c r="G2276" s="18">
        <f>'Limiting Factor Scores'!G206</f>
        <v>0.49421171443029749</v>
      </c>
      <c r="H2276" s="18">
        <f>'Limiting Factor Scores'!H206</f>
        <v>0.15110260289250002</v>
      </c>
      <c r="I2276" s="17">
        <f>LFAT!A134</f>
        <v>9</v>
      </c>
      <c r="J2276" s="16" t="str">
        <f>LFAT!B134</f>
        <v>Nutrient Enhancement</v>
      </c>
      <c r="K2276" s="16" t="str">
        <f>LFAT!D134</f>
        <v>N</v>
      </c>
      <c r="L2276" s="19">
        <f>LFAT!F134</f>
        <v>0.1</v>
      </c>
      <c r="M2276" s="16" t="str">
        <f>LFAT!G134</f>
        <v>R</v>
      </c>
      <c r="N2276" s="19">
        <f>LFAT!I134</f>
        <v>0.1</v>
      </c>
      <c r="O2276" s="18">
        <f>LFAT!J134</f>
        <v>0.01</v>
      </c>
      <c r="P2276" s="18">
        <f t="shared" si="105"/>
        <v>3.2500000000000003E-3</v>
      </c>
      <c r="Q2276" s="18">
        <f t="shared" si="106"/>
        <v>4.9421171443029752E-3</v>
      </c>
      <c r="R2276" s="18">
        <f t="shared" si="107"/>
        <v>1.5110260289250001E-3</v>
      </c>
    </row>
    <row r="2277" spans="1:18" ht="18" customHeight="1" x14ac:dyDescent="0.2">
      <c r="A2277" s="16" t="str">
        <f>'Limiting Factor Scores'!A207</f>
        <v>UGR13</v>
      </c>
      <c r="B2277" s="16" t="str">
        <f>'Limiting Factor Scores'!B207</f>
        <v>Upper Grande Ronde</v>
      </c>
      <c r="C2277" s="16" t="str">
        <f>'Limiting Factor Scores'!C207</f>
        <v>Riparian Condition</v>
      </c>
      <c r="D2277" s="18">
        <f>'Limiting Factor Scores'!D207</f>
        <v>0.28310000000000002</v>
      </c>
      <c r="E2277" s="19">
        <f>'Limiting Factor Scores'!E207</f>
        <v>3.78</v>
      </c>
      <c r="F2277" s="18">
        <f>'Limiting Factor Scores'!F207</f>
        <v>0.72550000000000003</v>
      </c>
      <c r="G2277" s="18">
        <f>'Limiting Factor Scores'!G207</f>
        <v>1.2748791748189052</v>
      </c>
      <c r="H2277" s="18">
        <f>'Limiting Factor Scores'!H207</f>
        <v>0.41164366817537557</v>
      </c>
      <c r="I2277" s="17">
        <f>LFAT!A123</f>
        <v>9</v>
      </c>
      <c r="J2277" s="16" t="str">
        <f>LFAT!B123</f>
        <v>Nutrient Enhancement</v>
      </c>
      <c r="K2277" s="16" t="str">
        <f>LFAT!D123</f>
        <v>I</v>
      </c>
      <c r="L2277" s="19">
        <f>LFAT!F123</f>
        <v>0.5</v>
      </c>
      <c r="M2277" s="16" t="str">
        <f>LFAT!G123</f>
        <v>CD</v>
      </c>
      <c r="N2277" s="19">
        <f>LFAT!I123</f>
        <v>0.5</v>
      </c>
      <c r="O2277" s="18">
        <f>LFAT!J123</f>
        <v>0.25</v>
      </c>
      <c r="P2277" s="18">
        <f t="shared" si="105"/>
        <v>0.18137500000000001</v>
      </c>
      <c r="Q2277" s="18">
        <f t="shared" si="106"/>
        <v>0.31871979370472631</v>
      </c>
      <c r="R2277" s="18">
        <f t="shared" si="107"/>
        <v>0.10291091704384389</v>
      </c>
    </row>
    <row r="2278" spans="1:18" ht="18" customHeight="1" x14ac:dyDescent="0.2">
      <c r="A2278" s="16" t="str">
        <f>'Limiting Factor Scores'!A208</f>
        <v>UGR13</v>
      </c>
      <c r="B2278" s="16" t="str">
        <f>'Limiting Factor Scores'!B208</f>
        <v>Upper Grande Ronde</v>
      </c>
      <c r="C2278" s="16" t="str">
        <f>'Limiting Factor Scores'!C208</f>
        <v>Side Channel and Wetland Habitat</v>
      </c>
      <c r="D2278" s="18">
        <f>'Limiting Factor Scores'!D208</f>
        <v>0.28310000000000002</v>
      </c>
      <c r="E2278" s="19">
        <f>'Limiting Factor Scores'!E208</f>
        <v>4.18</v>
      </c>
      <c r="F2278" s="18">
        <f>'Limiting Factor Scores'!F208</f>
        <v>0.8155</v>
      </c>
      <c r="G2278" s="18">
        <f>'Limiting Factor Scores'!G208</f>
        <v>1.7743858696042263</v>
      </c>
      <c r="H2278" s="18">
        <f>'Limiting Factor Scores'!H208</f>
        <v>0.51717741302467168</v>
      </c>
      <c r="I2278" s="17">
        <f>LFAT!A125</f>
        <v>9</v>
      </c>
      <c r="J2278" s="16" t="str">
        <f>LFAT!B125</f>
        <v>Nutrient Enhancement</v>
      </c>
      <c r="K2278" s="16" t="str">
        <f>LFAT!D125</f>
        <v>N</v>
      </c>
      <c r="L2278" s="19">
        <f>LFAT!F125</f>
        <v>0.1</v>
      </c>
      <c r="M2278" s="16" t="str">
        <f>LFAT!G125</f>
        <v>R</v>
      </c>
      <c r="N2278" s="19">
        <f>LFAT!I125</f>
        <v>0.1</v>
      </c>
      <c r="O2278" s="18">
        <f>LFAT!J125</f>
        <v>0.01</v>
      </c>
      <c r="P2278" s="18">
        <f t="shared" si="105"/>
        <v>8.1550000000000008E-3</v>
      </c>
      <c r="Q2278" s="18">
        <f t="shared" si="106"/>
        <v>1.7743858696042263E-2</v>
      </c>
      <c r="R2278" s="18">
        <f t="shared" si="107"/>
        <v>5.1717741302467167E-3</v>
      </c>
    </row>
    <row r="2279" spans="1:18" ht="18" customHeight="1" x14ac:dyDescent="0.2">
      <c r="A2279" s="16" t="str">
        <f>'Limiting Factor Scores'!A209</f>
        <v>UGR13</v>
      </c>
      <c r="B2279" s="16" t="str">
        <f>'Limiting Factor Scores'!B209</f>
        <v>Upper Grande Ronde</v>
      </c>
      <c r="C2279" s="16" t="str">
        <f>'Limiting Factor Scores'!C209</f>
        <v>Summer Water Temperature</v>
      </c>
      <c r="D2279" s="18">
        <f>'Limiting Factor Scores'!D209</f>
        <v>0.28310000000000002</v>
      </c>
      <c r="E2279" s="19">
        <f>'Limiting Factor Scores'!E209</f>
        <v>3.56</v>
      </c>
      <c r="F2279" s="18">
        <f>'Limiting Factor Scores'!F209</f>
        <v>0.67600000000000005</v>
      </c>
      <c r="G2279" s="18">
        <f>'Limiting Factor Scores'!G209</f>
        <v>1.2740147085440894</v>
      </c>
      <c r="H2279" s="18">
        <f>'Limiting Factor Scores'!H209</f>
        <v>0.39869005353602238</v>
      </c>
      <c r="I2279" s="17">
        <f>LFAT!A131</f>
        <v>9</v>
      </c>
      <c r="J2279" s="16" t="str">
        <f>LFAT!B131</f>
        <v>Nutrient Enhancement</v>
      </c>
      <c r="K2279" s="16" t="str">
        <f>LFAT!D131</f>
        <v>N</v>
      </c>
      <c r="L2279" s="19">
        <f>LFAT!F131</f>
        <v>0.1</v>
      </c>
      <c r="M2279" s="16" t="str">
        <f>LFAT!G131</f>
        <v>R</v>
      </c>
      <c r="N2279" s="19">
        <f>LFAT!I131</f>
        <v>0.1</v>
      </c>
      <c r="O2279" s="18">
        <f>LFAT!J131</f>
        <v>0.01</v>
      </c>
      <c r="P2279" s="18">
        <f t="shared" si="105"/>
        <v>6.7600000000000004E-3</v>
      </c>
      <c r="Q2279" s="18">
        <f t="shared" si="106"/>
        <v>1.2740147085440894E-2</v>
      </c>
      <c r="R2279" s="18">
        <f t="shared" si="107"/>
        <v>3.9869005353602239E-3</v>
      </c>
    </row>
    <row r="2280" spans="1:18" ht="18" customHeight="1" x14ac:dyDescent="0.2">
      <c r="A2280" s="16" t="str">
        <f>'Limiting Factor Scores'!A210</f>
        <v>UGR13</v>
      </c>
      <c r="B2280" s="16" t="str">
        <f>'Limiting Factor Scores'!B210</f>
        <v>Upper Grande Ronde</v>
      </c>
      <c r="C2280" s="16" t="str">
        <f>'Limiting Factor Scores'!C210</f>
        <v>Water Quality</v>
      </c>
      <c r="D2280" s="18">
        <f>'Limiting Factor Scores'!D210</f>
        <v>0.28310000000000002</v>
      </c>
      <c r="E2280" s="19">
        <f>'Limiting Factor Scores'!E210</f>
        <v>2.62</v>
      </c>
      <c r="F2280" s="18">
        <f>'Limiting Factor Scores'!F210</f>
        <v>0.46450000000000002</v>
      </c>
      <c r="G2280" s="18">
        <f>'Limiting Factor Scores'!G210</f>
        <v>0.76551756627807155</v>
      </c>
      <c r="H2280" s="18">
        <f>'Limiting Factor Scores'!H210</f>
        <v>0.21249452640447644</v>
      </c>
      <c r="I2280" s="17">
        <f>LFAT!A133</f>
        <v>9</v>
      </c>
      <c r="J2280" s="16" t="str">
        <f>LFAT!B133</f>
        <v>Nutrient Enhancement</v>
      </c>
      <c r="K2280" s="16" t="str">
        <f>LFAT!D133</f>
        <v>N</v>
      </c>
      <c r="L2280" s="19">
        <f>LFAT!F133</f>
        <v>0.1</v>
      </c>
      <c r="M2280" s="16" t="str">
        <f>LFAT!G133</f>
        <v>R</v>
      </c>
      <c r="N2280" s="19">
        <f>LFAT!I133</f>
        <v>0.1</v>
      </c>
      <c r="O2280" s="18">
        <f>LFAT!J133</f>
        <v>0.01</v>
      </c>
      <c r="P2280" s="18">
        <f t="shared" si="105"/>
        <v>4.6450000000000007E-3</v>
      </c>
      <c r="Q2280" s="18">
        <f t="shared" si="106"/>
        <v>7.6551756627807159E-3</v>
      </c>
      <c r="R2280" s="18">
        <f t="shared" si="107"/>
        <v>2.1249452640447644E-3</v>
      </c>
    </row>
    <row r="2281" spans="1:18" ht="18" customHeight="1" x14ac:dyDescent="0.2">
      <c r="A2281" s="16" t="str">
        <f>'Limiting Factor Scores'!A211</f>
        <v>UGR13</v>
      </c>
      <c r="B2281" s="16" t="str">
        <f>'Limiting Factor Scores'!B211</f>
        <v>Upper Grande Ronde</v>
      </c>
      <c r="C2281" s="16" t="str">
        <f>'Limiting Factor Scores'!C211</f>
        <v>Winter Water Temperature</v>
      </c>
      <c r="D2281" s="18">
        <f>'Limiting Factor Scores'!D211</f>
        <v>0.28310000000000002</v>
      </c>
      <c r="E2281" s="19">
        <f>'Limiting Factor Scores'!E211</f>
        <v>2.62</v>
      </c>
      <c r="F2281" s="18">
        <f>'Limiting Factor Scores'!F211</f>
        <v>0.46450000000000002</v>
      </c>
      <c r="G2281" s="18">
        <f>'Limiting Factor Scores'!G211</f>
        <v>0.63026047466164303</v>
      </c>
      <c r="H2281" s="18">
        <f>'Limiting Factor Scores'!H211</f>
        <v>0.17166379189265643</v>
      </c>
      <c r="I2281" s="17">
        <f>LFAT!A132</f>
        <v>9</v>
      </c>
      <c r="J2281" s="16" t="str">
        <f>LFAT!B132</f>
        <v>Nutrient Enhancement</v>
      </c>
      <c r="K2281" s="16" t="str">
        <f>LFAT!D132</f>
        <v>N</v>
      </c>
      <c r="L2281" s="19">
        <f>LFAT!F132</f>
        <v>0.1</v>
      </c>
      <c r="M2281" s="16" t="str">
        <f>LFAT!G132</f>
        <v>R</v>
      </c>
      <c r="N2281" s="19">
        <f>LFAT!I132</f>
        <v>0.1</v>
      </c>
      <c r="O2281" s="18">
        <f>LFAT!J132</f>
        <v>0.01</v>
      </c>
      <c r="P2281" s="18">
        <f t="shared" si="105"/>
        <v>4.6450000000000007E-3</v>
      </c>
      <c r="Q2281" s="18">
        <f t="shared" si="106"/>
        <v>6.3026047466164309E-3</v>
      </c>
      <c r="R2281" s="18">
        <f t="shared" si="107"/>
        <v>1.7166379189265644E-3</v>
      </c>
    </row>
    <row r="2282" spans="1:18" ht="18" customHeight="1" x14ac:dyDescent="0.2">
      <c r="A2282" s="16" t="str">
        <f>'Limiting Factor Scores'!A197</f>
        <v>UGR13</v>
      </c>
      <c r="B2282" s="16" t="str">
        <f>'Limiting Factor Scores'!B197</f>
        <v>Upper Grande Ronde</v>
      </c>
      <c r="C2282" s="16" t="str">
        <f>'Limiting Factor Scores'!C197</f>
        <v>Altered Flow Timing</v>
      </c>
      <c r="D2282" s="18">
        <f>'Limiting Factor Scores'!D197</f>
        <v>0.28310000000000002</v>
      </c>
      <c r="E2282" s="19">
        <f>'Limiting Factor Scores'!E197</f>
        <v>3.3</v>
      </c>
      <c r="F2282" s="18">
        <f>'Limiting Factor Scores'!F197</f>
        <v>0.61750000000000005</v>
      </c>
      <c r="G2282" s="18">
        <f>'Limiting Factor Scores'!G197</f>
        <v>0.91652613931068783</v>
      </c>
      <c r="H2282" s="18">
        <f>'Limiting Factor Scores'!H197</f>
        <v>0.25506647752734485</v>
      </c>
      <c r="I2282" s="17">
        <f>LFAT!A143</f>
        <v>10</v>
      </c>
      <c r="J2282" s="16" t="str">
        <f>LFAT!B143</f>
        <v>Upland Treatments</v>
      </c>
      <c r="K2282" s="16" t="str">
        <f>LFAT!D143</f>
        <v>I</v>
      </c>
      <c r="L2282" s="19">
        <f>LFAT!F143</f>
        <v>0.5</v>
      </c>
      <c r="M2282" s="16" t="str">
        <f>LFAT!G143</f>
        <v>CD</v>
      </c>
      <c r="N2282" s="19">
        <f>LFAT!I143</f>
        <v>0.5</v>
      </c>
      <c r="O2282" s="18">
        <f>LFAT!J143</f>
        <v>0.25</v>
      </c>
      <c r="P2282" s="18">
        <f t="shared" si="105"/>
        <v>0.15437500000000001</v>
      </c>
      <c r="Q2282" s="18">
        <f t="shared" si="106"/>
        <v>0.22913153482767196</v>
      </c>
      <c r="R2282" s="18">
        <f t="shared" si="107"/>
        <v>6.3766619381836212E-2</v>
      </c>
    </row>
    <row r="2283" spans="1:18" ht="18" customHeight="1" x14ac:dyDescent="0.2">
      <c r="A2283" s="16" t="str">
        <f>'Limiting Factor Scores'!A198</f>
        <v>UGR13</v>
      </c>
      <c r="B2283" s="16" t="str">
        <f>'Limiting Factor Scores'!B198</f>
        <v>Upper Grande Ronde</v>
      </c>
      <c r="C2283" s="16" t="str">
        <f>'Limiting Factor Scores'!C198</f>
        <v>Altered Primary Productivity</v>
      </c>
      <c r="D2283" s="18">
        <f>'Limiting Factor Scores'!D198</f>
        <v>0.28310000000000002</v>
      </c>
      <c r="E2283" s="19">
        <f>'Limiting Factor Scores'!E198</f>
        <v>3.91</v>
      </c>
      <c r="F2283" s="18">
        <f>'Limiting Factor Scores'!F198</f>
        <v>0.75475000000000003</v>
      </c>
      <c r="G2283" s="18">
        <f>'Limiting Factor Scores'!G198</f>
        <v>0.77684207145452178</v>
      </c>
      <c r="H2283" s="18">
        <f>'Limiting Factor Scores'!H198</f>
        <v>0.22247597004458314</v>
      </c>
      <c r="I2283" s="17">
        <f>LFAT!A150</f>
        <v>10</v>
      </c>
      <c r="J2283" s="16" t="str">
        <f>LFAT!B150</f>
        <v>Upland Treatments</v>
      </c>
      <c r="K2283" s="16" t="str">
        <f>LFAT!D150</f>
        <v>I</v>
      </c>
      <c r="L2283" s="19">
        <f>LFAT!F150</f>
        <v>0.5</v>
      </c>
      <c r="M2283" s="16" t="str">
        <f>LFAT!G150</f>
        <v>CD</v>
      </c>
      <c r="N2283" s="19">
        <f>LFAT!I150</f>
        <v>0.5</v>
      </c>
      <c r="O2283" s="18">
        <f>LFAT!J150</f>
        <v>0.25</v>
      </c>
      <c r="P2283" s="18">
        <f t="shared" si="105"/>
        <v>0.18868750000000001</v>
      </c>
      <c r="Q2283" s="18">
        <f t="shared" si="106"/>
        <v>0.19421051786363044</v>
      </c>
      <c r="R2283" s="18">
        <f t="shared" si="107"/>
        <v>5.5618992511145784E-2</v>
      </c>
    </row>
    <row r="2284" spans="1:18" ht="18" customHeight="1" x14ac:dyDescent="0.2">
      <c r="A2284" s="16" t="str">
        <f>'Limiting Factor Scores'!A199</f>
        <v>UGR13</v>
      </c>
      <c r="B2284" s="16" t="str">
        <f>'Limiting Factor Scores'!B199</f>
        <v>Upper Grande Ronde</v>
      </c>
      <c r="C2284" s="16" t="str">
        <f>'Limiting Factor Scores'!C199</f>
        <v>Anthropogenic Barriers</v>
      </c>
      <c r="D2284" s="18">
        <f>'Limiting Factor Scores'!D199</f>
        <v>0.28310000000000002</v>
      </c>
      <c r="E2284" s="19">
        <f>'Limiting Factor Scores'!E199</f>
        <v>1.82</v>
      </c>
      <c r="F2284" s="18">
        <f>'Limiting Factor Scores'!F199</f>
        <v>0.28449999999999998</v>
      </c>
      <c r="G2284" s="18">
        <f>'Limiting Factor Scores'!G199</f>
        <v>0.4274476345508092</v>
      </c>
      <c r="H2284" s="18">
        <f>'Limiting Factor Scores'!H199</f>
        <v>0.13537951191710199</v>
      </c>
      <c r="I2284" s="17">
        <f>LFAT!A137</f>
        <v>10</v>
      </c>
      <c r="J2284" s="16" t="str">
        <f>LFAT!B137</f>
        <v>Upland Treatments</v>
      </c>
      <c r="K2284" s="16" t="str">
        <f>LFAT!D137</f>
        <v>N</v>
      </c>
      <c r="L2284" s="19">
        <f>LFAT!F137</f>
        <v>0.1</v>
      </c>
      <c r="M2284" s="16" t="str">
        <f>LFAT!G137</f>
        <v>R</v>
      </c>
      <c r="N2284" s="19">
        <f>LFAT!I137</f>
        <v>0.1</v>
      </c>
      <c r="O2284" s="18">
        <f>LFAT!J137</f>
        <v>0.01</v>
      </c>
      <c r="P2284" s="18">
        <f t="shared" si="105"/>
        <v>2.8449999999999999E-3</v>
      </c>
      <c r="Q2284" s="18">
        <f t="shared" si="106"/>
        <v>4.2744763455080919E-3</v>
      </c>
      <c r="R2284" s="18">
        <f t="shared" si="107"/>
        <v>1.3537951191710199E-3</v>
      </c>
    </row>
    <row r="2285" spans="1:18" ht="18" customHeight="1" x14ac:dyDescent="0.2">
      <c r="A2285" s="16" t="str">
        <f>'Limiting Factor Scores'!A200</f>
        <v>UGR13</v>
      </c>
      <c r="B2285" s="16" t="str">
        <f>'Limiting Factor Scores'!B200</f>
        <v>Upper Grande Ronde</v>
      </c>
      <c r="C2285" s="16" t="str">
        <f>'Limiting Factor Scores'!C200</f>
        <v>Channel and Habitat Structure</v>
      </c>
      <c r="D2285" s="18">
        <f>'Limiting Factor Scores'!D200</f>
        <v>0.28310000000000002</v>
      </c>
      <c r="E2285" s="19">
        <f>'Limiting Factor Scores'!E200</f>
        <v>4.37</v>
      </c>
      <c r="F2285" s="18">
        <f>'Limiting Factor Scores'!F200</f>
        <v>0.85824999999999996</v>
      </c>
      <c r="G2285" s="18">
        <f>'Limiting Factor Scores'!G200</f>
        <v>2.1173150104018954</v>
      </c>
      <c r="H2285" s="18">
        <f>'Limiting Factor Scores'!H200</f>
        <v>0.64097373175709049</v>
      </c>
      <c r="I2285" s="17">
        <f>LFAT!A141</f>
        <v>10</v>
      </c>
      <c r="J2285" s="16" t="str">
        <f>LFAT!B141</f>
        <v>Upland Treatments</v>
      </c>
      <c r="K2285" s="16" t="str">
        <f>LFAT!D141</f>
        <v>N</v>
      </c>
      <c r="L2285" s="19">
        <f>LFAT!F141</f>
        <v>0.1</v>
      </c>
      <c r="M2285" s="16" t="str">
        <f>LFAT!G141</f>
        <v>R</v>
      </c>
      <c r="N2285" s="19">
        <f>LFAT!I141</f>
        <v>0.1</v>
      </c>
      <c r="O2285" s="18">
        <f>LFAT!J141</f>
        <v>0.01</v>
      </c>
      <c r="P2285" s="18">
        <f t="shared" si="105"/>
        <v>8.5824999999999999E-3</v>
      </c>
      <c r="Q2285" s="18">
        <f t="shared" si="106"/>
        <v>2.1173150104018955E-2</v>
      </c>
      <c r="R2285" s="18">
        <f t="shared" si="107"/>
        <v>6.4097373175709049E-3</v>
      </c>
    </row>
    <row r="2286" spans="1:18" ht="18" customHeight="1" x14ac:dyDescent="0.2">
      <c r="A2286" s="16" t="str">
        <f>'Limiting Factor Scores'!A201</f>
        <v>UGR13</v>
      </c>
      <c r="B2286" s="16" t="str">
        <f>'Limiting Factor Scores'!B201</f>
        <v>Upper Grande Ronde</v>
      </c>
      <c r="C2286" s="16" t="str">
        <f>'Limiting Factor Scores'!C201</f>
        <v>Decreased Sediment Quantity</v>
      </c>
      <c r="D2286" s="18">
        <f>'Limiting Factor Scores'!D201</f>
        <v>0.28310000000000002</v>
      </c>
      <c r="E2286" s="19">
        <f>'Limiting Factor Scores'!E201</f>
        <v>4</v>
      </c>
      <c r="F2286" s="18">
        <f>'Limiting Factor Scores'!F201</f>
        <v>0.77500000000000002</v>
      </c>
      <c r="G2286" s="18">
        <f>'Limiting Factor Scores'!G201</f>
        <v>1.1361915179511726</v>
      </c>
      <c r="H2286" s="18">
        <f>'Limiting Factor Scores'!H201</f>
        <v>0.33845969952289756</v>
      </c>
      <c r="I2286" s="17">
        <f>LFAT!A144</f>
        <v>10</v>
      </c>
      <c r="J2286" s="16" t="str">
        <f>LFAT!B144</f>
        <v>Upland Treatments</v>
      </c>
      <c r="K2286" s="16" t="str">
        <f>LFAT!D144</f>
        <v>I</v>
      </c>
      <c r="L2286" s="19">
        <f>LFAT!F144</f>
        <v>0.5</v>
      </c>
      <c r="M2286" s="16" t="str">
        <f>LFAT!G144</f>
        <v>CD</v>
      </c>
      <c r="N2286" s="19">
        <f>LFAT!I144</f>
        <v>0.5</v>
      </c>
      <c r="O2286" s="18">
        <f>LFAT!J144</f>
        <v>0.25</v>
      </c>
      <c r="P2286" s="18">
        <f t="shared" si="105"/>
        <v>0.19375000000000001</v>
      </c>
      <c r="Q2286" s="18">
        <f t="shared" si="106"/>
        <v>0.28404787948779314</v>
      </c>
      <c r="R2286" s="18">
        <f t="shared" si="107"/>
        <v>8.461492488072439E-2</v>
      </c>
    </row>
    <row r="2287" spans="1:18" ht="18" customHeight="1" x14ac:dyDescent="0.2">
      <c r="A2287" s="16" t="str">
        <f>'Limiting Factor Scores'!A202</f>
        <v>UGR13</v>
      </c>
      <c r="B2287" s="16" t="str">
        <f>'Limiting Factor Scores'!B202</f>
        <v>Upper Grande Ronde</v>
      </c>
      <c r="C2287" s="16" t="str">
        <f>'Limiting Factor Scores'!C202</f>
        <v>Decreased Water Quantity</v>
      </c>
      <c r="D2287" s="18">
        <f>'Limiting Factor Scores'!D202</f>
        <v>0.28310000000000002</v>
      </c>
      <c r="E2287" s="19">
        <f>'Limiting Factor Scores'!E202</f>
        <v>3.63</v>
      </c>
      <c r="F2287" s="18">
        <f>'Limiting Factor Scores'!F202</f>
        <v>0.69174999999999998</v>
      </c>
      <c r="G2287" s="18">
        <f>'Limiting Factor Scores'!G202</f>
        <v>1.4673593704023826</v>
      </c>
      <c r="H2287" s="18">
        <f>'Limiting Factor Scores'!H202</f>
        <v>0.42409343557505996</v>
      </c>
      <c r="I2287" s="17">
        <f>LFAT!A142</f>
        <v>10</v>
      </c>
      <c r="J2287" s="16" t="str">
        <f>LFAT!B142</f>
        <v>Upland Treatments</v>
      </c>
      <c r="K2287" s="16" t="str">
        <f>LFAT!D142</f>
        <v>I</v>
      </c>
      <c r="L2287" s="19">
        <f>LFAT!F142</f>
        <v>0.5</v>
      </c>
      <c r="M2287" s="16" t="str">
        <f>LFAT!G142</f>
        <v>CD</v>
      </c>
      <c r="N2287" s="19">
        <f>LFAT!I142</f>
        <v>0.5</v>
      </c>
      <c r="O2287" s="18">
        <f>LFAT!J142</f>
        <v>0.25</v>
      </c>
      <c r="P2287" s="18">
        <f t="shared" si="105"/>
        <v>0.17293749999999999</v>
      </c>
      <c r="Q2287" s="18">
        <f t="shared" si="106"/>
        <v>0.36683984260059566</v>
      </c>
      <c r="R2287" s="18">
        <f t="shared" si="107"/>
        <v>0.10602335889376499</v>
      </c>
    </row>
    <row r="2288" spans="1:18" ht="18" customHeight="1" x14ac:dyDescent="0.2">
      <c r="A2288" s="16" t="str">
        <f>'Limiting Factor Scores'!A203</f>
        <v>UGR13</v>
      </c>
      <c r="B2288" s="16" t="str">
        <f>'Limiting Factor Scores'!B203</f>
        <v>Upper Grande Ronde</v>
      </c>
      <c r="C2288" s="16" t="str">
        <f>'Limiting Factor Scores'!C203</f>
        <v>Floodplain Condition</v>
      </c>
      <c r="D2288" s="18">
        <f>'Limiting Factor Scores'!D203</f>
        <v>0.28310000000000002</v>
      </c>
      <c r="E2288" s="19">
        <f>'Limiting Factor Scores'!E203</f>
        <v>3.95</v>
      </c>
      <c r="F2288" s="18">
        <f>'Limiting Factor Scores'!F203</f>
        <v>0.76375000000000004</v>
      </c>
      <c r="G2288" s="18">
        <f>'Limiting Factor Scores'!G203</f>
        <v>1.3142942777712365</v>
      </c>
      <c r="H2288" s="18">
        <f>'Limiting Factor Scores'!H203</f>
        <v>0.37316073253577242</v>
      </c>
      <c r="I2288" s="17">
        <f>LFAT!A139</f>
        <v>10</v>
      </c>
      <c r="J2288" s="16" t="str">
        <f>LFAT!B139</f>
        <v>Upland Treatments</v>
      </c>
      <c r="K2288" s="16" t="str">
        <f>LFAT!D139</f>
        <v>N</v>
      </c>
      <c r="L2288" s="19">
        <f>LFAT!F139</f>
        <v>0.1</v>
      </c>
      <c r="M2288" s="16" t="str">
        <f>LFAT!G139</f>
        <v>R</v>
      </c>
      <c r="N2288" s="19">
        <f>LFAT!I139</f>
        <v>0.1</v>
      </c>
      <c r="O2288" s="18">
        <f>LFAT!J139</f>
        <v>0.01</v>
      </c>
      <c r="P2288" s="18">
        <f t="shared" si="105"/>
        <v>7.6375000000000002E-3</v>
      </c>
      <c r="Q2288" s="18">
        <f t="shared" si="106"/>
        <v>1.3142942777712366E-2</v>
      </c>
      <c r="R2288" s="18">
        <f t="shared" si="107"/>
        <v>3.7316073253577243E-3</v>
      </c>
    </row>
    <row r="2289" spans="1:18" ht="18" customHeight="1" x14ac:dyDescent="0.2">
      <c r="A2289" s="16" t="str">
        <f>'Limiting Factor Scores'!A204</f>
        <v>UGR13</v>
      </c>
      <c r="B2289" s="16" t="str">
        <f>'Limiting Factor Scores'!B204</f>
        <v>Upper Grande Ronde</v>
      </c>
      <c r="C2289" s="16" t="str">
        <f>'Limiting Factor Scores'!C204</f>
        <v>Increased Sediment Quantity</v>
      </c>
      <c r="D2289" s="18">
        <f>'Limiting Factor Scores'!D204</f>
        <v>0.28310000000000002</v>
      </c>
      <c r="E2289" s="19">
        <f>'Limiting Factor Scores'!E204</f>
        <v>3.25</v>
      </c>
      <c r="F2289" s="18">
        <f>'Limiting Factor Scores'!F204</f>
        <v>0.60624999999999996</v>
      </c>
      <c r="G2289" s="18">
        <f>'Limiting Factor Scores'!G204</f>
        <v>0.62399537041312192</v>
      </c>
      <c r="H2289" s="18">
        <f>'Limiting Factor Scores'!H204</f>
        <v>0.20529325096792211</v>
      </c>
      <c r="I2289" s="17">
        <f>LFAT!A145</f>
        <v>10</v>
      </c>
      <c r="J2289" s="16" t="str">
        <f>LFAT!B145</f>
        <v>Upland Treatments</v>
      </c>
      <c r="K2289" s="16" t="str">
        <f>LFAT!D145</f>
        <v>I</v>
      </c>
      <c r="L2289" s="19">
        <f>LFAT!F145</f>
        <v>0.5</v>
      </c>
      <c r="M2289" s="16" t="str">
        <f>LFAT!G145</f>
        <v>CD</v>
      </c>
      <c r="N2289" s="19">
        <f>LFAT!I145</f>
        <v>0.5</v>
      </c>
      <c r="O2289" s="18">
        <f>LFAT!J145</f>
        <v>0.25</v>
      </c>
      <c r="P2289" s="18">
        <f t="shared" si="105"/>
        <v>0.15156249999999999</v>
      </c>
      <c r="Q2289" s="18">
        <f t="shared" si="106"/>
        <v>0.15599884260328048</v>
      </c>
      <c r="R2289" s="18">
        <f t="shared" si="107"/>
        <v>5.1323312741980529E-2</v>
      </c>
    </row>
    <row r="2290" spans="1:18" ht="18" customHeight="1" x14ac:dyDescent="0.2">
      <c r="A2290" s="16" t="str">
        <f>'Limiting Factor Scores'!A205</f>
        <v>UGR13</v>
      </c>
      <c r="B2290" s="16" t="str">
        <f>'Limiting Factor Scores'!B205</f>
        <v>Upper Grande Ronde</v>
      </c>
      <c r="C2290" s="16" t="str">
        <f>'Limiting Factor Scores'!C205</f>
        <v>Non-Native Species Interactions and Competition</v>
      </c>
      <c r="D2290" s="18">
        <f>'Limiting Factor Scores'!D205</f>
        <v>0.28310000000000002</v>
      </c>
      <c r="E2290" s="19">
        <f>'Limiting Factor Scores'!E205</f>
        <v>2.88</v>
      </c>
      <c r="F2290" s="18">
        <f>'Limiting Factor Scores'!F205</f>
        <v>0.52300000000000002</v>
      </c>
      <c r="G2290" s="18">
        <f>'Limiting Factor Scores'!G205</f>
        <v>0.59541794207940246</v>
      </c>
      <c r="H2290" s="18">
        <f>'Limiting Factor Scores'!H205</f>
        <v>0.21003552984508642</v>
      </c>
      <c r="I2290" s="17">
        <f>LFAT!A151</f>
        <v>10</v>
      </c>
      <c r="J2290" s="16" t="str">
        <f>LFAT!B151</f>
        <v>Upland Treatments</v>
      </c>
      <c r="K2290" s="16" t="str">
        <f>LFAT!D151</f>
        <v>N</v>
      </c>
      <c r="L2290" s="19">
        <f>LFAT!F151</f>
        <v>0.1</v>
      </c>
      <c r="M2290" s="16" t="str">
        <f>LFAT!G151</f>
        <v>R</v>
      </c>
      <c r="N2290" s="19">
        <f>LFAT!I151</f>
        <v>0.1</v>
      </c>
      <c r="O2290" s="18">
        <f>LFAT!J151</f>
        <v>0.01</v>
      </c>
      <c r="P2290" s="18">
        <f t="shared" si="105"/>
        <v>5.2300000000000003E-3</v>
      </c>
      <c r="Q2290" s="18">
        <f t="shared" si="106"/>
        <v>5.954179420794025E-3</v>
      </c>
      <c r="R2290" s="18">
        <f t="shared" si="107"/>
        <v>2.1003552984508642E-3</v>
      </c>
    </row>
    <row r="2291" spans="1:18" ht="18" customHeight="1" x14ac:dyDescent="0.2">
      <c r="A2291" s="16" t="str">
        <f>'Limiting Factor Scores'!A206</f>
        <v>UGR13</v>
      </c>
      <c r="B2291" s="16" t="str">
        <f>'Limiting Factor Scores'!B206</f>
        <v>Upper Grande Ronde</v>
      </c>
      <c r="C2291" s="16" t="str">
        <f>'Limiting Factor Scores'!C206</f>
        <v>Predation</v>
      </c>
      <c r="D2291" s="18">
        <f>'Limiting Factor Scores'!D206</f>
        <v>0.28310000000000002</v>
      </c>
      <c r="E2291" s="19">
        <f>'Limiting Factor Scores'!E206</f>
        <v>2</v>
      </c>
      <c r="F2291" s="18">
        <f>'Limiting Factor Scores'!F206</f>
        <v>0.32500000000000001</v>
      </c>
      <c r="G2291" s="18">
        <f>'Limiting Factor Scores'!G206</f>
        <v>0.49421171443029749</v>
      </c>
      <c r="H2291" s="18">
        <f>'Limiting Factor Scores'!H206</f>
        <v>0.15110260289250002</v>
      </c>
      <c r="I2291" s="17">
        <f>LFAT!A149</f>
        <v>10</v>
      </c>
      <c r="J2291" s="16" t="str">
        <f>LFAT!B149</f>
        <v>Upland Treatments</v>
      </c>
      <c r="K2291" s="16" t="str">
        <f>LFAT!D149</f>
        <v>N</v>
      </c>
      <c r="L2291" s="19">
        <f>LFAT!F149</f>
        <v>0.1</v>
      </c>
      <c r="M2291" s="16" t="str">
        <f>LFAT!G149</f>
        <v>R</v>
      </c>
      <c r="N2291" s="19">
        <f>LFAT!I149</f>
        <v>0.1</v>
      </c>
      <c r="O2291" s="18">
        <f>LFAT!J149</f>
        <v>0.01</v>
      </c>
      <c r="P2291" s="18">
        <f t="shared" si="105"/>
        <v>3.2500000000000003E-3</v>
      </c>
      <c r="Q2291" s="18">
        <f t="shared" si="106"/>
        <v>4.9421171443029752E-3</v>
      </c>
      <c r="R2291" s="18">
        <f t="shared" si="107"/>
        <v>1.5110260289250001E-3</v>
      </c>
    </row>
    <row r="2292" spans="1:18" ht="18" customHeight="1" x14ac:dyDescent="0.2">
      <c r="A2292" s="16" t="str">
        <f>'Limiting Factor Scores'!A207</f>
        <v>UGR13</v>
      </c>
      <c r="B2292" s="16" t="str">
        <f>'Limiting Factor Scores'!B207</f>
        <v>Upper Grande Ronde</v>
      </c>
      <c r="C2292" s="16" t="str">
        <f>'Limiting Factor Scores'!C207</f>
        <v>Riparian Condition</v>
      </c>
      <c r="D2292" s="18">
        <f>'Limiting Factor Scores'!D207</f>
        <v>0.28310000000000002</v>
      </c>
      <c r="E2292" s="19">
        <f>'Limiting Factor Scores'!E207</f>
        <v>3.78</v>
      </c>
      <c r="F2292" s="18">
        <f>'Limiting Factor Scores'!F207</f>
        <v>0.72550000000000003</v>
      </c>
      <c r="G2292" s="18">
        <f>'Limiting Factor Scores'!G207</f>
        <v>1.2748791748189052</v>
      </c>
      <c r="H2292" s="18">
        <f>'Limiting Factor Scores'!H207</f>
        <v>0.41164366817537557</v>
      </c>
      <c r="I2292" s="17">
        <f>LFAT!A138</f>
        <v>10</v>
      </c>
      <c r="J2292" s="16" t="str">
        <f>LFAT!B138</f>
        <v>Upland Treatments</v>
      </c>
      <c r="K2292" s="16" t="str">
        <f>LFAT!D138</f>
        <v>N</v>
      </c>
      <c r="L2292" s="19">
        <f>LFAT!F138</f>
        <v>0.1</v>
      </c>
      <c r="M2292" s="16" t="str">
        <f>LFAT!G138</f>
        <v>R</v>
      </c>
      <c r="N2292" s="19">
        <f>LFAT!I138</f>
        <v>0.1</v>
      </c>
      <c r="O2292" s="18">
        <f>LFAT!J138</f>
        <v>0.01</v>
      </c>
      <c r="P2292" s="18">
        <f t="shared" si="105"/>
        <v>7.2550000000000002E-3</v>
      </c>
      <c r="Q2292" s="18">
        <f t="shared" si="106"/>
        <v>1.2748791748189053E-2</v>
      </c>
      <c r="R2292" s="18">
        <f t="shared" si="107"/>
        <v>4.1164366817537561E-3</v>
      </c>
    </row>
    <row r="2293" spans="1:18" ht="18" customHeight="1" x14ac:dyDescent="0.2">
      <c r="A2293" s="16" t="str">
        <f>'Limiting Factor Scores'!A208</f>
        <v>UGR13</v>
      </c>
      <c r="B2293" s="16" t="str">
        <f>'Limiting Factor Scores'!B208</f>
        <v>Upper Grande Ronde</v>
      </c>
      <c r="C2293" s="16" t="str">
        <f>'Limiting Factor Scores'!C208</f>
        <v>Side Channel and Wetland Habitat</v>
      </c>
      <c r="D2293" s="18">
        <f>'Limiting Factor Scores'!D208</f>
        <v>0.28310000000000002</v>
      </c>
      <c r="E2293" s="19">
        <f>'Limiting Factor Scores'!E208</f>
        <v>4.18</v>
      </c>
      <c r="F2293" s="18">
        <f>'Limiting Factor Scores'!F208</f>
        <v>0.8155</v>
      </c>
      <c r="G2293" s="18">
        <f>'Limiting Factor Scores'!G208</f>
        <v>1.7743858696042263</v>
      </c>
      <c r="H2293" s="18">
        <f>'Limiting Factor Scores'!H208</f>
        <v>0.51717741302467168</v>
      </c>
      <c r="I2293" s="17">
        <f>LFAT!A140</f>
        <v>10</v>
      </c>
      <c r="J2293" s="16" t="str">
        <f>LFAT!B140</f>
        <v>Upland Treatments</v>
      </c>
      <c r="K2293" s="16" t="str">
        <f>LFAT!D140</f>
        <v>N</v>
      </c>
      <c r="L2293" s="19">
        <f>LFAT!F140</f>
        <v>0.1</v>
      </c>
      <c r="M2293" s="16" t="str">
        <f>LFAT!G140</f>
        <v>R</v>
      </c>
      <c r="N2293" s="19">
        <f>LFAT!I140</f>
        <v>0.1</v>
      </c>
      <c r="O2293" s="18">
        <f>LFAT!J140</f>
        <v>0.01</v>
      </c>
      <c r="P2293" s="18">
        <f t="shared" si="105"/>
        <v>8.1550000000000008E-3</v>
      </c>
      <c r="Q2293" s="18">
        <f t="shared" si="106"/>
        <v>1.7743858696042263E-2</v>
      </c>
      <c r="R2293" s="18">
        <f t="shared" si="107"/>
        <v>5.1717741302467167E-3</v>
      </c>
    </row>
    <row r="2294" spans="1:18" ht="18" customHeight="1" x14ac:dyDescent="0.2">
      <c r="A2294" s="16" t="str">
        <f>'Limiting Factor Scores'!A209</f>
        <v>UGR13</v>
      </c>
      <c r="B2294" s="16" t="str">
        <f>'Limiting Factor Scores'!B209</f>
        <v>Upper Grande Ronde</v>
      </c>
      <c r="C2294" s="16" t="str">
        <f>'Limiting Factor Scores'!C209</f>
        <v>Summer Water Temperature</v>
      </c>
      <c r="D2294" s="18">
        <f>'Limiting Factor Scores'!D209</f>
        <v>0.28310000000000002</v>
      </c>
      <c r="E2294" s="19">
        <f>'Limiting Factor Scores'!E209</f>
        <v>3.56</v>
      </c>
      <c r="F2294" s="18">
        <f>'Limiting Factor Scores'!F209</f>
        <v>0.67600000000000005</v>
      </c>
      <c r="G2294" s="18">
        <f>'Limiting Factor Scores'!G209</f>
        <v>1.2740147085440894</v>
      </c>
      <c r="H2294" s="18">
        <f>'Limiting Factor Scores'!H209</f>
        <v>0.39869005353602238</v>
      </c>
      <c r="I2294" s="17">
        <f>LFAT!A146</f>
        <v>10</v>
      </c>
      <c r="J2294" s="16" t="str">
        <f>LFAT!B146</f>
        <v>Upland Treatments</v>
      </c>
      <c r="K2294" s="16" t="str">
        <f>LFAT!D146</f>
        <v>I</v>
      </c>
      <c r="L2294" s="19">
        <f>LFAT!F146</f>
        <v>0.5</v>
      </c>
      <c r="M2294" s="16" t="str">
        <f>LFAT!G146</f>
        <v>CD</v>
      </c>
      <c r="N2294" s="19">
        <f>LFAT!I146</f>
        <v>0.5</v>
      </c>
      <c r="O2294" s="18">
        <f>LFAT!J146</f>
        <v>0.25</v>
      </c>
      <c r="P2294" s="18">
        <f t="shared" si="105"/>
        <v>0.16900000000000001</v>
      </c>
      <c r="Q2294" s="18">
        <f t="shared" si="106"/>
        <v>0.31850367713602235</v>
      </c>
      <c r="R2294" s="18">
        <f t="shared" si="107"/>
        <v>9.9672513384005595E-2</v>
      </c>
    </row>
    <row r="2295" spans="1:18" ht="18" customHeight="1" x14ac:dyDescent="0.2">
      <c r="A2295" s="16" t="str">
        <f>'Limiting Factor Scores'!A210</f>
        <v>UGR13</v>
      </c>
      <c r="B2295" s="16" t="str">
        <f>'Limiting Factor Scores'!B210</f>
        <v>Upper Grande Ronde</v>
      </c>
      <c r="C2295" s="16" t="str">
        <f>'Limiting Factor Scores'!C210</f>
        <v>Water Quality</v>
      </c>
      <c r="D2295" s="18">
        <f>'Limiting Factor Scores'!D210</f>
        <v>0.28310000000000002</v>
      </c>
      <c r="E2295" s="19">
        <f>'Limiting Factor Scores'!E210</f>
        <v>2.62</v>
      </c>
      <c r="F2295" s="18">
        <f>'Limiting Factor Scores'!F210</f>
        <v>0.46450000000000002</v>
      </c>
      <c r="G2295" s="18">
        <f>'Limiting Factor Scores'!G210</f>
        <v>0.76551756627807155</v>
      </c>
      <c r="H2295" s="18">
        <f>'Limiting Factor Scores'!H210</f>
        <v>0.21249452640447644</v>
      </c>
      <c r="I2295" s="17">
        <f>LFAT!A148</f>
        <v>10</v>
      </c>
      <c r="J2295" s="16" t="str">
        <f>LFAT!B148</f>
        <v>Upland Treatments</v>
      </c>
      <c r="K2295" s="16" t="str">
        <f>LFAT!D148</f>
        <v>I</v>
      </c>
      <c r="L2295" s="19">
        <f>LFAT!F148</f>
        <v>0.5</v>
      </c>
      <c r="M2295" s="16" t="str">
        <f>LFAT!G148</f>
        <v>CD</v>
      </c>
      <c r="N2295" s="19">
        <f>LFAT!I148</f>
        <v>0.5</v>
      </c>
      <c r="O2295" s="18">
        <f>LFAT!J148</f>
        <v>0.25</v>
      </c>
      <c r="P2295" s="18">
        <f t="shared" si="105"/>
        <v>0.11612500000000001</v>
      </c>
      <c r="Q2295" s="18">
        <f t="shared" si="106"/>
        <v>0.19137939156951789</v>
      </c>
      <c r="R2295" s="18">
        <f t="shared" si="107"/>
        <v>5.312363160111911E-2</v>
      </c>
    </row>
    <row r="2296" spans="1:18" ht="18" customHeight="1" x14ac:dyDescent="0.2">
      <c r="A2296" s="16" t="str">
        <f>'Limiting Factor Scores'!A211</f>
        <v>UGR13</v>
      </c>
      <c r="B2296" s="16" t="str">
        <f>'Limiting Factor Scores'!B211</f>
        <v>Upper Grande Ronde</v>
      </c>
      <c r="C2296" s="16" t="str">
        <f>'Limiting Factor Scores'!C211</f>
        <v>Winter Water Temperature</v>
      </c>
      <c r="D2296" s="18">
        <f>'Limiting Factor Scores'!D211</f>
        <v>0.28310000000000002</v>
      </c>
      <c r="E2296" s="19">
        <f>'Limiting Factor Scores'!E211</f>
        <v>2.62</v>
      </c>
      <c r="F2296" s="18">
        <f>'Limiting Factor Scores'!F211</f>
        <v>0.46450000000000002</v>
      </c>
      <c r="G2296" s="18">
        <f>'Limiting Factor Scores'!G211</f>
        <v>0.63026047466164303</v>
      </c>
      <c r="H2296" s="18">
        <f>'Limiting Factor Scores'!H211</f>
        <v>0.17166379189265643</v>
      </c>
      <c r="I2296" s="17">
        <f>LFAT!A147</f>
        <v>10</v>
      </c>
      <c r="J2296" s="16" t="str">
        <f>LFAT!B147</f>
        <v>Upland Treatments</v>
      </c>
      <c r="K2296" s="16" t="str">
        <f>LFAT!D147</f>
        <v>N</v>
      </c>
      <c r="L2296" s="19">
        <f>LFAT!F147</f>
        <v>0.1</v>
      </c>
      <c r="M2296" s="16" t="str">
        <f>LFAT!G147</f>
        <v>R</v>
      </c>
      <c r="N2296" s="19">
        <f>LFAT!I147</f>
        <v>0.1</v>
      </c>
      <c r="O2296" s="18">
        <f>LFAT!J147</f>
        <v>0.01</v>
      </c>
      <c r="P2296" s="18">
        <f t="shared" si="105"/>
        <v>4.6450000000000007E-3</v>
      </c>
      <c r="Q2296" s="18">
        <f t="shared" si="106"/>
        <v>6.3026047466164309E-3</v>
      </c>
      <c r="R2296" s="18">
        <f t="shared" si="107"/>
        <v>1.7166379189265644E-3</v>
      </c>
    </row>
    <row r="2297" spans="1:18" ht="18" customHeight="1" x14ac:dyDescent="0.2">
      <c r="A2297" s="16" t="str">
        <f>'Limiting Factor Scores'!A197</f>
        <v>UGR13</v>
      </c>
      <c r="B2297" s="16" t="str">
        <f>'Limiting Factor Scores'!B197</f>
        <v>Upper Grande Ronde</v>
      </c>
      <c r="C2297" s="16" t="str">
        <f>'Limiting Factor Scores'!C197</f>
        <v>Altered Flow Timing</v>
      </c>
      <c r="D2297" s="18">
        <f>'Limiting Factor Scores'!D197</f>
        <v>0.28310000000000002</v>
      </c>
      <c r="E2297" s="19">
        <f>'Limiting Factor Scores'!E197</f>
        <v>3.3</v>
      </c>
      <c r="F2297" s="18">
        <f>'Limiting Factor Scores'!F197</f>
        <v>0.61750000000000005</v>
      </c>
      <c r="G2297" s="18">
        <f>'Limiting Factor Scores'!G197</f>
        <v>0.91652613931068783</v>
      </c>
      <c r="H2297" s="18">
        <f>'Limiting Factor Scores'!H197</f>
        <v>0.25506647752734485</v>
      </c>
      <c r="I2297" s="17">
        <f>LFAT!A158</f>
        <v>11</v>
      </c>
      <c r="J2297" s="16" t="str">
        <f>LFAT!B158</f>
        <v>Species Management (non-native or unnatural)</v>
      </c>
      <c r="K2297" s="16" t="str">
        <f>LFAT!D158</f>
        <v>N</v>
      </c>
      <c r="L2297" s="19">
        <f>LFAT!F158</f>
        <v>0.1</v>
      </c>
      <c r="M2297" s="16" t="str">
        <f>LFAT!G158</f>
        <v>R</v>
      </c>
      <c r="N2297" s="19">
        <f>LFAT!I158</f>
        <v>0.1</v>
      </c>
      <c r="O2297" s="18">
        <f>LFAT!J158</f>
        <v>0.01</v>
      </c>
      <c r="P2297" s="18">
        <f t="shared" si="105"/>
        <v>6.1750000000000008E-3</v>
      </c>
      <c r="Q2297" s="18">
        <f t="shared" si="106"/>
        <v>9.1652613931068778E-3</v>
      </c>
      <c r="R2297" s="18">
        <f t="shared" si="107"/>
        <v>2.5506647752734485E-3</v>
      </c>
    </row>
    <row r="2298" spans="1:18" ht="18" customHeight="1" x14ac:dyDescent="0.2">
      <c r="A2298" s="16" t="str">
        <f>'Limiting Factor Scores'!A198</f>
        <v>UGR13</v>
      </c>
      <c r="B2298" s="16" t="str">
        <f>'Limiting Factor Scores'!B198</f>
        <v>Upper Grande Ronde</v>
      </c>
      <c r="C2298" s="16" t="str">
        <f>'Limiting Factor Scores'!C198</f>
        <v>Altered Primary Productivity</v>
      </c>
      <c r="D2298" s="18">
        <f>'Limiting Factor Scores'!D198</f>
        <v>0.28310000000000002</v>
      </c>
      <c r="E2298" s="19">
        <f>'Limiting Factor Scores'!E198</f>
        <v>3.91</v>
      </c>
      <c r="F2298" s="18">
        <f>'Limiting Factor Scores'!F198</f>
        <v>0.75475000000000003</v>
      </c>
      <c r="G2298" s="18">
        <f>'Limiting Factor Scores'!G198</f>
        <v>0.77684207145452178</v>
      </c>
      <c r="H2298" s="18">
        <f>'Limiting Factor Scores'!H198</f>
        <v>0.22247597004458314</v>
      </c>
      <c r="I2298" s="17">
        <f>LFAT!A165</f>
        <v>11</v>
      </c>
      <c r="J2298" s="16" t="str">
        <f>LFAT!B165</f>
        <v>Species Management (non-native or unnatural)</v>
      </c>
      <c r="K2298" s="16" t="str">
        <f>LFAT!D165</f>
        <v>N</v>
      </c>
      <c r="L2298" s="19">
        <f>LFAT!F165</f>
        <v>0.1</v>
      </c>
      <c r="M2298" s="16" t="str">
        <f>LFAT!G165</f>
        <v>R</v>
      </c>
      <c r="N2298" s="19">
        <f>LFAT!I165</f>
        <v>0.1</v>
      </c>
      <c r="O2298" s="18">
        <f>LFAT!J165</f>
        <v>0.01</v>
      </c>
      <c r="P2298" s="18">
        <f t="shared" si="105"/>
        <v>7.5475000000000004E-3</v>
      </c>
      <c r="Q2298" s="18">
        <f t="shared" si="106"/>
        <v>7.768420714545218E-3</v>
      </c>
      <c r="R2298" s="18">
        <f t="shared" si="107"/>
        <v>2.2247597004458313E-3</v>
      </c>
    </row>
    <row r="2299" spans="1:18" ht="18" customHeight="1" x14ac:dyDescent="0.2">
      <c r="A2299" s="16" t="str">
        <f>'Limiting Factor Scores'!A199</f>
        <v>UGR13</v>
      </c>
      <c r="B2299" s="16" t="str">
        <f>'Limiting Factor Scores'!B199</f>
        <v>Upper Grande Ronde</v>
      </c>
      <c r="C2299" s="16" t="str">
        <f>'Limiting Factor Scores'!C199</f>
        <v>Anthropogenic Barriers</v>
      </c>
      <c r="D2299" s="18">
        <f>'Limiting Factor Scores'!D199</f>
        <v>0.28310000000000002</v>
      </c>
      <c r="E2299" s="19">
        <f>'Limiting Factor Scores'!E199</f>
        <v>1.82</v>
      </c>
      <c r="F2299" s="18">
        <f>'Limiting Factor Scores'!F199</f>
        <v>0.28449999999999998</v>
      </c>
      <c r="G2299" s="18">
        <f>'Limiting Factor Scores'!G199</f>
        <v>0.4274476345508092</v>
      </c>
      <c r="H2299" s="18">
        <f>'Limiting Factor Scores'!H199</f>
        <v>0.13537951191710199</v>
      </c>
      <c r="I2299" s="17">
        <f>LFAT!A152</f>
        <v>11</v>
      </c>
      <c r="J2299" s="16" t="str">
        <f>LFAT!B152</f>
        <v>Species Management (non-native or unnatural)</v>
      </c>
      <c r="K2299" s="16" t="str">
        <f>LFAT!D152</f>
        <v>N</v>
      </c>
      <c r="L2299" s="19">
        <f>LFAT!F152</f>
        <v>0.1</v>
      </c>
      <c r="M2299" s="16" t="str">
        <f>LFAT!G152</f>
        <v>R</v>
      </c>
      <c r="N2299" s="19">
        <f>LFAT!I152</f>
        <v>0.1</v>
      </c>
      <c r="O2299" s="18">
        <f>LFAT!J152</f>
        <v>0.01</v>
      </c>
      <c r="P2299" s="18">
        <f t="shared" si="105"/>
        <v>2.8449999999999999E-3</v>
      </c>
      <c r="Q2299" s="18">
        <f t="shared" si="106"/>
        <v>4.2744763455080919E-3</v>
      </c>
      <c r="R2299" s="18">
        <f t="shared" si="107"/>
        <v>1.3537951191710199E-3</v>
      </c>
    </row>
    <row r="2300" spans="1:18" ht="18" customHeight="1" x14ac:dyDescent="0.2">
      <c r="A2300" s="16" t="str">
        <f>'Limiting Factor Scores'!A200</f>
        <v>UGR13</v>
      </c>
      <c r="B2300" s="16" t="str">
        <f>'Limiting Factor Scores'!B200</f>
        <v>Upper Grande Ronde</v>
      </c>
      <c r="C2300" s="16" t="str">
        <f>'Limiting Factor Scores'!C200</f>
        <v>Channel and Habitat Structure</v>
      </c>
      <c r="D2300" s="18">
        <f>'Limiting Factor Scores'!D200</f>
        <v>0.28310000000000002</v>
      </c>
      <c r="E2300" s="19">
        <f>'Limiting Factor Scores'!E200</f>
        <v>4.37</v>
      </c>
      <c r="F2300" s="18">
        <f>'Limiting Factor Scores'!F200</f>
        <v>0.85824999999999996</v>
      </c>
      <c r="G2300" s="18">
        <f>'Limiting Factor Scores'!G200</f>
        <v>2.1173150104018954</v>
      </c>
      <c r="H2300" s="18">
        <f>'Limiting Factor Scores'!H200</f>
        <v>0.64097373175709049</v>
      </c>
      <c r="I2300" s="17">
        <f>LFAT!A156</f>
        <v>11</v>
      </c>
      <c r="J2300" s="16" t="str">
        <f>LFAT!B156</f>
        <v>Species Management (non-native or unnatural)</v>
      </c>
      <c r="K2300" s="16" t="str">
        <f>LFAT!D156</f>
        <v>N</v>
      </c>
      <c r="L2300" s="19">
        <f>LFAT!F156</f>
        <v>0.1</v>
      </c>
      <c r="M2300" s="16" t="str">
        <f>LFAT!G156</f>
        <v>R</v>
      </c>
      <c r="N2300" s="19">
        <f>LFAT!I156</f>
        <v>0.1</v>
      </c>
      <c r="O2300" s="18">
        <f>LFAT!J156</f>
        <v>0.01</v>
      </c>
      <c r="P2300" s="18">
        <f t="shared" si="105"/>
        <v>8.5824999999999999E-3</v>
      </c>
      <c r="Q2300" s="18">
        <f t="shared" si="106"/>
        <v>2.1173150104018955E-2</v>
      </c>
      <c r="R2300" s="18">
        <f t="shared" si="107"/>
        <v>6.4097373175709049E-3</v>
      </c>
    </row>
    <row r="2301" spans="1:18" ht="18" customHeight="1" x14ac:dyDescent="0.2">
      <c r="A2301" s="16" t="str">
        <f>'Limiting Factor Scores'!A201</f>
        <v>UGR13</v>
      </c>
      <c r="B2301" s="16" t="str">
        <f>'Limiting Factor Scores'!B201</f>
        <v>Upper Grande Ronde</v>
      </c>
      <c r="C2301" s="16" t="str">
        <f>'Limiting Factor Scores'!C201</f>
        <v>Decreased Sediment Quantity</v>
      </c>
      <c r="D2301" s="18">
        <f>'Limiting Factor Scores'!D201</f>
        <v>0.28310000000000002</v>
      </c>
      <c r="E2301" s="19">
        <f>'Limiting Factor Scores'!E201</f>
        <v>4</v>
      </c>
      <c r="F2301" s="18">
        <f>'Limiting Factor Scores'!F201</f>
        <v>0.77500000000000002</v>
      </c>
      <c r="G2301" s="18">
        <f>'Limiting Factor Scores'!G201</f>
        <v>1.1361915179511726</v>
      </c>
      <c r="H2301" s="18">
        <f>'Limiting Factor Scores'!H201</f>
        <v>0.33845969952289756</v>
      </c>
      <c r="I2301" s="17">
        <f>LFAT!A159</f>
        <v>11</v>
      </c>
      <c r="J2301" s="16" t="str">
        <f>LFAT!B159</f>
        <v>Species Management (non-native or unnatural)</v>
      </c>
      <c r="K2301" s="16" t="str">
        <f>LFAT!D159</f>
        <v>N</v>
      </c>
      <c r="L2301" s="19">
        <f>LFAT!F159</f>
        <v>0.1</v>
      </c>
      <c r="M2301" s="16" t="str">
        <f>LFAT!G159</f>
        <v>R</v>
      </c>
      <c r="N2301" s="19">
        <f>LFAT!I159</f>
        <v>0.1</v>
      </c>
      <c r="O2301" s="18">
        <f>LFAT!J159</f>
        <v>0.01</v>
      </c>
      <c r="P2301" s="18">
        <f t="shared" si="105"/>
        <v>7.7500000000000008E-3</v>
      </c>
      <c r="Q2301" s="18">
        <f t="shared" si="106"/>
        <v>1.1361915179511725E-2</v>
      </c>
      <c r="R2301" s="18">
        <f t="shared" si="107"/>
        <v>3.3845969952289758E-3</v>
      </c>
    </row>
    <row r="2302" spans="1:18" ht="18" customHeight="1" x14ac:dyDescent="0.2">
      <c r="A2302" s="16" t="str">
        <f>'Limiting Factor Scores'!A202</f>
        <v>UGR13</v>
      </c>
      <c r="B2302" s="16" t="str">
        <f>'Limiting Factor Scores'!B202</f>
        <v>Upper Grande Ronde</v>
      </c>
      <c r="C2302" s="16" t="str">
        <f>'Limiting Factor Scores'!C202</f>
        <v>Decreased Water Quantity</v>
      </c>
      <c r="D2302" s="18">
        <f>'Limiting Factor Scores'!D202</f>
        <v>0.28310000000000002</v>
      </c>
      <c r="E2302" s="19">
        <f>'Limiting Factor Scores'!E202</f>
        <v>3.63</v>
      </c>
      <c r="F2302" s="18">
        <f>'Limiting Factor Scores'!F202</f>
        <v>0.69174999999999998</v>
      </c>
      <c r="G2302" s="18">
        <f>'Limiting Factor Scores'!G202</f>
        <v>1.4673593704023826</v>
      </c>
      <c r="H2302" s="18">
        <f>'Limiting Factor Scores'!H202</f>
        <v>0.42409343557505996</v>
      </c>
      <c r="I2302" s="17">
        <f>LFAT!A157</f>
        <v>11</v>
      </c>
      <c r="J2302" s="16" t="str">
        <f>LFAT!B157</f>
        <v>Species Management (non-native or unnatural)</v>
      </c>
      <c r="K2302" s="16" t="str">
        <f>LFAT!D157</f>
        <v>N</v>
      </c>
      <c r="L2302" s="19">
        <f>LFAT!F157</f>
        <v>0.1</v>
      </c>
      <c r="M2302" s="16" t="str">
        <f>LFAT!G157</f>
        <v>R</v>
      </c>
      <c r="N2302" s="19">
        <f>LFAT!I157</f>
        <v>0.1</v>
      </c>
      <c r="O2302" s="18">
        <f>LFAT!J157</f>
        <v>0.01</v>
      </c>
      <c r="P2302" s="18">
        <f t="shared" si="105"/>
        <v>6.9175E-3</v>
      </c>
      <c r="Q2302" s="18">
        <f t="shared" si="106"/>
        <v>1.4673593704023826E-2</v>
      </c>
      <c r="R2302" s="18">
        <f t="shared" si="107"/>
        <v>4.2409343557506E-3</v>
      </c>
    </row>
    <row r="2303" spans="1:18" ht="18" customHeight="1" x14ac:dyDescent="0.2">
      <c r="A2303" s="16" t="str">
        <f>'Limiting Factor Scores'!A203</f>
        <v>UGR13</v>
      </c>
      <c r="B2303" s="16" t="str">
        <f>'Limiting Factor Scores'!B203</f>
        <v>Upper Grande Ronde</v>
      </c>
      <c r="C2303" s="16" t="str">
        <f>'Limiting Factor Scores'!C203</f>
        <v>Floodplain Condition</v>
      </c>
      <c r="D2303" s="18">
        <f>'Limiting Factor Scores'!D203</f>
        <v>0.28310000000000002</v>
      </c>
      <c r="E2303" s="19">
        <f>'Limiting Factor Scores'!E203</f>
        <v>3.95</v>
      </c>
      <c r="F2303" s="18">
        <f>'Limiting Factor Scores'!F203</f>
        <v>0.76375000000000004</v>
      </c>
      <c r="G2303" s="18">
        <f>'Limiting Factor Scores'!G203</f>
        <v>1.3142942777712365</v>
      </c>
      <c r="H2303" s="18">
        <f>'Limiting Factor Scores'!H203</f>
        <v>0.37316073253577242</v>
      </c>
      <c r="I2303" s="17">
        <f>LFAT!A154</f>
        <v>11</v>
      </c>
      <c r="J2303" s="16" t="str">
        <f>LFAT!B154</f>
        <v>Species Management (non-native or unnatural)</v>
      </c>
      <c r="K2303" s="16" t="str">
        <f>LFAT!D154</f>
        <v>N</v>
      </c>
      <c r="L2303" s="19">
        <f>LFAT!F154</f>
        <v>0.1</v>
      </c>
      <c r="M2303" s="16" t="str">
        <f>LFAT!G154</f>
        <v>R</v>
      </c>
      <c r="N2303" s="19">
        <f>LFAT!I154</f>
        <v>0.1</v>
      </c>
      <c r="O2303" s="18">
        <f>LFAT!J154</f>
        <v>0.01</v>
      </c>
      <c r="P2303" s="18">
        <f t="shared" si="105"/>
        <v>7.6375000000000002E-3</v>
      </c>
      <c r="Q2303" s="18">
        <f t="shared" si="106"/>
        <v>1.3142942777712366E-2</v>
      </c>
      <c r="R2303" s="18">
        <f t="shared" si="107"/>
        <v>3.7316073253577243E-3</v>
      </c>
    </row>
    <row r="2304" spans="1:18" ht="18" customHeight="1" x14ac:dyDescent="0.2">
      <c r="A2304" s="16" t="str">
        <f>'Limiting Factor Scores'!A204</f>
        <v>UGR13</v>
      </c>
      <c r="B2304" s="16" t="str">
        <f>'Limiting Factor Scores'!B204</f>
        <v>Upper Grande Ronde</v>
      </c>
      <c r="C2304" s="16" t="str">
        <f>'Limiting Factor Scores'!C204</f>
        <v>Increased Sediment Quantity</v>
      </c>
      <c r="D2304" s="18">
        <f>'Limiting Factor Scores'!D204</f>
        <v>0.28310000000000002</v>
      </c>
      <c r="E2304" s="19">
        <f>'Limiting Factor Scores'!E204</f>
        <v>3.25</v>
      </c>
      <c r="F2304" s="18">
        <f>'Limiting Factor Scores'!F204</f>
        <v>0.60624999999999996</v>
      </c>
      <c r="G2304" s="18">
        <f>'Limiting Factor Scores'!G204</f>
        <v>0.62399537041312192</v>
      </c>
      <c r="H2304" s="18">
        <f>'Limiting Factor Scores'!H204</f>
        <v>0.20529325096792211</v>
      </c>
      <c r="I2304" s="17">
        <f>LFAT!A160</f>
        <v>11</v>
      </c>
      <c r="J2304" s="16" t="str">
        <f>LFAT!B160</f>
        <v>Species Management (non-native or unnatural)</v>
      </c>
      <c r="K2304" s="16" t="str">
        <f>LFAT!D160</f>
        <v>N</v>
      </c>
      <c r="L2304" s="19">
        <f>LFAT!F160</f>
        <v>0.1</v>
      </c>
      <c r="M2304" s="16" t="str">
        <f>LFAT!G160</f>
        <v>R</v>
      </c>
      <c r="N2304" s="19">
        <f>LFAT!I160</f>
        <v>0.1</v>
      </c>
      <c r="O2304" s="18">
        <f>LFAT!J160</f>
        <v>0.01</v>
      </c>
      <c r="P2304" s="18">
        <f t="shared" si="105"/>
        <v>6.0624999999999993E-3</v>
      </c>
      <c r="Q2304" s="18">
        <f t="shared" si="106"/>
        <v>6.2399537041312189E-3</v>
      </c>
      <c r="R2304" s="18">
        <f t="shared" si="107"/>
        <v>2.0529325096792211E-3</v>
      </c>
    </row>
    <row r="2305" spans="1:18" ht="18" customHeight="1" x14ac:dyDescent="0.2">
      <c r="A2305" s="16" t="str">
        <f>'Limiting Factor Scores'!A205</f>
        <v>UGR13</v>
      </c>
      <c r="B2305" s="16" t="str">
        <f>'Limiting Factor Scores'!B205</f>
        <v>Upper Grande Ronde</v>
      </c>
      <c r="C2305" s="16" t="str">
        <f>'Limiting Factor Scores'!C205</f>
        <v>Non-Native Species Interactions and Competition</v>
      </c>
      <c r="D2305" s="18">
        <f>'Limiting Factor Scores'!D205</f>
        <v>0.28310000000000002</v>
      </c>
      <c r="E2305" s="19">
        <f>'Limiting Factor Scores'!E205</f>
        <v>2.88</v>
      </c>
      <c r="F2305" s="18">
        <f>'Limiting Factor Scores'!F205</f>
        <v>0.52300000000000002</v>
      </c>
      <c r="G2305" s="18">
        <f>'Limiting Factor Scores'!G205</f>
        <v>0.59541794207940246</v>
      </c>
      <c r="H2305" s="18">
        <f>'Limiting Factor Scores'!H205</f>
        <v>0.21003552984508642</v>
      </c>
      <c r="I2305" s="17">
        <f>LFAT!A166</f>
        <v>11</v>
      </c>
      <c r="J2305" s="16" t="str">
        <f>LFAT!B166</f>
        <v>Species Management (non-native or unnatural)</v>
      </c>
      <c r="K2305" s="16" t="str">
        <f>LFAT!D166</f>
        <v>D</v>
      </c>
      <c r="L2305" s="19">
        <f>LFAT!F166</f>
        <v>1</v>
      </c>
      <c r="M2305" s="16" t="str">
        <f>LFAT!G166</f>
        <v>C</v>
      </c>
      <c r="N2305" s="19">
        <f>LFAT!I166</f>
        <v>1</v>
      </c>
      <c r="O2305" s="18">
        <f>LFAT!J166</f>
        <v>1</v>
      </c>
      <c r="P2305" s="18">
        <f t="shared" si="105"/>
        <v>0.52300000000000002</v>
      </c>
      <c r="Q2305" s="18">
        <f t="shared" si="106"/>
        <v>0.59541794207940246</v>
      </c>
      <c r="R2305" s="18">
        <f t="shared" si="107"/>
        <v>0.21003552984508642</v>
      </c>
    </row>
    <row r="2306" spans="1:18" ht="18" customHeight="1" x14ac:dyDescent="0.2">
      <c r="A2306" s="16" t="str">
        <f>'Limiting Factor Scores'!A206</f>
        <v>UGR13</v>
      </c>
      <c r="B2306" s="16" t="str">
        <f>'Limiting Factor Scores'!B206</f>
        <v>Upper Grande Ronde</v>
      </c>
      <c r="C2306" s="16" t="str">
        <f>'Limiting Factor Scores'!C206</f>
        <v>Predation</v>
      </c>
      <c r="D2306" s="18">
        <f>'Limiting Factor Scores'!D206</f>
        <v>0.28310000000000002</v>
      </c>
      <c r="E2306" s="19">
        <f>'Limiting Factor Scores'!E206</f>
        <v>2</v>
      </c>
      <c r="F2306" s="18">
        <f>'Limiting Factor Scores'!F206</f>
        <v>0.32500000000000001</v>
      </c>
      <c r="G2306" s="18">
        <f>'Limiting Factor Scores'!G206</f>
        <v>0.49421171443029749</v>
      </c>
      <c r="H2306" s="18">
        <f>'Limiting Factor Scores'!H206</f>
        <v>0.15110260289250002</v>
      </c>
      <c r="I2306" s="17">
        <f>LFAT!A164</f>
        <v>11</v>
      </c>
      <c r="J2306" s="16" t="str">
        <f>LFAT!B164</f>
        <v>Species Management (non-native or unnatural)</v>
      </c>
      <c r="K2306" s="16" t="str">
        <f>LFAT!D164</f>
        <v>D</v>
      </c>
      <c r="L2306" s="19">
        <f>LFAT!F164</f>
        <v>1</v>
      </c>
      <c r="M2306" s="16" t="str">
        <f>LFAT!G164</f>
        <v>C</v>
      </c>
      <c r="N2306" s="19">
        <f>LFAT!I164</f>
        <v>1</v>
      </c>
      <c r="O2306" s="18">
        <f>LFAT!J164</f>
        <v>1</v>
      </c>
      <c r="P2306" s="18">
        <f t="shared" ref="P2306:P2369" si="108">F2306*O2306</f>
        <v>0.32500000000000001</v>
      </c>
      <c r="Q2306" s="18">
        <f t="shared" ref="Q2306:Q2369" si="109">G2306*O2306</f>
        <v>0.49421171443029749</v>
      </c>
      <c r="R2306" s="18">
        <f t="shared" ref="R2306:R2369" si="110">H2306*O2306</f>
        <v>0.15110260289250002</v>
      </c>
    </row>
    <row r="2307" spans="1:18" ht="18" customHeight="1" x14ac:dyDescent="0.2">
      <c r="A2307" s="16" t="str">
        <f>'Limiting Factor Scores'!A207</f>
        <v>UGR13</v>
      </c>
      <c r="B2307" s="16" t="str">
        <f>'Limiting Factor Scores'!B207</f>
        <v>Upper Grande Ronde</v>
      </c>
      <c r="C2307" s="16" t="str">
        <f>'Limiting Factor Scores'!C207</f>
        <v>Riparian Condition</v>
      </c>
      <c r="D2307" s="18">
        <f>'Limiting Factor Scores'!D207</f>
        <v>0.28310000000000002</v>
      </c>
      <c r="E2307" s="19">
        <f>'Limiting Factor Scores'!E207</f>
        <v>3.78</v>
      </c>
      <c r="F2307" s="18">
        <f>'Limiting Factor Scores'!F207</f>
        <v>0.72550000000000003</v>
      </c>
      <c r="G2307" s="18">
        <f>'Limiting Factor Scores'!G207</f>
        <v>1.2748791748189052</v>
      </c>
      <c r="H2307" s="18">
        <f>'Limiting Factor Scores'!H207</f>
        <v>0.41164366817537557</v>
      </c>
      <c r="I2307" s="17">
        <f>LFAT!A153</f>
        <v>11</v>
      </c>
      <c r="J2307" s="16" t="str">
        <f>LFAT!B153</f>
        <v>Species Management (non-native or unnatural)</v>
      </c>
      <c r="K2307" s="16" t="str">
        <f>LFAT!D153</f>
        <v>N</v>
      </c>
      <c r="L2307" s="19">
        <f>LFAT!F153</f>
        <v>0.1</v>
      </c>
      <c r="M2307" s="16" t="str">
        <f>LFAT!G153</f>
        <v>R</v>
      </c>
      <c r="N2307" s="19">
        <f>LFAT!I153</f>
        <v>0.1</v>
      </c>
      <c r="O2307" s="18">
        <f>LFAT!J153</f>
        <v>0.01</v>
      </c>
      <c r="P2307" s="18">
        <f t="shared" si="108"/>
        <v>7.2550000000000002E-3</v>
      </c>
      <c r="Q2307" s="18">
        <f t="shared" si="109"/>
        <v>1.2748791748189053E-2</v>
      </c>
      <c r="R2307" s="18">
        <f t="shared" si="110"/>
        <v>4.1164366817537561E-3</v>
      </c>
    </row>
    <row r="2308" spans="1:18" ht="18" customHeight="1" x14ac:dyDescent="0.2">
      <c r="A2308" s="16" t="str">
        <f>'Limiting Factor Scores'!A208</f>
        <v>UGR13</v>
      </c>
      <c r="B2308" s="16" t="str">
        <f>'Limiting Factor Scores'!B208</f>
        <v>Upper Grande Ronde</v>
      </c>
      <c r="C2308" s="16" t="str">
        <f>'Limiting Factor Scores'!C208</f>
        <v>Side Channel and Wetland Habitat</v>
      </c>
      <c r="D2308" s="18">
        <f>'Limiting Factor Scores'!D208</f>
        <v>0.28310000000000002</v>
      </c>
      <c r="E2308" s="19">
        <f>'Limiting Factor Scores'!E208</f>
        <v>4.18</v>
      </c>
      <c r="F2308" s="18">
        <f>'Limiting Factor Scores'!F208</f>
        <v>0.8155</v>
      </c>
      <c r="G2308" s="18">
        <f>'Limiting Factor Scores'!G208</f>
        <v>1.7743858696042263</v>
      </c>
      <c r="H2308" s="18">
        <f>'Limiting Factor Scores'!H208</f>
        <v>0.51717741302467168</v>
      </c>
      <c r="I2308" s="17">
        <f>LFAT!A155</f>
        <v>11</v>
      </c>
      <c r="J2308" s="16" t="str">
        <f>LFAT!B155</f>
        <v>Species Management (non-native or unnatural)</v>
      </c>
      <c r="K2308" s="16" t="str">
        <f>LFAT!D155</f>
        <v>N</v>
      </c>
      <c r="L2308" s="19">
        <f>LFAT!F155</f>
        <v>0.1</v>
      </c>
      <c r="M2308" s="16" t="str">
        <f>LFAT!G155</f>
        <v>R</v>
      </c>
      <c r="N2308" s="19">
        <f>LFAT!I155</f>
        <v>0.1</v>
      </c>
      <c r="O2308" s="18">
        <f>LFAT!J155</f>
        <v>0.01</v>
      </c>
      <c r="P2308" s="18">
        <f t="shared" si="108"/>
        <v>8.1550000000000008E-3</v>
      </c>
      <c r="Q2308" s="18">
        <f t="shared" si="109"/>
        <v>1.7743858696042263E-2</v>
      </c>
      <c r="R2308" s="18">
        <f t="shared" si="110"/>
        <v>5.1717741302467167E-3</v>
      </c>
    </row>
    <row r="2309" spans="1:18" ht="18" customHeight="1" x14ac:dyDescent="0.2">
      <c r="A2309" s="16" t="str">
        <f>'Limiting Factor Scores'!A209</f>
        <v>UGR13</v>
      </c>
      <c r="B2309" s="16" t="str">
        <f>'Limiting Factor Scores'!B209</f>
        <v>Upper Grande Ronde</v>
      </c>
      <c r="C2309" s="16" t="str">
        <f>'Limiting Factor Scores'!C209</f>
        <v>Summer Water Temperature</v>
      </c>
      <c r="D2309" s="18">
        <f>'Limiting Factor Scores'!D209</f>
        <v>0.28310000000000002</v>
      </c>
      <c r="E2309" s="19">
        <f>'Limiting Factor Scores'!E209</f>
        <v>3.56</v>
      </c>
      <c r="F2309" s="18">
        <f>'Limiting Factor Scores'!F209</f>
        <v>0.67600000000000005</v>
      </c>
      <c r="G2309" s="18">
        <f>'Limiting Factor Scores'!G209</f>
        <v>1.2740147085440894</v>
      </c>
      <c r="H2309" s="18">
        <f>'Limiting Factor Scores'!H209</f>
        <v>0.39869005353602238</v>
      </c>
      <c r="I2309" s="17">
        <f>LFAT!A161</f>
        <v>11</v>
      </c>
      <c r="J2309" s="16" t="str">
        <f>LFAT!B161</f>
        <v>Species Management (non-native or unnatural)</v>
      </c>
      <c r="K2309" s="16" t="str">
        <f>LFAT!D161</f>
        <v>N</v>
      </c>
      <c r="L2309" s="19">
        <f>LFAT!F161</f>
        <v>0.1</v>
      </c>
      <c r="M2309" s="16" t="str">
        <f>LFAT!G161</f>
        <v>R</v>
      </c>
      <c r="N2309" s="19">
        <f>LFAT!I161</f>
        <v>0.1</v>
      </c>
      <c r="O2309" s="18">
        <f>LFAT!J161</f>
        <v>0.01</v>
      </c>
      <c r="P2309" s="18">
        <f t="shared" si="108"/>
        <v>6.7600000000000004E-3</v>
      </c>
      <c r="Q2309" s="18">
        <f t="shared" si="109"/>
        <v>1.2740147085440894E-2</v>
      </c>
      <c r="R2309" s="18">
        <f t="shared" si="110"/>
        <v>3.9869005353602239E-3</v>
      </c>
    </row>
    <row r="2310" spans="1:18" ht="18" customHeight="1" x14ac:dyDescent="0.2">
      <c r="A2310" s="16" t="str">
        <f>'Limiting Factor Scores'!A210</f>
        <v>UGR13</v>
      </c>
      <c r="B2310" s="16" t="str">
        <f>'Limiting Factor Scores'!B210</f>
        <v>Upper Grande Ronde</v>
      </c>
      <c r="C2310" s="16" t="str">
        <f>'Limiting Factor Scores'!C210</f>
        <v>Water Quality</v>
      </c>
      <c r="D2310" s="18">
        <f>'Limiting Factor Scores'!D210</f>
        <v>0.28310000000000002</v>
      </c>
      <c r="E2310" s="19">
        <f>'Limiting Factor Scores'!E210</f>
        <v>2.62</v>
      </c>
      <c r="F2310" s="18">
        <f>'Limiting Factor Scores'!F210</f>
        <v>0.46450000000000002</v>
      </c>
      <c r="G2310" s="18">
        <f>'Limiting Factor Scores'!G210</f>
        <v>0.76551756627807155</v>
      </c>
      <c r="H2310" s="18">
        <f>'Limiting Factor Scores'!H210</f>
        <v>0.21249452640447644</v>
      </c>
      <c r="I2310" s="17">
        <f>LFAT!A163</f>
        <v>11</v>
      </c>
      <c r="J2310" s="16" t="str">
        <f>LFAT!B163</f>
        <v>Species Management (non-native or unnatural)</v>
      </c>
      <c r="K2310" s="16" t="str">
        <f>LFAT!D163</f>
        <v>N</v>
      </c>
      <c r="L2310" s="19">
        <f>LFAT!F163</f>
        <v>0.1</v>
      </c>
      <c r="M2310" s="16" t="str">
        <f>LFAT!G163</f>
        <v>R</v>
      </c>
      <c r="N2310" s="19">
        <f>LFAT!I163</f>
        <v>0.1</v>
      </c>
      <c r="O2310" s="18">
        <f>LFAT!J163</f>
        <v>0.01</v>
      </c>
      <c r="P2310" s="18">
        <f t="shared" si="108"/>
        <v>4.6450000000000007E-3</v>
      </c>
      <c r="Q2310" s="18">
        <f t="shared" si="109"/>
        <v>7.6551756627807159E-3</v>
      </c>
      <c r="R2310" s="18">
        <f t="shared" si="110"/>
        <v>2.1249452640447644E-3</v>
      </c>
    </row>
    <row r="2311" spans="1:18" ht="18" customHeight="1" x14ac:dyDescent="0.2">
      <c r="A2311" s="16" t="str">
        <f>'Limiting Factor Scores'!A211</f>
        <v>UGR13</v>
      </c>
      <c r="B2311" s="16" t="str">
        <f>'Limiting Factor Scores'!B211</f>
        <v>Upper Grande Ronde</v>
      </c>
      <c r="C2311" s="16" t="str">
        <f>'Limiting Factor Scores'!C211</f>
        <v>Winter Water Temperature</v>
      </c>
      <c r="D2311" s="18">
        <f>'Limiting Factor Scores'!D211</f>
        <v>0.28310000000000002</v>
      </c>
      <c r="E2311" s="19">
        <f>'Limiting Factor Scores'!E211</f>
        <v>2.62</v>
      </c>
      <c r="F2311" s="18">
        <f>'Limiting Factor Scores'!F211</f>
        <v>0.46450000000000002</v>
      </c>
      <c r="G2311" s="18">
        <f>'Limiting Factor Scores'!G211</f>
        <v>0.63026047466164303</v>
      </c>
      <c r="H2311" s="18">
        <f>'Limiting Factor Scores'!H211</f>
        <v>0.17166379189265643</v>
      </c>
      <c r="I2311" s="17">
        <f>LFAT!A162</f>
        <v>11</v>
      </c>
      <c r="J2311" s="16" t="str">
        <f>LFAT!B162</f>
        <v>Species Management (non-native or unnatural)</v>
      </c>
      <c r="K2311" s="16" t="str">
        <f>LFAT!D162</f>
        <v>N</v>
      </c>
      <c r="L2311" s="19">
        <f>LFAT!F162</f>
        <v>0.1</v>
      </c>
      <c r="M2311" s="16" t="str">
        <f>LFAT!G162</f>
        <v>R</v>
      </c>
      <c r="N2311" s="19">
        <f>LFAT!I162</f>
        <v>0.1</v>
      </c>
      <c r="O2311" s="18">
        <f>LFAT!J162</f>
        <v>0.01</v>
      </c>
      <c r="P2311" s="18">
        <f t="shared" si="108"/>
        <v>4.6450000000000007E-3</v>
      </c>
      <c r="Q2311" s="18">
        <f t="shared" si="109"/>
        <v>6.3026047466164309E-3</v>
      </c>
      <c r="R2311" s="18">
        <f t="shared" si="110"/>
        <v>1.7166379189265644E-3</v>
      </c>
    </row>
    <row r="2312" spans="1:18" ht="18" customHeight="1" x14ac:dyDescent="0.2">
      <c r="A2312" s="16" t="str">
        <f>'Limiting Factor Scores'!A212</f>
        <v>UGR14</v>
      </c>
      <c r="B2312" s="16" t="str">
        <f>'Limiting Factor Scores'!B212</f>
        <v>Upper Grande Ronde</v>
      </c>
      <c r="C2312" s="16" t="str">
        <f>'Limiting Factor Scores'!C212</f>
        <v>Altered Flow Timing</v>
      </c>
      <c r="D2312" s="18">
        <f>'Limiting Factor Scores'!D212</f>
        <v>0.72060000000000002</v>
      </c>
      <c r="E2312" s="19">
        <f>'Limiting Factor Scores'!E212</f>
        <v>1.44</v>
      </c>
      <c r="F2312" s="18">
        <f>'Limiting Factor Scores'!F212</f>
        <v>0.19900000000000001</v>
      </c>
      <c r="G2312" s="18">
        <f>'Limiting Factor Scores'!G212</f>
        <v>0.75182256859191421</v>
      </c>
      <c r="H2312" s="18">
        <f>'Limiting Factor Scores'!H212</f>
        <v>0.20922996745136474</v>
      </c>
      <c r="I2312" s="17">
        <f>LFAT!A8</f>
        <v>1</v>
      </c>
      <c r="J2312" s="16" t="str">
        <f>LFAT!B8</f>
        <v>Protect Land (Easement and Acquisition)</v>
      </c>
      <c r="K2312" s="16" t="str">
        <f>LFAT!D8</f>
        <v>I</v>
      </c>
      <c r="L2312" s="19">
        <f>LFAT!F8</f>
        <v>0.5</v>
      </c>
      <c r="M2312" s="16" t="str">
        <f>LFAT!G8</f>
        <v>CD</v>
      </c>
      <c r="N2312" s="19">
        <f>LFAT!I8</f>
        <v>0.5</v>
      </c>
      <c r="O2312" s="18">
        <f>LFAT!J8</f>
        <v>0.25</v>
      </c>
      <c r="P2312" s="18">
        <f t="shared" si="108"/>
        <v>4.9750000000000003E-2</v>
      </c>
      <c r="Q2312" s="18">
        <f t="shared" si="109"/>
        <v>0.18795564214797855</v>
      </c>
      <c r="R2312" s="18">
        <f t="shared" si="110"/>
        <v>5.2307491862841185E-2</v>
      </c>
    </row>
    <row r="2313" spans="1:18" ht="18" customHeight="1" x14ac:dyDescent="0.2">
      <c r="A2313" s="16" t="str">
        <f>'Limiting Factor Scores'!A213</f>
        <v>UGR14</v>
      </c>
      <c r="B2313" s="16" t="str">
        <f>'Limiting Factor Scores'!B213</f>
        <v>Upper Grande Ronde</v>
      </c>
      <c r="C2313" s="16" t="str">
        <f>'Limiting Factor Scores'!C213</f>
        <v>Altered Primary Productivity</v>
      </c>
      <c r="D2313" s="18">
        <f>'Limiting Factor Scores'!D213</f>
        <v>0.72060000000000002</v>
      </c>
      <c r="E2313" s="19">
        <f>'Limiting Factor Scores'!E213</f>
        <v>3.11</v>
      </c>
      <c r="F2313" s="18">
        <f>'Limiting Factor Scores'!F213</f>
        <v>0.57474999999999998</v>
      </c>
      <c r="G2313" s="18">
        <f>'Limiting Factor Scores'!G213</f>
        <v>1.5057850614898822</v>
      </c>
      <c r="H2313" s="18">
        <f>'Limiting Factor Scores'!H213</f>
        <v>0.4312343583636814</v>
      </c>
      <c r="I2313" s="17">
        <f>LFAT!A15</f>
        <v>1</v>
      </c>
      <c r="J2313" s="16" t="str">
        <f>LFAT!B15</f>
        <v>Protect Land (Easement and Acquisition)</v>
      </c>
      <c r="K2313" s="16" t="str">
        <f>LFAT!D15</f>
        <v>I</v>
      </c>
      <c r="L2313" s="19">
        <f>LFAT!F15</f>
        <v>0.5</v>
      </c>
      <c r="M2313" s="16" t="str">
        <f>LFAT!G15</f>
        <v>CD</v>
      </c>
      <c r="N2313" s="19">
        <f>LFAT!I15</f>
        <v>0.5</v>
      </c>
      <c r="O2313" s="18">
        <f>LFAT!J15</f>
        <v>0.25</v>
      </c>
      <c r="P2313" s="18">
        <f t="shared" si="108"/>
        <v>0.1436875</v>
      </c>
      <c r="Q2313" s="18">
        <f t="shared" si="109"/>
        <v>0.37644626537247056</v>
      </c>
      <c r="R2313" s="18">
        <f t="shared" si="110"/>
        <v>0.10780858959092035</v>
      </c>
    </row>
    <row r="2314" spans="1:18" ht="18" customHeight="1" x14ac:dyDescent="0.2">
      <c r="A2314" s="16" t="str">
        <f>'Limiting Factor Scores'!A214</f>
        <v>UGR14</v>
      </c>
      <c r="B2314" s="16" t="str">
        <f>'Limiting Factor Scores'!B214</f>
        <v>Upper Grande Ronde</v>
      </c>
      <c r="C2314" s="16" t="str">
        <f>'Limiting Factor Scores'!C214</f>
        <v>Anthropogenic Barriers</v>
      </c>
      <c r="D2314" s="18">
        <f>'Limiting Factor Scores'!D214</f>
        <v>0.72060000000000002</v>
      </c>
      <c r="E2314" s="19">
        <f>'Limiting Factor Scores'!E214</f>
        <v>2.71</v>
      </c>
      <c r="F2314" s="18">
        <f>'Limiting Factor Scores'!F214</f>
        <v>0.48475000000000001</v>
      </c>
      <c r="G2314" s="18">
        <f>'Limiting Factor Scores'!G214</f>
        <v>1.8538425821007873</v>
      </c>
      <c r="H2314" s="18">
        <f>'Limiting Factor Scores'!H214</f>
        <v>0.58714163712634249</v>
      </c>
      <c r="I2314" s="17">
        <f>LFAT!A2</f>
        <v>1</v>
      </c>
      <c r="J2314" s="16" t="str">
        <f>LFAT!B2</f>
        <v>Protect Land (Easement and Acquisition)</v>
      </c>
      <c r="K2314" s="16" t="str">
        <f>LFAT!D2</f>
        <v>I</v>
      </c>
      <c r="L2314" s="19">
        <f>LFAT!F2</f>
        <v>0.5</v>
      </c>
      <c r="M2314" s="16" t="str">
        <f>LFAT!G2</f>
        <v>CD</v>
      </c>
      <c r="N2314" s="19">
        <f>LFAT!I2</f>
        <v>0.5</v>
      </c>
      <c r="O2314" s="18">
        <f>LFAT!J2</f>
        <v>0.25</v>
      </c>
      <c r="P2314" s="18">
        <f t="shared" si="108"/>
        <v>0.1211875</v>
      </c>
      <c r="Q2314" s="18">
        <f t="shared" si="109"/>
        <v>0.46346064552519683</v>
      </c>
      <c r="R2314" s="18">
        <f t="shared" si="110"/>
        <v>0.14678540928158562</v>
      </c>
    </row>
    <row r="2315" spans="1:18" ht="18" customHeight="1" x14ac:dyDescent="0.2">
      <c r="A2315" s="16" t="str">
        <f>'Limiting Factor Scores'!A215</f>
        <v>UGR14</v>
      </c>
      <c r="B2315" s="16" t="str">
        <f>'Limiting Factor Scores'!B215</f>
        <v>Upper Grande Ronde</v>
      </c>
      <c r="C2315" s="16" t="str">
        <f>'Limiting Factor Scores'!C215</f>
        <v>Channel and Habitat Structure</v>
      </c>
      <c r="D2315" s="18">
        <f>'Limiting Factor Scores'!D215</f>
        <v>0.72060000000000002</v>
      </c>
      <c r="E2315" s="19">
        <f>'Limiting Factor Scores'!E215</f>
        <v>3</v>
      </c>
      <c r="F2315" s="18">
        <f>'Limiting Factor Scores'!F215</f>
        <v>0.55000000000000004</v>
      </c>
      <c r="G2315" s="18">
        <f>'Limiting Factor Scores'!G215</f>
        <v>3.4537328566332905</v>
      </c>
      <c r="H2315" s="18">
        <f>'Limiting Factor Scores'!H215</f>
        <v>1.0455468490671667</v>
      </c>
      <c r="I2315" s="17">
        <f>LFAT!A6</f>
        <v>1</v>
      </c>
      <c r="J2315" s="16" t="str">
        <f>LFAT!B6</f>
        <v>Protect Land (Easement and Acquisition)</v>
      </c>
      <c r="K2315" s="16" t="str">
        <f>LFAT!D6</f>
        <v>I</v>
      </c>
      <c r="L2315" s="19">
        <f>LFAT!F6</f>
        <v>0.5</v>
      </c>
      <c r="M2315" s="16" t="str">
        <f>LFAT!G6</f>
        <v>CD</v>
      </c>
      <c r="N2315" s="19">
        <f>LFAT!I6</f>
        <v>0.5</v>
      </c>
      <c r="O2315" s="18">
        <f>LFAT!J6</f>
        <v>0.25</v>
      </c>
      <c r="P2315" s="18">
        <f t="shared" si="108"/>
        <v>0.13750000000000001</v>
      </c>
      <c r="Q2315" s="18">
        <f t="shared" si="109"/>
        <v>0.86343321415832264</v>
      </c>
      <c r="R2315" s="18">
        <f t="shared" si="110"/>
        <v>0.26138671226679167</v>
      </c>
    </row>
    <row r="2316" spans="1:18" ht="18" customHeight="1" x14ac:dyDescent="0.2">
      <c r="A2316" s="16" t="str">
        <f>'Limiting Factor Scores'!A216</f>
        <v>UGR14</v>
      </c>
      <c r="B2316" s="16" t="str">
        <f>'Limiting Factor Scores'!B216</f>
        <v>Upper Grande Ronde</v>
      </c>
      <c r="C2316" s="16" t="str">
        <f>'Limiting Factor Scores'!C216</f>
        <v>Decreased Sediment Quantity</v>
      </c>
      <c r="D2316" s="18">
        <f>'Limiting Factor Scores'!D216</f>
        <v>0.72060000000000002</v>
      </c>
      <c r="E2316" s="19">
        <f>'Limiting Factor Scores'!E216</f>
        <v>2.93</v>
      </c>
      <c r="F2316" s="18">
        <f>'Limiting Factor Scores'!F216</f>
        <v>0.53425</v>
      </c>
      <c r="G2316" s="18">
        <f>'Limiting Factor Scores'!G216</f>
        <v>1.9936492769507064</v>
      </c>
      <c r="H2316" s="18">
        <f>'Limiting Factor Scores'!H216</f>
        <v>0.59388749569927346</v>
      </c>
      <c r="I2316" s="17">
        <f>LFAT!A9</f>
        <v>1</v>
      </c>
      <c r="J2316" s="16" t="str">
        <f>LFAT!B9</f>
        <v>Protect Land (Easement and Acquisition)</v>
      </c>
      <c r="K2316" s="16" t="str">
        <f>LFAT!D9</f>
        <v>I</v>
      </c>
      <c r="L2316" s="19">
        <f>LFAT!F9</f>
        <v>0.5</v>
      </c>
      <c r="M2316" s="16" t="str">
        <f>LFAT!G9</f>
        <v>CD</v>
      </c>
      <c r="N2316" s="19">
        <f>LFAT!I9</f>
        <v>0.5</v>
      </c>
      <c r="O2316" s="18">
        <f>LFAT!J9</f>
        <v>0.25</v>
      </c>
      <c r="P2316" s="18">
        <f t="shared" si="108"/>
        <v>0.1335625</v>
      </c>
      <c r="Q2316" s="18">
        <f t="shared" si="109"/>
        <v>0.49841231923767659</v>
      </c>
      <c r="R2316" s="18">
        <f t="shared" si="110"/>
        <v>0.14847187392481836</v>
      </c>
    </row>
    <row r="2317" spans="1:18" ht="18" customHeight="1" x14ac:dyDescent="0.2">
      <c r="A2317" s="16" t="str">
        <f>'Limiting Factor Scores'!A217</f>
        <v>UGR14</v>
      </c>
      <c r="B2317" s="16" t="str">
        <f>'Limiting Factor Scores'!B217</f>
        <v>Upper Grande Ronde</v>
      </c>
      <c r="C2317" s="16" t="str">
        <f>'Limiting Factor Scores'!C217</f>
        <v>Decreased Water Quantity</v>
      </c>
      <c r="D2317" s="18">
        <f>'Limiting Factor Scores'!D217</f>
        <v>0.72060000000000002</v>
      </c>
      <c r="E2317" s="19">
        <f>'Limiting Factor Scores'!E217</f>
        <v>2.08</v>
      </c>
      <c r="F2317" s="18">
        <f>'Limiting Factor Scores'!F217</f>
        <v>0.34300000000000003</v>
      </c>
      <c r="G2317" s="18">
        <f>'Limiting Factor Scores'!G217</f>
        <v>1.8519780302824753</v>
      </c>
      <c r="H2317" s="18">
        <f>'Limiting Factor Scores'!H217</f>
        <v>0.53525519468121163</v>
      </c>
      <c r="I2317" s="17">
        <f>LFAT!A7</f>
        <v>1</v>
      </c>
      <c r="J2317" s="16" t="str">
        <f>LFAT!B7</f>
        <v>Protect Land (Easement and Acquisition)</v>
      </c>
      <c r="K2317" s="16" t="str">
        <f>LFAT!D7</f>
        <v>I</v>
      </c>
      <c r="L2317" s="19">
        <f>LFAT!F7</f>
        <v>0.5</v>
      </c>
      <c r="M2317" s="16" t="str">
        <f>LFAT!G7</f>
        <v>CD</v>
      </c>
      <c r="N2317" s="19">
        <f>LFAT!I7</f>
        <v>0.5</v>
      </c>
      <c r="O2317" s="18">
        <f>LFAT!J7</f>
        <v>0.25</v>
      </c>
      <c r="P2317" s="18">
        <f t="shared" si="108"/>
        <v>8.5750000000000007E-2</v>
      </c>
      <c r="Q2317" s="18">
        <f t="shared" si="109"/>
        <v>0.46299450757061883</v>
      </c>
      <c r="R2317" s="18">
        <f t="shared" si="110"/>
        <v>0.13381379867030291</v>
      </c>
    </row>
    <row r="2318" spans="1:18" ht="18" customHeight="1" x14ac:dyDescent="0.2">
      <c r="A2318" s="16" t="str">
        <f>'Limiting Factor Scores'!A218</f>
        <v>UGR14</v>
      </c>
      <c r="B2318" s="16" t="str">
        <f>'Limiting Factor Scores'!B218</f>
        <v>Upper Grande Ronde</v>
      </c>
      <c r="C2318" s="16" t="str">
        <f>'Limiting Factor Scores'!C218</f>
        <v>Floodplain Condition</v>
      </c>
      <c r="D2318" s="18">
        <f>'Limiting Factor Scores'!D218</f>
        <v>0.72060000000000002</v>
      </c>
      <c r="E2318" s="19">
        <f>'Limiting Factor Scores'!E218</f>
        <v>2.5499999999999998</v>
      </c>
      <c r="F2318" s="18">
        <f>'Limiting Factor Scores'!F218</f>
        <v>0.44874999999999998</v>
      </c>
      <c r="G2318" s="18">
        <f>'Limiting Factor Scores'!G218</f>
        <v>1.9656230840671585</v>
      </c>
      <c r="H2318" s="18">
        <f>'Limiting Factor Scores'!H218</f>
        <v>0.55808912991965065</v>
      </c>
      <c r="I2318" s="17">
        <f>LFAT!A4</f>
        <v>1</v>
      </c>
      <c r="J2318" s="16" t="str">
        <f>LFAT!B4</f>
        <v>Protect Land (Easement and Acquisition)</v>
      </c>
      <c r="K2318" s="16" t="str">
        <f>LFAT!D4</f>
        <v>I</v>
      </c>
      <c r="L2318" s="19">
        <f>LFAT!F4</f>
        <v>0.5</v>
      </c>
      <c r="M2318" s="16" t="str">
        <f>LFAT!G4</f>
        <v>CD</v>
      </c>
      <c r="N2318" s="19">
        <f>LFAT!I4</f>
        <v>0.5</v>
      </c>
      <c r="O2318" s="18">
        <f>LFAT!J4</f>
        <v>0.25</v>
      </c>
      <c r="P2318" s="18">
        <f t="shared" si="108"/>
        <v>0.1121875</v>
      </c>
      <c r="Q2318" s="18">
        <f t="shared" si="109"/>
        <v>0.49140577101678962</v>
      </c>
      <c r="R2318" s="18">
        <f t="shared" si="110"/>
        <v>0.13952228247991266</v>
      </c>
    </row>
    <row r="2319" spans="1:18" ht="18" customHeight="1" x14ac:dyDescent="0.2">
      <c r="A2319" s="16" t="str">
        <f>'Limiting Factor Scores'!A219</f>
        <v>UGR14</v>
      </c>
      <c r="B2319" s="16" t="str">
        <f>'Limiting Factor Scores'!B219</f>
        <v>Upper Grande Ronde</v>
      </c>
      <c r="C2319" s="16" t="str">
        <f>'Limiting Factor Scores'!C219</f>
        <v>Increased Sediment Quantity</v>
      </c>
      <c r="D2319" s="18">
        <f>'Limiting Factor Scores'!D219</f>
        <v>0.72060000000000002</v>
      </c>
      <c r="E2319" s="19">
        <f>'Limiting Factor Scores'!E219</f>
        <v>2.4900000000000002</v>
      </c>
      <c r="F2319" s="18">
        <f>'Limiting Factor Scores'!F219</f>
        <v>0.43525000000000003</v>
      </c>
      <c r="G2319" s="18">
        <f>'Limiting Factor Scores'!G219</f>
        <v>1.1403096094188279</v>
      </c>
      <c r="H2319" s="18">
        <f>'Limiting Factor Scores'!H219</f>
        <v>0.37515962125258401</v>
      </c>
      <c r="I2319" s="17">
        <f>LFAT!A10</f>
        <v>1</v>
      </c>
      <c r="J2319" s="16" t="str">
        <f>LFAT!B10</f>
        <v>Protect Land (Easement and Acquisition)</v>
      </c>
      <c r="K2319" s="16" t="str">
        <f>LFAT!D10</f>
        <v>I</v>
      </c>
      <c r="L2319" s="19">
        <f>LFAT!F10</f>
        <v>0.5</v>
      </c>
      <c r="M2319" s="16" t="str">
        <f>LFAT!G10</f>
        <v>CD</v>
      </c>
      <c r="N2319" s="19">
        <f>LFAT!I10</f>
        <v>0.5</v>
      </c>
      <c r="O2319" s="18">
        <f>LFAT!J10</f>
        <v>0.25</v>
      </c>
      <c r="P2319" s="18">
        <f t="shared" si="108"/>
        <v>0.10881250000000001</v>
      </c>
      <c r="Q2319" s="18">
        <f t="shared" si="109"/>
        <v>0.28507740235470697</v>
      </c>
      <c r="R2319" s="18">
        <f t="shared" si="110"/>
        <v>9.3789905313146002E-2</v>
      </c>
    </row>
    <row r="2320" spans="1:18" ht="18" customHeight="1" x14ac:dyDescent="0.2">
      <c r="A2320" s="16" t="str">
        <f>'Limiting Factor Scores'!A220</f>
        <v>UGR14</v>
      </c>
      <c r="B2320" s="16" t="str">
        <f>'Limiting Factor Scores'!B220</f>
        <v>Upper Grande Ronde</v>
      </c>
      <c r="C2320" s="16" t="str">
        <f>'Limiting Factor Scores'!C220</f>
        <v>Non-Native Species Interactions and Competition</v>
      </c>
      <c r="D2320" s="18">
        <f>'Limiting Factor Scores'!D220</f>
        <v>0.72060000000000002</v>
      </c>
      <c r="E2320" s="19">
        <f>'Limiting Factor Scores'!E220</f>
        <v>2.71</v>
      </c>
      <c r="F2320" s="18">
        <f>'Limiting Factor Scores'!F220</f>
        <v>0.48475000000000001</v>
      </c>
      <c r="G2320" s="18">
        <f>'Limiting Factor Scores'!G220</f>
        <v>1.4047286323502954</v>
      </c>
      <c r="H2320" s="18">
        <f>'Limiting Factor Scores'!H220</f>
        <v>0.49552239147155608</v>
      </c>
      <c r="I2320" s="17">
        <f>LFAT!A16</f>
        <v>1</v>
      </c>
      <c r="J2320" s="16" t="str">
        <f>LFAT!B16</f>
        <v>Protect Land (Easement and Acquisition)</v>
      </c>
      <c r="K2320" s="16" t="str">
        <f>LFAT!D16</f>
        <v>I</v>
      </c>
      <c r="L2320" s="19">
        <f>LFAT!F16</f>
        <v>0.5</v>
      </c>
      <c r="M2320" s="16" t="str">
        <f>LFAT!G16</f>
        <v>R</v>
      </c>
      <c r="N2320" s="19">
        <f>LFAT!I16</f>
        <v>0.1</v>
      </c>
      <c r="O2320" s="18">
        <f>LFAT!J16</f>
        <v>0.05</v>
      </c>
      <c r="P2320" s="18">
        <f t="shared" si="108"/>
        <v>2.4237500000000002E-2</v>
      </c>
      <c r="Q2320" s="18">
        <f t="shared" si="109"/>
        <v>7.0236431617514777E-2</v>
      </c>
      <c r="R2320" s="18">
        <f t="shared" si="110"/>
        <v>2.4776119573577806E-2</v>
      </c>
    </row>
    <row r="2321" spans="1:18" ht="18" customHeight="1" x14ac:dyDescent="0.2">
      <c r="A2321" s="16" t="str">
        <f>'Limiting Factor Scores'!A221</f>
        <v>UGR14</v>
      </c>
      <c r="B2321" s="16" t="str">
        <f>'Limiting Factor Scores'!B221</f>
        <v>Upper Grande Ronde</v>
      </c>
      <c r="C2321" s="16" t="str">
        <f>'Limiting Factor Scores'!C221</f>
        <v>Predation</v>
      </c>
      <c r="D2321" s="18">
        <f>'Limiting Factor Scores'!D221</f>
        <v>0.72060000000000002</v>
      </c>
      <c r="E2321" s="19">
        <f>'Limiting Factor Scores'!E221</f>
        <v>2.29</v>
      </c>
      <c r="F2321" s="18">
        <f>'Limiting Factor Scores'!F221</f>
        <v>0.39024999999999999</v>
      </c>
      <c r="G2321" s="18">
        <f>'Limiting Factor Scores'!G221</f>
        <v>1.5105217204419079</v>
      </c>
      <c r="H2321" s="18">
        <f>'Limiting Factor Scores'!H221</f>
        <v>0.46183398130806663</v>
      </c>
      <c r="I2321" s="17">
        <f>LFAT!A14</f>
        <v>1</v>
      </c>
      <c r="J2321" s="16" t="str">
        <f>LFAT!B14</f>
        <v>Protect Land (Easement and Acquisition)</v>
      </c>
      <c r="K2321" s="16" t="str">
        <f>LFAT!D14</f>
        <v>I</v>
      </c>
      <c r="L2321" s="19">
        <f>LFAT!F14</f>
        <v>0.5</v>
      </c>
      <c r="M2321" s="16" t="str">
        <f>LFAT!G14</f>
        <v>R</v>
      </c>
      <c r="N2321" s="19">
        <f>LFAT!I14</f>
        <v>0.1</v>
      </c>
      <c r="O2321" s="18">
        <f>LFAT!J14</f>
        <v>0.05</v>
      </c>
      <c r="P2321" s="18">
        <f t="shared" si="108"/>
        <v>1.9512500000000002E-2</v>
      </c>
      <c r="Q2321" s="18">
        <f t="shared" si="109"/>
        <v>7.5526086022095401E-2</v>
      </c>
      <c r="R2321" s="18">
        <f t="shared" si="110"/>
        <v>2.3091699065403332E-2</v>
      </c>
    </row>
    <row r="2322" spans="1:18" ht="18" customHeight="1" x14ac:dyDescent="0.2">
      <c r="A2322" s="16" t="str">
        <f>'Limiting Factor Scores'!A222</f>
        <v>UGR14</v>
      </c>
      <c r="B2322" s="16" t="str">
        <f>'Limiting Factor Scores'!B222</f>
        <v>Upper Grande Ronde</v>
      </c>
      <c r="C2322" s="16" t="str">
        <f>'Limiting Factor Scores'!C222</f>
        <v>Riparian Condition</v>
      </c>
      <c r="D2322" s="18">
        <f>'Limiting Factor Scores'!D222</f>
        <v>0.72060000000000002</v>
      </c>
      <c r="E2322" s="19">
        <f>'Limiting Factor Scores'!E222</f>
        <v>2.5499999999999998</v>
      </c>
      <c r="F2322" s="18">
        <f>'Limiting Factor Scores'!F222</f>
        <v>0.44874999999999998</v>
      </c>
      <c r="G2322" s="18">
        <f>'Limiting Factor Scores'!G222</f>
        <v>2.0071991306343162</v>
      </c>
      <c r="H2322" s="18">
        <f>'Limiting Factor Scores'!H222</f>
        <v>0.64810127046753485</v>
      </c>
      <c r="I2322" s="17">
        <f>LFAT!A3</f>
        <v>1</v>
      </c>
      <c r="J2322" s="16" t="str">
        <f>LFAT!B3</f>
        <v>Protect Land (Easement and Acquisition)</v>
      </c>
      <c r="K2322" s="16" t="str">
        <f>LFAT!D3</f>
        <v>I</v>
      </c>
      <c r="L2322" s="19">
        <f>LFAT!F3</f>
        <v>0.5</v>
      </c>
      <c r="M2322" s="16" t="str">
        <f>LFAT!G3</f>
        <v>C</v>
      </c>
      <c r="N2322" s="19">
        <f>LFAT!I3</f>
        <v>1</v>
      </c>
      <c r="O2322" s="18">
        <f>LFAT!J3</f>
        <v>0.5</v>
      </c>
      <c r="P2322" s="18">
        <f t="shared" si="108"/>
        <v>0.22437499999999999</v>
      </c>
      <c r="Q2322" s="18">
        <f t="shared" si="109"/>
        <v>1.0035995653171581</v>
      </c>
      <c r="R2322" s="18">
        <f t="shared" si="110"/>
        <v>0.32405063523376743</v>
      </c>
    </row>
    <row r="2323" spans="1:18" ht="18" customHeight="1" x14ac:dyDescent="0.2">
      <c r="A2323" s="16" t="str">
        <f>'Limiting Factor Scores'!A223</f>
        <v>UGR14</v>
      </c>
      <c r="B2323" s="16" t="str">
        <f>'Limiting Factor Scores'!B223</f>
        <v>Upper Grande Ronde</v>
      </c>
      <c r="C2323" s="16" t="str">
        <f>'Limiting Factor Scores'!C223</f>
        <v>Side Channel and Wetland Habitat</v>
      </c>
      <c r="D2323" s="18">
        <f>'Limiting Factor Scores'!D223</f>
        <v>0.72060000000000002</v>
      </c>
      <c r="E2323" s="19">
        <f>'Limiting Factor Scores'!E223</f>
        <v>2.77</v>
      </c>
      <c r="F2323" s="18">
        <f>'Limiting Factor Scores'!F223</f>
        <v>0.49825000000000003</v>
      </c>
      <c r="G2323" s="18">
        <f>'Limiting Factor Scores'!G223</f>
        <v>2.7594707865273618</v>
      </c>
      <c r="H2323" s="18">
        <f>'Limiting Factor Scores'!H223</f>
        <v>0.80429853908366455</v>
      </c>
      <c r="I2323" s="17">
        <f>LFAT!A5</f>
        <v>1</v>
      </c>
      <c r="J2323" s="16" t="str">
        <f>LFAT!B5</f>
        <v>Protect Land (Easement and Acquisition)</v>
      </c>
      <c r="K2323" s="16" t="str">
        <f>LFAT!D5</f>
        <v>I</v>
      </c>
      <c r="L2323" s="19">
        <f>LFAT!F5</f>
        <v>0.5</v>
      </c>
      <c r="M2323" s="16" t="str">
        <f>LFAT!G5</f>
        <v>CD</v>
      </c>
      <c r="N2323" s="19">
        <f>LFAT!I5</f>
        <v>0.5</v>
      </c>
      <c r="O2323" s="18">
        <f>LFAT!J5</f>
        <v>0.25</v>
      </c>
      <c r="P2323" s="18">
        <f t="shared" si="108"/>
        <v>0.12456250000000001</v>
      </c>
      <c r="Q2323" s="18">
        <f t="shared" si="109"/>
        <v>0.68986769663184044</v>
      </c>
      <c r="R2323" s="18">
        <f t="shared" si="110"/>
        <v>0.20107463477091614</v>
      </c>
    </row>
    <row r="2324" spans="1:18" ht="18" customHeight="1" x14ac:dyDescent="0.2">
      <c r="A2324" s="16" t="str">
        <f>'Limiting Factor Scores'!A224</f>
        <v>UGR14</v>
      </c>
      <c r="B2324" s="16" t="str">
        <f>'Limiting Factor Scores'!B224</f>
        <v>Upper Grande Ronde</v>
      </c>
      <c r="C2324" s="16" t="str">
        <f>'Limiting Factor Scores'!C224</f>
        <v>Summer Water Temperature</v>
      </c>
      <c r="D2324" s="18">
        <f>'Limiting Factor Scores'!D224</f>
        <v>0.72060000000000002</v>
      </c>
      <c r="E2324" s="19">
        <f>'Limiting Factor Scores'!E224</f>
        <v>1.59</v>
      </c>
      <c r="F2324" s="18">
        <f>'Limiting Factor Scores'!F224</f>
        <v>0.23275000000000001</v>
      </c>
      <c r="G2324" s="18">
        <f>'Limiting Factor Scores'!G224</f>
        <v>1.1165336699760402</v>
      </c>
      <c r="H2324" s="18">
        <f>'Limiting Factor Scores'!H224</f>
        <v>0.34940795084401005</v>
      </c>
      <c r="I2324" s="17">
        <f>LFAT!A11</f>
        <v>1</v>
      </c>
      <c r="J2324" s="16" t="str">
        <f>LFAT!B11</f>
        <v>Protect Land (Easement and Acquisition)</v>
      </c>
      <c r="K2324" s="16" t="str">
        <f>LFAT!D11</f>
        <v>I</v>
      </c>
      <c r="L2324" s="19">
        <f>LFAT!F11</f>
        <v>0.5</v>
      </c>
      <c r="M2324" s="16" t="str">
        <f>LFAT!G11</f>
        <v>R</v>
      </c>
      <c r="N2324" s="19">
        <f>LFAT!I11</f>
        <v>0.1</v>
      </c>
      <c r="O2324" s="18">
        <f>LFAT!J11</f>
        <v>0.05</v>
      </c>
      <c r="P2324" s="18">
        <f t="shared" si="108"/>
        <v>1.1637500000000002E-2</v>
      </c>
      <c r="Q2324" s="18">
        <f t="shared" si="109"/>
        <v>5.5826683498802016E-2</v>
      </c>
      <c r="R2324" s="18">
        <f t="shared" si="110"/>
        <v>1.7470397542200502E-2</v>
      </c>
    </row>
    <row r="2325" spans="1:18" ht="18" customHeight="1" x14ac:dyDescent="0.2">
      <c r="A2325" s="16" t="str">
        <f>'Limiting Factor Scores'!A225</f>
        <v>UGR14</v>
      </c>
      <c r="B2325" s="16" t="str">
        <f>'Limiting Factor Scores'!B225</f>
        <v>Upper Grande Ronde</v>
      </c>
      <c r="C2325" s="16" t="str">
        <f>'Limiting Factor Scores'!C225</f>
        <v>Water Quality</v>
      </c>
      <c r="D2325" s="18">
        <f>'Limiting Factor Scores'!D225</f>
        <v>0.72060000000000002</v>
      </c>
      <c r="E2325" s="19">
        <f>'Limiting Factor Scores'!E225</f>
        <v>1.26</v>
      </c>
      <c r="F2325" s="18">
        <f>'Limiting Factor Scores'!F225</f>
        <v>0.1585</v>
      </c>
      <c r="G2325" s="18">
        <f>'Limiting Factor Scores'!G225</f>
        <v>0.66489504660805243</v>
      </c>
      <c r="H2325" s="18">
        <f>'Limiting Factor Scores'!H225</f>
        <v>0.18456344342898925</v>
      </c>
      <c r="I2325" s="17">
        <f>LFAT!A13</f>
        <v>1</v>
      </c>
      <c r="J2325" s="16" t="str">
        <f>LFAT!B13</f>
        <v>Protect Land (Easement and Acquisition)</v>
      </c>
      <c r="K2325" s="16" t="str">
        <f>LFAT!D13</f>
        <v>I</v>
      </c>
      <c r="L2325" s="19">
        <f>LFAT!F13</f>
        <v>0.5</v>
      </c>
      <c r="M2325" s="16" t="str">
        <f>LFAT!G13</f>
        <v>CD</v>
      </c>
      <c r="N2325" s="19">
        <f>LFAT!I13</f>
        <v>0.5</v>
      </c>
      <c r="O2325" s="18">
        <f>LFAT!J13</f>
        <v>0.25</v>
      </c>
      <c r="P2325" s="18">
        <f t="shared" si="108"/>
        <v>3.9625E-2</v>
      </c>
      <c r="Q2325" s="18">
        <f t="shared" si="109"/>
        <v>0.16622376165201311</v>
      </c>
      <c r="R2325" s="18">
        <f t="shared" si="110"/>
        <v>4.6140860857247314E-2</v>
      </c>
    </row>
    <row r="2326" spans="1:18" ht="18" customHeight="1" x14ac:dyDescent="0.2">
      <c r="A2326" s="16" t="str">
        <f>'Limiting Factor Scores'!A226</f>
        <v>UGR14</v>
      </c>
      <c r="B2326" s="16" t="str">
        <f>'Limiting Factor Scores'!B226</f>
        <v>Upper Grande Ronde</v>
      </c>
      <c r="C2326" s="16" t="str">
        <f>'Limiting Factor Scores'!C226</f>
        <v>Winter Water Temperature</v>
      </c>
      <c r="D2326" s="18">
        <f>'Limiting Factor Scores'!D226</f>
        <v>0.72060000000000002</v>
      </c>
      <c r="E2326" s="19">
        <f>'Limiting Factor Scores'!E226</f>
        <v>1</v>
      </c>
      <c r="F2326" s="18">
        <f>'Limiting Factor Scores'!F226</f>
        <v>0.1</v>
      </c>
      <c r="G2326" s="18">
        <f>'Limiting Factor Scores'!G226</f>
        <v>0.34537328572457993</v>
      </c>
      <c r="H2326" s="18">
        <f>'Limiting Factor Scores'!H226</f>
        <v>9.4069182868775386E-2</v>
      </c>
      <c r="I2326" s="17">
        <f>LFAT!A12</f>
        <v>1</v>
      </c>
      <c r="J2326" s="16" t="str">
        <f>LFAT!B12</f>
        <v>Protect Land (Easement and Acquisition)</v>
      </c>
      <c r="K2326" s="16" t="str">
        <f>LFAT!D12</f>
        <v>I</v>
      </c>
      <c r="L2326" s="19">
        <f>LFAT!F12</f>
        <v>0.5</v>
      </c>
      <c r="M2326" s="16" t="str">
        <f>LFAT!G12</f>
        <v>R</v>
      </c>
      <c r="N2326" s="19">
        <f>LFAT!I12</f>
        <v>0.1</v>
      </c>
      <c r="O2326" s="18">
        <f>LFAT!J12</f>
        <v>0.05</v>
      </c>
      <c r="P2326" s="18">
        <f t="shared" si="108"/>
        <v>5.000000000000001E-3</v>
      </c>
      <c r="Q2326" s="18">
        <f t="shared" si="109"/>
        <v>1.7268664286228998E-2</v>
      </c>
      <c r="R2326" s="18">
        <f t="shared" si="110"/>
        <v>4.7034591434387697E-3</v>
      </c>
    </row>
    <row r="2327" spans="1:18" ht="18" customHeight="1" x14ac:dyDescent="0.2">
      <c r="A2327" s="16" t="str">
        <f>'Limiting Factor Scores'!A212</f>
        <v>UGR14</v>
      </c>
      <c r="B2327" s="16" t="str">
        <f>'Limiting Factor Scores'!B212</f>
        <v>Upper Grande Ronde</v>
      </c>
      <c r="C2327" s="16" t="str">
        <f>'Limiting Factor Scores'!C212</f>
        <v>Altered Flow Timing</v>
      </c>
      <c r="D2327" s="18">
        <f>'Limiting Factor Scores'!D212</f>
        <v>0.72060000000000002</v>
      </c>
      <c r="E2327" s="19">
        <f>'Limiting Factor Scores'!E212</f>
        <v>1.44</v>
      </c>
      <c r="F2327" s="18">
        <f>'Limiting Factor Scores'!F212</f>
        <v>0.19900000000000001</v>
      </c>
      <c r="G2327" s="18">
        <f>'Limiting Factor Scores'!G212</f>
        <v>0.75182256859191421</v>
      </c>
      <c r="H2327" s="18">
        <f>'Limiting Factor Scores'!H212</f>
        <v>0.20922996745136474</v>
      </c>
      <c r="I2327" s="17">
        <f>LFAT!A23</f>
        <v>2</v>
      </c>
      <c r="J2327" s="16" t="str">
        <f>LFAT!B23</f>
        <v>Instream Complexity Improvement</v>
      </c>
      <c r="K2327" s="16" t="str">
        <f>LFAT!D23</f>
        <v>N</v>
      </c>
      <c r="L2327" s="19">
        <f>LFAT!F23</f>
        <v>0.1</v>
      </c>
      <c r="M2327" s="16" t="str">
        <f>LFAT!G23</f>
        <v>CD</v>
      </c>
      <c r="N2327" s="19">
        <f>LFAT!I23</f>
        <v>0.5</v>
      </c>
      <c r="O2327" s="18">
        <f>LFAT!J23</f>
        <v>0.05</v>
      </c>
      <c r="P2327" s="18">
        <f t="shared" si="108"/>
        <v>9.9500000000000005E-3</v>
      </c>
      <c r="Q2327" s="18">
        <f t="shared" si="109"/>
        <v>3.7591128429595715E-2</v>
      </c>
      <c r="R2327" s="18">
        <f t="shared" si="110"/>
        <v>1.0461498372568238E-2</v>
      </c>
    </row>
    <row r="2328" spans="1:18" ht="18" customHeight="1" x14ac:dyDescent="0.2">
      <c r="A2328" s="16" t="str">
        <f>'Limiting Factor Scores'!A213</f>
        <v>UGR14</v>
      </c>
      <c r="B2328" s="16" t="str">
        <f>'Limiting Factor Scores'!B213</f>
        <v>Upper Grande Ronde</v>
      </c>
      <c r="C2328" s="16" t="str">
        <f>'Limiting Factor Scores'!C213</f>
        <v>Altered Primary Productivity</v>
      </c>
      <c r="D2328" s="18">
        <f>'Limiting Factor Scores'!D213</f>
        <v>0.72060000000000002</v>
      </c>
      <c r="E2328" s="19">
        <f>'Limiting Factor Scores'!E213</f>
        <v>3.11</v>
      </c>
      <c r="F2328" s="18">
        <f>'Limiting Factor Scores'!F213</f>
        <v>0.57474999999999998</v>
      </c>
      <c r="G2328" s="18">
        <f>'Limiting Factor Scores'!G213</f>
        <v>1.5057850614898822</v>
      </c>
      <c r="H2328" s="18">
        <f>'Limiting Factor Scores'!H213</f>
        <v>0.4312343583636814</v>
      </c>
      <c r="I2328" s="17">
        <f>LFAT!A30</f>
        <v>2</v>
      </c>
      <c r="J2328" s="16" t="str">
        <f>LFAT!B30</f>
        <v>Instream Complexity Improvement</v>
      </c>
      <c r="K2328" s="16" t="str">
        <f>LFAT!D30</f>
        <v>N</v>
      </c>
      <c r="L2328" s="19">
        <f>LFAT!F30</f>
        <v>0.1</v>
      </c>
      <c r="M2328" s="16" t="str">
        <f>LFAT!G30</f>
        <v>R</v>
      </c>
      <c r="N2328" s="19">
        <f>LFAT!I30</f>
        <v>0.1</v>
      </c>
      <c r="O2328" s="18">
        <f>LFAT!J30</f>
        <v>0.01</v>
      </c>
      <c r="P2328" s="18">
        <f t="shared" si="108"/>
        <v>5.7475E-3</v>
      </c>
      <c r="Q2328" s="18">
        <f t="shared" si="109"/>
        <v>1.5057850614898822E-2</v>
      </c>
      <c r="R2328" s="18">
        <f t="shared" si="110"/>
        <v>4.312343583636814E-3</v>
      </c>
    </row>
    <row r="2329" spans="1:18" ht="18" customHeight="1" x14ac:dyDescent="0.2">
      <c r="A2329" s="16" t="str">
        <f>'Limiting Factor Scores'!A214</f>
        <v>UGR14</v>
      </c>
      <c r="B2329" s="16" t="str">
        <f>'Limiting Factor Scores'!B214</f>
        <v>Upper Grande Ronde</v>
      </c>
      <c r="C2329" s="16" t="str">
        <f>'Limiting Factor Scores'!C214</f>
        <v>Anthropogenic Barriers</v>
      </c>
      <c r="D2329" s="18">
        <f>'Limiting Factor Scores'!D214</f>
        <v>0.72060000000000002</v>
      </c>
      <c r="E2329" s="19">
        <f>'Limiting Factor Scores'!E214</f>
        <v>2.71</v>
      </c>
      <c r="F2329" s="18">
        <f>'Limiting Factor Scores'!F214</f>
        <v>0.48475000000000001</v>
      </c>
      <c r="G2329" s="18">
        <f>'Limiting Factor Scores'!G214</f>
        <v>1.8538425821007873</v>
      </c>
      <c r="H2329" s="18">
        <f>'Limiting Factor Scores'!H214</f>
        <v>0.58714163712634249</v>
      </c>
      <c r="I2329" s="17">
        <f>LFAT!A17</f>
        <v>2</v>
      </c>
      <c r="J2329" s="16" t="str">
        <f>LFAT!B17</f>
        <v>Instream Complexity Improvement</v>
      </c>
      <c r="K2329" s="16" t="str">
        <f>LFAT!D17</f>
        <v>N</v>
      </c>
      <c r="L2329" s="19">
        <f>LFAT!F17</f>
        <v>0.1</v>
      </c>
      <c r="M2329" s="16" t="str">
        <f>LFAT!G17</f>
        <v>R</v>
      </c>
      <c r="N2329" s="19">
        <f>LFAT!I17</f>
        <v>0.1</v>
      </c>
      <c r="O2329" s="18">
        <f>LFAT!J17</f>
        <v>0.01</v>
      </c>
      <c r="P2329" s="18">
        <f t="shared" si="108"/>
        <v>4.8475000000000002E-3</v>
      </c>
      <c r="Q2329" s="18">
        <f t="shared" si="109"/>
        <v>1.8538425821007874E-2</v>
      </c>
      <c r="R2329" s="18">
        <f t="shared" si="110"/>
        <v>5.8714163712634253E-3</v>
      </c>
    </row>
    <row r="2330" spans="1:18" ht="18" customHeight="1" x14ac:dyDescent="0.2">
      <c r="A2330" s="16" t="str">
        <f>'Limiting Factor Scores'!A215</f>
        <v>UGR14</v>
      </c>
      <c r="B2330" s="16" t="str">
        <f>'Limiting Factor Scores'!B215</f>
        <v>Upper Grande Ronde</v>
      </c>
      <c r="C2330" s="16" t="str">
        <f>'Limiting Factor Scores'!C215</f>
        <v>Channel and Habitat Structure</v>
      </c>
      <c r="D2330" s="18">
        <f>'Limiting Factor Scores'!D215</f>
        <v>0.72060000000000002</v>
      </c>
      <c r="E2330" s="19">
        <f>'Limiting Factor Scores'!E215</f>
        <v>3</v>
      </c>
      <c r="F2330" s="18">
        <f>'Limiting Factor Scores'!F215</f>
        <v>0.55000000000000004</v>
      </c>
      <c r="G2330" s="18">
        <f>'Limiting Factor Scores'!G215</f>
        <v>3.4537328566332905</v>
      </c>
      <c r="H2330" s="18">
        <f>'Limiting Factor Scores'!H215</f>
        <v>1.0455468490671667</v>
      </c>
      <c r="I2330" s="17">
        <f>LFAT!A21</f>
        <v>2</v>
      </c>
      <c r="J2330" s="16" t="str">
        <f>LFAT!B21</f>
        <v>Instream Complexity Improvement</v>
      </c>
      <c r="K2330" s="16" t="str">
        <f>LFAT!D21</f>
        <v>D</v>
      </c>
      <c r="L2330" s="19">
        <f>LFAT!F21</f>
        <v>1</v>
      </c>
      <c r="M2330" s="16" t="str">
        <f>LFAT!G21</f>
        <v>C</v>
      </c>
      <c r="N2330" s="19">
        <f>LFAT!I21</f>
        <v>1</v>
      </c>
      <c r="O2330" s="18">
        <f>LFAT!J21</f>
        <v>1</v>
      </c>
      <c r="P2330" s="18">
        <f t="shared" si="108"/>
        <v>0.55000000000000004</v>
      </c>
      <c r="Q2330" s="18">
        <f t="shared" si="109"/>
        <v>3.4537328566332905</v>
      </c>
      <c r="R2330" s="18">
        <f t="shared" si="110"/>
        <v>1.0455468490671667</v>
      </c>
    </row>
    <row r="2331" spans="1:18" ht="18" customHeight="1" x14ac:dyDescent="0.2">
      <c r="A2331" s="16" t="str">
        <f>'Limiting Factor Scores'!A216</f>
        <v>UGR14</v>
      </c>
      <c r="B2331" s="16" t="str">
        <f>'Limiting Factor Scores'!B216</f>
        <v>Upper Grande Ronde</v>
      </c>
      <c r="C2331" s="16" t="str">
        <f>'Limiting Factor Scores'!C216</f>
        <v>Decreased Sediment Quantity</v>
      </c>
      <c r="D2331" s="18">
        <f>'Limiting Factor Scores'!D216</f>
        <v>0.72060000000000002</v>
      </c>
      <c r="E2331" s="19">
        <f>'Limiting Factor Scores'!E216</f>
        <v>2.93</v>
      </c>
      <c r="F2331" s="18">
        <f>'Limiting Factor Scores'!F216</f>
        <v>0.53425</v>
      </c>
      <c r="G2331" s="18">
        <f>'Limiting Factor Scores'!G216</f>
        <v>1.9936492769507064</v>
      </c>
      <c r="H2331" s="18">
        <f>'Limiting Factor Scores'!H216</f>
        <v>0.59388749569927346</v>
      </c>
      <c r="I2331" s="17">
        <f>LFAT!A24</f>
        <v>2</v>
      </c>
      <c r="J2331" s="16" t="str">
        <f>LFAT!B24</f>
        <v>Instream Complexity Improvement</v>
      </c>
      <c r="K2331" s="16" t="str">
        <f>LFAT!D24</f>
        <v>I</v>
      </c>
      <c r="L2331" s="19">
        <f>LFAT!F24</f>
        <v>0.5</v>
      </c>
      <c r="M2331" s="16" t="str">
        <f>LFAT!G24</f>
        <v>CD</v>
      </c>
      <c r="N2331" s="19">
        <f>LFAT!I24</f>
        <v>0.5</v>
      </c>
      <c r="O2331" s="18">
        <f>LFAT!J24</f>
        <v>0.25</v>
      </c>
      <c r="P2331" s="18">
        <f t="shared" si="108"/>
        <v>0.1335625</v>
      </c>
      <c r="Q2331" s="18">
        <f t="shared" si="109"/>
        <v>0.49841231923767659</v>
      </c>
      <c r="R2331" s="18">
        <f t="shared" si="110"/>
        <v>0.14847187392481836</v>
      </c>
    </row>
    <row r="2332" spans="1:18" ht="18" customHeight="1" x14ac:dyDescent="0.2">
      <c r="A2332" s="16" t="str">
        <f>'Limiting Factor Scores'!A217</f>
        <v>UGR14</v>
      </c>
      <c r="B2332" s="16" t="str">
        <f>'Limiting Factor Scores'!B217</f>
        <v>Upper Grande Ronde</v>
      </c>
      <c r="C2332" s="16" t="str">
        <f>'Limiting Factor Scores'!C217</f>
        <v>Decreased Water Quantity</v>
      </c>
      <c r="D2332" s="18">
        <f>'Limiting Factor Scores'!D217</f>
        <v>0.72060000000000002</v>
      </c>
      <c r="E2332" s="19">
        <f>'Limiting Factor Scores'!E217</f>
        <v>2.08</v>
      </c>
      <c r="F2332" s="18">
        <f>'Limiting Factor Scores'!F217</f>
        <v>0.34300000000000003</v>
      </c>
      <c r="G2332" s="18">
        <f>'Limiting Factor Scores'!G217</f>
        <v>1.8519780302824753</v>
      </c>
      <c r="H2332" s="18">
        <f>'Limiting Factor Scores'!H217</f>
        <v>0.53525519468121163</v>
      </c>
      <c r="I2332" s="17">
        <f>LFAT!A22</f>
        <v>2</v>
      </c>
      <c r="J2332" s="16" t="str">
        <f>LFAT!B22</f>
        <v>Instream Complexity Improvement</v>
      </c>
      <c r="K2332" s="16" t="str">
        <f>LFAT!D22</f>
        <v>N</v>
      </c>
      <c r="L2332" s="19">
        <f>LFAT!F22</f>
        <v>0.1</v>
      </c>
      <c r="M2332" s="16" t="str">
        <f>LFAT!G22</f>
        <v>R</v>
      </c>
      <c r="N2332" s="19">
        <f>LFAT!I22</f>
        <v>0.1</v>
      </c>
      <c r="O2332" s="18">
        <f>LFAT!J22</f>
        <v>0.01</v>
      </c>
      <c r="P2332" s="18">
        <f t="shared" si="108"/>
        <v>3.4300000000000003E-3</v>
      </c>
      <c r="Q2332" s="18">
        <f t="shared" si="109"/>
        <v>1.8519780302824754E-2</v>
      </c>
      <c r="R2332" s="18">
        <f t="shared" si="110"/>
        <v>5.3525519468121162E-3</v>
      </c>
    </row>
    <row r="2333" spans="1:18" ht="18" customHeight="1" x14ac:dyDescent="0.2">
      <c r="A2333" s="16" t="str">
        <f>'Limiting Factor Scores'!A218</f>
        <v>UGR14</v>
      </c>
      <c r="B2333" s="16" t="str">
        <f>'Limiting Factor Scores'!B218</f>
        <v>Upper Grande Ronde</v>
      </c>
      <c r="C2333" s="16" t="str">
        <f>'Limiting Factor Scores'!C218</f>
        <v>Floodplain Condition</v>
      </c>
      <c r="D2333" s="18">
        <f>'Limiting Factor Scores'!D218</f>
        <v>0.72060000000000002</v>
      </c>
      <c r="E2333" s="19">
        <f>'Limiting Factor Scores'!E218</f>
        <v>2.5499999999999998</v>
      </c>
      <c r="F2333" s="18">
        <f>'Limiting Factor Scores'!F218</f>
        <v>0.44874999999999998</v>
      </c>
      <c r="G2333" s="18">
        <f>'Limiting Factor Scores'!G218</f>
        <v>1.9656230840671585</v>
      </c>
      <c r="H2333" s="18">
        <f>'Limiting Factor Scores'!H218</f>
        <v>0.55808912991965065</v>
      </c>
      <c r="I2333" s="17">
        <f>LFAT!A19</f>
        <v>2</v>
      </c>
      <c r="J2333" s="16" t="str">
        <f>LFAT!B19</f>
        <v>Instream Complexity Improvement</v>
      </c>
      <c r="K2333" s="16" t="str">
        <f>LFAT!D19</f>
        <v>I</v>
      </c>
      <c r="L2333" s="19">
        <f>LFAT!F19</f>
        <v>0.5</v>
      </c>
      <c r="M2333" s="16" t="str">
        <f>LFAT!G19</f>
        <v>C</v>
      </c>
      <c r="N2333" s="19">
        <f>LFAT!I19</f>
        <v>1</v>
      </c>
      <c r="O2333" s="18">
        <f>LFAT!J19</f>
        <v>0.5</v>
      </c>
      <c r="P2333" s="18">
        <f t="shared" si="108"/>
        <v>0.22437499999999999</v>
      </c>
      <c r="Q2333" s="18">
        <f t="shared" si="109"/>
        <v>0.98281154203357923</v>
      </c>
      <c r="R2333" s="18">
        <f t="shared" si="110"/>
        <v>0.27904456495982533</v>
      </c>
    </row>
    <row r="2334" spans="1:18" ht="18" customHeight="1" x14ac:dyDescent="0.2">
      <c r="A2334" s="16" t="str">
        <f>'Limiting Factor Scores'!A219</f>
        <v>UGR14</v>
      </c>
      <c r="B2334" s="16" t="str">
        <f>'Limiting Factor Scores'!B219</f>
        <v>Upper Grande Ronde</v>
      </c>
      <c r="C2334" s="16" t="str">
        <f>'Limiting Factor Scores'!C219</f>
        <v>Increased Sediment Quantity</v>
      </c>
      <c r="D2334" s="18">
        <f>'Limiting Factor Scores'!D219</f>
        <v>0.72060000000000002</v>
      </c>
      <c r="E2334" s="19">
        <f>'Limiting Factor Scores'!E219</f>
        <v>2.4900000000000002</v>
      </c>
      <c r="F2334" s="18">
        <f>'Limiting Factor Scores'!F219</f>
        <v>0.43525000000000003</v>
      </c>
      <c r="G2334" s="18">
        <f>'Limiting Factor Scores'!G219</f>
        <v>1.1403096094188279</v>
      </c>
      <c r="H2334" s="18">
        <f>'Limiting Factor Scores'!H219</f>
        <v>0.37515962125258401</v>
      </c>
      <c r="I2334" s="17">
        <f>LFAT!A25</f>
        <v>2</v>
      </c>
      <c r="J2334" s="16" t="str">
        <f>LFAT!B25</f>
        <v>Instream Complexity Improvement</v>
      </c>
      <c r="K2334" s="16" t="str">
        <f>LFAT!D25</f>
        <v>I</v>
      </c>
      <c r="L2334" s="19">
        <f>LFAT!F25</f>
        <v>0.5</v>
      </c>
      <c r="M2334" s="16" t="str">
        <f>LFAT!G25</f>
        <v>C</v>
      </c>
      <c r="N2334" s="19">
        <f>LFAT!I25</f>
        <v>1</v>
      </c>
      <c r="O2334" s="18">
        <f>LFAT!J25</f>
        <v>0.5</v>
      </c>
      <c r="P2334" s="18">
        <f t="shared" si="108"/>
        <v>0.21762500000000001</v>
      </c>
      <c r="Q2334" s="18">
        <f t="shared" si="109"/>
        <v>0.57015480470941393</v>
      </c>
      <c r="R2334" s="18">
        <f t="shared" si="110"/>
        <v>0.187579810626292</v>
      </c>
    </row>
    <row r="2335" spans="1:18" ht="18" customHeight="1" x14ac:dyDescent="0.2">
      <c r="A2335" s="16" t="str">
        <f>'Limiting Factor Scores'!A220</f>
        <v>UGR14</v>
      </c>
      <c r="B2335" s="16" t="str">
        <f>'Limiting Factor Scores'!B220</f>
        <v>Upper Grande Ronde</v>
      </c>
      <c r="C2335" s="16" t="str">
        <f>'Limiting Factor Scores'!C220</f>
        <v>Non-Native Species Interactions and Competition</v>
      </c>
      <c r="D2335" s="18">
        <f>'Limiting Factor Scores'!D220</f>
        <v>0.72060000000000002</v>
      </c>
      <c r="E2335" s="19">
        <f>'Limiting Factor Scores'!E220</f>
        <v>2.71</v>
      </c>
      <c r="F2335" s="18">
        <f>'Limiting Factor Scores'!F220</f>
        <v>0.48475000000000001</v>
      </c>
      <c r="G2335" s="18">
        <f>'Limiting Factor Scores'!G220</f>
        <v>1.4047286323502954</v>
      </c>
      <c r="H2335" s="18">
        <f>'Limiting Factor Scores'!H220</f>
        <v>0.49552239147155608</v>
      </c>
      <c r="I2335" s="17">
        <f>LFAT!A31</f>
        <v>2</v>
      </c>
      <c r="J2335" s="16" t="str">
        <f>LFAT!B31</f>
        <v>Instream Complexity Improvement</v>
      </c>
      <c r="K2335" s="16" t="str">
        <f>LFAT!D31</f>
        <v>I</v>
      </c>
      <c r="L2335" s="19">
        <f>LFAT!F31</f>
        <v>0.5</v>
      </c>
      <c r="M2335" s="16" t="str">
        <f>LFAT!G31</f>
        <v>CD</v>
      </c>
      <c r="N2335" s="19">
        <f>LFAT!I31</f>
        <v>0.5</v>
      </c>
      <c r="O2335" s="18">
        <f>LFAT!J31</f>
        <v>0.25</v>
      </c>
      <c r="P2335" s="18">
        <f t="shared" si="108"/>
        <v>0.1211875</v>
      </c>
      <c r="Q2335" s="18">
        <f t="shared" si="109"/>
        <v>0.35118215808757386</v>
      </c>
      <c r="R2335" s="18">
        <f t="shared" si="110"/>
        <v>0.12388059786788902</v>
      </c>
    </row>
    <row r="2336" spans="1:18" ht="18" customHeight="1" x14ac:dyDescent="0.2">
      <c r="A2336" s="16" t="str">
        <f>'Limiting Factor Scores'!A221</f>
        <v>UGR14</v>
      </c>
      <c r="B2336" s="16" t="str">
        <f>'Limiting Factor Scores'!B221</f>
        <v>Upper Grande Ronde</v>
      </c>
      <c r="C2336" s="16" t="str">
        <f>'Limiting Factor Scores'!C221</f>
        <v>Predation</v>
      </c>
      <c r="D2336" s="18">
        <f>'Limiting Factor Scores'!D221</f>
        <v>0.72060000000000002</v>
      </c>
      <c r="E2336" s="19">
        <f>'Limiting Factor Scores'!E221</f>
        <v>2.29</v>
      </c>
      <c r="F2336" s="18">
        <f>'Limiting Factor Scores'!F221</f>
        <v>0.39024999999999999</v>
      </c>
      <c r="G2336" s="18">
        <f>'Limiting Factor Scores'!G221</f>
        <v>1.5105217204419079</v>
      </c>
      <c r="H2336" s="18">
        <f>'Limiting Factor Scores'!H221</f>
        <v>0.46183398130806663</v>
      </c>
      <c r="I2336" s="17">
        <f>LFAT!A29</f>
        <v>2</v>
      </c>
      <c r="J2336" s="16" t="str">
        <f>LFAT!B29</f>
        <v>Instream Complexity Improvement</v>
      </c>
      <c r="K2336" s="16" t="str">
        <f>LFAT!D29</f>
        <v>I</v>
      </c>
      <c r="L2336" s="19">
        <f>LFAT!F29</f>
        <v>0.5</v>
      </c>
      <c r="M2336" s="16" t="str">
        <f>LFAT!G29</f>
        <v>CD</v>
      </c>
      <c r="N2336" s="19">
        <f>LFAT!I29</f>
        <v>0.5</v>
      </c>
      <c r="O2336" s="18">
        <f>LFAT!J29</f>
        <v>0.25</v>
      </c>
      <c r="P2336" s="18">
        <f t="shared" si="108"/>
        <v>9.7562499999999996E-2</v>
      </c>
      <c r="Q2336" s="18">
        <f t="shared" si="109"/>
        <v>0.37763043011047698</v>
      </c>
      <c r="R2336" s="18">
        <f t="shared" si="110"/>
        <v>0.11545849532701666</v>
      </c>
    </row>
    <row r="2337" spans="1:18" ht="18" customHeight="1" x14ac:dyDescent="0.2">
      <c r="A2337" s="16" t="str">
        <f>'Limiting Factor Scores'!A222</f>
        <v>UGR14</v>
      </c>
      <c r="B2337" s="16" t="str">
        <f>'Limiting Factor Scores'!B222</f>
        <v>Upper Grande Ronde</v>
      </c>
      <c r="C2337" s="16" t="str">
        <f>'Limiting Factor Scores'!C222</f>
        <v>Riparian Condition</v>
      </c>
      <c r="D2337" s="18">
        <f>'Limiting Factor Scores'!D222</f>
        <v>0.72060000000000002</v>
      </c>
      <c r="E2337" s="19">
        <f>'Limiting Factor Scores'!E222</f>
        <v>2.5499999999999998</v>
      </c>
      <c r="F2337" s="18">
        <f>'Limiting Factor Scores'!F222</f>
        <v>0.44874999999999998</v>
      </c>
      <c r="G2337" s="18">
        <f>'Limiting Factor Scores'!G222</f>
        <v>2.0071991306343162</v>
      </c>
      <c r="H2337" s="18">
        <f>'Limiting Factor Scores'!H222</f>
        <v>0.64810127046753485</v>
      </c>
      <c r="I2337" s="17">
        <f>LFAT!A18</f>
        <v>2</v>
      </c>
      <c r="J2337" s="16" t="str">
        <f>LFAT!B18</f>
        <v>Instream Complexity Improvement</v>
      </c>
      <c r="K2337" s="16" t="str">
        <f>LFAT!D18</f>
        <v>I</v>
      </c>
      <c r="L2337" s="19">
        <f>LFAT!F18</f>
        <v>0.5</v>
      </c>
      <c r="M2337" s="16" t="str">
        <f>LFAT!G18</f>
        <v>CD</v>
      </c>
      <c r="N2337" s="19">
        <f>LFAT!I18</f>
        <v>0.5</v>
      </c>
      <c r="O2337" s="18">
        <f>LFAT!J18</f>
        <v>0.25</v>
      </c>
      <c r="P2337" s="18">
        <f t="shared" si="108"/>
        <v>0.1121875</v>
      </c>
      <c r="Q2337" s="18">
        <f t="shared" si="109"/>
        <v>0.50179978265857905</v>
      </c>
      <c r="R2337" s="18">
        <f t="shared" si="110"/>
        <v>0.16202531761688371</v>
      </c>
    </row>
    <row r="2338" spans="1:18" ht="18" customHeight="1" x14ac:dyDescent="0.2">
      <c r="A2338" s="16" t="str">
        <f>'Limiting Factor Scores'!A223</f>
        <v>UGR14</v>
      </c>
      <c r="B2338" s="16" t="str">
        <f>'Limiting Factor Scores'!B223</f>
        <v>Upper Grande Ronde</v>
      </c>
      <c r="C2338" s="16" t="str">
        <f>'Limiting Factor Scores'!C223</f>
        <v>Side Channel and Wetland Habitat</v>
      </c>
      <c r="D2338" s="18">
        <f>'Limiting Factor Scores'!D223</f>
        <v>0.72060000000000002</v>
      </c>
      <c r="E2338" s="19">
        <f>'Limiting Factor Scores'!E223</f>
        <v>2.77</v>
      </c>
      <c r="F2338" s="18">
        <f>'Limiting Factor Scores'!F223</f>
        <v>0.49825000000000003</v>
      </c>
      <c r="G2338" s="18">
        <f>'Limiting Factor Scores'!G223</f>
        <v>2.7594707865273618</v>
      </c>
      <c r="H2338" s="18">
        <f>'Limiting Factor Scores'!H223</f>
        <v>0.80429853908366455</v>
      </c>
      <c r="I2338" s="17">
        <f>LFAT!A20</f>
        <v>2</v>
      </c>
      <c r="J2338" s="16" t="str">
        <f>LFAT!B20</f>
        <v>Instream Complexity Improvement</v>
      </c>
      <c r="K2338" s="16" t="str">
        <f>LFAT!D20</f>
        <v>D</v>
      </c>
      <c r="L2338" s="19">
        <f>LFAT!F20</f>
        <v>1</v>
      </c>
      <c r="M2338" s="16" t="str">
        <f>LFAT!G20</f>
        <v>C</v>
      </c>
      <c r="N2338" s="19">
        <f>LFAT!I20</f>
        <v>1</v>
      </c>
      <c r="O2338" s="18">
        <f>LFAT!J20</f>
        <v>1</v>
      </c>
      <c r="P2338" s="18">
        <f t="shared" si="108"/>
        <v>0.49825000000000003</v>
      </c>
      <c r="Q2338" s="18">
        <f t="shared" si="109"/>
        <v>2.7594707865273618</v>
      </c>
      <c r="R2338" s="18">
        <f t="shared" si="110"/>
        <v>0.80429853908366455</v>
      </c>
    </row>
    <row r="2339" spans="1:18" ht="18" customHeight="1" x14ac:dyDescent="0.2">
      <c r="A2339" s="16" t="str">
        <f>'Limiting Factor Scores'!A224</f>
        <v>UGR14</v>
      </c>
      <c r="B2339" s="16" t="str">
        <f>'Limiting Factor Scores'!B224</f>
        <v>Upper Grande Ronde</v>
      </c>
      <c r="C2339" s="16" t="str">
        <f>'Limiting Factor Scores'!C224</f>
        <v>Summer Water Temperature</v>
      </c>
      <c r="D2339" s="18">
        <f>'Limiting Factor Scores'!D224</f>
        <v>0.72060000000000002</v>
      </c>
      <c r="E2339" s="19">
        <f>'Limiting Factor Scores'!E224</f>
        <v>1.59</v>
      </c>
      <c r="F2339" s="18">
        <f>'Limiting Factor Scores'!F224</f>
        <v>0.23275000000000001</v>
      </c>
      <c r="G2339" s="18">
        <f>'Limiting Factor Scores'!G224</f>
        <v>1.1165336699760402</v>
      </c>
      <c r="H2339" s="18">
        <f>'Limiting Factor Scores'!H224</f>
        <v>0.34940795084401005</v>
      </c>
      <c r="I2339" s="17">
        <f>LFAT!A26</f>
        <v>2</v>
      </c>
      <c r="J2339" s="16" t="str">
        <f>LFAT!B26</f>
        <v>Instream Complexity Improvement</v>
      </c>
      <c r="K2339" s="16" t="str">
        <f>LFAT!D26</f>
        <v>I</v>
      </c>
      <c r="L2339" s="19">
        <f>LFAT!F26</f>
        <v>0.5</v>
      </c>
      <c r="M2339" s="16" t="str">
        <f>LFAT!G26</f>
        <v>CD</v>
      </c>
      <c r="N2339" s="19">
        <f>LFAT!I26</f>
        <v>0.5</v>
      </c>
      <c r="O2339" s="18">
        <f>LFAT!J26</f>
        <v>0.25</v>
      </c>
      <c r="P2339" s="18">
        <f t="shared" si="108"/>
        <v>5.8187500000000003E-2</v>
      </c>
      <c r="Q2339" s="18">
        <f t="shared" si="109"/>
        <v>0.27913341749401005</v>
      </c>
      <c r="R2339" s="18">
        <f t="shared" si="110"/>
        <v>8.7351987711002513E-2</v>
      </c>
    </row>
    <row r="2340" spans="1:18" ht="18" customHeight="1" x14ac:dyDescent="0.2">
      <c r="A2340" s="16" t="str">
        <f>'Limiting Factor Scores'!A225</f>
        <v>UGR14</v>
      </c>
      <c r="B2340" s="16" t="str">
        <f>'Limiting Factor Scores'!B225</f>
        <v>Upper Grande Ronde</v>
      </c>
      <c r="C2340" s="16" t="str">
        <f>'Limiting Factor Scores'!C225</f>
        <v>Water Quality</v>
      </c>
      <c r="D2340" s="18">
        <f>'Limiting Factor Scores'!D225</f>
        <v>0.72060000000000002</v>
      </c>
      <c r="E2340" s="19">
        <f>'Limiting Factor Scores'!E225</f>
        <v>1.26</v>
      </c>
      <c r="F2340" s="18">
        <f>'Limiting Factor Scores'!F225</f>
        <v>0.1585</v>
      </c>
      <c r="G2340" s="18">
        <f>'Limiting Factor Scores'!G225</f>
        <v>0.66489504660805243</v>
      </c>
      <c r="H2340" s="18">
        <f>'Limiting Factor Scores'!H225</f>
        <v>0.18456344342898925</v>
      </c>
      <c r="I2340" s="17">
        <f>LFAT!A28</f>
        <v>2</v>
      </c>
      <c r="J2340" s="16" t="str">
        <f>LFAT!B28</f>
        <v>Instream Complexity Improvement</v>
      </c>
      <c r="K2340" s="16" t="str">
        <f>LFAT!D28</f>
        <v>N</v>
      </c>
      <c r="L2340" s="19">
        <f>LFAT!F28</f>
        <v>0.1</v>
      </c>
      <c r="M2340" s="16" t="str">
        <f>LFAT!G28</f>
        <v>R</v>
      </c>
      <c r="N2340" s="19">
        <f>LFAT!I28</f>
        <v>0.1</v>
      </c>
      <c r="O2340" s="18">
        <f>LFAT!J28</f>
        <v>0.01</v>
      </c>
      <c r="P2340" s="18">
        <f t="shared" si="108"/>
        <v>1.585E-3</v>
      </c>
      <c r="Q2340" s="18">
        <f t="shared" si="109"/>
        <v>6.6489504660805247E-3</v>
      </c>
      <c r="R2340" s="18">
        <f t="shared" si="110"/>
        <v>1.8456344342898925E-3</v>
      </c>
    </row>
    <row r="2341" spans="1:18" ht="18" customHeight="1" x14ac:dyDescent="0.2">
      <c r="A2341" s="16" t="str">
        <f>'Limiting Factor Scores'!A226</f>
        <v>UGR14</v>
      </c>
      <c r="B2341" s="16" t="str">
        <f>'Limiting Factor Scores'!B226</f>
        <v>Upper Grande Ronde</v>
      </c>
      <c r="C2341" s="16" t="str">
        <f>'Limiting Factor Scores'!C226</f>
        <v>Winter Water Temperature</v>
      </c>
      <c r="D2341" s="18">
        <f>'Limiting Factor Scores'!D226</f>
        <v>0.72060000000000002</v>
      </c>
      <c r="E2341" s="19">
        <f>'Limiting Factor Scores'!E226</f>
        <v>1</v>
      </c>
      <c r="F2341" s="18">
        <f>'Limiting Factor Scores'!F226</f>
        <v>0.1</v>
      </c>
      <c r="G2341" s="18">
        <f>'Limiting Factor Scores'!G226</f>
        <v>0.34537328572457993</v>
      </c>
      <c r="H2341" s="18">
        <f>'Limiting Factor Scores'!H226</f>
        <v>9.4069182868775386E-2</v>
      </c>
      <c r="I2341" s="17">
        <f>LFAT!A27</f>
        <v>2</v>
      </c>
      <c r="J2341" s="16" t="str">
        <f>LFAT!B27</f>
        <v>Instream Complexity Improvement</v>
      </c>
      <c r="K2341" s="16" t="str">
        <f>LFAT!D27</f>
        <v>I</v>
      </c>
      <c r="L2341" s="19">
        <f>LFAT!F27</f>
        <v>0.5</v>
      </c>
      <c r="M2341" s="16" t="str">
        <f>LFAT!G27</f>
        <v>CD</v>
      </c>
      <c r="N2341" s="19">
        <f>LFAT!I27</f>
        <v>0.5</v>
      </c>
      <c r="O2341" s="18">
        <f>LFAT!J27</f>
        <v>0.25</v>
      </c>
      <c r="P2341" s="18">
        <f t="shared" si="108"/>
        <v>2.5000000000000001E-2</v>
      </c>
      <c r="Q2341" s="18">
        <f t="shared" si="109"/>
        <v>8.6343321431144981E-2</v>
      </c>
      <c r="R2341" s="18">
        <f t="shared" si="110"/>
        <v>2.3517295717193847E-2</v>
      </c>
    </row>
    <row r="2342" spans="1:18" ht="18" customHeight="1" x14ac:dyDescent="0.2">
      <c r="A2342" s="16" t="str">
        <f>'Limiting Factor Scores'!A212</f>
        <v>UGR14</v>
      </c>
      <c r="B2342" s="16" t="str">
        <f>'Limiting Factor Scores'!B212</f>
        <v>Upper Grande Ronde</v>
      </c>
      <c r="C2342" s="16" t="str">
        <f>'Limiting Factor Scores'!C212</f>
        <v>Altered Flow Timing</v>
      </c>
      <c r="D2342" s="18">
        <f>'Limiting Factor Scores'!D212</f>
        <v>0.72060000000000002</v>
      </c>
      <c r="E2342" s="19">
        <f>'Limiting Factor Scores'!E212</f>
        <v>1.44</v>
      </c>
      <c r="F2342" s="18">
        <f>'Limiting Factor Scores'!F212</f>
        <v>0.19900000000000001</v>
      </c>
      <c r="G2342" s="18">
        <f>'Limiting Factor Scores'!G212</f>
        <v>0.75182256859191421</v>
      </c>
      <c r="H2342" s="18">
        <f>'Limiting Factor Scores'!H212</f>
        <v>0.20922996745136474</v>
      </c>
      <c r="I2342" s="17">
        <f>LFAT!A38</f>
        <v>3</v>
      </c>
      <c r="J2342" s="16" t="str">
        <f>LFAT!B38</f>
        <v>Floodplain – Reconnect and Restore</v>
      </c>
      <c r="K2342" s="16" t="str">
        <f>LFAT!D38</f>
        <v>I</v>
      </c>
      <c r="L2342" s="19">
        <f>LFAT!F38</f>
        <v>0.5</v>
      </c>
      <c r="M2342" s="16" t="str">
        <f>LFAT!G38</f>
        <v>CD</v>
      </c>
      <c r="N2342" s="19">
        <f>LFAT!I38</f>
        <v>0.5</v>
      </c>
      <c r="O2342" s="18">
        <f>LFAT!J38</f>
        <v>0.25</v>
      </c>
      <c r="P2342" s="18">
        <f t="shared" si="108"/>
        <v>4.9750000000000003E-2</v>
      </c>
      <c r="Q2342" s="18">
        <f t="shared" si="109"/>
        <v>0.18795564214797855</v>
      </c>
      <c r="R2342" s="18">
        <f t="shared" si="110"/>
        <v>5.2307491862841185E-2</v>
      </c>
    </row>
    <row r="2343" spans="1:18" ht="18" customHeight="1" x14ac:dyDescent="0.2">
      <c r="A2343" s="16" t="str">
        <f>'Limiting Factor Scores'!A213</f>
        <v>UGR14</v>
      </c>
      <c r="B2343" s="16" t="str">
        <f>'Limiting Factor Scores'!B213</f>
        <v>Upper Grande Ronde</v>
      </c>
      <c r="C2343" s="16" t="str">
        <f>'Limiting Factor Scores'!C213</f>
        <v>Altered Primary Productivity</v>
      </c>
      <c r="D2343" s="18">
        <f>'Limiting Factor Scores'!D213</f>
        <v>0.72060000000000002</v>
      </c>
      <c r="E2343" s="19">
        <f>'Limiting Factor Scores'!E213</f>
        <v>3.11</v>
      </c>
      <c r="F2343" s="18">
        <f>'Limiting Factor Scores'!F213</f>
        <v>0.57474999999999998</v>
      </c>
      <c r="G2343" s="18">
        <f>'Limiting Factor Scores'!G213</f>
        <v>1.5057850614898822</v>
      </c>
      <c r="H2343" s="18">
        <f>'Limiting Factor Scores'!H213</f>
        <v>0.4312343583636814</v>
      </c>
      <c r="I2343" s="17">
        <f>LFAT!A45</f>
        <v>3</v>
      </c>
      <c r="J2343" s="16" t="str">
        <f>LFAT!B45</f>
        <v>Floodplain – Reconnect and Restore</v>
      </c>
      <c r="K2343" s="16" t="str">
        <f>LFAT!D45</f>
        <v>I</v>
      </c>
      <c r="L2343" s="19">
        <f>LFAT!F45</f>
        <v>0.5</v>
      </c>
      <c r="M2343" s="16" t="str">
        <f>LFAT!G45</f>
        <v>C</v>
      </c>
      <c r="N2343" s="19">
        <f>LFAT!I45</f>
        <v>1</v>
      </c>
      <c r="O2343" s="18">
        <f>LFAT!J45</f>
        <v>0.5</v>
      </c>
      <c r="P2343" s="18">
        <f t="shared" si="108"/>
        <v>0.28737499999999999</v>
      </c>
      <c r="Q2343" s="18">
        <f t="shared" si="109"/>
        <v>0.75289253074494111</v>
      </c>
      <c r="R2343" s="18">
        <f t="shared" si="110"/>
        <v>0.2156171791818407</v>
      </c>
    </row>
    <row r="2344" spans="1:18" ht="18" customHeight="1" x14ac:dyDescent="0.2">
      <c r="A2344" s="16" t="str">
        <f>'Limiting Factor Scores'!A214</f>
        <v>UGR14</v>
      </c>
      <c r="B2344" s="16" t="str">
        <f>'Limiting Factor Scores'!B214</f>
        <v>Upper Grande Ronde</v>
      </c>
      <c r="C2344" s="16" t="str">
        <f>'Limiting Factor Scores'!C214</f>
        <v>Anthropogenic Barriers</v>
      </c>
      <c r="D2344" s="18">
        <f>'Limiting Factor Scores'!D214</f>
        <v>0.72060000000000002</v>
      </c>
      <c r="E2344" s="19">
        <f>'Limiting Factor Scores'!E214</f>
        <v>2.71</v>
      </c>
      <c r="F2344" s="18">
        <f>'Limiting Factor Scores'!F214</f>
        <v>0.48475000000000001</v>
      </c>
      <c r="G2344" s="18">
        <f>'Limiting Factor Scores'!G214</f>
        <v>1.8538425821007873</v>
      </c>
      <c r="H2344" s="18">
        <f>'Limiting Factor Scores'!H214</f>
        <v>0.58714163712634249</v>
      </c>
      <c r="I2344" s="17">
        <f>LFAT!A32</f>
        <v>3</v>
      </c>
      <c r="J2344" s="16" t="str">
        <f>LFAT!B32</f>
        <v>Floodplain – Reconnect and Restore</v>
      </c>
      <c r="K2344" s="16" t="str">
        <f>LFAT!D32</f>
        <v>N</v>
      </c>
      <c r="L2344" s="19">
        <f>LFAT!F32</f>
        <v>0.1</v>
      </c>
      <c r="M2344" s="16" t="str">
        <f>LFAT!G32</f>
        <v>R</v>
      </c>
      <c r="N2344" s="19">
        <f>LFAT!I32</f>
        <v>0.1</v>
      </c>
      <c r="O2344" s="18">
        <f>LFAT!J32</f>
        <v>0.01</v>
      </c>
      <c r="P2344" s="18">
        <f t="shared" si="108"/>
        <v>4.8475000000000002E-3</v>
      </c>
      <c r="Q2344" s="18">
        <f t="shared" si="109"/>
        <v>1.8538425821007874E-2</v>
      </c>
      <c r="R2344" s="18">
        <f t="shared" si="110"/>
        <v>5.8714163712634253E-3</v>
      </c>
    </row>
    <row r="2345" spans="1:18" ht="18" customHeight="1" x14ac:dyDescent="0.2">
      <c r="A2345" s="16" t="str">
        <f>'Limiting Factor Scores'!A215</f>
        <v>UGR14</v>
      </c>
      <c r="B2345" s="16" t="str">
        <f>'Limiting Factor Scores'!B215</f>
        <v>Upper Grande Ronde</v>
      </c>
      <c r="C2345" s="16" t="str">
        <f>'Limiting Factor Scores'!C215</f>
        <v>Channel and Habitat Structure</v>
      </c>
      <c r="D2345" s="18">
        <f>'Limiting Factor Scores'!D215</f>
        <v>0.72060000000000002</v>
      </c>
      <c r="E2345" s="19">
        <f>'Limiting Factor Scores'!E215</f>
        <v>3</v>
      </c>
      <c r="F2345" s="18">
        <f>'Limiting Factor Scores'!F215</f>
        <v>0.55000000000000004</v>
      </c>
      <c r="G2345" s="18">
        <f>'Limiting Factor Scores'!G215</f>
        <v>3.4537328566332905</v>
      </c>
      <c r="H2345" s="18">
        <f>'Limiting Factor Scores'!H215</f>
        <v>1.0455468490671667</v>
      </c>
      <c r="I2345" s="17">
        <f>LFAT!A36</f>
        <v>3</v>
      </c>
      <c r="J2345" s="16" t="str">
        <f>LFAT!B36</f>
        <v>Floodplain – Reconnect and Restore</v>
      </c>
      <c r="K2345" s="16" t="str">
        <f>LFAT!D36</f>
        <v>I</v>
      </c>
      <c r="L2345" s="19">
        <f>LFAT!F36</f>
        <v>0.5</v>
      </c>
      <c r="M2345" s="16" t="str">
        <f>LFAT!G36</f>
        <v>C</v>
      </c>
      <c r="N2345" s="19">
        <f>LFAT!I36</f>
        <v>1</v>
      </c>
      <c r="O2345" s="18">
        <f>LFAT!J36</f>
        <v>0.5</v>
      </c>
      <c r="P2345" s="18">
        <f t="shared" si="108"/>
        <v>0.27500000000000002</v>
      </c>
      <c r="Q2345" s="18">
        <f t="shared" si="109"/>
        <v>1.7268664283166453</v>
      </c>
      <c r="R2345" s="18">
        <f t="shared" si="110"/>
        <v>0.52277342453358333</v>
      </c>
    </row>
    <row r="2346" spans="1:18" ht="18" customHeight="1" x14ac:dyDescent="0.2">
      <c r="A2346" s="16" t="str">
        <f>'Limiting Factor Scores'!A216</f>
        <v>UGR14</v>
      </c>
      <c r="B2346" s="16" t="str">
        <f>'Limiting Factor Scores'!B216</f>
        <v>Upper Grande Ronde</v>
      </c>
      <c r="C2346" s="16" t="str">
        <f>'Limiting Factor Scores'!C216</f>
        <v>Decreased Sediment Quantity</v>
      </c>
      <c r="D2346" s="18">
        <f>'Limiting Factor Scores'!D216</f>
        <v>0.72060000000000002</v>
      </c>
      <c r="E2346" s="19">
        <f>'Limiting Factor Scores'!E216</f>
        <v>2.93</v>
      </c>
      <c r="F2346" s="18">
        <f>'Limiting Factor Scores'!F216</f>
        <v>0.53425</v>
      </c>
      <c r="G2346" s="18">
        <f>'Limiting Factor Scores'!G216</f>
        <v>1.9936492769507064</v>
      </c>
      <c r="H2346" s="18">
        <f>'Limiting Factor Scores'!H216</f>
        <v>0.59388749569927346</v>
      </c>
      <c r="I2346" s="17">
        <f>LFAT!A39</f>
        <v>3</v>
      </c>
      <c r="J2346" s="16" t="str">
        <f>LFAT!B39</f>
        <v>Floodplain – Reconnect and Restore</v>
      </c>
      <c r="K2346" s="16" t="str">
        <f>LFAT!D39</f>
        <v>D</v>
      </c>
      <c r="L2346" s="19">
        <f>LFAT!F39</f>
        <v>1</v>
      </c>
      <c r="M2346" s="16" t="str">
        <f>LFAT!G39</f>
        <v>C</v>
      </c>
      <c r="N2346" s="19">
        <f>LFAT!I39</f>
        <v>1</v>
      </c>
      <c r="O2346" s="18">
        <f>LFAT!J39</f>
        <v>1</v>
      </c>
      <c r="P2346" s="18">
        <f t="shared" si="108"/>
        <v>0.53425</v>
      </c>
      <c r="Q2346" s="18">
        <f t="shared" si="109"/>
        <v>1.9936492769507064</v>
      </c>
      <c r="R2346" s="18">
        <f t="shared" si="110"/>
        <v>0.59388749569927346</v>
      </c>
    </row>
    <row r="2347" spans="1:18" ht="18" customHeight="1" x14ac:dyDescent="0.2">
      <c r="A2347" s="16" t="str">
        <f>'Limiting Factor Scores'!A217</f>
        <v>UGR14</v>
      </c>
      <c r="B2347" s="16" t="str">
        <f>'Limiting Factor Scores'!B217</f>
        <v>Upper Grande Ronde</v>
      </c>
      <c r="C2347" s="16" t="str">
        <f>'Limiting Factor Scores'!C217</f>
        <v>Decreased Water Quantity</v>
      </c>
      <c r="D2347" s="18">
        <f>'Limiting Factor Scores'!D217</f>
        <v>0.72060000000000002</v>
      </c>
      <c r="E2347" s="19">
        <f>'Limiting Factor Scores'!E217</f>
        <v>2.08</v>
      </c>
      <c r="F2347" s="18">
        <f>'Limiting Factor Scores'!F217</f>
        <v>0.34300000000000003</v>
      </c>
      <c r="G2347" s="18">
        <f>'Limiting Factor Scores'!G217</f>
        <v>1.8519780302824753</v>
      </c>
      <c r="H2347" s="18">
        <f>'Limiting Factor Scores'!H217</f>
        <v>0.53525519468121163</v>
      </c>
      <c r="I2347" s="17">
        <f>LFAT!A37</f>
        <v>3</v>
      </c>
      <c r="J2347" s="16" t="str">
        <f>LFAT!B37</f>
        <v>Floodplain – Reconnect and Restore</v>
      </c>
      <c r="K2347" s="16" t="str">
        <f>LFAT!D37</f>
        <v>I</v>
      </c>
      <c r="L2347" s="19">
        <f>LFAT!F37</f>
        <v>0.5</v>
      </c>
      <c r="M2347" s="16" t="str">
        <f>LFAT!G37</f>
        <v>CD</v>
      </c>
      <c r="N2347" s="19">
        <f>LFAT!I37</f>
        <v>0.5</v>
      </c>
      <c r="O2347" s="18">
        <f>LFAT!J37</f>
        <v>0.25</v>
      </c>
      <c r="P2347" s="18">
        <f t="shared" si="108"/>
        <v>8.5750000000000007E-2</v>
      </c>
      <c r="Q2347" s="18">
        <f t="shared" si="109"/>
        <v>0.46299450757061883</v>
      </c>
      <c r="R2347" s="18">
        <f t="shared" si="110"/>
        <v>0.13381379867030291</v>
      </c>
    </row>
    <row r="2348" spans="1:18" ht="18" customHeight="1" x14ac:dyDescent="0.2">
      <c r="A2348" s="16" t="str">
        <f>'Limiting Factor Scores'!A218</f>
        <v>UGR14</v>
      </c>
      <c r="B2348" s="16" t="str">
        <f>'Limiting Factor Scores'!B218</f>
        <v>Upper Grande Ronde</v>
      </c>
      <c r="C2348" s="16" t="str">
        <f>'Limiting Factor Scores'!C218</f>
        <v>Floodplain Condition</v>
      </c>
      <c r="D2348" s="18">
        <f>'Limiting Factor Scores'!D218</f>
        <v>0.72060000000000002</v>
      </c>
      <c r="E2348" s="19">
        <f>'Limiting Factor Scores'!E218</f>
        <v>2.5499999999999998</v>
      </c>
      <c r="F2348" s="18">
        <f>'Limiting Factor Scores'!F218</f>
        <v>0.44874999999999998</v>
      </c>
      <c r="G2348" s="18">
        <f>'Limiting Factor Scores'!G218</f>
        <v>1.9656230840671585</v>
      </c>
      <c r="H2348" s="18">
        <f>'Limiting Factor Scores'!H218</f>
        <v>0.55808912991965065</v>
      </c>
      <c r="I2348" s="17">
        <f>LFAT!A34</f>
        <v>3</v>
      </c>
      <c r="J2348" s="16" t="str">
        <f>LFAT!B34</f>
        <v>Floodplain – Reconnect and Restore</v>
      </c>
      <c r="K2348" s="16" t="str">
        <f>LFAT!D34</f>
        <v>D</v>
      </c>
      <c r="L2348" s="19">
        <f>LFAT!F34</f>
        <v>1</v>
      </c>
      <c r="M2348" s="16" t="str">
        <f>LFAT!G34</f>
        <v>C</v>
      </c>
      <c r="N2348" s="19">
        <f>LFAT!I34</f>
        <v>1</v>
      </c>
      <c r="O2348" s="18">
        <f>LFAT!J34</f>
        <v>1</v>
      </c>
      <c r="P2348" s="18">
        <f t="shared" si="108"/>
        <v>0.44874999999999998</v>
      </c>
      <c r="Q2348" s="18">
        <f t="shared" si="109"/>
        <v>1.9656230840671585</v>
      </c>
      <c r="R2348" s="18">
        <f t="shared" si="110"/>
        <v>0.55808912991965065</v>
      </c>
    </row>
    <row r="2349" spans="1:18" ht="18" customHeight="1" x14ac:dyDescent="0.2">
      <c r="A2349" s="16" t="str">
        <f>'Limiting Factor Scores'!A219</f>
        <v>UGR14</v>
      </c>
      <c r="B2349" s="16" t="str">
        <f>'Limiting Factor Scores'!B219</f>
        <v>Upper Grande Ronde</v>
      </c>
      <c r="C2349" s="16" t="str">
        <f>'Limiting Factor Scores'!C219</f>
        <v>Increased Sediment Quantity</v>
      </c>
      <c r="D2349" s="18">
        <f>'Limiting Factor Scores'!D219</f>
        <v>0.72060000000000002</v>
      </c>
      <c r="E2349" s="19">
        <f>'Limiting Factor Scores'!E219</f>
        <v>2.4900000000000002</v>
      </c>
      <c r="F2349" s="18">
        <f>'Limiting Factor Scores'!F219</f>
        <v>0.43525000000000003</v>
      </c>
      <c r="G2349" s="18">
        <f>'Limiting Factor Scores'!G219</f>
        <v>1.1403096094188279</v>
      </c>
      <c r="H2349" s="18">
        <f>'Limiting Factor Scores'!H219</f>
        <v>0.37515962125258401</v>
      </c>
      <c r="I2349" s="17">
        <f>LFAT!A40</f>
        <v>3</v>
      </c>
      <c r="J2349" s="16" t="str">
        <f>LFAT!B40</f>
        <v>Floodplain – Reconnect and Restore</v>
      </c>
      <c r="K2349" s="16" t="str">
        <f>LFAT!D40</f>
        <v>D</v>
      </c>
      <c r="L2349" s="19">
        <f>LFAT!F40</f>
        <v>1</v>
      </c>
      <c r="M2349" s="16" t="str">
        <f>LFAT!G40</f>
        <v>CD</v>
      </c>
      <c r="N2349" s="19">
        <f>LFAT!I40</f>
        <v>0.5</v>
      </c>
      <c r="O2349" s="18">
        <f>LFAT!J40</f>
        <v>0.5</v>
      </c>
      <c r="P2349" s="18">
        <f t="shared" si="108"/>
        <v>0.21762500000000001</v>
      </c>
      <c r="Q2349" s="18">
        <f t="shared" si="109"/>
        <v>0.57015480470941393</v>
      </c>
      <c r="R2349" s="18">
        <f t="shared" si="110"/>
        <v>0.187579810626292</v>
      </c>
    </row>
    <row r="2350" spans="1:18" ht="18" customHeight="1" x14ac:dyDescent="0.2">
      <c r="A2350" s="16" t="str">
        <f>'Limiting Factor Scores'!A220</f>
        <v>UGR14</v>
      </c>
      <c r="B2350" s="16" t="str">
        <f>'Limiting Factor Scores'!B220</f>
        <v>Upper Grande Ronde</v>
      </c>
      <c r="C2350" s="16" t="str">
        <f>'Limiting Factor Scores'!C220</f>
        <v>Non-Native Species Interactions and Competition</v>
      </c>
      <c r="D2350" s="18">
        <f>'Limiting Factor Scores'!D220</f>
        <v>0.72060000000000002</v>
      </c>
      <c r="E2350" s="19">
        <f>'Limiting Factor Scores'!E220</f>
        <v>2.71</v>
      </c>
      <c r="F2350" s="18">
        <f>'Limiting Factor Scores'!F220</f>
        <v>0.48475000000000001</v>
      </c>
      <c r="G2350" s="18">
        <f>'Limiting Factor Scores'!G220</f>
        <v>1.4047286323502954</v>
      </c>
      <c r="H2350" s="18">
        <f>'Limiting Factor Scores'!H220</f>
        <v>0.49552239147155608</v>
      </c>
      <c r="I2350" s="17">
        <f>LFAT!A46</f>
        <v>3</v>
      </c>
      <c r="J2350" s="16" t="str">
        <f>LFAT!B46</f>
        <v>Floodplain – Reconnect and Restore</v>
      </c>
      <c r="K2350" s="16" t="str">
        <f>LFAT!D46</f>
        <v>N</v>
      </c>
      <c r="L2350" s="19">
        <f>LFAT!F46</f>
        <v>0.1</v>
      </c>
      <c r="M2350" s="16" t="str">
        <f>LFAT!G46</f>
        <v>CD</v>
      </c>
      <c r="N2350" s="19">
        <f>LFAT!I46</f>
        <v>0.5</v>
      </c>
      <c r="O2350" s="18">
        <f>LFAT!J46</f>
        <v>0.05</v>
      </c>
      <c r="P2350" s="18">
        <f t="shared" si="108"/>
        <v>2.4237500000000002E-2</v>
      </c>
      <c r="Q2350" s="18">
        <f t="shared" si="109"/>
        <v>7.0236431617514777E-2</v>
      </c>
      <c r="R2350" s="18">
        <f t="shared" si="110"/>
        <v>2.4776119573577806E-2</v>
      </c>
    </row>
    <row r="2351" spans="1:18" ht="18" customHeight="1" x14ac:dyDescent="0.2">
      <c r="A2351" s="16" t="str">
        <f>'Limiting Factor Scores'!A221</f>
        <v>UGR14</v>
      </c>
      <c r="B2351" s="16" t="str">
        <f>'Limiting Factor Scores'!B221</f>
        <v>Upper Grande Ronde</v>
      </c>
      <c r="C2351" s="16" t="str">
        <f>'Limiting Factor Scores'!C221</f>
        <v>Predation</v>
      </c>
      <c r="D2351" s="18">
        <f>'Limiting Factor Scores'!D221</f>
        <v>0.72060000000000002</v>
      </c>
      <c r="E2351" s="19">
        <f>'Limiting Factor Scores'!E221</f>
        <v>2.29</v>
      </c>
      <c r="F2351" s="18">
        <f>'Limiting Factor Scores'!F221</f>
        <v>0.39024999999999999</v>
      </c>
      <c r="G2351" s="18">
        <f>'Limiting Factor Scores'!G221</f>
        <v>1.5105217204419079</v>
      </c>
      <c r="H2351" s="18">
        <f>'Limiting Factor Scores'!H221</f>
        <v>0.46183398130806663</v>
      </c>
      <c r="I2351" s="17">
        <f>LFAT!A44</f>
        <v>3</v>
      </c>
      <c r="J2351" s="16" t="str">
        <f>LFAT!B44</f>
        <v>Floodplain – Reconnect and Restore</v>
      </c>
      <c r="K2351" s="16" t="str">
        <f>LFAT!D44</f>
        <v>N</v>
      </c>
      <c r="L2351" s="19">
        <f>LFAT!F44</f>
        <v>0.1</v>
      </c>
      <c r="M2351" s="16" t="str">
        <f>LFAT!G44</f>
        <v>R</v>
      </c>
      <c r="N2351" s="19">
        <f>LFAT!I44</f>
        <v>0.1</v>
      </c>
      <c r="O2351" s="18">
        <f>LFAT!J44</f>
        <v>0.01</v>
      </c>
      <c r="P2351" s="18">
        <f t="shared" si="108"/>
        <v>3.9025000000000002E-3</v>
      </c>
      <c r="Q2351" s="18">
        <f t="shared" si="109"/>
        <v>1.510521720441908E-2</v>
      </c>
      <c r="R2351" s="18">
        <f t="shared" si="110"/>
        <v>4.6183398130806661E-3</v>
      </c>
    </row>
    <row r="2352" spans="1:18" ht="18" customHeight="1" x14ac:dyDescent="0.2">
      <c r="A2352" s="16" t="str">
        <f>'Limiting Factor Scores'!A222</f>
        <v>UGR14</v>
      </c>
      <c r="B2352" s="16" t="str">
        <f>'Limiting Factor Scores'!B222</f>
        <v>Upper Grande Ronde</v>
      </c>
      <c r="C2352" s="16" t="str">
        <f>'Limiting Factor Scores'!C222</f>
        <v>Riparian Condition</v>
      </c>
      <c r="D2352" s="18">
        <f>'Limiting Factor Scores'!D222</f>
        <v>0.72060000000000002</v>
      </c>
      <c r="E2352" s="19">
        <f>'Limiting Factor Scores'!E222</f>
        <v>2.5499999999999998</v>
      </c>
      <c r="F2352" s="18">
        <f>'Limiting Factor Scores'!F222</f>
        <v>0.44874999999999998</v>
      </c>
      <c r="G2352" s="18">
        <f>'Limiting Factor Scores'!G222</f>
        <v>2.0071991306343162</v>
      </c>
      <c r="H2352" s="18">
        <f>'Limiting Factor Scores'!H222</f>
        <v>0.64810127046753485</v>
      </c>
      <c r="I2352" s="17">
        <f>LFAT!A33</f>
        <v>3</v>
      </c>
      <c r="J2352" s="16" t="str">
        <f>LFAT!B33</f>
        <v>Floodplain – Reconnect and Restore</v>
      </c>
      <c r="K2352" s="16" t="str">
        <f>LFAT!D33</f>
        <v>I</v>
      </c>
      <c r="L2352" s="19">
        <f>LFAT!F33</f>
        <v>0.5</v>
      </c>
      <c r="M2352" s="16" t="str">
        <f>LFAT!G33</f>
        <v>C</v>
      </c>
      <c r="N2352" s="19">
        <f>LFAT!I33</f>
        <v>1</v>
      </c>
      <c r="O2352" s="18">
        <f>LFAT!J33</f>
        <v>0.5</v>
      </c>
      <c r="P2352" s="18">
        <f t="shared" si="108"/>
        <v>0.22437499999999999</v>
      </c>
      <c r="Q2352" s="18">
        <f t="shared" si="109"/>
        <v>1.0035995653171581</v>
      </c>
      <c r="R2352" s="18">
        <f t="shared" si="110"/>
        <v>0.32405063523376743</v>
      </c>
    </row>
    <row r="2353" spans="1:18" ht="18" customHeight="1" x14ac:dyDescent="0.2">
      <c r="A2353" s="16" t="str">
        <f>'Limiting Factor Scores'!A223</f>
        <v>UGR14</v>
      </c>
      <c r="B2353" s="16" t="str">
        <f>'Limiting Factor Scores'!B223</f>
        <v>Upper Grande Ronde</v>
      </c>
      <c r="C2353" s="16" t="str">
        <f>'Limiting Factor Scores'!C223</f>
        <v>Side Channel and Wetland Habitat</v>
      </c>
      <c r="D2353" s="18">
        <f>'Limiting Factor Scores'!D223</f>
        <v>0.72060000000000002</v>
      </c>
      <c r="E2353" s="19">
        <f>'Limiting Factor Scores'!E223</f>
        <v>2.77</v>
      </c>
      <c r="F2353" s="18">
        <f>'Limiting Factor Scores'!F223</f>
        <v>0.49825000000000003</v>
      </c>
      <c r="G2353" s="18">
        <f>'Limiting Factor Scores'!G223</f>
        <v>2.7594707865273618</v>
      </c>
      <c r="H2353" s="18">
        <f>'Limiting Factor Scores'!H223</f>
        <v>0.80429853908366455</v>
      </c>
      <c r="I2353" s="17">
        <f>LFAT!A35</f>
        <v>3</v>
      </c>
      <c r="J2353" s="16" t="str">
        <f>LFAT!B35</f>
        <v>Floodplain – Reconnect and Restore</v>
      </c>
      <c r="K2353" s="16" t="str">
        <f>LFAT!D35</f>
        <v>D</v>
      </c>
      <c r="L2353" s="19">
        <f>LFAT!F35</f>
        <v>1</v>
      </c>
      <c r="M2353" s="16" t="str">
        <f>LFAT!G35</f>
        <v>C</v>
      </c>
      <c r="N2353" s="19">
        <f>LFAT!I35</f>
        <v>1</v>
      </c>
      <c r="O2353" s="18">
        <f>LFAT!J35</f>
        <v>1</v>
      </c>
      <c r="P2353" s="18">
        <f t="shared" si="108"/>
        <v>0.49825000000000003</v>
      </c>
      <c r="Q2353" s="18">
        <f t="shared" si="109"/>
        <v>2.7594707865273618</v>
      </c>
      <c r="R2353" s="18">
        <f t="shared" si="110"/>
        <v>0.80429853908366455</v>
      </c>
    </row>
    <row r="2354" spans="1:18" ht="18" customHeight="1" x14ac:dyDescent="0.2">
      <c r="A2354" s="16" t="str">
        <f>'Limiting Factor Scores'!A224</f>
        <v>UGR14</v>
      </c>
      <c r="B2354" s="16" t="str">
        <f>'Limiting Factor Scores'!B224</f>
        <v>Upper Grande Ronde</v>
      </c>
      <c r="C2354" s="16" t="str">
        <f>'Limiting Factor Scores'!C224</f>
        <v>Summer Water Temperature</v>
      </c>
      <c r="D2354" s="18">
        <f>'Limiting Factor Scores'!D224</f>
        <v>0.72060000000000002</v>
      </c>
      <c r="E2354" s="19">
        <f>'Limiting Factor Scores'!E224</f>
        <v>1.59</v>
      </c>
      <c r="F2354" s="18">
        <f>'Limiting Factor Scores'!F224</f>
        <v>0.23275000000000001</v>
      </c>
      <c r="G2354" s="18">
        <f>'Limiting Factor Scores'!G224</f>
        <v>1.1165336699760402</v>
      </c>
      <c r="H2354" s="18">
        <f>'Limiting Factor Scores'!H224</f>
        <v>0.34940795084401005</v>
      </c>
      <c r="I2354" s="17">
        <f>LFAT!A41</f>
        <v>3</v>
      </c>
      <c r="J2354" s="16" t="str">
        <f>LFAT!B41</f>
        <v>Floodplain – Reconnect and Restore</v>
      </c>
      <c r="K2354" s="16" t="str">
        <f>LFAT!D41</f>
        <v>D</v>
      </c>
      <c r="L2354" s="19">
        <f>LFAT!F41</f>
        <v>1</v>
      </c>
      <c r="M2354" s="16" t="str">
        <f>LFAT!G41</f>
        <v>CD</v>
      </c>
      <c r="N2354" s="19">
        <f>LFAT!I41</f>
        <v>0.5</v>
      </c>
      <c r="O2354" s="18">
        <f>LFAT!J41</f>
        <v>0.5</v>
      </c>
      <c r="P2354" s="18">
        <f t="shared" si="108"/>
        <v>0.11637500000000001</v>
      </c>
      <c r="Q2354" s="18">
        <f t="shared" si="109"/>
        <v>0.5582668349880201</v>
      </c>
      <c r="R2354" s="18">
        <f t="shared" si="110"/>
        <v>0.17470397542200503</v>
      </c>
    </row>
    <row r="2355" spans="1:18" ht="18" customHeight="1" x14ac:dyDescent="0.2">
      <c r="A2355" s="16" t="str">
        <f>'Limiting Factor Scores'!A225</f>
        <v>UGR14</v>
      </c>
      <c r="B2355" s="16" t="str">
        <f>'Limiting Factor Scores'!B225</f>
        <v>Upper Grande Ronde</v>
      </c>
      <c r="C2355" s="16" t="str">
        <f>'Limiting Factor Scores'!C225</f>
        <v>Water Quality</v>
      </c>
      <c r="D2355" s="18">
        <f>'Limiting Factor Scores'!D225</f>
        <v>0.72060000000000002</v>
      </c>
      <c r="E2355" s="19">
        <f>'Limiting Factor Scores'!E225</f>
        <v>1.26</v>
      </c>
      <c r="F2355" s="18">
        <f>'Limiting Factor Scores'!F225</f>
        <v>0.1585</v>
      </c>
      <c r="G2355" s="18">
        <f>'Limiting Factor Scores'!G225</f>
        <v>0.66489504660805243</v>
      </c>
      <c r="H2355" s="18">
        <f>'Limiting Factor Scores'!H225</f>
        <v>0.18456344342898925</v>
      </c>
      <c r="I2355" s="17">
        <f>LFAT!A43</f>
        <v>3</v>
      </c>
      <c r="J2355" s="16" t="str">
        <f>LFAT!B43</f>
        <v>Floodplain – Reconnect and Restore</v>
      </c>
      <c r="K2355" s="16" t="str">
        <f>LFAT!D43</f>
        <v>I</v>
      </c>
      <c r="L2355" s="19">
        <f>LFAT!F43</f>
        <v>0.5</v>
      </c>
      <c r="M2355" s="16" t="str">
        <f>LFAT!G43</f>
        <v>CD</v>
      </c>
      <c r="N2355" s="19">
        <f>LFAT!I43</f>
        <v>0.5</v>
      </c>
      <c r="O2355" s="18">
        <f>LFAT!J43</f>
        <v>0.25</v>
      </c>
      <c r="P2355" s="18">
        <f t="shared" si="108"/>
        <v>3.9625E-2</v>
      </c>
      <c r="Q2355" s="18">
        <f t="shared" si="109"/>
        <v>0.16622376165201311</v>
      </c>
      <c r="R2355" s="18">
        <f t="shared" si="110"/>
        <v>4.6140860857247314E-2</v>
      </c>
    </row>
    <row r="2356" spans="1:18" ht="18" customHeight="1" x14ac:dyDescent="0.2">
      <c r="A2356" s="16" t="str">
        <f>'Limiting Factor Scores'!A226</f>
        <v>UGR14</v>
      </c>
      <c r="B2356" s="16" t="str">
        <f>'Limiting Factor Scores'!B226</f>
        <v>Upper Grande Ronde</v>
      </c>
      <c r="C2356" s="16" t="str">
        <f>'Limiting Factor Scores'!C226</f>
        <v>Winter Water Temperature</v>
      </c>
      <c r="D2356" s="18">
        <f>'Limiting Factor Scores'!D226</f>
        <v>0.72060000000000002</v>
      </c>
      <c r="E2356" s="19">
        <f>'Limiting Factor Scores'!E226</f>
        <v>1</v>
      </c>
      <c r="F2356" s="18">
        <f>'Limiting Factor Scores'!F226</f>
        <v>0.1</v>
      </c>
      <c r="G2356" s="18">
        <f>'Limiting Factor Scores'!G226</f>
        <v>0.34537328572457993</v>
      </c>
      <c r="H2356" s="18">
        <f>'Limiting Factor Scores'!H226</f>
        <v>9.4069182868775386E-2</v>
      </c>
      <c r="I2356" s="17">
        <f>LFAT!A42</f>
        <v>3</v>
      </c>
      <c r="J2356" s="16" t="str">
        <f>LFAT!B42</f>
        <v>Floodplain – Reconnect and Restore</v>
      </c>
      <c r="K2356" s="16" t="str">
        <f>LFAT!D42</f>
        <v>D</v>
      </c>
      <c r="L2356" s="19">
        <f>LFAT!F42</f>
        <v>1</v>
      </c>
      <c r="M2356" s="16" t="str">
        <f>LFAT!G42</f>
        <v>CD</v>
      </c>
      <c r="N2356" s="19">
        <f>LFAT!I42</f>
        <v>0.5</v>
      </c>
      <c r="O2356" s="18">
        <f>LFAT!J42</f>
        <v>0.5</v>
      </c>
      <c r="P2356" s="18">
        <f t="shared" si="108"/>
        <v>0.05</v>
      </c>
      <c r="Q2356" s="18">
        <f t="shared" si="109"/>
        <v>0.17268664286228996</v>
      </c>
      <c r="R2356" s="18">
        <f t="shared" si="110"/>
        <v>4.7034591434387693E-2</v>
      </c>
    </row>
    <row r="2357" spans="1:18" ht="18" customHeight="1" x14ac:dyDescent="0.2">
      <c r="A2357" s="16" t="str">
        <f>'Limiting Factor Scores'!A212</f>
        <v>UGR14</v>
      </c>
      <c r="B2357" s="16" t="str">
        <f>'Limiting Factor Scores'!B212</f>
        <v>Upper Grande Ronde</v>
      </c>
      <c r="C2357" s="16" t="str">
        <f>'Limiting Factor Scores'!C212</f>
        <v>Altered Flow Timing</v>
      </c>
      <c r="D2357" s="18">
        <f>'Limiting Factor Scores'!D212</f>
        <v>0.72060000000000002</v>
      </c>
      <c r="E2357" s="19">
        <f>'Limiting Factor Scores'!E212</f>
        <v>1.44</v>
      </c>
      <c r="F2357" s="18">
        <f>'Limiting Factor Scores'!F212</f>
        <v>0.19900000000000001</v>
      </c>
      <c r="G2357" s="18">
        <f>'Limiting Factor Scores'!G212</f>
        <v>0.75182256859191421</v>
      </c>
      <c r="H2357" s="18">
        <f>'Limiting Factor Scores'!H212</f>
        <v>0.20922996745136474</v>
      </c>
      <c r="I2357" s="17">
        <f>LFAT!A53</f>
        <v>4</v>
      </c>
      <c r="J2357" s="16" t="str">
        <f>LFAT!B53</f>
        <v>Riparian Vegetation Restoration</v>
      </c>
      <c r="K2357" s="16" t="str">
        <f>LFAT!D53</f>
        <v>I</v>
      </c>
      <c r="L2357" s="19">
        <f>LFAT!F53</f>
        <v>0.5</v>
      </c>
      <c r="M2357" s="16" t="str">
        <f>LFAT!G53</f>
        <v>CD</v>
      </c>
      <c r="N2357" s="19">
        <f>LFAT!I53</f>
        <v>0.5</v>
      </c>
      <c r="O2357" s="18">
        <f>LFAT!J53</f>
        <v>0.25</v>
      </c>
      <c r="P2357" s="18">
        <f t="shared" si="108"/>
        <v>4.9750000000000003E-2</v>
      </c>
      <c r="Q2357" s="18">
        <f t="shared" si="109"/>
        <v>0.18795564214797855</v>
      </c>
      <c r="R2357" s="18">
        <f t="shared" si="110"/>
        <v>5.2307491862841185E-2</v>
      </c>
    </row>
    <row r="2358" spans="1:18" ht="18" customHeight="1" x14ac:dyDescent="0.2">
      <c r="A2358" s="16" t="str">
        <f>'Limiting Factor Scores'!A213</f>
        <v>UGR14</v>
      </c>
      <c r="B2358" s="16" t="str">
        <f>'Limiting Factor Scores'!B213</f>
        <v>Upper Grande Ronde</v>
      </c>
      <c r="C2358" s="16" t="str">
        <f>'Limiting Factor Scores'!C213</f>
        <v>Altered Primary Productivity</v>
      </c>
      <c r="D2358" s="18">
        <f>'Limiting Factor Scores'!D213</f>
        <v>0.72060000000000002</v>
      </c>
      <c r="E2358" s="19">
        <f>'Limiting Factor Scores'!E213</f>
        <v>3.11</v>
      </c>
      <c r="F2358" s="18">
        <f>'Limiting Factor Scores'!F213</f>
        <v>0.57474999999999998</v>
      </c>
      <c r="G2358" s="18">
        <f>'Limiting Factor Scores'!G213</f>
        <v>1.5057850614898822</v>
      </c>
      <c r="H2358" s="18">
        <f>'Limiting Factor Scores'!H213</f>
        <v>0.4312343583636814</v>
      </c>
      <c r="I2358" s="17">
        <f>LFAT!A60</f>
        <v>4</v>
      </c>
      <c r="J2358" s="16" t="str">
        <f>LFAT!B60</f>
        <v>Riparian Vegetation Restoration</v>
      </c>
      <c r="K2358" s="16" t="str">
        <f>LFAT!D60</f>
        <v>D</v>
      </c>
      <c r="L2358" s="19">
        <f>LFAT!F60</f>
        <v>1</v>
      </c>
      <c r="M2358" s="16" t="str">
        <f>LFAT!G60</f>
        <v>C</v>
      </c>
      <c r="N2358" s="19">
        <f>LFAT!I60</f>
        <v>1</v>
      </c>
      <c r="O2358" s="18">
        <f>LFAT!J60</f>
        <v>1</v>
      </c>
      <c r="P2358" s="18">
        <f t="shared" si="108"/>
        <v>0.57474999999999998</v>
      </c>
      <c r="Q2358" s="18">
        <f t="shared" si="109"/>
        <v>1.5057850614898822</v>
      </c>
      <c r="R2358" s="18">
        <f t="shared" si="110"/>
        <v>0.4312343583636814</v>
      </c>
    </row>
    <row r="2359" spans="1:18" ht="18" customHeight="1" x14ac:dyDescent="0.2">
      <c r="A2359" s="16" t="str">
        <f>'Limiting Factor Scores'!A214</f>
        <v>UGR14</v>
      </c>
      <c r="B2359" s="16" t="str">
        <f>'Limiting Factor Scores'!B214</f>
        <v>Upper Grande Ronde</v>
      </c>
      <c r="C2359" s="16" t="str">
        <f>'Limiting Factor Scores'!C214</f>
        <v>Anthropogenic Barriers</v>
      </c>
      <c r="D2359" s="18">
        <f>'Limiting Factor Scores'!D214</f>
        <v>0.72060000000000002</v>
      </c>
      <c r="E2359" s="19">
        <f>'Limiting Factor Scores'!E214</f>
        <v>2.71</v>
      </c>
      <c r="F2359" s="18">
        <f>'Limiting Factor Scores'!F214</f>
        <v>0.48475000000000001</v>
      </c>
      <c r="G2359" s="18">
        <f>'Limiting Factor Scores'!G214</f>
        <v>1.8538425821007873</v>
      </c>
      <c r="H2359" s="18">
        <f>'Limiting Factor Scores'!H214</f>
        <v>0.58714163712634249</v>
      </c>
      <c r="I2359" s="17">
        <f>LFAT!A47</f>
        <v>4</v>
      </c>
      <c r="J2359" s="16" t="str">
        <f>LFAT!B47</f>
        <v>Riparian Vegetation Restoration</v>
      </c>
      <c r="K2359" s="16" t="str">
        <f>LFAT!D47</f>
        <v>N</v>
      </c>
      <c r="L2359" s="19">
        <f>LFAT!F47</f>
        <v>0.1</v>
      </c>
      <c r="M2359" s="16" t="str">
        <f>LFAT!G47</f>
        <v>R</v>
      </c>
      <c r="N2359" s="19">
        <f>LFAT!I47</f>
        <v>0.1</v>
      </c>
      <c r="O2359" s="18">
        <f>LFAT!J47</f>
        <v>0.01</v>
      </c>
      <c r="P2359" s="18">
        <f t="shared" si="108"/>
        <v>4.8475000000000002E-3</v>
      </c>
      <c r="Q2359" s="18">
        <f t="shared" si="109"/>
        <v>1.8538425821007874E-2</v>
      </c>
      <c r="R2359" s="18">
        <f t="shared" si="110"/>
        <v>5.8714163712634253E-3</v>
      </c>
    </row>
    <row r="2360" spans="1:18" ht="18" customHeight="1" x14ac:dyDescent="0.2">
      <c r="A2360" s="16" t="str">
        <f>'Limiting Factor Scores'!A215</f>
        <v>UGR14</v>
      </c>
      <c r="B2360" s="16" t="str">
        <f>'Limiting Factor Scores'!B215</f>
        <v>Upper Grande Ronde</v>
      </c>
      <c r="C2360" s="16" t="str">
        <f>'Limiting Factor Scores'!C215</f>
        <v>Channel and Habitat Structure</v>
      </c>
      <c r="D2360" s="18">
        <f>'Limiting Factor Scores'!D215</f>
        <v>0.72060000000000002</v>
      </c>
      <c r="E2360" s="19">
        <f>'Limiting Factor Scores'!E215</f>
        <v>3</v>
      </c>
      <c r="F2360" s="18">
        <f>'Limiting Factor Scores'!F215</f>
        <v>0.55000000000000004</v>
      </c>
      <c r="G2360" s="18">
        <f>'Limiting Factor Scores'!G215</f>
        <v>3.4537328566332905</v>
      </c>
      <c r="H2360" s="18">
        <f>'Limiting Factor Scores'!H215</f>
        <v>1.0455468490671667</v>
      </c>
      <c r="I2360" s="17">
        <f>LFAT!A51</f>
        <v>4</v>
      </c>
      <c r="J2360" s="16" t="str">
        <f>LFAT!B51</f>
        <v>Riparian Vegetation Restoration</v>
      </c>
      <c r="K2360" s="16" t="str">
        <f>LFAT!D51</f>
        <v>D</v>
      </c>
      <c r="L2360" s="19">
        <f>LFAT!F51</f>
        <v>1</v>
      </c>
      <c r="M2360" s="16" t="str">
        <f>LFAT!G51</f>
        <v>CD</v>
      </c>
      <c r="N2360" s="19">
        <f>LFAT!I51</f>
        <v>0.5</v>
      </c>
      <c r="O2360" s="18">
        <f>LFAT!J51</f>
        <v>0.5</v>
      </c>
      <c r="P2360" s="18">
        <f t="shared" si="108"/>
        <v>0.27500000000000002</v>
      </c>
      <c r="Q2360" s="18">
        <f t="shared" si="109"/>
        <v>1.7268664283166453</v>
      </c>
      <c r="R2360" s="18">
        <f t="shared" si="110"/>
        <v>0.52277342453358333</v>
      </c>
    </row>
    <row r="2361" spans="1:18" ht="18" customHeight="1" x14ac:dyDescent="0.2">
      <c r="A2361" s="16" t="str">
        <f>'Limiting Factor Scores'!A216</f>
        <v>UGR14</v>
      </c>
      <c r="B2361" s="16" t="str">
        <f>'Limiting Factor Scores'!B216</f>
        <v>Upper Grande Ronde</v>
      </c>
      <c r="C2361" s="16" t="str">
        <f>'Limiting Factor Scores'!C216</f>
        <v>Decreased Sediment Quantity</v>
      </c>
      <c r="D2361" s="18">
        <f>'Limiting Factor Scores'!D216</f>
        <v>0.72060000000000002</v>
      </c>
      <c r="E2361" s="19">
        <f>'Limiting Factor Scores'!E216</f>
        <v>2.93</v>
      </c>
      <c r="F2361" s="18">
        <f>'Limiting Factor Scores'!F216</f>
        <v>0.53425</v>
      </c>
      <c r="G2361" s="18">
        <f>'Limiting Factor Scores'!G216</f>
        <v>1.9936492769507064</v>
      </c>
      <c r="H2361" s="18">
        <f>'Limiting Factor Scores'!H216</f>
        <v>0.59388749569927346</v>
      </c>
      <c r="I2361" s="17">
        <f>LFAT!A54</f>
        <v>4</v>
      </c>
      <c r="J2361" s="16" t="str">
        <f>LFAT!B54</f>
        <v>Riparian Vegetation Restoration</v>
      </c>
      <c r="K2361" s="16" t="str">
        <f>LFAT!D54</f>
        <v>N</v>
      </c>
      <c r="L2361" s="19">
        <f>LFAT!F54</f>
        <v>0.1</v>
      </c>
      <c r="M2361" s="16" t="str">
        <f>LFAT!G54</f>
        <v>R</v>
      </c>
      <c r="N2361" s="19">
        <f>LFAT!I54</f>
        <v>0.1</v>
      </c>
      <c r="O2361" s="18">
        <f>LFAT!J54</f>
        <v>0.01</v>
      </c>
      <c r="P2361" s="18">
        <f t="shared" si="108"/>
        <v>5.3425E-3</v>
      </c>
      <c r="Q2361" s="18">
        <f t="shared" si="109"/>
        <v>1.9936492769507066E-2</v>
      </c>
      <c r="R2361" s="18">
        <f t="shared" si="110"/>
        <v>5.9388749569927344E-3</v>
      </c>
    </row>
    <row r="2362" spans="1:18" ht="18" customHeight="1" x14ac:dyDescent="0.2">
      <c r="A2362" s="16" t="str">
        <f>'Limiting Factor Scores'!A217</f>
        <v>UGR14</v>
      </c>
      <c r="B2362" s="16" t="str">
        <f>'Limiting Factor Scores'!B217</f>
        <v>Upper Grande Ronde</v>
      </c>
      <c r="C2362" s="16" t="str">
        <f>'Limiting Factor Scores'!C217</f>
        <v>Decreased Water Quantity</v>
      </c>
      <c r="D2362" s="18">
        <f>'Limiting Factor Scores'!D217</f>
        <v>0.72060000000000002</v>
      </c>
      <c r="E2362" s="19">
        <f>'Limiting Factor Scores'!E217</f>
        <v>2.08</v>
      </c>
      <c r="F2362" s="18">
        <f>'Limiting Factor Scores'!F217</f>
        <v>0.34300000000000003</v>
      </c>
      <c r="G2362" s="18">
        <f>'Limiting Factor Scores'!G217</f>
        <v>1.8519780302824753</v>
      </c>
      <c r="H2362" s="18">
        <f>'Limiting Factor Scores'!H217</f>
        <v>0.53525519468121163</v>
      </c>
      <c r="I2362" s="17">
        <f>LFAT!A52</f>
        <v>4</v>
      </c>
      <c r="J2362" s="16" t="str">
        <f>LFAT!B52</f>
        <v>Riparian Vegetation Restoration</v>
      </c>
      <c r="K2362" s="16" t="str">
        <f>LFAT!D52</f>
        <v>N</v>
      </c>
      <c r="L2362" s="19">
        <f>LFAT!F52</f>
        <v>0.1</v>
      </c>
      <c r="M2362" s="16" t="str">
        <f>LFAT!G52</f>
        <v>R</v>
      </c>
      <c r="N2362" s="19">
        <f>LFAT!I52</f>
        <v>0.1</v>
      </c>
      <c r="O2362" s="18">
        <f>LFAT!J52</f>
        <v>0.01</v>
      </c>
      <c r="P2362" s="18">
        <f t="shared" si="108"/>
        <v>3.4300000000000003E-3</v>
      </c>
      <c r="Q2362" s="18">
        <f t="shared" si="109"/>
        <v>1.8519780302824754E-2</v>
      </c>
      <c r="R2362" s="18">
        <f t="shared" si="110"/>
        <v>5.3525519468121162E-3</v>
      </c>
    </row>
    <row r="2363" spans="1:18" ht="18" customHeight="1" x14ac:dyDescent="0.2">
      <c r="A2363" s="16" t="str">
        <f>'Limiting Factor Scores'!A218</f>
        <v>UGR14</v>
      </c>
      <c r="B2363" s="16" t="str">
        <f>'Limiting Factor Scores'!B218</f>
        <v>Upper Grande Ronde</v>
      </c>
      <c r="C2363" s="16" t="str">
        <f>'Limiting Factor Scores'!C218</f>
        <v>Floodplain Condition</v>
      </c>
      <c r="D2363" s="18">
        <f>'Limiting Factor Scores'!D218</f>
        <v>0.72060000000000002</v>
      </c>
      <c r="E2363" s="19">
        <f>'Limiting Factor Scores'!E218</f>
        <v>2.5499999999999998</v>
      </c>
      <c r="F2363" s="18">
        <f>'Limiting Factor Scores'!F218</f>
        <v>0.44874999999999998</v>
      </c>
      <c r="G2363" s="18">
        <f>'Limiting Factor Scores'!G218</f>
        <v>1.9656230840671585</v>
      </c>
      <c r="H2363" s="18">
        <f>'Limiting Factor Scores'!H218</f>
        <v>0.55808912991965065</v>
      </c>
      <c r="I2363" s="17">
        <f>LFAT!A49</f>
        <v>4</v>
      </c>
      <c r="J2363" s="16" t="str">
        <f>LFAT!B49</f>
        <v>Riparian Vegetation Restoration</v>
      </c>
      <c r="K2363" s="16" t="str">
        <f>LFAT!D49</f>
        <v>D</v>
      </c>
      <c r="L2363" s="19">
        <f>LFAT!F49</f>
        <v>1</v>
      </c>
      <c r="M2363" s="16" t="str">
        <f>LFAT!G49</f>
        <v>C</v>
      </c>
      <c r="N2363" s="19">
        <f>LFAT!I49</f>
        <v>1</v>
      </c>
      <c r="O2363" s="18">
        <f>LFAT!J49</f>
        <v>1</v>
      </c>
      <c r="P2363" s="18">
        <f t="shared" si="108"/>
        <v>0.44874999999999998</v>
      </c>
      <c r="Q2363" s="18">
        <f t="shared" si="109"/>
        <v>1.9656230840671585</v>
      </c>
      <c r="R2363" s="18">
        <f t="shared" si="110"/>
        <v>0.55808912991965065</v>
      </c>
    </row>
    <row r="2364" spans="1:18" ht="18" customHeight="1" x14ac:dyDescent="0.2">
      <c r="A2364" s="16" t="str">
        <f>'Limiting Factor Scores'!A219</f>
        <v>UGR14</v>
      </c>
      <c r="B2364" s="16" t="str">
        <f>'Limiting Factor Scores'!B219</f>
        <v>Upper Grande Ronde</v>
      </c>
      <c r="C2364" s="16" t="str">
        <f>'Limiting Factor Scores'!C219</f>
        <v>Increased Sediment Quantity</v>
      </c>
      <c r="D2364" s="18">
        <f>'Limiting Factor Scores'!D219</f>
        <v>0.72060000000000002</v>
      </c>
      <c r="E2364" s="19">
        <f>'Limiting Factor Scores'!E219</f>
        <v>2.4900000000000002</v>
      </c>
      <c r="F2364" s="18">
        <f>'Limiting Factor Scores'!F219</f>
        <v>0.43525000000000003</v>
      </c>
      <c r="G2364" s="18">
        <f>'Limiting Factor Scores'!G219</f>
        <v>1.1403096094188279</v>
      </c>
      <c r="H2364" s="18">
        <f>'Limiting Factor Scores'!H219</f>
        <v>0.37515962125258401</v>
      </c>
      <c r="I2364" s="17">
        <f>LFAT!A55</f>
        <v>4</v>
      </c>
      <c r="J2364" s="16" t="str">
        <f>LFAT!B55</f>
        <v>Riparian Vegetation Restoration</v>
      </c>
      <c r="K2364" s="16" t="str">
        <f>LFAT!D55</f>
        <v>D</v>
      </c>
      <c r="L2364" s="19">
        <f>LFAT!F55</f>
        <v>1</v>
      </c>
      <c r="M2364" s="16" t="str">
        <f>LFAT!G55</f>
        <v>CD</v>
      </c>
      <c r="N2364" s="19">
        <f>LFAT!I55</f>
        <v>0.5</v>
      </c>
      <c r="O2364" s="18">
        <f>LFAT!J55</f>
        <v>0.5</v>
      </c>
      <c r="P2364" s="18">
        <f t="shared" si="108"/>
        <v>0.21762500000000001</v>
      </c>
      <c r="Q2364" s="18">
        <f t="shared" si="109"/>
        <v>0.57015480470941393</v>
      </c>
      <c r="R2364" s="18">
        <f t="shared" si="110"/>
        <v>0.187579810626292</v>
      </c>
    </row>
    <row r="2365" spans="1:18" ht="18" customHeight="1" x14ac:dyDescent="0.2">
      <c r="A2365" s="16" t="str">
        <f>'Limiting Factor Scores'!A220</f>
        <v>UGR14</v>
      </c>
      <c r="B2365" s="16" t="str">
        <f>'Limiting Factor Scores'!B220</f>
        <v>Upper Grande Ronde</v>
      </c>
      <c r="C2365" s="16" t="str">
        <f>'Limiting Factor Scores'!C220</f>
        <v>Non-Native Species Interactions and Competition</v>
      </c>
      <c r="D2365" s="18">
        <f>'Limiting Factor Scores'!D220</f>
        <v>0.72060000000000002</v>
      </c>
      <c r="E2365" s="19">
        <f>'Limiting Factor Scores'!E220</f>
        <v>2.71</v>
      </c>
      <c r="F2365" s="18">
        <f>'Limiting Factor Scores'!F220</f>
        <v>0.48475000000000001</v>
      </c>
      <c r="G2365" s="18">
        <f>'Limiting Factor Scores'!G220</f>
        <v>1.4047286323502954</v>
      </c>
      <c r="H2365" s="18">
        <f>'Limiting Factor Scores'!H220</f>
        <v>0.49552239147155608</v>
      </c>
      <c r="I2365" s="17">
        <f>LFAT!A61</f>
        <v>4</v>
      </c>
      <c r="J2365" s="16" t="str">
        <f>LFAT!B61</f>
        <v>Riparian Vegetation Restoration</v>
      </c>
      <c r="K2365" s="16" t="str">
        <f>LFAT!D61</f>
        <v>I</v>
      </c>
      <c r="L2365" s="19">
        <f>LFAT!F61</f>
        <v>0.5</v>
      </c>
      <c r="M2365" s="16" t="str">
        <f>LFAT!G61</f>
        <v>R</v>
      </c>
      <c r="N2365" s="19">
        <f>LFAT!I61</f>
        <v>0.1</v>
      </c>
      <c r="O2365" s="18">
        <f>LFAT!J61</f>
        <v>0.05</v>
      </c>
      <c r="P2365" s="18">
        <f t="shared" si="108"/>
        <v>2.4237500000000002E-2</v>
      </c>
      <c r="Q2365" s="18">
        <f t="shared" si="109"/>
        <v>7.0236431617514777E-2</v>
      </c>
      <c r="R2365" s="18">
        <f t="shared" si="110"/>
        <v>2.4776119573577806E-2</v>
      </c>
    </row>
    <row r="2366" spans="1:18" ht="18" customHeight="1" x14ac:dyDescent="0.2">
      <c r="A2366" s="16" t="str">
        <f>'Limiting Factor Scores'!A221</f>
        <v>UGR14</v>
      </c>
      <c r="B2366" s="16" t="str">
        <f>'Limiting Factor Scores'!B221</f>
        <v>Upper Grande Ronde</v>
      </c>
      <c r="C2366" s="16" t="str">
        <f>'Limiting Factor Scores'!C221</f>
        <v>Predation</v>
      </c>
      <c r="D2366" s="18">
        <f>'Limiting Factor Scores'!D221</f>
        <v>0.72060000000000002</v>
      </c>
      <c r="E2366" s="19">
        <f>'Limiting Factor Scores'!E221</f>
        <v>2.29</v>
      </c>
      <c r="F2366" s="18">
        <f>'Limiting Factor Scores'!F221</f>
        <v>0.39024999999999999</v>
      </c>
      <c r="G2366" s="18">
        <f>'Limiting Factor Scores'!G221</f>
        <v>1.5105217204419079</v>
      </c>
      <c r="H2366" s="18">
        <f>'Limiting Factor Scores'!H221</f>
        <v>0.46183398130806663</v>
      </c>
      <c r="I2366" s="17">
        <f>LFAT!A59</f>
        <v>4</v>
      </c>
      <c r="J2366" s="16" t="str">
        <f>LFAT!B59</f>
        <v>Riparian Vegetation Restoration</v>
      </c>
      <c r="K2366" s="16" t="str">
        <f>LFAT!D59</f>
        <v>N</v>
      </c>
      <c r="L2366" s="19">
        <f>LFAT!F59</f>
        <v>0.1</v>
      </c>
      <c r="M2366" s="16" t="str">
        <f>LFAT!G59</f>
        <v>CD</v>
      </c>
      <c r="N2366" s="19">
        <f>LFAT!I59</f>
        <v>0.5</v>
      </c>
      <c r="O2366" s="18">
        <f>LFAT!J59</f>
        <v>0.05</v>
      </c>
      <c r="P2366" s="18">
        <f t="shared" si="108"/>
        <v>1.9512500000000002E-2</v>
      </c>
      <c r="Q2366" s="18">
        <f t="shared" si="109"/>
        <v>7.5526086022095401E-2</v>
      </c>
      <c r="R2366" s="18">
        <f t="shared" si="110"/>
        <v>2.3091699065403332E-2</v>
      </c>
    </row>
    <row r="2367" spans="1:18" ht="18" customHeight="1" x14ac:dyDescent="0.2">
      <c r="A2367" s="16" t="str">
        <f>'Limiting Factor Scores'!A222</f>
        <v>UGR14</v>
      </c>
      <c r="B2367" s="16" t="str">
        <f>'Limiting Factor Scores'!B222</f>
        <v>Upper Grande Ronde</v>
      </c>
      <c r="C2367" s="16" t="str">
        <f>'Limiting Factor Scores'!C222</f>
        <v>Riparian Condition</v>
      </c>
      <c r="D2367" s="18">
        <f>'Limiting Factor Scores'!D222</f>
        <v>0.72060000000000002</v>
      </c>
      <c r="E2367" s="19">
        <f>'Limiting Factor Scores'!E222</f>
        <v>2.5499999999999998</v>
      </c>
      <c r="F2367" s="18">
        <f>'Limiting Factor Scores'!F222</f>
        <v>0.44874999999999998</v>
      </c>
      <c r="G2367" s="18">
        <f>'Limiting Factor Scores'!G222</f>
        <v>2.0071991306343162</v>
      </c>
      <c r="H2367" s="18">
        <f>'Limiting Factor Scores'!H222</f>
        <v>0.64810127046753485</v>
      </c>
      <c r="I2367" s="17">
        <f>LFAT!A48</f>
        <v>4</v>
      </c>
      <c r="J2367" s="16" t="str">
        <f>LFAT!B48</f>
        <v>Riparian Vegetation Restoration</v>
      </c>
      <c r="K2367" s="16" t="str">
        <f>LFAT!D48</f>
        <v>D</v>
      </c>
      <c r="L2367" s="19">
        <f>LFAT!F48</f>
        <v>1</v>
      </c>
      <c r="M2367" s="16" t="str">
        <f>LFAT!G48</f>
        <v>C</v>
      </c>
      <c r="N2367" s="19">
        <f>LFAT!I48</f>
        <v>1</v>
      </c>
      <c r="O2367" s="18">
        <f>LFAT!J48</f>
        <v>1</v>
      </c>
      <c r="P2367" s="18">
        <f t="shared" si="108"/>
        <v>0.44874999999999998</v>
      </c>
      <c r="Q2367" s="18">
        <f t="shared" si="109"/>
        <v>2.0071991306343162</v>
      </c>
      <c r="R2367" s="18">
        <f t="shared" si="110"/>
        <v>0.64810127046753485</v>
      </c>
    </row>
    <row r="2368" spans="1:18" ht="18" customHeight="1" x14ac:dyDescent="0.2">
      <c r="A2368" s="16" t="str">
        <f>'Limiting Factor Scores'!A223</f>
        <v>UGR14</v>
      </c>
      <c r="B2368" s="16" t="str">
        <f>'Limiting Factor Scores'!B223</f>
        <v>Upper Grande Ronde</v>
      </c>
      <c r="C2368" s="16" t="str">
        <f>'Limiting Factor Scores'!C223</f>
        <v>Side Channel and Wetland Habitat</v>
      </c>
      <c r="D2368" s="18">
        <f>'Limiting Factor Scores'!D223</f>
        <v>0.72060000000000002</v>
      </c>
      <c r="E2368" s="19">
        <f>'Limiting Factor Scores'!E223</f>
        <v>2.77</v>
      </c>
      <c r="F2368" s="18">
        <f>'Limiting Factor Scores'!F223</f>
        <v>0.49825000000000003</v>
      </c>
      <c r="G2368" s="18">
        <f>'Limiting Factor Scores'!G223</f>
        <v>2.7594707865273618</v>
      </c>
      <c r="H2368" s="18">
        <f>'Limiting Factor Scores'!H223</f>
        <v>0.80429853908366455</v>
      </c>
      <c r="I2368" s="17">
        <f>LFAT!A50</f>
        <v>4</v>
      </c>
      <c r="J2368" s="16" t="str">
        <f>LFAT!B50</f>
        <v>Riparian Vegetation Restoration</v>
      </c>
      <c r="K2368" s="16" t="str">
        <f>LFAT!D50</f>
        <v>I</v>
      </c>
      <c r="L2368" s="19">
        <f>LFAT!F50</f>
        <v>0.5</v>
      </c>
      <c r="M2368" s="16" t="str">
        <f>LFAT!G50</f>
        <v>C</v>
      </c>
      <c r="N2368" s="19">
        <f>LFAT!I50</f>
        <v>1</v>
      </c>
      <c r="O2368" s="18">
        <f>LFAT!J50</f>
        <v>0.5</v>
      </c>
      <c r="P2368" s="18">
        <f t="shared" si="108"/>
        <v>0.24912500000000001</v>
      </c>
      <c r="Q2368" s="18">
        <f t="shared" si="109"/>
        <v>1.3797353932636809</v>
      </c>
      <c r="R2368" s="18">
        <f t="shared" si="110"/>
        <v>0.40214926954183228</v>
      </c>
    </row>
    <row r="2369" spans="1:18" ht="18" customHeight="1" x14ac:dyDescent="0.2">
      <c r="A2369" s="16" t="str">
        <f>'Limiting Factor Scores'!A224</f>
        <v>UGR14</v>
      </c>
      <c r="B2369" s="16" t="str">
        <f>'Limiting Factor Scores'!B224</f>
        <v>Upper Grande Ronde</v>
      </c>
      <c r="C2369" s="16" t="str">
        <f>'Limiting Factor Scores'!C224</f>
        <v>Summer Water Temperature</v>
      </c>
      <c r="D2369" s="18">
        <f>'Limiting Factor Scores'!D224</f>
        <v>0.72060000000000002</v>
      </c>
      <c r="E2369" s="19">
        <f>'Limiting Factor Scores'!E224</f>
        <v>1.59</v>
      </c>
      <c r="F2369" s="18">
        <f>'Limiting Factor Scores'!F224</f>
        <v>0.23275000000000001</v>
      </c>
      <c r="G2369" s="18">
        <f>'Limiting Factor Scores'!G224</f>
        <v>1.1165336699760402</v>
      </c>
      <c r="H2369" s="18">
        <f>'Limiting Factor Scores'!H224</f>
        <v>0.34940795084401005</v>
      </c>
      <c r="I2369" s="17">
        <f>LFAT!A56</f>
        <v>4</v>
      </c>
      <c r="J2369" s="16" t="str">
        <f>LFAT!B56</f>
        <v>Riparian Vegetation Restoration</v>
      </c>
      <c r="K2369" s="16" t="str">
        <f>LFAT!D56</f>
        <v>D</v>
      </c>
      <c r="L2369" s="19">
        <f>LFAT!F56</f>
        <v>1</v>
      </c>
      <c r="M2369" s="16" t="str">
        <f>LFAT!G56</f>
        <v>CD</v>
      </c>
      <c r="N2369" s="19">
        <f>LFAT!I56</f>
        <v>0.5</v>
      </c>
      <c r="O2369" s="18">
        <f>LFAT!J56</f>
        <v>0.5</v>
      </c>
      <c r="P2369" s="18">
        <f t="shared" si="108"/>
        <v>0.11637500000000001</v>
      </c>
      <c r="Q2369" s="18">
        <f t="shared" si="109"/>
        <v>0.5582668349880201</v>
      </c>
      <c r="R2369" s="18">
        <f t="shared" si="110"/>
        <v>0.17470397542200503</v>
      </c>
    </row>
    <row r="2370" spans="1:18" ht="18" customHeight="1" x14ac:dyDescent="0.2">
      <c r="A2370" s="16" t="str">
        <f>'Limiting Factor Scores'!A225</f>
        <v>UGR14</v>
      </c>
      <c r="B2370" s="16" t="str">
        <f>'Limiting Factor Scores'!B225</f>
        <v>Upper Grande Ronde</v>
      </c>
      <c r="C2370" s="16" t="str">
        <f>'Limiting Factor Scores'!C225</f>
        <v>Water Quality</v>
      </c>
      <c r="D2370" s="18">
        <f>'Limiting Factor Scores'!D225</f>
        <v>0.72060000000000002</v>
      </c>
      <c r="E2370" s="19">
        <f>'Limiting Factor Scores'!E225</f>
        <v>1.26</v>
      </c>
      <c r="F2370" s="18">
        <f>'Limiting Factor Scores'!F225</f>
        <v>0.1585</v>
      </c>
      <c r="G2370" s="18">
        <f>'Limiting Factor Scores'!G225</f>
        <v>0.66489504660805243</v>
      </c>
      <c r="H2370" s="18">
        <f>'Limiting Factor Scores'!H225</f>
        <v>0.18456344342898925</v>
      </c>
      <c r="I2370" s="17">
        <f>LFAT!A58</f>
        <v>4</v>
      </c>
      <c r="J2370" s="16" t="str">
        <f>LFAT!B58</f>
        <v>Riparian Vegetation Restoration</v>
      </c>
      <c r="K2370" s="16" t="str">
        <f>LFAT!D58</f>
        <v>I</v>
      </c>
      <c r="L2370" s="19">
        <f>LFAT!F58</f>
        <v>0.5</v>
      </c>
      <c r="M2370" s="16" t="str">
        <f>LFAT!G58</f>
        <v>CD</v>
      </c>
      <c r="N2370" s="19">
        <f>LFAT!I58</f>
        <v>0.5</v>
      </c>
      <c r="O2370" s="18">
        <f>LFAT!J58</f>
        <v>0.25</v>
      </c>
      <c r="P2370" s="18">
        <f t="shared" ref="P2370:P2433" si="111">F2370*O2370</f>
        <v>3.9625E-2</v>
      </c>
      <c r="Q2370" s="18">
        <f t="shared" ref="Q2370:Q2433" si="112">G2370*O2370</f>
        <v>0.16622376165201311</v>
      </c>
      <c r="R2370" s="18">
        <f t="shared" ref="R2370:R2433" si="113">H2370*O2370</f>
        <v>4.6140860857247314E-2</v>
      </c>
    </row>
    <row r="2371" spans="1:18" ht="18" customHeight="1" x14ac:dyDescent="0.2">
      <c r="A2371" s="16" t="str">
        <f>'Limiting Factor Scores'!A226</f>
        <v>UGR14</v>
      </c>
      <c r="B2371" s="16" t="str">
        <f>'Limiting Factor Scores'!B226</f>
        <v>Upper Grande Ronde</v>
      </c>
      <c r="C2371" s="16" t="str">
        <f>'Limiting Factor Scores'!C226</f>
        <v>Winter Water Temperature</v>
      </c>
      <c r="D2371" s="18">
        <f>'Limiting Factor Scores'!D226</f>
        <v>0.72060000000000002</v>
      </c>
      <c r="E2371" s="19">
        <f>'Limiting Factor Scores'!E226</f>
        <v>1</v>
      </c>
      <c r="F2371" s="18">
        <f>'Limiting Factor Scores'!F226</f>
        <v>0.1</v>
      </c>
      <c r="G2371" s="18">
        <f>'Limiting Factor Scores'!G226</f>
        <v>0.34537328572457993</v>
      </c>
      <c r="H2371" s="18">
        <f>'Limiting Factor Scores'!H226</f>
        <v>9.4069182868775386E-2</v>
      </c>
      <c r="I2371" s="17">
        <f>LFAT!A57</f>
        <v>4</v>
      </c>
      <c r="J2371" s="16" t="str">
        <f>LFAT!B57</f>
        <v>Riparian Vegetation Restoration</v>
      </c>
      <c r="K2371" s="16" t="str">
        <f>LFAT!D57</f>
        <v>I</v>
      </c>
      <c r="L2371" s="19">
        <f>LFAT!F57</f>
        <v>0.5</v>
      </c>
      <c r="M2371" s="16" t="str">
        <f>LFAT!G57</f>
        <v>R</v>
      </c>
      <c r="N2371" s="19">
        <f>LFAT!I57</f>
        <v>0.1</v>
      </c>
      <c r="O2371" s="18">
        <f>LFAT!J57</f>
        <v>0.05</v>
      </c>
      <c r="P2371" s="18">
        <f t="shared" si="111"/>
        <v>5.000000000000001E-3</v>
      </c>
      <c r="Q2371" s="18">
        <f t="shared" si="112"/>
        <v>1.7268664286228998E-2</v>
      </c>
      <c r="R2371" s="18">
        <f t="shared" si="113"/>
        <v>4.7034591434387697E-3</v>
      </c>
    </row>
    <row r="2372" spans="1:18" ht="18" customHeight="1" x14ac:dyDescent="0.2">
      <c r="A2372" s="16" t="str">
        <f>'Limiting Factor Scores'!A212</f>
        <v>UGR14</v>
      </c>
      <c r="B2372" s="16" t="str">
        <f>'Limiting Factor Scores'!B212</f>
        <v>Upper Grande Ronde</v>
      </c>
      <c r="C2372" s="16" t="str">
        <f>'Limiting Factor Scores'!C212</f>
        <v>Altered Flow Timing</v>
      </c>
      <c r="D2372" s="18">
        <f>'Limiting Factor Scores'!D212</f>
        <v>0.72060000000000002</v>
      </c>
      <c r="E2372" s="19">
        <f>'Limiting Factor Scores'!E212</f>
        <v>1.44</v>
      </c>
      <c r="F2372" s="18">
        <f>'Limiting Factor Scores'!F212</f>
        <v>0.19900000000000001</v>
      </c>
      <c r="G2372" s="18">
        <f>'Limiting Factor Scores'!G212</f>
        <v>0.75182256859191421</v>
      </c>
      <c r="H2372" s="18">
        <f>'Limiting Factor Scores'!H212</f>
        <v>0.20922996745136474</v>
      </c>
      <c r="I2372" s="17">
        <f>LFAT!A68</f>
        <v>5</v>
      </c>
      <c r="J2372" s="16" t="str">
        <f>LFAT!B68</f>
        <v>Fish Passage – Barrier Removal and Replacement</v>
      </c>
      <c r="K2372" s="16" t="str">
        <f>LFAT!D68</f>
        <v>I</v>
      </c>
      <c r="L2372" s="19">
        <f>LFAT!F68</f>
        <v>0.5</v>
      </c>
      <c r="M2372" s="16" t="str">
        <f>LFAT!G68</f>
        <v>R</v>
      </c>
      <c r="N2372" s="19">
        <f>LFAT!I68</f>
        <v>0.1</v>
      </c>
      <c r="O2372" s="18">
        <f>LFAT!J68</f>
        <v>0.05</v>
      </c>
      <c r="P2372" s="18">
        <f t="shared" si="111"/>
        <v>9.9500000000000005E-3</v>
      </c>
      <c r="Q2372" s="18">
        <f t="shared" si="112"/>
        <v>3.7591128429595715E-2</v>
      </c>
      <c r="R2372" s="18">
        <f t="shared" si="113"/>
        <v>1.0461498372568238E-2</v>
      </c>
    </row>
    <row r="2373" spans="1:18" ht="18" customHeight="1" x14ac:dyDescent="0.2">
      <c r="A2373" s="16" t="str">
        <f>'Limiting Factor Scores'!A213</f>
        <v>UGR14</v>
      </c>
      <c r="B2373" s="16" t="str">
        <f>'Limiting Factor Scores'!B213</f>
        <v>Upper Grande Ronde</v>
      </c>
      <c r="C2373" s="16" t="str">
        <f>'Limiting Factor Scores'!C213</f>
        <v>Altered Primary Productivity</v>
      </c>
      <c r="D2373" s="18">
        <f>'Limiting Factor Scores'!D213</f>
        <v>0.72060000000000002</v>
      </c>
      <c r="E2373" s="19">
        <f>'Limiting Factor Scores'!E213</f>
        <v>3.11</v>
      </c>
      <c r="F2373" s="18">
        <f>'Limiting Factor Scores'!F213</f>
        <v>0.57474999999999998</v>
      </c>
      <c r="G2373" s="18">
        <f>'Limiting Factor Scores'!G213</f>
        <v>1.5057850614898822</v>
      </c>
      <c r="H2373" s="18">
        <f>'Limiting Factor Scores'!H213</f>
        <v>0.4312343583636814</v>
      </c>
      <c r="I2373" s="17">
        <f>LFAT!A75</f>
        <v>5</v>
      </c>
      <c r="J2373" s="16" t="str">
        <f>LFAT!B75</f>
        <v>Fish Passage – Barrier Removal and Replacement</v>
      </c>
      <c r="K2373" s="16" t="str">
        <f>LFAT!D75</f>
        <v>N</v>
      </c>
      <c r="L2373" s="19">
        <f>LFAT!F75</f>
        <v>0.1</v>
      </c>
      <c r="M2373" s="16" t="str">
        <f>LFAT!G75</f>
        <v>R</v>
      </c>
      <c r="N2373" s="19">
        <f>LFAT!I75</f>
        <v>0.1</v>
      </c>
      <c r="O2373" s="18">
        <f>LFAT!J75</f>
        <v>0.01</v>
      </c>
      <c r="P2373" s="18">
        <f t="shared" si="111"/>
        <v>5.7475E-3</v>
      </c>
      <c r="Q2373" s="18">
        <f t="shared" si="112"/>
        <v>1.5057850614898822E-2</v>
      </c>
      <c r="R2373" s="18">
        <f t="shared" si="113"/>
        <v>4.312343583636814E-3</v>
      </c>
    </row>
    <row r="2374" spans="1:18" ht="18" customHeight="1" x14ac:dyDescent="0.2">
      <c r="A2374" s="16" t="str">
        <f>'Limiting Factor Scores'!A214</f>
        <v>UGR14</v>
      </c>
      <c r="B2374" s="16" t="str">
        <f>'Limiting Factor Scores'!B214</f>
        <v>Upper Grande Ronde</v>
      </c>
      <c r="C2374" s="16" t="str">
        <f>'Limiting Factor Scores'!C214</f>
        <v>Anthropogenic Barriers</v>
      </c>
      <c r="D2374" s="18">
        <f>'Limiting Factor Scores'!D214</f>
        <v>0.72060000000000002</v>
      </c>
      <c r="E2374" s="19">
        <f>'Limiting Factor Scores'!E214</f>
        <v>2.71</v>
      </c>
      <c r="F2374" s="18">
        <f>'Limiting Factor Scores'!F214</f>
        <v>0.48475000000000001</v>
      </c>
      <c r="G2374" s="18">
        <f>'Limiting Factor Scores'!G214</f>
        <v>1.8538425821007873</v>
      </c>
      <c r="H2374" s="18">
        <f>'Limiting Factor Scores'!H214</f>
        <v>0.58714163712634249</v>
      </c>
      <c r="I2374" s="17">
        <f>LFAT!A62</f>
        <v>5</v>
      </c>
      <c r="J2374" s="16" t="str">
        <f>LFAT!B62</f>
        <v>Fish Passage – Barrier Removal and Replacement</v>
      </c>
      <c r="K2374" s="16" t="str">
        <f>LFAT!D62</f>
        <v>D</v>
      </c>
      <c r="L2374" s="19">
        <f>LFAT!F62</f>
        <v>1</v>
      </c>
      <c r="M2374" s="16" t="str">
        <f>LFAT!G62</f>
        <v>C</v>
      </c>
      <c r="N2374" s="19">
        <f>LFAT!I62</f>
        <v>1</v>
      </c>
      <c r="O2374" s="18">
        <f>LFAT!J62</f>
        <v>1</v>
      </c>
      <c r="P2374" s="18">
        <f t="shared" si="111"/>
        <v>0.48475000000000001</v>
      </c>
      <c r="Q2374" s="18">
        <f t="shared" si="112"/>
        <v>1.8538425821007873</v>
      </c>
      <c r="R2374" s="18">
        <f t="shared" si="113"/>
        <v>0.58714163712634249</v>
      </c>
    </row>
    <row r="2375" spans="1:18" ht="18" customHeight="1" x14ac:dyDescent="0.2">
      <c r="A2375" s="16" t="str">
        <f>'Limiting Factor Scores'!A215</f>
        <v>UGR14</v>
      </c>
      <c r="B2375" s="16" t="str">
        <f>'Limiting Factor Scores'!B215</f>
        <v>Upper Grande Ronde</v>
      </c>
      <c r="C2375" s="16" t="str">
        <f>'Limiting Factor Scores'!C215</f>
        <v>Channel and Habitat Structure</v>
      </c>
      <c r="D2375" s="18">
        <f>'Limiting Factor Scores'!D215</f>
        <v>0.72060000000000002</v>
      </c>
      <c r="E2375" s="19">
        <f>'Limiting Factor Scores'!E215</f>
        <v>3</v>
      </c>
      <c r="F2375" s="18">
        <f>'Limiting Factor Scores'!F215</f>
        <v>0.55000000000000004</v>
      </c>
      <c r="G2375" s="18">
        <f>'Limiting Factor Scores'!G215</f>
        <v>3.4537328566332905</v>
      </c>
      <c r="H2375" s="18">
        <f>'Limiting Factor Scores'!H215</f>
        <v>1.0455468490671667</v>
      </c>
      <c r="I2375" s="17">
        <f>LFAT!A66</f>
        <v>5</v>
      </c>
      <c r="J2375" s="16" t="str">
        <f>LFAT!B66</f>
        <v>Fish Passage – Barrier Removal and Replacement</v>
      </c>
      <c r="K2375" s="16" t="str">
        <f>LFAT!D66</f>
        <v>I</v>
      </c>
      <c r="L2375" s="19">
        <f>LFAT!F66</f>
        <v>0.5</v>
      </c>
      <c r="M2375" s="16" t="str">
        <f>LFAT!G66</f>
        <v>CD</v>
      </c>
      <c r="N2375" s="19">
        <f>LFAT!I66</f>
        <v>0.5</v>
      </c>
      <c r="O2375" s="18">
        <f>LFAT!J66</f>
        <v>0.25</v>
      </c>
      <c r="P2375" s="18">
        <f t="shared" si="111"/>
        <v>0.13750000000000001</v>
      </c>
      <c r="Q2375" s="18">
        <f t="shared" si="112"/>
        <v>0.86343321415832264</v>
      </c>
      <c r="R2375" s="18">
        <f t="shared" si="113"/>
        <v>0.26138671226679167</v>
      </c>
    </row>
    <row r="2376" spans="1:18" ht="18" customHeight="1" x14ac:dyDescent="0.2">
      <c r="A2376" s="16" t="str">
        <f>'Limiting Factor Scores'!A216</f>
        <v>UGR14</v>
      </c>
      <c r="B2376" s="16" t="str">
        <f>'Limiting Factor Scores'!B216</f>
        <v>Upper Grande Ronde</v>
      </c>
      <c r="C2376" s="16" t="str">
        <f>'Limiting Factor Scores'!C216</f>
        <v>Decreased Sediment Quantity</v>
      </c>
      <c r="D2376" s="18">
        <f>'Limiting Factor Scores'!D216</f>
        <v>0.72060000000000002</v>
      </c>
      <c r="E2376" s="19">
        <f>'Limiting Factor Scores'!E216</f>
        <v>2.93</v>
      </c>
      <c r="F2376" s="18">
        <f>'Limiting Factor Scores'!F216</f>
        <v>0.53425</v>
      </c>
      <c r="G2376" s="18">
        <f>'Limiting Factor Scores'!G216</f>
        <v>1.9936492769507064</v>
      </c>
      <c r="H2376" s="18">
        <f>'Limiting Factor Scores'!H216</f>
        <v>0.59388749569927346</v>
      </c>
      <c r="I2376" s="17">
        <f>LFAT!A69</f>
        <v>5</v>
      </c>
      <c r="J2376" s="16" t="str">
        <f>LFAT!B69</f>
        <v>Fish Passage – Barrier Removal and Replacement</v>
      </c>
      <c r="K2376" s="16" t="str">
        <f>LFAT!D69</f>
        <v>I</v>
      </c>
      <c r="L2376" s="19">
        <f>LFAT!F69</f>
        <v>0.5</v>
      </c>
      <c r="M2376" s="16" t="str">
        <f>LFAT!G69</f>
        <v>R</v>
      </c>
      <c r="N2376" s="19">
        <f>LFAT!I69</f>
        <v>0.1</v>
      </c>
      <c r="O2376" s="18">
        <f>LFAT!J69</f>
        <v>0.05</v>
      </c>
      <c r="P2376" s="18">
        <f t="shared" si="111"/>
        <v>2.67125E-2</v>
      </c>
      <c r="Q2376" s="18">
        <f t="shared" si="112"/>
        <v>9.9682463847535319E-2</v>
      </c>
      <c r="R2376" s="18">
        <f t="shared" si="113"/>
        <v>2.9694374784963673E-2</v>
      </c>
    </row>
    <row r="2377" spans="1:18" ht="18" customHeight="1" x14ac:dyDescent="0.2">
      <c r="A2377" s="16" t="str">
        <f>'Limiting Factor Scores'!A217</f>
        <v>UGR14</v>
      </c>
      <c r="B2377" s="16" t="str">
        <f>'Limiting Factor Scores'!B217</f>
        <v>Upper Grande Ronde</v>
      </c>
      <c r="C2377" s="16" t="str">
        <f>'Limiting Factor Scores'!C217</f>
        <v>Decreased Water Quantity</v>
      </c>
      <c r="D2377" s="18">
        <f>'Limiting Factor Scores'!D217</f>
        <v>0.72060000000000002</v>
      </c>
      <c r="E2377" s="19">
        <f>'Limiting Factor Scores'!E217</f>
        <v>2.08</v>
      </c>
      <c r="F2377" s="18">
        <f>'Limiting Factor Scores'!F217</f>
        <v>0.34300000000000003</v>
      </c>
      <c r="G2377" s="18">
        <f>'Limiting Factor Scores'!G217</f>
        <v>1.8519780302824753</v>
      </c>
      <c r="H2377" s="18">
        <f>'Limiting Factor Scores'!H217</f>
        <v>0.53525519468121163</v>
      </c>
      <c r="I2377" s="17">
        <f>LFAT!A67</f>
        <v>5</v>
      </c>
      <c r="J2377" s="16" t="str">
        <f>LFAT!B67</f>
        <v>Fish Passage – Barrier Removal and Replacement</v>
      </c>
      <c r="K2377" s="16" t="str">
        <f>LFAT!D67</f>
        <v>N</v>
      </c>
      <c r="L2377" s="19">
        <f>LFAT!F67</f>
        <v>0.1</v>
      </c>
      <c r="M2377" s="16" t="str">
        <f>LFAT!G67</f>
        <v>R</v>
      </c>
      <c r="N2377" s="19">
        <f>LFAT!I67</f>
        <v>0.1</v>
      </c>
      <c r="O2377" s="18">
        <f>LFAT!J67</f>
        <v>0.01</v>
      </c>
      <c r="P2377" s="18">
        <f t="shared" si="111"/>
        <v>3.4300000000000003E-3</v>
      </c>
      <c r="Q2377" s="18">
        <f t="shared" si="112"/>
        <v>1.8519780302824754E-2</v>
      </c>
      <c r="R2377" s="18">
        <f t="shared" si="113"/>
        <v>5.3525519468121162E-3</v>
      </c>
    </row>
    <row r="2378" spans="1:18" ht="18" customHeight="1" x14ac:dyDescent="0.2">
      <c r="A2378" s="16" t="str">
        <f>'Limiting Factor Scores'!A218</f>
        <v>UGR14</v>
      </c>
      <c r="B2378" s="16" t="str">
        <f>'Limiting Factor Scores'!B218</f>
        <v>Upper Grande Ronde</v>
      </c>
      <c r="C2378" s="16" t="str">
        <f>'Limiting Factor Scores'!C218</f>
        <v>Floodplain Condition</v>
      </c>
      <c r="D2378" s="18">
        <f>'Limiting Factor Scores'!D218</f>
        <v>0.72060000000000002</v>
      </c>
      <c r="E2378" s="19">
        <f>'Limiting Factor Scores'!E218</f>
        <v>2.5499999999999998</v>
      </c>
      <c r="F2378" s="18">
        <f>'Limiting Factor Scores'!F218</f>
        <v>0.44874999999999998</v>
      </c>
      <c r="G2378" s="18">
        <f>'Limiting Factor Scores'!G218</f>
        <v>1.9656230840671585</v>
      </c>
      <c r="H2378" s="18">
        <f>'Limiting Factor Scores'!H218</f>
        <v>0.55808912991965065</v>
      </c>
      <c r="I2378" s="17">
        <f>LFAT!A64</f>
        <v>5</v>
      </c>
      <c r="J2378" s="16" t="str">
        <f>LFAT!B64</f>
        <v>Fish Passage – Barrier Removal and Replacement</v>
      </c>
      <c r="K2378" s="16" t="str">
        <f>LFAT!D64</f>
        <v>I</v>
      </c>
      <c r="L2378" s="19">
        <f>LFAT!F64</f>
        <v>0.5</v>
      </c>
      <c r="M2378" s="16" t="str">
        <f>LFAT!G64</f>
        <v>CD</v>
      </c>
      <c r="N2378" s="19">
        <f>LFAT!I64</f>
        <v>0.5</v>
      </c>
      <c r="O2378" s="18">
        <f>LFAT!J64</f>
        <v>0.25</v>
      </c>
      <c r="P2378" s="18">
        <f t="shared" si="111"/>
        <v>0.1121875</v>
      </c>
      <c r="Q2378" s="18">
        <f t="shared" si="112"/>
        <v>0.49140577101678962</v>
      </c>
      <c r="R2378" s="18">
        <f t="shared" si="113"/>
        <v>0.13952228247991266</v>
      </c>
    </row>
    <row r="2379" spans="1:18" ht="18" customHeight="1" x14ac:dyDescent="0.2">
      <c r="A2379" s="16" t="str">
        <f>'Limiting Factor Scores'!A219</f>
        <v>UGR14</v>
      </c>
      <c r="B2379" s="16" t="str">
        <f>'Limiting Factor Scores'!B219</f>
        <v>Upper Grande Ronde</v>
      </c>
      <c r="C2379" s="16" t="str">
        <f>'Limiting Factor Scores'!C219</f>
        <v>Increased Sediment Quantity</v>
      </c>
      <c r="D2379" s="18">
        <f>'Limiting Factor Scores'!D219</f>
        <v>0.72060000000000002</v>
      </c>
      <c r="E2379" s="19">
        <f>'Limiting Factor Scores'!E219</f>
        <v>2.4900000000000002</v>
      </c>
      <c r="F2379" s="18">
        <f>'Limiting Factor Scores'!F219</f>
        <v>0.43525000000000003</v>
      </c>
      <c r="G2379" s="18">
        <f>'Limiting Factor Scores'!G219</f>
        <v>1.1403096094188279</v>
      </c>
      <c r="H2379" s="18">
        <f>'Limiting Factor Scores'!H219</f>
        <v>0.37515962125258401</v>
      </c>
      <c r="I2379" s="17">
        <f>LFAT!A70</f>
        <v>5</v>
      </c>
      <c r="J2379" s="16" t="str">
        <f>LFAT!B70</f>
        <v>Fish Passage – Barrier Removal and Replacement</v>
      </c>
      <c r="K2379" s="16" t="str">
        <f>LFAT!D70</f>
        <v>I</v>
      </c>
      <c r="L2379" s="19">
        <f>LFAT!F70</f>
        <v>0.5</v>
      </c>
      <c r="M2379" s="16" t="str">
        <f>LFAT!G70</f>
        <v>CD</v>
      </c>
      <c r="N2379" s="19">
        <f>LFAT!I70</f>
        <v>0.5</v>
      </c>
      <c r="O2379" s="18">
        <f>LFAT!J70</f>
        <v>0.25</v>
      </c>
      <c r="P2379" s="18">
        <f t="shared" si="111"/>
        <v>0.10881250000000001</v>
      </c>
      <c r="Q2379" s="18">
        <f t="shared" si="112"/>
        <v>0.28507740235470697</v>
      </c>
      <c r="R2379" s="18">
        <f t="shared" si="113"/>
        <v>9.3789905313146002E-2</v>
      </c>
    </row>
    <row r="2380" spans="1:18" ht="18" customHeight="1" x14ac:dyDescent="0.2">
      <c r="A2380" s="16" t="str">
        <f>'Limiting Factor Scores'!A220</f>
        <v>UGR14</v>
      </c>
      <c r="B2380" s="16" t="str">
        <f>'Limiting Factor Scores'!B220</f>
        <v>Upper Grande Ronde</v>
      </c>
      <c r="C2380" s="16" t="str">
        <f>'Limiting Factor Scores'!C220</f>
        <v>Non-Native Species Interactions and Competition</v>
      </c>
      <c r="D2380" s="18">
        <f>'Limiting Factor Scores'!D220</f>
        <v>0.72060000000000002</v>
      </c>
      <c r="E2380" s="19">
        <f>'Limiting Factor Scores'!E220</f>
        <v>2.71</v>
      </c>
      <c r="F2380" s="18">
        <f>'Limiting Factor Scores'!F220</f>
        <v>0.48475000000000001</v>
      </c>
      <c r="G2380" s="18">
        <f>'Limiting Factor Scores'!G220</f>
        <v>1.4047286323502954</v>
      </c>
      <c r="H2380" s="18">
        <f>'Limiting Factor Scores'!H220</f>
        <v>0.49552239147155608</v>
      </c>
      <c r="I2380" s="17">
        <f>LFAT!A76</f>
        <v>5</v>
      </c>
      <c r="J2380" s="16" t="str">
        <f>LFAT!B76</f>
        <v>Fish Passage – Barrier Removal and Replacement</v>
      </c>
      <c r="K2380" s="16" t="str">
        <f>LFAT!D76</f>
        <v>I</v>
      </c>
      <c r="L2380" s="19">
        <f>LFAT!F76</f>
        <v>0.5</v>
      </c>
      <c r="M2380" s="16" t="str">
        <f>LFAT!G76</f>
        <v>R</v>
      </c>
      <c r="N2380" s="19">
        <f>LFAT!I76</f>
        <v>0.1</v>
      </c>
      <c r="O2380" s="18">
        <f>LFAT!J76</f>
        <v>0.05</v>
      </c>
      <c r="P2380" s="18">
        <f t="shared" si="111"/>
        <v>2.4237500000000002E-2</v>
      </c>
      <c r="Q2380" s="18">
        <f t="shared" si="112"/>
        <v>7.0236431617514777E-2</v>
      </c>
      <c r="R2380" s="18">
        <f t="shared" si="113"/>
        <v>2.4776119573577806E-2</v>
      </c>
    </row>
    <row r="2381" spans="1:18" ht="18" customHeight="1" x14ac:dyDescent="0.2">
      <c r="A2381" s="16" t="str">
        <f>'Limiting Factor Scores'!A221</f>
        <v>UGR14</v>
      </c>
      <c r="B2381" s="16" t="str">
        <f>'Limiting Factor Scores'!B221</f>
        <v>Upper Grande Ronde</v>
      </c>
      <c r="C2381" s="16" t="str">
        <f>'Limiting Factor Scores'!C221</f>
        <v>Predation</v>
      </c>
      <c r="D2381" s="18">
        <f>'Limiting Factor Scores'!D221</f>
        <v>0.72060000000000002</v>
      </c>
      <c r="E2381" s="19">
        <f>'Limiting Factor Scores'!E221</f>
        <v>2.29</v>
      </c>
      <c r="F2381" s="18">
        <f>'Limiting Factor Scores'!F221</f>
        <v>0.39024999999999999</v>
      </c>
      <c r="G2381" s="18">
        <f>'Limiting Factor Scores'!G221</f>
        <v>1.5105217204419079</v>
      </c>
      <c r="H2381" s="18">
        <f>'Limiting Factor Scores'!H221</f>
        <v>0.46183398130806663</v>
      </c>
      <c r="I2381" s="17">
        <f>LFAT!A74</f>
        <v>5</v>
      </c>
      <c r="J2381" s="16" t="str">
        <f>LFAT!B74</f>
        <v>Fish Passage – Barrier Removal and Replacement</v>
      </c>
      <c r="K2381" s="16" t="str">
        <f>LFAT!D74</f>
        <v>I</v>
      </c>
      <c r="L2381" s="19">
        <f>LFAT!F74</f>
        <v>0.5</v>
      </c>
      <c r="M2381" s="16" t="str">
        <f>LFAT!G74</f>
        <v>R</v>
      </c>
      <c r="N2381" s="19">
        <f>LFAT!I74</f>
        <v>0.1</v>
      </c>
      <c r="O2381" s="18">
        <f>LFAT!J74</f>
        <v>0.05</v>
      </c>
      <c r="P2381" s="18">
        <f t="shared" si="111"/>
        <v>1.9512500000000002E-2</v>
      </c>
      <c r="Q2381" s="18">
        <f t="shared" si="112"/>
        <v>7.5526086022095401E-2</v>
      </c>
      <c r="R2381" s="18">
        <f t="shared" si="113"/>
        <v>2.3091699065403332E-2</v>
      </c>
    </row>
    <row r="2382" spans="1:18" ht="18" customHeight="1" x14ac:dyDescent="0.2">
      <c r="A2382" s="16" t="str">
        <f>'Limiting Factor Scores'!A222</f>
        <v>UGR14</v>
      </c>
      <c r="B2382" s="16" t="str">
        <f>'Limiting Factor Scores'!B222</f>
        <v>Upper Grande Ronde</v>
      </c>
      <c r="C2382" s="16" t="str">
        <f>'Limiting Factor Scores'!C222</f>
        <v>Riparian Condition</v>
      </c>
      <c r="D2382" s="18">
        <f>'Limiting Factor Scores'!D222</f>
        <v>0.72060000000000002</v>
      </c>
      <c r="E2382" s="19">
        <f>'Limiting Factor Scores'!E222</f>
        <v>2.5499999999999998</v>
      </c>
      <c r="F2382" s="18">
        <f>'Limiting Factor Scores'!F222</f>
        <v>0.44874999999999998</v>
      </c>
      <c r="G2382" s="18">
        <f>'Limiting Factor Scores'!G222</f>
        <v>2.0071991306343162</v>
      </c>
      <c r="H2382" s="18">
        <f>'Limiting Factor Scores'!H222</f>
        <v>0.64810127046753485</v>
      </c>
      <c r="I2382" s="17">
        <f>LFAT!A63</f>
        <v>5</v>
      </c>
      <c r="J2382" s="16" t="str">
        <f>LFAT!B63</f>
        <v>Fish Passage – Barrier Removal and Replacement</v>
      </c>
      <c r="K2382" s="16" t="str">
        <f>LFAT!D63</f>
        <v>I</v>
      </c>
      <c r="L2382" s="19">
        <f>LFAT!F63</f>
        <v>0.5</v>
      </c>
      <c r="M2382" s="16" t="str">
        <f>LFAT!G63</f>
        <v>R</v>
      </c>
      <c r="N2382" s="19">
        <f>LFAT!I63</f>
        <v>0.1</v>
      </c>
      <c r="O2382" s="18">
        <f>LFAT!J63</f>
        <v>0.05</v>
      </c>
      <c r="P2382" s="18">
        <f t="shared" si="111"/>
        <v>2.2437499999999999E-2</v>
      </c>
      <c r="Q2382" s="18">
        <f t="shared" si="112"/>
        <v>0.10035995653171581</v>
      </c>
      <c r="R2382" s="18">
        <f t="shared" si="113"/>
        <v>3.2405063523376743E-2</v>
      </c>
    </row>
    <row r="2383" spans="1:18" ht="18" customHeight="1" x14ac:dyDescent="0.2">
      <c r="A2383" s="16" t="str">
        <f>'Limiting Factor Scores'!A223</f>
        <v>UGR14</v>
      </c>
      <c r="B2383" s="16" t="str">
        <f>'Limiting Factor Scores'!B223</f>
        <v>Upper Grande Ronde</v>
      </c>
      <c r="C2383" s="16" t="str">
        <f>'Limiting Factor Scores'!C223</f>
        <v>Side Channel and Wetland Habitat</v>
      </c>
      <c r="D2383" s="18">
        <f>'Limiting Factor Scores'!D223</f>
        <v>0.72060000000000002</v>
      </c>
      <c r="E2383" s="19">
        <f>'Limiting Factor Scores'!E223</f>
        <v>2.77</v>
      </c>
      <c r="F2383" s="18">
        <f>'Limiting Factor Scores'!F223</f>
        <v>0.49825000000000003</v>
      </c>
      <c r="G2383" s="18">
        <f>'Limiting Factor Scores'!G223</f>
        <v>2.7594707865273618</v>
      </c>
      <c r="H2383" s="18">
        <f>'Limiting Factor Scores'!H223</f>
        <v>0.80429853908366455</v>
      </c>
      <c r="I2383" s="17">
        <f>LFAT!A65</f>
        <v>5</v>
      </c>
      <c r="J2383" s="16" t="str">
        <f>LFAT!B65</f>
        <v>Fish Passage – Barrier Removal and Replacement</v>
      </c>
      <c r="K2383" s="16" t="str">
        <f>LFAT!D65</f>
        <v>I</v>
      </c>
      <c r="L2383" s="19">
        <f>LFAT!F65</f>
        <v>0.5</v>
      </c>
      <c r="M2383" s="16" t="str">
        <f>LFAT!G65</f>
        <v>R</v>
      </c>
      <c r="N2383" s="19">
        <f>LFAT!I65</f>
        <v>0.1</v>
      </c>
      <c r="O2383" s="18">
        <f>LFAT!J65</f>
        <v>0.05</v>
      </c>
      <c r="P2383" s="18">
        <f t="shared" si="111"/>
        <v>2.4912500000000004E-2</v>
      </c>
      <c r="Q2383" s="18">
        <f t="shared" si="112"/>
        <v>0.13797353932636811</v>
      </c>
      <c r="R2383" s="18">
        <f t="shared" si="113"/>
        <v>4.021492695418323E-2</v>
      </c>
    </row>
    <row r="2384" spans="1:18" ht="18" customHeight="1" x14ac:dyDescent="0.2">
      <c r="A2384" s="16" t="str">
        <f>'Limiting Factor Scores'!A224</f>
        <v>UGR14</v>
      </c>
      <c r="B2384" s="16" t="str">
        <f>'Limiting Factor Scores'!B224</f>
        <v>Upper Grande Ronde</v>
      </c>
      <c r="C2384" s="16" t="str">
        <f>'Limiting Factor Scores'!C224</f>
        <v>Summer Water Temperature</v>
      </c>
      <c r="D2384" s="18">
        <f>'Limiting Factor Scores'!D224</f>
        <v>0.72060000000000002</v>
      </c>
      <c r="E2384" s="19">
        <f>'Limiting Factor Scores'!E224</f>
        <v>1.59</v>
      </c>
      <c r="F2384" s="18">
        <f>'Limiting Factor Scores'!F224</f>
        <v>0.23275000000000001</v>
      </c>
      <c r="G2384" s="18">
        <f>'Limiting Factor Scores'!G224</f>
        <v>1.1165336699760402</v>
      </c>
      <c r="H2384" s="18">
        <f>'Limiting Factor Scores'!H224</f>
        <v>0.34940795084401005</v>
      </c>
      <c r="I2384" s="17">
        <f>LFAT!A71</f>
        <v>5</v>
      </c>
      <c r="J2384" s="16" t="str">
        <f>LFAT!B71</f>
        <v>Fish Passage – Barrier Removal and Replacement</v>
      </c>
      <c r="K2384" s="16" t="str">
        <f>LFAT!D71</f>
        <v>I</v>
      </c>
      <c r="L2384" s="19">
        <f>LFAT!F71</f>
        <v>0.5</v>
      </c>
      <c r="M2384" s="16" t="str">
        <f>LFAT!G71</f>
        <v>R</v>
      </c>
      <c r="N2384" s="19">
        <f>LFAT!I71</f>
        <v>0.1</v>
      </c>
      <c r="O2384" s="18">
        <f>LFAT!J71</f>
        <v>0.05</v>
      </c>
      <c r="P2384" s="18">
        <f t="shared" si="111"/>
        <v>1.1637500000000002E-2</v>
      </c>
      <c r="Q2384" s="18">
        <f t="shared" si="112"/>
        <v>5.5826683498802016E-2</v>
      </c>
      <c r="R2384" s="18">
        <f t="shared" si="113"/>
        <v>1.7470397542200502E-2</v>
      </c>
    </row>
    <row r="2385" spans="1:18" ht="18" customHeight="1" x14ac:dyDescent="0.2">
      <c r="A2385" s="16" t="str">
        <f>'Limiting Factor Scores'!A225</f>
        <v>UGR14</v>
      </c>
      <c r="B2385" s="16" t="str">
        <f>'Limiting Factor Scores'!B225</f>
        <v>Upper Grande Ronde</v>
      </c>
      <c r="C2385" s="16" t="str">
        <f>'Limiting Factor Scores'!C225</f>
        <v>Water Quality</v>
      </c>
      <c r="D2385" s="18">
        <f>'Limiting Factor Scores'!D225</f>
        <v>0.72060000000000002</v>
      </c>
      <c r="E2385" s="19">
        <f>'Limiting Factor Scores'!E225</f>
        <v>1.26</v>
      </c>
      <c r="F2385" s="18">
        <f>'Limiting Factor Scores'!F225</f>
        <v>0.1585</v>
      </c>
      <c r="G2385" s="18">
        <f>'Limiting Factor Scores'!G225</f>
        <v>0.66489504660805243</v>
      </c>
      <c r="H2385" s="18">
        <f>'Limiting Factor Scores'!H225</f>
        <v>0.18456344342898925</v>
      </c>
      <c r="I2385" s="17">
        <f>LFAT!A73</f>
        <v>5</v>
      </c>
      <c r="J2385" s="16" t="str">
        <f>LFAT!B73</f>
        <v>Fish Passage – Barrier Removal and Replacement</v>
      </c>
      <c r="K2385" s="16" t="str">
        <f>LFAT!D73</f>
        <v>I</v>
      </c>
      <c r="L2385" s="19">
        <f>LFAT!F73</f>
        <v>0.5</v>
      </c>
      <c r="M2385" s="16" t="str">
        <f>LFAT!G73</f>
        <v>CD</v>
      </c>
      <c r="N2385" s="19">
        <f>LFAT!I73</f>
        <v>0.5</v>
      </c>
      <c r="O2385" s="18">
        <f>LFAT!J73</f>
        <v>0.25</v>
      </c>
      <c r="P2385" s="18">
        <f t="shared" si="111"/>
        <v>3.9625E-2</v>
      </c>
      <c r="Q2385" s="18">
        <f t="shared" si="112"/>
        <v>0.16622376165201311</v>
      </c>
      <c r="R2385" s="18">
        <f t="shared" si="113"/>
        <v>4.6140860857247314E-2</v>
      </c>
    </row>
    <row r="2386" spans="1:18" ht="18" customHeight="1" x14ac:dyDescent="0.2">
      <c r="A2386" s="16" t="str">
        <f>'Limiting Factor Scores'!A226</f>
        <v>UGR14</v>
      </c>
      <c r="B2386" s="16" t="str">
        <f>'Limiting Factor Scores'!B226</f>
        <v>Upper Grande Ronde</v>
      </c>
      <c r="C2386" s="16" t="str">
        <f>'Limiting Factor Scores'!C226</f>
        <v>Winter Water Temperature</v>
      </c>
      <c r="D2386" s="18">
        <f>'Limiting Factor Scores'!D226</f>
        <v>0.72060000000000002</v>
      </c>
      <c r="E2386" s="19">
        <f>'Limiting Factor Scores'!E226</f>
        <v>1</v>
      </c>
      <c r="F2386" s="18">
        <f>'Limiting Factor Scores'!F226</f>
        <v>0.1</v>
      </c>
      <c r="G2386" s="18">
        <f>'Limiting Factor Scores'!G226</f>
        <v>0.34537328572457993</v>
      </c>
      <c r="H2386" s="18">
        <f>'Limiting Factor Scores'!H226</f>
        <v>9.4069182868775386E-2</v>
      </c>
      <c r="I2386" s="17">
        <f>LFAT!A72</f>
        <v>5</v>
      </c>
      <c r="J2386" s="16" t="str">
        <f>LFAT!B72</f>
        <v>Fish Passage – Barrier Removal and Replacement</v>
      </c>
      <c r="K2386" s="16" t="str">
        <f>LFAT!D72</f>
        <v>N</v>
      </c>
      <c r="L2386" s="19">
        <f>LFAT!F72</f>
        <v>0.1</v>
      </c>
      <c r="M2386" s="16" t="str">
        <f>LFAT!G72</f>
        <v>R</v>
      </c>
      <c r="N2386" s="19">
        <f>LFAT!I72</f>
        <v>0.1</v>
      </c>
      <c r="O2386" s="18">
        <f>LFAT!J72</f>
        <v>0.01</v>
      </c>
      <c r="P2386" s="18">
        <f t="shared" si="111"/>
        <v>1E-3</v>
      </c>
      <c r="Q2386" s="18">
        <f t="shared" si="112"/>
        <v>3.4537328572457992E-3</v>
      </c>
      <c r="R2386" s="18">
        <f t="shared" si="113"/>
        <v>9.4069182868775384E-4</v>
      </c>
    </row>
    <row r="2387" spans="1:18" ht="18" customHeight="1" x14ac:dyDescent="0.2">
      <c r="A2387" s="16" t="str">
        <f>'Limiting Factor Scores'!A212</f>
        <v>UGR14</v>
      </c>
      <c r="B2387" s="16" t="str">
        <f>'Limiting Factor Scores'!B212</f>
        <v>Upper Grande Ronde</v>
      </c>
      <c r="C2387" s="16" t="str">
        <f>'Limiting Factor Scores'!C212</f>
        <v>Altered Flow Timing</v>
      </c>
      <c r="D2387" s="18">
        <f>'Limiting Factor Scores'!D212</f>
        <v>0.72060000000000002</v>
      </c>
      <c r="E2387" s="19">
        <f>'Limiting Factor Scores'!E212</f>
        <v>1.44</v>
      </c>
      <c r="F2387" s="18">
        <f>'Limiting Factor Scores'!F212</f>
        <v>0.19900000000000001</v>
      </c>
      <c r="G2387" s="18">
        <f>'Limiting Factor Scores'!G212</f>
        <v>0.75182256859191421</v>
      </c>
      <c r="H2387" s="18">
        <f>'Limiting Factor Scores'!H212</f>
        <v>0.20922996745136474</v>
      </c>
      <c r="I2387" s="17">
        <f>LFAT!A83</f>
        <v>6</v>
      </c>
      <c r="J2387" s="16" t="str">
        <f>LFAT!B83</f>
        <v>Instream Flow Restoration</v>
      </c>
      <c r="K2387" s="16" t="str">
        <f>LFAT!D83</f>
        <v>D</v>
      </c>
      <c r="L2387" s="19">
        <f>LFAT!F83</f>
        <v>1</v>
      </c>
      <c r="M2387" s="16" t="str">
        <f>LFAT!G83</f>
        <v>CD</v>
      </c>
      <c r="N2387" s="19">
        <f>LFAT!I83</f>
        <v>0.5</v>
      </c>
      <c r="O2387" s="18">
        <f>LFAT!J83</f>
        <v>0.5</v>
      </c>
      <c r="P2387" s="18">
        <f t="shared" si="111"/>
        <v>9.9500000000000005E-2</v>
      </c>
      <c r="Q2387" s="18">
        <f t="shared" si="112"/>
        <v>0.3759112842959571</v>
      </c>
      <c r="R2387" s="18">
        <f t="shared" si="113"/>
        <v>0.10461498372568237</v>
      </c>
    </row>
    <row r="2388" spans="1:18" ht="18" customHeight="1" x14ac:dyDescent="0.2">
      <c r="A2388" s="16" t="str">
        <f>'Limiting Factor Scores'!A213</f>
        <v>UGR14</v>
      </c>
      <c r="B2388" s="16" t="str">
        <f>'Limiting Factor Scores'!B213</f>
        <v>Upper Grande Ronde</v>
      </c>
      <c r="C2388" s="16" t="str">
        <f>'Limiting Factor Scores'!C213</f>
        <v>Altered Primary Productivity</v>
      </c>
      <c r="D2388" s="18">
        <f>'Limiting Factor Scores'!D213</f>
        <v>0.72060000000000002</v>
      </c>
      <c r="E2388" s="19">
        <f>'Limiting Factor Scores'!E213</f>
        <v>3.11</v>
      </c>
      <c r="F2388" s="18">
        <f>'Limiting Factor Scores'!F213</f>
        <v>0.57474999999999998</v>
      </c>
      <c r="G2388" s="18">
        <f>'Limiting Factor Scores'!G213</f>
        <v>1.5057850614898822</v>
      </c>
      <c r="H2388" s="18">
        <f>'Limiting Factor Scores'!H213</f>
        <v>0.4312343583636814</v>
      </c>
      <c r="I2388" s="17">
        <f>LFAT!A90</f>
        <v>6</v>
      </c>
      <c r="J2388" s="16" t="str">
        <f>LFAT!B90</f>
        <v>Instream Flow Restoration</v>
      </c>
      <c r="K2388" s="16" t="str">
        <f>LFAT!D90</f>
        <v>N</v>
      </c>
      <c r="L2388" s="19">
        <f>LFAT!F90</f>
        <v>0.1</v>
      </c>
      <c r="M2388" s="16" t="str">
        <f>LFAT!G90</f>
        <v>R</v>
      </c>
      <c r="N2388" s="19">
        <f>LFAT!I90</f>
        <v>0.1</v>
      </c>
      <c r="O2388" s="18">
        <f>LFAT!J90</f>
        <v>0.01</v>
      </c>
      <c r="P2388" s="18">
        <f t="shared" si="111"/>
        <v>5.7475E-3</v>
      </c>
      <c r="Q2388" s="18">
        <f t="shared" si="112"/>
        <v>1.5057850614898822E-2</v>
      </c>
      <c r="R2388" s="18">
        <f t="shared" si="113"/>
        <v>4.312343583636814E-3</v>
      </c>
    </row>
    <row r="2389" spans="1:18" ht="18" customHeight="1" x14ac:dyDescent="0.2">
      <c r="A2389" s="16" t="str">
        <f>'Limiting Factor Scores'!A214</f>
        <v>UGR14</v>
      </c>
      <c r="B2389" s="16" t="str">
        <f>'Limiting Factor Scores'!B214</f>
        <v>Upper Grande Ronde</v>
      </c>
      <c r="C2389" s="16" t="str">
        <f>'Limiting Factor Scores'!C214</f>
        <v>Anthropogenic Barriers</v>
      </c>
      <c r="D2389" s="18">
        <f>'Limiting Factor Scores'!D214</f>
        <v>0.72060000000000002</v>
      </c>
      <c r="E2389" s="19">
        <f>'Limiting Factor Scores'!E214</f>
        <v>2.71</v>
      </c>
      <c r="F2389" s="18">
        <f>'Limiting Factor Scores'!F214</f>
        <v>0.48475000000000001</v>
      </c>
      <c r="G2389" s="18">
        <f>'Limiting Factor Scores'!G214</f>
        <v>1.8538425821007873</v>
      </c>
      <c r="H2389" s="18">
        <f>'Limiting Factor Scores'!H214</f>
        <v>0.58714163712634249</v>
      </c>
      <c r="I2389" s="17">
        <f>LFAT!A77</f>
        <v>6</v>
      </c>
      <c r="J2389" s="16" t="str">
        <f>LFAT!B77</f>
        <v>Instream Flow Restoration</v>
      </c>
      <c r="K2389" s="16" t="str">
        <f>LFAT!D77</f>
        <v>I</v>
      </c>
      <c r="L2389" s="19">
        <f>LFAT!F77</f>
        <v>0.5</v>
      </c>
      <c r="M2389" s="16" t="str">
        <f>LFAT!G77</f>
        <v>CD</v>
      </c>
      <c r="N2389" s="19">
        <f>LFAT!I77</f>
        <v>0.5</v>
      </c>
      <c r="O2389" s="18">
        <f>LFAT!J77</f>
        <v>0.25</v>
      </c>
      <c r="P2389" s="18">
        <f t="shared" si="111"/>
        <v>0.1211875</v>
      </c>
      <c r="Q2389" s="18">
        <f t="shared" si="112"/>
        <v>0.46346064552519683</v>
      </c>
      <c r="R2389" s="18">
        <f t="shared" si="113"/>
        <v>0.14678540928158562</v>
      </c>
    </row>
    <row r="2390" spans="1:18" ht="18" customHeight="1" x14ac:dyDescent="0.2">
      <c r="A2390" s="16" t="str">
        <f>'Limiting Factor Scores'!A215</f>
        <v>UGR14</v>
      </c>
      <c r="B2390" s="16" t="str">
        <f>'Limiting Factor Scores'!B215</f>
        <v>Upper Grande Ronde</v>
      </c>
      <c r="C2390" s="16" t="str">
        <f>'Limiting Factor Scores'!C215</f>
        <v>Channel and Habitat Structure</v>
      </c>
      <c r="D2390" s="18">
        <f>'Limiting Factor Scores'!D215</f>
        <v>0.72060000000000002</v>
      </c>
      <c r="E2390" s="19">
        <f>'Limiting Factor Scores'!E215</f>
        <v>3</v>
      </c>
      <c r="F2390" s="18">
        <f>'Limiting Factor Scores'!F215</f>
        <v>0.55000000000000004</v>
      </c>
      <c r="G2390" s="18">
        <f>'Limiting Factor Scores'!G215</f>
        <v>3.4537328566332905</v>
      </c>
      <c r="H2390" s="18">
        <f>'Limiting Factor Scores'!H215</f>
        <v>1.0455468490671667</v>
      </c>
      <c r="I2390" s="17">
        <f>LFAT!A81</f>
        <v>6</v>
      </c>
      <c r="J2390" s="16" t="str">
        <f>LFAT!B81</f>
        <v>Instream Flow Restoration</v>
      </c>
      <c r="K2390" s="16" t="str">
        <f>LFAT!D81</f>
        <v>N</v>
      </c>
      <c r="L2390" s="19">
        <f>LFAT!F81</f>
        <v>0.1</v>
      </c>
      <c r="M2390" s="16" t="str">
        <f>LFAT!G81</f>
        <v>R</v>
      </c>
      <c r="N2390" s="19">
        <f>LFAT!I81</f>
        <v>0.1</v>
      </c>
      <c r="O2390" s="18">
        <f>LFAT!J81</f>
        <v>0.01</v>
      </c>
      <c r="P2390" s="18">
        <f t="shared" si="111"/>
        <v>5.5000000000000005E-3</v>
      </c>
      <c r="Q2390" s="18">
        <f t="shared" si="112"/>
        <v>3.4537328566332903E-2</v>
      </c>
      <c r="R2390" s="18">
        <f t="shared" si="113"/>
        <v>1.0455468490671667E-2</v>
      </c>
    </row>
    <row r="2391" spans="1:18" ht="18" customHeight="1" x14ac:dyDescent="0.2">
      <c r="A2391" s="16" t="str">
        <f>'Limiting Factor Scores'!A216</f>
        <v>UGR14</v>
      </c>
      <c r="B2391" s="16" t="str">
        <f>'Limiting Factor Scores'!B216</f>
        <v>Upper Grande Ronde</v>
      </c>
      <c r="C2391" s="16" t="str">
        <f>'Limiting Factor Scores'!C216</f>
        <v>Decreased Sediment Quantity</v>
      </c>
      <c r="D2391" s="18">
        <f>'Limiting Factor Scores'!D216</f>
        <v>0.72060000000000002</v>
      </c>
      <c r="E2391" s="19">
        <f>'Limiting Factor Scores'!E216</f>
        <v>2.93</v>
      </c>
      <c r="F2391" s="18">
        <f>'Limiting Factor Scores'!F216</f>
        <v>0.53425</v>
      </c>
      <c r="G2391" s="18">
        <f>'Limiting Factor Scores'!G216</f>
        <v>1.9936492769507064</v>
      </c>
      <c r="H2391" s="18">
        <f>'Limiting Factor Scores'!H216</f>
        <v>0.59388749569927346</v>
      </c>
      <c r="I2391" s="17">
        <f>LFAT!A84</f>
        <v>6</v>
      </c>
      <c r="J2391" s="16" t="str">
        <f>LFAT!B84</f>
        <v>Instream Flow Restoration</v>
      </c>
      <c r="K2391" s="16" t="str">
        <f>LFAT!D84</f>
        <v>N</v>
      </c>
      <c r="L2391" s="19">
        <f>LFAT!F84</f>
        <v>0.1</v>
      </c>
      <c r="M2391" s="16" t="str">
        <f>LFAT!G84</f>
        <v>R</v>
      </c>
      <c r="N2391" s="19">
        <f>LFAT!I84</f>
        <v>0.1</v>
      </c>
      <c r="O2391" s="18">
        <f>LFAT!J84</f>
        <v>0.01</v>
      </c>
      <c r="P2391" s="18">
        <f t="shared" si="111"/>
        <v>5.3425E-3</v>
      </c>
      <c r="Q2391" s="18">
        <f t="shared" si="112"/>
        <v>1.9936492769507066E-2</v>
      </c>
      <c r="R2391" s="18">
        <f t="shared" si="113"/>
        <v>5.9388749569927344E-3</v>
      </c>
    </row>
    <row r="2392" spans="1:18" ht="18" customHeight="1" x14ac:dyDescent="0.2">
      <c r="A2392" s="16" t="str">
        <f>'Limiting Factor Scores'!A217</f>
        <v>UGR14</v>
      </c>
      <c r="B2392" s="16" t="str">
        <f>'Limiting Factor Scores'!B217</f>
        <v>Upper Grande Ronde</v>
      </c>
      <c r="C2392" s="16" t="str">
        <f>'Limiting Factor Scores'!C217</f>
        <v>Decreased Water Quantity</v>
      </c>
      <c r="D2392" s="18">
        <f>'Limiting Factor Scores'!D217</f>
        <v>0.72060000000000002</v>
      </c>
      <c r="E2392" s="19">
        <f>'Limiting Factor Scores'!E217</f>
        <v>2.08</v>
      </c>
      <c r="F2392" s="18">
        <f>'Limiting Factor Scores'!F217</f>
        <v>0.34300000000000003</v>
      </c>
      <c r="G2392" s="18">
        <f>'Limiting Factor Scores'!G217</f>
        <v>1.8519780302824753</v>
      </c>
      <c r="H2392" s="18">
        <f>'Limiting Factor Scores'!H217</f>
        <v>0.53525519468121163</v>
      </c>
      <c r="I2392" s="17">
        <f>LFAT!A82</f>
        <v>6</v>
      </c>
      <c r="J2392" s="16" t="str">
        <f>LFAT!B82</f>
        <v>Instream Flow Restoration</v>
      </c>
      <c r="K2392" s="16" t="str">
        <f>LFAT!D82</f>
        <v>D</v>
      </c>
      <c r="L2392" s="19">
        <f>LFAT!F82</f>
        <v>1</v>
      </c>
      <c r="M2392" s="16" t="str">
        <f>LFAT!G82</f>
        <v>C</v>
      </c>
      <c r="N2392" s="19">
        <f>LFAT!I82</f>
        <v>1</v>
      </c>
      <c r="O2392" s="18">
        <f>LFAT!J82</f>
        <v>1</v>
      </c>
      <c r="P2392" s="18">
        <f t="shared" si="111"/>
        <v>0.34300000000000003</v>
      </c>
      <c r="Q2392" s="18">
        <f t="shared" si="112"/>
        <v>1.8519780302824753</v>
      </c>
      <c r="R2392" s="18">
        <f t="shared" si="113"/>
        <v>0.53525519468121163</v>
      </c>
    </row>
    <row r="2393" spans="1:18" ht="18" customHeight="1" x14ac:dyDescent="0.2">
      <c r="A2393" s="16" t="str">
        <f>'Limiting Factor Scores'!A218</f>
        <v>UGR14</v>
      </c>
      <c r="B2393" s="16" t="str">
        <f>'Limiting Factor Scores'!B218</f>
        <v>Upper Grande Ronde</v>
      </c>
      <c r="C2393" s="16" t="str">
        <f>'Limiting Factor Scores'!C218</f>
        <v>Floodplain Condition</v>
      </c>
      <c r="D2393" s="18">
        <f>'Limiting Factor Scores'!D218</f>
        <v>0.72060000000000002</v>
      </c>
      <c r="E2393" s="19">
        <f>'Limiting Factor Scores'!E218</f>
        <v>2.5499999999999998</v>
      </c>
      <c r="F2393" s="18">
        <f>'Limiting Factor Scores'!F218</f>
        <v>0.44874999999999998</v>
      </c>
      <c r="G2393" s="18">
        <f>'Limiting Factor Scores'!G218</f>
        <v>1.9656230840671585</v>
      </c>
      <c r="H2393" s="18">
        <f>'Limiting Factor Scores'!H218</f>
        <v>0.55808912991965065</v>
      </c>
      <c r="I2393" s="17">
        <f>LFAT!A79</f>
        <v>6</v>
      </c>
      <c r="J2393" s="16" t="str">
        <f>LFAT!B79</f>
        <v>Instream Flow Restoration</v>
      </c>
      <c r="K2393" s="16" t="str">
        <f>LFAT!D79</f>
        <v>I</v>
      </c>
      <c r="L2393" s="19">
        <f>LFAT!F79</f>
        <v>0.5</v>
      </c>
      <c r="M2393" s="16" t="str">
        <f>LFAT!G79</f>
        <v>CD</v>
      </c>
      <c r="N2393" s="19">
        <f>LFAT!I79</f>
        <v>0.5</v>
      </c>
      <c r="O2393" s="18">
        <f>LFAT!J79</f>
        <v>0.25</v>
      </c>
      <c r="P2393" s="18">
        <f t="shared" si="111"/>
        <v>0.1121875</v>
      </c>
      <c r="Q2393" s="18">
        <f t="shared" si="112"/>
        <v>0.49140577101678962</v>
      </c>
      <c r="R2393" s="18">
        <f t="shared" si="113"/>
        <v>0.13952228247991266</v>
      </c>
    </row>
    <row r="2394" spans="1:18" ht="18" customHeight="1" x14ac:dyDescent="0.2">
      <c r="A2394" s="16" t="str">
        <f>'Limiting Factor Scores'!A219</f>
        <v>UGR14</v>
      </c>
      <c r="B2394" s="16" t="str">
        <f>'Limiting Factor Scores'!B219</f>
        <v>Upper Grande Ronde</v>
      </c>
      <c r="C2394" s="16" t="str">
        <f>'Limiting Factor Scores'!C219</f>
        <v>Increased Sediment Quantity</v>
      </c>
      <c r="D2394" s="18">
        <f>'Limiting Factor Scores'!D219</f>
        <v>0.72060000000000002</v>
      </c>
      <c r="E2394" s="19">
        <f>'Limiting Factor Scores'!E219</f>
        <v>2.4900000000000002</v>
      </c>
      <c r="F2394" s="18">
        <f>'Limiting Factor Scores'!F219</f>
        <v>0.43525000000000003</v>
      </c>
      <c r="G2394" s="18">
        <f>'Limiting Factor Scores'!G219</f>
        <v>1.1403096094188279</v>
      </c>
      <c r="H2394" s="18">
        <f>'Limiting Factor Scores'!H219</f>
        <v>0.37515962125258401</v>
      </c>
      <c r="I2394" s="17">
        <f>LFAT!A85</f>
        <v>6</v>
      </c>
      <c r="J2394" s="16" t="str">
        <f>LFAT!B85</f>
        <v>Instream Flow Restoration</v>
      </c>
      <c r="K2394" s="16" t="str">
        <f>LFAT!D85</f>
        <v>N</v>
      </c>
      <c r="L2394" s="19">
        <f>LFAT!F85</f>
        <v>0.1</v>
      </c>
      <c r="M2394" s="16" t="str">
        <f>LFAT!G85</f>
        <v>R</v>
      </c>
      <c r="N2394" s="19">
        <f>LFAT!I85</f>
        <v>0.1</v>
      </c>
      <c r="O2394" s="18">
        <f>LFAT!J85</f>
        <v>0.01</v>
      </c>
      <c r="P2394" s="18">
        <f t="shared" si="111"/>
        <v>4.3525000000000005E-3</v>
      </c>
      <c r="Q2394" s="18">
        <f t="shared" si="112"/>
        <v>1.1403096094188278E-2</v>
      </c>
      <c r="R2394" s="18">
        <f t="shared" si="113"/>
        <v>3.7515962125258401E-3</v>
      </c>
    </row>
    <row r="2395" spans="1:18" ht="18" customHeight="1" x14ac:dyDescent="0.2">
      <c r="A2395" s="16" t="str">
        <f>'Limiting Factor Scores'!A220</f>
        <v>UGR14</v>
      </c>
      <c r="B2395" s="16" t="str">
        <f>'Limiting Factor Scores'!B220</f>
        <v>Upper Grande Ronde</v>
      </c>
      <c r="C2395" s="16" t="str">
        <f>'Limiting Factor Scores'!C220</f>
        <v>Non-Native Species Interactions and Competition</v>
      </c>
      <c r="D2395" s="18">
        <f>'Limiting Factor Scores'!D220</f>
        <v>0.72060000000000002</v>
      </c>
      <c r="E2395" s="19">
        <f>'Limiting Factor Scores'!E220</f>
        <v>2.71</v>
      </c>
      <c r="F2395" s="18">
        <f>'Limiting Factor Scores'!F220</f>
        <v>0.48475000000000001</v>
      </c>
      <c r="G2395" s="18">
        <f>'Limiting Factor Scores'!G220</f>
        <v>1.4047286323502954</v>
      </c>
      <c r="H2395" s="18">
        <f>'Limiting Factor Scores'!H220</f>
        <v>0.49552239147155608</v>
      </c>
      <c r="I2395" s="17">
        <f>LFAT!A91</f>
        <v>6</v>
      </c>
      <c r="J2395" s="16" t="str">
        <f>LFAT!B91</f>
        <v>Instream Flow Restoration</v>
      </c>
      <c r="K2395" s="16" t="str">
        <f>LFAT!D91</f>
        <v>N</v>
      </c>
      <c r="L2395" s="19">
        <f>LFAT!F91</f>
        <v>0.1</v>
      </c>
      <c r="M2395" s="16" t="str">
        <f>LFAT!G91</f>
        <v>R</v>
      </c>
      <c r="N2395" s="19">
        <f>LFAT!I91</f>
        <v>0.1</v>
      </c>
      <c r="O2395" s="18">
        <f>LFAT!J91</f>
        <v>0.01</v>
      </c>
      <c r="P2395" s="18">
        <f t="shared" si="111"/>
        <v>4.8475000000000002E-3</v>
      </c>
      <c r="Q2395" s="18">
        <f t="shared" si="112"/>
        <v>1.4047286323502954E-2</v>
      </c>
      <c r="R2395" s="18">
        <f t="shared" si="113"/>
        <v>4.955223914715561E-3</v>
      </c>
    </row>
    <row r="2396" spans="1:18" ht="18" customHeight="1" x14ac:dyDescent="0.2">
      <c r="A2396" s="16" t="str">
        <f>'Limiting Factor Scores'!A221</f>
        <v>UGR14</v>
      </c>
      <c r="B2396" s="16" t="str">
        <f>'Limiting Factor Scores'!B221</f>
        <v>Upper Grande Ronde</v>
      </c>
      <c r="C2396" s="16" t="str">
        <f>'Limiting Factor Scores'!C221</f>
        <v>Predation</v>
      </c>
      <c r="D2396" s="18">
        <f>'Limiting Factor Scores'!D221</f>
        <v>0.72060000000000002</v>
      </c>
      <c r="E2396" s="19">
        <f>'Limiting Factor Scores'!E221</f>
        <v>2.29</v>
      </c>
      <c r="F2396" s="18">
        <f>'Limiting Factor Scores'!F221</f>
        <v>0.39024999999999999</v>
      </c>
      <c r="G2396" s="18">
        <f>'Limiting Factor Scores'!G221</f>
        <v>1.5105217204419079</v>
      </c>
      <c r="H2396" s="18">
        <f>'Limiting Factor Scores'!H221</f>
        <v>0.46183398130806663</v>
      </c>
      <c r="I2396" s="17">
        <f>LFAT!A89</f>
        <v>6</v>
      </c>
      <c r="J2396" s="16" t="str">
        <f>LFAT!B89</f>
        <v>Instream Flow Restoration</v>
      </c>
      <c r="K2396" s="16" t="str">
        <f>LFAT!D89</f>
        <v>N</v>
      </c>
      <c r="L2396" s="19">
        <f>LFAT!F89</f>
        <v>0.1</v>
      </c>
      <c r="M2396" s="16" t="str">
        <f>LFAT!G89</f>
        <v>R</v>
      </c>
      <c r="N2396" s="19">
        <f>LFAT!I89</f>
        <v>0.1</v>
      </c>
      <c r="O2396" s="18">
        <f>LFAT!J89</f>
        <v>0.01</v>
      </c>
      <c r="P2396" s="18">
        <f t="shared" si="111"/>
        <v>3.9025000000000002E-3</v>
      </c>
      <c r="Q2396" s="18">
        <f t="shared" si="112"/>
        <v>1.510521720441908E-2</v>
      </c>
      <c r="R2396" s="18">
        <f t="shared" si="113"/>
        <v>4.6183398130806661E-3</v>
      </c>
    </row>
    <row r="2397" spans="1:18" ht="18" customHeight="1" x14ac:dyDescent="0.2">
      <c r="A2397" s="16" t="str">
        <f>'Limiting Factor Scores'!A222</f>
        <v>UGR14</v>
      </c>
      <c r="B2397" s="16" t="str">
        <f>'Limiting Factor Scores'!B222</f>
        <v>Upper Grande Ronde</v>
      </c>
      <c r="C2397" s="16" t="str">
        <f>'Limiting Factor Scores'!C222</f>
        <v>Riparian Condition</v>
      </c>
      <c r="D2397" s="18">
        <f>'Limiting Factor Scores'!D222</f>
        <v>0.72060000000000002</v>
      </c>
      <c r="E2397" s="19">
        <f>'Limiting Factor Scores'!E222</f>
        <v>2.5499999999999998</v>
      </c>
      <c r="F2397" s="18">
        <f>'Limiting Factor Scores'!F222</f>
        <v>0.44874999999999998</v>
      </c>
      <c r="G2397" s="18">
        <f>'Limiting Factor Scores'!G222</f>
        <v>2.0071991306343162</v>
      </c>
      <c r="H2397" s="18">
        <f>'Limiting Factor Scores'!H222</f>
        <v>0.64810127046753485</v>
      </c>
      <c r="I2397" s="17">
        <f>LFAT!A78</f>
        <v>6</v>
      </c>
      <c r="J2397" s="16" t="str">
        <f>LFAT!B78</f>
        <v>Instream Flow Restoration</v>
      </c>
      <c r="K2397" s="16" t="str">
        <f>LFAT!D78</f>
        <v>I</v>
      </c>
      <c r="L2397" s="19">
        <f>LFAT!F78</f>
        <v>0.5</v>
      </c>
      <c r="M2397" s="16" t="str">
        <f>LFAT!G78</f>
        <v>CD</v>
      </c>
      <c r="N2397" s="19">
        <f>LFAT!I78</f>
        <v>0.5</v>
      </c>
      <c r="O2397" s="18">
        <f>LFAT!J78</f>
        <v>0.25</v>
      </c>
      <c r="P2397" s="18">
        <f t="shared" si="111"/>
        <v>0.1121875</v>
      </c>
      <c r="Q2397" s="18">
        <f t="shared" si="112"/>
        <v>0.50179978265857905</v>
      </c>
      <c r="R2397" s="18">
        <f t="shared" si="113"/>
        <v>0.16202531761688371</v>
      </c>
    </row>
    <row r="2398" spans="1:18" ht="18" customHeight="1" x14ac:dyDescent="0.2">
      <c r="A2398" s="16" t="str">
        <f>'Limiting Factor Scores'!A223</f>
        <v>UGR14</v>
      </c>
      <c r="B2398" s="16" t="str">
        <f>'Limiting Factor Scores'!B223</f>
        <v>Upper Grande Ronde</v>
      </c>
      <c r="C2398" s="16" t="str">
        <f>'Limiting Factor Scores'!C223</f>
        <v>Side Channel and Wetland Habitat</v>
      </c>
      <c r="D2398" s="18">
        <f>'Limiting Factor Scores'!D223</f>
        <v>0.72060000000000002</v>
      </c>
      <c r="E2398" s="19">
        <f>'Limiting Factor Scores'!E223</f>
        <v>2.77</v>
      </c>
      <c r="F2398" s="18">
        <f>'Limiting Factor Scores'!F223</f>
        <v>0.49825000000000003</v>
      </c>
      <c r="G2398" s="18">
        <f>'Limiting Factor Scores'!G223</f>
        <v>2.7594707865273618</v>
      </c>
      <c r="H2398" s="18">
        <f>'Limiting Factor Scores'!H223</f>
        <v>0.80429853908366455</v>
      </c>
      <c r="I2398" s="17">
        <f>LFAT!A80</f>
        <v>6</v>
      </c>
      <c r="J2398" s="16" t="str">
        <f>LFAT!B80</f>
        <v>Instream Flow Restoration</v>
      </c>
      <c r="K2398" s="16" t="str">
        <f>LFAT!D80</f>
        <v>D</v>
      </c>
      <c r="L2398" s="19">
        <f>LFAT!F80</f>
        <v>1</v>
      </c>
      <c r="M2398" s="16" t="str">
        <f>LFAT!G80</f>
        <v>CD</v>
      </c>
      <c r="N2398" s="19">
        <f>LFAT!I80</f>
        <v>0.5</v>
      </c>
      <c r="O2398" s="18">
        <f>LFAT!J80</f>
        <v>0.5</v>
      </c>
      <c r="P2398" s="18">
        <f t="shared" si="111"/>
        <v>0.24912500000000001</v>
      </c>
      <c r="Q2398" s="18">
        <f t="shared" si="112"/>
        <v>1.3797353932636809</v>
      </c>
      <c r="R2398" s="18">
        <f t="shared" si="113"/>
        <v>0.40214926954183228</v>
      </c>
    </row>
    <row r="2399" spans="1:18" ht="18" customHeight="1" x14ac:dyDescent="0.2">
      <c r="A2399" s="16" t="str">
        <f>'Limiting Factor Scores'!A224</f>
        <v>UGR14</v>
      </c>
      <c r="B2399" s="16" t="str">
        <f>'Limiting Factor Scores'!B224</f>
        <v>Upper Grande Ronde</v>
      </c>
      <c r="C2399" s="16" t="str">
        <f>'Limiting Factor Scores'!C224</f>
        <v>Summer Water Temperature</v>
      </c>
      <c r="D2399" s="18">
        <f>'Limiting Factor Scores'!D224</f>
        <v>0.72060000000000002</v>
      </c>
      <c r="E2399" s="19">
        <f>'Limiting Factor Scores'!E224</f>
        <v>1.59</v>
      </c>
      <c r="F2399" s="18">
        <f>'Limiting Factor Scores'!F224</f>
        <v>0.23275000000000001</v>
      </c>
      <c r="G2399" s="18">
        <f>'Limiting Factor Scores'!G224</f>
        <v>1.1165336699760402</v>
      </c>
      <c r="H2399" s="18">
        <f>'Limiting Factor Scores'!H224</f>
        <v>0.34940795084401005</v>
      </c>
      <c r="I2399" s="17">
        <f>LFAT!A86</f>
        <v>6</v>
      </c>
      <c r="J2399" s="16" t="str">
        <f>LFAT!B86</f>
        <v>Instream Flow Restoration</v>
      </c>
      <c r="K2399" s="16" t="str">
        <f>LFAT!D86</f>
        <v>D</v>
      </c>
      <c r="L2399" s="19">
        <f>LFAT!F86</f>
        <v>1</v>
      </c>
      <c r="M2399" s="16" t="str">
        <f>LFAT!G86</f>
        <v>C</v>
      </c>
      <c r="N2399" s="19">
        <f>LFAT!I86</f>
        <v>1</v>
      </c>
      <c r="O2399" s="18">
        <f>LFAT!J86</f>
        <v>1</v>
      </c>
      <c r="P2399" s="18">
        <f t="shared" si="111"/>
        <v>0.23275000000000001</v>
      </c>
      <c r="Q2399" s="18">
        <f t="shared" si="112"/>
        <v>1.1165336699760402</v>
      </c>
      <c r="R2399" s="18">
        <f t="shared" si="113"/>
        <v>0.34940795084401005</v>
      </c>
    </row>
    <row r="2400" spans="1:18" ht="18" customHeight="1" x14ac:dyDescent="0.2">
      <c r="A2400" s="16" t="str">
        <f>'Limiting Factor Scores'!A225</f>
        <v>UGR14</v>
      </c>
      <c r="B2400" s="16" t="str">
        <f>'Limiting Factor Scores'!B225</f>
        <v>Upper Grande Ronde</v>
      </c>
      <c r="C2400" s="16" t="str">
        <f>'Limiting Factor Scores'!C225</f>
        <v>Water Quality</v>
      </c>
      <c r="D2400" s="18">
        <f>'Limiting Factor Scores'!D225</f>
        <v>0.72060000000000002</v>
      </c>
      <c r="E2400" s="19">
        <f>'Limiting Factor Scores'!E225</f>
        <v>1.26</v>
      </c>
      <c r="F2400" s="18">
        <f>'Limiting Factor Scores'!F225</f>
        <v>0.1585</v>
      </c>
      <c r="G2400" s="18">
        <f>'Limiting Factor Scores'!G225</f>
        <v>0.66489504660805243</v>
      </c>
      <c r="H2400" s="18">
        <f>'Limiting Factor Scores'!H225</f>
        <v>0.18456344342898925</v>
      </c>
      <c r="I2400" s="17">
        <f>LFAT!A88</f>
        <v>6</v>
      </c>
      <c r="J2400" s="16" t="str">
        <f>LFAT!B88</f>
        <v>Instream Flow Restoration</v>
      </c>
      <c r="K2400" s="16" t="str">
        <f>LFAT!D88</f>
        <v>D</v>
      </c>
      <c r="L2400" s="19">
        <f>LFAT!F88</f>
        <v>1</v>
      </c>
      <c r="M2400" s="16" t="str">
        <f>LFAT!G88</f>
        <v>CD</v>
      </c>
      <c r="N2400" s="19">
        <f>LFAT!I88</f>
        <v>0.5</v>
      </c>
      <c r="O2400" s="18">
        <f>LFAT!J88</f>
        <v>0.5</v>
      </c>
      <c r="P2400" s="18">
        <f t="shared" si="111"/>
        <v>7.9250000000000001E-2</v>
      </c>
      <c r="Q2400" s="18">
        <f t="shared" si="112"/>
        <v>0.33244752330402622</v>
      </c>
      <c r="R2400" s="18">
        <f t="shared" si="113"/>
        <v>9.2281721714494627E-2</v>
      </c>
    </row>
    <row r="2401" spans="1:18" ht="18" customHeight="1" x14ac:dyDescent="0.2">
      <c r="A2401" s="16" t="str">
        <f>'Limiting Factor Scores'!A226</f>
        <v>UGR14</v>
      </c>
      <c r="B2401" s="16" t="str">
        <f>'Limiting Factor Scores'!B226</f>
        <v>Upper Grande Ronde</v>
      </c>
      <c r="C2401" s="16" t="str">
        <f>'Limiting Factor Scores'!C226</f>
        <v>Winter Water Temperature</v>
      </c>
      <c r="D2401" s="18">
        <f>'Limiting Factor Scores'!D226</f>
        <v>0.72060000000000002</v>
      </c>
      <c r="E2401" s="19">
        <f>'Limiting Factor Scores'!E226</f>
        <v>1</v>
      </c>
      <c r="F2401" s="18">
        <f>'Limiting Factor Scores'!F226</f>
        <v>0.1</v>
      </c>
      <c r="G2401" s="18">
        <f>'Limiting Factor Scores'!G226</f>
        <v>0.34537328572457993</v>
      </c>
      <c r="H2401" s="18">
        <f>'Limiting Factor Scores'!H226</f>
        <v>9.4069182868775386E-2</v>
      </c>
      <c r="I2401" s="17">
        <f>LFAT!A87</f>
        <v>6</v>
      </c>
      <c r="J2401" s="16" t="str">
        <f>LFAT!B87</f>
        <v>Instream Flow Restoration</v>
      </c>
      <c r="K2401" s="16" t="str">
        <f>LFAT!D87</f>
        <v>N</v>
      </c>
      <c r="L2401" s="19">
        <f>LFAT!F87</f>
        <v>0.1</v>
      </c>
      <c r="M2401" s="16" t="str">
        <f>LFAT!G87</f>
        <v>R</v>
      </c>
      <c r="N2401" s="19">
        <f>LFAT!I87</f>
        <v>0.1</v>
      </c>
      <c r="O2401" s="18">
        <f>LFAT!J87</f>
        <v>0.01</v>
      </c>
      <c r="P2401" s="18">
        <f t="shared" si="111"/>
        <v>1E-3</v>
      </c>
      <c r="Q2401" s="18">
        <f t="shared" si="112"/>
        <v>3.4537328572457992E-3</v>
      </c>
      <c r="R2401" s="18">
        <f t="shared" si="113"/>
        <v>9.4069182868775384E-4</v>
      </c>
    </row>
    <row r="2402" spans="1:18" ht="18" customHeight="1" x14ac:dyDescent="0.2">
      <c r="A2402" s="16" t="str">
        <f>'Limiting Factor Scores'!A212</f>
        <v>UGR14</v>
      </c>
      <c r="B2402" s="16" t="str">
        <f>'Limiting Factor Scores'!B212</f>
        <v>Upper Grande Ronde</v>
      </c>
      <c r="C2402" s="16" t="str">
        <f>'Limiting Factor Scores'!C212</f>
        <v>Altered Flow Timing</v>
      </c>
      <c r="D2402" s="18">
        <f>'Limiting Factor Scores'!D212</f>
        <v>0.72060000000000002</v>
      </c>
      <c r="E2402" s="19">
        <f>'Limiting Factor Scores'!E212</f>
        <v>1.44</v>
      </c>
      <c r="F2402" s="18">
        <f>'Limiting Factor Scores'!F212</f>
        <v>0.19900000000000001</v>
      </c>
      <c r="G2402" s="18">
        <f>'Limiting Factor Scores'!G212</f>
        <v>0.75182256859191421</v>
      </c>
      <c r="H2402" s="18">
        <f>'Limiting Factor Scores'!H212</f>
        <v>0.20922996745136474</v>
      </c>
      <c r="I2402" s="17">
        <f>LFAT!A98</f>
        <v>7</v>
      </c>
      <c r="J2402" s="16" t="str">
        <f>LFAT!B98</f>
        <v>Thermal Refuge Enhancement (reconnect, expand)</v>
      </c>
      <c r="K2402" s="16" t="str">
        <f>LFAT!D98</f>
        <v>N</v>
      </c>
      <c r="L2402" s="19">
        <f>LFAT!F98</f>
        <v>0.1</v>
      </c>
      <c r="M2402" s="16" t="str">
        <f>LFAT!G98</f>
        <v>R</v>
      </c>
      <c r="N2402" s="19">
        <f>LFAT!I98</f>
        <v>0.1</v>
      </c>
      <c r="O2402" s="18">
        <f>LFAT!J98</f>
        <v>0.01</v>
      </c>
      <c r="P2402" s="18">
        <f t="shared" si="111"/>
        <v>1.99E-3</v>
      </c>
      <c r="Q2402" s="18">
        <f t="shared" si="112"/>
        <v>7.5182256859191426E-3</v>
      </c>
      <c r="R2402" s="18">
        <f t="shared" si="113"/>
        <v>2.0922996745136473E-3</v>
      </c>
    </row>
    <row r="2403" spans="1:18" ht="18" customHeight="1" x14ac:dyDescent="0.2">
      <c r="A2403" s="16" t="str">
        <f>'Limiting Factor Scores'!A213</f>
        <v>UGR14</v>
      </c>
      <c r="B2403" s="16" t="str">
        <f>'Limiting Factor Scores'!B213</f>
        <v>Upper Grande Ronde</v>
      </c>
      <c r="C2403" s="16" t="str">
        <f>'Limiting Factor Scores'!C213</f>
        <v>Altered Primary Productivity</v>
      </c>
      <c r="D2403" s="18">
        <f>'Limiting Factor Scores'!D213</f>
        <v>0.72060000000000002</v>
      </c>
      <c r="E2403" s="19">
        <f>'Limiting Factor Scores'!E213</f>
        <v>3.11</v>
      </c>
      <c r="F2403" s="18">
        <f>'Limiting Factor Scores'!F213</f>
        <v>0.57474999999999998</v>
      </c>
      <c r="G2403" s="18">
        <f>'Limiting Factor Scores'!G213</f>
        <v>1.5057850614898822</v>
      </c>
      <c r="H2403" s="18">
        <f>'Limiting Factor Scores'!H213</f>
        <v>0.4312343583636814</v>
      </c>
      <c r="I2403" s="17">
        <f>LFAT!A105</f>
        <v>7</v>
      </c>
      <c r="J2403" s="16" t="str">
        <f>LFAT!B105</f>
        <v>Thermal Refuge Enhancement (reconnect, expand)</v>
      </c>
      <c r="K2403" s="16" t="str">
        <f>LFAT!D105</f>
        <v>N</v>
      </c>
      <c r="L2403" s="19">
        <f>LFAT!F105</f>
        <v>0.1</v>
      </c>
      <c r="M2403" s="16" t="str">
        <f>LFAT!G105</f>
        <v>R</v>
      </c>
      <c r="N2403" s="19">
        <f>LFAT!I105</f>
        <v>0.1</v>
      </c>
      <c r="O2403" s="18">
        <f>LFAT!J105</f>
        <v>0.01</v>
      </c>
      <c r="P2403" s="18">
        <f t="shared" si="111"/>
        <v>5.7475E-3</v>
      </c>
      <c r="Q2403" s="18">
        <f t="shared" si="112"/>
        <v>1.5057850614898822E-2</v>
      </c>
      <c r="R2403" s="18">
        <f t="shared" si="113"/>
        <v>4.312343583636814E-3</v>
      </c>
    </row>
    <row r="2404" spans="1:18" ht="18" customHeight="1" x14ac:dyDescent="0.2">
      <c r="A2404" s="16" t="str">
        <f>'Limiting Factor Scores'!A214</f>
        <v>UGR14</v>
      </c>
      <c r="B2404" s="16" t="str">
        <f>'Limiting Factor Scores'!B214</f>
        <v>Upper Grande Ronde</v>
      </c>
      <c r="C2404" s="16" t="str">
        <f>'Limiting Factor Scores'!C214</f>
        <v>Anthropogenic Barriers</v>
      </c>
      <c r="D2404" s="18">
        <f>'Limiting Factor Scores'!D214</f>
        <v>0.72060000000000002</v>
      </c>
      <c r="E2404" s="19">
        <f>'Limiting Factor Scores'!E214</f>
        <v>2.71</v>
      </c>
      <c r="F2404" s="18">
        <f>'Limiting Factor Scores'!F214</f>
        <v>0.48475000000000001</v>
      </c>
      <c r="G2404" s="18">
        <f>'Limiting Factor Scores'!G214</f>
        <v>1.8538425821007873</v>
      </c>
      <c r="H2404" s="18">
        <f>'Limiting Factor Scores'!H214</f>
        <v>0.58714163712634249</v>
      </c>
      <c r="I2404" s="17">
        <f>LFAT!A92</f>
        <v>7</v>
      </c>
      <c r="J2404" s="16" t="str">
        <f>LFAT!B92</f>
        <v>Thermal Refuge Enhancement (reconnect, expand)</v>
      </c>
      <c r="K2404" s="16" t="str">
        <f>LFAT!D92</f>
        <v>N</v>
      </c>
      <c r="L2404" s="19">
        <f>LFAT!F92</f>
        <v>0.1</v>
      </c>
      <c r="M2404" s="16" t="str">
        <f>LFAT!G92</f>
        <v>R</v>
      </c>
      <c r="N2404" s="19">
        <f>LFAT!I92</f>
        <v>0.1</v>
      </c>
      <c r="O2404" s="18">
        <f>LFAT!J92</f>
        <v>0.01</v>
      </c>
      <c r="P2404" s="18">
        <f t="shared" si="111"/>
        <v>4.8475000000000002E-3</v>
      </c>
      <c r="Q2404" s="18">
        <f t="shared" si="112"/>
        <v>1.8538425821007874E-2</v>
      </c>
      <c r="R2404" s="18">
        <f t="shared" si="113"/>
        <v>5.8714163712634253E-3</v>
      </c>
    </row>
    <row r="2405" spans="1:18" ht="18" customHeight="1" x14ac:dyDescent="0.2">
      <c r="A2405" s="16" t="str">
        <f>'Limiting Factor Scores'!A215</f>
        <v>UGR14</v>
      </c>
      <c r="B2405" s="16" t="str">
        <f>'Limiting Factor Scores'!B215</f>
        <v>Upper Grande Ronde</v>
      </c>
      <c r="C2405" s="16" t="str">
        <f>'Limiting Factor Scores'!C215</f>
        <v>Channel and Habitat Structure</v>
      </c>
      <c r="D2405" s="18">
        <f>'Limiting Factor Scores'!D215</f>
        <v>0.72060000000000002</v>
      </c>
      <c r="E2405" s="19">
        <f>'Limiting Factor Scores'!E215</f>
        <v>3</v>
      </c>
      <c r="F2405" s="18">
        <f>'Limiting Factor Scores'!F215</f>
        <v>0.55000000000000004</v>
      </c>
      <c r="G2405" s="18">
        <f>'Limiting Factor Scores'!G215</f>
        <v>3.4537328566332905</v>
      </c>
      <c r="H2405" s="18">
        <f>'Limiting Factor Scores'!H215</f>
        <v>1.0455468490671667</v>
      </c>
      <c r="I2405" s="17">
        <f>LFAT!A96</f>
        <v>7</v>
      </c>
      <c r="J2405" s="16" t="str">
        <f>LFAT!B96</f>
        <v>Thermal Refuge Enhancement (reconnect, expand)</v>
      </c>
      <c r="K2405" s="16" t="str">
        <f>LFAT!D96</f>
        <v>N</v>
      </c>
      <c r="L2405" s="19">
        <f>LFAT!F96</f>
        <v>0.1</v>
      </c>
      <c r="M2405" s="16" t="str">
        <f>LFAT!G96</f>
        <v>R</v>
      </c>
      <c r="N2405" s="19">
        <f>LFAT!I96</f>
        <v>0.1</v>
      </c>
      <c r="O2405" s="18">
        <f>LFAT!J96</f>
        <v>0.01</v>
      </c>
      <c r="P2405" s="18">
        <f t="shared" si="111"/>
        <v>5.5000000000000005E-3</v>
      </c>
      <c r="Q2405" s="18">
        <f t="shared" si="112"/>
        <v>3.4537328566332903E-2</v>
      </c>
      <c r="R2405" s="18">
        <f t="shared" si="113"/>
        <v>1.0455468490671667E-2</v>
      </c>
    </row>
    <row r="2406" spans="1:18" ht="18" customHeight="1" x14ac:dyDescent="0.2">
      <c r="A2406" s="16" t="str">
        <f>'Limiting Factor Scores'!A216</f>
        <v>UGR14</v>
      </c>
      <c r="B2406" s="16" t="str">
        <f>'Limiting Factor Scores'!B216</f>
        <v>Upper Grande Ronde</v>
      </c>
      <c r="C2406" s="16" t="str">
        <f>'Limiting Factor Scores'!C216</f>
        <v>Decreased Sediment Quantity</v>
      </c>
      <c r="D2406" s="18">
        <f>'Limiting Factor Scores'!D216</f>
        <v>0.72060000000000002</v>
      </c>
      <c r="E2406" s="19">
        <f>'Limiting Factor Scores'!E216</f>
        <v>2.93</v>
      </c>
      <c r="F2406" s="18">
        <f>'Limiting Factor Scores'!F216</f>
        <v>0.53425</v>
      </c>
      <c r="G2406" s="18">
        <f>'Limiting Factor Scores'!G216</f>
        <v>1.9936492769507064</v>
      </c>
      <c r="H2406" s="18">
        <f>'Limiting Factor Scores'!H216</f>
        <v>0.59388749569927346</v>
      </c>
      <c r="I2406" s="17">
        <f>LFAT!A99</f>
        <v>7</v>
      </c>
      <c r="J2406" s="16" t="str">
        <f>LFAT!B99</f>
        <v>Thermal Refuge Enhancement (reconnect, expand)</v>
      </c>
      <c r="K2406" s="16" t="str">
        <f>LFAT!D99</f>
        <v>N</v>
      </c>
      <c r="L2406" s="19">
        <f>LFAT!F99</f>
        <v>0.1</v>
      </c>
      <c r="M2406" s="16" t="str">
        <f>LFAT!G99</f>
        <v>R</v>
      </c>
      <c r="N2406" s="19">
        <f>LFAT!I99</f>
        <v>0.1</v>
      </c>
      <c r="O2406" s="18">
        <f>LFAT!J99</f>
        <v>0.01</v>
      </c>
      <c r="P2406" s="18">
        <f t="shared" si="111"/>
        <v>5.3425E-3</v>
      </c>
      <c r="Q2406" s="18">
        <f t="shared" si="112"/>
        <v>1.9936492769507066E-2</v>
      </c>
      <c r="R2406" s="18">
        <f t="shared" si="113"/>
        <v>5.9388749569927344E-3</v>
      </c>
    </row>
    <row r="2407" spans="1:18" ht="18" customHeight="1" x14ac:dyDescent="0.2">
      <c r="A2407" s="16" t="str">
        <f>'Limiting Factor Scores'!A217</f>
        <v>UGR14</v>
      </c>
      <c r="B2407" s="16" t="str">
        <f>'Limiting Factor Scores'!B217</f>
        <v>Upper Grande Ronde</v>
      </c>
      <c r="C2407" s="16" t="str">
        <f>'Limiting Factor Scores'!C217</f>
        <v>Decreased Water Quantity</v>
      </c>
      <c r="D2407" s="18">
        <f>'Limiting Factor Scores'!D217</f>
        <v>0.72060000000000002</v>
      </c>
      <c r="E2407" s="19">
        <f>'Limiting Factor Scores'!E217</f>
        <v>2.08</v>
      </c>
      <c r="F2407" s="18">
        <f>'Limiting Factor Scores'!F217</f>
        <v>0.34300000000000003</v>
      </c>
      <c r="G2407" s="18">
        <f>'Limiting Factor Scores'!G217</f>
        <v>1.8519780302824753</v>
      </c>
      <c r="H2407" s="18">
        <f>'Limiting Factor Scores'!H217</f>
        <v>0.53525519468121163</v>
      </c>
      <c r="I2407" s="17">
        <f>LFAT!A97</f>
        <v>7</v>
      </c>
      <c r="J2407" s="16" t="str">
        <f>LFAT!B97</f>
        <v>Thermal Refuge Enhancement (reconnect, expand)</v>
      </c>
      <c r="K2407" s="16" t="str">
        <f>LFAT!D97</f>
        <v>I</v>
      </c>
      <c r="L2407" s="19">
        <f>LFAT!F97</f>
        <v>0.5</v>
      </c>
      <c r="M2407" s="16" t="str">
        <f>LFAT!G97</f>
        <v>R</v>
      </c>
      <c r="N2407" s="19">
        <f>LFAT!I97</f>
        <v>0.1</v>
      </c>
      <c r="O2407" s="18">
        <f>LFAT!J97</f>
        <v>0.05</v>
      </c>
      <c r="P2407" s="18">
        <f t="shared" si="111"/>
        <v>1.7150000000000002E-2</v>
      </c>
      <c r="Q2407" s="18">
        <f t="shared" si="112"/>
        <v>9.2598901514123769E-2</v>
      </c>
      <c r="R2407" s="18">
        <f t="shared" si="113"/>
        <v>2.6762759734060584E-2</v>
      </c>
    </row>
    <row r="2408" spans="1:18" ht="18" customHeight="1" x14ac:dyDescent="0.2">
      <c r="A2408" s="16" t="str">
        <f>'Limiting Factor Scores'!A218</f>
        <v>UGR14</v>
      </c>
      <c r="B2408" s="16" t="str">
        <f>'Limiting Factor Scores'!B218</f>
        <v>Upper Grande Ronde</v>
      </c>
      <c r="C2408" s="16" t="str">
        <f>'Limiting Factor Scores'!C218</f>
        <v>Floodplain Condition</v>
      </c>
      <c r="D2408" s="18">
        <f>'Limiting Factor Scores'!D218</f>
        <v>0.72060000000000002</v>
      </c>
      <c r="E2408" s="19">
        <f>'Limiting Factor Scores'!E218</f>
        <v>2.5499999999999998</v>
      </c>
      <c r="F2408" s="18">
        <f>'Limiting Factor Scores'!F218</f>
        <v>0.44874999999999998</v>
      </c>
      <c r="G2408" s="18">
        <f>'Limiting Factor Scores'!G218</f>
        <v>1.9656230840671585</v>
      </c>
      <c r="H2408" s="18">
        <f>'Limiting Factor Scores'!H218</f>
        <v>0.55808912991965065</v>
      </c>
      <c r="I2408" s="17">
        <f>LFAT!A94</f>
        <v>7</v>
      </c>
      <c r="J2408" s="16" t="str">
        <f>LFAT!B94</f>
        <v>Thermal Refuge Enhancement (reconnect, expand)</v>
      </c>
      <c r="K2408" s="16" t="str">
        <f>LFAT!D94</f>
        <v>N</v>
      </c>
      <c r="L2408" s="19">
        <f>LFAT!F94</f>
        <v>0.1</v>
      </c>
      <c r="M2408" s="16" t="str">
        <f>LFAT!G94</f>
        <v>CD</v>
      </c>
      <c r="N2408" s="19">
        <f>LFAT!I94</f>
        <v>0.5</v>
      </c>
      <c r="O2408" s="18">
        <f>LFAT!J94</f>
        <v>0.05</v>
      </c>
      <c r="P2408" s="18">
        <f t="shared" si="111"/>
        <v>2.2437499999999999E-2</v>
      </c>
      <c r="Q2408" s="18">
        <f t="shared" si="112"/>
        <v>9.8281154203357923E-2</v>
      </c>
      <c r="R2408" s="18">
        <f t="shared" si="113"/>
        <v>2.7904456495982534E-2</v>
      </c>
    </row>
    <row r="2409" spans="1:18" ht="18" customHeight="1" x14ac:dyDescent="0.2">
      <c r="A2409" s="16" t="str">
        <f>'Limiting Factor Scores'!A219</f>
        <v>UGR14</v>
      </c>
      <c r="B2409" s="16" t="str">
        <f>'Limiting Factor Scores'!B219</f>
        <v>Upper Grande Ronde</v>
      </c>
      <c r="C2409" s="16" t="str">
        <f>'Limiting Factor Scores'!C219</f>
        <v>Increased Sediment Quantity</v>
      </c>
      <c r="D2409" s="18">
        <f>'Limiting Factor Scores'!D219</f>
        <v>0.72060000000000002</v>
      </c>
      <c r="E2409" s="19">
        <f>'Limiting Factor Scores'!E219</f>
        <v>2.4900000000000002</v>
      </c>
      <c r="F2409" s="18">
        <f>'Limiting Factor Scores'!F219</f>
        <v>0.43525000000000003</v>
      </c>
      <c r="G2409" s="18">
        <f>'Limiting Factor Scores'!G219</f>
        <v>1.1403096094188279</v>
      </c>
      <c r="H2409" s="18">
        <f>'Limiting Factor Scores'!H219</f>
        <v>0.37515962125258401</v>
      </c>
      <c r="I2409" s="17">
        <f>LFAT!A100</f>
        <v>7</v>
      </c>
      <c r="J2409" s="16" t="str">
        <f>LFAT!B100</f>
        <v>Thermal Refuge Enhancement (reconnect, expand)</v>
      </c>
      <c r="K2409" s="16" t="str">
        <f>LFAT!D100</f>
        <v>N</v>
      </c>
      <c r="L2409" s="19">
        <f>LFAT!F100</f>
        <v>0.1</v>
      </c>
      <c r="M2409" s="16" t="str">
        <f>LFAT!G100</f>
        <v>R</v>
      </c>
      <c r="N2409" s="19">
        <f>LFAT!I100</f>
        <v>0.1</v>
      </c>
      <c r="O2409" s="18">
        <f>LFAT!J100</f>
        <v>0.01</v>
      </c>
      <c r="P2409" s="18">
        <f t="shared" si="111"/>
        <v>4.3525000000000005E-3</v>
      </c>
      <c r="Q2409" s="18">
        <f t="shared" si="112"/>
        <v>1.1403096094188278E-2</v>
      </c>
      <c r="R2409" s="18">
        <f t="shared" si="113"/>
        <v>3.7515962125258401E-3</v>
      </c>
    </row>
    <row r="2410" spans="1:18" ht="18" customHeight="1" x14ac:dyDescent="0.2">
      <c r="A2410" s="16" t="str">
        <f>'Limiting Factor Scores'!A220</f>
        <v>UGR14</v>
      </c>
      <c r="B2410" s="16" t="str">
        <f>'Limiting Factor Scores'!B220</f>
        <v>Upper Grande Ronde</v>
      </c>
      <c r="C2410" s="16" t="str">
        <f>'Limiting Factor Scores'!C220</f>
        <v>Non-Native Species Interactions and Competition</v>
      </c>
      <c r="D2410" s="18">
        <f>'Limiting Factor Scores'!D220</f>
        <v>0.72060000000000002</v>
      </c>
      <c r="E2410" s="19">
        <f>'Limiting Factor Scores'!E220</f>
        <v>2.71</v>
      </c>
      <c r="F2410" s="18">
        <f>'Limiting Factor Scores'!F220</f>
        <v>0.48475000000000001</v>
      </c>
      <c r="G2410" s="18">
        <f>'Limiting Factor Scores'!G220</f>
        <v>1.4047286323502954</v>
      </c>
      <c r="H2410" s="18">
        <f>'Limiting Factor Scores'!H220</f>
        <v>0.49552239147155608</v>
      </c>
      <c r="I2410" s="17">
        <f>LFAT!A106</f>
        <v>7</v>
      </c>
      <c r="J2410" s="16" t="str">
        <f>LFAT!B106</f>
        <v>Thermal Refuge Enhancement (reconnect, expand)</v>
      </c>
      <c r="K2410" s="16" t="str">
        <f>LFAT!D106</f>
        <v>N</v>
      </c>
      <c r="L2410" s="19">
        <f>LFAT!F106</f>
        <v>0.1</v>
      </c>
      <c r="M2410" s="16" t="str">
        <f>LFAT!G106</f>
        <v>R</v>
      </c>
      <c r="N2410" s="19">
        <f>LFAT!I106</f>
        <v>0.1</v>
      </c>
      <c r="O2410" s="18">
        <f>LFAT!J106</f>
        <v>0.01</v>
      </c>
      <c r="P2410" s="18">
        <f t="shared" si="111"/>
        <v>4.8475000000000002E-3</v>
      </c>
      <c r="Q2410" s="18">
        <f t="shared" si="112"/>
        <v>1.4047286323502954E-2</v>
      </c>
      <c r="R2410" s="18">
        <f t="shared" si="113"/>
        <v>4.955223914715561E-3</v>
      </c>
    </row>
    <row r="2411" spans="1:18" ht="18" customHeight="1" x14ac:dyDescent="0.2">
      <c r="A2411" s="16" t="str">
        <f>'Limiting Factor Scores'!A221</f>
        <v>UGR14</v>
      </c>
      <c r="B2411" s="16" t="str">
        <f>'Limiting Factor Scores'!B221</f>
        <v>Upper Grande Ronde</v>
      </c>
      <c r="C2411" s="16" t="str">
        <f>'Limiting Factor Scores'!C221</f>
        <v>Predation</v>
      </c>
      <c r="D2411" s="18">
        <f>'Limiting Factor Scores'!D221</f>
        <v>0.72060000000000002</v>
      </c>
      <c r="E2411" s="19">
        <f>'Limiting Factor Scores'!E221</f>
        <v>2.29</v>
      </c>
      <c r="F2411" s="18">
        <f>'Limiting Factor Scores'!F221</f>
        <v>0.39024999999999999</v>
      </c>
      <c r="G2411" s="18">
        <f>'Limiting Factor Scores'!G221</f>
        <v>1.5105217204419079</v>
      </c>
      <c r="H2411" s="18">
        <f>'Limiting Factor Scores'!H221</f>
        <v>0.46183398130806663</v>
      </c>
      <c r="I2411" s="17">
        <f>LFAT!A104</f>
        <v>7</v>
      </c>
      <c r="J2411" s="16" t="str">
        <f>LFAT!B104</f>
        <v>Thermal Refuge Enhancement (reconnect, expand)</v>
      </c>
      <c r="K2411" s="16" t="str">
        <f>LFAT!D104</f>
        <v>I</v>
      </c>
      <c r="L2411" s="19">
        <f>LFAT!F104</f>
        <v>0.5</v>
      </c>
      <c r="M2411" s="16" t="str">
        <f>LFAT!G104</f>
        <v>R</v>
      </c>
      <c r="N2411" s="19">
        <f>LFAT!I104</f>
        <v>0.1</v>
      </c>
      <c r="O2411" s="18">
        <f>LFAT!J104</f>
        <v>0.05</v>
      </c>
      <c r="P2411" s="18">
        <f t="shared" si="111"/>
        <v>1.9512500000000002E-2</v>
      </c>
      <c r="Q2411" s="18">
        <f t="shared" si="112"/>
        <v>7.5526086022095401E-2</v>
      </c>
      <c r="R2411" s="18">
        <f t="shared" si="113"/>
        <v>2.3091699065403332E-2</v>
      </c>
    </row>
    <row r="2412" spans="1:18" ht="18" customHeight="1" x14ac:dyDescent="0.2">
      <c r="A2412" s="16" t="str">
        <f>'Limiting Factor Scores'!A222</f>
        <v>UGR14</v>
      </c>
      <c r="B2412" s="16" t="str">
        <f>'Limiting Factor Scores'!B222</f>
        <v>Upper Grande Ronde</v>
      </c>
      <c r="C2412" s="16" t="str">
        <f>'Limiting Factor Scores'!C222</f>
        <v>Riparian Condition</v>
      </c>
      <c r="D2412" s="18">
        <f>'Limiting Factor Scores'!D222</f>
        <v>0.72060000000000002</v>
      </c>
      <c r="E2412" s="19">
        <f>'Limiting Factor Scores'!E222</f>
        <v>2.5499999999999998</v>
      </c>
      <c r="F2412" s="18">
        <f>'Limiting Factor Scores'!F222</f>
        <v>0.44874999999999998</v>
      </c>
      <c r="G2412" s="18">
        <f>'Limiting Factor Scores'!G222</f>
        <v>2.0071991306343162</v>
      </c>
      <c r="H2412" s="18">
        <f>'Limiting Factor Scores'!H222</f>
        <v>0.64810127046753485</v>
      </c>
      <c r="I2412" s="17">
        <f>LFAT!A93</f>
        <v>7</v>
      </c>
      <c r="J2412" s="16" t="str">
        <f>LFAT!B93</f>
        <v>Thermal Refuge Enhancement (reconnect, expand)</v>
      </c>
      <c r="K2412" s="16" t="str">
        <f>LFAT!D93</f>
        <v>N</v>
      </c>
      <c r="L2412" s="19">
        <f>LFAT!F93</f>
        <v>0.1</v>
      </c>
      <c r="M2412" s="16" t="str">
        <f>LFAT!G93</f>
        <v>R</v>
      </c>
      <c r="N2412" s="19">
        <f>LFAT!I93</f>
        <v>0.1</v>
      </c>
      <c r="O2412" s="18">
        <f>LFAT!J93</f>
        <v>0.01</v>
      </c>
      <c r="P2412" s="18">
        <f t="shared" si="111"/>
        <v>4.4875000000000002E-3</v>
      </c>
      <c r="Q2412" s="18">
        <f t="shared" si="112"/>
        <v>2.0071991306343163E-2</v>
      </c>
      <c r="R2412" s="18">
        <f t="shared" si="113"/>
        <v>6.4810127046753489E-3</v>
      </c>
    </row>
    <row r="2413" spans="1:18" ht="18" customHeight="1" x14ac:dyDescent="0.2">
      <c r="A2413" s="16" t="str">
        <f>'Limiting Factor Scores'!A223</f>
        <v>UGR14</v>
      </c>
      <c r="B2413" s="16" t="str">
        <f>'Limiting Factor Scores'!B223</f>
        <v>Upper Grande Ronde</v>
      </c>
      <c r="C2413" s="16" t="str">
        <f>'Limiting Factor Scores'!C223</f>
        <v>Side Channel and Wetland Habitat</v>
      </c>
      <c r="D2413" s="18">
        <f>'Limiting Factor Scores'!D223</f>
        <v>0.72060000000000002</v>
      </c>
      <c r="E2413" s="19">
        <f>'Limiting Factor Scores'!E223</f>
        <v>2.77</v>
      </c>
      <c r="F2413" s="18">
        <f>'Limiting Factor Scores'!F223</f>
        <v>0.49825000000000003</v>
      </c>
      <c r="G2413" s="18">
        <f>'Limiting Factor Scores'!G223</f>
        <v>2.7594707865273618</v>
      </c>
      <c r="H2413" s="18">
        <f>'Limiting Factor Scores'!H223</f>
        <v>0.80429853908366455</v>
      </c>
      <c r="I2413" s="17">
        <f>LFAT!A95</f>
        <v>7</v>
      </c>
      <c r="J2413" s="16" t="str">
        <f>LFAT!B95</f>
        <v>Thermal Refuge Enhancement (reconnect, expand)</v>
      </c>
      <c r="K2413" s="16" t="str">
        <f>LFAT!D95</f>
        <v>I</v>
      </c>
      <c r="L2413" s="19">
        <f>LFAT!F95</f>
        <v>0.5</v>
      </c>
      <c r="M2413" s="16" t="str">
        <f>LFAT!G95</f>
        <v>CD</v>
      </c>
      <c r="N2413" s="19">
        <f>LFAT!I95</f>
        <v>0.5</v>
      </c>
      <c r="O2413" s="18">
        <f>LFAT!J95</f>
        <v>0.25</v>
      </c>
      <c r="P2413" s="18">
        <f t="shared" si="111"/>
        <v>0.12456250000000001</v>
      </c>
      <c r="Q2413" s="18">
        <f t="shared" si="112"/>
        <v>0.68986769663184044</v>
      </c>
      <c r="R2413" s="18">
        <f t="shared" si="113"/>
        <v>0.20107463477091614</v>
      </c>
    </row>
    <row r="2414" spans="1:18" ht="18" customHeight="1" x14ac:dyDescent="0.2">
      <c r="A2414" s="16" t="str">
        <f>'Limiting Factor Scores'!A224</f>
        <v>UGR14</v>
      </c>
      <c r="B2414" s="16" t="str">
        <f>'Limiting Factor Scores'!B224</f>
        <v>Upper Grande Ronde</v>
      </c>
      <c r="C2414" s="16" t="str">
        <f>'Limiting Factor Scores'!C224</f>
        <v>Summer Water Temperature</v>
      </c>
      <c r="D2414" s="18">
        <f>'Limiting Factor Scores'!D224</f>
        <v>0.72060000000000002</v>
      </c>
      <c r="E2414" s="19">
        <f>'Limiting Factor Scores'!E224</f>
        <v>1.59</v>
      </c>
      <c r="F2414" s="18">
        <f>'Limiting Factor Scores'!F224</f>
        <v>0.23275000000000001</v>
      </c>
      <c r="G2414" s="18">
        <f>'Limiting Factor Scores'!G224</f>
        <v>1.1165336699760402</v>
      </c>
      <c r="H2414" s="18">
        <f>'Limiting Factor Scores'!H224</f>
        <v>0.34940795084401005</v>
      </c>
      <c r="I2414" s="17">
        <f>LFAT!A101</f>
        <v>7</v>
      </c>
      <c r="J2414" s="16" t="str">
        <f>LFAT!B101</f>
        <v>Thermal Refuge Enhancement (reconnect, expand)</v>
      </c>
      <c r="K2414" s="16" t="str">
        <f>LFAT!D101</f>
        <v>D</v>
      </c>
      <c r="L2414" s="19">
        <f>LFAT!F101</f>
        <v>1</v>
      </c>
      <c r="M2414" s="16" t="str">
        <f>LFAT!G101</f>
        <v>C</v>
      </c>
      <c r="N2414" s="19">
        <f>LFAT!I101</f>
        <v>1</v>
      </c>
      <c r="O2414" s="18">
        <f>LFAT!J101</f>
        <v>1</v>
      </c>
      <c r="P2414" s="18">
        <f t="shared" si="111"/>
        <v>0.23275000000000001</v>
      </c>
      <c r="Q2414" s="18">
        <f t="shared" si="112"/>
        <v>1.1165336699760402</v>
      </c>
      <c r="R2414" s="18">
        <f t="shared" si="113"/>
        <v>0.34940795084401005</v>
      </c>
    </row>
    <row r="2415" spans="1:18" ht="18" customHeight="1" x14ac:dyDescent="0.2">
      <c r="A2415" s="16" t="str">
        <f>'Limiting Factor Scores'!A225</f>
        <v>UGR14</v>
      </c>
      <c r="B2415" s="16" t="str">
        <f>'Limiting Factor Scores'!B225</f>
        <v>Upper Grande Ronde</v>
      </c>
      <c r="C2415" s="16" t="str">
        <f>'Limiting Factor Scores'!C225</f>
        <v>Water Quality</v>
      </c>
      <c r="D2415" s="18">
        <f>'Limiting Factor Scores'!D225</f>
        <v>0.72060000000000002</v>
      </c>
      <c r="E2415" s="19">
        <f>'Limiting Factor Scores'!E225</f>
        <v>1.26</v>
      </c>
      <c r="F2415" s="18">
        <f>'Limiting Factor Scores'!F225</f>
        <v>0.1585</v>
      </c>
      <c r="G2415" s="18">
        <f>'Limiting Factor Scores'!G225</f>
        <v>0.66489504660805243</v>
      </c>
      <c r="H2415" s="18">
        <f>'Limiting Factor Scores'!H225</f>
        <v>0.18456344342898925</v>
      </c>
      <c r="I2415" s="17">
        <f>LFAT!A103</f>
        <v>7</v>
      </c>
      <c r="J2415" s="16" t="str">
        <f>LFAT!B103</f>
        <v>Thermal Refuge Enhancement (reconnect, expand)</v>
      </c>
      <c r="K2415" s="16" t="str">
        <f>LFAT!D103</f>
        <v>N</v>
      </c>
      <c r="L2415" s="19">
        <f>LFAT!F103</f>
        <v>0.1</v>
      </c>
      <c r="M2415" s="16" t="str">
        <f>LFAT!G103</f>
        <v>R</v>
      </c>
      <c r="N2415" s="19">
        <f>LFAT!I103</f>
        <v>0.1</v>
      </c>
      <c r="O2415" s="18">
        <f>LFAT!J103</f>
        <v>0.01</v>
      </c>
      <c r="P2415" s="18">
        <f t="shared" si="111"/>
        <v>1.585E-3</v>
      </c>
      <c r="Q2415" s="18">
        <f t="shared" si="112"/>
        <v>6.6489504660805247E-3</v>
      </c>
      <c r="R2415" s="18">
        <f t="shared" si="113"/>
        <v>1.8456344342898925E-3</v>
      </c>
    </row>
    <row r="2416" spans="1:18" ht="18" customHeight="1" x14ac:dyDescent="0.2">
      <c r="A2416" s="16" t="str">
        <f>'Limiting Factor Scores'!A226</f>
        <v>UGR14</v>
      </c>
      <c r="B2416" s="16" t="str">
        <f>'Limiting Factor Scores'!B226</f>
        <v>Upper Grande Ronde</v>
      </c>
      <c r="C2416" s="16" t="str">
        <f>'Limiting Factor Scores'!C226</f>
        <v>Winter Water Temperature</v>
      </c>
      <c r="D2416" s="18">
        <f>'Limiting Factor Scores'!D226</f>
        <v>0.72060000000000002</v>
      </c>
      <c r="E2416" s="19">
        <f>'Limiting Factor Scores'!E226</f>
        <v>1</v>
      </c>
      <c r="F2416" s="18">
        <f>'Limiting Factor Scores'!F226</f>
        <v>0.1</v>
      </c>
      <c r="G2416" s="18">
        <f>'Limiting Factor Scores'!G226</f>
        <v>0.34537328572457993</v>
      </c>
      <c r="H2416" s="18">
        <f>'Limiting Factor Scores'!H226</f>
        <v>9.4069182868775386E-2</v>
      </c>
      <c r="I2416" s="17">
        <f>LFAT!A102</f>
        <v>7</v>
      </c>
      <c r="J2416" s="16" t="str">
        <f>LFAT!B102</f>
        <v>Thermal Refuge Enhancement (reconnect, expand)</v>
      </c>
      <c r="K2416" s="16" t="str">
        <f>LFAT!D102</f>
        <v>D</v>
      </c>
      <c r="L2416" s="19">
        <f>LFAT!F102</f>
        <v>1</v>
      </c>
      <c r="M2416" s="16" t="str">
        <f>LFAT!G102</f>
        <v>C</v>
      </c>
      <c r="N2416" s="19">
        <f>LFAT!I102</f>
        <v>1</v>
      </c>
      <c r="O2416" s="18">
        <f>LFAT!J102</f>
        <v>1</v>
      </c>
      <c r="P2416" s="18">
        <f t="shared" si="111"/>
        <v>0.1</v>
      </c>
      <c r="Q2416" s="18">
        <f t="shared" si="112"/>
        <v>0.34537328572457993</v>
      </c>
      <c r="R2416" s="18">
        <f t="shared" si="113"/>
        <v>9.4069182868775386E-2</v>
      </c>
    </row>
    <row r="2417" spans="1:18" ht="18" customHeight="1" x14ac:dyDescent="0.2">
      <c r="A2417" s="16" t="str">
        <f>'Limiting Factor Scores'!A212</f>
        <v>UGR14</v>
      </c>
      <c r="B2417" s="16" t="str">
        <f>'Limiting Factor Scores'!B212</f>
        <v>Upper Grande Ronde</v>
      </c>
      <c r="C2417" s="16" t="str">
        <f>'Limiting Factor Scores'!C212</f>
        <v>Altered Flow Timing</v>
      </c>
      <c r="D2417" s="18">
        <f>'Limiting Factor Scores'!D212</f>
        <v>0.72060000000000002</v>
      </c>
      <c r="E2417" s="19">
        <f>'Limiting Factor Scores'!E212</f>
        <v>1.44</v>
      </c>
      <c r="F2417" s="18">
        <f>'Limiting Factor Scores'!F212</f>
        <v>0.19900000000000001</v>
      </c>
      <c r="G2417" s="18">
        <f>'Limiting Factor Scores'!G212</f>
        <v>0.75182256859191421</v>
      </c>
      <c r="H2417" s="18">
        <f>'Limiting Factor Scores'!H212</f>
        <v>0.20922996745136474</v>
      </c>
      <c r="I2417" s="17">
        <f>LFAT!A113</f>
        <v>8</v>
      </c>
      <c r="J2417" s="16" t="str">
        <f>LFAT!B113</f>
        <v>Water Quality Improvement (not including temperature)</v>
      </c>
      <c r="K2417" s="16" t="str">
        <f>LFAT!D113</f>
        <v>N</v>
      </c>
      <c r="L2417" s="19">
        <f>LFAT!F113</f>
        <v>0.1</v>
      </c>
      <c r="M2417" s="16" t="str">
        <f>LFAT!G113</f>
        <v>R</v>
      </c>
      <c r="N2417" s="19">
        <f>LFAT!I113</f>
        <v>0.1</v>
      </c>
      <c r="O2417" s="18">
        <f>LFAT!J113</f>
        <v>0.01</v>
      </c>
      <c r="P2417" s="18">
        <f t="shared" si="111"/>
        <v>1.99E-3</v>
      </c>
      <c r="Q2417" s="18">
        <f t="shared" si="112"/>
        <v>7.5182256859191426E-3</v>
      </c>
      <c r="R2417" s="18">
        <f t="shared" si="113"/>
        <v>2.0922996745136473E-3</v>
      </c>
    </row>
    <row r="2418" spans="1:18" ht="18" customHeight="1" x14ac:dyDescent="0.2">
      <c r="A2418" s="16" t="str">
        <f>'Limiting Factor Scores'!A213</f>
        <v>UGR14</v>
      </c>
      <c r="B2418" s="16" t="str">
        <f>'Limiting Factor Scores'!B213</f>
        <v>Upper Grande Ronde</v>
      </c>
      <c r="C2418" s="16" t="str">
        <f>'Limiting Factor Scores'!C213</f>
        <v>Altered Primary Productivity</v>
      </c>
      <c r="D2418" s="18">
        <f>'Limiting Factor Scores'!D213</f>
        <v>0.72060000000000002</v>
      </c>
      <c r="E2418" s="19">
        <f>'Limiting Factor Scores'!E213</f>
        <v>3.11</v>
      </c>
      <c r="F2418" s="18">
        <f>'Limiting Factor Scores'!F213</f>
        <v>0.57474999999999998</v>
      </c>
      <c r="G2418" s="18">
        <f>'Limiting Factor Scores'!G213</f>
        <v>1.5057850614898822</v>
      </c>
      <c r="H2418" s="18">
        <f>'Limiting Factor Scores'!H213</f>
        <v>0.4312343583636814</v>
      </c>
      <c r="I2418" s="17">
        <f>LFAT!A120</f>
        <v>8</v>
      </c>
      <c r="J2418" s="16" t="str">
        <f>LFAT!B120</f>
        <v>Water Quality Improvement (not including temperature)</v>
      </c>
      <c r="K2418" s="16" t="str">
        <f>LFAT!D120</f>
        <v>N</v>
      </c>
      <c r="L2418" s="19">
        <f>LFAT!F120</f>
        <v>0.1</v>
      </c>
      <c r="M2418" s="16" t="str">
        <f>LFAT!G120</f>
        <v>R</v>
      </c>
      <c r="N2418" s="19">
        <f>LFAT!I120</f>
        <v>0.1</v>
      </c>
      <c r="O2418" s="18">
        <f>LFAT!J120</f>
        <v>0.01</v>
      </c>
      <c r="P2418" s="18">
        <f t="shared" si="111"/>
        <v>5.7475E-3</v>
      </c>
      <c r="Q2418" s="18">
        <f t="shared" si="112"/>
        <v>1.5057850614898822E-2</v>
      </c>
      <c r="R2418" s="18">
        <f t="shared" si="113"/>
        <v>4.312343583636814E-3</v>
      </c>
    </row>
    <row r="2419" spans="1:18" ht="18" customHeight="1" x14ac:dyDescent="0.2">
      <c r="A2419" s="16" t="str">
        <f>'Limiting Factor Scores'!A214</f>
        <v>UGR14</v>
      </c>
      <c r="B2419" s="16" t="str">
        <f>'Limiting Factor Scores'!B214</f>
        <v>Upper Grande Ronde</v>
      </c>
      <c r="C2419" s="16" t="str">
        <f>'Limiting Factor Scores'!C214</f>
        <v>Anthropogenic Barriers</v>
      </c>
      <c r="D2419" s="18">
        <f>'Limiting Factor Scores'!D214</f>
        <v>0.72060000000000002</v>
      </c>
      <c r="E2419" s="19">
        <f>'Limiting Factor Scores'!E214</f>
        <v>2.71</v>
      </c>
      <c r="F2419" s="18">
        <f>'Limiting Factor Scores'!F214</f>
        <v>0.48475000000000001</v>
      </c>
      <c r="G2419" s="18">
        <f>'Limiting Factor Scores'!G214</f>
        <v>1.8538425821007873</v>
      </c>
      <c r="H2419" s="18">
        <f>'Limiting Factor Scores'!H214</f>
        <v>0.58714163712634249</v>
      </c>
      <c r="I2419" s="17">
        <f>LFAT!A107</f>
        <v>8</v>
      </c>
      <c r="J2419" s="16" t="str">
        <f>LFAT!B107</f>
        <v>Water Quality Improvement (not including temperature)</v>
      </c>
      <c r="K2419" s="16" t="str">
        <f>LFAT!D107</f>
        <v>N</v>
      </c>
      <c r="L2419" s="19">
        <f>LFAT!F107</f>
        <v>0.1</v>
      </c>
      <c r="M2419" s="16" t="str">
        <f>LFAT!G107</f>
        <v>R</v>
      </c>
      <c r="N2419" s="19">
        <f>LFAT!I107</f>
        <v>0.1</v>
      </c>
      <c r="O2419" s="18">
        <f>LFAT!J107</f>
        <v>0.01</v>
      </c>
      <c r="P2419" s="18">
        <f t="shared" si="111"/>
        <v>4.8475000000000002E-3</v>
      </c>
      <c r="Q2419" s="18">
        <f t="shared" si="112"/>
        <v>1.8538425821007874E-2</v>
      </c>
      <c r="R2419" s="18">
        <f t="shared" si="113"/>
        <v>5.8714163712634253E-3</v>
      </c>
    </row>
    <row r="2420" spans="1:18" ht="18" customHeight="1" x14ac:dyDescent="0.2">
      <c r="A2420" s="16" t="str">
        <f>'Limiting Factor Scores'!A215</f>
        <v>UGR14</v>
      </c>
      <c r="B2420" s="16" t="str">
        <f>'Limiting Factor Scores'!B215</f>
        <v>Upper Grande Ronde</v>
      </c>
      <c r="C2420" s="16" t="str">
        <f>'Limiting Factor Scores'!C215</f>
        <v>Channel and Habitat Structure</v>
      </c>
      <c r="D2420" s="18">
        <f>'Limiting Factor Scores'!D215</f>
        <v>0.72060000000000002</v>
      </c>
      <c r="E2420" s="19">
        <f>'Limiting Factor Scores'!E215</f>
        <v>3</v>
      </c>
      <c r="F2420" s="18">
        <f>'Limiting Factor Scores'!F215</f>
        <v>0.55000000000000004</v>
      </c>
      <c r="G2420" s="18">
        <f>'Limiting Factor Scores'!G215</f>
        <v>3.4537328566332905</v>
      </c>
      <c r="H2420" s="18">
        <f>'Limiting Factor Scores'!H215</f>
        <v>1.0455468490671667</v>
      </c>
      <c r="I2420" s="17">
        <f>LFAT!A111</f>
        <v>8</v>
      </c>
      <c r="J2420" s="16" t="str">
        <f>LFAT!B111</f>
        <v>Water Quality Improvement (not including temperature)</v>
      </c>
      <c r="K2420" s="16" t="str">
        <f>LFAT!D111</f>
        <v>N</v>
      </c>
      <c r="L2420" s="19">
        <f>LFAT!F111</f>
        <v>0.1</v>
      </c>
      <c r="M2420" s="16" t="str">
        <f>LFAT!G111</f>
        <v>R</v>
      </c>
      <c r="N2420" s="19">
        <f>LFAT!I111</f>
        <v>0.1</v>
      </c>
      <c r="O2420" s="18">
        <f>LFAT!J111</f>
        <v>0.01</v>
      </c>
      <c r="P2420" s="18">
        <f t="shared" si="111"/>
        <v>5.5000000000000005E-3</v>
      </c>
      <c r="Q2420" s="18">
        <f t="shared" si="112"/>
        <v>3.4537328566332903E-2</v>
      </c>
      <c r="R2420" s="18">
        <f t="shared" si="113"/>
        <v>1.0455468490671667E-2</v>
      </c>
    </row>
    <row r="2421" spans="1:18" ht="18" customHeight="1" x14ac:dyDescent="0.2">
      <c r="A2421" s="16" t="str">
        <f>'Limiting Factor Scores'!A216</f>
        <v>UGR14</v>
      </c>
      <c r="B2421" s="16" t="str">
        <f>'Limiting Factor Scores'!B216</f>
        <v>Upper Grande Ronde</v>
      </c>
      <c r="C2421" s="16" t="str">
        <f>'Limiting Factor Scores'!C216</f>
        <v>Decreased Sediment Quantity</v>
      </c>
      <c r="D2421" s="18">
        <f>'Limiting Factor Scores'!D216</f>
        <v>0.72060000000000002</v>
      </c>
      <c r="E2421" s="19">
        <f>'Limiting Factor Scores'!E216</f>
        <v>2.93</v>
      </c>
      <c r="F2421" s="18">
        <f>'Limiting Factor Scores'!F216</f>
        <v>0.53425</v>
      </c>
      <c r="G2421" s="18">
        <f>'Limiting Factor Scores'!G216</f>
        <v>1.9936492769507064</v>
      </c>
      <c r="H2421" s="18">
        <f>'Limiting Factor Scores'!H216</f>
        <v>0.59388749569927346</v>
      </c>
      <c r="I2421" s="17">
        <f>LFAT!A114</f>
        <v>8</v>
      </c>
      <c r="J2421" s="16" t="str">
        <f>LFAT!B114</f>
        <v>Water Quality Improvement (not including temperature)</v>
      </c>
      <c r="K2421" s="16" t="str">
        <f>LFAT!D114</f>
        <v>N</v>
      </c>
      <c r="L2421" s="19">
        <f>LFAT!F114</f>
        <v>0.1</v>
      </c>
      <c r="M2421" s="16" t="str">
        <f>LFAT!G114</f>
        <v>R</v>
      </c>
      <c r="N2421" s="19">
        <f>LFAT!I114</f>
        <v>0.1</v>
      </c>
      <c r="O2421" s="18">
        <f>LFAT!J114</f>
        <v>0.01</v>
      </c>
      <c r="P2421" s="18">
        <f t="shared" si="111"/>
        <v>5.3425E-3</v>
      </c>
      <c r="Q2421" s="18">
        <f t="shared" si="112"/>
        <v>1.9936492769507066E-2</v>
      </c>
      <c r="R2421" s="18">
        <f t="shared" si="113"/>
        <v>5.9388749569927344E-3</v>
      </c>
    </row>
    <row r="2422" spans="1:18" ht="18" customHeight="1" x14ac:dyDescent="0.2">
      <c r="A2422" s="16" t="str">
        <f>'Limiting Factor Scores'!A217</f>
        <v>UGR14</v>
      </c>
      <c r="B2422" s="16" t="str">
        <f>'Limiting Factor Scores'!B217</f>
        <v>Upper Grande Ronde</v>
      </c>
      <c r="C2422" s="16" t="str">
        <f>'Limiting Factor Scores'!C217</f>
        <v>Decreased Water Quantity</v>
      </c>
      <c r="D2422" s="18">
        <f>'Limiting Factor Scores'!D217</f>
        <v>0.72060000000000002</v>
      </c>
      <c r="E2422" s="19">
        <f>'Limiting Factor Scores'!E217</f>
        <v>2.08</v>
      </c>
      <c r="F2422" s="18">
        <f>'Limiting Factor Scores'!F217</f>
        <v>0.34300000000000003</v>
      </c>
      <c r="G2422" s="18">
        <f>'Limiting Factor Scores'!G217</f>
        <v>1.8519780302824753</v>
      </c>
      <c r="H2422" s="18">
        <f>'Limiting Factor Scores'!H217</f>
        <v>0.53525519468121163</v>
      </c>
      <c r="I2422" s="17">
        <f>LFAT!A112</f>
        <v>8</v>
      </c>
      <c r="J2422" s="16" t="str">
        <f>LFAT!B112</f>
        <v>Water Quality Improvement (not including temperature)</v>
      </c>
      <c r="K2422" s="16" t="str">
        <f>LFAT!D112</f>
        <v>N</v>
      </c>
      <c r="L2422" s="19">
        <f>LFAT!F112</f>
        <v>0.1</v>
      </c>
      <c r="M2422" s="16" t="str">
        <f>LFAT!G112</f>
        <v>R</v>
      </c>
      <c r="N2422" s="19">
        <f>LFAT!I112</f>
        <v>0.1</v>
      </c>
      <c r="O2422" s="18">
        <f>LFAT!J112</f>
        <v>0.01</v>
      </c>
      <c r="P2422" s="18">
        <f t="shared" si="111"/>
        <v>3.4300000000000003E-3</v>
      </c>
      <c r="Q2422" s="18">
        <f t="shared" si="112"/>
        <v>1.8519780302824754E-2</v>
      </c>
      <c r="R2422" s="18">
        <f t="shared" si="113"/>
        <v>5.3525519468121162E-3</v>
      </c>
    </row>
    <row r="2423" spans="1:18" ht="18" customHeight="1" x14ac:dyDescent="0.2">
      <c r="A2423" s="16" t="str">
        <f>'Limiting Factor Scores'!A218</f>
        <v>UGR14</v>
      </c>
      <c r="B2423" s="16" t="str">
        <f>'Limiting Factor Scores'!B218</f>
        <v>Upper Grande Ronde</v>
      </c>
      <c r="C2423" s="16" t="str">
        <f>'Limiting Factor Scores'!C218</f>
        <v>Floodplain Condition</v>
      </c>
      <c r="D2423" s="18">
        <f>'Limiting Factor Scores'!D218</f>
        <v>0.72060000000000002</v>
      </c>
      <c r="E2423" s="19">
        <f>'Limiting Factor Scores'!E218</f>
        <v>2.5499999999999998</v>
      </c>
      <c r="F2423" s="18">
        <f>'Limiting Factor Scores'!F218</f>
        <v>0.44874999999999998</v>
      </c>
      <c r="G2423" s="18">
        <f>'Limiting Factor Scores'!G218</f>
        <v>1.9656230840671585</v>
      </c>
      <c r="H2423" s="18">
        <f>'Limiting Factor Scores'!H218</f>
        <v>0.55808912991965065</v>
      </c>
      <c r="I2423" s="17">
        <f>LFAT!A109</f>
        <v>8</v>
      </c>
      <c r="J2423" s="16" t="str">
        <f>LFAT!B109</f>
        <v>Water Quality Improvement (not including temperature)</v>
      </c>
      <c r="K2423" s="16" t="str">
        <f>LFAT!D109</f>
        <v>I</v>
      </c>
      <c r="L2423" s="19">
        <f>LFAT!F109</f>
        <v>0.5</v>
      </c>
      <c r="M2423" s="16" t="str">
        <f>LFAT!G109</f>
        <v>CD</v>
      </c>
      <c r="N2423" s="19">
        <f>LFAT!I109</f>
        <v>0.5</v>
      </c>
      <c r="O2423" s="18">
        <f>LFAT!J109</f>
        <v>0.25</v>
      </c>
      <c r="P2423" s="18">
        <f t="shared" si="111"/>
        <v>0.1121875</v>
      </c>
      <c r="Q2423" s="18">
        <f t="shared" si="112"/>
        <v>0.49140577101678962</v>
      </c>
      <c r="R2423" s="18">
        <f t="shared" si="113"/>
        <v>0.13952228247991266</v>
      </c>
    </row>
    <row r="2424" spans="1:18" ht="18" customHeight="1" x14ac:dyDescent="0.2">
      <c r="A2424" s="16" t="str">
        <f>'Limiting Factor Scores'!A219</f>
        <v>UGR14</v>
      </c>
      <c r="B2424" s="16" t="str">
        <f>'Limiting Factor Scores'!B219</f>
        <v>Upper Grande Ronde</v>
      </c>
      <c r="C2424" s="16" t="str">
        <f>'Limiting Factor Scores'!C219</f>
        <v>Increased Sediment Quantity</v>
      </c>
      <c r="D2424" s="18">
        <f>'Limiting Factor Scores'!D219</f>
        <v>0.72060000000000002</v>
      </c>
      <c r="E2424" s="19">
        <f>'Limiting Factor Scores'!E219</f>
        <v>2.4900000000000002</v>
      </c>
      <c r="F2424" s="18">
        <f>'Limiting Factor Scores'!F219</f>
        <v>0.43525000000000003</v>
      </c>
      <c r="G2424" s="18">
        <f>'Limiting Factor Scores'!G219</f>
        <v>1.1403096094188279</v>
      </c>
      <c r="H2424" s="18">
        <f>'Limiting Factor Scores'!H219</f>
        <v>0.37515962125258401</v>
      </c>
      <c r="I2424" s="17">
        <f>LFAT!A115</f>
        <v>8</v>
      </c>
      <c r="J2424" s="16" t="str">
        <f>LFAT!B115</f>
        <v>Water Quality Improvement (not including temperature)</v>
      </c>
      <c r="K2424" s="16" t="str">
        <f>LFAT!D115</f>
        <v>I</v>
      </c>
      <c r="L2424" s="19">
        <f>LFAT!F115</f>
        <v>0.5</v>
      </c>
      <c r="M2424" s="16" t="str">
        <f>LFAT!G115</f>
        <v>CD</v>
      </c>
      <c r="N2424" s="19">
        <f>LFAT!I115</f>
        <v>0.5</v>
      </c>
      <c r="O2424" s="18">
        <f>LFAT!J115</f>
        <v>0.25</v>
      </c>
      <c r="P2424" s="18">
        <f t="shared" si="111"/>
        <v>0.10881250000000001</v>
      </c>
      <c r="Q2424" s="18">
        <f t="shared" si="112"/>
        <v>0.28507740235470697</v>
      </c>
      <c r="R2424" s="18">
        <f t="shared" si="113"/>
        <v>9.3789905313146002E-2</v>
      </c>
    </row>
    <row r="2425" spans="1:18" ht="18" customHeight="1" x14ac:dyDescent="0.2">
      <c r="A2425" s="16" t="str">
        <f>'Limiting Factor Scores'!A220</f>
        <v>UGR14</v>
      </c>
      <c r="B2425" s="16" t="str">
        <f>'Limiting Factor Scores'!B220</f>
        <v>Upper Grande Ronde</v>
      </c>
      <c r="C2425" s="16" t="str">
        <f>'Limiting Factor Scores'!C220</f>
        <v>Non-Native Species Interactions and Competition</v>
      </c>
      <c r="D2425" s="18">
        <f>'Limiting Factor Scores'!D220</f>
        <v>0.72060000000000002</v>
      </c>
      <c r="E2425" s="19">
        <f>'Limiting Factor Scores'!E220</f>
        <v>2.71</v>
      </c>
      <c r="F2425" s="18">
        <f>'Limiting Factor Scores'!F220</f>
        <v>0.48475000000000001</v>
      </c>
      <c r="G2425" s="18">
        <f>'Limiting Factor Scores'!G220</f>
        <v>1.4047286323502954</v>
      </c>
      <c r="H2425" s="18">
        <f>'Limiting Factor Scores'!H220</f>
        <v>0.49552239147155608</v>
      </c>
      <c r="I2425" s="17">
        <f>LFAT!A121</f>
        <v>8</v>
      </c>
      <c r="J2425" s="16" t="str">
        <f>LFAT!B121</f>
        <v>Water Quality Improvement (not including temperature)</v>
      </c>
      <c r="K2425" s="16" t="str">
        <f>LFAT!D121</f>
        <v>N</v>
      </c>
      <c r="L2425" s="19">
        <f>LFAT!F121</f>
        <v>0.1</v>
      </c>
      <c r="M2425" s="16" t="str">
        <f>LFAT!G121</f>
        <v>R</v>
      </c>
      <c r="N2425" s="19">
        <f>LFAT!I121</f>
        <v>0.1</v>
      </c>
      <c r="O2425" s="18">
        <f>LFAT!J121</f>
        <v>0.01</v>
      </c>
      <c r="P2425" s="18">
        <f t="shared" si="111"/>
        <v>4.8475000000000002E-3</v>
      </c>
      <c r="Q2425" s="18">
        <f t="shared" si="112"/>
        <v>1.4047286323502954E-2</v>
      </c>
      <c r="R2425" s="18">
        <f t="shared" si="113"/>
        <v>4.955223914715561E-3</v>
      </c>
    </row>
    <row r="2426" spans="1:18" ht="18" customHeight="1" x14ac:dyDescent="0.2">
      <c r="A2426" s="16" t="str">
        <f>'Limiting Factor Scores'!A221</f>
        <v>UGR14</v>
      </c>
      <c r="B2426" s="16" t="str">
        <f>'Limiting Factor Scores'!B221</f>
        <v>Upper Grande Ronde</v>
      </c>
      <c r="C2426" s="16" t="str">
        <f>'Limiting Factor Scores'!C221</f>
        <v>Predation</v>
      </c>
      <c r="D2426" s="18">
        <f>'Limiting Factor Scores'!D221</f>
        <v>0.72060000000000002</v>
      </c>
      <c r="E2426" s="19">
        <f>'Limiting Factor Scores'!E221</f>
        <v>2.29</v>
      </c>
      <c r="F2426" s="18">
        <f>'Limiting Factor Scores'!F221</f>
        <v>0.39024999999999999</v>
      </c>
      <c r="G2426" s="18">
        <f>'Limiting Factor Scores'!G221</f>
        <v>1.5105217204419079</v>
      </c>
      <c r="H2426" s="18">
        <f>'Limiting Factor Scores'!H221</f>
        <v>0.46183398130806663</v>
      </c>
      <c r="I2426" s="17">
        <f>LFAT!A119</f>
        <v>8</v>
      </c>
      <c r="J2426" s="16" t="str">
        <f>LFAT!B119</f>
        <v>Water Quality Improvement (not including temperature)</v>
      </c>
      <c r="K2426" s="16" t="str">
        <f>LFAT!D119</f>
        <v>N</v>
      </c>
      <c r="L2426" s="19">
        <f>LFAT!F119</f>
        <v>0.1</v>
      </c>
      <c r="M2426" s="16" t="str">
        <f>LFAT!G119</f>
        <v>R</v>
      </c>
      <c r="N2426" s="19">
        <f>LFAT!I119</f>
        <v>0.1</v>
      </c>
      <c r="O2426" s="18">
        <f>LFAT!J119</f>
        <v>0.01</v>
      </c>
      <c r="P2426" s="18">
        <f t="shared" si="111"/>
        <v>3.9025000000000002E-3</v>
      </c>
      <c r="Q2426" s="18">
        <f t="shared" si="112"/>
        <v>1.510521720441908E-2</v>
      </c>
      <c r="R2426" s="18">
        <f t="shared" si="113"/>
        <v>4.6183398130806661E-3</v>
      </c>
    </row>
    <row r="2427" spans="1:18" ht="18" customHeight="1" x14ac:dyDescent="0.2">
      <c r="A2427" s="16" t="str">
        <f>'Limiting Factor Scores'!A222</f>
        <v>UGR14</v>
      </c>
      <c r="B2427" s="16" t="str">
        <f>'Limiting Factor Scores'!B222</f>
        <v>Upper Grande Ronde</v>
      </c>
      <c r="C2427" s="16" t="str">
        <f>'Limiting Factor Scores'!C222</f>
        <v>Riparian Condition</v>
      </c>
      <c r="D2427" s="18">
        <f>'Limiting Factor Scores'!D222</f>
        <v>0.72060000000000002</v>
      </c>
      <c r="E2427" s="19">
        <f>'Limiting Factor Scores'!E222</f>
        <v>2.5499999999999998</v>
      </c>
      <c r="F2427" s="18">
        <f>'Limiting Factor Scores'!F222</f>
        <v>0.44874999999999998</v>
      </c>
      <c r="G2427" s="18">
        <f>'Limiting Factor Scores'!G222</f>
        <v>2.0071991306343162</v>
      </c>
      <c r="H2427" s="18">
        <f>'Limiting Factor Scores'!H222</f>
        <v>0.64810127046753485</v>
      </c>
      <c r="I2427" s="17">
        <f>LFAT!A108</f>
        <v>8</v>
      </c>
      <c r="J2427" s="16" t="str">
        <f>LFAT!B108</f>
        <v>Water Quality Improvement (not including temperature)</v>
      </c>
      <c r="K2427" s="16" t="str">
        <f>LFAT!D108</f>
        <v>I</v>
      </c>
      <c r="L2427" s="19">
        <f>LFAT!F108</f>
        <v>0.5</v>
      </c>
      <c r="M2427" s="16" t="str">
        <f>LFAT!G108</f>
        <v>CD</v>
      </c>
      <c r="N2427" s="19">
        <f>LFAT!I108</f>
        <v>0.5</v>
      </c>
      <c r="O2427" s="18">
        <f>LFAT!J108</f>
        <v>0.25</v>
      </c>
      <c r="P2427" s="18">
        <f t="shared" si="111"/>
        <v>0.1121875</v>
      </c>
      <c r="Q2427" s="18">
        <f t="shared" si="112"/>
        <v>0.50179978265857905</v>
      </c>
      <c r="R2427" s="18">
        <f t="shared" si="113"/>
        <v>0.16202531761688371</v>
      </c>
    </row>
    <row r="2428" spans="1:18" ht="18" customHeight="1" x14ac:dyDescent="0.2">
      <c r="A2428" s="16" t="str">
        <f>'Limiting Factor Scores'!A223</f>
        <v>UGR14</v>
      </c>
      <c r="B2428" s="16" t="str">
        <f>'Limiting Factor Scores'!B223</f>
        <v>Upper Grande Ronde</v>
      </c>
      <c r="C2428" s="16" t="str">
        <f>'Limiting Factor Scores'!C223</f>
        <v>Side Channel and Wetland Habitat</v>
      </c>
      <c r="D2428" s="18">
        <f>'Limiting Factor Scores'!D223</f>
        <v>0.72060000000000002</v>
      </c>
      <c r="E2428" s="19">
        <f>'Limiting Factor Scores'!E223</f>
        <v>2.77</v>
      </c>
      <c r="F2428" s="18">
        <f>'Limiting Factor Scores'!F223</f>
        <v>0.49825000000000003</v>
      </c>
      <c r="G2428" s="18">
        <f>'Limiting Factor Scores'!G223</f>
        <v>2.7594707865273618</v>
      </c>
      <c r="H2428" s="18">
        <f>'Limiting Factor Scores'!H223</f>
        <v>0.80429853908366455</v>
      </c>
      <c r="I2428" s="17">
        <f>LFAT!A110</f>
        <v>8</v>
      </c>
      <c r="J2428" s="16" t="str">
        <f>LFAT!B110</f>
        <v>Water Quality Improvement (not including temperature)</v>
      </c>
      <c r="K2428" s="16" t="str">
        <f>LFAT!D110</f>
        <v>N</v>
      </c>
      <c r="L2428" s="19">
        <f>LFAT!F110</f>
        <v>0.1</v>
      </c>
      <c r="M2428" s="16" t="str">
        <f>LFAT!G110</f>
        <v>R</v>
      </c>
      <c r="N2428" s="19">
        <f>LFAT!I110</f>
        <v>0.1</v>
      </c>
      <c r="O2428" s="18">
        <f>LFAT!J110</f>
        <v>0.01</v>
      </c>
      <c r="P2428" s="18">
        <f t="shared" si="111"/>
        <v>4.9824999999999999E-3</v>
      </c>
      <c r="Q2428" s="18">
        <f t="shared" si="112"/>
        <v>2.759470786527362E-2</v>
      </c>
      <c r="R2428" s="18">
        <f t="shared" si="113"/>
        <v>8.0429853908366451E-3</v>
      </c>
    </row>
    <row r="2429" spans="1:18" ht="18" customHeight="1" x14ac:dyDescent="0.2">
      <c r="A2429" s="16" t="str">
        <f>'Limiting Factor Scores'!A224</f>
        <v>UGR14</v>
      </c>
      <c r="B2429" s="16" t="str">
        <f>'Limiting Factor Scores'!B224</f>
        <v>Upper Grande Ronde</v>
      </c>
      <c r="C2429" s="16" t="str">
        <f>'Limiting Factor Scores'!C224</f>
        <v>Summer Water Temperature</v>
      </c>
      <c r="D2429" s="18">
        <f>'Limiting Factor Scores'!D224</f>
        <v>0.72060000000000002</v>
      </c>
      <c r="E2429" s="19">
        <f>'Limiting Factor Scores'!E224</f>
        <v>1.59</v>
      </c>
      <c r="F2429" s="18">
        <f>'Limiting Factor Scores'!F224</f>
        <v>0.23275000000000001</v>
      </c>
      <c r="G2429" s="18">
        <f>'Limiting Factor Scores'!G224</f>
        <v>1.1165336699760402</v>
      </c>
      <c r="H2429" s="18">
        <f>'Limiting Factor Scores'!H224</f>
        <v>0.34940795084401005</v>
      </c>
      <c r="I2429" s="17">
        <f>LFAT!A116</f>
        <v>8</v>
      </c>
      <c r="J2429" s="16" t="str">
        <f>LFAT!B116</f>
        <v>Water Quality Improvement (not including temperature)</v>
      </c>
      <c r="K2429" s="16" t="str">
        <f>LFAT!D116</f>
        <v>N</v>
      </c>
      <c r="L2429" s="19">
        <f>LFAT!F116</f>
        <v>0.1</v>
      </c>
      <c r="M2429" s="16" t="str">
        <f>LFAT!G116</f>
        <v>R</v>
      </c>
      <c r="N2429" s="19">
        <f>LFAT!I116</f>
        <v>0.1</v>
      </c>
      <c r="O2429" s="18">
        <f>LFAT!J116</f>
        <v>0.01</v>
      </c>
      <c r="P2429" s="18">
        <f t="shared" si="111"/>
        <v>2.3275000000000001E-3</v>
      </c>
      <c r="Q2429" s="18">
        <f t="shared" si="112"/>
        <v>1.1165336699760402E-2</v>
      </c>
      <c r="R2429" s="18">
        <f t="shared" si="113"/>
        <v>3.4940795084401005E-3</v>
      </c>
    </row>
    <row r="2430" spans="1:18" ht="18" customHeight="1" x14ac:dyDescent="0.2">
      <c r="A2430" s="16" t="str">
        <f>'Limiting Factor Scores'!A225</f>
        <v>UGR14</v>
      </c>
      <c r="B2430" s="16" t="str">
        <f>'Limiting Factor Scores'!B225</f>
        <v>Upper Grande Ronde</v>
      </c>
      <c r="C2430" s="16" t="str">
        <f>'Limiting Factor Scores'!C225</f>
        <v>Water Quality</v>
      </c>
      <c r="D2430" s="18">
        <f>'Limiting Factor Scores'!D225</f>
        <v>0.72060000000000002</v>
      </c>
      <c r="E2430" s="19">
        <f>'Limiting Factor Scores'!E225</f>
        <v>1.26</v>
      </c>
      <c r="F2430" s="18">
        <f>'Limiting Factor Scores'!F225</f>
        <v>0.1585</v>
      </c>
      <c r="G2430" s="18">
        <f>'Limiting Factor Scores'!G225</f>
        <v>0.66489504660805243</v>
      </c>
      <c r="H2430" s="18">
        <f>'Limiting Factor Scores'!H225</f>
        <v>0.18456344342898925</v>
      </c>
      <c r="I2430" s="17">
        <f>LFAT!A118</f>
        <v>8</v>
      </c>
      <c r="J2430" s="16" t="str">
        <f>LFAT!B118</f>
        <v>Water Quality Improvement (not including temperature)</v>
      </c>
      <c r="K2430" s="16" t="str">
        <f>LFAT!D118</f>
        <v>D</v>
      </c>
      <c r="L2430" s="19">
        <f>LFAT!F118</f>
        <v>1</v>
      </c>
      <c r="M2430" s="16" t="str">
        <f>LFAT!G118</f>
        <v>C</v>
      </c>
      <c r="N2430" s="19">
        <f>LFAT!I118</f>
        <v>1</v>
      </c>
      <c r="O2430" s="18">
        <f>LFAT!J118</f>
        <v>1</v>
      </c>
      <c r="P2430" s="18">
        <f t="shared" si="111"/>
        <v>0.1585</v>
      </c>
      <c r="Q2430" s="18">
        <f t="shared" si="112"/>
        <v>0.66489504660805243</v>
      </c>
      <c r="R2430" s="18">
        <f t="shared" si="113"/>
        <v>0.18456344342898925</v>
      </c>
    </row>
    <row r="2431" spans="1:18" ht="18" customHeight="1" x14ac:dyDescent="0.2">
      <c r="A2431" s="16" t="str">
        <f>'Limiting Factor Scores'!A226</f>
        <v>UGR14</v>
      </c>
      <c r="B2431" s="16" t="str">
        <f>'Limiting Factor Scores'!B226</f>
        <v>Upper Grande Ronde</v>
      </c>
      <c r="C2431" s="16" t="str">
        <f>'Limiting Factor Scores'!C226</f>
        <v>Winter Water Temperature</v>
      </c>
      <c r="D2431" s="18">
        <f>'Limiting Factor Scores'!D226</f>
        <v>0.72060000000000002</v>
      </c>
      <c r="E2431" s="19">
        <f>'Limiting Factor Scores'!E226</f>
        <v>1</v>
      </c>
      <c r="F2431" s="18">
        <f>'Limiting Factor Scores'!F226</f>
        <v>0.1</v>
      </c>
      <c r="G2431" s="18">
        <f>'Limiting Factor Scores'!G226</f>
        <v>0.34537328572457993</v>
      </c>
      <c r="H2431" s="18">
        <f>'Limiting Factor Scores'!H226</f>
        <v>9.4069182868775386E-2</v>
      </c>
      <c r="I2431" s="17">
        <f>LFAT!A117</f>
        <v>8</v>
      </c>
      <c r="J2431" s="16" t="str">
        <f>LFAT!B117</f>
        <v>Water Quality Improvement (not including temperature)</v>
      </c>
      <c r="K2431" s="16" t="str">
        <f>LFAT!D117</f>
        <v>N</v>
      </c>
      <c r="L2431" s="19">
        <f>LFAT!F117</f>
        <v>0.1</v>
      </c>
      <c r="M2431" s="16" t="str">
        <f>LFAT!G117</f>
        <v>R</v>
      </c>
      <c r="N2431" s="19">
        <f>LFAT!I117</f>
        <v>0.1</v>
      </c>
      <c r="O2431" s="18">
        <f>LFAT!J117</f>
        <v>0.01</v>
      </c>
      <c r="P2431" s="18">
        <f t="shared" si="111"/>
        <v>1E-3</v>
      </c>
      <c r="Q2431" s="18">
        <f t="shared" si="112"/>
        <v>3.4537328572457992E-3</v>
      </c>
      <c r="R2431" s="18">
        <f t="shared" si="113"/>
        <v>9.4069182868775384E-4</v>
      </c>
    </row>
    <row r="2432" spans="1:18" ht="18" customHeight="1" x14ac:dyDescent="0.2">
      <c r="A2432" s="16" t="str">
        <f>'Limiting Factor Scores'!A212</f>
        <v>UGR14</v>
      </c>
      <c r="B2432" s="16" t="str">
        <f>'Limiting Factor Scores'!B212</f>
        <v>Upper Grande Ronde</v>
      </c>
      <c r="C2432" s="16" t="str">
        <f>'Limiting Factor Scores'!C212</f>
        <v>Altered Flow Timing</v>
      </c>
      <c r="D2432" s="18">
        <f>'Limiting Factor Scores'!D212</f>
        <v>0.72060000000000002</v>
      </c>
      <c r="E2432" s="19">
        <f>'Limiting Factor Scores'!E212</f>
        <v>1.44</v>
      </c>
      <c r="F2432" s="18">
        <f>'Limiting Factor Scores'!F212</f>
        <v>0.19900000000000001</v>
      </c>
      <c r="G2432" s="18">
        <f>'Limiting Factor Scores'!G212</f>
        <v>0.75182256859191421</v>
      </c>
      <c r="H2432" s="18">
        <f>'Limiting Factor Scores'!H212</f>
        <v>0.20922996745136474</v>
      </c>
      <c r="I2432" s="17">
        <f>LFAT!A128</f>
        <v>9</v>
      </c>
      <c r="J2432" s="16" t="str">
        <f>LFAT!B128</f>
        <v>Nutrient Enhancement</v>
      </c>
      <c r="K2432" s="16" t="str">
        <f>LFAT!D128</f>
        <v>N</v>
      </c>
      <c r="L2432" s="19">
        <f>LFAT!F128</f>
        <v>0.1</v>
      </c>
      <c r="M2432" s="16" t="str">
        <f>LFAT!G128</f>
        <v>R</v>
      </c>
      <c r="N2432" s="19">
        <f>LFAT!I128</f>
        <v>0.1</v>
      </c>
      <c r="O2432" s="18">
        <f>LFAT!J128</f>
        <v>0.01</v>
      </c>
      <c r="P2432" s="18">
        <f t="shared" si="111"/>
        <v>1.99E-3</v>
      </c>
      <c r="Q2432" s="18">
        <f t="shared" si="112"/>
        <v>7.5182256859191426E-3</v>
      </c>
      <c r="R2432" s="18">
        <f t="shared" si="113"/>
        <v>2.0922996745136473E-3</v>
      </c>
    </row>
    <row r="2433" spans="1:18" ht="18" customHeight="1" x14ac:dyDescent="0.2">
      <c r="A2433" s="16" t="str">
        <f>'Limiting Factor Scores'!A213</f>
        <v>UGR14</v>
      </c>
      <c r="B2433" s="16" t="str">
        <f>'Limiting Factor Scores'!B213</f>
        <v>Upper Grande Ronde</v>
      </c>
      <c r="C2433" s="16" t="str">
        <f>'Limiting Factor Scores'!C213</f>
        <v>Altered Primary Productivity</v>
      </c>
      <c r="D2433" s="18">
        <f>'Limiting Factor Scores'!D213</f>
        <v>0.72060000000000002</v>
      </c>
      <c r="E2433" s="19">
        <f>'Limiting Factor Scores'!E213</f>
        <v>3.11</v>
      </c>
      <c r="F2433" s="18">
        <f>'Limiting Factor Scores'!F213</f>
        <v>0.57474999999999998</v>
      </c>
      <c r="G2433" s="18">
        <f>'Limiting Factor Scores'!G213</f>
        <v>1.5057850614898822</v>
      </c>
      <c r="H2433" s="18">
        <f>'Limiting Factor Scores'!H213</f>
        <v>0.4312343583636814</v>
      </c>
      <c r="I2433" s="17">
        <f>LFAT!A135</f>
        <v>9</v>
      </c>
      <c r="J2433" s="16" t="str">
        <f>LFAT!B135</f>
        <v>Nutrient Enhancement</v>
      </c>
      <c r="K2433" s="16" t="str">
        <f>LFAT!D135</f>
        <v>D</v>
      </c>
      <c r="L2433" s="19">
        <f>LFAT!F135</f>
        <v>1</v>
      </c>
      <c r="M2433" s="16" t="str">
        <f>LFAT!G135</f>
        <v>C</v>
      </c>
      <c r="N2433" s="19">
        <f>LFAT!I135</f>
        <v>1</v>
      </c>
      <c r="O2433" s="18">
        <f>LFAT!J135</f>
        <v>1</v>
      </c>
      <c r="P2433" s="18">
        <f t="shared" si="111"/>
        <v>0.57474999999999998</v>
      </c>
      <c r="Q2433" s="18">
        <f t="shared" si="112"/>
        <v>1.5057850614898822</v>
      </c>
      <c r="R2433" s="18">
        <f t="shared" si="113"/>
        <v>0.4312343583636814</v>
      </c>
    </row>
    <row r="2434" spans="1:18" ht="18" customHeight="1" x14ac:dyDescent="0.2">
      <c r="A2434" s="16" t="str">
        <f>'Limiting Factor Scores'!A214</f>
        <v>UGR14</v>
      </c>
      <c r="B2434" s="16" t="str">
        <f>'Limiting Factor Scores'!B214</f>
        <v>Upper Grande Ronde</v>
      </c>
      <c r="C2434" s="16" t="str">
        <f>'Limiting Factor Scores'!C214</f>
        <v>Anthropogenic Barriers</v>
      </c>
      <c r="D2434" s="18">
        <f>'Limiting Factor Scores'!D214</f>
        <v>0.72060000000000002</v>
      </c>
      <c r="E2434" s="19">
        <f>'Limiting Factor Scores'!E214</f>
        <v>2.71</v>
      </c>
      <c r="F2434" s="18">
        <f>'Limiting Factor Scores'!F214</f>
        <v>0.48475000000000001</v>
      </c>
      <c r="G2434" s="18">
        <f>'Limiting Factor Scores'!G214</f>
        <v>1.8538425821007873</v>
      </c>
      <c r="H2434" s="18">
        <f>'Limiting Factor Scores'!H214</f>
        <v>0.58714163712634249</v>
      </c>
      <c r="I2434" s="17">
        <f>LFAT!A122</f>
        <v>9</v>
      </c>
      <c r="J2434" s="16" t="str">
        <f>LFAT!B122</f>
        <v>Nutrient Enhancement</v>
      </c>
      <c r="K2434" s="16" t="str">
        <f>LFAT!D122</f>
        <v>N</v>
      </c>
      <c r="L2434" s="19">
        <f>LFAT!F122</f>
        <v>0.1</v>
      </c>
      <c r="M2434" s="16" t="str">
        <f>LFAT!G122</f>
        <v>R</v>
      </c>
      <c r="N2434" s="19">
        <f>LFAT!I122</f>
        <v>0.1</v>
      </c>
      <c r="O2434" s="18">
        <f>LFAT!J122</f>
        <v>0.01</v>
      </c>
      <c r="P2434" s="18">
        <f t="shared" ref="P2434:P2497" si="114">F2434*O2434</f>
        <v>4.8475000000000002E-3</v>
      </c>
      <c r="Q2434" s="18">
        <f t="shared" ref="Q2434:Q2497" si="115">G2434*O2434</f>
        <v>1.8538425821007874E-2</v>
      </c>
      <c r="R2434" s="18">
        <f t="shared" ref="R2434:R2497" si="116">H2434*O2434</f>
        <v>5.8714163712634253E-3</v>
      </c>
    </row>
    <row r="2435" spans="1:18" ht="18" customHeight="1" x14ac:dyDescent="0.2">
      <c r="A2435" s="16" t="str">
        <f>'Limiting Factor Scores'!A215</f>
        <v>UGR14</v>
      </c>
      <c r="B2435" s="16" t="str">
        <f>'Limiting Factor Scores'!B215</f>
        <v>Upper Grande Ronde</v>
      </c>
      <c r="C2435" s="16" t="str">
        <f>'Limiting Factor Scores'!C215</f>
        <v>Channel and Habitat Structure</v>
      </c>
      <c r="D2435" s="18">
        <f>'Limiting Factor Scores'!D215</f>
        <v>0.72060000000000002</v>
      </c>
      <c r="E2435" s="19">
        <f>'Limiting Factor Scores'!E215</f>
        <v>3</v>
      </c>
      <c r="F2435" s="18">
        <f>'Limiting Factor Scores'!F215</f>
        <v>0.55000000000000004</v>
      </c>
      <c r="G2435" s="18">
        <f>'Limiting Factor Scores'!G215</f>
        <v>3.4537328566332905</v>
      </c>
      <c r="H2435" s="18">
        <f>'Limiting Factor Scores'!H215</f>
        <v>1.0455468490671667</v>
      </c>
      <c r="I2435" s="17">
        <f>LFAT!A126</f>
        <v>9</v>
      </c>
      <c r="J2435" s="16" t="str">
        <f>LFAT!B126</f>
        <v>Nutrient Enhancement</v>
      </c>
      <c r="K2435" s="16" t="str">
        <f>LFAT!D126</f>
        <v>N</v>
      </c>
      <c r="L2435" s="19">
        <f>LFAT!F126</f>
        <v>0.1</v>
      </c>
      <c r="M2435" s="16" t="str">
        <f>LFAT!G126</f>
        <v>R</v>
      </c>
      <c r="N2435" s="19">
        <f>LFAT!I126</f>
        <v>0.1</v>
      </c>
      <c r="O2435" s="18">
        <f>LFAT!J126</f>
        <v>0.01</v>
      </c>
      <c r="P2435" s="18">
        <f t="shared" si="114"/>
        <v>5.5000000000000005E-3</v>
      </c>
      <c r="Q2435" s="18">
        <f t="shared" si="115"/>
        <v>3.4537328566332903E-2</v>
      </c>
      <c r="R2435" s="18">
        <f t="shared" si="116"/>
        <v>1.0455468490671667E-2</v>
      </c>
    </row>
    <row r="2436" spans="1:18" ht="18" customHeight="1" x14ac:dyDescent="0.2">
      <c r="A2436" s="16" t="str">
        <f>'Limiting Factor Scores'!A216</f>
        <v>UGR14</v>
      </c>
      <c r="B2436" s="16" t="str">
        <f>'Limiting Factor Scores'!B216</f>
        <v>Upper Grande Ronde</v>
      </c>
      <c r="C2436" s="16" t="str">
        <f>'Limiting Factor Scores'!C216</f>
        <v>Decreased Sediment Quantity</v>
      </c>
      <c r="D2436" s="18">
        <f>'Limiting Factor Scores'!D216</f>
        <v>0.72060000000000002</v>
      </c>
      <c r="E2436" s="19">
        <f>'Limiting Factor Scores'!E216</f>
        <v>2.93</v>
      </c>
      <c r="F2436" s="18">
        <f>'Limiting Factor Scores'!F216</f>
        <v>0.53425</v>
      </c>
      <c r="G2436" s="18">
        <f>'Limiting Factor Scores'!G216</f>
        <v>1.9936492769507064</v>
      </c>
      <c r="H2436" s="18">
        <f>'Limiting Factor Scores'!H216</f>
        <v>0.59388749569927346</v>
      </c>
      <c r="I2436" s="17">
        <f>LFAT!A129</f>
        <v>9</v>
      </c>
      <c r="J2436" s="16" t="str">
        <f>LFAT!B129</f>
        <v>Nutrient Enhancement</v>
      </c>
      <c r="K2436" s="16" t="str">
        <f>LFAT!D129</f>
        <v>N</v>
      </c>
      <c r="L2436" s="19">
        <f>LFAT!F129</f>
        <v>0.1</v>
      </c>
      <c r="M2436" s="16" t="str">
        <f>LFAT!G129</f>
        <v>R</v>
      </c>
      <c r="N2436" s="19">
        <f>LFAT!I129</f>
        <v>0.1</v>
      </c>
      <c r="O2436" s="18">
        <f>LFAT!J129</f>
        <v>0.01</v>
      </c>
      <c r="P2436" s="18">
        <f t="shared" si="114"/>
        <v>5.3425E-3</v>
      </c>
      <c r="Q2436" s="18">
        <f t="shared" si="115"/>
        <v>1.9936492769507066E-2</v>
      </c>
      <c r="R2436" s="18">
        <f t="shared" si="116"/>
        <v>5.9388749569927344E-3</v>
      </c>
    </row>
    <row r="2437" spans="1:18" ht="18" customHeight="1" x14ac:dyDescent="0.2">
      <c r="A2437" s="16" t="str">
        <f>'Limiting Factor Scores'!A217</f>
        <v>UGR14</v>
      </c>
      <c r="B2437" s="16" t="str">
        <f>'Limiting Factor Scores'!B217</f>
        <v>Upper Grande Ronde</v>
      </c>
      <c r="C2437" s="16" t="str">
        <f>'Limiting Factor Scores'!C217</f>
        <v>Decreased Water Quantity</v>
      </c>
      <c r="D2437" s="18">
        <f>'Limiting Factor Scores'!D217</f>
        <v>0.72060000000000002</v>
      </c>
      <c r="E2437" s="19">
        <f>'Limiting Factor Scores'!E217</f>
        <v>2.08</v>
      </c>
      <c r="F2437" s="18">
        <f>'Limiting Factor Scores'!F217</f>
        <v>0.34300000000000003</v>
      </c>
      <c r="G2437" s="18">
        <f>'Limiting Factor Scores'!G217</f>
        <v>1.8519780302824753</v>
      </c>
      <c r="H2437" s="18">
        <f>'Limiting Factor Scores'!H217</f>
        <v>0.53525519468121163</v>
      </c>
      <c r="I2437" s="17">
        <f>LFAT!A127</f>
        <v>9</v>
      </c>
      <c r="J2437" s="16" t="str">
        <f>LFAT!B127</f>
        <v>Nutrient Enhancement</v>
      </c>
      <c r="K2437" s="16" t="str">
        <f>LFAT!D127</f>
        <v>N</v>
      </c>
      <c r="L2437" s="19">
        <f>LFAT!F127</f>
        <v>0.1</v>
      </c>
      <c r="M2437" s="16" t="str">
        <f>LFAT!G127</f>
        <v>R</v>
      </c>
      <c r="N2437" s="19">
        <f>LFAT!I127</f>
        <v>0.1</v>
      </c>
      <c r="O2437" s="18">
        <f>LFAT!J127</f>
        <v>0.01</v>
      </c>
      <c r="P2437" s="18">
        <f t="shared" si="114"/>
        <v>3.4300000000000003E-3</v>
      </c>
      <c r="Q2437" s="18">
        <f t="shared" si="115"/>
        <v>1.8519780302824754E-2</v>
      </c>
      <c r="R2437" s="18">
        <f t="shared" si="116"/>
        <v>5.3525519468121162E-3</v>
      </c>
    </row>
    <row r="2438" spans="1:18" ht="18" customHeight="1" x14ac:dyDescent="0.2">
      <c r="A2438" s="16" t="str">
        <f>'Limiting Factor Scores'!A218</f>
        <v>UGR14</v>
      </c>
      <c r="B2438" s="16" t="str">
        <f>'Limiting Factor Scores'!B218</f>
        <v>Upper Grande Ronde</v>
      </c>
      <c r="C2438" s="16" t="str">
        <f>'Limiting Factor Scores'!C218</f>
        <v>Floodplain Condition</v>
      </c>
      <c r="D2438" s="18">
        <f>'Limiting Factor Scores'!D218</f>
        <v>0.72060000000000002</v>
      </c>
      <c r="E2438" s="19">
        <f>'Limiting Factor Scores'!E218</f>
        <v>2.5499999999999998</v>
      </c>
      <c r="F2438" s="18">
        <f>'Limiting Factor Scores'!F218</f>
        <v>0.44874999999999998</v>
      </c>
      <c r="G2438" s="18">
        <f>'Limiting Factor Scores'!G218</f>
        <v>1.9656230840671585</v>
      </c>
      <c r="H2438" s="18">
        <f>'Limiting Factor Scores'!H218</f>
        <v>0.55808912991965065</v>
      </c>
      <c r="I2438" s="17">
        <f>LFAT!A124</f>
        <v>9</v>
      </c>
      <c r="J2438" s="16" t="str">
        <f>LFAT!B124</f>
        <v>Nutrient Enhancement</v>
      </c>
      <c r="K2438" s="16" t="str">
        <f>LFAT!D124</f>
        <v>I</v>
      </c>
      <c r="L2438" s="19">
        <f>LFAT!F124</f>
        <v>0.5</v>
      </c>
      <c r="M2438" s="16" t="str">
        <f>LFAT!G124</f>
        <v>R</v>
      </c>
      <c r="N2438" s="19">
        <f>LFAT!I124</f>
        <v>0.1</v>
      </c>
      <c r="O2438" s="18">
        <f>LFAT!J124</f>
        <v>0.05</v>
      </c>
      <c r="P2438" s="18">
        <f t="shared" si="114"/>
        <v>2.2437499999999999E-2</v>
      </c>
      <c r="Q2438" s="18">
        <f t="shared" si="115"/>
        <v>9.8281154203357923E-2</v>
      </c>
      <c r="R2438" s="18">
        <f t="shared" si="116"/>
        <v>2.7904456495982534E-2</v>
      </c>
    </row>
    <row r="2439" spans="1:18" ht="18" customHeight="1" x14ac:dyDescent="0.2">
      <c r="A2439" s="16" t="str">
        <f>'Limiting Factor Scores'!A219</f>
        <v>UGR14</v>
      </c>
      <c r="B2439" s="16" t="str">
        <f>'Limiting Factor Scores'!B219</f>
        <v>Upper Grande Ronde</v>
      </c>
      <c r="C2439" s="16" t="str">
        <f>'Limiting Factor Scores'!C219</f>
        <v>Increased Sediment Quantity</v>
      </c>
      <c r="D2439" s="18">
        <f>'Limiting Factor Scores'!D219</f>
        <v>0.72060000000000002</v>
      </c>
      <c r="E2439" s="19">
        <f>'Limiting Factor Scores'!E219</f>
        <v>2.4900000000000002</v>
      </c>
      <c r="F2439" s="18">
        <f>'Limiting Factor Scores'!F219</f>
        <v>0.43525000000000003</v>
      </c>
      <c r="G2439" s="18">
        <f>'Limiting Factor Scores'!G219</f>
        <v>1.1403096094188279</v>
      </c>
      <c r="H2439" s="18">
        <f>'Limiting Factor Scores'!H219</f>
        <v>0.37515962125258401</v>
      </c>
      <c r="I2439" s="17">
        <f>LFAT!A130</f>
        <v>9</v>
      </c>
      <c r="J2439" s="16" t="str">
        <f>LFAT!B130</f>
        <v>Nutrient Enhancement</v>
      </c>
      <c r="K2439" s="16" t="str">
        <f>LFAT!D130</f>
        <v>N</v>
      </c>
      <c r="L2439" s="19">
        <f>LFAT!F130</f>
        <v>0.1</v>
      </c>
      <c r="M2439" s="16" t="str">
        <f>LFAT!G130</f>
        <v>R</v>
      </c>
      <c r="N2439" s="19">
        <f>LFAT!I130</f>
        <v>0.1</v>
      </c>
      <c r="O2439" s="18">
        <f>LFAT!J130</f>
        <v>0.01</v>
      </c>
      <c r="P2439" s="18">
        <f t="shared" si="114"/>
        <v>4.3525000000000005E-3</v>
      </c>
      <c r="Q2439" s="18">
        <f t="shared" si="115"/>
        <v>1.1403096094188278E-2</v>
      </c>
      <c r="R2439" s="18">
        <f t="shared" si="116"/>
        <v>3.7515962125258401E-3</v>
      </c>
    </row>
    <row r="2440" spans="1:18" ht="18" customHeight="1" x14ac:dyDescent="0.2">
      <c r="A2440" s="16" t="str">
        <f>'Limiting Factor Scores'!A220</f>
        <v>UGR14</v>
      </c>
      <c r="B2440" s="16" t="str">
        <f>'Limiting Factor Scores'!B220</f>
        <v>Upper Grande Ronde</v>
      </c>
      <c r="C2440" s="16" t="str">
        <f>'Limiting Factor Scores'!C220</f>
        <v>Non-Native Species Interactions and Competition</v>
      </c>
      <c r="D2440" s="18">
        <f>'Limiting Factor Scores'!D220</f>
        <v>0.72060000000000002</v>
      </c>
      <c r="E2440" s="19">
        <f>'Limiting Factor Scores'!E220</f>
        <v>2.71</v>
      </c>
      <c r="F2440" s="18">
        <f>'Limiting Factor Scores'!F220</f>
        <v>0.48475000000000001</v>
      </c>
      <c r="G2440" s="18">
        <f>'Limiting Factor Scores'!G220</f>
        <v>1.4047286323502954</v>
      </c>
      <c r="H2440" s="18">
        <f>'Limiting Factor Scores'!H220</f>
        <v>0.49552239147155608</v>
      </c>
      <c r="I2440" s="17">
        <f>LFAT!A136</f>
        <v>9</v>
      </c>
      <c r="J2440" s="16" t="str">
        <f>LFAT!B136</f>
        <v>Nutrient Enhancement</v>
      </c>
      <c r="K2440" s="16" t="str">
        <f>LFAT!D136</f>
        <v>N</v>
      </c>
      <c r="L2440" s="19">
        <f>LFAT!F136</f>
        <v>0.1</v>
      </c>
      <c r="M2440" s="16" t="str">
        <f>LFAT!G136</f>
        <v>R</v>
      </c>
      <c r="N2440" s="19">
        <f>LFAT!I136</f>
        <v>0.1</v>
      </c>
      <c r="O2440" s="18">
        <f>LFAT!J136</f>
        <v>0.01</v>
      </c>
      <c r="P2440" s="18">
        <f t="shared" si="114"/>
        <v>4.8475000000000002E-3</v>
      </c>
      <c r="Q2440" s="18">
        <f t="shared" si="115"/>
        <v>1.4047286323502954E-2</v>
      </c>
      <c r="R2440" s="18">
        <f t="shared" si="116"/>
        <v>4.955223914715561E-3</v>
      </c>
    </row>
    <row r="2441" spans="1:18" ht="18" customHeight="1" x14ac:dyDescent="0.2">
      <c r="A2441" s="16" t="str">
        <f>'Limiting Factor Scores'!A221</f>
        <v>UGR14</v>
      </c>
      <c r="B2441" s="16" t="str">
        <f>'Limiting Factor Scores'!B221</f>
        <v>Upper Grande Ronde</v>
      </c>
      <c r="C2441" s="16" t="str">
        <f>'Limiting Factor Scores'!C221</f>
        <v>Predation</v>
      </c>
      <c r="D2441" s="18">
        <f>'Limiting Factor Scores'!D221</f>
        <v>0.72060000000000002</v>
      </c>
      <c r="E2441" s="19">
        <f>'Limiting Factor Scores'!E221</f>
        <v>2.29</v>
      </c>
      <c r="F2441" s="18">
        <f>'Limiting Factor Scores'!F221</f>
        <v>0.39024999999999999</v>
      </c>
      <c r="G2441" s="18">
        <f>'Limiting Factor Scores'!G221</f>
        <v>1.5105217204419079</v>
      </c>
      <c r="H2441" s="18">
        <f>'Limiting Factor Scores'!H221</f>
        <v>0.46183398130806663</v>
      </c>
      <c r="I2441" s="17">
        <f>LFAT!A134</f>
        <v>9</v>
      </c>
      <c r="J2441" s="16" t="str">
        <f>LFAT!B134</f>
        <v>Nutrient Enhancement</v>
      </c>
      <c r="K2441" s="16" t="str">
        <f>LFAT!D134</f>
        <v>N</v>
      </c>
      <c r="L2441" s="19">
        <f>LFAT!F134</f>
        <v>0.1</v>
      </c>
      <c r="M2441" s="16" t="str">
        <f>LFAT!G134</f>
        <v>R</v>
      </c>
      <c r="N2441" s="19">
        <f>LFAT!I134</f>
        <v>0.1</v>
      </c>
      <c r="O2441" s="18">
        <f>LFAT!J134</f>
        <v>0.01</v>
      </c>
      <c r="P2441" s="18">
        <f t="shared" si="114"/>
        <v>3.9025000000000002E-3</v>
      </c>
      <c r="Q2441" s="18">
        <f t="shared" si="115"/>
        <v>1.510521720441908E-2</v>
      </c>
      <c r="R2441" s="18">
        <f t="shared" si="116"/>
        <v>4.6183398130806661E-3</v>
      </c>
    </row>
    <row r="2442" spans="1:18" ht="18" customHeight="1" x14ac:dyDescent="0.2">
      <c r="A2442" s="16" t="str">
        <f>'Limiting Factor Scores'!A222</f>
        <v>UGR14</v>
      </c>
      <c r="B2442" s="16" t="str">
        <f>'Limiting Factor Scores'!B222</f>
        <v>Upper Grande Ronde</v>
      </c>
      <c r="C2442" s="16" t="str">
        <f>'Limiting Factor Scores'!C222</f>
        <v>Riparian Condition</v>
      </c>
      <c r="D2442" s="18">
        <f>'Limiting Factor Scores'!D222</f>
        <v>0.72060000000000002</v>
      </c>
      <c r="E2442" s="19">
        <f>'Limiting Factor Scores'!E222</f>
        <v>2.5499999999999998</v>
      </c>
      <c r="F2442" s="18">
        <f>'Limiting Factor Scores'!F222</f>
        <v>0.44874999999999998</v>
      </c>
      <c r="G2442" s="18">
        <f>'Limiting Factor Scores'!G222</f>
        <v>2.0071991306343162</v>
      </c>
      <c r="H2442" s="18">
        <f>'Limiting Factor Scores'!H222</f>
        <v>0.64810127046753485</v>
      </c>
      <c r="I2442" s="17">
        <f>LFAT!A123</f>
        <v>9</v>
      </c>
      <c r="J2442" s="16" t="str">
        <f>LFAT!B123</f>
        <v>Nutrient Enhancement</v>
      </c>
      <c r="K2442" s="16" t="str">
        <f>LFAT!D123</f>
        <v>I</v>
      </c>
      <c r="L2442" s="19">
        <f>LFAT!F123</f>
        <v>0.5</v>
      </c>
      <c r="M2442" s="16" t="str">
        <f>LFAT!G123</f>
        <v>CD</v>
      </c>
      <c r="N2442" s="19">
        <f>LFAT!I123</f>
        <v>0.5</v>
      </c>
      <c r="O2442" s="18">
        <f>LFAT!J123</f>
        <v>0.25</v>
      </c>
      <c r="P2442" s="18">
        <f t="shared" si="114"/>
        <v>0.1121875</v>
      </c>
      <c r="Q2442" s="18">
        <f t="shared" si="115"/>
        <v>0.50179978265857905</v>
      </c>
      <c r="R2442" s="18">
        <f t="shared" si="116"/>
        <v>0.16202531761688371</v>
      </c>
    </row>
    <row r="2443" spans="1:18" ht="18" customHeight="1" x14ac:dyDescent="0.2">
      <c r="A2443" s="16" t="str">
        <f>'Limiting Factor Scores'!A223</f>
        <v>UGR14</v>
      </c>
      <c r="B2443" s="16" t="str">
        <f>'Limiting Factor Scores'!B223</f>
        <v>Upper Grande Ronde</v>
      </c>
      <c r="C2443" s="16" t="str">
        <f>'Limiting Factor Scores'!C223</f>
        <v>Side Channel and Wetland Habitat</v>
      </c>
      <c r="D2443" s="18">
        <f>'Limiting Factor Scores'!D223</f>
        <v>0.72060000000000002</v>
      </c>
      <c r="E2443" s="19">
        <f>'Limiting Factor Scores'!E223</f>
        <v>2.77</v>
      </c>
      <c r="F2443" s="18">
        <f>'Limiting Factor Scores'!F223</f>
        <v>0.49825000000000003</v>
      </c>
      <c r="G2443" s="18">
        <f>'Limiting Factor Scores'!G223</f>
        <v>2.7594707865273618</v>
      </c>
      <c r="H2443" s="18">
        <f>'Limiting Factor Scores'!H223</f>
        <v>0.80429853908366455</v>
      </c>
      <c r="I2443" s="17">
        <f>LFAT!A125</f>
        <v>9</v>
      </c>
      <c r="J2443" s="16" t="str">
        <f>LFAT!B125</f>
        <v>Nutrient Enhancement</v>
      </c>
      <c r="K2443" s="16" t="str">
        <f>LFAT!D125</f>
        <v>N</v>
      </c>
      <c r="L2443" s="19">
        <f>LFAT!F125</f>
        <v>0.1</v>
      </c>
      <c r="M2443" s="16" t="str">
        <f>LFAT!G125</f>
        <v>R</v>
      </c>
      <c r="N2443" s="19">
        <f>LFAT!I125</f>
        <v>0.1</v>
      </c>
      <c r="O2443" s="18">
        <f>LFAT!J125</f>
        <v>0.01</v>
      </c>
      <c r="P2443" s="18">
        <f t="shared" si="114"/>
        <v>4.9824999999999999E-3</v>
      </c>
      <c r="Q2443" s="18">
        <f t="shared" si="115"/>
        <v>2.759470786527362E-2</v>
      </c>
      <c r="R2443" s="18">
        <f t="shared" si="116"/>
        <v>8.0429853908366451E-3</v>
      </c>
    </row>
    <row r="2444" spans="1:18" ht="18" customHeight="1" x14ac:dyDescent="0.2">
      <c r="A2444" s="16" t="str">
        <f>'Limiting Factor Scores'!A224</f>
        <v>UGR14</v>
      </c>
      <c r="B2444" s="16" t="str">
        <f>'Limiting Factor Scores'!B224</f>
        <v>Upper Grande Ronde</v>
      </c>
      <c r="C2444" s="16" t="str">
        <f>'Limiting Factor Scores'!C224</f>
        <v>Summer Water Temperature</v>
      </c>
      <c r="D2444" s="18">
        <f>'Limiting Factor Scores'!D224</f>
        <v>0.72060000000000002</v>
      </c>
      <c r="E2444" s="19">
        <f>'Limiting Factor Scores'!E224</f>
        <v>1.59</v>
      </c>
      <c r="F2444" s="18">
        <f>'Limiting Factor Scores'!F224</f>
        <v>0.23275000000000001</v>
      </c>
      <c r="G2444" s="18">
        <f>'Limiting Factor Scores'!G224</f>
        <v>1.1165336699760402</v>
      </c>
      <c r="H2444" s="18">
        <f>'Limiting Factor Scores'!H224</f>
        <v>0.34940795084401005</v>
      </c>
      <c r="I2444" s="17">
        <f>LFAT!A131</f>
        <v>9</v>
      </c>
      <c r="J2444" s="16" t="str">
        <f>LFAT!B131</f>
        <v>Nutrient Enhancement</v>
      </c>
      <c r="K2444" s="16" t="str">
        <f>LFAT!D131</f>
        <v>N</v>
      </c>
      <c r="L2444" s="19">
        <f>LFAT!F131</f>
        <v>0.1</v>
      </c>
      <c r="M2444" s="16" t="str">
        <f>LFAT!G131</f>
        <v>R</v>
      </c>
      <c r="N2444" s="19">
        <f>LFAT!I131</f>
        <v>0.1</v>
      </c>
      <c r="O2444" s="18">
        <f>LFAT!J131</f>
        <v>0.01</v>
      </c>
      <c r="P2444" s="18">
        <f t="shared" si="114"/>
        <v>2.3275000000000001E-3</v>
      </c>
      <c r="Q2444" s="18">
        <f t="shared" si="115"/>
        <v>1.1165336699760402E-2</v>
      </c>
      <c r="R2444" s="18">
        <f t="shared" si="116"/>
        <v>3.4940795084401005E-3</v>
      </c>
    </row>
    <row r="2445" spans="1:18" ht="18" customHeight="1" x14ac:dyDescent="0.2">
      <c r="A2445" s="16" t="str">
        <f>'Limiting Factor Scores'!A225</f>
        <v>UGR14</v>
      </c>
      <c r="B2445" s="16" t="str">
        <f>'Limiting Factor Scores'!B225</f>
        <v>Upper Grande Ronde</v>
      </c>
      <c r="C2445" s="16" t="str">
        <f>'Limiting Factor Scores'!C225</f>
        <v>Water Quality</v>
      </c>
      <c r="D2445" s="18">
        <f>'Limiting Factor Scores'!D225</f>
        <v>0.72060000000000002</v>
      </c>
      <c r="E2445" s="19">
        <f>'Limiting Factor Scores'!E225</f>
        <v>1.26</v>
      </c>
      <c r="F2445" s="18">
        <f>'Limiting Factor Scores'!F225</f>
        <v>0.1585</v>
      </c>
      <c r="G2445" s="18">
        <f>'Limiting Factor Scores'!G225</f>
        <v>0.66489504660805243</v>
      </c>
      <c r="H2445" s="18">
        <f>'Limiting Factor Scores'!H225</f>
        <v>0.18456344342898925</v>
      </c>
      <c r="I2445" s="17">
        <f>LFAT!A133</f>
        <v>9</v>
      </c>
      <c r="J2445" s="16" t="str">
        <f>LFAT!B133</f>
        <v>Nutrient Enhancement</v>
      </c>
      <c r="K2445" s="16" t="str">
        <f>LFAT!D133</f>
        <v>N</v>
      </c>
      <c r="L2445" s="19">
        <f>LFAT!F133</f>
        <v>0.1</v>
      </c>
      <c r="M2445" s="16" t="str">
        <f>LFAT!G133</f>
        <v>R</v>
      </c>
      <c r="N2445" s="19">
        <f>LFAT!I133</f>
        <v>0.1</v>
      </c>
      <c r="O2445" s="18">
        <f>LFAT!J133</f>
        <v>0.01</v>
      </c>
      <c r="P2445" s="18">
        <f t="shared" si="114"/>
        <v>1.585E-3</v>
      </c>
      <c r="Q2445" s="18">
        <f t="shared" si="115"/>
        <v>6.6489504660805247E-3</v>
      </c>
      <c r="R2445" s="18">
        <f t="shared" si="116"/>
        <v>1.8456344342898925E-3</v>
      </c>
    </row>
    <row r="2446" spans="1:18" ht="18" customHeight="1" x14ac:dyDescent="0.2">
      <c r="A2446" s="16" t="str">
        <f>'Limiting Factor Scores'!A226</f>
        <v>UGR14</v>
      </c>
      <c r="B2446" s="16" t="str">
        <f>'Limiting Factor Scores'!B226</f>
        <v>Upper Grande Ronde</v>
      </c>
      <c r="C2446" s="16" t="str">
        <f>'Limiting Factor Scores'!C226</f>
        <v>Winter Water Temperature</v>
      </c>
      <c r="D2446" s="18">
        <f>'Limiting Factor Scores'!D226</f>
        <v>0.72060000000000002</v>
      </c>
      <c r="E2446" s="19">
        <f>'Limiting Factor Scores'!E226</f>
        <v>1</v>
      </c>
      <c r="F2446" s="18">
        <f>'Limiting Factor Scores'!F226</f>
        <v>0.1</v>
      </c>
      <c r="G2446" s="18">
        <f>'Limiting Factor Scores'!G226</f>
        <v>0.34537328572457993</v>
      </c>
      <c r="H2446" s="18">
        <f>'Limiting Factor Scores'!H226</f>
        <v>9.4069182868775386E-2</v>
      </c>
      <c r="I2446" s="17">
        <f>LFAT!A132</f>
        <v>9</v>
      </c>
      <c r="J2446" s="16" t="str">
        <f>LFAT!B132</f>
        <v>Nutrient Enhancement</v>
      </c>
      <c r="K2446" s="16" t="str">
        <f>LFAT!D132</f>
        <v>N</v>
      </c>
      <c r="L2446" s="19">
        <f>LFAT!F132</f>
        <v>0.1</v>
      </c>
      <c r="M2446" s="16" t="str">
        <f>LFAT!G132</f>
        <v>R</v>
      </c>
      <c r="N2446" s="19">
        <f>LFAT!I132</f>
        <v>0.1</v>
      </c>
      <c r="O2446" s="18">
        <f>LFAT!J132</f>
        <v>0.01</v>
      </c>
      <c r="P2446" s="18">
        <f t="shared" si="114"/>
        <v>1E-3</v>
      </c>
      <c r="Q2446" s="18">
        <f t="shared" si="115"/>
        <v>3.4537328572457992E-3</v>
      </c>
      <c r="R2446" s="18">
        <f t="shared" si="116"/>
        <v>9.4069182868775384E-4</v>
      </c>
    </row>
    <row r="2447" spans="1:18" ht="18" customHeight="1" x14ac:dyDescent="0.2">
      <c r="A2447" s="16" t="str">
        <f>'Limiting Factor Scores'!A212</f>
        <v>UGR14</v>
      </c>
      <c r="B2447" s="16" t="str">
        <f>'Limiting Factor Scores'!B212</f>
        <v>Upper Grande Ronde</v>
      </c>
      <c r="C2447" s="16" t="str">
        <f>'Limiting Factor Scores'!C212</f>
        <v>Altered Flow Timing</v>
      </c>
      <c r="D2447" s="18">
        <f>'Limiting Factor Scores'!D212</f>
        <v>0.72060000000000002</v>
      </c>
      <c r="E2447" s="19">
        <f>'Limiting Factor Scores'!E212</f>
        <v>1.44</v>
      </c>
      <c r="F2447" s="18">
        <f>'Limiting Factor Scores'!F212</f>
        <v>0.19900000000000001</v>
      </c>
      <c r="G2447" s="18">
        <f>'Limiting Factor Scores'!G212</f>
        <v>0.75182256859191421</v>
      </c>
      <c r="H2447" s="18">
        <f>'Limiting Factor Scores'!H212</f>
        <v>0.20922996745136474</v>
      </c>
      <c r="I2447" s="17">
        <f>LFAT!A143</f>
        <v>10</v>
      </c>
      <c r="J2447" s="16" t="str">
        <f>LFAT!B143</f>
        <v>Upland Treatments</v>
      </c>
      <c r="K2447" s="16" t="str">
        <f>LFAT!D143</f>
        <v>I</v>
      </c>
      <c r="L2447" s="19">
        <f>LFAT!F143</f>
        <v>0.5</v>
      </c>
      <c r="M2447" s="16" t="str">
        <f>LFAT!G143</f>
        <v>CD</v>
      </c>
      <c r="N2447" s="19">
        <f>LFAT!I143</f>
        <v>0.5</v>
      </c>
      <c r="O2447" s="18">
        <f>LFAT!J143</f>
        <v>0.25</v>
      </c>
      <c r="P2447" s="18">
        <f t="shared" si="114"/>
        <v>4.9750000000000003E-2</v>
      </c>
      <c r="Q2447" s="18">
        <f t="shared" si="115"/>
        <v>0.18795564214797855</v>
      </c>
      <c r="R2447" s="18">
        <f t="shared" si="116"/>
        <v>5.2307491862841185E-2</v>
      </c>
    </row>
    <row r="2448" spans="1:18" ht="18" customHeight="1" x14ac:dyDescent="0.2">
      <c r="A2448" s="16" t="str">
        <f>'Limiting Factor Scores'!A213</f>
        <v>UGR14</v>
      </c>
      <c r="B2448" s="16" t="str">
        <f>'Limiting Factor Scores'!B213</f>
        <v>Upper Grande Ronde</v>
      </c>
      <c r="C2448" s="16" t="str">
        <f>'Limiting Factor Scores'!C213</f>
        <v>Altered Primary Productivity</v>
      </c>
      <c r="D2448" s="18">
        <f>'Limiting Factor Scores'!D213</f>
        <v>0.72060000000000002</v>
      </c>
      <c r="E2448" s="19">
        <f>'Limiting Factor Scores'!E213</f>
        <v>3.11</v>
      </c>
      <c r="F2448" s="18">
        <f>'Limiting Factor Scores'!F213</f>
        <v>0.57474999999999998</v>
      </c>
      <c r="G2448" s="18">
        <f>'Limiting Factor Scores'!G213</f>
        <v>1.5057850614898822</v>
      </c>
      <c r="H2448" s="18">
        <f>'Limiting Factor Scores'!H213</f>
        <v>0.4312343583636814</v>
      </c>
      <c r="I2448" s="17">
        <f>LFAT!A150</f>
        <v>10</v>
      </c>
      <c r="J2448" s="16" t="str">
        <f>LFAT!B150</f>
        <v>Upland Treatments</v>
      </c>
      <c r="K2448" s="16" t="str">
        <f>LFAT!D150</f>
        <v>I</v>
      </c>
      <c r="L2448" s="19">
        <f>LFAT!F150</f>
        <v>0.5</v>
      </c>
      <c r="M2448" s="16" t="str">
        <f>LFAT!G150</f>
        <v>CD</v>
      </c>
      <c r="N2448" s="19">
        <f>LFAT!I150</f>
        <v>0.5</v>
      </c>
      <c r="O2448" s="18">
        <f>LFAT!J150</f>
        <v>0.25</v>
      </c>
      <c r="P2448" s="18">
        <f t="shared" si="114"/>
        <v>0.1436875</v>
      </c>
      <c r="Q2448" s="18">
        <f t="shared" si="115"/>
        <v>0.37644626537247056</v>
      </c>
      <c r="R2448" s="18">
        <f t="shared" si="116"/>
        <v>0.10780858959092035</v>
      </c>
    </row>
    <row r="2449" spans="1:18" ht="18" customHeight="1" x14ac:dyDescent="0.2">
      <c r="A2449" s="16" t="str">
        <f>'Limiting Factor Scores'!A214</f>
        <v>UGR14</v>
      </c>
      <c r="B2449" s="16" t="str">
        <f>'Limiting Factor Scores'!B214</f>
        <v>Upper Grande Ronde</v>
      </c>
      <c r="C2449" s="16" t="str">
        <f>'Limiting Factor Scores'!C214</f>
        <v>Anthropogenic Barriers</v>
      </c>
      <c r="D2449" s="18">
        <f>'Limiting Factor Scores'!D214</f>
        <v>0.72060000000000002</v>
      </c>
      <c r="E2449" s="19">
        <f>'Limiting Factor Scores'!E214</f>
        <v>2.71</v>
      </c>
      <c r="F2449" s="18">
        <f>'Limiting Factor Scores'!F214</f>
        <v>0.48475000000000001</v>
      </c>
      <c r="G2449" s="18">
        <f>'Limiting Factor Scores'!G214</f>
        <v>1.8538425821007873</v>
      </c>
      <c r="H2449" s="18">
        <f>'Limiting Factor Scores'!H214</f>
        <v>0.58714163712634249</v>
      </c>
      <c r="I2449" s="17">
        <f>LFAT!A137</f>
        <v>10</v>
      </c>
      <c r="J2449" s="16" t="str">
        <f>LFAT!B137</f>
        <v>Upland Treatments</v>
      </c>
      <c r="K2449" s="16" t="str">
        <f>LFAT!D137</f>
        <v>N</v>
      </c>
      <c r="L2449" s="19">
        <f>LFAT!F137</f>
        <v>0.1</v>
      </c>
      <c r="M2449" s="16" t="str">
        <f>LFAT!G137</f>
        <v>R</v>
      </c>
      <c r="N2449" s="19">
        <f>LFAT!I137</f>
        <v>0.1</v>
      </c>
      <c r="O2449" s="18">
        <f>LFAT!J137</f>
        <v>0.01</v>
      </c>
      <c r="P2449" s="18">
        <f t="shared" si="114"/>
        <v>4.8475000000000002E-3</v>
      </c>
      <c r="Q2449" s="18">
        <f t="shared" si="115"/>
        <v>1.8538425821007874E-2</v>
      </c>
      <c r="R2449" s="18">
        <f t="shared" si="116"/>
        <v>5.8714163712634253E-3</v>
      </c>
    </row>
    <row r="2450" spans="1:18" ht="18" customHeight="1" x14ac:dyDescent="0.2">
      <c r="A2450" s="16" t="str">
        <f>'Limiting Factor Scores'!A215</f>
        <v>UGR14</v>
      </c>
      <c r="B2450" s="16" t="str">
        <f>'Limiting Factor Scores'!B215</f>
        <v>Upper Grande Ronde</v>
      </c>
      <c r="C2450" s="16" t="str">
        <f>'Limiting Factor Scores'!C215</f>
        <v>Channel and Habitat Structure</v>
      </c>
      <c r="D2450" s="18">
        <f>'Limiting Factor Scores'!D215</f>
        <v>0.72060000000000002</v>
      </c>
      <c r="E2450" s="19">
        <f>'Limiting Factor Scores'!E215</f>
        <v>3</v>
      </c>
      <c r="F2450" s="18">
        <f>'Limiting Factor Scores'!F215</f>
        <v>0.55000000000000004</v>
      </c>
      <c r="G2450" s="18">
        <f>'Limiting Factor Scores'!G215</f>
        <v>3.4537328566332905</v>
      </c>
      <c r="H2450" s="18">
        <f>'Limiting Factor Scores'!H215</f>
        <v>1.0455468490671667</v>
      </c>
      <c r="I2450" s="17">
        <f>LFAT!A141</f>
        <v>10</v>
      </c>
      <c r="J2450" s="16" t="str">
        <f>LFAT!B141</f>
        <v>Upland Treatments</v>
      </c>
      <c r="K2450" s="16" t="str">
        <f>LFAT!D141</f>
        <v>N</v>
      </c>
      <c r="L2450" s="19">
        <f>LFAT!F141</f>
        <v>0.1</v>
      </c>
      <c r="M2450" s="16" t="str">
        <f>LFAT!G141</f>
        <v>R</v>
      </c>
      <c r="N2450" s="19">
        <f>LFAT!I141</f>
        <v>0.1</v>
      </c>
      <c r="O2450" s="18">
        <f>LFAT!J141</f>
        <v>0.01</v>
      </c>
      <c r="P2450" s="18">
        <f t="shared" si="114"/>
        <v>5.5000000000000005E-3</v>
      </c>
      <c r="Q2450" s="18">
        <f t="shared" si="115"/>
        <v>3.4537328566332903E-2</v>
      </c>
      <c r="R2450" s="18">
        <f t="shared" si="116"/>
        <v>1.0455468490671667E-2</v>
      </c>
    </row>
    <row r="2451" spans="1:18" ht="18" customHeight="1" x14ac:dyDescent="0.2">
      <c r="A2451" s="16" t="str">
        <f>'Limiting Factor Scores'!A216</f>
        <v>UGR14</v>
      </c>
      <c r="B2451" s="16" t="str">
        <f>'Limiting Factor Scores'!B216</f>
        <v>Upper Grande Ronde</v>
      </c>
      <c r="C2451" s="16" t="str">
        <f>'Limiting Factor Scores'!C216</f>
        <v>Decreased Sediment Quantity</v>
      </c>
      <c r="D2451" s="18">
        <f>'Limiting Factor Scores'!D216</f>
        <v>0.72060000000000002</v>
      </c>
      <c r="E2451" s="19">
        <f>'Limiting Factor Scores'!E216</f>
        <v>2.93</v>
      </c>
      <c r="F2451" s="18">
        <f>'Limiting Factor Scores'!F216</f>
        <v>0.53425</v>
      </c>
      <c r="G2451" s="18">
        <f>'Limiting Factor Scores'!G216</f>
        <v>1.9936492769507064</v>
      </c>
      <c r="H2451" s="18">
        <f>'Limiting Factor Scores'!H216</f>
        <v>0.59388749569927346</v>
      </c>
      <c r="I2451" s="17">
        <f>LFAT!A144</f>
        <v>10</v>
      </c>
      <c r="J2451" s="16" t="str">
        <f>LFAT!B144</f>
        <v>Upland Treatments</v>
      </c>
      <c r="K2451" s="16" t="str">
        <f>LFAT!D144</f>
        <v>I</v>
      </c>
      <c r="L2451" s="19">
        <f>LFAT!F144</f>
        <v>0.5</v>
      </c>
      <c r="M2451" s="16" t="str">
        <f>LFAT!G144</f>
        <v>CD</v>
      </c>
      <c r="N2451" s="19">
        <f>LFAT!I144</f>
        <v>0.5</v>
      </c>
      <c r="O2451" s="18">
        <f>LFAT!J144</f>
        <v>0.25</v>
      </c>
      <c r="P2451" s="18">
        <f t="shared" si="114"/>
        <v>0.1335625</v>
      </c>
      <c r="Q2451" s="18">
        <f t="shared" si="115"/>
        <v>0.49841231923767659</v>
      </c>
      <c r="R2451" s="18">
        <f t="shared" si="116"/>
        <v>0.14847187392481836</v>
      </c>
    </row>
    <row r="2452" spans="1:18" ht="18" customHeight="1" x14ac:dyDescent="0.2">
      <c r="A2452" s="16" t="str">
        <f>'Limiting Factor Scores'!A217</f>
        <v>UGR14</v>
      </c>
      <c r="B2452" s="16" t="str">
        <f>'Limiting Factor Scores'!B217</f>
        <v>Upper Grande Ronde</v>
      </c>
      <c r="C2452" s="16" t="str">
        <f>'Limiting Factor Scores'!C217</f>
        <v>Decreased Water Quantity</v>
      </c>
      <c r="D2452" s="18">
        <f>'Limiting Factor Scores'!D217</f>
        <v>0.72060000000000002</v>
      </c>
      <c r="E2452" s="19">
        <f>'Limiting Factor Scores'!E217</f>
        <v>2.08</v>
      </c>
      <c r="F2452" s="18">
        <f>'Limiting Factor Scores'!F217</f>
        <v>0.34300000000000003</v>
      </c>
      <c r="G2452" s="18">
        <f>'Limiting Factor Scores'!G217</f>
        <v>1.8519780302824753</v>
      </c>
      <c r="H2452" s="18">
        <f>'Limiting Factor Scores'!H217</f>
        <v>0.53525519468121163</v>
      </c>
      <c r="I2452" s="17">
        <f>LFAT!A142</f>
        <v>10</v>
      </c>
      <c r="J2452" s="16" t="str">
        <f>LFAT!B142</f>
        <v>Upland Treatments</v>
      </c>
      <c r="K2452" s="16" t="str">
        <f>LFAT!D142</f>
        <v>I</v>
      </c>
      <c r="L2452" s="19">
        <f>LFAT!F142</f>
        <v>0.5</v>
      </c>
      <c r="M2452" s="16" t="str">
        <f>LFAT!G142</f>
        <v>CD</v>
      </c>
      <c r="N2452" s="19">
        <f>LFAT!I142</f>
        <v>0.5</v>
      </c>
      <c r="O2452" s="18">
        <f>LFAT!J142</f>
        <v>0.25</v>
      </c>
      <c r="P2452" s="18">
        <f t="shared" si="114"/>
        <v>8.5750000000000007E-2</v>
      </c>
      <c r="Q2452" s="18">
        <f t="shared" si="115"/>
        <v>0.46299450757061883</v>
      </c>
      <c r="R2452" s="18">
        <f t="shared" si="116"/>
        <v>0.13381379867030291</v>
      </c>
    </row>
    <row r="2453" spans="1:18" ht="18" customHeight="1" x14ac:dyDescent="0.2">
      <c r="A2453" s="16" t="str">
        <f>'Limiting Factor Scores'!A218</f>
        <v>UGR14</v>
      </c>
      <c r="B2453" s="16" t="str">
        <f>'Limiting Factor Scores'!B218</f>
        <v>Upper Grande Ronde</v>
      </c>
      <c r="C2453" s="16" t="str">
        <f>'Limiting Factor Scores'!C218</f>
        <v>Floodplain Condition</v>
      </c>
      <c r="D2453" s="18">
        <f>'Limiting Factor Scores'!D218</f>
        <v>0.72060000000000002</v>
      </c>
      <c r="E2453" s="19">
        <f>'Limiting Factor Scores'!E218</f>
        <v>2.5499999999999998</v>
      </c>
      <c r="F2453" s="18">
        <f>'Limiting Factor Scores'!F218</f>
        <v>0.44874999999999998</v>
      </c>
      <c r="G2453" s="18">
        <f>'Limiting Factor Scores'!G218</f>
        <v>1.9656230840671585</v>
      </c>
      <c r="H2453" s="18">
        <f>'Limiting Factor Scores'!H218</f>
        <v>0.55808912991965065</v>
      </c>
      <c r="I2453" s="17">
        <f>LFAT!A139</f>
        <v>10</v>
      </c>
      <c r="J2453" s="16" t="str">
        <f>LFAT!B139</f>
        <v>Upland Treatments</v>
      </c>
      <c r="K2453" s="16" t="str">
        <f>LFAT!D139</f>
        <v>N</v>
      </c>
      <c r="L2453" s="19">
        <f>LFAT!F139</f>
        <v>0.1</v>
      </c>
      <c r="M2453" s="16" t="str">
        <f>LFAT!G139</f>
        <v>R</v>
      </c>
      <c r="N2453" s="19">
        <f>LFAT!I139</f>
        <v>0.1</v>
      </c>
      <c r="O2453" s="18">
        <f>LFAT!J139</f>
        <v>0.01</v>
      </c>
      <c r="P2453" s="18">
        <f t="shared" si="114"/>
        <v>4.4875000000000002E-3</v>
      </c>
      <c r="Q2453" s="18">
        <f t="shared" si="115"/>
        <v>1.9656230840671585E-2</v>
      </c>
      <c r="R2453" s="18">
        <f t="shared" si="116"/>
        <v>5.5808912991965063E-3</v>
      </c>
    </row>
    <row r="2454" spans="1:18" ht="18" customHeight="1" x14ac:dyDescent="0.2">
      <c r="A2454" s="16" t="str">
        <f>'Limiting Factor Scores'!A219</f>
        <v>UGR14</v>
      </c>
      <c r="B2454" s="16" t="str">
        <f>'Limiting Factor Scores'!B219</f>
        <v>Upper Grande Ronde</v>
      </c>
      <c r="C2454" s="16" t="str">
        <f>'Limiting Factor Scores'!C219</f>
        <v>Increased Sediment Quantity</v>
      </c>
      <c r="D2454" s="18">
        <f>'Limiting Factor Scores'!D219</f>
        <v>0.72060000000000002</v>
      </c>
      <c r="E2454" s="19">
        <f>'Limiting Factor Scores'!E219</f>
        <v>2.4900000000000002</v>
      </c>
      <c r="F2454" s="18">
        <f>'Limiting Factor Scores'!F219</f>
        <v>0.43525000000000003</v>
      </c>
      <c r="G2454" s="18">
        <f>'Limiting Factor Scores'!G219</f>
        <v>1.1403096094188279</v>
      </c>
      <c r="H2454" s="18">
        <f>'Limiting Factor Scores'!H219</f>
        <v>0.37515962125258401</v>
      </c>
      <c r="I2454" s="17">
        <f>LFAT!A145</f>
        <v>10</v>
      </c>
      <c r="J2454" s="16" t="str">
        <f>LFAT!B145</f>
        <v>Upland Treatments</v>
      </c>
      <c r="K2454" s="16" t="str">
        <f>LFAT!D145</f>
        <v>I</v>
      </c>
      <c r="L2454" s="19">
        <f>LFAT!F145</f>
        <v>0.5</v>
      </c>
      <c r="M2454" s="16" t="str">
        <f>LFAT!G145</f>
        <v>CD</v>
      </c>
      <c r="N2454" s="19">
        <f>LFAT!I145</f>
        <v>0.5</v>
      </c>
      <c r="O2454" s="18">
        <f>LFAT!J145</f>
        <v>0.25</v>
      </c>
      <c r="P2454" s="18">
        <f t="shared" si="114"/>
        <v>0.10881250000000001</v>
      </c>
      <c r="Q2454" s="18">
        <f t="shared" si="115"/>
        <v>0.28507740235470697</v>
      </c>
      <c r="R2454" s="18">
        <f t="shared" si="116"/>
        <v>9.3789905313146002E-2</v>
      </c>
    </row>
    <row r="2455" spans="1:18" ht="18" customHeight="1" x14ac:dyDescent="0.2">
      <c r="A2455" s="16" t="str">
        <f>'Limiting Factor Scores'!A220</f>
        <v>UGR14</v>
      </c>
      <c r="B2455" s="16" t="str">
        <f>'Limiting Factor Scores'!B220</f>
        <v>Upper Grande Ronde</v>
      </c>
      <c r="C2455" s="16" t="str">
        <f>'Limiting Factor Scores'!C220</f>
        <v>Non-Native Species Interactions and Competition</v>
      </c>
      <c r="D2455" s="18">
        <f>'Limiting Factor Scores'!D220</f>
        <v>0.72060000000000002</v>
      </c>
      <c r="E2455" s="19">
        <f>'Limiting Factor Scores'!E220</f>
        <v>2.71</v>
      </c>
      <c r="F2455" s="18">
        <f>'Limiting Factor Scores'!F220</f>
        <v>0.48475000000000001</v>
      </c>
      <c r="G2455" s="18">
        <f>'Limiting Factor Scores'!G220</f>
        <v>1.4047286323502954</v>
      </c>
      <c r="H2455" s="18">
        <f>'Limiting Factor Scores'!H220</f>
        <v>0.49552239147155608</v>
      </c>
      <c r="I2455" s="17">
        <f>LFAT!A151</f>
        <v>10</v>
      </c>
      <c r="J2455" s="16" t="str">
        <f>LFAT!B151</f>
        <v>Upland Treatments</v>
      </c>
      <c r="K2455" s="16" t="str">
        <f>LFAT!D151</f>
        <v>N</v>
      </c>
      <c r="L2455" s="19">
        <f>LFAT!F151</f>
        <v>0.1</v>
      </c>
      <c r="M2455" s="16" t="str">
        <f>LFAT!G151</f>
        <v>R</v>
      </c>
      <c r="N2455" s="19">
        <f>LFAT!I151</f>
        <v>0.1</v>
      </c>
      <c r="O2455" s="18">
        <f>LFAT!J151</f>
        <v>0.01</v>
      </c>
      <c r="P2455" s="18">
        <f t="shared" si="114"/>
        <v>4.8475000000000002E-3</v>
      </c>
      <c r="Q2455" s="18">
        <f t="shared" si="115"/>
        <v>1.4047286323502954E-2</v>
      </c>
      <c r="R2455" s="18">
        <f t="shared" si="116"/>
        <v>4.955223914715561E-3</v>
      </c>
    </row>
    <row r="2456" spans="1:18" ht="18" customHeight="1" x14ac:dyDescent="0.2">
      <c r="A2456" s="16" t="str">
        <f>'Limiting Factor Scores'!A221</f>
        <v>UGR14</v>
      </c>
      <c r="B2456" s="16" t="str">
        <f>'Limiting Factor Scores'!B221</f>
        <v>Upper Grande Ronde</v>
      </c>
      <c r="C2456" s="16" t="str">
        <f>'Limiting Factor Scores'!C221</f>
        <v>Predation</v>
      </c>
      <c r="D2456" s="18">
        <f>'Limiting Factor Scores'!D221</f>
        <v>0.72060000000000002</v>
      </c>
      <c r="E2456" s="19">
        <f>'Limiting Factor Scores'!E221</f>
        <v>2.29</v>
      </c>
      <c r="F2456" s="18">
        <f>'Limiting Factor Scores'!F221</f>
        <v>0.39024999999999999</v>
      </c>
      <c r="G2456" s="18">
        <f>'Limiting Factor Scores'!G221</f>
        <v>1.5105217204419079</v>
      </c>
      <c r="H2456" s="18">
        <f>'Limiting Factor Scores'!H221</f>
        <v>0.46183398130806663</v>
      </c>
      <c r="I2456" s="17">
        <f>LFAT!A149</f>
        <v>10</v>
      </c>
      <c r="J2456" s="16" t="str">
        <f>LFAT!B149</f>
        <v>Upland Treatments</v>
      </c>
      <c r="K2456" s="16" t="str">
        <f>LFAT!D149</f>
        <v>N</v>
      </c>
      <c r="L2456" s="19">
        <f>LFAT!F149</f>
        <v>0.1</v>
      </c>
      <c r="M2456" s="16" t="str">
        <f>LFAT!G149</f>
        <v>R</v>
      </c>
      <c r="N2456" s="19">
        <f>LFAT!I149</f>
        <v>0.1</v>
      </c>
      <c r="O2456" s="18">
        <f>LFAT!J149</f>
        <v>0.01</v>
      </c>
      <c r="P2456" s="18">
        <f t="shared" si="114"/>
        <v>3.9025000000000002E-3</v>
      </c>
      <c r="Q2456" s="18">
        <f t="shared" si="115"/>
        <v>1.510521720441908E-2</v>
      </c>
      <c r="R2456" s="18">
        <f t="shared" si="116"/>
        <v>4.6183398130806661E-3</v>
      </c>
    </row>
    <row r="2457" spans="1:18" ht="18" customHeight="1" x14ac:dyDescent="0.2">
      <c r="A2457" s="16" t="str">
        <f>'Limiting Factor Scores'!A222</f>
        <v>UGR14</v>
      </c>
      <c r="B2457" s="16" t="str">
        <f>'Limiting Factor Scores'!B222</f>
        <v>Upper Grande Ronde</v>
      </c>
      <c r="C2457" s="16" t="str">
        <f>'Limiting Factor Scores'!C222</f>
        <v>Riparian Condition</v>
      </c>
      <c r="D2457" s="18">
        <f>'Limiting Factor Scores'!D222</f>
        <v>0.72060000000000002</v>
      </c>
      <c r="E2457" s="19">
        <f>'Limiting Factor Scores'!E222</f>
        <v>2.5499999999999998</v>
      </c>
      <c r="F2457" s="18">
        <f>'Limiting Factor Scores'!F222</f>
        <v>0.44874999999999998</v>
      </c>
      <c r="G2457" s="18">
        <f>'Limiting Factor Scores'!G222</f>
        <v>2.0071991306343162</v>
      </c>
      <c r="H2457" s="18">
        <f>'Limiting Factor Scores'!H222</f>
        <v>0.64810127046753485</v>
      </c>
      <c r="I2457" s="17">
        <f>LFAT!A138</f>
        <v>10</v>
      </c>
      <c r="J2457" s="16" t="str">
        <f>LFAT!B138</f>
        <v>Upland Treatments</v>
      </c>
      <c r="K2457" s="16" t="str">
        <f>LFAT!D138</f>
        <v>N</v>
      </c>
      <c r="L2457" s="19">
        <f>LFAT!F138</f>
        <v>0.1</v>
      </c>
      <c r="M2457" s="16" t="str">
        <f>LFAT!G138</f>
        <v>R</v>
      </c>
      <c r="N2457" s="19">
        <f>LFAT!I138</f>
        <v>0.1</v>
      </c>
      <c r="O2457" s="18">
        <f>LFAT!J138</f>
        <v>0.01</v>
      </c>
      <c r="P2457" s="18">
        <f t="shared" si="114"/>
        <v>4.4875000000000002E-3</v>
      </c>
      <c r="Q2457" s="18">
        <f t="shared" si="115"/>
        <v>2.0071991306343163E-2</v>
      </c>
      <c r="R2457" s="18">
        <f t="shared" si="116"/>
        <v>6.4810127046753489E-3</v>
      </c>
    </row>
    <row r="2458" spans="1:18" ht="18" customHeight="1" x14ac:dyDescent="0.2">
      <c r="A2458" s="16" t="str">
        <f>'Limiting Factor Scores'!A223</f>
        <v>UGR14</v>
      </c>
      <c r="B2458" s="16" t="str">
        <f>'Limiting Factor Scores'!B223</f>
        <v>Upper Grande Ronde</v>
      </c>
      <c r="C2458" s="16" t="str">
        <f>'Limiting Factor Scores'!C223</f>
        <v>Side Channel and Wetland Habitat</v>
      </c>
      <c r="D2458" s="18">
        <f>'Limiting Factor Scores'!D223</f>
        <v>0.72060000000000002</v>
      </c>
      <c r="E2458" s="19">
        <f>'Limiting Factor Scores'!E223</f>
        <v>2.77</v>
      </c>
      <c r="F2458" s="18">
        <f>'Limiting Factor Scores'!F223</f>
        <v>0.49825000000000003</v>
      </c>
      <c r="G2458" s="18">
        <f>'Limiting Factor Scores'!G223</f>
        <v>2.7594707865273618</v>
      </c>
      <c r="H2458" s="18">
        <f>'Limiting Factor Scores'!H223</f>
        <v>0.80429853908366455</v>
      </c>
      <c r="I2458" s="17">
        <f>LFAT!A140</f>
        <v>10</v>
      </c>
      <c r="J2458" s="16" t="str">
        <f>LFAT!B140</f>
        <v>Upland Treatments</v>
      </c>
      <c r="K2458" s="16" t="str">
        <f>LFAT!D140</f>
        <v>N</v>
      </c>
      <c r="L2458" s="19">
        <f>LFAT!F140</f>
        <v>0.1</v>
      </c>
      <c r="M2458" s="16" t="str">
        <f>LFAT!G140</f>
        <v>R</v>
      </c>
      <c r="N2458" s="19">
        <f>LFAT!I140</f>
        <v>0.1</v>
      </c>
      <c r="O2458" s="18">
        <f>LFAT!J140</f>
        <v>0.01</v>
      </c>
      <c r="P2458" s="18">
        <f t="shared" si="114"/>
        <v>4.9824999999999999E-3</v>
      </c>
      <c r="Q2458" s="18">
        <f t="shared" si="115"/>
        <v>2.759470786527362E-2</v>
      </c>
      <c r="R2458" s="18">
        <f t="shared" si="116"/>
        <v>8.0429853908366451E-3</v>
      </c>
    </row>
    <row r="2459" spans="1:18" ht="18" customHeight="1" x14ac:dyDescent="0.2">
      <c r="A2459" s="16" t="str">
        <f>'Limiting Factor Scores'!A224</f>
        <v>UGR14</v>
      </c>
      <c r="B2459" s="16" t="str">
        <f>'Limiting Factor Scores'!B224</f>
        <v>Upper Grande Ronde</v>
      </c>
      <c r="C2459" s="16" t="str">
        <f>'Limiting Factor Scores'!C224</f>
        <v>Summer Water Temperature</v>
      </c>
      <c r="D2459" s="18">
        <f>'Limiting Factor Scores'!D224</f>
        <v>0.72060000000000002</v>
      </c>
      <c r="E2459" s="19">
        <f>'Limiting Factor Scores'!E224</f>
        <v>1.59</v>
      </c>
      <c r="F2459" s="18">
        <f>'Limiting Factor Scores'!F224</f>
        <v>0.23275000000000001</v>
      </c>
      <c r="G2459" s="18">
        <f>'Limiting Factor Scores'!G224</f>
        <v>1.1165336699760402</v>
      </c>
      <c r="H2459" s="18">
        <f>'Limiting Factor Scores'!H224</f>
        <v>0.34940795084401005</v>
      </c>
      <c r="I2459" s="17">
        <f>LFAT!A146</f>
        <v>10</v>
      </c>
      <c r="J2459" s="16" t="str">
        <f>LFAT!B146</f>
        <v>Upland Treatments</v>
      </c>
      <c r="K2459" s="16" t="str">
        <f>LFAT!D146</f>
        <v>I</v>
      </c>
      <c r="L2459" s="19">
        <f>LFAT!F146</f>
        <v>0.5</v>
      </c>
      <c r="M2459" s="16" t="str">
        <f>LFAT!G146</f>
        <v>CD</v>
      </c>
      <c r="N2459" s="19">
        <f>LFAT!I146</f>
        <v>0.5</v>
      </c>
      <c r="O2459" s="18">
        <f>LFAT!J146</f>
        <v>0.25</v>
      </c>
      <c r="P2459" s="18">
        <f t="shared" si="114"/>
        <v>5.8187500000000003E-2</v>
      </c>
      <c r="Q2459" s="18">
        <f t="shared" si="115"/>
        <v>0.27913341749401005</v>
      </c>
      <c r="R2459" s="18">
        <f t="shared" si="116"/>
        <v>8.7351987711002513E-2</v>
      </c>
    </row>
    <row r="2460" spans="1:18" ht="18" customHeight="1" x14ac:dyDescent="0.2">
      <c r="A2460" s="16" t="str">
        <f>'Limiting Factor Scores'!A225</f>
        <v>UGR14</v>
      </c>
      <c r="B2460" s="16" t="str">
        <f>'Limiting Factor Scores'!B225</f>
        <v>Upper Grande Ronde</v>
      </c>
      <c r="C2460" s="16" t="str">
        <f>'Limiting Factor Scores'!C225</f>
        <v>Water Quality</v>
      </c>
      <c r="D2460" s="18">
        <f>'Limiting Factor Scores'!D225</f>
        <v>0.72060000000000002</v>
      </c>
      <c r="E2460" s="19">
        <f>'Limiting Factor Scores'!E225</f>
        <v>1.26</v>
      </c>
      <c r="F2460" s="18">
        <f>'Limiting Factor Scores'!F225</f>
        <v>0.1585</v>
      </c>
      <c r="G2460" s="18">
        <f>'Limiting Factor Scores'!G225</f>
        <v>0.66489504660805243</v>
      </c>
      <c r="H2460" s="18">
        <f>'Limiting Factor Scores'!H225</f>
        <v>0.18456344342898925</v>
      </c>
      <c r="I2460" s="17">
        <f>LFAT!A148</f>
        <v>10</v>
      </c>
      <c r="J2460" s="16" t="str">
        <f>LFAT!B148</f>
        <v>Upland Treatments</v>
      </c>
      <c r="K2460" s="16" t="str">
        <f>LFAT!D148</f>
        <v>I</v>
      </c>
      <c r="L2460" s="19">
        <f>LFAT!F148</f>
        <v>0.5</v>
      </c>
      <c r="M2460" s="16" t="str">
        <f>LFAT!G148</f>
        <v>CD</v>
      </c>
      <c r="N2460" s="19">
        <f>LFAT!I148</f>
        <v>0.5</v>
      </c>
      <c r="O2460" s="18">
        <f>LFAT!J148</f>
        <v>0.25</v>
      </c>
      <c r="P2460" s="18">
        <f t="shared" si="114"/>
        <v>3.9625E-2</v>
      </c>
      <c r="Q2460" s="18">
        <f t="shared" si="115"/>
        <v>0.16622376165201311</v>
      </c>
      <c r="R2460" s="18">
        <f t="shared" si="116"/>
        <v>4.6140860857247314E-2</v>
      </c>
    </row>
    <row r="2461" spans="1:18" ht="18" customHeight="1" x14ac:dyDescent="0.2">
      <c r="A2461" s="16" t="str">
        <f>'Limiting Factor Scores'!A226</f>
        <v>UGR14</v>
      </c>
      <c r="B2461" s="16" t="str">
        <f>'Limiting Factor Scores'!B226</f>
        <v>Upper Grande Ronde</v>
      </c>
      <c r="C2461" s="16" t="str">
        <f>'Limiting Factor Scores'!C226</f>
        <v>Winter Water Temperature</v>
      </c>
      <c r="D2461" s="18">
        <f>'Limiting Factor Scores'!D226</f>
        <v>0.72060000000000002</v>
      </c>
      <c r="E2461" s="19">
        <f>'Limiting Factor Scores'!E226</f>
        <v>1</v>
      </c>
      <c r="F2461" s="18">
        <f>'Limiting Factor Scores'!F226</f>
        <v>0.1</v>
      </c>
      <c r="G2461" s="18">
        <f>'Limiting Factor Scores'!G226</f>
        <v>0.34537328572457993</v>
      </c>
      <c r="H2461" s="18">
        <f>'Limiting Factor Scores'!H226</f>
        <v>9.4069182868775386E-2</v>
      </c>
      <c r="I2461" s="17">
        <f>LFAT!A147</f>
        <v>10</v>
      </c>
      <c r="J2461" s="16" t="str">
        <f>LFAT!B147</f>
        <v>Upland Treatments</v>
      </c>
      <c r="K2461" s="16" t="str">
        <f>LFAT!D147</f>
        <v>N</v>
      </c>
      <c r="L2461" s="19">
        <f>LFAT!F147</f>
        <v>0.1</v>
      </c>
      <c r="M2461" s="16" t="str">
        <f>LFAT!G147</f>
        <v>R</v>
      </c>
      <c r="N2461" s="19">
        <f>LFAT!I147</f>
        <v>0.1</v>
      </c>
      <c r="O2461" s="18">
        <f>LFAT!J147</f>
        <v>0.01</v>
      </c>
      <c r="P2461" s="18">
        <f t="shared" si="114"/>
        <v>1E-3</v>
      </c>
      <c r="Q2461" s="18">
        <f t="shared" si="115"/>
        <v>3.4537328572457992E-3</v>
      </c>
      <c r="R2461" s="18">
        <f t="shared" si="116"/>
        <v>9.4069182868775384E-4</v>
      </c>
    </row>
    <row r="2462" spans="1:18" ht="18" customHeight="1" x14ac:dyDescent="0.2">
      <c r="A2462" s="16" t="str">
        <f>'Limiting Factor Scores'!A212</f>
        <v>UGR14</v>
      </c>
      <c r="B2462" s="16" t="str">
        <f>'Limiting Factor Scores'!B212</f>
        <v>Upper Grande Ronde</v>
      </c>
      <c r="C2462" s="16" t="str">
        <f>'Limiting Factor Scores'!C212</f>
        <v>Altered Flow Timing</v>
      </c>
      <c r="D2462" s="18">
        <f>'Limiting Factor Scores'!D212</f>
        <v>0.72060000000000002</v>
      </c>
      <c r="E2462" s="19">
        <f>'Limiting Factor Scores'!E212</f>
        <v>1.44</v>
      </c>
      <c r="F2462" s="18">
        <f>'Limiting Factor Scores'!F212</f>
        <v>0.19900000000000001</v>
      </c>
      <c r="G2462" s="18">
        <f>'Limiting Factor Scores'!G212</f>
        <v>0.75182256859191421</v>
      </c>
      <c r="H2462" s="18">
        <f>'Limiting Factor Scores'!H212</f>
        <v>0.20922996745136474</v>
      </c>
      <c r="I2462" s="17">
        <f>LFAT!A158</f>
        <v>11</v>
      </c>
      <c r="J2462" s="16" t="str">
        <f>LFAT!B158</f>
        <v>Species Management (non-native or unnatural)</v>
      </c>
      <c r="K2462" s="16" t="str">
        <f>LFAT!D158</f>
        <v>N</v>
      </c>
      <c r="L2462" s="19">
        <f>LFAT!F158</f>
        <v>0.1</v>
      </c>
      <c r="M2462" s="16" t="str">
        <f>LFAT!G158</f>
        <v>R</v>
      </c>
      <c r="N2462" s="19">
        <f>LFAT!I158</f>
        <v>0.1</v>
      </c>
      <c r="O2462" s="18">
        <f>LFAT!J158</f>
        <v>0.01</v>
      </c>
      <c r="P2462" s="18">
        <f t="shared" si="114"/>
        <v>1.99E-3</v>
      </c>
      <c r="Q2462" s="18">
        <f t="shared" si="115"/>
        <v>7.5182256859191426E-3</v>
      </c>
      <c r="R2462" s="18">
        <f t="shared" si="116"/>
        <v>2.0922996745136473E-3</v>
      </c>
    </row>
    <row r="2463" spans="1:18" ht="18" customHeight="1" x14ac:dyDescent="0.2">
      <c r="A2463" s="16" t="str">
        <f>'Limiting Factor Scores'!A213</f>
        <v>UGR14</v>
      </c>
      <c r="B2463" s="16" t="str">
        <f>'Limiting Factor Scores'!B213</f>
        <v>Upper Grande Ronde</v>
      </c>
      <c r="C2463" s="16" t="str">
        <f>'Limiting Factor Scores'!C213</f>
        <v>Altered Primary Productivity</v>
      </c>
      <c r="D2463" s="18">
        <f>'Limiting Factor Scores'!D213</f>
        <v>0.72060000000000002</v>
      </c>
      <c r="E2463" s="19">
        <f>'Limiting Factor Scores'!E213</f>
        <v>3.11</v>
      </c>
      <c r="F2463" s="18">
        <f>'Limiting Factor Scores'!F213</f>
        <v>0.57474999999999998</v>
      </c>
      <c r="G2463" s="18">
        <f>'Limiting Factor Scores'!G213</f>
        <v>1.5057850614898822</v>
      </c>
      <c r="H2463" s="18">
        <f>'Limiting Factor Scores'!H213</f>
        <v>0.4312343583636814</v>
      </c>
      <c r="I2463" s="17">
        <f>LFAT!A165</f>
        <v>11</v>
      </c>
      <c r="J2463" s="16" t="str">
        <f>LFAT!B165</f>
        <v>Species Management (non-native or unnatural)</v>
      </c>
      <c r="K2463" s="16" t="str">
        <f>LFAT!D165</f>
        <v>N</v>
      </c>
      <c r="L2463" s="19">
        <f>LFAT!F165</f>
        <v>0.1</v>
      </c>
      <c r="M2463" s="16" t="str">
        <f>LFAT!G165</f>
        <v>R</v>
      </c>
      <c r="N2463" s="19">
        <f>LFAT!I165</f>
        <v>0.1</v>
      </c>
      <c r="O2463" s="18">
        <f>LFAT!J165</f>
        <v>0.01</v>
      </c>
      <c r="P2463" s="18">
        <f t="shared" si="114"/>
        <v>5.7475E-3</v>
      </c>
      <c r="Q2463" s="18">
        <f t="shared" si="115"/>
        <v>1.5057850614898822E-2</v>
      </c>
      <c r="R2463" s="18">
        <f t="shared" si="116"/>
        <v>4.312343583636814E-3</v>
      </c>
    </row>
    <row r="2464" spans="1:18" ht="18" customHeight="1" x14ac:dyDescent="0.2">
      <c r="A2464" s="16" t="str">
        <f>'Limiting Factor Scores'!A214</f>
        <v>UGR14</v>
      </c>
      <c r="B2464" s="16" t="str">
        <f>'Limiting Factor Scores'!B214</f>
        <v>Upper Grande Ronde</v>
      </c>
      <c r="C2464" s="16" t="str">
        <f>'Limiting Factor Scores'!C214</f>
        <v>Anthropogenic Barriers</v>
      </c>
      <c r="D2464" s="18">
        <f>'Limiting Factor Scores'!D214</f>
        <v>0.72060000000000002</v>
      </c>
      <c r="E2464" s="19">
        <f>'Limiting Factor Scores'!E214</f>
        <v>2.71</v>
      </c>
      <c r="F2464" s="18">
        <f>'Limiting Factor Scores'!F214</f>
        <v>0.48475000000000001</v>
      </c>
      <c r="G2464" s="18">
        <f>'Limiting Factor Scores'!G214</f>
        <v>1.8538425821007873</v>
      </c>
      <c r="H2464" s="18">
        <f>'Limiting Factor Scores'!H214</f>
        <v>0.58714163712634249</v>
      </c>
      <c r="I2464" s="17">
        <f>LFAT!A152</f>
        <v>11</v>
      </c>
      <c r="J2464" s="16" t="str">
        <f>LFAT!B152</f>
        <v>Species Management (non-native or unnatural)</v>
      </c>
      <c r="K2464" s="16" t="str">
        <f>LFAT!D152</f>
        <v>N</v>
      </c>
      <c r="L2464" s="19">
        <f>LFAT!F152</f>
        <v>0.1</v>
      </c>
      <c r="M2464" s="16" t="str">
        <f>LFAT!G152</f>
        <v>R</v>
      </c>
      <c r="N2464" s="19">
        <f>LFAT!I152</f>
        <v>0.1</v>
      </c>
      <c r="O2464" s="18">
        <f>LFAT!J152</f>
        <v>0.01</v>
      </c>
      <c r="P2464" s="18">
        <f t="shared" si="114"/>
        <v>4.8475000000000002E-3</v>
      </c>
      <c r="Q2464" s="18">
        <f t="shared" si="115"/>
        <v>1.8538425821007874E-2</v>
      </c>
      <c r="R2464" s="18">
        <f t="shared" si="116"/>
        <v>5.8714163712634253E-3</v>
      </c>
    </row>
    <row r="2465" spans="1:18" ht="18" customHeight="1" x14ac:dyDescent="0.2">
      <c r="A2465" s="16" t="str">
        <f>'Limiting Factor Scores'!A215</f>
        <v>UGR14</v>
      </c>
      <c r="B2465" s="16" t="str">
        <f>'Limiting Factor Scores'!B215</f>
        <v>Upper Grande Ronde</v>
      </c>
      <c r="C2465" s="16" t="str">
        <f>'Limiting Factor Scores'!C215</f>
        <v>Channel and Habitat Structure</v>
      </c>
      <c r="D2465" s="18">
        <f>'Limiting Factor Scores'!D215</f>
        <v>0.72060000000000002</v>
      </c>
      <c r="E2465" s="19">
        <f>'Limiting Factor Scores'!E215</f>
        <v>3</v>
      </c>
      <c r="F2465" s="18">
        <f>'Limiting Factor Scores'!F215</f>
        <v>0.55000000000000004</v>
      </c>
      <c r="G2465" s="18">
        <f>'Limiting Factor Scores'!G215</f>
        <v>3.4537328566332905</v>
      </c>
      <c r="H2465" s="18">
        <f>'Limiting Factor Scores'!H215</f>
        <v>1.0455468490671667</v>
      </c>
      <c r="I2465" s="17">
        <f>LFAT!A156</f>
        <v>11</v>
      </c>
      <c r="J2465" s="16" t="str">
        <f>LFAT!B156</f>
        <v>Species Management (non-native or unnatural)</v>
      </c>
      <c r="K2465" s="16" t="str">
        <f>LFAT!D156</f>
        <v>N</v>
      </c>
      <c r="L2465" s="19">
        <f>LFAT!F156</f>
        <v>0.1</v>
      </c>
      <c r="M2465" s="16" t="str">
        <f>LFAT!G156</f>
        <v>R</v>
      </c>
      <c r="N2465" s="19">
        <f>LFAT!I156</f>
        <v>0.1</v>
      </c>
      <c r="O2465" s="18">
        <f>LFAT!J156</f>
        <v>0.01</v>
      </c>
      <c r="P2465" s="18">
        <f t="shared" si="114"/>
        <v>5.5000000000000005E-3</v>
      </c>
      <c r="Q2465" s="18">
        <f t="shared" si="115"/>
        <v>3.4537328566332903E-2</v>
      </c>
      <c r="R2465" s="18">
        <f t="shared" si="116"/>
        <v>1.0455468490671667E-2</v>
      </c>
    </row>
    <row r="2466" spans="1:18" ht="18" customHeight="1" x14ac:dyDescent="0.2">
      <c r="A2466" s="16" t="str">
        <f>'Limiting Factor Scores'!A216</f>
        <v>UGR14</v>
      </c>
      <c r="B2466" s="16" t="str">
        <f>'Limiting Factor Scores'!B216</f>
        <v>Upper Grande Ronde</v>
      </c>
      <c r="C2466" s="16" t="str">
        <f>'Limiting Factor Scores'!C216</f>
        <v>Decreased Sediment Quantity</v>
      </c>
      <c r="D2466" s="18">
        <f>'Limiting Factor Scores'!D216</f>
        <v>0.72060000000000002</v>
      </c>
      <c r="E2466" s="19">
        <f>'Limiting Factor Scores'!E216</f>
        <v>2.93</v>
      </c>
      <c r="F2466" s="18">
        <f>'Limiting Factor Scores'!F216</f>
        <v>0.53425</v>
      </c>
      <c r="G2466" s="18">
        <f>'Limiting Factor Scores'!G216</f>
        <v>1.9936492769507064</v>
      </c>
      <c r="H2466" s="18">
        <f>'Limiting Factor Scores'!H216</f>
        <v>0.59388749569927346</v>
      </c>
      <c r="I2466" s="17">
        <f>LFAT!A159</f>
        <v>11</v>
      </c>
      <c r="J2466" s="16" t="str">
        <f>LFAT!B159</f>
        <v>Species Management (non-native or unnatural)</v>
      </c>
      <c r="K2466" s="16" t="str">
        <f>LFAT!D159</f>
        <v>N</v>
      </c>
      <c r="L2466" s="19">
        <f>LFAT!F159</f>
        <v>0.1</v>
      </c>
      <c r="M2466" s="16" t="str">
        <f>LFAT!G159</f>
        <v>R</v>
      </c>
      <c r="N2466" s="19">
        <f>LFAT!I159</f>
        <v>0.1</v>
      </c>
      <c r="O2466" s="18">
        <f>LFAT!J159</f>
        <v>0.01</v>
      </c>
      <c r="P2466" s="18">
        <f t="shared" si="114"/>
        <v>5.3425E-3</v>
      </c>
      <c r="Q2466" s="18">
        <f t="shared" si="115"/>
        <v>1.9936492769507066E-2</v>
      </c>
      <c r="R2466" s="18">
        <f t="shared" si="116"/>
        <v>5.9388749569927344E-3</v>
      </c>
    </row>
    <row r="2467" spans="1:18" ht="18" customHeight="1" x14ac:dyDescent="0.2">
      <c r="A2467" s="16" t="str">
        <f>'Limiting Factor Scores'!A217</f>
        <v>UGR14</v>
      </c>
      <c r="B2467" s="16" t="str">
        <f>'Limiting Factor Scores'!B217</f>
        <v>Upper Grande Ronde</v>
      </c>
      <c r="C2467" s="16" t="str">
        <f>'Limiting Factor Scores'!C217</f>
        <v>Decreased Water Quantity</v>
      </c>
      <c r="D2467" s="18">
        <f>'Limiting Factor Scores'!D217</f>
        <v>0.72060000000000002</v>
      </c>
      <c r="E2467" s="19">
        <f>'Limiting Factor Scores'!E217</f>
        <v>2.08</v>
      </c>
      <c r="F2467" s="18">
        <f>'Limiting Factor Scores'!F217</f>
        <v>0.34300000000000003</v>
      </c>
      <c r="G2467" s="18">
        <f>'Limiting Factor Scores'!G217</f>
        <v>1.8519780302824753</v>
      </c>
      <c r="H2467" s="18">
        <f>'Limiting Factor Scores'!H217</f>
        <v>0.53525519468121163</v>
      </c>
      <c r="I2467" s="17">
        <f>LFAT!A157</f>
        <v>11</v>
      </c>
      <c r="J2467" s="16" t="str">
        <f>LFAT!B157</f>
        <v>Species Management (non-native or unnatural)</v>
      </c>
      <c r="K2467" s="16" t="str">
        <f>LFAT!D157</f>
        <v>N</v>
      </c>
      <c r="L2467" s="19">
        <f>LFAT!F157</f>
        <v>0.1</v>
      </c>
      <c r="M2467" s="16" t="str">
        <f>LFAT!G157</f>
        <v>R</v>
      </c>
      <c r="N2467" s="19">
        <f>LFAT!I157</f>
        <v>0.1</v>
      </c>
      <c r="O2467" s="18">
        <f>LFAT!J157</f>
        <v>0.01</v>
      </c>
      <c r="P2467" s="18">
        <f t="shared" si="114"/>
        <v>3.4300000000000003E-3</v>
      </c>
      <c r="Q2467" s="18">
        <f t="shared" si="115"/>
        <v>1.8519780302824754E-2</v>
      </c>
      <c r="R2467" s="18">
        <f t="shared" si="116"/>
        <v>5.3525519468121162E-3</v>
      </c>
    </row>
    <row r="2468" spans="1:18" ht="18" customHeight="1" x14ac:dyDescent="0.2">
      <c r="A2468" s="16" t="str">
        <f>'Limiting Factor Scores'!A218</f>
        <v>UGR14</v>
      </c>
      <c r="B2468" s="16" t="str">
        <f>'Limiting Factor Scores'!B218</f>
        <v>Upper Grande Ronde</v>
      </c>
      <c r="C2468" s="16" t="str">
        <f>'Limiting Factor Scores'!C218</f>
        <v>Floodplain Condition</v>
      </c>
      <c r="D2468" s="18">
        <f>'Limiting Factor Scores'!D218</f>
        <v>0.72060000000000002</v>
      </c>
      <c r="E2468" s="19">
        <f>'Limiting Factor Scores'!E218</f>
        <v>2.5499999999999998</v>
      </c>
      <c r="F2468" s="18">
        <f>'Limiting Factor Scores'!F218</f>
        <v>0.44874999999999998</v>
      </c>
      <c r="G2468" s="18">
        <f>'Limiting Factor Scores'!G218</f>
        <v>1.9656230840671585</v>
      </c>
      <c r="H2468" s="18">
        <f>'Limiting Factor Scores'!H218</f>
        <v>0.55808912991965065</v>
      </c>
      <c r="I2468" s="17">
        <f>LFAT!A154</f>
        <v>11</v>
      </c>
      <c r="J2468" s="16" t="str">
        <f>LFAT!B154</f>
        <v>Species Management (non-native or unnatural)</v>
      </c>
      <c r="K2468" s="16" t="str">
        <f>LFAT!D154</f>
        <v>N</v>
      </c>
      <c r="L2468" s="19">
        <f>LFAT!F154</f>
        <v>0.1</v>
      </c>
      <c r="M2468" s="16" t="str">
        <f>LFAT!G154</f>
        <v>R</v>
      </c>
      <c r="N2468" s="19">
        <f>LFAT!I154</f>
        <v>0.1</v>
      </c>
      <c r="O2468" s="18">
        <f>LFAT!J154</f>
        <v>0.01</v>
      </c>
      <c r="P2468" s="18">
        <f t="shared" si="114"/>
        <v>4.4875000000000002E-3</v>
      </c>
      <c r="Q2468" s="18">
        <f t="shared" si="115"/>
        <v>1.9656230840671585E-2</v>
      </c>
      <c r="R2468" s="18">
        <f t="shared" si="116"/>
        <v>5.5808912991965063E-3</v>
      </c>
    </row>
    <row r="2469" spans="1:18" ht="18" customHeight="1" x14ac:dyDescent="0.2">
      <c r="A2469" s="16" t="str">
        <f>'Limiting Factor Scores'!A219</f>
        <v>UGR14</v>
      </c>
      <c r="B2469" s="16" t="str">
        <f>'Limiting Factor Scores'!B219</f>
        <v>Upper Grande Ronde</v>
      </c>
      <c r="C2469" s="16" t="str">
        <f>'Limiting Factor Scores'!C219</f>
        <v>Increased Sediment Quantity</v>
      </c>
      <c r="D2469" s="18">
        <f>'Limiting Factor Scores'!D219</f>
        <v>0.72060000000000002</v>
      </c>
      <c r="E2469" s="19">
        <f>'Limiting Factor Scores'!E219</f>
        <v>2.4900000000000002</v>
      </c>
      <c r="F2469" s="18">
        <f>'Limiting Factor Scores'!F219</f>
        <v>0.43525000000000003</v>
      </c>
      <c r="G2469" s="18">
        <f>'Limiting Factor Scores'!G219</f>
        <v>1.1403096094188279</v>
      </c>
      <c r="H2469" s="18">
        <f>'Limiting Factor Scores'!H219</f>
        <v>0.37515962125258401</v>
      </c>
      <c r="I2469" s="17">
        <f>LFAT!A160</f>
        <v>11</v>
      </c>
      <c r="J2469" s="16" t="str">
        <f>LFAT!B160</f>
        <v>Species Management (non-native or unnatural)</v>
      </c>
      <c r="K2469" s="16" t="str">
        <f>LFAT!D160</f>
        <v>N</v>
      </c>
      <c r="L2469" s="19">
        <f>LFAT!F160</f>
        <v>0.1</v>
      </c>
      <c r="M2469" s="16" t="str">
        <f>LFAT!G160</f>
        <v>R</v>
      </c>
      <c r="N2469" s="19">
        <f>LFAT!I160</f>
        <v>0.1</v>
      </c>
      <c r="O2469" s="18">
        <f>LFAT!J160</f>
        <v>0.01</v>
      </c>
      <c r="P2469" s="18">
        <f t="shared" si="114"/>
        <v>4.3525000000000005E-3</v>
      </c>
      <c r="Q2469" s="18">
        <f t="shared" si="115"/>
        <v>1.1403096094188278E-2</v>
      </c>
      <c r="R2469" s="18">
        <f t="shared" si="116"/>
        <v>3.7515962125258401E-3</v>
      </c>
    </row>
    <row r="2470" spans="1:18" ht="18" customHeight="1" x14ac:dyDescent="0.2">
      <c r="A2470" s="16" t="str">
        <f>'Limiting Factor Scores'!A220</f>
        <v>UGR14</v>
      </c>
      <c r="B2470" s="16" t="str">
        <f>'Limiting Factor Scores'!B220</f>
        <v>Upper Grande Ronde</v>
      </c>
      <c r="C2470" s="16" t="str">
        <f>'Limiting Factor Scores'!C220</f>
        <v>Non-Native Species Interactions and Competition</v>
      </c>
      <c r="D2470" s="18">
        <f>'Limiting Factor Scores'!D220</f>
        <v>0.72060000000000002</v>
      </c>
      <c r="E2470" s="19">
        <f>'Limiting Factor Scores'!E220</f>
        <v>2.71</v>
      </c>
      <c r="F2470" s="18">
        <f>'Limiting Factor Scores'!F220</f>
        <v>0.48475000000000001</v>
      </c>
      <c r="G2470" s="18">
        <f>'Limiting Factor Scores'!G220</f>
        <v>1.4047286323502954</v>
      </c>
      <c r="H2470" s="18">
        <f>'Limiting Factor Scores'!H220</f>
        <v>0.49552239147155608</v>
      </c>
      <c r="I2470" s="17">
        <f>LFAT!A166</f>
        <v>11</v>
      </c>
      <c r="J2470" s="16" t="str">
        <f>LFAT!B166</f>
        <v>Species Management (non-native or unnatural)</v>
      </c>
      <c r="K2470" s="16" t="str">
        <f>LFAT!D166</f>
        <v>D</v>
      </c>
      <c r="L2470" s="19">
        <f>LFAT!F166</f>
        <v>1</v>
      </c>
      <c r="M2470" s="16" t="str">
        <f>LFAT!G166</f>
        <v>C</v>
      </c>
      <c r="N2470" s="19">
        <f>LFAT!I166</f>
        <v>1</v>
      </c>
      <c r="O2470" s="18">
        <f>LFAT!J166</f>
        <v>1</v>
      </c>
      <c r="P2470" s="18">
        <f t="shared" si="114"/>
        <v>0.48475000000000001</v>
      </c>
      <c r="Q2470" s="18">
        <f t="shared" si="115"/>
        <v>1.4047286323502954</v>
      </c>
      <c r="R2470" s="18">
        <f t="shared" si="116"/>
        <v>0.49552239147155608</v>
      </c>
    </row>
    <row r="2471" spans="1:18" ht="18" customHeight="1" x14ac:dyDescent="0.2">
      <c r="A2471" s="16" t="str">
        <f>'Limiting Factor Scores'!A221</f>
        <v>UGR14</v>
      </c>
      <c r="B2471" s="16" t="str">
        <f>'Limiting Factor Scores'!B221</f>
        <v>Upper Grande Ronde</v>
      </c>
      <c r="C2471" s="16" t="str">
        <f>'Limiting Factor Scores'!C221</f>
        <v>Predation</v>
      </c>
      <c r="D2471" s="18">
        <f>'Limiting Factor Scores'!D221</f>
        <v>0.72060000000000002</v>
      </c>
      <c r="E2471" s="19">
        <f>'Limiting Factor Scores'!E221</f>
        <v>2.29</v>
      </c>
      <c r="F2471" s="18">
        <f>'Limiting Factor Scores'!F221</f>
        <v>0.39024999999999999</v>
      </c>
      <c r="G2471" s="18">
        <f>'Limiting Factor Scores'!G221</f>
        <v>1.5105217204419079</v>
      </c>
      <c r="H2471" s="18">
        <f>'Limiting Factor Scores'!H221</f>
        <v>0.46183398130806663</v>
      </c>
      <c r="I2471" s="17">
        <f>LFAT!A164</f>
        <v>11</v>
      </c>
      <c r="J2471" s="16" t="str">
        <f>LFAT!B164</f>
        <v>Species Management (non-native or unnatural)</v>
      </c>
      <c r="K2471" s="16" t="str">
        <f>LFAT!D164</f>
        <v>D</v>
      </c>
      <c r="L2471" s="19">
        <f>LFAT!F164</f>
        <v>1</v>
      </c>
      <c r="M2471" s="16" t="str">
        <f>LFAT!G164</f>
        <v>C</v>
      </c>
      <c r="N2471" s="19">
        <f>LFAT!I164</f>
        <v>1</v>
      </c>
      <c r="O2471" s="18">
        <f>LFAT!J164</f>
        <v>1</v>
      </c>
      <c r="P2471" s="18">
        <f t="shared" si="114"/>
        <v>0.39024999999999999</v>
      </c>
      <c r="Q2471" s="18">
        <f t="shared" si="115"/>
        <v>1.5105217204419079</v>
      </c>
      <c r="R2471" s="18">
        <f t="shared" si="116"/>
        <v>0.46183398130806663</v>
      </c>
    </row>
    <row r="2472" spans="1:18" ht="18" customHeight="1" x14ac:dyDescent="0.2">
      <c r="A2472" s="16" t="str">
        <f>'Limiting Factor Scores'!A222</f>
        <v>UGR14</v>
      </c>
      <c r="B2472" s="16" t="str">
        <f>'Limiting Factor Scores'!B222</f>
        <v>Upper Grande Ronde</v>
      </c>
      <c r="C2472" s="16" t="str">
        <f>'Limiting Factor Scores'!C222</f>
        <v>Riparian Condition</v>
      </c>
      <c r="D2472" s="18">
        <f>'Limiting Factor Scores'!D222</f>
        <v>0.72060000000000002</v>
      </c>
      <c r="E2472" s="19">
        <f>'Limiting Factor Scores'!E222</f>
        <v>2.5499999999999998</v>
      </c>
      <c r="F2472" s="18">
        <f>'Limiting Factor Scores'!F222</f>
        <v>0.44874999999999998</v>
      </c>
      <c r="G2472" s="18">
        <f>'Limiting Factor Scores'!G222</f>
        <v>2.0071991306343162</v>
      </c>
      <c r="H2472" s="18">
        <f>'Limiting Factor Scores'!H222</f>
        <v>0.64810127046753485</v>
      </c>
      <c r="I2472" s="17">
        <f>LFAT!A153</f>
        <v>11</v>
      </c>
      <c r="J2472" s="16" t="str">
        <f>LFAT!B153</f>
        <v>Species Management (non-native or unnatural)</v>
      </c>
      <c r="K2472" s="16" t="str">
        <f>LFAT!D153</f>
        <v>N</v>
      </c>
      <c r="L2472" s="19">
        <f>LFAT!F153</f>
        <v>0.1</v>
      </c>
      <c r="M2472" s="16" t="str">
        <f>LFAT!G153</f>
        <v>R</v>
      </c>
      <c r="N2472" s="19">
        <f>LFAT!I153</f>
        <v>0.1</v>
      </c>
      <c r="O2472" s="18">
        <f>LFAT!J153</f>
        <v>0.01</v>
      </c>
      <c r="P2472" s="18">
        <f t="shared" si="114"/>
        <v>4.4875000000000002E-3</v>
      </c>
      <c r="Q2472" s="18">
        <f t="shared" si="115"/>
        <v>2.0071991306343163E-2</v>
      </c>
      <c r="R2472" s="18">
        <f t="shared" si="116"/>
        <v>6.4810127046753489E-3</v>
      </c>
    </row>
    <row r="2473" spans="1:18" ht="18" customHeight="1" x14ac:dyDescent="0.2">
      <c r="A2473" s="16" t="str">
        <f>'Limiting Factor Scores'!A223</f>
        <v>UGR14</v>
      </c>
      <c r="B2473" s="16" t="str">
        <f>'Limiting Factor Scores'!B223</f>
        <v>Upper Grande Ronde</v>
      </c>
      <c r="C2473" s="16" t="str">
        <f>'Limiting Factor Scores'!C223</f>
        <v>Side Channel and Wetland Habitat</v>
      </c>
      <c r="D2473" s="18">
        <f>'Limiting Factor Scores'!D223</f>
        <v>0.72060000000000002</v>
      </c>
      <c r="E2473" s="19">
        <f>'Limiting Factor Scores'!E223</f>
        <v>2.77</v>
      </c>
      <c r="F2473" s="18">
        <f>'Limiting Factor Scores'!F223</f>
        <v>0.49825000000000003</v>
      </c>
      <c r="G2473" s="18">
        <f>'Limiting Factor Scores'!G223</f>
        <v>2.7594707865273618</v>
      </c>
      <c r="H2473" s="18">
        <f>'Limiting Factor Scores'!H223</f>
        <v>0.80429853908366455</v>
      </c>
      <c r="I2473" s="17">
        <f>LFAT!A155</f>
        <v>11</v>
      </c>
      <c r="J2473" s="16" t="str">
        <f>LFAT!B155</f>
        <v>Species Management (non-native or unnatural)</v>
      </c>
      <c r="K2473" s="16" t="str">
        <f>LFAT!D155</f>
        <v>N</v>
      </c>
      <c r="L2473" s="19">
        <f>LFAT!F155</f>
        <v>0.1</v>
      </c>
      <c r="M2473" s="16" t="str">
        <f>LFAT!G155</f>
        <v>R</v>
      </c>
      <c r="N2473" s="19">
        <f>LFAT!I155</f>
        <v>0.1</v>
      </c>
      <c r="O2473" s="18">
        <f>LFAT!J155</f>
        <v>0.01</v>
      </c>
      <c r="P2473" s="18">
        <f t="shared" si="114"/>
        <v>4.9824999999999999E-3</v>
      </c>
      <c r="Q2473" s="18">
        <f t="shared" si="115"/>
        <v>2.759470786527362E-2</v>
      </c>
      <c r="R2473" s="18">
        <f t="shared" si="116"/>
        <v>8.0429853908366451E-3</v>
      </c>
    </row>
    <row r="2474" spans="1:18" ht="18" customHeight="1" x14ac:dyDescent="0.2">
      <c r="A2474" s="16" t="str">
        <f>'Limiting Factor Scores'!A224</f>
        <v>UGR14</v>
      </c>
      <c r="B2474" s="16" t="str">
        <f>'Limiting Factor Scores'!B224</f>
        <v>Upper Grande Ronde</v>
      </c>
      <c r="C2474" s="16" t="str">
        <f>'Limiting Factor Scores'!C224</f>
        <v>Summer Water Temperature</v>
      </c>
      <c r="D2474" s="18">
        <f>'Limiting Factor Scores'!D224</f>
        <v>0.72060000000000002</v>
      </c>
      <c r="E2474" s="19">
        <f>'Limiting Factor Scores'!E224</f>
        <v>1.59</v>
      </c>
      <c r="F2474" s="18">
        <f>'Limiting Factor Scores'!F224</f>
        <v>0.23275000000000001</v>
      </c>
      <c r="G2474" s="18">
        <f>'Limiting Factor Scores'!G224</f>
        <v>1.1165336699760402</v>
      </c>
      <c r="H2474" s="18">
        <f>'Limiting Factor Scores'!H224</f>
        <v>0.34940795084401005</v>
      </c>
      <c r="I2474" s="17">
        <f>LFAT!A161</f>
        <v>11</v>
      </c>
      <c r="J2474" s="16" t="str">
        <f>LFAT!B161</f>
        <v>Species Management (non-native or unnatural)</v>
      </c>
      <c r="K2474" s="16" t="str">
        <f>LFAT!D161</f>
        <v>N</v>
      </c>
      <c r="L2474" s="19">
        <f>LFAT!F161</f>
        <v>0.1</v>
      </c>
      <c r="M2474" s="16" t="str">
        <f>LFAT!G161</f>
        <v>R</v>
      </c>
      <c r="N2474" s="19">
        <f>LFAT!I161</f>
        <v>0.1</v>
      </c>
      <c r="O2474" s="18">
        <f>LFAT!J161</f>
        <v>0.01</v>
      </c>
      <c r="P2474" s="18">
        <f t="shared" si="114"/>
        <v>2.3275000000000001E-3</v>
      </c>
      <c r="Q2474" s="18">
        <f t="shared" si="115"/>
        <v>1.1165336699760402E-2</v>
      </c>
      <c r="R2474" s="18">
        <f t="shared" si="116"/>
        <v>3.4940795084401005E-3</v>
      </c>
    </row>
    <row r="2475" spans="1:18" ht="18" customHeight="1" x14ac:dyDescent="0.2">
      <c r="A2475" s="16" t="str">
        <f>'Limiting Factor Scores'!A225</f>
        <v>UGR14</v>
      </c>
      <c r="B2475" s="16" t="str">
        <f>'Limiting Factor Scores'!B225</f>
        <v>Upper Grande Ronde</v>
      </c>
      <c r="C2475" s="16" t="str">
        <f>'Limiting Factor Scores'!C225</f>
        <v>Water Quality</v>
      </c>
      <c r="D2475" s="18">
        <f>'Limiting Factor Scores'!D225</f>
        <v>0.72060000000000002</v>
      </c>
      <c r="E2475" s="19">
        <f>'Limiting Factor Scores'!E225</f>
        <v>1.26</v>
      </c>
      <c r="F2475" s="18">
        <f>'Limiting Factor Scores'!F225</f>
        <v>0.1585</v>
      </c>
      <c r="G2475" s="18">
        <f>'Limiting Factor Scores'!G225</f>
        <v>0.66489504660805243</v>
      </c>
      <c r="H2475" s="18">
        <f>'Limiting Factor Scores'!H225</f>
        <v>0.18456344342898925</v>
      </c>
      <c r="I2475" s="17">
        <f>LFAT!A163</f>
        <v>11</v>
      </c>
      <c r="J2475" s="16" t="str">
        <f>LFAT!B163</f>
        <v>Species Management (non-native or unnatural)</v>
      </c>
      <c r="K2475" s="16" t="str">
        <f>LFAT!D163</f>
        <v>N</v>
      </c>
      <c r="L2475" s="19">
        <f>LFAT!F163</f>
        <v>0.1</v>
      </c>
      <c r="M2475" s="16" t="str">
        <f>LFAT!G163</f>
        <v>R</v>
      </c>
      <c r="N2475" s="19">
        <f>LFAT!I163</f>
        <v>0.1</v>
      </c>
      <c r="O2475" s="18">
        <f>LFAT!J163</f>
        <v>0.01</v>
      </c>
      <c r="P2475" s="18">
        <f t="shared" si="114"/>
        <v>1.585E-3</v>
      </c>
      <c r="Q2475" s="18">
        <f t="shared" si="115"/>
        <v>6.6489504660805247E-3</v>
      </c>
      <c r="R2475" s="18">
        <f t="shared" si="116"/>
        <v>1.8456344342898925E-3</v>
      </c>
    </row>
    <row r="2476" spans="1:18" ht="18" customHeight="1" x14ac:dyDescent="0.2">
      <c r="A2476" s="16" t="str">
        <f>'Limiting Factor Scores'!A226</f>
        <v>UGR14</v>
      </c>
      <c r="B2476" s="16" t="str">
        <f>'Limiting Factor Scores'!B226</f>
        <v>Upper Grande Ronde</v>
      </c>
      <c r="C2476" s="16" t="str">
        <f>'Limiting Factor Scores'!C226</f>
        <v>Winter Water Temperature</v>
      </c>
      <c r="D2476" s="18">
        <f>'Limiting Factor Scores'!D226</f>
        <v>0.72060000000000002</v>
      </c>
      <c r="E2476" s="19">
        <f>'Limiting Factor Scores'!E226</f>
        <v>1</v>
      </c>
      <c r="F2476" s="18">
        <f>'Limiting Factor Scores'!F226</f>
        <v>0.1</v>
      </c>
      <c r="G2476" s="18">
        <f>'Limiting Factor Scores'!G226</f>
        <v>0.34537328572457993</v>
      </c>
      <c r="H2476" s="18">
        <f>'Limiting Factor Scores'!H226</f>
        <v>9.4069182868775386E-2</v>
      </c>
      <c r="I2476" s="17">
        <f>LFAT!A162</f>
        <v>11</v>
      </c>
      <c r="J2476" s="16" t="str">
        <f>LFAT!B162</f>
        <v>Species Management (non-native or unnatural)</v>
      </c>
      <c r="K2476" s="16" t="str">
        <f>LFAT!D162</f>
        <v>N</v>
      </c>
      <c r="L2476" s="19">
        <f>LFAT!F162</f>
        <v>0.1</v>
      </c>
      <c r="M2476" s="16" t="str">
        <f>LFAT!G162</f>
        <v>R</v>
      </c>
      <c r="N2476" s="19">
        <f>LFAT!I162</f>
        <v>0.1</v>
      </c>
      <c r="O2476" s="18">
        <f>LFAT!J162</f>
        <v>0.01</v>
      </c>
      <c r="P2476" s="18">
        <f t="shared" si="114"/>
        <v>1E-3</v>
      </c>
      <c r="Q2476" s="18">
        <f t="shared" si="115"/>
        <v>3.4537328572457992E-3</v>
      </c>
      <c r="R2476" s="18">
        <f t="shared" si="116"/>
        <v>9.4069182868775384E-4</v>
      </c>
    </row>
    <row r="2477" spans="1:18" ht="18" customHeight="1" x14ac:dyDescent="0.2">
      <c r="A2477" s="16" t="str">
        <f>'Limiting Factor Scores'!A227</f>
        <v>UGR15</v>
      </c>
      <c r="B2477" s="16" t="str">
        <f>'Limiting Factor Scores'!B227</f>
        <v>Upper Grande Ronde</v>
      </c>
      <c r="C2477" s="16" t="str">
        <f>'Limiting Factor Scores'!C227</f>
        <v>Altered Flow Timing</v>
      </c>
      <c r="D2477" s="18">
        <f>'Limiting Factor Scores'!D227</f>
        <v>0.61260000000000003</v>
      </c>
      <c r="E2477" s="19">
        <f>'Limiting Factor Scores'!E227</f>
        <v>2.29</v>
      </c>
      <c r="F2477" s="18">
        <f>'Limiting Factor Scores'!F227</f>
        <v>0.39024999999999999</v>
      </c>
      <c r="G2477" s="18">
        <f>'Limiting Factor Scores'!G227</f>
        <v>1.2533949150341526</v>
      </c>
      <c r="H2477" s="18">
        <f>'Limiting Factor Scores'!H227</f>
        <v>0.34881604813681594</v>
      </c>
      <c r="I2477" s="17">
        <f>LFAT!A8</f>
        <v>1</v>
      </c>
      <c r="J2477" s="16" t="str">
        <f>LFAT!B8</f>
        <v>Protect Land (Easement and Acquisition)</v>
      </c>
      <c r="K2477" s="16" t="str">
        <f>LFAT!D8</f>
        <v>I</v>
      </c>
      <c r="L2477" s="19">
        <f>LFAT!F8</f>
        <v>0.5</v>
      </c>
      <c r="M2477" s="16" t="str">
        <f>LFAT!G8</f>
        <v>CD</v>
      </c>
      <c r="N2477" s="19">
        <f>LFAT!I8</f>
        <v>0.5</v>
      </c>
      <c r="O2477" s="18">
        <f>LFAT!J8</f>
        <v>0.25</v>
      </c>
      <c r="P2477" s="18">
        <f t="shared" si="114"/>
        <v>9.7562499999999996E-2</v>
      </c>
      <c r="Q2477" s="18">
        <f t="shared" si="115"/>
        <v>0.31334872875853814</v>
      </c>
      <c r="R2477" s="18">
        <f t="shared" si="116"/>
        <v>8.7204012034203984E-2</v>
      </c>
    </row>
    <row r="2478" spans="1:18" ht="18" customHeight="1" x14ac:dyDescent="0.2">
      <c r="A2478" s="16" t="str">
        <f>'Limiting Factor Scores'!A228</f>
        <v>UGR15</v>
      </c>
      <c r="B2478" s="16" t="str">
        <f>'Limiting Factor Scores'!B228</f>
        <v>Upper Grande Ronde</v>
      </c>
      <c r="C2478" s="16" t="str">
        <f>'Limiting Factor Scores'!C228</f>
        <v>Altered Primary Productivity</v>
      </c>
      <c r="D2478" s="18">
        <f>'Limiting Factor Scores'!D228</f>
        <v>0.61260000000000003</v>
      </c>
      <c r="E2478" s="19">
        <f>'Limiting Factor Scores'!E228</f>
        <v>3.11</v>
      </c>
      <c r="F2478" s="18">
        <f>'Limiting Factor Scores'!F228</f>
        <v>0.57474999999999998</v>
      </c>
      <c r="G2478" s="18">
        <f>'Limiting Factor Scores'!G228</f>
        <v>1.2801053686770771</v>
      </c>
      <c r="H2478" s="18">
        <f>'Limiting Factor Scores'!H228</f>
        <v>0.36660306402108134</v>
      </c>
      <c r="I2478" s="17">
        <f>LFAT!A15</f>
        <v>1</v>
      </c>
      <c r="J2478" s="16" t="str">
        <f>LFAT!B15</f>
        <v>Protect Land (Easement and Acquisition)</v>
      </c>
      <c r="K2478" s="16" t="str">
        <f>LFAT!D15</f>
        <v>I</v>
      </c>
      <c r="L2478" s="19">
        <f>LFAT!F15</f>
        <v>0.5</v>
      </c>
      <c r="M2478" s="16" t="str">
        <f>LFAT!G15</f>
        <v>CD</v>
      </c>
      <c r="N2478" s="19">
        <f>LFAT!I15</f>
        <v>0.5</v>
      </c>
      <c r="O2478" s="18">
        <f>LFAT!J15</f>
        <v>0.25</v>
      </c>
      <c r="P2478" s="18">
        <f t="shared" si="114"/>
        <v>0.1436875</v>
      </c>
      <c r="Q2478" s="18">
        <f t="shared" si="115"/>
        <v>0.32002634216926928</v>
      </c>
      <c r="R2478" s="18">
        <f t="shared" si="116"/>
        <v>9.1650766005270334E-2</v>
      </c>
    </row>
    <row r="2479" spans="1:18" ht="18" customHeight="1" x14ac:dyDescent="0.2">
      <c r="A2479" s="16" t="str">
        <f>'Limiting Factor Scores'!A229</f>
        <v>UGR15</v>
      </c>
      <c r="B2479" s="16" t="str">
        <f>'Limiting Factor Scores'!B229</f>
        <v>Upper Grande Ronde</v>
      </c>
      <c r="C2479" s="16" t="str">
        <f>'Limiting Factor Scores'!C229</f>
        <v>Anthropogenic Barriers</v>
      </c>
      <c r="D2479" s="18">
        <f>'Limiting Factor Scores'!D229</f>
        <v>0.61260000000000003</v>
      </c>
      <c r="E2479" s="19">
        <f>'Limiting Factor Scores'!E229</f>
        <v>2.62</v>
      </c>
      <c r="F2479" s="18">
        <f>'Limiting Factor Scores'!F229</f>
        <v>0.46450000000000002</v>
      </c>
      <c r="G2479" s="18">
        <f>'Limiting Factor Scores'!G229</f>
        <v>1.5101618289605114</v>
      </c>
      <c r="H2479" s="18">
        <f>'Limiting Factor Scores'!H229</f>
        <v>0.47829243817282246</v>
      </c>
      <c r="I2479" s="17">
        <f>LFAT!A2</f>
        <v>1</v>
      </c>
      <c r="J2479" s="16" t="str">
        <f>LFAT!B2</f>
        <v>Protect Land (Easement and Acquisition)</v>
      </c>
      <c r="K2479" s="16" t="str">
        <f>LFAT!D2</f>
        <v>I</v>
      </c>
      <c r="L2479" s="19">
        <f>LFAT!F2</f>
        <v>0.5</v>
      </c>
      <c r="M2479" s="16" t="str">
        <f>LFAT!G2</f>
        <v>CD</v>
      </c>
      <c r="N2479" s="19">
        <f>LFAT!I2</f>
        <v>0.5</v>
      </c>
      <c r="O2479" s="18">
        <f>LFAT!J2</f>
        <v>0.25</v>
      </c>
      <c r="P2479" s="18">
        <f t="shared" si="114"/>
        <v>0.11612500000000001</v>
      </c>
      <c r="Q2479" s="18">
        <f t="shared" si="115"/>
        <v>0.37754045724012786</v>
      </c>
      <c r="R2479" s="18">
        <f t="shared" si="116"/>
        <v>0.11957310954320562</v>
      </c>
    </row>
    <row r="2480" spans="1:18" ht="18" customHeight="1" x14ac:dyDescent="0.2">
      <c r="A2480" s="16" t="str">
        <f>'Limiting Factor Scores'!A230</f>
        <v>UGR15</v>
      </c>
      <c r="B2480" s="16" t="str">
        <f>'Limiting Factor Scores'!B230</f>
        <v>Upper Grande Ronde</v>
      </c>
      <c r="C2480" s="16" t="str">
        <f>'Limiting Factor Scores'!C230</f>
        <v>Channel and Habitat Structure</v>
      </c>
      <c r="D2480" s="18">
        <f>'Limiting Factor Scores'!D230</f>
        <v>0.61260000000000003</v>
      </c>
      <c r="E2480" s="19">
        <f>'Limiting Factor Scores'!E230</f>
        <v>2.83</v>
      </c>
      <c r="F2480" s="18">
        <f>'Limiting Factor Scores'!F230</f>
        <v>0.51175000000000004</v>
      </c>
      <c r="G2480" s="18">
        <f>'Limiting Factor Scores'!G230</f>
        <v>2.7319115781683596</v>
      </c>
      <c r="H2480" s="18">
        <f>'Limiting Factor Scores'!H230</f>
        <v>0.82703024844498529</v>
      </c>
      <c r="I2480" s="17">
        <f>LFAT!A6</f>
        <v>1</v>
      </c>
      <c r="J2480" s="16" t="str">
        <f>LFAT!B6</f>
        <v>Protect Land (Easement and Acquisition)</v>
      </c>
      <c r="K2480" s="16" t="str">
        <f>LFAT!D6</f>
        <v>I</v>
      </c>
      <c r="L2480" s="19">
        <f>LFAT!F6</f>
        <v>0.5</v>
      </c>
      <c r="M2480" s="16" t="str">
        <f>LFAT!G6</f>
        <v>CD</v>
      </c>
      <c r="N2480" s="19">
        <f>LFAT!I6</f>
        <v>0.5</v>
      </c>
      <c r="O2480" s="18">
        <f>LFAT!J6</f>
        <v>0.25</v>
      </c>
      <c r="P2480" s="18">
        <f t="shared" si="114"/>
        <v>0.12793750000000001</v>
      </c>
      <c r="Q2480" s="18">
        <f t="shared" si="115"/>
        <v>0.6829778945420899</v>
      </c>
      <c r="R2480" s="18">
        <f t="shared" si="116"/>
        <v>0.20675756211124632</v>
      </c>
    </row>
    <row r="2481" spans="1:18" ht="18" customHeight="1" x14ac:dyDescent="0.2">
      <c r="A2481" s="16" t="str">
        <f>'Limiting Factor Scores'!A231</f>
        <v>UGR15</v>
      </c>
      <c r="B2481" s="16" t="str">
        <f>'Limiting Factor Scores'!B231</f>
        <v>Upper Grande Ronde</v>
      </c>
      <c r="C2481" s="16" t="str">
        <f>'Limiting Factor Scores'!C231</f>
        <v>Decreased Sediment Quantity</v>
      </c>
      <c r="D2481" s="18">
        <f>'Limiting Factor Scores'!D231</f>
        <v>0.61260000000000003</v>
      </c>
      <c r="E2481" s="19">
        <f>'Limiting Factor Scores'!E231</f>
        <v>4.78</v>
      </c>
      <c r="F2481" s="18">
        <f>'Limiting Factor Scores'!F231</f>
        <v>0.95050000000000001</v>
      </c>
      <c r="G2481" s="18">
        <f>'Limiting Factor Scores'!G231</f>
        <v>3.0153594109638333</v>
      </c>
      <c r="H2481" s="18">
        <f>'Limiting Factor Scores'!H231</f>
        <v>0.89824437523412248</v>
      </c>
      <c r="I2481" s="17">
        <f>LFAT!A9</f>
        <v>1</v>
      </c>
      <c r="J2481" s="16" t="str">
        <f>LFAT!B9</f>
        <v>Protect Land (Easement and Acquisition)</v>
      </c>
      <c r="K2481" s="16" t="str">
        <f>LFAT!D9</f>
        <v>I</v>
      </c>
      <c r="L2481" s="19">
        <f>LFAT!F9</f>
        <v>0.5</v>
      </c>
      <c r="M2481" s="16" t="str">
        <f>LFAT!G9</f>
        <v>CD</v>
      </c>
      <c r="N2481" s="19">
        <f>LFAT!I9</f>
        <v>0.5</v>
      </c>
      <c r="O2481" s="18">
        <f>LFAT!J9</f>
        <v>0.25</v>
      </c>
      <c r="P2481" s="18">
        <f t="shared" si="114"/>
        <v>0.237625</v>
      </c>
      <c r="Q2481" s="18">
        <f t="shared" si="115"/>
        <v>0.75383985274095833</v>
      </c>
      <c r="R2481" s="18">
        <f t="shared" si="116"/>
        <v>0.22456109380853062</v>
      </c>
    </row>
    <row r="2482" spans="1:18" ht="18" customHeight="1" x14ac:dyDescent="0.2">
      <c r="A2482" s="16" t="str">
        <f>'Limiting Factor Scores'!A232</f>
        <v>UGR15</v>
      </c>
      <c r="B2482" s="16" t="str">
        <f>'Limiting Factor Scores'!B232</f>
        <v>Upper Grande Ronde</v>
      </c>
      <c r="C2482" s="16" t="str">
        <f>'Limiting Factor Scores'!C232</f>
        <v>Decreased Water Quantity</v>
      </c>
      <c r="D2482" s="18">
        <f>'Limiting Factor Scores'!D232</f>
        <v>0.61260000000000003</v>
      </c>
      <c r="E2482" s="19">
        <f>'Limiting Factor Scores'!E232</f>
        <v>2.52</v>
      </c>
      <c r="F2482" s="18">
        <f>'Limiting Factor Scores'!F232</f>
        <v>0.442</v>
      </c>
      <c r="G2482" s="18">
        <f>'Limiting Factor Scores'!G232</f>
        <v>2.0288349345951655</v>
      </c>
      <c r="H2482" s="18">
        <f>'Limiting Factor Scores'!H232</f>
        <v>0.58637004334611009</v>
      </c>
      <c r="I2482" s="17">
        <f>LFAT!A7</f>
        <v>1</v>
      </c>
      <c r="J2482" s="16" t="str">
        <f>LFAT!B7</f>
        <v>Protect Land (Easement and Acquisition)</v>
      </c>
      <c r="K2482" s="16" t="str">
        <f>LFAT!D7</f>
        <v>I</v>
      </c>
      <c r="L2482" s="19">
        <f>LFAT!F7</f>
        <v>0.5</v>
      </c>
      <c r="M2482" s="16" t="str">
        <f>LFAT!G7</f>
        <v>CD</v>
      </c>
      <c r="N2482" s="19">
        <f>LFAT!I7</f>
        <v>0.5</v>
      </c>
      <c r="O2482" s="18">
        <f>LFAT!J7</f>
        <v>0.25</v>
      </c>
      <c r="P2482" s="18">
        <f t="shared" si="114"/>
        <v>0.1105</v>
      </c>
      <c r="Q2482" s="18">
        <f t="shared" si="115"/>
        <v>0.50720873364879138</v>
      </c>
      <c r="R2482" s="18">
        <f t="shared" si="116"/>
        <v>0.14659251083652752</v>
      </c>
    </row>
    <row r="2483" spans="1:18" ht="18" customHeight="1" x14ac:dyDescent="0.2">
      <c r="A2483" s="16" t="str">
        <f>'Limiting Factor Scores'!A233</f>
        <v>UGR15</v>
      </c>
      <c r="B2483" s="16" t="str">
        <f>'Limiting Factor Scores'!B233</f>
        <v>Upper Grande Ronde</v>
      </c>
      <c r="C2483" s="16" t="str">
        <f>'Limiting Factor Scores'!C233</f>
        <v>Floodplain Condition</v>
      </c>
      <c r="D2483" s="18">
        <f>'Limiting Factor Scores'!D233</f>
        <v>0.61260000000000003</v>
      </c>
      <c r="E2483" s="19">
        <f>'Limiting Factor Scores'!E233</f>
        <v>3.06</v>
      </c>
      <c r="F2483" s="18">
        <f>'Limiting Factor Scores'!F233</f>
        <v>0.5635</v>
      </c>
      <c r="G2483" s="18">
        <f>'Limiting Factor Scores'!G233</f>
        <v>2.098323465147943</v>
      </c>
      <c r="H2483" s="18">
        <f>'Limiting Factor Scores'!H233</f>
        <v>0.5957660583286023</v>
      </c>
      <c r="I2483" s="17">
        <f>LFAT!A4</f>
        <v>1</v>
      </c>
      <c r="J2483" s="16" t="str">
        <f>LFAT!B4</f>
        <v>Protect Land (Easement and Acquisition)</v>
      </c>
      <c r="K2483" s="16" t="str">
        <f>LFAT!D4</f>
        <v>I</v>
      </c>
      <c r="L2483" s="19">
        <f>LFAT!F4</f>
        <v>0.5</v>
      </c>
      <c r="M2483" s="16" t="str">
        <f>LFAT!G4</f>
        <v>CD</v>
      </c>
      <c r="N2483" s="19">
        <f>LFAT!I4</f>
        <v>0.5</v>
      </c>
      <c r="O2483" s="18">
        <f>LFAT!J4</f>
        <v>0.25</v>
      </c>
      <c r="P2483" s="18">
        <f t="shared" si="114"/>
        <v>0.140875</v>
      </c>
      <c r="Q2483" s="18">
        <f t="shared" si="115"/>
        <v>0.52458086628698575</v>
      </c>
      <c r="R2483" s="18">
        <f t="shared" si="116"/>
        <v>0.14894151458215057</v>
      </c>
    </row>
    <row r="2484" spans="1:18" ht="18" customHeight="1" x14ac:dyDescent="0.2">
      <c r="A2484" s="16" t="str">
        <f>'Limiting Factor Scores'!A234</f>
        <v>UGR15</v>
      </c>
      <c r="B2484" s="16" t="str">
        <f>'Limiting Factor Scores'!B234</f>
        <v>Upper Grande Ronde</v>
      </c>
      <c r="C2484" s="16" t="str">
        <f>'Limiting Factor Scores'!C234</f>
        <v>Increased Sediment Quantity</v>
      </c>
      <c r="D2484" s="18">
        <f>'Limiting Factor Scores'!D234</f>
        <v>0.61260000000000003</v>
      </c>
      <c r="E2484" s="19">
        <f>'Limiting Factor Scores'!E234</f>
        <v>2.2999999999999998</v>
      </c>
      <c r="F2484" s="18">
        <f>'Limiting Factor Scores'!F234</f>
        <v>0.39250000000000002</v>
      </c>
      <c r="G2484" s="18">
        <f>'Limiting Factor Scores'!G234</f>
        <v>0.87419113911396751</v>
      </c>
      <c r="H2484" s="18">
        <f>'Limiting Factor Scores'!H234</f>
        <v>0.2876071673372203</v>
      </c>
      <c r="I2484" s="17">
        <f>LFAT!A10</f>
        <v>1</v>
      </c>
      <c r="J2484" s="16" t="str">
        <f>LFAT!B10</f>
        <v>Protect Land (Easement and Acquisition)</v>
      </c>
      <c r="K2484" s="16" t="str">
        <f>LFAT!D10</f>
        <v>I</v>
      </c>
      <c r="L2484" s="19">
        <f>LFAT!F10</f>
        <v>0.5</v>
      </c>
      <c r="M2484" s="16" t="str">
        <f>LFAT!G10</f>
        <v>CD</v>
      </c>
      <c r="N2484" s="19">
        <f>LFAT!I10</f>
        <v>0.5</v>
      </c>
      <c r="O2484" s="18">
        <f>LFAT!J10</f>
        <v>0.25</v>
      </c>
      <c r="P2484" s="18">
        <f t="shared" si="114"/>
        <v>9.8125000000000004E-2</v>
      </c>
      <c r="Q2484" s="18">
        <f t="shared" si="115"/>
        <v>0.21854778477849188</v>
      </c>
      <c r="R2484" s="18">
        <f t="shared" si="116"/>
        <v>7.1901791834305076E-2</v>
      </c>
    </row>
    <row r="2485" spans="1:18" ht="18" customHeight="1" x14ac:dyDescent="0.2">
      <c r="A2485" s="16" t="str">
        <f>'Limiting Factor Scores'!A235</f>
        <v>UGR15</v>
      </c>
      <c r="B2485" s="16" t="str">
        <f>'Limiting Factor Scores'!B235</f>
        <v>Upper Grande Ronde</v>
      </c>
      <c r="C2485" s="16" t="str">
        <f>'Limiting Factor Scores'!C235</f>
        <v>Non-Native Species Interactions and Competition</v>
      </c>
      <c r="D2485" s="18">
        <f>'Limiting Factor Scores'!D235</f>
        <v>0.61260000000000003</v>
      </c>
      <c r="E2485" s="19">
        <f>'Limiting Factor Scores'!E235</f>
        <v>2.08</v>
      </c>
      <c r="F2485" s="18">
        <f>'Limiting Factor Scores'!F235</f>
        <v>0.34300000000000003</v>
      </c>
      <c r="G2485" s="18">
        <f>'Limiting Factor Scores'!G235</f>
        <v>0.84498980990994788</v>
      </c>
      <c r="H2485" s="18">
        <f>'Limiting Factor Scores'!H235</f>
        <v>0.29807278198289011</v>
      </c>
      <c r="I2485" s="17">
        <f>LFAT!A16</f>
        <v>1</v>
      </c>
      <c r="J2485" s="16" t="str">
        <f>LFAT!B16</f>
        <v>Protect Land (Easement and Acquisition)</v>
      </c>
      <c r="K2485" s="16" t="str">
        <f>LFAT!D16</f>
        <v>I</v>
      </c>
      <c r="L2485" s="19">
        <f>LFAT!F16</f>
        <v>0.5</v>
      </c>
      <c r="M2485" s="16" t="str">
        <f>LFAT!G16</f>
        <v>R</v>
      </c>
      <c r="N2485" s="19">
        <f>LFAT!I16</f>
        <v>0.1</v>
      </c>
      <c r="O2485" s="18">
        <f>LFAT!J16</f>
        <v>0.05</v>
      </c>
      <c r="P2485" s="18">
        <f t="shared" si="114"/>
        <v>1.7150000000000002E-2</v>
      </c>
      <c r="Q2485" s="18">
        <f t="shared" si="115"/>
        <v>4.2249490495497394E-2</v>
      </c>
      <c r="R2485" s="18">
        <f t="shared" si="116"/>
        <v>1.4903639099144507E-2</v>
      </c>
    </row>
    <row r="2486" spans="1:18" ht="18" customHeight="1" x14ac:dyDescent="0.2">
      <c r="A2486" s="16" t="str">
        <f>'Limiting Factor Scores'!A236</f>
        <v>UGR15</v>
      </c>
      <c r="B2486" s="16" t="str">
        <f>'Limiting Factor Scores'!B236</f>
        <v>Upper Grande Ronde</v>
      </c>
      <c r="C2486" s="16" t="str">
        <f>'Limiting Factor Scores'!C236</f>
        <v>Predation</v>
      </c>
      <c r="D2486" s="18">
        <f>'Limiting Factor Scores'!D236</f>
        <v>0.61260000000000003</v>
      </c>
      <c r="E2486" s="19">
        <f>'Limiting Factor Scores'!E236</f>
        <v>1.26</v>
      </c>
      <c r="F2486" s="18">
        <f>'Limiting Factor Scores'!F236</f>
        <v>0.1585</v>
      </c>
      <c r="G2486" s="18">
        <f>'Limiting Factor Scores'!G236</f>
        <v>0.52155013729543831</v>
      </c>
      <c r="H2486" s="18">
        <f>'Limiting Factor Scores'!H236</f>
        <v>0.15946118026588446</v>
      </c>
      <c r="I2486" s="17">
        <f>LFAT!A14</f>
        <v>1</v>
      </c>
      <c r="J2486" s="16" t="str">
        <f>LFAT!B14</f>
        <v>Protect Land (Easement and Acquisition)</v>
      </c>
      <c r="K2486" s="16" t="str">
        <f>LFAT!D14</f>
        <v>I</v>
      </c>
      <c r="L2486" s="19">
        <f>LFAT!F14</f>
        <v>0.5</v>
      </c>
      <c r="M2486" s="16" t="str">
        <f>LFAT!G14</f>
        <v>R</v>
      </c>
      <c r="N2486" s="19">
        <f>LFAT!I14</f>
        <v>0.1</v>
      </c>
      <c r="O2486" s="18">
        <f>LFAT!J14</f>
        <v>0.05</v>
      </c>
      <c r="P2486" s="18">
        <f t="shared" si="114"/>
        <v>7.9249999999999998E-3</v>
      </c>
      <c r="Q2486" s="18">
        <f t="shared" si="115"/>
        <v>2.6077506864771918E-2</v>
      </c>
      <c r="R2486" s="18">
        <f t="shared" si="116"/>
        <v>7.9730590132942227E-3</v>
      </c>
    </row>
    <row r="2487" spans="1:18" ht="18" customHeight="1" x14ac:dyDescent="0.2">
      <c r="A2487" s="16" t="str">
        <f>'Limiting Factor Scores'!A237</f>
        <v>UGR15</v>
      </c>
      <c r="B2487" s="16" t="str">
        <f>'Limiting Factor Scores'!B237</f>
        <v>Upper Grande Ronde</v>
      </c>
      <c r="C2487" s="16" t="str">
        <f>'Limiting Factor Scores'!C237</f>
        <v>Riparian Condition</v>
      </c>
      <c r="D2487" s="18">
        <f>'Limiting Factor Scores'!D237</f>
        <v>0.61260000000000003</v>
      </c>
      <c r="E2487" s="19">
        <f>'Limiting Factor Scores'!E237</f>
        <v>2.0499999999999998</v>
      </c>
      <c r="F2487" s="18">
        <f>'Limiting Factor Scores'!F237</f>
        <v>0.33624999999999999</v>
      </c>
      <c r="G2487" s="18">
        <f>'Limiting Factor Scores'!G237</f>
        <v>1.2785891841051316</v>
      </c>
      <c r="H2487" s="18">
        <f>'Limiting Factor Scores'!H237</f>
        <v>0.41284158705405194</v>
      </c>
      <c r="I2487" s="17">
        <f>LFAT!A3</f>
        <v>1</v>
      </c>
      <c r="J2487" s="16" t="str">
        <f>LFAT!B3</f>
        <v>Protect Land (Easement and Acquisition)</v>
      </c>
      <c r="K2487" s="16" t="str">
        <f>LFAT!D3</f>
        <v>I</v>
      </c>
      <c r="L2487" s="19">
        <f>LFAT!F3</f>
        <v>0.5</v>
      </c>
      <c r="M2487" s="16" t="str">
        <f>LFAT!G3</f>
        <v>C</v>
      </c>
      <c r="N2487" s="19">
        <f>LFAT!I3</f>
        <v>1</v>
      </c>
      <c r="O2487" s="18">
        <f>LFAT!J3</f>
        <v>0.5</v>
      </c>
      <c r="P2487" s="18">
        <f t="shared" si="114"/>
        <v>0.168125</v>
      </c>
      <c r="Q2487" s="18">
        <f t="shared" si="115"/>
        <v>0.63929459205256578</v>
      </c>
      <c r="R2487" s="18">
        <f t="shared" si="116"/>
        <v>0.20642079352702597</v>
      </c>
    </row>
    <row r="2488" spans="1:18" ht="18" customHeight="1" x14ac:dyDescent="0.2">
      <c r="A2488" s="16" t="str">
        <f>'Limiting Factor Scores'!A238</f>
        <v>UGR15</v>
      </c>
      <c r="B2488" s="16" t="str">
        <f>'Limiting Factor Scores'!B238</f>
        <v>Upper Grande Ronde</v>
      </c>
      <c r="C2488" s="16" t="str">
        <f>'Limiting Factor Scores'!C238</f>
        <v>Side Channel and Wetland Habitat</v>
      </c>
      <c r="D2488" s="18">
        <f>'Limiting Factor Scores'!D238</f>
        <v>0.61260000000000003</v>
      </c>
      <c r="E2488" s="19">
        <f>'Limiting Factor Scores'!E238</f>
        <v>2.5499999999999998</v>
      </c>
      <c r="F2488" s="18">
        <f>'Limiting Factor Scores'!F238</f>
        <v>0.44874999999999998</v>
      </c>
      <c r="G2488" s="18">
        <f>'Limiting Factor Scores'!G238</f>
        <v>2.1128355209573071</v>
      </c>
      <c r="H2488" s="18">
        <f>'Limiting Factor Scores'!H238</f>
        <v>0.61582479188648065</v>
      </c>
      <c r="I2488" s="17">
        <f>LFAT!A5</f>
        <v>1</v>
      </c>
      <c r="J2488" s="16" t="str">
        <f>LFAT!B5</f>
        <v>Protect Land (Easement and Acquisition)</v>
      </c>
      <c r="K2488" s="16" t="str">
        <f>LFAT!D5</f>
        <v>I</v>
      </c>
      <c r="L2488" s="19">
        <f>LFAT!F5</f>
        <v>0.5</v>
      </c>
      <c r="M2488" s="16" t="str">
        <f>LFAT!G5</f>
        <v>CD</v>
      </c>
      <c r="N2488" s="19">
        <f>LFAT!I5</f>
        <v>0.5</v>
      </c>
      <c r="O2488" s="18">
        <f>LFAT!J5</f>
        <v>0.25</v>
      </c>
      <c r="P2488" s="18">
        <f t="shared" si="114"/>
        <v>0.1121875</v>
      </c>
      <c r="Q2488" s="18">
        <f t="shared" si="115"/>
        <v>0.52820888023932677</v>
      </c>
      <c r="R2488" s="18">
        <f t="shared" si="116"/>
        <v>0.15395619797162016</v>
      </c>
    </row>
    <row r="2489" spans="1:18" ht="18" customHeight="1" x14ac:dyDescent="0.2">
      <c r="A2489" s="16" t="str">
        <f>'Limiting Factor Scores'!A239</f>
        <v>UGR15</v>
      </c>
      <c r="B2489" s="16" t="str">
        <f>'Limiting Factor Scores'!B239</f>
        <v>Upper Grande Ronde</v>
      </c>
      <c r="C2489" s="16" t="str">
        <f>'Limiting Factor Scores'!C239</f>
        <v>Summer Water Temperature</v>
      </c>
      <c r="D2489" s="18">
        <f>'Limiting Factor Scores'!D239</f>
        <v>0.61260000000000003</v>
      </c>
      <c r="E2489" s="19">
        <f>'Limiting Factor Scores'!E239</f>
        <v>3.17</v>
      </c>
      <c r="F2489" s="18">
        <f>'Limiting Factor Scores'!F239</f>
        <v>0.58825000000000005</v>
      </c>
      <c r="G2489" s="18">
        <f>'Limiting Factor Scores'!G239</f>
        <v>2.3989809813770915</v>
      </c>
      <c r="H2489" s="18">
        <f>'Limiting Factor Scores'!H239</f>
        <v>0.75073690239427293</v>
      </c>
      <c r="I2489" s="17">
        <f>LFAT!A11</f>
        <v>1</v>
      </c>
      <c r="J2489" s="16" t="str">
        <f>LFAT!B11</f>
        <v>Protect Land (Easement and Acquisition)</v>
      </c>
      <c r="K2489" s="16" t="str">
        <f>LFAT!D11</f>
        <v>I</v>
      </c>
      <c r="L2489" s="19">
        <f>LFAT!F11</f>
        <v>0.5</v>
      </c>
      <c r="M2489" s="16" t="str">
        <f>LFAT!G11</f>
        <v>R</v>
      </c>
      <c r="N2489" s="19">
        <f>LFAT!I11</f>
        <v>0.1</v>
      </c>
      <c r="O2489" s="18">
        <f>LFAT!J11</f>
        <v>0.05</v>
      </c>
      <c r="P2489" s="18">
        <f t="shared" si="114"/>
        <v>2.9412500000000005E-2</v>
      </c>
      <c r="Q2489" s="18">
        <f t="shared" si="115"/>
        <v>0.11994904906885458</v>
      </c>
      <c r="R2489" s="18">
        <f t="shared" si="116"/>
        <v>3.7536845119713648E-2</v>
      </c>
    </row>
    <row r="2490" spans="1:18" ht="18" customHeight="1" x14ac:dyDescent="0.2">
      <c r="A2490" s="16" t="str">
        <f>'Limiting Factor Scores'!A240</f>
        <v>UGR15</v>
      </c>
      <c r="B2490" s="16" t="str">
        <f>'Limiting Factor Scores'!B240</f>
        <v>Upper Grande Ronde</v>
      </c>
      <c r="C2490" s="16" t="str">
        <f>'Limiting Factor Scores'!C240</f>
        <v>Water Quality</v>
      </c>
      <c r="D2490" s="18">
        <f>'Limiting Factor Scores'!D240</f>
        <v>0.61260000000000003</v>
      </c>
      <c r="E2490" s="19">
        <f>'Limiting Factor Scores'!E240</f>
        <v>2.62</v>
      </c>
      <c r="F2490" s="18">
        <f>'Limiting Factor Scores'!F240</f>
        <v>0.46450000000000002</v>
      </c>
      <c r="G2490" s="18">
        <f>'Limiting Factor Scores'!G240</f>
        <v>1.6565032183042976</v>
      </c>
      <c r="H2490" s="18">
        <f>'Limiting Factor Scores'!H240</f>
        <v>0.45981683813275265</v>
      </c>
      <c r="I2490" s="17">
        <f>LFAT!A13</f>
        <v>1</v>
      </c>
      <c r="J2490" s="16" t="str">
        <f>LFAT!B13</f>
        <v>Protect Land (Easement and Acquisition)</v>
      </c>
      <c r="K2490" s="16" t="str">
        <f>LFAT!D13</f>
        <v>I</v>
      </c>
      <c r="L2490" s="19">
        <f>LFAT!F13</f>
        <v>0.5</v>
      </c>
      <c r="M2490" s="16" t="str">
        <f>LFAT!G13</f>
        <v>CD</v>
      </c>
      <c r="N2490" s="19">
        <f>LFAT!I13</f>
        <v>0.5</v>
      </c>
      <c r="O2490" s="18">
        <f>LFAT!J13</f>
        <v>0.25</v>
      </c>
      <c r="P2490" s="18">
        <f t="shared" si="114"/>
        <v>0.11612500000000001</v>
      </c>
      <c r="Q2490" s="18">
        <f t="shared" si="115"/>
        <v>0.4141258045760744</v>
      </c>
      <c r="R2490" s="18">
        <f t="shared" si="116"/>
        <v>0.11495420953318816</v>
      </c>
    </row>
    <row r="2491" spans="1:18" ht="18" customHeight="1" x14ac:dyDescent="0.2">
      <c r="A2491" s="16" t="str">
        <f>'Limiting Factor Scores'!A241</f>
        <v>UGR15</v>
      </c>
      <c r="B2491" s="16" t="str">
        <f>'Limiting Factor Scores'!B241</f>
        <v>Upper Grande Ronde</v>
      </c>
      <c r="C2491" s="16" t="str">
        <f>'Limiting Factor Scores'!C241</f>
        <v>Winter Water Temperature</v>
      </c>
      <c r="D2491" s="18">
        <f>'Limiting Factor Scores'!D241</f>
        <v>0.61260000000000003</v>
      </c>
      <c r="E2491" s="19">
        <f>'Limiting Factor Scores'!E241</f>
        <v>2.62</v>
      </c>
      <c r="F2491" s="18">
        <f>'Limiting Factor Scores'!F241</f>
        <v>0.46450000000000002</v>
      </c>
      <c r="G2491" s="18">
        <f>'Limiting Factor Scores'!G241</f>
        <v>1.3638204407549361</v>
      </c>
      <c r="H2491" s="18">
        <f>'Limiting Factor Scores'!H241</f>
        <v>0.37146322470307785</v>
      </c>
      <c r="I2491" s="17">
        <f>LFAT!A12</f>
        <v>1</v>
      </c>
      <c r="J2491" s="16" t="str">
        <f>LFAT!B12</f>
        <v>Protect Land (Easement and Acquisition)</v>
      </c>
      <c r="K2491" s="16" t="str">
        <f>LFAT!D12</f>
        <v>I</v>
      </c>
      <c r="L2491" s="19">
        <f>LFAT!F12</f>
        <v>0.5</v>
      </c>
      <c r="M2491" s="16" t="str">
        <f>LFAT!G12</f>
        <v>R</v>
      </c>
      <c r="N2491" s="19">
        <f>LFAT!I12</f>
        <v>0.1</v>
      </c>
      <c r="O2491" s="18">
        <f>LFAT!J12</f>
        <v>0.05</v>
      </c>
      <c r="P2491" s="18">
        <f t="shared" si="114"/>
        <v>2.3225000000000003E-2</v>
      </c>
      <c r="Q2491" s="18">
        <f t="shared" si="115"/>
        <v>6.819102203774681E-2</v>
      </c>
      <c r="R2491" s="18">
        <f t="shared" si="116"/>
        <v>1.8573161235153894E-2</v>
      </c>
    </row>
    <row r="2492" spans="1:18" ht="18" customHeight="1" x14ac:dyDescent="0.2">
      <c r="A2492" s="16" t="str">
        <f>'Limiting Factor Scores'!A227</f>
        <v>UGR15</v>
      </c>
      <c r="B2492" s="16" t="str">
        <f>'Limiting Factor Scores'!B227</f>
        <v>Upper Grande Ronde</v>
      </c>
      <c r="C2492" s="16" t="str">
        <f>'Limiting Factor Scores'!C227</f>
        <v>Altered Flow Timing</v>
      </c>
      <c r="D2492" s="18">
        <f>'Limiting Factor Scores'!D227</f>
        <v>0.61260000000000003</v>
      </c>
      <c r="E2492" s="19">
        <f>'Limiting Factor Scores'!E227</f>
        <v>2.29</v>
      </c>
      <c r="F2492" s="18">
        <f>'Limiting Factor Scores'!F227</f>
        <v>0.39024999999999999</v>
      </c>
      <c r="G2492" s="18">
        <f>'Limiting Factor Scores'!G227</f>
        <v>1.2533949150341526</v>
      </c>
      <c r="H2492" s="18">
        <f>'Limiting Factor Scores'!H227</f>
        <v>0.34881604813681594</v>
      </c>
      <c r="I2492" s="17">
        <f>LFAT!A23</f>
        <v>2</v>
      </c>
      <c r="J2492" s="16" t="str">
        <f>LFAT!B23</f>
        <v>Instream Complexity Improvement</v>
      </c>
      <c r="K2492" s="16" t="str">
        <f>LFAT!D23</f>
        <v>N</v>
      </c>
      <c r="L2492" s="19">
        <f>LFAT!F23</f>
        <v>0.1</v>
      </c>
      <c r="M2492" s="16" t="str">
        <f>LFAT!G23</f>
        <v>CD</v>
      </c>
      <c r="N2492" s="19">
        <f>LFAT!I23</f>
        <v>0.5</v>
      </c>
      <c r="O2492" s="18">
        <f>LFAT!J23</f>
        <v>0.05</v>
      </c>
      <c r="P2492" s="18">
        <f t="shared" si="114"/>
        <v>1.9512500000000002E-2</v>
      </c>
      <c r="Q2492" s="18">
        <f t="shared" si="115"/>
        <v>6.2669745751707626E-2</v>
      </c>
      <c r="R2492" s="18">
        <f t="shared" si="116"/>
        <v>1.7440802406840799E-2</v>
      </c>
    </row>
    <row r="2493" spans="1:18" ht="18" customHeight="1" x14ac:dyDescent="0.2">
      <c r="A2493" s="16" t="str">
        <f>'Limiting Factor Scores'!A228</f>
        <v>UGR15</v>
      </c>
      <c r="B2493" s="16" t="str">
        <f>'Limiting Factor Scores'!B228</f>
        <v>Upper Grande Ronde</v>
      </c>
      <c r="C2493" s="16" t="str">
        <f>'Limiting Factor Scores'!C228</f>
        <v>Altered Primary Productivity</v>
      </c>
      <c r="D2493" s="18">
        <f>'Limiting Factor Scores'!D228</f>
        <v>0.61260000000000003</v>
      </c>
      <c r="E2493" s="19">
        <f>'Limiting Factor Scores'!E228</f>
        <v>3.11</v>
      </c>
      <c r="F2493" s="18">
        <f>'Limiting Factor Scores'!F228</f>
        <v>0.57474999999999998</v>
      </c>
      <c r="G2493" s="18">
        <f>'Limiting Factor Scores'!G228</f>
        <v>1.2801053686770771</v>
      </c>
      <c r="H2493" s="18">
        <f>'Limiting Factor Scores'!H228</f>
        <v>0.36660306402108134</v>
      </c>
      <c r="I2493" s="17">
        <f>LFAT!A30</f>
        <v>2</v>
      </c>
      <c r="J2493" s="16" t="str">
        <f>LFAT!B30</f>
        <v>Instream Complexity Improvement</v>
      </c>
      <c r="K2493" s="16" t="str">
        <f>LFAT!D30</f>
        <v>N</v>
      </c>
      <c r="L2493" s="19">
        <f>LFAT!F30</f>
        <v>0.1</v>
      </c>
      <c r="M2493" s="16" t="str">
        <f>LFAT!G30</f>
        <v>R</v>
      </c>
      <c r="N2493" s="19">
        <f>LFAT!I30</f>
        <v>0.1</v>
      </c>
      <c r="O2493" s="18">
        <f>LFAT!J30</f>
        <v>0.01</v>
      </c>
      <c r="P2493" s="18">
        <f t="shared" si="114"/>
        <v>5.7475E-3</v>
      </c>
      <c r="Q2493" s="18">
        <f t="shared" si="115"/>
        <v>1.2801053686770772E-2</v>
      </c>
      <c r="R2493" s="18">
        <f t="shared" si="116"/>
        <v>3.6660306402108134E-3</v>
      </c>
    </row>
    <row r="2494" spans="1:18" ht="18" customHeight="1" x14ac:dyDescent="0.2">
      <c r="A2494" s="16" t="str">
        <f>'Limiting Factor Scores'!A229</f>
        <v>UGR15</v>
      </c>
      <c r="B2494" s="16" t="str">
        <f>'Limiting Factor Scores'!B229</f>
        <v>Upper Grande Ronde</v>
      </c>
      <c r="C2494" s="16" t="str">
        <f>'Limiting Factor Scores'!C229</f>
        <v>Anthropogenic Barriers</v>
      </c>
      <c r="D2494" s="18">
        <f>'Limiting Factor Scores'!D229</f>
        <v>0.61260000000000003</v>
      </c>
      <c r="E2494" s="19">
        <f>'Limiting Factor Scores'!E229</f>
        <v>2.62</v>
      </c>
      <c r="F2494" s="18">
        <f>'Limiting Factor Scores'!F229</f>
        <v>0.46450000000000002</v>
      </c>
      <c r="G2494" s="18">
        <f>'Limiting Factor Scores'!G229</f>
        <v>1.5101618289605114</v>
      </c>
      <c r="H2494" s="18">
        <f>'Limiting Factor Scores'!H229</f>
        <v>0.47829243817282246</v>
      </c>
      <c r="I2494" s="17">
        <f>LFAT!A17</f>
        <v>2</v>
      </c>
      <c r="J2494" s="16" t="str">
        <f>LFAT!B17</f>
        <v>Instream Complexity Improvement</v>
      </c>
      <c r="K2494" s="16" t="str">
        <f>LFAT!D17</f>
        <v>N</v>
      </c>
      <c r="L2494" s="19">
        <f>LFAT!F17</f>
        <v>0.1</v>
      </c>
      <c r="M2494" s="16" t="str">
        <f>LFAT!G17</f>
        <v>R</v>
      </c>
      <c r="N2494" s="19">
        <f>LFAT!I17</f>
        <v>0.1</v>
      </c>
      <c r="O2494" s="18">
        <f>LFAT!J17</f>
        <v>0.01</v>
      </c>
      <c r="P2494" s="18">
        <f t="shared" si="114"/>
        <v>4.6450000000000007E-3</v>
      </c>
      <c r="Q2494" s="18">
        <f t="shared" si="115"/>
        <v>1.5101618289605115E-2</v>
      </c>
      <c r="R2494" s="18">
        <f t="shared" si="116"/>
        <v>4.7829243817282246E-3</v>
      </c>
    </row>
    <row r="2495" spans="1:18" ht="18" customHeight="1" x14ac:dyDescent="0.2">
      <c r="A2495" s="16" t="str">
        <f>'Limiting Factor Scores'!A230</f>
        <v>UGR15</v>
      </c>
      <c r="B2495" s="16" t="str">
        <f>'Limiting Factor Scores'!B230</f>
        <v>Upper Grande Ronde</v>
      </c>
      <c r="C2495" s="16" t="str">
        <f>'Limiting Factor Scores'!C230</f>
        <v>Channel and Habitat Structure</v>
      </c>
      <c r="D2495" s="18">
        <f>'Limiting Factor Scores'!D230</f>
        <v>0.61260000000000003</v>
      </c>
      <c r="E2495" s="19">
        <f>'Limiting Factor Scores'!E230</f>
        <v>2.83</v>
      </c>
      <c r="F2495" s="18">
        <f>'Limiting Factor Scores'!F230</f>
        <v>0.51175000000000004</v>
      </c>
      <c r="G2495" s="18">
        <f>'Limiting Factor Scores'!G230</f>
        <v>2.7319115781683596</v>
      </c>
      <c r="H2495" s="18">
        <f>'Limiting Factor Scores'!H230</f>
        <v>0.82703024844498529</v>
      </c>
      <c r="I2495" s="17">
        <f>LFAT!A21</f>
        <v>2</v>
      </c>
      <c r="J2495" s="16" t="str">
        <f>LFAT!B21</f>
        <v>Instream Complexity Improvement</v>
      </c>
      <c r="K2495" s="16" t="str">
        <f>LFAT!D21</f>
        <v>D</v>
      </c>
      <c r="L2495" s="19">
        <f>LFAT!F21</f>
        <v>1</v>
      </c>
      <c r="M2495" s="16" t="str">
        <f>LFAT!G21</f>
        <v>C</v>
      </c>
      <c r="N2495" s="19">
        <f>LFAT!I21</f>
        <v>1</v>
      </c>
      <c r="O2495" s="18">
        <f>LFAT!J21</f>
        <v>1</v>
      </c>
      <c r="P2495" s="18">
        <f t="shared" si="114"/>
        <v>0.51175000000000004</v>
      </c>
      <c r="Q2495" s="18">
        <f t="shared" si="115"/>
        <v>2.7319115781683596</v>
      </c>
      <c r="R2495" s="18">
        <f t="shared" si="116"/>
        <v>0.82703024844498529</v>
      </c>
    </row>
    <row r="2496" spans="1:18" ht="18" customHeight="1" x14ac:dyDescent="0.2">
      <c r="A2496" s="16" t="str">
        <f>'Limiting Factor Scores'!A231</f>
        <v>UGR15</v>
      </c>
      <c r="B2496" s="16" t="str">
        <f>'Limiting Factor Scores'!B231</f>
        <v>Upper Grande Ronde</v>
      </c>
      <c r="C2496" s="16" t="str">
        <f>'Limiting Factor Scores'!C231</f>
        <v>Decreased Sediment Quantity</v>
      </c>
      <c r="D2496" s="18">
        <f>'Limiting Factor Scores'!D231</f>
        <v>0.61260000000000003</v>
      </c>
      <c r="E2496" s="19">
        <f>'Limiting Factor Scores'!E231</f>
        <v>4.78</v>
      </c>
      <c r="F2496" s="18">
        <f>'Limiting Factor Scores'!F231</f>
        <v>0.95050000000000001</v>
      </c>
      <c r="G2496" s="18">
        <f>'Limiting Factor Scores'!G231</f>
        <v>3.0153594109638333</v>
      </c>
      <c r="H2496" s="18">
        <f>'Limiting Factor Scores'!H231</f>
        <v>0.89824437523412248</v>
      </c>
      <c r="I2496" s="17">
        <f>LFAT!A24</f>
        <v>2</v>
      </c>
      <c r="J2496" s="16" t="str">
        <f>LFAT!B24</f>
        <v>Instream Complexity Improvement</v>
      </c>
      <c r="K2496" s="16" t="str">
        <f>LFAT!D24</f>
        <v>I</v>
      </c>
      <c r="L2496" s="19">
        <f>LFAT!F24</f>
        <v>0.5</v>
      </c>
      <c r="M2496" s="16" t="str">
        <f>LFAT!G24</f>
        <v>CD</v>
      </c>
      <c r="N2496" s="19">
        <f>LFAT!I24</f>
        <v>0.5</v>
      </c>
      <c r="O2496" s="18">
        <f>LFAT!J24</f>
        <v>0.25</v>
      </c>
      <c r="P2496" s="18">
        <f t="shared" si="114"/>
        <v>0.237625</v>
      </c>
      <c r="Q2496" s="18">
        <f t="shared" si="115"/>
        <v>0.75383985274095833</v>
      </c>
      <c r="R2496" s="18">
        <f t="shared" si="116"/>
        <v>0.22456109380853062</v>
      </c>
    </row>
    <row r="2497" spans="1:18" ht="18" customHeight="1" x14ac:dyDescent="0.2">
      <c r="A2497" s="16" t="str">
        <f>'Limiting Factor Scores'!A232</f>
        <v>UGR15</v>
      </c>
      <c r="B2497" s="16" t="str">
        <f>'Limiting Factor Scores'!B232</f>
        <v>Upper Grande Ronde</v>
      </c>
      <c r="C2497" s="16" t="str">
        <f>'Limiting Factor Scores'!C232</f>
        <v>Decreased Water Quantity</v>
      </c>
      <c r="D2497" s="18">
        <f>'Limiting Factor Scores'!D232</f>
        <v>0.61260000000000003</v>
      </c>
      <c r="E2497" s="19">
        <f>'Limiting Factor Scores'!E232</f>
        <v>2.52</v>
      </c>
      <c r="F2497" s="18">
        <f>'Limiting Factor Scores'!F232</f>
        <v>0.442</v>
      </c>
      <c r="G2497" s="18">
        <f>'Limiting Factor Scores'!G232</f>
        <v>2.0288349345951655</v>
      </c>
      <c r="H2497" s="18">
        <f>'Limiting Factor Scores'!H232</f>
        <v>0.58637004334611009</v>
      </c>
      <c r="I2497" s="17">
        <f>LFAT!A22</f>
        <v>2</v>
      </c>
      <c r="J2497" s="16" t="str">
        <f>LFAT!B22</f>
        <v>Instream Complexity Improvement</v>
      </c>
      <c r="K2497" s="16" t="str">
        <f>LFAT!D22</f>
        <v>N</v>
      </c>
      <c r="L2497" s="19">
        <f>LFAT!F22</f>
        <v>0.1</v>
      </c>
      <c r="M2497" s="16" t="str">
        <f>LFAT!G22</f>
        <v>R</v>
      </c>
      <c r="N2497" s="19">
        <f>LFAT!I22</f>
        <v>0.1</v>
      </c>
      <c r="O2497" s="18">
        <f>LFAT!J22</f>
        <v>0.01</v>
      </c>
      <c r="P2497" s="18">
        <f t="shared" si="114"/>
        <v>4.4200000000000003E-3</v>
      </c>
      <c r="Q2497" s="18">
        <f t="shared" si="115"/>
        <v>2.0288349345951657E-2</v>
      </c>
      <c r="R2497" s="18">
        <f t="shared" si="116"/>
        <v>5.8637004334611007E-3</v>
      </c>
    </row>
    <row r="2498" spans="1:18" ht="18" customHeight="1" x14ac:dyDescent="0.2">
      <c r="A2498" s="16" t="str">
        <f>'Limiting Factor Scores'!A233</f>
        <v>UGR15</v>
      </c>
      <c r="B2498" s="16" t="str">
        <f>'Limiting Factor Scores'!B233</f>
        <v>Upper Grande Ronde</v>
      </c>
      <c r="C2498" s="16" t="str">
        <f>'Limiting Factor Scores'!C233</f>
        <v>Floodplain Condition</v>
      </c>
      <c r="D2498" s="18">
        <f>'Limiting Factor Scores'!D233</f>
        <v>0.61260000000000003</v>
      </c>
      <c r="E2498" s="19">
        <f>'Limiting Factor Scores'!E233</f>
        <v>3.06</v>
      </c>
      <c r="F2498" s="18">
        <f>'Limiting Factor Scores'!F233</f>
        <v>0.5635</v>
      </c>
      <c r="G2498" s="18">
        <f>'Limiting Factor Scores'!G233</f>
        <v>2.098323465147943</v>
      </c>
      <c r="H2498" s="18">
        <f>'Limiting Factor Scores'!H233</f>
        <v>0.5957660583286023</v>
      </c>
      <c r="I2498" s="17">
        <f>LFAT!A19</f>
        <v>2</v>
      </c>
      <c r="J2498" s="16" t="str">
        <f>LFAT!B19</f>
        <v>Instream Complexity Improvement</v>
      </c>
      <c r="K2498" s="16" t="str">
        <f>LFAT!D19</f>
        <v>I</v>
      </c>
      <c r="L2498" s="19">
        <f>LFAT!F19</f>
        <v>0.5</v>
      </c>
      <c r="M2498" s="16" t="str">
        <f>LFAT!G19</f>
        <v>C</v>
      </c>
      <c r="N2498" s="19">
        <f>LFAT!I19</f>
        <v>1</v>
      </c>
      <c r="O2498" s="18">
        <f>LFAT!J19</f>
        <v>0.5</v>
      </c>
      <c r="P2498" s="18">
        <f t="shared" ref="P2498:P2561" si="117">F2498*O2498</f>
        <v>0.28175</v>
      </c>
      <c r="Q2498" s="18">
        <f t="shared" ref="Q2498:Q2561" si="118">G2498*O2498</f>
        <v>1.0491617325739715</v>
      </c>
      <c r="R2498" s="18">
        <f t="shared" ref="R2498:R2561" si="119">H2498*O2498</f>
        <v>0.29788302916430115</v>
      </c>
    </row>
    <row r="2499" spans="1:18" ht="18" customHeight="1" x14ac:dyDescent="0.2">
      <c r="A2499" s="16" t="str">
        <f>'Limiting Factor Scores'!A234</f>
        <v>UGR15</v>
      </c>
      <c r="B2499" s="16" t="str">
        <f>'Limiting Factor Scores'!B234</f>
        <v>Upper Grande Ronde</v>
      </c>
      <c r="C2499" s="16" t="str">
        <f>'Limiting Factor Scores'!C234</f>
        <v>Increased Sediment Quantity</v>
      </c>
      <c r="D2499" s="18">
        <f>'Limiting Factor Scores'!D234</f>
        <v>0.61260000000000003</v>
      </c>
      <c r="E2499" s="19">
        <f>'Limiting Factor Scores'!E234</f>
        <v>2.2999999999999998</v>
      </c>
      <c r="F2499" s="18">
        <f>'Limiting Factor Scores'!F234</f>
        <v>0.39250000000000002</v>
      </c>
      <c r="G2499" s="18">
        <f>'Limiting Factor Scores'!G234</f>
        <v>0.87419113911396751</v>
      </c>
      <c r="H2499" s="18">
        <f>'Limiting Factor Scores'!H234</f>
        <v>0.2876071673372203</v>
      </c>
      <c r="I2499" s="17">
        <f>LFAT!A25</f>
        <v>2</v>
      </c>
      <c r="J2499" s="16" t="str">
        <f>LFAT!B25</f>
        <v>Instream Complexity Improvement</v>
      </c>
      <c r="K2499" s="16" t="str">
        <f>LFAT!D25</f>
        <v>I</v>
      </c>
      <c r="L2499" s="19">
        <f>LFAT!F25</f>
        <v>0.5</v>
      </c>
      <c r="M2499" s="16" t="str">
        <f>LFAT!G25</f>
        <v>C</v>
      </c>
      <c r="N2499" s="19">
        <f>LFAT!I25</f>
        <v>1</v>
      </c>
      <c r="O2499" s="18">
        <f>LFAT!J25</f>
        <v>0.5</v>
      </c>
      <c r="P2499" s="18">
        <f t="shared" si="117"/>
        <v>0.19625000000000001</v>
      </c>
      <c r="Q2499" s="18">
        <f t="shared" si="118"/>
        <v>0.43709556955698375</v>
      </c>
      <c r="R2499" s="18">
        <f t="shared" si="119"/>
        <v>0.14380358366861015</v>
      </c>
    </row>
    <row r="2500" spans="1:18" ht="18" customHeight="1" x14ac:dyDescent="0.2">
      <c r="A2500" s="16" t="str">
        <f>'Limiting Factor Scores'!A235</f>
        <v>UGR15</v>
      </c>
      <c r="B2500" s="16" t="str">
        <f>'Limiting Factor Scores'!B235</f>
        <v>Upper Grande Ronde</v>
      </c>
      <c r="C2500" s="16" t="str">
        <f>'Limiting Factor Scores'!C235</f>
        <v>Non-Native Species Interactions and Competition</v>
      </c>
      <c r="D2500" s="18">
        <f>'Limiting Factor Scores'!D235</f>
        <v>0.61260000000000003</v>
      </c>
      <c r="E2500" s="19">
        <f>'Limiting Factor Scores'!E235</f>
        <v>2.08</v>
      </c>
      <c r="F2500" s="18">
        <f>'Limiting Factor Scores'!F235</f>
        <v>0.34300000000000003</v>
      </c>
      <c r="G2500" s="18">
        <f>'Limiting Factor Scores'!G235</f>
        <v>0.84498980990994788</v>
      </c>
      <c r="H2500" s="18">
        <f>'Limiting Factor Scores'!H235</f>
        <v>0.29807278198289011</v>
      </c>
      <c r="I2500" s="17">
        <f>LFAT!A31</f>
        <v>2</v>
      </c>
      <c r="J2500" s="16" t="str">
        <f>LFAT!B31</f>
        <v>Instream Complexity Improvement</v>
      </c>
      <c r="K2500" s="16" t="str">
        <f>LFAT!D31</f>
        <v>I</v>
      </c>
      <c r="L2500" s="19">
        <f>LFAT!F31</f>
        <v>0.5</v>
      </c>
      <c r="M2500" s="16" t="str">
        <f>LFAT!G31</f>
        <v>CD</v>
      </c>
      <c r="N2500" s="19">
        <f>LFAT!I31</f>
        <v>0.5</v>
      </c>
      <c r="O2500" s="18">
        <f>LFAT!J31</f>
        <v>0.25</v>
      </c>
      <c r="P2500" s="18">
        <f t="shared" si="117"/>
        <v>8.5750000000000007E-2</v>
      </c>
      <c r="Q2500" s="18">
        <f t="shared" si="118"/>
        <v>0.21124745247748697</v>
      </c>
      <c r="R2500" s="18">
        <f t="shared" si="119"/>
        <v>7.4518195495722528E-2</v>
      </c>
    </row>
    <row r="2501" spans="1:18" ht="18" customHeight="1" x14ac:dyDescent="0.2">
      <c r="A2501" s="16" t="str">
        <f>'Limiting Factor Scores'!A236</f>
        <v>UGR15</v>
      </c>
      <c r="B2501" s="16" t="str">
        <f>'Limiting Factor Scores'!B236</f>
        <v>Upper Grande Ronde</v>
      </c>
      <c r="C2501" s="16" t="str">
        <f>'Limiting Factor Scores'!C236</f>
        <v>Predation</v>
      </c>
      <c r="D2501" s="18">
        <f>'Limiting Factor Scores'!D236</f>
        <v>0.61260000000000003</v>
      </c>
      <c r="E2501" s="19">
        <f>'Limiting Factor Scores'!E236</f>
        <v>1.26</v>
      </c>
      <c r="F2501" s="18">
        <f>'Limiting Factor Scores'!F236</f>
        <v>0.1585</v>
      </c>
      <c r="G2501" s="18">
        <f>'Limiting Factor Scores'!G236</f>
        <v>0.52155013729543831</v>
      </c>
      <c r="H2501" s="18">
        <f>'Limiting Factor Scores'!H236</f>
        <v>0.15946118026588446</v>
      </c>
      <c r="I2501" s="17">
        <f>LFAT!A29</f>
        <v>2</v>
      </c>
      <c r="J2501" s="16" t="str">
        <f>LFAT!B29</f>
        <v>Instream Complexity Improvement</v>
      </c>
      <c r="K2501" s="16" t="str">
        <f>LFAT!D29</f>
        <v>I</v>
      </c>
      <c r="L2501" s="19">
        <f>LFAT!F29</f>
        <v>0.5</v>
      </c>
      <c r="M2501" s="16" t="str">
        <f>LFAT!G29</f>
        <v>CD</v>
      </c>
      <c r="N2501" s="19">
        <f>LFAT!I29</f>
        <v>0.5</v>
      </c>
      <c r="O2501" s="18">
        <f>LFAT!J29</f>
        <v>0.25</v>
      </c>
      <c r="P2501" s="18">
        <f t="shared" si="117"/>
        <v>3.9625E-2</v>
      </c>
      <c r="Q2501" s="18">
        <f t="shared" si="118"/>
        <v>0.13038753432385958</v>
      </c>
      <c r="R2501" s="18">
        <f t="shared" si="119"/>
        <v>3.9865295066471115E-2</v>
      </c>
    </row>
    <row r="2502" spans="1:18" ht="18" customHeight="1" x14ac:dyDescent="0.2">
      <c r="A2502" s="16" t="str">
        <f>'Limiting Factor Scores'!A237</f>
        <v>UGR15</v>
      </c>
      <c r="B2502" s="16" t="str">
        <f>'Limiting Factor Scores'!B237</f>
        <v>Upper Grande Ronde</v>
      </c>
      <c r="C2502" s="16" t="str">
        <f>'Limiting Factor Scores'!C237</f>
        <v>Riparian Condition</v>
      </c>
      <c r="D2502" s="18">
        <f>'Limiting Factor Scores'!D237</f>
        <v>0.61260000000000003</v>
      </c>
      <c r="E2502" s="19">
        <f>'Limiting Factor Scores'!E237</f>
        <v>2.0499999999999998</v>
      </c>
      <c r="F2502" s="18">
        <f>'Limiting Factor Scores'!F237</f>
        <v>0.33624999999999999</v>
      </c>
      <c r="G2502" s="18">
        <f>'Limiting Factor Scores'!G237</f>
        <v>1.2785891841051316</v>
      </c>
      <c r="H2502" s="18">
        <f>'Limiting Factor Scores'!H237</f>
        <v>0.41284158705405194</v>
      </c>
      <c r="I2502" s="17">
        <f>LFAT!A18</f>
        <v>2</v>
      </c>
      <c r="J2502" s="16" t="str">
        <f>LFAT!B18</f>
        <v>Instream Complexity Improvement</v>
      </c>
      <c r="K2502" s="16" t="str">
        <f>LFAT!D18</f>
        <v>I</v>
      </c>
      <c r="L2502" s="19">
        <f>LFAT!F18</f>
        <v>0.5</v>
      </c>
      <c r="M2502" s="16" t="str">
        <f>LFAT!G18</f>
        <v>CD</v>
      </c>
      <c r="N2502" s="19">
        <f>LFAT!I18</f>
        <v>0.5</v>
      </c>
      <c r="O2502" s="18">
        <f>LFAT!J18</f>
        <v>0.25</v>
      </c>
      <c r="P2502" s="18">
        <f t="shared" si="117"/>
        <v>8.4062499999999998E-2</v>
      </c>
      <c r="Q2502" s="18">
        <f t="shared" si="118"/>
        <v>0.31964729602628289</v>
      </c>
      <c r="R2502" s="18">
        <f t="shared" si="119"/>
        <v>0.10321039676351298</v>
      </c>
    </row>
    <row r="2503" spans="1:18" ht="18" customHeight="1" x14ac:dyDescent="0.2">
      <c r="A2503" s="16" t="str">
        <f>'Limiting Factor Scores'!A238</f>
        <v>UGR15</v>
      </c>
      <c r="B2503" s="16" t="str">
        <f>'Limiting Factor Scores'!B238</f>
        <v>Upper Grande Ronde</v>
      </c>
      <c r="C2503" s="16" t="str">
        <f>'Limiting Factor Scores'!C238</f>
        <v>Side Channel and Wetland Habitat</v>
      </c>
      <c r="D2503" s="18">
        <f>'Limiting Factor Scores'!D238</f>
        <v>0.61260000000000003</v>
      </c>
      <c r="E2503" s="19">
        <f>'Limiting Factor Scores'!E238</f>
        <v>2.5499999999999998</v>
      </c>
      <c r="F2503" s="18">
        <f>'Limiting Factor Scores'!F238</f>
        <v>0.44874999999999998</v>
      </c>
      <c r="G2503" s="18">
        <f>'Limiting Factor Scores'!G238</f>
        <v>2.1128355209573071</v>
      </c>
      <c r="H2503" s="18">
        <f>'Limiting Factor Scores'!H238</f>
        <v>0.61582479188648065</v>
      </c>
      <c r="I2503" s="17">
        <f>LFAT!A20</f>
        <v>2</v>
      </c>
      <c r="J2503" s="16" t="str">
        <f>LFAT!B20</f>
        <v>Instream Complexity Improvement</v>
      </c>
      <c r="K2503" s="16" t="str">
        <f>LFAT!D20</f>
        <v>D</v>
      </c>
      <c r="L2503" s="19">
        <f>LFAT!F20</f>
        <v>1</v>
      </c>
      <c r="M2503" s="16" t="str">
        <f>LFAT!G20</f>
        <v>C</v>
      </c>
      <c r="N2503" s="19">
        <f>LFAT!I20</f>
        <v>1</v>
      </c>
      <c r="O2503" s="18">
        <f>LFAT!J20</f>
        <v>1</v>
      </c>
      <c r="P2503" s="18">
        <f t="shared" si="117"/>
        <v>0.44874999999999998</v>
      </c>
      <c r="Q2503" s="18">
        <f t="shared" si="118"/>
        <v>2.1128355209573071</v>
      </c>
      <c r="R2503" s="18">
        <f t="shared" si="119"/>
        <v>0.61582479188648065</v>
      </c>
    </row>
    <row r="2504" spans="1:18" ht="18" customHeight="1" x14ac:dyDescent="0.2">
      <c r="A2504" s="16" t="str">
        <f>'Limiting Factor Scores'!A239</f>
        <v>UGR15</v>
      </c>
      <c r="B2504" s="16" t="str">
        <f>'Limiting Factor Scores'!B239</f>
        <v>Upper Grande Ronde</v>
      </c>
      <c r="C2504" s="16" t="str">
        <f>'Limiting Factor Scores'!C239</f>
        <v>Summer Water Temperature</v>
      </c>
      <c r="D2504" s="18">
        <f>'Limiting Factor Scores'!D239</f>
        <v>0.61260000000000003</v>
      </c>
      <c r="E2504" s="19">
        <f>'Limiting Factor Scores'!E239</f>
        <v>3.17</v>
      </c>
      <c r="F2504" s="18">
        <f>'Limiting Factor Scores'!F239</f>
        <v>0.58825000000000005</v>
      </c>
      <c r="G2504" s="18">
        <f>'Limiting Factor Scores'!G239</f>
        <v>2.3989809813770915</v>
      </c>
      <c r="H2504" s="18">
        <f>'Limiting Factor Scores'!H239</f>
        <v>0.75073690239427293</v>
      </c>
      <c r="I2504" s="17">
        <f>LFAT!A26</f>
        <v>2</v>
      </c>
      <c r="J2504" s="16" t="str">
        <f>LFAT!B26</f>
        <v>Instream Complexity Improvement</v>
      </c>
      <c r="K2504" s="16" t="str">
        <f>LFAT!D26</f>
        <v>I</v>
      </c>
      <c r="L2504" s="19">
        <f>LFAT!F26</f>
        <v>0.5</v>
      </c>
      <c r="M2504" s="16" t="str">
        <f>LFAT!G26</f>
        <v>CD</v>
      </c>
      <c r="N2504" s="19">
        <f>LFAT!I26</f>
        <v>0.5</v>
      </c>
      <c r="O2504" s="18">
        <f>LFAT!J26</f>
        <v>0.25</v>
      </c>
      <c r="P2504" s="18">
        <f t="shared" si="117"/>
        <v>0.14706250000000001</v>
      </c>
      <c r="Q2504" s="18">
        <f t="shared" si="118"/>
        <v>0.59974524534427287</v>
      </c>
      <c r="R2504" s="18">
        <f t="shared" si="119"/>
        <v>0.18768422559856823</v>
      </c>
    </row>
    <row r="2505" spans="1:18" ht="18" customHeight="1" x14ac:dyDescent="0.2">
      <c r="A2505" s="16" t="str">
        <f>'Limiting Factor Scores'!A240</f>
        <v>UGR15</v>
      </c>
      <c r="B2505" s="16" t="str">
        <f>'Limiting Factor Scores'!B240</f>
        <v>Upper Grande Ronde</v>
      </c>
      <c r="C2505" s="16" t="str">
        <f>'Limiting Factor Scores'!C240</f>
        <v>Water Quality</v>
      </c>
      <c r="D2505" s="18">
        <f>'Limiting Factor Scores'!D240</f>
        <v>0.61260000000000003</v>
      </c>
      <c r="E2505" s="19">
        <f>'Limiting Factor Scores'!E240</f>
        <v>2.62</v>
      </c>
      <c r="F2505" s="18">
        <f>'Limiting Factor Scores'!F240</f>
        <v>0.46450000000000002</v>
      </c>
      <c r="G2505" s="18">
        <f>'Limiting Factor Scores'!G240</f>
        <v>1.6565032183042976</v>
      </c>
      <c r="H2505" s="18">
        <f>'Limiting Factor Scores'!H240</f>
        <v>0.45981683813275265</v>
      </c>
      <c r="I2505" s="17">
        <f>LFAT!A28</f>
        <v>2</v>
      </c>
      <c r="J2505" s="16" t="str">
        <f>LFAT!B28</f>
        <v>Instream Complexity Improvement</v>
      </c>
      <c r="K2505" s="16" t="str">
        <f>LFAT!D28</f>
        <v>N</v>
      </c>
      <c r="L2505" s="19">
        <f>LFAT!F28</f>
        <v>0.1</v>
      </c>
      <c r="M2505" s="16" t="str">
        <f>LFAT!G28</f>
        <v>R</v>
      </c>
      <c r="N2505" s="19">
        <f>LFAT!I28</f>
        <v>0.1</v>
      </c>
      <c r="O2505" s="18">
        <f>LFAT!J28</f>
        <v>0.01</v>
      </c>
      <c r="P2505" s="18">
        <f t="shared" si="117"/>
        <v>4.6450000000000007E-3</v>
      </c>
      <c r="Q2505" s="18">
        <f t="shared" si="118"/>
        <v>1.6565032183042977E-2</v>
      </c>
      <c r="R2505" s="18">
        <f t="shared" si="119"/>
        <v>4.5981683813275265E-3</v>
      </c>
    </row>
    <row r="2506" spans="1:18" ht="18" customHeight="1" x14ac:dyDescent="0.2">
      <c r="A2506" s="16" t="str">
        <f>'Limiting Factor Scores'!A241</f>
        <v>UGR15</v>
      </c>
      <c r="B2506" s="16" t="str">
        <f>'Limiting Factor Scores'!B241</f>
        <v>Upper Grande Ronde</v>
      </c>
      <c r="C2506" s="16" t="str">
        <f>'Limiting Factor Scores'!C241</f>
        <v>Winter Water Temperature</v>
      </c>
      <c r="D2506" s="18">
        <f>'Limiting Factor Scores'!D241</f>
        <v>0.61260000000000003</v>
      </c>
      <c r="E2506" s="19">
        <f>'Limiting Factor Scores'!E241</f>
        <v>2.62</v>
      </c>
      <c r="F2506" s="18">
        <f>'Limiting Factor Scores'!F241</f>
        <v>0.46450000000000002</v>
      </c>
      <c r="G2506" s="18">
        <f>'Limiting Factor Scores'!G241</f>
        <v>1.3638204407549361</v>
      </c>
      <c r="H2506" s="18">
        <f>'Limiting Factor Scores'!H241</f>
        <v>0.37146322470307785</v>
      </c>
      <c r="I2506" s="17">
        <f>LFAT!A27</f>
        <v>2</v>
      </c>
      <c r="J2506" s="16" t="str">
        <f>LFAT!B27</f>
        <v>Instream Complexity Improvement</v>
      </c>
      <c r="K2506" s="16" t="str">
        <f>LFAT!D27</f>
        <v>I</v>
      </c>
      <c r="L2506" s="19">
        <f>LFAT!F27</f>
        <v>0.5</v>
      </c>
      <c r="M2506" s="16" t="str">
        <f>LFAT!G27</f>
        <v>CD</v>
      </c>
      <c r="N2506" s="19">
        <f>LFAT!I27</f>
        <v>0.5</v>
      </c>
      <c r="O2506" s="18">
        <f>LFAT!J27</f>
        <v>0.25</v>
      </c>
      <c r="P2506" s="18">
        <f t="shared" si="117"/>
        <v>0.11612500000000001</v>
      </c>
      <c r="Q2506" s="18">
        <f t="shared" si="118"/>
        <v>0.34095511018873403</v>
      </c>
      <c r="R2506" s="18">
        <f t="shared" si="119"/>
        <v>9.2865806175769464E-2</v>
      </c>
    </row>
    <row r="2507" spans="1:18" ht="18" customHeight="1" x14ac:dyDescent="0.2">
      <c r="A2507" s="16" t="str">
        <f>'Limiting Factor Scores'!A227</f>
        <v>UGR15</v>
      </c>
      <c r="B2507" s="16" t="str">
        <f>'Limiting Factor Scores'!B227</f>
        <v>Upper Grande Ronde</v>
      </c>
      <c r="C2507" s="16" t="str">
        <f>'Limiting Factor Scores'!C227</f>
        <v>Altered Flow Timing</v>
      </c>
      <c r="D2507" s="18">
        <f>'Limiting Factor Scores'!D227</f>
        <v>0.61260000000000003</v>
      </c>
      <c r="E2507" s="19">
        <f>'Limiting Factor Scores'!E227</f>
        <v>2.29</v>
      </c>
      <c r="F2507" s="18">
        <f>'Limiting Factor Scores'!F227</f>
        <v>0.39024999999999999</v>
      </c>
      <c r="G2507" s="18">
        <f>'Limiting Factor Scores'!G227</f>
        <v>1.2533949150341526</v>
      </c>
      <c r="H2507" s="18">
        <f>'Limiting Factor Scores'!H227</f>
        <v>0.34881604813681594</v>
      </c>
      <c r="I2507" s="17">
        <f>LFAT!A38</f>
        <v>3</v>
      </c>
      <c r="J2507" s="16" t="str">
        <f>LFAT!B38</f>
        <v>Floodplain – Reconnect and Restore</v>
      </c>
      <c r="K2507" s="16" t="str">
        <f>LFAT!D38</f>
        <v>I</v>
      </c>
      <c r="L2507" s="19">
        <f>LFAT!F38</f>
        <v>0.5</v>
      </c>
      <c r="M2507" s="16" t="str">
        <f>LFAT!G38</f>
        <v>CD</v>
      </c>
      <c r="N2507" s="19">
        <f>LFAT!I38</f>
        <v>0.5</v>
      </c>
      <c r="O2507" s="18">
        <f>LFAT!J38</f>
        <v>0.25</v>
      </c>
      <c r="P2507" s="18">
        <f t="shared" si="117"/>
        <v>9.7562499999999996E-2</v>
      </c>
      <c r="Q2507" s="18">
        <f t="shared" si="118"/>
        <v>0.31334872875853814</v>
      </c>
      <c r="R2507" s="18">
        <f t="shared" si="119"/>
        <v>8.7204012034203984E-2</v>
      </c>
    </row>
    <row r="2508" spans="1:18" ht="18" customHeight="1" x14ac:dyDescent="0.2">
      <c r="A2508" s="16" t="str">
        <f>'Limiting Factor Scores'!A228</f>
        <v>UGR15</v>
      </c>
      <c r="B2508" s="16" t="str">
        <f>'Limiting Factor Scores'!B228</f>
        <v>Upper Grande Ronde</v>
      </c>
      <c r="C2508" s="16" t="str">
        <f>'Limiting Factor Scores'!C228</f>
        <v>Altered Primary Productivity</v>
      </c>
      <c r="D2508" s="18">
        <f>'Limiting Factor Scores'!D228</f>
        <v>0.61260000000000003</v>
      </c>
      <c r="E2508" s="19">
        <f>'Limiting Factor Scores'!E228</f>
        <v>3.11</v>
      </c>
      <c r="F2508" s="18">
        <f>'Limiting Factor Scores'!F228</f>
        <v>0.57474999999999998</v>
      </c>
      <c r="G2508" s="18">
        <f>'Limiting Factor Scores'!G228</f>
        <v>1.2801053686770771</v>
      </c>
      <c r="H2508" s="18">
        <f>'Limiting Factor Scores'!H228</f>
        <v>0.36660306402108134</v>
      </c>
      <c r="I2508" s="17">
        <f>LFAT!A45</f>
        <v>3</v>
      </c>
      <c r="J2508" s="16" t="str">
        <f>LFAT!B45</f>
        <v>Floodplain – Reconnect and Restore</v>
      </c>
      <c r="K2508" s="16" t="str">
        <f>LFAT!D45</f>
        <v>I</v>
      </c>
      <c r="L2508" s="19">
        <f>LFAT!F45</f>
        <v>0.5</v>
      </c>
      <c r="M2508" s="16" t="str">
        <f>LFAT!G45</f>
        <v>C</v>
      </c>
      <c r="N2508" s="19">
        <f>LFAT!I45</f>
        <v>1</v>
      </c>
      <c r="O2508" s="18">
        <f>LFAT!J45</f>
        <v>0.5</v>
      </c>
      <c r="P2508" s="18">
        <f t="shared" si="117"/>
        <v>0.28737499999999999</v>
      </c>
      <c r="Q2508" s="18">
        <f t="shared" si="118"/>
        <v>0.64005268433853857</v>
      </c>
      <c r="R2508" s="18">
        <f t="shared" si="119"/>
        <v>0.18330153201054067</v>
      </c>
    </row>
    <row r="2509" spans="1:18" ht="18" customHeight="1" x14ac:dyDescent="0.2">
      <c r="A2509" s="16" t="str">
        <f>'Limiting Factor Scores'!A229</f>
        <v>UGR15</v>
      </c>
      <c r="B2509" s="16" t="str">
        <f>'Limiting Factor Scores'!B229</f>
        <v>Upper Grande Ronde</v>
      </c>
      <c r="C2509" s="16" t="str">
        <f>'Limiting Factor Scores'!C229</f>
        <v>Anthropogenic Barriers</v>
      </c>
      <c r="D2509" s="18">
        <f>'Limiting Factor Scores'!D229</f>
        <v>0.61260000000000003</v>
      </c>
      <c r="E2509" s="19">
        <f>'Limiting Factor Scores'!E229</f>
        <v>2.62</v>
      </c>
      <c r="F2509" s="18">
        <f>'Limiting Factor Scores'!F229</f>
        <v>0.46450000000000002</v>
      </c>
      <c r="G2509" s="18">
        <f>'Limiting Factor Scores'!G229</f>
        <v>1.5101618289605114</v>
      </c>
      <c r="H2509" s="18">
        <f>'Limiting Factor Scores'!H229</f>
        <v>0.47829243817282246</v>
      </c>
      <c r="I2509" s="17">
        <f>LFAT!A32</f>
        <v>3</v>
      </c>
      <c r="J2509" s="16" t="str">
        <f>LFAT!B32</f>
        <v>Floodplain – Reconnect and Restore</v>
      </c>
      <c r="K2509" s="16" t="str">
        <f>LFAT!D32</f>
        <v>N</v>
      </c>
      <c r="L2509" s="19">
        <f>LFAT!F32</f>
        <v>0.1</v>
      </c>
      <c r="M2509" s="16" t="str">
        <f>LFAT!G32</f>
        <v>R</v>
      </c>
      <c r="N2509" s="19">
        <f>LFAT!I32</f>
        <v>0.1</v>
      </c>
      <c r="O2509" s="18">
        <f>LFAT!J32</f>
        <v>0.01</v>
      </c>
      <c r="P2509" s="18">
        <f t="shared" si="117"/>
        <v>4.6450000000000007E-3</v>
      </c>
      <c r="Q2509" s="18">
        <f t="shared" si="118"/>
        <v>1.5101618289605115E-2</v>
      </c>
      <c r="R2509" s="18">
        <f t="shared" si="119"/>
        <v>4.7829243817282246E-3</v>
      </c>
    </row>
    <row r="2510" spans="1:18" ht="18" customHeight="1" x14ac:dyDescent="0.2">
      <c r="A2510" s="16" t="str">
        <f>'Limiting Factor Scores'!A230</f>
        <v>UGR15</v>
      </c>
      <c r="B2510" s="16" t="str">
        <f>'Limiting Factor Scores'!B230</f>
        <v>Upper Grande Ronde</v>
      </c>
      <c r="C2510" s="16" t="str">
        <f>'Limiting Factor Scores'!C230</f>
        <v>Channel and Habitat Structure</v>
      </c>
      <c r="D2510" s="18">
        <f>'Limiting Factor Scores'!D230</f>
        <v>0.61260000000000003</v>
      </c>
      <c r="E2510" s="19">
        <f>'Limiting Factor Scores'!E230</f>
        <v>2.83</v>
      </c>
      <c r="F2510" s="18">
        <f>'Limiting Factor Scores'!F230</f>
        <v>0.51175000000000004</v>
      </c>
      <c r="G2510" s="18">
        <f>'Limiting Factor Scores'!G230</f>
        <v>2.7319115781683596</v>
      </c>
      <c r="H2510" s="18">
        <f>'Limiting Factor Scores'!H230</f>
        <v>0.82703024844498529</v>
      </c>
      <c r="I2510" s="17">
        <f>LFAT!A36</f>
        <v>3</v>
      </c>
      <c r="J2510" s="16" t="str">
        <f>LFAT!B36</f>
        <v>Floodplain – Reconnect and Restore</v>
      </c>
      <c r="K2510" s="16" t="str">
        <f>LFAT!D36</f>
        <v>I</v>
      </c>
      <c r="L2510" s="19">
        <f>LFAT!F36</f>
        <v>0.5</v>
      </c>
      <c r="M2510" s="16" t="str">
        <f>LFAT!G36</f>
        <v>C</v>
      </c>
      <c r="N2510" s="19">
        <f>LFAT!I36</f>
        <v>1</v>
      </c>
      <c r="O2510" s="18">
        <f>LFAT!J36</f>
        <v>0.5</v>
      </c>
      <c r="P2510" s="18">
        <f t="shared" si="117"/>
        <v>0.25587500000000002</v>
      </c>
      <c r="Q2510" s="18">
        <f t="shared" si="118"/>
        <v>1.3659557890841798</v>
      </c>
      <c r="R2510" s="18">
        <f t="shared" si="119"/>
        <v>0.41351512422249265</v>
      </c>
    </row>
    <row r="2511" spans="1:18" ht="18" customHeight="1" x14ac:dyDescent="0.2">
      <c r="A2511" s="16" t="str">
        <f>'Limiting Factor Scores'!A231</f>
        <v>UGR15</v>
      </c>
      <c r="B2511" s="16" t="str">
        <f>'Limiting Factor Scores'!B231</f>
        <v>Upper Grande Ronde</v>
      </c>
      <c r="C2511" s="16" t="str">
        <f>'Limiting Factor Scores'!C231</f>
        <v>Decreased Sediment Quantity</v>
      </c>
      <c r="D2511" s="18">
        <f>'Limiting Factor Scores'!D231</f>
        <v>0.61260000000000003</v>
      </c>
      <c r="E2511" s="19">
        <f>'Limiting Factor Scores'!E231</f>
        <v>4.78</v>
      </c>
      <c r="F2511" s="18">
        <f>'Limiting Factor Scores'!F231</f>
        <v>0.95050000000000001</v>
      </c>
      <c r="G2511" s="18">
        <f>'Limiting Factor Scores'!G231</f>
        <v>3.0153594109638333</v>
      </c>
      <c r="H2511" s="18">
        <f>'Limiting Factor Scores'!H231</f>
        <v>0.89824437523412248</v>
      </c>
      <c r="I2511" s="17">
        <f>LFAT!A39</f>
        <v>3</v>
      </c>
      <c r="J2511" s="16" t="str">
        <f>LFAT!B39</f>
        <v>Floodplain – Reconnect and Restore</v>
      </c>
      <c r="K2511" s="16" t="str">
        <f>LFAT!D39</f>
        <v>D</v>
      </c>
      <c r="L2511" s="19">
        <f>LFAT!F39</f>
        <v>1</v>
      </c>
      <c r="M2511" s="16" t="str">
        <f>LFAT!G39</f>
        <v>C</v>
      </c>
      <c r="N2511" s="19">
        <f>LFAT!I39</f>
        <v>1</v>
      </c>
      <c r="O2511" s="18">
        <f>LFAT!J39</f>
        <v>1</v>
      </c>
      <c r="P2511" s="18">
        <f t="shared" si="117"/>
        <v>0.95050000000000001</v>
      </c>
      <c r="Q2511" s="18">
        <f t="shared" si="118"/>
        <v>3.0153594109638333</v>
      </c>
      <c r="R2511" s="18">
        <f t="shared" si="119"/>
        <v>0.89824437523412248</v>
      </c>
    </row>
    <row r="2512" spans="1:18" ht="18" customHeight="1" x14ac:dyDescent="0.2">
      <c r="A2512" s="16" t="str">
        <f>'Limiting Factor Scores'!A232</f>
        <v>UGR15</v>
      </c>
      <c r="B2512" s="16" t="str">
        <f>'Limiting Factor Scores'!B232</f>
        <v>Upper Grande Ronde</v>
      </c>
      <c r="C2512" s="16" t="str">
        <f>'Limiting Factor Scores'!C232</f>
        <v>Decreased Water Quantity</v>
      </c>
      <c r="D2512" s="18">
        <f>'Limiting Factor Scores'!D232</f>
        <v>0.61260000000000003</v>
      </c>
      <c r="E2512" s="19">
        <f>'Limiting Factor Scores'!E232</f>
        <v>2.52</v>
      </c>
      <c r="F2512" s="18">
        <f>'Limiting Factor Scores'!F232</f>
        <v>0.442</v>
      </c>
      <c r="G2512" s="18">
        <f>'Limiting Factor Scores'!G232</f>
        <v>2.0288349345951655</v>
      </c>
      <c r="H2512" s="18">
        <f>'Limiting Factor Scores'!H232</f>
        <v>0.58637004334611009</v>
      </c>
      <c r="I2512" s="17">
        <f>LFAT!A37</f>
        <v>3</v>
      </c>
      <c r="J2512" s="16" t="str">
        <f>LFAT!B37</f>
        <v>Floodplain – Reconnect and Restore</v>
      </c>
      <c r="K2512" s="16" t="str">
        <f>LFAT!D37</f>
        <v>I</v>
      </c>
      <c r="L2512" s="19">
        <f>LFAT!F37</f>
        <v>0.5</v>
      </c>
      <c r="M2512" s="16" t="str">
        <f>LFAT!G37</f>
        <v>CD</v>
      </c>
      <c r="N2512" s="19">
        <f>LFAT!I37</f>
        <v>0.5</v>
      </c>
      <c r="O2512" s="18">
        <f>LFAT!J37</f>
        <v>0.25</v>
      </c>
      <c r="P2512" s="18">
        <f t="shared" si="117"/>
        <v>0.1105</v>
      </c>
      <c r="Q2512" s="18">
        <f t="shared" si="118"/>
        <v>0.50720873364879138</v>
      </c>
      <c r="R2512" s="18">
        <f t="shared" si="119"/>
        <v>0.14659251083652752</v>
      </c>
    </row>
    <row r="2513" spans="1:18" ht="18" customHeight="1" x14ac:dyDescent="0.2">
      <c r="A2513" s="16" t="str">
        <f>'Limiting Factor Scores'!A233</f>
        <v>UGR15</v>
      </c>
      <c r="B2513" s="16" t="str">
        <f>'Limiting Factor Scores'!B233</f>
        <v>Upper Grande Ronde</v>
      </c>
      <c r="C2513" s="16" t="str">
        <f>'Limiting Factor Scores'!C233</f>
        <v>Floodplain Condition</v>
      </c>
      <c r="D2513" s="18">
        <f>'Limiting Factor Scores'!D233</f>
        <v>0.61260000000000003</v>
      </c>
      <c r="E2513" s="19">
        <f>'Limiting Factor Scores'!E233</f>
        <v>3.06</v>
      </c>
      <c r="F2513" s="18">
        <f>'Limiting Factor Scores'!F233</f>
        <v>0.5635</v>
      </c>
      <c r="G2513" s="18">
        <f>'Limiting Factor Scores'!G233</f>
        <v>2.098323465147943</v>
      </c>
      <c r="H2513" s="18">
        <f>'Limiting Factor Scores'!H233</f>
        <v>0.5957660583286023</v>
      </c>
      <c r="I2513" s="17">
        <f>LFAT!A34</f>
        <v>3</v>
      </c>
      <c r="J2513" s="16" t="str">
        <f>LFAT!B34</f>
        <v>Floodplain – Reconnect and Restore</v>
      </c>
      <c r="K2513" s="16" t="str">
        <f>LFAT!D34</f>
        <v>D</v>
      </c>
      <c r="L2513" s="19">
        <f>LFAT!F34</f>
        <v>1</v>
      </c>
      <c r="M2513" s="16" t="str">
        <f>LFAT!G34</f>
        <v>C</v>
      </c>
      <c r="N2513" s="19">
        <f>LFAT!I34</f>
        <v>1</v>
      </c>
      <c r="O2513" s="18">
        <f>LFAT!J34</f>
        <v>1</v>
      </c>
      <c r="P2513" s="18">
        <f t="shared" si="117"/>
        <v>0.5635</v>
      </c>
      <c r="Q2513" s="18">
        <f t="shared" si="118"/>
        <v>2.098323465147943</v>
      </c>
      <c r="R2513" s="18">
        <f t="shared" si="119"/>
        <v>0.5957660583286023</v>
      </c>
    </row>
    <row r="2514" spans="1:18" ht="18" customHeight="1" x14ac:dyDescent="0.2">
      <c r="A2514" s="16" t="str">
        <f>'Limiting Factor Scores'!A234</f>
        <v>UGR15</v>
      </c>
      <c r="B2514" s="16" t="str">
        <f>'Limiting Factor Scores'!B234</f>
        <v>Upper Grande Ronde</v>
      </c>
      <c r="C2514" s="16" t="str">
        <f>'Limiting Factor Scores'!C234</f>
        <v>Increased Sediment Quantity</v>
      </c>
      <c r="D2514" s="18">
        <f>'Limiting Factor Scores'!D234</f>
        <v>0.61260000000000003</v>
      </c>
      <c r="E2514" s="19">
        <f>'Limiting Factor Scores'!E234</f>
        <v>2.2999999999999998</v>
      </c>
      <c r="F2514" s="18">
        <f>'Limiting Factor Scores'!F234</f>
        <v>0.39250000000000002</v>
      </c>
      <c r="G2514" s="18">
        <f>'Limiting Factor Scores'!G234</f>
        <v>0.87419113911396751</v>
      </c>
      <c r="H2514" s="18">
        <f>'Limiting Factor Scores'!H234</f>
        <v>0.2876071673372203</v>
      </c>
      <c r="I2514" s="17">
        <f>LFAT!A40</f>
        <v>3</v>
      </c>
      <c r="J2514" s="16" t="str">
        <f>LFAT!B40</f>
        <v>Floodplain – Reconnect and Restore</v>
      </c>
      <c r="K2514" s="16" t="str">
        <f>LFAT!D40</f>
        <v>D</v>
      </c>
      <c r="L2514" s="19">
        <f>LFAT!F40</f>
        <v>1</v>
      </c>
      <c r="M2514" s="16" t="str">
        <f>LFAT!G40</f>
        <v>CD</v>
      </c>
      <c r="N2514" s="19">
        <f>LFAT!I40</f>
        <v>0.5</v>
      </c>
      <c r="O2514" s="18">
        <f>LFAT!J40</f>
        <v>0.5</v>
      </c>
      <c r="P2514" s="18">
        <f t="shared" si="117"/>
        <v>0.19625000000000001</v>
      </c>
      <c r="Q2514" s="18">
        <f t="shared" si="118"/>
        <v>0.43709556955698375</v>
      </c>
      <c r="R2514" s="18">
        <f t="shared" si="119"/>
        <v>0.14380358366861015</v>
      </c>
    </row>
    <row r="2515" spans="1:18" ht="18" customHeight="1" x14ac:dyDescent="0.2">
      <c r="A2515" s="16" t="str">
        <f>'Limiting Factor Scores'!A235</f>
        <v>UGR15</v>
      </c>
      <c r="B2515" s="16" t="str">
        <f>'Limiting Factor Scores'!B235</f>
        <v>Upper Grande Ronde</v>
      </c>
      <c r="C2515" s="16" t="str">
        <f>'Limiting Factor Scores'!C235</f>
        <v>Non-Native Species Interactions and Competition</v>
      </c>
      <c r="D2515" s="18">
        <f>'Limiting Factor Scores'!D235</f>
        <v>0.61260000000000003</v>
      </c>
      <c r="E2515" s="19">
        <f>'Limiting Factor Scores'!E235</f>
        <v>2.08</v>
      </c>
      <c r="F2515" s="18">
        <f>'Limiting Factor Scores'!F235</f>
        <v>0.34300000000000003</v>
      </c>
      <c r="G2515" s="18">
        <f>'Limiting Factor Scores'!G235</f>
        <v>0.84498980990994788</v>
      </c>
      <c r="H2515" s="18">
        <f>'Limiting Factor Scores'!H235</f>
        <v>0.29807278198289011</v>
      </c>
      <c r="I2515" s="17">
        <f>LFAT!A46</f>
        <v>3</v>
      </c>
      <c r="J2515" s="16" t="str">
        <f>LFAT!B46</f>
        <v>Floodplain – Reconnect and Restore</v>
      </c>
      <c r="K2515" s="16" t="str">
        <f>LFAT!D46</f>
        <v>N</v>
      </c>
      <c r="L2515" s="19">
        <f>LFAT!F46</f>
        <v>0.1</v>
      </c>
      <c r="M2515" s="16" t="str">
        <f>LFAT!G46</f>
        <v>CD</v>
      </c>
      <c r="N2515" s="19">
        <f>LFAT!I46</f>
        <v>0.5</v>
      </c>
      <c r="O2515" s="18">
        <f>LFAT!J46</f>
        <v>0.05</v>
      </c>
      <c r="P2515" s="18">
        <f t="shared" si="117"/>
        <v>1.7150000000000002E-2</v>
      </c>
      <c r="Q2515" s="18">
        <f t="shared" si="118"/>
        <v>4.2249490495497394E-2</v>
      </c>
      <c r="R2515" s="18">
        <f t="shared" si="119"/>
        <v>1.4903639099144507E-2</v>
      </c>
    </row>
    <row r="2516" spans="1:18" ht="18" customHeight="1" x14ac:dyDescent="0.2">
      <c r="A2516" s="16" t="str">
        <f>'Limiting Factor Scores'!A236</f>
        <v>UGR15</v>
      </c>
      <c r="B2516" s="16" t="str">
        <f>'Limiting Factor Scores'!B236</f>
        <v>Upper Grande Ronde</v>
      </c>
      <c r="C2516" s="16" t="str">
        <f>'Limiting Factor Scores'!C236</f>
        <v>Predation</v>
      </c>
      <c r="D2516" s="18">
        <f>'Limiting Factor Scores'!D236</f>
        <v>0.61260000000000003</v>
      </c>
      <c r="E2516" s="19">
        <f>'Limiting Factor Scores'!E236</f>
        <v>1.26</v>
      </c>
      <c r="F2516" s="18">
        <f>'Limiting Factor Scores'!F236</f>
        <v>0.1585</v>
      </c>
      <c r="G2516" s="18">
        <f>'Limiting Factor Scores'!G236</f>
        <v>0.52155013729543831</v>
      </c>
      <c r="H2516" s="18">
        <f>'Limiting Factor Scores'!H236</f>
        <v>0.15946118026588446</v>
      </c>
      <c r="I2516" s="17">
        <f>LFAT!A44</f>
        <v>3</v>
      </c>
      <c r="J2516" s="16" t="str">
        <f>LFAT!B44</f>
        <v>Floodplain – Reconnect and Restore</v>
      </c>
      <c r="K2516" s="16" t="str">
        <f>LFAT!D44</f>
        <v>N</v>
      </c>
      <c r="L2516" s="19">
        <f>LFAT!F44</f>
        <v>0.1</v>
      </c>
      <c r="M2516" s="16" t="str">
        <f>LFAT!G44</f>
        <v>R</v>
      </c>
      <c r="N2516" s="19">
        <f>LFAT!I44</f>
        <v>0.1</v>
      </c>
      <c r="O2516" s="18">
        <f>LFAT!J44</f>
        <v>0.01</v>
      </c>
      <c r="P2516" s="18">
        <f t="shared" si="117"/>
        <v>1.585E-3</v>
      </c>
      <c r="Q2516" s="18">
        <f t="shared" si="118"/>
        <v>5.2155013729543835E-3</v>
      </c>
      <c r="R2516" s="18">
        <f t="shared" si="119"/>
        <v>1.5946118026588447E-3</v>
      </c>
    </row>
    <row r="2517" spans="1:18" ht="18" customHeight="1" x14ac:dyDescent="0.2">
      <c r="A2517" s="16" t="str">
        <f>'Limiting Factor Scores'!A237</f>
        <v>UGR15</v>
      </c>
      <c r="B2517" s="16" t="str">
        <f>'Limiting Factor Scores'!B237</f>
        <v>Upper Grande Ronde</v>
      </c>
      <c r="C2517" s="16" t="str">
        <f>'Limiting Factor Scores'!C237</f>
        <v>Riparian Condition</v>
      </c>
      <c r="D2517" s="18">
        <f>'Limiting Factor Scores'!D237</f>
        <v>0.61260000000000003</v>
      </c>
      <c r="E2517" s="19">
        <f>'Limiting Factor Scores'!E237</f>
        <v>2.0499999999999998</v>
      </c>
      <c r="F2517" s="18">
        <f>'Limiting Factor Scores'!F237</f>
        <v>0.33624999999999999</v>
      </c>
      <c r="G2517" s="18">
        <f>'Limiting Factor Scores'!G237</f>
        <v>1.2785891841051316</v>
      </c>
      <c r="H2517" s="18">
        <f>'Limiting Factor Scores'!H237</f>
        <v>0.41284158705405194</v>
      </c>
      <c r="I2517" s="17">
        <f>LFAT!A33</f>
        <v>3</v>
      </c>
      <c r="J2517" s="16" t="str">
        <f>LFAT!B33</f>
        <v>Floodplain – Reconnect and Restore</v>
      </c>
      <c r="K2517" s="16" t="str">
        <f>LFAT!D33</f>
        <v>I</v>
      </c>
      <c r="L2517" s="19">
        <f>LFAT!F33</f>
        <v>0.5</v>
      </c>
      <c r="M2517" s="16" t="str">
        <f>LFAT!G33</f>
        <v>C</v>
      </c>
      <c r="N2517" s="19">
        <f>LFAT!I33</f>
        <v>1</v>
      </c>
      <c r="O2517" s="18">
        <f>LFAT!J33</f>
        <v>0.5</v>
      </c>
      <c r="P2517" s="18">
        <f t="shared" si="117"/>
        <v>0.168125</v>
      </c>
      <c r="Q2517" s="18">
        <f t="shared" si="118"/>
        <v>0.63929459205256578</v>
      </c>
      <c r="R2517" s="18">
        <f t="shared" si="119"/>
        <v>0.20642079352702597</v>
      </c>
    </row>
    <row r="2518" spans="1:18" ht="18" customHeight="1" x14ac:dyDescent="0.2">
      <c r="A2518" s="16" t="str">
        <f>'Limiting Factor Scores'!A238</f>
        <v>UGR15</v>
      </c>
      <c r="B2518" s="16" t="str">
        <f>'Limiting Factor Scores'!B238</f>
        <v>Upper Grande Ronde</v>
      </c>
      <c r="C2518" s="16" t="str">
        <f>'Limiting Factor Scores'!C238</f>
        <v>Side Channel and Wetland Habitat</v>
      </c>
      <c r="D2518" s="18">
        <f>'Limiting Factor Scores'!D238</f>
        <v>0.61260000000000003</v>
      </c>
      <c r="E2518" s="19">
        <f>'Limiting Factor Scores'!E238</f>
        <v>2.5499999999999998</v>
      </c>
      <c r="F2518" s="18">
        <f>'Limiting Factor Scores'!F238</f>
        <v>0.44874999999999998</v>
      </c>
      <c r="G2518" s="18">
        <f>'Limiting Factor Scores'!G238</f>
        <v>2.1128355209573071</v>
      </c>
      <c r="H2518" s="18">
        <f>'Limiting Factor Scores'!H238</f>
        <v>0.61582479188648065</v>
      </c>
      <c r="I2518" s="17">
        <f>LFAT!A35</f>
        <v>3</v>
      </c>
      <c r="J2518" s="16" t="str">
        <f>LFAT!B35</f>
        <v>Floodplain – Reconnect and Restore</v>
      </c>
      <c r="K2518" s="16" t="str">
        <f>LFAT!D35</f>
        <v>D</v>
      </c>
      <c r="L2518" s="19">
        <f>LFAT!F35</f>
        <v>1</v>
      </c>
      <c r="M2518" s="16" t="str">
        <f>LFAT!G35</f>
        <v>C</v>
      </c>
      <c r="N2518" s="19">
        <f>LFAT!I35</f>
        <v>1</v>
      </c>
      <c r="O2518" s="18">
        <f>LFAT!J35</f>
        <v>1</v>
      </c>
      <c r="P2518" s="18">
        <f t="shared" si="117"/>
        <v>0.44874999999999998</v>
      </c>
      <c r="Q2518" s="18">
        <f t="shared" si="118"/>
        <v>2.1128355209573071</v>
      </c>
      <c r="R2518" s="18">
        <f t="shared" si="119"/>
        <v>0.61582479188648065</v>
      </c>
    </row>
    <row r="2519" spans="1:18" ht="18" customHeight="1" x14ac:dyDescent="0.2">
      <c r="A2519" s="16" t="str">
        <f>'Limiting Factor Scores'!A239</f>
        <v>UGR15</v>
      </c>
      <c r="B2519" s="16" t="str">
        <f>'Limiting Factor Scores'!B239</f>
        <v>Upper Grande Ronde</v>
      </c>
      <c r="C2519" s="16" t="str">
        <f>'Limiting Factor Scores'!C239</f>
        <v>Summer Water Temperature</v>
      </c>
      <c r="D2519" s="18">
        <f>'Limiting Factor Scores'!D239</f>
        <v>0.61260000000000003</v>
      </c>
      <c r="E2519" s="19">
        <f>'Limiting Factor Scores'!E239</f>
        <v>3.17</v>
      </c>
      <c r="F2519" s="18">
        <f>'Limiting Factor Scores'!F239</f>
        <v>0.58825000000000005</v>
      </c>
      <c r="G2519" s="18">
        <f>'Limiting Factor Scores'!G239</f>
        <v>2.3989809813770915</v>
      </c>
      <c r="H2519" s="18">
        <f>'Limiting Factor Scores'!H239</f>
        <v>0.75073690239427293</v>
      </c>
      <c r="I2519" s="17">
        <f>LFAT!A41</f>
        <v>3</v>
      </c>
      <c r="J2519" s="16" t="str">
        <f>LFAT!B41</f>
        <v>Floodplain – Reconnect and Restore</v>
      </c>
      <c r="K2519" s="16" t="str">
        <f>LFAT!D41</f>
        <v>D</v>
      </c>
      <c r="L2519" s="19">
        <f>LFAT!F41</f>
        <v>1</v>
      </c>
      <c r="M2519" s="16" t="str">
        <f>LFAT!G41</f>
        <v>CD</v>
      </c>
      <c r="N2519" s="19">
        <f>LFAT!I41</f>
        <v>0.5</v>
      </c>
      <c r="O2519" s="18">
        <f>LFAT!J41</f>
        <v>0.5</v>
      </c>
      <c r="P2519" s="18">
        <f t="shared" si="117"/>
        <v>0.29412500000000003</v>
      </c>
      <c r="Q2519" s="18">
        <f t="shared" si="118"/>
        <v>1.1994904906885457</v>
      </c>
      <c r="R2519" s="18">
        <f t="shared" si="119"/>
        <v>0.37536845119713647</v>
      </c>
    </row>
    <row r="2520" spans="1:18" ht="18" customHeight="1" x14ac:dyDescent="0.2">
      <c r="A2520" s="16" t="str">
        <f>'Limiting Factor Scores'!A240</f>
        <v>UGR15</v>
      </c>
      <c r="B2520" s="16" t="str">
        <f>'Limiting Factor Scores'!B240</f>
        <v>Upper Grande Ronde</v>
      </c>
      <c r="C2520" s="16" t="str">
        <f>'Limiting Factor Scores'!C240</f>
        <v>Water Quality</v>
      </c>
      <c r="D2520" s="18">
        <f>'Limiting Factor Scores'!D240</f>
        <v>0.61260000000000003</v>
      </c>
      <c r="E2520" s="19">
        <f>'Limiting Factor Scores'!E240</f>
        <v>2.62</v>
      </c>
      <c r="F2520" s="18">
        <f>'Limiting Factor Scores'!F240</f>
        <v>0.46450000000000002</v>
      </c>
      <c r="G2520" s="18">
        <f>'Limiting Factor Scores'!G240</f>
        <v>1.6565032183042976</v>
      </c>
      <c r="H2520" s="18">
        <f>'Limiting Factor Scores'!H240</f>
        <v>0.45981683813275265</v>
      </c>
      <c r="I2520" s="17">
        <f>LFAT!A43</f>
        <v>3</v>
      </c>
      <c r="J2520" s="16" t="str">
        <f>LFAT!B43</f>
        <v>Floodplain – Reconnect and Restore</v>
      </c>
      <c r="K2520" s="16" t="str">
        <f>LFAT!D43</f>
        <v>I</v>
      </c>
      <c r="L2520" s="19">
        <f>LFAT!F43</f>
        <v>0.5</v>
      </c>
      <c r="M2520" s="16" t="str">
        <f>LFAT!G43</f>
        <v>CD</v>
      </c>
      <c r="N2520" s="19">
        <f>LFAT!I43</f>
        <v>0.5</v>
      </c>
      <c r="O2520" s="18">
        <f>LFAT!J43</f>
        <v>0.25</v>
      </c>
      <c r="P2520" s="18">
        <f t="shared" si="117"/>
        <v>0.11612500000000001</v>
      </c>
      <c r="Q2520" s="18">
        <f t="shared" si="118"/>
        <v>0.4141258045760744</v>
      </c>
      <c r="R2520" s="18">
        <f t="shared" si="119"/>
        <v>0.11495420953318816</v>
      </c>
    </row>
    <row r="2521" spans="1:18" ht="18" customHeight="1" x14ac:dyDescent="0.2">
      <c r="A2521" s="16" t="str">
        <f>'Limiting Factor Scores'!A241</f>
        <v>UGR15</v>
      </c>
      <c r="B2521" s="16" t="str">
        <f>'Limiting Factor Scores'!B241</f>
        <v>Upper Grande Ronde</v>
      </c>
      <c r="C2521" s="16" t="str">
        <f>'Limiting Factor Scores'!C241</f>
        <v>Winter Water Temperature</v>
      </c>
      <c r="D2521" s="18">
        <f>'Limiting Factor Scores'!D241</f>
        <v>0.61260000000000003</v>
      </c>
      <c r="E2521" s="19">
        <f>'Limiting Factor Scores'!E241</f>
        <v>2.62</v>
      </c>
      <c r="F2521" s="18">
        <f>'Limiting Factor Scores'!F241</f>
        <v>0.46450000000000002</v>
      </c>
      <c r="G2521" s="18">
        <f>'Limiting Factor Scores'!G241</f>
        <v>1.3638204407549361</v>
      </c>
      <c r="H2521" s="18">
        <f>'Limiting Factor Scores'!H241</f>
        <v>0.37146322470307785</v>
      </c>
      <c r="I2521" s="17">
        <f>LFAT!A42</f>
        <v>3</v>
      </c>
      <c r="J2521" s="16" t="str">
        <f>LFAT!B42</f>
        <v>Floodplain – Reconnect and Restore</v>
      </c>
      <c r="K2521" s="16" t="str">
        <f>LFAT!D42</f>
        <v>D</v>
      </c>
      <c r="L2521" s="19">
        <f>LFAT!F42</f>
        <v>1</v>
      </c>
      <c r="M2521" s="16" t="str">
        <f>LFAT!G42</f>
        <v>CD</v>
      </c>
      <c r="N2521" s="19">
        <f>LFAT!I42</f>
        <v>0.5</v>
      </c>
      <c r="O2521" s="18">
        <f>LFAT!J42</f>
        <v>0.5</v>
      </c>
      <c r="P2521" s="18">
        <f t="shared" si="117"/>
        <v>0.23225000000000001</v>
      </c>
      <c r="Q2521" s="18">
        <f t="shared" si="118"/>
        <v>0.68191022037746807</v>
      </c>
      <c r="R2521" s="18">
        <f t="shared" si="119"/>
        <v>0.18573161235153893</v>
      </c>
    </row>
    <row r="2522" spans="1:18" ht="18" customHeight="1" x14ac:dyDescent="0.2">
      <c r="A2522" s="16" t="str">
        <f>'Limiting Factor Scores'!A227</f>
        <v>UGR15</v>
      </c>
      <c r="B2522" s="16" t="str">
        <f>'Limiting Factor Scores'!B227</f>
        <v>Upper Grande Ronde</v>
      </c>
      <c r="C2522" s="16" t="str">
        <f>'Limiting Factor Scores'!C227</f>
        <v>Altered Flow Timing</v>
      </c>
      <c r="D2522" s="18">
        <f>'Limiting Factor Scores'!D227</f>
        <v>0.61260000000000003</v>
      </c>
      <c r="E2522" s="19">
        <f>'Limiting Factor Scores'!E227</f>
        <v>2.29</v>
      </c>
      <c r="F2522" s="18">
        <f>'Limiting Factor Scores'!F227</f>
        <v>0.39024999999999999</v>
      </c>
      <c r="G2522" s="18">
        <f>'Limiting Factor Scores'!G227</f>
        <v>1.2533949150341526</v>
      </c>
      <c r="H2522" s="18">
        <f>'Limiting Factor Scores'!H227</f>
        <v>0.34881604813681594</v>
      </c>
      <c r="I2522" s="17">
        <f>LFAT!A53</f>
        <v>4</v>
      </c>
      <c r="J2522" s="16" t="str">
        <f>LFAT!B53</f>
        <v>Riparian Vegetation Restoration</v>
      </c>
      <c r="K2522" s="16" t="str">
        <f>LFAT!D53</f>
        <v>I</v>
      </c>
      <c r="L2522" s="19">
        <f>LFAT!F53</f>
        <v>0.5</v>
      </c>
      <c r="M2522" s="16" t="str">
        <f>LFAT!G53</f>
        <v>CD</v>
      </c>
      <c r="N2522" s="19">
        <f>LFAT!I53</f>
        <v>0.5</v>
      </c>
      <c r="O2522" s="18">
        <f>LFAT!J53</f>
        <v>0.25</v>
      </c>
      <c r="P2522" s="18">
        <f t="shared" si="117"/>
        <v>9.7562499999999996E-2</v>
      </c>
      <c r="Q2522" s="18">
        <f t="shared" si="118"/>
        <v>0.31334872875853814</v>
      </c>
      <c r="R2522" s="18">
        <f t="shared" si="119"/>
        <v>8.7204012034203984E-2</v>
      </c>
    </row>
    <row r="2523" spans="1:18" ht="18" customHeight="1" x14ac:dyDescent="0.2">
      <c r="A2523" s="16" t="str">
        <f>'Limiting Factor Scores'!A228</f>
        <v>UGR15</v>
      </c>
      <c r="B2523" s="16" t="str">
        <f>'Limiting Factor Scores'!B228</f>
        <v>Upper Grande Ronde</v>
      </c>
      <c r="C2523" s="16" t="str">
        <f>'Limiting Factor Scores'!C228</f>
        <v>Altered Primary Productivity</v>
      </c>
      <c r="D2523" s="18">
        <f>'Limiting Factor Scores'!D228</f>
        <v>0.61260000000000003</v>
      </c>
      <c r="E2523" s="19">
        <f>'Limiting Factor Scores'!E228</f>
        <v>3.11</v>
      </c>
      <c r="F2523" s="18">
        <f>'Limiting Factor Scores'!F228</f>
        <v>0.57474999999999998</v>
      </c>
      <c r="G2523" s="18">
        <f>'Limiting Factor Scores'!G228</f>
        <v>1.2801053686770771</v>
      </c>
      <c r="H2523" s="18">
        <f>'Limiting Factor Scores'!H228</f>
        <v>0.36660306402108134</v>
      </c>
      <c r="I2523" s="17">
        <f>LFAT!A60</f>
        <v>4</v>
      </c>
      <c r="J2523" s="16" t="str">
        <f>LFAT!B60</f>
        <v>Riparian Vegetation Restoration</v>
      </c>
      <c r="K2523" s="16" t="str">
        <f>LFAT!D60</f>
        <v>D</v>
      </c>
      <c r="L2523" s="19">
        <f>LFAT!F60</f>
        <v>1</v>
      </c>
      <c r="M2523" s="16" t="str">
        <f>LFAT!G60</f>
        <v>C</v>
      </c>
      <c r="N2523" s="19">
        <f>LFAT!I60</f>
        <v>1</v>
      </c>
      <c r="O2523" s="18">
        <f>LFAT!J60</f>
        <v>1</v>
      </c>
      <c r="P2523" s="18">
        <f t="shared" si="117"/>
        <v>0.57474999999999998</v>
      </c>
      <c r="Q2523" s="18">
        <f t="shared" si="118"/>
        <v>1.2801053686770771</v>
      </c>
      <c r="R2523" s="18">
        <f t="shared" si="119"/>
        <v>0.36660306402108134</v>
      </c>
    </row>
    <row r="2524" spans="1:18" ht="18" customHeight="1" x14ac:dyDescent="0.2">
      <c r="A2524" s="16" t="str">
        <f>'Limiting Factor Scores'!A229</f>
        <v>UGR15</v>
      </c>
      <c r="B2524" s="16" t="str">
        <f>'Limiting Factor Scores'!B229</f>
        <v>Upper Grande Ronde</v>
      </c>
      <c r="C2524" s="16" t="str">
        <f>'Limiting Factor Scores'!C229</f>
        <v>Anthropogenic Barriers</v>
      </c>
      <c r="D2524" s="18">
        <f>'Limiting Factor Scores'!D229</f>
        <v>0.61260000000000003</v>
      </c>
      <c r="E2524" s="19">
        <f>'Limiting Factor Scores'!E229</f>
        <v>2.62</v>
      </c>
      <c r="F2524" s="18">
        <f>'Limiting Factor Scores'!F229</f>
        <v>0.46450000000000002</v>
      </c>
      <c r="G2524" s="18">
        <f>'Limiting Factor Scores'!G229</f>
        <v>1.5101618289605114</v>
      </c>
      <c r="H2524" s="18">
        <f>'Limiting Factor Scores'!H229</f>
        <v>0.47829243817282246</v>
      </c>
      <c r="I2524" s="17">
        <f>LFAT!A47</f>
        <v>4</v>
      </c>
      <c r="J2524" s="16" t="str">
        <f>LFAT!B47</f>
        <v>Riparian Vegetation Restoration</v>
      </c>
      <c r="K2524" s="16" t="str">
        <f>LFAT!D47</f>
        <v>N</v>
      </c>
      <c r="L2524" s="19">
        <f>LFAT!F47</f>
        <v>0.1</v>
      </c>
      <c r="M2524" s="16" t="str">
        <f>LFAT!G47</f>
        <v>R</v>
      </c>
      <c r="N2524" s="19">
        <f>LFAT!I47</f>
        <v>0.1</v>
      </c>
      <c r="O2524" s="18">
        <f>LFAT!J47</f>
        <v>0.01</v>
      </c>
      <c r="P2524" s="18">
        <f t="shared" si="117"/>
        <v>4.6450000000000007E-3</v>
      </c>
      <c r="Q2524" s="18">
        <f t="shared" si="118"/>
        <v>1.5101618289605115E-2</v>
      </c>
      <c r="R2524" s="18">
        <f t="shared" si="119"/>
        <v>4.7829243817282246E-3</v>
      </c>
    </row>
    <row r="2525" spans="1:18" ht="18" customHeight="1" x14ac:dyDescent="0.2">
      <c r="A2525" s="16" t="str">
        <f>'Limiting Factor Scores'!A230</f>
        <v>UGR15</v>
      </c>
      <c r="B2525" s="16" t="str">
        <f>'Limiting Factor Scores'!B230</f>
        <v>Upper Grande Ronde</v>
      </c>
      <c r="C2525" s="16" t="str">
        <f>'Limiting Factor Scores'!C230</f>
        <v>Channel and Habitat Structure</v>
      </c>
      <c r="D2525" s="18">
        <f>'Limiting Factor Scores'!D230</f>
        <v>0.61260000000000003</v>
      </c>
      <c r="E2525" s="19">
        <f>'Limiting Factor Scores'!E230</f>
        <v>2.83</v>
      </c>
      <c r="F2525" s="18">
        <f>'Limiting Factor Scores'!F230</f>
        <v>0.51175000000000004</v>
      </c>
      <c r="G2525" s="18">
        <f>'Limiting Factor Scores'!G230</f>
        <v>2.7319115781683596</v>
      </c>
      <c r="H2525" s="18">
        <f>'Limiting Factor Scores'!H230</f>
        <v>0.82703024844498529</v>
      </c>
      <c r="I2525" s="17">
        <f>LFAT!A51</f>
        <v>4</v>
      </c>
      <c r="J2525" s="16" t="str">
        <f>LFAT!B51</f>
        <v>Riparian Vegetation Restoration</v>
      </c>
      <c r="K2525" s="16" t="str">
        <f>LFAT!D51</f>
        <v>D</v>
      </c>
      <c r="L2525" s="19">
        <f>LFAT!F51</f>
        <v>1</v>
      </c>
      <c r="M2525" s="16" t="str">
        <f>LFAT!G51</f>
        <v>CD</v>
      </c>
      <c r="N2525" s="19">
        <f>LFAT!I51</f>
        <v>0.5</v>
      </c>
      <c r="O2525" s="18">
        <f>LFAT!J51</f>
        <v>0.5</v>
      </c>
      <c r="P2525" s="18">
        <f t="shared" si="117"/>
        <v>0.25587500000000002</v>
      </c>
      <c r="Q2525" s="18">
        <f t="shared" si="118"/>
        <v>1.3659557890841798</v>
      </c>
      <c r="R2525" s="18">
        <f t="shared" si="119"/>
        <v>0.41351512422249265</v>
      </c>
    </row>
    <row r="2526" spans="1:18" ht="18" customHeight="1" x14ac:dyDescent="0.2">
      <c r="A2526" s="16" t="str">
        <f>'Limiting Factor Scores'!A231</f>
        <v>UGR15</v>
      </c>
      <c r="B2526" s="16" t="str">
        <f>'Limiting Factor Scores'!B231</f>
        <v>Upper Grande Ronde</v>
      </c>
      <c r="C2526" s="16" t="str">
        <f>'Limiting Factor Scores'!C231</f>
        <v>Decreased Sediment Quantity</v>
      </c>
      <c r="D2526" s="18">
        <f>'Limiting Factor Scores'!D231</f>
        <v>0.61260000000000003</v>
      </c>
      <c r="E2526" s="19">
        <f>'Limiting Factor Scores'!E231</f>
        <v>4.78</v>
      </c>
      <c r="F2526" s="18">
        <f>'Limiting Factor Scores'!F231</f>
        <v>0.95050000000000001</v>
      </c>
      <c r="G2526" s="18">
        <f>'Limiting Factor Scores'!G231</f>
        <v>3.0153594109638333</v>
      </c>
      <c r="H2526" s="18">
        <f>'Limiting Factor Scores'!H231</f>
        <v>0.89824437523412248</v>
      </c>
      <c r="I2526" s="17">
        <f>LFAT!A54</f>
        <v>4</v>
      </c>
      <c r="J2526" s="16" t="str">
        <f>LFAT!B54</f>
        <v>Riparian Vegetation Restoration</v>
      </c>
      <c r="K2526" s="16" t="str">
        <f>LFAT!D54</f>
        <v>N</v>
      </c>
      <c r="L2526" s="19">
        <f>LFAT!F54</f>
        <v>0.1</v>
      </c>
      <c r="M2526" s="16" t="str">
        <f>LFAT!G54</f>
        <v>R</v>
      </c>
      <c r="N2526" s="19">
        <f>LFAT!I54</f>
        <v>0.1</v>
      </c>
      <c r="O2526" s="18">
        <f>LFAT!J54</f>
        <v>0.01</v>
      </c>
      <c r="P2526" s="18">
        <f t="shared" si="117"/>
        <v>9.5049999999999996E-3</v>
      </c>
      <c r="Q2526" s="18">
        <f t="shared" si="118"/>
        <v>3.0153594109638335E-2</v>
      </c>
      <c r="R2526" s="18">
        <f t="shared" si="119"/>
        <v>8.9824437523412255E-3</v>
      </c>
    </row>
    <row r="2527" spans="1:18" ht="18" customHeight="1" x14ac:dyDescent="0.2">
      <c r="A2527" s="16" t="str">
        <f>'Limiting Factor Scores'!A232</f>
        <v>UGR15</v>
      </c>
      <c r="B2527" s="16" t="str">
        <f>'Limiting Factor Scores'!B232</f>
        <v>Upper Grande Ronde</v>
      </c>
      <c r="C2527" s="16" t="str">
        <f>'Limiting Factor Scores'!C232</f>
        <v>Decreased Water Quantity</v>
      </c>
      <c r="D2527" s="18">
        <f>'Limiting Factor Scores'!D232</f>
        <v>0.61260000000000003</v>
      </c>
      <c r="E2527" s="19">
        <f>'Limiting Factor Scores'!E232</f>
        <v>2.52</v>
      </c>
      <c r="F2527" s="18">
        <f>'Limiting Factor Scores'!F232</f>
        <v>0.442</v>
      </c>
      <c r="G2527" s="18">
        <f>'Limiting Factor Scores'!G232</f>
        <v>2.0288349345951655</v>
      </c>
      <c r="H2527" s="18">
        <f>'Limiting Factor Scores'!H232</f>
        <v>0.58637004334611009</v>
      </c>
      <c r="I2527" s="17">
        <f>LFAT!A52</f>
        <v>4</v>
      </c>
      <c r="J2527" s="16" t="str">
        <f>LFAT!B52</f>
        <v>Riparian Vegetation Restoration</v>
      </c>
      <c r="K2527" s="16" t="str">
        <f>LFAT!D52</f>
        <v>N</v>
      </c>
      <c r="L2527" s="19">
        <f>LFAT!F52</f>
        <v>0.1</v>
      </c>
      <c r="M2527" s="16" t="str">
        <f>LFAT!G52</f>
        <v>R</v>
      </c>
      <c r="N2527" s="19">
        <f>LFAT!I52</f>
        <v>0.1</v>
      </c>
      <c r="O2527" s="18">
        <f>LFAT!J52</f>
        <v>0.01</v>
      </c>
      <c r="P2527" s="18">
        <f t="shared" si="117"/>
        <v>4.4200000000000003E-3</v>
      </c>
      <c r="Q2527" s="18">
        <f t="shared" si="118"/>
        <v>2.0288349345951657E-2</v>
      </c>
      <c r="R2527" s="18">
        <f t="shared" si="119"/>
        <v>5.8637004334611007E-3</v>
      </c>
    </row>
    <row r="2528" spans="1:18" ht="18" customHeight="1" x14ac:dyDescent="0.2">
      <c r="A2528" s="16" t="str">
        <f>'Limiting Factor Scores'!A233</f>
        <v>UGR15</v>
      </c>
      <c r="B2528" s="16" t="str">
        <f>'Limiting Factor Scores'!B233</f>
        <v>Upper Grande Ronde</v>
      </c>
      <c r="C2528" s="16" t="str">
        <f>'Limiting Factor Scores'!C233</f>
        <v>Floodplain Condition</v>
      </c>
      <c r="D2528" s="18">
        <f>'Limiting Factor Scores'!D233</f>
        <v>0.61260000000000003</v>
      </c>
      <c r="E2528" s="19">
        <f>'Limiting Factor Scores'!E233</f>
        <v>3.06</v>
      </c>
      <c r="F2528" s="18">
        <f>'Limiting Factor Scores'!F233</f>
        <v>0.5635</v>
      </c>
      <c r="G2528" s="18">
        <f>'Limiting Factor Scores'!G233</f>
        <v>2.098323465147943</v>
      </c>
      <c r="H2528" s="18">
        <f>'Limiting Factor Scores'!H233</f>
        <v>0.5957660583286023</v>
      </c>
      <c r="I2528" s="17">
        <f>LFAT!A49</f>
        <v>4</v>
      </c>
      <c r="J2528" s="16" t="str">
        <f>LFAT!B49</f>
        <v>Riparian Vegetation Restoration</v>
      </c>
      <c r="K2528" s="16" t="str">
        <f>LFAT!D49</f>
        <v>D</v>
      </c>
      <c r="L2528" s="19">
        <f>LFAT!F49</f>
        <v>1</v>
      </c>
      <c r="M2528" s="16" t="str">
        <f>LFAT!G49</f>
        <v>C</v>
      </c>
      <c r="N2528" s="19">
        <f>LFAT!I49</f>
        <v>1</v>
      </c>
      <c r="O2528" s="18">
        <f>LFAT!J49</f>
        <v>1</v>
      </c>
      <c r="P2528" s="18">
        <f t="shared" si="117"/>
        <v>0.5635</v>
      </c>
      <c r="Q2528" s="18">
        <f t="shared" si="118"/>
        <v>2.098323465147943</v>
      </c>
      <c r="R2528" s="18">
        <f t="shared" si="119"/>
        <v>0.5957660583286023</v>
      </c>
    </row>
    <row r="2529" spans="1:18" ht="18" customHeight="1" x14ac:dyDescent="0.2">
      <c r="A2529" s="16" t="str">
        <f>'Limiting Factor Scores'!A234</f>
        <v>UGR15</v>
      </c>
      <c r="B2529" s="16" t="str">
        <f>'Limiting Factor Scores'!B234</f>
        <v>Upper Grande Ronde</v>
      </c>
      <c r="C2529" s="16" t="str">
        <f>'Limiting Factor Scores'!C234</f>
        <v>Increased Sediment Quantity</v>
      </c>
      <c r="D2529" s="18">
        <f>'Limiting Factor Scores'!D234</f>
        <v>0.61260000000000003</v>
      </c>
      <c r="E2529" s="19">
        <f>'Limiting Factor Scores'!E234</f>
        <v>2.2999999999999998</v>
      </c>
      <c r="F2529" s="18">
        <f>'Limiting Factor Scores'!F234</f>
        <v>0.39250000000000002</v>
      </c>
      <c r="G2529" s="18">
        <f>'Limiting Factor Scores'!G234</f>
        <v>0.87419113911396751</v>
      </c>
      <c r="H2529" s="18">
        <f>'Limiting Factor Scores'!H234</f>
        <v>0.2876071673372203</v>
      </c>
      <c r="I2529" s="17">
        <f>LFAT!A55</f>
        <v>4</v>
      </c>
      <c r="J2529" s="16" t="str">
        <f>LFAT!B55</f>
        <v>Riparian Vegetation Restoration</v>
      </c>
      <c r="K2529" s="16" t="str">
        <f>LFAT!D55</f>
        <v>D</v>
      </c>
      <c r="L2529" s="19">
        <f>LFAT!F55</f>
        <v>1</v>
      </c>
      <c r="M2529" s="16" t="str">
        <f>LFAT!G55</f>
        <v>CD</v>
      </c>
      <c r="N2529" s="19">
        <f>LFAT!I55</f>
        <v>0.5</v>
      </c>
      <c r="O2529" s="18">
        <f>LFAT!J55</f>
        <v>0.5</v>
      </c>
      <c r="P2529" s="18">
        <f t="shared" si="117"/>
        <v>0.19625000000000001</v>
      </c>
      <c r="Q2529" s="18">
        <f t="shared" si="118"/>
        <v>0.43709556955698375</v>
      </c>
      <c r="R2529" s="18">
        <f t="shared" si="119"/>
        <v>0.14380358366861015</v>
      </c>
    </row>
    <row r="2530" spans="1:18" ht="18" customHeight="1" x14ac:dyDescent="0.2">
      <c r="A2530" s="16" t="str">
        <f>'Limiting Factor Scores'!A235</f>
        <v>UGR15</v>
      </c>
      <c r="B2530" s="16" t="str">
        <f>'Limiting Factor Scores'!B235</f>
        <v>Upper Grande Ronde</v>
      </c>
      <c r="C2530" s="16" t="str">
        <f>'Limiting Factor Scores'!C235</f>
        <v>Non-Native Species Interactions and Competition</v>
      </c>
      <c r="D2530" s="18">
        <f>'Limiting Factor Scores'!D235</f>
        <v>0.61260000000000003</v>
      </c>
      <c r="E2530" s="19">
        <f>'Limiting Factor Scores'!E235</f>
        <v>2.08</v>
      </c>
      <c r="F2530" s="18">
        <f>'Limiting Factor Scores'!F235</f>
        <v>0.34300000000000003</v>
      </c>
      <c r="G2530" s="18">
        <f>'Limiting Factor Scores'!G235</f>
        <v>0.84498980990994788</v>
      </c>
      <c r="H2530" s="18">
        <f>'Limiting Factor Scores'!H235</f>
        <v>0.29807278198289011</v>
      </c>
      <c r="I2530" s="17">
        <f>LFAT!A61</f>
        <v>4</v>
      </c>
      <c r="J2530" s="16" t="str">
        <f>LFAT!B61</f>
        <v>Riparian Vegetation Restoration</v>
      </c>
      <c r="K2530" s="16" t="str">
        <f>LFAT!D61</f>
        <v>I</v>
      </c>
      <c r="L2530" s="19">
        <f>LFAT!F61</f>
        <v>0.5</v>
      </c>
      <c r="M2530" s="16" t="str">
        <f>LFAT!G61</f>
        <v>R</v>
      </c>
      <c r="N2530" s="19">
        <f>LFAT!I61</f>
        <v>0.1</v>
      </c>
      <c r="O2530" s="18">
        <f>LFAT!J61</f>
        <v>0.05</v>
      </c>
      <c r="P2530" s="18">
        <f t="shared" si="117"/>
        <v>1.7150000000000002E-2</v>
      </c>
      <c r="Q2530" s="18">
        <f t="shared" si="118"/>
        <v>4.2249490495497394E-2</v>
      </c>
      <c r="R2530" s="18">
        <f t="shared" si="119"/>
        <v>1.4903639099144507E-2</v>
      </c>
    </row>
    <row r="2531" spans="1:18" ht="18" customHeight="1" x14ac:dyDescent="0.2">
      <c r="A2531" s="16" t="str">
        <f>'Limiting Factor Scores'!A236</f>
        <v>UGR15</v>
      </c>
      <c r="B2531" s="16" t="str">
        <f>'Limiting Factor Scores'!B236</f>
        <v>Upper Grande Ronde</v>
      </c>
      <c r="C2531" s="16" t="str">
        <f>'Limiting Factor Scores'!C236</f>
        <v>Predation</v>
      </c>
      <c r="D2531" s="18">
        <f>'Limiting Factor Scores'!D236</f>
        <v>0.61260000000000003</v>
      </c>
      <c r="E2531" s="19">
        <f>'Limiting Factor Scores'!E236</f>
        <v>1.26</v>
      </c>
      <c r="F2531" s="18">
        <f>'Limiting Factor Scores'!F236</f>
        <v>0.1585</v>
      </c>
      <c r="G2531" s="18">
        <f>'Limiting Factor Scores'!G236</f>
        <v>0.52155013729543831</v>
      </c>
      <c r="H2531" s="18">
        <f>'Limiting Factor Scores'!H236</f>
        <v>0.15946118026588446</v>
      </c>
      <c r="I2531" s="17">
        <f>LFAT!A59</f>
        <v>4</v>
      </c>
      <c r="J2531" s="16" t="str">
        <f>LFAT!B59</f>
        <v>Riparian Vegetation Restoration</v>
      </c>
      <c r="K2531" s="16" t="str">
        <f>LFAT!D59</f>
        <v>N</v>
      </c>
      <c r="L2531" s="19">
        <f>LFAT!F59</f>
        <v>0.1</v>
      </c>
      <c r="M2531" s="16" t="str">
        <f>LFAT!G59</f>
        <v>CD</v>
      </c>
      <c r="N2531" s="19">
        <f>LFAT!I59</f>
        <v>0.5</v>
      </c>
      <c r="O2531" s="18">
        <f>LFAT!J59</f>
        <v>0.05</v>
      </c>
      <c r="P2531" s="18">
        <f t="shared" si="117"/>
        <v>7.9249999999999998E-3</v>
      </c>
      <c r="Q2531" s="18">
        <f t="shared" si="118"/>
        <v>2.6077506864771918E-2</v>
      </c>
      <c r="R2531" s="18">
        <f t="shared" si="119"/>
        <v>7.9730590132942227E-3</v>
      </c>
    </row>
    <row r="2532" spans="1:18" ht="18" customHeight="1" x14ac:dyDescent="0.2">
      <c r="A2532" s="16" t="str">
        <f>'Limiting Factor Scores'!A237</f>
        <v>UGR15</v>
      </c>
      <c r="B2532" s="16" t="str">
        <f>'Limiting Factor Scores'!B237</f>
        <v>Upper Grande Ronde</v>
      </c>
      <c r="C2532" s="16" t="str">
        <f>'Limiting Factor Scores'!C237</f>
        <v>Riparian Condition</v>
      </c>
      <c r="D2532" s="18">
        <f>'Limiting Factor Scores'!D237</f>
        <v>0.61260000000000003</v>
      </c>
      <c r="E2532" s="19">
        <f>'Limiting Factor Scores'!E237</f>
        <v>2.0499999999999998</v>
      </c>
      <c r="F2532" s="18">
        <f>'Limiting Factor Scores'!F237</f>
        <v>0.33624999999999999</v>
      </c>
      <c r="G2532" s="18">
        <f>'Limiting Factor Scores'!G237</f>
        <v>1.2785891841051316</v>
      </c>
      <c r="H2532" s="18">
        <f>'Limiting Factor Scores'!H237</f>
        <v>0.41284158705405194</v>
      </c>
      <c r="I2532" s="17">
        <f>LFAT!A48</f>
        <v>4</v>
      </c>
      <c r="J2532" s="16" t="str">
        <f>LFAT!B48</f>
        <v>Riparian Vegetation Restoration</v>
      </c>
      <c r="K2532" s="16" t="str">
        <f>LFAT!D48</f>
        <v>D</v>
      </c>
      <c r="L2532" s="19">
        <f>LFAT!F48</f>
        <v>1</v>
      </c>
      <c r="M2532" s="16" t="str">
        <f>LFAT!G48</f>
        <v>C</v>
      </c>
      <c r="N2532" s="19">
        <f>LFAT!I48</f>
        <v>1</v>
      </c>
      <c r="O2532" s="18">
        <f>LFAT!J48</f>
        <v>1</v>
      </c>
      <c r="P2532" s="18">
        <f t="shared" si="117"/>
        <v>0.33624999999999999</v>
      </c>
      <c r="Q2532" s="18">
        <f t="shared" si="118"/>
        <v>1.2785891841051316</v>
      </c>
      <c r="R2532" s="18">
        <f t="shared" si="119"/>
        <v>0.41284158705405194</v>
      </c>
    </row>
    <row r="2533" spans="1:18" ht="18" customHeight="1" x14ac:dyDescent="0.2">
      <c r="A2533" s="16" t="str">
        <f>'Limiting Factor Scores'!A238</f>
        <v>UGR15</v>
      </c>
      <c r="B2533" s="16" t="str">
        <f>'Limiting Factor Scores'!B238</f>
        <v>Upper Grande Ronde</v>
      </c>
      <c r="C2533" s="16" t="str">
        <f>'Limiting Factor Scores'!C238</f>
        <v>Side Channel and Wetland Habitat</v>
      </c>
      <c r="D2533" s="18">
        <f>'Limiting Factor Scores'!D238</f>
        <v>0.61260000000000003</v>
      </c>
      <c r="E2533" s="19">
        <f>'Limiting Factor Scores'!E238</f>
        <v>2.5499999999999998</v>
      </c>
      <c r="F2533" s="18">
        <f>'Limiting Factor Scores'!F238</f>
        <v>0.44874999999999998</v>
      </c>
      <c r="G2533" s="18">
        <f>'Limiting Factor Scores'!G238</f>
        <v>2.1128355209573071</v>
      </c>
      <c r="H2533" s="18">
        <f>'Limiting Factor Scores'!H238</f>
        <v>0.61582479188648065</v>
      </c>
      <c r="I2533" s="17">
        <f>LFAT!A50</f>
        <v>4</v>
      </c>
      <c r="J2533" s="16" t="str">
        <f>LFAT!B50</f>
        <v>Riparian Vegetation Restoration</v>
      </c>
      <c r="K2533" s="16" t="str">
        <f>LFAT!D50</f>
        <v>I</v>
      </c>
      <c r="L2533" s="19">
        <f>LFAT!F50</f>
        <v>0.5</v>
      </c>
      <c r="M2533" s="16" t="str">
        <f>LFAT!G50</f>
        <v>C</v>
      </c>
      <c r="N2533" s="19">
        <f>LFAT!I50</f>
        <v>1</v>
      </c>
      <c r="O2533" s="18">
        <f>LFAT!J50</f>
        <v>0.5</v>
      </c>
      <c r="P2533" s="18">
        <f t="shared" si="117"/>
        <v>0.22437499999999999</v>
      </c>
      <c r="Q2533" s="18">
        <f t="shared" si="118"/>
        <v>1.0564177604786535</v>
      </c>
      <c r="R2533" s="18">
        <f t="shared" si="119"/>
        <v>0.30791239594324032</v>
      </c>
    </row>
    <row r="2534" spans="1:18" ht="18" customHeight="1" x14ac:dyDescent="0.2">
      <c r="A2534" s="16" t="str">
        <f>'Limiting Factor Scores'!A239</f>
        <v>UGR15</v>
      </c>
      <c r="B2534" s="16" t="str">
        <f>'Limiting Factor Scores'!B239</f>
        <v>Upper Grande Ronde</v>
      </c>
      <c r="C2534" s="16" t="str">
        <f>'Limiting Factor Scores'!C239</f>
        <v>Summer Water Temperature</v>
      </c>
      <c r="D2534" s="18">
        <f>'Limiting Factor Scores'!D239</f>
        <v>0.61260000000000003</v>
      </c>
      <c r="E2534" s="19">
        <f>'Limiting Factor Scores'!E239</f>
        <v>3.17</v>
      </c>
      <c r="F2534" s="18">
        <f>'Limiting Factor Scores'!F239</f>
        <v>0.58825000000000005</v>
      </c>
      <c r="G2534" s="18">
        <f>'Limiting Factor Scores'!G239</f>
        <v>2.3989809813770915</v>
      </c>
      <c r="H2534" s="18">
        <f>'Limiting Factor Scores'!H239</f>
        <v>0.75073690239427293</v>
      </c>
      <c r="I2534" s="17">
        <f>LFAT!A56</f>
        <v>4</v>
      </c>
      <c r="J2534" s="16" t="str">
        <f>LFAT!B56</f>
        <v>Riparian Vegetation Restoration</v>
      </c>
      <c r="K2534" s="16" t="str">
        <f>LFAT!D56</f>
        <v>D</v>
      </c>
      <c r="L2534" s="19">
        <f>LFAT!F56</f>
        <v>1</v>
      </c>
      <c r="M2534" s="16" t="str">
        <f>LFAT!G56</f>
        <v>CD</v>
      </c>
      <c r="N2534" s="19">
        <f>LFAT!I56</f>
        <v>0.5</v>
      </c>
      <c r="O2534" s="18">
        <f>LFAT!J56</f>
        <v>0.5</v>
      </c>
      <c r="P2534" s="18">
        <f t="shared" si="117"/>
        <v>0.29412500000000003</v>
      </c>
      <c r="Q2534" s="18">
        <f t="shared" si="118"/>
        <v>1.1994904906885457</v>
      </c>
      <c r="R2534" s="18">
        <f t="shared" si="119"/>
        <v>0.37536845119713647</v>
      </c>
    </row>
    <row r="2535" spans="1:18" ht="18" customHeight="1" x14ac:dyDescent="0.2">
      <c r="A2535" s="16" t="str">
        <f>'Limiting Factor Scores'!A240</f>
        <v>UGR15</v>
      </c>
      <c r="B2535" s="16" t="str">
        <f>'Limiting Factor Scores'!B240</f>
        <v>Upper Grande Ronde</v>
      </c>
      <c r="C2535" s="16" t="str">
        <f>'Limiting Factor Scores'!C240</f>
        <v>Water Quality</v>
      </c>
      <c r="D2535" s="18">
        <f>'Limiting Factor Scores'!D240</f>
        <v>0.61260000000000003</v>
      </c>
      <c r="E2535" s="19">
        <f>'Limiting Factor Scores'!E240</f>
        <v>2.62</v>
      </c>
      <c r="F2535" s="18">
        <f>'Limiting Factor Scores'!F240</f>
        <v>0.46450000000000002</v>
      </c>
      <c r="G2535" s="18">
        <f>'Limiting Factor Scores'!G240</f>
        <v>1.6565032183042976</v>
      </c>
      <c r="H2535" s="18">
        <f>'Limiting Factor Scores'!H240</f>
        <v>0.45981683813275265</v>
      </c>
      <c r="I2535" s="17">
        <f>LFAT!A58</f>
        <v>4</v>
      </c>
      <c r="J2535" s="16" t="str">
        <f>LFAT!B58</f>
        <v>Riparian Vegetation Restoration</v>
      </c>
      <c r="K2535" s="16" t="str">
        <f>LFAT!D58</f>
        <v>I</v>
      </c>
      <c r="L2535" s="19">
        <f>LFAT!F58</f>
        <v>0.5</v>
      </c>
      <c r="M2535" s="16" t="str">
        <f>LFAT!G58</f>
        <v>CD</v>
      </c>
      <c r="N2535" s="19">
        <f>LFAT!I58</f>
        <v>0.5</v>
      </c>
      <c r="O2535" s="18">
        <f>LFAT!J58</f>
        <v>0.25</v>
      </c>
      <c r="P2535" s="18">
        <f t="shared" si="117"/>
        <v>0.11612500000000001</v>
      </c>
      <c r="Q2535" s="18">
        <f t="shared" si="118"/>
        <v>0.4141258045760744</v>
      </c>
      <c r="R2535" s="18">
        <f t="shared" si="119"/>
        <v>0.11495420953318816</v>
      </c>
    </row>
    <row r="2536" spans="1:18" ht="18" customHeight="1" x14ac:dyDescent="0.2">
      <c r="A2536" s="16" t="str">
        <f>'Limiting Factor Scores'!A241</f>
        <v>UGR15</v>
      </c>
      <c r="B2536" s="16" t="str">
        <f>'Limiting Factor Scores'!B241</f>
        <v>Upper Grande Ronde</v>
      </c>
      <c r="C2536" s="16" t="str">
        <f>'Limiting Factor Scores'!C241</f>
        <v>Winter Water Temperature</v>
      </c>
      <c r="D2536" s="18">
        <f>'Limiting Factor Scores'!D241</f>
        <v>0.61260000000000003</v>
      </c>
      <c r="E2536" s="19">
        <f>'Limiting Factor Scores'!E241</f>
        <v>2.62</v>
      </c>
      <c r="F2536" s="18">
        <f>'Limiting Factor Scores'!F241</f>
        <v>0.46450000000000002</v>
      </c>
      <c r="G2536" s="18">
        <f>'Limiting Factor Scores'!G241</f>
        <v>1.3638204407549361</v>
      </c>
      <c r="H2536" s="18">
        <f>'Limiting Factor Scores'!H241</f>
        <v>0.37146322470307785</v>
      </c>
      <c r="I2536" s="17">
        <f>LFAT!A57</f>
        <v>4</v>
      </c>
      <c r="J2536" s="16" t="str">
        <f>LFAT!B57</f>
        <v>Riparian Vegetation Restoration</v>
      </c>
      <c r="K2536" s="16" t="str">
        <f>LFAT!D57</f>
        <v>I</v>
      </c>
      <c r="L2536" s="19">
        <f>LFAT!F57</f>
        <v>0.5</v>
      </c>
      <c r="M2536" s="16" t="str">
        <f>LFAT!G57</f>
        <v>R</v>
      </c>
      <c r="N2536" s="19">
        <f>LFAT!I57</f>
        <v>0.1</v>
      </c>
      <c r="O2536" s="18">
        <f>LFAT!J57</f>
        <v>0.05</v>
      </c>
      <c r="P2536" s="18">
        <f t="shared" si="117"/>
        <v>2.3225000000000003E-2</v>
      </c>
      <c r="Q2536" s="18">
        <f t="shared" si="118"/>
        <v>6.819102203774681E-2</v>
      </c>
      <c r="R2536" s="18">
        <f t="shared" si="119"/>
        <v>1.8573161235153894E-2</v>
      </c>
    </row>
    <row r="2537" spans="1:18" ht="18" customHeight="1" x14ac:dyDescent="0.2">
      <c r="A2537" s="16" t="str">
        <f>'Limiting Factor Scores'!A227</f>
        <v>UGR15</v>
      </c>
      <c r="B2537" s="16" t="str">
        <f>'Limiting Factor Scores'!B227</f>
        <v>Upper Grande Ronde</v>
      </c>
      <c r="C2537" s="16" t="str">
        <f>'Limiting Factor Scores'!C227</f>
        <v>Altered Flow Timing</v>
      </c>
      <c r="D2537" s="18">
        <f>'Limiting Factor Scores'!D227</f>
        <v>0.61260000000000003</v>
      </c>
      <c r="E2537" s="19">
        <f>'Limiting Factor Scores'!E227</f>
        <v>2.29</v>
      </c>
      <c r="F2537" s="18">
        <f>'Limiting Factor Scores'!F227</f>
        <v>0.39024999999999999</v>
      </c>
      <c r="G2537" s="18">
        <f>'Limiting Factor Scores'!G227</f>
        <v>1.2533949150341526</v>
      </c>
      <c r="H2537" s="18">
        <f>'Limiting Factor Scores'!H227</f>
        <v>0.34881604813681594</v>
      </c>
      <c r="I2537" s="17">
        <f>LFAT!A68</f>
        <v>5</v>
      </c>
      <c r="J2537" s="16" t="str">
        <f>LFAT!B68</f>
        <v>Fish Passage – Barrier Removal and Replacement</v>
      </c>
      <c r="K2537" s="16" t="str">
        <f>LFAT!D68</f>
        <v>I</v>
      </c>
      <c r="L2537" s="19">
        <f>LFAT!F68</f>
        <v>0.5</v>
      </c>
      <c r="M2537" s="16" t="str">
        <f>LFAT!G68</f>
        <v>R</v>
      </c>
      <c r="N2537" s="19">
        <f>LFAT!I68</f>
        <v>0.1</v>
      </c>
      <c r="O2537" s="18">
        <f>LFAT!J68</f>
        <v>0.05</v>
      </c>
      <c r="P2537" s="18">
        <f t="shared" si="117"/>
        <v>1.9512500000000002E-2</v>
      </c>
      <c r="Q2537" s="18">
        <f t="shared" si="118"/>
        <v>6.2669745751707626E-2</v>
      </c>
      <c r="R2537" s="18">
        <f t="shared" si="119"/>
        <v>1.7440802406840799E-2</v>
      </c>
    </row>
    <row r="2538" spans="1:18" ht="18" customHeight="1" x14ac:dyDescent="0.2">
      <c r="A2538" s="16" t="str">
        <f>'Limiting Factor Scores'!A228</f>
        <v>UGR15</v>
      </c>
      <c r="B2538" s="16" t="str">
        <f>'Limiting Factor Scores'!B228</f>
        <v>Upper Grande Ronde</v>
      </c>
      <c r="C2538" s="16" t="str">
        <f>'Limiting Factor Scores'!C228</f>
        <v>Altered Primary Productivity</v>
      </c>
      <c r="D2538" s="18">
        <f>'Limiting Factor Scores'!D228</f>
        <v>0.61260000000000003</v>
      </c>
      <c r="E2538" s="19">
        <f>'Limiting Factor Scores'!E228</f>
        <v>3.11</v>
      </c>
      <c r="F2538" s="18">
        <f>'Limiting Factor Scores'!F228</f>
        <v>0.57474999999999998</v>
      </c>
      <c r="G2538" s="18">
        <f>'Limiting Factor Scores'!G228</f>
        <v>1.2801053686770771</v>
      </c>
      <c r="H2538" s="18">
        <f>'Limiting Factor Scores'!H228</f>
        <v>0.36660306402108134</v>
      </c>
      <c r="I2538" s="17">
        <f>LFAT!A75</f>
        <v>5</v>
      </c>
      <c r="J2538" s="16" t="str">
        <f>LFAT!B75</f>
        <v>Fish Passage – Barrier Removal and Replacement</v>
      </c>
      <c r="K2538" s="16" t="str">
        <f>LFAT!D75</f>
        <v>N</v>
      </c>
      <c r="L2538" s="19">
        <f>LFAT!F75</f>
        <v>0.1</v>
      </c>
      <c r="M2538" s="16" t="str">
        <f>LFAT!G75</f>
        <v>R</v>
      </c>
      <c r="N2538" s="19">
        <f>LFAT!I75</f>
        <v>0.1</v>
      </c>
      <c r="O2538" s="18">
        <f>LFAT!J75</f>
        <v>0.01</v>
      </c>
      <c r="P2538" s="18">
        <f t="shared" si="117"/>
        <v>5.7475E-3</v>
      </c>
      <c r="Q2538" s="18">
        <f t="shared" si="118"/>
        <v>1.2801053686770772E-2</v>
      </c>
      <c r="R2538" s="18">
        <f t="shared" si="119"/>
        <v>3.6660306402108134E-3</v>
      </c>
    </row>
    <row r="2539" spans="1:18" ht="18" customHeight="1" x14ac:dyDescent="0.2">
      <c r="A2539" s="16" t="str">
        <f>'Limiting Factor Scores'!A229</f>
        <v>UGR15</v>
      </c>
      <c r="B2539" s="16" t="str">
        <f>'Limiting Factor Scores'!B229</f>
        <v>Upper Grande Ronde</v>
      </c>
      <c r="C2539" s="16" t="str">
        <f>'Limiting Factor Scores'!C229</f>
        <v>Anthropogenic Barriers</v>
      </c>
      <c r="D2539" s="18">
        <f>'Limiting Factor Scores'!D229</f>
        <v>0.61260000000000003</v>
      </c>
      <c r="E2539" s="19">
        <f>'Limiting Factor Scores'!E229</f>
        <v>2.62</v>
      </c>
      <c r="F2539" s="18">
        <f>'Limiting Factor Scores'!F229</f>
        <v>0.46450000000000002</v>
      </c>
      <c r="G2539" s="18">
        <f>'Limiting Factor Scores'!G229</f>
        <v>1.5101618289605114</v>
      </c>
      <c r="H2539" s="18">
        <f>'Limiting Factor Scores'!H229</f>
        <v>0.47829243817282246</v>
      </c>
      <c r="I2539" s="17">
        <f>LFAT!A62</f>
        <v>5</v>
      </c>
      <c r="J2539" s="16" t="str">
        <f>LFAT!B62</f>
        <v>Fish Passage – Barrier Removal and Replacement</v>
      </c>
      <c r="K2539" s="16" t="str">
        <f>LFAT!D62</f>
        <v>D</v>
      </c>
      <c r="L2539" s="19">
        <f>LFAT!F62</f>
        <v>1</v>
      </c>
      <c r="M2539" s="16" t="str">
        <f>LFAT!G62</f>
        <v>C</v>
      </c>
      <c r="N2539" s="19">
        <f>LFAT!I62</f>
        <v>1</v>
      </c>
      <c r="O2539" s="18">
        <f>LFAT!J62</f>
        <v>1</v>
      </c>
      <c r="P2539" s="18">
        <f t="shared" si="117"/>
        <v>0.46450000000000002</v>
      </c>
      <c r="Q2539" s="18">
        <f t="shared" si="118"/>
        <v>1.5101618289605114</v>
      </c>
      <c r="R2539" s="18">
        <f t="shared" si="119"/>
        <v>0.47829243817282246</v>
      </c>
    </row>
    <row r="2540" spans="1:18" ht="18" customHeight="1" x14ac:dyDescent="0.2">
      <c r="A2540" s="16" t="str">
        <f>'Limiting Factor Scores'!A230</f>
        <v>UGR15</v>
      </c>
      <c r="B2540" s="16" t="str">
        <f>'Limiting Factor Scores'!B230</f>
        <v>Upper Grande Ronde</v>
      </c>
      <c r="C2540" s="16" t="str">
        <f>'Limiting Factor Scores'!C230</f>
        <v>Channel and Habitat Structure</v>
      </c>
      <c r="D2540" s="18">
        <f>'Limiting Factor Scores'!D230</f>
        <v>0.61260000000000003</v>
      </c>
      <c r="E2540" s="19">
        <f>'Limiting Factor Scores'!E230</f>
        <v>2.83</v>
      </c>
      <c r="F2540" s="18">
        <f>'Limiting Factor Scores'!F230</f>
        <v>0.51175000000000004</v>
      </c>
      <c r="G2540" s="18">
        <f>'Limiting Factor Scores'!G230</f>
        <v>2.7319115781683596</v>
      </c>
      <c r="H2540" s="18">
        <f>'Limiting Factor Scores'!H230</f>
        <v>0.82703024844498529</v>
      </c>
      <c r="I2540" s="17">
        <f>LFAT!A66</f>
        <v>5</v>
      </c>
      <c r="J2540" s="16" t="str">
        <f>LFAT!B66</f>
        <v>Fish Passage – Barrier Removal and Replacement</v>
      </c>
      <c r="K2540" s="16" t="str">
        <f>LFAT!D66</f>
        <v>I</v>
      </c>
      <c r="L2540" s="19">
        <f>LFAT!F66</f>
        <v>0.5</v>
      </c>
      <c r="M2540" s="16" t="str">
        <f>LFAT!G66</f>
        <v>CD</v>
      </c>
      <c r="N2540" s="19">
        <f>LFAT!I66</f>
        <v>0.5</v>
      </c>
      <c r="O2540" s="18">
        <f>LFAT!J66</f>
        <v>0.25</v>
      </c>
      <c r="P2540" s="18">
        <f t="shared" si="117"/>
        <v>0.12793750000000001</v>
      </c>
      <c r="Q2540" s="18">
        <f t="shared" si="118"/>
        <v>0.6829778945420899</v>
      </c>
      <c r="R2540" s="18">
        <f t="shared" si="119"/>
        <v>0.20675756211124632</v>
      </c>
    </row>
    <row r="2541" spans="1:18" ht="18" customHeight="1" x14ac:dyDescent="0.2">
      <c r="A2541" s="16" t="str">
        <f>'Limiting Factor Scores'!A231</f>
        <v>UGR15</v>
      </c>
      <c r="B2541" s="16" t="str">
        <f>'Limiting Factor Scores'!B231</f>
        <v>Upper Grande Ronde</v>
      </c>
      <c r="C2541" s="16" t="str">
        <f>'Limiting Factor Scores'!C231</f>
        <v>Decreased Sediment Quantity</v>
      </c>
      <c r="D2541" s="18">
        <f>'Limiting Factor Scores'!D231</f>
        <v>0.61260000000000003</v>
      </c>
      <c r="E2541" s="19">
        <f>'Limiting Factor Scores'!E231</f>
        <v>4.78</v>
      </c>
      <c r="F2541" s="18">
        <f>'Limiting Factor Scores'!F231</f>
        <v>0.95050000000000001</v>
      </c>
      <c r="G2541" s="18">
        <f>'Limiting Factor Scores'!G231</f>
        <v>3.0153594109638333</v>
      </c>
      <c r="H2541" s="18">
        <f>'Limiting Factor Scores'!H231</f>
        <v>0.89824437523412248</v>
      </c>
      <c r="I2541" s="17">
        <f>LFAT!A69</f>
        <v>5</v>
      </c>
      <c r="J2541" s="16" t="str">
        <f>LFAT!B69</f>
        <v>Fish Passage – Barrier Removal and Replacement</v>
      </c>
      <c r="K2541" s="16" t="str">
        <f>LFAT!D69</f>
        <v>I</v>
      </c>
      <c r="L2541" s="19">
        <f>LFAT!F69</f>
        <v>0.5</v>
      </c>
      <c r="M2541" s="16" t="str">
        <f>LFAT!G69</f>
        <v>R</v>
      </c>
      <c r="N2541" s="19">
        <f>LFAT!I69</f>
        <v>0.1</v>
      </c>
      <c r="O2541" s="18">
        <f>LFAT!J69</f>
        <v>0.05</v>
      </c>
      <c r="P2541" s="18">
        <f t="shared" si="117"/>
        <v>4.7525000000000005E-2</v>
      </c>
      <c r="Q2541" s="18">
        <f t="shared" si="118"/>
        <v>0.15076797054819169</v>
      </c>
      <c r="R2541" s="18">
        <f t="shared" si="119"/>
        <v>4.4912218761706126E-2</v>
      </c>
    </row>
    <row r="2542" spans="1:18" ht="18" customHeight="1" x14ac:dyDescent="0.2">
      <c r="A2542" s="16" t="str">
        <f>'Limiting Factor Scores'!A232</f>
        <v>UGR15</v>
      </c>
      <c r="B2542" s="16" t="str">
        <f>'Limiting Factor Scores'!B232</f>
        <v>Upper Grande Ronde</v>
      </c>
      <c r="C2542" s="16" t="str">
        <f>'Limiting Factor Scores'!C232</f>
        <v>Decreased Water Quantity</v>
      </c>
      <c r="D2542" s="18">
        <f>'Limiting Factor Scores'!D232</f>
        <v>0.61260000000000003</v>
      </c>
      <c r="E2542" s="19">
        <f>'Limiting Factor Scores'!E232</f>
        <v>2.52</v>
      </c>
      <c r="F2542" s="18">
        <f>'Limiting Factor Scores'!F232</f>
        <v>0.442</v>
      </c>
      <c r="G2542" s="18">
        <f>'Limiting Factor Scores'!G232</f>
        <v>2.0288349345951655</v>
      </c>
      <c r="H2542" s="18">
        <f>'Limiting Factor Scores'!H232</f>
        <v>0.58637004334611009</v>
      </c>
      <c r="I2542" s="17">
        <f>LFAT!A67</f>
        <v>5</v>
      </c>
      <c r="J2542" s="16" t="str">
        <f>LFAT!B67</f>
        <v>Fish Passage – Barrier Removal and Replacement</v>
      </c>
      <c r="K2542" s="16" t="str">
        <f>LFAT!D67</f>
        <v>N</v>
      </c>
      <c r="L2542" s="19">
        <f>LFAT!F67</f>
        <v>0.1</v>
      </c>
      <c r="M2542" s="16" t="str">
        <f>LFAT!G67</f>
        <v>R</v>
      </c>
      <c r="N2542" s="19">
        <f>LFAT!I67</f>
        <v>0.1</v>
      </c>
      <c r="O2542" s="18">
        <f>LFAT!J67</f>
        <v>0.01</v>
      </c>
      <c r="P2542" s="18">
        <f t="shared" si="117"/>
        <v>4.4200000000000003E-3</v>
      </c>
      <c r="Q2542" s="18">
        <f t="shared" si="118"/>
        <v>2.0288349345951657E-2</v>
      </c>
      <c r="R2542" s="18">
        <f t="shared" si="119"/>
        <v>5.8637004334611007E-3</v>
      </c>
    </row>
    <row r="2543" spans="1:18" ht="18" customHeight="1" x14ac:dyDescent="0.2">
      <c r="A2543" s="16" t="str">
        <f>'Limiting Factor Scores'!A233</f>
        <v>UGR15</v>
      </c>
      <c r="B2543" s="16" t="str">
        <f>'Limiting Factor Scores'!B233</f>
        <v>Upper Grande Ronde</v>
      </c>
      <c r="C2543" s="16" t="str">
        <f>'Limiting Factor Scores'!C233</f>
        <v>Floodplain Condition</v>
      </c>
      <c r="D2543" s="18">
        <f>'Limiting Factor Scores'!D233</f>
        <v>0.61260000000000003</v>
      </c>
      <c r="E2543" s="19">
        <f>'Limiting Factor Scores'!E233</f>
        <v>3.06</v>
      </c>
      <c r="F2543" s="18">
        <f>'Limiting Factor Scores'!F233</f>
        <v>0.5635</v>
      </c>
      <c r="G2543" s="18">
        <f>'Limiting Factor Scores'!G233</f>
        <v>2.098323465147943</v>
      </c>
      <c r="H2543" s="18">
        <f>'Limiting Factor Scores'!H233</f>
        <v>0.5957660583286023</v>
      </c>
      <c r="I2543" s="17">
        <f>LFAT!A64</f>
        <v>5</v>
      </c>
      <c r="J2543" s="16" t="str">
        <f>LFAT!B64</f>
        <v>Fish Passage – Barrier Removal and Replacement</v>
      </c>
      <c r="K2543" s="16" t="str">
        <f>LFAT!D64</f>
        <v>I</v>
      </c>
      <c r="L2543" s="19">
        <f>LFAT!F64</f>
        <v>0.5</v>
      </c>
      <c r="M2543" s="16" t="str">
        <f>LFAT!G64</f>
        <v>CD</v>
      </c>
      <c r="N2543" s="19">
        <f>LFAT!I64</f>
        <v>0.5</v>
      </c>
      <c r="O2543" s="18">
        <f>LFAT!J64</f>
        <v>0.25</v>
      </c>
      <c r="P2543" s="18">
        <f t="shared" si="117"/>
        <v>0.140875</v>
      </c>
      <c r="Q2543" s="18">
        <f t="shared" si="118"/>
        <v>0.52458086628698575</v>
      </c>
      <c r="R2543" s="18">
        <f t="shared" si="119"/>
        <v>0.14894151458215057</v>
      </c>
    </row>
    <row r="2544" spans="1:18" ht="18" customHeight="1" x14ac:dyDescent="0.2">
      <c r="A2544" s="16" t="str">
        <f>'Limiting Factor Scores'!A234</f>
        <v>UGR15</v>
      </c>
      <c r="B2544" s="16" t="str">
        <f>'Limiting Factor Scores'!B234</f>
        <v>Upper Grande Ronde</v>
      </c>
      <c r="C2544" s="16" t="str">
        <f>'Limiting Factor Scores'!C234</f>
        <v>Increased Sediment Quantity</v>
      </c>
      <c r="D2544" s="18">
        <f>'Limiting Factor Scores'!D234</f>
        <v>0.61260000000000003</v>
      </c>
      <c r="E2544" s="19">
        <f>'Limiting Factor Scores'!E234</f>
        <v>2.2999999999999998</v>
      </c>
      <c r="F2544" s="18">
        <f>'Limiting Factor Scores'!F234</f>
        <v>0.39250000000000002</v>
      </c>
      <c r="G2544" s="18">
        <f>'Limiting Factor Scores'!G234</f>
        <v>0.87419113911396751</v>
      </c>
      <c r="H2544" s="18">
        <f>'Limiting Factor Scores'!H234</f>
        <v>0.2876071673372203</v>
      </c>
      <c r="I2544" s="17">
        <f>LFAT!A70</f>
        <v>5</v>
      </c>
      <c r="J2544" s="16" t="str">
        <f>LFAT!B70</f>
        <v>Fish Passage – Barrier Removal and Replacement</v>
      </c>
      <c r="K2544" s="16" t="str">
        <f>LFAT!D70</f>
        <v>I</v>
      </c>
      <c r="L2544" s="19">
        <f>LFAT!F70</f>
        <v>0.5</v>
      </c>
      <c r="M2544" s="16" t="str">
        <f>LFAT!G70</f>
        <v>CD</v>
      </c>
      <c r="N2544" s="19">
        <f>LFAT!I70</f>
        <v>0.5</v>
      </c>
      <c r="O2544" s="18">
        <f>LFAT!J70</f>
        <v>0.25</v>
      </c>
      <c r="P2544" s="18">
        <f t="shared" si="117"/>
        <v>9.8125000000000004E-2</v>
      </c>
      <c r="Q2544" s="18">
        <f t="shared" si="118"/>
        <v>0.21854778477849188</v>
      </c>
      <c r="R2544" s="18">
        <f t="shared" si="119"/>
        <v>7.1901791834305076E-2</v>
      </c>
    </row>
    <row r="2545" spans="1:18" ht="18" customHeight="1" x14ac:dyDescent="0.2">
      <c r="A2545" s="16" t="str">
        <f>'Limiting Factor Scores'!A235</f>
        <v>UGR15</v>
      </c>
      <c r="B2545" s="16" t="str">
        <f>'Limiting Factor Scores'!B235</f>
        <v>Upper Grande Ronde</v>
      </c>
      <c r="C2545" s="16" t="str">
        <f>'Limiting Factor Scores'!C235</f>
        <v>Non-Native Species Interactions and Competition</v>
      </c>
      <c r="D2545" s="18">
        <f>'Limiting Factor Scores'!D235</f>
        <v>0.61260000000000003</v>
      </c>
      <c r="E2545" s="19">
        <f>'Limiting Factor Scores'!E235</f>
        <v>2.08</v>
      </c>
      <c r="F2545" s="18">
        <f>'Limiting Factor Scores'!F235</f>
        <v>0.34300000000000003</v>
      </c>
      <c r="G2545" s="18">
        <f>'Limiting Factor Scores'!G235</f>
        <v>0.84498980990994788</v>
      </c>
      <c r="H2545" s="18">
        <f>'Limiting Factor Scores'!H235</f>
        <v>0.29807278198289011</v>
      </c>
      <c r="I2545" s="17">
        <f>LFAT!A76</f>
        <v>5</v>
      </c>
      <c r="J2545" s="16" t="str">
        <f>LFAT!B76</f>
        <v>Fish Passage – Barrier Removal and Replacement</v>
      </c>
      <c r="K2545" s="16" t="str">
        <f>LFAT!D76</f>
        <v>I</v>
      </c>
      <c r="L2545" s="19">
        <f>LFAT!F76</f>
        <v>0.5</v>
      </c>
      <c r="M2545" s="16" t="str">
        <f>LFAT!G76</f>
        <v>R</v>
      </c>
      <c r="N2545" s="19">
        <f>LFAT!I76</f>
        <v>0.1</v>
      </c>
      <c r="O2545" s="18">
        <f>LFAT!J76</f>
        <v>0.05</v>
      </c>
      <c r="P2545" s="18">
        <f t="shared" si="117"/>
        <v>1.7150000000000002E-2</v>
      </c>
      <c r="Q2545" s="18">
        <f t="shared" si="118"/>
        <v>4.2249490495497394E-2</v>
      </c>
      <c r="R2545" s="18">
        <f t="shared" si="119"/>
        <v>1.4903639099144507E-2</v>
      </c>
    </row>
    <row r="2546" spans="1:18" ht="18" customHeight="1" x14ac:dyDescent="0.2">
      <c r="A2546" s="16" t="str">
        <f>'Limiting Factor Scores'!A236</f>
        <v>UGR15</v>
      </c>
      <c r="B2546" s="16" t="str">
        <f>'Limiting Factor Scores'!B236</f>
        <v>Upper Grande Ronde</v>
      </c>
      <c r="C2546" s="16" t="str">
        <f>'Limiting Factor Scores'!C236</f>
        <v>Predation</v>
      </c>
      <c r="D2546" s="18">
        <f>'Limiting Factor Scores'!D236</f>
        <v>0.61260000000000003</v>
      </c>
      <c r="E2546" s="19">
        <f>'Limiting Factor Scores'!E236</f>
        <v>1.26</v>
      </c>
      <c r="F2546" s="18">
        <f>'Limiting Factor Scores'!F236</f>
        <v>0.1585</v>
      </c>
      <c r="G2546" s="18">
        <f>'Limiting Factor Scores'!G236</f>
        <v>0.52155013729543831</v>
      </c>
      <c r="H2546" s="18">
        <f>'Limiting Factor Scores'!H236</f>
        <v>0.15946118026588446</v>
      </c>
      <c r="I2546" s="17">
        <f>LFAT!A74</f>
        <v>5</v>
      </c>
      <c r="J2546" s="16" t="str">
        <f>LFAT!B74</f>
        <v>Fish Passage – Barrier Removal and Replacement</v>
      </c>
      <c r="K2546" s="16" t="str">
        <f>LFAT!D74</f>
        <v>I</v>
      </c>
      <c r="L2546" s="19">
        <f>LFAT!F74</f>
        <v>0.5</v>
      </c>
      <c r="M2546" s="16" t="str">
        <f>LFAT!G74</f>
        <v>R</v>
      </c>
      <c r="N2546" s="19">
        <f>LFAT!I74</f>
        <v>0.1</v>
      </c>
      <c r="O2546" s="18">
        <f>LFAT!J74</f>
        <v>0.05</v>
      </c>
      <c r="P2546" s="18">
        <f t="shared" si="117"/>
        <v>7.9249999999999998E-3</v>
      </c>
      <c r="Q2546" s="18">
        <f t="shared" si="118"/>
        <v>2.6077506864771918E-2</v>
      </c>
      <c r="R2546" s="18">
        <f t="shared" si="119"/>
        <v>7.9730590132942227E-3</v>
      </c>
    </row>
    <row r="2547" spans="1:18" ht="18" customHeight="1" x14ac:dyDescent="0.2">
      <c r="A2547" s="16" t="str">
        <f>'Limiting Factor Scores'!A237</f>
        <v>UGR15</v>
      </c>
      <c r="B2547" s="16" t="str">
        <f>'Limiting Factor Scores'!B237</f>
        <v>Upper Grande Ronde</v>
      </c>
      <c r="C2547" s="16" t="str">
        <f>'Limiting Factor Scores'!C237</f>
        <v>Riparian Condition</v>
      </c>
      <c r="D2547" s="18">
        <f>'Limiting Factor Scores'!D237</f>
        <v>0.61260000000000003</v>
      </c>
      <c r="E2547" s="19">
        <f>'Limiting Factor Scores'!E237</f>
        <v>2.0499999999999998</v>
      </c>
      <c r="F2547" s="18">
        <f>'Limiting Factor Scores'!F237</f>
        <v>0.33624999999999999</v>
      </c>
      <c r="G2547" s="18">
        <f>'Limiting Factor Scores'!G237</f>
        <v>1.2785891841051316</v>
      </c>
      <c r="H2547" s="18">
        <f>'Limiting Factor Scores'!H237</f>
        <v>0.41284158705405194</v>
      </c>
      <c r="I2547" s="17">
        <f>LFAT!A63</f>
        <v>5</v>
      </c>
      <c r="J2547" s="16" t="str">
        <f>LFAT!B63</f>
        <v>Fish Passage – Barrier Removal and Replacement</v>
      </c>
      <c r="K2547" s="16" t="str">
        <f>LFAT!D63</f>
        <v>I</v>
      </c>
      <c r="L2547" s="19">
        <f>LFAT!F63</f>
        <v>0.5</v>
      </c>
      <c r="M2547" s="16" t="str">
        <f>LFAT!G63</f>
        <v>R</v>
      </c>
      <c r="N2547" s="19">
        <f>LFAT!I63</f>
        <v>0.1</v>
      </c>
      <c r="O2547" s="18">
        <f>LFAT!J63</f>
        <v>0.05</v>
      </c>
      <c r="P2547" s="18">
        <f t="shared" si="117"/>
        <v>1.6812500000000001E-2</v>
      </c>
      <c r="Q2547" s="18">
        <f t="shared" si="118"/>
        <v>6.3929459205256584E-2</v>
      </c>
      <c r="R2547" s="18">
        <f t="shared" si="119"/>
        <v>2.0642079352702597E-2</v>
      </c>
    </row>
    <row r="2548" spans="1:18" ht="18" customHeight="1" x14ac:dyDescent="0.2">
      <c r="A2548" s="16" t="str">
        <f>'Limiting Factor Scores'!A238</f>
        <v>UGR15</v>
      </c>
      <c r="B2548" s="16" t="str">
        <f>'Limiting Factor Scores'!B238</f>
        <v>Upper Grande Ronde</v>
      </c>
      <c r="C2548" s="16" t="str">
        <f>'Limiting Factor Scores'!C238</f>
        <v>Side Channel and Wetland Habitat</v>
      </c>
      <c r="D2548" s="18">
        <f>'Limiting Factor Scores'!D238</f>
        <v>0.61260000000000003</v>
      </c>
      <c r="E2548" s="19">
        <f>'Limiting Factor Scores'!E238</f>
        <v>2.5499999999999998</v>
      </c>
      <c r="F2548" s="18">
        <f>'Limiting Factor Scores'!F238</f>
        <v>0.44874999999999998</v>
      </c>
      <c r="G2548" s="18">
        <f>'Limiting Factor Scores'!G238</f>
        <v>2.1128355209573071</v>
      </c>
      <c r="H2548" s="18">
        <f>'Limiting Factor Scores'!H238</f>
        <v>0.61582479188648065</v>
      </c>
      <c r="I2548" s="17">
        <f>LFAT!A65</f>
        <v>5</v>
      </c>
      <c r="J2548" s="16" t="str">
        <f>LFAT!B65</f>
        <v>Fish Passage – Barrier Removal and Replacement</v>
      </c>
      <c r="K2548" s="16" t="str">
        <f>LFAT!D65</f>
        <v>I</v>
      </c>
      <c r="L2548" s="19">
        <f>LFAT!F65</f>
        <v>0.5</v>
      </c>
      <c r="M2548" s="16" t="str">
        <f>LFAT!G65</f>
        <v>R</v>
      </c>
      <c r="N2548" s="19">
        <f>LFAT!I65</f>
        <v>0.1</v>
      </c>
      <c r="O2548" s="18">
        <f>LFAT!J65</f>
        <v>0.05</v>
      </c>
      <c r="P2548" s="18">
        <f t="shared" si="117"/>
        <v>2.2437499999999999E-2</v>
      </c>
      <c r="Q2548" s="18">
        <f t="shared" si="118"/>
        <v>0.10564177604786536</v>
      </c>
      <c r="R2548" s="18">
        <f t="shared" si="119"/>
        <v>3.0791239594324032E-2</v>
      </c>
    </row>
    <row r="2549" spans="1:18" ht="18" customHeight="1" x14ac:dyDescent="0.2">
      <c r="A2549" s="16" t="str">
        <f>'Limiting Factor Scores'!A239</f>
        <v>UGR15</v>
      </c>
      <c r="B2549" s="16" t="str">
        <f>'Limiting Factor Scores'!B239</f>
        <v>Upper Grande Ronde</v>
      </c>
      <c r="C2549" s="16" t="str">
        <f>'Limiting Factor Scores'!C239</f>
        <v>Summer Water Temperature</v>
      </c>
      <c r="D2549" s="18">
        <f>'Limiting Factor Scores'!D239</f>
        <v>0.61260000000000003</v>
      </c>
      <c r="E2549" s="19">
        <f>'Limiting Factor Scores'!E239</f>
        <v>3.17</v>
      </c>
      <c r="F2549" s="18">
        <f>'Limiting Factor Scores'!F239</f>
        <v>0.58825000000000005</v>
      </c>
      <c r="G2549" s="18">
        <f>'Limiting Factor Scores'!G239</f>
        <v>2.3989809813770915</v>
      </c>
      <c r="H2549" s="18">
        <f>'Limiting Factor Scores'!H239</f>
        <v>0.75073690239427293</v>
      </c>
      <c r="I2549" s="17">
        <f>LFAT!A71</f>
        <v>5</v>
      </c>
      <c r="J2549" s="16" t="str">
        <f>LFAT!B71</f>
        <v>Fish Passage – Barrier Removal and Replacement</v>
      </c>
      <c r="K2549" s="16" t="str">
        <f>LFAT!D71</f>
        <v>I</v>
      </c>
      <c r="L2549" s="19">
        <f>LFAT!F71</f>
        <v>0.5</v>
      </c>
      <c r="M2549" s="16" t="str">
        <f>LFAT!G71</f>
        <v>R</v>
      </c>
      <c r="N2549" s="19">
        <f>LFAT!I71</f>
        <v>0.1</v>
      </c>
      <c r="O2549" s="18">
        <f>LFAT!J71</f>
        <v>0.05</v>
      </c>
      <c r="P2549" s="18">
        <f t="shared" si="117"/>
        <v>2.9412500000000005E-2</v>
      </c>
      <c r="Q2549" s="18">
        <f t="shared" si="118"/>
        <v>0.11994904906885458</v>
      </c>
      <c r="R2549" s="18">
        <f t="shared" si="119"/>
        <v>3.7536845119713648E-2</v>
      </c>
    </row>
    <row r="2550" spans="1:18" ht="18" customHeight="1" x14ac:dyDescent="0.2">
      <c r="A2550" s="16" t="str">
        <f>'Limiting Factor Scores'!A240</f>
        <v>UGR15</v>
      </c>
      <c r="B2550" s="16" t="str">
        <f>'Limiting Factor Scores'!B240</f>
        <v>Upper Grande Ronde</v>
      </c>
      <c r="C2550" s="16" t="str">
        <f>'Limiting Factor Scores'!C240</f>
        <v>Water Quality</v>
      </c>
      <c r="D2550" s="18">
        <f>'Limiting Factor Scores'!D240</f>
        <v>0.61260000000000003</v>
      </c>
      <c r="E2550" s="19">
        <f>'Limiting Factor Scores'!E240</f>
        <v>2.62</v>
      </c>
      <c r="F2550" s="18">
        <f>'Limiting Factor Scores'!F240</f>
        <v>0.46450000000000002</v>
      </c>
      <c r="G2550" s="18">
        <f>'Limiting Factor Scores'!G240</f>
        <v>1.6565032183042976</v>
      </c>
      <c r="H2550" s="18">
        <f>'Limiting Factor Scores'!H240</f>
        <v>0.45981683813275265</v>
      </c>
      <c r="I2550" s="17">
        <f>LFAT!A73</f>
        <v>5</v>
      </c>
      <c r="J2550" s="16" t="str">
        <f>LFAT!B73</f>
        <v>Fish Passage – Barrier Removal and Replacement</v>
      </c>
      <c r="K2550" s="16" t="str">
        <f>LFAT!D73</f>
        <v>I</v>
      </c>
      <c r="L2550" s="19">
        <f>LFAT!F73</f>
        <v>0.5</v>
      </c>
      <c r="M2550" s="16" t="str">
        <f>LFAT!G73</f>
        <v>CD</v>
      </c>
      <c r="N2550" s="19">
        <f>LFAT!I73</f>
        <v>0.5</v>
      </c>
      <c r="O2550" s="18">
        <f>LFAT!J73</f>
        <v>0.25</v>
      </c>
      <c r="P2550" s="18">
        <f t="shared" si="117"/>
        <v>0.11612500000000001</v>
      </c>
      <c r="Q2550" s="18">
        <f t="shared" si="118"/>
        <v>0.4141258045760744</v>
      </c>
      <c r="R2550" s="18">
        <f t="shared" si="119"/>
        <v>0.11495420953318816</v>
      </c>
    </row>
    <row r="2551" spans="1:18" ht="18" customHeight="1" x14ac:dyDescent="0.2">
      <c r="A2551" s="16" t="str">
        <f>'Limiting Factor Scores'!A241</f>
        <v>UGR15</v>
      </c>
      <c r="B2551" s="16" t="str">
        <f>'Limiting Factor Scores'!B241</f>
        <v>Upper Grande Ronde</v>
      </c>
      <c r="C2551" s="16" t="str">
        <f>'Limiting Factor Scores'!C241</f>
        <v>Winter Water Temperature</v>
      </c>
      <c r="D2551" s="18">
        <f>'Limiting Factor Scores'!D241</f>
        <v>0.61260000000000003</v>
      </c>
      <c r="E2551" s="19">
        <f>'Limiting Factor Scores'!E241</f>
        <v>2.62</v>
      </c>
      <c r="F2551" s="18">
        <f>'Limiting Factor Scores'!F241</f>
        <v>0.46450000000000002</v>
      </c>
      <c r="G2551" s="18">
        <f>'Limiting Factor Scores'!G241</f>
        <v>1.3638204407549361</v>
      </c>
      <c r="H2551" s="18">
        <f>'Limiting Factor Scores'!H241</f>
        <v>0.37146322470307785</v>
      </c>
      <c r="I2551" s="17">
        <f>LFAT!A72</f>
        <v>5</v>
      </c>
      <c r="J2551" s="16" t="str">
        <f>LFAT!B72</f>
        <v>Fish Passage – Barrier Removal and Replacement</v>
      </c>
      <c r="K2551" s="16" t="str">
        <f>LFAT!D72</f>
        <v>N</v>
      </c>
      <c r="L2551" s="19">
        <f>LFAT!F72</f>
        <v>0.1</v>
      </c>
      <c r="M2551" s="16" t="str">
        <f>LFAT!G72</f>
        <v>R</v>
      </c>
      <c r="N2551" s="19">
        <f>LFAT!I72</f>
        <v>0.1</v>
      </c>
      <c r="O2551" s="18">
        <f>LFAT!J72</f>
        <v>0.01</v>
      </c>
      <c r="P2551" s="18">
        <f t="shared" si="117"/>
        <v>4.6450000000000007E-3</v>
      </c>
      <c r="Q2551" s="18">
        <f t="shared" si="118"/>
        <v>1.3638204407549362E-2</v>
      </c>
      <c r="R2551" s="18">
        <f t="shared" si="119"/>
        <v>3.7146322470307785E-3</v>
      </c>
    </row>
    <row r="2552" spans="1:18" ht="18" customHeight="1" x14ac:dyDescent="0.2">
      <c r="A2552" s="16" t="str">
        <f>'Limiting Factor Scores'!A227</f>
        <v>UGR15</v>
      </c>
      <c r="B2552" s="16" t="str">
        <f>'Limiting Factor Scores'!B227</f>
        <v>Upper Grande Ronde</v>
      </c>
      <c r="C2552" s="16" t="str">
        <f>'Limiting Factor Scores'!C227</f>
        <v>Altered Flow Timing</v>
      </c>
      <c r="D2552" s="18">
        <f>'Limiting Factor Scores'!D227</f>
        <v>0.61260000000000003</v>
      </c>
      <c r="E2552" s="19">
        <f>'Limiting Factor Scores'!E227</f>
        <v>2.29</v>
      </c>
      <c r="F2552" s="18">
        <f>'Limiting Factor Scores'!F227</f>
        <v>0.39024999999999999</v>
      </c>
      <c r="G2552" s="18">
        <f>'Limiting Factor Scores'!G227</f>
        <v>1.2533949150341526</v>
      </c>
      <c r="H2552" s="18">
        <f>'Limiting Factor Scores'!H227</f>
        <v>0.34881604813681594</v>
      </c>
      <c r="I2552" s="17">
        <f>LFAT!A83</f>
        <v>6</v>
      </c>
      <c r="J2552" s="16" t="str">
        <f>LFAT!B83</f>
        <v>Instream Flow Restoration</v>
      </c>
      <c r="K2552" s="16" t="str">
        <f>LFAT!D83</f>
        <v>D</v>
      </c>
      <c r="L2552" s="19">
        <f>LFAT!F83</f>
        <v>1</v>
      </c>
      <c r="M2552" s="16" t="str">
        <f>LFAT!G83</f>
        <v>CD</v>
      </c>
      <c r="N2552" s="19">
        <f>LFAT!I83</f>
        <v>0.5</v>
      </c>
      <c r="O2552" s="18">
        <f>LFAT!J83</f>
        <v>0.5</v>
      </c>
      <c r="P2552" s="18">
        <f t="shared" si="117"/>
        <v>0.19512499999999999</v>
      </c>
      <c r="Q2552" s="18">
        <f t="shared" si="118"/>
        <v>0.62669745751707628</v>
      </c>
      <c r="R2552" s="18">
        <f t="shared" si="119"/>
        <v>0.17440802406840797</v>
      </c>
    </row>
    <row r="2553" spans="1:18" ht="18" customHeight="1" x14ac:dyDescent="0.2">
      <c r="A2553" s="16" t="str">
        <f>'Limiting Factor Scores'!A228</f>
        <v>UGR15</v>
      </c>
      <c r="B2553" s="16" t="str">
        <f>'Limiting Factor Scores'!B228</f>
        <v>Upper Grande Ronde</v>
      </c>
      <c r="C2553" s="16" t="str">
        <f>'Limiting Factor Scores'!C228</f>
        <v>Altered Primary Productivity</v>
      </c>
      <c r="D2553" s="18">
        <f>'Limiting Factor Scores'!D228</f>
        <v>0.61260000000000003</v>
      </c>
      <c r="E2553" s="19">
        <f>'Limiting Factor Scores'!E228</f>
        <v>3.11</v>
      </c>
      <c r="F2553" s="18">
        <f>'Limiting Factor Scores'!F228</f>
        <v>0.57474999999999998</v>
      </c>
      <c r="G2553" s="18">
        <f>'Limiting Factor Scores'!G228</f>
        <v>1.2801053686770771</v>
      </c>
      <c r="H2553" s="18">
        <f>'Limiting Factor Scores'!H228</f>
        <v>0.36660306402108134</v>
      </c>
      <c r="I2553" s="17">
        <f>LFAT!A90</f>
        <v>6</v>
      </c>
      <c r="J2553" s="16" t="str">
        <f>LFAT!B90</f>
        <v>Instream Flow Restoration</v>
      </c>
      <c r="K2553" s="16" t="str">
        <f>LFAT!D90</f>
        <v>N</v>
      </c>
      <c r="L2553" s="19">
        <f>LFAT!F90</f>
        <v>0.1</v>
      </c>
      <c r="M2553" s="16" t="str">
        <f>LFAT!G90</f>
        <v>R</v>
      </c>
      <c r="N2553" s="19">
        <f>LFAT!I90</f>
        <v>0.1</v>
      </c>
      <c r="O2553" s="18">
        <f>LFAT!J90</f>
        <v>0.01</v>
      </c>
      <c r="P2553" s="18">
        <f t="shared" si="117"/>
        <v>5.7475E-3</v>
      </c>
      <c r="Q2553" s="18">
        <f t="shared" si="118"/>
        <v>1.2801053686770772E-2</v>
      </c>
      <c r="R2553" s="18">
        <f t="shared" si="119"/>
        <v>3.6660306402108134E-3</v>
      </c>
    </row>
    <row r="2554" spans="1:18" ht="18" customHeight="1" x14ac:dyDescent="0.2">
      <c r="A2554" s="16" t="str">
        <f>'Limiting Factor Scores'!A229</f>
        <v>UGR15</v>
      </c>
      <c r="B2554" s="16" t="str">
        <f>'Limiting Factor Scores'!B229</f>
        <v>Upper Grande Ronde</v>
      </c>
      <c r="C2554" s="16" t="str">
        <f>'Limiting Factor Scores'!C229</f>
        <v>Anthropogenic Barriers</v>
      </c>
      <c r="D2554" s="18">
        <f>'Limiting Factor Scores'!D229</f>
        <v>0.61260000000000003</v>
      </c>
      <c r="E2554" s="19">
        <f>'Limiting Factor Scores'!E229</f>
        <v>2.62</v>
      </c>
      <c r="F2554" s="18">
        <f>'Limiting Factor Scores'!F229</f>
        <v>0.46450000000000002</v>
      </c>
      <c r="G2554" s="18">
        <f>'Limiting Factor Scores'!G229</f>
        <v>1.5101618289605114</v>
      </c>
      <c r="H2554" s="18">
        <f>'Limiting Factor Scores'!H229</f>
        <v>0.47829243817282246</v>
      </c>
      <c r="I2554" s="17">
        <f>LFAT!A77</f>
        <v>6</v>
      </c>
      <c r="J2554" s="16" t="str">
        <f>LFAT!B77</f>
        <v>Instream Flow Restoration</v>
      </c>
      <c r="K2554" s="16" t="str">
        <f>LFAT!D77</f>
        <v>I</v>
      </c>
      <c r="L2554" s="19">
        <f>LFAT!F77</f>
        <v>0.5</v>
      </c>
      <c r="M2554" s="16" t="str">
        <f>LFAT!G77</f>
        <v>CD</v>
      </c>
      <c r="N2554" s="19">
        <f>LFAT!I77</f>
        <v>0.5</v>
      </c>
      <c r="O2554" s="18">
        <f>LFAT!J77</f>
        <v>0.25</v>
      </c>
      <c r="P2554" s="18">
        <f t="shared" si="117"/>
        <v>0.11612500000000001</v>
      </c>
      <c r="Q2554" s="18">
        <f t="shared" si="118"/>
        <v>0.37754045724012786</v>
      </c>
      <c r="R2554" s="18">
        <f t="shared" si="119"/>
        <v>0.11957310954320562</v>
      </c>
    </row>
    <row r="2555" spans="1:18" ht="18" customHeight="1" x14ac:dyDescent="0.2">
      <c r="A2555" s="16" t="str">
        <f>'Limiting Factor Scores'!A230</f>
        <v>UGR15</v>
      </c>
      <c r="B2555" s="16" t="str">
        <f>'Limiting Factor Scores'!B230</f>
        <v>Upper Grande Ronde</v>
      </c>
      <c r="C2555" s="16" t="str">
        <f>'Limiting Factor Scores'!C230</f>
        <v>Channel and Habitat Structure</v>
      </c>
      <c r="D2555" s="18">
        <f>'Limiting Factor Scores'!D230</f>
        <v>0.61260000000000003</v>
      </c>
      <c r="E2555" s="19">
        <f>'Limiting Factor Scores'!E230</f>
        <v>2.83</v>
      </c>
      <c r="F2555" s="18">
        <f>'Limiting Factor Scores'!F230</f>
        <v>0.51175000000000004</v>
      </c>
      <c r="G2555" s="18">
        <f>'Limiting Factor Scores'!G230</f>
        <v>2.7319115781683596</v>
      </c>
      <c r="H2555" s="18">
        <f>'Limiting Factor Scores'!H230</f>
        <v>0.82703024844498529</v>
      </c>
      <c r="I2555" s="17">
        <f>LFAT!A81</f>
        <v>6</v>
      </c>
      <c r="J2555" s="16" t="str">
        <f>LFAT!B81</f>
        <v>Instream Flow Restoration</v>
      </c>
      <c r="K2555" s="16" t="str">
        <f>LFAT!D81</f>
        <v>N</v>
      </c>
      <c r="L2555" s="19">
        <f>LFAT!F81</f>
        <v>0.1</v>
      </c>
      <c r="M2555" s="16" t="str">
        <f>LFAT!G81</f>
        <v>R</v>
      </c>
      <c r="N2555" s="19">
        <f>LFAT!I81</f>
        <v>0.1</v>
      </c>
      <c r="O2555" s="18">
        <f>LFAT!J81</f>
        <v>0.01</v>
      </c>
      <c r="P2555" s="18">
        <f t="shared" si="117"/>
        <v>5.1175000000000005E-3</v>
      </c>
      <c r="Q2555" s="18">
        <f t="shared" si="118"/>
        <v>2.7319115781683598E-2</v>
      </c>
      <c r="R2555" s="18">
        <f t="shared" si="119"/>
        <v>8.2703024844498537E-3</v>
      </c>
    </row>
    <row r="2556" spans="1:18" ht="18" customHeight="1" x14ac:dyDescent="0.2">
      <c r="A2556" s="16" t="str">
        <f>'Limiting Factor Scores'!A231</f>
        <v>UGR15</v>
      </c>
      <c r="B2556" s="16" t="str">
        <f>'Limiting Factor Scores'!B231</f>
        <v>Upper Grande Ronde</v>
      </c>
      <c r="C2556" s="16" t="str">
        <f>'Limiting Factor Scores'!C231</f>
        <v>Decreased Sediment Quantity</v>
      </c>
      <c r="D2556" s="18">
        <f>'Limiting Factor Scores'!D231</f>
        <v>0.61260000000000003</v>
      </c>
      <c r="E2556" s="19">
        <f>'Limiting Factor Scores'!E231</f>
        <v>4.78</v>
      </c>
      <c r="F2556" s="18">
        <f>'Limiting Factor Scores'!F231</f>
        <v>0.95050000000000001</v>
      </c>
      <c r="G2556" s="18">
        <f>'Limiting Factor Scores'!G231</f>
        <v>3.0153594109638333</v>
      </c>
      <c r="H2556" s="18">
        <f>'Limiting Factor Scores'!H231</f>
        <v>0.89824437523412248</v>
      </c>
      <c r="I2556" s="17">
        <f>LFAT!A84</f>
        <v>6</v>
      </c>
      <c r="J2556" s="16" t="str">
        <f>LFAT!B84</f>
        <v>Instream Flow Restoration</v>
      </c>
      <c r="K2556" s="16" t="str">
        <f>LFAT!D84</f>
        <v>N</v>
      </c>
      <c r="L2556" s="19">
        <f>LFAT!F84</f>
        <v>0.1</v>
      </c>
      <c r="M2556" s="16" t="str">
        <f>LFAT!G84</f>
        <v>R</v>
      </c>
      <c r="N2556" s="19">
        <f>LFAT!I84</f>
        <v>0.1</v>
      </c>
      <c r="O2556" s="18">
        <f>LFAT!J84</f>
        <v>0.01</v>
      </c>
      <c r="P2556" s="18">
        <f t="shared" si="117"/>
        <v>9.5049999999999996E-3</v>
      </c>
      <c r="Q2556" s="18">
        <f t="shared" si="118"/>
        <v>3.0153594109638335E-2</v>
      </c>
      <c r="R2556" s="18">
        <f t="shared" si="119"/>
        <v>8.9824437523412255E-3</v>
      </c>
    </row>
    <row r="2557" spans="1:18" ht="18" customHeight="1" x14ac:dyDescent="0.2">
      <c r="A2557" s="16" t="str">
        <f>'Limiting Factor Scores'!A232</f>
        <v>UGR15</v>
      </c>
      <c r="B2557" s="16" t="str">
        <f>'Limiting Factor Scores'!B232</f>
        <v>Upper Grande Ronde</v>
      </c>
      <c r="C2557" s="16" t="str">
        <f>'Limiting Factor Scores'!C232</f>
        <v>Decreased Water Quantity</v>
      </c>
      <c r="D2557" s="18">
        <f>'Limiting Factor Scores'!D232</f>
        <v>0.61260000000000003</v>
      </c>
      <c r="E2557" s="19">
        <f>'Limiting Factor Scores'!E232</f>
        <v>2.52</v>
      </c>
      <c r="F2557" s="18">
        <f>'Limiting Factor Scores'!F232</f>
        <v>0.442</v>
      </c>
      <c r="G2557" s="18">
        <f>'Limiting Factor Scores'!G232</f>
        <v>2.0288349345951655</v>
      </c>
      <c r="H2557" s="18">
        <f>'Limiting Factor Scores'!H232</f>
        <v>0.58637004334611009</v>
      </c>
      <c r="I2557" s="17">
        <f>LFAT!A82</f>
        <v>6</v>
      </c>
      <c r="J2557" s="16" t="str">
        <f>LFAT!B82</f>
        <v>Instream Flow Restoration</v>
      </c>
      <c r="K2557" s="16" t="str">
        <f>LFAT!D82</f>
        <v>D</v>
      </c>
      <c r="L2557" s="19">
        <f>LFAT!F82</f>
        <v>1</v>
      </c>
      <c r="M2557" s="16" t="str">
        <f>LFAT!G82</f>
        <v>C</v>
      </c>
      <c r="N2557" s="19">
        <f>LFAT!I82</f>
        <v>1</v>
      </c>
      <c r="O2557" s="18">
        <f>LFAT!J82</f>
        <v>1</v>
      </c>
      <c r="P2557" s="18">
        <f t="shared" si="117"/>
        <v>0.442</v>
      </c>
      <c r="Q2557" s="18">
        <f t="shared" si="118"/>
        <v>2.0288349345951655</v>
      </c>
      <c r="R2557" s="18">
        <f t="shared" si="119"/>
        <v>0.58637004334611009</v>
      </c>
    </row>
    <row r="2558" spans="1:18" ht="18" customHeight="1" x14ac:dyDescent="0.2">
      <c r="A2558" s="16" t="str">
        <f>'Limiting Factor Scores'!A233</f>
        <v>UGR15</v>
      </c>
      <c r="B2558" s="16" t="str">
        <f>'Limiting Factor Scores'!B233</f>
        <v>Upper Grande Ronde</v>
      </c>
      <c r="C2558" s="16" t="str">
        <f>'Limiting Factor Scores'!C233</f>
        <v>Floodplain Condition</v>
      </c>
      <c r="D2558" s="18">
        <f>'Limiting Factor Scores'!D233</f>
        <v>0.61260000000000003</v>
      </c>
      <c r="E2558" s="19">
        <f>'Limiting Factor Scores'!E233</f>
        <v>3.06</v>
      </c>
      <c r="F2558" s="18">
        <f>'Limiting Factor Scores'!F233</f>
        <v>0.5635</v>
      </c>
      <c r="G2558" s="18">
        <f>'Limiting Factor Scores'!G233</f>
        <v>2.098323465147943</v>
      </c>
      <c r="H2558" s="18">
        <f>'Limiting Factor Scores'!H233</f>
        <v>0.5957660583286023</v>
      </c>
      <c r="I2558" s="17">
        <f>LFAT!A79</f>
        <v>6</v>
      </c>
      <c r="J2558" s="16" t="str">
        <f>LFAT!B79</f>
        <v>Instream Flow Restoration</v>
      </c>
      <c r="K2558" s="16" t="str">
        <f>LFAT!D79</f>
        <v>I</v>
      </c>
      <c r="L2558" s="19">
        <f>LFAT!F79</f>
        <v>0.5</v>
      </c>
      <c r="M2558" s="16" t="str">
        <f>LFAT!G79</f>
        <v>CD</v>
      </c>
      <c r="N2558" s="19">
        <f>LFAT!I79</f>
        <v>0.5</v>
      </c>
      <c r="O2558" s="18">
        <f>LFAT!J79</f>
        <v>0.25</v>
      </c>
      <c r="P2558" s="18">
        <f t="shared" si="117"/>
        <v>0.140875</v>
      </c>
      <c r="Q2558" s="18">
        <f t="shared" si="118"/>
        <v>0.52458086628698575</v>
      </c>
      <c r="R2558" s="18">
        <f t="shared" si="119"/>
        <v>0.14894151458215057</v>
      </c>
    </row>
    <row r="2559" spans="1:18" ht="18" customHeight="1" x14ac:dyDescent="0.2">
      <c r="A2559" s="16" t="str">
        <f>'Limiting Factor Scores'!A234</f>
        <v>UGR15</v>
      </c>
      <c r="B2559" s="16" t="str">
        <f>'Limiting Factor Scores'!B234</f>
        <v>Upper Grande Ronde</v>
      </c>
      <c r="C2559" s="16" t="str">
        <f>'Limiting Factor Scores'!C234</f>
        <v>Increased Sediment Quantity</v>
      </c>
      <c r="D2559" s="18">
        <f>'Limiting Factor Scores'!D234</f>
        <v>0.61260000000000003</v>
      </c>
      <c r="E2559" s="19">
        <f>'Limiting Factor Scores'!E234</f>
        <v>2.2999999999999998</v>
      </c>
      <c r="F2559" s="18">
        <f>'Limiting Factor Scores'!F234</f>
        <v>0.39250000000000002</v>
      </c>
      <c r="G2559" s="18">
        <f>'Limiting Factor Scores'!G234</f>
        <v>0.87419113911396751</v>
      </c>
      <c r="H2559" s="18">
        <f>'Limiting Factor Scores'!H234</f>
        <v>0.2876071673372203</v>
      </c>
      <c r="I2559" s="17">
        <f>LFAT!A85</f>
        <v>6</v>
      </c>
      <c r="J2559" s="16" t="str">
        <f>LFAT!B85</f>
        <v>Instream Flow Restoration</v>
      </c>
      <c r="K2559" s="16" t="str">
        <f>LFAT!D85</f>
        <v>N</v>
      </c>
      <c r="L2559" s="19">
        <f>LFAT!F85</f>
        <v>0.1</v>
      </c>
      <c r="M2559" s="16" t="str">
        <f>LFAT!G85</f>
        <v>R</v>
      </c>
      <c r="N2559" s="19">
        <f>LFAT!I85</f>
        <v>0.1</v>
      </c>
      <c r="O2559" s="18">
        <f>LFAT!J85</f>
        <v>0.01</v>
      </c>
      <c r="P2559" s="18">
        <f t="shared" si="117"/>
        <v>3.9250000000000005E-3</v>
      </c>
      <c r="Q2559" s="18">
        <f t="shared" si="118"/>
        <v>8.741911391139676E-3</v>
      </c>
      <c r="R2559" s="18">
        <f t="shared" si="119"/>
        <v>2.8760716733722031E-3</v>
      </c>
    </row>
    <row r="2560" spans="1:18" ht="18" customHeight="1" x14ac:dyDescent="0.2">
      <c r="A2560" s="16" t="str">
        <f>'Limiting Factor Scores'!A235</f>
        <v>UGR15</v>
      </c>
      <c r="B2560" s="16" t="str">
        <f>'Limiting Factor Scores'!B235</f>
        <v>Upper Grande Ronde</v>
      </c>
      <c r="C2560" s="16" t="str">
        <f>'Limiting Factor Scores'!C235</f>
        <v>Non-Native Species Interactions and Competition</v>
      </c>
      <c r="D2560" s="18">
        <f>'Limiting Factor Scores'!D235</f>
        <v>0.61260000000000003</v>
      </c>
      <c r="E2560" s="19">
        <f>'Limiting Factor Scores'!E235</f>
        <v>2.08</v>
      </c>
      <c r="F2560" s="18">
        <f>'Limiting Factor Scores'!F235</f>
        <v>0.34300000000000003</v>
      </c>
      <c r="G2560" s="18">
        <f>'Limiting Factor Scores'!G235</f>
        <v>0.84498980990994788</v>
      </c>
      <c r="H2560" s="18">
        <f>'Limiting Factor Scores'!H235</f>
        <v>0.29807278198289011</v>
      </c>
      <c r="I2560" s="17">
        <f>LFAT!A91</f>
        <v>6</v>
      </c>
      <c r="J2560" s="16" t="str">
        <f>LFAT!B91</f>
        <v>Instream Flow Restoration</v>
      </c>
      <c r="K2560" s="16" t="str">
        <f>LFAT!D91</f>
        <v>N</v>
      </c>
      <c r="L2560" s="19">
        <f>LFAT!F91</f>
        <v>0.1</v>
      </c>
      <c r="M2560" s="16" t="str">
        <f>LFAT!G91</f>
        <v>R</v>
      </c>
      <c r="N2560" s="19">
        <f>LFAT!I91</f>
        <v>0.1</v>
      </c>
      <c r="O2560" s="18">
        <f>LFAT!J91</f>
        <v>0.01</v>
      </c>
      <c r="P2560" s="18">
        <f t="shared" si="117"/>
        <v>3.4300000000000003E-3</v>
      </c>
      <c r="Q2560" s="18">
        <f t="shared" si="118"/>
        <v>8.4498980990994794E-3</v>
      </c>
      <c r="R2560" s="18">
        <f t="shared" si="119"/>
        <v>2.9807278198289012E-3</v>
      </c>
    </row>
    <row r="2561" spans="1:18" ht="18" customHeight="1" x14ac:dyDescent="0.2">
      <c r="A2561" s="16" t="str">
        <f>'Limiting Factor Scores'!A236</f>
        <v>UGR15</v>
      </c>
      <c r="B2561" s="16" t="str">
        <f>'Limiting Factor Scores'!B236</f>
        <v>Upper Grande Ronde</v>
      </c>
      <c r="C2561" s="16" t="str">
        <f>'Limiting Factor Scores'!C236</f>
        <v>Predation</v>
      </c>
      <c r="D2561" s="18">
        <f>'Limiting Factor Scores'!D236</f>
        <v>0.61260000000000003</v>
      </c>
      <c r="E2561" s="19">
        <f>'Limiting Factor Scores'!E236</f>
        <v>1.26</v>
      </c>
      <c r="F2561" s="18">
        <f>'Limiting Factor Scores'!F236</f>
        <v>0.1585</v>
      </c>
      <c r="G2561" s="18">
        <f>'Limiting Factor Scores'!G236</f>
        <v>0.52155013729543831</v>
      </c>
      <c r="H2561" s="18">
        <f>'Limiting Factor Scores'!H236</f>
        <v>0.15946118026588446</v>
      </c>
      <c r="I2561" s="17">
        <f>LFAT!A89</f>
        <v>6</v>
      </c>
      <c r="J2561" s="16" t="str">
        <f>LFAT!B89</f>
        <v>Instream Flow Restoration</v>
      </c>
      <c r="K2561" s="16" t="str">
        <f>LFAT!D89</f>
        <v>N</v>
      </c>
      <c r="L2561" s="19">
        <f>LFAT!F89</f>
        <v>0.1</v>
      </c>
      <c r="M2561" s="16" t="str">
        <f>LFAT!G89</f>
        <v>R</v>
      </c>
      <c r="N2561" s="19">
        <f>LFAT!I89</f>
        <v>0.1</v>
      </c>
      <c r="O2561" s="18">
        <f>LFAT!J89</f>
        <v>0.01</v>
      </c>
      <c r="P2561" s="18">
        <f t="shared" si="117"/>
        <v>1.585E-3</v>
      </c>
      <c r="Q2561" s="18">
        <f t="shared" si="118"/>
        <v>5.2155013729543835E-3</v>
      </c>
      <c r="R2561" s="18">
        <f t="shared" si="119"/>
        <v>1.5946118026588447E-3</v>
      </c>
    </row>
    <row r="2562" spans="1:18" ht="18" customHeight="1" x14ac:dyDescent="0.2">
      <c r="A2562" s="16" t="str">
        <f>'Limiting Factor Scores'!A237</f>
        <v>UGR15</v>
      </c>
      <c r="B2562" s="16" t="str">
        <f>'Limiting Factor Scores'!B237</f>
        <v>Upper Grande Ronde</v>
      </c>
      <c r="C2562" s="16" t="str">
        <f>'Limiting Factor Scores'!C237</f>
        <v>Riparian Condition</v>
      </c>
      <c r="D2562" s="18">
        <f>'Limiting Factor Scores'!D237</f>
        <v>0.61260000000000003</v>
      </c>
      <c r="E2562" s="19">
        <f>'Limiting Factor Scores'!E237</f>
        <v>2.0499999999999998</v>
      </c>
      <c r="F2562" s="18">
        <f>'Limiting Factor Scores'!F237</f>
        <v>0.33624999999999999</v>
      </c>
      <c r="G2562" s="18">
        <f>'Limiting Factor Scores'!G237</f>
        <v>1.2785891841051316</v>
      </c>
      <c r="H2562" s="18">
        <f>'Limiting Factor Scores'!H237</f>
        <v>0.41284158705405194</v>
      </c>
      <c r="I2562" s="17">
        <f>LFAT!A78</f>
        <v>6</v>
      </c>
      <c r="J2562" s="16" t="str">
        <f>LFAT!B78</f>
        <v>Instream Flow Restoration</v>
      </c>
      <c r="K2562" s="16" t="str">
        <f>LFAT!D78</f>
        <v>I</v>
      </c>
      <c r="L2562" s="19">
        <f>LFAT!F78</f>
        <v>0.5</v>
      </c>
      <c r="M2562" s="16" t="str">
        <f>LFAT!G78</f>
        <v>CD</v>
      </c>
      <c r="N2562" s="19">
        <f>LFAT!I78</f>
        <v>0.5</v>
      </c>
      <c r="O2562" s="18">
        <f>LFAT!J78</f>
        <v>0.25</v>
      </c>
      <c r="P2562" s="18">
        <f t="shared" ref="P2562:P2625" si="120">F2562*O2562</f>
        <v>8.4062499999999998E-2</v>
      </c>
      <c r="Q2562" s="18">
        <f t="shared" ref="Q2562:Q2625" si="121">G2562*O2562</f>
        <v>0.31964729602628289</v>
      </c>
      <c r="R2562" s="18">
        <f t="shared" ref="R2562:R2625" si="122">H2562*O2562</f>
        <v>0.10321039676351298</v>
      </c>
    </row>
    <row r="2563" spans="1:18" ht="18" customHeight="1" x14ac:dyDescent="0.2">
      <c r="A2563" s="16" t="str">
        <f>'Limiting Factor Scores'!A238</f>
        <v>UGR15</v>
      </c>
      <c r="B2563" s="16" t="str">
        <f>'Limiting Factor Scores'!B238</f>
        <v>Upper Grande Ronde</v>
      </c>
      <c r="C2563" s="16" t="str">
        <f>'Limiting Factor Scores'!C238</f>
        <v>Side Channel and Wetland Habitat</v>
      </c>
      <c r="D2563" s="18">
        <f>'Limiting Factor Scores'!D238</f>
        <v>0.61260000000000003</v>
      </c>
      <c r="E2563" s="19">
        <f>'Limiting Factor Scores'!E238</f>
        <v>2.5499999999999998</v>
      </c>
      <c r="F2563" s="18">
        <f>'Limiting Factor Scores'!F238</f>
        <v>0.44874999999999998</v>
      </c>
      <c r="G2563" s="18">
        <f>'Limiting Factor Scores'!G238</f>
        <v>2.1128355209573071</v>
      </c>
      <c r="H2563" s="18">
        <f>'Limiting Factor Scores'!H238</f>
        <v>0.61582479188648065</v>
      </c>
      <c r="I2563" s="17">
        <f>LFAT!A80</f>
        <v>6</v>
      </c>
      <c r="J2563" s="16" t="str">
        <f>LFAT!B80</f>
        <v>Instream Flow Restoration</v>
      </c>
      <c r="K2563" s="16" t="str">
        <f>LFAT!D80</f>
        <v>D</v>
      </c>
      <c r="L2563" s="19">
        <f>LFAT!F80</f>
        <v>1</v>
      </c>
      <c r="M2563" s="16" t="str">
        <f>LFAT!G80</f>
        <v>CD</v>
      </c>
      <c r="N2563" s="19">
        <f>LFAT!I80</f>
        <v>0.5</v>
      </c>
      <c r="O2563" s="18">
        <f>LFAT!J80</f>
        <v>0.5</v>
      </c>
      <c r="P2563" s="18">
        <f t="shared" si="120"/>
        <v>0.22437499999999999</v>
      </c>
      <c r="Q2563" s="18">
        <f t="shared" si="121"/>
        <v>1.0564177604786535</v>
      </c>
      <c r="R2563" s="18">
        <f t="shared" si="122"/>
        <v>0.30791239594324032</v>
      </c>
    </row>
    <row r="2564" spans="1:18" ht="18" customHeight="1" x14ac:dyDescent="0.2">
      <c r="A2564" s="16" t="str">
        <f>'Limiting Factor Scores'!A239</f>
        <v>UGR15</v>
      </c>
      <c r="B2564" s="16" t="str">
        <f>'Limiting Factor Scores'!B239</f>
        <v>Upper Grande Ronde</v>
      </c>
      <c r="C2564" s="16" t="str">
        <f>'Limiting Factor Scores'!C239</f>
        <v>Summer Water Temperature</v>
      </c>
      <c r="D2564" s="18">
        <f>'Limiting Factor Scores'!D239</f>
        <v>0.61260000000000003</v>
      </c>
      <c r="E2564" s="19">
        <f>'Limiting Factor Scores'!E239</f>
        <v>3.17</v>
      </c>
      <c r="F2564" s="18">
        <f>'Limiting Factor Scores'!F239</f>
        <v>0.58825000000000005</v>
      </c>
      <c r="G2564" s="18">
        <f>'Limiting Factor Scores'!G239</f>
        <v>2.3989809813770915</v>
      </c>
      <c r="H2564" s="18">
        <f>'Limiting Factor Scores'!H239</f>
        <v>0.75073690239427293</v>
      </c>
      <c r="I2564" s="17">
        <f>LFAT!A86</f>
        <v>6</v>
      </c>
      <c r="J2564" s="16" t="str">
        <f>LFAT!B86</f>
        <v>Instream Flow Restoration</v>
      </c>
      <c r="K2564" s="16" t="str">
        <f>LFAT!D86</f>
        <v>D</v>
      </c>
      <c r="L2564" s="19">
        <f>LFAT!F86</f>
        <v>1</v>
      </c>
      <c r="M2564" s="16" t="str">
        <f>LFAT!G86</f>
        <v>C</v>
      </c>
      <c r="N2564" s="19">
        <f>LFAT!I86</f>
        <v>1</v>
      </c>
      <c r="O2564" s="18">
        <f>LFAT!J86</f>
        <v>1</v>
      </c>
      <c r="P2564" s="18">
        <f t="shared" si="120"/>
        <v>0.58825000000000005</v>
      </c>
      <c r="Q2564" s="18">
        <f t="shared" si="121"/>
        <v>2.3989809813770915</v>
      </c>
      <c r="R2564" s="18">
        <f t="shared" si="122"/>
        <v>0.75073690239427293</v>
      </c>
    </row>
    <row r="2565" spans="1:18" ht="18" customHeight="1" x14ac:dyDescent="0.2">
      <c r="A2565" s="16" t="str">
        <f>'Limiting Factor Scores'!A240</f>
        <v>UGR15</v>
      </c>
      <c r="B2565" s="16" t="str">
        <f>'Limiting Factor Scores'!B240</f>
        <v>Upper Grande Ronde</v>
      </c>
      <c r="C2565" s="16" t="str">
        <f>'Limiting Factor Scores'!C240</f>
        <v>Water Quality</v>
      </c>
      <c r="D2565" s="18">
        <f>'Limiting Factor Scores'!D240</f>
        <v>0.61260000000000003</v>
      </c>
      <c r="E2565" s="19">
        <f>'Limiting Factor Scores'!E240</f>
        <v>2.62</v>
      </c>
      <c r="F2565" s="18">
        <f>'Limiting Factor Scores'!F240</f>
        <v>0.46450000000000002</v>
      </c>
      <c r="G2565" s="18">
        <f>'Limiting Factor Scores'!G240</f>
        <v>1.6565032183042976</v>
      </c>
      <c r="H2565" s="18">
        <f>'Limiting Factor Scores'!H240</f>
        <v>0.45981683813275265</v>
      </c>
      <c r="I2565" s="17">
        <f>LFAT!A88</f>
        <v>6</v>
      </c>
      <c r="J2565" s="16" t="str">
        <f>LFAT!B88</f>
        <v>Instream Flow Restoration</v>
      </c>
      <c r="K2565" s="16" t="str">
        <f>LFAT!D88</f>
        <v>D</v>
      </c>
      <c r="L2565" s="19">
        <f>LFAT!F88</f>
        <v>1</v>
      </c>
      <c r="M2565" s="16" t="str">
        <f>LFAT!G88</f>
        <v>CD</v>
      </c>
      <c r="N2565" s="19">
        <f>LFAT!I88</f>
        <v>0.5</v>
      </c>
      <c r="O2565" s="18">
        <f>LFAT!J88</f>
        <v>0.5</v>
      </c>
      <c r="P2565" s="18">
        <f t="shared" si="120"/>
        <v>0.23225000000000001</v>
      </c>
      <c r="Q2565" s="18">
        <f t="shared" si="121"/>
        <v>0.82825160915214879</v>
      </c>
      <c r="R2565" s="18">
        <f t="shared" si="122"/>
        <v>0.22990841906637632</v>
      </c>
    </row>
    <row r="2566" spans="1:18" ht="18" customHeight="1" x14ac:dyDescent="0.2">
      <c r="A2566" s="16" t="str">
        <f>'Limiting Factor Scores'!A241</f>
        <v>UGR15</v>
      </c>
      <c r="B2566" s="16" t="str">
        <f>'Limiting Factor Scores'!B241</f>
        <v>Upper Grande Ronde</v>
      </c>
      <c r="C2566" s="16" t="str">
        <f>'Limiting Factor Scores'!C241</f>
        <v>Winter Water Temperature</v>
      </c>
      <c r="D2566" s="18">
        <f>'Limiting Factor Scores'!D241</f>
        <v>0.61260000000000003</v>
      </c>
      <c r="E2566" s="19">
        <f>'Limiting Factor Scores'!E241</f>
        <v>2.62</v>
      </c>
      <c r="F2566" s="18">
        <f>'Limiting Factor Scores'!F241</f>
        <v>0.46450000000000002</v>
      </c>
      <c r="G2566" s="18">
        <f>'Limiting Factor Scores'!G241</f>
        <v>1.3638204407549361</v>
      </c>
      <c r="H2566" s="18">
        <f>'Limiting Factor Scores'!H241</f>
        <v>0.37146322470307785</v>
      </c>
      <c r="I2566" s="17">
        <f>LFAT!A87</f>
        <v>6</v>
      </c>
      <c r="J2566" s="16" t="str">
        <f>LFAT!B87</f>
        <v>Instream Flow Restoration</v>
      </c>
      <c r="K2566" s="16" t="str">
        <f>LFAT!D87</f>
        <v>N</v>
      </c>
      <c r="L2566" s="19">
        <f>LFAT!F87</f>
        <v>0.1</v>
      </c>
      <c r="M2566" s="16" t="str">
        <f>LFAT!G87</f>
        <v>R</v>
      </c>
      <c r="N2566" s="19">
        <f>LFAT!I87</f>
        <v>0.1</v>
      </c>
      <c r="O2566" s="18">
        <f>LFAT!J87</f>
        <v>0.01</v>
      </c>
      <c r="P2566" s="18">
        <f t="shared" si="120"/>
        <v>4.6450000000000007E-3</v>
      </c>
      <c r="Q2566" s="18">
        <f t="shared" si="121"/>
        <v>1.3638204407549362E-2</v>
      </c>
      <c r="R2566" s="18">
        <f t="shared" si="122"/>
        <v>3.7146322470307785E-3</v>
      </c>
    </row>
    <row r="2567" spans="1:18" ht="18" customHeight="1" x14ac:dyDescent="0.2">
      <c r="A2567" s="16" t="str">
        <f>'Limiting Factor Scores'!A227</f>
        <v>UGR15</v>
      </c>
      <c r="B2567" s="16" t="str">
        <f>'Limiting Factor Scores'!B227</f>
        <v>Upper Grande Ronde</v>
      </c>
      <c r="C2567" s="16" t="str">
        <f>'Limiting Factor Scores'!C227</f>
        <v>Altered Flow Timing</v>
      </c>
      <c r="D2567" s="18">
        <f>'Limiting Factor Scores'!D227</f>
        <v>0.61260000000000003</v>
      </c>
      <c r="E2567" s="19">
        <f>'Limiting Factor Scores'!E227</f>
        <v>2.29</v>
      </c>
      <c r="F2567" s="18">
        <f>'Limiting Factor Scores'!F227</f>
        <v>0.39024999999999999</v>
      </c>
      <c r="G2567" s="18">
        <f>'Limiting Factor Scores'!G227</f>
        <v>1.2533949150341526</v>
      </c>
      <c r="H2567" s="18">
        <f>'Limiting Factor Scores'!H227</f>
        <v>0.34881604813681594</v>
      </c>
      <c r="I2567" s="17">
        <f>LFAT!A98</f>
        <v>7</v>
      </c>
      <c r="J2567" s="16" t="str">
        <f>LFAT!B98</f>
        <v>Thermal Refuge Enhancement (reconnect, expand)</v>
      </c>
      <c r="K2567" s="16" t="str">
        <f>LFAT!D98</f>
        <v>N</v>
      </c>
      <c r="L2567" s="19">
        <f>LFAT!F98</f>
        <v>0.1</v>
      </c>
      <c r="M2567" s="16" t="str">
        <f>LFAT!G98</f>
        <v>R</v>
      </c>
      <c r="N2567" s="19">
        <f>LFAT!I98</f>
        <v>0.1</v>
      </c>
      <c r="O2567" s="18">
        <f>LFAT!J98</f>
        <v>0.01</v>
      </c>
      <c r="P2567" s="18">
        <f t="shared" si="120"/>
        <v>3.9025000000000002E-3</v>
      </c>
      <c r="Q2567" s="18">
        <f t="shared" si="121"/>
        <v>1.2533949150341527E-2</v>
      </c>
      <c r="R2567" s="18">
        <f t="shared" si="122"/>
        <v>3.4881604813681594E-3</v>
      </c>
    </row>
    <row r="2568" spans="1:18" ht="18" customHeight="1" x14ac:dyDescent="0.2">
      <c r="A2568" s="16" t="str">
        <f>'Limiting Factor Scores'!A228</f>
        <v>UGR15</v>
      </c>
      <c r="B2568" s="16" t="str">
        <f>'Limiting Factor Scores'!B228</f>
        <v>Upper Grande Ronde</v>
      </c>
      <c r="C2568" s="16" t="str">
        <f>'Limiting Factor Scores'!C228</f>
        <v>Altered Primary Productivity</v>
      </c>
      <c r="D2568" s="18">
        <f>'Limiting Factor Scores'!D228</f>
        <v>0.61260000000000003</v>
      </c>
      <c r="E2568" s="19">
        <f>'Limiting Factor Scores'!E228</f>
        <v>3.11</v>
      </c>
      <c r="F2568" s="18">
        <f>'Limiting Factor Scores'!F228</f>
        <v>0.57474999999999998</v>
      </c>
      <c r="G2568" s="18">
        <f>'Limiting Factor Scores'!G228</f>
        <v>1.2801053686770771</v>
      </c>
      <c r="H2568" s="18">
        <f>'Limiting Factor Scores'!H228</f>
        <v>0.36660306402108134</v>
      </c>
      <c r="I2568" s="17">
        <f>LFAT!A105</f>
        <v>7</v>
      </c>
      <c r="J2568" s="16" t="str">
        <f>LFAT!B105</f>
        <v>Thermal Refuge Enhancement (reconnect, expand)</v>
      </c>
      <c r="K2568" s="16" t="str">
        <f>LFAT!D105</f>
        <v>N</v>
      </c>
      <c r="L2568" s="19">
        <f>LFAT!F105</f>
        <v>0.1</v>
      </c>
      <c r="M2568" s="16" t="str">
        <f>LFAT!G105</f>
        <v>R</v>
      </c>
      <c r="N2568" s="19">
        <f>LFAT!I105</f>
        <v>0.1</v>
      </c>
      <c r="O2568" s="18">
        <f>LFAT!J105</f>
        <v>0.01</v>
      </c>
      <c r="P2568" s="18">
        <f t="shared" si="120"/>
        <v>5.7475E-3</v>
      </c>
      <c r="Q2568" s="18">
        <f t="shared" si="121"/>
        <v>1.2801053686770772E-2</v>
      </c>
      <c r="R2568" s="18">
        <f t="shared" si="122"/>
        <v>3.6660306402108134E-3</v>
      </c>
    </row>
    <row r="2569" spans="1:18" ht="18" customHeight="1" x14ac:dyDescent="0.2">
      <c r="A2569" s="16" t="str">
        <f>'Limiting Factor Scores'!A229</f>
        <v>UGR15</v>
      </c>
      <c r="B2569" s="16" t="str">
        <f>'Limiting Factor Scores'!B229</f>
        <v>Upper Grande Ronde</v>
      </c>
      <c r="C2569" s="16" t="str">
        <f>'Limiting Factor Scores'!C229</f>
        <v>Anthropogenic Barriers</v>
      </c>
      <c r="D2569" s="18">
        <f>'Limiting Factor Scores'!D229</f>
        <v>0.61260000000000003</v>
      </c>
      <c r="E2569" s="19">
        <f>'Limiting Factor Scores'!E229</f>
        <v>2.62</v>
      </c>
      <c r="F2569" s="18">
        <f>'Limiting Factor Scores'!F229</f>
        <v>0.46450000000000002</v>
      </c>
      <c r="G2569" s="18">
        <f>'Limiting Factor Scores'!G229</f>
        <v>1.5101618289605114</v>
      </c>
      <c r="H2569" s="18">
        <f>'Limiting Factor Scores'!H229</f>
        <v>0.47829243817282246</v>
      </c>
      <c r="I2569" s="17">
        <f>LFAT!A92</f>
        <v>7</v>
      </c>
      <c r="J2569" s="16" t="str">
        <f>LFAT!B92</f>
        <v>Thermal Refuge Enhancement (reconnect, expand)</v>
      </c>
      <c r="K2569" s="16" t="str">
        <f>LFAT!D92</f>
        <v>N</v>
      </c>
      <c r="L2569" s="19">
        <f>LFAT!F92</f>
        <v>0.1</v>
      </c>
      <c r="M2569" s="16" t="str">
        <f>LFAT!G92</f>
        <v>R</v>
      </c>
      <c r="N2569" s="19">
        <f>LFAT!I92</f>
        <v>0.1</v>
      </c>
      <c r="O2569" s="18">
        <f>LFAT!J92</f>
        <v>0.01</v>
      </c>
      <c r="P2569" s="18">
        <f t="shared" si="120"/>
        <v>4.6450000000000007E-3</v>
      </c>
      <c r="Q2569" s="18">
        <f t="shared" si="121"/>
        <v>1.5101618289605115E-2</v>
      </c>
      <c r="R2569" s="18">
        <f t="shared" si="122"/>
        <v>4.7829243817282246E-3</v>
      </c>
    </row>
    <row r="2570" spans="1:18" ht="18" customHeight="1" x14ac:dyDescent="0.2">
      <c r="A2570" s="16" t="str">
        <f>'Limiting Factor Scores'!A230</f>
        <v>UGR15</v>
      </c>
      <c r="B2570" s="16" t="str">
        <f>'Limiting Factor Scores'!B230</f>
        <v>Upper Grande Ronde</v>
      </c>
      <c r="C2570" s="16" t="str">
        <f>'Limiting Factor Scores'!C230</f>
        <v>Channel and Habitat Structure</v>
      </c>
      <c r="D2570" s="18">
        <f>'Limiting Factor Scores'!D230</f>
        <v>0.61260000000000003</v>
      </c>
      <c r="E2570" s="19">
        <f>'Limiting Factor Scores'!E230</f>
        <v>2.83</v>
      </c>
      <c r="F2570" s="18">
        <f>'Limiting Factor Scores'!F230</f>
        <v>0.51175000000000004</v>
      </c>
      <c r="G2570" s="18">
        <f>'Limiting Factor Scores'!G230</f>
        <v>2.7319115781683596</v>
      </c>
      <c r="H2570" s="18">
        <f>'Limiting Factor Scores'!H230</f>
        <v>0.82703024844498529</v>
      </c>
      <c r="I2570" s="17">
        <f>LFAT!A96</f>
        <v>7</v>
      </c>
      <c r="J2570" s="16" t="str">
        <f>LFAT!B96</f>
        <v>Thermal Refuge Enhancement (reconnect, expand)</v>
      </c>
      <c r="K2570" s="16" t="str">
        <f>LFAT!D96</f>
        <v>N</v>
      </c>
      <c r="L2570" s="19">
        <f>LFAT!F96</f>
        <v>0.1</v>
      </c>
      <c r="M2570" s="16" t="str">
        <f>LFAT!G96</f>
        <v>R</v>
      </c>
      <c r="N2570" s="19">
        <f>LFAT!I96</f>
        <v>0.1</v>
      </c>
      <c r="O2570" s="18">
        <f>LFAT!J96</f>
        <v>0.01</v>
      </c>
      <c r="P2570" s="18">
        <f t="shared" si="120"/>
        <v>5.1175000000000005E-3</v>
      </c>
      <c r="Q2570" s="18">
        <f t="shared" si="121"/>
        <v>2.7319115781683598E-2</v>
      </c>
      <c r="R2570" s="18">
        <f t="shared" si="122"/>
        <v>8.2703024844498537E-3</v>
      </c>
    </row>
    <row r="2571" spans="1:18" ht="18" customHeight="1" x14ac:dyDescent="0.2">
      <c r="A2571" s="16" t="str">
        <f>'Limiting Factor Scores'!A231</f>
        <v>UGR15</v>
      </c>
      <c r="B2571" s="16" t="str">
        <f>'Limiting Factor Scores'!B231</f>
        <v>Upper Grande Ronde</v>
      </c>
      <c r="C2571" s="16" t="str">
        <f>'Limiting Factor Scores'!C231</f>
        <v>Decreased Sediment Quantity</v>
      </c>
      <c r="D2571" s="18">
        <f>'Limiting Factor Scores'!D231</f>
        <v>0.61260000000000003</v>
      </c>
      <c r="E2571" s="19">
        <f>'Limiting Factor Scores'!E231</f>
        <v>4.78</v>
      </c>
      <c r="F2571" s="18">
        <f>'Limiting Factor Scores'!F231</f>
        <v>0.95050000000000001</v>
      </c>
      <c r="G2571" s="18">
        <f>'Limiting Factor Scores'!G231</f>
        <v>3.0153594109638333</v>
      </c>
      <c r="H2571" s="18">
        <f>'Limiting Factor Scores'!H231</f>
        <v>0.89824437523412248</v>
      </c>
      <c r="I2571" s="17">
        <f>LFAT!A99</f>
        <v>7</v>
      </c>
      <c r="J2571" s="16" t="str">
        <f>LFAT!B99</f>
        <v>Thermal Refuge Enhancement (reconnect, expand)</v>
      </c>
      <c r="K2571" s="16" t="str">
        <f>LFAT!D99</f>
        <v>N</v>
      </c>
      <c r="L2571" s="19">
        <f>LFAT!F99</f>
        <v>0.1</v>
      </c>
      <c r="M2571" s="16" t="str">
        <f>LFAT!G99</f>
        <v>R</v>
      </c>
      <c r="N2571" s="19">
        <f>LFAT!I99</f>
        <v>0.1</v>
      </c>
      <c r="O2571" s="18">
        <f>LFAT!J99</f>
        <v>0.01</v>
      </c>
      <c r="P2571" s="18">
        <f t="shared" si="120"/>
        <v>9.5049999999999996E-3</v>
      </c>
      <c r="Q2571" s="18">
        <f t="shared" si="121"/>
        <v>3.0153594109638335E-2</v>
      </c>
      <c r="R2571" s="18">
        <f t="shared" si="122"/>
        <v>8.9824437523412255E-3</v>
      </c>
    </row>
    <row r="2572" spans="1:18" ht="18" customHeight="1" x14ac:dyDescent="0.2">
      <c r="A2572" s="16" t="str">
        <f>'Limiting Factor Scores'!A232</f>
        <v>UGR15</v>
      </c>
      <c r="B2572" s="16" t="str">
        <f>'Limiting Factor Scores'!B232</f>
        <v>Upper Grande Ronde</v>
      </c>
      <c r="C2572" s="16" t="str">
        <f>'Limiting Factor Scores'!C232</f>
        <v>Decreased Water Quantity</v>
      </c>
      <c r="D2572" s="18">
        <f>'Limiting Factor Scores'!D232</f>
        <v>0.61260000000000003</v>
      </c>
      <c r="E2572" s="19">
        <f>'Limiting Factor Scores'!E232</f>
        <v>2.52</v>
      </c>
      <c r="F2572" s="18">
        <f>'Limiting Factor Scores'!F232</f>
        <v>0.442</v>
      </c>
      <c r="G2572" s="18">
        <f>'Limiting Factor Scores'!G232</f>
        <v>2.0288349345951655</v>
      </c>
      <c r="H2572" s="18">
        <f>'Limiting Factor Scores'!H232</f>
        <v>0.58637004334611009</v>
      </c>
      <c r="I2572" s="17">
        <f>LFAT!A97</f>
        <v>7</v>
      </c>
      <c r="J2572" s="16" t="str">
        <f>LFAT!B97</f>
        <v>Thermal Refuge Enhancement (reconnect, expand)</v>
      </c>
      <c r="K2572" s="16" t="str">
        <f>LFAT!D97</f>
        <v>I</v>
      </c>
      <c r="L2572" s="19">
        <f>LFAT!F97</f>
        <v>0.5</v>
      </c>
      <c r="M2572" s="16" t="str">
        <f>LFAT!G97</f>
        <v>R</v>
      </c>
      <c r="N2572" s="19">
        <f>LFAT!I97</f>
        <v>0.1</v>
      </c>
      <c r="O2572" s="18">
        <f>LFAT!J97</f>
        <v>0.05</v>
      </c>
      <c r="P2572" s="18">
        <f t="shared" si="120"/>
        <v>2.2100000000000002E-2</v>
      </c>
      <c r="Q2572" s="18">
        <f t="shared" si="121"/>
        <v>0.10144174672975828</v>
      </c>
      <c r="R2572" s="18">
        <f t="shared" si="122"/>
        <v>2.9318502167305506E-2</v>
      </c>
    </row>
    <row r="2573" spans="1:18" ht="18" customHeight="1" x14ac:dyDescent="0.2">
      <c r="A2573" s="16" t="str">
        <f>'Limiting Factor Scores'!A233</f>
        <v>UGR15</v>
      </c>
      <c r="B2573" s="16" t="str">
        <f>'Limiting Factor Scores'!B233</f>
        <v>Upper Grande Ronde</v>
      </c>
      <c r="C2573" s="16" t="str">
        <f>'Limiting Factor Scores'!C233</f>
        <v>Floodplain Condition</v>
      </c>
      <c r="D2573" s="18">
        <f>'Limiting Factor Scores'!D233</f>
        <v>0.61260000000000003</v>
      </c>
      <c r="E2573" s="19">
        <f>'Limiting Factor Scores'!E233</f>
        <v>3.06</v>
      </c>
      <c r="F2573" s="18">
        <f>'Limiting Factor Scores'!F233</f>
        <v>0.5635</v>
      </c>
      <c r="G2573" s="18">
        <f>'Limiting Factor Scores'!G233</f>
        <v>2.098323465147943</v>
      </c>
      <c r="H2573" s="18">
        <f>'Limiting Factor Scores'!H233</f>
        <v>0.5957660583286023</v>
      </c>
      <c r="I2573" s="17">
        <f>LFAT!A94</f>
        <v>7</v>
      </c>
      <c r="J2573" s="16" t="str">
        <f>LFAT!B94</f>
        <v>Thermal Refuge Enhancement (reconnect, expand)</v>
      </c>
      <c r="K2573" s="16" t="str">
        <f>LFAT!D94</f>
        <v>N</v>
      </c>
      <c r="L2573" s="19">
        <f>LFAT!F94</f>
        <v>0.1</v>
      </c>
      <c r="M2573" s="16" t="str">
        <f>LFAT!G94</f>
        <v>CD</v>
      </c>
      <c r="N2573" s="19">
        <f>LFAT!I94</f>
        <v>0.5</v>
      </c>
      <c r="O2573" s="18">
        <f>LFAT!J94</f>
        <v>0.05</v>
      </c>
      <c r="P2573" s="18">
        <f t="shared" si="120"/>
        <v>2.8175000000000002E-2</v>
      </c>
      <c r="Q2573" s="18">
        <f t="shared" si="121"/>
        <v>0.10491617325739716</v>
      </c>
      <c r="R2573" s="18">
        <f t="shared" si="122"/>
        <v>2.9788302916430115E-2</v>
      </c>
    </row>
    <row r="2574" spans="1:18" ht="18" customHeight="1" x14ac:dyDescent="0.2">
      <c r="A2574" s="16" t="str">
        <f>'Limiting Factor Scores'!A234</f>
        <v>UGR15</v>
      </c>
      <c r="B2574" s="16" t="str">
        <f>'Limiting Factor Scores'!B234</f>
        <v>Upper Grande Ronde</v>
      </c>
      <c r="C2574" s="16" t="str">
        <f>'Limiting Factor Scores'!C234</f>
        <v>Increased Sediment Quantity</v>
      </c>
      <c r="D2574" s="18">
        <f>'Limiting Factor Scores'!D234</f>
        <v>0.61260000000000003</v>
      </c>
      <c r="E2574" s="19">
        <f>'Limiting Factor Scores'!E234</f>
        <v>2.2999999999999998</v>
      </c>
      <c r="F2574" s="18">
        <f>'Limiting Factor Scores'!F234</f>
        <v>0.39250000000000002</v>
      </c>
      <c r="G2574" s="18">
        <f>'Limiting Factor Scores'!G234</f>
        <v>0.87419113911396751</v>
      </c>
      <c r="H2574" s="18">
        <f>'Limiting Factor Scores'!H234</f>
        <v>0.2876071673372203</v>
      </c>
      <c r="I2574" s="17">
        <f>LFAT!A100</f>
        <v>7</v>
      </c>
      <c r="J2574" s="16" t="str">
        <f>LFAT!B100</f>
        <v>Thermal Refuge Enhancement (reconnect, expand)</v>
      </c>
      <c r="K2574" s="16" t="str">
        <f>LFAT!D100</f>
        <v>N</v>
      </c>
      <c r="L2574" s="19">
        <f>LFAT!F100</f>
        <v>0.1</v>
      </c>
      <c r="M2574" s="16" t="str">
        <f>LFAT!G100</f>
        <v>R</v>
      </c>
      <c r="N2574" s="19">
        <f>LFAT!I100</f>
        <v>0.1</v>
      </c>
      <c r="O2574" s="18">
        <f>LFAT!J100</f>
        <v>0.01</v>
      </c>
      <c r="P2574" s="18">
        <f t="shared" si="120"/>
        <v>3.9250000000000005E-3</v>
      </c>
      <c r="Q2574" s="18">
        <f t="shared" si="121"/>
        <v>8.741911391139676E-3</v>
      </c>
      <c r="R2574" s="18">
        <f t="shared" si="122"/>
        <v>2.8760716733722031E-3</v>
      </c>
    </row>
    <row r="2575" spans="1:18" ht="18" customHeight="1" x14ac:dyDescent="0.2">
      <c r="A2575" s="16" t="str">
        <f>'Limiting Factor Scores'!A235</f>
        <v>UGR15</v>
      </c>
      <c r="B2575" s="16" t="str">
        <f>'Limiting Factor Scores'!B235</f>
        <v>Upper Grande Ronde</v>
      </c>
      <c r="C2575" s="16" t="str">
        <f>'Limiting Factor Scores'!C235</f>
        <v>Non-Native Species Interactions and Competition</v>
      </c>
      <c r="D2575" s="18">
        <f>'Limiting Factor Scores'!D235</f>
        <v>0.61260000000000003</v>
      </c>
      <c r="E2575" s="19">
        <f>'Limiting Factor Scores'!E235</f>
        <v>2.08</v>
      </c>
      <c r="F2575" s="18">
        <f>'Limiting Factor Scores'!F235</f>
        <v>0.34300000000000003</v>
      </c>
      <c r="G2575" s="18">
        <f>'Limiting Factor Scores'!G235</f>
        <v>0.84498980990994788</v>
      </c>
      <c r="H2575" s="18">
        <f>'Limiting Factor Scores'!H235</f>
        <v>0.29807278198289011</v>
      </c>
      <c r="I2575" s="17">
        <f>LFAT!A106</f>
        <v>7</v>
      </c>
      <c r="J2575" s="16" t="str">
        <f>LFAT!B106</f>
        <v>Thermal Refuge Enhancement (reconnect, expand)</v>
      </c>
      <c r="K2575" s="16" t="str">
        <f>LFAT!D106</f>
        <v>N</v>
      </c>
      <c r="L2575" s="19">
        <f>LFAT!F106</f>
        <v>0.1</v>
      </c>
      <c r="M2575" s="16" t="str">
        <f>LFAT!G106</f>
        <v>R</v>
      </c>
      <c r="N2575" s="19">
        <f>LFAT!I106</f>
        <v>0.1</v>
      </c>
      <c r="O2575" s="18">
        <f>LFAT!J106</f>
        <v>0.01</v>
      </c>
      <c r="P2575" s="18">
        <f t="shared" si="120"/>
        <v>3.4300000000000003E-3</v>
      </c>
      <c r="Q2575" s="18">
        <f t="shared" si="121"/>
        <v>8.4498980990994794E-3</v>
      </c>
      <c r="R2575" s="18">
        <f t="shared" si="122"/>
        <v>2.9807278198289012E-3</v>
      </c>
    </row>
    <row r="2576" spans="1:18" ht="18" customHeight="1" x14ac:dyDescent="0.2">
      <c r="A2576" s="16" t="str">
        <f>'Limiting Factor Scores'!A236</f>
        <v>UGR15</v>
      </c>
      <c r="B2576" s="16" t="str">
        <f>'Limiting Factor Scores'!B236</f>
        <v>Upper Grande Ronde</v>
      </c>
      <c r="C2576" s="16" t="str">
        <f>'Limiting Factor Scores'!C236</f>
        <v>Predation</v>
      </c>
      <c r="D2576" s="18">
        <f>'Limiting Factor Scores'!D236</f>
        <v>0.61260000000000003</v>
      </c>
      <c r="E2576" s="19">
        <f>'Limiting Factor Scores'!E236</f>
        <v>1.26</v>
      </c>
      <c r="F2576" s="18">
        <f>'Limiting Factor Scores'!F236</f>
        <v>0.1585</v>
      </c>
      <c r="G2576" s="18">
        <f>'Limiting Factor Scores'!G236</f>
        <v>0.52155013729543831</v>
      </c>
      <c r="H2576" s="18">
        <f>'Limiting Factor Scores'!H236</f>
        <v>0.15946118026588446</v>
      </c>
      <c r="I2576" s="17">
        <f>LFAT!A104</f>
        <v>7</v>
      </c>
      <c r="J2576" s="16" t="str">
        <f>LFAT!B104</f>
        <v>Thermal Refuge Enhancement (reconnect, expand)</v>
      </c>
      <c r="K2576" s="16" t="str">
        <f>LFAT!D104</f>
        <v>I</v>
      </c>
      <c r="L2576" s="19">
        <f>LFAT!F104</f>
        <v>0.5</v>
      </c>
      <c r="M2576" s="16" t="str">
        <f>LFAT!G104</f>
        <v>R</v>
      </c>
      <c r="N2576" s="19">
        <f>LFAT!I104</f>
        <v>0.1</v>
      </c>
      <c r="O2576" s="18">
        <f>LFAT!J104</f>
        <v>0.05</v>
      </c>
      <c r="P2576" s="18">
        <f t="shared" si="120"/>
        <v>7.9249999999999998E-3</v>
      </c>
      <c r="Q2576" s="18">
        <f t="shared" si="121"/>
        <v>2.6077506864771918E-2</v>
      </c>
      <c r="R2576" s="18">
        <f t="shared" si="122"/>
        <v>7.9730590132942227E-3</v>
      </c>
    </row>
    <row r="2577" spans="1:18" ht="18" customHeight="1" x14ac:dyDescent="0.2">
      <c r="A2577" s="16" t="str">
        <f>'Limiting Factor Scores'!A237</f>
        <v>UGR15</v>
      </c>
      <c r="B2577" s="16" t="str">
        <f>'Limiting Factor Scores'!B237</f>
        <v>Upper Grande Ronde</v>
      </c>
      <c r="C2577" s="16" t="str">
        <f>'Limiting Factor Scores'!C237</f>
        <v>Riparian Condition</v>
      </c>
      <c r="D2577" s="18">
        <f>'Limiting Factor Scores'!D237</f>
        <v>0.61260000000000003</v>
      </c>
      <c r="E2577" s="19">
        <f>'Limiting Factor Scores'!E237</f>
        <v>2.0499999999999998</v>
      </c>
      <c r="F2577" s="18">
        <f>'Limiting Factor Scores'!F237</f>
        <v>0.33624999999999999</v>
      </c>
      <c r="G2577" s="18">
        <f>'Limiting Factor Scores'!G237</f>
        <v>1.2785891841051316</v>
      </c>
      <c r="H2577" s="18">
        <f>'Limiting Factor Scores'!H237</f>
        <v>0.41284158705405194</v>
      </c>
      <c r="I2577" s="17">
        <f>LFAT!A93</f>
        <v>7</v>
      </c>
      <c r="J2577" s="16" t="str">
        <f>LFAT!B93</f>
        <v>Thermal Refuge Enhancement (reconnect, expand)</v>
      </c>
      <c r="K2577" s="16" t="str">
        <f>LFAT!D93</f>
        <v>N</v>
      </c>
      <c r="L2577" s="19">
        <f>LFAT!F93</f>
        <v>0.1</v>
      </c>
      <c r="M2577" s="16" t="str">
        <f>LFAT!G93</f>
        <v>R</v>
      </c>
      <c r="N2577" s="19">
        <f>LFAT!I93</f>
        <v>0.1</v>
      </c>
      <c r="O2577" s="18">
        <f>LFAT!J93</f>
        <v>0.01</v>
      </c>
      <c r="P2577" s="18">
        <f t="shared" si="120"/>
        <v>3.3625E-3</v>
      </c>
      <c r="Q2577" s="18">
        <f t="shared" si="121"/>
        <v>1.2785891841051316E-2</v>
      </c>
      <c r="R2577" s="18">
        <f t="shared" si="122"/>
        <v>4.1284158705405197E-3</v>
      </c>
    </row>
    <row r="2578" spans="1:18" ht="18" customHeight="1" x14ac:dyDescent="0.2">
      <c r="A2578" s="16" t="str">
        <f>'Limiting Factor Scores'!A238</f>
        <v>UGR15</v>
      </c>
      <c r="B2578" s="16" t="str">
        <f>'Limiting Factor Scores'!B238</f>
        <v>Upper Grande Ronde</v>
      </c>
      <c r="C2578" s="16" t="str">
        <f>'Limiting Factor Scores'!C238</f>
        <v>Side Channel and Wetland Habitat</v>
      </c>
      <c r="D2578" s="18">
        <f>'Limiting Factor Scores'!D238</f>
        <v>0.61260000000000003</v>
      </c>
      <c r="E2578" s="19">
        <f>'Limiting Factor Scores'!E238</f>
        <v>2.5499999999999998</v>
      </c>
      <c r="F2578" s="18">
        <f>'Limiting Factor Scores'!F238</f>
        <v>0.44874999999999998</v>
      </c>
      <c r="G2578" s="18">
        <f>'Limiting Factor Scores'!G238</f>
        <v>2.1128355209573071</v>
      </c>
      <c r="H2578" s="18">
        <f>'Limiting Factor Scores'!H238</f>
        <v>0.61582479188648065</v>
      </c>
      <c r="I2578" s="17">
        <f>LFAT!A95</f>
        <v>7</v>
      </c>
      <c r="J2578" s="16" t="str">
        <f>LFAT!B95</f>
        <v>Thermal Refuge Enhancement (reconnect, expand)</v>
      </c>
      <c r="K2578" s="16" t="str">
        <f>LFAT!D95</f>
        <v>I</v>
      </c>
      <c r="L2578" s="19">
        <f>LFAT!F95</f>
        <v>0.5</v>
      </c>
      <c r="M2578" s="16" t="str">
        <f>LFAT!G95</f>
        <v>CD</v>
      </c>
      <c r="N2578" s="19">
        <f>LFAT!I95</f>
        <v>0.5</v>
      </c>
      <c r="O2578" s="18">
        <f>LFAT!J95</f>
        <v>0.25</v>
      </c>
      <c r="P2578" s="18">
        <f t="shared" si="120"/>
        <v>0.1121875</v>
      </c>
      <c r="Q2578" s="18">
        <f t="shared" si="121"/>
        <v>0.52820888023932677</v>
      </c>
      <c r="R2578" s="18">
        <f t="shared" si="122"/>
        <v>0.15395619797162016</v>
      </c>
    </row>
    <row r="2579" spans="1:18" ht="18" customHeight="1" x14ac:dyDescent="0.2">
      <c r="A2579" s="16" t="str">
        <f>'Limiting Factor Scores'!A239</f>
        <v>UGR15</v>
      </c>
      <c r="B2579" s="16" t="str">
        <f>'Limiting Factor Scores'!B239</f>
        <v>Upper Grande Ronde</v>
      </c>
      <c r="C2579" s="16" t="str">
        <f>'Limiting Factor Scores'!C239</f>
        <v>Summer Water Temperature</v>
      </c>
      <c r="D2579" s="18">
        <f>'Limiting Factor Scores'!D239</f>
        <v>0.61260000000000003</v>
      </c>
      <c r="E2579" s="19">
        <f>'Limiting Factor Scores'!E239</f>
        <v>3.17</v>
      </c>
      <c r="F2579" s="18">
        <f>'Limiting Factor Scores'!F239</f>
        <v>0.58825000000000005</v>
      </c>
      <c r="G2579" s="18">
        <f>'Limiting Factor Scores'!G239</f>
        <v>2.3989809813770915</v>
      </c>
      <c r="H2579" s="18">
        <f>'Limiting Factor Scores'!H239</f>
        <v>0.75073690239427293</v>
      </c>
      <c r="I2579" s="17">
        <f>LFAT!A101</f>
        <v>7</v>
      </c>
      <c r="J2579" s="16" t="str">
        <f>LFAT!B101</f>
        <v>Thermal Refuge Enhancement (reconnect, expand)</v>
      </c>
      <c r="K2579" s="16" t="str">
        <f>LFAT!D101</f>
        <v>D</v>
      </c>
      <c r="L2579" s="19">
        <f>LFAT!F101</f>
        <v>1</v>
      </c>
      <c r="M2579" s="16" t="str">
        <f>LFAT!G101</f>
        <v>C</v>
      </c>
      <c r="N2579" s="19">
        <f>LFAT!I101</f>
        <v>1</v>
      </c>
      <c r="O2579" s="18">
        <f>LFAT!J101</f>
        <v>1</v>
      </c>
      <c r="P2579" s="18">
        <f t="shared" si="120"/>
        <v>0.58825000000000005</v>
      </c>
      <c r="Q2579" s="18">
        <f t="shared" si="121"/>
        <v>2.3989809813770915</v>
      </c>
      <c r="R2579" s="18">
        <f t="shared" si="122"/>
        <v>0.75073690239427293</v>
      </c>
    </row>
    <row r="2580" spans="1:18" ht="18" customHeight="1" x14ac:dyDescent="0.2">
      <c r="A2580" s="16" t="str">
        <f>'Limiting Factor Scores'!A240</f>
        <v>UGR15</v>
      </c>
      <c r="B2580" s="16" t="str">
        <f>'Limiting Factor Scores'!B240</f>
        <v>Upper Grande Ronde</v>
      </c>
      <c r="C2580" s="16" t="str">
        <f>'Limiting Factor Scores'!C240</f>
        <v>Water Quality</v>
      </c>
      <c r="D2580" s="18">
        <f>'Limiting Factor Scores'!D240</f>
        <v>0.61260000000000003</v>
      </c>
      <c r="E2580" s="19">
        <f>'Limiting Factor Scores'!E240</f>
        <v>2.62</v>
      </c>
      <c r="F2580" s="18">
        <f>'Limiting Factor Scores'!F240</f>
        <v>0.46450000000000002</v>
      </c>
      <c r="G2580" s="18">
        <f>'Limiting Factor Scores'!G240</f>
        <v>1.6565032183042976</v>
      </c>
      <c r="H2580" s="18">
        <f>'Limiting Factor Scores'!H240</f>
        <v>0.45981683813275265</v>
      </c>
      <c r="I2580" s="17">
        <f>LFAT!A103</f>
        <v>7</v>
      </c>
      <c r="J2580" s="16" t="str">
        <f>LFAT!B103</f>
        <v>Thermal Refuge Enhancement (reconnect, expand)</v>
      </c>
      <c r="K2580" s="16" t="str">
        <f>LFAT!D103</f>
        <v>N</v>
      </c>
      <c r="L2580" s="19">
        <f>LFAT!F103</f>
        <v>0.1</v>
      </c>
      <c r="M2580" s="16" t="str">
        <f>LFAT!G103</f>
        <v>R</v>
      </c>
      <c r="N2580" s="19">
        <f>LFAT!I103</f>
        <v>0.1</v>
      </c>
      <c r="O2580" s="18">
        <f>LFAT!J103</f>
        <v>0.01</v>
      </c>
      <c r="P2580" s="18">
        <f t="shared" si="120"/>
        <v>4.6450000000000007E-3</v>
      </c>
      <c r="Q2580" s="18">
        <f t="shared" si="121"/>
        <v>1.6565032183042977E-2</v>
      </c>
      <c r="R2580" s="18">
        <f t="shared" si="122"/>
        <v>4.5981683813275265E-3</v>
      </c>
    </row>
    <row r="2581" spans="1:18" ht="18" customHeight="1" x14ac:dyDescent="0.2">
      <c r="A2581" s="16" t="str">
        <f>'Limiting Factor Scores'!A241</f>
        <v>UGR15</v>
      </c>
      <c r="B2581" s="16" t="str">
        <f>'Limiting Factor Scores'!B241</f>
        <v>Upper Grande Ronde</v>
      </c>
      <c r="C2581" s="16" t="str">
        <f>'Limiting Factor Scores'!C241</f>
        <v>Winter Water Temperature</v>
      </c>
      <c r="D2581" s="18">
        <f>'Limiting Factor Scores'!D241</f>
        <v>0.61260000000000003</v>
      </c>
      <c r="E2581" s="19">
        <f>'Limiting Factor Scores'!E241</f>
        <v>2.62</v>
      </c>
      <c r="F2581" s="18">
        <f>'Limiting Factor Scores'!F241</f>
        <v>0.46450000000000002</v>
      </c>
      <c r="G2581" s="18">
        <f>'Limiting Factor Scores'!G241</f>
        <v>1.3638204407549361</v>
      </c>
      <c r="H2581" s="18">
        <f>'Limiting Factor Scores'!H241</f>
        <v>0.37146322470307785</v>
      </c>
      <c r="I2581" s="17">
        <f>LFAT!A102</f>
        <v>7</v>
      </c>
      <c r="J2581" s="16" t="str">
        <f>LFAT!B102</f>
        <v>Thermal Refuge Enhancement (reconnect, expand)</v>
      </c>
      <c r="K2581" s="16" t="str">
        <f>LFAT!D102</f>
        <v>D</v>
      </c>
      <c r="L2581" s="19">
        <f>LFAT!F102</f>
        <v>1</v>
      </c>
      <c r="M2581" s="16" t="str">
        <f>LFAT!G102</f>
        <v>C</v>
      </c>
      <c r="N2581" s="19">
        <f>LFAT!I102</f>
        <v>1</v>
      </c>
      <c r="O2581" s="18">
        <f>LFAT!J102</f>
        <v>1</v>
      </c>
      <c r="P2581" s="18">
        <f t="shared" si="120"/>
        <v>0.46450000000000002</v>
      </c>
      <c r="Q2581" s="18">
        <f t="shared" si="121"/>
        <v>1.3638204407549361</v>
      </c>
      <c r="R2581" s="18">
        <f t="shared" si="122"/>
        <v>0.37146322470307785</v>
      </c>
    </row>
    <row r="2582" spans="1:18" ht="18" customHeight="1" x14ac:dyDescent="0.2">
      <c r="A2582" s="16" t="str">
        <f>'Limiting Factor Scores'!A227</f>
        <v>UGR15</v>
      </c>
      <c r="B2582" s="16" t="str">
        <f>'Limiting Factor Scores'!B227</f>
        <v>Upper Grande Ronde</v>
      </c>
      <c r="C2582" s="16" t="str">
        <f>'Limiting Factor Scores'!C227</f>
        <v>Altered Flow Timing</v>
      </c>
      <c r="D2582" s="18">
        <f>'Limiting Factor Scores'!D227</f>
        <v>0.61260000000000003</v>
      </c>
      <c r="E2582" s="19">
        <f>'Limiting Factor Scores'!E227</f>
        <v>2.29</v>
      </c>
      <c r="F2582" s="18">
        <f>'Limiting Factor Scores'!F227</f>
        <v>0.39024999999999999</v>
      </c>
      <c r="G2582" s="18">
        <f>'Limiting Factor Scores'!G227</f>
        <v>1.2533949150341526</v>
      </c>
      <c r="H2582" s="18">
        <f>'Limiting Factor Scores'!H227</f>
        <v>0.34881604813681594</v>
      </c>
      <c r="I2582" s="17">
        <f>LFAT!A113</f>
        <v>8</v>
      </c>
      <c r="J2582" s="16" t="str">
        <f>LFAT!B113</f>
        <v>Water Quality Improvement (not including temperature)</v>
      </c>
      <c r="K2582" s="16" t="str">
        <f>LFAT!D113</f>
        <v>N</v>
      </c>
      <c r="L2582" s="19">
        <f>LFAT!F113</f>
        <v>0.1</v>
      </c>
      <c r="M2582" s="16" t="str">
        <f>LFAT!G113</f>
        <v>R</v>
      </c>
      <c r="N2582" s="19">
        <f>LFAT!I113</f>
        <v>0.1</v>
      </c>
      <c r="O2582" s="18">
        <f>LFAT!J113</f>
        <v>0.01</v>
      </c>
      <c r="P2582" s="18">
        <f t="shared" si="120"/>
        <v>3.9025000000000002E-3</v>
      </c>
      <c r="Q2582" s="18">
        <f t="shared" si="121"/>
        <v>1.2533949150341527E-2</v>
      </c>
      <c r="R2582" s="18">
        <f t="shared" si="122"/>
        <v>3.4881604813681594E-3</v>
      </c>
    </row>
    <row r="2583" spans="1:18" ht="18" customHeight="1" x14ac:dyDescent="0.2">
      <c r="A2583" s="16" t="str">
        <f>'Limiting Factor Scores'!A228</f>
        <v>UGR15</v>
      </c>
      <c r="B2583" s="16" t="str">
        <f>'Limiting Factor Scores'!B228</f>
        <v>Upper Grande Ronde</v>
      </c>
      <c r="C2583" s="16" t="str">
        <f>'Limiting Factor Scores'!C228</f>
        <v>Altered Primary Productivity</v>
      </c>
      <c r="D2583" s="18">
        <f>'Limiting Factor Scores'!D228</f>
        <v>0.61260000000000003</v>
      </c>
      <c r="E2583" s="19">
        <f>'Limiting Factor Scores'!E228</f>
        <v>3.11</v>
      </c>
      <c r="F2583" s="18">
        <f>'Limiting Factor Scores'!F228</f>
        <v>0.57474999999999998</v>
      </c>
      <c r="G2583" s="18">
        <f>'Limiting Factor Scores'!G228</f>
        <v>1.2801053686770771</v>
      </c>
      <c r="H2583" s="18">
        <f>'Limiting Factor Scores'!H228</f>
        <v>0.36660306402108134</v>
      </c>
      <c r="I2583" s="17">
        <f>LFAT!A120</f>
        <v>8</v>
      </c>
      <c r="J2583" s="16" t="str">
        <f>LFAT!B120</f>
        <v>Water Quality Improvement (not including temperature)</v>
      </c>
      <c r="K2583" s="16" t="str">
        <f>LFAT!D120</f>
        <v>N</v>
      </c>
      <c r="L2583" s="19">
        <f>LFAT!F120</f>
        <v>0.1</v>
      </c>
      <c r="M2583" s="16" t="str">
        <f>LFAT!G120</f>
        <v>R</v>
      </c>
      <c r="N2583" s="19">
        <f>LFAT!I120</f>
        <v>0.1</v>
      </c>
      <c r="O2583" s="18">
        <f>LFAT!J120</f>
        <v>0.01</v>
      </c>
      <c r="P2583" s="18">
        <f t="shared" si="120"/>
        <v>5.7475E-3</v>
      </c>
      <c r="Q2583" s="18">
        <f t="shared" si="121"/>
        <v>1.2801053686770772E-2</v>
      </c>
      <c r="R2583" s="18">
        <f t="shared" si="122"/>
        <v>3.6660306402108134E-3</v>
      </c>
    </row>
    <row r="2584" spans="1:18" ht="18" customHeight="1" x14ac:dyDescent="0.2">
      <c r="A2584" s="16" t="str">
        <f>'Limiting Factor Scores'!A229</f>
        <v>UGR15</v>
      </c>
      <c r="B2584" s="16" t="str">
        <f>'Limiting Factor Scores'!B229</f>
        <v>Upper Grande Ronde</v>
      </c>
      <c r="C2584" s="16" t="str">
        <f>'Limiting Factor Scores'!C229</f>
        <v>Anthropogenic Barriers</v>
      </c>
      <c r="D2584" s="18">
        <f>'Limiting Factor Scores'!D229</f>
        <v>0.61260000000000003</v>
      </c>
      <c r="E2584" s="19">
        <f>'Limiting Factor Scores'!E229</f>
        <v>2.62</v>
      </c>
      <c r="F2584" s="18">
        <f>'Limiting Factor Scores'!F229</f>
        <v>0.46450000000000002</v>
      </c>
      <c r="G2584" s="18">
        <f>'Limiting Factor Scores'!G229</f>
        <v>1.5101618289605114</v>
      </c>
      <c r="H2584" s="18">
        <f>'Limiting Factor Scores'!H229</f>
        <v>0.47829243817282246</v>
      </c>
      <c r="I2584" s="17">
        <f>LFAT!A107</f>
        <v>8</v>
      </c>
      <c r="J2584" s="16" t="str">
        <f>LFAT!B107</f>
        <v>Water Quality Improvement (not including temperature)</v>
      </c>
      <c r="K2584" s="16" t="str">
        <f>LFAT!D107</f>
        <v>N</v>
      </c>
      <c r="L2584" s="19">
        <f>LFAT!F107</f>
        <v>0.1</v>
      </c>
      <c r="M2584" s="16" t="str">
        <f>LFAT!G107</f>
        <v>R</v>
      </c>
      <c r="N2584" s="19">
        <f>LFAT!I107</f>
        <v>0.1</v>
      </c>
      <c r="O2584" s="18">
        <f>LFAT!J107</f>
        <v>0.01</v>
      </c>
      <c r="P2584" s="18">
        <f t="shared" si="120"/>
        <v>4.6450000000000007E-3</v>
      </c>
      <c r="Q2584" s="18">
        <f t="shared" si="121"/>
        <v>1.5101618289605115E-2</v>
      </c>
      <c r="R2584" s="18">
        <f t="shared" si="122"/>
        <v>4.7829243817282246E-3</v>
      </c>
    </row>
    <row r="2585" spans="1:18" ht="18" customHeight="1" x14ac:dyDescent="0.2">
      <c r="A2585" s="16" t="str">
        <f>'Limiting Factor Scores'!A230</f>
        <v>UGR15</v>
      </c>
      <c r="B2585" s="16" t="str">
        <f>'Limiting Factor Scores'!B230</f>
        <v>Upper Grande Ronde</v>
      </c>
      <c r="C2585" s="16" t="str">
        <f>'Limiting Factor Scores'!C230</f>
        <v>Channel and Habitat Structure</v>
      </c>
      <c r="D2585" s="18">
        <f>'Limiting Factor Scores'!D230</f>
        <v>0.61260000000000003</v>
      </c>
      <c r="E2585" s="19">
        <f>'Limiting Factor Scores'!E230</f>
        <v>2.83</v>
      </c>
      <c r="F2585" s="18">
        <f>'Limiting Factor Scores'!F230</f>
        <v>0.51175000000000004</v>
      </c>
      <c r="G2585" s="18">
        <f>'Limiting Factor Scores'!G230</f>
        <v>2.7319115781683596</v>
      </c>
      <c r="H2585" s="18">
        <f>'Limiting Factor Scores'!H230</f>
        <v>0.82703024844498529</v>
      </c>
      <c r="I2585" s="17">
        <f>LFAT!A111</f>
        <v>8</v>
      </c>
      <c r="J2585" s="16" t="str">
        <f>LFAT!B111</f>
        <v>Water Quality Improvement (not including temperature)</v>
      </c>
      <c r="K2585" s="16" t="str">
        <f>LFAT!D111</f>
        <v>N</v>
      </c>
      <c r="L2585" s="19">
        <f>LFAT!F111</f>
        <v>0.1</v>
      </c>
      <c r="M2585" s="16" t="str">
        <f>LFAT!G111</f>
        <v>R</v>
      </c>
      <c r="N2585" s="19">
        <f>LFAT!I111</f>
        <v>0.1</v>
      </c>
      <c r="O2585" s="18">
        <f>LFAT!J111</f>
        <v>0.01</v>
      </c>
      <c r="P2585" s="18">
        <f t="shared" si="120"/>
        <v>5.1175000000000005E-3</v>
      </c>
      <c r="Q2585" s="18">
        <f t="shared" si="121"/>
        <v>2.7319115781683598E-2</v>
      </c>
      <c r="R2585" s="18">
        <f t="shared" si="122"/>
        <v>8.2703024844498537E-3</v>
      </c>
    </row>
    <row r="2586" spans="1:18" ht="18" customHeight="1" x14ac:dyDescent="0.2">
      <c r="A2586" s="16" t="str">
        <f>'Limiting Factor Scores'!A231</f>
        <v>UGR15</v>
      </c>
      <c r="B2586" s="16" t="str">
        <f>'Limiting Factor Scores'!B231</f>
        <v>Upper Grande Ronde</v>
      </c>
      <c r="C2586" s="16" t="str">
        <f>'Limiting Factor Scores'!C231</f>
        <v>Decreased Sediment Quantity</v>
      </c>
      <c r="D2586" s="18">
        <f>'Limiting Factor Scores'!D231</f>
        <v>0.61260000000000003</v>
      </c>
      <c r="E2586" s="19">
        <f>'Limiting Factor Scores'!E231</f>
        <v>4.78</v>
      </c>
      <c r="F2586" s="18">
        <f>'Limiting Factor Scores'!F231</f>
        <v>0.95050000000000001</v>
      </c>
      <c r="G2586" s="18">
        <f>'Limiting Factor Scores'!G231</f>
        <v>3.0153594109638333</v>
      </c>
      <c r="H2586" s="18">
        <f>'Limiting Factor Scores'!H231</f>
        <v>0.89824437523412248</v>
      </c>
      <c r="I2586" s="17">
        <f>LFAT!A114</f>
        <v>8</v>
      </c>
      <c r="J2586" s="16" t="str">
        <f>LFAT!B114</f>
        <v>Water Quality Improvement (not including temperature)</v>
      </c>
      <c r="K2586" s="16" t="str">
        <f>LFAT!D114</f>
        <v>N</v>
      </c>
      <c r="L2586" s="19">
        <f>LFAT!F114</f>
        <v>0.1</v>
      </c>
      <c r="M2586" s="16" t="str">
        <f>LFAT!G114</f>
        <v>R</v>
      </c>
      <c r="N2586" s="19">
        <f>LFAT!I114</f>
        <v>0.1</v>
      </c>
      <c r="O2586" s="18">
        <f>LFAT!J114</f>
        <v>0.01</v>
      </c>
      <c r="P2586" s="18">
        <f t="shared" si="120"/>
        <v>9.5049999999999996E-3</v>
      </c>
      <c r="Q2586" s="18">
        <f t="shared" si="121"/>
        <v>3.0153594109638335E-2</v>
      </c>
      <c r="R2586" s="18">
        <f t="shared" si="122"/>
        <v>8.9824437523412255E-3</v>
      </c>
    </row>
    <row r="2587" spans="1:18" ht="18" customHeight="1" x14ac:dyDescent="0.2">
      <c r="A2587" s="16" t="str">
        <f>'Limiting Factor Scores'!A232</f>
        <v>UGR15</v>
      </c>
      <c r="B2587" s="16" t="str">
        <f>'Limiting Factor Scores'!B232</f>
        <v>Upper Grande Ronde</v>
      </c>
      <c r="C2587" s="16" t="str">
        <f>'Limiting Factor Scores'!C232</f>
        <v>Decreased Water Quantity</v>
      </c>
      <c r="D2587" s="18">
        <f>'Limiting Factor Scores'!D232</f>
        <v>0.61260000000000003</v>
      </c>
      <c r="E2587" s="19">
        <f>'Limiting Factor Scores'!E232</f>
        <v>2.52</v>
      </c>
      <c r="F2587" s="18">
        <f>'Limiting Factor Scores'!F232</f>
        <v>0.442</v>
      </c>
      <c r="G2587" s="18">
        <f>'Limiting Factor Scores'!G232</f>
        <v>2.0288349345951655</v>
      </c>
      <c r="H2587" s="18">
        <f>'Limiting Factor Scores'!H232</f>
        <v>0.58637004334611009</v>
      </c>
      <c r="I2587" s="17">
        <f>LFAT!A112</f>
        <v>8</v>
      </c>
      <c r="J2587" s="16" t="str">
        <f>LFAT!B112</f>
        <v>Water Quality Improvement (not including temperature)</v>
      </c>
      <c r="K2587" s="16" t="str">
        <f>LFAT!D112</f>
        <v>N</v>
      </c>
      <c r="L2587" s="19">
        <f>LFAT!F112</f>
        <v>0.1</v>
      </c>
      <c r="M2587" s="16" t="str">
        <f>LFAT!G112</f>
        <v>R</v>
      </c>
      <c r="N2587" s="19">
        <f>LFAT!I112</f>
        <v>0.1</v>
      </c>
      <c r="O2587" s="18">
        <f>LFAT!J112</f>
        <v>0.01</v>
      </c>
      <c r="P2587" s="18">
        <f t="shared" si="120"/>
        <v>4.4200000000000003E-3</v>
      </c>
      <c r="Q2587" s="18">
        <f t="shared" si="121"/>
        <v>2.0288349345951657E-2</v>
      </c>
      <c r="R2587" s="18">
        <f t="shared" si="122"/>
        <v>5.8637004334611007E-3</v>
      </c>
    </row>
    <row r="2588" spans="1:18" ht="18" customHeight="1" x14ac:dyDescent="0.2">
      <c r="A2588" s="16" t="str">
        <f>'Limiting Factor Scores'!A233</f>
        <v>UGR15</v>
      </c>
      <c r="B2588" s="16" t="str">
        <f>'Limiting Factor Scores'!B233</f>
        <v>Upper Grande Ronde</v>
      </c>
      <c r="C2588" s="16" t="str">
        <f>'Limiting Factor Scores'!C233</f>
        <v>Floodplain Condition</v>
      </c>
      <c r="D2588" s="18">
        <f>'Limiting Factor Scores'!D233</f>
        <v>0.61260000000000003</v>
      </c>
      <c r="E2588" s="19">
        <f>'Limiting Factor Scores'!E233</f>
        <v>3.06</v>
      </c>
      <c r="F2588" s="18">
        <f>'Limiting Factor Scores'!F233</f>
        <v>0.5635</v>
      </c>
      <c r="G2588" s="18">
        <f>'Limiting Factor Scores'!G233</f>
        <v>2.098323465147943</v>
      </c>
      <c r="H2588" s="18">
        <f>'Limiting Factor Scores'!H233</f>
        <v>0.5957660583286023</v>
      </c>
      <c r="I2588" s="17">
        <f>LFAT!A109</f>
        <v>8</v>
      </c>
      <c r="J2588" s="16" t="str">
        <f>LFAT!B109</f>
        <v>Water Quality Improvement (not including temperature)</v>
      </c>
      <c r="K2588" s="16" t="str">
        <f>LFAT!D109</f>
        <v>I</v>
      </c>
      <c r="L2588" s="19">
        <f>LFAT!F109</f>
        <v>0.5</v>
      </c>
      <c r="M2588" s="16" t="str">
        <f>LFAT!G109</f>
        <v>CD</v>
      </c>
      <c r="N2588" s="19">
        <f>LFAT!I109</f>
        <v>0.5</v>
      </c>
      <c r="O2588" s="18">
        <f>LFAT!J109</f>
        <v>0.25</v>
      </c>
      <c r="P2588" s="18">
        <f t="shared" si="120"/>
        <v>0.140875</v>
      </c>
      <c r="Q2588" s="18">
        <f t="shared" si="121"/>
        <v>0.52458086628698575</v>
      </c>
      <c r="R2588" s="18">
        <f t="shared" si="122"/>
        <v>0.14894151458215057</v>
      </c>
    </row>
    <row r="2589" spans="1:18" ht="18" customHeight="1" x14ac:dyDescent="0.2">
      <c r="A2589" s="16" t="str">
        <f>'Limiting Factor Scores'!A234</f>
        <v>UGR15</v>
      </c>
      <c r="B2589" s="16" t="str">
        <f>'Limiting Factor Scores'!B234</f>
        <v>Upper Grande Ronde</v>
      </c>
      <c r="C2589" s="16" t="str">
        <f>'Limiting Factor Scores'!C234</f>
        <v>Increased Sediment Quantity</v>
      </c>
      <c r="D2589" s="18">
        <f>'Limiting Factor Scores'!D234</f>
        <v>0.61260000000000003</v>
      </c>
      <c r="E2589" s="19">
        <f>'Limiting Factor Scores'!E234</f>
        <v>2.2999999999999998</v>
      </c>
      <c r="F2589" s="18">
        <f>'Limiting Factor Scores'!F234</f>
        <v>0.39250000000000002</v>
      </c>
      <c r="G2589" s="18">
        <f>'Limiting Factor Scores'!G234</f>
        <v>0.87419113911396751</v>
      </c>
      <c r="H2589" s="18">
        <f>'Limiting Factor Scores'!H234</f>
        <v>0.2876071673372203</v>
      </c>
      <c r="I2589" s="17">
        <f>LFAT!A115</f>
        <v>8</v>
      </c>
      <c r="J2589" s="16" t="str">
        <f>LFAT!B115</f>
        <v>Water Quality Improvement (not including temperature)</v>
      </c>
      <c r="K2589" s="16" t="str">
        <f>LFAT!D115</f>
        <v>I</v>
      </c>
      <c r="L2589" s="19">
        <f>LFAT!F115</f>
        <v>0.5</v>
      </c>
      <c r="M2589" s="16" t="str">
        <f>LFAT!G115</f>
        <v>CD</v>
      </c>
      <c r="N2589" s="19">
        <f>LFAT!I115</f>
        <v>0.5</v>
      </c>
      <c r="O2589" s="18">
        <f>LFAT!J115</f>
        <v>0.25</v>
      </c>
      <c r="P2589" s="18">
        <f t="shared" si="120"/>
        <v>9.8125000000000004E-2</v>
      </c>
      <c r="Q2589" s="18">
        <f t="shared" si="121"/>
        <v>0.21854778477849188</v>
      </c>
      <c r="R2589" s="18">
        <f t="shared" si="122"/>
        <v>7.1901791834305076E-2</v>
      </c>
    </row>
    <row r="2590" spans="1:18" ht="18" customHeight="1" x14ac:dyDescent="0.2">
      <c r="A2590" s="16" t="str">
        <f>'Limiting Factor Scores'!A235</f>
        <v>UGR15</v>
      </c>
      <c r="B2590" s="16" t="str">
        <f>'Limiting Factor Scores'!B235</f>
        <v>Upper Grande Ronde</v>
      </c>
      <c r="C2590" s="16" t="str">
        <f>'Limiting Factor Scores'!C235</f>
        <v>Non-Native Species Interactions and Competition</v>
      </c>
      <c r="D2590" s="18">
        <f>'Limiting Factor Scores'!D235</f>
        <v>0.61260000000000003</v>
      </c>
      <c r="E2590" s="19">
        <f>'Limiting Factor Scores'!E235</f>
        <v>2.08</v>
      </c>
      <c r="F2590" s="18">
        <f>'Limiting Factor Scores'!F235</f>
        <v>0.34300000000000003</v>
      </c>
      <c r="G2590" s="18">
        <f>'Limiting Factor Scores'!G235</f>
        <v>0.84498980990994788</v>
      </c>
      <c r="H2590" s="18">
        <f>'Limiting Factor Scores'!H235</f>
        <v>0.29807278198289011</v>
      </c>
      <c r="I2590" s="17">
        <f>LFAT!A121</f>
        <v>8</v>
      </c>
      <c r="J2590" s="16" t="str">
        <f>LFAT!B121</f>
        <v>Water Quality Improvement (not including temperature)</v>
      </c>
      <c r="K2590" s="16" t="str">
        <f>LFAT!D121</f>
        <v>N</v>
      </c>
      <c r="L2590" s="19">
        <f>LFAT!F121</f>
        <v>0.1</v>
      </c>
      <c r="M2590" s="16" t="str">
        <f>LFAT!G121</f>
        <v>R</v>
      </c>
      <c r="N2590" s="19">
        <f>LFAT!I121</f>
        <v>0.1</v>
      </c>
      <c r="O2590" s="18">
        <f>LFAT!J121</f>
        <v>0.01</v>
      </c>
      <c r="P2590" s="18">
        <f t="shared" si="120"/>
        <v>3.4300000000000003E-3</v>
      </c>
      <c r="Q2590" s="18">
        <f t="shared" si="121"/>
        <v>8.4498980990994794E-3</v>
      </c>
      <c r="R2590" s="18">
        <f t="shared" si="122"/>
        <v>2.9807278198289012E-3</v>
      </c>
    </row>
    <row r="2591" spans="1:18" ht="18" customHeight="1" x14ac:dyDescent="0.2">
      <c r="A2591" s="16" t="str">
        <f>'Limiting Factor Scores'!A236</f>
        <v>UGR15</v>
      </c>
      <c r="B2591" s="16" t="str">
        <f>'Limiting Factor Scores'!B236</f>
        <v>Upper Grande Ronde</v>
      </c>
      <c r="C2591" s="16" t="str">
        <f>'Limiting Factor Scores'!C236</f>
        <v>Predation</v>
      </c>
      <c r="D2591" s="18">
        <f>'Limiting Factor Scores'!D236</f>
        <v>0.61260000000000003</v>
      </c>
      <c r="E2591" s="19">
        <f>'Limiting Factor Scores'!E236</f>
        <v>1.26</v>
      </c>
      <c r="F2591" s="18">
        <f>'Limiting Factor Scores'!F236</f>
        <v>0.1585</v>
      </c>
      <c r="G2591" s="18">
        <f>'Limiting Factor Scores'!G236</f>
        <v>0.52155013729543831</v>
      </c>
      <c r="H2591" s="18">
        <f>'Limiting Factor Scores'!H236</f>
        <v>0.15946118026588446</v>
      </c>
      <c r="I2591" s="17">
        <f>LFAT!A119</f>
        <v>8</v>
      </c>
      <c r="J2591" s="16" t="str">
        <f>LFAT!B119</f>
        <v>Water Quality Improvement (not including temperature)</v>
      </c>
      <c r="K2591" s="16" t="str">
        <f>LFAT!D119</f>
        <v>N</v>
      </c>
      <c r="L2591" s="19">
        <f>LFAT!F119</f>
        <v>0.1</v>
      </c>
      <c r="M2591" s="16" t="str">
        <f>LFAT!G119</f>
        <v>R</v>
      </c>
      <c r="N2591" s="19">
        <f>LFAT!I119</f>
        <v>0.1</v>
      </c>
      <c r="O2591" s="18">
        <f>LFAT!J119</f>
        <v>0.01</v>
      </c>
      <c r="P2591" s="18">
        <f t="shared" si="120"/>
        <v>1.585E-3</v>
      </c>
      <c r="Q2591" s="18">
        <f t="shared" si="121"/>
        <v>5.2155013729543835E-3</v>
      </c>
      <c r="R2591" s="18">
        <f t="shared" si="122"/>
        <v>1.5946118026588447E-3</v>
      </c>
    </row>
    <row r="2592" spans="1:18" ht="18" customHeight="1" x14ac:dyDescent="0.2">
      <c r="A2592" s="16" t="str">
        <f>'Limiting Factor Scores'!A237</f>
        <v>UGR15</v>
      </c>
      <c r="B2592" s="16" t="str">
        <f>'Limiting Factor Scores'!B237</f>
        <v>Upper Grande Ronde</v>
      </c>
      <c r="C2592" s="16" t="str">
        <f>'Limiting Factor Scores'!C237</f>
        <v>Riparian Condition</v>
      </c>
      <c r="D2592" s="18">
        <f>'Limiting Factor Scores'!D237</f>
        <v>0.61260000000000003</v>
      </c>
      <c r="E2592" s="19">
        <f>'Limiting Factor Scores'!E237</f>
        <v>2.0499999999999998</v>
      </c>
      <c r="F2592" s="18">
        <f>'Limiting Factor Scores'!F237</f>
        <v>0.33624999999999999</v>
      </c>
      <c r="G2592" s="18">
        <f>'Limiting Factor Scores'!G237</f>
        <v>1.2785891841051316</v>
      </c>
      <c r="H2592" s="18">
        <f>'Limiting Factor Scores'!H237</f>
        <v>0.41284158705405194</v>
      </c>
      <c r="I2592" s="17">
        <f>LFAT!A108</f>
        <v>8</v>
      </c>
      <c r="J2592" s="16" t="str">
        <f>LFAT!B108</f>
        <v>Water Quality Improvement (not including temperature)</v>
      </c>
      <c r="K2592" s="16" t="str">
        <f>LFAT!D108</f>
        <v>I</v>
      </c>
      <c r="L2592" s="19">
        <f>LFAT!F108</f>
        <v>0.5</v>
      </c>
      <c r="M2592" s="16" t="str">
        <f>LFAT!G108</f>
        <v>CD</v>
      </c>
      <c r="N2592" s="19">
        <f>LFAT!I108</f>
        <v>0.5</v>
      </c>
      <c r="O2592" s="18">
        <f>LFAT!J108</f>
        <v>0.25</v>
      </c>
      <c r="P2592" s="18">
        <f t="shared" si="120"/>
        <v>8.4062499999999998E-2</v>
      </c>
      <c r="Q2592" s="18">
        <f t="shared" si="121"/>
        <v>0.31964729602628289</v>
      </c>
      <c r="R2592" s="18">
        <f t="shared" si="122"/>
        <v>0.10321039676351298</v>
      </c>
    </row>
    <row r="2593" spans="1:18" ht="18" customHeight="1" x14ac:dyDescent="0.2">
      <c r="A2593" s="16" t="str">
        <f>'Limiting Factor Scores'!A238</f>
        <v>UGR15</v>
      </c>
      <c r="B2593" s="16" t="str">
        <f>'Limiting Factor Scores'!B238</f>
        <v>Upper Grande Ronde</v>
      </c>
      <c r="C2593" s="16" t="str">
        <f>'Limiting Factor Scores'!C238</f>
        <v>Side Channel and Wetland Habitat</v>
      </c>
      <c r="D2593" s="18">
        <f>'Limiting Factor Scores'!D238</f>
        <v>0.61260000000000003</v>
      </c>
      <c r="E2593" s="19">
        <f>'Limiting Factor Scores'!E238</f>
        <v>2.5499999999999998</v>
      </c>
      <c r="F2593" s="18">
        <f>'Limiting Factor Scores'!F238</f>
        <v>0.44874999999999998</v>
      </c>
      <c r="G2593" s="18">
        <f>'Limiting Factor Scores'!G238</f>
        <v>2.1128355209573071</v>
      </c>
      <c r="H2593" s="18">
        <f>'Limiting Factor Scores'!H238</f>
        <v>0.61582479188648065</v>
      </c>
      <c r="I2593" s="17">
        <f>LFAT!A110</f>
        <v>8</v>
      </c>
      <c r="J2593" s="16" t="str">
        <f>LFAT!B110</f>
        <v>Water Quality Improvement (not including temperature)</v>
      </c>
      <c r="K2593" s="16" t="str">
        <f>LFAT!D110</f>
        <v>N</v>
      </c>
      <c r="L2593" s="19">
        <f>LFAT!F110</f>
        <v>0.1</v>
      </c>
      <c r="M2593" s="16" t="str">
        <f>LFAT!G110</f>
        <v>R</v>
      </c>
      <c r="N2593" s="19">
        <f>LFAT!I110</f>
        <v>0.1</v>
      </c>
      <c r="O2593" s="18">
        <f>LFAT!J110</f>
        <v>0.01</v>
      </c>
      <c r="P2593" s="18">
        <f t="shared" si="120"/>
        <v>4.4875000000000002E-3</v>
      </c>
      <c r="Q2593" s="18">
        <f t="shared" si="121"/>
        <v>2.1128355209573072E-2</v>
      </c>
      <c r="R2593" s="18">
        <f t="shared" si="122"/>
        <v>6.1582479188648067E-3</v>
      </c>
    </row>
    <row r="2594" spans="1:18" ht="18" customHeight="1" x14ac:dyDescent="0.2">
      <c r="A2594" s="16" t="str">
        <f>'Limiting Factor Scores'!A239</f>
        <v>UGR15</v>
      </c>
      <c r="B2594" s="16" t="str">
        <f>'Limiting Factor Scores'!B239</f>
        <v>Upper Grande Ronde</v>
      </c>
      <c r="C2594" s="16" t="str">
        <f>'Limiting Factor Scores'!C239</f>
        <v>Summer Water Temperature</v>
      </c>
      <c r="D2594" s="18">
        <f>'Limiting Factor Scores'!D239</f>
        <v>0.61260000000000003</v>
      </c>
      <c r="E2594" s="19">
        <f>'Limiting Factor Scores'!E239</f>
        <v>3.17</v>
      </c>
      <c r="F2594" s="18">
        <f>'Limiting Factor Scores'!F239</f>
        <v>0.58825000000000005</v>
      </c>
      <c r="G2594" s="18">
        <f>'Limiting Factor Scores'!G239</f>
        <v>2.3989809813770915</v>
      </c>
      <c r="H2594" s="18">
        <f>'Limiting Factor Scores'!H239</f>
        <v>0.75073690239427293</v>
      </c>
      <c r="I2594" s="17">
        <f>LFAT!A116</f>
        <v>8</v>
      </c>
      <c r="J2594" s="16" t="str">
        <f>LFAT!B116</f>
        <v>Water Quality Improvement (not including temperature)</v>
      </c>
      <c r="K2594" s="16" t="str">
        <f>LFAT!D116</f>
        <v>N</v>
      </c>
      <c r="L2594" s="19">
        <f>LFAT!F116</f>
        <v>0.1</v>
      </c>
      <c r="M2594" s="16" t="str">
        <f>LFAT!G116</f>
        <v>R</v>
      </c>
      <c r="N2594" s="19">
        <f>LFAT!I116</f>
        <v>0.1</v>
      </c>
      <c r="O2594" s="18">
        <f>LFAT!J116</f>
        <v>0.01</v>
      </c>
      <c r="P2594" s="18">
        <f t="shared" si="120"/>
        <v>5.8825000000000006E-3</v>
      </c>
      <c r="Q2594" s="18">
        <f t="shared" si="121"/>
        <v>2.3989809813770916E-2</v>
      </c>
      <c r="R2594" s="18">
        <f t="shared" si="122"/>
        <v>7.5073690239427296E-3</v>
      </c>
    </row>
    <row r="2595" spans="1:18" ht="18" customHeight="1" x14ac:dyDescent="0.2">
      <c r="A2595" s="16" t="str">
        <f>'Limiting Factor Scores'!A240</f>
        <v>UGR15</v>
      </c>
      <c r="B2595" s="16" t="str">
        <f>'Limiting Factor Scores'!B240</f>
        <v>Upper Grande Ronde</v>
      </c>
      <c r="C2595" s="16" t="str">
        <f>'Limiting Factor Scores'!C240</f>
        <v>Water Quality</v>
      </c>
      <c r="D2595" s="18">
        <f>'Limiting Factor Scores'!D240</f>
        <v>0.61260000000000003</v>
      </c>
      <c r="E2595" s="19">
        <f>'Limiting Factor Scores'!E240</f>
        <v>2.62</v>
      </c>
      <c r="F2595" s="18">
        <f>'Limiting Factor Scores'!F240</f>
        <v>0.46450000000000002</v>
      </c>
      <c r="G2595" s="18">
        <f>'Limiting Factor Scores'!G240</f>
        <v>1.6565032183042976</v>
      </c>
      <c r="H2595" s="18">
        <f>'Limiting Factor Scores'!H240</f>
        <v>0.45981683813275265</v>
      </c>
      <c r="I2595" s="17">
        <f>LFAT!A118</f>
        <v>8</v>
      </c>
      <c r="J2595" s="16" t="str">
        <f>LFAT!B118</f>
        <v>Water Quality Improvement (not including temperature)</v>
      </c>
      <c r="K2595" s="16" t="str">
        <f>LFAT!D118</f>
        <v>D</v>
      </c>
      <c r="L2595" s="19">
        <f>LFAT!F118</f>
        <v>1</v>
      </c>
      <c r="M2595" s="16" t="str">
        <f>LFAT!G118</f>
        <v>C</v>
      </c>
      <c r="N2595" s="19">
        <f>LFAT!I118</f>
        <v>1</v>
      </c>
      <c r="O2595" s="18">
        <f>LFAT!J118</f>
        <v>1</v>
      </c>
      <c r="P2595" s="18">
        <f t="shared" si="120"/>
        <v>0.46450000000000002</v>
      </c>
      <c r="Q2595" s="18">
        <f t="shared" si="121"/>
        <v>1.6565032183042976</v>
      </c>
      <c r="R2595" s="18">
        <f t="shared" si="122"/>
        <v>0.45981683813275265</v>
      </c>
    </row>
    <row r="2596" spans="1:18" ht="18" customHeight="1" x14ac:dyDescent="0.2">
      <c r="A2596" s="16" t="str">
        <f>'Limiting Factor Scores'!A241</f>
        <v>UGR15</v>
      </c>
      <c r="B2596" s="16" t="str">
        <f>'Limiting Factor Scores'!B241</f>
        <v>Upper Grande Ronde</v>
      </c>
      <c r="C2596" s="16" t="str">
        <f>'Limiting Factor Scores'!C241</f>
        <v>Winter Water Temperature</v>
      </c>
      <c r="D2596" s="18">
        <f>'Limiting Factor Scores'!D241</f>
        <v>0.61260000000000003</v>
      </c>
      <c r="E2596" s="19">
        <f>'Limiting Factor Scores'!E241</f>
        <v>2.62</v>
      </c>
      <c r="F2596" s="18">
        <f>'Limiting Factor Scores'!F241</f>
        <v>0.46450000000000002</v>
      </c>
      <c r="G2596" s="18">
        <f>'Limiting Factor Scores'!G241</f>
        <v>1.3638204407549361</v>
      </c>
      <c r="H2596" s="18">
        <f>'Limiting Factor Scores'!H241</f>
        <v>0.37146322470307785</v>
      </c>
      <c r="I2596" s="17">
        <f>LFAT!A117</f>
        <v>8</v>
      </c>
      <c r="J2596" s="16" t="str">
        <f>LFAT!B117</f>
        <v>Water Quality Improvement (not including temperature)</v>
      </c>
      <c r="K2596" s="16" t="str">
        <f>LFAT!D117</f>
        <v>N</v>
      </c>
      <c r="L2596" s="19">
        <f>LFAT!F117</f>
        <v>0.1</v>
      </c>
      <c r="M2596" s="16" t="str">
        <f>LFAT!G117</f>
        <v>R</v>
      </c>
      <c r="N2596" s="19">
        <f>LFAT!I117</f>
        <v>0.1</v>
      </c>
      <c r="O2596" s="18">
        <f>LFAT!J117</f>
        <v>0.01</v>
      </c>
      <c r="P2596" s="18">
        <f t="shared" si="120"/>
        <v>4.6450000000000007E-3</v>
      </c>
      <c r="Q2596" s="18">
        <f t="shared" si="121"/>
        <v>1.3638204407549362E-2</v>
      </c>
      <c r="R2596" s="18">
        <f t="shared" si="122"/>
        <v>3.7146322470307785E-3</v>
      </c>
    </row>
    <row r="2597" spans="1:18" ht="18" customHeight="1" x14ac:dyDescent="0.2">
      <c r="A2597" s="16" t="str">
        <f>'Limiting Factor Scores'!A227</f>
        <v>UGR15</v>
      </c>
      <c r="B2597" s="16" t="str">
        <f>'Limiting Factor Scores'!B227</f>
        <v>Upper Grande Ronde</v>
      </c>
      <c r="C2597" s="16" t="str">
        <f>'Limiting Factor Scores'!C227</f>
        <v>Altered Flow Timing</v>
      </c>
      <c r="D2597" s="18">
        <f>'Limiting Factor Scores'!D227</f>
        <v>0.61260000000000003</v>
      </c>
      <c r="E2597" s="19">
        <f>'Limiting Factor Scores'!E227</f>
        <v>2.29</v>
      </c>
      <c r="F2597" s="18">
        <f>'Limiting Factor Scores'!F227</f>
        <v>0.39024999999999999</v>
      </c>
      <c r="G2597" s="18">
        <f>'Limiting Factor Scores'!G227</f>
        <v>1.2533949150341526</v>
      </c>
      <c r="H2597" s="18">
        <f>'Limiting Factor Scores'!H227</f>
        <v>0.34881604813681594</v>
      </c>
      <c r="I2597" s="17">
        <f>LFAT!A128</f>
        <v>9</v>
      </c>
      <c r="J2597" s="16" t="str">
        <f>LFAT!B128</f>
        <v>Nutrient Enhancement</v>
      </c>
      <c r="K2597" s="16" t="str">
        <f>LFAT!D128</f>
        <v>N</v>
      </c>
      <c r="L2597" s="19">
        <f>LFAT!F128</f>
        <v>0.1</v>
      </c>
      <c r="M2597" s="16" t="str">
        <f>LFAT!G128</f>
        <v>R</v>
      </c>
      <c r="N2597" s="19">
        <f>LFAT!I128</f>
        <v>0.1</v>
      </c>
      <c r="O2597" s="18">
        <f>LFAT!J128</f>
        <v>0.01</v>
      </c>
      <c r="P2597" s="18">
        <f t="shared" si="120"/>
        <v>3.9025000000000002E-3</v>
      </c>
      <c r="Q2597" s="18">
        <f t="shared" si="121"/>
        <v>1.2533949150341527E-2</v>
      </c>
      <c r="R2597" s="18">
        <f t="shared" si="122"/>
        <v>3.4881604813681594E-3</v>
      </c>
    </row>
    <row r="2598" spans="1:18" ht="18" customHeight="1" x14ac:dyDescent="0.2">
      <c r="A2598" s="16" t="str">
        <f>'Limiting Factor Scores'!A228</f>
        <v>UGR15</v>
      </c>
      <c r="B2598" s="16" t="str">
        <f>'Limiting Factor Scores'!B228</f>
        <v>Upper Grande Ronde</v>
      </c>
      <c r="C2598" s="16" t="str">
        <f>'Limiting Factor Scores'!C228</f>
        <v>Altered Primary Productivity</v>
      </c>
      <c r="D2598" s="18">
        <f>'Limiting Factor Scores'!D228</f>
        <v>0.61260000000000003</v>
      </c>
      <c r="E2598" s="19">
        <f>'Limiting Factor Scores'!E228</f>
        <v>3.11</v>
      </c>
      <c r="F2598" s="18">
        <f>'Limiting Factor Scores'!F228</f>
        <v>0.57474999999999998</v>
      </c>
      <c r="G2598" s="18">
        <f>'Limiting Factor Scores'!G228</f>
        <v>1.2801053686770771</v>
      </c>
      <c r="H2598" s="18">
        <f>'Limiting Factor Scores'!H228</f>
        <v>0.36660306402108134</v>
      </c>
      <c r="I2598" s="17">
        <f>LFAT!A135</f>
        <v>9</v>
      </c>
      <c r="J2598" s="16" t="str">
        <f>LFAT!B135</f>
        <v>Nutrient Enhancement</v>
      </c>
      <c r="K2598" s="16" t="str">
        <f>LFAT!D135</f>
        <v>D</v>
      </c>
      <c r="L2598" s="19">
        <f>LFAT!F135</f>
        <v>1</v>
      </c>
      <c r="M2598" s="16" t="str">
        <f>LFAT!G135</f>
        <v>C</v>
      </c>
      <c r="N2598" s="19">
        <f>LFAT!I135</f>
        <v>1</v>
      </c>
      <c r="O2598" s="18">
        <f>LFAT!J135</f>
        <v>1</v>
      </c>
      <c r="P2598" s="18">
        <f t="shared" si="120"/>
        <v>0.57474999999999998</v>
      </c>
      <c r="Q2598" s="18">
        <f t="shared" si="121"/>
        <v>1.2801053686770771</v>
      </c>
      <c r="R2598" s="18">
        <f t="shared" si="122"/>
        <v>0.36660306402108134</v>
      </c>
    </row>
    <row r="2599" spans="1:18" ht="18" customHeight="1" x14ac:dyDescent="0.2">
      <c r="A2599" s="16" t="str">
        <f>'Limiting Factor Scores'!A229</f>
        <v>UGR15</v>
      </c>
      <c r="B2599" s="16" t="str">
        <f>'Limiting Factor Scores'!B229</f>
        <v>Upper Grande Ronde</v>
      </c>
      <c r="C2599" s="16" t="str">
        <f>'Limiting Factor Scores'!C229</f>
        <v>Anthropogenic Barriers</v>
      </c>
      <c r="D2599" s="18">
        <f>'Limiting Factor Scores'!D229</f>
        <v>0.61260000000000003</v>
      </c>
      <c r="E2599" s="19">
        <f>'Limiting Factor Scores'!E229</f>
        <v>2.62</v>
      </c>
      <c r="F2599" s="18">
        <f>'Limiting Factor Scores'!F229</f>
        <v>0.46450000000000002</v>
      </c>
      <c r="G2599" s="18">
        <f>'Limiting Factor Scores'!G229</f>
        <v>1.5101618289605114</v>
      </c>
      <c r="H2599" s="18">
        <f>'Limiting Factor Scores'!H229</f>
        <v>0.47829243817282246</v>
      </c>
      <c r="I2599" s="17">
        <f>LFAT!A122</f>
        <v>9</v>
      </c>
      <c r="J2599" s="16" t="str">
        <f>LFAT!B122</f>
        <v>Nutrient Enhancement</v>
      </c>
      <c r="K2599" s="16" t="str">
        <f>LFAT!D122</f>
        <v>N</v>
      </c>
      <c r="L2599" s="19">
        <f>LFAT!F122</f>
        <v>0.1</v>
      </c>
      <c r="M2599" s="16" t="str">
        <f>LFAT!G122</f>
        <v>R</v>
      </c>
      <c r="N2599" s="19">
        <f>LFAT!I122</f>
        <v>0.1</v>
      </c>
      <c r="O2599" s="18">
        <f>LFAT!J122</f>
        <v>0.01</v>
      </c>
      <c r="P2599" s="18">
        <f t="shared" si="120"/>
        <v>4.6450000000000007E-3</v>
      </c>
      <c r="Q2599" s="18">
        <f t="shared" si="121"/>
        <v>1.5101618289605115E-2</v>
      </c>
      <c r="R2599" s="18">
        <f t="shared" si="122"/>
        <v>4.7829243817282246E-3</v>
      </c>
    </row>
    <row r="2600" spans="1:18" ht="18" customHeight="1" x14ac:dyDescent="0.2">
      <c r="A2600" s="16" t="str">
        <f>'Limiting Factor Scores'!A230</f>
        <v>UGR15</v>
      </c>
      <c r="B2600" s="16" t="str">
        <f>'Limiting Factor Scores'!B230</f>
        <v>Upper Grande Ronde</v>
      </c>
      <c r="C2600" s="16" t="str">
        <f>'Limiting Factor Scores'!C230</f>
        <v>Channel and Habitat Structure</v>
      </c>
      <c r="D2600" s="18">
        <f>'Limiting Factor Scores'!D230</f>
        <v>0.61260000000000003</v>
      </c>
      <c r="E2600" s="19">
        <f>'Limiting Factor Scores'!E230</f>
        <v>2.83</v>
      </c>
      <c r="F2600" s="18">
        <f>'Limiting Factor Scores'!F230</f>
        <v>0.51175000000000004</v>
      </c>
      <c r="G2600" s="18">
        <f>'Limiting Factor Scores'!G230</f>
        <v>2.7319115781683596</v>
      </c>
      <c r="H2600" s="18">
        <f>'Limiting Factor Scores'!H230</f>
        <v>0.82703024844498529</v>
      </c>
      <c r="I2600" s="17">
        <f>LFAT!A126</f>
        <v>9</v>
      </c>
      <c r="J2600" s="16" t="str">
        <f>LFAT!B126</f>
        <v>Nutrient Enhancement</v>
      </c>
      <c r="K2600" s="16" t="str">
        <f>LFAT!D126</f>
        <v>N</v>
      </c>
      <c r="L2600" s="19">
        <f>LFAT!F126</f>
        <v>0.1</v>
      </c>
      <c r="M2600" s="16" t="str">
        <f>LFAT!G126</f>
        <v>R</v>
      </c>
      <c r="N2600" s="19">
        <f>LFAT!I126</f>
        <v>0.1</v>
      </c>
      <c r="O2600" s="18">
        <f>LFAT!J126</f>
        <v>0.01</v>
      </c>
      <c r="P2600" s="18">
        <f t="shared" si="120"/>
        <v>5.1175000000000005E-3</v>
      </c>
      <c r="Q2600" s="18">
        <f t="shared" si="121"/>
        <v>2.7319115781683598E-2</v>
      </c>
      <c r="R2600" s="18">
        <f t="shared" si="122"/>
        <v>8.2703024844498537E-3</v>
      </c>
    </row>
    <row r="2601" spans="1:18" ht="18" customHeight="1" x14ac:dyDescent="0.2">
      <c r="A2601" s="16" t="str">
        <f>'Limiting Factor Scores'!A231</f>
        <v>UGR15</v>
      </c>
      <c r="B2601" s="16" t="str">
        <f>'Limiting Factor Scores'!B231</f>
        <v>Upper Grande Ronde</v>
      </c>
      <c r="C2601" s="16" t="str">
        <f>'Limiting Factor Scores'!C231</f>
        <v>Decreased Sediment Quantity</v>
      </c>
      <c r="D2601" s="18">
        <f>'Limiting Factor Scores'!D231</f>
        <v>0.61260000000000003</v>
      </c>
      <c r="E2601" s="19">
        <f>'Limiting Factor Scores'!E231</f>
        <v>4.78</v>
      </c>
      <c r="F2601" s="18">
        <f>'Limiting Factor Scores'!F231</f>
        <v>0.95050000000000001</v>
      </c>
      <c r="G2601" s="18">
        <f>'Limiting Factor Scores'!G231</f>
        <v>3.0153594109638333</v>
      </c>
      <c r="H2601" s="18">
        <f>'Limiting Factor Scores'!H231</f>
        <v>0.89824437523412248</v>
      </c>
      <c r="I2601" s="17">
        <f>LFAT!A129</f>
        <v>9</v>
      </c>
      <c r="J2601" s="16" t="str">
        <f>LFAT!B129</f>
        <v>Nutrient Enhancement</v>
      </c>
      <c r="K2601" s="16" t="str">
        <f>LFAT!D129</f>
        <v>N</v>
      </c>
      <c r="L2601" s="19">
        <f>LFAT!F129</f>
        <v>0.1</v>
      </c>
      <c r="M2601" s="16" t="str">
        <f>LFAT!G129</f>
        <v>R</v>
      </c>
      <c r="N2601" s="19">
        <f>LFAT!I129</f>
        <v>0.1</v>
      </c>
      <c r="O2601" s="18">
        <f>LFAT!J129</f>
        <v>0.01</v>
      </c>
      <c r="P2601" s="18">
        <f t="shared" si="120"/>
        <v>9.5049999999999996E-3</v>
      </c>
      <c r="Q2601" s="18">
        <f t="shared" si="121"/>
        <v>3.0153594109638335E-2</v>
      </c>
      <c r="R2601" s="18">
        <f t="shared" si="122"/>
        <v>8.9824437523412255E-3</v>
      </c>
    </row>
    <row r="2602" spans="1:18" ht="18" customHeight="1" x14ac:dyDescent="0.2">
      <c r="A2602" s="16" t="str">
        <f>'Limiting Factor Scores'!A232</f>
        <v>UGR15</v>
      </c>
      <c r="B2602" s="16" t="str">
        <f>'Limiting Factor Scores'!B232</f>
        <v>Upper Grande Ronde</v>
      </c>
      <c r="C2602" s="16" t="str">
        <f>'Limiting Factor Scores'!C232</f>
        <v>Decreased Water Quantity</v>
      </c>
      <c r="D2602" s="18">
        <f>'Limiting Factor Scores'!D232</f>
        <v>0.61260000000000003</v>
      </c>
      <c r="E2602" s="19">
        <f>'Limiting Factor Scores'!E232</f>
        <v>2.52</v>
      </c>
      <c r="F2602" s="18">
        <f>'Limiting Factor Scores'!F232</f>
        <v>0.442</v>
      </c>
      <c r="G2602" s="18">
        <f>'Limiting Factor Scores'!G232</f>
        <v>2.0288349345951655</v>
      </c>
      <c r="H2602" s="18">
        <f>'Limiting Factor Scores'!H232</f>
        <v>0.58637004334611009</v>
      </c>
      <c r="I2602" s="17">
        <f>LFAT!A127</f>
        <v>9</v>
      </c>
      <c r="J2602" s="16" t="str">
        <f>LFAT!B127</f>
        <v>Nutrient Enhancement</v>
      </c>
      <c r="K2602" s="16" t="str">
        <f>LFAT!D127</f>
        <v>N</v>
      </c>
      <c r="L2602" s="19">
        <f>LFAT!F127</f>
        <v>0.1</v>
      </c>
      <c r="M2602" s="16" t="str">
        <f>LFAT!G127</f>
        <v>R</v>
      </c>
      <c r="N2602" s="19">
        <f>LFAT!I127</f>
        <v>0.1</v>
      </c>
      <c r="O2602" s="18">
        <f>LFAT!J127</f>
        <v>0.01</v>
      </c>
      <c r="P2602" s="18">
        <f t="shared" si="120"/>
        <v>4.4200000000000003E-3</v>
      </c>
      <c r="Q2602" s="18">
        <f t="shared" si="121"/>
        <v>2.0288349345951657E-2</v>
      </c>
      <c r="R2602" s="18">
        <f t="shared" si="122"/>
        <v>5.8637004334611007E-3</v>
      </c>
    </row>
    <row r="2603" spans="1:18" ht="18" customHeight="1" x14ac:dyDescent="0.2">
      <c r="A2603" s="16" t="str">
        <f>'Limiting Factor Scores'!A233</f>
        <v>UGR15</v>
      </c>
      <c r="B2603" s="16" t="str">
        <f>'Limiting Factor Scores'!B233</f>
        <v>Upper Grande Ronde</v>
      </c>
      <c r="C2603" s="16" t="str">
        <f>'Limiting Factor Scores'!C233</f>
        <v>Floodplain Condition</v>
      </c>
      <c r="D2603" s="18">
        <f>'Limiting Factor Scores'!D233</f>
        <v>0.61260000000000003</v>
      </c>
      <c r="E2603" s="19">
        <f>'Limiting Factor Scores'!E233</f>
        <v>3.06</v>
      </c>
      <c r="F2603" s="18">
        <f>'Limiting Factor Scores'!F233</f>
        <v>0.5635</v>
      </c>
      <c r="G2603" s="18">
        <f>'Limiting Factor Scores'!G233</f>
        <v>2.098323465147943</v>
      </c>
      <c r="H2603" s="18">
        <f>'Limiting Factor Scores'!H233</f>
        <v>0.5957660583286023</v>
      </c>
      <c r="I2603" s="17">
        <f>LFAT!A124</f>
        <v>9</v>
      </c>
      <c r="J2603" s="16" t="str">
        <f>LFAT!B124</f>
        <v>Nutrient Enhancement</v>
      </c>
      <c r="K2603" s="16" t="str">
        <f>LFAT!D124</f>
        <v>I</v>
      </c>
      <c r="L2603" s="19">
        <f>LFAT!F124</f>
        <v>0.5</v>
      </c>
      <c r="M2603" s="16" t="str">
        <f>LFAT!G124</f>
        <v>R</v>
      </c>
      <c r="N2603" s="19">
        <f>LFAT!I124</f>
        <v>0.1</v>
      </c>
      <c r="O2603" s="18">
        <f>LFAT!J124</f>
        <v>0.05</v>
      </c>
      <c r="P2603" s="18">
        <f t="shared" si="120"/>
        <v>2.8175000000000002E-2</v>
      </c>
      <c r="Q2603" s="18">
        <f t="shared" si="121"/>
        <v>0.10491617325739716</v>
      </c>
      <c r="R2603" s="18">
        <f t="shared" si="122"/>
        <v>2.9788302916430115E-2</v>
      </c>
    </row>
    <row r="2604" spans="1:18" ht="18" customHeight="1" x14ac:dyDescent="0.2">
      <c r="A2604" s="16" t="str">
        <f>'Limiting Factor Scores'!A234</f>
        <v>UGR15</v>
      </c>
      <c r="B2604" s="16" t="str">
        <f>'Limiting Factor Scores'!B234</f>
        <v>Upper Grande Ronde</v>
      </c>
      <c r="C2604" s="16" t="str">
        <f>'Limiting Factor Scores'!C234</f>
        <v>Increased Sediment Quantity</v>
      </c>
      <c r="D2604" s="18">
        <f>'Limiting Factor Scores'!D234</f>
        <v>0.61260000000000003</v>
      </c>
      <c r="E2604" s="19">
        <f>'Limiting Factor Scores'!E234</f>
        <v>2.2999999999999998</v>
      </c>
      <c r="F2604" s="18">
        <f>'Limiting Factor Scores'!F234</f>
        <v>0.39250000000000002</v>
      </c>
      <c r="G2604" s="18">
        <f>'Limiting Factor Scores'!G234</f>
        <v>0.87419113911396751</v>
      </c>
      <c r="H2604" s="18">
        <f>'Limiting Factor Scores'!H234</f>
        <v>0.2876071673372203</v>
      </c>
      <c r="I2604" s="17">
        <f>LFAT!A130</f>
        <v>9</v>
      </c>
      <c r="J2604" s="16" t="str">
        <f>LFAT!B130</f>
        <v>Nutrient Enhancement</v>
      </c>
      <c r="K2604" s="16" t="str">
        <f>LFAT!D130</f>
        <v>N</v>
      </c>
      <c r="L2604" s="19">
        <f>LFAT!F130</f>
        <v>0.1</v>
      </c>
      <c r="M2604" s="16" t="str">
        <f>LFAT!G130</f>
        <v>R</v>
      </c>
      <c r="N2604" s="19">
        <f>LFAT!I130</f>
        <v>0.1</v>
      </c>
      <c r="O2604" s="18">
        <f>LFAT!J130</f>
        <v>0.01</v>
      </c>
      <c r="P2604" s="18">
        <f t="shared" si="120"/>
        <v>3.9250000000000005E-3</v>
      </c>
      <c r="Q2604" s="18">
        <f t="shared" si="121"/>
        <v>8.741911391139676E-3</v>
      </c>
      <c r="R2604" s="18">
        <f t="shared" si="122"/>
        <v>2.8760716733722031E-3</v>
      </c>
    </row>
    <row r="2605" spans="1:18" ht="18" customHeight="1" x14ac:dyDescent="0.2">
      <c r="A2605" s="16" t="str">
        <f>'Limiting Factor Scores'!A235</f>
        <v>UGR15</v>
      </c>
      <c r="B2605" s="16" t="str">
        <f>'Limiting Factor Scores'!B235</f>
        <v>Upper Grande Ronde</v>
      </c>
      <c r="C2605" s="16" t="str">
        <f>'Limiting Factor Scores'!C235</f>
        <v>Non-Native Species Interactions and Competition</v>
      </c>
      <c r="D2605" s="18">
        <f>'Limiting Factor Scores'!D235</f>
        <v>0.61260000000000003</v>
      </c>
      <c r="E2605" s="19">
        <f>'Limiting Factor Scores'!E235</f>
        <v>2.08</v>
      </c>
      <c r="F2605" s="18">
        <f>'Limiting Factor Scores'!F235</f>
        <v>0.34300000000000003</v>
      </c>
      <c r="G2605" s="18">
        <f>'Limiting Factor Scores'!G235</f>
        <v>0.84498980990994788</v>
      </c>
      <c r="H2605" s="18">
        <f>'Limiting Factor Scores'!H235</f>
        <v>0.29807278198289011</v>
      </c>
      <c r="I2605" s="17">
        <f>LFAT!A136</f>
        <v>9</v>
      </c>
      <c r="J2605" s="16" t="str">
        <f>LFAT!B136</f>
        <v>Nutrient Enhancement</v>
      </c>
      <c r="K2605" s="16" t="str">
        <f>LFAT!D136</f>
        <v>N</v>
      </c>
      <c r="L2605" s="19">
        <f>LFAT!F136</f>
        <v>0.1</v>
      </c>
      <c r="M2605" s="16" t="str">
        <f>LFAT!G136</f>
        <v>R</v>
      </c>
      <c r="N2605" s="19">
        <f>LFAT!I136</f>
        <v>0.1</v>
      </c>
      <c r="O2605" s="18">
        <f>LFAT!J136</f>
        <v>0.01</v>
      </c>
      <c r="P2605" s="18">
        <f t="shared" si="120"/>
        <v>3.4300000000000003E-3</v>
      </c>
      <c r="Q2605" s="18">
        <f t="shared" si="121"/>
        <v>8.4498980990994794E-3</v>
      </c>
      <c r="R2605" s="18">
        <f t="shared" si="122"/>
        <v>2.9807278198289012E-3</v>
      </c>
    </row>
    <row r="2606" spans="1:18" ht="18" customHeight="1" x14ac:dyDescent="0.2">
      <c r="A2606" s="16" t="str">
        <f>'Limiting Factor Scores'!A236</f>
        <v>UGR15</v>
      </c>
      <c r="B2606" s="16" t="str">
        <f>'Limiting Factor Scores'!B236</f>
        <v>Upper Grande Ronde</v>
      </c>
      <c r="C2606" s="16" t="str">
        <f>'Limiting Factor Scores'!C236</f>
        <v>Predation</v>
      </c>
      <c r="D2606" s="18">
        <f>'Limiting Factor Scores'!D236</f>
        <v>0.61260000000000003</v>
      </c>
      <c r="E2606" s="19">
        <f>'Limiting Factor Scores'!E236</f>
        <v>1.26</v>
      </c>
      <c r="F2606" s="18">
        <f>'Limiting Factor Scores'!F236</f>
        <v>0.1585</v>
      </c>
      <c r="G2606" s="18">
        <f>'Limiting Factor Scores'!G236</f>
        <v>0.52155013729543831</v>
      </c>
      <c r="H2606" s="18">
        <f>'Limiting Factor Scores'!H236</f>
        <v>0.15946118026588446</v>
      </c>
      <c r="I2606" s="17">
        <f>LFAT!A134</f>
        <v>9</v>
      </c>
      <c r="J2606" s="16" t="str">
        <f>LFAT!B134</f>
        <v>Nutrient Enhancement</v>
      </c>
      <c r="K2606" s="16" t="str">
        <f>LFAT!D134</f>
        <v>N</v>
      </c>
      <c r="L2606" s="19">
        <f>LFAT!F134</f>
        <v>0.1</v>
      </c>
      <c r="M2606" s="16" t="str">
        <f>LFAT!G134</f>
        <v>R</v>
      </c>
      <c r="N2606" s="19">
        <f>LFAT!I134</f>
        <v>0.1</v>
      </c>
      <c r="O2606" s="18">
        <f>LFAT!J134</f>
        <v>0.01</v>
      </c>
      <c r="P2606" s="18">
        <f t="shared" si="120"/>
        <v>1.585E-3</v>
      </c>
      <c r="Q2606" s="18">
        <f t="shared" si="121"/>
        <v>5.2155013729543835E-3</v>
      </c>
      <c r="R2606" s="18">
        <f t="shared" si="122"/>
        <v>1.5946118026588447E-3</v>
      </c>
    </row>
    <row r="2607" spans="1:18" ht="18" customHeight="1" x14ac:dyDescent="0.2">
      <c r="A2607" s="16" t="str">
        <f>'Limiting Factor Scores'!A237</f>
        <v>UGR15</v>
      </c>
      <c r="B2607" s="16" t="str">
        <f>'Limiting Factor Scores'!B237</f>
        <v>Upper Grande Ronde</v>
      </c>
      <c r="C2607" s="16" t="str">
        <f>'Limiting Factor Scores'!C237</f>
        <v>Riparian Condition</v>
      </c>
      <c r="D2607" s="18">
        <f>'Limiting Factor Scores'!D237</f>
        <v>0.61260000000000003</v>
      </c>
      <c r="E2607" s="19">
        <f>'Limiting Factor Scores'!E237</f>
        <v>2.0499999999999998</v>
      </c>
      <c r="F2607" s="18">
        <f>'Limiting Factor Scores'!F237</f>
        <v>0.33624999999999999</v>
      </c>
      <c r="G2607" s="18">
        <f>'Limiting Factor Scores'!G237</f>
        <v>1.2785891841051316</v>
      </c>
      <c r="H2607" s="18">
        <f>'Limiting Factor Scores'!H237</f>
        <v>0.41284158705405194</v>
      </c>
      <c r="I2607" s="17">
        <f>LFAT!A123</f>
        <v>9</v>
      </c>
      <c r="J2607" s="16" t="str">
        <f>LFAT!B123</f>
        <v>Nutrient Enhancement</v>
      </c>
      <c r="K2607" s="16" t="str">
        <f>LFAT!D123</f>
        <v>I</v>
      </c>
      <c r="L2607" s="19">
        <f>LFAT!F123</f>
        <v>0.5</v>
      </c>
      <c r="M2607" s="16" t="str">
        <f>LFAT!G123</f>
        <v>CD</v>
      </c>
      <c r="N2607" s="19">
        <f>LFAT!I123</f>
        <v>0.5</v>
      </c>
      <c r="O2607" s="18">
        <f>LFAT!J123</f>
        <v>0.25</v>
      </c>
      <c r="P2607" s="18">
        <f t="shared" si="120"/>
        <v>8.4062499999999998E-2</v>
      </c>
      <c r="Q2607" s="18">
        <f t="shared" si="121"/>
        <v>0.31964729602628289</v>
      </c>
      <c r="R2607" s="18">
        <f t="shared" si="122"/>
        <v>0.10321039676351298</v>
      </c>
    </row>
    <row r="2608" spans="1:18" ht="18" customHeight="1" x14ac:dyDescent="0.2">
      <c r="A2608" s="16" t="str">
        <f>'Limiting Factor Scores'!A238</f>
        <v>UGR15</v>
      </c>
      <c r="B2608" s="16" t="str">
        <f>'Limiting Factor Scores'!B238</f>
        <v>Upper Grande Ronde</v>
      </c>
      <c r="C2608" s="16" t="str">
        <f>'Limiting Factor Scores'!C238</f>
        <v>Side Channel and Wetland Habitat</v>
      </c>
      <c r="D2608" s="18">
        <f>'Limiting Factor Scores'!D238</f>
        <v>0.61260000000000003</v>
      </c>
      <c r="E2608" s="19">
        <f>'Limiting Factor Scores'!E238</f>
        <v>2.5499999999999998</v>
      </c>
      <c r="F2608" s="18">
        <f>'Limiting Factor Scores'!F238</f>
        <v>0.44874999999999998</v>
      </c>
      <c r="G2608" s="18">
        <f>'Limiting Factor Scores'!G238</f>
        <v>2.1128355209573071</v>
      </c>
      <c r="H2608" s="18">
        <f>'Limiting Factor Scores'!H238</f>
        <v>0.61582479188648065</v>
      </c>
      <c r="I2608" s="17">
        <f>LFAT!A125</f>
        <v>9</v>
      </c>
      <c r="J2608" s="16" t="str">
        <f>LFAT!B125</f>
        <v>Nutrient Enhancement</v>
      </c>
      <c r="K2608" s="16" t="str">
        <f>LFAT!D125</f>
        <v>N</v>
      </c>
      <c r="L2608" s="19">
        <f>LFAT!F125</f>
        <v>0.1</v>
      </c>
      <c r="M2608" s="16" t="str">
        <f>LFAT!G125</f>
        <v>R</v>
      </c>
      <c r="N2608" s="19">
        <f>LFAT!I125</f>
        <v>0.1</v>
      </c>
      <c r="O2608" s="18">
        <f>LFAT!J125</f>
        <v>0.01</v>
      </c>
      <c r="P2608" s="18">
        <f t="shared" si="120"/>
        <v>4.4875000000000002E-3</v>
      </c>
      <c r="Q2608" s="18">
        <f t="shared" si="121"/>
        <v>2.1128355209573072E-2</v>
      </c>
      <c r="R2608" s="18">
        <f t="shared" si="122"/>
        <v>6.1582479188648067E-3</v>
      </c>
    </row>
    <row r="2609" spans="1:18" ht="18" customHeight="1" x14ac:dyDescent="0.2">
      <c r="A2609" s="16" t="str">
        <f>'Limiting Factor Scores'!A239</f>
        <v>UGR15</v>
      </c>
      <c r="B2609" s="16" t="str">
        <f>'Limiting Factor Scores'!B239</f>
        <v>Upper Grande Ronde</v>
      </c>
      <c r="C2609" s="16" t="str">
        <f>'Limiting Factor Scores'!C239</f>
        <v>Summer Water Temperature</v>
      </c>
      <c r="D2609" s="18">
        <f>'Limiting Factor Scores'!D239</f>
        <v>0.61260000000000003</v>
      </c>
      <c r="E2609" s="19">
        <f>'Limiting Factor Scores'!E239</f>
        <v>3.17</v>
      </c>
      <c r="F2609" s="18">
        <f>'Limiting Factor Scores'!F239</f>
        <v>0.58825000000000005</v>
      </c>
      <c r="G2609" s="18">
        <f>'Limiting Factor Scores'!G239</f>
        <v>2.3989809813770915</v>
      </c>
      <c r="H2609" s="18">
        <f>'Limiting Factor Scores'!H239</f>
        <v>0.75073690239427293</v>
      </c>
      <c r="I2609" s="17">
        <f>LFAT!A131</f>
        <v>9</v>
      </c>
      <c r="J2609" s="16" t="str">
        <f>LFAT!B131</f>
        <v>Nutrient Enhancement</v>
      </c>
      <c r="K2609" s="16" t="str">
        <f>LFAT!D131</f>
        <v>N</v>
      </c>
      <c r="L2609" s="19">
        <f>LFAT!F131</f>
        <v>0.1</v>
      </c>
      <c r="M2609" s="16" t="str">
        <f>LFAT!G131</f>
        <v>R</v>
      </c>
      <c r="N2609" s="19">
        <f>LFAT!I131</f>
        <v>0.1</v>
      </c>
      <c r="O2609" s="18">
        <f>LFAT!J131</f>
        <v>0.01</v>
      </c>
      <c r="P2609" s="18">
        <f t="shared" si="120"/>
        <v>5.8825000000000006E-3</v>
      </c>
      <c r="Q2609" s="18">
        <f t="shared" si="121"/>
        <v>2.3989809813770916E-2</v>
      </c>
      <c r="R2609" s="18">
        <f t="shared" si="122"/>
        <v>7.5073690239427296E-3</v>
      </c>
    </row>
    <row r="2610" spans="1:18" ht="18" customHeight="1" x14ac:dyDescent="0.2">
      <c r="A2610" s="16" t="str">
        <f>'Limiting Factor Scores'!A240</f>
        <v>UGR15</v>
      </c>
      <c r="B2610" s="16" t="str">
        <f>'Limiting Factor Scores'!B240</f>
        <v>Upper Grande Ronde</v>
      </c>
      <c r="C2610" s="16" t="str">
        <f>'Limiting Factor Scores'!C240</f>
        <v>Water Quality</v>
      </c>
      <c r="D2610" s="18">
        <f>'Limiting Factor Scores'!D240</f>
        <v>0.61260000000000003</v>
      </c>
      <c r="E2610" s="19">
        <f>'Limiting Factor Scores'!E240</f>
        <v>2.62</v>
      </c>
      <c r="F2610" s="18">
        <f>'Limiting Factor Scores'!F240</f>
        <v>0.46450000000000002</v>
      </c>
      <c r="G2610" s="18">
        <f>'Limiting Factor Scores'!G240</f>
        <v>1.6565032183042976</v>
      </c>
      <c r="H2610" s="18">
        <f>'Limiting Factor Scores'!H240</f>
        <v>0.45981683813275265</v>
      </c>
      <c r="I2610" s="17">
        <f>LFAT!A133</f>
        <v>9</v>
      </c>
      <c r="J2610" s="16" t="str">
        <f>LFAT!B133</f>
        <v>Nutrient Enhancement</v>
      </c>
      <c r="K2610" s="16" t="str">
        <f>LFAT!D133</f>
        <v>N</v>
      </c>
      <c r="L2610" s="19">
        <f>LFAT!F133</f>
        <v>0.1</v>
      </c>
      <c r="M2610" s="16" t="str">
        <f>LFAT!G133</f>
        <v>R</v>
      </c>
      <c r="N2610" s="19">
        <f>LFAT!I133</f>
        <v>0.1</v>
      </c>
      <c r="O2610" s="18">
        <f>LFAT!J133</f>
        <v>0.01</v>
      </c>
      <c r="P2610" s="18">
        <f t="shared" si="120"/>
        <v>4.6450000000000007E-3</v>
      </c>
      <c r="Q2610" s="18">
        <f t="shared" si="121"/>
        <v>1.6565032183042977E-2</v>
      </c>
      <c r="R2610" s="18">
        <f t="shared" si="122"/>
        <v>4.5981683813275265E-3</v>
      </c>
    </row>
    <row r="2611" spans="1:18" ht="18" customHeight="1" x14ac:dyDescent="0.2">
      <c r="A2611" s="16" t="str">
        <f>'Limiting Factor Scores'!A241</f>
        <v>UGR15</v>
      </c>
      <c r="B2611" s="16" t="str">
        <f>'Limiting Factor Scores'!B241</f>
        <v>Upper Grande Ronde</v>
      </c>
      <c r="C2611" s="16" t="str">
        <f>'Limiting Factor Scores'!C241</f>
        <v>Winter Water Temperature</v>
      </c>
      <c r="D2611" s="18">
        <f>'Limiting Factor Scores'!D241</f>
        <v>0.61260000000000003</v>
      </c>
      <c r="E2611" s="19">
        <f>'Limiting Factor Scores'!E241</f>
        <v>2.62</v>
      </c>
      <c r="F2611" s="18">
        <f>'Limiting Factor Scores'!F241</f>
        <v>0.46450000000000002</v>
      </c>
      <c r="G2611" s="18">
        <f>'Limiting Factor Scores'!G241</f>
        <v>1.3638204407549361</v>
      </c>
      <c r="H2611" s="18">
        <f>'Limiting Factor Scores'!H241</f>
        <v>0.37146322470307785</v>
      </c>
      <c r="I2611" s="17">
        <f>LFAT!A132</f>
        <v>9</v>
      </c>
      <c r="J2611" s="16" t="str">
        <f>LFAT!B132</f>
        <v>Nutrient Enhancement</v>
      </c>
      <c r="K2611" s="16" t="str">
        <f>LFAT!D132</f>
        <v>N</v>
      </c>
      <c r="L2611" s="19">
        <f>LFAT!F132</f>
        <v>0.1</v>
      </c>
      <c r="M2611" s="16" t="str">
        <f>LFAT!G132</f>
        <v>R</v>
      </c>
      <c r="N2611" s="19">
        <f>LFAT!I132</f>
        <v>0.1</v>
      </c>
      <c r="O2611" s="18">
        <f>LFAT!J132</f>
        <v>0.01</v>
      </c>
      <c r="P2611" s="18">
        <f t="shared" si="120"/>
        <v>4.6450000000000007E-3</v>
      </c>
      <c r="Q2611" s="18">
        <f t="shared" si="121"/>
        <v>1.3638204407549362E-2</v>
      </c>
      <c r="R2611" s="18">
        <f t="shared" si="122"/>
        <v>3.7146322470307785E-3</v>
      </c>
    </row>
    <row r="2612" spans="1:18" ht="18" customHeight="1" x14ac:dyDescent="0.2">
      <c r="A2612" s="16" t="str">
        <f>'Limiting Factor Scores'!A227</f>
        <v>UGR15</v>
      </c>
      <c r="B2612" s="16" t="str">
        <f>'Limiting Factor Scores'!B227</f>
        <v>Upper Grande Ronde</v>
      </c>
      <c r="C2612" s="16" t="str">
        <f>'Limiting Factor Scores'!C227</f>
        <v>Altered Flow Timing</v>
      </c>
      <c r="D2612" s="18">
        <f>'Limiting Factor Scores'!D227</f>
        <v>0.61260000000000003</v>
      </c>
      <c r="E2612" s="19">
        <f>'Limiting Factor Scores'!E227</f>
        <v>2.29</v>
      </c>
      <c r="F2612" s="18">
        <f>'Limiting Factor Scores'!F227</f>
        <v>0.39024999999999999</v>
      </c>
      <c r="G2612" s="18">
        <f>'Limiting Factor Scores'!G227</f>
        <v>1.2533949150341526</v>
      </c>
      <c r="H2612" s="18">
        <f>'Limiting Factor Scores'!H227</f>
        <v>0.34881604813681594</v>
      </c>
      <c r="I2612" s="17">
        <f>LFAT!A143</f>
        <v>10</v>
      </c>
      <c r="J2612" s="16" t="str">
        <f>LFAT!B143</f>
        <v>Upland Treatments</v>
      </c>
      <c r="K2612" s="16" t="str">
        <f>LFAT!D143</f>
        <v>I</v>
      </c>
      <c r="L2612" s="19">
        <f>LFAT!F143</f>
        <v>0.5</v>
      </c>
      <c r="M2612" s="16" t="str">
        <f>LFAT!G143</f>
        <v>CD</v>
      </c>
      <c r="N2612" s="19">
        <f>LFAT!I143</f>
        <v>0.5</v>
      </c>
      <c r="O2612" s="18">
        <f>LFAT!J143</f>
        <v>0.25</v>
      </c>
      <c r="P2612" s="18">
        <f t="shared" si="120"/>
        <v>9.7562499999999996E-2</v>
      </c>
      <c r="Q2612" s="18">
        <f t="shared" si="121"/>
        <v>0.31334872875853814</v>
      </c>
      <c r="R2612" s="18">
        <f t="shared" si="122"/>
        <v>8.7204012034203984E-2</v>
      </c>
    </row>
    <row r="2613" spans="1:18" ht="18" customHeight="1" x14ac:dyDescent="0.2">
      <c r="A2613" s="16" t="str">
        <f>'Limiting Factor Scores'!A228</f>
        <v>UGR15</v>
      </c>
      <c r="B2613" s="16" t="str">
        <f>'Limiting Factor Scores'!B228</f>
        <v>Upper Grande Ronde</v>
      </c>
      <c r="C2613" s="16" t="str">
        <f>'Limiting Factor Scores'!C228</f>
        <v>Altered Primary Productivity</v>
      </c>
      <c r="D2613" s="18">
        <f>'Limiting Factor Scores'!D228</f>
        <v>0.61260000000000003</v>
      </c>
      <c r="E2613" s="19">
        <f>'Limiting Factor Scores'!E228</f>
        <v>3.11</v>
      </c>
      <c r="F2613" s="18">
        <f>'Limiting Factor Scores'!F228</f>
        <v>0.57474999999999998</v>
      </c>
      <c r="G2613" s="18">
        <f>'Limiting Factor Scores'!G228</f>
        <v>1.2801053686770771</v>
      </c>
      <c r="H2613" s="18">
        <f>'Limiting Factor Scores'!H228</f>
        <v>0.36660306402108134</v>
      </c>
      <c r="I2613" s="17">
        <f>LFAT!A150</f>
        <v>10</v>
      </c>
      <c r="J2613" s="16" t="str">
        <f>LFAT!B150</f>
        <v>Upland Treatments</v>
      </c>
      <c r="K2613" s="16" t="str">
        <f>LFAT!D150</f>
        <v>I</v>
      </c>
      <c r="L2613" s="19">
        <f>LFAT!F150</f>
        <v>0.5</v>
      </c>
      <c r="M2613" s="16" t="str">
        <f>LFAT!G150</f>
        <v>CD</v>
      </c>
      <c r="N2613" s="19">
        <f>LFAT!I150</f>
        <v>0.5</v>
      </c>
      <c r="O2613" s="18">
        <f>LFAT!J150</f>
        <v>0.25</v>
      </c>
      <c r="P2613" s="18">
        <f t="shared" si="120"/>
        <v>0.1436875</v>
      </c>
      <c r="Q2613" s="18">
        <f t="shared" si="121"/>
        <v>0.32002634216926928</v>
      </c>
      <c r="R2613" s="18">
        <f t="shared" si="122"/>
        <v>9.1650766005270334E-2</v>
      </c>
    </row>
    <row r="2614" spans="1:18" ht="18" customHeight="1" x14ac:dyDescent="0.2">
      <c r="A2614" s="16" t="str">
        <f>'Limiting Factor Scores'!A229</f>
        <v>UGR15</v>
      </c>
      <c r="B2614" s="16" t="str">
        <f>'Limiting Factor Scores'!B229</f>
        <v>Upper Grande Ronde</v>
      </c>
      <c r="C2614" s="16" t="str">
        <f>'Limiting Factor Scores'!C229</f>
        <v>Anthropogenic Barriers</v>
      </c>
      <c r="D2614" s="18">
        <f>'Limiting Factor Scores'!D229</f>
        <v>0.61260000000000003</v>
      </c>
      <c r="E2614" s="19">
        <f>'Limiting Factor Scores'!E229</f>
        <v>2.62</v>
      </c>
      <c r="F2614" s="18">
        <f>'Limiting Factor Scores'!F229</f>
        <v>0.46450000000000002</v>
      </c>
      <c r="G2614" s="18">
        <f>'Limiting Factor Scores'!G229</f>
        <v>1.5101618289605114</v>
      </c>
      <c r="H2614" s="18">
        <f>'Limiting Factor Scores'!H229</f>
        <v>0.47829243817282246</v>
      </c>
      <c r="I2614" s="17">
        <f>LFAT!A137</f>
        <v>10</v>
      </c>
      <c r="J2614" s="16" t="str">
        <f>LFAT!B137</f>
        <v>Upland Treatments</v>
      </c>
      <c r="K2614" s="16" t="str">
        <f>LFAT!D137</f>
        <v>N</v>
      </c>
      <c r="L2614" s="19">
        <f>LFAT!F137</f>
        <v>0.1</v>
      </c>
      <c r="M2614" s="16" t="str">
        <f>LFAT!G137</f>
        <v>R</v>
      </c>
      <c r="N2614" s="19">
        <f>LFAT!I137</f>
        <v>0.1</v>
      </c>
      <c r="O2614" s="18">
        <f>LFAT!J137</f>
        <v>0.01</v>
      </c>
      <c r="P2614" s="18">
        <f t="shared" si="120"/>
        <v>4.6450000000000007E-3</v>
      </c>
      <c r="Q2614" s="18">
        <f t="shared" si="121"/>
        <v>1.5101618289605115E-2</v>
      </c>
      <c r="R2614" s="18">
        <f t="shared" si="122"/>
        <v>4.7829243817282246E-3</v>
      </c>
    </row>
    <row r="2615" spans="1:18" ht="18" customHeight="1" x14ac:dyDescent="0.2">
      <c r="A2615" s="16" t="str">
        <f>'Limiting Factor Scores'!A230</f>
        <v>UGR15</v>
      </c>
      <c r="B2615" s="16" t="str">
        <f>'Limiting Factor Scores'!B230</f>
        <v>Upper Grande Ronde</v>
      </c>
      <c r="C2615" s="16" t="str">
        <f>'Limiting Factor Scores'!C230</f>
        <v>Channel and Habitat Structure</v>
      </c>
      <c r="D2615" s="18">
        <f>'Limiting Factor Scores'!D230</f>
        <v>0.61260000000000003</v>
      </c>
      <c r="E2615" s="19">
        <f>'Limiting Factor Scores'!E230</f>
        <v>2.83</v>
      </c>
      <c r="F2615" s="18">
        <f>'Limiting Factor Scores'!F230</f>
        <v>0.51175000000000004</v>
      </c>
      <c r="G2615" s="18">
        <f>'Limiting Factor Scores'!G230</f>
        <v>2.7319115781683596</v>
      </c>
      <c r="H2615" s="18">
        <f>'Limiting Factor Scores'!H230</f>
        <v>0.82703024844498529</v>
      </c>
      <c r="I2615" s="17">
        <f>LFAT!A141</f>
        <v>10</v>
      </c>
      <c r="J2615" s="16" t="str">
        <f>LFAT!B141</f>
        <v>Upland Treatments</v>
      </c>
      <c r="K2615" s="16" t="str">
        <f>LFAT!D141</f>
        <v>N</v>
      </c>
      <c r="L2615" s="19">
        <f>LFAT!F141</f>
        <v>0.1</v>
      </c>
      <c r="M2615" s="16" t="str">
        <f>LFAT!G141</f>
        <v>R</v>
      </c>
      <c r="N2615" s="19">
        <f>LFAT!I141</f>
        <v>0.1</v>
      </c>
      <c r="O2615" s="18">
        <f>LFAT!J141</f>
        <v>0.01</v>
      </c>
      <c r="P2615" s="18">
        <f t="shared" si="120"/>
        <v>5.1175000000000005E-3</v>
      </c>
      <c r="Q2615" s="18">
        <f t="shared" si="121"/>
        <v>2.7319115781683598E-2</v>
      </c>
      <c r="R2615" s="18">
        <f t="shared" si="122"/>
        <v>8.2703024844498537E-3</v>
      </c>
    </row>
    <row r="2616" spans="1:18" ht="18" customHeight="1" x14ac:dyDescent="0.2">
      <c r="A2616" s="16" t="str">
        <f>'Limiting Factor Scores'!A231</f>
        <v>UGR15</v>
      </c>
      <c r="B2616" s="16" t="str">
        <f>'Limiting Factor Scores'!B231</f>
        <v>Upper Grande Ronde</v>
      </c>
      <c r="C2616" s="16" t="str">
        <f>'Limiting Factor Scores'!C231</f>
        <v>Decreased Sediment Quantity</v>
      </c>
      <c r="D2616" s="18">
        <f>'Limiting Factor Scores'!D231</f>
        <v>0.61260000000000003</v>
      </c>
      <c r="E2616" s="19">
        <f>'Limiting Factor Scores'!E231</f>
        <v>4.78</v>
      </c>
      <c r="F2616" s="18">
        <f>'Limiting Factor Scores'!F231</f>
        <v>0.95050000000000001</v>
      </c>
      <c r="G2616" s="18">
        <f>'Limiting Factor Scores'!G231</f>
        <v>3.0153594109638333</v>
      </c>
      <c r="H2616" s="18">
        <f>'Limiting Factor Scores'!H231</f>
        <v>0.89824437523412248</v>
      </c>
      <c r="I2616" s="17">
        <f>LFAT!A144</f>
        <v>10</v>
      </c>
      <c r="J2616" s="16" t="str">
        <f>LFAT!B144</f>
        <v>Upland Treatments</v>
      </c>
      <c r="K2616" s="16" t="str">
        <f>LFAT!D144</f>
        <v>I</v>
      </c>
      <c r="L2616" s="19">
        <f>LFAT!F144</f>
        <v>0.5</v>
      </c>
      <c r="M2616" s="16" t="str">
        <f>LFAT!G144</f>
        <v>CD</v>
      </c>
      <c r="N2616" s="19">
        <f>LFAT!I144</f>
        <v>0.5</v>
      </c>
      <c r="O2616" s="18">
        <f>LFAT!J144</f>
        <v>0.25</v>
      </c>
      <c r="P2616" s="18">
        <f t="shared" si="120"/>
        <v>0.237625</v>
      </c>
      <c r="Q2616" s="18">
        <f t="shared" si="121"/>
        <v>0.75383985274095833</v>
      </c>
      <c r="R2616" s="18">
        <f t="shared" si="122"/>
        <v>0.22456109380853062</v>
      </c>
    </row>
    <row r="2617" spans="1:18" ht="18" customHeight="1" x14ac:dyDescent="0.2">
      <c r="A2617" s="16" t="str">
        <f>'Limiting Factor Scores'!A232</f>
        <v>UGR15</v>
      </c>
      <c r="B2617" s="16" t="str">
        <f>'Limiting Factor Scores'!B232</f>
        <v>Upper Grande Ronde</v>
      </c>
      <c r="C2617" s="16" t="str">
        <f>'Limiting Factor Scores'!C232</f>
        <v>Decreased Water Quantity</v>
      </c>
      <c r="D2617" s="18">
        <f>'Limiting Factor Scores'!D232</f>
        <v>0.61260000000000003</v>
      </c>
      <c r="E2617" s="19">
        <f>'Limiting Factor Scores'!E232</f>
        <v>2.52</v>
      </c>
      <c r="F2617" s="18">
        <f>'Limiting Factor Scores'!F232</f>
        <v>0.442</v>
      </c>
      <c r="G2617" s="18">
        <f>'Limiting Factor Scores'!G232</f>
        <v>2.0288349345951655</v>
      </c>
      <c r="H2617" s="18">
        <f>'Limiting Factor Scores'!H232</f>
        <v>0.58637004334611009</v>
      </c>
      <c r="I2617" s="17">
        <f>LFAT!A142</f>
        <v>10</v>
      </c>
      <c r="J2617" s="16" t="str">
        <f>LFAT!B142</f>
        <v>Upland Treatments</v>
      </c>
      <c r="K2617" s="16" t="str">
        <f>LFAT!D142</f>
        <v>I</v>
      </c>
      <c r="L2617" s="19">
        <f>LFAT!F142</f>
        <v>0.5</v>
      </c>
      <c r="M2617" s="16" t="str">
        <f>LFAT!G142</f>
        <v>CD</v>
      </c>
      <c r="N2617" s="19">
        <f>LFAT!I142</f>
        <v>0.5</v>
      </c>
      <c r="O2617" s="18">
        <f>LFAT!J142</f>
        <v>0.25</v>
      </c>
      <c r="P2617" s="18">
        <f t="shared" si="120"/>
        <v>0.1105</v>
      </c>
      <c r="Q2617" s="18">
        <f t="shared" si="121"/>
        <v>0.50720873364879138</v>
      </c>
      <c r="R2617" s="18">
        <f t="shared" si="122"/>
        <v>0.14659251083652752</v>
      </c>
    </row>
    <row r="2618" spans="1:18" ht="18" customHeight="1" x14ac:dyDescent="0.2">
      <c r="A2618" s="16" t="str">
        <f>'Limiting Factor Scores'!A233</f>
        <v>UGR15</v>
      </c>
      <c r="B2618" s="16" t="str">
        <f>'Limiting Factor Scores'!B233</f>
        <v>Upper Grande Ronde</v>
      </c>
      <c r="C2618" s="16" t="str">
        <f>'Limiting Factor Scores'!C233</f>
        <v>Floodplain Condition</v>
      </c>
      <c r="D2618" s="18">
        <f>'Limiting Factor Scores'!D233</f>
        <v>0.61260000000000003</v>
      </c>
      <c r="E2618" s="19">
        <f>'Limiting Factor Scores'!E233</f>
        <v>3.06</v>
      </c>
      <c r="F2618" s="18">
        <f>'Limiting Factor Scores'!F233</f>
        <v>0.5635</v>
      </c>
      <c r="G2618" s="18">
        <f>'Limiting Factor Scores'!G233</f>
        <v>2.098323465147943</v>
      </c>
      <c r="H2618" s="18">
        <f>'Limiting Factor Scores'!H233</f>
        <v>0.5957660583286023</v>
      </c>
      <c r="I2618" s="17">
        <f>LFAT!A139</f>
        <v>10</v>
      </c>
      <c r="J2618" s="16" t="str">
        <f>LFAT!B139</f>
        <v>Upland Treatments</v>
      </c>
      <c r="K2618" s="16" t="str">
        <f>LFAT!D139</f>
        <v>N</v>
      </c>
      <c r="L2618" s="19">
        <f>LFAT!F139</f>
        <v>0.1</v>
      </c>
      <c r="M2618" s="16" t="str">
        <f>LFAT!G139</f>
        <v>R</v>
      </c>
      <c r="N2618" s="19">
        <f>LFAT!I139</f>
        <v>0.1</v>
      </c>
      <c r="O2618" s="18">
        <f>LFAT!J139</f>
        <v>0.01</v>
      </c>
      <c r="P2618" s="18">
        <f t="shared" si="120"/>
        <v>5.6350000000000003E-3</v>
      </c>
      <c r="Q2618" s="18">
        <f t="shared" si="121"/>
        <v>2.0983234651479429E-2</v>
      </c>
      <c r="R2618" s="18">
        <f t="shared" si="122"/>
        <v>5.9576605832860228E-3</v>
      </c>
    </row>
    <row r="2619" spans="1:18" ht="18" customHeight="1" x14ac:dyDescent="0.2">
      <c r="A2619" s="16" t="str">
        <f>'Limiting Factor Scores'!A234</f>
        <v>UGR15</v>
      </c>
      <c r="B2619" s="16" t="str">
        <f>'Limiting Factor Scores'!B234</f>
        <v>Upper Grande Ronde</v>
      </c>
      <c r="C2619" s="16" t="str">
        <f>'Limiting Factor Scores'!C234</f>
        <v>Increased Sediment Quantity</v>
      </c>
      <c r="D2619" s="18">
        <f>'Limiting Factor Scores'!D234</f>
        <v>0.61260000000000003</v>
      </c>
      <c r="E2619" s="19">
        <f>'Limiting Factor Scores'!E234</f>
        <v>2.2999999999999998</v>
      </c>
      <c r="F2619" s="18">
        <f>'Limiting Factor Scores'!F234</f>
        <v>0.39250000000000002</v>
      </c>
      <c r="G2619" s="18">
        <f>'Limiting Factor Scores'!G234</f>
        <v>0.87419113911396751</v>
      </c>
      <c r="H2619" s="18">
        <f>'Limiting Factor Scores'!H234</f>
        <v>0.2876071673372203</v>
      </c>
      <c r="I2619" s="17">
        <f>LFAT!A145</f>
        <v>10</v>
      </c>
      <c r="J2619" s="16" t="str">
        <f>LFAT!B145</f>
        <v>Upland Treatments</v>
      </c>
      <c r="K2619" s="16" t="str">
        <f>LFAT!D145</f>
        <v>I</v>
      </c>
      <c r="L2619" s="19">
        <f>LFAT!F145</f>
        <v>0.5</v>
      </c>
      <c r="M2619" s="16" t="str">
        <f>LFAT!G145</f>
        <v>CD</v>
      </c>
      <c r="N2619" s="19">
        <f>LFAT!I145</f>
        <v>0.5</v>
      </c>
      <c r="O2619" s="18">
        <f>LFAT!J145</f>
        <v>0.25</v>
      </c>
      <c r="P2619" s="18">
        <f t="shared" si="120"/>
        <v>9.8125000000000004E-2</v>
      </c>
      <c r="Q2619" s="18">
        <f t="shared" si="121"/>
        <v>0.21854778477849188</v>
      </c>
      <c r="R2619" s="18">
        <f t="shared" si="122"/>
        <v>7.1901791834305076E-2</v>
      </c>
    </row>
    <row r="2620" spans="1:18" ht="18" customHeight="1" x14ac:dyDescent="0.2">
      <c r="A2620" s="16" t="str">
        <f>'Limiting Factor Scores'!A235</f>
        <v>UGR15</v>
      </c>
      <c r="B2620" s="16" t="str">
        <f>'Limiting Factor Scores'!B235</f>
        <v>Upper Grande Ronde</v>
      </c>
      <c r="C2620" s="16" t="str">
        <f>'Limiting Factor Scores'!C235</f>
        <v>Non-Native Species Interactions and Competition</v>
      </c>
      <c r="D2620" s="18">
        <f>'Limiting Factor Scores'!D235</f>
        <v>0.61260000000000003</v>
      </c>
      <c r="E2620" s="19">
        <f>'Limiting Factor Scores'!E235</f>
        <v>2.08</v>
      </c>
      <c r="F2620" s="18">
        <f>'Limiting Factor Scores'!F235</f>
        <v>0.34300000000000003</v>
      </c>
      <c r="G2620" s="18">
        <f>'Limiting Factor Scores'!G235</f>
        <v>0.84498980990994788</v>
      </c>
      <c r="H2620" s="18">
        <f>'Limiting Factor Scores'!H235</f>
        <v>0.29807278198289011</v>
      </c>
      <c r="I2620" s="17">
        <f>LFAT!A151</f>
        <v>10</v>
      </c>
      <c r="J2620" s="16" t="str">
        <f>LFAT!B151</f>
        <v>Upland Treatments</v>
      </c>
      <c r="K2620" s="16" t="str">
        <f>LFAT!D151</f>
        <v>N</v>
      </c>
      <c r="L2620" s="19">
        <f>LFAT!F151</f>
        <v>0.1</v>
      </c>
      <c r="M2620" s="16" t="str">
        <f>LFAT!G151</f>
        <v>R</v>
      </c>
      <c r="N2620" s="19">
        <f>LFAT!I151</f>
        <v>0.1</v>
      </c>
      <c r="O2620" s="18">
        <f>LFAT!J151</f>
        <v>0.01</v>
      </c>
      <c r="P2620" s="18">
        <f t="shared" si="120"/>
        <v>3.4300000000000003E-3</v>
      </c>
      <c r="Q2620" s="18">
        <f t="shared" si="121"/>
        <v>8.4498980990994794E-3</v>
      </c>
      <c r="R2620" s="18">
        <f t="shared" si="122"/>
        <v>2.9807278198289012E-3</v>
      </c>
    </row>
    <row r="2621" spans="1:18" ht="18" customHeight="1" x14ac:dyDescent="0.2">
      <c r="A2621" s="16" t="str">
        <f>'Limiting Factor Scores'!A236</f>
        <v>UGR15</v>
      </c>
      <c r="B2621" s="16" t="str">
        <f>'Limiting Factor Scores'!B236</f>
        <v>Upper Grande Ronde</v>
      </c>
      <c r="C2621" s="16" t="str">
        <f>'Limiting Factor Scores'!C236</f>
        <v>Predation</v>
      </c>
      <c r="D2621" s="18">
        <f>'Limiting Factor Scores'!D236</f>
        <v>0.61260000000000003</v>
      </c>
      <c r="E2621" s="19">
        <f>'Limiting Factor Scores'!E236</f>
        <v>1.26</v>
      </c>
      <c r="F2621" s="18">
        <f>'Limiting Factor Scores'!F236</f>
        <v>0.1585</v>
      </c>
      <c r="G2621" s="18">
        <f>'Limiting Factor Scores'!G236</f>
        <v>0.52155013729543831</v>
      </c>
      <c r="H2621" s="18">
        <f>'Limiting Factor Scores'!H236</f>
        <v>0.15946118026588446</v>
      </c>
      <c r="I2621" s="17">
        <f>LFAT!A149</f>
        <v>10</v>
      </c>
      <c r="J2621" s="16" t="str">
        <f>LFAT!B149</f>
        <v>Upland Treatments</v>
      </c>
      <c r="K2621" s="16" t="str">
        <f>LFAT!D149</f>
        <v>N</v>
      </c>
      <c r="L2621" s="19">
        <f>LFAT!F149</f>
        <v>0.1</v>
      </c>
      <c r="M2621" s="16" t="str">
        <f>LFAT!G149</f>
        <v>R</v>
      </c>
      <c r="N2621" s="19">
        <f>LFAT!I149</f>
        <v>0.1</v>
      </c>
      <c r="O2621" s="18">
        <f>LFAT!J149</f>
        <v>0.01</v>
      </c>
      <c r="P2621" s="18">
        <f t="shared" si="120"/>
        <v>1.585E-3</v>
      </c>
      <c r="Q2621" s="18">
        <f t="shared" si="121"/>
        <v>5.2155013729543835E-3</v>
      </c>
      <c r="R2621" s="18">
        <f t="shared" si="122"/>
        <v>1.5946118026588447E-3</v>
      </c>
    </row>
    <row r="2622" spans="1:18" ht="18" customHeight="1" x14ac:dyDescent="0.2">
      <c r="A2622" s="16" t="str">
        <f>'Limiting Factor Scores'!A237</f>
        <v>UGR15</v>
      </c>
      <c r="B2622" s="16" t="str">
        <f>'Limiting Factor Scores'!B237</f>
        <v>Upper Grande Ronde</v>
      </c>
      <c r="C2622" s="16" t="str">
        <f>'Limiting Factor Scores'!C237</f>
        <v>Riparian Condition</v>
      </c>
      <c r="D2622" s="18">
        <f>'Limiting Factor Scores'!D237</f>
        <v>0.61260000000000003</v>
      </c>
      <c r="E2622" s="19">
        <f>'Limiting Factor Scores'!E237</f>
        <v>2.0499999999999998</v>
      </c>
      <c r="F2622" s="18">
        <f>'Limiting Factor Scores'!F237</f>
        <v>0.33624999999999999</v>
      </c>
      <c r="G2622" s="18">
        <f>'Limiting Factor Scores'!G237</f>
        <v>1.2785891841051316</v>
      </c>
      <c r="H2622" s="18">
        <f>'Limiting Factor Scores'!H237</f>
        <v>0.41284158705405194</v>
      </c>
      <c r="I2622" s="17">
        <f>LFAT!A138</f>
        <v>10</v>
      </c>
      <c r="J2622" s="16" t="str">
        <f>LFAT!B138</f>
        <v>Upland Treatments</v>
      </c>
      <c r="K2622" s="16" t="str">
        <f>LFAT!D138</f>
        <v>N</v>
      </c>
      <c r="L2622" s="19">
        <f>LFAT!F138</f>
        <v>0.1</v>
      </c>
      <c r="M2622" s="16" t="str">
        <f>LFAT!G138</f>
        <v>R</v>
      </c>
      <c r="N2622" s="19">
        <f>LFAT!I138</f>
        <v>0.1</v>
      </c>
      <c r="O2622" s="18">
        <f>LFAT!J138</f>
        <v>0.01</v>
      </c>
      <c r="P2622" s="18">
        <f t="shared" si="120"/>
        <v>3.3625E-3</v>
      </c>
      <c r="Q2622" s="18">
        <f t="shared" si="121"/>
        <v>1.2785891841051316E-2</v>
      </c>
      <c r="R2622" s="18">
        <f t="shared" si="122"/>
        <v>4.1284158705405197E-3</v>
      </c>
    </row>
    <row r="2623" spans="1:18" ht="18" customHeight="1" x14ac:dyDescent="0.2">
      <c r="A2623" s="16" t="str">
        <f>'Limiting Factor Scores'!A238</f>
        <v>UGR15</v>
      </c>
      <c r="B2623" s="16" t="str">
        <f>'Limiting Factor Scores'!B238</f>
        <v>Upper Grande Ronde</v>
      </c>
      <c r="C2623" s="16" t="str">
        <f>'Limiting Factor Scores'!C238</f>
        <v>Side Channel and Wetland Habitat</v>
      </c>
      <c r="D2623" s="18">
        <f>'Limiting Factor Scores'!D238</f>
        <v>0.61260000000000003</v>
      </c>
      <c r="E2623" s="19">
        <f>'Limiting Factor Scores'!E238</f>
        <v>2.5499999999999998</v>
      </c>
      <c r="F2623" s="18">
        <f>'Limiting Factor Scores'!F238</f>
        <v>0.44874999999999998</v>
      </c>
      <c r="G2623" s="18">
        <f>'Limiting Factor Scores'!G238</f>
        <v>2.1128355209573071</v>
      </c>
      <c r="H2623" s="18">
        <f>'Limiting Factor Scores'!H238</f>
        <v>0.61582479188648065</v>
      </c>
      <c r="I2623" s="17">
        <f>LFAT!A140</f>
        <v>10</v>
      </c>
      <c r="J2623" s="16" t="str">
        <f>LFAT!B140</f>
        <v>Upland Treatments</v>
      </c>
      <c r="K2623" s="16" t="str">
        <f>LFAT!D140</f>
        <v>N</v>
      </c>
      <c r="L2623" s="19">
        <f>LFAT!F140</f>
        <v>0.1</v>
      </c>
      <c r="M2623" s="16" t="str">
        <f>LFAT!G140</f>
        <v>R</v>
      </c>
      <c r="N2623" s="19">
        <f>LFAT!I140</f>
        <v>0.1</v>
      </c>
      <c r="O2623" s="18">
        <f>LFAT!J140</f>
        <v>0.01</v>
      </c>
      <c r="P2623" s="18">
        <f t="shared" si="120"/>
        <v>4.4875000000000002E-3</v>
      </c>
      <c r="Q2623" s="18">
        <f t="shared" si="121"/>
        <v>2.1128355209573072E-2</v>
      </c>
      <c r="R2623" s="18">
        <f t="shared" si="122"/>
        <v>6.1582479188648067E-3</v>
      </c>
    </row>
    <row r="2624" spans="1:18" ht="18" customHeight="1" x14ac:dyDescent="0.2">
      <c r="A2624" s="16" t="str">
        <f>'Limiting Factor Scores'!A239</f>
        <v>UGR15</v>
      </c>
      <c r="B2624" s="16" t="str">
        <f>'Limiting Factor Scores'!B239</f>
        <v>Upper Grande Ronde</v>
      </c>
      <c r="C2624" s="16" t="str">
        <f>'Limiting Factor Scores'!C239</f>
        <v>Summer Water Temperature</v>
      </c>
      <c r="D2624" s="18">
        <f>'Limiting Factor Scores'!D239</f>
        <v>0.61260000000000003</v>
      </c>
      <c r="E2624" s="19">
        <f>'Limiting Factor Scores'!E239</f>
        <v>3.17</v>
      </c>
      <c r="F2624" s="18">
        <f>'Limiting Factor Scores'!F239</f>
        <v>0.58825000000000005</v>
      </c>
      <c r="G2624" s="18">
        <f>'Limiting Factor Scores'!G239</f>
        <v>2.3989809813770915</v>
      </c>
      <c r="H2624" s="18">
        <f>'Limiting Factor Scores'!H239</f>
        <v>0.75073690239427293</v>
      </c>
      <c r="I2624" s="17">
        <f>LFAT!A146</f>
        <v>10</v>
      </c>
      <c r="J2624" s="16" t="str">
        <f>LFAT!B146</f>
        <v>Upland Treatments</v>
      </c>
      <c r="K2624" s="16" t="str">
        <f>LFAT!D146</f>
        <v>I</v>
      </c>
      <c r="L2624" s="19">
        <f>LFAT!F146</f>
        <v>0.5</v>
      </c>
      <c r="M2624" s="16" t="str">
        <f>LFAT!G146</f>
        <v>CD</v>
      </c>
      <c r="N2624" s="19">
        <f>LFAT!I146</f>
        <v>0.5</v>
      </c>
      <c r="O2624" s="18">
        <f>LFAT!J146</f>
        <v>0.25</v>
      </c>
      <c r="P2624" s="18">
        <f t="shared" si="120"/>
        <v>0.14706250000000001</v>
      </c>
      <c r="Q2624" s="18">
        <f t="shared" si="121"/>
        <v>0.59974524534427287</v>
      </c>
      <c r="R2624" s="18">
        <f t="shared" si="122"/>
        <v>0.18768422559856823</v>
      </c>
    </row>
    <row r="2625" spans="1:18" ht="18" customHeight="1" x14ac:dyDescent="0.2">
      <c r="A2625" s="16" t="str">
        <f>'Limiting Factor Scores'!A240</f>
        <v>UGR15</v>
      </c>
      <c r="B2625" s="16" t="str">
        <f>'Limiting Factor Scores'!B240</f>
        <v>Upper Grande Ronde</v>
      </c>
      <c r="C2625" s="16" t="str">
        <f>'Limiting Factor Scores'!C240</f>
        <v>Water Quality</v>
      </c>
      <c r="D2625" s="18">
        <f>'Limiting Factor Scores'!D240</f>
        <v>0.61260000000000003</v>
      </c>
      <c r="E2625" s="19">
        <f>'Limiting Factor Scores'!E240</f>
        <v>2.62</v>
      </c>
      <c r="F2625" s="18">
        <f>'Limiting Factor Scores'!F240</f>
        <v>0.46450000000000002</v>
      </c>
      <c r="G2625" s="18">
        <f>'Limiting Factor Scores'!G240</f>
        <v>1.6565032183042976</v>
      </c>
      <c r="H2625" s="18">
        <f>'Limiting Factor Scores'!H240</f>
        <v>0.45981683813275265</v>
      </c>
      <c r="I2625" s="17">
        <f>LFAT!A148</f>
        <v>10</v>
      </c>
      <c r="J2625" s="16" t="str">
        <f>LFAT!B148</f>
        <v>Upland Treatments</v>
      </c>
      <c r="K2625" s="16" t="str">
        <f>LFAT!D148</f>
        <v>I</v>
      </c>
      <c r="L2625" s="19">
        <f>LFAT!F148</f>
        <v>0.5</v>
      </c>
      <c r="M2625" s="16" t="str">
        <f>LFAT!G148</f>
        <v>CD</v>
      </c>
      <c r="N2625" s="19">
        <f>LFAT!I148</f>
        <v>0.5</v>
      </c>
      <c r="O2625" s="18">
        <f>LFAT!J148</f>
        <v>0.25</v>
      </c>
      <c r="P2625" s="18">
        <f t="shared" si="120"/>
        <v>0.11612500000000001</v>
      </c>
      <c r="Q2625" s="18">
        <f t="shared" si="121"/>
        <v>0.4141258045760744</v>
      </c>
      <c r="R2625" s="18">
        <f t="shared" si="122"/>
        <v>0.11495420953318816</v>
      </c>
    </row>
    <row r="2626" spans="1:18" ht="18" customHeight="1" x14ac:dyDescent="0.2">
      <c r="A2626" s="16" t="str">
        <f>'Limiting Factor Scores'!A241</f>
        <v>UGR15</v>
      </c>
      <c r="B2626" s="16" t="str">
        <f>'Limiting Factor Scores'!B241</f>
        <v>Upper Grande Ronde</v>
      </c>
      <c r="C2626" s="16" t="str">
        <f>'Limiting Factor Scores'!C241</f>
        <v>Winter Water Temperature</v>
      </c>
      <c r="D2626" s="18">
        <f>'Limiting Factor Scores'!D241</f>
        <v>0.61260000000000003</v>
      </c>
      <c r="E2626" s="19">
        <f>'Limiting Factor Scores'!E241</f>
        <v>2.62</v>
      </c>
      <c r="F2626" s="18">
        <f>'Limiting Factor Scores'!F241</f>
        <v>0.46450000000000002</v>
      </c>
      <c r="G2626" s="18">
        <f>'Limiting Factor Scores'!G241</f>
        <v>1.3638204407549361</v>
      </c>
      <c r="H2626" s="18">
        <f>'Limiting Factor Scores'!H241</f>
        <v>0.37146322470307785</v>
      </c>
      <c r="I2626" s="17">
        <f>LFAT!A147</f>
        <v>10</v>
      </c>
      <c r="J2626" s="16" t="str">
        <f>LFAT!B147</f>
        <v>Upland Treatments</v>
      </c>
      <c r="K2626" s="16" t="str">
        <f>LFAT!D147</f>
        <v>N</v>
      </c>
      <c r="L2626" s="19">
        <f>LFAT!F147</f>
        <v>0.1</v>
      </c>
      <c r="M2626" s="16" t="str">
        <f>LFAT!G147</f>
        <v>R</v>
      </c>
      <c r="N2626" s="19">
        <f>LFAT!I147</f>
        <v>0.1</v>
      </c>
      <c r="O2626" s="18">
        <f>LFAT!J147</f>
        <v>0.01</v>
      </c>
      <c r="P2626" s="18">
        <f t="shared" ref="P2626:P2689" si="123">F2626*O2626</f>
        <v>4.6450000000000007E-3</v>
      </c>
      <c r="Q2626" s="18">
        <f t="shared" ref="Q2626:Q2689" si="124">G2626*O2626</f>
        <v>1.3638204407549362E-2</v>
      </c>
      <c r="R2626" s="18">
        <f t="shared" ref="R2626:R2689" si="125">H2626*O2626</f>
        <v>3.7146322470307785E-3</v>
      </c>
    </row>
    <row r="2627" spans="1:18" ht="18" customHeight="1" x14ac:dyDescent="0.2">
      <c r="A2627" s="16" t="str">
        <f>'Limiting Factor Scores'!A227</f>
        <v>UGR15</v>
      </c>
      <c r="B2627" s="16" t="str">
        <f>'Limiting Factor Scores'!B227</f>
        <v>Upper Grande Ronde</v>
      </c>
      <c r="C2627" s="16" t="str">
        <f>'Limiting Factor Scores'!C227</f>
        <v>Altered Flow Timing</v>
      </c>
      <c r="D2627" s="18">
        <f>'Limiting Factor Scores'!D227</f>
        <v>0.61260000000000003</v>
      </c>
      <c r="E2627" s="19">
        <f>'Limiting Factor Scores'!E227</f>
        <v>2.29</v>
      </c>
      <c r="F2627" s="18">
        <f>'Limiting Factor Scores'!F227</f>
        <v>0.39024999999999999</v>
      </c>
      <c r="G2627" s="18">
        <f>'Limiting Factor Scores'!G227</f>
        <v>1.2533949150341526</v>
      </c>
      <c r="H2627" s="18">
        <f>'Limiting Factor Scores'!H227</f>
        <v>0.34881604813681594</v>
      </c>
      <c r="I2627" s="17">
        <f>LFAT!A158</f>
        <v>11</v>
      </c>
      <c r="J2627" s="16" t="str">
        <f>LFAT!B158</f>
        <v>Species Management (non-native or unnatural)</v>
      </c>
      <c r="K2627" s="16" t="str">
        <f>LFAT!D158</f>
        <v>N</v>
      </c>
      <c r="L2627" s="19">
        <f>LFAT!F158</f>
        <v>0.1</v>
      </c>
      <c r="M2627" s="16" t="str">
        <f>LFAT!G158</f>
        <v>R</v>
      </c>
      <c r="N2627" s="19">
        <f>LFAT!I158</f>
        <v>0.1</v>
      </c>
      <c r="O2627" s="18">
        <f>LFAT!J158</f>
        <v>0.01</v>
      </c>
      <c r="P2627" s="18">
        <f t="shared" si="123"/>
        <v>3.9025000000000002E-3</v>
      </c>
      <c r="Q2627" s="18">
        <f t="shared" si="124"/>
        <v>1.2533949150341527E-2</v>
      </c>
      <c r="R2627" s="18">
        <f t="shared" si="125"/>
        <v>3.4881604813681594E-3</v>
      </c>
    </row>
    <row r="2628" spans="1:18" ht="18" customHeight="1" x14ac:dyDescent="0.2">
      <c r="A2628" s="16" t="str">
        <f>'Limiting Factor Scores'!A228</f>
        <v>UGR15</v>
      </c>
      <c r="B2628" s="16" t="str">
        <f>'Limiting Factor Scores'!B228</f>
        <v>Upper Grande Ronde</v>
      </c>
      <c r="C2628" s="16" t="str">
        <f>'Limiting Factor Scores'!C228</f>
        <v>Altered Primary Productivity</v>
      </c>
      <c r="D2628" s="18">
        <f>'Limiting Factor Scores'!D228</f>
        <v>0.61260000000000003</v>
      </c>
      <c r="E2628" s="19">
        <f>'Limiting Factor Scores'!E228</f>
        <v>3.11</v>
      </c>
      <c r="F2628" s="18">
        <f>'Limiting Factor Scores'!F228</f>
        <v>0.57474999999999998</v>
      </c>
      <c r="G2628" s="18">
        <f>'Limiting Factor Scores'!G228</f>
        <v>1.2801053686770771</v>
      </c>
      <c r="H2628" s="18">
        <f>'Limiting Factor Scores'!H228</f>
        <v>0.36660306402108134</v>
      </c>
      <c r="I2628" s="17">
        <f>LFAT!A165</f>
        <v>11</v>
      </c>
      <c r="J2628" s="16" t="str">
        <f>LFAT!B165</f>
        <v>Species Management (non-native or unnatural)</v>
      </c>
      <c r="K2628" s="16" t="str">
        <f>LFAT!D165</f>
        <v>N</v>
      </c>
      <c r="L2628" s="19">
        <f>LFAT!F165</f>
        <v>0.1</v>
      </c>
      <c r="M2628" s="16" t="str">
        <f>LFAT!G165</f>
        <v>R</v>
      </c>
      <c r="N2628" s="19">
        <f>LFAT!I165</f>
        <v>0.1</v>
      </c>
      <c r="O2628" s="18">
        <f>LFAT!J165</f>
        <v>0.01</v>
      </c>
      <c r="P2628" s="18">
        <f t="shared" si="123"/>
        <v>5.7475E-3</v>
      </c>
      <c r="Q2628" s="18">
        <f t="shared" si="124"/>
        <v>1.2801053686770772E-2</v>
      </c>
      <c r="R2628" s="18">
        <f t="shared" si="125"/>
        <v>3.6660306402108134E-3</v>
      </c>
    </row>
    <row r="2629" spans="1:18" ht="18" customHeight="1" x14ac:dyDescent="0.2">
      <c r="A2629" s="16" t="str">
        <f>'Limiting Factor Scores'!A229</f>
        <v>UGR15</v>
      </c>
      <c r="B2629" s="16" t="str">
        <f>'Limiting Factor Scores'!B229</f>
        <v>Upper Grande Ronde</v>
      </c>
      <c r="C2629" s="16" t="str">
        <f>'Limiting Factor Scores'!C229</f>
        <v>Anthropogenic Barriers</v>
      </c>
      <c r="D2629" s="18">
        <f>'Limiting Factor Scores'!D229</f>
        <v>0.61260000000000003</v>
      </c>
      <c r="E2629" s="19">
        <f>'Limiting Factor Scores'!E229</f>
        <v>2.62</v>
      </c>
      <c r="F2629" s="18">
        <f>'Limiting Factor Scores'!F229</f>
        <v>0.46450000000000002</v>
      </c>
      <c r="G2629" s="18">
        <f>'Limiting Factor Scores'!G229</f>
        <v>1.5101618289605114</v>
      </c>
      <c r="H2629" s="18">
        <f>'Limiting Factor Scores'!H229</f>
        <v>0.47829243817282246</v>
      </c>
      <c r="I2629" s="17">
        <f>LFAT!A152</f>
        <v>11</v>
      </c>
      <c r="J2629" s="16" t="str">
        <f>LFAT!B152</f>
        <v>Species Management (non-native or unnatural)</v>
      </c>
      <c r="K2629" s="16" t="str">
        <f>LFAT!D152</f>
        <v>N</v>
      </c>
      <c r="L2629" s="19">
        <f>LFAT!F152</f>
        <v>0.1</v>
      </c>
      <c r="M2629" s="16" t="str">
        <f>LFAT!G152</f>
        <v>R</v>
      </c>
      <c r="N2629" s="19">
        <f>LFAT!I152</f>
        <v>0.1</v>
      </c>
      <c r="O2629" s="18">
        <f>LFAT!J152</f>
        <v>0.01</v>
      </c>
      <c r="P2629" s="18">
        <f t="shared" si="123"/>
        <v>4.6450000000000007E-3</v>
      </c>
      <c r="Q2629" s="18">
        <f t="shared" si="124"/>
        <v>1.5101618289605115E-2</v>
      </c>
      <c r="R2629" s="18">
        <f t="shared" si="125"/>
        <v>4.7829243817282246E-3</v>
      </c>
    </row>
    <row r="2630" spans="1:18" ht="18" customHeight="1" x14ac:dyDescent="0.2">
      <c r="A2630" s="16" t="str">
        <f>'Limiting Factor Scores'!A230</f>
        <v>UGR15</v>
      </c>
      <c r="B2630" s="16" t="str">
        <f>'Limiting Factor Scores'!B230</f>
        <v>Upper Grande Ronde</v>
      </c>
      <c r="C2630" s="16" t="str">
        <f>'Limiting Factor Scores'!C230</f>
        <v>Channel and Habitat Structure</v>
      </c>
      <c r="D2630" s="18">
        <f>'Limiting Factor Scores'!D230</f>
        <v>0.61260000000000003</v>
      </c>
      <c r="E2630" s="19">
        <f>'Limiting Factor Scores'!E230</f>
        <v>2.83</v>
      </c>
      <c r="F2630" s="18">
        <f>'Limiting Factor Scores'!F230</f>
        <v>0.51175000000000004</v>
      </c>
      <c r="G2630" s="18">
        <f>'Limiting Factor Scores'!G230</f>
        <v>2.7319115781683596</v>
      </c>
      <c r="H2630" s="18">
        <f>'Limiting Factor Scores'!H230</f>
        <v>0.82703024844498529</v>
      </c>
      <c r="I2630" s="17">
        <f>LFAT!A156</f>
        <v>11</v>
      </c>
      <c r="J2630" s="16" t="str">
        <f>LFAT!B156</f>
        <v>Species Management (non-native or unnatural)</v>
      </c>
      <c r="K2630" s="16" t="str">
        <f>LFAT!D156</f>
        <v>N</v>
      </c>
      <c r="L2630" s="19">
        <f>LFAT!F156</f>
        <v>0.1</v>
      </c>
      <c r="M2630" s="16" t="str">
        <f>LFAT!G156</f>
        <v>R</v>
      </c>
      <c r="N2630" s="19">
        <f>LFAT!I156</f>
        <v>0.1</v>
      </c>
      <c r="O2630" s="18">
        <f>LFAT!J156</f>
        <v>0.01</v>
      </c>
      <c r="P2630" s="18">
        <f t="shared" si="123"/>
        <v>5.1175000000000005E-3</v>
      </c>
      <c r="Q2630" s="18">
        <f t="shared" si="124"/>
        <v>2.7319115781683598E-2</v>
      </c>
      <c r="R2630" s="18">
        <f t="shared" si="125"/>
        <v>8.2703024844498537E-3</v>
      </c>
    </row>
    <row r="2631" spans="1:18" ht="18" customHeight="1" x14ac:dyDescent="0.2">
      <c r="A2631" s="16" t="str">
        <f>'Limiting Factor Scores'!A231</f>
        <v>UGR15</v>
      </c>
      <c r="B2631" s="16" t="str">
        <f>'Limiting Factor Scores'!B231</f>
        <v>Upper Grande Ronde</v>
      </c>
      <c r="C2631" s="16" t="str">
        <f>'Limiting Factor Scores'!C231</f>
        <v>Decreased Sediment Quantity</v>
      </c>
      <c r="D2631" s="18">
        <f>'Limiting Factor Scores'!D231</f>
        <v>0.61260000000000003</v>
      </c>
      <c r="E2631" s="19">
        <f>'Limiting Factor Scores'!E231</f>
        <v>4.78</v>
      </c>
      <c r="F2631" s="18">
        <f>'Limiting Factor Scores'!F231</f>
        <v>0.95050000000000001</v>
      </c>
      <c r="G2631" s="18">
        <f>'Limiting Factor Scores'!G231</f>
        <v>3.0153594109638333</v>
      </c>
      <c r="H2631" s="18">
        <f>'Limiting Factor Scores'!H231</f>
        <v>0.89824437523412248</v>
      </c>
      <c r="I2631" s="17">
        <f>LFAT!A159</f>
        <v>11</v>
      </c>
      <c r="J2631" s="16" t="str">
        <f>LFAT!B159</f>
        <v>Species Management (non-native or unnatural)</v>
      </c>
      <c r="K2631" s="16" t="str">
        <f>LFAT!D159</f>
        <v>N</v>
      </c>
      <c r="L2631" s="19">
        <f>LFAT!F159</f>
        <v>0.1</v>
      </c>
      <c r="M2631" s="16" t="str">
        <f>LFAT!G159</f>
        <v>R</v>
      </c>
      <c r="N2631" s="19">
        <f>LFAT!I159</f>
        <v>0.1</v>
      </c>
      <c r="O2631" s="18">
        <f>LFAT!J159</f>
        <v>0.01</v>
      </c>
      <c r="P2631" s="18">
        <f t="shared" si="123"/>
        <v>9.5049999999999996E-3</v>
      </c>
      <c r="Q2631" s="18">
        <f t="shared" si="124"/>
        <v>3.0153594109638335E-2</v>
      </c>
      <c r="R2631" s="18">
        <f t="shared" si="125"/>
        <v>8.9824437523412255E-3</v>
      </c>
    </row>
    <row r="2632" spans="1:18" ht="18" customHeight="1" x14ac:dyDescent="0.2">
      <c r="A2632" s="16" t="str">
        <f>'Limiting Factor Scores'!A232</f>
        <v>UGR15</v>
      </c>
      <c r="B2632" s="16" t="str">
        <f>'Limiting Factor Scores'!B232</f>
        <v>Upper Grande Ronde</v>
      </c>
      <c r="C2632" s="16" t="str">
        <f>'Limiting Factor Scores'!C232</f>
        <v>Decreased Water Quantity</v>
      </c>
      <c r="D2632" s="18">
        <f>'Limiting Factor Scores'!D232</f>
        <v>0.61260000000000003</v>
      </c>
      <c r="E2632" s="19">
        <f>'Limiting Factor Scores'!E232</f>
        <v>2.52</v>
      </c>
      <c r="F2632" s="18">
        <f>'Limiting Factor Scores'!F232</f>
        <v>0.442</v>
      </c>
      <c r="G2632" s="18">
        <f>'Limiting Factor Scores'!G232</f>
        <v>2.0288349345951655</v>
      </c>
      <c r="H2632" s="18">
        <f>'Limiting Factor Scores'!H232</f>
        <v>0.58637004334611009</v>
      </c>
      <c r="I2632" s="17">
        <f>LFAT!A157</f>
        <v>11</v>
      </c>
      <c r="J2632" s="16" t="str">
        <f>LFAT!B157</f>
        <v>Species Management (non-native or unnatural)</v>
      </c>
      <c r="K2632" s="16" t="str">
        <f>LFAT!D157</f>
        <v>N</v>
      </c>
      <c r="L2632" s="19">
        <f>LFAT!F157</f>
        <v>0.1</v>
      </c>
      <c r="M2632" s="16" t="str">
        <f>LFAT!G157</f>
        <v>R</v>
      </c>
      <c r="N2632" s="19">
        <f>LFAT!I157</f>
        <v>0.1</v>
      </c>
      <c r="O2632" s="18">
        <f>LFAT!J157</f>
        <v>0.01</v>
      </c>
      <c r="P2632" s="18">
        <f t="shared" si="123"/>
        <v>4.4200000000000003E-3</v>
      </c>
      <c r="Q2632" s="18">
        <f t="shared" si="124"/>
        <v>2.0288349345951657E-2</v>
      </c>
      <c r="R2632" s="18">
        <f t="shared" si="125"/>
        <v>5.8637004334611007E-3</v>
      </c>
    </row>
    <row r="2633" spans="1:18" ht="18" customHeight="1" x14ac:dyDescent="0.2">
      <c r="A2633" s="16" t="str">
        <f>'Limiting Factor Scores'!A233</f>
        <v>UGR15</v>
      </c>
      <c r="B2633" s="16" t="str">
        <f>'Limiting Factor Scores'!B233</f>
        <v>Upper Grande Ronde</v>
      </c>
      <c r="C2633" s="16" t="str">
        <f>'Limiting Factor Scores'!C233</f>
        <v>Floodplain Condition</v>
      </c>
      <c r="D2633" s="18">
        <f>'Limiting Factor Scores'!D233</f>
        <v>0.61260000000000003</v>
      </c>
      <c r="E2633" s="19">
        <f>'Limiting Factor Scores'!E233</f>
        <v>3.06</v>
      </c>
      <c r="F2633" s="18">
        <f>'Limiting Factor Scores'!F233</f>
        <v>0.5635</v>
      </c>
      <c r="G2633" s="18">
        <f>'Limiting Factor Scores'!G233</f>
        <v>2.098323465147943</v>
      </c>
      <c r="H2633" s="18">
        <f>'Limiting Factor Scores'!H233</f>
        <v>0.5957660583286023</v>
      </c>
      <c r="I2633" s="17">
        <f>LFAT!A154</f>
        <v>11</v>
      </c>
      <c r="J2633" s="16" t="str">
        <f>LFAT!B154</f>
        <v>Species Management (non-native or unnatural)</v>
      </c>
      <c r="K2633" s="16" t="str">
        <f>LFAT!D154</f>
        <v>N</v>
      </c>
      <c r="L2633" s="19">
        <f>LFAT!F154</f>
        <v>0.1</v>
      </c>
      <c r="M2633" s="16" t="str">
        <f>LFAT!G154</f>
        <v>R</v>
      </c>
      <c r="N2633" s="19">
        <f>LFAT!I154</f>
        <v>0.1</v>
      </c>
      <c r="O2633" s="18">
        <f>LFAT!J154</f>
        <v>0.01</v>
      </c>
      <c r="P2633" s="18">
        <f t="shared" si="123"/>
        <v>5.6350000000000003E-3</v>
      </c>
      <c r="Q2633" s="18">
        <f t="shared" si="124"/>
        <v>2.0983234651479429E-2</v>
      </c>
      <c r="R2633" s="18">
        <f t="shared" si="125"/>
        <v>5.9576605832860228E-3</v>
      </c>
    </row>
    <row r="2634" spans="1:18" ht="18" customHeight="1" x14ac:dyDescent="0.2">
      <c r="A2634" s="16" t="str">
        <f>'Limiting Factor Scores'!A234</f>
        <v>UGR15</v>
      </c>
      <c r="B2634" s="16" t="str">
        <f>'Limiting Factor Scores'!B234</f>
        <v>Upper Grande Ronde</v>
      </c>
      <c r="C2634" s="16" t="str">
        <f>'Limiting Factor Scores'!C234</f>
        <v>Increased Sediment Quantity</v>
      </c>
      <c r="D2634" s="18">
        <f>'Limiting Factor Scores'!D234</f>
        <v>0.61260000000000003</v>
      </c>
      <c r="E2634" s="19">
        <f>'Limiting Factor Scores'!E234</f>
        <v>2.2999999999999998</v>
      </c>
      <c r="F2634" s="18">
        <f>'Limiting Factor Scores'!F234</f>
        <v>0.39250000000000002</v>
      </c>
      <c r="G2634" s="18">
        <f>'Limiting Factor Scores'!G234</f>
        <v>0.87419113911396751</v>
      </c>
      <c r="H2634" s="18">
        <f>'Limiting Factor Scores'!H234</f>
        <v>0.2876071673372203</v>
      </c>
      <c r="I2634" s="17">
        <f>LFAT!A160</f>
        <v>11</v>
      </c>
      <c r="J2634" s="16" t="str">
        <f>LFAT!B160</f>
        <v>Species Management (non-native or unnatural)</v>
      </c>
      <c r="K2634" s="16" t="str">
        <f>LFAT!D160</f>
        <v>N</v>
      </c>
      <c r="L2634" s="19">
        <f>LFAT!F160</f>
        <v>0.1</v>
      </c>
      <c r="M2634" s="16" t="str">
        <f>LFAT!G160</f>
        <v>R</v>
      </c>
      <c r="N2634" s="19">
        <f>LFAT!I160</f>
        <v>0.1</v>
      </c>
      <c r="O2634" s="18">
        <f>LFAT!J160</f>
        <v>0.01</v>
      </c>
      <c r="P2634" s="18">
        <f t="shared" si="123"/>
        <v>3.9250000000000005E-3</v>
      </c>
      <c r="Q2634" s="18">
        <f t="shared" si="124"/>
        <v>8.741911391139676E-3</v>
      </c>
      <c r="R2634" s="18">
        <f t="shared" si="125"/>
        <v>2.8760716733722031E-3</v>
      </c>
    </row>
    <row r="2635" spans="1:18" ht="18" customHeight="1" x14ac:dyDescent="0.2">
      <c r="A2635" s="16" t="str">
        <f>'Limiting Factor Scores'!A235</f>
        <v>UGR15</v>
      </c>
      <c r="B2635" s="16" t="str">
        <f>'Limiting Factor Scores'!B235</f>
        <v>Upper Grande Ronde</v>
      </c>
      <c r="C2635" s="16" t="str">
        <f>'Limiting Factor Scores'!C235</f>
        <v>Non-Native Species Interactions and Competition</v>
      </c>
      <c r="D2635" s="18">
        <f>'Limiting Factor Scores'!D235</f>
        <v>0.61260000000000003</v>
      </c>
      <c r="E2635" s="19">
        <f>'Limiting Factor Scores'!E235</f>
        <v>2.08</v>
      </c>
      <c r="F2635" s="18">
        <f>'Limiting Factor Scores'!F235</f>
        <v>0.34300000000000003</v>
      </c>
      <c r="G2635" s="18">
        <f>'Limiting Factor Scores'!G235</f>
        <v>0.84498980990994788</v>
      </c>
      <c r="H2635" s="18">
        <f>'Limiting Factor Scores'!H235</f>
        <v>0.29807278198289011</v>
      </c>
      <c r="I2635" s="17">
        <f>LFAT!A166</f>
        <v>11</v>
      </c>
      <c r="J2635" s="16" t="str">
        <f>LFAT!B166</f>
        <v>Species Management (non-native or unnatural)</v>
      </c>
      <c r="K2635" s="16" t="str">
        <f>LFAT!D166</f>
        <v>D</v>
      </c>
      <c r="L2635" s="19">
        <f>LFAT!F166</f>
        <v>1</v>
      </c>
      <c r="M2635" s="16" t="str">
        <f>LFAT!G166</f>
        <v>C</v>
      </c>
      <c r="N2635" s="19">
        <f>LFAT!I166</f>
        <v>1</v>
      </c>
      <c r="O2635" s="18">
        <f>LFAT!J166</f>
        <v>1</v>
      </c>
      <c r="P2635" s="18">
        <f t="shared" si="123"/>
        <v>0.34300000000000003</v>
      </c>
      <c r="Q2635" s="18">
        <f t="shared" si="124"/>
        <v>0.84498980990994788</v>
      </c>
      <c r="R2635" s="18">
        <f t="shared" si="125"/>
        <v>0.29807278198289011</v>
      </c>
    </row>
    <row r="2636" spans="1:18" ht="18" customHeight="1" x14ac:dyDescent="0.2">
      <c r="A2636" s="16" t="str">
        <f>'Limiting Factor Scores'!A236</f>
        <v>UGR15</v>
      </c>
      <c r="B2636" s="16" t="str">
        <f>'Limiting Factor Scores'!B236</f>
        <v>Upper Grande Ronde</v>
      </c>
      <c r="C2636" s="16" t="str">
        <f>'Limiting Factor Scores'!C236</f>
        <v>Predation</v>
      </c>
      <c r="D2636" s="18">
        <f>'Limiting Factor Scores'!D236</f>
        <v>0.61260000000000003</v>
      </c>
      <c r="E2636" s="19">
        <f>'Limiting Factor Scores'!E236</f>
        <v>1.26</v>
      </c>
      <c r="F2636" s="18">
        <f>'Limiting Factor Scores'!F236</f>
        <v>0.1585</v>
      </c>
      <c r="G2636" s="18">
        <f>'Limiting Factor Scores'!G236</f>
        <v>0.52155013729543831</v>
      </c>
      <c r="H2636" s="18">
        <f>'Limiting Factor Scores'!H236</f>
        <v>0.15946118026588446</v>
      </c>
      <c r="I2636" s="17">
        <f>LFAT!A164</f>
        <v>11</v>
      </c>
      <c r="J2636" s="16" t="str">
        <f>LFAT!B164</f>
        <v>Species Management (non-native or unnatural)</v>
      </c>
      <c r="K2636" s="16" t="str">
        <f>LFAT!D164</f>
        <v>D</v>
      </c>
      <c r="L2636" s="19">
        <f>LFAT!F164</f>
        <v>1</v>
      </c>
      <c r="M2636" s="16" t="str">
        <f>LFAT!G164</f>
        <v>C</v>
      </c>
      <c r="N2636" s="19">
        <f>LFAT!I164</f>
        <v>1</v>
      </c>
      <c r="O2636" s="18">
        <f>LFAT!J164</f>
        <v>1</v>
      </c>
      <c r="P2636" s="18">
        <f t="shared" si="123"/>
        <v>0.1585</v>
      </c>
      <c r="Q2636" s="18">
        <f t="shared" si="124"/>
        <v>0.52155013729543831</v>
      </c>
      <c r="R2636" s="18">
        <f t="shared" si="125"/>
        <v>0.15946118026588446</v>
      </c>
    </row>
    <row r="2637" spans="1:18" ht="18" customHeight="1" x14ac:dyDescent="0.2">
      <c r="A2637" s="16" t="str">
        <f>'Limiting Factor Scores'!A237</f>
        <v>UGR15</v>
      </c>
      <c r="B2637" s="16" t="str">
        <f>'Limiting Factor Scores'!B237</f>
        <v>Upper Grande Ronde</v>
      </c>
      <c r="C2637" s="16" t="str">
        <f>'Limiting Factor Scores'!C237</f>
        <v>Riparian Condition</v>
      </c>
      <c r="D2637" s="18">
        <f>'Limiting Factor Scores'!D237</f>
        <v>0.61260000000000003</v>
      </c>
      <c r="E2637" s="19">
        <f>'Limiting Factor Scores'!E237</f>
        <v>2.0499999999999998</v>
      </c>
      <c r="F2637" s="18">
        <f>'Limiting Factor Scores'!F237</f>
        <v>0.33624999999999999</v>
      </c>
      <c r="G2637" s="18">
        <f>'Limiting Factor Scores'!G237</f>
        <v>1.2785891841051316</v>
      </c>
      <c r="H2637" s="18">
        <f>'Limiting Factor Scores'!H237</f>
        <v>0.41284158705405194</v>
      </c>
      <c r="I2637" s="17">
        <f>LFAT!A153</f>
        <v>11</v>
      </c>
      <c r="J2637" s="16" t="str">
        <f>LFAT!B153</f>
        <v>Species Management (non-native or unnatural)</v>
      </c>
      <c r="K2637" s="16" t="str">
        <f>LFAT!D153</f>
        <v>N</v>
      </c>
      <c r="L2637" s="19">
        <f>LFAT!F153</f>
        <v>0.1</v>
      </c>
      <c r="M2637" s="16" t="str">
        <f>LFAT!G153</f>
        <v>R</v>
      </c>
      <c r="N2637" s="19">
        <f>LFAT!I153</f>
        <v>0.1</v>
      </c>
      <c r="O2637" s="18">
        <f>LFAT!J153</f>
        <v>0.01</v>
      </c>
      <c r="P2637" s="18">
        <f t="shared" si="123"/>
        <v>3.3625E-3</v>
      </c>
      <c r="Q2637" s="18">
        <f t="shared" si="124"/>
        <v>1.2785891841051316E-2</v>
      </c>
      <c r="R2637" s="18">
        <f t="shared" si="125"/>
        <v>4.1284158705405197E-3</v>
      </c>
    </row>
    <row r="2638" spans="1:18" ht="18" customHeight="1" x14ac:dyDescent="0.2">
      <c r="A2638" s="16" t="str">
        <f>'Limiting Factor Scores'!A238</f>
        <v>UGR15</v>
      </c>
      <c r="B2638" s="16" t="str">
        <f>'Limiting Factor Scores'!B238</f>
        <v>Upper Grande Ronde</v>
      </c>
      <c r="C2638" s="16" t="str">
        <f>'Limiting Factor Scores'!C238</f>
        <v>Side Channel and Wetland Habitat</v>
      </c>
      <c r="D2638" s="18">
        <f>'Limiting Factor Scores'!D238</f>
        <v>0.61260000000000003</v>
      </c>
      <c r="E2638" s="19">
        <f>'Limiting Factor Scores'!E238</f>
        <v>2.5499999999999998</v>
      </c>
      <c r="F2638" s="18">
        <f>'Limiting Factor Scores'!F238</f>
        <v>0.44874999999999998</v>
      </c>
      <c r="G2638" s="18">
        <f>'Limiting Factor Scores'!G238</f>
        <v>2.1128355209573071</v>
      </c>
      <c r="H2638" s="18">
        <f>'Limiting Factor Scores'!H238</f>
        <v>0.61582479188648065</v>
      </c>
      <c r="I2638" s="17">
        <f>LFAT!A155</f>
        <v>11</v>
      </c>
      <c r="J2638" s="16" t="str">
        <f>LFAT!B155</f>
        <v>Species Management (non-native or unnatural)</v>
      </c>
      <c r="K2638" s="16" t="str">
        <f>LFAT!D155</f>
        <v>N</v>
      </c>
      <c r="L2638" s="19">
        <f>LFAT!F155</f>
        <v>0.1</v>
      </c>
      <c r="M2638" s="16" t="str">
        <f>LFAT!G155</f>
        <v>R</v>
      </c>
      <c r="N2638" s="19">
        <f>LFAT!I155</f>
        <v>0.1</v>
      </c>
      <c r="O2638" s="18">
        <f>LFAT!J155</f>
        <v>0.01</v>
      </c>
      <c r="P2638" s="18">
        <f t="shared" si="123"/>
        <v>4.4875000000000002E-3</v>
      </c>
      <c r="Q2638" s="18">
        <f t="shared" si="124"/>
        <v>2.1128355209573072E-2</v>
      </c>
      <c r="R2638" s="18">
        <f t="shared" si="125"/>
        <v>6.1582479188648067E-3</v>
      </c>
    </row>
    <row r="2639" spans="1:18" ht="18" customHeight="1" x14ac:dyDescent="0.2">
      <c r="A2639" s="16" t="str">
        <f>'Limiting Factor Scores'!A239</f>
        <v>UGR15</v>
      </c>
      <c r="B2639" s="16" t="str">
        <f>'Limiting Factor Scores'!B239</f>
        <v>Upper Grande Ronde</v>
      </c>
      <c r="C2639" s="16" t="str">
        <f>'Limiting Factor Scores'!C239</f>
        <v>Summer Water Temperature</v>
      </c>
      <c r="D2639" s="18">
        <f>'Limiting Factor Scores'!D239</f>
        <v>0.61260000000000003</v>
      </c>
      <c r="E2639" s="19">
        <f>'Limiting Factor Scores'!E239</f>
        <v>3.17</v>
      </c>
      <c r="F2639" s="18">
        <f>'Limiting Factor Scores'!F239</f>
        <v>0.58825000000000005</v>
      </c>
      <c r="G2639" s="18">
        <f>'Limiting Factor Scores'!G239</f>
        <v>2.3989809813770915</v>
      </c>
      <c r="H2639" s="18">
        <f>'Limiting Factor Scores'!H239</f>
        <v>0.75073690239427293</v>
      </c>
      <c r="I2639" s="17">
        <f>LFAT!A161</f>
        <v>11</v>
      </c>
      <c r="J2639" s="16" t="str">
        <f>LFAT!B161</f>
        <v>Species Management (non-native or unnatural)</v>
      </c>
      <c r="K2639" s="16" t="str">
        <f>LFAT!D161</f>
        <v>N</v>
      </c>
      <c r="L2639" s="19">
        <f>LFAT!F161</f>
        <v>0.1</v>
      </c>
      <c r="M2639" s="16" t="str">
        <f>LFAT!G161</f>
        <v>R</v>
      </c>
      <c r="N2639" s="19">
        <f>LFAT!I161</f>
        <v>0.1</v>
      </c>
      <c r="O2639" s="18">
        <f>LFAT!J161</f>
        <v>0.01</v>
      </c>
      <c r="P2639" s="18">
        <f t="shared" si="123"/>
        <v>5.8825000000000006E-3</v>
      </c>
      <c r="Q2639" s="18">
        <f t="shared" si="124"/>
        <v>2.3989809813770916E-2</v>
      </c>
      <c r="R2639" s="18">
        <f t="shared" si="125"/>
        <v>7.5073690239427296E-3</v>
      </c>
    </row>
    <row r="2640" spans="1:18" ht="18" customHeight="1" x14ac:dyDescent="0.2">
      <c r="A2640" s="16" t="str">
        <f>'Limiting Factor Scores'!A240</f>
        <v>UGR15</v>
      </c>
      <c r="B2640" s="16" t="str">
        <f>'Limiting Factor Scores'!B240</f>
        <v>Upper Grande Ronde</v>
      </c>
      <c r="C2640" s="16" t="str">
        <f>'Limiting Factor Scores'!C240</f>
        <v>Water Quality</v>
      </c>
      <c r="D2640" s="18">
        <f>'Limiting Factor Scores'!D240</f>
        <v>0.61260000000000003</v>
      </c>
      <c r="E2640" s="19">
        <f>'Limiting Factor Scores'!E240</f>
        <v>2.62</v>
      </c>
      <c r="F2640" s="18">
        <f>'Limiting Factor Scores'!F240</f>
        <v>0.46450000000000002</v>
      </c>
      <c r="G2640" s="18">
        <f>'Limiting Factor Scores'!G240</f>
        <v>1.6565032183042976</v>
      </c>
      <c r="H2640" s="18">
        <f>'Limiting Factor Scores'!H240</f>
        <v>0.45981683813275265</v>
      </c>
      <c r="I2640" s="17">
        <f>LFAT!A163</f>
        <v>11</v>
      </c>
      <c r="J2640" s="16" t="str">
        <f>LFAT!B163</f>
        <v>Species Management (non-native or unnatural)</v>
      </c>
      <c r="K2640" s="16" t="str">
        <f>LFAT!D163</f>
        <v>N</v>
      </c>
      <c r="L2640" s="19">
        <f>LFAT!F163</f>
        <v>0.1</v>
      </c>
      <c r="M2640" s="16" t="str">
        <f>LFAT!G163</f>
        <v>R</v>
      </c>
      <c r="N2640" s="19">
        <f>LFAT!I163</f>
        <v>0.1</v>
      </c>
      <c r="O2640" s="18">
        <f>LFAT!J163</f>
        <v>0.01</v>
      </c>
      <c r="P2640" s="18">
        <f t="shared" si="123"/>
        <v>4.6450000000000007E-3</v>
      </c>
      <c r="Q2640" s="18">
        <f t="shared" si="124"/>
        <v>1.6565032183042977E-2</v>
      </c>
      <c r="R2640" s="18">
        <f t="shared" si="125"/>
        <v>4.5981683813275265E-3</v>
      </c>
    </row>
    <row r="2641" spans="1:18" ht="18" customHeight="1" x14ac:dyDescent="0.2">
      <c r="A2641" s="16" t="str">
        <f>'Limiting Factor Scores'!A241</f>
        <v>UGR15</v>
      </c>
      <c r="B2641" s="16" t="str">
        <f>'Limiting Factor Scores'!B241</f>
        <v>Upper Grande Ronde</v>
      </c>
      <c r="C2641" s="16" t="str">
        <f>'Limiting Factor Scores'!C241</f>
        <v>Winter Water Temperature</v>
      </c>
      <c r="D2641" s="18">
        <f>'Limiting Factor Scores'!D241</f>
        <v>0.61260000000000003</v>
      </c>
      <c r="E2641" s="19">
        <f>'Limiting Factor Scores'!E241</f>
        <v>2.62</v>
      </c>
      <c r="F2641" s="18">
        <f>'Limiting Factor Scores'!F241</f>
        <v>0.46450000000000002</v>
      </c>
      <c r="G2641" s="18">
        <f>'Limiting Factor Scores'!G241</f>
        <v>1.3638204407549361</v>
      </c>
      <c r="H2641" s="18">
        <f>'Limiting Factor Scores'!H241</f>
        <v>0.37146322470307785</v>
      </c>
      <c r="I2641" s="17">
        <f>LFAT!A162</f>
        <v>11</v>
      </c>
      <c r="J2641" s="16" t="str">
        <f>LFAT!B162</f>
        <v>Species Management (non-native or unnatural)</v>
      </c>
      <c r="K2641" s="16" t="str">
        <f>LFAT!D162</f>
        <v>N</v>
      </c>
      <c r="L2641" s="19">
        <f>LFAT!F162</f>
        <v>0.1</v>
      </c>
      <c r="M2641" s="16" t="str">
        <f>LFAT!G162</f>
        <v>R</v>
      </c>
      <c r="N2641" s="19">
        <f>LFAT!I162</f>
        <v>0.1</v>
      </c>
      <c r="O2641" s="18">
        <f>LFAT!J162</f>
        <v>0.01</v>
      </c>
      <c r="P2641" s="18">
        <f t="shared" si="123"/>
        <v>4.6450000000000007E-3</v>
      </c>
      <c r="Q2641" s="18">
        <f t="shared" si="124"/>
        <v>1.3638204407549362E-2</v>
      </c>
      <c r="R2641" s="18">
        <f t="shared" si="125"/>
        <v>3.7146322470307785E-3</v>
      </c>
    </row>
    <row r="2642" spans="1:18" ht="18" customHeight="1" x14ac:dyDescent="0.2">
      <c r="A2642" s="16" t="str">
        <f>'Limiting Factor Scores'!A242</f>
        <v>UGR16</v>
      </c>
      <c r="B2642" s="16" t="str">
        <f>'Limiting Factor Scores'!B242</f>
        <v>Upper Grande Ronde</v>
      </c>
      <c r="C2642" s="16" t="str">
        <f>'Limiting Factor Scores'!C242</f>
        <v>Altered Flow Timing</v>
      </c>
      <c r="D2642" s="18">
        <f>'Limiting Factor Scores'!D242</f>
        <v>0.32700000000000001</v>
      </c>
      <c r="E2642" s="19">
        <f>'Limiting Factor Scores'!E242</f>
        <v>1.26</v>
      </c>
      <c r="F2642" s="18">
        <f>'Limiting Factor Scores'!F242</f>
        <v>0.1585</v>
      </c>
      <c r="G2642" s="18">
        <f>'Limiting Factor Scores'!G242</f>
        <v>0.27173466429311849</v>
      </c>
      <c r="H2642" s="18">
        <f>'Limiting Factor Scores'!H242</f>
        <v>7.5622942620544489E-2</v>
      </c>
      <c r="I2642" s="17">
        <f>LFAT!A8</f>
        <v>1</v>
      </c>
      <c r="J2642" s="16" t="str">
        <f>LFAT!B8</f>
        <v>Protect Land (Easement and Acquisition)</v>
      </c>
      <c r="K2642" s="16" t="str">
        <f>LFAT!D8</f>
        <v>I</v>
      </c>
      <c r="L2642" s="19">
        <f>LFAT!F8</f>
        <v>0.5</v>
      </c>
      <c r="M2642" s="16" t="str">
        <f>LFAT!G8</f>
        <v>CD</v>
      </c>
      <c r="N2642" s="19">
        <f>LFAT!I8</f>
        <v>0.5</v>
      </c>
      <c r="O2642" s="18">
        <f>LFAT!J8</f>
        <v>0.25</v>
      </c>
      <c r="P2642" s="18">
        <f t="shared" si="123"/>
        <v>3.9625E-2</v>
      </c>
      <c r="Q2642" s="18">
        <f t="shared" si="124"/>
        <v>6.7933666073279622E-2</v>
      </c>
      <c r="R2642" s="18">
        <f t="shared" si="125"/>
        <v>1.8905735655136122E-2</v>
      </c>
    </row>
    <row r="2643" spans="1:18" ht="18" customHeight="1" x14ac:dyDescent="0.2">
      <c r="A2643" s="16" t="str">
        <f>'Limiting Factor Scores'!A243</f>
        <v>UGR16</v>
      </c>
      <c r="B2643" s="16" t="str">
        <f>'Limiting Factor Scores'!B243</f>
        <v>Upper Grande Ronde</v>
      </c>
      <c r="C2643" s="16" t="str">
        <f>'Limiting Factor Scores'!C243</f>
        <v>Altered Primary Productivity</v>
      </c>
      <c r="D2643" s="18">
        <f>'Limiting Factor Scores'!D243</f>
        <v>0.32700000000000001</v>
      </c>
      <c r="E2643" s="19">
        <f>'Limiting Factor Scores'!E243</f>
        <v>3.56</v>
      </c>
      <c r="F2643" s="18">
        <f>'Limiting Factor Scores'!F243</f>
        <v>0.67600000000000005</v>
      </c>
      <c r="G2643" s="18">
        <f>'Limiting Factor Scores'!G243</f>
        <v>0.80368191412782009</v>
      </c>
      <c r="H2643" s="18">
        <f>'Limiting Factor Scores'!H243</f>
        <v>0.23016250023392501</v>
      </c>
      <c r="I2643" s="17">
        <f>LFAT!A15</f>
        <v>1</v>
      </c>
      <c r="J2643" s="16" t="str">
        <f>LFAT!B15</f>
        <v>Protect Land (Easement and Acquisition)</v>
      </c>
      <c r="K2643" s="16" t="str">
        <f>LFAT!D15</f>
        <v>I</v>
      </c>
      <c r="L2643" s="19">
        <f>LFAT!F15</f>
        <v>0.5</v>
      </c>
      <c r="M2643" s="16" t="str">
        <f>LFAT!G15</f>
        <v>CD</v>
      </c>
      <c r="N2643" s="19">
        <f>LFAT!I15</f>
        <v>0.5</v>
      </c>
      <c r="O2643" s="18">
        <f>LFAT!J15</f>
        <v>0.25</v>
      </c>
      <c r="P2643" s="18">
        <f t="shared" si="123"/>
        <v>0.16900000000000001</v>
      </c>
      <c r="Q2643" s="18">
        <f t="shared" si="124"/>
        <v>0.20092047853195502</v>
      </c>
      <c r="R2643" s="18">
        <f t="shared" si="125"/>
        <v>5.7540625058481253E-2</v>
      </c>
    </row>
    <row r="2644" spans="1:18" ht="18" customHeight="1" x14ac:dyDescent="0.2">
      <c r="A2644" s="16" t="str">
        <f>'Limiting Factor Scores'!A244</f>
        <v>UGR16</v>
      </c>
      <c r="B2644" s="16" t="str">
        <f>'Limiting Factor Scores'!B244</f>
        <v>Upper Grande Ronde</v>
      </c>
      <c r="C2644" s="16" t="str">
        <f>'Limiting Factor Scores'!C244</f>
        <v>Anthropogenic Barriers</v>
      </c>
      <c r="D2644" s="18">
        <f>'Limiting Factor Scores'!D244</f>
        <v>0.32700000000000001</v>
      </c>
      <c r="E2644" s="19">
        <f>'Limiting Factor Scores'!E244</f>
        <v>1.82</v>
      </c>
      <c r="F2644" s="18">
        <f>'Limiting Factor Scores'!F244</f>
        <v>0.28449999999999998</v>
      </c>
      <c r="G2644" s="18">
        <f>'Limiting Factor Scores'!G244</f>
        <v>0.49373146060796402</v>
      </c>
      <c r="H2644" s="18">
        <f>'Limiting Factor Scores'!H244</f>
        <v>0.15637266123946433</v>
      </c>
      <c r="I2644" s="17">
        <f>LFAT!A2</f>
        <v>1</v>
      </c>
      <c r="J2644" s="16" t="str">
        <f>LFAT!B2</f>
        <v>Protect Land (Easement and Acquisition)</v>
      </c>
      <c r="K2644" s="16" t="str">
        <f>LFAT!D2</f>
        <v>I</v>
      </c>
      <c r="L2644" s="19">
        <f>LFAT!F2</f>
        <v>0.5</v>
      </c>
      <c r="M2644" s="16" t="str">
        <f>LFAT!G2</f>
        <v>CD</v>
      </c>
      <c r="N2644" s="19">
        <f>LFAT!I2</f>
        <v>0.5</v>
      </c>
      <c r="O2644" s="18">
        <f>LFAT!J2</f>
        <v>0.25</v>
      </c>
      <c r="P2644" s="18">
        <f t="shared" si="123"/>
        <v>7.1124999999999994E-2</v>
      </c>
      <c r="Q2644" s="18">
        <f t="shared" si="124"/>
        <v>0.12343286515199101</v>
      </c>
      <c r="R2644" s="18">
        <f t="shared" si="125"/>
        <v>3.9093165309866083E-2</v>
      </c>
    </row>
    <row r="2645" spans="1:18" ht="18" customHeight="1" x14ac:dyDescent="0.2">
      <c r="A2645" s="16" t="str">
        <f>'Limiting Factor Scores'!A245</f>
        <v>UGR16</v>
      </c>
      <c r="B2645" s="16" t="str">
        <f>'Limiting Factor Scores'!B245</f>
        <v>Upper Grande Ronde</v>
      </c>
      <c r="C2645" s="16" t="str">
        <f>'Limiting Factor Scores'!C245</f>
        <v>Channel and Habitat Structure</v>
      </c>
      <c r="D2645" s="18">
        <f>'Limiting Factor Scores'!D245</f>
        <v>0.32700000000000001</v>
      </c>
      <c r="E2645" s="19">
        <f>'Limiting Factor Scores'!E245</f>
        <v>3.1</v>
      </c>
      <c r="F2645" s="18">
        <f>'Limiting Factor Scores'!F245</f>
        <v>0.57250000000000001</v>
      </c>
      <c r="G2645" s="18">
        <f>'Limiting Factor Scores'!G245</f>
        <v>1.6313796426164473</v>
      </c>
      <c r="H2645" s="18">
        <f>'Limiting Factor Scores'!H245</f>
        <v>0.49386675686105419</v>
      </c>
      <c r="I2645" s="17">
        <f>LFAT!A6</f>
        <v>1</v>
      </c>
      <c r="J2645" s="16" t="str">
        <f>LFAT!B6</f>
        <v>Protect Land (Easement and Acquisition)</v>
      </c>
      <c r="K2645" s="16" t="str">
        <f>LFAT!D6</f>
        <v>I</v>
      </c>
      <c r="L2645" s="19">
        <f>LFAT!F6</f>
        <v>0.5</v>
      </c>
      <c r="M2645" s="16" t="str">
        <f>LFAT!G6</f>
        <v>CD</v>
      </c>
      <c r="N2645" s="19">
        <f>LFAT!I6</f>
        <v>0.5</v>
      </c>
      <c r="O2645" s="18">
        <f>LFAT!J6</f>
        <v>0.25</v>
      </c>
      <c r="P2645" s="18">
        <f t="shared" si="123"/>
        <v>0.143125</v>
      </c>
      <c r="Q2645" s="18">
        <f t="shared" si="124"/>
        <v>0.40784491065411183</v>
      </c>
      <c r="R2645" s="18">
        <f t="shared" si="125"/>
        <v>0.12346668921526355</v>
      </c>
    </row>
    <row r="2646" spans="1:18" ht="18" customHeight="1" x14ac:dyDescent="0.2">
      <c r="A2646" s="16" t="str">
        <f>'Limiting Factor Scores'!A246</f>
        <v>UGR16</v>
      </c>
      <c r="B2646" s="16" t="str">
        <f>'Limiting Factor Scores'!B246</f>
        <v>Upper Grande Ronde</v>
      </c>
      <c r="C2646" s="16" t="str">
        <f>'Limiting Factor Scores'!C246</f>
        <v>Decreased Sediment Quantity</v>
      </c>
      <c r="D2646" s="18">
        <f>'Limiting Factor Scores'!D246</f>
        <v>0.32700000000000001</v>
      </c>
      <c r="E2646" s="19">
        <f>'Limiting Factor Scores'!E246</f>
        <v>2.72</v>
      </c>
      <c r="F2646" s="18">
        <f>'Limiting Factor Scores'!F246</f>
        <v>0.48699999999999999</v>
      </c>
      <c r="G2646" s="18">
        <f>'Limiting Factor Scores'!G246</f>
        <v>0.82468232149682108</v>
      </c>
      <c r="H2646" s="18">
        <f>'Limiting Factor Scores'!H246</f>
        <v>0.24566433239968513</v>
      </c>
      <c r="I2646" s="17">
        <f>LFAT!A9</f>
        <v>1</v>
      </c>
      <c r="J2646" s="16" t="str">
        <f>LFAT!B9</f>
        <v>Protect Land (Easement and Acquisition)</v>
      </c>
      <c r="K2646" s="16" t="str">
        <f>LFAT!D9</f>
        <v>I</v>
      </c>
      <c r="L2646" s="19">
        <f>LFAT!F9</f>
        <v>0.5</v>
      </c>
      <c r="M2646" s="16" t="str">
        <f>LFAT!G9</f>
        <v>CD</v>
      </c>
      <c r="N2646" s="19">
        <f>LFAT!I9</f>
        <v>0.5</v>
      </c>
      <c r="O2646" s="18">
        <f>LFAT!J9</f>
        <v>0.25</v>
      </c>
      <c r="P2646" s="18">
        <f t="shared" si="123"/>
        <v>0.12175</v>
      </c>
      <c r="Q2646" s="18">
        <f t="shared" si="124"/>
        <v>0.20617058037420527</v>
      </c>
      <c r="R2646" s="18">
        <f t="shared" si="125"/>
        <v>6.1416083099921283E-2</v>
      </c>
    </row>
    <row r="2647" spans="1:18" ht="18" customHeight="1" x14ac:dyDescent="0.2">
      <c r="A2647" s="16" t="str">
        <f>'Limiting Factor Scores'!A247</f>
        <v>UGR16</v>
      </c>
      <c r="B2647" s="16" t="str">
        <f>'Limiting Factor Scores'!B247</f>
        <v>Upper Grande Ronde</v>
      </c>
      <c r="C2647" s="16" t="str">
        <f>'Limiting Factor Scores'!C247</f>
        <v>Decreased Water Quantity</v>
      </c>
      <c r="D2647" s="18">
        <f>'Limiting Factor Scores'!D247</f>
        <v>0.32700000000000001</v>
      </c>
      <c r="E2647" s="19">
        <f>'Limiting Factor Scores'!E247</f>
        <v>1.82</v>
      </c>
      <c r="F2647" s="18">
        <f>'Limiting Factor Scores'!F247</f>
        <v>0.28449999999999998</v>
      </c>
      <c r="G2647" s="18">
        <f>'Limiting Factor Scores'!G247</f>
        <v>0.69707173939203582</v>
      </c>
      <c r="H2647" s="18">
        <f>'Limiting Factor Scores'!H247</f>
        <v>0.20146635838771032</v>
      </c>
      <c r="I2647" s="17">
        <f>LFAT!A7</f>
        <v>1</v>
      </c>
      <c r="J2647" s="16" t="str">
        <f>LFAT!B7</f>
        <v>Protect Land (Easement and Acquisition)</v>
      </c>
      <c r="K2647" s="16" t="str">
        <f>LFAT!D7</f>
        <v>I</v>
      </c>
      <c r="L2647" s="19">
        <f>LFAT!F7</f>
        <v>0.5</v>
      </c>
      <c r="M2647" s="16" t="str">
        <f>LFAT!G7</f>
        <v>CD</v>
      </c>
      <c r="N2647" s="19">
        <f>LFAT!I7</f>
        <v>0.5</v>
      </c>
      <c r="O2647" s="18">
        <f>LFAT!J7</f>
        <v>0.25</v>
      </c>
      <c r="P2647" s="18">
        <f t="shared" si="123"/>
        <v>7.1124999999999994E-2</v>
      </c>
      <c r="Q2647" s="18">
        <f t="shared" si="124"/>
        <v>0.17426793484800895</v>
      </c>
      <c r="R2647" s="18">
        <f t="shared" si="125"/>
        <v>5.036658959692758E-2</v>
      </c>
    </row>
    <row r="2648" spans="1:18" ht="18" customHeight="1" x14ac:dyDescent="0.2">
      <c r="A2648" s="16" t="str">
        <f>'Limiting Factor Scores'!A248</f>
        <v>UGR16</v>
      </c>
      <c r="B2648" s="16" t="str">
        <f>'Limiting Factor Scores'!B248</f>
        <v>Upper Grande Ronde</v>
      </c>
      <c r="C2648" s="16" t="str">
        <f>'Limiting Factor Scores'!C248</f>
        <v>Floodplain Condition</v>
      </c>
      <c r="D2648" s="18">
        <f>'Limiting Factor Scores'!D248</f>
        <v>0.32700000000000001</v>
      </c>
      <c r="E2648" s="19">
        <f>'Limiting Factor Scores'!E248</f>
        <v>2.7</v>
      </c>
      <c r="F2648" s="18">
        <f>'Limiting Factor Scores'!F248</f>
        <v>0.48249999999999998</v>
      </c>
      <c r="G2648" s="18">
        <f>'Limiting Factor Scores'!G248</f>
        <v>0.95906180363904758</v>
      </c>
      <c r="H2648" s="18">
        <f>'Limiting Factor Scores'!H248</f>
        <v>0.27230142537021584</v>
      </c>
      <c r="I2648" s="17">
        <f>LFAT!A4</f>
        <v>1</v>
      </c>
      <c r="J2648" s="16" t="str">
        <f>LFAT!B4</f>
        <v>Protect Land (Easement and Acquisition)</v>
      </c>
      <c r="K2648" s="16" t="str">
        <f>LFAT!D4</f>
        <v>I</v>
      </c>
      <c r="L2648" s="19">
        <f>LFAT!F4</f>
        <v>0.5</v>
      </c>
      <c r="M2648" s="16" t="str">
        <f>LFAT!G4</f>
        <v>CD</v>
      </c>
      <c r="N2648" s="19">
        <f>LFAT!I4</f>
        <v>0.5</v>
      </c>
      <c r="O2648" s="18">
        <f>LFAT!J4</f>
        <v>0.25</v>
      </c>
      <c r="P2648" s="18">
        <f t="shared" si="123"/>
        <v>0.120625</v>
      </c>
      <c r="Q2648" s="18">
        <f t="shared" si="124"/>
        <v>0.2397654509097619</v>
      </c>
      <c r="R2648" s="18">
        <f t="shared" si="125"/>
        <v>6.8075356342553961E-2</v>
      </c>
    </row>
    <row r="2649" spans="1:18" ht="18" customHeight="1" x14ac:dyDescent="0.2">
      <c r="A2649" s="16" t="str">
        <f>'Limiting Factor Scores'!A249</f>
        <v>UGR16</v>
      </c>
      <c r="B2649" s="16" t="str">
        <f>'Limiting Factor Scores'!B249</f>
        <v>Upper Grande Ronde</v>
      </c>
      <c r="C2649" s="16" t="str">
        <f>'Limiting Factor Scores'!C249</f>
        <v>Increased Sediment Quantity</v>
      </c>
      <c r="D2649" s="18">
        <f>'Limiting Factor Scores'!D249</f>
        <v>0.32700000000000001</v>
      </c>
      <c r="E2649" s="19">
        <f>'Limiting Factor Scores'!E249</f>
        <v>3.06</v>
      </c>
      <c r="F2649" s="18">
        <f>'Limiting Factor Scores'!F249</f>
        <v>0.5635</v>
      </c>
      <c r="G2649" s="18">
        <f>'Limiting Factor Scores'!G249</f>
        <v>0.66993307486838249</v>
      </c>
      <c r="H2649" s="18">
        <f>'Limiting Factor Scores'!H249</f>
        <v>0.22040666548473237</v>
      </c>
      <c r="I2649" s="17">
        <f>LFAT!A10</f>
        <v>1</v>
      </c>
      <c r="J2649" s="16" t="str">
        <f>LFAT!B10</f>
        <v>Protect Land (Easement and Acquisition)</v>
      </c>
      <c r="K2649" s="16" t="str">
        <f>LFAT!D10</f>
        <v>I</v>
      </c>
      <c r="L2649" s="19">
        <f>LFAT!F10</f>
        <v>0.5</v>
      </c>
      <c r="M2649" s="16" t="str">
        <f>LFAT!G10</f>
        <v>CD</v>
      </c>
      <c r="N2649" s="19">
        <f>LFAT!I10</f>
        <v>0.5</v>
      </c>
      <c r="O2649" s="18">
        <f>LFAT!J10</f>
        <v>0.25</v>
      </c>
      <c r="P2649" s="18">
        <f t="shared" si="123"/>
        <v>0.140875</v>
      </c>
      <c r="Q2649" s="18">
        <f t="shared" si="124"/>
        <v>0.16748326871709562</v>
      </c>
      <c r="R2649" s="18">
        <f t="shared" si="125"/>
        <v>5.5101666371183092E-2</v>
      </c>
    </row>
    <row r="2650" spans="1:18" ht="18" customHeight="1" x14ac:dyDescent="0.2">
      <c r="A2650" s="16" t="str">
        <f>'Limiting Factor Scores'!A250</f>
        <v>UGR16</v>
      </c>
      <c r="B2650" s="16" t="str">
        <f>'Limiting Factor Scores'!B250</f>
        <v>Upper Grande Ronde</v>
      </c>
      <c r="C2650" s="16" t="str">
        <f>'Limiting Factor Scores'!C250</f>
        <v>Non-Native Species Interactions and Competition</v>
      </c>
      <c r="D2650" s="18">
        <f>'Limiting Factor Scores'!D250</f>
        <v>0.32700000000000001</v>
      </c>
      <c r="E2650" s="19">
        <f>'Limiting Factor Scores'!E250</f>
        <v>1</v>
      </c>
      <c r="F2650" s="18">
        <f>'Limiting Factor Scores'!F250</f>
        <v>0.1</v>
      </c>
      <c r="G2650" s="18">
        <f>'Limiting Factor Scores'!G250</f>
        <v>0.13150071427169999</v>
      </c>
      <c r="H2650" s="18">
        <f>'Limiting Factor Scores'!H250</f>
        <v>4.6387285711623004E-2</v>
      </c>
      <c r="I2650" s="17">
        <f>LFAT!A16</f>
        <v>1</v>
      </c>
      <c r="J2650" s="16" t="str">
        <f>LFAT!B16</f>
        <v>Protect Land (Easement and Acquisition)</v>
      </c>
      <c r="K2650" s="16" t="str">
        <f>LFAT!D16</f>
        <v>I</v>
      </c>
      <c r="L2650" s="19">
        <f>LFAT!F16</f>
        <v>0.5</v>
      </c>
      <c r="M2650" s="16" t="str">
        <f>LFAT!G16</f>
        <v>R</v>
      </c>
      <c r="N2650" s="19">
        <f>LFAT!I16</f>
        <v>0.1</v>
      </c>
      <c r="O2650" s="18">
        <f>LFAT!J16</f>
        <v>0.05</v>
      </c>
      <c r="P2650" s="18">
        <f t="shared" si="123"/>
        <v>5.000000000000001E-3</v>
      </c>
      <c r="Q2650" s="18">
        <f t="shared" si="124"/>
        <v>6.575035713585E-3</v>
      </c>
      <c r="R2650" s="18">
        <f t="shared" si="125"/>
        <v>2.3193642855811503E-3</v>
      </c>
    </row>
    <row r="2651" spans="1:18" ht="18" customHeight="1" x14ac:dyDescent="0.2">
      <c r="A2651" s="16" t="str">
        <f>'Limiting Factor Scores'!A251</f>
        <v>UGR16</v>
      </c>
      <c r="B2651" s="16" t="str">
        <f>'Limiting Factor Scores'!B251</f>
        <v>Upper Grande Ronde</v>
      </c>
      <c r="C2651" s="16" t="str">
        <f>'Limiting Factor Scores'!C251</f>
        <v>Predation</v>
      </c>
      <c r="D2651" s="18">
        <f>'Limiting Factor Scores'!D251</f>
        <v>0.32700000000000001</v>
      </c>
      <c r="E2651" s="19">
        <f>'Limiting Factor Scores'!E251</f>
        <v>1</v>
      </c>
      <c r="F2651" s="18">
        <f>'Limiting Factor Scores'!F251</f>
        <v>0.1</v>
      </c>
      <c r="G2651" s="18">
        <f>'Limiting Factor Scores'!G251</f>
        <v>0.17564571433710002</v>
      </c>
      <c r="H2651" s="18">
        <f>'Limiting Factor Scores'!H251</f>
        <v>5.3702742869708997E-2</v>
      </c>
      <c r="I2651" s="17">
        <f>LFAT!A14</f>
        <v>1</v>
      </c>
      <c r="J2651" s="16" t="str">
        <f>LFAT!B14</f>
        <v>Protect Land (Easement and Acquisition)</v>
      </c>
      <c r="K2651" s="16" t="str">
        <f>LFAT!D14</f>
        <v>I</v>
      </c>
      <c r="L2651" s="19">
        <f>LFAT!F14</f>
        <v>0.5</v>
      </c>
      <c r="M2651" s="16" t="str">
        <f>LFAT!G14</f>
        <v>R</v>
      </c>
      <c r="N2651" s="19">
        <f>LFAT!I14</f>
        <v>0.1</v>
      </c>
      <c r="O2651" s="18">
        <f>LFAT!J14</f>
        <v>0.05</v>
      </c>
      <c r="P2651" s="18">
        <f t="shared" si="123"/>
        <v>5.000000000000001E-3</v>
      </c>
      <c r="Q2651" s="18">
        <f t="shared" si="124"/>
        <v>8.7822857168550015E-3</v>
      </c>
      <c r="R2651" s="18">
        <f t="shared" si="125"/>
        <v>2.6851371434854499E-3</v>
      </c>
    </row>
    <row r="2652" spans="1:18" ht="18" customHeight="1" x14ac:dyDescent="0.2">
      <c r="A2652" s="16" t="str">
        <f>'Limiting Factor Scores'!A252</f>
        <v>UGR16</v>
      </c>
      <c r="B2652" s="16" t="str">
        <f>'Limiting Factor Scores'!B252</f>
        <v>Upper Grande Ronde</v>
      </c>
      <c r="C2652" s="16" t="str">
        <f>'Limiting Factor Scores'!C252</f>
        <v>Riparian Condition</v>
      </c>
      <c r="D2652" s="18">
        <f>'Limiting Factor Scores'!D252</f>
        <v>0.32700000000000001</v>
      </c>
      <c r="E2652" s="19">
        <f>'Limiting Factor Scores'!E252</f>
        <v>3.29</v>
      </c>
      <c r="F2652" s="18">
        <f>'Limiting Factor Scores'!F252</f>
        <v>0.61524999999999996</v>
      </c>
      <c r="G2652" s="18">
        <f>'Limiting Factor Scores'!G252</f>
        <v>1.2487948983867314</v>
      </c>
      <c r="H2652" s="18">
        <f>'Limiting Factor Scores'!H252</f>
        <v>0.40322135848177992</v>
      </c>
      <c r="I2652" s="17">
        <f>LFAT!A3</f>
        <v>1</v>
      </c>
      <c r="J2652" s="16" t="str">
        <f>LFAT!B3</f>
        <v>Protect Land (Easement and Acquisition)</v>
      </c>
      <c r="K2652" s="16" t="str">
        <f>LFAT!D3</f>
        <v>I</v>
      </c>
      <c r="L2652" s="19">
        <f>LFAT!F3</f>
        <v>0.5</v>
      </c>
      <c r="M2652" s="16" t="str">
        <f>LFAT!G3</f>
        <v>C</v>
      </c>
      <c r="N2652" s="19">
        <f>LFAT!I3</f>
        <v>1</v>
      </c>
      <c r="O2652" s="18">
        <f>LFAT!J3</f>
        <v>0.5</v>
      </c>
      <c r="P2652" s="18">
        <f t="shared" si="123"/>
        <v>0.30762499999999998</v>
      </c>
      <c r="Q2652" s="18">
        <f t="shared" si="124"/>
        <v>0.62439744919336571</v>
      </c>
      <c r="R2652" s="18">
        <f t="shared" si="125"/>
        <v>0.20161067924088996</v>
      </c>
    </row>
    <row r="2653" spans="1:18" ht="18" customHeight="1" x14ac:dyDescent="0.2">
      <c r="A2653" s="16" t="str">
        <f>'Limiting Factor Scores'!A253</f>
        <v>UGR16</v>
      </c>
      <c r="B2653" s="16" t="str">
        <f>'Limiting Factor Scores'!B253</f>
        <v>Upper Grande Ronde</v>
      </c>
      <c r="C2653" s="16" t="str">
        <f>'Limiting Factor Scores'!C253</f>
        <v>Side Channel and Wetland Habitat</v>
      </c>
      <c r="D2653" s="18">
        <f>'Limiting Factor Scores'!D253</f>
        <v>0.32700000000000001</v>
      </c>
      <c r="E2653" s="19">
        <f>'Limiting Factor Scores'!E253</f>
        <v>2.61</v>
      </c>
      <c r="F2653" s="18">
        <f>'Limiting Factor Scores'!F253</f>
        <v>0.46224999999999999</v>
      </c>
      <c r="G2653" s="18">
        <f>'Limiting Factor Scores'!G253</f>
        <v>1.1617399068837331</v>
      </c>
      <c r="H2653" s="18">
        <f>'Limiting Factor Scores'!H253</f>
        <v>0.33861047359651547</v>
      </c>
      <c r="I2653" s="17">
        <f>LFAT!A5</f>
        <v>1</v>
      </c>
      <c r="J2653" s="16" t="str">
        <f>LFAT!B5</f>
        <v>Protect Land (Easement and Acquisition)</v>
      </c>
      <c r="K2653" s="16" t="str">
        <f>LFAT!D5</f>
        <v>I</v>
      </c>
      <c r="L2653" s="19">
        <f>LFAT!F5</f>
        <v>0.5</v>
      </c>
      <c r="M2653" s="16" t="str">
        <f>LFAT!G5</f>
        <v>CD</v>
      </c>
      <c r="N2653" s="19">
        <f>LFAT!I5</f>
        <v>0.5</v>
      </c>
      <c r="O2653" s="18">
        <f>LFAT!J5</f>
        <v>0.25</v>
      </c>
      <c r="P2653" s="18">
        <f t="shared" si="123"/>
        <v>0.1155625</v>
      </c>
      <c r="Q2653" s="18">
        <f t="shared" si="124"/>
        <v>0.29043497672093327</v>
      </c>
      <c r="R2653" s="18">
        <f t="shared" si="125"/>
        <v>8.4652618399128868E-2</v>
      </c>
    </row>
    <row r="2654" spans="1:18" ht="18" customHeight="1" x14ac:dyDescent="0.2">
      <c r="A2654" s="16" t="str">
        <f>'Limiting Factor Scores'!A254</f>
        <v>UGR16</v>
      </c>
      <c r="B2654" s="16" t="str">
        <f>'Limiting Factor Scores'!B254</f>
        <v>Upper Grande Ronde</v>
      </c>
      <c r="C2654" s="16" t="str">
        <f>'Limiting Factor Scores'!C254</f>
        <v>Summer Water Temperature</v>
      </c>
      <c r="D2654" s="18">
        <f>'Limiting Factor Scores'!D254</f>
        <v>0.32700000000000001</v>
      </c>
      <c r="E2654" s="19">
        <f>'Limiting Factor Scores'!E254</f>
        <v>2.29</v>
      </c>
      <c r="F2654" s="18">
        <f>'Limiting Factor Scores'!F254</f>
        <v>0.39024999999999999</v>
      </c>
      <c r="G2654" s="18">
        <f>'Limiting Factor Scores'!G254</f>
        <v>0.84952964998176983</v>
      </c>
      <c r="H2654" s="18">
        <f>'Limiting Factor Scores'!H254</f>
        <v>0.26585173574544241</v>
      </c>
      <c r="I2654" s="17">
        <f>LFAT!A11</f>
        <v>1</v>
      </c>
      <c r="J2654" s="16" t="str">
        <f>LFAT!B11</f>
        <v>Protect Land (Easement and Acquisition)</v>
      </c>
      <c r="K2654" s="16" t="str">
        <f>LFAT!D11</f>
        <v>I</v>
      </c>
      <c r="L2654" s="19">
        <f>LFAT!F11</f>
        <v>0.5</v>
      </c>
      <c r="M2654" s="16" t="str">
        <f>LFAT!G11</f>
        <v>R</v>
      </c>
      <c r="N2654" s="19">
        <f>LFAT!I11</f>
        <v>0.1</v>
      </c>
      <c r="O2654" s="18">
        <f>LFAT!J11</f>
        <v>0.05</v>
      </c>
      <c r="P2654" s="18">
        <f t="shared" si="123"/>
        <v>1.9512500000000002E-2</v>
      </c>
      <c r="Q2654" s="18">
        <f t="shared" si="124"/>
        <v>4.2476482499088496E-2</v>
      </c>
      <c r="R2654" s="18">
        <f t="shared" si="125"/>
        <v>1.3292586787272121E-2</v>
      </c>
    </row>
    <row r="2655" spans="1:18" ht="18" customHeight="1" x14ac:dyDescent="0.2">
      <c r="A2655" s="16" t="str">
        <f>'Limiting Factor Scores'!A255</f>
        <v>UGR16</v>
      </c>
      <c r="B2655" s="16" t="str">
        <f>'Limiting Factor Scores'!B255</f>
        <v>Upper Grande Ronde</v>
      </c>
      <c r="C2655" s="16" t="str">
        <f>'Limiting Factor Scores'!C255</f>
        <v>Water Quality</v>
      </c>
      <c r="D2655" s="18">
        <f>'Limiting Factor Scores'!D255</f>
        <v>0.32700000000000001</v>
      </c>
      <c r="E2655" s="19">
        <f>'Limiting Factor Scores'!E255</f>
        <v>1.26</v>
      </c>
      <c r="F2655" s="18">
        <f>'Limiting Factor Scores'!F255</f>
        <v>0.1585</v>
      </c>
      <c r="G2655" s="18">
        <f>'Limiting Factor Scores'!G255</f>
        <v>0.30172173222430354</v>
      </c>
      <c r="H2655" s="18">
        <f>'Limiting Factor Scores'!H255</f>
        <v>8.3752769915736158E-2</v>
      </c>
      <c r="I2655" s="17">
        <f>LFAT!A13</f>
        <v>1</v>
      </c>
      <c r="J2655" s="16" t="str">
        <f>LFAT!B13</f>
        <v>Protect Land (Easement and Acquisition)</v>
      </c>
      <c r="K2655" s="16" t="str">
        <f>LFAT!D13</f>
        <v>I</v>
      </c>
      <c r="L2655" s="19">
        <f>LFAT!F13</f>
        <v>0.5</v>
      </c>
      <c r="M2655" s="16" t="str">
        <f>LFAT!G13</f>
        <v>CD</v>
      </c>
      <c r="N2655" s="19">
        <f>LFAT!I13</f>
        <v>0.5</v>
      </c>
      <c r="O2655" s="18">
        <f>LFAT!J13</f>
        <v>0.25</v>
      </c>
      <c r="P2655" s="18">
        <f t="shared" si="123"/>
        <v>3.9625E-2</v>
      </c>
      <c r="Q2655" s="18">
        <f t="shared" si="124"/>
        <v>7.5430433056075885E-2</v>
      </c>
      <c r="R2655" s="18">
        <f t="shared" si="125"/>
        <v>2.093819247893404E-2</v>
      </c>
    </row>
    <row r="2656" spans="1:18" ht="18" customHeight="1" x14ac:dyDescent="0.2">
      <c r="A2656" s="16" t="str">
        <f>'Limiting Factor Scores'!A256</f>
        <v>UGR16</v>
      </c>
      <c r="B2656" s="16" t="str">
        <f>'Limiting Factor Scores'!B256</f>
        <v>Upper Grande Ronde</v>
      </c>
      <c r="C2656" s="16" t="str">
        <f>'Limiting Factor Scores'!C256</f>
        <v>Winter Water Temperature</v>
      </c>
      <c r="D2656" s="18">
        <f>'Limiting Factor Scores'!D256</f>
        <v>0.32700000000000001</v>
      </c>
      <c r="E2656" s="19">
        <f>'Limiting Factor Scores'!E256</f>
        <v>1.59</v>
      </c>
      <c r="F2656" s="18">
        <f>'Limiting Factor Scores'!F256</f>
        <v>0.23275000000000001</v>
      </c>
      <c r="G2656" s="18">
        <f>'Limiting Factor Scores'!G256</f>
        <v>0.36478076251087277</v>
      </c>
      <c r="H2656" s="18">
        <f>'Limiting Factor Scores'!H256</f>
        <v>9.9355189512286224E-2</v>
      </c>
      <c r="I2656" s="17">
        <f>LFAT!A12</f>
        <v>1</v>
      </c>
      <c r="J2656" s="16" t="str">
        <f>LFAT!B12</f>
        <v>Protect Land (Easement and Acquisition)</v>
      </c>
      <c r="K2656" s="16" t="str">
        <f>LFAT!D12</f>
        <v>I</v>
      </c>
      <c r="L2656" s="19">
        <f>LFAT!F12</f>
        <v>0.5</v>
      </c>
      <c r="M2656" s="16" t="str">
        <f>LFAT!G12</f>
        <v>R</v>
      </c>
      <c r="N2656" s="19">
        <f>LFAT!I12</f>
        <v>0.1</v>
      </c>
      <c r="O2656" s="18">
        <f>LFAT!J12</f>
        <v>0.05</v>
      </c>
      <c r="P2656" s="18">
        <f t="shared" si="123"/>
        <v>1.1637500000000002E-2</v>
      </c>
      <c r="Q2656" s="18">
        <f t="shared" si="124"/>
        <v>1.8239038125543641E-2</v>
      </c>
      <c r="R2656" s="18">
        <f t="shared" si="125"/>
        <v>4.9677594756143114E-3</v>
      </c>
    </row>
    <row r="2657" spans="1:18" ht="18" customHeight="1" x14ac:dyDescent="0.2">
      <c r="A2657" s="16" t="str">
        <f>'Limiting Factor Scores'!A242</f>
        <v>UGR16</v>
      </c>
      <c r="B2657" s="16" t="str">
        <f>'Limiting Factor Scores'!B242</f>
        <v>Upper Grande Ronde</v>
      </c>
      <c r="C2657" s="16" t="str">
        <f>'Limiting Factor Scores'!C242</f>
        <v>Altered Flow Timing</v>
      </c>
      <c r="D2657" s="18">
        <f>'Limiting Factor Scores'!D242</f>
        <v>0.32700000000000001</v>
      </c>
      <c r="E2657" s="19">
        <f>'Limiting Factor Scores'!E242</f>
        <v>1.26</v>
      </c>
      <c r="F2657" s="18">
        <f>'Limiting Factor Scores'!F242</f>
        <v>0.1585</v>
      </c>
      <c r="G2657" s="18">
        <f>'Limiting Factor Scores'!G242</f>
        <v>0.27173466429311849</v>
      </c>
      <c r="H2657" s="18">
        <f>'Limiting Factor Scores'!H242</f>
        <v>7.5622942620544489E-2</v>
      </c>
      <c r="I2657" s="17">
        <f>LFAT!A23</f>
        <v>2</v>
      </c>
      <c r="J2657" s="16" t="str">
        <f>LFAT!B23</f>
        <v>Instream Complexity Improvement</v>
      </c>
      <c r="K2657" s="16" t="str">
        <f>LFAT!D23</f>
        <v>N</v>
      </c>
      <c r="L2657" s="19">
        <f>LFAT!F23</f>
        <v>0.1</v>
      </c>
      <c r="M2657" s="16" t="str">
        <f>LFAT!G23</f>
        <v>CD</v>
      </c>
      <c r="N2657" s="19">
        <f>LFAT!I23</f>
        <v>0.5</v>
      </c>
      <c r="O2657" s="18">
        <f>LFAT!J23</f>
        <v>0.05</v>
      </c>
      <c r="P2657" s="18">
        <f t="shared" si="123"/>
        <v>7.9249999999999998E-3</v>
      </c>
      <c r="Q2657" s="18">
        <f t="shared" si="124"/>
        <v>1.3586733214655925E-2</v>
      </c>
      <c r="R2657" s="18">
        <f t="shared" si="125"/>
        <v>3.7811471310272246E-3</v>
      </c>
    </row>
    <row r="2658" spans="1:18" ht="18" customHeight="1" x14ac:dyDescent="0.2">
      <c r="A2658" s="16" t="str">
        <f>'Limiting Factor Scores'!A243</f>
        <v>UGR16</v>
      </c>
      <c r="B2658" s="16" t="str">
        <f>'Limiting Factor Scores'!B243</f>
        <v>Upper Grande Ronde</v>
      </c>
      <c r="C2658" s="16" t="str">
        <f>'Limiting Factor Scores'!C243</f>
        <v>Altered Primary Productivity</v>
      </c>
      <c r="D2658" s="18">
        <f>'Limiting Factor Scores'!D243</f>
        <v>0.32700000000000001</v>
      </c>
      <c r="E2658" s="19">
        <f>'Limiting Factor Scores'!E243</f>
        <v>3.56</v>
      </c>
      <c r="F2658" s="18">
        <f>'Limiting Factor Scores'!F243</f>
        <v>0.67600000000000005</v>
      </c>
      <c r="G2658" s="18">
        <f>'Limiting Factor Scores'!G243</f>
        <v>0.80368191412782009</v>
      </c>
      <c r="H2658" s="18">
        <f>'Limiting Factor Scores'!H243</f>
        <v>0.23016250023392501</v>
      </c>
      <c r="I2658" s="17">
        <f>LFAT!A30</f>
        <v>2</v>
      </c>
      <c r="J2658" s="16" t="str">
        <f>LFAT!B30</f>
        <v>Instream Complexity Improvement</v>
      </c>
      <c r="K2658" s="16" t="str">
        <f>LFAT!D30</f>
        <v>N</v>
      </c>
      <c r="L2658" s="19">
        <f>LFAT!F30</f>
        <v>0.1</v>
      </c>
      <c r="M2658" s="16" t="str">
        <f>LFAT!G30</f>
        <v>R</v>
      </c>
      <c r="N2658" s="19">
        <f>LFAT!I30</f>
        <v>0.1</v>
      </c>
      <c r="O2658" s="18">
        <f>LFAT!J30</f>
        <v>0.01</v>
      </c>
      <c r="P2658" s="18">
        <f t="shared" si="123"/>
        <v>6.7600000000000004E-3</v>
      </c>
      <c r="Q2658" s="18">
        <f t="shared" si="124"/>
        <v>8.0368191412782015E-3</v>
      </c>
      <c r="R2658" s="18">
        <f t="shared" si="125"/>
        <v>2.3016250023392502E-3</v>
      </c>
    </row>
    <row r="2659" spans="1:18" ht="18" customHeight="1" x14ac:dyDescent="0.2">
      <c r="A2659" s="16" t="str">
        <f>'Limiting Factor Scores'!A244</f>
        <v>UGR16</v>
      </c>
      <c r="B2659" s="16" t="str">
        <f>'Limiting Factor Scores'!B244</f>
        <v>Upper Grande Ronde</v>
      </c>
      <c r="C2659" s="16" t="str">
        <f>'Limiting Factor Scores'!C244</f>
        <v>Anthropogenic Barriers</v>
      </c>
      <c r="D2659" s="18">
        <f>'Limiting Factor Scores'!D244</f>
        <v>0.32700000000000001</v>
      </c>
      <c r="E2659" s="19">
        <f>'Limiting Factor Scores'!E244</f>
        <v>1.82</v>
      </c>
      <c r="F2659" s="18">
        <f>'Limiting Factor Scores'!F244</f>
        <v>0.28449999999999998</v>
      </c>
      <c r="G2659" s="18">
        <f>'Limiting Factor Scores'!G244</f>
        <v>0.49373146060796402</v>
      </c>
      <c r="H2659" s="18">
        <f>'Limiting Factor Scores'!H244</f>
        <v>0.15637266123946433</v>
      </c>
      <c r="I2659" s="17">
        <f>LFAT!A17</f>
        <v>2</v>
      </c>
      <c r="J2659" s="16" t="str">
        <f>LFAT!B17</f>
        <v>Instream Complexity Improvement</v>
      </c>
      <c r="K2659" s="16" t="str">
        <f>LFAT!D17</f>
        <v>N</v>
      </c>
      <c r="L2659" s="19">
        <f>LFAT!F17</f>
        <v>0.1</v>
      </c>
      <c r="M2659" s="16" t="str">
        <f>LFAT!G17</f>
        <v>R</v>
      </c>
      <c r="N2659" s="19">
        <f>LFAT!I17</f>
        <v>0.1</v>
      </c>
      <c r="O2659" s="18">
        <f>LFAT!J17</f>
        <v>0.01</v>
      </c>
      <c r="P2659" s="18">
        <f t="shared" si="123"/>
        <v>2.8449999999999999E-3</v>
      </c>
      <c r="Q2659" s="18">
        <f t="shared" si="124"/>
        <v>4.9373146060796404E-3</v>
      </c>
      <c r="R2659" s="18">
        <f t="shared" si="125"/>
        <v>1.5637266123946433E-3</v>
      </c>
    </row>
    <row r="2660" spans="1:18" ht="18" customHeight="1" x14ac:dyDescent="0.2">
      <c r="A2660" s="16" t="str">
        <f>'Limiting Factor Scores'!A245</f>
        <v>UGR16</v>
      </c>
      <c r="B2660" s="16" t="str">
        <f>'Limiting Factor Scores'!B245</f>
        <v>Upper Grande Ronde</v>
      </c>
      <c r="C2660" s="16" t="str">
        <f>'Limiting Factor Scores'!C245</f>
        <v>Channel and Habitat Structure</v>
      </c>
      <c r="D2660" s="18">
        <f>'Limiting Factor Scores'!D245</f>
        <v>0.32700000000000001</v>
      </c>
      <c r="E2660" s="19">
        <f>'Limiting Factor Scores'!E245</f>
        <v>3.1</v>
      </c>
      <c r="F2660" s="18">
        <f>'Limiting Factor Scores'!F245</f>
        <v>0.57250000000000001</v>
      </c>
      <c r="G2660" s="18">
        <f>'Limiting Factor Scores'!G245</f>
        <v>1.6313796426164473</v>
      </c>
      <c r="H2660" s="18">
        <f>'Limiting Factor Scores'!H245</f>
        <v>0.49386675686105419</v>
      </c>
      <c r="I2660" s="17">
        <f>LFAT!A21</f>
        <v>2</v>
      </c>
      <c r="J2660" s="16" t="str">
        <f>LFAT!B21</f>
        <v>Instream Complexity Improvement</v>
      </c>
      <c r="K2660" s="16" t="str">
        <f>LFAT!D21</f>
        <v>D</v>
      </c>
      <c r="L2660" s="19">
        <f>LFAT!F21</f>
        <v>1</v>
      </c>
      <c r="M2660" s="16" t="str">
        <f>LFAT!G21</f>
        <v>C</v>
      </c>
      <c r="N2660" s="19">
        <f>LFAT!I21</f>
        <v>1</v>
      </c>
      <c r="O2660" s="18">
        <f>LFAT!J21</f>
        <v>1</v>
      </c>
      <c r="P2660" s="18">
        <f t="shared" si="123"/>
        <v>0.57250000000000001</v>
      </c>
      <c r="Q2660" s="18">
        <f t="shared" si="124"/>
        <v>1.6313796426164473</v>
      </c>
      <c r="R2660" s="18">
        <f t="shared" si="125"/>
        <v>0.49386675686105419</v>
      </c>
    </row>
    <row r="2661" spans="1:18" ht="18" customHeight="1" x14ac:dyDescent="0.2">
      <c r="A2661" s="16" t="str">
        <f>'Limiting Factor Scores'!A246</f>
        <v>UGR16</v>
      </c>
      <c r="B2661" s="16" t="str">
        <f>'Limiting Factor Scores'!B246</f>
        <v>Upper Grande Ronde</v>
      </c>
      <c r="C2661" s="16" t="str">
        <f>'Limiting Factor Scores'!C246</f>
        <v>Decreased Sediment Quantity</v>
      </c>
      <c r="D2661" s="18">
        <f>'Limiting Factor Scores'!D246</f>
        <v>0.32700000000000001</v>
      </c>
      <c r="E2661" s="19">
        <f>'Limiting Factor Scores'!E246</f>
        <v>2.72</v>
      </c>
      <c r="F2661" s="18">
        <f>'Limiting Factor Scores'!F246</f>
        <v>0.48699999999999999</v>
      </c>
      <c r="G2661" s="18">
        <f>'Limiting Factor Scores'!G246</f>
        <v>0.82468232149682108</v>
      </c>
      <c r="H2661" s="18">
        <f>'Limiting Factor Scores'!H246</f>
        <v>0.24566433239968513</v>
      </c>
      <c r="I2661" s="17">
        <f>LFAT!A24</f>
        <v>2</v>
      </c>
      <c r="J2661" s="16" t="str">
        <f>LFAT!B24</f>
        <v>Instream Complexity Improvement</v>
      </c>
      <c r="K2661" s="16" t="str">
        <f>LFAT!D24</f>
        <v>I</v>
      </c>
      <c r="L2661" s="19">
        <f>LFAT!F24</f>
        <v>0.5</v>
      </c>
      <c r="M2661" s="16" t="str">
        <f>LFAT!G24</f>
        <v>CD</v>
      </c>
      <c r="N2661" s="19">
        <f>LFAT!I24</f>
        <v>0.5</v>
      </c>
      <c r="O2661" s="18">
        <f>LFAT!J24</f>
        <v>0.25</v>
      </c>
      <c r="P2661" s="18">
        <f t="shared" si="123"/>
        <v>0.12175</v>
      </c>
      <c r="Q2661" s="18">
        <f t="shared" si="124"/>
        <v>0.20617058037420527</v>
      </c>
      <c r="R2661" s="18">
        <f t="shared" si="125"/>
        <v>6.1416083099921283E-2</v>
      </c>
    </row>
    <row r="2662" spans="1:18" ht="18" customHeight="1" x14ac:dyDescent="0.2">
      <c r="A2662" s="16" t="str">
        <f>'Limiting Factor Scores'!A247</f>
        <v>UGR16</v>
      </c>
      <c r="B2662" s="16" t="str">
        <f>'Limiting Factor Scores'!B247</f>
        <v>Upper Grande Ronde</v>
      </c>
      <c r="C2662" s="16" t="str">
        <f>'Limiting Factor Scores'!C247</f>
        <v>Decreased Water Quantity</v>
      </c>
      <c r="D2662" s="18">
        <f>'Limiting Factor Scores'!D247</f>
        <v>0.32700000000000001</v>
      </c>
      <c r="E2662" s="19">
        <f>'Limiting Factor Scores'!E247</f>
        <v>1.82</v>
      </c>
      <c r="F2662" s="18">
        <f>'Limiting Factor Scores'!F247</f>
        <v>0.28449999999999998</v>
      </c>
      <c r="G2662" s="18">
        <f>'Limiting Factor Scores'!G247</f>
        <v>0.69707173939203582</v>
      </c>
      <c r="H2662" s="18">
        <f>'Limiting Factor Scores'!H247</f>
        <v>0.20146635838771032</v>
      </c>
      <c r="I2662" s="17">
        <f>LFAT!A22</f>
        <v>2</v>
      </c>
      <c r="J2662" s="16" t="str">
        <f>LFAT!B22</f>
        <v>Instream Complexity Improvement</v>
      </c>
      <c r="K2662" s="16" t="str">
        <f>LFAT!D22</f>
        <v>N</v>
      </c>
      <c r="L2662" s="19">
        <f>LFAT!F22</f>
        <v>0.1</v>
      </c>
      <c r="M2662" s="16" t="str">
        <f>LFAT!G22</f>
        <v>R</v>
      </c>
      <c r="N2662" s="19">
        <f>LFAT!I22</f>
        <v>0.1</v>
      </c>
      <c r="O2662" s="18">
        <f>LFAT!J22</f>
        <v>0.01</v>
      </c>
      <c r="P2662" s="18">
        <f t="shared" si="123"/>
        <v>2.8449999999999999E-3</v>
      </c>
      <c r="Q2662" s="18">
        <f t="shared" si="124"/>
        <v>6.9707173939203585E-3</v>
      </c>
      <c r="R2662" s="18">
        <f t="shared" si="125"/>
        <v>2.0146635838771032E-3</v>
      </c>
    </row>
    <row r="2663" spans="1:18" ht="18" customHeight="1" x14ac:dyDescent="0.2">
      <c r="A2663" s="16" t="str">
        <f>'Limiting Factor Scores'!A248</f>
        <v>UGR16</v>
      </c>
      <c r="B2663" s="16" t="str">
        <f>'Limiting Factor Scores'!B248</f>
        <v>Upper Grande Ronde</v>
      </c>
      <c r="C2663" s="16" t="str">
        <f>'Limiting Factor Scores'!C248</f>
        <v>Floodplain Condition</v>
      </c>
      <c r="D2663" s="18">
        <f>'Limiting Factor Scores'!D248</f>
        <v>0.32700000000000001</v>
      </c>
      <c r="E2663" s="19">
        <f>'Limiting Factor Scores'!E248</f>
        <v>2.7</v>
      </c>
      <c r="F2663" s="18">
        <f>'Limiting Factor Scores'!F248</f>
        <v>0.48249999999999998</v>
      </c>
      <c r="G2663" s="18">
        <f>'Limiting Factor Scores'!G248</f>
        <v>0.95906180363904758</v>
      </c>
      <c r="H2663" s="18">
        <f>'Limiting Factor Scores'!H248</f>
        <v>0.27230142537021584</v>
      </c>
      <c r="I2663" s="17">
        <f>LFAT!A19</f>
        <v>2</v>
      </c>
      <c r="J2663" s="16" t="str">
        <f>LFAT!B19</f>
        <v>Instream Complexity Improvement</v>
      </c>
      <c r="K2663" s="16" t="str">
        <f>LFAT!D19</f>
        <v>I</v>
      </c>
      <c r="L2663" s="19">
        <f>LFAT!F19</f>
        <v>0.5</v>
      </c>
      <c r="M2663" s="16" t="str">
        <f>LFAT!G19</f>
        <v>C</v>
      </c>
      <c r="N2663" s="19">
        <f>LFAT!I19</f>
        <v>1</v>
      </c>
      <c r="O2663" s="18">
        <f>LFAT!J19</f>
        <v>0.5</v>
      </c>
      <c r="P2663" s="18">
        <f t="shared" si="123"/>
        <v>0.24124999999999999</v>
      </c>
      <c r="Q2663" s="18">
        <f t="shared" si="124"/>
        <v>0.47953090181952379</v>
      </c>
      <c r="R2663" s="18">
        <f t="shared" si="125"/>
        <v>0.13615071268510792</v>
      </c>
    </row>
    <row r="2664" spans="1:18" ht="18" customHeight="1" x14ac:dyDescent="0.2">
      <c r="A2664" s="16" t="str">
        <f>'Limiting Factor Scores'!A249</f>
        <v>UGR16</v>
      </c>
      <c r="B2664" s="16" t="str">
        <f>'Limiting Factor Scores'!B249</f>
        <v>Upper Grande Ronde</v>
      </c>
      <c r="C2664" s="16" t="str">
        <f>'Limiting Factor Scores'!C249</f>
        <v>Increased Sediment Quantity</v>
      </c>
      <c r="D2664" s="18">
        <f>'Limiting Factor Scores'!D249</f>
        <v>0.32700000000000001</v>
      </c>
      <c r="E2664" s="19">
        <f>'Limiting Factor Scores'!E249</f>
        <v>3.06</v>
      </c>
      <c r="F2664" s="18">
        <f>'Limiting Factor Scores'!F249</f>
        <v>0.5635</v>
      </c>
      <c r="G2664" s="18">
        <f>'Limiting Factor Scores'!G249</f>
        <v>0.66993307486838249</v>
      </c>
      <c r="H2664" s="18">
        <f>'Limiting Factor Scores'!H249</f>
        <v>0.22040666548473237</v>
      </c>
      <c r="I2664" s="17">
        <f>LFAT!A25</f>
        <v>2</v>
      </c>
      <c r="J2664" s="16" t="str">
        <f>LFAT!B25</f>
        <v>Instream Complexity Improvement</v>
      </c>
      <c r="K2664" s="16" t="str">
        <f>LFAT!D25</f>
        <v>I</v>
      </c>
      <c r="L2664" s="19">
        <f>LFAT!F25</f>
        <v>0.5</v>
      </c>
      <c r="M2664" s="16" t="str">
        <f>LFAT!G25</f>
        <v>C</v>
      </c>
      <c r="N2664" s="19">
        <f>LFAT!I25</f>
        <v>1</v>
      </c>
      <c r="O2664" s="18">
        <f>LFAT!J25</f>
        <v>0.5</v>
      </c>
      <c r="P2664" s="18">
        <f t="shared" si="123"/>
        <v>0.28175</v>
      </c>
      <c r="Q2664" s="18">
        <f t="shared" si="124"/>
        <v>0.33496653743419125</v>
      </c>
      <c r="R2664" s="18">
        <f t="shared" si="125"/>
        <v>0.11020333274236618</v>
      </c>
    </row>
    <row r="2665" spans="1:18" ht="18" customHeight="1" x14ac:dyDescent="0.2">
      <c r="A2665" s="16" t="str">
        <f>'Limiting Factor Scores'!A250</f>
        <v>UGR16</v>
      </c>
      <c r="B2665" s="16" t="str">
        <f>'Limiting Factor Scores'!B250</f>
        <v>Upper Grande Ronde</v>
      </c>
      <c r="C2665" s="16" t="str">
        <f>'Limiting Factor Scores'!C250</f>
        <v>Non-Native Species Interactions and Competition</v>
      </c>
      <c r="D2665" s="18">
        <f>'Limiting Factor Scores'!D250</f>
        <v>0.32700000000000001</v>
      </c>
      <c r="E2665" s="19">
        <f>'Limiting Factor Scores'!E250</f>
        <v>1</v>
      </c>
      <c r="F2665" s="18">
        <f>'Limiting Factor Scores'!F250</f>
        <v>0.1</v>
      </c>
      <c r="G2665" s="18">
        <f>'Limiting Factor Scores'!G250</f>
        <v>0.13150071427169999</v>
      </c>
      <c r="H2665" s="18">
        <f>'Limiting Factor Scores'!H250</f>
        <v>4.6387285711623004E-2</v>
      </c>
      <c r="I2665" s="17">
        <f>LFAT!A31</f>
        <v>2</v>
      </c>
      <c r="J2665" s="16" t="str">
        <f>LFAT!B31</f>
        <v>Instream Complexity Improvement</v>
      </c>
      <c r="K2665" s="16" t="str">
        <f>LFAT!D31</f>
        <v>I</v>
      </c>
      <c r="L2665" s="19">
        <f>LFAT!F31</f>
        <v>0.5</v>
      </c>
      <c r="M2665" s="16" t="str">
        <f>LFAT!G31</f>
        <v>CD</v>
      </c>
      <c r="N2665" s="19">
        <f>LFAT!I31</f>
        <v>0.5</v>
      </c>
      <c r="O2665" s="18">
        <f>LFAT!J31</f>
        <v>0.25</v>
      </c>
      <c r="P2665" s="18">
        <f t="shared" si="123"/>
        <v>2.5000000000000001E-2</v>
      </c>
      <c r="Q2665" s="18">
        <f t="shared" si="124"/>
        <v>3.2875178567924997E-2</v>
      </c>
      <c r="R2665" s="18">
        <f t="shared" si="125"/>
        <v>1.1596821427905751E-2</v>
      </c>
    </row>
    <row r="2666" spans="1:18" ht="18" customHeight="1" x14ac:dyDescent="0.2">
      <c r="A2666" s="16" t="str">
        <f>'Limiting Factor Scores'!A251</f>
        <v>UGR16</v>
      </c>
      <c r="B2666" s="16" t="str">
        <f>'Limiting Factor Scores'!B251</f>
        <v>Upper Grande Ronde</v>
      </c>
      <c r="C2666" s="16" t="str">
        <f>'Limiting Factor Scores'!C251</f>
        <v>Predation</v>
      </c>
      <c r="D2666" s="18">
        <f>'Limiting Factor Scores'!D251</f>
        <v>0.32700000000000001</v>
      </c>
      <c r="E2666" s="19">
        <f>'Limiting Factor Scores'!E251</f>
        <v>1</v>
      </c>
      <c r="F2666" s="18">
        <f>'Limiting Factor Scores'!F251</f>
        <v>0.1</v>
      </c>
      <c r="G2666" s="18">
        <f>'Limiting Factor Scores'!G251</f>
        <v>0.17564571433710002</v>
      </c>
      <c r="H2666" s="18">
        <f>'Limiting Factor Scores'!H251</f>
        <v>5.3702742869708997E-2</v>
      </c>
      <c r="I2666" s="17">
        <f>LFAT!A29</f>
        <v>2</v>
      </c>
      <c r="J2666" s="16" t="str">
        <f>LFAT!B29</f>
        <v>Instream Complexity Improvement</v>
      </c>
      <c r="K2666" s="16" t="str">
        <f>LFAT!D29</f>
        <v>I</v>
      </c>
      <c r="L2666" s="19">
        <f>LFAT!F29</f>
        <v>0.5</v>
      </c>
      <c r="M2666" s="16" t="str">
        <f>LFAT!G29</f>
        <v>CD</v>
      </c>
      <c r="N2666" s="19">
        <f>LFAT!I29</f>
        <v>0.5</v>
      </c>
      <c r="O2666" s="18">
        <f>LFAT!J29</f>
        <v>0.25</v>
      </c>
      <c r="P2666" s="18">
        <f t="shared" si="123"/>
        <v>2.5000000000000001E-2</v>
      </c>
      <c r="Q2666" s="18">
        <f t="shared" si="124"/>
        <v>4.3911428584275006E-2</v>
      </c>
      <c r="R2666" s="18">
        <f t="shared" si="125"/>
        <v>1.3425685717427249E-2</v>
      </c>
    </row>
    <row r="2667" spans="1:18" ht="18" customHeight="1" x14ac:dyDescent="0.2">
      <c r="A2667" s="16" t="str">
        <f>'Limiting Factor Scores'!A252</f>
        <v>UGR16</v>
      </c>
      <c r="B2667" s="16" t="str">
        <f>'Limiting Factor Scores'!B252</f>
        <v>Upper Grande Ronde</v>
      </c>
      <c r="C2667" s="16" t="str">
        <f>'Limiting Factor Scores'!C252</f>
        <v>Riparian Condition</v>
      </c>
      <c r="D2667" s="18">
        <f>'Limiting Factor Scores'!D252</f>
        <v>0.32700000000000001</v>
      </c>
      <c r="E2667" s="19">
        <f>'Limiting Factor Scores'!E252</f>
        <v>3.29</v>
      </c>
      <c r="F2667" s="18">
        <f>'Limiting Factor Scores'!F252</f>
        <v>0.61524999999999996</v>
      </c>
      <c r="G2667" s="18">
        <f>'Limiting Factor Scores'!G252</f>
        <v>1.2487948983867314</v>
      </c>
      <c r="H2667" s="18">
        <f>'Limiting Factor Scores'!H252</f>
        <v>0.40322135848177992</v>
      </c>
      <c r="I2667" s="17">
        <f>LFAT!A18</f>
        <v>2</v>
      </c>
      <c r="J2667" s="16" t="str">
        <f>LFAT!B18</f>
        <v>Instream Complexity Improvement</v>
      </c>
      <c r="K2667" s="16" t="str">
        <f>LFAT!D18</f>
        <v>I</v>
      </c>
      <c r="L2667" s="19">
        <f>LFAT!F18</f>
        <v>0.5</v>
      </c>
      <c r="M2667" s="16" t="str">
        <f>LFAT!G18</f>
        <v>CD</v>
      </c>
      <c r="N2667" s="19">
        <f>LFAT!I18</f>
        <v>0.5</v>
      </c>
      <c r="O2667" s="18">
        <f>LFAT!J18</f>
        <v>0.25</v>
      </c>
      <c r="P2667" s="18">
        <f t="shared" si="123"/>
        <v>0.15381249999999999</v>
      </c>
      <c r="Q2667" s="18">
        <f t="shared" si="124"/>
        <v>0.31219872459668285</v>
      </c>
      <c r="R2667" s="18">
        <f t="shared" si="125"/>
        <v>0.10080533962044498</v>
      </c>
    </row>
    <row r="2668" spans="1:18" ht="18" customHeight="1" x14ac:dyDescent="0.2">
      <c r="A2668" s="16" t="str">
        <f>'Limiting Factor Scores'!A253</f>
        <v>UGR16</v>
      </c>
      <c r="B2668" s="16" t="str">
        <f>'Limiting Factor Scores'!B253</f>
        <v>Upper Grande Ronde</v>
      </c>
      <c r="C2668" s="16" t="str">
        <f>'Limiting Factor Scores'!C253</f>
        <v>Side Channel and Wetland Habitat</v>
      </c>
      <c r="D2668" s="18">
        <f>'Limiting Factor Scores'!D253</f>
        <v>0.32700000000000001</v>
      </c>
      <c r="E2668" s="19">
        <f>'Limiting Factor Scores'!E253</f>
        <v>2.61</v>
      </c>
      <c r="F2668" s="18">
        <f>'Limiting Factor Scores'!F253</f>
        <v>0.46224999999999999</v>
      </c>
      <c r="G2668" s="18">
        <f>'Limiting Factor Scores'!G253</f>
        <v>1.1617399068837331</v>
      </c>
      <c r="H2668" s="18">
        <f>'Limiting Factor Scores'!H253</f>
        <v>0.33861047359651547</v>
      </c>
      <c r="I2668" s="17">
        <f>LFAT!A20</f>
        <v>2</v>
      </c>
      <c r="J2668" s="16" t="str">
        <f>LFAT!B20</f>
        <v>Instream Complexity Improvement</v>
      </c>
      <c r="K2668" s="16" t="str">
        <f>LFAT!D20</f>
        <v>D</v>
      </c>
      <c r="L2668" s="19">
        <f>LFAT!F20</f>
        <v>1</v>
      </c>
      <c r="M2668" s="16" t="str">
        <f>LFAT!G20</f>
        <v>C</v>
      </c>
      <c r="N2668" s="19">
        <f>LFAT!I20</f>
        <v>1</v>
      </c>
      <c r="O2668" s="18">
        <f>LFAT!J20</f>
        <v>1</v>
      </c>
      <c r="P2668" s="18">
        <f t="shared" si="123"/>
        <v>0.46224999999999999</v>
      </c>
      <c r="Q2668" s="18">
        <f t="shared" si="124"/>
        <v>1.1617399068837331</v>
      </c>
      <c r="R2668" s="18">
        <f t="shared" si="125"/>
        <v>0.33861047359651547</v>
      </c>
    </row>
    <row r="2669" spans="1:18" ht="18" customHeight="1" x14ac:dyDescent="0.2">
      <c r="A2669" s="16" t="str">
        <f>'Limiting Factor Scores'!A254</f>
        <v>UGR16</v>
      </c>
      <c r="B2669" s="16" t="str">
        <f>'Limiting Factor Scores'!B254</f>
        <v>Upper Grande Ronde</v>
      </c>
      <c r="C2669" s="16" t="str">
        <f>'Limiting Factor Scores'!C254</f>
        <v>Summer Water Temperature</v>
      </c>
      <c r="D2669" s="18">
        <f>'Limiting Factor Scores'!D254</f>
        <v>0.32700000000000001</v>
      </c>
      <c r="E2669" s="19">
        <f>'Limiting Factor Scores'!E254</f>
        <v>2.29</v>
      </c>
      <c r="F2669" s="18">
        <f>'Limiting Factor Scores'!F254</f>
        <v>0.39024999999999999</v>
      </c>
      <c r="G2669" s="18">
        <f>'Limiting Factor Scores'!G254</f>
        <v>0.84952964998176983</v>
      </c>
      <c r="H2669" s="18">
        <f>'Limiting Factor Scores'!H254</f>
        <v>0.26585173574544241</v>
      </c>
      <c r="I2669" s="17">
        <f>LFAT!A26</f>
        <v>2</v>
      </c>
      <c r="J2669" s="16" t="str">
        <f>LFAT!B26</f>
        <v>Instream Complexity Improvement</v>
      </c>
      <c r="K2669" s="16" t="str">
        <f>LFAT!D26</f>
        <v>I</v>
      </c>
      <c r="L2669" s="19">
        <f>LFAT!F26</f>
        <v>0.5</v>
      </c>
      <c r="M2669" s="16" t="str">
        <f>LFAT!G26</f>
        <v>CD</v>
      </c>
      <c r="N2669" s="19">
        <f>LFAT!I26</f>
        <v>0.5</v>
      </c>
      <c r="O2669" s="18">
        <f>LFAT!J26</f>
        <v>0.25</v>
      </c>
      <c r="P2669" s="18">
        <f t="shared" si="123"/>
        <v>9.7562499999999996E-2</v>
      </c>
      <c r="Q2669" s="18">
        <f t="shared" si="124"/>
        <v>0.21238241249544246</v>
      </c>
      <c r="R2669" s="18">
        <f t="shared" si="125"/>
        <v>6.6462933936360602E-2</v>
      </c>
    </row>
    <row r="2670" spans="1:18" ht="18" customHeight="1" x14ac:dyDescent="0.2">
      <c r="A2670" s="16" t="str">
        <f>'Limiting Factor Scores'!A255</f>
        <v>UGR16</v>
      </c>
      <c r="B2670" s="16" t="str">
        <f>'Limiting Factor Scores'!B255</f>
        <v>Upper Grande Ronde</v>
      </c>
      <c r="C2670" s="16" t="str">
        <f>'Limiting Factor Scores'!C255</f>
        <v>Water Quality</v>
      </c>
      <c r="D2670" s="18">
        <f>'Limiting Factor Scores'!D255</f>
        <v>0.32700000000000001</v>
      </c>
      <c r="E2670" s="19">
        <f>'Limiting Factor Scores'!E255</f>
        <v>1.26</v>
      </c>
      <c r="F2670" s="18">
        <f>'Limiting Factor Scores'!F255</f>
        <v>0.1585</v>
      </c>
      <c r="G2670" s="18">
        <f>'Limiting Factor Scores'!G255</f>
        <v>0.30172173222430354</v>
      </c>
      <c r="H2670" s="18">
        <f>'Limiting Factor Scores'!H255</f>
        <v>8.3752769915736158E-2</v>
      </c>
      <c r="I2670" s="17">
        <f>LFAT!A28</f>
        <v>2</v>
      </c>
      <c r="J2670" s="16" t="str">
        <f>LFAT!B28</f>
        <v>Instream Complexity Improvement</v>
      </c>
      <c r="K2670" s="16" t="str">
        <f>LFAT!D28</f>
        <v>N</v>
      </c>
      <c r="L2670" s="19">
        <f>LFAT!F28</f>
        <v>0.1</v>
      </c>
      <c r="M2670" s="16" t="str">
        <f>LFAT!G28</f>
        <v>R</v>
      </c>
      <c r="N2670" s="19">
        <f>LFAT!I28</f>
        <v>0.1</v>
      </c>
      <c r="O2670" s="18">
        <f>LFAT!J28</f>
        <v>0.01</v>
      </c>
      <c r="P2670" s="18">
        <f t="shared" si="123"/>
        <v>1.585E-3</v>
      </c>
      <c r="Q2670" s="18">
        <f t="shared" si="124"/>
        <v>3.0172173222430356E-3</v>
      </c>
      <c r="R2670" s="18">
        <f t="shared" si="125"/>
        <v>8.3752769915736158E-4</v>
      </c>
    </row>
    <row r="2671" spans="1:18" ht="18" customHeight="1" x14ac:dyDescent="0.2">
      <c r="A2671" s="16" t="str">
        <f>'Limiting Factor Scores'!A256</f>
        <v>UGR16</v>
      </c>
      <c r="B2671" s="16" t="str">
        <f>'Limiting Factor Scores'!B256</f>
        <v>Upper Grande Ronde</v>
      </c>
      <c r="C2671" s="16" t="str">
        <f>'Limiting Factor Scores'!C256</f>
        <v>Winter Water Temperature</v>
      </c>
      <c r="D2671" s="18">
        <f>'Limiting Factor Scores'!D256</f>
        <v>0.32700000000000001</v>
      </c>
      <c r="E2671" s="19">
        <f>'Limiting Factor Scores'!E256</f>
        <v>1.59</v>
      </c>
      <c r="F2671" s="18">
        <f>'Limiting Factor Scores'!F256</f>
        <v>0.23275000000000001</v>
      </c>
      <c r="G2671" s="18">
        <f>'Limiting Factor Scores'!G256</f>
        <v>0.36478076251087277</v>
      </c>
      <c r="H2671" s="18">
        <f>'Limiting Factor Scores'!H256</f>
        <v>9.9355189512286224E-2</v>
      </c>
      <c r="I2671" s="17">
        <f>LFAT!A27</f>
        <v>2</v>
      </c>
      <c r="J2671" s="16" t="str">
        <f>LFAT!B27</f>
        <v>Instream Complexity Improvement</v>
      </c>
      <c r="K2671" s="16" t="str">
        <f>LFAT!D27</f>
        <v>I</v>
      </c>
      <c r="L2671" s="19">
        <f>LFAT!F27</f>
        <v>0.5</v>
      </c>
      <c r="M2671" s="16" t="str">
        <f>LFAT!G27</f>
        <v>CD</v>
      </c>
      <c r="N2671" s="19">
        <f>LFAT!I27</f>
        <v>0.5</v>
      </c>
      <c r="O2671" s="18">
        <f>LFAT!J27</f>
        <v>0.25</v>
      </c>
      <c r="P2671" s="18">
        <f t="shared" si="123"/>
        <v>5.8187500000000003E-2</v>
      </c>
      <c r="Q2671" s="18">
        <f t="shared" si="124"/>
        <v>9.1195190627718192E-2</v>
      </c>
      <c r="R2671" s="18">
        <f t="shared" si="125"/>
        <v>2.4838797378071556E-2</v>
      </c>
    </row>
    <row r="2672" spans="1:18" ht="18" customHeight="1" x14ac:dyDescent="0.2">
      <c r="A2672" s="16" t="str">
        <f>'Limiting Factor Scores'!A242</f>
        <v>UGR16</v>
      </c>
      <c r="B2672" s="16" t="str">
        <f>'Limiting Factor Scores'!B242</f>
        <v>Upper Grande Ronde</v>
      </c>
      <c r="C2672" s="16" t="str">
        <f>'Limiting Factor Scores'!C242</f>
        <v>Altered Flow Timing</v>
      </c>
      <c r="D2672" s="18">
        <f>'Limiting Factor Scores'!D242</f>
        <v>0.32700000000000001</v>
      </c>
      <c r="E2672" s="19">
        <f>'Limiting Factor Scores'!E242</f>
        <v>1.26</v>
      </c>
      <c r="F2672" s="18">
        <f>'Limiting Factor Scores'!F242</f>
        <v>0.1585</v>
      </c>
      <c r="G2672" s="18">
        <f>'Limiting Factor Scores'!G242</f>
        <v>0.27173466429311849</v>
      </c>
      <c r="H2672" s="18">
        <f>'Limiting Factor Scores'!H242</f>
        <v>7.5622942620544489E-2</v>
      </c>
      <c r="I2672" s="17">
        <f>LFAT!A38</f>
        <v>3</v>
      </c>
      <c r="J2672" s="16" t="str">
        <f>LFAT!B38</f>
        <v>Floodplain – Reconnect and Restore</v>
      </c>
      <c r="K2672" s="16" t="str">
        <f>LFAT!D38</f>
        <v>I</v>
      </c>
      <c r="L2672" s="19">
        <f>LFAT!F38</f>
        <v>0.5</v>
      </c>
      <c r="M2672" s="16" t="str">
        <f>LFAT!G38</f>
        <v>CD</v>
      </c>
      <c r="N2672" s="19">
        <f>LFAT!I38</f>
        <v>0.5</v>
      </c>
      <c r="O2672" s="18">
        <f>LFAT!J38</f>
        <v>0.25</v>
      </c>
      <c r="P2672" s="18">
        <f t="shared" si="123"/>
        <v>3.9625E-2</v>
      </c>
      <c r="Q2672" s="18">
        <f t="shared" si="124"/>
        <v>6.7933666073279622E-2</v>
      </c>
      <c r="R2672" s="18">
        <f t="shared" si="125"/>
        <v>1.8905735655136122E-2</v>
      </c>
    </row>
    <row r="2673" spans="1:18" ht="18" customHeight="1" x14ac:dyDescent="0.2">
      <c r="A2673" s="16" t="str">
        <f>'Limiting Factor Scores'!A243</f>
        <v>UGR16</v>
      </c>
      <c r="B2673" s="16" t="str">
        <f>'Limiting Factor Scores'!B243</f>
        <v>Upper Grande Ronde</v>
      </c>
      <c r="C2673" s="16" t="str">
        <f>'Limiting Factor Scores'!C243</f>
        <v>Altered Primary Productivity</v>
      </c>
      <c r="D2673" s="18">
        <f>'Limiting Factor Scores'!D243</f>
        <v>0.32700000000000001</v>
      </c>
      <c r="E2673" s="19">
        <f>'Limiting Factor Scores'!E243</f>
        <v>3.56</v>
      </c>
      <c r="F2673" s="18">
        <f>'Limiting Factor Scores'!F243</f>
        <v>0.67600000000000005</v>
      </c>
      <c r="G2673" s="18">
        <f>'Limiting Factor Scores'!G243</f>
        <v>0.80368191412782009</v>
      </c>
      <c r="H2673" s="18">
        <f>'Limiting Factor Scores'!H243</f>
        <v>0.23016250023392501</v>
      </c>
      <c r="I2673" s="17">
        <f>LFAT!A45</f>
        <v>3</v>
      </c>
      <c r="J2673" s="16" t="str">
        <f>LFAT!B45</f>
        <v>Floodplain – Reconnect and Restore</v>
      </c>
      <c r="K2673" s="16" t="str">
        <f>LFAT!D45</f>
        <v>I</v>
      </c>
      <c r="L2673" s="19">
        <f>LFAT!F45</f>
        <v>0.5</v>
      </c>
      <c r="M2673" s="16" t="str">
        <f>LFAT!G45</f>
        <v>C</v>
      </c>
      <c r="N2673" s="19">
        <f>LFAT!I45</f>
        <v>1</v>
      </c>
      <c r="O2673" s="18">
        <f>LFAT!J45</f>
        <v>0.5</v>
      </c>
      <c r="P2673" s="18">
        <f t="shared" si="123"/>
        <v>0.33800000000000002</v>
      </c>
      <c r="Q2673" s="18">
        <f t="shared" si="124"/>
        <v>0.40184095706391004</v>
      </c>
      <c r="R2673" s="18">
        <f t="shared" si="125"/>
        <v>0.11508125011696251</v>
      </c>
    </row>
    <row r="2674" spans="1:18" ht="18" customHeight="1" x14ac:dyDescent="0.2">
      <c r="A2674" s="16" t="str">
        <f>'Limiting Factor Scores'!A244</f>
        <v>UGR16</v>
      </c>
      <c r="B2674" s="16" t="str">
        <f>'Limiting Factor Scores'!B244</f>
        <v>Upper Grande Ronde</v>
      </c>
      <c r="C2674" s="16" t="str">
        <f>'Limiting Factor Scores'!C244</f>
        <v>Anthropogenic Barriers</v>
      </c>
      <c r="D2674" s="18">
        <f>'Limiting Factor Scores'!D244</f>
        <v>0.32700000000000001</v>
      </c>
      <c r="E2674" s="19">
        <f>'Limiting Factor Scores'!E244</f>
        <v>1.82</v>
      </c>
      <c r="F2674" s="18">
        <f>'Limiting Factor Scores'!F244</f>
        <v>0.28449999999999998</v>
      </c>
      <c r="G2674" s="18">
        <f>'Limiting Factor Scores'!G244</f>
        <v>0.49373146060796402</v>
      </c>
      <c r="H2674" s="18">
        <f>'Limiting Factor Scores'!H244</f>
        <v>0.15637266123946433</v>
      </c>
      <c r="I2674" s="17">
        <f>LFAT!A32</f>
        <v>3</v>
      </c>
      <c r="J2674" s="16" t="str">
        <f>LFAT!B32</f>
        <v>Floodplain – Reconnect and Restore</v>
      </c>
      <c r="K2674" s="16" t="str">
        <f>LFAT!D32</f>
        <v>N</v>
      </c>
      <c r="L2674" s="19">
        <f>LFAT!F32</f>
        <v>0.1</v>
      </c>
      <c r="M2674" s="16" t="str">
        <f>LFAT!G32</f>
        <v>R</v>
      </c>
      <c r="N2674" s="19">
        <f>LFAT!I32</f>
        <v>0.1</v>
      </c>
      <c r="O2674" s="18">
        <f>LFAT!J32</f>
        <v>0.01</v>
      </c>
      <c r="P2674" s="18">
        <f t="shared" si="123"/>
        <v>2.8449999999999999E-3</v>
      </c>
      <c r="Q2674" s="18">
        <f t="shared" si="124"/>
        <v>4.9373146060796404E-3</v>
      </c>
      <c r="R2674" s="18">
        <f t="shared" si="125"/>
        <v>1.5637266123946433E-3</v>
      </c>
    </row>
    <row r="2675" spans="1:18" ht="18" customHeight="1" x14ac:dyDescent="0.2">
      <c r="A2675" s="16" t="str">
        <f>'Limiting Factor Scores'!A245</f>
        <v>UGR16</v>
      </c>
      <c r="B2675" s="16" t="str">
        <f>'Limiting Factor Scores'!B245</f>
        <v>Upper Grande Ronde</v>
      </c>
      <c r="C2675" s="16" t="str">
        <f>'Limiting Factor Scores'!C245</f>
        <v>Channel and Habitat Structure</v>
      </c>
      <c r="D2675" s="18">
        <f>'Limiting Factor Scores'!D245</f>
        <v>0.32700000000000001</v>
      </c>
      <c r="E2675" s="19">
        <f>'Limiting Factor Scores'!E245</f>
        <v>3.1</v>
      </c>
      <c r="F2675" s="18">
        <f>'Limiting Factor Scores'!F245</f>
        <v>0.57250000000000001</v>
      </c>
      <c r="G2675" s="18">
        <f>'Limiting Factor Scores'!G245</f>
        <v>1.6313796426164473</v>
      </c>
      <c r="H2675" s="18">
        <f>'Limiting Factor Scores'!H245</f>
        <v>0.49386675686105419</v>
      </c>
      <c r="I2675" s="17">
        <f>LFAT!A36</f>
        <v>3</v>
      </c>
      <c r="J2675" s="16" t="str">
        <f>LFAT!B36</f>
        <v>Floodplain – Reconnect and Restore</v>
      </c>
      <c r="K2675" s="16" t="str">
        <f>LFAT!D36</f>
        <v>I</v>
      </c>
      <c r="L2675" s="19">
        <f>LFAT!F36</f>
        <v>0.5</v>
      </c>
      <c r="M2675" s="16" t="str">
        <f>LFAT!G36</f>
        <v>C</v>
      </c>
      <c r="N2675" s="19">
        <f>LFAT!I36</f>
        <v>1</v>
      </c>
      <c r="O2675" s="18">
        <f>LFAT!J36</f>
        <v>0.5</v>
      </c>
      <c r="P2675" s="18">
        <f t="shared" si="123"/>
        <v>0.28625</v>
      </c>
      <c r="Q2675" s="18">
        <f t="shared" si="124"/>
        <v>0.81568982130822365</v>
      </c>
      <c r="R2675" s="18">
        <f t="shared" si="125"/>
        <v>0.2469333784305271</v>
      </c>
    </row>
    <row r="2676" spans="1:18" ht="18" customHeight="1" x14ac:dyDescent="0.2">
      <c r="A2676" s="16" t="str">
        <f>'Limiting Factor Scores'!A246</f>
        <v>UGR16</v>
      </c>
      <c r="B2676" s="16" t="str">
        <f>'Limiting Factor Scores'!B246</f>
        <v>Upper Grande Ronde</v>
      </c>
      <c r="C2676" s="16" t="str">
        <f>'Limiting Factor Scores'!C246</f>
        <v>Decreased Sediment Quantity</v>
      </c>
      <c r="D2676" s="18">
        <f>'Limiting Factor Scores'!D246</f>
        <v>0.32700000000000001</v>
      </c>
      <c r="E2676" s="19">
        <f>'Limiting Factor Scores'!E246</f>
        <v>2.72</v>
      </c>
      <c r="F2676" s="18">
        <f>'Limiting Factor Scores'!F246</f>
        <v>0.48699999999999999</v>
      </c>
      <c r="G2676" s="18">
        <f>'Limiting Factor Scores'!G246</f>
        <v>0.82468232149682108</v>
      </c>
      <c r="H2676" s="18">
        <f>'Limiting Factor Scores'!H246</f>
        <v>0.24566433239968513</v>
      </c>
      <c r="I2676" s="17">
        <f>LFAT!A39</f>
        <v>3</v>
      </c>
      <c r="J2676" s="16" t="str">
        <f>LFAT!B39</f>
        <v>Floodplain – Reconnect and Restore</v>
      </c>
      <c r="K2676" s="16" t="str">
        <f>LFAT!D39</f>
        <v>D</v>
      </c>
      <c r="L2676" s="19">
        <f>LFAT!F39</f>
        <v>1</v>
      </c>
      <c r="M2676" s="16" t="str">
        <f>LFAT!G39</f>
        <v>C</v>
      </c>
      <c r="N2676" s="19">
        <f>LFAT!I39</f>
        <v>1</v>
      </c>
      <c r="O2676" s="18">
        <f>LFAT!J39</f>
        <v>1</v>
      </c>
      <c r="P2676" s="18">
        <f t="shared" si="123"/>
        <v>0.48699999999999999</v>
      </c>
      <c r="Q2676" s="18">
        <f t="shared" si="124"/>
        <v>0.82468232149682108</v>
      </c>
      <c r="R2676" s="18">
        <f t="shared" si="125"/>
        <v>0.24566433239968513</v>
      </c>
    </row>
    <row r="2677" spans="1:18" ht="18" customHeight="1" x14ac:dyDescent="0.2">
      <c r="A2677" s="16" t="str">
        <f>'Limiting Factor Scores'!A247</f>
        <v>UGR16</v>
      </c>
      <c r="B2677" s="16" t="str">
        <f>'Limiting Factor Scores'!B247</f>
        <v>Upper Grande Ronde</v>
      </c>
      <c r="C2677" s="16" t="str">
        <f>'Limiting Factor Scores'!C247</f>
        <v>Decreased Water Quantity</v>
      </c>
      <c r="D2677" s="18">
        <f>'Limiting Factor Scores'!D247</f>
        <v>0.32700000000000001</v>
      </c>
      <c r="E2677" s="19">
        <f>'Limiting Factor Scores'!E247</f>
        <v>1.82</v>
      </c>
      <c r="F2677" s="18">
        <f>'Limiting Factor Scores'!F247</f>
        <v>0.28449999999999998</v>
      </c>
      <c r="G2677" s="18">
        <f>'Limiting Factor Scores'!G247</f>
        <v>0.69707173939203582</v>
      </c>
      <c r="H2677" s="18">
        <f>'Limiting Factor Scores'!H247</f>
        <v>0.20146635838771032</v>
      </c>
      <c r="I2677" s="17">
        <f>LFAT!A37</f>
        <v>3</v>
      </c>
      <c r="J2677" s="16" t="str">
        <f>LFAT!B37</f>
        <v>Floodplain – Reconnect and Restore</v>
      </c>
      <c r="K2677" s="16" t="str">
        <f>LFAT!D37</f>
        <v>I</v>
      </c>
      <c r="L2677" s="19">
        <f>LFAT!F37</f>
        <v>0.5</v>
      </c>
      <c r="M2677" s="16" t="str">
        <f>LFAT!G37</f>
        <v>CD</v>
      </c>
      <c r="N2677" s="19">
        <f>LFAT!I37</f>
        <v>0.5</v>
      </c>
      <c r="O2677" s="18">
        <f>LFAT!J37</f>
        <v>0.25</v>
      </c>
      <c r="P2677" s="18">
        <f t="shared" si="123"/>
        <v>7.1124999999999994E-2</v>
      </c>
      <c r="Q2677" s="18">
        <f t="shared" si="124"/>
        <v>0.17426793484800895</v>
      </c>
      <c r="R2677" s="18">
        <f t="shared" si="125"/>
        <v>5.036658959692758E-2</v>
      </c>
    </row>
    <row r="2678" spans="1:18" ht="18" customHeight="1" x14ac:dyDescent="0.2">
      <c r="A2678" s="16" t="str">
        <f>'Limiting Factor Scores'!A248</f>
        <v>UGR16</v>
      </c>
      <c r="B2678" s="16" t="str">
        <f>'Limiting Factor Scores'!B248</f>
        <v>Upper Grande Ronde</v>
      </c>
      <c r="C2678" s="16" t="str">
        <f>'Limiting Factor Scores'!C248</f>
        <v>Floodplain Condition</v>
      </c>
      <c r="D2678" s="18">
        <f>'Limiting Factor Scores'!D248</f>
        <v>0.32700000000000001</v>
      </c>
      <c r="E2678" s="19">
        <f>'Limiting Factor Scores'!E248</f>
        <v>2.7</v>
      </c>
      <c r="F2678" s="18">
        <f>'Limiting Factor Scores'!F248</f>
        <v>0.48249999999999998</v>
      </c>
      <c r="G2678" s="18">
        <f>'Limiting Factor Scores'!G248</f>
        <v>0.95906180363904758</v>
      </c>
      <c r="H2678" s="18">
        <f>'Limiting Factor Scores'!H248</f>
        <v>0.27230142537021584</v>
      </c>
      <c r="I2678" s="17">
        <f>LFAT!A34</f>
        <v>3</v>
      </c>
      <c r="J2678" s="16" t="str">
        <f>LFAT!B34</f>
        <v>Floodplain – Reconnect and Restore</v>
      </c>
      <c r="K2678" s="16" t="str">
        <f>LFAT!D34</f>
        <v>D</v>
      </c>
      <c r="L2678" s="19">
        <f>LFAT!F34</f>
        <v>1</v>
      </c>
      <c r="M2678" s="16" t="str">
        <f>LFAT!G34</f>
        <v>C</v>
      </c>
      <c r="N2678" s="19">
        <f>LFAT!I34</f>
        <v>1</v>
      </c>
      <c r="O2678" s="18">
        <f>LFAT!J34</f>
        <v>1</v>
      </c>
      <c r="P2678" s="18">
        <f t="shared" si="123"/>
        <v>0.48249999999999998</v>
      </c>
      <c r="Q2678" s="18">
        <f t="shared" si="124"/>
        <v>0.95906180363904758</v>
      </c>
      <c r="R2678" s="18">
        <f t="shared" si="125"/>
        <v>0.27230142537021584</v>
      </c>
    </row>
    <row r="2679" spans="1:18" ht="18" customHeight="1" x14ac:dyDescent="0.2">
      <c r="A2679" s="16" t="str">
        <f>'Limiting Factor Scores'!A249</f>
        <v>UGR16</v>
      </c>
      <c r="B2679" s="16" t="str">
        <f>'Limiting Factor Scores'!B249</f>
        <v>Upper Grande Ronde</v>
      </c>
      <c r="C2679" s="16" t="str">
        <f>'Limiting Factor Scores'!C249</f>
        <v>Increased Sediment Quantity</v>
      </c>
      <c r="D2679" s="18">
        <f>'Limiting Factor Scores'!D249</f>
        <v>0.32700000000000001</v>
      </c>
      <c r="E2679" s="19">
        <f>'Limiting Factor Scores'!E249</f>
        <v>3.06</v>
      </c>
      <c r="F2679" s="18">
        <f>'Limiting Factor Scores'!F249</f>
        <v>0.5635</v>
      </c>
      <c r="G2679" s="18">
        <f>'Limiting Factor Scores'!G249</f>
        <v>0.66993307486838249</v>
      </c>
      <c r="H2679" s="18">
        <f>'Limiting Factor Scores'!H249</f>
        <v>0.22040666548473237</v>
      </c>
      <c r="I2679" s="17">
        <f>LFAT!A40</f>
        <v>3</v>
      </c>
      <c r="J2679" s="16" t="str">
        <f>LFAT!B40</f>
        <v>Floodplain – Reconnect and Restore</v>
      </c>
      <c r="K2679" s="16" t="str">
        <f>LFAT!D40</f>
        <v>D</v>
      </c>
      <c r="L2679" s="19">
        <f>LFAT!F40</f>
        <v>1</v>
      </c>
      <c r="M2679" s="16" t="str">
        <f>LFAT!G40</f>
        <v>CD</v>
      </c>
      <c r="N2679" s="19">
        <f>LFAT!I40</f>
        <v>0.5</v>
      </c>
      <c r="O2679" s="18">
        <f>LFAT!J40</f>
        <v>0.5</v>
      </c>
      <c r="P2679" s="18">
        <f t="shared" si="123"/>
        <v>0.28175</v>
      </c>
      <c r="Q2679" s="18">
        <f t="shared" si="124"/>
        <v>0.33496653743419125</v>
      </c>
      <c r="R2679" s="18">
        <f t="shared" si="125"/>
        <v>0.11020333274236618</v>
      </c>
    </row>
    <row r="2680" spans="1:18" ht="18" customHeight="1" x14ac:dyDescent="0.2">
      <c r="A2680" s="16" t="str">
        <f>'Limiting Factor Scores'!A250</f>
        <v>UGR16</v>
      </c>
      <c r="B2680" s="16" t="str">
        <f>'Limiting Factor Scores'!B250</f>
        <v>Upper Grande Ronde</v>
      </c>
      <c r="C2680" s="16" t="str">
        <f>'Limiting Factor Scores'!C250</f>
        <v>Non-Native Species Interactions and Competition</v>
      </c>
      <c r="D2680" s="18">
        <f>'Limiting Factor Scores'!D250</f>
        <v>0.32700000000000001</v>
      </c>
      <c r="E2680" s="19">
        <f>'Limiting Factor Scores'!E250</f>
        <v>1</v>
      </c>
      <c r="F2680" s="18">
        <f>'Limiting Factor Scores'!F250</f>
        <v>0.1</v>
      </c>
      <c r="G2680" s="18">
        <f>'Limiting Factor Scores'!G250</f>
        <v>0.13150071427169999</v>
      </c>
      <c r="H2680" s="18">
        <f>'Limiting Factor Scores'!H250</f>
        <v>4.6387285711623004E-2</v>
      </c>
      <c r="I2680" s="17">
        <f>LFAT!A46</f>
        <v>3</v>
      </c>
      <c r="J2680" s="16" t="str">
        <f>LFAT!B46</f>
        <v>Floodplain – Reconnect and Restore</v>
      </c>
      <c r="K2680" s="16" t="str">
        <f>LFAT!D46</f>
        <v>N</v>
      </c>
      <c r="L2680" s="19">
        <f>LFAT!F46</f>
        <v>0.1</v>
      </c>
      <c r="M2680" s="16" t="str">
        <f>LFAT!G46</f>
        <v>CD</v>
      </c>
      <c r="N2680" s="19">
        <f>LFAT!I46</f>
        <v>0.5</v>
      </c>
      <c r="O2680" s="18">
        <f>LFAT!J46</f>
        <v>0.05</v>
      </c>
      <c r="P2680" s="18">
        <f t="shared" si="123"/>
        <v>5.000000000000001E-3</v>
      </c>
      <c r="Q2680" s="18">
        <f t="shared" si="124"/>
        <v>6.575035713585E-3</v>
      </c>
      <c r="R2680" s="18">
        <f t="shared" si="125"/>
        <v>2.3193642855811503E-3</v>
      </c>
    </row>
    <row r="2681" spans="1:18" ht="18" customHeight="1" x14ac:dyDescent="0.2">
      <c r="A2681" s="16" t="str">
        <f>'Limiting Factor Scores'!A251</f>
        <v>UGR16</v>
      </c>
      <c r="B2681" s="16" t="str">
        <f>'Limiting Factor Scores'!B251</f>
        <v>Upper Grande Ronde</v>
      </c>
      <c r="C2681" s="16" t="str">
        <f>'Limiting Factor Scores'!C251</f>
        <v>Predation</v>
      </c>
      <c r="D2681" s="18">
        <f>'Limiting Factor Scores'!D251</f>
        <v>0.32700000000000001</v>
      </c>
      <c r="E2681" s="19">
        <f>'Limiting Factor Scores'!E251</f>
        <v>1</v>
      </c>
      <c r="F2681" s="18">
        <f>'Limiting Factor Scores'!F251</f>
        <v>0.1</v>
      </c>
      <c r="G2681" s="18">
        <f>'Limiting Factor Scores'!G251</f>
        <v>0.17564571433710002</v>
      </c>
      <c r="H2681" s="18">
        <f>'Limiting Factor Scores'!H251</f>
        <v>5.3702742869708997E-2</v>
      </c>
      <c r="I2681" s="17">
        <f>LFAT!A44</f>
        <v>3</v>
      </c>
      <c r="J2681" s="16" t="str">
        <f>LFAT!B44</f>
        <v>Floodplain – Reconnect and Restore</v>
      </c>
      <c r="K2681" s="16" t="str">
        <f>LFAT!D44</f>
        <v>N</v>
      </c>
      <c r="L2681" s="19">
        <f>LFAT!F44</f>
        <v>0.1</v>
      </c>
      <c r="M2681" s="16" t="str">
        <f>LFAT!G44</f>
        <v>R</v>
      </c>
      <c r="N2681" s="19">
        <f>LFAT!I44</f>
        <v>0.1</v>
      </c>
      <c r="O2681" s="18">
        <f>LFAT!J44</f>
        <v>0.01</v>
      </c>
      <c r="P2681" s="18">
        <f t="shared" si="123"/>
        <v>1E-3</v>
      </c>
      <c r="Q2681" s="18">
        <f t="shared" si="124"/>
        <v>1.7564571433710003E-3</v>
      </c>
      <c r="R2681" s="18">
        <f t="shared" si="125"/>
        <v>5.3702742869709001E-4</v>
      </c>
    </row>
    <row r="2682" spans="1:18" ht="18" customHeight="1" x14ac:dyDescent="0.2">
      <c r="A2682" s="16" t="str">
        <f>'Limiting Factor Scores'!A252</f>
        <v>UGR16</v>
      </c>
      <c r="B2682" s="16" t="str">
        <f>'Limiting Factor Scores'!B252</f>
        <v>Upper Grande Ronde</v>
      </c>
      <c r="C2682" s="16" t="str">
        <f>'Limiting Factor Scores'!C252</f>
        <v>Riparian Condition</v>
      </c>
      <c r="D2682" s="18">
        <f>'Limiting Factor Scores'!D252</f>
        <v>0.32700000000000001</v>
      </c>
      <c r="E2682" s="19">
        <f>'Limiting Factor Scores'!E252</f>
        <v>3.29</v>
      </c>
      <c r="F2682" s="18">
        <f>'Limiting Factor Scores'!F252</f>
        <v>0.61524999999999996</v>
      </c>
      <c r="G2682" s="18">
        <f>'Limiting Factor Scores'!G252</f>
        <v>1.2487948983867314</v>
      </c>
      <c r="H2682" s="18">
        <f>'Limiting Factor Scores'!H252</f>
        <v>0.40322135848177992</v>
      </c>
      <c r="I2682" s="17">
        <f>LFAT!A33</f>
        <v>3</v>
      </c>
      <c r="J2682" s="16" t="str">
        <f>LFAT!B33</f>
        <v>Floodplain – Reconnect and Restore</v>
      </c>
      <c r="K2682" s="16" t="str">
        <f>LFAT!D33</f>
        <v>I</v>
      </c>
      <c r="L2682" s="19">
        <f>LFAT!F33</f>
        <v>0.5</v>
      </c>
      <c r="M2682" s="16" t="str">
        <f>LFAT!G33</f>
        <v>C</v>
      </c>
      <c r="N2682" s="19">
        <f>LFAT!I33</f>
        <v>1</v>
      </c>
      <c r="O2682" s="18">
        <f>LFAT!J33</f>
        <v>0.5</v>
      </c>
      <c r="P2682" s="18">
        <f t="shared" si="123"/>
        <v>0.30762499999999998</v>
      </c>
      <c r="Q2682" s="18">
        <f t="shared" si="124"/>
        <v>0.62439744919336571</v>
      </c>
      <c r="R2682" s="18">
        <f t="shared" si="125"/>
        <v>0.20161067924088996</v>
      </c>
    </row>
    <row r="2683" spans="1:18" ht="18" customHeight="1" x14ac:dyDescent="0.2">
      <c r="A2683" s="16" t="str">
        <f>'Limiting Factor Scores'!A253</f>
        <v>UGR16</v>
      </c>
      <c r="B2683" s="16" t="str">
        <f>'Limiting Factor Scores'!B253</f>
        <v>Upper Grande Ronde</v>
      </c>
      <c r="C2683" s="16" t="str">
        <f>'Limiting Factor Scores'!C253</f>
        <v>Side Channel and Wetland Habitat</v>
      </c>
      <c r="D2683" s="18">
        <f>'Limiting Factor Scores'!D253</f>
        <v>0.32700000000000001</v>
      </c>
      <c r="E2683" s="19">
        <f>'Limiting Factor Scores'!E253</f>
        <v>2.61</v>
      </c>
      <c r="F2683" s="18">
        <f>'Limiting Factor Scores'!F253</f>
        <v>0.46224999999999999</v>
      </c>
      <c r="G2683" s="18">
        <f>'Limiting Factor Scores'!G253</f>
        <v>1.1617399068837331</v>
      </c>
      <c r="H2683" s="18">
        <f>'Limiting Factor Scores'!H253</f>
        <v>0.33861047359651547</v>
      </c>
      <c r="I2683" s="17">
        <f>LFAT!A35</f>
        <v>3</v>
      </c>
      <c r="J2683" s="16" t="str">
        <f>LFAT!B35</f>
        <v>Floodplain – Reconnect and Restore</v>
      </c>
      <c r="K2683" s="16" t="str">
        <f>LFAT!D35</f>
        <v>D</v>
      </c>
      <c r="L2683" s="19">
        <f>LFAT!F35</f>
        <v>1</v>
      </c>
      <c r="M2683" s="16" t="str">
        <f>LFAT!G35</f>
        <v>C</v>
      </c>
      <c r="N2683" s="19">
        <f>LFAT!I35</f>
        <v>1</v>
      </c>
      <c r="O2683" s="18">
        <f>LFAT!J35</f>
        <v>1</v>
      </c>
      <c r="P2683" s="18">
        <f t="shared" si="123"/>
        <v>0.46224999999999999</v>
      </c>
      <c r="Q2683" s="18">
        <f t="shared" si="124"/>
        <v>1.1617399068837331</v>
      </c>
      <c r="R2683" s="18">
        <f t="shared" si="125"/>
        <v>0.33861047359651547</v>
      </c>
    </row>
    <row r="2684" spans="1:18" ht="18" customHeight="1" x14ac:dyDescent="0.2">
      <c r="A2684" s="16" t="str">
        <f>'Limiting Factor Scores'!A254</f>
        <v>UGR16</v>
      </c>
      <c r="B2684" s="16" t="str">
        <f>'Limiting Factor Scores'!B254</f>
        <v>Upper Grande Ronde</v>
      </c>
      <c r="C2684" s="16" t="str">
        <f>'Limiting Factor Scores'!C254</f>
        <v>Summer Water Temperature</v>
      </c>
      <c r="D2684" s="18">
        <f>'Limiting Factor Scores'!D254</f>
        <v>0.32700000000000001</v>
      </c>
      <c r="E2684" s="19">
        <f>'Limiting Factor Scores'!E254</f>
        <v>2.29</v>
      </c>
      <c r="F2684" s="18">
        <f>'Limiting Factor Scores'!F254</f>
        <v>0.39024999999999999</v>
      </c>
      <c r="G2684" s="18">
        <f>'Limiting Factor Scores'!G254</f>
        <v>0.84952964998176983</v>
      </c>
      <c r="H2684" s="18">
        <f>'Limiting Factor Scores'!H254</f>
        <v>0.26585173574544241</v>
      </c>
      <c r="I2684" s="17">
        <f>LFAT!A41</f>
        <v>3</v>
      </c>
      <c r="J2684" s="16" t="str">
        <f>LFAT!B41</f>
        <v>Floodplain – Reconnect and Restore</v>
      </c>
      <c r="K2684" s="16" t="str">
        <f>LFAT!D41</f>
        <v>D</v>
      </c>
      <c r="L2684" s="19">
        <f>LFAT!F41</f>
        <v>1</v>
      </c>
      <c r="M2684" s="16" t="str">
        <f>LFAT!G41</f>
        <v>CD</v>
      </c>
      <c r="N2684" s="19">
        <f>LFAT!I41</f>
        <v>0.5</v>
      </c>
      <c r="O2684" s="18">
        <f>LFAT!J41</f>
        <v>0.5</v>
      </c>
      <c r="P2684" s="18">
        <f t="shared" si="123"/>
        <v>0.19512499999999999</v>
      </c>
      <c r="Q2684" s="18">
        <f t="shared" si="124"/>
        <v>0.42476482499088491</v>
      </c>
      <c r="R2684" s="18">
        <f t="shared" si="125"/>
        <v>0.1329258678727212</v>
      </c>
    </row>
    <row r="2685" spans="1:18" ht="18" customHeight="1" x14ac:dyDescent="0.2">
      <c r="A2685" s="16" t="str">
        <f>'Limiting Factor Scores'!A255</f>
        <v>UGR16</v>
      </c>
      <c r="B2685" s="16" t="str">
        <f>'Limiting Factor Scores'!B255</f>
        <v>Upper Grande Ronde</v>
      </c>
      <c r="C2685" s="16" t="str">
        <f>'Limiting Factor Scores'!C255</f>
        <v>Water Quality</v>
      </c>
      <c r="D2685" s="18">
        <f>'Limiting Factor Scores'!D255</f>
        <v>0.32700000000000001</v>
      </c>
      <c r="E2685" s="19">
        <f>'Limiting Factor Scores'!E255</f>
        <v>1.26</v>
      </c>
      <c r="F2685" s="18">
        <f>'Limiting Factor Scores'!F255</f>
        <v>0.1585</v>
      </c>
      <c r="G2685" s="18">
        <f>'Limiting Factor Scores'!G255</f>
        <v>0.30172173222430354</v>
      </c>
      <c r="H2685" s="18">
        <f>'Limiting Factor Scores'!H255</f>
        <v>8.3752769915736158E-2</v>
      </c>
      <c r="I2685" s="17">
        <f>LFAT!A43</f>
        <v>3</v>
      </c>
      <c r="J2685" s="16" t="str">
        <f>LFAT!B43</f>
        <v>Floodplain – Reconnect and Restore</v>
      </c>
      <c r="K2685" s="16" t="str">
        <f>LFAT!D43</f>
        <v>I</v>
      </c>
      <c r="L2685" s="19">
        <f>LFAT!F43</f>
        <v>0.5</v>
      </c>
      <c r="M2685" s="16" t="str">
        <f>LFAT!G43</f>
        <v>CD</v>
      </c>
      <c r="N2685" s="19">
        <f>LFAT!I43</f>
        <v>0.5</v>
      </c>
      <c r="O2685" s="18">
        <f>LFAT!J43</f>
        <v>0.25</v>
      </c>
      <c r="P2685" s="18">
        <f t="shared" si="123"/>
        <v>3.9625E-2</v>
      </c>
      <c r="Q2685" s="18">
        <f t="shared" si="124"/>
        <v>7.5430433056075885E-2</v>
      </c>
      <c r="R2685" s="18">
        <f t="shared" si="125"/>
        <v>2.093819247893404E-2</v>
      </c>
    </row>
    <row r="2686" spans="1:18" ht="18" customHeight="1" x14ac:dyDescent="0.2">
      <c r="A2686" s="16" t="str">
        <f>'Limiting Factor Scores'!A256</f>
        <v>UGR16</v>
      </c>
      <c r="B2686" s="16" t="str">
        <f>'Limiting Factor Scores'!B256</f>
        <v>Upper Grande Ronde</v>
      </c>
      <c r="C2686" s="16" t="str">
        <f>'Limiting Factor Scores'!C256</f>
        <v>Winter Water Temperature</v>
      </c>
      <c r="D2686" s="18">
        <f>'Limiting Factor Scores'!D256</f>
        <v>0.32700000000000001</v>
      </c>
      <c r="E2686" s="19">
        <f>'Limiting Factor Scores'!E256</f>
        <v>1.59</v>
      </c>
      <c r="F2686" s="18">
        <f>'Limiting Factor Scores'!F256</f>
        <v>0.23275000000000001</v>
      </c>
      <c r="G2686" s="18">
        <f>'Limiting Factor Scores'!G256</f>
        <v>0.36478076251087277</v>
      </c>
      <c r="H2686" s="18">
        <f>'Limiting Factor Scores'!H256</f>
        <v>9.9355189512286224E-2</v>
      </c>
      <c r="I2686" s="17">
        <f>LFAT!A42</f>
        <v>3</v>
      </c>
      <c r="J2686" s="16" t="str">
        <f>LFAT!B42</f>
        <v>Floodplain – Reconnect and Restore</v>
      </c>
      <c r="K2686" s="16" t="str">
        <f>LFAT!D42</f>
        <v>D</v>
      </c>
      <c r="L2686" s="19">
        <f>LFAT!F42</f>
        <v>1</v>
      </c>
      <c r="M2686" s="16" t="str">
        <f>LFAT!G42</f>
        <v>CD</v>
      </c>
      <c r="N2686" s="19">
        <f>LFAT!I42</f>
        <v>0.5</v>
      </c>
      <c r="O2686" s="18">
        <f>LFAT!J42</f>
        <v>0.5</v>
      </c>
      <c r="P2686" s="18">
        <f t="shared" si="123"/>
        <v>0.11637500000000001</v>
      </c>
      <c r="Q2686" s="18">
        <f t="shared" si="124"/>
        <v>0.18239038125543638</v>
      </c>
      <c r="R2686" s="18">
        <f t="shared" si="125"/>
        <v>4.9677594756143112E-2</v>
      </c>
    </row>
    <row r="2687" spans="1:18" ht="18" customHeight="1" x14ac:dyDescent="0.2">
      <c r="A2687" s="16" t="str">
        <f>'Limiting Factor Scores'!A242</f>
        <v>UGR16</v>
      </c>
      <c r="B2687" s="16" t="str">
        <f>'Limiting Factor Scores'!B242</f>
        <v>Upper Grande Ronde</v>
      </c>
      <c r="C2687" s="16" t="str">
        <f>'Limiting Factor Scores'!C242</f>
        <v>Altered Flow Timing</v>
      </c>
      <c r="D2687" s="18">
        <f>'Limiting Factor Scores'!D242</f>
        <v>0.32700000000000001</v>
      </c>
      <c r="E2687" s="19">
        <f>'Limiting Factor Scores'!E242</f>
        <v>1.26</v>
      </c>
      <c r="F2687" s="18">
        <f>'Limiting Factor Scores'!F242</f>
        <v>0.1585</v>
      </c>
      <c r="G2687" s="18">
        <f>'Limiting Factor Scores'!G242</f>
        <v>0.27173466429311849</v>
      </c>
      <c r="H2687" s="18">
        <f>'Limiting Factor Scores'!H242</f>
        <v>7.5622942620544489E-2</v>
      </c>
      <c r="I2687" s="17">
        <f>LFAT!A53</f>
        <v>4</v>
      </c>
      <c r="J2687" s="16" t="str">
        <f>LFAT!B53</f>
        <v>Riparian Vegetation Restoration</v>
      </c>
      <c r="K2687" s="16" t="str">
        <f>LFAT!D53</f>
        <v>I</v>
      </c>
      <c r="L2687" s="19">
        <f>LFAT!F53</f>
        <v>0.5</v>
      </c>
      <c r="M2687" s="16" t="str">
        <f>LFAT!G53</f>
        <v>CD</v>
      </c>
      <c r="N2687" s="19">
        <f>LFAT!I53</f>
        <v>0.5</v>
      </c>
      <c r="O2687" s="18">
        <f>LFAT!J53</f>
        <v>0.25</v>
      </c>
      <c r="P2687" s="18">
        <f t="shared" si="123"/>
        <v>3.9625E-2</v>
      </c>
      <c r="Q2687" s="18">
        <f t="shared" si="124"/>
        <v>6.7933666073279622E-2</v>
      </c>
      <c r="R2687" s="18">
        <f t="shared" si="125"/>
        <v>1.8905735655136122E-2</v>
      </c>
    </row>
    <row r="2688" spans="1:18" ht="18" customHeight="1" x14ac:dyDescent="0.2">
      <c r="A2688" s="16" t="str">
        <f>'Limiting Factor Scores'!A243</f>
        <v>UGR16</v>
      </c>
      <c r="B2688" s="16" t="str">
        <f>'Limiting Factor Scores'!B243</f>
        <v>Upper Grande Ronde</v>
      </c>
      <c r="C2688" s="16" t="str">
        <f>'Limiting Factor Scores'!C243</f>
        <v>Altered Primary Productivity</v>
      </c>
      <c r="D2688" s="18">
        <f>'Limiting Factor Scores'!D243</f>
        <v>0.32700000000000001</v>
      </c>
      <c r="E2688" s="19">
        <f>'Limiting Factor Scores'!E243</f>
        <v>3.56</v>
      </c>
      <c r="F2688" s="18">
        <f>'Limiting Factor Scores'!F243</f>
        <v>0.67600000000000005</v>
      </c>
      <c r="G2688" s="18">
        <f>'Limiting Factor Scores'!G243</f>
        <v>0.80368191412782009</v>
      </c>
      <c r="H2688" s="18">
        <f>'Limiting Factor Scores'!H243</f>
        <v>0.23016250023392501</v>
      </c>
      <c r="I2688" s="17">
        <f>LFAT!A60</f>
        <v>4</v>
      </c>
      <c r="J2688" s="16" t="str">
        <f>LFAT!B60</f>
        <v>Riparian Vegetation Restoration</v>
      </c>
      <c r="K2688" s="16" t="str">
        <f>LFAT!D60</f>
        <v>D</v>
      </c>
      <c r="L2688" s="19">
        <f>LFAT!F60</f>
        <v>1</v>
      </c>
      <c r="M2688" s="16" t="str">
        <f>LFAT!G60</f>
        <v>C</v>
      </c>
      <c r="N2688" s="19">
        <f>LFAT!I60</f>
        <v>1</v>
      </c>
      <c r="O2688" s="18">
        <f>LFAT!J60</f>
        <v>1</v>
      </c>
      <c r="P2688" s="18">
        <f t="shared" si="123"/>
        <v>0.67600000000000005</v>
      </c>
      <c r="Q2688" s="18">
        <f t="shared" si="124"/>
        <v>0.80368191412782009</v>
      </c>
      <c r="R2688" s="18">
        <f t="shared" si="125"/>
        <v>0.23016250023392501</v>
      </c>
    </row>
    <row r="2689" spans="1:18" ht="18" customHeight="1" x14ac:dyDescent="0.2">
      <c r="A2689" s="16" t="str">
        <f>'Limiting Factor Scores'!A244</f>
        <v>UGR16</v>
      </c>
      <c r="B2689" s="16" t="str">
        <f>'Limiting Factor Scores'!B244</f>
        <v>Upper Grande Ronde</v>
      </c>
      <c r="C2689" s="16" t="str">
        <f>'Limiting Factor Scores'!C244</f>
        <v>Anthropogenic Barriers</v>
      </c>
      <c r="D2689" s="18">
        <f>'Limiting Factor Scores'!D244</f>
        <v>0.32700000000000001</v>
      </c>
      <c r="E2689" s="19">
        <f>'Limiting Factor Scores'!E244</f>
        <v>1.82</v>
      </c>
      <c r="F2689" s="18">
        <f>'Limiting Factor Scores'!F244</f>
        <v>0.28449999999999998</v>
      </c>
      <c r="G2689" s="18">
        <f>'Limiting Factor Scores'!G244</f>
        <v>0.49373146060796402</v>
      </c>
      <c r="H2689" s="18">
        <f>'Limiting Factor Scores'!H244</f>
        <v>0.15637266123946433</v>
      </c>
      <c r="I2689" s="17">
        <f>LFAT!A47</f>
        <v>4</v>
      </c>
      <c r="J2689" s="16" t="str">
        <f>LFAT!B47</f>
        <v>Riparian Vegetation Restoration</v>
      </c>
      <c r="K2689" s="16" t="str">
        <f>LFAT!D47</f>
        <v>N</v>
      </c>
      <c r="L2689" s="19">
        <f>LFAT!F47</f>
        <v>0.1</v>
      </c>
      <c r="M2689" s="16" t="str">
        <f>LFAT!G47</f>
        <v>R</v>
      </c>
      <c r="N2689" s="19">
        <f>LFAT!I47</f>
        <v>0.1</v>
      </c>
      <c r="O2689" s="18">
        <f>LFAT!J47</f>
        <v>0.01</v>
      </c>
      <c r="P2689" s="18">
        <f t="shared" si="123"/>
        <v>2.8449999999999999E-3</v>
      </c>
      <c r="Q2689" s="18">
        <f t="shared" si="124"/>
        <v>4.9373146060796404E-3</v>
      </c>
      <c r="R2689" s="18">
        <f t="shared" si="125"/>
        <v>1.5637266123946433E-3</v>
      </c>
    </row>
    <row r="2690" spans="1:18" ht="18" customHeight="1" x14ac:dyDescent="0.2">
      <c r="A2690" s="16" t="str">
        <f>'Limiting Factor Scores'!A245</f>
        <v>UGR16</v>
      </c>
      <c r="B2690" s="16" t="str">
        <f>'Limiting Factor Scores'!B245</f>
        <v>Upper Grande Ronde</v>
      </c>
      <c r="C2690" s="16" t="str">
        <f>'Limiting Factor Scores'!C245</f>
        <v>Channel and Habitat Structure</v>
      </c>
      <c r="D2690" s="18">
        <f>'Limiting Factor Scores'!D245</f>
        <v>0.32700000000000001</v>
      </c>
      <c r="E2690" s="19">
        <f>'Limiting Factor Scores'!E245</f>
        <v>3.1</v>
      </c>
      <c r="F2690" s="18">
        <f>'Limiting Factor Scores'!F245</f>
        <v>0.57250000000000001</v>
      </c>
      <c r="G2690" s="18">
        <f>'Limiting Factor Scores'!G245</f>
        <v>1.6313796426164473</v>
      </c>
      <c r="H2690" s="18">
        <f>'Limiting Factor Scores'!H245</f>
        <v>0.49386675686105419</v>
      </c>
      <c r="I2690" s="17">
        <f>LFAT!A51</f>
        <v>4</v>
      </c>
      <c r="J2690" s="16" t="str">
        <f>LFAT!B51</f>
        <v>Riparian Vegetation Restoration</v>
      </c>
      <c r="K2690" s="16" t="str">
        <f>LFAT!D51</f>
        <v>D</v>
      </c>
      <c r="L2690" s="19">
        <f>LFAT!F51</f>
        <v>1</v>
      </c>
      <c r="M2690" s="16" t="str">
        <f>LFAT!G51</f>
        <v>CD</v>
      </c>
      <c r="N2690" s="19">
        <f>LFAT!I51</f>
        <v>0.5</v>
      </c>
      <c r="O2690" s="18">
        <f>LFAT!J51</f>
        <v>0.5</v>
      </c>
      <c r="P2690" s="18">
        <f t="shared" ref="P2690:P2753" si="126">F2690*O2690</f>
        <v>0.28625</v>
      </c>
      <c r="Q2690" s="18">
        <f t="shared" ref="Q2690:Q2753" si="127">G2690*O2690</f>
        <v>0.81568982130822365</v>
      </c>
      <c r="R2690" s="18">
        <f t="shared" ref="R2690:R2753" si="128">H2690*O2690</f>
        <v>0.2469333784305271</v>
      </c>
    </row>
    <row r="2691" spans="1:18" ht="18" customHeight="1" x14ac:dyDescent="0.2">
      <c r="A2691" s="16" t="str">
        <f>'Limiting Factor Scores'!A246</f>
        <v>UGR16</v>
      </c>
      <c r="B2691" s="16" t="str">
        <f>'Limiting Factor Scores'!B246</f>
        <v>Upper Grande Ronde</v>
      </c>
      <c r="C2691" s="16" t="str">
        <f>'Limiting Factor Scores'!C246</f>
        <v>Decreased Sediment Quantity</v>
      </c>
      <c r="D2691" s="18">
        <f>'Limiting Factor Scores'!D246</f>
        <v>0.32700000000000001</v>
      </c>
      <c r="E2691" s="19">
        <f>'Limiting Factor Scores'!E246</f>
        <v>2.72</v>
      </c>
      <c r="F2691" s="18">
        <f>'Limiting Factor Scores'!F246</f>
        <v>0.48699999999999999</v>
      </c>
      <c r="G2691" s="18">
        <f>'Limiting Factor Scores'!G246</f>
        <v>0.82468232149682108</v>
      </c>
      <c r="H2691" s="18">
        <f>'Limiting Factor Scores'!H246</f>
        <v>0.24566433239968513</v>
      </c>
      <c r="I2691" s="17">
        <f>LFAT!A54</f>
        <v>4</v>
      </c>
      <c r="J2691" s="16" t="str">
        <f>LFAT!B54</f>
        <v>Riparian Vegetation Restoration</v>
      </c>
      <c r="K2691" s="16" t="str">
        <f>LFAT!D54</f>
        <v>N</v>
      </c>
      <c r="L2691" s="19">
        <f>LFAT!F54</f>
        <v>0.1</v>
      </c>
      <c r="M2691" s="16" t="str">
        <f>LFAT!G54</f>
        <v>R</v>
      </c>
      <c r="N2691" s="19">
        <f>LFAT!I54</f>
        <v>0.1</v>
      </c>
      <c r="O2691" s="18">
        <f>LFAT!J54</f>
        <v>0.01</v>
      </c>
      <c r="P2691" s="18">
        <f t="shared" si="126"/>
        <v>4.8700000000000002E-3</v>
      </c>
      <c r="Q2691" s="18">
        <f t="shared" si="127"/>
        <v>8.2468232149682102E-3</v>
      </c>
      <c r="R2691" s="18">
        <f t="shared" si="128"/>
        <v>2.4566433239968512E-3</v>
      </c>
    </row>
    <row r="2692" spans="1:18" ht="18" customHeight="1" x14ac:dyDescent="0.2">
      <c r="A2692" s="16" t="str">
        <f>'Limiting Factor Scores'!A247</f>
        <v>UGR16</v>
      </c>
      <c r="B2692" s="16" t="str">
        <f>'Limiting Factor Scores'!B247</f>
        <v>Upper Grande Ronde</v>
      </c>
      <c r="C2692" s="16" t="str">
        <f>'Limiting Factor Scores'!C247</f>
        <v>Decreased Water Quantity</v>
      </c>
      <c r="D2692" s="18">
        <f>'Limiting Factor Scores'!D247</f>
        <v>0.32700000000000001</v>
      </c>
      <c r="E2692" s="19">
        <f>'Limiting Factor Scores'!E247</f>
        <v>1.82</v>
      </c>
      <c r="F2692" s="18">
        <f>'Limiting Factor Scores'!F247</f>
        <v>0.28449999999999998</v>
      </c>
      <c r="G2692" s="18">
        <f>'Limiting Factor Scores'!G247</f>
        <v>0.69707173939203582</v>
      </c>
      <c r="H2692" s="18">
        <f>'Limiting Factor Scores'!H247</f>
        <v>0.20146635838771032</v>
      </c>
      <c r="I2692" s="17">
        <f>LFAT!A52</f>
        <v>4</v>
      </c>
      <c r="J2692" s="16" t="str">
        <f>LFAT!B52</f>
        <v>Riparian Vegetation Restoration</v>
      </c>
      <c r="K2692" s="16" t="str">
        <f>LFAT!D52</f>
        <v>N</v>
      </c>
      <c r="L2692" s="19">
        <f>LFAT!F52</f>
        <v>0.1</v>
      </c>
      <c r="M2692" s="16" t="str">
        <f>LFAT!G52</f>
        <v>R</v>
      </c>
      <c r="N2692" s="19">
        <f>LFAT!I52</f>
        <v>0.1</v>
      </c>
      <c r="O2692" s="18">
        <f>LFAT!J52</f>
        <v>0.01</v>
      </c>
      <c r="P2692" s="18">
        <f t="shared" si="126"/>
        <v>2.8449999999999999E-3</v>
      </c>
      <c r="Q2692" s="18">
        <f t="shared" si="127"/>
        <v>6.9707173939203585E-3</v>
      </c>
      <c r="R2692" s="18">
        <f t="shared" si="128"/>
        <v>2.0146635838771032E-3</v>
      </c>
    </row>
    <row r="2693" spans="1:18" ht="18" customHeight="1" x14ac:dyDescent="0.2">
      <c r="A2693" s="16" t="str">
        <f>'Limiting Factor Scores'!A248</f>
        <v>UGR16</v>
      </c>
      <c r="B2693" s="16" t="str">
        <f>'Limiting Factor Scores'!B248</f>
        <v>Upper Grande Ronde</v>
      </c>
      <c r="C2693" s="16" t="str">
        <f>'Limiting Factor Scores'!C248</f>
        <v>Floodplain Condition</v>
      </c>
      <c r="D2693" s="18">
        <f>'Limiting Factor Scores'!D248</f>
        <v>0.32700000000000001</v>
      </c>
      <c r="E2693" s="19">
        <f>'Limiting Factor Scores'!E248</f>
        <v>2.7</v>
      </c>
      <c r="F2693" s="18">
        <f>'Limiting Factor Scores'!F248</f>
        <v>0.48249999999999998</v>
      </c>
      <c r="G2693" s="18">
        <f>'Limiting Factor Scores'!G248</f>
        <v>0.95906180363904758</v>
      </c>
      <c r="H2693" s="18">
        <f>'Limiting Factor Scores'!H248</f>
        <v>0.27230142537021584</v>
      </c>
      <c r="I2693" s="17">
        <f>LFAT!A49</f>
        <v>4</v>
      </c>
      <c r="J2693" s="16" t="str">
        <f>LFAT!B49</f>
        <v>Riparian Vegetation Restoration</v>
      </c>
      <c r="K2693" s="16" t="str">
        <f>LFAT!D49</f>
        <v>D</v>
      </c>
      <c r="L2693" s="19">
        <f>LFAT!F49</f>
        <v>1</v>
      </c>
      <c r="M2693" s="16" t="str">
        <f>LFAT!G49</f>
        <v>C</v>
      </c>
      <c r="N2693" s="19">
        <f>LFAT!I49</f>
        <v>1</v>
      </c>
      <c r="O2693" s="18">
        <f>LFAT!J49</f>
        <v>1</v>
      </c>
      <c r="P2693" s="18">
        <f t="shared" si="126"/>
        <v>0.48249999999999998</v>
      </c>
      <c r="Q2693" s="18">
        <f t="shared" si="127"/>
        <v>0.95906180363904758</v>
      </c>
      <c r="R2693" s="18">
        <f t="shared" si="128"/>
        <v>0.27230142537021584</v>
      </c>
    </row>
    <row r="2694" spans="1:18" ht="18" customHeight="1" x14ac:dyDescent="0.2">
      <c r="A2694" s="16" t="str">
        <f>'Limiting Factor Scores'!A249</f>
        <v>UGR16</v>
      </c>
      <c r="B2694" s="16" t="str">
        <f>'Limiting Factor Scores'!B249</f>
        <v>Upper Grande Ronde</v>
      </c>
      <c r="C2694" s="16" t="str">
        <f>'Limiting Factor Scores'!C249</f>
        <v>Increased Sediment Quantity</v>
      </c>
      <c r="D2694" s="18">
        <f>'Limiting Factor Scores'!D249</f>
        <v>0.32700000000000001</v>
      </c>
      <c r="E2694" s="19">
        <f>'Limiting Factor Scores'!E249</f>
        <v>3.06</v>
      </c>
      <c r="F2694" s="18">
        <f>'Limiting Factor Scores'!F249</f>
        <v>0.5635</v>
      </c>
      <c r="G2694" s="18">
        <f>'Limiting Factor Scores'!G249</f>
        <v>0.66993307486838249</v>
      </c>
      <c r="H2694" s="18">
        <f>'Limiting Factor Scores'!H249</f>
        <v>0.22040666548473237</v>
      </c>
      <c r="I2694" s="17">
        <f>LFAT!A55</f>
        <v>4</v>
      </c>
      <c r="J2694" s="16" t="str">
        <f>LFAT!B55</f>
        <v>Riparian Vegetation Restoration</v>
      </c>
      <c r="K2694" s="16" t="str">
        <f>LFAT!D55</f>
        <v>D</v>
      </c>
      <c r="L2694" s="19">
        <f>LFAT!F55</f>
        <v>1</v>
      </c>
      <c r="M2694" s="16" t="str">
        <f>LFAT!G55</f>
        <v>CD</v>
      </c>
      <c r="N2694" s="19">
        <f>LFAT!I55</f>
        <v>0.5</v>
      </c>
      <c r="O2694" s="18">
        <f>LFAT!J55</f>
        <v>0.5</v>
      </c>
      <c r="P2694" s="18">
        <f t="shared" si="126"/>
        <v>0.28175</v>
      </c>
      <c r="Q2694" s="18">
        <f t="shared" si="127"/>
        <v>0.33496653743419125</v>
      </c>
      <c r="R2694" s="18">
        <f t="shared" si="128"/>
        <v>0.11020333274236618</v>
      </c>
    </row>
    <row r="2695" spans="1:18" ht="18" customHeight="1" x14ac:dyDescent="0.2">
      <c r="A2695" s="16" t="str">
        <f>'Limiting Factor Scores'!A250</f>
        <v>UGR16</v>
      </c>
      <c r="B2695" s="16" t="str">
        <f>'Limiting Factor Scores'!B250</f>
        <v>Upper Grande Ronde</v>
      </c>
      <c r="C2695" s="16" t="str">
        <f>'Limiting Factor Scores'!C250</f>
        <v>Non-Native Species Interactions and Competition</v>
      </c>
      <c r="D2695" s="18">
        <f>'Limiting Factor Scores'!D250</f>
        <v>0.32700000000000001</v>
      </c>
      <c r="E2695" s="19">
        <f>'Limiting Factor Scores'!E250</f>
        <v>1</v>
      </c>
      <c r="F2695" s="18">
        <f>'Limiting Factor Scores'!F250</f>
        <v>0.1</v>
      </c>
      <c r="G2695" s="18">
        <f>'Limiting Factor Scores'!G250</f>
        <v>0.13150071427169999</v>
      </c>
      <c r="H2695" s="18">
        <f>'Limiting Factor Scores'!H250</f>
        <v>4.6387285711623004E-2</v>
      </c>
      <c r="I2695" s="17">
        <f>LFAT!A61</f>
        <v>4</v>
      </c>
      <c r="J2695" s="16" t="str">
        <f>LFAT!B61</f>
        <v>Riparian Vegetation Restoration</v>
      </c>
      <c r="K2695" s="16" t="str">
        <f>LFAT!D61</f>
        <v>I</v>
      </c>
      <c r="L2695" s="19">
        <f>LFAT!F61</f>
        <v>0.5</v>
      </c>
      <c r="M2695" s="16" t="str">
        <f>LFAT!G61</f>
        <v>R</v>
      </c>
      <c r="N2695" s="19">
        <f>LFAT!I61</f>
        <v>0.1</v>
      </c>
      <c r="O2695" s="18">
        <f>LFAT!J61</f>
        <v>0.05</v>
      </c>
      <c r="P2695" s="18">
        <f t="shared" si="126"/>
        <v>5.000000000000001E-3</v>
      </c>
      <c r="Q2695" s="18">
        <f t="shared" si="127"/>
        <v>6.575035713585E-3</v>
      </c>
      <c r="R2695" s="18">
        <f t="shared" si="128"/>
        <v>2.3193642855811503E-3</v>
      </c>
    </row>
    <row r="2696" spans="1:18" ht="18" customHeight="1" x14ac:dyDescent="0.2">
      <c r="A2696" s="16" t="str">
        <f>'Limiting Factor Scores'!A251</f>
        <v>UGR16</v>
      </c>
      <c r="B2696" s="16" t="str">
        <f>'Limiting Factor Scores'!B251</f>
        <v>Upper Grande Ronde</v>
      </c>
      <c r="C2696" s="16" t="str">
        <f>'Limiting Factor Scores'!C251</f>
        <v>Predation</v>
      </c>
      <c r="D2696" s="18">
        <f>'Limiting Factor Scores'!D251</f>
        <v>0.32700000000000001</v>
      </c>
      <c r="E2696" s="19">
        <f>'Limiting Factor Scores'!E251</f>
        <v>1</v>
      </c>
      <c r="F2696" s="18">
        <f>'Limiting Factor Scores'!F251</f>
        <v>0.1</v>
      </c>
      <c r="G2696" s="18">
        <f>'Limiting Factor Scores'!G251</f>
        <v>0.17564571433710002</v>
      </c>
      <c r="H2696" s="18">
        <f>'Limiting Factor Scores'!H251</f>
        <v>5.3702742869708997E-2</v>
      </c>
      <c r="I2696" s="17">
        <f>LFAT!A59</f>
        <v>4</v>
      </c>
      <c r="J2696" s="16" t="str">
        <f>LFAT!B59</f>
        <v>Riparian Vegetation Restoration</v>
      </c>
      <c r="K2696" s="16" t="str">
        <f>LFAT!D59</f>
        <v>N</v>
      </c>
      <c r="L2696" s="19">
        <f>LFAT!F59</f>
        <v>0.1</v>
      </c>
      <c r="M2696" s="16" t="str">
        <f>LFAT!G59</f>
        <v>CD</v>
      </c>
      <c r="N2696" s="19">
        <f>LFAT!I59</f>
        <v>0.5</v>
      </c>
      <c r="O2696" s="18">
        <f>LFAT!J59</f>
        <v>0.05</v>
      </c>
      <c r="P2696" s="18">
        <f t="shared" si="126"/>
        <v>5.000000000000001E-3</v>
      </c>
      <c r="Q2696" s="18">
        <f t="shared" si="127"/>
        <v>8.7822857168550015E-3</v>
      </c>
      <c r="R2696" s="18">
        <f t="shared" si="128"/>
        <v>2.6851371434854499E-3</v>
      </c>
    </row>
    <row r="2697" spans="1:18" ht="18" customHeight="1" x14ac:dyDescent="0.2">
      <c r="A2697" s="16" t="str">
        <f>'Limiting Factor Scores'!A252</f>
        <v>UGR16</v>
      </c>
      <c r="B2697" s="16" t="str">
        <f>'Limiting Factor Scores'!B252</f>
        <v>Upper Grande Ronde</v>
      </c>
      <c r="C2697" s="16" t="str">
        <f>'Limiting Factor Scores'!C252</f>
        <v>Riparian Condition</v>
      </c>
      <c r="D2697" s="18">
        <f>'Limiting Factor Scores'!D252</f>
        <v>0.32700000000000001</v>
      </c>
      <c r="E2697" s="19">
        <f>'Limiting Factor Scores'!E252</f>
        <v>3.29</v>
      </c>
      <c r="F2697" s="18">
        <f>'Limiting Factor Scores'!F252</f>
        <v>0.61524999999999996</v>
      </c>
      <c r="G2697" s="18">
        <f>'Limiting Factor Scores'!G252</f>
        <v>1.2487948983867314</v>
      </c>
      <c r="H2697" s="18">
        <f>'Limiting Factor Scores'!H252</f>
        <v>0.40322135848177992</v>
      </c>
      <c r="I2697" s="17">
        <f>LFAT!A48</f>
        <v>4</v>
      </c>
      <c r="J2697" s="16" t="str">
        <f>LFAT!B48</f>
        <v>Riparian Vegetation Restoration</v>
      </c>
      <c r="K2697" s="16" t="str">
        <f>LFAT!D48</f>
        <v>D</v>
      </c>
      <c r="L2697" s="19">
        <f>LFAT!F48</f>
        <v>1</v>
      </c>
      <c r="M2697" s="16" t="str">
        <f>LFAT!G48</f>
        <v>C</v>
      </c>
      <c r="N2697" s="19">
        <f>LFAT!I48</f>
        <v>1</v>
      </c>
      <c r="O2697" s="18">
        <f>LFAT!J48</f>
        <v>1</v>
      </c>
      <c r="P2697" s="18">
        <f t="shared" si="126"/>
        <v>0.61524999999999996</v>
      </c>
      <c r="Q2697" s="18">
        <f t="shared" si="127"/>
        <v>1.2487948983867314</v>
      </c>
      <c r="R2697" s="18">
        <f t="shared" si="128"/>
        <v>0.40322135848177992</v>
      </c>
    </row>
    <row r="2698" spans="1:18" ht="18" customHeight="1" x14ac:dyDescent="0.2">
      <c r="A2698" s="16" t="str">
        <f>'Limiting Factor Scores'!A253</f>
        <v>UGR16</v>
      </c>
      <c r="B2698" s="16" t="str">
        <f>'Limiting Factor Scores'!B253</f>
        <v>Upper Grande Ronde</v>
      </c>
      <c r="C2698" s="16" t="str">
        <f>'Limiting Factor Scores'!C253</f>
        <v>Side Channel and Wetland Habitat</v>
      </c>
      <c r="D2698" s="18">
        <f>'Limiting Factor Scores'!D253</f>
        <v>0.32700000000000001</v>
      </c>
      <c r="E2698" s="19">
        <f>'Limiting Factor Scores'!E253</f>
        <v>2.61</v>
      </c>
      <c r="F2698" s="18">
        <f>'Limiting Factor Scores'!F253</f>
        <v>0.46224999999999999</v>
      </c>
      <c r="G2698" s="18">
        <f>'Limiting Factor Scores'!G253</f>
        <v>1.1617399068837331</v>
      </c>
      <c r="H2698" s="18">
        <f>'Limiting Factor Scores'!H253</f>
        <v>0.33861047359651547</v>
      </c>
      <c r="I2698" s="17">
        <f>LFAT!A50</f>
        <v>4</v>
      </c>
      <c r="J2698" s="16" t="str">
        <f>LFAT!B50</f>
        <v>Riparian Vegetation Restoration</v>
      </c>
      <c r="K2698" s="16" t="str">
        <f>LFAT!D50</f>
        <v>I</v>
      </c>
      <c r="L2698" s="19">
        <f>LFAT!F50</f>
        <v>0.5</v>
      </c>
      <c r="M2698" s="16" t="str">
        <f>LFAT!G50</f>
        <v>C</v>
      </c>
      <c r="N2698" s="19">
        <f>LFAT!I50</f>
        <v>1</v>
      </c>
      <c r="O2698" s="18">
        <f>LFAT!J50</f>
        <v>0.5</v>
      </c>
      <c r="P2698" s="18">
        <f t="shared" si="126"/>
        <v>0.231125</v>
      </c>
      <c r="Q2698" s="18">
        <f t="shared" si="127"/>
        <v>0.58086995344186654</v>
      </c>
      <c r="R2698" s="18">
        <f t="shared" si="128"/>
        <v>0.16930523679825774</v>
      </c>
    </row>
    <row r="2699" spans="1:18" ht="18" customHeight="1" x14ac:dyDescent="0.2">
      <c r="A2699" s="16" t="str">
        <f>'Limiting Factor Scores'!A254</f>
        <v>UGR16</v>
      </c>
      <c r="B2699" s="16" t="str">
        <f>'Limiting Factor Scores'!B254</f>
        <v>Upper Grande Ronde</v>
      </c>
      <c r="C2699" s="16" t="str">
        <f>'Limiting Factor Scores'!C254</f>
        <v>Summer Water Temperature</v>
      </c>
      <c r="D2699" s="18">
        <f>'Limiting Factor Scores'!D254</f>
        <v>0.32700000000000001</v>
      </c>
      <c r="E2699" s="19">
        <f>'Limiting Factor Scores'!E254</f>
        <v>2.29</v>
      </c>
      <c r="F2699" s="18">
        <f>'Limiting Factor Scores'!F254</f>
        <v>0.39024999999999999</v>
      </c>
      <c r="G2699" s="18">
        <f>'Limiting Factor Scores'!G254</f>
        <v>0.84952964998176983</v>
      </c>
      <c r="H2699" s="18">
        <f>'Limiting Factor Scores'!H254</f>
        <v>0.26585173574544241</v>
      </c>
      <c r="I2699" s="17">
        <f>LFAT!A56</f>
        <v>4</v>
      </c>
      <c r="J2699" s="16" t="str">
        <f>LFAT!B56</f>
        <v>Riparian Vegetation Restoration</v>
      </c>
      <c r="K2699" s="16" t="str">
        <f>LFAT!D56</f>
        <v>D</v>
      </c>
      <c r="L2699" s="19">
        <f>LFAT!F56</f>
        <v>1</v>
      </c>
      <c r="M2699" s="16" t="str">
        <f>LFAT!G56</f>
        <v>CD</v>
      </c>
      <c r="N2699" s="19">
        <f>LFAT!I56</f>
        <v>0.5</v>
      </c>
      <c r="O2699" s="18">
        <f>LFAT!J56</f>
        <v>0.5</v>
      </c>
      <c r="P2699" s="18">
        <f t="shared" si="126"/>
        <v>0.19512499999999999</v>
      </c>
      <c r="Q2699" s="18">
        <f t="shared" si="127"/>
        <v>0.42476482499088491</v>
      </c>
      <c r="R2699" s="18">
        <f t="shared" si="128"/>
        <v>0.1329258678727212</v>
      </c>
    </row>
    <row r="2700" spans="1:18" ht="18" customHeight="1" x14ac:dyDescent="0.2">
      <c r="A2700" s="16" t="str">
        <f>'Limiting Factor Scores'!A255</f>
        <v>UGR16</v>
      </c>
      <c r="B2700" s="16" t="str">
        <f>'Limiting Factor Scores'!B255</f>
        <v>Upper Grande Ronde</v>
      </c>
      <c r="C2700" s="16" t="str">
        <f>'Limiting Factor Scores'!C255</f>
        <v>Water Quality</v>
      </c>
      <c r="D2700" s="18">
        <f>'Limiting Factor Scores'!D255</f>
        <v>0.32700000000000001</v>
      </c>
      <c r="E2700" s="19">
        <f>'Limiting Factor Scores'!E255</f>
        <v>1.26</v>
      </c>
      <c r="F2700" s="18">
        <f>'Limiting Factor Scores'!F255</f>
        <v>0.1585</v>
      </c>
      <c r="G2700" s="18">
        <f>'Limiting Factor Scores'!G255</f>
        <v>0.30172173222430354</v>
      </c>
      <c r="H2700" s="18">
        <f>'Limiting Factor Scores'!H255</f>
        <v>8.3752769915736158E-2</v>
      </c>
      <c r="I2700" s="17">
        <f>LFAT!A58</f>
        <v>4</v>
      </c>
      <c r="J2700" s="16" t="str">
        <f>LFAT!B58</f>
        <v>Riparian Vegetation Restoration</v>
      </c>
      <c r="K2700" s="16" t="str">
        <f>LFAT!D58</f>
        <v>I</v>
      </c>
      <c r="L2700" s="19">
        <f>LFAT!F58</f>
        <v>0.5</v>
      </c>
      <c r="M2700" s="16" t="str">
        <f>LFAT!G58</f>
        <v>CD</v>
      </c>
      <c r="N2700" s="19">
        <f>LFAT!I58</f>
        <v>0.5</v>
      </c>
      <c r="O2700" s="18">
        <f>LFAT!J58</f>
        <v>0.25</v>
      </c>
      <c r="P2700" s="18">
        <f t="shared" si="126"/>
        <v>3.9625E-2</v>
      </c>
      <c r="Q2700" s="18">
        <f t="shared" si="127"/>
        <v>7.5430433056075885E-2</v>
      </c>
      <c r="R2700" s="18">
        <f t="shared" si="128"/>
        <v>2.093819247893404E-2</v>
      </c>
    </row>
    <row r="2701" spans="1:18" ht="18" customHeight="1" x14ac:dyDescent="0.2">
      <c r="A2701" s="16" t="str">
        <f>'Limiting Factor Scores'!A256</f>
        <v>UGR16</v>
      </c>
      <c r="B2701" s="16" t="str">
        <f>'Limiting Factor Scores'!B256</f>
        <v>Upper Grande Ronde</v>
      </c>
      <c r="C2701" s="16" t="str">
        <f>'Limiting Factor Scores'!C256</f>
        <v>Winter Water Temperature</v>
      </c>
      <c r="D2701" s="18">
        <f>'Limiting Factor Scores'!D256</f>
        <v>0.32700000000000001</v>
      </c>
      <c r="E2701" s="19">
        <f>'Limiting Factor Scores'!E256</f>
        <v>1.59</v>
      </c>
      <c r="F2701" s="18">
        <f>'Limiting Factor Scores'!F256</f>
        <v>0.23275000000000001</v>
      </c>
      <c r="G2701" s="18">
        <f>'Limiting Factor Scores'!G256</f>
        <v>0.36478076251087277</v>
      </c>
      <c r="H2701" s="18">
        <f>'Limiting Factor Scores'!H256</f>
        <v>9.9355189512286224E-2</v>
      </c>
      <c r="I2701" s="17">
        <f>LFAT!A57</f>
        <v>4</v>
      </c>
      <c r="J2701" s="16" t="str">
        <f>LFAT!B57</f>
        <v>Riparian Vegetation Restoration</v>
      </c>
      <c r="K2701" s="16" t="str">
        <f>LFAT!D57</f>
        <v>I</v>
      </c>
      <c r="L2701" s="19">
        <f>LFAT!F57</f>
        <v>0.5</v>
      </c>
      <c r="M2701" s="16" t="str">
        <f>LFAT!G57</f>
        <v>R</v>
      </c>
      <c r="N2701" s="19">
        <f>LFAT!I57</f>
        <v>0.1</v>
      </c>
      <c r="O2701" s="18">
        <f>LFAT!J57</f>
        <v>0.05</v>
      </c>
      <c r="P2701" s="18">
        <f t="shared" si="126"/>
        <v>1.1637500000000002E-2</v>
      </c>
      <c r="Q2701" s="18">
        <f t="shared" si="127"/>
        <v>1.8239038125543641E-2</v>
      </c>
      <c r="R2701" s="18">
        <f t="shared" si="128"/>
        <v>4.9677594756143114E-3</v>
      </c>
    </row>
    <row r="2702" spans="1:18" ht="18" customHeight="1" x14ac:dyDescent="0.2">
      <c r="A2702" s="16" t="str">
        <f>'Limiting Factor Scores'!A242</f>
        <v>UGR16</v>
      </c>
      <c r="B2702" s="16" t="str">
        <f>'Limiting Factor Scores'!B242</f>
        <v>Upper Grande Ronde</v>
      </c>
      <c r="C2702" s="16" t="str">
        <f>'Limiting Factor Scores'!C242</f>
        <v>Altered Flow Timing</v>
      </c>
      <c r="D2702" s="18">
        <f>'Limiting Factor Scores'!D242</f>
        <v>0.32700000000000001</v>
      </c>
      <c r="E2702" s="19">
        <f>'Limiting Factor Scores'!E242</f>
        <v>1.26</v>
      </c>
      <c r="F2702" s="18">
        <f>'Limiting Factor Scores'!F242</f>
        <v>0.1585</v>
      </c>
      <c r="G2702" s="18">
        <f>'Limiting Factor Scores'!G242</f>
        <v>0.27173466429311849</v>
      </c>
      <c r="H2702" s="18">
        <f>'Limiting Factor Scores'!H242</f>
        <v>7.5622942620544489E-2</v>
      </c>
      <c r="I2702" s="17">
        <f>LFAT!A68</f>
        <v>5</v>
      </c>
      <c r="J2702" s="16" t="str">
        <f>LFAT!B68</f>
        <v>Fish Passage – Barrier Removal and Replacement</v>
      </c>
      <c r="K2702" s="16" t="str">
        <f>LFAT!D68</f>
        <v>I</v>
      </c>
      <c r="L2702" s="19">
        <f>LFAT!F68</f>
        <v>0.5</v>
      </c>
      <c r="M2702" s="16" t="str">
        <f>LFAT!G68</f>
        <v>R</v>
      </c>
      <c r="N2702" s="19">
        <f>LFAT!I68</f>
        <v>0.1</v>
      </c>
      <c r="O2702" s="18">
        <f>LFAT!J68</f>
        <v>0.05</v>
      </c>
      <c r="P2702" s="18">
        <f t="shared" si="126"/>
        <v>7.9249999999999998E-3</v>
      </c>
      <c r="Q2702" s="18">
        <f t="shared" si="127"/>
        <v>1.3586733214655925E-2</v>
      </c>
      <c r="R2702" s="18">
        <f t="shared" si="128"/>
        <v>3.7811471310272246E-3</v>
      </c>
    </row>
    <row r="2703" spans="1:18" ht="18" customHeight="1" x14ac:dyDescent="0.2">
      <c r="A2703" s="16" t="str">
        <f>'Limiting Factor Scores'!A243</f>
        <v>UGR16</v>
      </c>
      <c r="B2703" s="16" t="str">
        <f>'Limiting Factor Scores'!B243</f>
        <v>Upper Grande Ronde</v>
      </c>
      <c r="C2703" s="16" t="str">
        <f>'Limiting Factor Scores'!C243</f>
        <v>Altered Primary Productivity</v>
      </c>
      <c r="D2703" s="18">
        <f>'Limiting Factor Scores'!D243</f>
        <v>0.32700000000000001</v>
      </c>
      <c r="E2703" s="19">
        <f>'Limiting Factor Scores'!E243</f>
        <v>3.56</v>
      </c>
      <c r="F2703" s="18">
        <f>'Limiting Factor Scores'!F243</f>
        <v>0.67600000000000005</v>
      </c>
      <c r="G2703" s="18">
        <f>'Limiting Factor Scores'!G243</f>
        <v>0.80368191412782009</v>
      </c>
      <c r="H2703" s="18">
        <f>'Limiting Factor Scores'!H243</f>
        <v>0.23016250023392501</v>
      </c>
      <c r="I2703" s="17">
        <f>LFAT!A75</f>
        <v>5</v>
      </c>
      <c r="J2703" s="16" t="str">
        <f>LFAT!B75</f>
        <v>Fish Passage – Barrier Removal and Replacement</v>
      </c>
      <c r="K2703" s="16" t="str">
        <f>LFAT!D75</f>
        <v>N</v>
      </c>
      <c r="L2703" s="19">
        <f>LFAT!F75</f>
        <v>0.1</v>
      </c>
      <c r="M2703" s="16" t="str">
        <f>LFAT!G75</f>
        <v>R</v>
      </c>
      <c r="N2703" s="19">
        <f>LFAT!I75</f>
        <v>0.1</v>
      </c>
      <c r="O2703" s="18">
        <f>LFAT!J75</f>
        <v>0.01</v>
      </c>
      <c r="P2703" s="18">
        <f t="shared" si="126"/>
        <v>6.7600000000000004E-3</v>
      </c>
      <c r="Q2703" s="18">
        <f t="shared" si="127"/>
        <v>8.0368191412782015E-3</v>
      </c>
      <c r="R2703" s="18">
        <f t="shared" si="128"/>
        <v>2.3016250023392502E-3</v>
      </c>
    </row>
    <row r="2704" spans="1:18" ht="18" customHeight="1" x14ac:dyDescent="0.2">
      <c r="A2704" s="16" t="str">
        <f>'Limiting Factor Scores'!A244</f>
        <v>UGR16</v>
      </c>
      <c r="B2704" s="16" t="str">
        <f>'Limiting Factor Scores'!B244</f>
        <v>Upper Grande Ronde</v>
      </c>
      <c r="C2704" s="16" t="str">
        <f>'Limiting Factor Scores'!C244</f>
        <v>Anthropogenic Barriers</v>
      </c>
      <c r="D2704" s="18">
        <f>'Limiting Factor Scores'!D244</f>
        <v>0.32700000000000001</v>
      </c>
      <c r="E2704" s="19">
        <f>'Limiting Factor Scores'!E244</f>
        <v>1.82</v>
      </c>
      <c r="F2704" s="18">
        <f>'Limiting Factor Scores'!F244</f>
        <v>0.28449999999999998</v>
      </c>
      <c r="G2704" s="18">
        <f>'Limiting Factor Scores'!G244</f>
        <v>0.49373146060796402</v>
      </c>
      <c r="H2704" s="18">
        <f>'Limiting Factor Scores'!H244</f>
        <v>0.15637266123946433</v>
      </c>
      <c r="I2704" s="17">
        <f>LFAT!A62</f>
        <v>5</v>
      </c>
      <c r="J2704" s="16" t="str">
        <f>LFAT!B62</f>
        <v>Fish Passage – Barrier Removal and Replacement</v>
      </c>
      <c r="K2704" s="16" t="str">
        <f>LFAT!D62</f>
        <v>D</v>
      </c>
      <c r="L2704" s="19">
        <f>LFAT!F62</f>
        <v>1</v>
      </c>
      <c r="M2704" s="16" t="str">
        <f>LFAT!G62</f>
        <v>C</v>
      </c>
      <c r="N2704" s="19">
        <f>LFAT!I62</f>
        <v>1</v>
      </c>
      <c r="O2704" s="18">
        <f>LFAT!J62</f>
        <v>1</v>
      </c>
      <c r="P2704" s="18">
        <f t="shared" si="126"/>
        <v>0.28449999999999998</v>
      </c>
      <c r="Q2704" s="18">
        <f t="shared" si="127"/>
        <v>0.49373146060796402</v>
      </c>
      <c r="R2704" s="18">
        <f t="shared" si="128"/>
        <v>0.15637266123946433</v>
      </c>
    </row>
    <row r="2705" spans="1:18" ht="18" customHeight="1" x14ac:dyDescent="0.2">
      <c r="A2705" s="16" t="str">
        <f>'Limiting Factor Scores'!A245</f>
        <v>UGR16</v>
      </c>
      <c r="B2705" s="16" t="str">
        <f>'Limiting Factor Scores'!B245</f>
        <v>Upper Grande Ronde</v>
      </c>
      <c r="C2705" s="16" t="str">
        <f>'Limiting Factor Scores'!C245</f>
        <v>Channel and Habitat Structure</v>
      </c>
      <c r="D2705" s="18">
        <f>'Limiting Factor Scores'!D245</f>
        <v>0.32700000000000001</v>
      </c>
      <c r="E2705" s="19">
        <f>'Limiting Factor Scores'!E245</f>
        <v>3.1</v>
      </c>
      <c r="F2705" s="18">
        <f>'Limiting Factor Scores'!F245</f>
        <v>0.57250000000000001</v>
      </c>
      <c r="G2705" s="18">
        <f>'Limiting Factor Scores'!G245</f>
        <v>1.6313796426164473</v>
      </c>
      <c r="H2705" s="18">
        <f>'Limiting Factor Scores'!H245</f>
        <v>0.49386675686105419</v>
      </c>
      <c r="I2705" s="17">
        <f>LFAT!A66</f>
        <v>5</v>
      </c>
      <c r="J2705" s="16" t="str">
        <f>LFAT!B66</f>
        <v>Fish Passage – Barrier Removal and Replacement</v>
      </c>
      <c r="K2705" s="16" t="str">
        <f>LFAT!D66</f>
        <v>I</v>
      </c>
      <c r="L2705" s="19">
        <f>LFAT!F66</f>
        <v>0.5</v>
      </c>
      <c r="M2705" s="16" t="str">
        <f>LFAT!G66</f>
        <v>CD</v>
      </c>
      <c r="N2705" s="19">
        <f>LFAT!I66</f>
        <v>0.5</v>
      </c>
      <c r="O2705" s="18">
        <f>LFAT!J66</f>
        <v>0.25</v>
      </c>
      <c r="P2705" s="18">
        <f t="shared" si="126"/>
        <v>0.143125</v>
      </c>
      <c r="Q2705" s="18">
        <f t="shared" si="127"/>
        <v>0.40784491065411183</v>
      </c>
      <c r="R2705" s="18">
        <f t="shared" si="128"/>
        <v>0.12346668921526355</v>
      </c>
    </row>
    <row r="2706" spans="1:18" ht="18" customHeight="1" x14ac:dyDescent="0.2">
      <c r="A2706" s="16" t="str">
        <f>'Limiting Factor Scores'!A246</f>
        <v>UGR16</v>
      </c>
      <c r="B2706" s="16" t="str">
        <f>'Limiting Factor Scores'!B246</f>
        <v>Upper Grande Ronde</v>
      </c>
      <c r="C2706" s="16" t="str">
        <f>'Limiting Factor Scores'!C246</f>
        <v>Decreased Sediment Quantity</v>
      </c>
      <c r="D2706" s="18">
        <f>'Limiting Factor Scores'!D246</f>
        <v>0.32700000000000001</v>
      </c>
      <c r="E2706" s="19">
        <f>'Limiting Factor Scores'!E246</f>
        <v>2.72</v>
      </c>
      <c r="F2706" s="18">
        <f>'Limiting Factor Scores'!F246</f>
        <v>0.48699999999999999</v>
      </c>
      <c r="G2706" s="18">
        <f>'Limiting Factor Scores'!G246</f>
        <v>0.82468232149682108</v>
      </c>
      <c r="H2706" s="18">
        <f>'Limiting Factor Scores'!H246</f>
        <v>0.24566433239968513</v>
      </c>
      <c r="I2706" s="17">
        <f>LFAT!A69</f>
        <v>5</v>
      </c>
      <c r="J2706" s="16" t="str">
        <f>LFAT!B69</f>
        <v>Fish Passage – Barrier Removal and Replacement</v>
      </c>
      <c r="K2706" s="16" t="str">
        <f>LFAT!D69</f>
        <v>I</v>
      </c>
      <c r="L2706" s="19">
        <f>LFAT!F69</f>
        <v>0.5</v>
      </c>
      <c r="M2706" s="16" t="str">
        <f>LFAT!G69</f>
        <v>R</v>
      </c>
      <c r="N2706" s="19">
        <f>LFAT!I69</f>
        <v>0.1</v>
      </c>
      <c r="O2706" s="18">
        <f>LFAT!J69</f>
        <v>0.05</v>
      </c>
      <c r="P2706" s="18">
        <f t="shared" si="126"/>
        <v>2.435E-2</v>
      </c>
      <c r="Q2706" s="18">
        <f t="shared" si="127"/>
        <v>4.1234116074841058E-2</v>
      </c>
      <c r="R2706" s="18">
        <f t="shared" si="128"/>
        <v>1.2283216619984258E-2</v>
      </c>
    </row>
    <row r="2707" spans="1:18" ht="18" customHeight="1" x14ac:dyDescent="0.2">
      <c r="A2707" s="16" t="str">
        <f>'Limiting Factor Scores'!A247</f>
        <v>UGR16</v>
      </c>
      <c r="B2707" s="16" t="str">
        <f>'Limiting Factor Scores'!B247</f>
        <v>Upper Grande Ronde</v>
      </c>
      <c r="C2707" s="16" t="str">
        <f>'Limiting Factor Scores'!C247</f>
        <v>Decreased Water Quantity</v>
      </c>
      <c r="D2707" s="18">
        <f>'Limiting Factor Scores'!D247</f>
        <v>0.32700000000000001</v>
      </c>
      <c r="E2707" s="19">
        <f>'Limiting Factor Scores'!E247</f>
        <v>1.82</v>
      </c>
      <c r="F2707" s="18">
        <f>'Limiting Factor Scores'!F247</f>
        <v>0.28449999999999998</v>
      </c>
      <c r="G2707" s="18">
        <f>'Limiting Factor Scores'!G247</f>
        <v>0.69707173939203582</v>
      </c>
      <c r="H2707" s="18">
        <f>'Limiting Factor Scores'!H247</f>
        <v>0.20146635838771032</v>
      </c>
      <c r="I2707" s="17">
        <f>LFAT!A67</f>
        <v>5</v>
      </c>
      <c r="J2707" s="16" t="str">
        <f>LFAT!B67</f>
        <v>Fish Passage – Barrier Removal and Replacement</v>
      </c>
      <c r="K2707" s="16" t="str">
        <f>LFAT!D67</f>
        <v>N</v>
      </c>
      <c r="L2707" s="19">
        <f>LFAT!F67</f>
        <v>0.1</v>
      </c>
      <c r="M2707" s="16" t="str">
        <f>LFAT!G67</f>
        <v>R</v>
      </c>
      <c r="N2707" s="19">
        <f>LFAT!I67</f>
        <v>0.1</v>
      </c>
      <c r="O2707" s="18">
        <f>LFAT!J67</f>
        <v>0.01</v>
      </c>
      <c r="P2707" s="18">
        <f t="shared" si="126"/>
        <v>2.8449999999999999E-3</v>
      </c>
      <c r="Q2707" s="18">
        <f t="shared" si="127"/>
        <v>6.9707173939203585E-3</v>
      </c>
      <c r="R2707" s="18">
        <f t="shared" si="128"/>
        <v>2.0146635838771032E-3</v>
      </c>
    </row>
    <row r="2708" spans="1:18" ht="18" customHeight="1" x14ac:dyDescent="0.2">
      <c r="A2708" s="16" t="str">
        <f>'Limiting Factor Scores'!A248</f>
        <v>UGR16</v>
      </c>
      <c r="B2708" s="16" t="str">
        <f>'Limiting Factor Scores'!B248</f>
        <v>Upper Grande Ronde</v>
      </c>
      <c r="C2708" s="16" t="str">
        <f>'Limiting Factor Scores'!C248</f>
        <v>Floodplain Condition</v>
      </c>
      <c r="D2708" s="18">
        <f>'Limiting Factor Scores'!D248</f>
        <v>0.32700000000000001</v>
      </c>
      <c r="E2708" s="19">
        <f>'Limiting Factor Scores'!E248</f>
        <v>2.7</v>
      </c>
      <c r="F2708" s="18">
        <f>'Limiting Factor Scores'!F248</f>
        <v>0.48249999999999998</v>
      </c>
      <c r="G2708" s="18">
        <f>'Limiting Factor Scores'!G248</f>
        <v>0.95906180363904758</v>
      </c>
      <c r="H2708" s="18">
        <f>'Limiting Factor Scores'!H248</f>
        <v>0.27230142537021584</v>
      </c>
      <c r="I2708" s="17">
        <f>LFAT!A64</f>
        <v>5</v>
      </c>
      <c r="J2708" s="16" t="str">
        <f>LFAT!B64</f>
        <v>Fish Passage – Barrier Removal and Replacement</v>
      </c>
      <c r="K2708" s="16" t="str">
        <f>LFAT!D64</f>
        <v>I</v>
      </c>
      <c r="L2708" s="19">
        <f>LFAT!F64</f>
        <v>0.5</v>
      </c>
      <c r="M2708" s="16" t="str">
        <f>LFAT!G64</f>
        <v>CD</v>
      </c>
      <c r="N2708" s="19">
        <f>LFAT!I64</f>
        <v>0.5</v>
      </c>
      <c r="O2708" s="18">
        <f>LFAT!J64</f>
        <v>0.25</v>
      </c>
      <c r="P2708" s="18">
        <f t="shared" si="126"/>
        <v>0.120625</v>
      </c>
      <c r="Q2708" s="18">
        <f t="shared" si="127"/>
        <v>0.2397654509097619</v>
      </c>
      <c r="R2708" s="18">
        <f t="shared" si="128"/>
        <v>6.8075356342553961E-2</v>
      </c>
    </row>
    <row r="2709" spans="1:18" ht="18" customHeight="1" x14ac:dyDescent="0.2">
      <c r="A2709" s="16" t="str">
        <f>'Limiting Factor Scores'!A249</f>
        <v>UGR16</v>
      </c>
      <c r="B2709" s="16" t="str">
        <f>'Limiting Factor Scores'!B249</f>
        <v>Upper Grande Ronde</v>
      </c>
      <c r="C2709" s="16" t="str">
        <f>'Limiting Factor Scores'!C249</f>
        <v>Increased Sediment Quantity</v>
      </c>
      <c r="D2709" s="18">
        <f>'Limiting Factor Scores'!D249</f>
        <v>0.32700000000000001</v>
      </c>
      <c r="E2709" s="19">
        <f>'Limiting Factor Scores'!E249</f>
        <v>3.06</v>
      </c>
      <c r="F2709" s="18">
        <f>'Limiting Factor Scores'!F249</f>
        <v>0.5635</v>
      </c>
      <c r="G2709" s="18">
        <f>'Limiting Factor Scores'!G249</f>
        <v>0.66993307486838249</v>
      </c>
      <c r="H2709" s="18">
        <f>'Limiting Factor Scores'!H249</f>
        <v>0.22040666548473237</v>
      </c>
      <c r="I2709" s="17">
        <f>LFAT!A70</f>
        <v>5</v>
      </c>
      <c r="J2709" s="16" t="str">
        <f>LFAT!B70</f>
        <v>Fish Passage – Barrier Removal and Replacement</v>
      </c>
      <c r="K2709" s="16" t="str">
        <f>LFAT!D70</f>
        <v>I</v>
      </c>
      <c r="L2709" s="19">
        <f>LFAT!F70</f>
        <v>0.5</v>
      </c>
      <c r="M2709" s="16" t="str">
        <f>LFAT!G70</f>
        <v>CD</v>
      </c>
      <c r="N2709" s="19">
        <f>LFAT!I70</f>
        <v>0.5</v>
      </c>
      <c r="O2709" s="18">
        <f>LFAT!J70</f>
        <v>0.25</v>
      </c>
      <c r="P2709" s="18">
        <f t="shared" si="126"/>
        <v>0.140875</v>
      </c>
      <c r="Q2709" s="18">
        <f t="shared" si="127"/>
        <v>0.16748326871709562</v>
      </c>
      <c r="R2709" s="18">
        <f t="shared" si="128"/>
        <v>5.5101666371183092E-2</v>
      </c>
    </row>
    <row r="2710" spans="1:18" ht="18" customHeight="1" x14ac:dyDescent="0.2">
      <c r="A2710" s="16" t="str">
        <f>'Limiting Factor Scores'!A250</f>
        <v>UGR16</v>
      </c>
      <c r="B2710" s="16" t="str">
        <f>'Limiting Factor Scores'!B250</f>
        <v>Upper Grande Ronde</v>
      </c>
      <c r="C2710" s="16" t="str">
        <f>'Limiting Factor Scores'!C250</f>
        <v>Non-Native Species Interactions and Competition</v>
      </c>
      <c r="D2710" s="18">
        <f>'Limiting Factor Scores'!D250</f>
        <v>0.32700000000000001</v>
      </c>
      <c r="E2710" s="19">
        <f>'Limiting Factor Scores'!E250</f>
        <v>1</v>
      </c>
      <c r="F2710" s="18">
        <f>'Limiting Factor Scores'!F250</f>
        <v>0.1</v>
      </c>
      <c r="G2710" s="18">
        <f>'Limiting Factor Scores'!G250</f>
        <v>0.13150071427169999</v>
      </c>
      <c r="H2710" s="18">
        <f>'Limiting Factor Scores'!H250</f>
        <v>4.6387285711623004E-2</v>
      </c>
      <c r="I2710" s="17">
        <f>LFAT!A76</f>
        <v>5</v>
      </c>
      <c r="J2710" s="16" t="str">
        <f>LFAT!B76</f>
        <v>Fish Passage – Barrier Removal and Replacement</v>
      </c>
      <c r="K2710" s="16" t="str">
        <f>LFAT!D76</f>
        <v>I</v>
      </c>
      <c r="L2710" s="19">
        <f>LFAT!F76</f>
        <v>0.5</v>
      </c>
      <c r="M2710" s="16" t="str">
        <f>LFAT!G76</f>
        <v>R</v>
      </c>
      <c r="N2710" s="19">
        <f>LFAT!I76</f>
        <v>0.1</v>
      </c>
      <c r="O2710" s="18">
        <f>LFAT!J76</f>
        <v>0.05</v>
      </c>
      <c r="P2710" s="18">
        <f t="shared" si="126"/>
        <v>5.000000000000001E-3</v>
      </c>
      <c r="Q2710" s="18">
        <f t="shared" si="127"/>
        <v>6.575035713585E-3</v>
      </c>
      <c r="R2710" s="18">
        <f t="shared" si="128"/>
        <v>2.3193642855811503E-3</v>
      </c>
    </row>
    <row r="2711" spans="1:18" ht="18" customHeight="1" x14ac:dyDescent="0.2">
      <c r="A2711" s="16" t="str">
        <f>'Limiting Factor Scores'!A251</f>
        <v>UGR16</v>
      </c>
      <c r="B2711" s="16" t="str">
        <f>'Limiting Factor Scores'!B251</f>
        <v>Upper Grande Ronde</v>
      </c>
      <c r="C2711" s="16" t="str">
        <f>'Limiting Factor Scores'!C251</f>
        <v>Predation</v>
      </c>
      <c r="D2711" s="18">
        <f>'Limiting Factor Scores'!D251</f>
        <v>0.32700000000000001</v>
      </c>
      <c r="E2711" s="19">
        <f>'Limiting Factor Scores'!E251</f>
        <v>1</v>
      </c>
      <c r="F2711" s="18">
        <f>'Limiting Factor Scores'!F251</f>
        <v>0.1</v>
      </c>
      <c r="G2711" s="18">
        <f>'Limiting Factor Scores'!G251</f>
        <v>0.17564571433710002</v>
      </c>
      <c r="H2711" s="18">
        <f>'Limiting Factor Scores'!H251</f>
        <v>5.3702742869708997E-2</v>
      </c>
      <c r="I2711" s="17">
        <f>LFAT!A74</f>
        <v>5</v>
      </c>
      <c r="J2711" s="16" t="str">
        <f>LFAT!B74</f>
        <v>Fish Passage – Barrier Removal and Replacement</v>
      </c>
      <c r="K2711" s="16" t="str">
        <f>LFAT!D74</f>
        <v>I</v>
      </c>
      <c r="L2711" s="19">
        <f>LFAT!F74</f>
        <v>0.5</v>
      </c>
      <c r="M2711" s="16" t="str">
        <f>LFAT!G74</f>
        <v>R</v>
      </c>
      <c r="N2711" s="19">
        <f>LFAT!I74</f>
        <v>0.1</v>
      </c>
      <c r="O2711" s="18">
        <f>LFAT!J74</f>
        <v>0.05</v>
      </c>
      <c r="P2711" s="18">
        <f t="shared" si="126"/>
        <v>5.000000000000001E-3</v>
      </c>
      <c r="Q2711" s="18">
        <f t="shared" si="127"/>
        <v>8.7822857168550015E-3</v>
      </c>
      <c r="R2711" s="18">
        <f t="shared" si="128"/>
        <v>2.6851371434854499E-3</v>
      </c>
    </row>
    <row r="2712" spans="1:18" ht="18" customHeight="1" x14ac:dyDescent="0.2">
      <c r="A2712" s="16" t="str">
        <f>'Limiting Factor Scores'!A252</f>
        <v>UGR16</v>
      </c>
      <c r="B2712" s="16" t="str">
        <f>'Limiting Factor Scores'!B252</f>
        <v>Upper Grande Ronde</v>
      </c>
      <c r="C2712" s="16" t="str">
        <f>'Limiting Factor Scores'!C252</f>
        <v>Riparian Condition</v>
      </c>
      <c r="D2712" s="18">
        <f>'Limiting Factor Scores'!D252</f>
        <v>0.32700000000000001</v>
      </c>
      <c r="E2712" s="19">
        <f>'Limiting Factor Scores'!E252</f>
        <v>3.29</v>
      </c>
      <c r="F2712" s="18">
        <f>'Limiting Factor Scores'!F252</f>
        <v>0.61524999999999996</v>
      </c>
      <c r="G2712" s="18">
        <f>'Limiting Factor Scores'!G252</f>
        <v>1.2487948983867314</v>
      </c>
      <c r="H2712" s="18">
        <f>'Limiting Factor Scores'!H252</f>
        <v>0.40322135848177992</v>
      </c>
      <c r="I2712" s="17">
        <f>LFAT!A63</f>
        <v>5</v>
      </c>
      <c r="J2712" s="16" t="str">
        <f>LFAT!B63</f>
        <v>Fish Passage – Barrier Removal and Replacement</v>
      </c>
      <c r="K2712" s="16" t="str">
        <f>LFAT!D63</f>
        <v>I</v>
      </c>
      <c r="L2712" s="19">
        <f>LFAT!F63</f>
        <v>0.5</v>
      </c>
      <c r="M2712" s="16" t="str">
        <f>LFAT!G63</f>
        <v>R</v>
      </c>
      <c r="N2712" s="19">
        <f>LFAT!I63</f>
        <v>0.1</v>
      </c>
      <c r="O2712" s="18">
        <f>LFAT!J63</f>
        <v>0.05</v>
      </c>
      <c r="P2712" s="18">
        <f t="shared" si="126"/>
        <v>3.0762499999999998E-2</v>
      </c>
      <c r="Q2712" s="18">
        <f t="shared" si="127"/>
        <v>6.2439744919336571E-2</v>
      </c>
      <c r="R2712" s="18">
        <f t="shared" si="128"/>
        <v>2.0161067924088998E-2</v>
      </c>
    </row>
    <row r="2713" spans="1:18" ht="18" customHeight="1" x14ac:dyDescent="0.2">
      <c r="A2713" s="16" t="str">
        <f>'Limiting Factor Scores'!A253</f>
        <v>UGR16</v>
      </c>
      <c r="B2713" s="16" t="str">
        <f>'Limiting Factor Scores'!B253</f>
        <v>Upper Grande Ronde</v>
      </c>
      <c r="C2713" s="16" t="str">
        <f>'Limiting Factor Scores'!C253</f>
        <v>Side Channel and Wetland Habitat</v>
      </c>
      <c r="D2713" s="18">
        <f>'Limiting Factor Scores'!D253</f>
        <v>0.32700000000000001</v>
      </c>
      <c r="E2713" s="19">
        <f>'Limiting Factor Scores'!E253</f>
        <v>2.61</v>
      </c>
      <c r="F2713" s="18">
        <f>'Limiting Factor Scores'!F253</f>
        <v>0.46224999999999999</v>
      </c>
      <c r="G2713" s="18">
        <f>'Limiting Factor Scores'!G253</f>
        <v>1.1617399068837331</v>
      </c>
      <c r="H2713" s="18">
        <f>'Limiting Factor Scores'!H253</f>
        <v>0.33861047359651547</v>
      </c>
      <c r="I2713" s="17">
        <f>LFAT!A65</f>
        <v>5</v>
      </c>
      <c r="J2713" s="16" t="str">
        <f>LFAT!B65</f>
        <v>Fish Passage – Barrier Removal and Replacement</v>
      </c>
      <c r="K2713" s="16" t="str">
        <f>LFAT!D65</f>
        <v>I</v>
      </c>
      <c r="L2713" s="19">
        <f>LFAT!F65</f>
        <v>0.5</v>
      </c>
      <c r="M2713" s="16" t="str">
        <f>LFAT!G65</f>
        <v>R</v>
      </c>
      <c r="N2713" s="19">
        <f>LFAT!I65</f>
        <v>0.1</v>
      </c>
      <c r="O2713" s="18">
        <f>LFAT!J65</f>
        <v>0.05</v>
      </c>
      <c r="P2713" s="18">
        <f t="shared" si="126"/>
        <v>2.3112500000000001E-2</v>
      </c>
      <c r="Q2713" s="18">
        <f t="shared" si="127"/>
        <v>5.8086995344186654E-2</v>
      </c>
      <c r="R2713" s="18">
        <f t="shared" si="128"/>
        <v>1.6930523679825775E-2</v>
      </c>
    </row>
    <row r="2714" spans="1:18" ht="18" customHeight="1" x14ac:dyDescent="0.2">
      <c r="A2714" s="16" t="str">
        <f>'Limiting Factor Scores'!A254</f>
        <v>UGR16</v>
      </c>
      <c r="B2714" s="16" t="str">
        <f>'Limiting Factor Scores'!B254</f>
        <v>Upper Grande Ronde</v>
      </c>
      <c r="C2714" s="16" t="str">
        <f>'Limiting Factor Scores'!C254</f>
        <v>Summer Water Temperature</v>
      </c>
      <c r="D2714" s="18">
        <f>'Limiting Factor Scores'!D254</f>
        <v>0.32700000000000001</v>
      </c>
      <c r="E2714" s="19">
        <f>'Limiting Factor Scores'!E254</f>
        <v>2.29</v>
      </c>
      <c r="F2714" s="18">
        <f>'Limiting Factor Scores'!F254</f>
        <v>0.39024999999999999</v>
      </c>
      <c r="G2714" s="18">
        <f>'Limiting Factor Scores'!G254</f>
        <v>0.84952964998176983</v>
      </c>
      <c r="H2714" s="18">
        <f>'Limiting Factor Scores'!H254</f>
        <v>0.26585173574544241</v>
      </c>
      <c r="I2714" s="17">
        <f>LFAT!A71</f>
        <v>5</v>
      </c>
      <c r="J2714" s="16" t="str">
        <f>LFAT!B71</f>
        <v>Fish Passage – Barrier Removal and Replacement</v>
      </c>
      <c r="K2714" s="16" t="str">
        <f>LFAT!D71</f>
        <v>I</v>
      </c>
      <c r="L2714" s="19">
        <f>LFAT!F71</f>
        <v>0.5</v>
      </c>
      <c r="M2714" s="16" t="str">
        <f>LFAT!G71</f>
        <v>R</v>
      </c>
      <c r="N2714" s="19">
        <f>LFAT!I71</f>
        <v>0.1</v>
      </c>
      <c r="O2714" s="18">
        <f>LFAT!J71</f>
        <v>0.05</v>
      </c>
      <c r="P2714" s="18">
        <f t="shared" si="126"/>
        <v>1.9512500000000002E-2</v>
      </c>
      <c r="Q2714" s="18">
        <f t="shared" si="127"/>
        <v>4.2476482499088496E-2</v>
      </c>
      <c r="R2714" s="18">
        <f t="shared" si="128"/>
        <v>1.3292586787272121E-2</v>
      </c>
    </row>
    <row r="2715" spans="1:18" ht="18" customHeight="1" x14ac:dyDescent="0.2">
      <c r="A2715" s="16" t="str">
        <f>'Limiting Factor Scores'!A255</f>
        <v>UGR16</v>
      </c>
      <c r="B2715" s="16" t="str">
        <f>'Limiting Factor Scores'!B255</f>
        <v>Upper Grande Ronde</v>
      </c>
      <c r="C2715" s="16" t="str">
        <f>'Limiting Factor Scores'!C255</f>
        <v>Water Quality</v>
      </c>
      <c r="D2715" s="18">
        <f>'Limiting Factor Scores'!D255</f>
        <v>0.32700000000000001</v>
      </c>
      <c r="E2715" s="19">
        <f>'Limiting Factor Scores'!E255</f>
        <v>1.26</v>
      </c>
      <c r="F2715" s="18">
        <f>'Limiting Factor Scores'!F255</f>
        <v>0.1585</v>
      </c>
      <c r="G2715" s="18">
        <f>'Limiting Factor Scores'!G255</f>
        <v>0.30172173222430354</v>
      </c>
      <c r="H2715" s="18">
        <f>'Limiting Factor Scores'!H255</f>
        <v>8.3752769915736158E-2</v>
      </c>
      <c r="I2715" s="17">
        <f>LFAT!A73</f>
        <v>5</v>
      </c>
      <c r="J2715" s="16" t="str">
        <f>LFAT!B73</f>
        <v>Fish Passage – Barrier Removal and Replacement</v>
      </c>
      <c r="K2715" s="16" t="str">
        <f>LFAT!D73</f>
        <v>I</v>
      </c>
      <c r="L2715" s="19">
        <f>LFAT!F73</f>
        <v>0.5</v>
      </c>
      <c r="M2715" s="16" t="str">
        <f>LFAT!G73</f>
        <v>CD</v>
      </c>
      <c r="N2715" s="19">
        <f>LFAT!I73</f>
        <v>0.5</v>
      </c>
      <c r="O2715" s="18">
        <f>LFAT!J73</f>
        <v>0.25</v>
      </c>
      <c r="P2715" s="18">
        <f t="shared" si="126"/>
        <v>3.9625E-2</v>
      </c>
      <c r="Q2715" s="18">
        <f t="shared" si="127"/>
        <v>7.5430433056075885E-2</v>
      </c>
      <c r="R2715" s="18">
        <f t="shared" si="128"/>
        <v>2.093819247893404E-2</v>
      </c>
    </row>
    <row r="2716" spans="1:18" ht="18" customHeight="1" x14ac:dyDescent="0.2">
      <c r="A2716" s="16" t="str">
        <f>'Limiting Factor Scores'!A256</f>
        <v>UGR16</v>
      </c>
      <c r="B2716" s="16" t="str">
        <f>'Limiting Factor Scores'!B256</f>
        <v>Upper Grande Ronde</v>
      </c>
      <c r="C2716" s="16" t="str">
        <f>'Limiting Factor Scores'!C256</f>
        <v>Winter Water Temperature</v>
      </c>
      <c r="D2716" s="18">
        <f>'Limiting Factor Scores'!D256</f>
        <v>0.32700000000000001</v>
      </c>
      <c r="E2716" s="19">
        <f>'Limiting Factor Scores'!E256</f>
        <v>1.59</v>
      </c>
      <c r="F2716" s="18">
        <f>'Limiting Factor Scores'!F256</f>
        <v>0.23275000000000001</v>
      </c>
      <c r="G2716" s="18">
        <f>'Limiting Factor Scores'!G256</f>
        <v>0.36478076251087277</v>
      </c>
      <c r="H2716" s="18">
        <f>'Limiting Factor Scores'!H256</f>
        <v>9.9355189512286224E-2</v>
      </c>
      <c r="I2716" s="17">
        <f>LFAT!A72</f>
        <v>5</v>
      </c>
      <c r="J2716" s="16" t="str">
        <f>LFAT!B72</f>
        <v>Fish Passage – Barrier Removal and Replacement</v>
      </c>
      <c r="K2716" s="16" t="str">
        <f>LFAT!D72</f>
        <v>N</v>
      </c>
      <c r="L2716" s="19">
        <f>LFAT!F72</f>
        <v>0.1</v>
      </c>
      <c r="M2716" s="16" t="str">
        <f>LFAT!G72</f>
        <v>R</v>
      </c>
      <c r="N2716" s="19">
        <f>LFAT!I72</f>
        <v>0.1</v>
      </c>
      <c r="O2716" s="18">
        <f>LFAT!J72</f>
        <v>0.01</v>
      </c>
      <c r="P2716" s="18">
        <f t="shared" si="126"/>
        <v>2.3275000000000001E-3</v>
      </c>
      <c r="Q2716" s="18">
        <f t="shared" si="127"/>
        <v>3.6478076251087277E-3</v>
      </c>
      <c r="R2716" s="18">
        <f t="shared" si="128"/>
        <v>9.9355189512286219E-4</v>
      </c>
    </row>
    <row r="2717" spans="1:18" ht="18" customHeight="1" x14ac:dyDescent="0.2">
      <c r="A2717" s="16" t="str">
        <f>'Limiting Factor Scores'!A242</f>
        <v>UGR16</v>
      </c>
      <c r="B2717" s="16" t="str">
        <f>'Limiting Factor Scores'!B242</f>
        <v>Upper Grande Ronde</v>
      </c>
      <c r="C2717" s="16" t="str">
        <f>'Limiting Factor Scores'!C242</f>
        <v>Altered Flow Timing</v>
      </c>
      <c r="D2717" s="18">
        <f>'Limiting Factor Scores'!D242</f>
        <v>0.32700000000000001</v>
      </c>
      <c r="E2717" s="19">
        <f>'Limiting Factor Scores'!E242</f>
        <v>1.26</v>
      </c>
      <c r="F2717" s="18">
        <f>'Limiting Factor Scores'!F242</f>
        <v>0.1585</v>
      </c>
      <c r="G2717" s="18">
        <f>'Limiting Factor Scores'!G242</f>
        <v>0.27173466429311849</v>
      </c>
      <c r="H2717" s="18">
        <f>'Limiting Factor Scores'!H242</f>
        <v>7.5622942620544489E-2</v>
      </c>
      <c r="I2717" s="17">
        <f>LFAT!A83</f>
        <v>6</v>
      </c>
      <c r="J2717" s="16" t="str">
        <f>LFAT!B83</f>
        <v>Instream Flow Restoration</v>
      </c>
      <c r="K2717" s="16" t="str">
        <f>LFAT!D83</f>
        <v>D</v>
      </c>
      <c r="L2717" s="19">
        <f>LFAT!F83</f>
        <v>1</v>
      </c>
      <c r="M2717" s="16" t="str">
        <f>LFAT!G83</f>
        <v>CD</v>
      </c>
      <c r="N2717" s="19">
        <f>LFAT!I83</f>
        <v>0.5</v>
      </c>
      <c r="O2717" s="18">
        <f>LFAT!J83</f>
        <v>0.5</v>
      </c>
      <c r="P2717" s="18">
        <f t="shared" si="126"/>
        <v>7.9250000000000001E-2</v>
      </c>
      <c r="Q2717" s="18">
        <f t="shared" si="127"/>
        <v>0.13586733214655924</v>
      </c>
      <c r="R2717" s="18">
        <f t="shared" si="128"/>
        <v>3.7811471310272245E-2</v>
      </c>
    </row>
    <row r="2718" spans="1:18" ht="18" customHeight="1" x14ac:dyDescent="0.2">
      <c r="A2718" s="16" t="str">
        <f>'Limiting Factor Scores'!A243</f>
        <v>UGR16</v>
      </c>
      <c r="B2718" s="16" t="str">
        <f>'Limiting Factor Scores'!B243</f>
        <v>Upper Grande Ronde</v>
      </c>
      <c r="C2718" s="16" t="str">
        <f>'Limiting Factor Scores'!C243</f>
        <v>Altered Primary Productivity</v>
      </c>
      <c r="D2718" s="18">
        <f>'Limiting Factor Scores'!D243</f>
        <v>0.32700000000000001</v>
      </c>
      <c r="E2718" s="19">
        <f>'Limiting Factor Scores'!E243</f>
        <v>3.56</v>
      </c>
      <c r="F2718" s="18">
        <f>'Limiting Factor Scores'!F243</f>
        <v>0.67600000000000005</v>
      </c>
      <c r="G2718" s="18">
        <f>'Limiting Factor Scores'!G243</f>
        <v>0.80368191412782009</v>
      </c>
      <c r="H2718" s="18">
        <f>'Limiting Factor Scores'!H243</f>
        <v>0.23016250023392501</v>
      </c>
      <c r="I2718" s="17">
        <f>LFAT!A90</f>
        <v>6</v>
      </c>
      <c r="J2718" s="16" t="str">
        <f>LFAT!B90</f>
        <v>Instream Flow Restoration</v>
      </c>
      <c r="K2718" s="16" t="str">
        <f>LFAT!D90</f>
        <v>N</v>
      </c>
      <c r="L2718" s="19">
        <f>LFAT!F90</f>
        <v>0.1</v>
      </c>
      <c r="M2718" s="16" t="str">
        <f>LFAT!G90</f>
        <v>R</v>
      </c>
      <c r="N2718" s="19">
        <f>LFAT!I90</f>
        <v>0.1</v>
      </c>
      <c r="O2718" s="18">
        <f>LFAT!J90</f>
        <v>0.01</v>
      </c>
      <c r="P2718" s="18">
        <f t="shared" si="126"/>
        <v>6.7600000000000004E-3</v>
      </c>
      <c r="Q2718" s="18">
        <f t="shared" si="127"/>
        <v>8.0368191412782015E-3</v>
      </c>
      <c r="R2718" s="18">
        <f t="shared" si="128"/>
        <v>2.3016250023392502E-3</v>
      </c>
    </row>
    <row r="2719" spans="1:18" ht="18" customHeight="1" x14ac:dyDescent="0.2">
      <c r="A2719" s="16" t="str">
        <f>'Limiting Factor Scores'!A244</f>
        <v>UGR16</v>
      </c>
      <c r="B2719" s="16" t="str">
        <f>'Limiting Factor Scores'!B244</f>
        <v>Upper Grande Ronde</v>
      </c>
      <c r="C2719" s="16" t="str">
        <f>'Limiting Factor Scores'!C244</f>
        <v>Anthropogenic Barriers</v>
      </c>
      <c r="D2719" s="18">
        <f>'Limiting Factor Scores'!D244</f>
        <v>0.32700000000000001</v>
      </c>
      <c r="E2719" s="19">
        <f>'Limiting Factor Scores'!E244</f>
        <v>1.82</v>
      </c>
      <c r="F2719" s="18">
        <f>'Limiting Factor Scores'!F244</f>
        <v>0.28449999999999998</v>
      </c>
      <c r="G2719" s="18">
        <f>'Limiting Factor Scores'!G244</f>
        <v>0.49373146060796402</v>
      </c>
      <c r="H2719" s="18">
        <f>'Limiting Factor Scores'!H244</f>
        <v>0.15637266123946433</v>
      </c>
      <c r="I2719" s="17">
        <f>LFAT!A77</f>
        <v>6</v>
      </c>
      <c r="J2719" s="16" t="str">
        <f>LFAT!B77</f>
        <v>Instream Flow Restoration</v>
      </c>
      <c r="K2719" s="16" t="str">
        <f>LFAT!D77</f>
        <v>I</v>
      </c>
      <c r="L2719" s="19">
        <f>LFAT!F77</f>
        <v>0.5</v>
      </c>
      <c r="M2719" s="16" t="str">
        <f>LFAT!G77</f>
        <v>CD</v>
      </c>
      <c r="N2719" s="19">
        <f>LFAT!I77</f>
        <v>0.5</v>
      </c>
      <c r="O2719" s="18">
        <f>LFAT!J77</f>
        <v>0.25</v>
      </c>
      <c r="P2719" s="18">
        <f t="shared" si="126"/>
        <v>7.1124999999999994E-2</v>
      </c>
      <c r="Q2719" s="18">
        <f t="shared" si="127"/>
        <v>0.12343286515199101</v>
      </c>
      <c r="R2719" s="18">
        <f t="shared" si="128"/>
        <v>3.9093165309866083E-2</v>
      </c>
    </row>
    <row r="2720" spans="1:18" ht="18" customHeight="1" x14ac:dyDescent="0.2">
      <c r="A2720" s="16" t="str">
        <f>'Limiting Factor Scores'!A245</f>
        <v>UGR16</v>
      </c>
      <c r="B2720" s="16" t="str">
        <f>'Limiting Factor Scores'!B245</f>
        <v>Upper Grande Ronde</v>
      </c>
      <c r="C2720" s="16" t="str">
        <f>'Limiting Factor Scores'!C245</f>
        <v>Channel and Habitat Structure</v>
      </c>
      <c r="D2720" s="18">
        <f>'Limiting Factor Scores'!D245</f>
        <v>0.32700000000000001</v>
      </c>
      <c r="E2720" s="19">
        <f>'Limiting Factor Scores'!E245</f>
        <v>3.1</v>
      </c>
      <c r="F2720" s="18">
        <f>'Limiting Factor Scores'!F245</f>
        <v>0.57250000000000001</v>
      </c>
      <c r="G2720" s="18">
        <f>'Limiting Factor Scores'!G245</f>
        <v>1.6313796426164473</v>
      </c>
      <c r="H2720" s="18">
        <f>'Limiting Factor Scores'!H245</f>
        <v>0.49386675686105419</v>
      </c>
      <c r="I2720" s="17">
        <f>LFAT!A81</f>
        <v>6</v>
      </c>
      <c r="J2720" s="16" t="str">
        <f>LFAT!B81</f>
        <v>Instream Flow Restoration</v>
      </c>
      <c r="K2720" s="16" t="str">
        <f>LFAT!D81</f>
        <v>N</v>
      </c>
      <c r="L2720" s="19">
        <f>LFAT!F81</f>
        <v>0.1</v>
      </c>
      <c r="M2720" s="16" t="str">
        <f>LFAT!G81</f>
        <v>R</v>
      </c>
      <c r="N2720" s="19">
        <f>LFAT!I81</f>
        <v>0.1</v>
      </c>
      <c r="O2720" s="18">
        <f>LFAT!J81</f>
        <v>0.01</v>
      </c>
      <c r="P2720" s="18">
        <f t="shared" si="126"/>
        <v>5.7250000000000001E-3</v>
      </c>
      <c r="Q2720" s="18">
        <f t="shared" si="127"/>
        <v>1.6313796426164474E-2</v>
      </c>
      <c r="R2720" s="18">
        <f t="shared" si="128"/>
        <v>4.9386675686105422E-3</v>
      </c>
    </row>
    <row r="2721" spans="1:18" ht="18" customHeight="1" x14ac:dyDescent="0.2">
      <c r="A2721" s="16" t="str">
        <f>'Limiting Factor Scores'!A246</f>
        <v>UGR16</v>
      </c>
      <c r="B2721" s="16" t="str">
        <f>'Limiting Factor Scores'!B246</f>
        <v>Upper Grande Ronde</v>
      </c>
      <c r="C2721" s="16" t="str">
        <f>'Limiting Factor Scores'!C246</f>
        <v>Decreased Sediment Quantity</v>
      </c>
      <c r="D2721" s="18">
        <f>'Limiting Factor Scores'!D246</f>
        <v>0.32700000000000001</v>
      </c>
      <c r="E2721" s="19">
        <f>'Limiting Factor Scores'!E246</f>
        <v>2.72</v>
      </c>
      <c r="F2721" s="18">
        <f>'Limiting Factor Scores'!F246</f>
        <v>0.48699999999999999</v>
      </c>
      <c r="G2721" s="18">
        <f>'Limiting Factor Scores'!G246</f>
        <v>0.82468232149682108</v>
      </c>
      <c r="H2721" s="18">
        <f>'Limiting Factor Scores'!H246</f>
        <v>0.24566433239968513</v>
      </c>
      <c r="I2721" s="17">
        <f>LFAT!A84</f>
        <v>6</v>
      </c>
      <c r="J2721" s="16" t="str">
        <f>LFAT!B84</f>
        <v>Instream Flow Restoration</v>
      </c>
      <c r="K2721" s="16" t="str">
        <f>LFAT!D84</f>
        <v>N</v>
      </c>
      <c r="L2721" s="19">
        <f>LFAT!F84</f>
        <v>0.1</v>
      </c>
      <c r="M2721" s="16" t="str">
        <f>LFAT!G84</f>
        <v>R</v>
      </c>
      <c r="N2721" s="19">
        <f>LFAT!I84</f>
        <v>0.1</v>
      </c>
      <c r="O2721" s="18">
        <f>LFAT!J84</f>
        <v>0.01</v>
      </c>
      <c r="P2721" s="18">
        <f t="shared" si="126"/>
        <v>4.8700000000000002E-3</v>
      </c>
      <c r="Q2721" s="18">
        <f t="shared" si="127"/>
        <v>8.2468232149682102E-3</v>
      </c>
      <c r="R2721" s="18">
        <f t="shared" si="128"/>
        <v>2.4566433239968512E-3</v>
      </c>
    </row>
    <row r="2722" spans="1:18" ht="18" customHeight="1" x14ac:dyDescent="0.2">
      <c r="A2722" s="16" t="str">
        <f>'Limiting Factor Scores'!A247</f>
        <v>UGR16</v>
      </c>
      <c r="B2722" s="16" t="str">
        <f>'Limiting Factor Scores'!B247</f>
        <v>Upper Grande Ronde</v>
      </c>
      <c r="C2722" s="16" t="str">
        <f>'Limiting Factor Scores'!C247</f>
        <v>Decreased Water Quantity</v>
      </c>
      <c r="D2722" s="18">
        <f>'Limiting Factor Scores'!D247</f>
        <v>0.32700000000000001</v>
      </c>
      <c r="E2722" s="19">
        <f>'Limiting Factor Scores'!E247</f>
        <v>1.82</v>
      </c>
      <c r="F2722" s="18">
        <f>'Limiting Factor Scores'!F247</f>
        <v>0.28449999999999998</v>
      </c>
      <c r="G2722" s="18">
        <f>'Limiting Factor Scores'!G247</f>
        <v>0.69707173939203582</v>
      </c>
      <c r="H2722" s="18">
        <f>'Limiting Factor Scores'!H247</f>
        <v>0.20146635838771032</v>
      </c>
      <c r="I2722" s="17">
        <f>LFAT!A82</f>
        <v>6</v>
      </c>
      <c r="J2722" s="16" t="str">
        <f>LFAT!B82</f>
        <v>Instream Flow Restoration</v>
      </c>
      <c r="K2722" s="16" t="str">
        <f>LFAT!D82</f>
        <v>D</v>
      </c>
      <c r="L2722" s="19">
        <f>LFAT!F82</f>
        <v>1</v>
      </c>
      <c r="M2722" s="16" t="str">
        <f>LFAT!G82</f>
        <v>C</v>
      </c>
      <c r="N2722" s="19">
        <f>LFAT!I82</f>
        <v>1</v>
      </c>
      <c r="O2722" s="18">
        <f>LFAT!J82</f>
        <v>1</v>
      </c>
      <c r="P2722" s="18">
        <f t="shared" si="126"/>
        <v>0.28449999999999998</v>
      </c>
      <c r="Q2722" s="18">
        <f t="shared" si="127"/>
        <v>0.69707173939203582</v>
      </c>
      <c r="R2722" s="18">
        <f t="shared" si="128"/>
        <v>0.20146635838771032</v>
      </c>
    </row>
    <row r="2723" spans="1:18" ht="18" customHeight="1" x14ac:dyDescent="0.2">
      <c r="A2723" s="16" t="str">
        <f>'Limiting Factor Scores'!A248</f>
        <v>UGR16</v>
      </c>
      <c r="B2723" s="16" t="str">
        <f>'Limiting Factor Scores'!B248</f>
        <v>Upper Grande Ronde</v>
      </c>
      <c r="C2723" s="16" t="str">
        <f>'Limiting Factor Scores'!C248</f>
        <v>Floodplain Condition</v>
      </c>
      <c r="D2723" s="18">
        <f>'Limiting Factor Scores'!D248</f>
        <v>0.32700000000000001</v>
      </c>
      <c r="E2723" s="19">
        <f>'Limiting Factor Scores'!E248</f>
        <v>2.7</v>
      </c>
      <c r="F2723" s="18">
        <f>'Limiting Factor Scores'!F248</f>
        <v>0.48249999999999998</v>
      </c>
      <c r="G2723" s="18">
        <f>'Limiting Factor Scores'!G248</f>
        <v>0.95906180363904758</v>
      </c>
      <c r="H2723" s="18">
        <f>'Limiting Factor Scores'!H248</f>
        <v>0.27230142537021584</v>
      </c>
      <c r="I2723" s="17">
        <f>LFAT!A79</f>
        <v>6</v>
      </c>
      <c r="J2723" s="16" t="str">
        <f>LFAT!B79</f>
        <v>Instream Flow Restoration</v>
      </c>
      <c r="K2723" s="16" t="str">
        <f>LFAT!D79</f>
        <v>I</v>
      </c>
      <c r="L2723" s="19">
        <f>LFAT!F79</f>
        <v>0.5</v>
      </c>
      <c r="M2723" s="16" t="str">
        <f>LFAT!G79</f>
        <v>CD</v>
      </c>
      <c r="N2723" s="19">
        <f>LFAT!I79</f>
        <v>0.5</v>
      </c>
      <c r="O2723" s="18">
        <f>LFAT!J79</f>
        <v>0.25</v>
      </c>
      <c r="P2723" s="18">
        <f t="shared" si="126"/>
        <v>0.120625</v>
      </c>
      <c r="Q2723" s="18">
        <f t="shared" si="127"/>
        <v>0.2397654509097619</v>
      </c>
      <c r="R2723" s="18">
        <f t="shared" si="128"/>
        <v>6.8075356342553961E-2</v>
      </c>
    </row>
    <row r="2724" spans="1:18" ht="18" customHeight="1" x14ac:dyDescent="0.2">
      <c r="A2724" s="16" t="str">
        <f>'Limiting Factor Scores'!A249</f>
        <v>UGR16</v>
      </c>
      <c r="B2724" s="16" t="str">
        <f>'Limiting Factor Scores'!B249</f>
        <v>Upper Grande Ronde</v>
      </c>
      <c r="C2724" s="16" t="str">
        <f>'Limiting Factor Scores'!C249</f>
        <v>Increased Sediment Quantity</v>
      </c>
      <c r="D2724" s="18">
        <f>'Limiting Factor Scores'!D249</f>
        <v>0.32700000000000001</v>
      </c>
      <c r="E2724" s="19">
        <f>'Limiting Factor Scores'!E249</f>
        <v>3.06</v>
      </c>
      <c r="F2724" s="18">
        <f>'Limiting Factor Scores'!F249</f>
        <v>0.5635</v>
      </c>
      <c r="G2724" s="18">
        <f>'Limiting Factor Scores'!G249</f>
        <v>0.66993307486838249</v>
      </c>
      <c r="H2724" s="18">
        <f>'Limiting Factor Scores'!H249</f>
        <v>0.22040666548473237</v>
      </c>
      <c r="I2724" s="17">
        <f>LFAT!A85</f>
        <v>6</v>
      </c>
      <c r="J2724" s="16" t="str">
        <f>LFAT!B85</f>
        <v>Instream Flow Restoration</v>
      </c>
      <c r="K2724" s="16" t="str">
        <f>LFAT!D85</f>
        <v>N</v>
      </c>
      <c r="L2724" s="19">
        <f>LFAT!F85</f>
        <v>0.1</v>
      </c>
      <c r="M2724" s="16" t="str">
        <f>LFAT!G85</f>
        <v>R</v>
      </c>
      <c r="N2724" s="19">
        <f>LFAT!I85</f>
        <v>0.1</v>
      </c>
      <c r="O2724" s="18">
        <f>LFAT!J85</f>
        <v>0.01</v>
      </c>
      <c r="P2724" s="18">
        <f t="shared" si="126"/>
        <v>5.6350000000000003E-3</v>
      </c>
      <c r="Q2724" s="18">
        <f t="shared" si="127"/>
        <v>6.6993307486838249E-3</v>
      </c>
      <c r="R2724" s="18">
        <f t="shared" si="128"/>
        <v>2.2040666548473237E-3</v>
      </c>
    </row>
    <row r="2725" spans="1:18" ht="18" customHeight="1" x14ac:dyDescent="0.2">
      <c r="A2725" s="16" t="str">
        <f>'Limiting Factor Scores'!A250</f>
        <v>UGR16</v>
      </c>
      <c r="B2725" s="16" t="str">
        <f>'Limiting Factor Scores'!B250</f>
        <v>Upper Grande Ronde</v>
      </c>
      <c r="C2725" s="16" t="str">
        <f>'Limiting Factor Scores'!C250</f>
        <v>Non-Native Species Interactions and Competition</v>
      </c>
      <c r="D2725" s="18">
        <f>'Limiting Factor Scores'!D250</f>
        <v>0.32700000000000001</v>
      </c>
      <c r="E2725" s="19">
        <f>'Limiting Factor Scores'!E250</f>
        <v>1</v>
      </c>
      <c r="F2725" s="18">
        <f>'Limiting Factor Scores'!F250</f>
        <v>0.1</v>
      </c>
      <c r="G2725" s="18">
        <f>'Limiting Factor Scores'!G250</f>
        <v>0.13150071427169999</v>
      </c>
      <c r="H2725" s="18">
        <f>'Limiting Factor Scores'!H250</f>
        <v>4.6387285711623004E-2</v>
      </c>
      <c r="I2725" s="17">
        <f>LFAT!A91</f>
        <v>6</v>
      </c>
      <c r="J2725" s="16" t="str">
        <f>LFAT!B91</f>
        <v>Instream Flow Restoration</v>
      </c>
      <c r="K2725" s="16" t="str">
        <f>LFAT!D91</f>
        <v>N</v>
      </c>
      <c r="L2725" s="19">
        <f>LFAT!F91</f>
        <v>0.1</v>
      </c>
      <c r="M2725" s="16" t="str">
        <f>LFAT!G91</f>
        <v>R</v>
      </c>
      <c r="N2725" s="19">
        <f>LFAT!I91</f>
        <v>0.1</v>
      </c>
      <c r="O2725" s="18">
        <f>LFAT!J91</f>
        <v>0.01</v>
      </c>
      <c r="P2725" s="18">
        <f t="shared" si="126"/>
        <v>1E-3</v>
      </c>
      <c r="Q2725" s="18">
        <f t="shared" si="127"/>
        <v>1.3150071427169999E-3</v>
      </c>
      <c r="R2725" s="18">
        <f t="shared" si="128"/>
        <v>4.6387285711623003E-4</v>
      </c>
    </row>
    <row r="2726" spans="1:18" ht="18" customHeight="1" x14ac:dyDescent="0.2">
      <c r="A2726" s="16" t="str">
        <f>'Limiting Factor Scores'!A251</f>
        <v>UGR16</v>
      </c>
      <c r="B2726" s="16" t="str">
        <f>'Limiting Factor Scores'!B251</f>
        <v>Upper Grande Ronde</v>
      </c>
      <c r="C2726" s="16" t="str">
        <f>'Limiting Factor Scores'!C251</f>
        <v>Predation</v>
      </c>
      <c r="D2726" s="18">
        <f>'Limiting Factor Scores'!D251</f>
        <v>0.32700000000000001</v>
      </c>
      <c r="E2726" s="19">
        <f>'Limiting Factor Scores'!E251</f>
        <v>1</v>
      </c>
      <c r="F2726" s="18">
        <f>'Limiting Factor Scores'!F251</f>
        <v>0.1</v>
      </c>
      <c r="G2726" s="18">
        <f>'Limiting Factor Scores'!G251</f>
        <v>0.17564571433710002</v>
      </c>
      <c r="H2726" s="18">
        <f>'Limiting Factor Scores'!H251</f>
        <v>5.3702742869708997E-2</v>
      </c>
      <c r="I2726" s="17">
        <f>LFAT!A89</f>
        <v>6</v>
      </c>
      <c r="J2726" s="16" t="str">
        <f>LFAT!B89</f>
        <v>Instream Flow Restoration</v>
      </c>
      <c r="K2726" s="16" t="str">
        <f>LFAT!D89</f>
        <v>N</v>
      </c>
      <c r="L2726" s="19">
        <f>LFAT!F89</f>
        <v>0.1</v>
      </c>
      <c r="M2726" s="16" t="str">
        <f>LFAT!G89</f>
        <v>R</v>
      </c>
      <c r="N2726" s="19">
        <f>LFAT!I89</f>
        <v>0.1</v>
      </c>
      <c r="O2726" s="18">
        <f>LFAT!J89</f>
        <v>0.01</v>
      </c>
      <c r="P2726" s="18">
        <f t="shared" si="126"/>
        <v>1E-3</v>
      </c>
      <c r="Q2726" s="18">
        <f t="shared" si="127"/>
        <v>1.7564571433710003E-3</v>
      </c>
      <c r="R2726" s="18">
        <f t="shared" si="128"/>
        <v>5.3702742869709001E-4</v>
      </c>
    </row>
    <row r="2727" spans="1:18" ht="18" customHeight="1" x14ac:dyDescent="0.2">
      <c r="A2727" s="16" t="str">
        <f>'Limiting Factor Scores'!A252</f>
        <v>UGR16</v>
      </c>
      <c r="B2727" s="16" t="str">
        <f>'Limiting Factor Scores'!B252</f>
        <v>Upper Grande Ronde</v>
      </c>
      <c r="C2727" s="16" t="str">
        <f>'Limiting Factor Scores'!C252</f>
        <v>Riparian Condition</v>
      </c>
      <c r="D2727" s="18">
        <f>'Limiting Factor Scores'!D252</f>
        <v>0.32700000000000001</v>
      </c>
      <c r="E2727" s="19">
        <f>'Limiting Factor Scores'!E252</f>
        <v>3.29</v>
      </c>
      <c r="F2727" s="18">
        <f>'Limiting Factor Scores'!F252</f>
        <v>0.61524999999999996</v>
      </c>
      <c r="G2727" s="18">
        <f>'Limiting Factor Scores'!G252</f>
        <v>1.2487948983867314</v>
      </c>
      <c r="H2727" s="18">
        <f>'Limiting Factor Scores'!H252</f>
        <v>0.40322135848177992</v>
      </c>
      <c r="I2727" s="17">
        <f>LFAT!A78</f>
        <v>6</v>
      </c>
      <c r="J2727" s="16" t="str">
        <f>LFAT!B78</f>
        <v>Instream Flow Restoration</v>
      </c>
      <c r="K2727" s="16" t="str">
        <f>LFAT!D78</f>
        <v>I</v>
      </c>
      <c r="L2727" s="19">
        <f>LFAT!F78</f>
        <v>0.5</v>
      </c>
      <c r="M2727" s="16" t="str">
        <f>LFAT!G78</f>
        <v>CD</v>
      </c>
      <c r="N2727" s="19">
        <f>LFAT!I78</f>
        <v>0.5</v>
      </c>
      <c r="O2727" s="18">
        <f>LFAT!J78</f>
        <v>0.25</v>
      </c>
      <c r="P2727" s="18">
        <f t="shared" si="126"/>
        <v>0.15381249999999999</v>
      </c>
      <c r="Q2727" s="18">
        <f t="shared" si="127"/>
        <v>0.31219872459668285</v>
      </c>
      <c r="R2727" s="18">
        <f t="shared" si="128"/>
        <v>0.10080533962044498</v>
      </c>
    </row>
    <row r="2728" spans="1:18" ht="18" customHeight="1" x14ac:dyDescent="0.2">
      <c r="A2728" s="16" t="str">
        <f>'Limiting Factor Scores'!A253</f>
        <v>UGR16</v>
      </c>
      <c r="B2728" s="16" t="str">
        <f>'Limiting Factor Scores'!B253</f>
        <v>Upper Grande Ronde</v>
      </c>
      <c r="C2728" s="16" t="str">
        <f>'Limiting Factor Scores'!C253</f>
        <v>Side Channel and Wetland Habitat</v>
      </c>
      <c r="D2728" s="18">
        <f>'Limiting Factor Scores'!D253</f>
        <v>0.32700000000000001</v>
      </c>
      <c r="E2728" s="19">
        <f>'Limiting Factor Scores'!E253</f>
        <v>2.61</v>
      </c>
      <c r="F2728" s="18">
        <f>'Limiting Factor Scores'!F253</f>
        <v>0.46224999999999999</v>
      </c>
      <c r="G2728" s="18">
        <f>'Limiting Factor Scores'!G253</f>
        <v>1.1617399068837331</v>
      </c>
      <c r="H2728" s="18">
        <f>'Limiting Factor Scores'!H253</f>
        <v>0.33861047359651547</v>
      </c>
      <c r="I2728" s="17">
        <f>LFAT!A80</f>
        <v>6</v>
      </c>
      <c r="J2728" s="16" t="str">
        <f>LFAT!B80</f>
        <v>Instream Flow Restoration</v>
      </c>
      <c r="K2728" s="16" t="str">
        <f>LFAT!D80</f>
        <v>D</v>
      </c>
      <c r="L2728" s="19">
        <f>LFAT!F80</f>
        <v>1</v>
      </c>
      <c r="M2728" s="16" t="str">
        <f>LFAT!G80</f>
        <v>CD</v>
      </c>
      <c r="N2728" s="19">
        <f>LFAT!I80</f>
        <v>0.5</v>
      </c>
      <c r="O2728" s="18">
        <f>LFAT!J80</f>
        <v>0.5</v>
      </c>
      <c r="P2728" s="18">
        <f t="shared" si="126"/>
        <v>0.231125</v>
      </c>
      <c r="Q2728" s="18">
        <f t="shared" si="127"/>
        <v>0.58086995344186654</v>
      </c>
      <c r="R2728" s="18">
        <f t="shared" si="128"/>
        <v>0.16930523679825774</v>
      </c>
    </row>
    <row r="2729" spans="1:18" ht="18" customHeight="1" x14ac:dyDescent="0.2">
      <c r="A2729" s="16" t="str">
        <f>'Limiting Factor Scores'!A254</f>
        <v>UGR16</v>
      </c>
      <c r="B2729" s="16" t="str">
        <f>'Limiting Factor Scores'!B254</f>
        <v>Upper Grande Ronde</v>
      </c>
      <c r="C2729" s="16" t="str">
        <f>'Limiting Factor Scores'!C254</f>
        <v>Summer Water Temperature</v>
      </c>
      <c r="D2729" s="18">
        <f>'Limiting Factor Scores'!D254</f>
        <v>0.32700000000000001</v>
      </c>
      <c r="E2729" s="19">
        <f>'Limiting Factor Scores'!E254</f>
        <v>2.29</v>
      </c>
      <c r="F2729" s="18">
        <f>'Limiting Factor Scores'!F254</f>
        <v>0.39024999999999999</v>
      </c>
      <c r="G2729" s="18">
        <f>'Limiting Factor Scores'!G254</f>
        <v>0.84952964998176983</v>
      </c>
      <c r="H2729" s="18">
        <f>'Limiting Factor Scores'!H254</f>
        <v>0.26585173574544241</v>
      </c>
      <c r="I2729" s="17">
        <f>LFAT!A86</f>
        <v>6</v>
      </c>
      <c r="J2729" s="16" t="str">
        <f>LFAT!B86</f>
        <v>Instream Flow Restoration</v>
      </c>
      <c r="K2729" s="16" t="str">
        <f>LFAT!D86</f>
        <v>D</v>
      </c>
      <c r="L2729" s="19">
        <f>LFAT!F86</f>
        <v>1</v>
      </c>
      <c r="M2729" s="16" t="str">
        <f>LFAT!G86</f>
        <v>C</v>
      </c>
      <c r="N2729" s="19">
        <f>LFAT!I86</f>
        <v>1</v>
      </c>
      <c r="O2729" s="18">
        <f>LFAT!J86</f>
        <v>1</v>
      </c>
      <c r="P2729" s="18">
        <f t="shared" si="126"/>
        <v>0.39024999999999999</v>
      </c>
      <c r="Q2729" s="18">
        <f t="shared" si="127"/>
        <v>0.84952964998176983</v>
      </c>
      <c r="R2729" s="18">
        <f t="shared" si="128"/>
        <v>0.26585173574544241</v>
      </c>
    </row>
    <row r="2730" spans="1:18" ht="18" customHeight="1" x14ac:dyDescent="0.2">
      <c r="A2730" s="16" t="str">
        <f>'Limiting Factor Scores'!A255</f>
        <v>UGR16</v>
      </c>
      <c r="B2730" s="16" t="str">
        <f>'Limiting Factor Scores'!B255</f>
        <v>Upper Grande Ronde</v>
      </c>
      <c r="C2730" s="16" t="str">
        <f>'Limiting Factor Scores'!C255</f>
        <v>Water Quality</v>
      </c>
      <c r="D2730" s="18">
        <f>'Limiting Factor Scores'!D255</f>
        <v>0.32700000000000001</v>
      </c>
      <c r="E2730" s="19">
        <f>'Limiting Factor Scores'!E255</f>
        <v>1.26</v>
      </c>
      <c r="F2730" s="18">
        <f>'Limiting Factor Scores'!F255</f>
        <v>0.1585</v>
      </c>
      <c r="G2730" s="18">
        <f>'Limiting Factor Scores'!G255</f>
        <v>0.30172173222430354</v>
      </c>
      <c r="H2730" s="18">
        <f>'Limiting Factor Scores'!H255</f>
        <v>8.3752769915736158E-2</v>
      </c>
      <c r="I2730" s="17">
        <f>LFAT!A88</f>
        <v>6</v>
      </c>
      <c r="J2730" s="16" t="str">
        <f>LFAT!B88</f>
        <v>Instream Flow Restoration</v>
      </c>
      <c r="K2730" s="16" t="str">
        <f>LFAT!D88</f>
        <v>D</v>
      </c>
      <c r="L2730" s="19">
        <f>LFAT!F88</f>
        <v>1</v>
      </c>
      <c r="M2730" s="16" t="str">
        <f>LFAT!G88</f>
        <v>CD</v>
      </c>
      <c r="N2730" s="19">
        <f>LFAT!I88</f>
        <v>0.5</v>
      </c>
      <c r="O2730" s="18">
        <f>LFAT!J88</f>
        <v>0.5</v>
      </c>
      <c r="P2730" s="18">
        <f t="shared" si="126"/>
        <v>7.9250000000000001E-2</v>
      </c>
      <c r="Q2730" s="18">
        <f t="shared" si="127"/>
        <v>0.15086086611215177</v>
      </c>
      <c r="R2730" s="18">
        <f t="shared" si="128"/>
        <v>4.1876384957868079E-2</v>
      </c>
    </row>
    <row r="2731" spans="1:18" ht="18" customHeight="1" x14ac:dyDescent="0.2">
      <c r="A2731" s="16" t="str">
        <f>'Limiting Factor Scores'!A256</f>
        <v>UGR16</v>
      </c>
      <c r="B2731" s="16" t="str">
        <f>'Limiting Factor Scores'!B256</f>
        <v>Upper Grande Ronde</v>
      </c>
      <c r="C2731" s="16" t="str">
        <f>'Limiting Factor Scores'!C256</f>
        <v>Winter Water Temperature</v>
      </c>
      <c r="D2731" s="18">
        <f>'Limiting Factor Scores'!D256</f>
        <v>0.32700000000000001</v>
      </c>
      <c r="E2731" s="19">
        <f>'Limiting Factor Scores'!E256</f>
        <v>1.59</v>
      </c>
      <c r="F2731" s="18">
        <f>'Limiting Factor Scores'!F256</f>
        <v>0.23275000000000001</v>
      </c>
      <c r="G2731" s="18">
        <f>'Limiting Factor Scores'!G256</f>
        <v>0.36478076251087277</v>
      </c>
      <c r="H2731" s="18">
        <f>'Limiting Factor Scores'!H256</f>
        <v>9.9355189512286224E-2</v>
      </c>
      <c r="I2731" s="17">
        <f>LFAT!A87</f>
        <v>6</v>
      </c>
      <c r="J2731" s="16" t="str">
        <f>LFAT!B87</f>
        <v>Instream Flow Restoration</v>
      </c>
      <c r="K2731" s="16" t="str">
        <f>LFAT!D87</f>
        <v>N</v>
      </c>
      <c r="L2731" s="19">
        <f>LFAT!F87</f>
        <v>0.1</v>
      </c>
      <c r="M2731" s="16" t="str">
        <f>LFAT!G87</f>
        <v>R</v>
      </c>
      <c r="N2731" s="19">
        <f>LFAT!I87</f>
        <v>0.1</v>
      </c>
      <c r="O2731" s="18">
        <f>LFAT!J87</f>
        <v>0.01</v>
      </c>
      <c r="P2731" s="18">
        <f t="shared" si="126"/>
        <v>2.3275000000000001E-3</v>
      </c>
      <c r="Q2731" s="18">
        <f t="shared" si="127"/>
        <v>3.6478076251087277E-3</v>
      </c>
      <c r="R2731" s="18">
        <f t="shared" si="128"/>
        <v>9.9355189512286219E-4</v>
      </c>
    </row>
    <row r="2732" spans="1:18" ht="18" customHeight="1" x14ac:dyDescent="0.2">
      <c r="A2732" s="16" t="str">
        <f>'Limiting Factor Scores'!A242</f>
        <v>UGR16</v>
      </c>
      <c r="B2732" s="16" t="str">
        <f>'Limiting Factor Scores'!B242</f>
        <v>Upper Grande Ronde</v>
      </c>
      <c r="C2732" s="16" t="str">
        <f>'Limiting Factor Scores'!C242</f>
        <v>Altered Flow Timing</v>
      </c>
      <c r="D2732" s="18">
        <f>'Limiting Factor Scores'!D242</f>
        <v>0.32700000000000001</v>
      </c>
      <c r="E2732" s="19">
        <f>'Limiting Factor Scores'!E242</f>
        <v>1.26</v>
      </c>
      <c r="F2732" s="18">
        <f>'Limiting Factor Scores'!F242</f>
        <v>0.1585</v>
      </c>
      <c r="G2732" s="18">
        <f>'Limiting Factor Scores'!G242</f>
        <v>0.27173466429311849</v>
      </c>
      <c r="H2732" s="18">
        <f>'Limiting Factor Scores'!H242</f>
        <v>7.5622942620544489E-2</v>
      </c>
      <c r="I2732" s="17">
        <f>LFAT!A98</f>
        <v>7</v>
      </c>
      <c r="J2732" s="16" t="str">
        <f>LFAT!B98</f>
        <v>Thermal Refuge Enhancement (reconnect, expand)</v>
      </c>
      <c r="K2732" s="16" t="str">
        <f>LFAT!D98</f>
        <v>N</v>
      </c>
      <c r="L2732" s="19">
        <f>LFAT!F98</f>
        <v>0.1</v>
      </c>
      <c r="M2732" s="16" t="str">
        <f>LFAT!G98</f>
        <v>R</v>
      </c>
      <c r="N2732" s="19">
        <f>LFAT!I98</f>
        <v>0.1</v>
      </c>
      <c r="O2732" s="18">
        <f>LFAT!J98</f>
        <v>0.01</v>
      </c>
      <c r="P2732" s="18">
        <f t="shared" si="126"/>
        <v>1.585E-3</v>
      </c>
      <c r="Q2732" s="18">
        <f t="shared" si="127"/>
        <v>2.7173466429311851E-3</v>
      </c>
      <c r="R2732" s="18">
        <f t="shared" si="128"/>
        <v>7.5622942620544493E-4</v>
      </c>
    </row>
    <row r="2733" spans="1:18" ht="18" customHeight="1" x14ac:dyDescent="0.2">
      <c r="A2733" s="16" t="str">
        <f>'Limiting Factor Scores'!A243</f>
        <v>UGR16</v>
      </c>
      <c r="B2733" s="16" t="str">
        <f>'Limiting Factor Scores'!B243</f>
        <v>Upper Grande Ronde</v>
      </c>
      <c r="C2733" s="16" t="str">
        <f>'Limiting Factor Scores'!C243</f>
        <v>Altered Primary Productivity</v>
      </c>
      <c r="D2733" s="18">
        <f>'Limiting Factor Scores'!D243</f>
        <v>0.32700000000000001</v>
      </c>
      <c r="E2733" s="19">
        <f>'Limiting Factor Scores'!E243</f>
        <v>3.56</v>
      </c>
      <c r="F2733" s="18">
        <f>'Limiting Factor Scores'!F243</f>
        <v>0.67600000000000005</v>
      </c>
      <c r="G2733" s="18">
        <f>'Limiting Factor Scores'!G243</f>
        <v>0.80368191412782009</v>
      </c>
      <c r="H2733" s="18">
        <f>'Limiting Factor Scores'!H243</f>
        <v>0.23016250023392501</v>
      </c>
      <c r="I2733" s="17">
        <f>LFAT!A105</f>
        <v>7</v>
      </c>
      <c r="J2733" s="16" t="str">
        <f>LFAT!B105</f>
        <v>Thermal Refuge Enhancement (reconnect, expand)</v>
      </c>
      <c r="K2733" s="16" t="str">
        <f>LFAT!D105</f>
        <v>N</v>
      </c>
      <c r="L2733" s="19">
        <f>LFAT!F105</f>
        <v>0.1</v>
      </c>
      <c r="M2733" s="16" t="str">
        <f>LFAT!G105</f>
        <v>R</v>
      </c>
      <c r="N2733" s="19">
        <f>LFAT!I105</f>
        <v>0.1</v>
      </c>
      <c r="O2733" s="18">
        <f>LFAT!J105</f>
        <v>0.01</v>
      </c>
      <c r="P2733" s="18">
        <f t="shared" si="126"/>
        <v>6.7600000000000004E-3</v>
      </c>
      <c r="Q2733" s="18">
        <f t="shared" si="127"/>
        <v>8.0368191412782015E-3</v>
      </c>
      <c r="R2733" s="18">
        <f t="shared" si="128"/>
        <v>2.3016250023392502E-3</v>
      </c>
    </row>
    <row r="2734" spans="1:18" ht="18" customHeight="1" x14ac:dyDescent="0.2">
      <c r="A2734" s="16" t="str">
        <f>'Limiting Factor Scores'!A244</f>
        <v>UGR16</v>
      </c>
      <c r="B2734" s="16" t="str">
        <f>'Limiting Factor Scores'!B244</f>
        <v>Upper Grande Ronde</v>
      </c>
      <c r="C2734" s="16" t="str">
        <f>'Limiting Factor Scores'!C244</f>
        <v>Anthropogenic Barriers</v>
      </c>
      <c r="D2734" s="18">
        <f>'Limiting Factor Scores'!D244</f>
        <v>0.32700000000000001</v>
      </c>
      <c r="E2734" s="19">
        <f>'Limiting Factor Scores'!E244</f>
        <v>1.82</v>
      </c>
      <c r="F2734" s="18">
        <f>'Limiting Factor Scores'!F244</f>
        <v>0.28449999999999998</v>
      </c>
      <c r="G2734" s="18">
        <f>'Limiting Factor Scores'!G244</f>
        <v>0.49373146060796402</v>
      </c>
      <c r="H2734" s="18">
        <f>'Limiting Factor Scores'!H244</f>
        <v>0.15637266123946433</v>
      </c>
      <c r="I2734" s="17">
        <f>LFAT!A92</f>
        <v>7</v>
      </c>
      <c r="J2734" s="16" t="str">
        <f>LFAT!B92</f>
        <v>Thermal Refuge Enhancement (reconnect, expand)</v>
      </c>
      <c r="K2734" s="16" t="str">
        <f>LFAT!D92</f>
        <v>N</v>
      </c>
      <c r="L2734" s="19">
        <f>LFAT!F92</f>
        <v>0.1</v>
      </c>
      <c r="M2734" s="16" t="str">
        <f>LFAT!G92</f>
        <v>R</v>
      </c>
      <c r="N2734" s="19">
        <f>LFAT!I92</f>
        <v>0.1</v>
      </c>
      <c r="O2734" s="18">
        <f>LFAT!J92</f>
        <v>0.01</v>
      </c>
      <c r="P2734" s="18">
        <f t="shared" si="126"/>
        <v>2.8449999999999999E-3</v>
      </c>
      <c r="Q2734" s="18">
        <f t="shared" si="127"/>
        <v>4.9373146060796404E-3</v>
      </c>
      <c r="R2734" s="18">
        <f t="shared" si="128"/>
        <v>1.5637266123946433E-3</v>
      </c>
    </row>
    <row r="2735" spans="1:18" ht="18" customHeight="1" x14ac:dyDescent="0.2">
      <c r="A2735" s="16" t="str">
        <f>'Limiting Factor Scores'!A245</f>
        <v>UGR16</v>
      </c>
      <c r="B2735" s="16" t="str">
        <f>'Limiting Factor Scores'!B245</f>
        <v>Upper Grande Ronde</v>
      </c>
      <c r="C2735" s="16" t="str">
        <f>'Limiting Factor Scores'!C245</f>
        <v>Channel and Habitat Structure</v>
      </c>
      <c r="D2735" s="18">
        <f>'Limiting Factor Scores'!D245</f>
        <v>0.32700000000000001</v>
      </c>
      <c r="E2735" s="19">
        <f>'Limiting Factor Scores'!E245</f>
        <v>3.1</v>
      </c>
      <c r="F2735" s="18">
        <f>'Limiting Factor Scores'!F245</f>
        <v>0.57250000000000001</v>
      </c>
      <c r="G2735" s="18">
        <f>'Limiting Factor Scores'!G245</f>
        <v>1.6313796426164473</v>
      </c>
      <c r="H2735" s="18">
        <f>'Limiting Factor Scores'!H245</f>
        <v>0.49386675686105419</v>
      </c>
      <c r="I2735" s="17">
        <f>LFAT!A96</f>
        <v>7</v>
      </c>
      <c r="J2735" s="16" t="str">
        <f>LFAT!B96</f>
        <v>Thermal Refuge Enhancement (reconnect, expand)</v>
      </c>
      <c r="K2735" s="16" t="str">
        <f>LFAT!D96</f>
        <v>N</v>
      </c>
      <c r="L2735" s="19">
        <f>LFAT!F96</f>
        <v>0.1</v>
      </c>
      <c r="M2735" s="16" t="str">
        <f>LFAT!G96</f>
        <v>R</v>
      </c>
      <c r="N2735" s="19">
        <f>LFAT!I96</f>
        <v>0.1</v>
      </c>
      <c r="O2735" s="18">
        <f>LFAT!J96</f>
        <v>0.01</v>
      </c>
      <c r="P2735" s="18">
        <f t="shared" si="126"/>
        <v>5.7250000000000001E-3</v>
      </c>
      <c r="Q2735" s="18">
        <f t="shared" si="127"/>
        <v>1.6313796426164474E-2</v>
      </c>
      <c r="R2735" s="18">
        <f t="shared" si="128"/>
        <v>4.9386675686105422E-3</v>
      </c>
    </row>
    <row r="2736" spans="1:18" ht="18" customHeight="1" x14ac:dyDescent="0.2">
      <c r="A2736" s="16" t="str">
        <f>'Limiting Factor Scores'!A246</f>
        <v>UGR16</v>
      </c>
      <c r="B2736" s="16" t="str">
        <f>'Limiting Factor Scores'!B246</f>
        <v>Upper Grande Ronde</v>
      </c>
      <c r="C2736" s="16" t="str">
        <f>'Limiting Factor Scores'!C246</f>
        <v>Decreased Sediment Quantity</v>
      </c>
      <c r="D2736" s="18">
        <f>'Limiting Factor Scores'!D246</f>
        <v>0.32700000000000001</v>
      </c>
      <c r="E2736" s="19">
        <f>'Limiting Factor Scores'!E246</f>
        <v>2.72</v>
      </c>
      <c r="F2736" s="18">
        <f>'Limiting Factor Scores'!F246</f>
        <v>0.48699999999999999</v>
      </c>
      <c r="G2736" s="18">
        <f>'Limiting Factor Scores'!G246</f>
        <v>0.82468232149682108</v>
      </c>
      <c r="H2736" s="18">
        <f>'Limiting Factor Scores'!H246</f>
        <v>0.24566433239968513</v>
      </c>
      <c r="I2736" s="17">
        <f>LFAT!A99</f>
        <v>7</v>
      </c>
      <c r="J2736" s="16" t="str">
        <f>LFAT!B99</f>
        <v>Thermal Refuge Enhancement (reconnect, expand)</v>
      </c>
      <c r="K2736" s="16" t="str">
        <f>LFAT!D99</f>
        <v>N</v>
      </c>
      <c r="L2736" s="19">
        <f>LFAT!F99</f>
        <v>0.1</v>
      </c>
      <c r="M2736" s="16" t="str">
        <f>LFAT!G99</f>
        <v>R</v>
      </c>
      <c r="N2736" s="19">
        <f>LFAT!I99</f>
        <v>0.1</v>
      </c>
      <c r="O2736" s="18">
        <f>LFAT!J99</f>
        <v>0.01</v>
      </c>
      <c r="P2736" s="18">
        <f t="shared" si="126"/>
        <v>4.8700000000000002E-3</v>
      </c>
      <c r="Q2736" s="18">
        <f t="shared" si="127"/>
        <v>8.2468232149682102E-3</v>
      </c>
      <c r="R2736" s="18">
        <f t="shared" si="128"/>
        <v>2.4566433239968512E-3</v>
      </c>
    </row>
    <row r="2737" spans="1:18" ht="18" customHeight="1" x14ac:dyDescent="0.2">
      <c r="A2737" s="16" t="str">
        <f>'Limiting Factor Scores'!A247</f>
        <v>UGR16</v>
      </c>
      <c r="B2737" s="16" t="str">
        <f>'Limiting Factor Scores'!B247</f>
        <v>Upper Grande Ronde</v>
      </c>
      <c r="C2737" s="16" t="str">
        <f>'Limiting Factor Scores'!C247</f>
        <v>Decreased Water Quantity</v>
      </c>
      <c r="D2737" s="18">
        <f>'Limiting Factor Scores'!D247</f>
        <v>0.32700000000000001</v>
      </c>
      <c r="E2737" s="19">
        <f>'Limiting Factor Scores'!E247</f>
        <v>1.82</v>
      </c>
      <c r="F2737" s="18">
        <f>'Limiting Factor Scores'!F247</f>
        <v>0.28449999999999998</v>
      </c>
      <c r="G2737" s="18">
        <f>'Limiting Factor Scores'!G247</f>
        <v>0.69707173939203582</v>
      </c>
      <c r="H2737" s="18">
        <f>'Limiting Factor Scores'!H247</f>
        <v>0.20146635838771032</v>
      </c>
      <c r="I2737" s="17">
        <f>LFAT!A97</f>
        <v>7</v>
      </c>
      <c r="J2737" s="16" t="str">
        <f>LFAT!B97</f>
        <v>Thermal Refuge Enhancement (reconnect, expand)</v>
      </c>
      <c r="K2737" s="16" t="str">
        <f>LFAT!D97</f>
        <v>I</v>
      </c>
      <c r="L2737" s="19">
        <f>LFAT!F97</f>
        <v>0.5</v>
      </c>
      <c r="M2737" s="16" t="str">
        <f>LFAT!G97</f>
        <v>R</v>
      </c>
      <c r="N2737" s="19">
        <f>LFAT!I97</f>
        <v>0.1</v>
      </c>
      <c r="O2737" s="18">
        <f>LFAT!J97</f>
        <v>0.05</v>
      </c>
      <c r="P2737" s="18">
        <f t="shared" si="126"/>
        <v>1.4225E-2</v>
      </c>
      <c r="Q2737" s="18">
        <f t="shared" si="127"/>
        <v>3.4853586969601794E-2</v>
      </c>
      <c r="R2737" s="18">
        <f t="shared" si="128"/>
        <v>1.0073317919385517E-2</v>
      </c>
    </row>
    <row r="2738" spans="1:18" ht="18" customHeight="1" x14ac:dyDescent="0.2">
      <c r="A2738" s="16" t="str">
        <f>'Limiting Factor Scores'!A248</f>
        <v>UGR16</v>
      </c>
      <c r="B2738" s="16" t="str">
        <f>'Limiting Factor Scores'!B248</f>
        <v>Upper Grande Ronde</v>
      </c>
      <c r="C2738" s="16" t="str">
        <f>'Limiting Factor Scores'!C248</f>
        <v>Floodplain Condition</v>
      </c>
      <c r="D2738" s="18">
        <f>'Limiting Factor Scores'!D248</f>
        <v>0.32700000000000001</v>
      </c>
      <c r="E2738" s="19">
        <f>'Limiting Factor Scores'!E248</f>
        <v>2.7</v>
      </c>
      <c r="F2738" s="18">
        <f>'Limiting Factor Scores'!F248</f>
        <v>0.48249999999999998</v>
      </c>
      <c r="G2738" s="18">
        <f>'Limiting Factor Scores'!G248</f>
        <v>0.95906180363904758</v>
      </c>
      <c r="H2738" s="18">
        <f>'Limiting Factor Scores'!H248</f>
        <v>0.27230142537021584</v>
      </c>
      <c r="I2738" s="17">
        <f>LFAT!A94</f>
        <v>7</v>
      </c>
      <c r="J2738" s="16" t="str">
        <f>LFAT!B94</f>
        <v>Thermal Refuge Enhancement (reconnect, expand)</v>
      </c>
      <c r="K2738" s="16" t="str">
        <f>LFAT!D94</f>
        <v>N</v>
      </c>
      <c r="L2738" s="19">
        <f>LFAT!F94</f>
        <v>0.1</v>
      </c>
      <c r="M2738" s="16" t="str">
        <f>LFAT!G94</f>
        <v>CD</v>
      </c>
      <c r="N2738" s="19">
        <f>LFAT!I94</f>
        <v>0.5</v>
      </c>
      <c r="O2738" s="18">
        <f>LFAT!J94</f>
        <v>0.05</v>
      </c>
      <c r="P2738" s="18">
        <f t="shared" si="126"/>
        <v>2.4125000000000001E-2</v>
      </c>
      <c r="Q2738" s="18">
        <f t="shared" si="127"/>
        <v>4.7953090181952381E-2</v>
      </c>
      <c r="R2738" s="18">
        <f t="shared" si="128"/>
        <v>1.3615071268510793E-2</v>
      </c>
    </row>
    <row r="2739" spans="1:18" ht="18" customHeight="1" x14ac:dyDescent="0.2">
      <c r="A2739" s="16" t="str">
        <f>'Limiting Factor Scores'!A249</f>
        <v>UGR16</v>
      </c>
      <c r="B2739" s="16" t="str">
        <f>'Limiting Factor Scores'!B249</f>
        <v>Upper Grande Ronde</v>
      </c>
      <c r="C2739" s="16" t="str">
        <f>'Limiting Factor Scores'!C249</f>
        <v>Increased Sediment Quantity</v>
      </c>
      <c r="D2739" s="18">
        <f>'Limiting Factor Scores'!D249</f>
        <v>0.32700000000000001</v>
      </c>
      <c r="E2739" s="19">
        <f>'Limiting Factor Scores'!E249</f>
        <v>3.06</v>
      </c>
      <c r="F2739" s="18">
        <f>'Limiting Factor Scores'!F249</f>
        <v>0.5635</v>
      </c>
      <c r="G2739" s="18">
        <f>'Limiting Factor Scores'!G249</f>
        <v>0.66993307486838249</v>
      </c>
      <c r="H2739" s="18">
        <f>'Limiting Factor Scores'!H249</f>
        <v>0.22040666548473237</v>
      </c>
      <c r="I2739" s="17">
        <f>LFAT!A100</f>
        <v>7</v>
      </c>
      <c r="J2739" s="16" t="str">
        <f>LFAT!B100</f>
        <v>Thermal Refuge Enhancement (reconnect, expand)</v>
      </c>
      <c r="K2739" s="16" t="str">
        <f>LFAT!D100</f>
        <v>N</v>
      </c>
      <c r="L2739" s="19">
        <f>LFAT!F100</f>
        <v>0.1</v>
      </c>
      <c r="M2739" s="16" t="str">
        <f>LFAT!G100</f>
        <v>R</v>
      </c>
      <c r="N2739" s="19">
        <f>LFAT!I100</f>
        <v>0.1</v>
      </c>
      <c r="O2739" s="18">
        <f>LFAT!J100</f>
        <v>0.01</v>
      </c>
      <c r="P2739" s="18">
        <f t="shared" si="126"/>
        <v>5.6350000000000003E-3</v>
      </c>
      <c r="Q2739" s="18">
        <f t="shared" si="127"/>
        <v>6.6993307486838249E-3</v>
      </c>
      <c r="R2739" s="18">
        <f t="shared" si="128"/>
        <v>2.2040666548473237E-3</v>
      </c>
    </row>
    <row r="2740" spans="1:18" ht="18" customHeight="1" x14ac:dyDescent="0.2">
      <c r="A2740" s="16" t="str">
        <f>'Limiting Factor Scores'!A250</f>
        <v>UGR16</v>
      </c>
      <c r="B2740" s="16" t="str">
        <f>'Limiting Factor Scores'!B250</f>
        <v>Upper Grande Ronde</v>
      </c>
      <c r="C2740" s="16" t="str">
        <f>'Limiting Factor Scores'!C250</f>
        <v>Non-Native Species Interactions and Competition</v>
      </c>
      <c r="D2740" s="18">
        <f>'Limiting Factor Scores'!D250</f>
        <v>0.32700000000000001</v>
      </c>
      <c r="E2740" s="19">
        <f>'Limiting Factor Scores'!E250</f>
        <v>1</v>
      </c>
      <c r="F2740" s="18">
        <f>'Limiting Factor Scores'!F250</f>
        <v>0.1</v>
      </c>
      <c r="G2740" s="18">
        <f>'Limiting Factor Scores'!G250</f>
        <v>0.13150071427169999</v>
      </c>
      <c r="H2740" s="18">
        <f>'Limiting Factor Scores'!H250</f>
        <v>4.6387285711623004E-2</v>
      </c>
      <c r="I2740" s="17">
        <f>LFAT!A106</f>
        <v>7</v>
      </c>
      <c r="J2740" s="16" t="str">
        <f>LFAT!B106</f>
        <v>Thermal Refuge Enhancement (reconnect, expand)</v>
      </c>
      <c r="K2740" s="16" t="str">
        <f>LFAT!D106</f>
        <v>N</v>
      </c>
      <c r="L2740" s="19">
        <f>LFAT!F106</f>
        <v>0.1</v>
      </c>
      <c r="M2740" s="16" t="str">
        <f>LFAT!G106</f>
        <v>R</v>
      </c>
      <c r="N2740" s="19">
        <f>LFAT!I106</f>
        <v>0.1</v>
      </c>
      <c r="O2740" s="18">
        <f>LFAT!J106</f>
        <v>0.01</v>
      </c>
      <c r="P2740" s="18">
        <f t="shared" si="126"/>
        <v>1E-3</v>
      </c>
      <c r="Q2740" s="18">
        <f t="shared" si="127"/>
        <v>1.3150071427169999E-3</v>
      </c>
      <c r="R2740" s="18">
        <f t="shared" si="128"/>
        <v>4.6387285711623003E-4</v>
      </c>
    </row>
    <row r="2741" spans="1:18" ht="18" customHeight="1" x14ac:dyDescent="0.2">
      <c r="A2741" s="16" t="str">
        <f>'Limiting Factor Scores'!A251</f>
        <v>UGR16</v>
      </c>
      <c r="B2741" s="16" t="str">
        <f>'Limiting Factor Scores'!B251</f>
        <v>Upper Grande Ronde</v>
      </c>
      <c r="C2741" s="16" t="str">
        <f>'Limiting Factor Scores'!C251</f>
        <v>Predation</v>
      </c>
      <c r="D2741" s="18">
        <f>'Limiting Factor Scores'!D251</f>
        <v>0.32700000000000001</v>
      </c>
      <c r="E2741" s="19">
        <f>'Limiting Factor Scores'!E251</f>
        <v>1</v>
      </c>
      <c r="F2741" s="18">
        <f>'Limiting Factor Scores'!F251</f>
        <v>0.1</v>
      </c>
      <c r="G2741" s="18">
        <f>'Limiting Factor Scores'!G251</f>
        <v>0.17564571433710002</v>
      </c>
      <c r="H2741" s="18">
        <f>'Limiting Factor Scores'!H251</f>
        <v>5.3702742869708997E-2</v>
      </c>
      <c r="I2741" s="17">
        <f>LFAT!A104</f>
        <v>7</v>
      </c>
      <c r="J2741" s="16" t="str">
        <f>LFAT!B104</f>
        <v>Thermal Refuge Enhancement (reconnect, expand)</v>
      </c>
      <c r="K2741" s="16" t="str">
        <f>LFAT!D104</f>
        <v>I</v>
      </c>
      <c r="L2741" s="19">
        <f>LFAT!F104</f>
        <v>0.5</v>
      </c>
      <c r="M2741" s="16" t="str">
        <f>LFAT!G104</f>
        <v>R</v>
      </c>
      <c r="N2741" s="19">
        <f>LFAT!I104</f>
        <v>0.1</v>
      </c>
      <c r="O2741" s="18">
        <f>LFAT!J104</f>
        <v>0.05</v>
      </c>
      <c r="P2741" s="18">
        <f t="shared" si="126"/>
        <v>5.000000000000001E-3</v>
      </c>
      <c r="Q2741" s="18">
        <f t="shared" si="127"/>
        <v>8.7822857168550015E-3</v>
      </c>
      <c r="R2741" s="18">
        <f t="shared" si="128"/>
        <v>2.6851371434854499E-3</v>
      </c>
    </row>
    <row r="2742" spans="1:18" ht="18" customHeight="1" x14ac:dyDescent="0.2">
      <c r="A2742" s="16" t="str">
        <f>'Limiting Factor Scores'!A252</f>
        <v>UGR16</v>
      </c>
      <c r="B2742" s="16" t="str">
        <f>'Limiting Factor Scores'!B252</f>
        <v>Upper Grande Ronde</v>
      </c>
      <c r="C2742" s="16" t="str">
        <f>'Limiting Factor Scores'!C252</f>
        <v>Riparian Condition</v>
      </c>
      <c r="D2742" s="18">
        <f>'Limiting Factor Scores'!D252</f>
        <v>0.32700000000000001</v>
      </c>
      <c r="E2742" s="19">
        <f>'Limiting Factor Scores'!E252</f>
        <v>3.29</v>
      </c>
      <c r="F2742" s="18">
        <f>'Limiting Factor Scores'!F252</f>
        <v>0.61524999999999996</v>
      </c>
      <c r="G2742" s="18">
        <f>'Limiting Factor Scores'!G252</f>
        <v>1.2487948983867314</v>
      </c>
      <c r="H2742" s="18">
        <f>'Limiting Factor Scores'!H252</f>
        <v>0.40322135848177992</v>
      </c>
      <c r="I2742" s="17">
        <f>LFAT!A93</f>
        <v>7</v>
      </c>
      <c r="J2742" s="16" t="str">
        <f>LFAT!B93</f>
        <v>Thermal Refuge Enhancement (reconnect, expand)</v>
      </c>
      <c r="K2742" s="16" t="str">
        <f>LFAT!D93</f>
        <v>N</v>
      </c>
      <c r="L2742" s="19">
        <f>LFAT!F93</f>
        <v>0.1</v>
      </c>
      <c r="M2742" s="16" t="str">
        <f>LFAT!G93</f>
        <v>R</v>
      </c>
      <c r="N2742" s="19">
        <f>LFAT!I93</f>
        <v>0.1</v>
      </c>
      <c r="O2742" s="18">
        <f>LFAT!J93</f>
        <v>0.01</v>
      </c>
      <c r="P2742" s="18">
        <f t="shared" si="126"/>
        <v>6.1525E-3</v>
      </c>
      <c r="Q2742" s="18">
        <f t="shared" si="127"/>
        <v>1.2487948983867314E-2</v>
      </c>
      <c r="R2742" s="18">
        <f t="shared" si="128"/>
        <v>4.032213584817799E-3</v>
      </c>
    </row>
    <row r="2743" spans="1:18" ht="18" customHeight="1" x14ac:dyDescent="0.2">
      <c r="A2743" s="16" t="str">
        <f>'Limiting Factor Scores'!A253</f>
        <v>UGR16</v>
      </c>
      <c r="B2743" s="16" t="str">
        <f>'Limiting Factor Scores'!B253</f>
        <v>Upper Grande Ronde</v>
      </c>
      <c r="C2743" s="16" t="str">
        <f>'Limiting Factor Scores'!C253</f>
        <v>Side Channel and Wetland Habitat</v>
      </c>
      <c r="D2743" s="18">
        <f>'Limiting Factor Scores'!D253</f>
        <v>0.32700000000000001</v>
      </c>
      <c r="E2743" s="19">
        <f>'Limiting Factor Scores'!E253</f>
        <v>2.61</v>
      </c>
      <c r="F2743" s="18">
        <f>'Limiting Factor Scores'!F253</f>
        <v>0.46224999999999999</v>
      </c>
      <c r="G2743" s="18">
        <f>'Limiting Factor Scores'!G253</f>
        <v>1.1617399068837331</v>
      </c>
      <c r="H2743" s="18">
        <f>'Limiting Factor Scores'!H253</f>
        <v>0.33861047359651547</v>
      </c>
      <c r="I2743" s="17">
        <f>LFAT!A95</f>
        <v>7</v>
      </c>
      <c r="J2743" s="16" t="str">
        <f>LFAT!B95</f>
        <v>Thermal Refuge Enhancement (reconnect, expand)</v>
      </c>
      <c r="K2743" s="16" t="str">
        <f>LFAT!D95</f>
        <v>I</v>
      </c>
      <c r="L2743" s="19">
        <f>LFAT!F95</f>
        <v>0.5</v>
      </c>
      <c r="M2743" s="16" t="str">
        <f>LFAT!G95</f>
        <v>CD</v>
      </c>
      <c r="N2743" s="19">
        <f>LFAT!I95</f>
        <v>0.5</v>
      </c>
      <c r="O2743" s="18">
        <f>LFAT!J95</f>
        <v>0.25</v>
      </c>
      <c r="P2743" s="18">
        <f t="shared" si="126"/>
        <v>0.1155625</v>
      </c>
      <c r="Q2743" s="18">
        <f t="shared" si="127"/>
        <v>0.29043497672093327</v>
      </c>
      <c r="R2743" s="18">
        <f t="shared" si="128"/>
        <v>8.4652618399128868E-2</v>
      </c>
    </row>
    <row r="2744" spans="1:18" ht="18" customHeight="1" x14ac:dyDescent="0.2">
      <c r="A2744" s="16" t="str">
        <f>'Limiting Factor Scores'!A254</f>
        <v>UGR16</v>
      </c>
      <c r="B2744" s="16" t="str">
        <f>'Limiting Factor Scores'!B254</f>
        <v>Upper Grande Ronde</v>
      </c>
      <c r="C2744" s="16" t="str">
        <f>'Limiting Factor Scores'!C254</f>
        <v>Summer Water Temperature</v>
      </c>
      <c r="D2744" s="18">
        <f>'Limiting Factor Scores'!D254</f>
        <v>0.32700000000000001</v>
      </c>
      <c r="E2744" s="19">
        <f>'Limiting Factor Scores'!E254</f>
        <v>2.29</v>
      </c>
      <c r="F2744" s="18">
        <f>'Limiting Factor Scores'!F254</f>
        <v>0.39024999999999999</v>
      </c>
      <c r="G2744" s="18">
        <f>'Limiting Factor Scores'!G254</f>
        <v>0.84952964998176983</v>
      </c>
      <c r="H2744" s="18">
        <f>'Limiting Factor Scores'!H254</f>
        <v>0.26585173574544241</v>
      </c>
      <c r="I2744" s="17">
        <f>LFAT!A101</f>
        <v>7</v>
      </c>
      <c r="J2744" s="16" t="str">
        <f>LFAT!B101</f>
        <v>Thermal Refuge Enhancement (reconnect, expand)</v>
      </c>
      <c r="K2744" s="16" t="str">
        <f>LFAT!D101</f>
        <v>D</v>
      </c>
      <c r="L2744" s="19">
        <f>LFAT!F101</f>
        <v>1</v>
      </c>
      <c r="M2744" s="16" t="str">
        <f>LFAT!G101</f>
        <v>C</v>
      </c>
      <c r="N2744" s="19">
        <f>LFAT!I101</f>
        <v>1</v>
      </c>
      <c r="O2744" s="18">
        <f>LFAT!J101</f>
        <v>1</v>
      </c>
      <c r="P2744" s="18">
        <f t="shared" si="126"/>
        <v>0.39024999999999999</v>
      </c>
      <c r="Q2744" s="18">
        <f t="shared" si="127"/>
        <v>0.84952964998176983</v>
      </c>
      <c r="R2744" s="18">
        <f t="shared" si="128"/>
        <v>0.26585173574544241</v>
      </c>
    </row>
    <row r="2745" spans="1:18" ht="18" customHeight="1" x14ac:dyDescent="0.2">
      <c r="A2745" s="16" t="str">
        <f>'Limiting Factor Scores'!A255</f>
        <v>UGR16</v>
      </c>
      <c r="B2745" s="16" t="str">
        <f>'Limiting Factor Scores'!B255</f>
        <v>Upper Grande Ronde</v>
      </c>
      <c r="C2745" s="16" t="str">
        <f>'Limiting Factor Scores'!C255</f>
        <v>Water Quality</v>
      </c>
      <c r="D2745" s="18">
        <f>'Limiting Factor Scores'!D255</f>
        <v>0.32700000000000001</v>
      </c>
      <c r="E2745" s="19">
        <f>'Limiting Factor Scores'!E255</f>
        <v>1.26</v>
      </c>
      <c r="F2745" s="18">
        <f>'Limiting Factor Scores'!F255</f>
        <v>0.1585</v>
      </c>
      <c r="G2745" s="18">
        <f>'Limiting Factor Scores'!G255</f>
        <v>0.30172173222430354</v>
      </c>
      <c r="H2745" s="18">
        <f>'Limiting Factor Scores'!H255</f>
        <v>8.3752769915736158E-2</v>
      </c>
      <c r="I2745" s="17">
        <f>LFAT!A103</f>
        <v>7</v>
      </c>
      <c r="J2745" s="16" t="str">
        <f>LFAT!B103</f>
        <v>Thermal Refuge Enhancement (reconnect, expand)</v>
      </c>
      <c r="K2745" s="16" t="str">
        <f>LFAT!D103</f>
        <v>N</v>
      </c>
      <c r="L2745" s="19">
        <f>LFAT!F103</f>
        <v>0.1</v>
      </c>
      <c r="M2745" s="16" t="str">
        <f>LFAT!G103</f>
        <v>R</v>
      </c>
      <c r="N2745" s="19">
        <f>LFAT!I103</f>
        <v>0.1</v>
      </c>
      <c r="O2745" s="18">
        <f>LFAT!J103</f>
        <v>0.01</v>
      </c>
      <c r="P2745" s="18">
        <f t="shared" si="126"/>
        <v>1.585E-3</v>
      </c>
      <c r="Q2745" s="18">
        <f t="shared" si="127"/>
        <v>3.0172173222430356E-3</v>
      </c>
      <c r="R2745" s="18">
        <f t="shared" si="128"/>
        <v>8.3752769915736158E-4</v>
      </c>
    </row>
    <row r="2746" spans="1:18" ht="18" customHeight="1" x14ac:dyDescent="0.2">
      <c r="A2746" s="16" t="str">
        <f>'Limiting Factor Scores'!A256</f>
        <v>UGR16</v>
      </c>
      <c r="B2746" s="16" t="str">
        <f>'Limiting Factor Scores'!B256</f>
        <v>Upper Grande Ronde</v>
      </c>
      <c r="C2746" s="16" t="str">
        <f>'Limiting Factor Scores'!C256</f>
        <v>Winter Water Temperature</v>
      </c>
      <c r="D2746" s="18">
        <f>'Limiting Factor Scores'!D256</f>
        <v>0.32700000000000001</v>
      </c>
      <c r="E2746" s="19">
        <f>'Limiting Factor Scores'!E256</f>
        <v>1.59</v>
      </c>
      <c r="F2746" s="18">
        <f>'Limiting Factor Scores'!F256</f>
        <v>0.23275000000000001</v>
      </c>
      <c r="G2746" s="18">
        <f>'Limiting Factor Scores'!G256</f>
        <v>0.36478076251087277</v>
      </c>
      <c r="H2746" s="18">
        <f>'Limiting Factor Scores'!H256</f>
        <v>9.9355189512286224E-2</v>
      </c>
      <c r="I2746" s="17">
        <f>LFAT!A102</f>
        <v>7</v>
      </c>
      <c r="J2746" s="16" t="str">
        <f>LFAT!B102</f>
        <v>Thermal Refuge Enhancement (reconnect, expand)</v>
      </c>
      <c r="K2746" s="16" t="str">
        <f>LFAT!D102</f>
        <v>D</v>
      </c>
      <c r="L2746" s="19">
        <f>LFAT!F102</f>
        <v>1</v>
      </c>
      <c r="M2746" s="16" t="str">
        <f>LFAT!G102</f>
        <v>C</v>
      </c>
      <c r="N2746" s="19">
        <f>LFAT!I102</f>
        <v>1</v>
      </c>
      <c r="O2746" s="18">
        <f>LFAT!J102</f>
        <v>1</v>
      </c>
      <c r="P2746" s="18">
        <f t="shared" si="126"/>
        <v>0.23275000000000001</v>
      </c>
      <c r="Q2746" s="18">
        <f t="shared" si="127"/>
        <v>0.36478076251087277</v>
      </c>
      <c r="R2746" s="18">
        <f t="shared" si="128"/>
        <v>9.9355189512286224E-2</v>
      </c>
    </row>
    <row r="2747" spans="1:18" ht="18" customHeight="1" x14ac:dyDescent="0.2">
      <c r="A2747" s="16" t="str">
        <f>'Limiting Factor Scores'!A242</f>
        <v>UGR16</v>
      </c>
      <c r="B2747" s="16" t="str">
        <f>'Limiting Factor Scores'!B242</f>
        <v>Upper Grande Ronde</v>
      </c>
      <c r="C2747" s="16" t="str">
        <f>'Limiting Factor Scores'!C242</f>
        <v>Altered Flow Timing</v>
      </c>
      <c r="D2747" s="18">
        <f>'Limiting Factor Scores'!D242</f>
        <v>0.32700000000000001</v>
      </c>
      <c r="E2747" s="19">
        <f>'Limiting Factor Scores'!E242</f>
        <v>1.26</v>
      </c>
      <c r="F2747" s="18">
        <f>'Limiting Factor Scores'!F242</f>
        <v>0.1585</v>
      </c>
      <c r="G2747" s="18">
        <f>'Limiting Factor Scores'!G242</f>
        <v>0.27173466429311849</v>
      </c>
      <c r="H2747" s="18">
        <f>'Limiting Factor Scores'!H242</f>
        <v>7.5622942620544489E-2</v>
      </c>
      <c r="I2747" s="17">
        <f>LFAT!A113</f>
        <v>8</v>
      </c>
      <c r="J2747" s="16" t="str">
        <f>LFAT!B113</f>
        <v>Water Quality Improvement (not including temperature)</v>
      </c>
      <c r="K2747" s="16" t="str">
        <f>LFAT!D113</f>
        <v>N</v>
      </c>
      <c r="L2747" s="19">
        <f>LFAT!F113</f>
        <v>0.1</v>
      </c>
      <c r="M2747" s="16" t="str">
        <f>LFAT!G113</f>
        <v>R</v>
      </c>
      <c r="N2747" s="19">
        <f>LFAT!I113</f>
        <v>0.1</v>
      </c>
      <c r="O2747" s="18">
        <f>LFAT!J113</f>
        <v>0.01</v>
      </c>
      <c r="P2747" s="18">
        <f t="shared" si="126"/>
        <v>1.585E-3</v>
      </c>
      <c r="Q2747" s="18">
        <f t="shared" si="127"/>
        <v>2.7173466429311851E-3</v>
      </c>
      <c r="R2747" s="18">
        <f t="shared" si="128"/>
        <v>7.5622942620544493E-4</v>
      </c>
    </row>
    <row r="2748" spans="1:18" ht="18" customHeight="1" x14ac:dyDescent="0.2">
      <c r="A2748" s="16" t="str">
        <f>'Limiting Factor Scores'!A243</f>
        <v>UGR16</v>
      </c>
      <c r="B2748" s="16" t="str">
        <f>'Limiting Factor Scores'!B243</f>
        <v>Upper Grande Ronde</v>
      </c>
      <c r="C2748" s="16" t="str">
        <f>'Limiting Factor Scores'!C243</f>
        <v>Altered Primary Productivity</v>
      </c>
      <c r="D2748" s="18">
        <f>'Limiting Factor Scores'!D243</f>
        <v>0.32700000000000001</v>
      </c>
      <c r="E2748" s="19">
        <f>'Limiting Factor Scores'!E243</f>
        <v>3.56</v>
      </c>
      <c r="F2748" s="18">
        <f>'Limiting Factor Scores'!F243</f>
        <v>0.67600000000000005</v>
      </c>
      <c r="G2748" s="18">
        <f>'Limiting Factor Scores'!G243</f>
        <v>0.80368191412782009</v>
      </c>
      <c r="H2748" s="18">
        <f>'Limiting Factor Scores'!H243</f>
        <v>0.23016250023392501</v>
      </c>
      <c r="I2748" s="17">
        <f>LFAT!A120</f>
        <v>8</v>
      </c>
      <c r="J2748" s="16" t="str">
        <f>LFAT!B120</f>
        <v>Water Quality Improvement (not including temperature)</v>
      </c>
      <c r="K2748" s="16" t="str">
        <f>LFAT!D120</f>
        <v>N</v>
      </c>
      <c r="L2748" s="19">
        <f>LFAT!F120</f>
        <v>0.1</v>
      </c>
      <c r="M2748" s="16" t="str">
        <f>LFAT!G120</f>
        <v>R</v>
      </c>
      <c r="N2748" s="19">
        <f>LFAT!I120</f>
        <v>0.1</v>
      </c>
      <c r="O2748" s="18">
        <f>LFAT!J120</f>
        <v>0.01</v>
      </c>
      <c r="P2748" s="18">
        <f t="shared" si="126"/>
        <v>6.7600000000000004E-3</v>
      </c>
      <c r="Q2748" s="18">
        <f t="shared" si="127"/>
        <v>8.0368191412782015E-3</v>
      </c>
      <c r="R2748" s="18">
        <f t="shared" si="128"/>
        <v>2.3016250023392502E-3</v>
      </c>
    </row>
    <row r="2749" spans="1:18" ht="18" customHeight="1" x14ac:dyDescent="0.2">
      <c r="A2749" s="16" t="str">
        <f>'Limiting Factor Scores'!A244</f>
        <v>UGR16</v>
      </c>
      <c r="B2749" s="16" t="str">
        <f>'Limiting Factor Scores'!B244</f>
        <v>Upper Grande Ronde</v>
      </c>
      <c r="C2749" s="16" t="str">
        <f>'Limiting Factor Scores'!C244</f>
        <v>Anthropogenic Barriers</v>
      </c>
      <c r="D2749" s="18">
        <f>'Limiting Factor Scores'!D244</f>
        <v>0.32700000000000001</v>
      </c>
      <c r="E2749" s="19">
        <f>'Limiting Factor Scores'!E244</f>
        <v>1.82</v>
      </c>
      <c r="F2749" s="18">
        <f>'Limiting Factor Scores'!F244</f>
        <v>0.28449999999999998</v>
      </c>
      <c r="G2749" s="18">
        <f>'Limiting Factor Scores'!G244</f>
        <v>0.49373146060796402</v>
      </c>
      <c r="H2749" s="18">
        <f>'Limiting Factor Scores'!H244</f>
        <v>0.15637266123946433</v>
      </c>
      <c r="I2749" s="17">
        <f>LFAT!A107</f>
        <v>8</v>
      </c>
      <c r="J2749" s="16" t="str">
        <f>LFAT!B107</f>
        <v>Water Quality Improvement (not including temperature)</v>
      </c>
      <c r="K2749" s="16" t="str">
        <f>LFAT!D107</f>
        <v>N</v>
      </c>
      <c r="L2749" s="19">
        <f>LFAT!F107</f>
        <v>0.1</v>
      </c>
      <c r="M2749" s="16" t="str">
        <f>LFAT!G107</f>
        <v>R</v>
      </c>
      <c r="N2749" s="19">
        <f>LFAT!I107</f>
        <v>0.1</v>
      </c>
      <c r="O2749" s="18">
        <f>LFAT!J107</f>
        <v>0.01</v>
      </c>
      <c r="P2749" s="18">
        <f t="shared" si="126"/>
        <v>2.8449999999999999E-3</v>
      </c>
      <c r="Q2749" s="18">
        <f t="shared" si="127"/>
        <v>4.9373146060796404E-3</v>
      </c>
      <c r="R2749" s="18">
        <f t="shared" si="128"/>
        <v>1.5637266123946433E-3</v>
      </c>
    </row>
    <row r="2750" spans="1:18" ht="18" customHeight="1" x14ac:dyDescent="0.2">
      <c r="A2750" s="16" t="str">
        <f>'Limiting Factor Scores'!A245</f>
        <v>UGR16</v>
      </c>
      <c r="B2750" s="16" t="str">
        <f>'Limiting Factor Scores'!B245</f>
        <v>Upper Grande Ronde</v>
      </c>
      <c r="C2750" s="16" t="str">
        <f>'Limiting Factor Scores'!C245</f>
        <v>Channel and Habitat Structure</v>
      </c>
      <c r="D2750" s="18">
        <f>'Limiting Factor Scores'!D245</f>
        <v>0.32700000000000001</v>
      </c>
      <c r="E2750" s="19">
        <f>'Limiting Factor Scores'!E245</f>
        <v>3.1</v>
      </c>
      <c r="F2750" s="18">
        <f>'Limiting Factor Scores'!F245</f>
        <v>0.57250000000000001</v>
      </c>
      <c r="G2750" s="18">
        <f>'Limiting Factor Scores'!G245</f>
        <v>1.6313796426164473</v>
      </c>
      <c r="H2750" s="18">
        <f>'Limiting Factor Scores'!H245</f>
        <v>0.49386675686105419</v>
      </c>
      <c r="I2750" s="17">
        <f>LFAT!A111</f>
        <v>8</v>
      </c>
      <c r="J2750" s="16" t="str">
        <f>LFAT!B111</f>
        <v>Water Quality Improvement (not including temperature)</v>
      </c>
      <c r="K2750" s="16" t="str">
        <f>LFAT!D111</f>
        <v>N</v>
      </c>
      <c r="L2750" s="19">
        <f>LFAT!F111</f>
        <v>0.1</v>
      </c>
      <c r="M2750" s="16" t="str">
        <f>LFAT!G111</f>
        <v>R</v>
      </c>
      <c r="N2750" s="19">
        <f>LFAT!I111</f>
        <v>0.1</v>
      </c>
      <c r="O2750" s="18">
        <f>LFAT!J111</f>
        <v>0.01</v>
      </c>
      <c r="P2750" s="18">
        <f t="shared" si="126"/>
        <v>5.7250000000000001E-3</v>
      </c>
      <c r="Q2750" s="18">
        <f t="shared" si="127"/>
        <v>1.6313796426164474E-2</v>
      </c>
      <c r="R2750" s="18">
        <f t="shared" si="128"/>
        <v>4.9386675686105422E-3</v>
      </c>
    </row>
    <row r="2751" spans="1:18" ht="18" customHeight="1" x14ac:dyDescent="0.2">
      <c r="A2751" s="16" t="str">
        <f>'Limiting Factor Scores'!A246</f>
        <v>UGR16</v>
      </c>
      <c r="B2751" s="16" t="str">
        <f>'Limiting Factor Scores'!B246</f>
        <v>Upper Grande Ronde</v>
      </c>
      <c r="C2751" s="16" t="str">
        <f>'Limiting Factor Scores'!C246</f>
        <v>Decreased Sediment Quantity</v>
      </c>
      <c r="D2751" s="18">
        <f>'Limiting Factor Scores'!D246</f>
        <v>0.32700000000000001</v>
      </c>
      <c r="E2751" s="19">
        <f>'Limiting Factor Scores'!E246</f>
        <v>2.72</v>
      </c>
      <c r="F2751" s="18">
        <f>'Limiting Factor Scores'!F246</f>
        <v>0.48699999999999999</v>
      </c>
      <c r="G2751" s="18">
        <f>'Limiting Factor Scores'!G246</f>
        <v>0.82468232149682108</v>
      </c>
      <c r="H2751" s="18">
        <f>'Limiting Factor Scores'!H246</f>
        <v>0.24566433239968513</v>
      </c>
      <c r="I2751" s="17">
        <f>LFAT!A114</f>
        <v>8</v>
      </c>
      <c r="J2751" s="16" t="str">
        <f>LFAT!B114</f>
        <v>Water Quality Improvement (not including temperature)</v>
      </c>
      <c r="K2751" s="16" t="str">
        <f>LFAT!D114</f>
        <v>N</v>
      </c>
      <c r="L2751" s="19">
        <f>LFAT!F114</f>
        <v>0.1</v>
      </c>
      <c r="M2751" s="16" t="str">
        <f>LFAT!G114</f>
        <v>R</v>
      </c>
      <c r="N2751" s="19">
        <f>LFAT!I114</f>
        <v>0.1</v>
      </c>
      <c r="O2751" s="18">
        <f>LFAT!J114</f>
        <v>0.01</v>
      </c>
      <c r="P2751" s="18">
        <f t="shared" si="126"/>
        <v>4.8700000000000002E-3</v>
      </c>
      <c r="Q2751" s="18">
        <f t="shared" si="127"/>
        <v>8.2468232149682102E-3</v>
      </c>
      <c r="R2751" s="18">
        <f t="shared" si="128"/>
        <v>2.4566433239968512E-3</v>
      </c>
    </row>
    <row r="2752" spans="1:18" ht="18" customHeight="1" x14ac:dyDescent="0.2">
      <c r="A2752" s="16" t="str">
        <f>'Limiting Factor Scores'!A247</f>
        <v>UGR16</v>
      </c>
      <c r="B2752" s="16" t="str">
        <f>'Limiting Factor Scores'!B247</f>
        <v>Upper Grande Ronde</v>
      </c>
      <c r="C2752" s="16" t="str">
        <f>'Limiting Factor Scores'!C247</f>
        <v>Decreased Water Quantity</v>
      </c>
      <c r="D2752" s="18">
        <f>'Limiting Factor Scores'!D247</f>
        <v>0.32700000000000001</v>
      </c>
      <c r="E2752" s="19">
        <f>'Limiting Factor Scores'!E247</f>
        <v>1.82</v>
      </c>
      <c r="F2752" s="18">
        <f>'Limiting Factor Scores'!F247</f>
        <v>0.28449999999999998</v>
      </c>
      <c r="G2752" s="18">
        <f>'Limiting Factor Scores'!G247</f>
        <v>0.69707173939203582</v>
      </c>
      <c r="H2752" s="18">
        <f>'Limiting Factor Scores'!H247</f>
        <v>0.20146635838771032</v>
      </c>
      <c r="I2752" s="17">
        <f>LFAT!A112</f>
        <v>8</v>
      </c>
      <c r="J2752" s="16" t="str">
        <f>LFAT!B112</f>
        <v>Water Quality Improvement (not including temperature)</v>
      </c>
      <c r="K2752" s="16" t="str">
        <f>LFAT!D112</f>
        <v>N</v>
      </c>
      <c r="L2752" s="19">
        <f>LFAT!F112</f>
        <v>0.1</v>
      </c>
      <c r="M2752" s="16" t="str">
        <f>LFAT!G112</f>
        <v>R</v>
      </c>
      <c r="N2752" s="19">
        <f>LFAT!I112</f>
        <v>0.1</v>
      </c>
      <c r="O2752" s="18">
        <f>LFAT!J112</f>
        <v>0.01</v>
      </c>
      <c r="P2752" s="18">
        <f t="shared" si="126"/>
        <v>2.8449999999999999E-3</v>
      </c>
      <c r="Q2752" s="18">
        <f t="shared" si="127"/>
        <v>6.9707173939203585E-3</v>
      </c>
      <c r="R2752" s="18">
        <f t="shared" si="128"/>
        <v>2.0146635838771032E-3</v>
      </c>
    </row>
    <row r="2753" spans="1:18" ht="18" customHeight="1" x14ac:dyDescent="0.2">
      <c r="A2753" s="16" t="str">
        <f>'Limiting Factor Scores'!A248</f>
        <v>UGR16</v>
      </c>
      <c r="B2753" s="16" t="str">
        <f>'Limiting Factor Scores'!B248</f>
        <v>Upper Grande Ronde</v>
      </c>
      <c r="C2753" s="16" t="str">
        <f>'Limiting Factor Scores'!C248</f>
        <v>Floodplain Condition</v>
      </c>
      <c r="D2753" s="18">
        <f>'Limiting Factor Scores'!D248</f>
        <v>0.32700000000000001</v>
      </c>
      <c r="E2753" s="19">
        <f>'Limiting Factor Scores'!E248</f>
        <v>2.7</v>
      </c>
      <c r="F2753" s="18">
        <f>'Limiting Factor Scores'!F248</f>
        <v>0.48249999999999998</v>
      </c>
      <c r="G2753" s="18">
        <f>'Limiting Factor Scores'!G248</f>
        <v>0.95906180363904758</v>
      </c>
      <c r="H2753" s="18">
        <f>'Limiting Factor Scores'!H248</f>
        <v>0.27230142537021584</v>
      </c>
      <c r="I2753" s="17">
        <f>LFAT!A109</f>
        <v>8</v>
      </c>
      <c r="J2753" s="16" t="str">
        <f>LFAT!B109</f>
        <v>Water Quality Improvement (not including temperature)</v>
      </c>
      <c r="K2753" s="16" t="str">
        <f>LFAT!D109</f>
        <v>I</v>
      </c>
      <c r="L2753" s="19">
        <f>LFAT!F109</f>
        <v>0.5</v>
      </c>
      <c r="M2753" s="16" t="str">
        <f>LFAT!G109</f>
        <v>CD</v>
      </c>
      <c r="N2753" s="19">
        <f>LFAT!I109</f>
        <v>0.5</v>
      </c>
      <c r="O2753" s="18">
        <f>LFAT!J109</f>
        <v>0.25</v>
      </c>
      <c r="P2753" s="18">
        <f t="shared" si="126"/>
        <v>0.120625</v>
      </c>
      <c r="Q2753" s="18">
        <f t="shared" si="127"/>
        <v>0.2397654509097619</v>
      </c>
      <c r="R2753" s="18">
        <f t="shared" si="128"/>
        <v>6.8075356342553961E-2</v>
      </c>
    </row>
    <row r="2754" spans="1:18" ht="18" customHeight="1" x14ac:dyDescent="0.2">
      <c r="A2754" s="16" t="str">
        <f>'Limiting Factor Scores'!A249</f>
        <v>UGR16</v>
      </c>
      <c r="B2754" s="16" t="str">
        <f>'Limiting Factor Scores'!B249</f>
        <v>Upper Grande Ronde</v>
      </c>
      <c r="C2754" s="16" t="str">
        <f>'Limiting Factor Scores'!C249</f>
        <v>Increased Sediment Quantity</v>
      </c>
      <c r="D2754" s="18">
        <f>'Limiting Factor Scores'!D249</f>
        <v>0.32700000000000001</v>
      </c>
      <c r="E2754" s="19">
        <f>'Limiting Factor Scores'!E249</f>
        <v>3.06</v>
      </c>
      <c r="F2754" s="18">
        <f>'Limiting Factor Scores'!F249</f>
        <v>0.5635</v>
      </c>
      <c r="G2754" s="18">
        <f>'Limiting Factor Scores'!G249</f>
        <v>0.66993307486838249</v>
      </c>
      <c r="H2754" s="18">
        <f>'Limiting Factor Scores'!H249</f>
        <v>0.22040666548473237</v>
      </c>
      <c r="I2754" s="17">
        <f>LFAT!A115</f>
        <v>8</v>
      </c>
      <c r="J2754" s="16" t="str">
        <f>LFAT!B115</f>
        <v>Water Quality Improvement (not including temperature)</v>
      </c>
      <c r="K2754" s="16" t="str">
        <f>LFAT!D115</f>
        <v>I</v>
      </c>
      <c r="L2754" s="19">
        <f>LFAT!F115</f>
        <v>0.5</v>
      </c>
      <c r="M2754" s="16" t="str">
        <f>LFAT!G115</f>
        <v>CD</v>
      </c>
      <c r="N2754" s="19">
        <f>LFAT!I115</f>
        <v>0.5</v>
      </c>
      <c r="O2754" s="18">
        <f>LFAT!J115</f>
        <v>0.25</v>
      </c>
      <c r="P2754" s="18">
        <f t="shared" ref="P2754:P2817" si="129">F2754*O2754</f>
        <v>0.140875</v>
      </c>
      <c r="Q2754" s="18">
        <f t="shared" ref="Q2754:Q2817" si="130">G2754*O2754</f>
        <v>0.16748326871709562</v>
      </c>
      <c r="R2754" s="18">
        <f t="shared" ref="R2754:R2817" si="131">H2754*O2754</f>
        <v>5.5101666371183092E-2</v>
      </c>
    </row>
    <row r="2755" spans="1:18" ht="18" customHeight="1" x14ac:dyDescent="0.2">
      <c r="A2755" s="16" t="str">
        <f>'Limiting Factor Scores'!A250</f>
        <v>UGR16</v>
      </c>
      <c r="B2755" s="16" t="str">
        <f>'Limiting Factor Scores'!B250</f>
        <v>Upper Grande Ronde</v>
      </c>
      <c r="C2755" s="16" t="str">
        <f>'Limiting Factor Scores'!C250</f>
        <v>Non-Native Species Interactions and Competition</v>
      </c>
      <c r="D2755" s="18">
        <f>'Limiting Factor Scores'!D250</f>
        <v>0.32700000000000001</v>
      </c>
      <c r="E2755" s="19">
        <f>'Limiting Factor Scores'!E250</f>
        <v>1</v>
      </c>
      <c r="F2755" s="18">
        <f>'Limiting Factor Scores'!F250</f>
        <v>0.1</v>
      </c>
      <c r="G2755" s="18">
        <f>'Limiting Factor Scores'!G250</f>
        <v>0.13150071427169999</v>
      </c>
      <c r="H2755" s="18">
        <f>'Limiting Factor Scores'!H250</f>
        <v>4.6387285711623004E-2</v>
      </c>
      <c r="I2755" s="17">
        <f>LFAT!A121</f>
        <v>8</v>
      </c>
      <c r="J2755" s="16" t="str">
        <f>LFAT!B121</f>
        <v>Water Quality Improvement (not including temperature)</v>
      </c>
      <c r="K2755" s="16" t="str">
        <f>LFAT!D121</f>
        <v>N</v>
      </c>
      <c r="L2755" s="19">
        <f>LFAT!F121</f>
        <v>0.1</v>
      </c>
      <c r="M2755" s="16" t="str">
        <f>LFAT!G121</f>
        <v>R</v>
      </c>
      <c r="N2755" s="19">
        <f>LFAT!I121</f>
        <v>0.1</v>
      </c>
      <c r="O2755" s="18">
        <f>LFAT!J121</f>
        <v>0.01</v>
      </c>
      <c r="P2755" s="18">
        <f t="shared" si="129"/>
        <v>1E-3</v>
      </c>
      <c r="Q2755" s="18">
        <f t="shared" si="130"/>
        <v>1.3150071427169999E-3</v>
      </c>
      <c r="R2755" s="18">
        <f t="shared" si="131"/>
        <v>4.6387285711623003E-4</v>
      </c>
    </row>
    <row r="2756" spans="1:18" ht="18" customHeight="1" x14ac:dyDescent="0.2">
      <c r="A2756" s="16" t="str">
        <f>'Limiting Factor Scores'!A251</f>
        <v>UGR16</v>
      </c>
      <c r="B2756" s="16" t="str">
        <f>'Limiting Factor Scores'!B251</f>
        <v>Upper Grande Ronde</v>
      </c>
      <c r="C2756" s="16" t="str">
        <f>'Limiting Factor Scores'!C251</f>
        <v>Predation</v>
      </c>
      <c r="D2756" s="18">
        <f>'Limiting Factor Scores'!D251</f>
        <v>0.32700000000000001</v>
      </c>
      <c r="E2756" s="19">
        <f>'Limiting Factor Scores'!E251</f>
        <v>1</v>
      </c>
      <c r="F2756" s="18">
        <f>'Limiting Factor Scores'!F251</f>
        <v>0.1</v>
      </c>
      <c r="G2756" s="18">
        <f>'Limiting Factor Scores'!G251</f>
        <v>0.17564571433710002</v>
      </c>
      <c r="H2756" s="18">
        <f>'Limiting Factor Scores'!H251</f>
        <v>5.3702742869708997E-2</v>
      </c>
      <c r="I2756" s="17">
        <f>LFAT!A119</f>
        <v>8</v>
      </c>
      <c r="J2756" s="16" t="str">
        <f>LFAT!B119</f>
        <v>Water Quality Improvement (not including temperature)</v>
      </c>
      <c r="K2756" s="16" t="str">
        <f>LFAT!D119</f>
        <v>N</v>
      </c>
      <c r="L2756" s="19">
        <f>LFAT!F119</f>
        <v>0.1</v>
      </c>
      <c r="M2756" s="16" t="str">
        <f>LFAT!G119</f>
        <v>R</v>
      </c>
      <c r="N2756" s="19">
        <f>LFAT!I119</f>
        <v>0.1</v>
      </c>
      <c r="O2756" s="18">
        <f>LFAT!J119</f>
        <v>0.01</v>
      </c>
      <c r="P2756" s="18">
        <f t="shared" si="129"/>
        <v>1E-3</v>
      </c>
      <c r="Q2756" s="18">
        <f t="shared" si="130"/>
        <v>1.7564571433710003E-3</v>
      </c>
      <c r="R2756" s="18">
        <f t="shared" si="131"/>
        <v>5.3702742869709001E-4</v>
      </c>
    </row>
    <row r="2757" spans="1:18" ht="18" customHeight="1" x14ac:dyDescent="0.2">
      <c r="A2757" s="16" t="str">
        <f>'Limiting Factor Scores'!A252</f>
        <v>UGR16</v>
      </c>
      <c r="B2757" s="16" t="str">
        <f>'Limiting Factor Scores'!B252</f>
        <v>Upper Grande Ronde</v>
      </c>
      <c r="C2757" s="16" t="str">
        <f>'Limiting Factor Scores'!C252</f>
        <v>Riparian Condition</v>
      </c>
      <c r="D2757" s="18">
        <f>'Limiting Factor Scores'!D252</f>
        <v>0.32700000000000001</v>
      </c>
      <c r="E2757" s="19">
        <f>'Limiting Factor Scores'!E252</f>
        <v>3.29</v>
      </c>
      <c r="F2757" s="18">
        <f>'Limiting Factor Scores'!F252</f>
        <v>0.61524999999999996</v>
      </c>
      <c r="G2757" s="18">
        <f>'Limiting Factor Scores'!G252</f>
        <v>1.2487948983867314</v>
      </c>
      <c r="H2757" s="18">
        <f>'Limiting Factor Scores'!H252</f>
        <v>0.40322135848177992</v>
      </c>
      <c r="I2757" s="17">
        <f>LFAT!A108</f>
        <v>8</v>
      </c>
      <c r="J2757" s="16" t="str">
        <f>LFAT!B108</f>
        <v>Water Quality Improvement (not including temperature)</v>
      </c>
      <c r="K2757" s="16" t="str">
        <f>LFAT!D108</f>
        <v>I</v>
      </c>
      <c r="L2757" s="19">
        <f>LFAT!F108</f>
        <v>0.5</v>
      </c>
      <c r="M2757" s="16" t="str">
        <f>LFAT!G108</f>
        <v>CD</v>
      </c>
      <c r="N2757" s="19">
        <f>LFAT!I108</f>
        <v>0.5</v>
      </c>
      <c r="O2757" s="18">
        <f>LFAT!J108</f>
        <v>0.25</v>
      </c>
      <c r="P2757" s="18">
        <f t="shared" si="129"/>
        <v>0.15381249999999999</v>
      </c>
      <c r="Q2757" s="18">
        <f t="shared" si="130"/>
        <v>0.31219872459668285</v>
      </c>
      <c r="R2757" s="18">
        <f t="shared" si="131"/>
        <v>0.10080533962044498</v>
      </c>
    </row>
    <row r="2758" spans="1:18" ht="18" customHeight="1" x14ac:dyDescent="0.2">
      <c r="A2758" s="16" t="str">
        <f>'Limiting Factor Scores'!A253</f>
        <v>UGR16</v>
      </c>
      <c r="B2758" s="16" t="str">
        <f>'Limiting Factor Scores'!B253</f>
        <v>Upper Grande Ronde</v>
      </c>
      <c r="C2758" s="16" t="str">
        <f>'Limiting Factor Scores'!C253</f>
        <v>Side Channel and Wetland Habitat</v>
      </c>
      <c r="D2758" s="18">
        <f>'Limiting Factor Scores'!D253</f>
        <v>0.32700000000000001</v>
      </c>
      <c r="E2758" s="19">
        <f>'Limiting Factor Scores'!E253</f>
        <v>2.61</v>
      </c>
      <c r="F2758" s="18">
        <f>'Limiting Factor Scores'!F253</f>
        <v>0.46224999999999999</v>
      </c>
      <c r="G2758" s="18">
        <f>'Limiting Factor Scores'!G253</f>
        <v>1.1617399068837331</v>
      </c>
      <c r="H2758" s="18">
        <f>'Limiting Factor Scores'!H253</f>
        <v>0.33861047359651547</v>
      </c>
      <c r="I2758" s="17">
        <f>LFAT!A110</f>
        <v>8</v>
      </c>
      <c r="J2758" s="16" t="str">
        <f>LFAT!B110</f>
        <v>Water Quality Improvement (not including temperature)</v>
      </c>
      <c r="K2758" s="16" t="str">
        <f>LFAT!D110</f>
        <v>N</v>
      </c>
      <c r="L2758" s="19">
        <f>LFAT!F110</f>
        <v>0.1</v>
      </c>
      <c r="M2758" s="16" t="str">
        <f>LFAT!G110</f>
        <v>R</v>
      </c>
      <c r="N2758" s="19">
        <f>LFAT!I110</f>
        <v>0.1</v>
      </c>
      <c r="O2758" s="18">
        <f>LFAT!J110</f>
        <v>0.01</v>
      </c>
      <c r="P2758" s="18">
        <f t="shared" si="129"/>
        <v>4.6224999999999999E-3</v>
      </c>
      <c r="Q2758" s="18">
        <f t="shared" si="130"/>
        <v>1.161739906883733E-2</v>
      </c>
      <c r="R2758" s="18">
        <f t="shared" si="131"/>
        <v>3.3861047359651547E-3</v>
      </c>
    </row>
    <row r="2759" spans="1:18" ht="18" customHeight="1" x14ac:dyDescent="0.2">
      <c r="A2759" s="16" t="str">
        <f>'Limiting Factor Scores'!A254</f>
        <v>UGR16</v>
      </c>
      <c r="B2759" s="16" t="str">
        <f>'Limiting Factor Scores'!B254</f>
        <v>Upper Grande Ronde</v>
      </c>
      <c r="C2759" s="16" t="str">
        <f>'Limiting Factor Scores'!C254</f>
        <v>Summer Water Temperature</v>
      </c>
      <c r="D2759" s="18">
        <f>'Limiting Factor Scores'!D254</f>
        <v>0.32700000000000001</v>
      </c>
      <c r="E2759" s="19">
        <f>'Limiting Factor Scores'!E254</f>
        <v>2.29</v>
      </c>
      <c r="F2759" s="18">
        <f>'Limiting Factor Scores'!F254</f>
        <v>0.39024999999999999</v>
      </c>
      <c r="G2759" s="18">
        <f>'Limiting Factor Scores'!G254</f>
        <v>0.84952964998176983</v>
      </c>
      <c r="H2759" s="18">
        <f>'Limiting Factor Scores'!H254</f>
        <v>0.26585173574544241</v>
      </c>
      <c r="I2759" s="17">
        <f>LFAT!A116</f>
        <v>8</v>
      </c>
      <c r="J2759" s="16" t="str">
        <f>LFAT!B116</f>
        <v>Water Quality Improvement (not including temperature)</v>
      </c>
      <c r="K2759" s="16" t="str">
        <f>LFAT!D116</f>
        <v>N</v>
      </c>
      <c r="L2759" s="19">
        <f>LFAT!F116</f>
        <v>0.1</v>
      </c>
      <c r="M2759" s="16" t="str">
        <f>LFAT!G116</f>
        <v>R</v>
      </c>
      <c r="N2759" s="19">
        <f>LFAT!I116</f>
        <v>0.1</v>
      </c>
      <c r="O2759" s="18">
        <f>LFAT!J116</f>
        <v>0.01</v>
      </c>
      <c r="P2759" s="18">
        <f t="shared" si="129"/>
        <v>3.9025000000000002E-3</v>
      </c>
      <c r="Q2759" s="18">
        <f t="shared" si="130"/>
        <v>8.4952964998176988E-3</v>
      </c>
      <c r="R2759" s="18">
        <f t="shared" si="131"/>
        <v>2.6585173574544241E-3</v>
      </c>
    </row>
    <row r="2760" spans="1:18" ht="18" customHeight="1" x14ac:dyDescent="0.2">
      <c r="A2760" s="16" t="str">
        <f>'Limiting Factor Scores'!A255</f>
        <v>UGR16</v>
      </c>
      <c r="B2760" s="16" t="str">
        <f>'Limiting Factor Scores'!B255</f>
        <v>Upper Grande Ronde</v>
      </c>
      <c r="C2760" s="16" t="str">
        <f>'Limiting Factor Scores'!C255</f>
        <v>Water Quality</v>
      </c>
      <c r="D2760" s="18">
        <f>'Limiting Factor Scores'!D255</f>
        <v>0.32700000000000001</v>
      </c>
      <c r="E2760" s="19">
        <f>'Limiting Factor Scores'!E255</f>
        <v>1.26</v>
      </c>
      <c r="F2760" s="18">
        <f>'Limiting Factor Scores'!F255</f>
        <v>0.1585</v>
      </c>
      <c r="G2760" s="18">
        <f>'Limiting Factor Scores'!G255</f>
        <v>0.30172173222430354</v>
      </c>
      <c r="H2760" s="18">
        <f>'Limiting Factor Scores'!H255</f>
        <v>8.3752769915736158E-2</v>
      </c>
      <c r="I2760" s="17">
        <f>LFAT!A118</f>
        <v>8</v>
      </c>
      <c r="J2760" s="16" t="str">
        <f>LFAT!B118</f>
        <v>Water Quality Improvement (not including temperature)</v>
      </c>
      <c r="K2760" s="16" t="str">
        <f>LFAT!D118</f>
        <v>D</v>
      </c>
      <c r="L2760" s="19">
        <f>LFAT!F118</f>
        <v>1</v>
      </c>
      <c r="M2760" s="16" t="str">
        <f>LFAT!G118</f>
        <v>C</v>
      </c>
      <c r="N2760" s="19">
        <f>LFAT!I118</f>
        <v>1</v>
      </c>
      <c r="O2760" s="18">
        <f>LFAT!J118</f>
        <v>1</v>
      </c>
      <c r="P2760" s="18">
        <f t="shared" si="129"/>
        <v>0.1585</v>
      </c>
      <c r="Q2760" s="18">
        <f t="shared" si="130"/>
        <v>0.30172173222430354</v>
      </c>
      <c r="R2760" s="18">
        <f t="shared" si="131"/>
        <v>8.3752769915736158E-2</v>
      </c>
    </row>
    <row r="2761" spans="1:18" ht="18" customHeight="1" x14ac:dyDescent="0.2">
      <c r="A2761" s="16" t="str">
        <f>'Limiting Factor Scores'!A256</f>
        <v>UGR16</v>
      </c>
      <c r="B2761" s="16" t="str">
        <f>'Limiting Factor Scores'!B256</f>
        <v>Upper Grande Ronde</v>
      </c>
      <c r="C2761" s="16" t="str">
        <f>'Limiting Factor Scores'!C256</f>
        <v>Winter Water Temperature</v>
      </c>
      <c r="D2761" s="18">
        <f>'Limiting Factor Scores'!D256</f>
        <v>0.32700000000000001</v>
      </c>
      <c r="E2761" s="19">
        <f>'Limiting Factor Scores'!E256</f>
        <v>1.59</v>
      </c>
      <c r="F2761" s="18">
        <f>'Limiting Factor Scores'!F256</f>
        <v>0.23275000000000001</v>
      </c>
      <c r="G2761" s="18">
        <f>'Limiting Factor Scores'!G256</f>
        <v>0.36478076251087277</v>
      </c>
      <c r="H2761" s="18">
        <f>'Limiting Factor Scores'!H256</f>
        <v>9.9355189512286224E-2</v>
      </c>
      <c r="I2761" s="17">
        <f>LFAT!A117</f>
        <v>8</v>
      </c>
      <c r="J2761" s="16" t="str">
        <f>LFAT!B117</f>
        <v>Water Quality Improvement (not including temperature)</v>
      </c>
      <c r="K2761" s="16" t="str">
        <f>LFAT!D117</f>
        <v>N</v>
      </c>
      <c r="L2761" s="19">
        <f>LFAT!F117</f>
        <v>0.1</v>
      </c>
      <c r="M2761" s="16" t="str">
        <f>LFAT!G117</f>
        <v>R</v>
      </c>
      <c r="N2761" s="19">
        <f>LFAT!I117</f>
        <v>0.1</v>
      </c>
      <c r="O2761" s="18">
        <f>LFAT!J117</f>
        <v>0.01</v>
      </c>
      <c r="P2761" s="18">
        <f t="shared" si="129"/>
        <v>2.3275000000000001E-3</v>
      </c>
      <c r="Q2761" s="18">
        <f t="shared" si="130"/>
        <v>3.6478076251087277E-3</v>
      </c>
      <c r="R2761" s="18">
        <f t="shared" si="131"/>
        <v>9.9355189512286219E-4</v>
      </c>
    </row>
    <row r="2762" spans="1:18" ht="18" customHeight="1" x14ac:dyDescent="0.2">
      <c r="A2762" s="16" t="str">
        <f>'Limiting Factor Scores'!A242</f>
        <v>UGR16</v>
      </c>
      <c r="B2762" s="16" t="str">
        <f>'Limiting Factor Scores'!B242</f>
        <v>Upper Grande Ronde</v>
      </c>
      <c r="C2762" s="16" t="str">
        <f>'Limiting Factor Scores'!C242</f>
        <v>Altered Flow Timing</v>
      </c>
      <c r="D2762" s="18">
        <f>'Limiting Factor Scores'!D242</f>
        <v>0.32700000000000001</v>
      </c>
      <c r="E2762" s="19">
        <f>'Limiting Factor Scores'!E242</f>
        <v>1.26</v>
      </c>
      <c r="F2762" s="18">
        <f>'Limiting Factor Scores'!F242</f>
        <v>0.1585</v>
      </c>
      <c r="G2762" s="18">
        <f>'Limiting Factor Scores'!G242</f>
        <v>0.27173466429311849</v>
      </c>
      <c r="H2762" s="18">
        <f>'Limiting Factor Scores'!H242</f>
        <v>7.5622942620544489E-2</v>
      </c>
      <c r="I2762" s="17">
        <f>LFAT!A128</f>
        <v>9</v>
      </c>
      <c r="J2762" s="16" t="str">
        <f>LFAT!B128</f>
        <v>Nutrient Enhancement</v>
      </c>
      <c r="K2762" s="16" t="str">
        <f>LFAT!D128</f>
        <v>N</v>
      </c>
      <c r="L2762" s="19">
        <f>LFAT!F128</f>
        <v>0.1</v>
      </c>
      <c r="M2762" s="16" t="str">
        <f>LFAT!G128</f>
        <v>R</v>
      </c>
      <c r="N2762" s="19">
        <f>LFAT!I128</f>
        <v>0.1</v>
      </c>
      <c r="O2762" s="18">
        <f>LFAT!J128</f>
        <v>0.01</v>
      </c>
      <c r="P2762" s="18">
        <f t="shared" si="129"/>
        <v>1.585E-3</v>
      </c>
      <c r="Q2762" s="18">
        <f t="shared" si="130"/>
        <v>2.7173466429311851E-3</v>
      </c>
      <c r="R2762" s="18">
        <f t="shared" si="131"/>
        <v>7.5622942620544493E-4</v>
      </c>
    </row>
    <row r="2763" spans="1:18" ht="18" customHeight="1" x14ac:dyDescent="0.2">
      <c r="A2763" s="16" t="str">
        <f>'Limiting Factor Scores'!A243</f>
        <v>UGR16</v>
      </c>
      <c r="B2763" s="16" t="str">
        <f>'Limiting Factor Scores'!B243</f>
        <v>Upper Grande Ronde</v>
      </c>
      <c r="C2763" s="16" t="str">
        <f>'Limiting Factor Scores'!C243</f>
        <v>Altered Primary Productivity</v>
      </c>
      <c r="D2763" s="18">
        <f>'Limiting Factor Scores'!D243</f>
        <v>0.32700000000000001</v>
      </c>
      <c r="E2763" s="19">
        <f>'Limiting Factor Scores'!E243</f>
        <v>3.56</v>
      </c>
      <c r="F2763" s="18">
        <f>'Limiting Factor Scores'!F243</f>
        <v>0.67600000000000005</v>
      </c>
      <c r="G2763" s="18">
        <f>'Limiting Factor Scores'!G243</f>
        <v>0.80368191412782009</v>
      </c>
      <c r="H2763" s="18">
        <f>'Limiting Factor Scores'!H243</f>
        <v>0.23016250023392501</v>
      </c>
      <c r="I2763" s="17">
        <f>LFAT!A135</f>
        <v>9</v>
      </c>
      <c r="J2763" s="16" t="str">
        <f>LFAT!B135</f>
        <v>Nutrient Enhancement</v>
      </c>
      <c r="K2763" s="16" t="str">
        <f>LFAT!D135</f>
        <v>D</v>
      </c>
      <c r="L2763" s="19">
        <f>LFAT!F135</f>
        <v>1</v>
      </c>
      <c r="M2763" s="16" t="str">
        <f>LFAT!G135</f>
        <v>C</v>
      </c>
      <c r="N2763" s="19">
        <f>LFAT!I135</f>
        <v>1</v>
      </c>
      <c r="O2763" s="18">
        <f>LFAT!J135</f>
        <v>1</v>
      </c>
      <c r="P2763" s="18">
        <f t="shared" si="129"/>
        <v>0.67600000000000005</v>
      </c>
      <c r="Q2763" s="18">
        <f t="shared" si="130"/>
        <v>0.80368191412782009</v>
      </c>
      <c r="R2763" s="18">
        <f t="shared" si="131"/>
        <v>0.23016250023392501</v>
      </c>
    </row>
    <row r="2764" spans="1:18" ht="18" customHeight="1" x14ac:dyDescent="0.2">
      <c r="A2764" s="16" t="str">
        <f>'Limiting Factor Scores'!A244</f>
        <v>UGR16</v>
      </c>
      <c r="B2764" s="16" t="str">
        <f>'Limiting Factor Scores'!B244</f>
        <v>Upper Grande Ronde</v>
      </c>
      <c r="C2764" s="16" t="str">
        <f>'Limiting Factor Scores'!C244</f>
        <v>Anthropogenic Barriers</v>
      </c>
      <c r="D2764" s="18">
        <f>'Limiting Factor Scores'!D244</f>
        <v>0.32700000000000001</v>
      </c>
      <c r="E2764" s="19">
        <f>'Limiting Factor Scores'!E244</f>
        <v>1.82</v>
      </c>
      <c r="F2764" s="18">
        <f>'Limiting Factor Scores'!F244</f>
        <v>0.28449999999999998</v>
      </c>
      <c r="G2764" s="18">
        <f>'Limiting Factor Scores'!G244</f>
        <v>0.49373146060796402</v>
      </c>
      <c r="H2764" s="18">
        <f>'Limiting Factor Scores'!H244</f>
        <v>0.15637266123946433</v>
      </c>
      <c r="I2764" s="17">
        <f>LFAT!A122</f>
        <v>9</v>
      </c>
      <c r="J2764" s="16" t="str">
        <f>LFAT!B122</f>
        <v>Nutrient Enhancement</v>
      </c>
      <c r="K2764" s="16" t="str">
        <f>LFAT!D122</f>
        <v>N</v>
      </c>
      <c r="L2764" s="19">
        <f>LFAT!F122</f>
        <v>0.1</v>
      </c>
      <c r="M2764" s="16" t="str">
        <f>LFAT!G122</f>
        <v>R</v>
      </c>
      <c r="N2764" s="19">
        <f>LFAT!I122</f>
        <v>0.1</v>
      </c>
      <c r="O2764" s="18">
        <f>LFAT!J122</f>
        <v>0.01</v>
      </c>
      <c r="P2764" s="18">
        <f t="shared" si="129"/>
        <v>2.8449999999999999E-3</v>
      </c>
      <c r="Q2764" s="18">
        <f t="shared" si="130"/>
        <v>4.9373146060796404E-3</v>
      </c>
      <c r="R2764" s="18">
        <f t="shared" si="131"/>
        <v>1.5637266123946433E-3</v>
      </c>
    </row>
    <row r="2765" spans="1:18" ht="18" customHeight="1" x14ac:dyDescent="0.2">
      <c r="A2765" s="16" t="str">
        <f>'Limiting Factor Scores'!A245</f>
        <v>UGR16</v>
      </c>
      <c r="B2765" s="16" t="str">
        <f>'Limiting Factor Scores'!B245</f>
        <v>Upper Grande Ronde</v>
      </c>
      <c r="C2765" s="16" t="str">
        <f>'Limiting Factor Scores'!C245</f>
        <v>Channel and Habitat Structure</v>
      </c>
      <c r="D2765" s="18">
        <f>'Limiting Factor Scores'!D245</f>
        <v>0.32700000000000001</v>
      </c>
      <c r="E2765" s="19">
        <f>'Limiting Factor Scores'!E245</f>
        <v>3.1</v>
      </c>
      <c r="F2765" s="18">
        <f>'Limiting Factor Scores'!F245</f>
        <v>0.57250000000000001</v>
      </c>
      <c r="G2765" s="18">
        <f>'Limiting Factor Scores'!G245</f>
        <v>1.6313796426164473</v>
      </c>
      <c r="H2765" s="18">
        <f>'Limiting Factor Scores'!H245</f>
        <v>0.49386675686105419</v>
      </c>
      <c r="I2765" s="17">
        <f>LFAT!A126</f>
        <v>9</v>
      </c>
      <c r="J2765" s="16" t="str">
        <f>LFAT!B126</f>
        <v>Nutrient Enhancement</v>
      </c>
      <c r="K2765" s="16" t="str">
        <f>LFAT!D126</f>
        <v>N</v>
      </c>
      <c r="L2765" s="19">
        <f>LFAT!F126</f>
        <v>0.1</v>
      </c>
      <c r="M2765" s="16" t="str">
        <f>LFAT!G126</f>
        <v>R</v>
      </c>
      <c r="N2765" s="19">
        <f>LFAT!I126</f>
        <v>0.1</v>
      </c>
      <c r="O2765" s="18">
        <f>LFAT!J126</f>
        <v>0.01</v>
      </c>
      <c r="P2765" s="18">
        <f t="shared" si="129"/>
        <v>5.7250000000000001E-3</v>
      </c>
      <c r="Q2765" s="18">
        <f t="shared" si="130"/>
        <v>1.6313796426164474E-2</v>
      </c>
      <c r="R2765" s="18">
        <f t="shared" si="131"/>
        <v>4.9386675686105422E-3</v>
      </c>
    </row>
    <row r="2766" spans="1:18" ht="18" customHeight="1" x14ac:dyDescent="0.2">
      <c r="A2766" s="16" t="str">
        <f>'Limiting Factor Scores'!A246</f>
        <v>UGR16</v>
      </c>
      <c r="B2766" s="16" t="str">
        <f>'Limiting Factor Scores'!B246</f>
        <v>Upper Grande Ronde</v>
      </c>
      <c r="C2766" s="16" t="str">
        <f>'Limiting Factor Scores'!C246</f>
        <v>Decreased Sediment Quantity</v>
      </c>
      <c r="D2766" s="18">
        <f>'Limiting Factor Scores'!D246</f>
        <v>0.32700000000000001</v>
      </c>
      <c r="E2766" s="19">
        <f>'Limiting Factor Scores'!E246</f>
        <v>2.72</v>
      </c>
      <c r="F2766" s="18">
        <f>'Limiting Factor Scores'!F246</f>
        <v>0.48699999999999999</v>
      </c>
      <c r="G2766" s="18">
        <f>'Limiting Factor Scores'!G246</f>
        <v>0.82468232149682108</v>
      </c>
      <c r="H2766" s="18">
        <f>'Limiting Factor Scores'!H246</f>
        <v>0.24566433239968513</v>
      </c>
      <c r="I2766" s="17">
        <f>LFAT!A129</f>
        <v>9</v>
      </c>
      <c r="J2766" s="16" t="str">
        <f>LFAT!B129</f>
        <v>Nutrient Enhancement</v>
      </c>
      <c r="K2766" s="16" t="str">
        <f>LFAT!D129</f>
        <v>N</v>
      </c>
      <c r="L2766" s="19">
        <f>LFAT!F129</f>
        <v>0.1</v>
      </c>
      <c r="M2766" s="16" t="str">
        <f>LFAT!G129</f>
        <v>R</v>
      </c>
      <c r="N2766" s="19">
        <f>LFAT!I129</f>
        <v>0.1</v>
      </c>
      <c r="O2766" s="18">
        <f>LFAT!J129</f>
        <v>0.01</v>
      </c>
      <c r="P2766" s="18">
        <f t="shared" si="129"/>
        <v>4.8700000000000002E-3</v>
      </c>
      <c r="Q2766" s="18">
        <f t="shared" si="130"/>
        <v>8.2468232149682102E-3</v>
      </c>
      <c r="R2766" s="18">
        <f t="shared" si="131"/>
        <v>2.4566433239968512E-3</v>
      </c>
    </row>
    <row r="2767" spans="1:18" ht="18" customHeight="1" x14ac:dyDescent="0.2">
      <c r="A2767" s="16" t="str">
        <f>'Limiting Factor Scores'!A247</f>
        <v>UGR16</v>
      </c>
      <c r="B2767" s="16" t="str">
        <f>'Limiting Factor Scores'!B247</f>
        <v>Upper Grande Ronde</v>
      </c>
      <c r="C2767" s="16" t="str">
        <f>'Limiting Factor Scores'!C247</f>
        <v>Decreased Water Quantity</v>
      </c>
      <c r="D2767" s="18">
        <f>'Limiting Factor Scores'!D247</f>
        <v>0.32700000000000001</v>
      </c>
      <c r="E2767" s="19">
        <f>'Limiting Factor Scores'!E247</f>
        <v>1.82</v>
      </c>
      <c r="F2767" s="18">
        <f>'Limiting Factor Scores'!F247</f>
        <v>0.28449999999999998</v>
      </c>
      <c r="G2767" s="18">
        <f>'Limiting Factor Scores'!G247</f>
        <v>0.69707173939203582</v>
      </c>
      <c r="H2767" s="18">
        <f>'Limiting Factor Scores'!H247</f>
        <v>0.20146635838771032</v>
      </c>
      <c r="I2767" s="17">
        <f>LFAT!A127</f>
        <v>9</v>
      </c>
      <c r="J2767" s="16" t="str">
        <f>LFAT!B127</f>
        <v>Nutrient Enhancement</v>
      </c>
      <c r="K2767" s="16" t="str">
        <f>LFAT!D127</f>
        <v>N</v>
      </c>
      <c r="L2767" s="19">
        <f>LFAT!F127</f>
        <v>0.1</v>
      </c>
      <c r="M2767" s="16" t="str">
        <f>LFAT!G127</f>
        <v>R</v>
      </c>
      <c r="N2767" s="19">
        <f>LFAT!I127</f>
        <v>0.1</v>
      </c>
      <c r="O2767" s="18">
        <f>LFAT!J127</f>
        <v>0.01</v>
      </c>
      <c r="P2767" s="18">
        <f t="shared" si="129"/>
        <v>2.8449999999999999E-3</v>
      </c>
      <c r="Q2767" s="18">
        <f t="shared" si="130"/>
        <v>6.9707173939203585E-3</v>
      </c>
      <c r="R2767" s="18">
        <f t="shared" si="131"/>
        <v>2.0146635838771032E-3</v>
      </c>
    </row>
    <row r="2768" spans="1:18" ht="18" customHeight="1" x14ac:dyDescent="0.2">
      <c r="A2768" s="16" t="str">
        <f>'Limiting Factor Scores'!A248</f>
        <v>UGR16</v>
      </c>
      <c r="B2768" s="16" t="str">
        <f>'Limiting Factor Scores'!B248</f>
        <v>Upper Grande Ronde</v>
      </c>
      <c r="C2768" s="16" t="str">
        <f>'Limiting Factor Scores'!C248</f>
        <v>Floodplain Condition</v>
      </c>
      <c r="D2768" s="18">
        <f>'Limiting Factor Scores'!D248</f>
        <v>0.32700000000000001</v>
      </c>
      <c r="E2768" s="19">
        <f>'Limiting Factor Scores'!E248</f>
        <v>2.7</v>
      </c>
      <c r="F2768" s="18">
        <f>'Limiting Factor Scores'!F248</f>
        <v>0.48249999999999998</v>
      </c>
      <c r="G2768" s="18">
        <f>'Limiting Factor Scores'!G248</f>
        <v>0.95906180363904758</v>
      </c>
      <c r="H2768" s="18">
        <f>'Limiting Factor Scores'!H248</f>
        <v>0.27230142537021584</v>
      </c>
      <c r="I2768" s="17">
        <f>LFAT!A124</f>
        <v>9</v>
      </c>
      <c r="J2768" s="16" t="str">
        <f>LFAT!B124</f>
        <v>Nutrient Enhancement</v>
      </c>
      <c r="K2768" s="16" t="str">
        <f>LFAT!D124</f>
        <v>I</v>
      </c>
      <c r="L2768" s="19">
        <f>LFAT!F124</f>
        <v>0.5</v>
      </c>
      <c r="M2768" s="16" t="str">
        <f>LFAT!G124</f>
        <v>R</v>
      </c>
      <c r="N2768" s="19">
        <f>LFAT!I124</f>
        <v>0.1</v>
      </c>
      <c r="O2768" s="18">
        <f>LFAT!J124</f>
        <v>0.05</v>
      </c>
      <c r="P2768" s="18">
        <f t="shared" si="129"/>
        <v>2.4125000000000001E-2</v>
      </c>
      <c r="Q2768" s="18">
        <f t="shared" si="130"/>
        <v>4.7953090181952381E-2</v>
      </c>
      <c r="R2768" s="18">
        <f t="shared" si="131"/>
        <v>1.3615071268510793E-2</v>
      </c>
    </row>
    <row r="2769" spans="1:18" ht="18" customHeight="1" x14ac:dyDescent="0.2">
      <c r="A2769" s="16" t="str">
        <f>'Limiting Factor Scores'!A249</f>
        <v>UGR16</v>
      </c>
      <c r="B2769" s="16" t="str">
        <f>'Limiting Factor Scores'!B249</f>
        <v>Upper Grande Ronde</v>
      </c>
      <c r="C2769" s="16" t="str">
        <f>'Limiting Factor Scores'!C249</f>
        <v>Increased Sediment Quantity</v>
      </c>
      <c r="D2769" s="18">
        <f>'Limiting Factor Scores'!D249</f>
        <v>0.32700000000000001</v>
      </c>
      <c r="E2769" s="19">
        <f>'Limiting Factor Scores'!E249</f>
        <v>3.06</v>
      </c>
      <c r="F2769" s="18">
        <f>'Limiting Factor Scores'!F249</f>
        <v>0.5635</v>
      </c>
      <c r="G2769" s="18">
        <f>'Limiting Factor Scores'!G249</f>
        <v>0.66993307486838249</v>
      </c>
      <c r="H2769" s="18">
        <f>'Limiting Factor Scores'!H249</f>
        <v>0.22040666548473237</v>
      </c>
      <c r="I2769" s="17">
        <f>LFAT!A130</f>
        <v>9</v>
      </c>
      <c r="J2769" s="16" t="str">
        <f>LFAT!B130</f>
        <v>Nutrient Enhancement</v>
      </c>
      <c r="K2769" s="16" t="str">
        <f>LFAT!D130</f>
        <v>N</v>
      </c>
      <c r="L2769" s="19">
        <f>LFAT!F130</f>
        <v>0.1</v>
      </c>
      <c r="M2769" s="16" t="str">
        <f>LFAT!G130</f>
        <v>R</v>
      </c>
      <c r="N2769" s="19">
        <f>LFAT!I130</f>
        <v>0.1</v>
      </c>
      <c r="O2769" s="18">
        <f>LFAT!J130</f>
        <v>0.01</v>
      </c>
      <c r="P2769" s="18">
        <f t="shared" si="129"/>
        <v>5.6350000000000003E-3</v>
      </c>
      <c r="Q2769" s="18">
        <f t="shared" si="130"/>
        <v>6.6993307486838249E-3</v>
      </c>
      <c r="R2769" s="18">
        <f t="shared" si="131"/>
        <v>2.2040666548473237E-3</v>
      </c>
    </row>
    <row r="2770" spans="1:18" ht="18" customHeight="1" x14ac:dyDescent="0.2">
      <c r="A2770" s="16" t="str">
        <f>'Limiting Factor Scores'!A250</f>
        <v>UGR16</v>
      </c>
      <c r="B2770" s="16" t="str">
        <f>'Limiting Factor Scores'!B250</f>
        <v>Upper Grande Ronde</v>
      </c>
      <c r="C2770" s="16" t="str">
        <f>'Limiting Factor Scores'!C250</f>
        <v>Non-Native Species Interactions and Competition</v>
      </c>
      <c r="D2770" s="18">
        <f>'Limiting Factor Scores'!D250</f>
        <v>0.32700000000000001</v>
      </c>
      <c r="E2770" s="19">
        <f>'Limiting Factor Scores'!E250</f>
        <v>1</v>
      </c>
      <c r="F2770" s="18">
        <f>'Limiting Factor Scores'!F250</f>
        <v>0.1</v>
      </c>
      <c r="G2770" s="18">
        <f>'Limiting Factor Scores'!G250</f>
        <v>0.13150071427169999</v>
      </c>
      <c r="H2770" s="18">
        <f>'Limiting Factor Scores'!H250</f>
        <v>4.6387285711623004E-2</v>
      </c>
      <c r="I2770" s="17">
        <f>LFAT!A136</f>
        <v>9</v>
      </c>
      <c r="J2770" s="16" t="str">
        <f>LFAT!B136</f>
        <v>Nutrient Enhancement</v>
      </c>
      <c r="K2770" s="16" t="str">
        <f>LFAT!D136</f>
        <v>N</v>
      </c>
      <c r="L2770" s="19">
        <f>LFAT!F136</f>
        <v>0.1</v>
      </c>
      <c r="M2770" s="16" t="str">
        <f>LFAT!G136</f>
        <v>R</v>
      </c>
      <c r="N2770" s="19">
        <f>LFAT!I136</f>
        <v>0.1</v>
      </c>
      <c r="O2770" s="18">
        <f>LFAT!J136</f>
        <v>0.01</v>
      </c>
      <c r="P2770" s="18">
        <f t="shared" si="129"/>
        <v>1E-3</v>
      </c>
      <c r="Q2770" s="18">
        <f t="shared" si="130"/>
        <v>1.3150071427169999E-3</v>
      </c>
      <c r="R2770" s="18">
        <f t="shared" si="131"/>
        <v>4.6387285711623003E-4</v>
      </c>
    </row>
    <row r="2771" spans="1:18" ht="18" customHeight="1" x14ac:dyDescent="0.2">
      <c r="A2771" s="16" t="str">
        <f>'Limiting Factor Scores'!A251</f>
        <v>UGR16</v>
      </c>
      <c r="B2771" s="16" t="str">
        <f>'Limiting Factor Scores'!B251</f>
        <v>Upper Grande Ronde</v>
      </c>
      <c r="C2771" s="16" t="str">
        <f>'Limiting Factor Scores'!C251</f>
        <v>Predation</v>
      </c>
      <c r="D2771" s="18">
        <f>'Limiting Factor Scores'!D251</f>
        <v>0.32700000000000001</v>
      </c>
      <c r="E2771" s="19">
        <f>'Limiting Factor Scores'!E251</f>
        <v>1</v>
      </c>
      <c r="F2771" s="18">
        <f>'Limiting Factor Scores'!F251</f>
        <v>0.1</v>
      </c>
      <c r="G2771" s="18">
        <f>'Limiting Factor Scores'!G251</f>
        <v>0.17564571433710002</v>
      </c>
      <c r="H2771" s="18">
        <f>'Limiting Factor Scores'!H251</f>
        <v>5.3702742869708997E-2</v>
      </c>
      <c r="I2771" s="17">
        <f>LFAT!A134</f>
        <v>9</v>
      </c>
      <c r="J2771" s="16" t="str">
        <f>LFAT!B134</f>
        <v>Nutrient Enhancement</v>
      </c>
      <c r="K2771" s="16" t="str">
        <f>LFAT!D134</f>
        <v>N</v>
      </c>
      <c r="L2771" s="19">
        <f>LFAT!F134</f>
        <v>0.1</v>
      </c>
      <c r="M2771" s="16" t="str">
        <f>LFAT!G134</f>
        <v>R</v>
      </c>
      <c r="N2771" s="19">
        <f>LFAT!I134</f>
        <v>0.1</v>
      </c>
      <c r="O2771" s="18">
        <f>LFAT!J134</f>
        <v>0.01</v>
      </c>
      <c r="P2771" s="18">
        <f t="shared" si="129"/>
        <v>1E-3</v>
      </c>
      <c r="Q2771" s="18">
        <f t="shared" si="130"/>
        <v>1.7564571433710003E-3</v>
      </c>
      <c r="R2771" s="18">
        <f t="shared" si="131"/>
        <v>5.3702742869709001E-4</v>
      </c>
    </row>
    <row r="2772" spans="1:18" ht="18" customHeight="1" x14ac:dyDescent="0.2">
      <c r="A2772" s="16" t="str">
        <f>'Limiting Factor Scores'!A252</f>
        <v>UGR16</v>
      </c>
      <c r="B2772" s="16" t="str">
        <f>'Limiting Factor Scores'!B252</f>
        <v>Upper Grande Ronde</v>
      </c>
      <c r="C2772" s="16" t="str">
        <f>'Limiting Factor Scores'!C252</f>
        <v>Riparian Condition</v>
      </c>
      <c r="D2772" s="18">
        <f>'Limiting Factor Scores'!D252</f>
        <v>0.32700000000000001</v>
      </c>
      <c r="E2772" s="19">
        <f>'Limiting Factor Scores'!E252</f>
        <v>3.29</v>
      </c>
      <c r="F2772" s="18">
        <f>'Limiting Factor Scores'!F252</f>
        <v>0.61524999999999996</v>
      </c>
      <c r="G2772" s="18">
        <f>'Limiting Factor Scores'!G252</f>
        <v>1.2487948983867314</v>
      </c>
      <c r="H2772" s="18">
        <f>'Limiting Factor Scores'!H252</f>
        <v>0.40322135848177992</v>
      </c>
      <c r="I2772" s="17">
        <f>LFAT!A123</f>
        <v>9</v>
      </c>
      <c r="J2772" s="16" t="str">
        <f>LFAT!B123</f>
        <v>Nutrient Enhancement</v>
      </c>
      <c r="K2772" s="16" t="str">
        <f>LFAT!D123</f>
        <v>I</v>
      </c>
      <c r="L2772" s="19">
        <f>LFAT!F123</f>
        <v>0.5</v>
      </c>
      <c r="M2772" s="16" t="str">
        <f>LFAT!G123</f>
        <v>CD</v>
      </c>
      <c r="N2772" s="19">
        <f>LFAT!I123</f>
        <v>0.5</v>
      </c>
      <c r="O2772" s="18">
        <f>LFAT!J123</f>
        <v>0.25</v>
      </c>
      <c r="P2772" s="18">
        <f t="shared" si="129"/>
        <v>0.15381249999999999</v>
      </c>
      <c r="Q2772" s="18">
        <f t="shared" si="130"/>
        <v>0.31219872459668285</v>
      </c>
      <c r="R2772" s="18">
        <f t="shared" si="131"/>
        <v>0.10080533962044498</v>
      </c>
    </row>
    <row r="2773" spans="1:18" ht="18" customHeight="1" x14ac:dyDescent="0.2">
      <c r="A2773" s="16" t="str">
        <f>'Limiting Factor Scores'!A253</f>
        <v>UGR16</v>
      </c>
      <c r="B2773" s="16" t="str">
        <f>'Limiting Factor Scores'!B253</f>
        <v>Upper Grande Ronde</v>
      </c>
      <c r="C2773" s="16" t="str">
        <f>'Limiting Factor Scores'!C253</f>
        <v>Side Channel and Wetland Habitat</v>
      </c>
      <c r="D2773" s="18">
        <f>'Limiting Factor Scores'!D253</f>
        <v>0.32700000000000001</v>
      </c>
      <c r="E2773" s="19">
        <f>'Limiting Factor Scores'!E253</f>
        <v>2.61</v>
      </c>
      <c r="F2773" s="18">
        <f>'Limiting Factor Scores'!F253</f>
        <v>0.46224999999999999</v>
      </c>
      <c r="G2773" s="18">
        <f>'Limiting Factor Scores'!G253</f>
        <v>1.1617399068837331</v>
      </c>
      <c r="H2773" s="18">
        <f>'Limiting Factor Scores'!H253</f>
        <v>0.33861047359651547</v>
      </c>
      <c r="I2773" s="17">
        <f>LFAT!A125</f>
        <v>9</v>
      </c>
      <c r="J2773" s="16" t="str">
        <f>LFAT!B125</f>
        <v>Nutrient Enhancement</v>
      </c>
      <c r="K2773" s="16" t="str">
        <f>LFAT!D125</f>
        <v>N</v>
      </c>
      <c r="L2773" s="19">
        <f>LFAT!F125</f>
        <v>0.1</v>
      </c>
      <c r="M2773" s="16" t="str">
        <f>LFAT!G125</f>
        <v>R</v>
      </c>
      <c r="N2773" s="19">
        <f>LFAT!I125</f>
        <v>0.1</v>
      </c>
      <c r="O2773" s="18">
        <f>LFAT!J125</f>
        <v>0.01</v>
      </c>
      <c r="P2773" s="18">
        <f t="shared" si="129"/>
        <v>4.6224999999999999E-3</v>
      </c>
      <c r="Q2773" s="18">
        <f t="shared" si="130"/>
        <v>1.161739906883733E-2</v>
      </c>
      <c r="R2773" s="18">
        <f t="shared" si="131"/>
        <v>3.3861047359651547E-3</v>
      </c>
    </row>
    <row r="2774" spans="1:18" ht="18" customHeight="1" x14ac:dyDescent="0.2">
      <c r="A2774" s="16" t="str">
        <f>'Limiting Factor Scores'!A254</f>
        <v>UGR16</v>
      </c>
      <c r="B2774" s="16" t="str">
        <f>'Limiting Factor Scores'!B254</f>
        <v>Upper Grande Ronde</v>
      </c>
      <c r="C2774" s="16" t="str">
        <f>'Limiting Factor Scores'!C254</f>
        <v>Summer Water Temperature</v>
      </c>
      <c r="D2774" s="18">
        <f>'Limiting Factor Scores'!D254</f>
        <v>0.32700000000000001</v>
      </c>
      <c r="E2774" s="19">
        <f>'Limiting Factor Scores'!E254</f>
        <v>2.29</v>
      </c>
      <c r="F2774" s="18">
        <f>'Limiting Factor Scores'!F254</f>
        <v>0.39024999999999999</v>
      </c>
      <c r="G2774" s="18">
        <f>'Limiting Factor Scores'!G254</f>
        <v>0.84952964998176983</v>
      </c>
      <c r="H2774" s="18">
        <f>'Limiting Factor Scores'!H254</f>
        <v>0.26585173574544241</v>
      </c>
      <c r="I2774" s="17">
        <f>LFAT!A131</f>
        <v>9</v>
      </c>
      <c r="J2774" s="16" t="str">
        <f>LFAT!B131</f>
        <v>Nutrient Enhancement</v>
      </c>
      <c r="K2774" s="16" t="str">
        <f>LFAT!D131</f>
        <v>N</v>
      </c>
      <c r="L2774" s="19">
        <f>LFAT!F131</f>
        <v>0.1</v>
      </c>
      <c r="M2774" s="16" t="str">
        <f>LFAT!G131</f>
        <v>R</v>
      </c>
      <c r="N2774" s="19">
        <f>LFAT!I131</f>
        <v>0.1</v>
      </c>
      <c r="O2774" s="18">
        <f>LFAT!J131</f>
        <v>0.01</v>
      </c>
      <c r="P2774" s="18">
        <f t="shared" si="129"/>
        <v>3.9025000000000002E-3</v>
      </c>
      <c r="Q2774" s="18">
        <f t="shared" si="130"/>
        <v>8.4952964998176988E-3</v>
      </c>
      <c r="R2774" s="18">
        <f t="shared" si="131"/>
        <v>2.6585173574544241E-3</v>
      </c>
    </row>
    <row r="2775" spans="1:18" ht="18" customHeight="1" x14ac:dyDescent="0.2">
      <c r="A2775" s="16" t="str">
        <f>'Limiting Factor Scores'!A255</f>
        <v>UGR16</v>
      </c>
      <c r="B2775" s="16" t="str">
        <f>'Limiting Factor Scores'!B255</f>
        <v>Upper Grande Ronde</v>
      </c>
      <c r="C2775" s="16" t="str">
        <f>'Limiting Factor Scores'!C255</f>
        <v>Water Quality</v>
      </c>
      <c r="D2775" s="18">
        <f>'Limiting Factor Scores'!D255</f>
        <v>0.32700000000000001</v>
      </c>
      <c r="E2775" s="19">
        <f>'Limiting Factor Scores'!E255</f>
        <v>1.26</v>
      </c>
      <c r="F2775" s="18">
        <f>'Limiting Factor Scores'!F255</f>
        <v>0.1585</v>
      </c>
      <c r="G2775" s="18">
        <f>'Limiting Factor Scores'!G255</f>
        <v>0.30172173222430354</v>
      </c>
      <c r="H2775" s="18">
        <f>'Limiting Factor Scores'!H255</f>
        <v>8.3752769915736158E-2</v>
      </c>
      <c r="I2775" s="17">
        <f>LFAT!A133</f>
        <v>9</v>
      </c>
      <c r="J2775" s="16" t="str">
        <f>LFAT!B133</f>
        <v>Nutrient Enhancement</v>
      </c>
      <c r="K2775" s="16" t="str">
        <f>LFAT!D133</f>
        <v>N</v>
      </c>
      <c r="L2775" s="19">
        <f>LFAT!F133</f>
        <v>0.1</v>
      </c>
      <c r="M2775" s="16" t="str">
        <f>LFAT!G133</f>
        <v>R</v>
      </c>
      <c r="N2775" s="19">
        <f>LFAT!I133</f>
        <v>0.1</v>
      </c>
      <c r="O2775" s="18">
        <f>LFAT!J133</f>
        <v>0.01</v>
      </c>
      <c r="P2775" s="18">
        <f t="shared" si="129"/>
        <v>1.585E-3</v>
      </c>
      <c r="Q2775" s="18">
        <f t="shared" si="130"/>
        <v>3.0172173222430356E-3</v>
      </c>
      <c r="R2775" s="18">
        <f t="shared" si="131"/>
        <v>8.3752769915736158E-4</v>
      </c>
    </row>
    <row r="2776" spans="1:18" ht="18" customHeight="1" x14ac:dyDescent="0.2">
      <c r="A2776" s="16" t="str">
        <f>'Limiting Factor Scores'!A256</f>
        <v>UGR16</v>
      </c>
      <c r="B2776" s="16" t="str">
        <f>'Limiting Factor Scores'!B256</f>
        <v>Upper Grande Ronde</v>
      </c>
      <c r="C2776" s="16" t="str">
        <f>'Limiting Factor Scores'!C256</f>
        <v>Winter Water Temperature</v>
      </c>
      <c r="D2776" s="18">
        <f>'Limiting Factor Scores'!D256</f>
        <v>0.32700000000000001</v>
      </c>
      <c r="E2776" s="19">
        <f>'Limiting Factor Scores'!E256</f>
        <v>1.59</v>
      </c>
      <c r="F2776" s="18">
        <f>'Limiting Factor Scores'!F256</f>
        <v>0.23275000000000001</v>
      </c>
      <c r="G2776" s="18">
        <f>'Limiting Factor Scores'!G256</f>
        <v>0.36478076251087277</v>
      </c>
      <c r="H2776" s="18">
        <f>'Limiting Factor Scores'!H256</f>
        <v>9.9355189512286224E-2</v>
      </c>
      <c r="I2776" s="17">
        <f>LFAT!A132</f>
        <v>9</v>
      </c>
      <c r="J2776" s="16" t="str">
        <f>LFAT!B132</f>
        <v>Nutrient Enhancement</v>
      </c>
      <c r="K2776" s="16" t="str">
        <f>LFAT!D132</f>
        <v>N</v>
      </c>
      <c r="L2776" s="19">
        <f>LFAT!F132</f>
        <v>0.1</v>
      </c>
      <c r="M2776" s="16" t="str">
        <f>LFAT!G132</f>
        <v>R</v>
      </c>
      <c r="N2776" s="19">
        <f>LFAT!I132</f>
        <v>0.1</v>
      </c>
      <c r="O2776" s="18">
        <f>LFAT!J132</f>
        <v>0.01</v>
      </c>
      <c r="P2776" s="18">
        <f t="shared" si="129"/>
        <v>2.3275000000000001E-3</v>
      </c>
      <c r="Q2776" s="18">
        <f t="shared" si="130"/>
        <v>3.6478076251087277E-3</v>
      </c>
      <c r="R2776" s="18">
        <f t="shared" si="131"/>
        <v>9.9355189512286219E-4</v>
      </c>
    </row>
    <row r="2777" spans="1:18" ht="18" customHeight="1" x14ac:dyDescent="0.2">
      <c r="A2777" s="16" t="str">
        <f>'Limiting Factor Scores'!A242</f>
        <v>UGR16</v>
      </c>
      <c r="B2777" s="16" t="str">
        <f>'Limiting Factor Scores'!B242</f>
        <v>Upper Grande Ronde</v>
      </c>
      <c r="C2777" s="16" t="str">
        <f>'Limiting Factor Scores'!C242</f>
        <v>Altered Flow Timing</v>
      </c>
      <c r="D2777" s="18">
        <f>'Limiting Factor Scores'!D242</f>
        <v>0.32700000000000001</v>
      </c>
      <c r="E2777" s="19">
        <f>'Limiting Factor Scores'!E242</f>
        <v>1.26</v>
      </c>
      <c r="F2777" s="18">
        <f>'Limiting Factor Scores'!F242</f>
        <v>0.1585</v>
      </c>
      <c r="G2777" s="18">
        <f>'Limiting Factor Scores'!G242</f>
        <v>0.27173466429311849</v>
      </c>
      <c r="H2777" s="18">
        <f>'Limiting Factor Scores'!H242</f>
        <v>7.5622942620544489E-2</v>
      </c>
      <c r="I2777" s="17">
        <f>LFAT!A143</f>
        <v>10</v>
      </c>
      <c r="J2777" s="16" t="str">
        <f>LFAT!B143</f>
        <v>Upland Treatments</v>
      </c>
      <c r="K2777" s="16" t="str">
        <f>LFAT!D143</f>
        <v>I</v>
      </c>
      <c r="L2777" s="19">
        <f>LFAT!F143</f>
        <v>0.5</v>
      </c>
      <c r="M2777" s="16" t="str">
        <f>LFAT!G143</f>
        <v>CD</v>
      </c>
      <c r="N2777" s="19">
        <f>LFAT!I143</f>
        <v>0.5</v>
      </c>
      <c r="O2777" s="18">
        <f>LFAT!J143</f>
        <v>0.25</v>
      </c>
      <c r="P2777" s="18">
        <f t="shared" si="129"/>
        <v>3.9625E-2</v>
      </c>
      <c r="Q2777" s="18">
        <f t="shared" si="130"/>
        <v>6.7933666073279622E-2</v>
      </c>
      <c r="R2777" s="18">
        <f t="shared" si="131"/>
        <v>1.8905735655136122E-2</v>
      </c>
    </row>
    <row r="2778" spans="1:18" ht="18" customHeight="1" x14ac:dyDescent="0.2">
      <c r="A2778" s="16" t="str">
        <f>'Limiting Factor Scores'!A243</f>
        <v>UGR16</v>
      </c>
      <c r="B2778" s="16" t="str">
        <f>'Limiting Factor Scores'!B243</f>
        <v>Upper Grande Ronde</v>
      </c>
      <c r="C2778" s="16" t="str">
        <f>'Limiting Factor Scores'!C243</f>
        <v>Altered Primary Productivity</v>
      </c>
      <c r="D2778" s="18">
        <f>'Limiting Factor Scores'!D243</f>
        <v>0.32700000000000001</v>
      </c>
      <c r="E2778" s="19">
        <f>'Limiting Factor Scores'!E243</f>
        <v>3.56</v>
      </c>
      <c r="F2778" s="18">
        <f>'Limiting Factor Scores'!F243</f>
        <v>0.67600000000000005</v>
      </c>
      <c r="G2778" s="18">
        <f>'Limiting Factor Scores'!G243</f>
        <v>0.80368191412782009</v>
      </c>
      <c r="H2778" s="18">
        <f>'Limiting Factor Scores'!H243</f>
        <v>0.23016250023392501</v>
      </c>
      <c r="I2778" s="17">
        <f>LFAT!A150</f>
        <v>10</v>
      </c>
      <c r="J2778" s="16" t="str">
        <f>LFAT!B150</f>
        <v>Upland Treatments</v>
      </c>
      <c r="K2778" s="16" t="str">
        <f>LFAT!D150</f>
        <v>I</v>
      </c>
      <c r="L2778" s="19">
        <f>LFAT!F150</f>
        <v>0.5</v>
      </c>
      <c r="M2778" s="16" t="str">
        <f>LFAT!G150</f>
        <v>CD</v>
      </c>
      <c r="N2778" s="19">
        <f>LFAT!I150</f>
        <v>0.5</v>
      </c>
      <c r="O2778" s="18">
        <f>LFAT!J150</f>
        <v>0.25</v>
      </c>
      <c r="P2778" s="18">
        <f t="shared" si="129"/>
        <v>0.16900000000000001</v>
      </c>
      <c r="Q2778" s="18">
        <f t="shared" si="130"/>
        <v>0.20092047853195502</v>
      </c>
      <c r="R2778" s="18">
        <f t="shared" si="131"/>
        <v>5.7540625058481253E-2</v>
      </c>
    </row>
    <row r="2779" spans="1:18" ht="18" customHeight="1" x14ac:dyDescent="0.2">
      <c r="A2779" s="16" t="str">
        <f>'Limiting Factor Scores'!A244</f>
        <v>UGR16</v>
      </c>
      <c r="B2779" s="16" t="str">
        <f>'Limiting Factor Scores'!B244</f>
        <v>Upper Grande Ronde</v>
      </c>
      <c r="C2779" s="16" t="str">
        <f>'Limiting Factor Scores'!C244</f>
        <v>Anthropogenic Barriers</v>
      </c>
      <c r="D2779" s="18">
        <f>'Limiting Factor Scores'!D244</f>
        <v>0.32700000000000001</v>
      </c>
      <c r="E2779" s="19">
        <f>'Limiting Factor Scores'!E244</f>
        <v>1.82</v>
      </c>
      <c r="F2779" s="18">
        <f>'Limiting Factor Scores'!F244</f>
        <v>0.28449999999999998</v>
      </c>
      <c r="G2779" s="18">
        <f>'Limiting Factor Scores'!G244</f>
        <v>0.49373146060796402</v>
      </c>
      <c r="H2779" s="18">
        <f>'Limiting Factor Scores'!H244</f>
        <v>0.15637266123946433</v>
      </c>
      <c r="I2779" s="17">
        <f>LFAT!A137</f>
        <v>10</v>
      </c>
      <c r="J2779" s="16" t="str">
        <f>LFAT!B137</f>
        <v>Upland Treatments</v>
      </c>
      <c r="K2779" s="16" t="str">
        <f>LFAT!D137</f>
        <v>N</v>
      </c>
      <c r="L2779" s="19">
        <f>LFAT!F137</f>
        <v>0.1</v>
      </c>
      <c r="M2779" s="16" t="str">
        <f>LFAT!G137</f>
        <v>R</v>
      </c>
      <c r="N2779" s="19">
        <f>LFAT!I137</f>
        <v>0.1</v>
      </c>
      <c r="O2779" s="18">
        <f>LFAT!J137</f>
        <v>0.01</v>
      </c>
      <c r="P2779" s="18">
        <f t="shared" si="129"/>
        <v>2.8449999999999999E-3</v>
      </c>
      <c r="Q2779" s="18">
        <f t="shared" si="130"/>
        <v>4.9373146060796404E-3</v>
      </c>
      <c r="R2779" s="18">
        <f t="shared" si="131"/>
        <v>1.5637266123946433E-3</v>
      </c>
    </row>
    <row r="2780" spans="1:18" ht="18" customHeight="1" x14ac:dyDescent="0.2">
      <c r="A2780" s="16" t="str">
        <f>'Limiting Factor Scores'!A245</f>
        <v>UGR16</v>
      </c>
      <c r="B2780" s="16" t="str">
        <f>'Limiting Factor Scores'!B245</f>
        <v>Upper Grande Ronde</v>
      </c>
      <c r="C2780" s="16" t="str">
        <f>'Limiting Factor Scores'!C245</f>
        <v>Channel and Habitat Structure</v>
      </c>
      <c r="D2780" s="18">
        <f>'Limiting Factor Scores'!D245</f>
        <v>0.32700000000000001</v>
      </c>
      <c r="E2780" s="19">
        <f>'Limiting Factor Scores'!E245</f>
        <v>3.1</v>
      </c>
      <c r="F2780" s="18">
        <f>'Limiting Factor Scores'!F245</f>
        <v>0.57250000000000001</v>
      </c>
      <c r="G2780" s="18">
        <f>'Limiting Factor Scores'!G245</f>
        <v>1.6313796426164473</v>
      </c>
      <c r="H2780" s="18">
        <f>'Limiting Factor Scores'!H245</f>
        <v>0.49386675686105419</v>
      </c>
      <c r="I2780" s="17">
        <f>LFAT!A141</f>
        <v>10</v>
      </c>
      <c r="J2780" s="16" t="str">
        <f>LFAT!B141</f>
        <v>Upland Treatments</v>
      </c>
      <c r="K2780" s="16" t="str">
        <f>LFAT!D141</f>
        <v>N</v>
      </c>
      <c r="L2780" s="19">
        <f>LFAT!F141</f>
        <v>0.1</v>
      </c>
      <c r="M2780" s="16" t="str">
        <f>LFAT!G141</f>
        <v>R</v>
      </c>
      <c r="N2780" s="19">
        <f>LFAT!I141</f>
        <v>0.1</v>
      </c>
      <c r="O2780" s="18">
        <f>LFAT!J141</f>
        <v>0.01</v>
      </c>
      <c r="P2780" s="18">
        <f t="shared" si="129"/>
        <v>5.7250000000000001E-3</v>
      </c>
      <c r="Q2780" s="18">
        <f t="shared" si="130"/>
        <v>1.6313796426164474E-2</v>
      </c>
      <c r="R2780" s="18">
        <f t="shared" si="131"/>
        <v>4.9386675686105422E-3</v>
      </c>
    </row>
    <row r="2781" spans="1:18" ht="18" customHeight="1" x14ac:dyDescent="0.2">
      <c r="A2781" s="16" t="str">
        <f>'Limiting Factor Scores'!A246</f>
        <v>UGR16</v>
      </c>
      <c r="B2781" s="16" t="str">
        <f>'Limiting Factor Scores'!B246</f>
        <v>Upper Grande Ronde</v>
      </c>
      <c r="C2781" s="16" t="str">
        <f>'Limiting Factor Scores'!C246</f>
        <v>Decreased Sediment Quantity</v>
      </c>
      <c r="D2781" s="18">
        <f>'Limiting Factor Scores'!D246</f>
        <v>0.32700000000000001</v>
      </c>
      <c r="E2781" s="19">
        <f>'Limiting Factor Scores'!E246</f>
        <v>2.72</v>
      </c>
      <c r="F2781" s="18">
        <f>'Limiting Factor Scores'!F246</f>
        <v>0.48699999999999999</v>
      </c>
      <c r="G2781" s="18">
        <f>'Limiting Factor Scores'!G246</f>
        <v>0.82468232149682108</v>
      </c>
      <c r="H2781" s="18">
        <f>'Limiting Factor Scores'!H246</f>
        <v>0.24566433239968513</v>
      </c>
      <c r="I2781" s="17">
        <f>LFAT!A144</f>
        <v>10</v>
      </c>
      <c r="J2781" s="16" t="str">
        <f>LFAT!B144</f>
        <v>Upland Treatments</v>
      </c>
      <c r="K2781" s="16" t="str">
        <f>LFAT!D144</f>
        <v>I</v>
      </c>
      <c r="L2781" s="19">
        <f>LFAT!F144</f>
        <v>0.5</v>
      </c>
      <c r="M2781" s="16" t="str">
        <f>LFAT!G144</f>
        <v>CD</v>
      </c>
      <c r="N2781" s="19">
        <f>LFAT!I144</f>
        <v>0.5</v>
      </c>
      <c r="O2781" s="18">
        <f>LFAT!J144</f>
        <v>0.25</v>
      </c>
      <c r="P2781" s="18">
        <f t="shared" si="129"/>
        <v>0.12175</v>
      </c>
      <c r="Q2781" s="18">
        <f t="shared" si="130"/>
        <v>0.20617058037420527</v>
      </c>
      <c r="R2781" s="18">
        <f t="shared" si="131"/>
        <v>6.1416083099921283E-2</v>
      </c>
    </row>
    <row r="2782" spans="1:18" ht="18" customHeight="1" x14ac:dyDescent="0.2">
      <c r="A2782" s="16" t="str">
        <f>'Limiting Factor Scores'!A247</f>
        <v>UGR16</v>
      </c>
      <c r="B2782" s="16" t="str">
        <f>'Limiting Factor Scores'!B247</f>
        <v>Upper Grande Ronde</v>
      </c>
      <c r="C2782" s="16" t="str">
        <f>'Limiting Factor Scores'!C247</f>
        <v>Decreased Water Quantity</v>
      </c>
      <c r="D2782" s="18">
        <f>'Limiting Factor Scores'!D247</f>
        <v>0.32700000000000001</v>
      </c>
      <c r="E2782" s="19">
        <f>'Limiting Factor Scores'!E247</f>
        <v>1.82</v>
      </c>
      <c r="F2782" s="18">
        <f>'Limiting Factor Scores'!F247</f>
        <v>0.28449999999999998</v>
      </c>
      <c r="G2782" s="18">
        <f>'Limiting Factor Scores'!G247</f>
        <v>0.69707173939203582</v>
      </c>
      <c r="H2782" s="18">
        <f>'Limiting Factor Scores'!H247</f>
        <v>0.20146635838771032</v>
      </c>
      <c r="I2782" s="17">
        <f>LFAT!A142</f>
        <v>10</v>
      </c>
      <c r="J2782" s="16" t="str">
        <f>LFAT!B142</f>
        <v>Upland Treatments</v>
      </c>
      <c r="K2782" s="16" t="str">
        <f>LFAT!D142</f>
        <v>I</v>
      </c>
      <c r="L2782" s="19">
        <f>LFAT!F142</f>
        <v>0.5</v>
      </c>
      <c r="M2782" s="16" t="str">
        <f>LFAT!G142</f>
        <v>CD</v>
      </c>
      <c r="N2782" s="19">
        <f>LFAT!I142</f>
        <v>0.5</v>
      </c>
      <c r="O2782" s="18">
        <f>LFAT!J142</f>
        <v>0.25</v>
      </c>
      <c r="P2782" s="18">
        <f t="shared" si="129"/>
        <v>7.1124999999999994E-2</v>
      </c>
      <c r="Q2782" s="18">
        <f t="shared" si="130"/>
        <v>0.17426793484800895</v>
      </c>
      <c r="R2782" s="18">
        <f t="shared" si="131"/>
        <v>5.036658959692758E-2</v>
      </c>
    </row>
    <row r="2783" spans="1:18" ht="18" customHeight="1" x14ac:dyDescent="0.2">
      <c r="A2783" s="16" t="str">
        <f>'Limiting Factor Scores'!A248</f>
        <v>UGR16</v>
      </c>
      <c r="B2783" s="16" t="str">
        <f>'Limiting Factor Scores'!B248</f>
        <v>Upper Grande Ronde</v>
      </c>
      <c r="C2783" s="16" t="str">
        <f>'Limiting Factor Scores'!C248</f>
        <v>Floodplain Condition</v>
      </c>
      <c r="D2783" s="18">
        <f>'Limiting Factor Scores'!D248</f>
        <v>0.32700000000000001</v>
      </c>
      <c r="E2783" s="19">
        <f>'Limiting Factor Scores'!E248</f>
        <v>2.7</v>
      </c>
      <c r="F2783" s="18">
        <f>'Limiting Factor Scores'!F248</f>
        <v>0.48249999999999998</v>
      </c>
      <c r="G2783" s="18">
        <f>'Limiting Factor Scores'!G248</f>
        <v>0.95906180363904758</v>
      </c>
      <c r="H2783" s="18">
        <f>'Limiting Factor Scores'!H248</f>
        <v>0.27230142537021584</v>
      </c>
      <c r="I2783" s="17">
        <f>LFAT!A139</f>
        <v>10</v>
      </c>
      <c r="J2783" s="16" t="str">
        <f>LFAT!B139</f>
        <v>Upland Treatments</v>
      </c>
      <c r="K2783" s="16" t="str">
        <f>LFAT!D139</f>
        <v>N</v>
      </c>
      <c r="L2783" s="19">
        <f>LFAT!F139</f>
        <v>0.1</v>
      </c>
      <c r="M2783" s="16" t="str">
        <f>LFAT!G139</f>
        <v>R</v>
      </c>
      <c r="N2783" s="19">
        <f>LFAT!I139</f>
        <v>0.1</v>
      </c>
      <c r="O2783" s="18">
        <f>LFAT!J139</f>
        <v>0.01</v>
      </c>
      <c r="P2783" s="18">
        <f t="shared" si="129"/>
        <v>4.8250000000000003E-3</v>
      </c>
      <c r="Q2783" s="18">
        <f t="shared" si="130"/>
        <v>9.5906180363904761E-3</v>
      </c>
      <c r="R2783" s="18">
        <f t="shared" si="131"/>
        <v>2.7230142537021584E-3</v>
      </c>
    </row>
    <row r="2784" spans="1:18" ht="18" customHeight="1" x14ac:dyDescent="0.2">
      <c r="A2784" s="16" t="str">
        <f>'Limiting Factor Scores'!A249</f>
        <v>UGR16</v>
      </c>
      <c r="B2784" s="16" t="str">
        <f>'Limiting Factor Scores'!B249</f>
        <v>Upper Grande Ronde</v>
      </c>
      <c r="C2784" s="16" t="str">
        <f>'Limiting Factor Scores'!C249</f>
        <v>Increased Sediment Quantity</v>
      </c>
      <c r="D2784" s="18">
        <f>'Limiting Factor Scores'!D249</f>
        <v>0.32700000000000001</v>
      </c>
      <c r="E2784" s="19">
        <f>'Limiting Factor Scores'!E249</f>
        <v>3.06</v>
      </c>
      <c r="F2784" s="18">
        <f>'Limiting Factor Scores'!F249</f>
        <v>0.5635</v>
      </c>
      <c r="G2784" s="18">
        <f>'Limiting Factor Scores'!G249</f>
        <v>0.66993307486838249</v>
      </c>
      <c r="H2784" s="18">
        <f>'Limiting Factor Scores'!H249</f>
        <v>0.22040666548473237</v>
      </c>
      <c r="I2784" s="17">
        <f>LFAT!A145</f>
        <v>10</v>
      </c>
      <c r="J2784" s="16" t="str">
        <f>LFAT!B145</f>
        <v>Upland Treatments</v>
      </c>
      <c r="K2784" s="16" t="str">
        <f>LFAT!D145</f>
        <v>I</v>
      </c>
      <c r="L2784" s="19">
        <f>LFAT!F145</f>
        <v>0.5</v>
      </c>
      <c r="M2784" s="16" t="str">
        <f>LFAT!G145</f>
        <v>CD</v>
      </c>
      <c r="N2784" s="19">
        <f>LFAT!I145</f>
        <v>0.5</v>
      </c>
      <c r="O2784" s="18">
        <f>LFAT!J145</f>
        <v>0.25</v>
      </c>
      <c r="P2784" s="18">
        <f t="shared" si="129"/>
        <v>0.140875</v>
      </c>
      <c r="Q2784" s="18">
        <f t="shared" si="130"/>
        <v>0.16748326871709562</v>
      </c>
      <c r="R2784" s="18">
        <f t="shared" si="131"/>
        <v>5.5101666371183092E-2</v>
      </c>
    </row>
    <row r="2785" spans="1:18" ht="18" customHeight="1" x14ac:dyDescent="0.2">
      <c r="A2785" s="16" t="str">
        <f>'Limiting Factor Scores'!A250</f>
        <v>UGR16</v>
      </c>
      <c r="B2785" s="16" t="str">
        <f>'Limiting Factor Scores'!B250</f>
        <v>Upper Grande Ronde</v>
      </c>
      <c r="C2785" s="16" t="str">
        <f>'Limiting Factor Scores'!C250</f>
        <v>Non-Native Species Interactions and Competition</v>
      </c>
      <c r="D2785" s="18">
        <f>'Limiting Factor Scores'!D250</f>
        <v>0.32700000000000001</v>
      </c>
      <c r="E2785" s="19">
        <f>'Limiting Factor Scores'!E250</f>
        <v>1</v>
      </c>
      <c r="F2785" s="18">
        <f>'Limiting Factor Scores'!F250</f>
        <v>0.1</v>
      </c>
      <c r="G2785" s="18">
        <f>'Limiting Factor Scores'!G250</f>
        <v>0.13150071427169999</v>
      </c>
      <c r="H2785" s="18">
        <f>'Limiting Factor Scores'!H250</f>
        <v>4.6387285711623004E-2</v>
      </c>
      <c r="I2785" s="17">
        <f>LFAT!A151</f>
        <v>10</v>
      </c>
      <c r="J2785" s="16" t="str">
        <f>LFAT!B151</f>
        <v>Upland Treatments</v>
      </c>
      <c r="K2785" s="16" t="str">
        <f>LFAT!D151</f>
        <v>N</v>
      </c>
      <c r="L2785" s="19">
        <f>LFAT!F151</f>
        <v>0.1</v>
      </c>
      <c r="M2785" s="16" t="str">
        <f>LFAT!G151</f>
        <v>R</v>
      </c>
      <c r="N2785" s="19">
        <f>LFAT!I151</f>
        <v>0.1</v>
      </c>
      <c r="O2785" s="18">
        <f>LFAT!J151</f>
        <v>0.01</v>
      </c>
      <c r="P2785" s="18">
        <f t="shared" si="129"/>
        <v>1E-3</v>
      </c>
      <c r="Q2785" s="18">
        <f t="shared" si="130"/>
        <v>1.3150071427169999E-3</v>
      </c>
      <c r="R2785" s="18">
        <f t="shared" si="131"/>
        <v>4.6387285711623003E-4</v>
      </c>
    </row>
    <row r="2786" spans="1:18" ht="18" customHeight="1" x14ac:dyDescent="0.2">
      <c r="A2786" s="16" t="str">
        <f>'Limiting Factor Scores'!A251</f>
        <v>UGR16</v>
      </c>
      <c r="B2786" s="16" t="str">
        <f>'Limiting Factor Scores'!B251</f>
        <v>Upper Grande Ronde</v>
      </c>
      <c r="C2786" s="16" t="str">
        <f>'Limiting Factor Scores'!C251</f>
        <v>Predation</v>
      </c>
      <c r="D2786" s="18">
        <f>'Limiting Factor Scores'!D251</f>
        <v>0.32700000000000001</v>
      </c>
      <c r="E2786" s="19">
        <f>'Limiting Factor Scores'!E251</f>
        <v>1</v>
      </c>
      <c r="F2786" s="18">
        <f>'Limiting Factor Scores'!F251</f>
        <v>0.1</v>
      </c>
      <c r="G2786" s="18">
        <f>'Limiting Factor Scores'!G251</f>
        <v>0.17564571433710002</v>
      </c>
      <c r="H2786" s="18">
        <f>'Limiting Factor Scores'!H251</f>
        <v>5.3702742869708997E-2</v>
      </c>
      <c r="I2786" s="17">
        <f>LFAT!A149</f>
        <v>10</v>
      </c>
      <c r="J2786" s="16" t="str">
        <f>LFAT!B149</f>
        <v>Upland Treatments</v>
      </c>
      <c r="K2786" s="16" t="str">
        <f>LFAT!D149</f>
        <v>N</v>
      </c>
      <c r="L2786" s="19">
        <f>LFAT!F149</f>
        <v>0.1</v>
      </c>
      <c r="M2786" s="16" t="str">
        <f>LFAT!G149</f>
        <v>R</v>
      </c>
      <c r="N2786" s="19">
        <f>LFAT!I149</f>
        <v>0.1</v>
      </c>
      <c r="O2786" s="18">
        <f>LFAT!J149</f>
        <v>0.01</v>
      </c>
      <c r="P2786" s="18">
        <f t="shared" si="129"/>
        <v>1E-3</v>
      </c>
      <c r="Q2786" s="18">
        <f t="shared" si="130"/>
        <v>1.7564571433710003E-3</v>
      </c>
      <c r="R2786" s="18">
        <f t="shared" si="131"/>
        <v>5.3702742869709001E-4</v>
      </c>
    </row>
    <row r="2787" spans="1:18" ht="18" customHeight="1" x14ac:dyDescent="0.2">
      <c r="A2787" s="16" t="str">
        <f>'Limiting Factor Scores'!A252</f>
        <v>UGR16</v>
      </c>
      <c r="B2787" s="16" t="str">
        <f>'Limiting Factor Scores'!B252</f>
        <v>Upper Grande Ronde</v>
      </c>
      <c r="C2787" s="16" t="str">
        <f>'Limiting Factor Scores'!C252</f>
        <v>Riparian Condition</v>
      </c>
      <c r="D2787" s="18">
        <f>'Limiting Factor Scores'!D252</f>
        <v>0.32700000000000001</v>
      </c>
      <c r="E2787" s="19">
        <f>'Limiting Factor Scores'!E252</f>
        <v>3.29</v>
      </c>
      <c r="F2787" s="18">
        <f>'Limiting Factor Scores'!F252</f>
        <v>0.61524999999999996</v>
      </c>
      <c r="G2787" s="18">
        <f>'Limiting Factor Scores'!G252</f>
        <v>1.2487948983867314</v>
      </c>
      <c r="H2787" s="18">
        <f>'Limiting Factor Scores'!H252</f>
        <v>0.40322135848177992</v>
      </c>
      <c r="I2787" s="17">
        <f>LFAT!A138</f>
        <v>10</v>
      </c>
      <c r="J2787" s="16" t="str">
        <f>LFAT!B138</f>
        <v>Upland Treatments</v>
      </c>
      <c r="K2787" s="16" t="str">
        <f>LFAT!D138</f>
        <v>N</v>
      </c>
      <c r="L2787" s="19">
        <f>LFAT!F138</f>
        <v>0.1</v>
      </c>
      <c r="M2787" s="16" t="str">
        <f>LFAT!G138</f>
        <v>R</v>
      </c>
      <c r="N2787" s="19">
        <f>LFAT!I138</f>
        <v>0.1</v>
      </c>
      <c r="O2787" s="18">
        <f>LFAT!J138</f>
        <v>0.01</v>
      </c>
      <c r="P2787" s="18">
        <f t="shared" si="129"/>
        <v>6.1525E-3</v>
      </c>
      <c r="Q2787" s="18">
        <f t="shared" si="130"/>
        <v>1.2487948983867314E-2</v>
      </c>
      <c r="R2787" s="18">
        <f t="shared" si="131"/>
        <v>4.032213584817799E-3</v>
      </c>
    </row>
    <row r="2788" spans="1:18" ht="18" customHeight="1" x14ac:dyDescent="0.2">
      <c r="A2788" s="16" t="str">
        <f>'Limiting Factor Scores'!A253</f>
        <v>UGR16</v>
      </c>
      <c r="B2788" s="16" t="str">
        <f>'Limiting Factor Scores'!B253</f>
        <v>Upper Grande Ronde</v>
      </c>
      <c r="C2788" s="16" t="str">
        <f>'Limiting Factor Scores'!C253</f>
        <v>Side Channel and Wetland Habitat</v>
      </c>
      <c r="D2788" s="18">
        <f>'Limiting Factor Scores'!D253</f>
        <v>0.32700000000000001</v>
      </c>
      <c r="E2788" s="19">
        <f>'Limiting Factor Scores'!E253</f>
        <v>2.61</v>
      </c>
      <c r="F2788" s="18">
        <f>'Limiting Factor Scores'!F253</f>
        <v>0.46224999999999999</v>
      </c>
      <c r="G2788" s="18">
        <f>'Limiting Factor Scores'!G253</f>
        <v>1.1617399068837331</v>
      </c>
      <c r="H2788" s="18">
        <f>'Limiting Factor Scores'!H253</f>
        <v>0.33861047359651547</v>
      </c>
      <c r="I2788" s="17">
        <f>LFAT!A140</f>
        <v>10</v>
      </c>
      <c r="J2788" s="16" t="str">
        <f>LFAT!B140</f>
        <v>Upland Treatments</v>
      </c>
      <c r="K2788" s="16" t="str">
        <f>LFAT!D140</f>
        <v>N</v>
      </c>
      <c r="L2788" s="19">
        <f>LFAT!F140</f>
        <v>0.1</v>
      </c>
      <c r="M2788" s="16" t="str">
        <f>LFAT!G140</f>
        <v>R</v>
      </c>
      <c r="N2788" s="19">
        <f>LFAT!I140</f>
        <v>0.1</v>
      </c>
      <c r="O2788" s="18">
        <f>LFAT!J140</f>
        <v>0.01</v>
      </c>
      <c r="P2788" s="18">
        <f t="shared" si="129"/>
        <v>4.6224999999999999E-3</v>
      </c>
      <c r="Q2788" s="18">
        <f t="shared" si="130"/>
        <v>1.161739906883733E-2</v>
      </c>
      <c r="R2788" s="18">
        <f t="shared" si="131"/>
        <v>3.3861047359651547E-3</v>
      </c>
    </row>
    <row r="2789" spans="1:18" ht="18" customHeight="1" x14ac:dyDescent="0.2">
      <c r="A2789" s="16" t="str">
        <f>'Limiting Factor Scores'!A254</f>
        <v>UGR16</v>
      </c>
      <c r="B2789" s="16" t="str">
        <f>'Limiting Factor Scores'!B254</f>
        <v>Upper Grande Ronde</v>
      </c>
      <c r="C2789" s="16" t="str">
        <f>'Limiting Factor Scores'!C254</f>
        <v>Summer Water Temperature</v>
      </c>
      <c r="D2789" s="18">
        <f>'Limiting Factor Scores'!D254</f>
        <v>0.32700000000000001</v>
      </c>
      <c r="E2789" s="19">
        <f>'Limiting Factor Scores'!E254</f>
        <v>2.29</v>
      </c>
      <c r="F2789" s="18">
        <f>'Limiting Factor Scores'!F254</f>
        <v>0.39024999999999999</v>
      </c>
      <c r="G2789" s="18">
        <f>'Limiting Factor Scores'!G254</f>
        <v>0.84952964998176983</v>
      </c>
      <c r="H2789" s="18">
        <f>'Limiting Factor Scores'!H254</f>
        <v>0.26585173574544241</v>
      </c>
      <c r="I2789" s="17">
        <f>LFAT!A146</f>
        <v>10</v>
      </c>
      <c r="J2789" s="16" t="str">
        <f>LFAT!B146</f>
        <v>Upland Treatments</v>
      </c>
      <c r="K2789" s="16" t="str">
        <f>LFAT!D146</f>
        <v>I</v>
      </c>
      <c r="L2789" s="19">
        <f>LFAT!F146</f>
        <v>0.5</v>
      </c>
      <c r="M2789" s="16" t="str">
        <f>LFAT!G146</f>
        <v>CD</v>
      </c>
      <c r="N2789" s="19">
        <f>LFAT!I146</f>
        <v>0.5</v>
      </c>
      <c r="O2789" s="18">
        <f>LFAT!J146</f>
        <v>0.25</v>
      </c>
      <c r="P2789" s="18">
        <f t="shared" si="129"/>
        <v>9.7562499999999996E-2</v>
      </c>
      <c r="Q2789" s="18">
        <f t="shared" si="130"/>
        <v>0.21238241249544246</v>
      </c>
      <c r="R2789" s="18">
        <f t="shared" si="131"/>
        <v>6.6462933936360602E-2</v>
      </c>
    </row>
    <row r="2790" spans="1:18" ht="18" customHeight="1" x14ac:dyDescent="0.2">
      <c r="A2790" s="16" t="str">
        <f>'Limiting Factor Scores'!A255</f>
        <v>UGR16</v>
      </c>
      <c r="B2790" s="16" t="str">
        <f>'Limiting Factor Scores'!B255</f>
        <v>Upper Grande Ronde</v>
      </c>
      <c r="C2790" s="16" t="str">
        <f>'Limiting Factor Scores'!C255</f>
        <v>Water Quality</v>
      </c>
      <c r="D2790" s="18">
        <f>'Limiting Factor Scores'!D255</f>
        <v>0.32700000000000001</v>
      </c>
      <c r="E2790" s="19">
        <f>'Limiting Factor Scores'!E255</f>
        <v>1.26</v>
      </c>
      <c r="F2790" s="18">
        <f>'Limiting Factor Scores'!F255</f>
        <v>0.1585</v>
      </c>
      <c r="G2790" s="18">
        <f>'Limiting Factor Scores'!G255</f>
        <v>0.30172173222430354</v>
      </c>
      <c r="H2790" s="18">
        <f>'Limiting Factor Scores'!H255</f>
        <v>8.3752769915736158E-2</v>
      </c>
      <c r="I2790" s="17">
        <f>LFAT!A148</f>
        <v>10</v>
      </c>
      <c r="J2790" s="16" t="str">
        <f>LFAT!B148</f>
        <v>Upland Treatments</v>
      </c>
      <c r="K2790" s="16" t="str">
        <f>LFAT!D148</f>
        <v>I</v>
      </c>
      <c r="L2790" s="19">
        <f>LFAT!F148</f>
        <v>0.5</v>
      </c>
      <c r="M2790" s="16" t="str">
        <f>LFAT!G148</f>
        <v>CD</v>
      </c>
      <c r="N2790" s="19">
        <f>LFAT!I148</f>
        <v>0.5</v>
      </c>
      <c r="O2790" s="18">
        <f>LFAT!J148</f>
        <v>0.25</v>
      </c>
      <c r="P2790" s="18">
        <f t="shared" si="129"/>
        <v>3.9625E-2</v>
      </c>
      <c r="Q2790" s="18">
        <f t="shared" si="130"/>
        <v>7.5430433056075885E-2</v>
      </c>
      <c r="R2790" s="18">
        <f t="shared" si="131"/>
        <v>2.093819247893404E-2</v>
      </c>
    </row>
    <row r="2791" spans="1:18" ht="18" customHeight="1" x14ac:dyDescent="0.2">
      <c r="A2791" s="16" t="str">
        <f>'Limiting Factor Scores'!A256</f>
        <v>UGR16</v>
      </c>
      <c r="B2791" s="16" t="str">
        <f>'Limiting Factor Scores'!B256</f>
        <v>Upper Grande Ronde</v>
      </c>
      <c r="C2791" s="16" t="str">
        <f>'Limiting Factor Scores'!C256</f>
        <v>Winter Water Temperature</v>
      </c>
      <c r="D2791" s="18">
        <f>'Limiting Factor Scores'!D256</f>
        <v>0.32700000000000001</v>
      </c>
      <c r="E2791" s="19">
        <f>'Limiting Factor Scores'!E256</f>
        <v>1.59</v>
      </c>
      <c r="F2791" s="18">
        <f>'Limiting Factor Scores'!F256</f>
        <v>0.23275000000000001</v>
      </c>
      <c r="G2791" s="18">
        <f>'Limiting Factor Scores'!G256</f>
        <v>0.36478076251087277</v>
      </c>
      <c r="H2791" s="18">
        <f>'Limiting Factor Scores'!H256</f>
        <v>9.9355189512286224E-2</v>
      </c>
      <c r="I2791" s="17">
        <f>LFAT!A147</f>
        <v>10</v>
      </c>
      <c r="J2791" s="16" t="str">
        <f>LFAT!B147</f>
        <v>Upland Treatments</v>
      </c>
      <c r="K2791" s="16" t="str">
        <f>LFAT!D147</f>
        <v>N</v>
      </c>
      <c r="L2791" s="19">
        <f>LFAT!F147</f>
        <v>0.1</v>
      </c>
      <c r="M2791" s="16" t="str">
        <f>LFAT!G147</f>
        <v>R</v>
      </c>
      <c r="N2791" s="19">
        <f>LFAT!I147</f>
        <v>0.1</v>
      </c>
      <c r="O2791" s="18">
        <f>LFAT!J147</f>
        <v>0.01</v>
      </c>
      <c r="P2791" s="18">
        <f t="shared" si="129"/>
        <v>2.3275000000000001E-3</v>
      </c>
      <c r="Q2791" s="18">
        <f t="shared" si="130"/>
        <v>3.6478076251087277E-3</v>
      </c>
      <c r="R2791" s="18">
        <f t="shared" si="131"/>
        <v>9.9355189512286219E-4</v>
      </c>
    </row>
    <row r="2792" spans="1:18" ht="18" customHeight="1" x14ac:dyDescent="0.2">
      <c r="A2792" s="16" t="str">
        <f>'Limiting Factor Scores'!A242</f>
        <v>UGR16</v>
      </c>
      <c r="B2792" s="16" t="str">
        <f>'Limiting Factor Scores'!B242</f>
        <v>Upper Grande Ronde</v>
      </c>
      <c r="C2792" s="16" t="str">
        <f>'Limiting Factor Scores'!C242</f>
        <v>Altered Flow Timing</v>
      </c>
      <c r="D2792" s="18">
        <f>'Limiting Factor Scores'!D242</f>
        <v>0.32700000000000001</v>
      </c>
      <c r="E2792" s="19">
        <f>'Limiting Factor Scores'!E242</f>
        <v>1.26</v>
      </c>
      <c r="F2792" s="18">
        <f>'Limiting Factor Scores'!F242</f>
        <v>0.1585</v>
      </c>
      <c r="G2792" s="18">
        <f>'Limiting Factor Scores'!G242</f>
        <v>0.27173466429311849</v>
      </c>
      <c r="H2792" s="18">
        <f>'Limiting Factor Scores'!H242</f>
        <v>7.5622942620544489E-2</v>
      </c>
      <c r="I2792" s="17">
        <f>LFAT!A158</f>
        <v>11</v>
      </c>
      <c r="J2792" s="16" t="str">
        <f>LFAT!B158</f>
        <v>Species Management (non-native or unnatural)</v>
      </c>
      <c r="K2792" s="16" t="str">
        <f>LFAT!D158</f>
        <v>N</v>
      </c>
      <c r="L2792" s="19">
        <f>LFAT!F158</f>
        <v>0.1</v>
      </c>
      <c r="M2792" s="16" t="str">
        <f>LFAT!G158</f>
        <v>R</v>
      </c>
      <c r="N2792" s="19">
        <f>LFAT!I158</f>
        <v>0.1</v>
      </c>
      <c r="O2792" s="18">
        <f>LFAT!J158</f>
        <v>0.01</v>
      </c>
      <c r="P2792" s="18">
        <f t="shared" si="129"/>
        <v>1.585E-3</v>
      </c>
      <c r="Q2792" s="18">
        <f t="shared" si="130"/>
        <v>2.7173466429311851E-3</v>
      </c>
      <c r="R2792" s="18">
        <f t="shared" si="131"/>
        <v>7.5622942620544493E-4</v>
      </c>
    </row>
    <row r="2793" spans="1:18" ht="18" customHeight="1" x14ac:dyDescent="0.2">
      <c r="A2793" s="16" t="str">
        <f>'Limiting Factor Scores'!A243</f>
        <v>UGR16</v>
      </c>
      <c r="B2793" s="16" t="str">
        <f>'Limiting Factor Scores'!B243</f>
        <v>Upper Grande Ronde</v>
      </c>
      <c r="C2793" s="16" t="str">
        <f>'Limiting Factor Scores'!C243</f>
        <v>Altered Primary Productivity</v>
      </c>
      <c r="D2793" s="18">
        <f>'Limiting Factor Scores'!D243</f>
        <v>0.32700000000000001</v>
      </c>
      <c r="E2793" s="19">
        <f>'Limiting Factor Scores'!E243</f>
        <v>3.56</v>
      </c>
      <c r="F2793" s="18">
        <f>'Limiting Factor Scores'!F243</f>
        <v>0.67600000000000005</v>
      </c>
      <c r="G2793" s="18">
        <f>'Limiting Factor Scores'!G243</f>
        <v>0.80368191412782009</v>
      </c>
      <c r="H2793" s="18">
        <f>'Limiting Factor Scores'!H243</f>
        <v>0.23016250023392501</v>
      </c>
      <c r="I2793" s="17">
        <f>LFAT!A165</f>
        <v>11</v>
      </c>
      <c r="J2793" s="16" t="str">
        <f>LFAT!B165</f>
        <v>Species Management (non-native or unnatural)</v>
      </c>
      <c r="K2793" s="16" t="str">
        <f>LFAT!D165</f>
        <v>N</v>
      </c>
      <c r="L2793" s="19">
        <f>LFAT!F165</f>
        <v>0.1</v>
      </c>
      <c r="M2793" s="16" t="str">
        <f>LFAT!G165</f>
        <v>R</v>
      </c>
      <c r="N2793" s="19">
        <f>LFAT!I165</f>
        <v>0.1</v>
      </c>
      <c r="O2793" s="18">
        <f>LFAT!J165</f>
        <v>0.01</v>
      </c>
      <c r="P2793" s="18">
        <f t="shared" si="129"/>
        <v>6.7600000000000004E-3</v>
      </c>
      <c r="Q2793" s="18">
        <f t="shared" si="130"/>
        <v>8.0368191412782015E-3</v>
      </c>
      <c r="R2793" s="18">
        <f t="shared" si="131"/>
        <v>2.3016250023392502E-3</v>
      </c>
    </row>
    <row r="2794" spans="1:18" ht="18" customHeight="1" x14ac:dyDescent="0.2">
      <c r="A2794" s="16" t="str">
        <f>'Limiting Factor Scores'!A244</f>
        <v>UGR16</v>
      </c>
      <c r="B2794" s="16" t="str">
        <f>'Limiting Factor Scores'!B244</f>
        <v>Upper Grande Ronde</v>
      </c>
      <c r="C2794" s="16" t="str">
        <f>'Limiting Factor Scores'!C244</f>
        <v>Anthropogenic Barriers</v>
      </c>
      <c r="D2794" s="18">
        <f>'Limiting Factor Scores'!D244</f>
        <v>0.32700000000000001</v>
      </c>
      <c r="E2794" s="19">
        <f>'Limiting Factor Scores'!E244</f>
        <v>1.82</v>
      </c>
      <c r="F2794" s="18">
        <f>'Limiting Factor Scores'!F244</f>
        <v>0.28449999999999998</v>
      </c>
      <c r="G2794" s="18">
        <f>'Limiting Factor Scores'!G244</f>
        <v>0.49373146060796402</v>
      </c>
      <c r="H2794" s="18">
        <f>'Limiting Factor Scores'!H244</f>
        <v>0.15637266123946433</v>
      </c>
      <c r="I2794" s="17">
        <f>LFAT!A152</f>
        <v>11</v>
      </c>
      <c r="J2794" s="16" t="str">
        <f>LFAT!B152</f>
        <v>Species Management (non-native or unnatural)</v>
      </c>
      <c r="K2794" s="16" t="str">
        <f>LFAT!D152</f>
        <v>N</v>
      </c>
      <c r="L2794" s="19">
        <f>LFAT!F152</f>
        <v>0.1</v>
      </c>
      <c r="M2794" s="16" t="str">
        <f>LFAT!G152</f>
        <v>R</v>
      </c>
      <c r="N2794" s="19">
        <f>LFAT!I152</f>
        <v>0.1</v>
      </c>
      <c r="O2794" s="18">
        <f>LFAT!J152</f>
        <v>0.01</v>
      </c>
      <c r="P2794" s="18">
        <f t="shared" si="129"/>
        <v>2.8449999999999999E-3</v>
      </c>
      <c r="Q2794" s="18">
        <f t="shared" si="130"/>
        <v>4.9373146060796404E-3</v>
      </c>
      <c r="R2794" s="18">
        <f t="shared" si="131"/>
        <v>1.5637266123946433E-3</v>
      </c>
    </row>
    <row r="2795" spans="1:18" ht="18" customHeight="1" x14ac:dyDescent="0.2">
      <c r="A2795" s="16" t="str">
        <f>'Limiting Factor Scores'!A245</f>
        <v>UGR16</v>
      </c>
      <c r="B2795" s="16" t="str">
        <f>'Limiting Factor Scores'!B245</f>
        <v>Upper Grande Ronde</v>
      </c>
      <c r="C2795" s="16" t="str">
        <f>'Limiting Factor Scores'!C245</f>
        <v>Channel and Habitat Structure</v>
      </c>
      <c r="D2795" s="18">
        <f>'Limiting Factor Scores'!D245</f>
        <v>0.32700000000000001</v>
      </c>
      <c r="E2795" s="19">
        <f>'Limiting Factor Scores'!E245</f>
        <v>3.1</v>
      </c>
      <c r="F2795" s="18">
        <f>'Limiting Factor Scores'!F245</f>
        <v>0.57250000000000001</v>
      </c>
      <c r="G2795" s="18">
        <f>'Limiting Factor Scores'!G245</f>
        <v>1.6313796426164473</v>
      </c>
      <c r="H2795" s="18">
        <f>'Limiting Factor Scores'!H245</f>
        <v>0.49386675686105419</v>
      </c>
      <c r="I2795" s="17">
        <f>LFAT!A156</f>
        <v>11</v>
      </c>
      <c r="J2795" s="16" t="str">
        <f>LFAT!B156</f>
        <v>Species Management (non-native or unnatural)</v>
      </c>
      <c r="K2795" s="16" t="str">
        <f>LFAT!D156</f>
        <v>N</v>
      </c>
      <c r="L2795" s="19">
        <f>LFAT!F156</f>
        <v>0.1</v>
      </c>
      <c r="M2795" s="16" t="str">
        <f>LFAT!G156</f>
        <v>R</v>
      </c>
      <c r="N2795" s="19">
        <f>LFAT!I156</f>
        <v>0.1</v>
      </c>
      <c r="O2795" s="18">
        <f>LFAT!J156</f>
        <v>0.01</v>
      </c>
      <c r="P2795" s="18">
        <f t="shared" si="129"/>
        <v>5.7250000000000001E-3</v>
      </c>
      <c r="Q2795" s="18">
        <f t="shared" si="130"/>
        <v>1.6313796426164474E-2</v>
      </c>
      <c r="R2795" s="18">
        <f t="shared" si="131"/>
        <v>4.9386675686105422E-3</v>
      </c>
    </row>
    <row r="2796" spans="1:18" ht="18" customHeight="1" x14ac:dyDescent="0.2">
      <c r="A2796" s="16" t="str">
        <f>'Limiting Factor Scores'!A246</f>
        <v>UGR16</v>
      </c>
      <c r="B2796" s="16" t="str">
        <f>'Limiting Factor Scores'!B246</f>
        <v>Upper Grande Ronde</v>
      </c>
      <c r="C2796" s="16" t="str">
        <f>'Limiting Factor Scores'!C246</f>
        <v>Decreased Sediment Quantity</v>
      </c>
      <c r="D2796" s="18">
        <f>'Limiting Factor Scores'!D246</f>
        <v>0.32700000000000001</v>
      </c>
      <c r="E2796" s="19">
        <f>'Limiting Factor Scores'!E246</f>
        <v>2.72</v>
      </c>
      <c r="F2796" s="18">
        <f>'Limiting Factor Scores'!F246</f>
        <v>0.48699999999999999</v>
      </c>
      <c r="G2796" s="18">
        <f>'Limiting Factor Scores'!G246</f>
        <v>0.82468232149682108</v>
      </c>
      <c r="H2796" s="18">
        <f>'Limiting Factor Scores'!H246</f>
        <v>0.24566433239968513</v>
      </c>
      <c r="I2796" s="17">
        <f>LFAT!A159</f>
        <v>11</v>
      </c>
      <c r="J2796" s="16" t="str">
        <f>LFAT!B159</f>
        <v>Species Management (non-native or unnatural)</v>
      </c>
      <c r="K2796" s="16" t="str">
        <f>LFAT!D159</f>
        <v>N</v>
      </c>
      <c r="L2796" s="19">
        <f>LFAT!F159</f>
        <v>0.1</v>
      </c>
      <c r="M2796" s="16" t="str">
        <f>LFAT!G159</f>
        <v>R</v>
      </c>
      <c r="N2796" s="19">
        <f>LFAT!I159</f>
        <v>0.1</v>
      </c>
      <c r="O2796" s="18">
        <f>LFAT!J159</f>
        <v>0.01</v>
      </c>
      <c r="P2796" s="18">
        <f t="shared" si="129"/>
        <v>4.8700000000000002E-3</v>
      </c>
      <c r="Q2796" s="18">
        <f t="shared" si="130"/>
        <v>8.2468232149682102E-3</v>
      </c>
      <c r="R2796" s="18">
        <f t="shared" si="131"/>
        <v>2.4566433239968512E-3</v>
      </c>
    </row>
    <row r="2797" spans="1:18" ht="18" customHeight="1" x14ac:dyDescent="0.2">
      <c r="A2797" s="16" t="str">
        <f>'Limiting Factor Scores'!A247</f>
        <v>UGR16</v>
      </c>
      <c r="B2797" s="16" t="str">
        <f>'Limiting Factor Scores'!B247</f>
        <v>Upper Grande Ronde</v>
      </c>
      <c r="C2797" s="16" t="str">
        <f>'Limiting Factor Scores'!C247</f>
        <v>Decreased Water Quantity</v>
      </c>
      <c r="D2797" s="18">
        <f>'Limiting Factor Scores'!D247</f>
        <v>0.32700000000000001</v>
      </c>
      <c r="E2797" s="19">
        <f>'Limiting Factor Scores'!E247</f>
        <v>1.82</v>
      </c>
      <c r="F2797" s="18">
        <f>'Limiting Factor Scores'!F247</f>
        <v>0.28449999999999998</v>
      </c>
      <c r="G2797" s="18">
        <f>'Limiting Factor Scores'!G247</f>
        <v>0.69707173939203582</v>
      </c>
      <c r="H2797" s="18">
        <f>'Limiting Factor Scores'!H247</f>
        <v>0.20146635838771032</v>
      </c>
      <c r="I2797" s="17">
        <f>LFAT!A157</f>
        <v>11</v>
      </c>
      <c r="J2797" s="16" t="str">
        <f>LFAT!B157</f>
        <v>Species Management (non-native or unnatural)</v>
      </c>
      <c r="K2797" s="16" t="str">
        <f>LFAT!D157</f>
        <v>N</v>
      </c>
      <c r="L2797" s="19">
        <f>LFAT!F157</f>
        <v>0.1</v>
      </c>
      <c r="M2797" s="16" t="str">
        <f>LFAT!G157</f>
        <v>R</v>
      </c>
      <c r="N2797" s="19">
        <f>LFAT!I157</f>
        <v>0.1</v>
      </c>
      <c r="O2797" s="18">
        <f>LFAT!J157</f>
        <v>0.01</v>
      </c>
      <c r="P2797" s="18">
        <f t="shared" si="129"/>
        <v>2.8449999999999999E-3</v>
      </c>
      <c r="Q2797" s="18">
        <f t="shared" si="130"/>
        <v>6.9707173939203585E-3</v>
      </c>
      <c r="R2797" s="18">
        <f t="shared" si="131"/>
        <v>2.0146635838771032E-3</v>
      </c>
    </row>
    <row r="2798" spans="1:18" ht="18" customHeight="1" x14ac:dyDescent="0.2">
      <c r="A2798" s="16" t="str">
        <f>'Limiting Factor Scores'!A248</f>
        <v>UGR16</v>
      </c>
      <c r="B2798" s="16" t="str">
        <f>'Limiting Factor Scores'!B248</f>
        <v>Upper Grande Ronde</v>
      </c>
      <c r="C2798" s="16" t="str">
        <f>'Limiting Factor Scores'!C248</f>
        <v>Floodplain Condition</v>
      </c>
      <c r="D2798" s="18">
        <f>'Limiting Factor Scores'!D248</f>
        <v>0.32700000000000001</v>
      </c>
      <c r="E2798" s="19">
        <f>'Limiting Factor Scores'!E248</f>
        <v>2.7</v>
      </c>
      <c r="F2798" s="18">
        <f>'Limiting Factor Scores'!F248</f>
        <v>0.48249999999999998</v>
      </c>
      <c r="G2798" s="18">
        <f>'Limiting Factor Scores'!G248</f>
        <v>0.95906180363904758</v>
      </c>
      <c r="H2798" s="18">
        <f>'Limiting Factor Scores'!H248</f>
        <v>0.27230142537021584</v>
      </c>
      <c r="I2798" s="17">
        <f>LFAT!A154</f>
        <v>11</v>
      </c>
      <c r="J2798" s="16" t="str">
        <f>LFAT!B154</f>
        <v>Species Management (non-native or unnatural)</v>
      </c>
      <c r="K2798" s="16" t="str">
        <f>LFAT!D154</f>
        <v>N</v>
      </c>
      <c r="L2798" s="19">
        <f>LFAT!F154</f>
        <v>0.1</v>
      </c>
      <c r="M2798" s="16" t="str">
        <f>LFAT!G154</f>
        <v>R</v>
      </c>
      <c r="N2798" s="19">
        <f>LFAT!I154</f>
        <v>0.1</v>
      </c>
      <c r="O2798" s="18">
        <f>LFAT!J154</f>
        <v>0.01</v>
      </c>
      <c r="P2798" s="18">
        <f t="shared" si="129"/>
        <v>4.8250000000000003E-3</v>
      </c>
      <c r="Q2798" s="18">
        <f t="shared" si="130"/>
        <v>9.5906180363904761E-3</v>
      </c>
      <c r="R2798" s="18">
        <f t="shared" si="131"/>
        <v>2.7230142537021584E-3</v>
      </c>
    </row>
    <row r="2799" spans="1:18" ht="18" customHeight="1" x14ac:dyDescent="0.2">
      <c r="A2799" s="16" t="str">
        <f>'Limiting Factor Scores'!A249</f>
        <v>UGR16</v>
      </c>
      <c r="B2799" s="16" t="str">
        <f>'Limiting Factor Scores'!B249</f>
        <v>Upper Grande Ronde</v>
      </c>
      <c r="C2799" s="16" t="str">
        <f>'Limiting Factor Scores'!C249</f>
        <v>Increased Sediment Quantity</v>
      </c>
      <c r="D2799" s="18">
        <f>'Limiting Factor Scores'!D249</f>
        <v>0.32700000000000001</v>
      </c>
      <c r="E2799" s="19">
        <f>'Limiting Factor Scores'!E249</f>
        <v>3.06</v>
      </c>
      <c r="F2799" s="18">
        <f>'Limiting Factor Scores'!F249</f>
        <v>0.5635</v>
      </c>
      <c r="G2799" s="18">
        <f>'Limiting Factor Scores'!G249</f>
        <v>0.66993307486838249</v>
      </c>
      <c r="H2799" s="18">
        <f>'Limiting Factor Scores'!H249</f>
        <v>0.22040666548473237</v>
      </c>
      <c r="I2799" s="17">
        <f>LFAT!A160</f>
        <v>11</v>
      </c>
      <c r="J2799" s="16" t="str">
        <f>LFAT!B160</f>
        <v>Species Management (non-native or unnatural)</v>
      </c>
      <c r="K2799" s="16" t="str">
        <f>LFAT!D160</f>
        <v>N</v>
      </c>
      <c r="L2799" s="19">
        <f>LFAT!F160</f>
        <v>0.1</v>
      </c>
      <c r="M2799" s="16" t="str">
        <f>LFAT!G160</f>
        <v>R</v>
      </c>
      <c r="N2799" s="19">
        <f>LFAT!I160</f>
        <v>0.1</v>
      </c>
      <c r="O2799" s="18">
        <f>LFAT!J160</f>
        <v>0.01</v>
      </c>
      <c r="P2799" s="18">
        <f t="shared" si="129"/>
        <v>5.6350000000000003E-3</v>
      </c>
      <c r="Q2799" s="18">
        <f t="shared" si="130"/>
        <v>6.6993307486838249E-3</v>
      </c>
      <c r="R2799" s="18">
        <f t="shared" si="131"/>
        <v>2.2040666548473237E-3</v>
      </c>
    </row>
    <row r="2800" spans="1:18" ht="18" customHeight="1" x14ac:dyDescent="0.2">
      <c r="A2800" s="16" t="str">
        <f>'Limiting Factor Scores'!A250</f>
        <v>UGR16</v>
      </c>
      <c r="B2800" s="16" t="str">
        <f>'Limiting Factor Scores'!B250</f>
        <v>Upper Grande Ronde</v>
      </c>
      <c r="C2800" s="16" t="str">
        <f>'Limiting Factor Scores'!C250</f>
        <v>Non-Native Species Interactions and Competition</v>
      </c>
      <c r="D2800" s="18">
        <f>'Limiting Factor Scores'!D250</f>
        <v>0.32700000000000001</v>
      </c>
      <c r="E2800" s="19">
        <f>'Limiting Factor Scores'!E250</f>
        <v>1</v>
      </c>
      <c r="F2800" s="18">
        <f>'Limiting Factor Scores'!F250</f>
        <v>0.1</v>
      </c>
      <c r="G2800" s="18">
        <f>'Limiting Factor Scores'!G250</f>
        <v>0.13150071427169999</v>
      </c>
      <c r="H2800" s="18">
        <f>'Limiting Factor Scores'!H250</f>
        <v>4.6387285711623004E-2</v>
      </c>
      <c r="I2800" s="17">
        <f>LFAT!A166</f>
        <v>11</v>
      </c>
      <c r="J2800" s="16" t="str">
        <f>LFAT!B166</f>
        <v>Species Management (non-native or unnatural)</v>
      </c>
      <c r="K2800" s="16" t="str">
        <f>LFAT!D166</f>
        <v>D</v>
      </c>
      <c r="L2800" s="19">
        <f>LFAT!F166</f>
        <v>1</v>
      </c>
      <c r="M2800" s="16" t="str">
        <f>LFAT!G166</f>
        <v>C</v>
      </c>
      <c r="N2800" s="19">
        <f>LFAT!I166</f>
        <v>1</v>
      </c>
      <c r="O2800" s="18">
        <f>LFAT!J166</f>
        <v>1</v>
      </c>
      <c r="P2800" s="18">
        <f t="shared" si="129"/>
        <v>0.1</v>
      </c>
      <c r="Q2800" s="18">
        <f t="shared" si="130"/>
        <v>0.13150071427169999</v>
      </c>
      <c r="R2800" s="18">
        <f t="shared" si="131"/>
        <v>4.6387285711623004E-2</v>
      </c>
    </row>
    <row r="2801" spans="1:18" ht="18" customHeight="1" x14ac:dyDescent="0.2">
      <c r="A2801" s="16" t="str">
        <f>'Limiting Factor Scores'!A251</f>
        <v>UGR16</v>
      </c>
      <c r="B2801" s="16" t="str">
        <f>'Limiting Factor Scores'!B251</f>
        <v>Upper Grande Ronde</v>
      </c>
      <c r="C2801" s="16" t="str">
        <f>'Limiting Factor Scores'!C251</f>
        <v>Predation</v>
      </c>
      <c r="D2801" s="18">
        <f>'Limiting Factor Scores'!D251</f>
        <v>0.32700000000000001</v>
      </c>
      <c r="E2801" s="19">
        <f>'Limiting Factor Scores'!E251</f>
        <v>1</v>
      </c>
      <c r="F2801" s="18">
        <f>'Limiting Factor Scores'!F251</f>
        <v>0.1</v>
      </c>
      <c r="G2801" s="18">
        <f>'Limiting Factor Scores'!G251</f>
        <v>0.17564571433710002</v>
      </c>
      <c r="H2801" s="18">
        <f>'Limiting Factor Scores'!H251</f>
        <v>5.3702742869708997E-2</v>
      </c>
      <c r="I2801" s="17">
        <f>LFAT!A164</f>
        <v>11</v>
      </c>
      <c r="J2801" s="16" t="str">
        <f>LFAT!B164</f>
        <v>Species Management (non-native or unnatural)</v>
      </c>
      <c r="K2801" s="16" t="str">
        <f>LFAT!D164</f>
        <v>D</v>
      </c>
      <c r="L2801" s="19">
        <f>LFAT!F164</f>
        <v>1</v>
      </c>
      <c r="M2801" s="16" t="str">
        <f>LFAT!G164</f>
        <v>C</v>
      </c>
      <c r="N2801" s="19">
        <f>LFAT!I164</f>
        <v>1</v>
      </c>
      <c r="O2801" s="18">
        <f>LFAT!J164</f>
        <v>1</v>
      </c>
      <c r="P2801" s="18">
        <f t="shared" si="129"/>
        <v>0.1</v>
      </c>
      <c r="Q2801" s="18">
        <f t="shared" si="130"/>
        <v>0.17564571433710002</v>
      </c>
      <c r="R2801" s="18">
        <f t="shared" si="131"/>
        <v>5.3702742869708997E-2</v>
      </c>
    </row>
    <row r="2802" spans="1:18" ht="18" customHeight="1" x14ac:dyDescent="0.2">
      <c r="A2802" s="16" t="str">
        <f>'Limiting Factor Scores'!A252</f>
        <v>UGR16</v>
      </c>
      <c r="B2802" s="16" t="str">
        <f>'Limiting Factor Scores'!B252</f>
        <v>Upper Grande Ronde</v>
      </c>
      <c r="C2802" s="16" t="str">
        <f>'Limiting Factor Scores'!C252</f>
        <v>Riparian Condition</v>
      </c>
      <c r="D2802" s="18">
        <f>'Limiting Factor Scores'!D252</f>
        <v>0.32700000000000001</v>
      </c>
      <c r="E2802" s="19">
        <f>'Limiting Factor Scores'!E252</f>
        <v>3.29</v>
      </c>
      <c r="F2802" s="18">
        <f>'Limiting Factor Scores'!F252</f>
        <v>0.61524999999999996</v>
      </c>
      <c r="G2802" s="18">
        <f>'Limiting Factor Scores'!G252</f>
        <v>1.2487948983867314</v>
      </c>
      <c r="H2802" s="18">
        <f>'Limiting Factor Scores'!H252</f>
        <v>0.40322135848177992</v>
      </c>
      <c r="I2802" s="17">
        <f>LFAT!A153</f>
        <v>11</v>
      </c>
      <c r="J2802" s="16" t="str">
        <f>LFAT!B153</f>
        <v>Species Management (non-native or unnatural)</v>
      </c>
      <c r="K2802" s="16" t="str">
        <f>LFAT!D153</f>
        <v>N</v>
      </c>
      <c r="L2802" s="19">
        <f>LFAT!F153</f>
        <v>0.1</v>
      </c>
      <c r="M2802" s="16" t="str">
        <f>LFAT!G153</f>
        <v>R</v>
      </c>
      <c r="N2802" s="19">
        <f>LFAT!I153</f>
        <v>0.1</v>
      </c>
      <c r="O2802" s="18">
        <f>LFAT!J153</f>
        <v>0.01</v>
      </c>
      <c r="P2802" s="18">
        <f t="shared" si="129"/>
        <v>6.1525E-3</v>
      </c>
      <c r="Q2802" s="18">
        <f t="shared" si="130"/>
        <v>1.2487948983867314E-2</v>
      </c>
      <c r="R2802" s="18">
        <f t="shared" si="131"/>
        <v>4.032213584817799E-3</v>
      </c>
    </row>
    <row r="2803" spans="1:18" ht="18" customHeight="1" x14ac:dyDescent="0.2">
      <c r="A2803" s="16" t="str">
        <f>'Limiting Factor Scores'!A253</f>
        <v>UGR16</v>
      </c>
      <c r="B2803" s="16" t="str">
        <f>'Limiting Factor Scores'!B253</f>
        <v>Upper Grande Ronde</v>
      </c>
      <c r="C2803" s="16" t="str">
        <f>'Limiting Factor Scores'!C253</f>
        <v>Side Channel and Wetland Habitat</v>
      </c>
      <c r="D2803" s="18">
        <f>'Limiting Factor Scores'!D253</f>
        <v>0.32700000000000001</v>
      </c>
      <c r="E2803" s="19">
        <f>'Limiting Factor Scores'!E253</f>
        <v>2.61</v>
      </c>
      <c r="F2803" s="18">
        <f>'Limiting Factor Scores'!F253</f>
        <v>0.46224999999999999</v>
      </c>
      <c r="G2803" s="18">
        <f>'Limiting Factor Scores'!G253</f>
        <v>1.1617399068837331</v>
      </c>
      <c r="H2803" s="18">
        <f>'Limiting Factor Scores'!H253</f>
        <v>0.33861047359651547</v>
      </c>
      <c r="I2803" s="17">
        <f>LFAT!A155</f>
        <v>11</v>
      </c>
      <c r="J2803" s="16" t="str">
        <f>LFAT!B155</f>
        <v>Species Management (non-native or unnatural)</v>
      </c>
      <c r="K2803" s="16" t="str">
        <f>LFAT!D155</f>
        <v>N</v>
      </c>
      <c r="L2803" s="19">
        <f>LFAT!F155</f>
        <v>0.1</v>
      </c>
      <c r="M2803" s="16" t="str">
        <f>LFAT!G155</f>
        <v>R</v>
      </c>
      <c r="N2803" s="19">
        <f>LFAT!I155</f>
        <v>0.1</v>
      </c>
      <c r="O2803" s="18">
        <f>LFAT!J155</f>
        <v>0.01</v>
      </c>
      <c r="P2803" s="18">
        <f t="shared" si="129"/>
        <v>4.6224999999999999E-3</v>
      </c>
      <c r="Q2803" s="18">
        <f t="shared" si="130"/>
        <v>1.161739906883733E-2</v>
      </c>
      <c r="R2803" s="18">
        <f t="shared" si="131"/>
        <v>3.3861047359651547E-3</v>
      </c>
    </row>
    <row r="2804" spans="1:18" ht="18" customHeight="1" x14ac:dyDescent="0.2">
      <c r="A2804" s="16" t="str">
        <f>'Limiting Factor Scores'!A254</f>
        <v>UGR16</v>
      </c>
      <c r="B2804" s="16" t="str">
        <f>'Limiting Factor Scores'!B254</f>
        <v>Upper Grande Ronde</v>
      </c>
      <c r="C2804" s="16" t="str">
        <f>'Limiting Factor Scores'!C254</f>
        <v>Summer Water Temperature</v>
      </c>
      <c r="D2804" s="18">
        <f>'Limiting Factor Scores'!D254</f>
        <v>0.32700000000000001</v>
      </c>
      <c r="E2804" s="19">
        <f>'Limiting Factor Scores'!E254</f>
        <v>2.29</v>
      </c>
      <c r="F2804" s="18">
        <f>'Limiting Factor Scores'!F254</f>
        <v>0.39024999999999999</v>
      </c>
      <c r="G2804" s="18">
        <f>'Limiting Factor Scores'!G254</f>
        <v>0.84952964998176983</v>
      </c>
      <c r="H2804" s="18">
        <f>'Limiting Factor Scores'!H254</f>
        <v>0.26585173574544241</v>
      </c>
      <c r="I2804" s="17">
        <f>LFAT!A161</f>
        <v>11</v>
      </c>
      <c r="J2804" s="16" t="str">
        <f>LFAT!B161</f>
        <v>Species Management (non-native or unnatural)</v>
      </c>
      <c r="K2804" s="16" t="str">
        <f>LFAT!D161</f>
        <v>N</v>
      </c>
      <c r="L2804" s="19">
        <f>LFAT!F161</f>
        <v>0.1</v>
      </c>
      <c r="M2804" s="16" t="str">
        <f>LFAT!G161</f>
        <v>R</v>
      </c>
      <c r="N2804" s="19">
        <f>LFAT!I161</f>
        <v>0.1</v>
      </c>
      <c r="O2804" s="18">
        <f>LFAT!J161</f>
        <v>0.01</v>
      </c>
      <c r="P2804" s="18">
        <f t="shared" si="129"/>
        <v>3.9025000000000002E-3</v>
      </c>
      <c r="Q2804" s="18">
        <f t="shared" si="130"/>
        <v>8.4952964998176988E-3</v>
      </c>
      <c r="R2804" s="18">
        <f t="shared" si="131"/>
        <v>2.6585173574544241E-3</v>
      </c>
    </row>
    <row r="2805" spans="1:18" ht="18" customHeight="1" x14ac:dyDescent="0.2">
      <c r="A2805" s="16" t="str">
        <f>'Limiting Factor Scores'!A255</f>
        <v>UGR16</v>
      </c>
      <c r="B2805" s="16" t="str">
        <f>'Limiting Factor Scores'!B255</f>
        <v>Upper Grande Ronde</v>
      </c>
      <c r="C2805" s="16" t="str">
        <f>'Limiting Factor Scores'!C255</f>
        <v>Water Quality</v>
      </c>
      <c r="D2805" s="18">
        <f>'Limiting Factor Scores'!D255</f>
        <v>0.32700000000000001</v>
      </c>
      <c r="E2805" s="19">
        <f>'Limiting Factor Scores'!E255</f>
        <v>1.26</v>
      </c>
      <c r="F2805" s="18">
        <f>'Limiting Factor Scores'!F255</f>
        <v>0.1585</v>
      </c>
      <c r="G2805" s="18">
        <f>'Limiting Factor Scores'!G255</f>
        <v>0.30172173222430354</v>
      </c>
      <c r="H2805" s="18">
        <f>'Limiting Factor Scores'!H255</f>
        <v>8.3752769915736158E-2</v>
      </c>
      <c r="I2805" s="17">
        <f>LFAT!A163</f>
        <v>11</v>
      </c>
      <c r="J2805" s="16" t="str">
        <f>LFAT!B163</f>
        <v>Species Management (non-native or unnatural)</v>
      </c>
      <c r="K2805" s="16" t="str">
        <f>LFAT!D163</f>
        <v>N</v>
      </c>
      <c r="L2805" s="19">
        <f>LFAT!F163</f>
        <v>0.1</v>
      </c>
      <c r="M2805" s="16" t="str">
        <f>LFAT!G163</f>
        <v>R</v>
      </c>
      <c r="N2805" s="19">
        <f>LFAT!I163</f>
        <v>0.1</v>
      </c>
      <c r="O2805" s="18">
        <f>LFAT!J163</f>
        <v>0.01</v>
      </c>
      <c r="P2805" s="18">
        <f t="shared" si="129"/>
        <v>1.585E-3</v>
      </c>
      <c r="Q2805" s="18">
        <f t="shared" si="130"/>
        <v>3.0172173222430356E-3</v>
      </c>
      <c r="R2805" s="18">
        <f t="shared" si="131"/>
        <v>8.3752769915736158E-4</v>
      </c>
    </row>
    <row r="2806" spans="1:18" ht="18" customHeight="1" x14ac:dyDescent="0.2">
      <c r="A2806" s="16" t="str">
        <f>'Limiting Factor Scores'!A256</f>
        <v>UGR16</v>
      </c>
      <c r="B2806" s="16" t="str">
        <f>'Limiting Factor Scores'!B256</f>
        <v>Upper Grande Ronde</v>
      </c>
      <c r="C2806" s="16" t="str">
        <f>'Limiting Factor Scores'!C256</f>
        <v>Winter Water Temperature</v>
      </c>
      <c r="D2806" s="18">
        <f>'Limiting Factor Scores'!D256</f>
        <v>0.32700000000000001</v>
      </c>
      <c r="E2806" s="19">
        <f>'Limiting Factor Scores'!E256</f>
        <v>1.59</v>
      </c>
      <c r="F2806" s="18">
        <f>'Limiting Factor Scores'!F256</f>
        <v>0.23275000000000001</v>
      </c>
      <c r="G2806" s="18">
        <f>'Limiting Factor Scores'!G256</f>
        <v>0.36478076251087277</v>
      </c>
      <c r="H2806" s="18">
        <f>'Limiting Factor Scores'!H256</f>
        <v>9.9355189512286224E-2</v>
      </c>
      <c r="I2806" s="17">
        <f>LFAT!A162</f>
        <v>11</v>
      </c>
      <c r="J2806" s="16" t="str">
        <f>LFAT!B162</f>
        <v>Species Management (non-native or unnatural)</v>
      </c>
      <c r="K2806" s="16" t="str">
        <f>LFAT!D162</f>
        <v>N</v>
      </c>
      <c r="L2806" s="19">
        <f>LFAT!F162</f>
        <v>0.1</v>
      </c>
      <c r="M2806" s="16" t="str">
        <f>LFAT!G162</f>
        <v>R</v>
      </c>
      <c r="N2806" s="19">
        <f>LFAT!I162</f>
        <v>0.1</v>
      </c>
      <c r="O2806" s="18">
        <f>LFAT!J162</f>
        <v>0.01</v>
      </c>
      <c r="P2806" s="18">
        <f t="shared" si="129"/>
        <v>2.3275000000000001E-3</v>
      </c>
      <c r="Q2806" s="18">
        <f t="shared" si="130"/>
        <v>3.6478076251087277E-3</v>
      </c>
      <c r="R2806" s="18">
        <f t="shared" si="131"/>
        <v>9.9355189512286219E-4</v>
      </c>
    </row>
    <row r="2807" spans="1:18" ht="18" customHeight="1" x14ac:dyDescent="0.2">
      <c r="A2807" s="16" t="str">
        <f>'Limiting Factor Scores'!A257</f>
        <v>UGR17</v>
      </c>
      <c r="B2807" s="16" t="str">
        <f>'Limiting Factor Scores'!B257</f>
        <v>Upper Grande Ronde</v>
      </c>
      <c r="C2807" s="16" t="str">
        <f>'Limiting Factor Scores'!C257</f>
        <v>Altered Flow Timing</v>
      </c>
      <c r="D2807" s="18">
        <f>'Limiting Factor Scores'!D257</f>
        <v>0.60389999999999999</v>
      </c>
      <c r="E2807" s="19">
        <f>'Limiting Factor Scores'!E257</f>
        <v>2.29</v>
      </c>
      <c r="F2807" s="18">
        <f>'Limiting Factor Scores'!F257</f>
        <v>0.39024999999999999</v>
      </c>
      <c r="G2807" s="18">
        <f>'Limiting Factor Scores'!G257</f>
        <v>1.2355944975336672</v>
      </c>
      <c r="H2807" s="18">
        <f>'Limiting Factor Scores'!H257</f>
        <v>0.34386224529843806</v>
      </c>
      <c r="I2807" s="17">
        <f>LFAT!A8</f>
        <v>1</v>
      </c>
      <c r="J2807" s="16" t="str">
        <f>LFAT!B8</f>
        <v>Protect Land (Easement and Acquisition)</v>
      </c>
      <c r="K2807" s="16" t="str">
        <f>LFAT!D8</f>
        <v>I</v>
      </c>
      <c r="L2807" s="19">
        <f>LFAT!F8</f>
        <v>0.5</v>
      </c>
      <c r="M2807" s="16" t="str">
        <f>LFAT!G8</f>
        <v>CD</v>
      </c>
      <c r="N2807" s="19">
        <f>LFAT!I8</f>
        <v>0.5</v>
      </c>
      <c r="O2807" s="18">
        <f>LFAT!J8</f>
        <v>0.25</v>
      </c>
      <c r="P2807" s="18">
        <f t="shared" si="129"/>
        <v>9.7562499999999996E-2</v>
      </c>
      <c r="Q2807" s="18">
        <f t="shared" si="130"/>
        <v>0.30889862438341681</v>
      </c>
      <c r="R2807" s="18">
        <f t="shared" si="131"/>
        <v>8.5965561324609516E-2</v>
      </c>
    </row>
    <row r="2808" spans="1:18" ht="18" customHeight="1" x14ac:dyDescent="0.2">
      <c r="A2808" s="16" t="str">
        <f>'Limiting Factor Scores'!A258</f>
        <v>UGR17</v>
      </c>
      <c r="B2808" s="16" t="str">
        <f>'Limiting Factor Scores'!B258</f>
        <v>Upper Grande Ronde</v>
      </c>
      <c r="C2808" s="16" t="str">
        <f>'Limiting Factor Scores'!C258</f>
        <v>Altered Primary Productivity</v>
      </c>
      <c r="D2808" s="18">
        <f>'Limiting Factor Scores'!D258</f>
        <v>0.60389999999999999</v>
      </c>
      <c r="E2808" s="19">
        <f>'Limiting Factor Scores'!E258</f>
        <v>4.6399999999999997</v>
      </c>
      <c r="F2808" s="18">
        <f>'Limiting Factor Scores'!F258</f>
        <v>0.91900000000000004</v>
      </c>
      <c r="G2808" s="18">
        <f>'Limiting Factor Scores'!G258</f>
        <v>2.0177636203178686</v>
      </c>
      <c r="H2808" s="18">
        <f>'Limiting Factor Scores'!H258</f>
        <v>0.57785737313426089</v>
      </c>
      <c r="I2808" s="17">
        <f>LFAT!A15</f>
        <v>1</v>
      </c>
      <c r="J2808" s="16" t="str">
        <f>LFAT!B15</f>
        <v>Protect Land (Easement and Acquisition)</v>
      </c>
      <c r="K2808" s="16" t="str">
        <f>LFAT!D15</f>
        <v>I</v>
      </c>
      <c r="L2808" s="19">
        <f>LFAT!F15</f>
        <v>0.5</v>
      </c>
      <c r="M2808" s="16" t="str">
        <f>LFAT!G15</f>
        <v>CD</v>
      </c>
      <c r="N2808" s="19">
        <f>LFAT!I15</f>
        <v>0.5</v>
      </c>
      <c r="O2808" s="18">
        <f>LFAT!J15</f>
        <v>0.25</v>
      </c>
      <c r="P2808" s="18">
        <f t="shared" si="129"/>
        <v>0.22975000000000001</v>
      </c>
      <c r="Q2808" s="18">
        <f t="shared" si="130"/>
        <v>0.50444090507946715</v>
      </c>
      <c r="R2808" s="18">
        <f t="shared" si="131"/>
        <v>0.14446434328356522</v>
      </c>
    </row>
    <row r="2809" spans="1:18" ht="18" customHeight="1" x14ac:dyDescent="0.2">
      <c r="A2809" s="16" t="str">
        <f>'Limiting Factor Scores'!A259</f>
        <v>UGR17</v>
      </c>
      <c r="B2809" s="16" t="str">
        <f>'Limiting Factor Scores'!B259</f>
        <v>Upper Grande Ronde</v>
      </c>
      <c r="C2809" s="16" t="str">
        <f>'Limiting Factor Scores'!C259</f>
        <v>Anthropogenic Barriers</v>
      </c>
      <c r="D2809" s="18">
        <f>'Limiting Factor Scores'!D259</f>
        <v>0.60389999999999999</v>
      </c>
      <c r="E2809" s="19">
        <f>'Limiting Factor Scores'!E259</f>
        <v>2.4700000000000002</v>
      </c>
      <c r="F2809" s="18">
        <f>'Limiting Factor Scores'!F259</f>
        <v>0.43075000000000002</v>
      </c>
      <c r="G2809" s="18">
        <f>'Limiting Factor Scores'!G259</f>
        <v>1.3805466730955658</v>
      </c>
      <c r="H2809" s="18">
        <f>'Limiting Factor Scores'!H259</f>
        <v>0.43724124237782114</v>
      </c>
      <c r="I2809" s="17">
        <f>LFAT!A2</f>
        <v>1</v>
      </c>
      <c r="J2809" s="16" t="str">
        <f>LFAT!B2</f>
        <v>Protect Land (Easement and Acquisition)</v>
      </c>
      <c r="K2809" s="16" t="str">
        <f>LFAT!D2</f>
        <v>I</v>
      </c>
      <c r="L2809" s="19">
        <f>LFAT!F2</f>
        <v>0.5</v>
      </c>
      <c r="M2809" s="16" t="str">
        <f>LFAT!G2</f>
        <v>CD</v>
      </c>
      <c r="N2809" s="19">
        <f>LFAT!I2</f>
        <v>0.5</v>
      </c>
      <c r="O2809" s="18">
        <f>LFAT!J2</f>
        <v>0.25</v>
      </c>
      <c r="P2809" s="18">
        <f t="shared" si="129"/>
        <v>0.10768750000000001</v>
      </c>
      <c r="Q2809" s="18">
        <f t="shared" si="130"/>
        <v>0.34513666827389144</v>
      </c>
      <c r="R2809" s="18">
        <f t="shared" si="131"/>
        <v>0.10931031059445528</v>
      </c>
    </row>
    <row r="2810" spans="1:18" ht="18" customHeight="1" x14ac:dyDescent="0.2">
      <c r="A2810" s="16" t="str">
        <f>'Limiting Factor Scores'!A260</f>
        <v>UGR17</v>
      </c>
      <c r="B2810" s="16" t="str">
        <f>'Limiting Factor Scores'!B260</f>
        <v>Upper Grande Ronde</v>
      </c>
      <c r="C2810" s="16" t="str">
        <f>'Limiting Factor Scores'!C260</f>
        <v>Channel and Habitat Structure</v>
      </c>
      <c r="D2810" s="18">
        <f>'Limiting Factor Scores'!D260</f>
        <v>0.60389999999999999</v>
      </c>
      <c r="E2810" s="19">
        <f>'Limiting Factor Scores'!E260</f>
        <v>4.78</v>
      </c>
      <c r="F2810" s="18">
        <f>'Limiting Factor Scores'!F260</f>
        <v>0.95050000000000001</v>
      </c>
      <c r="G2810" s="18">
        <f>'Limiting Factor Scores'!G260</f>
        <v>5.0020605635477056</v>
      </c>
      <c r="H2810" s="18">
        <f>'Limiting Factor Scores'!H260</f>
        <v>1.5142713342799048</v>
      </c>
      <c r="I2810" s="17">
        <f>LFAT!A6</f>
        <v>1</v>
      </c>
      <c r="J2810" s="16" t="str">
        <f>LFAT!B6</f>
        <v>Protect Land (Easement and Acquisition)</v>
      </c>
      <c r="K2810" s="16" t="str">
        <f>LFAT!D6</f>
        <v>I</v>
      </c>
      <c r="L2810" s="19">
        <f>LFAT!F6</f>
        <v>0.5</v>
      </c>
      <c r="M2810" s="16" t="str">
        <f>LFAT!G6</f>
        <v>CD</v>
      </c>
      <c r="N2810" s="19">
        <f>LFAT!I6</f>
        <v>0.5</v>
      </c>
      <c r="O2810" s="18">
        <f>LFAT!J6</f>
        <v>0.25</v>
      </c>
      <c r="P2810" s="18">
        <f t="shared" si="129"/>
        <v>0.237625</v>
      </c>
      <c r="Q2810" s="18">
        <f t="shared" si="130"/>
        <v>1.2505151408869264</v>
      </c>
      <c r="R2810" s="18">
        <f t="shared" si="131"/>
        <v>0.3785678335699762</v>
      </c>
    </row>
    <row r="2811" spans="1:18" ht="18" customHeight="1" x14ac:dyDescent="0.2">
      <c r="A2811" s="16" t="str">
        <f>'Limiting Factor Scores'!A261</f>
        <v>UGR17</v>
      </c>
      <c r="B2811" s="16" t="str">
        <f>'Limiting Factor Scores'!B261</f>
        <v>Upper Grande Ronde</v>
      </c>
      <c r="C2811" s="16" t="str">
        <f>'Limiting Factor Scores'!C261</f>
        <v>Decreased Sediment Quantity</v>
      </c>
      <c r="D2811" s="18">
        <f>'Limiting Factor Scores'!D261</f>
        <v>0.60389999999999999</v>
      </c>
      <c r="E2811" s="19">
        <f>'Limiting Factor Scores'!E261</f>
        <v>3.62</v>
      </c>
      <c r="F2811" s="18">
        <f>'Limiting Factor Scores'!F261</f>
        <v>0.6895</v>
      </c>
      <c r="G2811" s="18">
        <f>'Limiting Factor Scores'!G261</f>
        <v>2.1563004376784525</v>
      </c>
      <c r="H2811" s="18">
        <f>'Limiting Factor Scores'!H261</f>
        <v>0.6423395938862354</v>
      </c>
      <c r="I2811" s="17">
        <f>LFAT!A9</f>
        <v>1</v>
      </c>
      <c r="J2811" s="16" t="str">
        <f>LFAT!B9</f>
        <v>Protect Land (Easement and Acquisition)</v>
      </c>
      <c r="K2811" s="16" t="str">
        <f>LFAT!D9</f>
        <v>I</v>
      </c>
      <c r="L2811" s="19">
        <f>LFAT!F9</f>
        <v>0.5</v>
      </c>
      <c r="M2811" s="16" t="str">
        <f>LFAT!G9</f>
        <v>CD</v>
      </c>
      <c r="N2811" s="19">
        <f>LFAT!I9</f>
        <v>0.5</v>
      </c>
      <c r="O2811" s="18">
        <f>LFAT!J9</f>
        <v>0.25</v>
      </c>
      <c r="P2811" s="18">
        <f t="shared" si="129"/>
        <v>0.172375</v>
      </c>
      <c r="Q2811" s="18">
        <f t="shared" si="130"/>
        <v>0.53907510941961312</v>
      </c>
      <c r="R2811" s="18">
        <f t="shared" si="131"/>
        <v>0.16058489847155885</v>
      </c>
    </row>
    <row r="2812" spans="1:18" ht="18" customHeight="1" x14ac:dyDescent="0.2">
      <c r="A2812" s="16" t="str">
        <f>'Limiting Factor Scores'!A262</f>
        <v>UGR17</v>
      </c>
      <c r="B2812" s="16" t="str">
        <f>'Limiting Factor Scores'!B262</f>
        <v>Upper Grande Ronde</v>
      </c>
      <c r="C2812" s="16" t="str">
        <f>'Limiting Factor Scores'!C262</f>
        <v>Decreased Water Quantity</v>
      </c>
      <c r="D2812" s="18">
        <f>'Limiting Factor Scores'!D262</f>
        <v>0.60389999999999999</v>
      </c>
      <c r="E2812" s="19">
        <f>'Limiting Factor Scores'!E262</f>
        <v>2.29</v>
      </c>
      <c r="F2812" s="18">
        <f>'Limiting Factor Scores'!F262</f>
        <v>0.39024999999999999</v>
      </c>
      <c r="G2812" s="18">
        <f>'Limiting Factor Scores'!G262</f>
        <v>1.765856441519339</v>
      </c>
      <c r="H2812" s="18">
        <f>'Limiting Factor Scores'!H262</f>
        <v>0.51036449565243502</v>
      </c>
      <c r="I2812" s="17">
        <f>LFAT!A7</f>
        <v>1</v>
      </c>
      <c r="J2812" s="16" t="str">
        <f>LFAT!B7</f>
        <v>Protect Land (Easement and Acquisition)</v>
      </c>
      <c r="K2812" s="16" t="str">
        <f>LFAT!D7</f>
        <v>I</v>
      </c>
      <c r="L2812" s="19">
        <f>LFAT!F7</f>
        <v>0.5</v>
      </c>
      <c r="M2812" s="16" t="str">
        <f>LFAT!G7</f>
        <v>CD</v>
      </c>
      <c r="N2812" s="19">
        <f>LFAT!I7</f>
        <v>0.5</v>
      </c>
      <c r="O2812" s="18">
        <f>LFAT!J7</f>
        <v>0.25</v>
      </c>
      <c r="P2812" s="18">
        <f t="shared" si="129"/>
        <v>9.7562499999999996E-2</v>
      </c>
      <c r="Q2812" s="18">
        <f t="shared" si="130"/>
        <v>0.44146411037983474</v>
      </c>
      <c r="R2812" s="18">
        <f t="shared" si="131"/>
        <v>0.12759112391310876</v>
      </c>
    </row>
    <row r="2813" spans="1:18" ht="18" customHeight="1" x14ac:dyDescent="0.2">
      <c r="A2813" s="16" t="str">
        <f>'Limiting Factor Scores'!A263</f>
        <v>UGR17</v>
      </c>
      <c r="B2813" s="16" t="str">
        <f>'Limiting Factor Scores'!B263</f>
        <v>Upper Grande Ronde</v>
      </c>
      <c r="C2813" s="16" t="str">
        <f>'Limiting Factor Scores'!C263</f>
        <v>Floodplain Condition</v>
      </c>
      <c r="D2813" s="18">
        <f>'Limiting Factor Scores'!D263</f>
        <v>0.60389999999999999</v>
      </c>
      <c r="E2813" s="19">
        <f>'Limiting Factor Scores'!E263</f>
        <v>2.89</v>
      </c>
      <c r="F2813" s="18">
        <f>'Limiting Factor Scores'!F263</f>
        <v>0.52524999999999999</v>
      </c>
      <c r="G2813" s="18">
        <f>'Limiting Factor Scores'!G263</f>
        <v>1.9281135874573705</v>
      </c>
      <c r="H2813" s="18">
        <f>'Limiting Factor Scores'!H263</f>
        <v>0.54743925380842495</v>
      </c>
      <c r="I2813" s="17">
        <f>LFAT!A4</f>
        <v>1</v>
      </c>
      <c r="J2813" s="16" t="str">
        <f>LFAT!B4</f>
        <v>Protect Land (Easement and Acquisition)</v>
      </c>
      <c r="K2813" s="16" t="str">
        <f>LFAT!D4</f>
        <v>I</v>
      </c>
      <c r="L2813" s="19">
        <f>LFAT!F4</f>
        <v>0.5</v>
      </c>
      <c r="M2813" s="16" t="str">
        <f>LFAT!G4</f>
        <v>CD</v>
      </c>
      <c r="N2813" s="19">
        <f>LFAT!I4</f>
        <v>0.5</v>
      </c>
      <c r="O2813" s="18">
        <f>LFAT!J4</f>
        <v>0.25</v>
      </c>
      <c r="P2813" s="18">
        <f t="shared" si="129"/>
        <v>0.1313125</v>
      </c>
      <c r="Q2813" s="18">
        <f t="shared" si="130"/>
        <v>0.48202839686434262</v>
      </c>
      <c r="R2813" s="18">
        <f t="shared" si="131"/>
        <v>0.13685981345210624</v>
      </c>
    </row>
    <row r="2814" spans="1:18" ht="18" customHeight="1" x14ac:dyDescent="0.2">
      <c r="A2814" s="16" t="str">
        <f>'Limiting Factor Scores'!A264</f>
        <v>UGR17</v>
      </c>
      <c r="B2814" s="16" t="str">
        <f>'Limiting Factor Scores'!B264</f>
        <v>Upper Grande Ronde</v>
      </c>
      <c r="C2814" s="16" t="str">
        <f>'Limiting Factor Scores'!C264</f>
        <v>Increased Sediment Quantity</v>
      </c>
      <c r="D2814" s="18">
        <f>'Limiting Factor Scores'!D264</f>
        <v>0.60389999999999999</v>
      </c>
      <c r="E2814" s="19">
        <f>'Limiting Factor Scores'!E264</f>
        <v>4.08</v>
      </c>
      <c r="F2814" s="18">
        <f>'Limiting Factor Scores'!F264</f>
        <v>0.79300000000000004</v>
      </c>
      <c r="G2814" s="18">
        <f>'Limiting Factor Scores'!G264</f>
        <v>1.7411170303722199</v>
      </c>
      <c r="H2814" s="18">
        <f>'Limiting Factor Scores'!H264</f>
        <v>0.5728240824031775</v>
      </c>
      <c r="I2814" s="17">
        <f>LFAT!A10</f>
        <v>1</v>
      </c>
      <c r="J2814" s="16" t="str">
        <f>LFAT!B10</f>
        <v>Protect Land (Easement and Acquisition)</v>
      </c>
      <c r="K2814" s="16" t="str">
        <f>LFAT!D10</f>
        <v>I</v>
      </c>
      <c r="L2814" s="19">
        <f>LFAT!F10</f>
        <v>0.5</v>
      </c>
      <c r="M2814" s="16" t="str">
        <f>LFAT!G10</f>
        <v>CD</v>
      </c>
      <c r="N2814" s="19">
        <f>LFAT!I10</f>
        <v>0.5</v>
      </c>
      <c r="O2814" s="18">
        <f>LFAT!J10</f>
        <v>0.25</v>
      </c>
      <c r="P2814" s="18">
        <f t="shared" si="129"/>
        <v>0.19825000000000001</v>
      </c>
      <c r="Q2814" s="18">
        <f t="shared" si="130"/>
        <v>0.43527925759305497</v>
      </c>
      <c r="R2814" s="18">
        <f t="shared" si="131"/>
        <v>0.14320602060079438</v>
      </c>
    </row>
    <row r="2815" spans="1:18" ht="18" customHeight="1" x14ac:dyDescent="0.2">
      <c r="A2815" s="16" t="str">
        <f>'Limiting Factor Scores'!A265</f>
        <v>UGR17</v>
      </c>
      <c r="B2815" s="16" t="str">
        <f>'Limiting Factor Scores'!B265</f>
        <v>Upper Grande Ronde</v>
      </c>
      <c r="C2815" s="16" t="str">
        <f>'Limiting Factor Scores'!C265</f>
        <v>Non-Native Species Interactions and Competition</v>
      </c>
      <c r="D2815" s="18">
        <f>'Limiting Factor Scores'!D265</f>
        <v>0.60389999999999999</v>
      </c>
      <c r="E2815" s="19">
        <f>'Limiting Factor Scores'!E265</f>
        <v>2.08</v>
      </c>
      <c r="F2815" s="18">
        <f>'Limiting Factor Scores'!F265</f>
        <v>0.34300000000000003</v>
      </c>
      <c r="G2815" s="18">
        <f>'Limiting Factor Scores'!G265</f>
        <v>0.83298946491122672</v>
      </c>
      <c r="H2815" s="18">
        <f>'Limiting Factor Scores'!H265</f>
        <v>0.29383962298313304</v>
      </c>
      <c r="I2815" s="17">
        <f>LFAT!A16</f>
        <v>1</v>
      </c>
      <c r="J2815" s="16" t="str">
        <f>LFAT!B16</f>
        <v>Protect Land (Easement and Acquisition)</v>
      </c>
      <c r="K2815" s="16" t="str">
        <f>LFAT!D16</f>
        <v>I</v>
      </c>
      <c r="L2815" s="19">
        <f>LFAT!F16</f>
        <v>0.5</v>
      </c>
      <c r="M2815" s="16" t="str">
        <f>LFAT!G16</f>
        <v>R</v>
      </c>
      <c r="N2815" s="19">
        <f>LFAT!I16</f>
        <v>0.1</v>
      </c>
      <c r="O2815" s="18">
        <f>LFAT!J16</f>
        <v>0.05</v>
      </c>
      <c r="P2815" s="18">
        <f t="shared" si="129"/>
        <v>1.7150000000000002E-2</v>
      </c>
      <c r="Q2815" s="18">
        <f t="shared" si="130"/>
        <v>4.1649473245561341E-2</v>
      </c>
      <c r="R2815" s="18">
        <f t="shared" si="131"/>
        <v>1.4691981149156652E-2</v>
      </c>
    </row>
    <row r="2816" spans="1:18" ht="18" customHeight="1" x14ac:dyDescent="0.2">
      <c r="A2816" s="16" t="str">
        <f>'Limiting Factor Scores'!A266</f>
        <v>UGR17</v>
      </c>
      <c r="B2816" s="16" t="str">
        <f>'Limiting Factor Scores'!B266</f>
        <v>Upper Grande Ronde</v>
      </c>
      <c r="C2816" s="16" t="str">
        <f>'Limiting Factor Scores'!C266</f>
        <v>Predation</v>
      </c>
      <c r="D2816" s="18">
        <f>'Limiting Factor Scores'!D266</f>
        <v>0.60389999999999999</v>
      </c>
      <c r="E2816" s="19">
        <f>'Limiting Factor Scores'!E266</f>
        <v>1.26</v>
      </c>
      <c r="F2816" s="18">
        <f>'Limiting Factor Scores'!F266</f>
        <v>0.1585</v>
      </c>
      <c r="G2816" s="18">
        <f>'Limiting Factor Scores'!G266</f>
        <v>0.51414320586469997</v>
      </c>
      <c r="H2816" s="18">
        <f>'Limiting Factor Scores'!H266</f>
        <v>0.15719655037964025</v>
      </c>
      <c r="I2816" s="17">
        <f>LFAT!A14</f>
        <v>1</v>
      </c>
      <c r="J2816" s="16" t="str">
        <f>LFAT!B14</f>
        <v>Protect Land (Easement and Acquisition)</v>
      </c>
      <c r="K2816" s="16" t="str">
        <f>LFAT!D14</f>
        <v>I</v>
      </c>
      <c r="L2816" s="19">
        <f>LFAT!F14</f>
        <v>0.5</v>
      </c>
      <c r="M2816" s="16" t="str">
        <f>LFAT!G14</f>
        <v>R</v>
      </c>
      <c r="N2816" s="19">
        <f>LFAT!I14</f>
        <v>0.1</v>
      </c>
      <c r="O2816" s="18">
        <f>LFAT!J14</f>
        <v>0.05</v>
      </c>
      <c r="P2816" s="18">
        <f t="shared" si="129"/>
        <v>7.9249999999999998E-3</v>
      </c>
      <c r="Q2816" s="18">
        <f t="shared" si="130"/>
        <v>2.5707160293234999E-2</v>
      </c>
      <c r="R2816" s="18">
        <f t="shared" si="131"/>
        <v>7.8598275189820134E-3</v>
      </c>
    </row>
    <row r="2817" spans="1:18" ht="18" customHeight="1" x14ac:dyDescent="0.2">
      <c r="A2817" s="16" t="str">
        <f>'Limiting Factor Scores'!A267</f>
        <v>UGR17</v>
      </c>
      <c r="B2817" s="16" t="str">
        <f>'Limiting Factor Scores'!B267</f>
        <v>Upper Grande Ronde</v>
      </c>
      <c r="C2817" s="16" t="str">
        <f>'Limiting Factor Scores'!C267</f>
        <v>Riparian Condition</v>
      </c>
      <c r="D2817" s="18">
        <f>'Limiting Factor Scores'!D267</f>
        <v>0.60389999999999999</v>
      </c>
      <c r="E2817" s="19">
        <f>'Limiting Factor Scores'!E267</f>
        <v>4.51</v>
      </c>
      <c r="F2817" s="18">
        <f>'Limiting Factor Scores'!F267</f>
        <v>0.88975000000000004</v>
      </c>
      <c r="G2817" s="18">
        <f>'Limiting Factor Scores'!G267</f>
        <v>3.3352221556391322</v>
      </c>
      <c r="H2817" s="18">
        <f>'Limiting Factor Scores'!H267</f>
        <v>1.0769044701997719</v>
      </c>
      <c r="I2817" s="17">
        <f>LFAT!A3</f>
        <v>1</v>
      </c>
      <c r="J2817" s="16" t="str">
        <f>LFAT!B3</f>
        <v>Protect Land (Easement and Acquisition)</v>
      </c>
      <c r="K2817" s="16" t="str">
        <f>LFAT!D3</f>
        <v>I</v>
      </c>
      <c r="L2817" s="19">
        <f>LFAT!F3</f>
        <v>0.5</v>
      </c>
      <c r="M2817" s="16" t="str">
        <f>LFAT!G3</f>
        <v>C</v>
      </c>
      <c r="N2817" s="19">
        <f>LFAT!I3</f>
        <v>1</v>
      </c>
      <c r="O2817" s="18">
        <f>LFAT!J3</f>
        <v>0.5</v>
      </c>
      <c r="P2817" s="18">
        <f t="shared" si="129"/>
        <v>0.44487500000000002</v>
      </c>
      <c r="Q2817" s="18">
        <f t="shared" si="130"/>
        <v>1.6676110778195661</v>
      </c>
      <c r="R2817" s="18">
        <f t="shared" si="131"/>
        <v>0.53845223509988593</v>
      </c>
    </row>
    <row r="2818" spans="1:18" ht="18" customHeight="1" x14ac:dyDescent="0.2">
      <c r="A2818" s="16" t="str">
        <f>'Limiting Factor Scores'!A268</f>
        <v>UGR17</v>
      </c>
      <c r="B2818" s="16" t="str">
        <f>'Limiting Factor Scores'!B268</f>
        <v>Upper Grande Ronde</v>
      </c>
      <c r="C2818" s="16" t="str">
        <f>'Limiting Factor Scores'!C268</f>
        <v>Side Channel and Wetland Habitat</v>
      </c>
      <c r="D2818" s="18">
        <f>'Limiting Factor Scores'!D268</f>
        <v>0.60389999999999999</v>
      </c>
      <c r="E2818" s="19">
        <f>'Limiting Factor Scores'!E268</f>
        <v>3.76</v>
      </c>
      <c r="F2818" s="18">
        <f>'Limiting Factor Scores'!F268</f>
        <v>0.72099999999999997</v>
      </c>
      <c r="G2818" s="18">
        <f>'Limiting Factor Scores'!G268</f>
        <v>3.3464514592535792</v>
      </c>
      <c r="H2818" s="18">
        <f>'Limiting Factor Scores'!H268</f>
        <v>0.97538485746363346</v>
      </c>
      <c r="I2818" s="17">
        <f>LFAT!A5</f>
        <v>1</v>
      </c>
      <c r="J2818" s="16" t="str">
        <f>LFAT!B5</f>
        <v>Protect Land (Easement and Acquisition)</v>
      </c>
      <c r="K2818" s="16" t="str">
        <f>LFAT!D5</f>
        <v>I</v>
      </c>
      <c r="L2818" s="19">
        <f>LFAT!F5</f>
        <v>0.5</v>
      </c>
      <c r="M2818" s="16" t="str">
        <f>LFAT!G5</f>
        <v>CD</v>
      </c>
      <c r="N2818" s="19">
        <f>LFAT!I5</f>
        <v>0.5</v>
      </c>
      <c r="O2818" s="18">
        <f>LFAT!J5</f>
        <v>0.25</v>
      </c>
      <c r="P2818" s="18">
        <f t="shared" ref="P2818:P2881" si="132">F2818*O2818</f>
        <v>0.18024999999999999</v>
      </c>
      <c r="Q2818" s="18">
        <f t="shared" ref="Q2818:Q2881" si="133">G2818*O2818</f>
        <v>0.83661286481339481</v>
      </c>
      <c r="R2818" s="18">
        <f t="shared" ref="R2818:R2881" si="134">H2818*O2818</f>
        <v>0.24384621436590836</v>
      </c>
    </row>
    <row r="2819" spans="1:18" ht="18" customHeight="1" x14ac:dyDescent="0.2">
      <c r="A2819" s="16" t="str">
        <f>'Limiting Factor Scores'!A269</f>
        <v>UGR17</v>
      </c>
      <c r="B2819" s="16" t="str">
        <f>'Limiting Factor Scores'!B269</f>
        <v>Upper Grande Ronde</v>
      </c>
      <c r="C2819" s="16" t="str">
        <f>'Limiting Factor Scores'!C269</f>
        <v>Summer Water Temperature</v>
      </c>
      <c r="D2819" s="18">
        <f>'Limiting Factor Scores'!D269</f>
        <v>0.60389999999999999</v>
      </c>
      <c r="E2819" s="19">
        <f>'Limiting Factor Scores'!E269</f>
        <v>3.17</v>
      </c>
      <c r="F2819" s="18">
        <f>'Limiting Factor Scores'!F269</f>
        <v>0.58825000000000005</v>
      </c>
      <c r="G2819" s="18">
        <f>'Limiting Factor Scores'!G269</f>
        <v>2.3649112220921085</v>
      </c>
      <c r="H2819" s="18">
        <f>'Limiting Factor Scores'!H269</f>
        <v>0.74007511484802713</v>
      </c>
      <c r="I2819" s="17">
        <f>LFAT!A11</f>
        <v>1</v>
      </c>
      <c r="J2819" s="16" t="str">
        <f>LFAT!B11</f>
        <v>Protect Land (Easement and Acquisition)</v>
      </c>
      <c r="K2819" s="16" t="str">
        <f>LFAT!D11</f>
        <v>I</v>
      </c>
      <c r="L2819" s="19">
        <f>LFAT!F11</f>
        <v>0.5</v>
      </c>
      <c r="M2819" s="16" t="str">
        <f>LFAT!G11</f>
        <v>R</v>
      </c>
      <c r="N2819" s="19">
        <f>LFAT!I11</f>
        <v>0.1</v>
      </c>
      <c r="O2819" s="18">
        <f>LFAT!J11</f>
        <v>0.05</v>
      </c>
      <c r="P2819" s="18">
        <f t="shared" si="132"/>
        <v>2.9412500000000005E-2</v>
      </c>
      <c r="Q2819" s="18">
        <f t="shared" si="133"/>
        <v>0.11824556110460543</v>
      </c>
      <c r="R2819" s="18">
        <f t="shared" si="134"/>
        <v>3.7003755742401355E-2</v>
      </c>
    </row>
    <row r="2820" spans="1:18" ht="18" customHeight="1" x14ac:dyDescent="0.2">
      <c r="A2820" s="16" t="str">
        <f>'Limiting Factor Scores'!A270</f>
        <v>UGR17</v>
      </c>
      <c r="B2820" s="16" t="str">
        <f>'Limiting Factor Scores'!B270</f>
        <v>Upper Grande Ronde</v>
      </c>
      <c r="C2820" s="16" t="str">
        <f>'Limiting Factor Scores'!C270</f>
        <v>Water Quality</v>
      </c>
      <c r="D2820" s="18">
        <f>'Limiting Factor Scores'!D270</f>
        <v>0.60389999999999999</v>
      </c>
      <c r="E2820" s="19">
        <f>'Limiting Factor Scores'!E270</f>
        <v>2</v>
      </c>
      <c r="F2820" s="18">
        <f>'Limiting Factor Scores'!F270</f>
        <v>0.32500000000000001</v>
      </c>
      <c r="G2820" s="18">
        <f>'Limiting Factor Scores'!G270</f>
        <v>1.1425572324512776</v>
      </c>
      <c r="H2820" s="18">
        <f>'Limiting Factor Scores'!H270</f>
        <v>0.31715426097949528</v>
      </c>
      <c r="I2820" s="17">
        <f>LFAT!A13</f>
        <v>1</v>
      </c>
      <c r="J2820" s="16" t="str">
        <f>LFAT!B13</f>
        <v>Protect Land (Easement and Acquisition)</v>
      </c>
      <c r="K2820" s="16" t="str">
        <f>LFAT!D13</f>
        <v>I</v>
      </c>
      <c r="L2820" s="19">
        <f>LFAT!F13</f>
        <v>0.5</v>
      </c>
      <c r="M2820" s="16" t="str">
        <f>LFAT!G13</f>
        <v>CD</v>
      </c>
      <c r="N2820" s="19">
        <f>LFAT!I13</f>
        <v>0.5</v>
      </c>
      <c r="O2820" s="18">
        <f>LFAT!J13</f>
        <v>0.25</v>
      </c>
      <c r="P2820" s="18">
        <f t="shared" si="132"/>
        <v>8.1250000000000003E-2</v>
      </c>
      <c r="Q2820" s="18">
        <f t="shared" si="133"/>
        <v>0.2856393081128194</v>
      </c>
      <c r="R2820" s="18">
        <f t="shared" si="134"/>
        <v>7.9288565244873821E-2</v>
      </c>
    </row>
    <row r="2821" spans="1:18" ht="18" customHeight="1" x14ac:dyDescent="0.2">
      <c r="A2821" s="16" t="str">
        <f>'Limiting Factor Scores'!A271</f>
        <v>UGR17</v>
      </c>
      <c r="B2821" s="16" t="str">
        <f>'Limiting Factor Scores'!B271</f>
        <v>Upper Grande Ronde</v>
      </c>
      <c r="C2821" s="16" t="str">
        <f>'Limiting Factor Scores'!C271</f>
        <v>Winter Water Temperature</v>
      </c>
      <c r="D2821" s="18">
        <f>'Limiting Factor Scores'!D271</f>
        <v>0.60389999999999999</v>
      </c>
      <c r="E2821" s="19">
        <f>'Limiting Factor Scores'!E271</f>
        <v>2.29</v>
      </c>
      <c r="F2821" s="18">
        <f>'Limiting Factor Scores'!F271</f>
        <v>0.39024999999999999</v>
      </c>
      <c r="G2821" s="18">
        <f>'Limiting Factor Scores'!G271</f>
        <v>1.1295421087836675</v>
      </c>
      <c r="H2821" s="18">
        <f>'Limiting Factor Scores'!H271</f>
        <v>0.3076529296880442</v>
      </c>
      <c r="I2821" s="17">
        <f>LFAT!A12</f>
        <v>1</v>
      </c>
      <c r="J2821" s="16" t="str">
        <f>LFAT!B12</f>
        <v>Protect Land (Easement and Acquisition)</v>
      </c>
      <c r="K2821" s="16" t="str">
        <f>LFAT!D12</f>
        <v>I</v>
      </c>
      <c r="L2821" s="19">
        <f>LFAT!F12</f>
        <v>0.5</v>
      </c>
      <c r="M2821" s="16" t="str">
        <f>LFAT!G12</f>
        <v>R</v>
      </c>
      <c r="N2821" s="19">
        <f>LFAT!I12</f>
        <v>0.1</v>
      </c>
      <c r="O2821" s="18">
        <f>LFAT!J12</f>
        <v>0.05</v>
      </c>
      <c r="P2821" s="18">
        <f t="shared" si="132"/>
        <v>1.9512500000000002E-2</v>
      </c>
      <c r="Q2821" s="18">
        <f t="shared" si="133"/>
        <v>5.6477105439183377E-2</v>
      </c>
      <c r="R2821" s="18">
        <f t="shared" si="134"/>
        <v>1.5382646484402211E-2</v>
      </c>
    </row>
    <row r="2822" spans="1:18" ht="18" customHeight="1" x14ac:dyDescent="0.2">
      <c r="A2822" s="16" t="str">
        <f>'Limiting Factor Scores'!A257</f>
        <v>UGR17</v>
      </c>
      <c r="B2822" s="16" t="str">
        <f>'Limiting Factor Scores'!B257</f>
        <v>Upper Grande Ronde</v>
      </c>
      <c r="C2822" s="16" t="str">
        <f>'Limiting Factor Scores'!C257</f>
        <v>Altered Flow Timing</v>
      </c>
      <c r="D2822" s="18">
        <f>'Limiting Factor Scores'!D257</f>
        <v>0.60389999999999999</v>
      </c>
      <c r="E2822" s="19">
        <f>'Limiting Factor Scores'!E257</f>
        <v>2.29</v>
      </c>
      <c r="F2822" s="18">
        <f>'Limiting Factor Scores'!F257</f>
        <v>0.39024999999999999</v>
      </c>
      <c r="G2822" s="18">
        <f>'Limiting Factor Scores'!G257</f>
        <v>1.2355944975336672</v>
      </c>
      <c r="H2822" s="18">
        <f>'Limiting Factor Scores'!H257</f>
        <v>0.34386224529843806</v>
      </c>
      <c r="I2822" s="17">
        <f>LFAT!A23</f>
        <v>2</v>
      </c>
      <c r="J2822" s="16" t="str">
        <f>LFAT!B23</f>
        <v>Instream Complexity Improvement</v>
      </c>
      <c r="K2822" s="16" t="str">
        <f>LFAT!D23</f>
        <v>N</v>
      </c>
      <c r="L2822" s="19">
        <f>LFAT!F23</f>
        <v>0.1</v>
      </c>
      <c r="M2822" s="16" t="str">
        <f>LFAT!G23</f>
        <v>CD</v>
      </c>
      <c r="N2822" s="19">
        <f>LFAT!I23</f>
        <v>0.5</v>
      </c>
      <c r="O2822" s="18">
        <f>LFAT!J23</f>
        <v>0.05</v>
      </c>
      <c r="P2822" s="18">
        <f t="shared" si="132"/>
        <v>1.9512500000000002E-2</v>
      </c>
      <c r="Q2822" s="18">
        <f t="shared" si="133"/>
        <v>6.1779724876683366E-2</v>
      </c>
      <c r="R2822" s="18">
        <f t="shared" si="134"/>
        <v>1.7193112264921904E-2</v>
      </c>
    </row>
    <row r="2823" spans="1:18" ht="18" customHeight="1" x14ac:dyDescent="0.2">
      <c r="A2823" s="16" t="str">
        <f>'Limiting Factor Scores'!A258</f>
        <v>UGR17</v>
      </c>
      <c r="B2823" s="16" t="str">
        <f>'Limiting Factor Scores'!B258</f>
        <v>Upper Grande Ronde</v>
      </c>
      <c r="C2823" s="16" t="str">
        <f>'Limiting Factor Scores'!C258</f>
        <v>Altered Primary Productivity</v>
      </c>
      <c r="D2823" s="18">
        <f>'Limiting Factor Scores'!D258</f>
        <v>0.60389999999999999</v>
      </c>
      <c r="E2823" s="19">
        <f>'Limiting Factor Scores'!E258</f>
        <v>4.6399999999999997</v>
      </c>
      <c r="F2823" s="18">
        <f>'Limiting Factor Scores'!F258</f>
        <v>0.91900000000000004</v>
      </c>
      <c r="G2823" s="18">
        <f>'Limiting Factor Scores'!G258</f>
        <v>2.0177636203178686</v>
      </c>
      <c r="H2823" s="18">
        <f>'Limiting Factor Scores'!H258</f>
        <v>0.57785737313426089</v>
      </c>
      <c r="I2823" s="17">
        <f>LFAT!A30</f>
        <v>2</v>
      </c>
      <c r="J2823" s="16" t="str">
        <f>LFAT!B30</f>
        <v>Instream Complexity Improvement</v>
      </c>
      <c r="K2823" s="16" t="str">
        <f>LFAT!D30</f>
        <v>N</v>
      </c>
      <c r="L2823" s="19">
        <f>LFAT!F30</f>
        <v>0.1</v>
      </c>
      <c r="M2823" s="16" t="str">
        <f>LFAT!G30</f>
        <v>R</v>
      </c>
      <c r="N2823" s="19">
        <f>LFAT!I30</f>
        <v>0.1</v>
      </c>
      <c r="O2823" s="18">
        <f>LFAT!J30</f>
        <v>0.01</v>
      </c>
      <c r="P2823" s="18">
        <f t="shared" si="132"/>
        <v>9.1900000000000003E-3</v>
      </c>
      <c r="Q2823" s="18">
        <f t="shared" si="133"/>
        <v>2.0177636203178688E-2</v>
      </c>
      <c r="R2823" s="18">
        <f t="shared" si="134"/>
        <v>5.7785737313426093E-3</v>
      </c>
    </row>
    <row r="2824" spans="1:18" ht="18" customHeight="1" x14ac:dyDescent="0.2">
      <c r="A2824" s="16" t="str">
        <f>'Limiting Factor Scores'!A259</f>
        <v>UGR17</v>
      </c>
      <c r="B2824" s="16" t="str">
        <f>'Limiting Factor Scores'!B259</f>
        <v>Upper Grande Ronde</v>
      </c>
      <c r="C2824" s="16" t="str">
        <f>'Limiting Factor Scores'!C259</f>
        <v>Anthropogenic Barriers</v>
      </c>
      <c r="D2824" s="18">
        <f>'Limiting Factor Scores'!D259</f>
        <v>0.60389999999999999</v>
      </c>
      <c r="E2824" s="19">
        <f>'Limiting Factor Scores'!E259</f>
        <v>2.4700000000000002</v>
      </c>
      <c r="F2824" s="18">
        <f>'Limiting Factor Scores'!F259</f>
        <v>0.43075000000000002</v>
      </c>
      <c r="G2824" s="18">
        <f>'Limiting Factor Scores'!G259</f>
        <v>1.3805466730955658</v>
      </c>
      <c r="H2824" s="18">
        <f>'Limiting Factor Scores'!H259</f>
        <v>0.43724124237782114</v>
      </c>
      <c r="I2824" s="17">
        <f>LFAT!A17</f>
        <v>2</v>
      </c>
      <c r="J2824" s="16" t="str">
        <f>LFAT!B17</f>
        <v>Instream Complexity Improvement</v>
      </c>
      <c r="K2824" s="16" t="str">
        <f>LFAT!D17</f>
        <v>N</v>
      </c>
      <c r="L2824" s="19">
        <f>LFAT!F17</f>
        <v>0.1</v>
      </c>
      <c r="M2824" s="16" t="str">
        <f>LFAT!G17</f>
        <v>R</v>
      </c>
      <c r="N2824" s="19">
        <f>LFAT!I17</f>
        <v>0.1</v>
      </c>
      <c r="O2824" s="18">
        <f>LFAT!J17</f>
        <v>0.01</v>
      </c>
      <c r="P2824" s="18">
        <f t="shared" si="132"/>
        <v>4.3075000000000006E-3</v>
      </c>
      <c r="Q2824" s="18">
        <f t="shared" si="133"/>
        <v>1.3805466730955658E-2</v>
      </c>
      <c r="R2824" s="18">
        <f t="shared" si="134"/>
        <v>4.3724124237782113E-3</v>
      </c>
    </row>
    <row r="2825" spans="1:18" ht="18" customHeight="1" x14ac:dyDescent="0.2">
      <c r="A2825" s="16" t="str">
        <f>'Limiting Factor Scores'!A260</f>
        <v>UGR17</v>
      </c>
      <c r="B2825" s="16" t="str">
        <f>'Limiting Factor Scores'!B260</f>
        <v>Upper Grande Ronde</v>
      </c>
      <c r="C2825" s="16" t="str">
        <f>'Limiting Factor Scores'!C260</f>
        <v>Channel and Habitat Structure</v>
      </c>
      <c r="D2825" s="18">
        <f>'Limiting Factor Scores'!D260</f>
        <v>0.60389999999999999</v>
      </c>
      <c r="E2825" s="19">
        <f>'Limiting Factor Scores'!E260</f>
        <v>4.78</v>
      </c>
      <c r="F2825" s="18">
        <f>'Limiting Factor Scores'!F260</f>
        <v>0.95050000000000001</v>
      </c>
      <c r="G2825" s="18">
        <f>'Limiting Factor Scores'!G260</f>
        <v>5.0020605635477056</v>
      </c>
      <c r="H2825" s="18">
        <f>'Limiting Factor Scores'!H260</f>
        <v>1.5142713342799048</v>
      </c>
      <c r="I2825" s="17">
        <f>LFAT!A21</f>
        <v>2</v>
      </c>
      <c r="J2825" s="16" t="str">
        <f>LFAT!B21</f>
        <v>Instream Complexity Improvement</v>
      </c>
      <c r="K2825" s="16" t="str">
        <f>LFAT!D21</f>
        <v>D</v>
      </c>
      <c r="L2825" s="19">
        <f>LFAT!F21</f>
        <v>1</v>
      </c>
      <c r="M2825" s="16" t="str">
        <f>LFAT!G21</f>
        <v>C</v>
      </c>
      <c r="N2825" s="19">
        <f>LFAT!I21</f>
        <v>1</v>
      </c>
      <c r="O2825" s="18">
        <f>LFAT!J21</f>
        <v>1</v>
      </c>
      <c r="P2825" s="18">
        <f t="shared" si="132"/>
        <v>0.95050000000000001</v>
      </c>
      <c r="Q2825" s="18">
        <f t="shared" si="133"/>
        <v>5.0020605635477056</v>
      </c>
      <c r="R2825" s="18">
        <f t="shared" si="134"/>
        <v>1.5142713342799048</v>
      </c>
    </row>
    <row r="2826" spans="1:18" ht="18" customHeight="1" x14ac:dyDescent="0.2">
      <c r="A2826" s="16" t="str">
        <f>'Limiting Factor Scores'!A261</f>
        <v>UGR17</v>
      </c>
      <c r="B2826" s="16" t="str">
        <f>'Limiting Factor Scores'!B261</f>
        <v>Upper Grande Ronde</v>
      </c>
      <c r="C2826" s="16" t="str">
        <f>'Limiting Factor Scores'!C261</f>
        <v>Decreased Sediment Quantity</v>
      </c>
      <c r="D2826" s="18">
        <f>'Limiting Factor Scores'!D261</f>
        <v>0.60389999999999999</v>
      </c>
      <c r="E2826" s="19">
        <f>'Limiting Factor Scores'!E261</f>
        <v>3.62</v>
      </c>
      <c r="F2826" s="18">
        <f>'Limiting Factor Scores'!F261</f>
        <v>0.6895</v>
      </c>
      <c r="G2826" s="18">
        <f>'Limiting Factor Scores'!G261</f>
        <v>2.1563004376784525</v>
      </c>
      <c r="H2826" s="18">
        <f>'Limiting Factor Scores'!H261</f>
        <v>0.6423395938862354</v>
      </c>
      <c r="I2826" s="17">
        <f>LFAT!A24</f>
        <v>2</v>
      </c>
      <c r="J2826" s="16" t="str">
        <f>LFAT!B24</f>
        <v>Instream Complexity Improvement</v>
      </c>
      <c r="K2826" s="16" t="str">
        <f>LFAT!D24</f>
        <v>I</v>
      </c>
      <c r="L2826" s="19">
        <f>LFAT!F24</f>
        <v>0.5</v>
      </c>
      <c r="M2826" s="16" t="str">
        <f>LFAT!G24</f>
        <v>CD</v>
      </c>
      <c r="N2826" s="19">
        <f>LFAT!I24</f>
        <v>0.5</v>
      </c>
      <c r="O2826" s="18">
        <f>LFAT!J24</f>
        <v>0.25</v>
      </c>
      <c r="P2826" s="18">
        <f t="shared" si="132"/>
        <v>0.172375</v>
      </c>
      <c r="Q2826" s="18">
        <f t="shared" si="133"/>
        <v>0.53907510941961312</v>
      </c>
      <c r="R2826" s="18">
        <f t="shared" si="134"/>
        <v>0.16058489847155885</v>
      </c>
    </row>
    <row r="2827" spans="1:18" ht="18" customHeight="1" x14ac:dyDescent="0.2">
      <c r="A2827" s="16" t="str">
        <f>'Limiting Factor Scores'!A262</f>
        <v>UGR17</v>
      </c>
      <c r="B2827" s="16" t="str">
        <f>'Limiting Factor Scores'!B262</f>
        <v>Upper Grande Ronde</v>
      </c>
      <c r="C2827" s="16" t="str">
        <f>'Limiting Factor Scores'!C262</f>
        <v>Decreased Water Quantity</v>
      </c>
      <c r="D2827" s="18">
        <f>'Limiting Factor Scores'!D262</f>
        <v>0.60389999999999999</v>
      </c>
      <c r="E2827" s="19">
        <f>'Limiting Factor Scores'!E262</f>
        <v>2.29</v>
      </c>
      <c r="F2827" s="18">
        <f>'Limiting Factor Scores'!F262</f>
        <v>0.39024999999999999</v>
      </c>
      <c r="G2827" s="18">
        <f>'Limiting Factor Scores'!G262</f>
        <v>1.765856441519339</v>
      </c>
      <c r="H2827" s="18">
        <f>'Limiting Factor Scores'!H262</f>
        <v>0.51036449565243502</v>
      </c>
      <c r="I2827" s="17">
        <f>LFAT!A22</f>
        <v>2</v>
      </c>
      <c r="J2827" s="16" t="str">
        <f>LFAT!B22</f>
        <v>Instream Complexity Improvement</v>
      </c>
      <c r="K2827" s="16" t="str">
        <f>LFAT!D22</f>
        <v>N</v>
      </c>
      <c r="L2827" s="19">
        <f>LFAT!F22</f>
        <v>0.1</v>
      </c>
      <c r="M2827" s="16" t="str">
        <f>LFAT!G22</f>
        <v>R</v>
      </c>
      <c r="N2827" s="19">
        <f>LFAT!I22</f>
        <v>0.1</v>
      </c>
      <c r="O2827" s="18">
        <f>LFAT!J22</f>
        <v>0.01</v>
      </c>
      <c r="P2827" s="18">
        <f t="shared" si="132"/>
        <v>3.9025000000000002E-3</v>
      </c>
      <c r="Q2827" s="18">
        <f t="shared" si="133"/>
        <v>1.7658564415193392E-2</v>
      </c>
      <c r="R2827" s="18">
        <f t="shared" si="134"/>
        <v>5.1036449565243502E-3</v>
      </c>
    </row>
    <row r="2828" spans="1:18" ht="18" customHeight="1" x14ac:dyDescent="0.2">
      <c r="A2828" s="16" t="str">
        <f>'Limiting Factor Scores'!A263</f>
        <v>UGR17</v>
      </c>
      <c r="B2828" s="16" t="str">
        <f>'Limiting Factor Scores'!B263</f>
        <v>Upper Grande Ronde</v>
      </c>
      <c r="C2828" s="16" t="str">
        <f>'Limiting Factor Scores'!C263</f>
        <v>Floodplain Condition</v>
      </c>
      <c r="D2828" s="18">
        <f>'Limiting Factor Scores'!D263</f>
        <v>0.60389999999999999</v>
      </c>
      <c r="E2828" s="19">
        <f>'Limiting Factor Scores'!E263</f>
        <v>2.89</v>
      </c>
      <c r="F2828" s="18">
        <f>'Limiting Factor Scores'!F263</f>
        <v>0.52524999999999999</v>
      </c>
      <c r="G2828" s="18">
        <f>'Limiting Factor Scores'!G263</f>
        <v>1.9281135874573705</v>
      </c>
      <c r="H2828" s="18">
        <f>'Limiting Factor Scores'!H263</f>
        <v>0.54743925380842495</v>
      </c>
      <c r="I2828" s="17">
        <f>LFAT!A19</f>
        <v>2</v>
      </c>
      <c r="J2828" s="16" t="str">
        <f>LFAT!B19</f>
        <v>Instream Complexity Improvement</v>
      </c>
      <c r="K2828" s="16" t="str">
        <f>LFAT!D19</f>
        <v>I</v>
      </c>
      <c r="L2828" s="19">
        <f>LFAT!F19</f>
        <v>0.5</v>
      </c>
      <c r="M2828" s="16" t="str">
        <f>LFAT!G19</f>
        <v>C</v>
      </c>
      <c r="N2828" s="19">
        <f>LFAT!I19</f>
        <v>1</v>
      </c>
      <c r="O2828" s="18">
        <f>LFAT!J19</f>
        <v>0.5</v>
      </c>
      <c r="P2828" s="18">
        <f t="shared" si="132"/>
        <v>0.262625</v>
      </c>
      <c r="Q2828" s="18">
        <f t="shared" si="133"/>
        <v>0.96405679372868525</v>
      </c>
      <c r="R2828" s="18">
        <f t="shared" si="134"/>
        <v>0.27371962690421248</v>
      </c>
    </row>
    <row r="2829" spans="1:18" ht="18" customHeight="1" x14ac:dyDescent="0.2">
      <c r="A2829" s="16" t="str">
        <f>'Limiting Factor Scores'!A264</f>
        <v>UGR17</v>
      </c>
      <c r="B2829" s="16" t="str">
        <f>'Limiting Factor Scores'!B264</f>
        <v>Upper Grande Ronde</v>
      </c>
      <c r="C2829" s="16" t="str">
        <f>'Limiting Factor Scores'!C264</f>
        <v>Increased Sediment Quantity</v>
      </c>
      <c r="D2829" s="18">
        <f>'Limiting Factor Scores'!D264</f>
        <v>0.60389999999999999</v>
      </c>
      <c r="E2829" s="19">
        <f>'Limiting Factor Scores'!E264</f>
        <v>4.08</v>
      </c>
      <c r="F2829" s="18">
        <f>'Limiting Factor Scores'!F264</f>
        <v>0.79300000000000004</v>
      </c>
      <c r="G2829" s="18">
        <f>'Limiting Factor Scores'!G264</f>
        <v>1.7411170303722199</v>
      </c>
      <c r="H2829" s="18">
        <f>'Limiting Factor Scores'!H264</f>
        <v>0.5728240824031775</v>
      </c>
      <c r="I2829" s="17">
        <f>LFAT!A25</f>
        <v>2</v>
      </c>
      <c r="J2829" s="16" t="str">
        <f>LFAT!B25</f>
        <v>Instream Complexity Improvement</v>
      </c>
      <c r="K2829" s="16" t="str">
        <f>LFAT!D25</f>
        <v>I</v>
      </c>
      <c r="L2829" s="19">
        <f>LFAT!F25</f>
        <v>0.5</v>
      </c>
      <c r="M2829" s="16" t="str">
        <f>LFAT!G25</f>
        <v>C</v>
      </c>
      <c r="N2829" s="19">
        <f>LFAT!I25</f>
        <v>1</v>
      </c>
      <c r="O2829" s="18">
        <f>LFAT!J25</f>
        <v>0.5</v>
      </c>
      <c r="P2829" s="18">
        <f t="shared" si="132"/>
        <v>0.39650000000000002</v>
      </c>
      <c r="Q2829" s="18">
        <f t="shared" si="133"/>
        <v>0.87055851518610994</v>
      </c>
      <c r="R2829" s="18">
        <f t="shared" si="134"/>
        <v>0.28641204120158875</v>
      </c>
    </row>
    <row r="2830" spans="1:18" ht="18" customHeight="1" x14ac:dyDescent="0.2">
      <c r="A2830" s="16" t="str">
        <f>'Limiting Factor Scores'!A265</f>
        <v>UGR17</v>
      </c>
      <c r="B2830" s="16" t="str">
        <f>'Limiting Factor Scores'!B265</f>
        <v>Upper Grande Ronde</v>
      </c>
      <c r="C2830" s="16" t="str">
        <f>'Limiting Factor Scores'!C265</f>
        <v>Non-Native Species Interactions and Competition</v>
      </c>
      <c r="D2830" s="18">
        <f>'Limiting Factor Scores'!D265</f>
        <v>0.60389999999999999</v>
      </c>
      <c r="E2830" s="19">
        <f>'Limiting Factor Scores'!E265</f>
        <v>2.08</v>
      </c>
      <c r="F2830" s="18">
        <f>'Limiting Factor Scores'!F265</f>
        <v>0.34300000000000003</v>
      </c>
      <c r="G2830" s="18">
        <f>'Limiting Factor Scores'!G265</f>
        <v>0.83298946491122672</v>
      </c>
      <c r="H2830" s="18">
        <f>'Limiting Factor Scores'!H265</f>
        <v>0.29383962298313304</v>
      </c>
      <c r="I2830" s="17">
        <f>LFAT!A31</f>
        <v>2</v>
      </c>
      <c r="J2830" s="16" t="str">
        <f>LFAT!B31</f>
        <v>Instream Complexity Improvement</v>
      </c>
      <c r="K2830" s="16" t="str">
        <f>LFAT!D31</f>
        <v>I</v>
      </c>
      <c r="L2830" s="19">
        <f>LFAT!F31</f>
        <v>0.5</v>
      </c>
      <c r="M2830" s="16" t="str">
        <f>LFAT!G31</f>
        <v>CD</v>
      </c>
      <c r="N2830" s="19">
        <f>LFAT!I31</f>
        <v>0.5</v>
      </c>
      <c r="O2830" s="18">
        <f>LFAT!J31</f>
        <v>0.25</v>
      </c>
      <c r="P2830" s="18">
        <f t="shared" si="132"/>
        <v>8.5750000000000007E-2</v>
      </c>
      <c r="Q2830" s="18">
        <f t="shared" si="133"/>
        <v>0.20824736622780668</v>
      </c>
      <c r="R2830" s="18">
        <f t="shared" si="134"/>
        <v>7.345990574578326E-2</v>
      </c>
    </row>
    <row r="2831" spans="1:18" ht="18" customHeight="1" x14ac:dyDescent="0.2">
      <c r="A2831" s="16" t="str">
        <f>'Limiting Factor Scores'!A266</f>
        <v>UGR17</v>
      </c>
      <c r="B2831" s="16" t="str">
        <f>'Limiting Factor Scores'!B266</f>
        <v>Upper Grande Ronde</v>
      </c>
      <c r="C2831" s="16" t="str">
        <f>'Limiting Factor Scores'!C266</f>
        <v>Predation</v>
      </c>
      <c r="D2831" s="18">
        <f>'Limiting Factor Scores'!D266</f>
        <v>0.60389999999999999</v>
      </c>
      <c r="E2831" s="19">
        <f>'Limiting Factor Scores'!E266</f>
        <v>1.26</v>
      </c>
      <c r="F2831" s="18">
        <f>'Limiting Factor Scores'!F266</f>
        <v>0.1585</v>
      </c>
      <c r="G2831" s="18">
        <f>'Limiting Factor Scores'!G266</f>
        <v>0.51414320586469997</v>
      </c>
      <c r="H2831" s="18">
        <f>'Limiting Factor Scores'!H266</f>
        <v>0.15719655037964025</v>
      </c>
      <c r="I2831" s="17">
        <f>LFAT!A29</f>
        <v>2</v>
      </c>
      <c r="J2831" s="16" t="str">
        <f>LFAT!B29</f>
        <v>Instream Complexity Improvement</v>
      </c>
      <c r="K2831" s="16" t="str">
        <f>LFAT!D29</f>
        <v>I</v>
      </c>
      <c r="L2831" s="19">
        <f>LFAT!F29</f>
        <v>0.5</v>
      </c>
      <c r="M2831" s="16" t="str">
        <f>LFAT!G29</f>
        <v>CD</v>
      </c>
      <c r="N2831" s="19">
        <f>LFAT!I29</f>
        <v>0.5</v>
      </c>
      <c r="O2831" s="18">
        <f>LFAT!J29</f>
        <v>0.25</v>
      </c>
      <c r="P2831" s="18">
        <f t="shared" si="132"/>
        <v>3.9625E-2</v>
      </c>
      <c r="Q2831" s="18">
        <f t="shared" si="133"/>
        <v>0.12853580146617499</v>
      </c>
      <c r="R2831" s="18">
        <f t="shared" si="134"/>
        <v>3.9299137594910064E-2</v>
      </c>
    </row>
    <row r="2832" spans="1:18" ht="18" customHeight="1" x14ac:dyDescent="0.2">
      <c r="A2832" s="16" t="str">
        <f>'Limiting Factor Scores'!A267</f>
        <v>UGR17</v>
      </c>
      <c r="B2832" s="16" t="str">
        <f>'Limiting Factor Scores'!B267</f>
        <v>Upper Grande Ronde</v>
      </c>
      <c r="C2832" s="16" t="str">
        <f>'Limiting Factor Scores'!C267</f>
        <v>Riparian Condition</v>
      </c>
      <c r="D2832" s="18">
        <f>'Limiting Factor Scores'!D267</f>
        <v>0.60389999999999999</v>
      </c>
      <c r="E2832" s="19">
        <f>'Limiting Factor Scores'!E267</f>
        <v>4.51</v>
      </c>
      <c r="F2832" s="18">
        <f>'Limiting Factor Scores'!F267</f>
        <v>0.88975000000000004</v>
      </c>
      <c r="G2832" s="18">
        <f>'Limiting Factor Scores'!G267</f>
        <v>3.3352221556391322</v>
      </c>
      <c r="H2832" s="18">
        <f>'Limiting Factor Scores'!H267</f>
        <v>1.0769044701997719</v>
      </c>
      <c r="I2832" s="17">
        <f>LFAT!A18</f>
        <v>2</v>
      </c>
      <c r="J2832" s="16" t="str">
        <f>LFAT!B18</f>
        <v>Instream Complexity Improvement</v>
      </c>
      <c r="K2832" s="16" t="str">
        <f>LFAT!D18</f>
        <v>I</v>
      </c>
      <c r="L2832" s="19">
        <f>LFAT!F18</f>
        <v>0.5</v>
      </c>
      <c r="M2832" s="16" t="str">
        <f>LFAT!G18</f>
        <v>CD</v>
      </c>
      <c r="N2832" s="19">
        <f>LFAT!I18</f>
        <v>0.5</v>
      </c>
      <c r="O2832" s="18">
        <f>LFAT!J18</f>
        <v>0.25</v>
      </c>
      <c r="P2832" s="18">
        <f t="shared" si="132"/>
        <v>0.22243750000000001</v>
      </c>
      <c r="Q2832" s="18">
        <f t="shared" si="133"/>
        <v>0.83380553890978304</v>
      </c>
      <c r="R2832" s="18">
        <f t="shared" si="134"/>
        <v>0.26922611754994297</v>
      </c>
    </row>
    <row r="2833" spans="1:18" ht="18" customHeight="1" x14ac:dyDescent="0.2">
      <c r="A2833" s="16" t="str">
        <f>'Limiting Factor Scores'!A268</f>
        <v>UGR17</v>
      </c>
      <c r="B2833" s="16" t="str">
        <f>'Limiting Factor Scores'!B268</f>
        <v>Upper Grande Ronde</v>
      </c>
      <c r="C2833" s="16" t="str">
        <f>'Limiting Factor Scores'!C268</f>
        <v>Side Channel and Wetland Habitat</v>
      </c>
      <c r="D2833" s="18">
        <f>'Limiting Factor Scores'!D268</f>
        <v>0.60389999999999999</v>
      </c>
      <c r="E2833" s="19">
        <f>'Limiting Factor Scores'!E268</f>
        <v>3.76</v>
      </c>
      <c r="F2833" s="18">
        <f>'Limiting Factor Scores'!F268</f>
        <v>0.72099999999999997</v>
      </c>
      <c r="G2833" s="18">
        <f>'Limiting Factor Scores'!G268</f>
        <v>3.3464514592535792</v>
      </c>
      <c r="H2833" s="18">
        <f>'Limiting Factor Scores'!H268</f>
        <v>0.97538485746363346</v>
      </c>
      <c r="I2833" s="17">
        <f>LFAT!A20</f>
        <v>2</v>
      </c>
      <c r="J2833" s="16" t="str">
        <f>LFAT!B20</f>
        <v>Instream Complexity Improvement</v>
      </c>
      <c r="K2833" s="16" t="str">
        <f>LFAT!D20</f>
        <v>D</v>
      </c>
      <c r="L2833" s="19">
        <f>LFAT!F20</f>
        <v>1</v>
      </c>
      <c r="M2833" s="16" t="str">
        <f>LFAT!G20</f>
        <v>C</v>
      </c>
      <c r="N2833" s="19">
        <f>LFAT!I20</f>
        <v>1</v>
      </c>
      <c r="O2833" s="18">
        <f>LFAT!J20</f>
        <v>1</v>
      </c>
      <c r="P2833" s="18">
        <f t="shared" si="132"/>
        <v>0.72099999999999997</v>
      </c>
      <c r="Q2833" s="18">
        <f t="shared" si="133"/>
        <v>3.3464514592535792</v>
      </c>
      <c r="R2833" s="18">
        <f t="shared" si="134"/>
        <v>0.97538485746363346</v>
      </c>
    </row>
    <row r="2834" spans="1:18" ht="18" customHeight="1" x14ac:dyDescent="0.2">
      <c r="A2834" s="16" t="str">
        <f>'Limiting Factor Scores'!A269</f>
        <v>UGR17</v>
      </c>
      <c r="B2834" s="16" t="str">
        <f>'Limiting Factor Scores'!B269</f>
        <v>Upper Grande Ronde</v>
      </c>
      <c r="C2834" s="16" t="str">
        <f>'Limiting Factor Scores'!C269</f>
        <v>Summer Water Temperature</v>
      </c>
      <c r="D2834" s="18">
        <f>'Limiting Factor Scores'!D269</f>
        <v>0.60389999999999999</v>
      </c>
      <c r="E2834" s="19">
        <f>'Limiting Factor Scores'!E269</f>
        <v>3.17</v>
      </c>
      <c r="F2834" s="18">
        <f>'Limiting Factor Scores'!F269</f>
        <v>0.58825000000000005</v>
      </c>
      <c r="G2834" s="18">
        <f>'Limiting Factor Scores'!G269</f>
        <v>2.3649112220921085</v>
      </c>
      <c r="H2834" s="18">
        <f>'Limiting Factor Scores'!H269</f>
        <v>0.74007511484802713</v>
      </c>
      <c r="I2834" s="17">
        <f>LFAT!A26</f>
        <v>2</v>
      </c>
      <c r="J2834" s="16" t="str">
        <f>LFAT!B26</f>
        <v>Instream Complexity Improvement</v>
      </c>
      <c r="K2834" s="16" t="str">
        <f>LFAT!D26</f>
        <v>I</v>
      </c>
      <c r="L2834" s="19">
        <f>LFAT!F26</f>
        <v>0.5</v>
      </c>
      <c r="M2834" s="16" t="str">
        <f>LFAT!G26</f>
        <v>CD</v>
      </c>
      <c r="N2834" s="19">
        <f>LFAT!I26</f>
        <v>0.5</v>
      </c>
      <c r="O2834" s="18">
        <f>LFAT!J26</f>
        <v>0.25</v>
      </c>
      <c r="P2834" s="18">
        <f t="shared" si="132"/>
        <v>0.14706250000000001</v>
      </c>
      <c r="Q2834" s="18">
        <f t="shared" si="133"/>
        <v>0.59122780552302712</v>
      </c>
      <c r="R2834" s="18">
        <f t="shared" si="134"/>
        <v>0.18501877871200678</v>
      </c>
    </row>
    <row r="2835" spans="1:18" ht="18" customHeight="1" x14ac:dyDescent="0.2">
      <c r="A2835" s="16" t="str">
        <f>'Limiting Factor Scores'!A270</f>
        <v>UGR17</v>
      </c>
      <c r="B2835" s="16" t="str">
        <f>'Limiting Factor Scores'!B270</f>
        <v>Upper Grande Ronde</v>
      </c>
      <c r="C2835" s="16" t="str">
        <f>'Limiting Factor Scores'!C270</f>
        <v>Water Quality</v>
      </c>
      <c r="D2835" s="18">
        <f>'Limiting Factor Scores'!D270</f>
        <v>0.60389999999999999</v>
      </c>
      <c r="E2835" s="19">
        <f>'Limiting Factor Scores'!E270</f>
        <v>2</v>
      </c>
      <c r="F2835" s="18">
        <f>'Limiting Factor Scores'!F270</f>
        <v>0.32500000000000001</v>
      </c>
      <c r="G2835" s="18">
        <f>'Limiting Factor Scores'!G270</f>
        <v>1.1425572324512776</v>
      </c>
      <c r="H2835" s="18">
        <f>'Limiting Factor Scores'!H270</f>
        <v>0.31715426097949528</v>
      </c>
      <c r="I2835" s="17">
        <f>LFAT!A28</f>
        <v>2</v>
      </c>
      <c r="J2835" s="16" t="str">
        <f>LFAT!B28</f>
        <v>Instream Complexity Improvement</v>
      </c>
      <c r="K2835" s="16" t="str">
        <f>LFAT!D28</f>
        <v>N</v>
      </c>
      <c r="L2835" s="19">
        <f>LFAT!F28</f>
        <v>0.1</v>
      </c>
      <c r="M2835" s="16" t="str">
        <f>LFAT!G28</f>
        <v>R</v>
      </c>
      <c r="N2835" s="19">
        <f>LFAT!I28</f>
        <v>0.1</v>
      </c>
      <c r="O2835" s="18">
        <f>LFAT!J28</f>
        <v>0.01</v>
      </c>
      <c r="P2835" s="18">
        <f t="shared" si="132"/>
        <v>3.2500000000000003E-3</v>
      </c>
      <c r="Q2835" s="18">
        <f t="shared" si="133"/>
        <v>1.1425572324512776E-2</v>
      </c>
      <c r="R2835" s="18">
        <f t="shared" si="134"/>
        <v>3.1715426097949531E-3</v>
      </c>
    </row>
    <row r="2836" spans="1:18" ht="18" customHeight="1" x14ac:dyDescent="0.2">
      <c r="A2836" s="16" t="str">
        <f>'Limiting Factor Scores'!A271</f>
        <v>UGR17</v>
      </c>
      <c r="B2836" s="16" t="str">
        <f>'Limiting Factor Scores'!B271</f>
        <v>Upper Grande Ronde</v>
      </c>
      <c r="C2836" s="16" t="str">
        <f>'Limiting Factor Scores'!C271</f>
        <v>Winter Water Temperature</v>
      </c>
      <c r="D2836" s="18">
        <f>'Limiting Factor Scores'!D271</f>
        <v>0.60389999999999999</v>
      </c>
      <c r="E2836" s="19">
        <f>'Limiting Factor Scores'!E271</f>
        <v>2.29</v>
      </c>
      <c r="F2836" s="18">
        <f>'Limiting Factor Scores'!F271</f>
        <v>0.39024999999999999</v>
      </c>
      <c r="G2836" s="18">
        <f>'Limiting Factor Scores'!G271</f>
        <v>1.1295421087836675</v>
      </c>
      <c r="H2836" s="18">
        <f>'Limiting Factor Scores'!H271</f>
        <v>0.3076529296880442</v>
      </c>
      <c r="I2836" s="17">
        <f>LFAT!A27</f>
        <v>2</v>
      </c>
      <c r="J2836" s="16" t="str">
        <f>LFAT!B27</f>
        <v>Instream Complexity Improvement</v>
      </c>
      <c r="K2836" s="16" t="str">
        <f>LFAT!D27</f>
        <v>I</v>
      </c>
      <c r="L2836" s="19">
        <f>LFAT!F27</f>
        <v>0.5</v>
      </c>
      <c r="M2836" s="16" t="str">
        <f>LFAT!G27</f>
        <v>CD</v>
      </c>
      <c r="N2836" s="19">
        <f>LFAT!I27</f>
        <v>0.5</v>
      </c>
      <c r="O2836" s="18">
        <f>LFAT!J27</f>
        <v>0.25</v>
      </c>
      <c r="P2836" s="18">
        <f t="shared" si="132"/>
        <v>9.7562499999999996E-2</v>
      </c>
      <c r="Q2836" s="18">
        <f t="shared" si="133"/>
        <v>0.28238552719591686</v>
      </c>
      <c r="R2836" s="18">
        <f t="shared" si="134"/>
        <v>7.6913232422011049E-2</v>
      </c>
    </row>
    <row r="2837" spans="1:18" ht="18" customHeight="1" x14ac:dyDescent="0.2">
      <c r="A2837" s="16" t="str">
        <f>'Limiting Factor Scores'!A257</f>
        <v>UGR17</v>
      </c>
      <c r="B2837" s="16" t="str">
        <f>'Limiting Factor Scores'!B257</f>
        <v>Upper Grande Ronde</v>
      </c>
      <c r="C2837" s="16" t="str">
        <f>'Limiting Factor Scores'!C257</f>
        <v>Altered Flow Timing</v>
      </c>
      <c r="D2837" s="18">
        <f>'Limiting Factor Scores'!D257</f>
        <v>0.60389999999999999</v>
      </c>
      <c r="E2837" s="19">
        <f>'Limiting Factor Scores'!E257</f>
        <v>2.29</v>
      </c>
      <c r="F2837" s="18">
        <f>'Limiting Factor Scores'!F257</f>
        <v>0.39024999999999999</v>
      </c>
      <c r="G2837" s="18">
        <f>'Limiting Factor Scores'!G257</f>
        <v>1.2355944975336672</v>
      </c>
      <c r="H2837" s="18">
        <f>'Limiting Factor Scores'!H257</f>
        <v>0.34386224529843806</v>
      </c>
      <c r="I2837" s="17">
        <f>LFAT!A38</f>
        <v>3</v>
      </c>
      <c r="J2837" s="16" t="str">
        <f>LFAT!B38</f>
        <v>Floodplain – Reconnect and Restore</v>
      </c>
      <c r="K2837" s="16" t="str">
        <f>LFAT!D38</f>
        <v>I</v>
      </c>
      <c r="L2837" s="19">
        <f>LFAT!F38</f>
        <v>0.5</v>
      </c>
      <c r="M2837" s="16" t="str">
        <f>LFAT!G38</f>
        <v>CD</v>
      </c>
      <c r="N2837" s="19">
        <f>LFAT!I38</f>
        <v>0.5</v>
      </c>
      <c r="O2837" s="18">
        <f>LFAT!J38</f>
        <v>0.25</v>
      </c>
      <c r="P2837" s="18">
        <f t="shared" si="132"/>
        <v>9.7562499999999996E-2</v>
      </c>
      <c r="Q2837" s="18">
        <f t="shared" si="133"/>
        <v>0.30889862438341681</v>
      </c>
      <c r="R2837" s="18">
        <f t="shared" si="134"/>
        <v>8.5965561324609516E-2</v>
      </c>
    </row>
    <row r="2838" spans="1:18" ht="18" customHeight="1" x14ac:dyDescent="0.2">
      <c r="A2838" s="16" t="str">
        <f>'Limiting Factor Scores'!A258</f>
        <v>UGR17</v>
      </c>
      <c r="B2838" s="16" t="str">
        <f>'Limiting Factor Scores'!B258</f>
        <v>Upper Grande Ronde</v>
      </c>
      <c r="C2838" s="16" t="str">
        <f>'Limiting Factor Scores'!C258</f>
        <v>Altered Primary Productivity</v>
      </c>
      <c r="D2838" s="18">
        <f>'Limiting Factor Scores'!D258</f>
        <v>0.60389999999999999</v>
      </c>
      <c r="E2838" s="19">
        <f>'Limiting Factor Scores'!E258</f>
        <v>4.6399999999999997</v>
      </c>
      <c r="F2838" s="18">
        <f>'Limiting Factor Scores'!F258</f>
        <v>0.91900000000000004</v>
      </c>
      <c r="G2838" s="18">
        <f>'Limiting Factor Scores'!G258</f>
        <v>2.0177636203178686</v>
      </c>
      <c r="H2838" s="18">
        <f>'Limiting Factor Scores'!H258</f>
        <v>0.57785737313426089</v>
      </c>
      <c r="I2838" s="17">
        <f>LFAT!A45</f>
        <v>3</v>
      </c>
      <c r="J2838" s="16" t="str">
        <f>LFAT!B45</f>
        <v>Floodplain – Reconnect and Restore</v>
      </c>
      <c r="K2838" s="16" t="str">
        <f>LFAT!D45</f>
        <v>I</v>
      </c>
      <c r="L2838" s="19">
        <f>LFAT!F45</f>
        <v>0.5</v>
      </c>
      <c r="M2838" s="16" t="str">
        <f>LFAT!G45</f>
        <v>C</v>
      </c>
      <c r="N2838" s="19">
        <f>LFAT!I45</f>
        <v>1</v>
      </c>
      <c r="O2838" s="18">
        <f>LFAT!J45</f>
        <v>0.5</v>
      </c>
      <c r="P2838" s="18">
        <f t="shared" si="132"/>
        <v>0.45950000000000002</v>
      </c>
      <c r="Q2838" s="18">
        <f t="shared" si="133"/>
        <v>1.0088818101589343</v>
      </c>
      <c r="R2838" s="18">
        <f t="shared" si="134"/>
        <v>0.28892868656713044</v>
      </c>
    </row>
    <row r="2839" spans="1:18" ht="18" customHeight="1" x14ac:dyDescent="0.2">
      <c r="A2839" s="16" t="str">
        <f>'Limiting Factor Scores'!A259</f>
        <v>UGR17</v>
      </c>
      <c r="B2839" s="16" t="str">
        <f>'Limiting Factor Scores'!B259</f>
        <v>Upper Grande Ronde</v>
      </c>
      <c r="C2839" s="16" t="str">
        <f>'Limiting Factor Scores'!C259</f>
        <v>Anthropogenic Barriers</v>
      </c>
      <c r="D2839" s="18">
        <f>'Limiting Factor Scores'!D259</f>
        <v>0.60389999999999999</v>
      </c>
      <c r="E2839" s="19">
        <f>'Limiting Factor Scores'!E259</f>
        <v>2.4700000000000002</v>
      </c>
      <c r="F2839" s="18">
        <f>'Limiting Factor Scores'!F259</f>
        <v>0.43075000000000002</v>
      </c>
      <c r="G2839" s="18">
        <f>'Limiting Factor Scores'!G259</f>
        <v>1.3805466730955658</v>
      </c>
      <c r="H2839" s="18">
        <f>'Limiting Factor Scores'!H259</f>
        <v>0.43724124237782114</v>
      </c>
      <c r="I2839" s="17">
        <f>LFAT!A32</f>
        <v>3</v>
      </c>
      <c r="J2839" s="16" t="str">
        <f>LFAT!B32</f>
        <v>Floodplain – Reconnect and Restore</v>
      </c>
      <c r="K2839" s="16" t="str">
        <f>LFAT!D32</f>
        <v>N</v>
      </c>
      <c r="L2839" s="19">
        <f>LFAT!F32</f>
        <v>0.1</v>
      </c>
      <c r="M2839" s="16" t="str">
        <f>LFAT!G32</f>
        <v>R</v>
      </c>
      <c r="N2839" s="19">
        <f>LFAT!I32</f>
        <v>0.1</v>
      </c>
      <c r="O2839" s="18">
        <f>LFAT!J32</f>
        <v>0.01</v>
      </c>
      <c r="P2839" s="18">
        <f t="shared" si="132"/>
        <v>4.3075000000000006E-3</v>
      </c>
      <c r="Q2839" s="18">
        <f t="shared" si="133"/>
        <v>1.3805466730955658E-2</v>
      </c>
      <c r="R2839" s="18">
        <f t="shared" si="134"/>
        <v>4.3724124237782113E-3</v>
      </c>
    </row>
    <row r="2840" spans="1:18" ht="18" customHeight="1" x14ac:dyDescent="0.2">
      <c r="A2840" s="16" t="str">
        <f>'Limiting Factor Scores'!A260</f>
        <v>UGR17</v>
      </c>
      <c r="B2840" s="16" t="str">
        <f>'Limiting Factor Scores'!B260</f>
        <v>Upper Grande Ronde</v>
      </c>
      <c r="C2840" s="16" t="str">
        <f>'Limiting Factor Scores'!C260</f>
        <v>Channel and Habitat Structure</v>
      </c>
      <c r="D2840" s="18">
        <f>'Limiting Factor Scores'!D260</f>
        <v>0.60389999999999999</v>
      </c>
      <c r="E2840" s="19">
        <f>'Limiting Factor Scores'!E260</f>
        <v>4.78</v>
      </c>
      <c r="F2840" s="18">
        <f>'Limiting Factor Scores'!F260</f>
        <v>0.95050000000000001</v>
      </c>
      <c r="G2840" s="18">
        <f>'Limiting Factor Scores'!G260</f>
        <v>5.0020605635477056</v>
      </c>
      <c r="H2840" s="18">
        <f>'Limiting Factor Scores'!H260</f>
        <v>1.5142713342799048</v>
      </c>
      <c r="I2840" s="17">
        <f>LFAT!A36</f>
        <v>3</v>
      </c>
      <c r="J2840" s="16" t="str">
        <f>LFAT!B36</f>
        <v>Floodplain – Reconnect and Restore</v>
      </c>
      <c r="K2840" s="16" t="str">
        <f>LFAT!D36</f>
        <v>I</v>
      </c>
      <c r="L2840" s="19">
        <f>LFAT!F36</f>
        <v>0.5</v>
      </c>
      <c r="M2840" s="16" t="str">
        <f>LFAT!G36</f>
        <v>C</v>
      </c>
      <c r="N2840" s="19">
        <f>LFAT!I36</f>
        <v>1</v>
      </c>
      <c r="O2840" s="18">
        <f>LFAT!J36</f>
        <v>0.5</v>
      </c>
      <c r="P2840" s="18">
        <f t="shared" si="132"/>
        <v>0.47525000000000001</v>
      </c>
      <c r="Q2840" s="18">
        <f t="shared" si="133"/>
        <v>2.5010302817738528</v>
      </c>
      <c r="R2840" s="18">
        <f t="shared" si="134"/>
        <v>0.7571356671399524</v>
      </c>
    </row>
    <row r="2841" spans="1:18" ht="18" customHeight="1" x14ac:dyDescent="0.2">
      <c r="A2841" s="16" t="str">
        <f>'Limiting Factor Scores'!A261</f>
        <v>UGR17</v>
      </c>
      <c r="B2841" s="16" t="str">
        <f>'Limiting Factor Scores'!B261</f>
        <v>Upper Grande Ronde</v>
      </c>
      <c r="C2841" s="16" t="str">
        <f>'Limiting Factor Scores'!C261</f>
        <v>Decreased Sediment Quantity</v>
      </c>
      <c r="D2841" s="18">
        <f>'Limiting Factor Scores'!D261</f>
        <v>0.60389999999999999</v>
      </c>
      <c r="E2841" s="19">
        <f>'Limiting Factor Scores'!E261</f>
        <v>3.62</v>
      </c>
      <c r="F2841" s="18">
        <f>'Limiting Factor Scores'!F261</f>
        <v>0.6895</v>
      </c>
      <c r="G2841" s="18">
        <f>'Limiting Factor Scores'!G261</f>
        <v>2.1563004376784525</v>
      </c>
      <c r="H2841" s="18">
        <f>'Limiting Factor Scores'!H261</f>
        <v>0.6423395938862354</v>
      </c>
      <c r="I2841" s="17">
        <f>LFAT!A39</f>
        <v>3</v>
      </c>
      <c r="J2841" s="16" t="str">
        <f>LFAT!B39</f>
        <v>Floodplain – Reconnect and Restore</v>
      </c>
      <c r="K2841" s="16" t="str">
        <f>LFAT!D39</f>
        <v>D</v>
      </c>
      <c r="L2841" s="19">
        <f>LFAT!F39</f>
        <v>1</v>
      </c>
      <c r="M2841" s="16" t="str">
        <f>LFAT!G39</f>
        <v>C</v>
      </c>
      <c r="N2841" s="19">
        <f>LFAT!I39</f>
        <v>1</v>
      </c>
      <c r="O2841" s="18">
        <f>LFAT!J39</f>
        <v>1</v>
      </c>
      <c r="P2841" s="18">
        <f t="shared" si="132"/>
        <v>0.6895</v>
      </c>
      <c r="Q2841" s="18">
        <f t="shared" si="133"/>
        <v>2.1563004376784525</v>
      </c>
      <c r="R2841" s="18">
        <f t="shared" si="134"/>
        <v>0.6423395938862354</v>
      </c>
    </row>
    <row r="2842" spans="1:18" ht="18" customHeight="1" x14ac:dyDescent="0.2">
      <c r="A2842" s="16" t="str">
        <f>'Limiting Factor Scores'!A262</f>
        <v>UGR17</v>
      </c>
      <c r="B2842" s="16" t="str">
        <f>'Limiting Factor Scores'!B262</f>
        <v>Upper Grande Ronde</v>
      </c>
      <c r="C2842" s="16" t="str">
        <f>'Limiting Factor Scores'!C262</f>
        <v>Decreased Water Quantity</v>
      </c>
      <c r="D2842" s="18">
        <f>'Limiting Factor Scores'!D262</f>
        <v>0.60389999999999999</v>
      </c>
      <c r="E2842" s="19">
        <f>'Limiting Factor Scores'!E262</f>
        <v>2.29</v>
      </c>
      <c r="F2842" s="18">
        <f>'Limiting Factor Scores'!F262</f>
        <v>0.39024999999999999</v>
      </c>
      <c r="G2842" s="18">
        <f>'Limiting Factor Scores'!G262</f>
        <v>1.765856441519339</v>
      </c>
      <c r="H2842" s="18">
        <f>'Limiting Factor Scores'!H262</f>
        <v>0.51036449565243502</v>
      </c>
      <c r="I2842" s="17">
        <f>LFAT!A37</f>
        <v>3</v>
      </c>
      <c r="J2842" s="16" t="str">
        <f>LFAT!B37</f>
        <v>Floodplain – Reconnect and Restore</v>
      </c>
      <c r="K2842" s="16" t="str">
        <f>LFAT!D37</f>
        <v>I</v>
      </c>
      <c r="L2842" s="19">
        <f>LFAT!F37</f>
        <v>0.5</v>
      </c>
      <c r="M2842" s="16" t="str">
        <f>LFAT!G37</f>
        <v>CD</v>
      </c>
      <c r="N2842" s="19">
        <f>LFAT!I37</f>
        <v>0.5</v>
      </c>
      <c r="O2842" s="18">
        <f>LFAT!J37</f>
        <v>0.25</v>
      </c>
      <c r="P2842" s="18">
        <f t="shared" si="132"/>
        <v>9.7562499999999996E-2</v>
      </c>
      <c r="Q2842" s="18">
        <f t="shared" si="133"/>
        <v>0.44146411037983474</v>
      </c>
      <c r="R2842" s="18">
        <f t="shared" si="134"/>
        <v>0.12759112391310876</v>
      </c>
    </row>
    <row r="2843" spans="1:18" ht="18" customHeight="1" x14ac:dyDescent="0.2">
      <c r="A2843" s="16" t="str">
        <f>'Limiting Factor Scores'!A263</f>
        <v>UGR17</v>
      </c>
      <c r="B2843" s="16" t="str">
        <f>'Limiting Factor Scores'!B263</f>
        <v>Upper Grande Ronde</v>
      </c>
      <c r="C2843" s="16" t="str">
        <f>'Limiting Factor Scores'!C263</f>
        <v>Floodplain Condition</v>
      </c>
      <c r="D2843" s="18">
        <f>'Limiting Factor Scores'!D263</f>
        <v>0.60389999999999999</v>
      </c>
      <c r="E2843" s="19">
        <f>'Limiting Factor Scores'!E263</f>
        <v>2.89</v>
      </c>
      <c r="F2843" s="18">
        <f>'Limiting Factor Scores'!F263</f>
        <v>0.52524999999999999</v>
      </c>
      <c r="G2843" s="18">
        <f>'Limiting Factor Scores'!G263</f>
        <v>1.9281135874573705</v>
      </c>
      <c r="H2843" s="18">
        <f>'Limiting Factor Scores'!H263</f>
        <v>0.54743925380842495</v>
      </c>
      <c r="I2843" s="17">
        <f>LFAT!A34</f>
        <v>3</v>
      </c>
      <c r="J2843" s="16" t="str">
        <f>LFAT!B34</f>
        <v>Floodplain – Reconnect and Restore</v>
      </c>
      <c r="K2843" s="16" t="str">
        <f>LFAT!D34</f>
        <v>D</v>
      </c>
      <c r="L2843" s="19">
        <f>LFAT!F34</f>
        <v>1</v>
      </c>
      <c r="M2843" s="16" t="str">
        <f>LFAT!G34</f>
        <v>C</v>
      </c>
      <c r="N2843" s="19">
        <f>LFAT!I34</f>
        <v>1</v>
      </c>
      <c r="O2843" s="18">
        <f>LFAT!J34</f>
        <v>1</v>
      </c>
      <c r="P2843" s="18">
        <f t="shared" si="132"/>
        <v>0.52524999999999999</v>
      </c>
      <c r="Q2843" s="18">
        <f t="shared" si="133"/>
        <v>1.9281135874573705</v>
      </c>
      <c r="R2843" s="18">
        <f t="shared" si="134"/>
        <v>0.54743925380842495</v>
      </c>
    </row>
    <row r="2844" spans="1:18" ht="18" customHeight="1" x14ac:dyDescent="0.2">
      <c r="A2844" s="16" t="str">
        <f>'Limiting Factor Scores'!A264</f>
        <v>UGR17</v>
      </c>
      <c r="B2844" s="16" t="str">
        <f>'Limiting Factor Scores'!B264</f>
        <v>Upper Grande Ronde</v>
      </c>
      <c r="C2844" s="16" t="str">
        <f>'Limiting Factor Scores'!C264</f>
        <v>Increased Sediment Quantity</v>
      </c>
      <c r="D2844" s="18">
        <f>'Limiting Factor Scores'!D264</f>
        <v>0.60389999999999999</v>
      </c>
      <c r="E2844" s="19">
        <f>'Limiting Factor Scores'!E264</f>
        <v>4.08</v>
      </c>
      <c r="F2844" s="18">
        <f>'Limiting Factor Scores'!F264</f>
        <v>0.79300000000000004</v>
      </c>
      <c r="G2844" s="18">
        <f>'Limiting Factor Scores'!G264</f>
        <v>1.7411170303722199</v>
      </c>
      <c r="H2844" s="18">
        <f>'Limiting Factor Scores'!H264</f>
        <v>0.5728240824031775</v>
      </c>
      <c r="I2844" s="17">
        <f>LFAT!A40</f>
        <v>3</v>
      </c>
      <c r="J2844" s="16" t="str">
        <f>LFAT!B40</f>
        <v>Floodplain – Reconnect and Restore</v>
      </c>
      <c r="K2844" s="16" t="str">
        <f>LFAT!D40</f>
        <v>D</v>
      </c>
      <c r="L2844" s="19">
        <f>LFAT!F40</f>
        <v>1</v>
      </c>
      <c r="M2844" s="16" t="str">
        <f>LFAT!G40</f>
        <v>CD</v>
      </c>
      <c r="N2844" s="19">
        <f>LFAT!I40</f>
        <v>0.5</v>
      </c>
      <c r="O2844" s="18">
        <f>LFAT!J40</f>
        <v>0.5</v>
      </c>
      <c r="P2844" s="18">
        <f t="shared" si="132"/>
        <v>0.39650000000000002</v>
      </c>
      <c r="Q2844" s="18">
        <f t="shared" si="133"/>
        <v>0.87055851518610994</v>
      </c>
      <c r="R2844" s="18">
        <f t="shared" si="134"/>
        <v>0.28641204120158875</v>
      </c>
    </row>
    <row r="2845" spans="1:18" ht="18" customHeight="1" x14ac:dyDescent="0.2">
      <c r="A2845" s="16" t="str">
        <f>'Limiting Factor Scores'!A265</f>
        <v>UGR17</v>
      </c>
      <c r="B2845" s="16" t="str">
        <f>'Limiting Factor Scores'!B265</f>
        <v>Upper Grande Ronde</v>
      </c>
      <c r="C2845" s="16" t="str">
        <f>'Limiting Factor Scores'!C265</f>
        <v>Non-Native Species Interactions and Competition</v>
      </c>
      <c r="D2845" s="18">
        <f>'Limiting Factor Scores'!D265</f>
        <v>0.60389999999999999</v>
      </c>
      <c r="E2845" s="19">
        <f>'Limiting Factor Scores'!E265</f>
        <v>2.08</v>
      </c>
      <c r="F2845" s="18">
        <f>'Limiting Factor Scores'!F265</f>
        <v>0.34300000000000003</v>
      </c>
      <c r="G2845" s="18">
        <f>'Limiting Factor Scores'!G265</f>
        <v>0.83298946491122672</v>
      </c>
      <c r="H2845" s="18">
        <f>'Limiting Factor Scores'!H265</f>
        <v>0.29383962298313304</v>
      </c>
      <c r="I2845" s="17">
        <f>LFAT!A46</f>
        <v>3</v>
      </c>
      <c r="J2845" s="16" t="str">
        <f>LFAT!B46</f>
        <v>Floodplain – Reconnect and Restore</v>
      </c>
      <c r="K2845" s="16" t="str">
        <f>LFAT!D46</f>
        <v>N</v>
      </c>
      <c r="L2845" s="19">
        <f>LFAT!F46</f>
        <v>0.1</v>
      </c>
      <c r="M2845" s="16" t="str">
        <f>LFAT!G46</f>
        <v>CD</v>
      </c>
      <c r="N2845" s="19">
        <f>LFAT!I46</f>
        <v>0.5</v>
      </c>
      <c r="O2845" s="18">
        <f>LFAT!J46</f>
        <v>0.05</v>
      </c>
      <c r="P2845" s="18">
        <f t="shared" si="132"/>
        <v>1.7150000000000002E-2</v>
      </c>
      <c r="Q2845" s="18">
        <f t="shared" si="133"/>
        <v>4.1649473245561341E-2</v>
      </c>
      <c r="R2845" s="18">
        <f t="shared" si="134"/>
        <v>1.4691981149156652E-2</v>
      </c>
    </row>
    <row r="2846" spans="1:18" ht="18" customHeight="1" x14ac:dyDescent="0.2">
      <c r="A2846" s="16" t="str">
        <f>'Limiting Factor Scores'!A266</f>
        <v>UGR17</v>
      </c>
      <c r="B2846" s="16" t="str">
        <f>'Limiting Factor Scores'!B266</f>
        <v>Upper Grande Ronde</v>
      </c>
      <c r="C2846" s="16" t="str">
        <f>'Limiting Factor Scores'!C266</f>
        <v>Predation</v>
      </c>
      <c r="D2846" s="18">
        <f>'Limiting Factor Scores'!D266</f>
        <v>0.60389999999999999</v>
      </c>
      <c r="E2846" s="19">
        <f>'Limiting Factor Scores'!E266</f>
        <v>1.26</v>
      </c>
      <c r="F2846" s="18">
        <f>'Limiting Factor Scores'!F266</f>
        <v>0.1585</v>
      </c>
      <c r="G2846" s="18">
        <f>'Limiting Factor Scores'!G266</f>
        <v>0.51414320586469997</v>
      </c>
      <c r="H2846" s="18">
        <f>'Limiting Factor Scores'!H266</f>
        <v>0.15719655037964025</v>
      </c>
      <c r="I2846" s="17">
        <f>LFAT!A44</f>
        <v>3</v>
      </c>
      <c r="J2846" s="16" t="str">
        <f>LFAT!B44</f>
        <v>Floodplain – Reconnect and Restore</v>
      </c>
      <c r="K2846" s="16" t="str">
        <f>LFAT!D44</f>
        <v>N</v>
      </c>
      <c r="L2846" s="19">
        <f>LFAT!F44</f>
        <v>0.1</v>
      </c>
      <c r="M2846" s="16" t="str">
        <f>LFAT!G44</f>
        <v>R</v>
      </c>
      <c r="N2846" s="19">
        <f>LFAT!I44</f>
        <v>0.1</v>
      </c>
      <c r="O2846" s="18">
        <f>LFAT!J44</f>
        <v>0.01</v>
      </c>
      <c r="P2846" s="18">
        <f t="shared" si="132"/>
        <v>1.585E-3</v>
      </c>
      <c r="Q2846" s="18">
        <f t="shared" si="133"/>
        <v>5.1414320586470001E-3</v>
      </c>
      <c r="R2846" s="18">
        <f t="shared" si="134"/>
        <v>1.5719655037964026E-3</v>
      </c>
    </row>
    <row r="2847" spans="1:18" ht="18" customHeight="1" x14ac:dyDescent="0.2">
      <c r="A2847" s="16" t="str">
        <f>'Limiting Factor Scores'!A267</f>
        <v>UGR17</v>
      </c>
      <c r="B2847" s="16" t="str">
        <f>'Limiting Factor Scores'!B267</f>
        <v>Upper Grande Ronde</v>
      </c>
      <c r="C2847" s="16" t="str">
        <f>'Limiting Factor Scores'!C267</f>
        <v>Riparian Condition</v>
      </c>
      <c r="D2847" s="18">
        <f>'Limiting Factor Scores'!D267</f>
        <v>0.60389999999999999</v>
      </c>
      <c r="E2847" s="19">
        <f>'Limiting Factor Scores'!E267</f>
        <v>4.51</v>
      </c>
      <c r="F2847" s="18">
        <f>'Limiting Factor Scores'!F267</f>
        <v>0.88975000000000004</v>
      </c>
      <c r="G2847" s="18">
        <f>'Limiting Factor Scores'!G267</f>
        <v>3.3352221556391322</v>
      </c>
      <c r="H2847" s="18">
        <f>'Limiting Factor Scores'!H267</f>
        <v>1.0769044701997719</v>
      </c>
      <c r="I2847" s="17">
        <f>LFAT!A33</f>
        <v>3</v>
      </c>
      <c r="J2847" s="16" t="str">
        <f>LFAT!B33</f>
        <v>Floodplain – Reconnect and Restore</v>
      </c>
      <c r="K2847" s="16" t="str">
        <f>LFAT!D33</f>
        <v>I</v>
      </c>
      <c r="L2847" s="19">
        <f>LFAT!F33</f>
        <v>0.5</v>
      </c>
      <c r="M2847" s="16" t="str">
        <f>LFAT!G33</f>
        <v>C</v>
      </c>
      <c r="N2847" s="19">
        <f>LFAT!I33</f>
        <v>1</v>
      </c>
      <c r="O2847" s="18">
        <f>LFAT!J33</f>
        <v>0.5</v>
      </c>
      <c r="P2847" s="18">
        <f t="shared" si="132"/>
        <v>0.44487500000000002</v>
      </c>
      <c r="Q2847" s="18">
        <f t="shared" si="133"/>
        <v>1.6676110778195661</v>
      </c>
      <c r="R2847" s="18">
        <f t="shared" si="134"/>
        <v>0.53845223509988593</v>
      </c>
    </row>
    <row r="2848" spans="1:18" ht="18" customHeight="1" x14ac:dyDescent="0.2">
      <c r="A2848" s="16" t="str">
        <f>'Limiting Factor Scores'!A268</f>
        <v>UGR17</v>
      </c>
      <c r="B2848" s="16" t="str">
        <f>'Limiting Factor Scores'!B268</f>
        <v>Upper Grande Ronde</v>
      </c>
      <c r="C2848" s="16" t="str">
        <f>'Limiting Factor Scores'!C268</f>
        <v>Side Channel and Wetland Habitat</v>
      </c>
      <c r="D2848" s="18">
        <f>'Limiting Factor Scores'!D268</f>
        <v>0.60389999999999999</v>
      </c>
      <c r="E2848" s="19">
        <f>'Limiting Factor Scores'!E268</f>
        <v>3.76</v>
      </c>
      <c r="F2848" s="18">
        <f>'Limiting Factor Scores'!F268</f>
        <v>0.72099999999999997</v>
      </c>
      <c r="G2848" s="18">
        <f>'Limiting Factor Scores'!G268</f>
        <v>3.3464514592535792</v>
      </c>
      <c r="H2848" s="18">
        <f>'Limiting Factor Scores'!H268</f>
        <v>0.97538485746363346</v>
      </c>
      <c r="I2848" s="17">
        <f>LFAT!A35</f>
        <v>3</v>
      </c>
      <c r="J2848" s="16" t="str">
        <f>LFAT!B35</f>
        <v>Floodplain – Reconnect and Restore</v>
      </c>
      <c r="K2848" s="16" t="str">
        <f>LFAT!D35</f>
        <v>D</v>
      </c>
      <c r="L2848" s="19">
        <f>LFAT!F35</f>
        <v>1</v>
      </c>
      <c r="M2848" s="16" t="str">
        <f>LFAT!G35</f>
        <v>C</v>
      </c>
      <c r="N2848" s="19">
        <f>LFAT!I35</f>
        <v>1</v>
      </c>
      <c r="O2848" s="18">
        <f>LFAT!J35</f>
        <v>1</v>
      </c>
      <c r="P2848" s="18">
        <f t="shared" si="132"/>
        <v>0.72099999999999997</v>
      </c>
      <c r="Q2848" s="18">
        <f t="shared" si="133"/>
        <v>3.3464514592535792</v>
      </c>
      <c r="R2848" s="18">
        <f t="shared" si="134"/>
        <v>0.97538485746363346</v>
      </c>
    </row>
    <row r="2849" spans="1:18" ht="18" customHeight="1" x14ac:dyDescent="0.2">
      <c r="A2849" s="16" t="str">
        <f>'Limiting Factor Scores'!A269</f>
        <v>UGR17</v>
      </c>
      <c r="B2849" s="16" t="str">
        <f>'Limiting Factor Scores'!B269</f>
        <v>Upper Grande Ronde</v>
      </c>
      <c r="C2849" s="16" t="str">
        <f>'Limiting Factor Scores'!C269</f>
        <v>Summer Water Temperature</v>
      </c>
      <c r="D2849" s="18">
        <f>'Limiting Factor Scores'!D269</f>
        <v>0.60389999999999999</v>
      </c>
      <c r="E2849" s="19">
        <f>'Limiting Factor Scores'!E269</f>
        <v>3.17</v>
      </c>
      <c r="F2849" s="18">
        <f>'Limiting Factor Scores'!F269</f>
        <v>0.58825000000000005</v>
      </c>
      <c r="G2849" s="18">
        <f>'Limiting Factor Scores'!G269</f>
        <v>2.3649112220921085</v>
      </c>
      <c r="H2849" s="18">
        <f>'Limiting Factor Scores'!H269</f>
        <v>0.74007511484802713</v>
      </c>
      <c r="I2849" s="17">
        <f>LFAT!A41</f>
        <v>3</v>
      </c>
      <c r="J2849" s="16" t="str">
        <f>LFAT!B41</f>
        <v>Floodplain – Reconnect and Restore</v>
      </c>
      <c r="K2849" s="16" t="str">
        <f>LFAT!D41</f>
        <v>D</v>
      </c>
      <c r="L2849" s="19">
        <f>LFAT!F41</f>
        <v>1</v>
      </c>
      <c r="M2849" s="16" t="str">
        <f>LFAT!G41</f>
        <v>CD</v>
      </c>
      <c r="N2849" s="19">
        <f>LFAT!I41</f>
        <v>0.5</v>
      </c>
      <c r="O2849" s="18">
        <f>LFAT!J41</f>
        <v>0.5</v>
      </c>
      <c r="P2849" s="18">
        <f t="shared" si="132"/>
        <v>0.29412500000000003</v>
      </c>
      <c r="Q2849" s="18">
        <f t="shared" si="133"/>
        <v>1.1824556110460542</v>
      </c>
      <c r="R2849" s="18">
        <f t="shared" si="134"/>
        <v>0.37003755742401356</v>
      </c>
    </row>
    <row r="2850" spans="1:18" ht="18" customHeight="1" x14ac:dyDescent="0.2">
      <c r="A2850" s="16" t="str">
        <f>'Limiting Factor Scores'!A270</f>
        <v>UGR17</v>
      </c>
      <c r="B2850" s="16" t="str">
        <f>'Limiting Factor Scores'!B270</f>
        <v>Upper Grande Ronde</v>
      </c>
      <c r="C2850" s="16" t="str">
        <f>'Limiting Factor Scores'!C270</f>
        <v>Water Quality</v>
      </c>
      <c r="D2850" s="18">
        <f>'Limiting Factor Scores'!D270</f>
        <v>0.60389999999999999</v>
      </c>
      <c r="E2850" s="19">
        <f>'Limiting Factor Scores'!E270</f>
        <v>2</v>
      </c>
      <c r="F2850" s="18">
        <f>'Limiting Factor Scores'!F270</f>
        <v>0.32500000000000001</v>
      </c>
      <c r="G2850" s="18">
        <f>'Limiting Factor Scores'!G270</f>
        <v>1.1425572324512776</v>
      </c>
      <c r="H2850" s="18">
        <f>'Limiting Factor Scores'!H270</f>
        <v>0.31715426097949528</v>
      </c>
      <c r="I2850" s="17">
        <f>LFAT!A43</f>
        <v>3</v>
      </c>
      <c r="J2850" s="16" t="str">
        <f>LFAT!B43</f>
        <v>Floodplain – Reconnect and Restore</v>
      </c>
      <c r="K2850" s="16" t="str">
        <f>LFAT!D43</f>
        <v>I</v>
      </c>
      <c r="L2850" s="19">
        <f>LFAT!F43</f>
        <v>0.5</v>
      </c>
      <c r="M2850" s="16" t="str">
        <f>LFAT!G43</f>
        <v>CD</v>
      </c>
      <c r="N2850" s="19">
        <f>LFAT!I43</f>
        <v>0.5</v>
      </c>
      <c r="O2850" s="18">
        <f>LFAT!J43</f>
        <v>0.25</v>
      </c>
      <c r="P2850" s="18">
        <f t="shared" si="132"/>
        <v>8.1250000000000003E-2</v>
      </c>
      <c r="Q2850" s="18">
        <f t="shared" si="133"/>
        <v>0.2856393081128194</v>
      </c>
      <c r="R2850" s="18">
        <f t="shared" si="134"/>
        <v>7.9288565244873821E-2</v>
      </c>
    </row>
    <row r="2851" spans="1:18" ht="18" customHeight="1" x14ac:dyDescent="0.2">
      <c r="A2851" s="16" t="str">
        <f>'Limiting Factor Scores'!A271</f>
        <v>UGR17</v>
      </c>
      <c r="B2851" s="16" t="str">
        <f>'Limiting Factor Scores'!B271</f>
        <v>Upper Grande Ronde</v>
      </c>
      <c r="C2851" s="16" t="str">
        <f>'Limiting Factor Scores'!C271</f>
        <v>Winter Water Temperature</v>
      </c>
      <c r="D2851" s="18">
        <f>'Limiting Factor Scores'!D271</f>
        <v>0.60389999999999999</v>
      </c>
      <c r="E2851" s="19">
        <f>'Limiting Factor Scores'!E271</f>
        <v>2.29</v>
      </c>
      <c r="F2851" s="18">
        <f>'Limiting Factor Scores'!F271</f>
        <v>0.39024999999999999</v>
      </c>
      <c r="G2851" s="18">
        <f>'Limiting Factor Scores'!G271</f>
        <v>1.1295421087836675</v>
      </c>
      <c r="H2851" s="18">
        <f>'Limiting Factor Scores'!H271</f>
        <v>0.3076529296880442</v>
      </c>
      <c r="I2851" s="17">
        <f>LFAT!A42</f>
        <v>3</v>
      </c>
      <c r="J2851" s="16" t="str">
        <f>LFAT!B42</f>
        <v>Floodplain – Reconnect and Restore</v>
      </c>
      <c r="K2851" s="16" t="str">
        <f>LFAT!D42</f>
        <v>D</v>
      </c>
      <c r="L2851" s="19">
        <f>LFAT!F42</f>
        <v>1</v>
      </c>
      <c r="M2851" s="16" t="str">
        <f>LFAT!G42</f>
        <v>CD</v>
      </c>
      <c r="N2851" s="19">
        <f>LFAT!I42</f>
        <v>0.5</v>
      </c>
      <c r="O2851" s="18">
        <f>LFAT!J42</f>
        <v>0.5</v>
      </c>
      <c r="P2851" s="18">
        <f t="shared" si="132"/>
        <v>0.19512499999999999</v>
      </c>
      <c r="Q2851" s="18">
        <f t="shared" si="133"/>
        <v>0.56477105439183373</v>
      </c>
      <c r="R2851" s="18">
        <f t="shared" si="134"/>
        <v>0.1538264648440221</v>
      </c>
    </row>
    <row r="2852" spans="1:18" ht="18" customHeight="1" x14ac:dyDescent="0.2">
      <c r="A2852" s="16" t="str">
        <f>'Limiting Factor Scores'!A257</f>
        <v>UGR17</v>
      </c>
      <c r="B2852" s="16" t="str">
        <f>'Limiting Factor Scores'!B257</f>
        <v>Upper Grande Ronde</v>
      </c>
      <c r="C2852" s="16" t="str">
        <f>'Limiting Factor Scores'!C257</f>
        <v>Altered Flow Timing</v>
      </c>
      <c r="D2852" s="18">
        <f>'Limiting Factor Scores'!D257</f>
        <v>0.60389999999999999</v>
      </c>
      <c r="E2852" s="19">
        <f>'Limiting Factor Scores'!E257</f>
        <v>2.29</v>
      </c>
      <c r="F2852" s="18">
        <f>'Limiting Factor Scores'!F257</f>
        <v>0.39024999999999999</v>
      </c>
      <c r="G2852" s="18">
        <f>'Limiting Factor Scores'!G257</f>
        <v>1.2355944975336672</v>
      </c>
      <c r="H2852" s="18">
        <f>'Limiting Factor Scores'!H257</f>
        <v>0.34386224529843806</v>
      </c>
      <c r="I2852" s="17">
        <f>LFAT!A53</f>
        <v>4</v>
      </c>
      <c r="J2852" s="16" t="str">
        <f>LFAT!B53</f>
        <v>Riparian Vegetation Restoration</v>
      </c>
      <c r="K2852" s="16" t="str">
        <f>LFAT!D53</f>
        <v>I</v>
      </c>
      <c r="L2852" s="19">
        <f>LFAT!F53</f>
        <v>0.5</v>
      </c>
      <c r="M2852" s="16" t="str">
        <f>LFAT!G53</f>
        <v>CD</v>
      </c>
      <c r="N2852" s="19">
        <f>LFAT!I53</f>
        <v>0.5</v>
      </c>
      <c r="O2852" s="18">
        <f>LFAT!J53</f>
        <v>0.25</v>
      </c>
      <c r="P2852" s="18">
        <f t="shared" si="132"/>
        <v>9.7562499999999996E-2</v>
      </c>
      <c r="Q2852" s="18">
        <f t="shared" si="133"/>
        <v>0.30889862438341681</v>
      </c>
      <c r="R2852" s="18">
        <f t="shared" si="134"/>
        <v>8.5965561324609516E-2</v>
      </c>
    </row>
    <row r="2853" spans="1:18" ht="18" customHeight="1" x14ac:dyDescent="0.2">
      <c r="A2853" s="16" t="str">
        <f>'Limiting Factor Scores'!A258</f>
        <v>UGR17</v>
      </c>
      <c r="B2853" s="16" t="str">
        <f>'Limiting Factor Scores'!B258</f>
        <v>Upper Grande Ronde</v>
      </c>
      <c r="C2853" s="16" t="str">
        <f>'Limiting Factor Scores'!C258</f>
        <v>Altered Primary Productivity</v>
      </c>
      <c r="D2853" s="18">
        <f>'Limiting Factor Scores'!D258</f>
        <v>0.60389999999999999</v>
      </c>
      <c r="E2853" s="19">
        <f>'Limiting Factor Scores'!E258</f>
        <v>4.6399999999999997</v>
      </c>
      <c r="F2853" s="18">
        <f>'Limiting Factor Scores'!F258</f>
        <v>0.91900000000000004</v>
      </c>
      <c r="G2853" s="18">
        <f>'Limiting Factor Scores'!G258</f>
        <v>2.0177636203178686</v>
      </c>
      <c r="H2853" s="18">
        <f>'Limiting Factor Scores'!H258</f>
        <v>0.57785737313426089</v>
      </c>
      <c r="I2853" s="17">
        <f>LFAT!A60</f>
        <v>4</v>
      </c>
      <c r="J2853" s="16" t="str">
        <f>LFAT!B60</f>
        <v>Riparian Vegetation Restoration</v>
      </c>
      <c r="K2853" s="16" t="str">
        <f>LFAT!D60</f>
        <v>D</v>
      </c>
      <c r="L2853" s="19">
        <f>LFAT!F60</f>
        <v>1</v>
      </c>
      <c r="M2853" s="16" t="str">
        <f>LFAT!G60</f>
        <v>C</v>
      </c>
      <c r="N2853" s="19">
        <f>LFAT!I60</f>
        <v>1</v>
      </c>
      <c r="O2853" s="18">
        <f>LFAT!J60</f>
        <v>1</v>
      </c>
      <c r="P2853" s="18">
        <f t="shared" si="132"/>
        <v>0.91900000000000004</v>
      </c>
      <c r="Q2853" s="18">
        <f t="shared" si="133"/>
        <v>2.0177636203178686</v>
      </c>
      <c r="R2853" s="18">
        <f t="shared" si="134"/>
        <v>0.57785737313426089</v>
      </c>
    </row>
    <row r="2854" spans="1:18" ht="18" customHeight="1" x14ac:dyDescent="0.2">
      <c r="A2854" s="16" t="str">
        <f>'Limiting Factor Scores'!A259</f>
        <v>UGR17</v>
      </c>
      <c r="B2854" s="16" t="str">
        <f>'Limiting Factor Scores'!B259</f>
        <v>Upper Grande Ronde</v>
      </c>
      <c r="C2854" s="16" t="str">
        <f>'Limiting Factor Scores'!C259</f>
        <v>Anthropogenic Barriers</v>
      </c>
      <c r="D2854" s="18">
        <f>'Limiting Factor Scores'!D259</f>
        <v>0.60389999999999999</v>
      </c>
      <c r="E2854" s="19">
        <f>'Limiting Factor Scores'!E259</f>
        <v>2.4700000000000002</v>
      </c>
      <c r="F2854" s="18">
        <f>'Limiting Factor Scores'!F259</f>
        <v>0.43075000000000002</v>
      </c>
      <c r="G2854" s="18">
        <f>'Limiting Factor Scores'!G259</f>
        <v>1.3805466730955658</v>
      </c>
      <c r="H2854" s="18">
        <f>'Limiting Factor Scores'!H259</f>
        <v>0.43724124237782114</v>
      </c>
      <c r="I2854" s="17">
        <f>LFAT!A47</f>
        <v>4</v>
      </c>
      <c r="J2854" s="16" t="str">
        <f>LFAT!B47</f>
        <v>Riparian Vegetation Restoration</v>
      </c>
      <c r="K2854" s="16" t="str">
        <f>LFAT!D47</f>
        <v>N</v>
      </c>
      <c r="L2854" s="19">
        <f>LFAT!F47</f>
        <v>0.1</v>
      </c>
      <c r="M2854" s="16" t="str">
        <f>LFAT!G47</f>
        <v>R</v>
      </c>
      <c r="N2854" s="19">
        <f>LFAT!I47</f>
        <v>0.1</v>
      </c>
      <c r="O2854" s="18">
        <f>LFAT!J47</f>
        <v>0.01</v>
      </c>
      <c r="P2854" s="18">
        <f t="shared" si="132"/>
        <v>4.3075000000000006E-3</v>
      </c>
      <c r="Q2854" s="18">
        <f t="shared" si="133"/>
        <v>1.3805466730955658E-2</v>
      </c>
      <c r="R2854" s="18">
        <f t="shared" si="134"/>
        <v>4.3724124237782113E-3</v>
      </c>
    </row>
    <row r="2855" spans="1:18" ht="18" customHeight="1" x14ac:dyDescent="0.2">
      <c r="A2855" s="16" t="str">
        <f>'Limiting Factor Scores'!A260</f>
        <v>UGR17</v>
      </c>
      <c r="B2855" s="16" t="str">
        <f>'Limiting Factor Scores'!B260</f>
        <v>Upper Grande Ronde</v>
      </c>
      <c r="C2855" s="16" t="str">
        <f>'Limiting Factor Scores'!C260</f>
        <v>Channel and Habitat Structure</v>
      </c>
      <c r="D2855" s="18">
        <f>'Limiting Factor Scores'!D260</f>
        <v>0.60389999999999999</v>
      </c>
      <c r="E2855" s="19">
        <f>'Limiting Factor Scores'!E260</f>
        <v>4.78</v>
      </c>
      <c r="F2855" s="18">
        <f>'Limiting Factor Scores'!F260</f>
        <v>0.95050000000000001</v>
      </c>
      <c r="G2855" s="18">
        <f>'Limiting Factor Scores'!G260</f>
        <v>5.0020605635477056</v>
      </c>
      <c r="H2855" s="18">
        <f>'Limiting Factor Scores'!H260</f>
        <v>1.5142713342799048</v>
      </c>
      <c r="I2855" s="17">
        <f>LFAT!A51</f>
        <v>4</v>
      </c>
      <c r="J2855" s="16" t="str">
        <f>LFAT!B51</f>
        <v>Riparian Vegetation Restoration</v>
      </c>
      <c r="K2855" s="16" t="str">
        <f>LFAT!D51</f>
        <v>D</v>
      </c>
      <c r="L2855" s="19">
        <f>LFAT!F51</f>
        <v>1</v>
      </c>
      <c r="M2855" s="16" t="str">
        <f>LFAT!G51</f>
        <v>CD</v>
      </c>
      <c r="N2855" s="19">
        <f>LFAT!I51</f>
        <v>0.5</v>
      </c>
      <c r="O2855" s="18">
        <f>LFAT!J51</f>
        <v>0.5</v>
      </c>
      <c r="P2855" s="18">
        <f t="shared" si="132"/>
        <v>0.47525000000000001</v>
      </c>
      <c r="Q2855" s="18">
        <f t="shared" si="133"/>
        <v>2.5010302817738528</v>
      </c>
      <c r="R2855" s="18">
        <f t="shared" si="134"/>
        <v>0.7571356671399524</v>
      </c>
    </row>
    <row r="2856" spans="1:18" ht="18" customHeight="1" x14ac:dyDescent="0.2">
      <c r="A2856" s="16" t="str">
        <f>'Limiting Factor Scores'!A261</f>
        <v>UGR17</v>
      </c>
      <c r="B2856" s="16" t="str">
        <f>'Limiting Factor Scores'!B261</f>
        <v>Upper Grande Ronde</v>
      </c>
      <c r="C2856" s="16" t="str">
        <f>'Limiting Factor Scores'!C261</f>
        <v>Decreased Sediment Quantity</v>
      </c>
      <c r="D2856" s="18">
        <f>'Limiting Factor Scores'!D261</f>
        <v>0.60389999999999999</v>
      </c>
      <c r="E2856" s="19">
        <f>'Limiting Factor Scores'!E261</f>
        <v>3.62</v>
      </c>
      <c r="F2856" s="18">
        <f>'Limiting Factor Scores'!F261</f>
        <v>0.6895</v>
      </c>
      <c r="G2856" s="18">
        <f>'Limiting Factor Scores'!G261</f>
        <v>2.1563004376784525</v>
      </c>
      <c r="H2856" s="18">
        <f>'Limiting Factor Scores'!H261</f>
        <v>0.6423395938862354</v>
      </c>
      <c r="I2856" s="17">
        <f>LFAT!A54</f>
        <v>4</v>
      </c>
      <c r="J2856" s="16" t="str">
        <f>LFAT!B54</f>
        <v>Riparian Vegetation Restoration</v>
      </c>
      <c r="K2856" s="16" t="str">
        <f>LFAT!D54</f>
        <v>N</v>
      </c>
      <c r="L2856" s="19">
        <f>LFAT!F54</f>
        <v>0.1</v>
      </c>
      <c r="M2856" s="16" t="str">
        <f>LFAT!G54</f>
        <v>R</v>
      </c>
      <c r="N2856" s="19">
        <f>LFAT!I54</f>
        <v>0.1</v>
      </c>
      <c r="O2856" s="18">
        <f>LFAT!J54</f>
        <v>0.01</v>
      </c>
      <c r="P2856" s="18">
        <f t="shared" si="132"/>
        <v>6.8950000000000001E-3</v>
      </c>
      <c r="Q2856" s="18">
        <f t="shared" si="133"/>
        <v>2.1563004376784524E-2</v>
      </c>
      <c r="R2856" s="18">
        <f t="shared" si="134"/>
        <v>6.4233959388623543E-3</v>
      </c>
    </row>
    <row r="2857" spans="1:18" ht="18" customHeight="1" x14ac:dyDescent="0.2">
      <c r="A2857" s="16" t="str">
        <f>'Limiting Factor Scores'!A262</f>
        <v>UGR17</v>
      </c>
      <c r="B2857" s="16" t="str">
        <f>'Limiting Factor Scores'!B262</f>
        <v>Upper Grande Ronde</v>
      </c>
      <c r="C2857" s="16" t="str">
        <f>'Limiting Factor Scores'!C262</f>
        <v>Decreased Water Quantity</v>
      </c>
      <c r="D2857" s="18">
        <f>'Limiting Factor Scores'!D262</f>
        <v>0.60389999999999999</v>
      </c>
      <c r="E2857" s="19">
        <f>'Limiting Factor Scores'!E262</f>
        <v>2.29</v>
      </c>
      <c r="F2857" s="18">
        <f>'Limiting Factor Scores'!F262</f>
        <v>0.39024999999999999</v>
      </c>
      <c r="G2857" s="18">
        <f>'Limiting Factor Scores'!G262</f>
        <v>1.765856441519339</v>
      </c>
      <c r="H2857" s="18">
        <f>'Limiting Factor Scores'!H262</f>
        <v>0.51036449565243502</v>
      </c>
      <c r="I2857" s="17">
        <f>LFAT!A52</f>
        <v>4</v>
      </c>
      <c r="J2857" s="16" t="str">
        <f>LFAT!B52</f>
        <v>Riparian Vegetation Restoration</v>
      </c>
      <c r="K2857" s="16" t="str">
        <f>LFAT!D52</f>
        <v>N</v>
      </c>
      <c r="L2857" s="19">
        <f>LFAT!F52</f>
        <v>0.1</v>
      </c>
      <c r="M2857" s="16" t="str">
        <f>LFAT!G52</f>
        <v>R</v>
      </c>
      <c r="N2857" s="19">
        <f>LFAT!I52</f>
        <v>0.1</v>
      </c>
      <c r="O2857" s="18">
        <f>LFAT!J52</f>
        <v>0.01</v>
      </c>
      <c r="P2857" s="18">
        <f t="shared" si="132"/>
        <v>3.9025000000000002E-3</v>
      </c>
      <c r="Q2857" s="18">
        <f t="shared" si="133"/>
        <v>1.7658564415193392E-2</v>
      </c>
      <c r="R2857" s="18">
        <f t="shared" si="134"/>
        <v>5.1036449565243502E-3</v>
      </c>
    </row>
    <row r="2858" spans="1:18" ht="18" customHeight="1" x14ac:dyDescent="0.2">
      <c r="A2858" s="16" t="str">
        <f>'Limiting Factor Scores'!A263</f>
        <v>UGR17</v>
      </c>
      <c r="B2858" s="16" t="str">
        <f>'Limiting Factor Scores'!B263</f>
        <v>Upper Grande Ronde</v>
      </c>
      <c r="C2858" s="16" t="str">
        <f>'Limiting Factor Scores'!C263</f>
        <v>Floodplain Condition</v>
      </c>
      <c r="D2858" s="18">
        <f>'Limiting Factor Scores'!D263</f>
        <v>0.60389999999999999</v>
      </c>
      <c r="E2858" s="19">
        <f>'Limiting Factor Scores'!E263</f>
        <v>2.89</v>
      </c>
      <c r="F2858" s="18">
        <f>'Limiting Factor Scores'!F263</f>
        <v>0.52524999999999999</v>
      </c>
      <c r="G2858" s="18">
        <f>'Limiting Factor Scores'!G263</f>
        <v>1.9281135874573705</v>
      </c>
      <c r="H2858" s="18">
        <f>'Limiting Factor Scores'!H263</f>
        <v>0.54743925380842495</v>
      </c>
      <c r="I2858" s="17">
        <f>LFAT!A49</f>
        <v>4</v>
      </c>
      <c r="J2858" s="16" t="str">
        <f>LFAT!B49</f>
        <v>Riparian Vegetation Restoration</v>
      </c>
      <c r="K2858" s="16" t="str">
        <f>LFAT!D49</f>
        <v>D</v>
      </c>
      <c r="L2858" s="19">
        <f>LFAT!F49</f>
        <v>1</v>
      </c>
      <c r="M2858" s="16" t="str">
        <f>LFAT!G49</f>
        <v>C</v>
      </c>
      <c r="N2858" s="19">
        <f>LFAT!I49</f>
        <v>1</v>
      </c>
      <c r="O2858" s="18">
        <f>LFAT!J49</f>
        <v>1</v>
      </c>
      <c r="P2858" s="18">
        <f t="shared" si="132"/>
        <v>0.52524999999999999</v>
      </c>
      <c r="Q2858" s="18">
        <f t="shared" si="133"/>
        <v>1.9281135874573705</v>
      </c>
      <c r="R2858" s="18">
        <f t="shared" si="134"/>
        <v>0.54743925380842495</v>
      </c>
    </row>
    <row r="2859" spans="1:18" ht="18" customHeight="1" x14ac:dyDescent="0.2">
      <c r="A2859" s="16" t="str">
        <f>'Limiting Factor Scores'!A264</f>
        <v>UGR17</v>
      </c>
      <c r="B2859" s="16" t="str">
        <f>'Limiting Factor Scores'!B264</f>
        <v>Upper Grande Ronde</v>
      </c>
      <c r="C2859" s="16" t="str">
        <f>'Limiting Factor Scores'!C264</f>
        <v>Increased Sediment Quantity</v>
      </c>
      <c r="D2859" s="18">
        <f>'Limiting Factor Scores'!D264</f>
        <v>0.60389999999999999</v>
      </c>
      <c r="E2859" s="19">
        <f>'Limiting Factor Scores'!E264</f>
        <v>4.08</v>
      </c>
      <c r="F2859" s="18">
        <f>'Limiting Factor Scores'!F264</f>
        <v>0.79300000000000004</v>
      </c>
      <c r="G2859" s="18">
        <f>'Limiting Factor Scores'!G264</f>
        <v>1.7411170303722199</v>
      </c>
      <c r="H2859" s="18">
        <f>'Limiting Factor Scores'!H264</f>
        <v>0.5728240824031775</v>
      </c>
      <c r="I2859" s="17">
        <f>LFAT!A55</f>
        <v>4</v>
      </c>
      <c r="J2859" s="16" t="str">
        <f>LFAT!B55</f>
        <v>Riparian Vegetation Restoration</v>
      </c>
      <c r="K2859" s="16" t="str">
        <f>LFAT!D55</f>
        <v>D</v>
      </c>
      <c r="L2859" s="19">
        <f>LFAT!F55</f>
        <v>1</v>
      </c>
      <c r="M2859" s="16" t="str">
        <f>LFAT!G55</f>
        <v>CD</v>
      </c>
      <c r="N2859" s="19">
        <f>LFAT!I55</f>
        <v>0.5</v>
      </c>
      <c r="O2859" s="18">
        <f>LFAT!J55</f>
        <v>0.5</v>
      </c>
      <c r="P2859" s="18">
        <f t="shared" si="132"/>
        <v>0.39650000000000002</v>
      </c>
      <c r="Q2859" s="18">
        <f t="shared" si="133"/>
        <v>0.87055851518610994</v>
      </c>
      <c r="R2859" s="18">
        <f t="shared" si="134"/>
        <v>0.28641204120158875</v>
      </c>
    </row>
    <row r="2860" spans="1:18" ht="18" customHeight="1" x14ac:dyDescent="0.2">
      <c r="A2860" s="16" t="str">
        <f>'Limiting Factor Scores'!A265</f>
        <v>UGR17</v>
      </c>
      <c r="B2860" s="16" t="str">
        <f>'Limiting Factor Scores'!B265</f>
        <v>Upper Grande Ronde</v>
      </c>
      <c r="C2860" s="16" t="str">
        <f>'Limiting Factor Scores'!C265</f>
        <v>Non-Native Species Interactions and Competition</v>
      </c>
      <c r="D2860" s="18">
        <f>'Limiting Factor Scores'!D265</f>
        <v>0.60389999999999999</v>
      </c>
      <c r="E2860" s="19">
        <f>'Limiting Factor Scores'!E265</f>
        <v>2.08</v>
      </c>
      <c r="F2860" s="18">
        <f>'Limiting Factor Scores'!F265</f>
        <v>0.34300000000000003</v>
      </c>
      <c r="G2860" s="18">
        <f>'Limiting Factor Scores'!G265</f>
        <v>0.83298946491122672</v>
      </c>
      <c r="H2860" s="18">
        <f>'Limiting Factor Scores'!H265</f>
        <v>0.29383962298313304</v>
      </c>
      <c r="I2860" s="17">
        <f>LFAT!A61</f>
        <v>4</v>
      </c>
      <c r="J2860" s="16" t="str">
        <f>LFAT!B61</f>
        <v>Riparian Vegetation Restoration</v>
      </c>
      <c r="K2860" s="16" t="str">
        <f>LFAT!D61</f>
        <v>I</v>
      </c>
      <c r="L2860" s="19">
        <f>LFAT!F61</f>
        <v>0.5</v>
      </c>
      <c r="M2860" s="16" t="str">
        <f>LFAT!G61</f>
        <v>R</v>
      </c>
      <c r="N2860" s="19">
        <f>LFAT!I61</f>
        <v>0.1</v>
      </c>
      <c r="O2860" s="18">
        <f>LFAT!J61</f>
        <v>0.05</v>
      </c>
      <c r="P2860" s="18">
        <f t="shared" si="132"/>
        <v>1.7150000000000002E-2</v>
      </c>
      <c r="Q2860" s="18">
        <f t="shared" si="133"/>
        <v>4.1649473245561341E-2</v>
      </c>
      <c r="R2860" s="18">
        <f t="shared" si="134"/>
        <v>1.4691981149156652E-2</v>
      </c>
    </row>
    <row r="2861" spans="1:18" ht="18" customHeight="1" x14ac:dyDescent="0.2">
      <c r="A2861" s="16" t="str">
        <f>'Limiting Factor Scores'!A266</f>
        <v>UGR17</v>
      </c>
      <c r="B2861" s="16" t="str">
        <f>'Limiting Factor Scores'!B266</f>
        <v>Upper Grande Ronde</v>
      </c>
      <c r="C2861" s="16" t="str">
        <f>'Limiting Factor Scores'!C266</f>
        <v>Predation</v>
      </c>
      <c r="D2861" s="18">
        <f>'Limiting Factor Scores'!D266</f>
        <v>0.60389999999999999</v>
      </c>
      <c r="E2861" s="19">
        <f>'Limiting Factor Scores'!E266</f>
        <v>1.26</v>
      </c>
      <c r="F2861" s="18">
        <f>'Limiting Factor Scores'!F266</f>
        <v>0.1585</v>
      </c>
      <c r="G2861" s="18">
        <f>'Limiting Factor Scores'!G266</f>
        <v>0.51414320586469997</v>
      </c>
      <c r="H2861" s="18">
        <f>'Limiting Factor Scores'!H266</f>
        <v>0.15719655037964025</v>
      </c>
      <c r="I2861" s="17">
        <f>LFAT!A59</f>
        <v>4</v>
      </c>
      <c r="J2861" s="16" t="str">
        <f>LFAT!B59</f>
        <v>Riparian Vegetation Restoration</v>
      </c>
      <c r="K2861" s="16" t="str">
        <f>LFAT!D59</f>
        <v>N</v>
      </c>
      <c r="L2861" s="19">
        <f>LFAT!F59</f>
        <v>0.1</v>
      </c>
      <c r="M2861" s="16" t="str">
        <f>LFAT!G59</f>
        <v>CD</v>
      </c>
      <c r="N2861" s="19">
        <f>LFAT!I59</f>
        <v>0.5</v>
      </c>
      <c r="O2861" s="18">
        <f>LFAT!J59</f>
        <v>0.05</v>
      </c>
      <c r="P2861" s="18">
        <f t="shared" si="132"/>
        <v>7.9249999999999998E-3</v>
      </c>
      <c r="Q2861" s="18">
        <f t="shared" si="133"/>
        <v>2.5707160293234999E-2</v>
      </c>
      <c r="R2861" s="18">
        <f t="shared" si="134"/>
        <v>7.8598275189820134E-3</v>
      </c>
    </row>
    <row r="2862" spans="1:18" ht="18" customHeight="1" x14ac:dyDescent="0.2">
      <c r="A2862" s="16" t="str">
        <f>'Limiting Factor Scores'!A267</f>
        <v>UGR17</v>
      </c>
      <c r="B2862" s="16" t="str">
        <f>'Limiting Factor Scores'!B267</f>
        <v>Upper Grande Ronde</v>
      </c>
      <c r="C2862" s="16" t="str">
        <f>'Limiting Factor Scores'!C267</f>
        <v>Riparian Condition</v>
      </c>
      <c r="D2862" s="18">
        <f>'Limiting Factor Scores'!D267</f>
        <v>0.60389999999999999</v>
      </c>
      <c r="E2862" s="19">
        <f>'Limiting Factor Scores'!E267</f>
        <v>4.51</v>
      </c>
      <c r="F2862" s="18">
        <f>'Limiting Factor Scores'!F267</f>
        <v>0.88975000000000004</v>
      </c>
      <c r="G2862" s="18">
        <f>'Limiting Factor Scores'!G267</f>
        <v>3.3352221556391322</v>
      </c>
      <c r="H2862" s="18">
        <f>'Limiting Factor Scores'!H267</f>
        <v>1.0769044701997719</v>
      </c>
      <c r="I2862" s="17">
        <f>LFAT!A48</f>
        <v>4</v>
      </c>
      <c r="J2862" s="16" t="str">
        <f>LFAT!B48</f>
        <v>Riparian Vegetation Restoration</v>
      </c>
      <c r="K2862" s="16" t="str">
        <f>LFAT!D48</f>
        <v>D</v>
      </c>
      <c r="L2862" s="19">
        <f>LFAT!F48</f>
        <v>1</v>
      </c>
      <c r="M2862" s="16" t="str">
        <f>LFAT!G48</f>
        <v>C</v>
      </c>
      <c r="N2862" s="19">
        <f>LFAT!I48</f>
        <v>1</v>
      </c>
      <c r="O2862" s="18">
        <f>LFAT!J48</f>
        <v>1</v>
      </c>
      <c r="P2862" s="18">
        <f t="shared" si="132"/>
        <v>0.88975000000000004</v>
      </c>
      <c r="Q2862" s="18">
        <f t="shared" si="133"/>
        <v>3.3352221556391322</v>
      </c>
      <c r="R2862" s="18">
        <f t="shared" si="134"/>
        <v>1.0769044701997719</v>
      </c>
    </row>
    <row r="2863" spans="1:18" ht="18" customHeight="1" x14ac:dyDescent="0.2">
      <c r="A2863" s="16" t="str">
        <f>'Limiting Factor Scores'!A268</f>
        <v>UGR17</v>
      </c>
      <c r="B2863" s="16" t="str">
        <f>'Limiting Factor Scores'!B268</f>
        <v>Upper Grande Ronde</v>
      </c>
      <c r="C2863" s="16" t="str">
        <f>'Limiting Factor Scores'!C268</f>
        <v>Side Channel and Wetland Habitat</v>
      </c>
      <c r="D2863" s="18">
        <f>'Limiting Factor Scores'!D268</f>
        <v>0.60389999999999999</v>
      </c>
      <c r="E2863" s="19">
        <f>'Limiting Factor Scores'!E268</f>
        <v>3.76</v>
      </c>
      <c r="F2863" s="18">
        <f>'Limiting Factor Scores'!F268</f>
        <v>0.72099999999999997</v>
      </c>
      <c r="G2863" s="18">
        <f>'Limiting Factor Scores'!G268</f>
        <v>3.3464514592535792</v>
      </c>
      <c r="H2863" s="18">
        <f>'Limiting Factor Scores'!H268</f>
        <v>0.97538485746363346</v>
      </c>
      <c r="I2863" s="17">
        <f>LFAT!A50</f>
        <v>4</v>
      </c>
      <c r="J2863" s="16" t="str">
        <f>LFAT!B50</f>
        <v>Riparian Vegetation Restoration</v>
      </c>
      <c r="K2863" s="16" t="str">
        <f>LFAT!D50</f>
        <v>I</v>
      </c>
      <c r="L2863" s="19">
        <f>LFAT!F50</f>
        <v>0.5</v>
      </c>
      <c r="M2863" s="16" t="str">
        <f>LFAT!G50</f>
        <v>C</v>
      </c>
      <c r="N2863" s="19">
        <f>LFAT!I50</f>
        <v>1</v>
      </c>
      <c r="O2863" s="18">
        <f>LFAT!J50</f>
        <v>0.5</v>
      </c>
      <c r="P2863" s="18">
        <f t="shared" si="132"/>
        <v>0.36049999999999999</v>
      </c>
      <c r="Q2863" s="18">
        <f t="shared" si="133"/>
        <v>1.6732257296267896</v>
      </c>
      <c r="R2863" s="18">
        <f t="shared" si="134"/>
        <v>0.48769242873181673</v>
      </c>
    </row>
    <row r="2864" spans="1:18" ht="18" customHeight="1" x14ac:dyDescent="0.2">
      <c r="A2864" s="16" t="str">
        <f>'Limiting Factor Scores'!A269</f>
        <v>UGR17</v>
      </c>
      <c r="B2864" s="16" t="str">
        <f>'Limiting Factor Scores'!B269</f>
        <v>Upper Grande Ronde</v>
      </c>
      <c r="C2864" s="16" t="str">
        <f>'Limiting Factor Scores'!C269</f>
        <v>Summer Water Temperature</v>
      </c>
      <c r="D2864" s="18">
        <f>'Limiting Factor Scores'!D269</f>
        <v>0.60389999999999999</v>
      </c>
      <c r="E2864" s="19">
        <f>'Limiting Factor Scores'!E269</f>
        <v>3.17</v>
      </c>
      <c r="F2864" s="18">
        <f>'Limiting Factor Scores'!F269</f>
        <v>0.58825000000000005</v>
      </c>
      <c r="G2864" s="18">
        <f>'Limiting Factor Scores'!G269</f>
        <v>2.3649112220921085</v>
      </c>
      <c r="H2864" s="18">
        <f>'Limiting Factor Scores'!H269</f>
        <v>0.74007511484802713</v>
      </c>
      <c r="I2864" s="17">
        <f>LFAT!A56</f>
        <v>4</v>
      </c>
      <c r="J2864" s="16" t="str">
        <f>LFAT!B56</f>
        <v>Riparian Vegetation Restoration</v>
      </c>
      <c r="K2864" s="16" t="str">
        <f>LFAT!D56</f>
        <v>D</v>
      </c>
      <c r="L2864" s="19">
        <f>LFAT!F56</f>
        <v>1</v>
      </c>
      <c r="M2864" s="16" t="str">
        <f>LFAT!G56</f>
        <v>CD</v>
      </c>
      <c r="N2864" s="19">
        <f>LFAT!I56</f>
        <v>0.5</v>
      </c>
      <c r="O2864" s="18">
        <f>LFAT!J56</f>
        <v>0.5</v>
      </c>
      <c r="P2864" s="18">
        <f t="shared" si="132"/>
        <v>0.29412500000000003</v>
      </c>
      <c r="Q2864" s="18">
        <f t="shared" si="133"/>
        <v>1.1824556110460542</v>
      </c>
      <c r="R2864" s="18">
        <f t="shared" si="134"/>
        <v>0.37003755742401356</v>
      </c>
    </row>
    <row r="2865" spans="1:18" ht="18" customHeight="1" x14ac:dyDescent="0.2">
      <c r="A2865" s="16" t="str">
        <f>'Limiting Factor Scores'!A270</f>
        <v>UGR17</v>
      </c>
      <c r="B2865" s="16" t="str">
        <f>'Limiting Factor Scores'!B270</f>
        <v>Upper Grande Ronde</v>
      </c>
      <c r="C2865" s="16" t="str">
        <f>'Limiting Factor Scores'!C270</f>
        <v>Water Quality</v>
      </c>
      <c r="D2865" s="18">
        <f>'Limiting Factor Scores'!D270</f>
        <v>0.60389999999999999</v>
      </c>
      <c r="E2865" s="19">
        <f>'Limiting Factor Scores'!E270</f>
        <v>2</v>
      </c>
      <c r="F2865" s="18">
        <f>'Limiting Factor Scores'!F270</f>
        <v>0.32500000000000001</v>
      </c>
      <c r="G2865" s="18">
        <f>'Limiting Factor Scores'!G270</f>
        <v>1.1425572324512776</v>
      </c>
      <c r="H2865" s="18">
        <f>'Limiting Factor Scores'!H270</f>
        <v>0.31715426097949528</v>
      </c>
      <c r="I2865" s="17">
        <f>LFAT!A58</f>
        <v>4</v>
      </c>
      <c r="J2865" s="16" t="str">
        <f>LFAT!B58</f>
        <v>Riparian Vegetation Restoration</v>
      </c>
      <c r="K2865" s="16" t="str">
        <f>LFAT!D58</f>
        <v>I</v>
      </c>
      <c r="L2865" s="19">
        <f>LFAT!F58</f>
        <v>0.5</v>
      </c>
      <c r="M2865" s="16" t="str">
        <f>LFAT!G58</f>
        <v>CD</v>
      </c>
      <c r="N2865" s="19">
        <f>LFAT!I58</f>
        <v>0.5</v>
      </c>
      <c r="O2865" s="18">
        <f>LFAT!J58</f>
        <v>0.25</v>
      </c>
      <c r="P2865" s="18">
        <f t="shared" si="132"/>
        <v>8.1250000000000003E-2</v>
      </c>
      <c r="Q2865" s="18">
        <f t="shared" si="133"/>
        <v>0.2856393081128194</v>
      </c>
      <c r="R2865" s="18">
        <f t="shared" si="134"/>
        <v>7.9288565244873821E-2</v>
      </c>
    </row>
    <row r="2866" spans="1:18" ht="18" customHeight="1" x14ac:dyDescent="0.2">
      <c r="A2866" s="16" t="str">
        <f>'Limiting Factor Scores'!A271</f>
        <v>UGR17</v>
      </c>
      <c r="B2866" s="16" t="str">
        <f>'Limiting Factor Scores'!B271</f>
        <v>Upper Grande Ronde</v>
      </c>
      <c r="C2866" s="16" t="str">
        <f>'Limiting Factor Scores'!C271</f>
        <v>Winter Water Temperature</v>
      </c>
      <c r="D2866" s="18">
        <f>'Limiting Factor Scores'!D271</f>
        <v>0.60389999999999999</v>
      </c>
      <c r="E2866" s="19">
        <f>'Limiting Factor Scores'!E271</f>
        <v>2.29</v>
      </c>
      <c r="F2866" s="18">
        <f>'Limiting Factor Scores'!F271</f>
        <v>0.39024999999999999</v>
      </c>
      <c r="G2866" s="18">
        <f>'Limiting Factor Scores'!G271</f>
        <v>1.1295421087836675</v>
      </c>
      <c r="H2866" s="18">
        <f>'Limiting Factor Scores'!H271</f>
        <v>0.3076529296880442</v>
      </c>
      <c r="I2866" s="17">
        <f>LFAT!A57</f>
        <v>4</v>
      </c>
      <c r="J2866" s="16" t="str">
        <f>LFAT!B57</f>
        <v>Riparian Vegetation Restoration</v>
      </c>
      <c r="K2866" s="16" t="str">
        <f>LFAT!D57</f>
        <v>I</v>
      </c>
      <c r="L2866" s="19">
        <f>LFAT!F57</f>
        <v>0.5</v>
      </c>
      <c r="M2866" s="16" t="str">
        <f>LFAT!G57</f>
        <v>R</v>
      </c>
      <c r="N2866" s="19">
        <f>LFAT!I57</f>
        <v>0.1</v>
      </c>
      <c r="O2866" s="18">
        <f>LFAT!J57</f>
        <v>0.05</v>
      </c>
      <c r="P2866" s="18">
        <f t="shared" si="132"/>
        <v>1.9512500000000002E-2</v>
      </c>
      <c r="Q2866" s="18">
        <f t="shared" si="133"/>
        <v>5.6477105439183377E-2</v>
      </c>
      <c r="R2866" s="18">
        <f t="shared" si="134"/>
        <v>1.5382646484402211E-2</v>
      </c>
    </row>
    <row r="2867" spans="1:18" ht="18" customHeight="1" x14ac:dyDescent="0.2">
      <c r="A2867" s="16" t="str">
        <f>'Limiting Factor Scores'!A257</f>
        <v>UGR17</v>
      </c>
      <c r="B2867" s="16" t="str">
        <f>'Limiting Factor Scores'!B257</f>
        <v>Upper Grande Ronde</v>
      </c>
      <c r="C2867" s="16" t="str">
        <f>'Limiting Factor Scores'!C257</f>
        <v>Altered Flow Timing</v>
      </c>
      <c r="D2867" s="18">
        <f>'Limiting Factor Scores'!D257</f>
        <v>0.60389999999999999</v>
      </c>
      <c r="E2867" s="19">
        <f>'Limiting Factor Scores'!E257</f>
        <v>2.29</v>
      </c>
      <c r="F2867" s="18">
        <f>'Limiting Factor Scores'!F257</f>
        <v>0.39024999999999999</v>
      </c>
      <c r="G2867" s="18">
        <f>'Limiting Factor Scores'!G257</f>
        <v>1.2355944975336672</v>
      </c>
      <c r="H2867" s="18">
        <f>'Limiting Factor Scores'!H257</f>
        <v>0.34386224529843806</v>
      </c>
      <c r="I2867" s="17">
        <f>LFAT!A68</f>
        <v>5</v>
      </c>
      <c r="J2867" s="16" t="str">
        <f>LFAT!B68</f>
        <v>Fish Passage – Barrier Removal and Replacement</v>
      </c>
      <c r="K2867" s="16" t="str">
        <f>LFAT!D68</f>
        <v>I</v>
      </c>
      <c r="L2867" s="19">
        <f>LFAT!F68</f>
        <v>0.5</v>
      </c>
      <c r="M2867" s="16" t="str">
        <f>LFAT!G68</f>
        <v>R</v>
      </c>
      <c r="N2867" s="19">
        <f>LFAT!I68</f>
        <v>0.1</v>
      </c>
      <c r="O2867" s="18">
        <f>LFAT!J68</f>
        <v>0.05</v>
      </c>
      <c r="P2867" s="18">
        <f t="shared" si="132"/>
        <v>1.9512500000000002E-2</v>
      </c>
      <c r="Q2867" s="18">
        <f t="shared" si="133"/>
        <v>6.1779724876683366E-2</v>
      </c>
      <c r="R2867" s="18">
        <f t="shared" si="134"/>
        <v>1.7193112264921904E-2</v>
      </c>
    </row>
    <row r="2868" spans="1:18" ht="18" customHeight="1" x14ac:dyDescent="0.2">
      <c r="A2868" s="16" t="str">
        <f>'Limiting Factor Scores'!A258</f>
        <v>UGR17</v>
      </c>
      <c r="B2868" s="16" t="str">
        <f>'Limiting Factor Scores'!B258</f>
        <v>Upper Grande Ronde</v>
      </c>
      <c r="C2868" s="16" t="str">
        <f>'Limiting Factor Scores'!C258</f>
        <v>Altered Primary Productivity</v>
      </c>
      <c r="D2868" s="18">
        <f>'Limiting Factor Scores'!D258</f>
        <v>0.60389999999999999</v>
      </c>
      <c r="E2868" s="19">
        <f>'Limiting Factor Scores'!E258</f>
        <v>4.6399999999999997</v>
      </c>
      <c r="F2868" s="18">
        <f>'Limiting Factor Scores'!F258</f>
        <v>0.91900000000000004</v>
      </c>
      <c r="G2868" s="18">
        <f>'Limiting Factor Scores'!G258</f>
        <v>2.0177636203178686</v>
      </c>
      <c r="H2868" s="18">
        <f>'Limiting Factor Scores'!H258</f>
        <v>0.57785737313426089</v>
      </c>
      <c r="I2868" s="17">
        <f>LFAT!A75</f>
        <v>5</v>
      </c>
      <c r="J2868" s="16" t="str">
        <f>LFAT!B75</f>
        <v>Fish Passage – Barrier Removal and Replacement</v>
      </c>
      <c r="K2868" s="16" t="str">
        <f>LFAT!D75</f>
        <v>N</v>
      </c>
      <c r="L2868" s="19">
        <f>LFAT!F75</f>
        <v>0.1</v>
      </c>
      <c r="M2868" s="16" t="str">
        <f>LFAT!G75</f>
        <v>R</v>
      </c>
      <c r="N2868" s="19">
        <f>LFAT!I75</f>
        <v>0.1</v>
      </c>
      <c r="O2868" s="18">
        <f>LFAT!J75</f>
        <v>0.01</v>
      </c>
      <c r="P2868" s="18">
        <f t="shared" si="132"/>
        <v>9.1900000000000003E-3</v>
      </c>
      <c r="Q2868" s="18">
        <f t="shared" si="133"/>
        <v>2.0177636203178688E-2</v>
      </c>
      <c r="R2868" s="18">
        <f t="shared" si="134"/>
        <v>5.7785737313426093E-3</v>
      </c>
    </row>
    <row r="2869" spans="1:18" ht="18" customHeight="1" x14ac:dyDescent="0.2">
      <c r="A2869" s="16" t="str">
        <f>'Limiting Factor Scores'!A259</f>
        <v>UGR17</v>
      </c>
      <c r="B2869" s="16" t="str">
        <f>'Limiting Factor Scores'!B259</f>
        <v>Upper Grande Ronde</v>
      </c>
      <c r="C2869" s="16" t="str">
        <f>'Limiting Factor Scores'!C259</f>
        <v>Anthropogenic Barriers</v>
      </c>
      <c r="D2869" s="18">
        <f>'Limiting Factor Scores'!D259</f>
        <v>0.60389999999999999</v>
      </c>
      <c r="E2869" s="19">
        <f>'Limiting Factor Scores'!E259</f>
        <v>2.4700000000000002</v>
      </c>
      <c r="F2869" s="18">
        <f>'Limiting Factor Scores'!F259</f>
        <v>0.43075000000000002</v>
      </c>
      <c r="G2869" s="18">
        <f>'Limiting Factor Scores'!G259</f>
        <v>1.3805466730955658</v>
      </c>
      <c r="H2869" s="18">
        <f>'Limiting Factor Scores'!H259</f>
        <v>0.43724124237782114</v>
      </c>
      <c r="I2869" s="17">
        <f>LFAT!A62</f>
        <v>5</v>
      </c>
      <c r="J2869" s="16" t="str">
        <f>LFAT!B62</f>
        <v>Fish Passage – Barrier Removal and Replacement</v>
      </c>
      <c r="K2869" s="16" t="str">
        <f>LFAT!D62</f>
        <v>D</v>
      </c>
      <c r="L2869" s="19">
        <f>LFAT!F62</f>
        <v>1</v>
      </c>
      <c r="M2869" s="16" t="str">
        <f>LFAT!G62</f>
        <v>C</v>
      </c>
      <c r="N2869" s="19">
        <f>LFAT!I62</f>
        <v>1</v>
      </c>
      <c r="O2869" s="18">
        <f>LFAT!J62</f>
        <v>1</v>
      </c>
      <c r="P2869" s="18">
        <f t="shared" si="132"/>
        <v>0.43075000000000002</v>
      </c>
      <c r="Q2869" s="18">
        <f t="shared" si="133"/>
        <v>1.3805466730955658</v>
      </c>
      <c r="R2869" s="18">
        <f t="shared" si="134"/>
        <v>0.43724124237782114</v>
      </c>
    </row>
    <row r="2870" spans="1:18" ht="18" customHeight="1" x14ac:dyDescent="0.2">
      <c r="A2870" s="16" t="str">
        <f>'Limiting Factor Scores'!A260</f>
        <v>UGR17</v>
      </c>
      <c r="B2870" s="16" t="str">
        <f>'Limiting Factor Scores'!B260</f>
        <v>Upper Grande Ronde</v>
      </c>
      <c r="C2870" s="16" t="str">
        <f>'Limiting Factor Scores'!C260</f>
        <v>Channel and Habitat Structure</v>
      </c>
      <c r="D2870" s="18">
        <f>'Limiting Factor Scores'!D260</f>
        <v>0.60389999999999999</v>
      </c>
      <c r="E2870" s="19">
        <f>'Limiting Factor Scores'!E260</f>
        <v>4.78</v>
      </c>
      <c r="F2870" s="18">
        <f>'Limiting Factor Scores'!F260</f>
        <v>0.95050000000000001</v>
      </c>
      <c r="G2870" s="18">
        <f>'Limiting Factor Scores'!G260</f>
        <v>5.0020605635477056</v>
      </c>
      <c r="H2870" s="18">
        <f>'Limiting Factor Scores'!H260</f>
        <v>1.5142713342799048</v>
      </c>
      <c r="I2870" s="17">
        <f>LFAT!A66</f>
        <v>5</v>
      </c>
      <c r="J2870" s="16" t="str">
        <f>LFAT!B66</f>
        <v>Fish Passage – Barrier Removal and Replacement</v>
      </c>
      <c r="K2870" s="16" t="str">
        <f>LFAT!D66</f>
        <v>I</v>
      </c>
      <c r="L2870" s="19">
        <f>LFAT!F66</f>
        <v>0.5</v>
      </c>
      <c r="M2870" s="16" t="str">
        <f>LFAT!G66</f>
        <v>CD</v>
      </c>
      <c r="N2870" s="19">
        <f>LFAT!I66</f>
        <v>0.5</v>
      </c>
      <c r="O2870" s="18">
        <f>LFAT!J66</f>
        <v>0.25</v>
      </c>
      <c r="P2870" s="18">
        <f t="shared" si="132"/>
        <v>0.237625</v>
      </c>
      <c r="Q2870" s="18">
        <f t="shared" si="133"/>
        <v>1.2505151408869264</v>
      </c>
      <c r="R2870" s="18">
        <f t="shared" si="134"/>
        <v>0.3785678335699762</v>
      </c>
    </row>
    <row r="2871" spans="1:18" ht="18" customHeight="1" x14ac:dyDescent="0.2">
      <c r="A2871" s="16" t="str">
        <f>'Limiting Factor Scores'!A261</f>
        <v>UGR17</v>
      </c>
      <c r="B2871" s="16" t="str">
        <f>'Limiting Factor Scores'!B261</f>
        <v>Upper Grande Ronde</v>
      </c>
      <c r="C2871" s="16" t="str">
        <f>'Limiting Factor Scores'!C261</f>
        <v>Decreased Sediment Quantity</v>
      </c>
      <c r="D2871" s="18">
        <f>'Limiting Factor Scores'!D261</f>
        <v>0.60389999999999999</v>
      </c>
      <c r="E2871" s="19">
        <f>'Limiting Factor Scores'!E261</f>
        <v>3.62</v>
      </c>
      <c r="F2871" s="18">
        <f>'Limiting Factor Scores'!F261</f>
        <v>0.6895</v>
      </c>
      <c r="G2871" s="18">
        <f>'Limiting Factor Scores'!G261</f>
        <v>2.1563004376784525</v>
      </c>
      <c r="H2871" s="18">
        <f>'Limiting Factor Scores'!H261</f>
        <v>0.6423395938862354</v>
      </c>
      <c r="I2871" s="17">
        <f>LFAT!A69</f>
        <v>5</v>
      </c>
      <c r="J2871" s="16" t="str">
        <f>LFAT!B69</f>
        <v>Fish Passage – Barrier Removal and Replacement</v>
      </c>
      <c r="K2871" s="16" t="str">
        <f>LFAT!D69</f>
        <v>I</v>
      </c>
      <c r="L2871" s="19">
        <f>LFAT!F69</f>
        <v>0.5</v>
      </c>
      <c r="M2871" s="16" t="str">
        <f>LFAT!G69</f>
        <v>R</v>
      </c>
      <c r="N2871" s="19">
        <f>LFAT!I69</f>
        <v>0.1</v>
      </c>
      <c r="O2871" s="18">
        <f>LFAT!J69</f>
        <v>0.05</v>
      </c>
      <c r="P2871" s="18">
        <f t="shared" si="132"/>
        <v>3.4474999999999999E-2</v>
      </c>
      <c r="Q2871" s="18">
        <f t="shared" si="133"/>
        <v>0.10781502188392263</v>
      </c>
      <c r="R2871" s="18">
        <f t="shared" si="134"/>
        <v>3.2116979694311772E-2</v>
      </c>
    </row>
    <row r="2872" spans="1:18" ht="18" customHeight="1" x14ac:dyDescent="0.2">
      <c r="A2872" s="16" t="str">
        <f>'Limiting Factor Scores'!A262</f>
        <v>UGR17</v>
      </c>
      <c r="B2872" s="16" t="str">
        <f>'Limiting Factor Scores'!B262</f>
        <v>Upper Grande Ronde</v>
      </c>
      <c r="C2872" s="16" t="str">
        <f>'Limiting Factor Scores'!C262</f>
        <v>Decreased Water Quantity</v>
      </c>
      <c r="D2872" s="18">
        <f>'Limiting Factor Scores'!D262</f>
        <v>0.60389999999999999</v>
      </c>
      <c r="E2872" s="19">
        <f>'Limiting Factor Scores'!E262</f>
        <v>2.29</v>
      </c>
      <c r="F2872" s="18">
        <f>'Limiting Factor Scores'!F262</f>
        <v>0.39024999999999999</v>
      </c>
      <c r="G2872" s="18">
        <f>'Limiting Factor Scores'!G262</f>
        <v>1.765856441519339</v>
      </c>
      <c r="H2872" s="18">
        <f>'Limiting Factor Scores'!H262</f>
        <v>0.51036449565243502</v>
      </c>
      <c r="I2872" s="17">
        <f>LFAT!A67</f>
        <v>5</v>
      </c>
      <c r="J2872" s="16" t="str">
        <f>LFAT!B67</f>
        <v>Fish Passage – Barrier Removal and Replacement</v>
      </c>
      <c r="K2872" s="16" t="str">
        <f>LFAT!D67</f>
        <v>N</v>
      </c>
      <c r="L2872" s="19">
        <f>LFAT!F67</f>
        <v>0.1</v>
      </c>
      <c r="M2872" s="16" t="str">
        <f>LFAT!G67</f>
        <v>R</v>
      </c>
      <c r="N2872" s="19">
        <f>LFAT!I67</f>
        <v>0.1</v>
      </c>
      <c r="O2872" s="18">
        <f>LFAT!J67</f>
        <v>0.01</v>
      </c>
      <c r="P2872" s="18">
        <f t="shared" si="132"/>
        <v>3.9025000000000002E-3</v>
      </c>
      <c r="Q2872" s="18">
        <f t="shared" si="133"/>
        <v>1.7658564415193392E-2</v>
      </c>
      <c r="R2872" s="18">
        <f t="shared" si="134"/>
        <v>5.1036449565243502E-3</v>
      </c>
    </row>
    <row r="2873" spans="1:18" ht="18" customHeight="1" x14ac:dyDescent="0.2">
      <c r="A2873" s="16" t="str">
        <f>'Limiting Factor Scores'!A263</f>
        <v>UGR17</v>
      </c>
      <c r="B2873" s="16" t="str">
        <f>'Limiting Factor Scores'!B263</f>
        <v>Upper Grande Ronde</v>
      </c>
      <c r="C2873" s="16" t="str">
        <f>'Limiting Factor Scores'!C263</f>
        <v>Floodplain Condition</v>
      </c>
      <c r="D2873" s="18">
        <f>'Limiting Factor Scores'!D263</f>
        <v>0.60389999999999999</v>
      </c>
      <c r="E2873" s="19">
        <f>'Limiting Factor Scores'!E263</f>
        <v>2.89</v>
      </c>
      <c r="F2873" s="18">
        <f>'Limiting Factor Scores'!F263</f>
        <v>0.52524999999999999</v>
      </c>
      <c r="G2873" s="18">
        <f>'Limiting Factor Scores'!G263</f>
        <v>1.9281135874573705</v>
      </c>
      <c r="H2873" s="18">
        <f>'Limiting Factor Scores'!H263</f>
        <v>0.54743925380842495</v>
      </c>
      <c r="I2873" s="17">
        <f>LFAT!A64</f>
        <v>5</v>
      </c>
      <c r="J2873" s="16" t="str">
        <f>LFAT!B64</f>
        <v>Fish Passage – Barrier Removal and Replacement</v>
      </c>
      <c r="K2873" s="16" t="str">
        <f>LFAT!D64</f>
        <v>I</v>
      </c>
      <c r="L2873" s="19">
        <f>LFAT!F64</f>
        <v>0.5</v>
      </c>
      <c r="M2873" s="16" t="str">
        <f>LFAT!G64</f>
        <v>CD</v>
      </c>
      <c r="N2873" s="19">
        <f>LFAT!I64</f>
        <v>0.5</v>
      </c>
      <c r="O2873" s="18">
        <f>LFAT!J64</f>
        <v>0.25</v>
      </c>
      <c r="P2873" s="18">
        <f t="shared" si="132"/>
        <v>0.1313125</v>
      </c>
      <c r="Q2873" s="18">
        <f t="shared" si="133"/>
        <v>0.48202839686434262</v>
      </c>
      <c r="R2873" s="18">
        <f t="shared" si="134"/>
        <v>0.13685981345210624</v>
      </c>
    </row>
    <row r="2874" spans="1:18" ht="18" customHeight="1" x14ac:dyDescent="0.2">
      <c r="A2874" s="16" t="str">
        <f>'Limiting Factor Scores'!A264</f>
        <v>UGR17</v>
      </c>
      <c r="B2874" s="16" t="str">
        <f>'Limiting Factor Scores'!B264</f>
        <v>Upper Grande Ronde</v>
      </c>
      <c r="C2874" s="16" t="str">
        <f>'Limiting Factor Scores'!C264</f>
        <v>Increased Sediment Quantity</v>
      </c>
      <c r="D2874" s="18">
        <f>'Limiting Factor Scores'!D264</f>
        <v>0.60389999999999999</v>
      </c>
      <c r="E2874" s="19">
        <f>'Limiting Factor Scores'!E264</f>
        <v>4.08</v>
      </c>
      <c r="F2874" s="18">
        <f>'Limiting Factor Scores'!F264</f>
        <v>0.79300000000000004</v>
      </c>
      <c r="G2874" s="18">
        <f>'Limiting Factor Scores'!G264</f>
        <v>1.7411170303722199</v>
      </c>
      <c r="H2874" s="18">
        <f>'Limiting Factor Scores'!H264</f>
        <v>0.5728240824031775</v>
      </c>
      <c r="I2874" s="17">
        <f>LFAT!A70</f>
        <v>5</v>
      </c>
      <c r="J2874" s="16" t="str">
        <f>LFAT!B70</f>
        <v>Fish Passage – Barrier Removal and Replacement</v>
      </c>
      <c r="K2874" s="16" t="str">
        <f>LFAT!D70</f>
        <v>I</v>
      </c>
      <c r="L2874" s="19">
        <f>LFAT!F70</f>
        <v>0.5</v>
      </c>
      <c r="M2874" s="16" t="str">
        <f>LFAT!G70</f>
        <v>CD</v>
      </c>
      <c r="N2874" s="19">
        <f>LFAT!I70</f>
        <v>0.5</v>
      </c>
      <c r="O2874" s="18">
        <f>LFAT!J70</f>
        <v>0.25</v>
      </c>
      <c r="P2874" s="18">
        <f t="shared" si="132"/>
        <v>0.19825000000000001</v>
      </c>
      <c r="Q2874" s="18">
        <f t="shared" si="133"/>
        <v>0.43527925759305497</v>
      </c>
      <c r="R2874" s="18">
        <f t="shared" si="134"/>
        <v>0.14320602060079438</v>
      </c>
    </row>
    <row r="2875" spans="1:18" ht="18" customHeight="1" x14ac:dyDescent="0.2">
      <c r="A2875" s="16" t="str">
        <f>'Limiting Factor Scores'!A265</f>
        <v>UGR17</v>
      </c>
      <c r="B2875" s="16" t="str">
        <f>'Limiting Factor Scores'!B265</f>
        <v>Upper Grande Ronde</v>
      </c>
      <c r="C2875" s="16" t="str">
        <f>'Limiting Factor Scores'!C265</f>
        <v>Non-Native Species Interactions and Competition</v>
      </c>
      <c r="D2875" s="18">
        <f>'Limiting Factor Scores'!D265</f>
        <v>0.60389999999999999</v>
      </c>
      <c r="E2875" s="19">
        <f>'Limiting Factor Scores'!E265</f>
        <v>2.08</v>
      </c>
      <c r="F2875" s="18">
        <f>'Limiting Factor Scores'!F265</f>
        <v>0.34300000000000003</v>
      </c>
      <c r="G2875" s="18">
        <f>'Limiting Factor Scores'!G265</f>
        <v>0.83298946491122672</v>
      </c>
      <c r="H2875" s="18">
        <f>'Limiting Factor Scores'!H265</f>
        <v>0.29383962298313304</v>
      </c>
      <c r="I2875" s="17">
        <f>LFAT!A76</f>
        <v>5</v>
      </c>
      <c r="J2875" s="16" t="str">
        <f>LFAT!B76</f>
        <v>Fish Passage – Barrier Removal and Replacement</v>
      </c>
      <c r="K2875" s="16" t="str">
        <f>LFAT!D76</f>
        <v>I</v>
      </c>
      <c r="L2875" s="19">
        <f>LFAT!F76</f>
        <v>0.5</v>
      </c>
      <c r="M2875" s="16" t="str">
        <f>LFAT!G76</f>
        <v>R</v>
      </c>
      <c r="N2875" s="19">
        <f>LFAT!I76</f>
        <v>0.1</v>
      </c>
      <c r="O2875" s="18">
        <f>LFAT!J76</f>
        <v>0.05</v>
      </c>
      <c r="P2875" s="18">
        <f t="shared" si="132"/>
        <v>1.7150000000000002E-2</v>
      </c>
      <c r="Q2875" s="18">
        <f t="shared" si="133"/>
        <v>4.1649473245561341E-2</v>
      </c>
      <c r="R2875" s="18">
        <f t="shared" si="134"/>
        <v>1.4691981149156652E-2</v>
      </c>
    </row>
    <row r="2876" spans="1:18" ht="18" customHeight="1" x14ac:dyDescent="0.2">
      <c r="A2876" s="16" t="str">
        <f>'Limiting Factor Scores'!A266</f>
        <v>UGR17</v>
      </c>
      <c r="B2876" s="16" t="str">
        <f>'Limiting Factor Scores'!B266</f>
        <v>Upper Grande Ronde</v>
      </c>
      <c r="C2876" s="16" t="str">
        <f>'Limiting Factor Scores'!C266</f>
        <v>Predation</v>
      </c>
      <c r="D2876" s="18">
        <f>'Limiting Factor Scores'!D266</f>
        <v>0.60389999999999999</v>
      </c>
      <c r="E2876" s="19">
        <f>'Limiting Factor Scores'!E266</f>
        <v>1.26</v>
      </c>
      <c r="F2876" s="18">
        <f>'Limiting Factor Scores'!F266</f>
        <v>0.1585</v>
      </c>
      <c r="G2876" s="18">
        <f>'Limiting Factor Scores'!G266</f>
        <v>0.51414320586469997</v>
      </c>
      <c r="H2876" s="18">
        <f>'Limiting Factor Scores'!H266</f>
        <v>0.15719655037964025</v>
      </c>
      <c r="I2876" s="17">
        <f>LFAT!A74</f>
        <v>5</v>
      </c>
      <c r="J2876" s="16" t="str">
        <f>LFAT!B74</f>
        <v>Fish Passage – Barrier Removal and Replacement</v>
      </c>
      <c r="K2876" s="16" t="str">
        <f>LFAT!D74</f>
        <v>I</v>
      </c>
      <c r="L2876" s="19">
        <f>LFAT!F74</f>
        <v>0.5</v>
      </c>
      <c r="M2876" s="16" t="str">
        <f>LFAT!G74</f>
        <v>R</v>
      </c>
      <c r="N2876" s="19">
        <f>LFAT!I74</f>
        <v>0.1</v>
      </c>
      <c r="O2876" s="18">
        <f>LFAT!J74</f>
        <v>0.05</v>
      </c>
      <c r="P2876" s="18">
        <f t="shared" si="132"/>
        <v>7.9249999999999998E-3</v>
      </c>
      <c r="Q2876" s="18">
        <f t="shared" si="133"/>
        <v>2.5707160293234999E-2</v>
      </c>
      <c r="R2876" s="18">
        <f t="shared" si="134"/>
        <v>7.8598275189820134E-3</v>
      </c>
    </row>
    <row r="2877" spans="1:18" ht="18" customHeight="1" x14ac:dyDescent="0.2">
      <c r="A2877" s="16" t="str">
        <f>'Limiting Factor Scores'!A267</f>
        <v>UGR17</v>
      </c>
      <c r="B2877" s="16" t="str">
        <f>'Limiting Factor Scores'!B267</f>
        <v>Upper Grande Ronde</v>
      </c>
      <c r="C2877" s="16" t="str">
        <f>'Limiting Factor Scores'!C267</f>
        <v>Riparian Condition</v>
      </c>
      <c r="D2877" s="18">
        <f>'Limiting Factor Scores'!D267</f>
        <v>0.60389999999999999</v>
      </c>
      <c r="E2877" s="19">
        <f>'Limiting Factor Scores'!E267</f>
        <v>4.51</v>
      </c>
      <c r="F2877" s="18">
        <f>'Limiting Factor Scores'!F267</f>
        <v>0.88975000000000004</v>
      </c>
      <c r="G2877" s="18">
        <f>'Limiting Factor Scores'!G267</f>
        <v>3.3352221556391322</v>
      </c>
      <c r="H2877" s="18">
        <f>'Limiting Factor Scores'!H267</f>
        <v>1.0769044701997719</v>
      </c>
      <c r="I2877" s="17">
        <f>LFAT!A63</f>
        <v>5</v>
      </c>
      <c r="J2877" s="16" t="str">
        <f>LFAT!B63</f>
        <v>Fish Passage – Barrier Removal and Replacement</v>
      </c>
      <c r="K2877" s="16" t="str">
        <f>LFAT!D63</f>
        <v>I</v>
      </c>
      <c r="L2877" s="19">
        <f>LFAT!F63</f>
        <v>0.5</v>
      </c>
      <c r="M2877" s="16" t="str">
        <f>LFAT!G63</f>
        <v>R</v>
      </c>
      <c r="N2877" s="19">
        <f>LFAT!I63</f>
        <v>0.1</v>
      </c>
      <c r="O2877" s="18">
        <f>LFAT!J63</f>
        <v>0.05</v>
      </c>
      <c r="P2877" s="18">
        <f t="shared" si="132"/>
        <v>4.4487500000000006E-2</v>
      </c>
      <c r="Q2877" s="18">
        <f t="shared" si="133"/>
        <v>0.16676110778195663</v>
      </c>
      <c r="R2877" s="18">
        <f t="shared" si="134"/>
        <v>5.3845223509988598E-2</v>
      </c>
    </row>
    <row r="2878" spans="1:18" ht="18" customHeight="1" x14ac:dyDescent="0.2">
      <c r="A2878" s="16" t="str">
        <f>'Limiting Factor Scores'!A268</f>
        <v>UGR17</v>
      </c>
      <c r="B2878" s="16" t="str">
        <f>'Limiting Factor Scores'!B268</f>
        <v>Upper Grande Ronde</v>
      </c>
      <c r="C2878" s="16" t="str">
        <f>'Limiting Factor Scores'!C268</f>
        <v>Side Channel and Wetland Habitat</v>
      </c>
      <c r="D2878" s="18">
        <f>'Limiting Factor Scores'!D268</f>
        <v>0.60389999999999999</v>
      </c>
      <c r="E2878" s="19">
        <f>'Limiting Factor Scores'!E268</f>
        <v>3.76</v>
      </c>
      <c r="F2878" s="18">
        <f>'Limiting Factor Scores'!F268</f>
        <v>0.72099999999999997</v>
      </c>
      <c r="G2878" s="18">
        <f>'Limiting Factor Scores'!G268</f>
        <v>3.3464514592535792</v>
      </c>
      <c r="H2878" s="18">
        <f>'Limiting Factor Scores'!H268</f>
        <v>0.97538485746363346</v>
      </c>
      <c r="I2878" s="17">
        <f>LFAT!A65</f>
        <v>5</v>
      </c>
      <c r="J2878" s="16" t="str">
        <f>LFAT!B65</f>
        <v>Fish Passage – Barrier Removal and Replacement</v>
      </c>
      <c r="K2878" s="16" t="str">
        <f>LFAT!D65</f>
        <v>I</v>
      </c>
      <c r="L2878" s="19">
        <f>LFAT!F65</f>
        <v>0.5</v>
      </c>
      <c r="M2878" s="16" t="str">
        <f>LFAT!G65</f>
        <v>R</v>
      </c>
      <c r="N2878" s="19">
        <f>LFAT!I65</f>
        <v>0.1</v>
      </c>
      <c r="O2878" s="18">
        <f>LFAT!J65</f>
        <v>0.05</v>
      </c>
      <c r="P2878" s="18">
        <f t="shared" si="132"/>
        <v>3.6049999999999999E-2</v>
      </c>
      <c r="Q2878" s="18">
        <f t="shared" si="133"/>
        <v>0.16732257296267897</v>
      </c>
      <c r="R2878" s="18">
        <f t="shared" si="134"/>
        <v>4.8769242873181677E-2</v>
      </c>
    </row>
    <row r="2879" spans="1:18" ht="18" customHeight="1" x14ac:dyDescent="0.2">
      <c r="A2879" s="16" t="str">
        <f>'Limiting Factor Scores'!A269</f>
        <v>UGR17</v>
      </c>
      <c r="B2879" s="16" t="str">
        <f>'Limiting Factor Scores'!B269</f>
        <v>Upper Grande Ronde</v>
      </c>
      <c r="C2879" s="16" t="str">
        <f>'Limiting Factor Scores'!C269</f>
        <v>Summer Water Temperature</v>
      </c>
      <c r="D2879" s="18">
        <f>'Limiting Factor Scores'!D269</f>
        <v>0.60389999999999999</v>
      </c>
      <c r="E2879" s="19">
        <f>'Limiting Factor Scores'!E269</f>
        <v>3.17</v>
      </c>
      <c r="F2879" s="18">
        <f>'Limiting Factor Scores'!F269</f>
        <v>0.58825000000000005</v>
      </c>
      <c r="G2879" s="18">
        <f>'Limiting Factor Scores'!G269</f>
        <v>2.3649112220921085</v>
      </c>
      <c r="H2879" s="18">
        <f>'Limiting Factor Scores'!H269</f>
        <v>0.74007511484802713</v>
      </c>
      <c r="I2879" s="17">
        <f>LFAT!A71</f>
        <v>5</v>
      </c>
      <c r="J2879" s="16" t="str">
        <f>LFAT!B71</f>
        <v>Fish Passage – Barrier Removal and Replacement</v>
      </c>
      <c r="K2879" s="16" t="str">
        <f>LFAT!D71</f>
        <v>I</v>
      </c>
      <c r="L2879" s="19">
        <f>LFAT!F71</f>
        <v>0.5</v>
      </c>
      <c r="M2879" s="16" t="str">
        <f>LFAT!G71</f>
        <v>R</v>
      </c>
      <c r="N2879" s="19">
        <f>LFAT!I71</f>
        <v>0.1</v>
      </c>
      <c r="O2879" s="18">
        <f>LFAT!J71</f>
        <v>0.05</v>
      </c>
      <c r="P2879" s="18">
        <f t="shared" si="132"/>
        <v>2.9412500000000005E-2</v>
      </c>
      <c r="Q2879" s="18">
        <f t="shared" si="133"/>
        <v>0.11824556110460543</v>
      </c>
      <c r="R2879" s="18">
        <f t="shared" si="134"/>
        <v>3.7003755742401355E-2</v>
      </c>
    </row>
    <row r="2880" spans="1:18" ht="18" customHeight="1" x14ac:dyDescent="0.2">
      <c r="A2880" s="16" t="str">
        <f>'Limiting Factor Scores'!A270</f>
        <v>UGR17</v>
      </c>
      <c r="B2880" s="16" t="str">
        <f>'Limiting Factor Scores'!B270</f>
        <v>Upper Grande Ronde</v>
      </c>
      <c r="C2880" s="16" t="str">
        <f>'Limiting Factor Scores'!C270</f>
        <v>Water Quality</v>
      </c>
      <c r="D2880" s="18">
        <f>'Limiting Factor Scores'!D270</f>
        <v>0.60389999999999999</v>
      </c>
      <c r="E2880" s="19">
        <f>'Limiting Factor Scores'!E270</f>
        <v>2</v>
      </c>
      <c r="F2880" s="18">
        <f>'Limiting Factor Scores'!F270</f>
        <v>0.32500000000000001</v>
      </c>
      <c r="G2880" s="18">
        <f>'Limiting Factor Scores'!G270</f>
        <v>1.1425572324512776</v>
      </c>
      <c r="H2880" s="18">
        <f>'Limiting Factor Scores'!H270</f>
        <v>0.31715426097949528</v>
      </c>
      <c r="I2880" s="17">
        <f>LFAT!A73</f>
        <v>5</v>
      </c>
      <c r="J2880" s="16" t="str">
        <f>LFAT!B73</f>
        <v>Fish Passage – Barrier Removal and Replacement</v>
      </c>
      <c r="K2880" s="16" t="str">
        <f>LFAT!D73</f>
        <v>I</v>
      </c>
      <c r="L2880" s="19">
        <f>LFAT!F73</f>
        <v>0.5</v>
      </c>
      <c r="M2880" s="16" t="str">
        <f>LFAT!G73</f>
        <v>CD</v>
      </c>
      <c r="N2880" s="19">
        <f>LFAT!I73</f>
        <v>0.5</v>
      </c>
      <c r="O2880" s="18">
        <f>LFAT!J73</f>
        <v>0.25</v>
      </c>
      <c r="P2880" s="18">
        <f t="shared" si="132"/>
        <v>8.1250000000000003E-2</v>
      </c>
      <c r="Q2880" s="18">
        <f t="shared" si="133"/>
        <v>0.2856393081128194</v>
      </c>
      <c r="R2880" s="18">
        <f t="shared" si="134"/>
        <v>7.9288565244873821E-2</v>
      </c>
    </row>
    <row r="2881" spans="1:18" ht="18" customHeight="1" x14ac:dyDescent="0.2">
      <c r="A2881" s="16" t="str">
        <f>'Limiting Factor Scores'!A271</f>
        <v>UGR17</v>
      </c>
      <c r="B2881" s="16" t="str">
        <f>'Limiting Factor Scores'!B271</f>
        <v>Upper Grande Ronde</v>
      </c>
      <c r="C2881" s="16" t="str">
        <f>'Limiting Factor Scores'!C271</f>
        <v>Winter Water Temperature</v>
      </c>
      <c r="D2881" s="18">
        <f>'Limiting Factor Scores'!D271</f>
        <v>0.60389999999999999</v>
      </c>
      <c r="E2881" s="19">
        <f>'Limiting Factor Scores'!E271</f>
        <v>2.29</v>
      </c>
      <c r="F2881" s="18">
        <f>'Limiting Factor Scores'!F271</f>
        <v>0.39024999999999999</v>
      </c>
      <c r="G2881" s="18">
        <f>'Limiting Factor Scores'!G271</f>
        <v>1.1295421087836675</v>
      </c>
      <c r="H2881" s="18">
        <f>'Limiting Factor Scores'!H271</f>
        <v>0.3076529296880442</v>
      </c>
      <c r="I2881" s="17">
        <f>LFAT!A72</f>
        <v>5</v>
      </c>
      <c r="J2881" s="16" t="str">
        <f>LFAT!B72</f>
        <v>Fish Passage – Barrier Removal and Replacement</v>
      </c>
      <c r="K2881" s="16" t="str">
        <f>LFAT!D72</f>
        <v>N</v>
      </c>
      <c r="L2881" s="19">
        <f>LFAT!F72</f>
        <v>0.1</v>
      </c>
      <c r="M2881" s="16" t="str">
        <f>LFAT!G72</f>
        <v>R</v>
      </c>
      <c r="N2881" s="19">
        <f>LFAT!I72</f>
        <v>0.1</v>
      </c>
      <c r="O2881" s="18">
        <f>LFAT!J72</f>
        <v>0.01</v>
      </c>
      <c r="P2881" s="18">
        <f t="shared" si="132"/>
        <v>3.9025000000000002E-3</v>
      </c>
      <c r="Q2881" s="18">
        <f t="shared" si="133"/>
        <v>1.1295421087836675E-2</v>
      </c>
      <c r="R2881" s="18">
        <f t="shared" si="134"/>
        <v>3.0765292968804418E-3</v>
      </c>
    </row>
    <row r="2882" spans="1:18" ht="18" customHeight="1" x14ac:dyDescent="0.2">
      <c r="A2882" s="16" t="str">
        <f>'Limiting Factor Scores'!A257</f>
        <v>UGR17</v>
      </c>
      <c r="B2882" s="16" t="str">
        <f>'Limiting Factor Scores'!B257</f>
        <v>Upper Grande Ronde</v>
      </c>
      <c r="C2882" s="16" t="str">
        <f>'Limiting Factor Scores'!C257</f>
        <v>Altered Flow Timing</v>
      </c>
      <c r="D2882" s="18">
        <f>'Limiting Factor Scores'!D257</f>
        <v>0.60389999999999999</v>
      </c>
      <c r="E2882" s="19">
        <f>'Limiting Factor Scores'!E257</f>
        <v>2.29</v>
      </c>
      <c r="F2882" s="18">
        <f>'Limiting Factor Scores'!F257</f>
        <v>0.39024999999999999</v>
      </c>
      <c r="G2882" s="18">
        <f>'Limiting Factor Scores'!G257</f>
        <v>1.2355944975336672</v>
      </c>
      <c r="H2882" s="18">
        <f>'Limiting Factor Scores'!H257</f>
        <v>0.34386224529843806</v>
      </c>
      <c r="I2882" s="17">
        <f>LFAT!A83</f>
        <v>6</v>
      </c>
      <c r="J2882" s="16" t="str">
        <f>LFAT!B83</f>
        <v>Instream Flow Restoration</v>
      </c>
      <c r="K2882" s="16" t="str">
        <f>LFAT!D83</f>
        <v>D</v>
      </c>
      <c r="L2882" s="19">
        <f>LFAT!F83</f>
        <v>1</v>
      </c>
      <c r="M2882" s="16" t="str">
        <f>LFAT!G83</f>
        <v>CD</v>
      </c>
      <c r="N2882" s="19">
        <f>LFAT!I83</f>
        <v>0.5</v>
      </c>
      <c r="O2882" s="18">
        <f>LFAT!J83</f>
        <v>0.5</v>
      </c>
      <c r="P2882" s="18">
        <f t="shared" ref="P2882:P2945" si="135">F2882*O2882</f>
        <v>0.19512499999999999</v>
      </c>
      <c r="Q2882" s="18">
        <f t="shared" ref="Q2882:Q2945" si="136">G2882*O2882</f>
        <v>0.61779724876683362</v>
      </c>
      <c r="R2882" s="18">
        <f t="shared" ref="R2882:R2945" si="137">H2882*O2882</f>
        <v>0.17193112264921903</v>
      </c>
    </row>
    <row r="2883" spans="1:18" ht="18" customHeight="1" x14ac:dyDescent="0.2">
      <c r="A2883" s="16" t="str">
        <f>'Limiting Factor Scores'!A258</f>
        <v>UGR17</v>
      </c>
      <c r="B2883" s="16" t="str">
        <f>'Limiting Factor Scores'!B258</f>
        <v>Upper Grande Ronde</v>
      </c>
      <c r="C2883" s="16" t="str">
        <f>'Limiting Factor Scores'!C258</f>
        <v>Altered Primary Productivity</v>
      </c>
      <c r="D2883" s="18">
        <f>'Limiting Factor Scores'!D258</f>
        <v>0.60389999999999999</v>
      </c>
      <c r="E2883" s="19">
        <f>'Limiting Factor Scores'!E258</f>
        <v>4.6399999999999997</v>
      </c>
      <c r="F2883" s="18">
        <f>'Limiting Factor Scores'!F258</f>
        <v>0.91900000000000004</v>
      </c>
      <c r="G2883" s="18">
        <f>'Limiting Factor Scores'!G258</f>
        <v>2.0177636203178686</v>
      </c>
      <c r="H2883" s="18">
        <f>'Limiting Factor Scores'!H258</f>
        <v>0.57785737313426089</v>
      </c>
      <c r="I2883" s="17">
        <f>LFAT!A90</f>
        <v>6</v>
      </c>
      <c r="J2883" s="16" t="str">
        <f>LFAT!B90</f>
        <v>Instream Flow Restoration</v>
      </c>
      <c r="K2883" s="16" t="str">
        <f>LFAT!D90</f>
        <v>N</v>
      </c>
      <c r="L2883" s="19">
        <f>LFAT!F90</f>
        <v>0.1</v>
      </c>
      <c r="M2883" s="16" t="str">
        <f>LFAT!G90</f>
        <v>R</v>
      </c>
      <c r="N2883" s="19">
        <f>LFAT!I90</f>
        <v>0.1</v>
      </c>
      <c r="O2883" s="18">
        <f>LFAT!J90</f>
        <v>0.01</v>
      </c>
      <c r="P2883" s="18">
        <f t="shared" si="135"/>
        <v>9.1900000000000003E-3</v>
      </c>
      <c r="Q2883" s="18">
        <f t="shared" si="136"/>
        <v>2.0177636203178688E-2</v>
      </c>
      <c r="R2883" s="18">
        <f t="shared" si="137"/>
        <v>5.7785737313426093E-3</v>
      </c>
    </row>
    <row r="2884" spans="1:18" ht="18" customHeight="1" x14ac:dyDescent="0.2">
      <c r="A2884" s="16" t="str">
        <f>'Limiting Factor Scores'!A259</f>
        <v>UGR17</v>
      </c>
      <c r="B2884" s="16" t="str">
        <f>'Limiting Factor Scores'!B259</f>
        <v>Upper Grande Ronde</v>
      </c>
      <c r="C2884" s="16" t="str">
        <f>'Limiting Factor Scores'!C259</f>
        <v>Anthropogenic Barriers</v>
      </c>
      <c r="D2884" s="18">
        <f>'Limiting Factor Scores'!D259</f>
        <v>0.60389999999999999</v>
      </c>
      <c r="E2884" s="19">
        <f>'Limiting Factor Scores'!E259</f>
        <v>2.4700000000000002</v>
      </c>
      <c r="F2884" s="18">
        <f>'Limiting Factor Scores'!F259</f>
        <v>0.43075000000000002</v>
      </c>
      <c r="G2884" s="18">
        <f>'Limiting Factor Scores'!G259</f>
        <v>1.3805466730955658</v>
      </c>
      <c r="H2884" s="18">
        <f>'Limiting Factor Scores'!H259</f>
        <v>0.43724124237782114</v>
      </c>
      <c r="I2884" s="17">
        <f>LFAT!A77</f>
        <v>6</v>
      </c>
      <c r="J2884" s="16" t="str">
        <f>LFAT!B77</f>
        <v>Instream Flow Restoration</v>
      </c>
      <c r="K2884" s="16" t="str">
        <f>LFAT!D77</f>
        <v>I</v>
      </c>
      <c r="L2884" s="19">
        <f>LFAT!F77</f>
        <v>0.5</v>
      </c>
      <c r="M2884" s="16" t="str">
        <f>LFAT!G77</f>
        <v>CD</v>
      </c>
      <c r="N2884" s="19">
        <f>LFAT!I77</f>
        <v>0.5</v>
      </c>
      <c r="O2884" s="18">
        <f>LFAT!J77</f>
        <v>0.25</v>
      </c>
      <c r="P2884" s="18">
        <f t="shared" si="135"/>
        <v>0.10768750000000001</v>
      </c>
      <c r="Q2884" s="18">
        <f t="shared" si="136"/>
        <v>0.34513666827389144</v>
      </c>
      <c r="R2884" s="18">
        <f t="shared" si="137"/>
        <v>0.10931031059445528</v>
      </c>
    </row>
    <row r="2885" spans="1:18" ht="18" customHeight="1" x14ac:dyDescent="0.2">
      <c r="A2885" s="16" t="str">
        <f>'Limiting Factor Scores'!A260</f>
        <v>UGR17</v>
      </c>
      <c r="B2885" s="16" t="str">
        <f>'Limiting Factor Scores'!B260</f>
        <v>Upper Grande Ronde</v>
      </c>
      <c r="C2885" s="16" t="str">
        <f>'Limiting Factor Scores'!C260</f>
        <v>Channel and Habitat Structure</v>
      </c>
      <c r="D2885" s="18">
        <f>'Limiting Factor Scores'!D260</f>
        <v>0.60389999999999999</v>
      </c>
      <c r="E2885" s="19">
        <f>'Limiting Factor Scores'!E260</f>
        <v>4.78</v>
      </c>
      <c r="F2885" s="18">
        <f>'Limiting Factor Scores'!F260</f>
        <v>0.95050000000000001</v>
      </c>
      <c r="G2885" s="18">
        <f>'Limiting Factor Scores'!G260</f>
        <v>5.0020605635477056</v>
      </c>
      <c r="H2885" s="18">
        <f>'Limiting Factor Scores'!H260</f>
        <v>1.5142713342799048</v>
      </c>
      <c r="I2885" s="17">
        <f>LFAT!A81</f>
        <v>6</v>
      </c>
      <c r="J2885" s="16" t="str">
        <f>LFAT!B81</f>
        <v>Instream Flow Restoration</v>
      </c>
      <c r="K2885" s="16" t="str">
        <f>LFAT!D81</f>
        <v>N</v>
      </c>
      <c r="L2885" s="19">
        <f>LFAT!F81</f>
        <v>0.1</v>
      </c>
      <c r="M2885" s="16" t="str">
        <f>LFAT!G81</f>
        <v>R</v>
      </c>
      <c r="N2885" s="19">
        <f>LFAT!I81</f>
        <v>0.1</v>
      </c>
      <c r="O2885" s="18">
        <f>LFAT!J81</f>
        <v>0.01</v>
      </c>
      <c r="P2885" s="18">
        <f t="shared" si="135"/>
        <v>9.5049999999999996E-3</v>
      </c>
      <c r="Q2885" s="18">
        <f t="shared" si="136"/>
        <v>5.0020605635477056E-2</v>
      </c>
      <c r="R2885" s="18">
        <f t="shared" si="137"/>
        <v>1.5142713342799048E-2</v>
      </c>
    </row>
    <row r="2886" spans="1:18" ht="18" customHeight="1" x14ac:dyDescent="0.2">
      <c r="A2886" s="16" t="str">
        <f>'Limiting Factor Scores'!A261</f>
        <v>UGR17</v>
      </c>
      <c r="B2886" s="16" t="str">
        <f>'Limiting Factor Scores'!B261</f>
        <v>Upper Grande Ronde</v>
      </c>
      <c r="C2886" s="16" t="str">
        <f>'Limiting Factor Scores'!C261</f>
        <v>Decreased Sediment Quantity</v>
      </c>
      <c r="D2886" s="18">
        <f>'Limiting Factor Scores'!D261</f>
        <v>0.60389999999999999</v>
      </c>
      <c r="E2886" s="19">
        <f>'Limiting Factor Scores'!E261</f>
        <v>3.62</v>
      </c>
      <c r="F2886" s="18">
        <f>'Limiting Factor Scores'!F261</f>
        <v>0.6895</v>
      </c>
      <c r="G2886" s="18">
        <f>'Limiting Factor Scores'!G261</f>
        <v>2.1563004376784525</v>
      </c>
      <c r="H2886" s="18">
        <f>'Limiting Factor Scores'!H261</f>
        <v>0.6423395938862354</v>
      </c>
      <c r="I2886" s="17">
        <f>LFAT!A84</f>
        <v>6</v>
      </c>
      <c r="J2886" s="16" t="str">
        <f>LFAT!B84</f>
        <v>Instream Flow Restoration</v>
      </c>
      <c r="K2886" s="16" t="str">
        <f>LFAT!D84</f>
        <v>N</v>
      </c>
      <c r="L2886" s="19">
        <f>LFAT!F84</f>
        <v>0.1</v>
      </c>
      <c r="M2886" s="16" t="str">
        <f>LFAT!G84</f>
        <v>R</v>
      </c>
      <c r="N2886" s="19">
        <f>LFAT!I84</f>
        <v>0.1</v>
      </c>
      <c r="O2886" s="18">
        <f>LFAT!J84</f>
        <v>0.01</v>
      </c>
      <c r="P2886" s="18">
        <f t="shared" si="135"/>
        <v>6.8950000000000001E-3</v>
      </c>
      <c r="Q2886" s="18">
        <f t="shared" si="136"/>
        <v>2.1563004376784524E-2</v>
      </c>
      <c r="R2886" s="18">
        <f t="shared" si="137"/>
        <v>6.4233959388623543E-3</v>
      </c>
    </row>
    <row r="2887" spans="1:18" ht="18" customHeight="1" x14ac:dyDescent="0.2">
      <c r="A2887" s="16" t="str">
        <f>'Limiting Factor Scores'!A262</f>
        <v>UGR17</v>
      </c>
      <c r="B2887" s="16" t="str">
        <f>'Limiting Factor Scores'!B262</f>
        <v>Upper Grande Ronde</v>
      </c>
      <c r="C2887" s="16" t="str">
        <f>'Limiting Factor Scores'!C262</f>
        <v>Decreased Water Quantity</v>
      </c>
      <c r="D2887" s="18">
        <f>'Limiting Factor Scores'!D262</f>
        <v>0.60389999999999999</v>
      </c>
      <c r="E2887" s="19">
        <f>'Limiting Factor Scores'!E262</f>
        <v>2.29</v>
      </c>
      <c r="F2887" s="18">
        <f>'Limiting Factor Scores'!F262</f>
        <v>0.39024999999999999</v>
      </c>
      <c r="G2887" s="18">
        <f>'Limiting Factor Scores'!G262</f>
        <v>1.765856441519339</v>
      </c>
      <c r="H2887" s="18">
        <f>'Limiting Factor Scores'!H262</f>
        <v>0.51036449565243502</v>
      </c>
      <c r="I2887" s="17">
        <f>LFAT!A82</f>
        <v>6</v>
      </c>
      <c r="J2887" s="16" t="str">
        <f>LFAT!B82</f>
        <v>Instream Flow Restoration</v>
      </c>
      <c r="K2887" s="16" t="str">
        <f>LFAT!D82</f>
        <v>D</v>
      </c>
      <c r="L2887" s="19">
        <f>LFAT!F82</f>
        <v>1</v>
      </c>
      <c r="M2887" s="16" t="str">
        <f>LFAT!G82</f>
        <v>C</v>
      </c>
      <c r="N2887" s="19">
        <f>LFAT!I82</f>
        <v>1</v>
      </c>
      <c r="O2887" s="18">
        <f>LFAT!J82</f>
        <v>1</v>
      </c>
      <c r="P2887" s="18">
        <f t="shared" si="135"/>
        <v>0.39024999999999999</v>
      </c>
      <c r="Q2887" s="18">
        <f t="shared" si="136"/>
        <v>1.765856441519339</v>
      </c>
      <c r="R2887" s="18">
        <f t="shared" si="137"/>
        <v>0.51036449565243502</v>
      </c>
    </row>
    <row r="2888" spans="1:18" ht="18" customHeight="1" x14ac:dyDescent="0.2">
      <c r="A2888" s="16" t="str">
        <f>'Limiting Factor Scores'!A263</f>
        <v>UGR17</v>
      </c>
      <c r="B2888" s="16" t="str">
        <f>'Limiting Factor Scores'!B263</f>
        <v>Upper Grande Ronde</v>
      </c>
      <c r="C2888" s="16" t="str">
        <f>'Limiting Factor Scores'!C263</f>
        <v>Floodplain Condition</v>
      </c>
      <c r="D2888" s="18">
        <f>'Limiting Factor Scores'!D263</f>
        <v>0.60389999999999999</v>
      </c>
      <c r="E2888" s="19">
        <f>'Limiting Factor Scores'!E263</f>
        <v>2.89</v>
      </c>
      <c r="F2888" s="18">
        <f>'Limiting Factor Scores'!F263</f>
        <v>0.52524999999999999</v>
      </c>
      <c r="G2888" s="18">
        <f>'Limiting Factor Scores'!G263</f>
        <v>1.9281135874573705</v>
      </c>
      <c r="H2888" s="18">
        <f>'Limiting Factor Scores'!H263</f>
        <v>0.54743925380842495</v>
      </c>
      <c r="I2888" s="17">
        <f>LFAT!A79</f>
        <v>6</v>
      </c>
      <c r="J2888" s="16" t="str">
        <f>LFAT!B79</f>
        <v>Instream Flow Restoration</v>
      </c>
      <c r="K2888" s="16" t="str">
        <f>LFAT!D79</f>
        <v>I</v>
      </c>
      <c r="L2888" s="19">
        <f>LFAT!F79</f>
        <v>0.5</v>
      </c>
      <c r="M2888" s="16" t="str">
        <f>LFAT!G79</f>
        <v>CD</v>
      </c>
      <c r="N2888" s="19">
        <f>LFAT!I79</f>
        <v>0.5</v>
      </c>
      <c r="O2888" s="18">
        <f>LFAT!J79</f>
        <v>0.25</v>
      </c>
      <c r="P2888" s="18">
        <f t="shared" si="135"/>
        <v>0.1313125</v>
      </c>
      <c r="Q2888" s="18">
        <f t="shared" si="136"/>
        <v>0.48202839686434262</v>
      </c>
      <c r="R2888" s="18">
        <f t="shared" si="137"/>
        <v>0.13685981345210624</v>
      </c>
    </row>
    <row r="2889" spans="1:18" ht="18" customHeight="1" x14ac:dyDescent="0.2">
      <c r="A2889" s="16" t="str">
        <f>'Limiting Factor Scores'!A264</f>
        <v>UGR17</v>
      </c>
      <c r="B2889" s="16" t="str">
        <f>'Limiting Factor Scores'!B264</f>
        <v>Upper Grande Ronde</v>
      </c>
      <c r="C2889" s="16" t="str">
        <f>'Limiting Factor Scores'!C264</f>
        <v>Increased Sediment Quantity</v>
      </c>
      <c r="D2889" s="18">
        <f>'Limiting Factor Scores'!D264</f>
        <v>0.60389999999999999</v>
      </c>
      <c r="E2889" s="19">
        <f>'Limiting Factor Scores'!E264</f>
        <v>4.08</v>
      </c>
      <c r="F2889" s="18">
        <f>'Limiting Factor Scores'!F264</f>
        <v>0.79300000000000004</v>
      </c>
      <c r="G2889" s="18">
        <f>'Limiting Factor Scores'!G264</f>
        <v>1.7411170303722199</v>
      </c>
      <c r="H2889" s="18">
        <f>'Limiting Factor Scores'!H264</f>
        <v>0.5728240824031775</v>
      </c>
      <c r="I2889" s="17">
        <f>LFAT!A85</f>
        <v>6</v>
      </c>
      <c r="J2889" s="16" t="str">
        <f>LFAT!B85</f>
        <v>Instream Flow Restoration</v>
      </c>
      <c r="K2889" s="16" t="str">
        <f>LFAT!D85</f>
        <v>N</v>
      </c>
      <c r="L2889" s="19">
        <f>LFAT!F85</f>
        <v>0.1</v>
      </c>
      <c r="M2889" s="16" t="str">
        <f>LFAT!G85</f>
        <v>R</v>
      </c>
      <c r="N2889" s="19">
        <f>LFAT!I85</f>
        <v>0.1</v>
      </c>
      <c r="O2889" s="18">
        <f>LFAT!J85</f>
        <v>0.01</v>
      </c>
      <c r="P2889" s="18">
        <f t="shared" si="135"/>
        <v>7.9300000000000013E-3</v>
      </c>
      <c r="Q2889" s="18">
        <f t="shared" si="136"/>
        <v>1.74111703037222E-2</v>
      </c>
      <c r="R2889" s="18">
        <f t="shared" si="137"/>
        <v>5.728240824031775E-3</v>
      </c>
    </row>
    <row r="2890" spans="1:18" ht="18" customHeight="1" x14ac:dyDescent="0.2">
      <c r="A2890" s="16" t="str">
        <f>'Limiting Factor Scores'!A265</f>
        <v>UGR17</v>
      </c>
      <c r="B2890" s="16" t="str">
        <f>'Limiting Factor Scores'!B265</f>
        <v>Upper Grande Ronde</v>
      </c>
      <c r="C2890" s="16" t="str">
        <f>'Limiting Factor Scores'!C265</f>
        <v>Non-Native Species Interactions and Competition</v>
      </c>
      <c r="D2890" s="18">
        <f>'Limiting Factor Scores'!D265</f>
        <v>0.60389999999999999</v>
      </c>
      <c r="E2890" s="19">
        <f>'Limiting Factor Scores'!E265</f>
        <v>2.08</v>
      </c>
      <c r="F2890" s="18">
        <f>'Limiting Factor Scores'!F265</f>
        <v>0.34300000000000003</v>
      </c>
      <c r="G2890" s="18">
        <f>'Limiting Factor Scores'!G265</f>
        <v>0.83298946491122672</v>
      </c>
      <c r="H2890" s="18">
        <f>'Limiting Factor Scores'!H265</f>
        <v>0.29383962298313304</v>
      </c>
      <c r="I2890" s="17">
        <f>LFAT!A91</f>
        <v>6</v>
      </c>
      <c r="J2890" s="16" t="str">
        <f>LFAT!B91</f>
        <v>Instream Flow Restoration</v>
      </c>
      <c r="K2890" s="16" t="str">
        <f>LFAT!D91</f>
        <v>N</v>
      </c>
      <c r="L2890" s="19">
        <f>LFAT!F91</f>
        <v>0.1</v>
      </c>
      <c r="M2890" s="16" t="str">
        <f>LFAT!G91</f>
        <v>R</v>
      </c>
      <c r="N2890" s="19">
        <f>LFAT!I91</f>
        <v>0.1</v>
      </c>
      <c r="O2890" s="18">
        <f>LFAT!J91</f>
        <v>0.01</v>
      </c>
      <c r="P2890" s="18">
        <f t="shared" si="135"/>
        <v>3.4300000000000003E-3</v>
      </c>
      <c r="Q2890" s="18">
        <f t="shared" si="136"/>
        <v>8.3298946491122666E-3</v>
      </c>
      <c r="R2890" s="18">
        <f t="shared" si="137"/>
        <v>2.9383962298313304E-3</v>
      </c>
    </row>
    <row r="2891" spans="1:18" ht="18" customHeight="1" x14ac:dyDescent="0.2">
      <c r="A2891" s="16" t="str">
        <f>'Limiting Factor Scores'!A266</f>
        <v>UGR17</v>
      </c>
      <c r="B2891" s="16" t="str">
        <f>'Limiting Factor Scores'!B266</f>
        <v>Upper Grande Ronde</v>
      </c>
      <c r="C2891" s="16" t="str">
        <f>'Limiting Factor Scores'!C266</f>
        <v>Predation</v>
      </c>
      <c r="D2891" s="18">
        <f>'Limiting Factor Scores'!D266</f>
        <v>0.60389999999999999</v>
      </c>
      <c r="E2891" s="19">
        <f>'Limiting Factor Scores'!E266</f>
        <v>1.26</v>
      </c>
      <c r="F2891" s="18">
        <f>'Limiting Factor Scores'!F266</f>
        <v>0.1585</v>
      </c>
      <c r="G2891" s="18">
        <f>'Limiting Factor Scores'!G266</f>
        <v>0.51414320586469997</v>
      </c>
      <c r="H2891" s="18">
        <f>'Limiting Factor Scores'!H266</f>
        <v>0.15719655037964025</v>
      </c>
      <c r="I2891" s="17">
        <f>LFAT!A89</f>
        <v>6</v>
      </c>
      <c r="J2891" s="16" t="str">
        <f>LFAT!B89</f>
        <v>Instream Flow Restoration</v>
      </c>
      <c r="K2891" s="16" t="str">
        <f>LFAT!D89</f>
        <v>N</v>
      </c>
      <c r="L2891" s="19">
        <f>LFAT!F89</f>
        <v>0.1</v>
      </c>
      <c r="M2891" s="16" t="str">
        <f>LFAT!G89</f>
        <v>R</v>
      </c>
      <c r="N2891" s="19">
        <f>LFAT!I89</f>
        <v>0.1</v>
      </c>
      <c r="O2891" s="18">
        <f>LFAT!J89</f>
        <v>0.01</v>
      </c>
      <c r="P2891" s="18">
        <f t="shared" si="135"/>
        <v>1.585E-3</v>
      </c>
      <c r="Q2891" s="18">
        <f t="shared" si="136"/>
        <v>5.1414320586470001E-3</v>
      </c>
      <c r="R2891" s="18">
        <f t="shared" si="137"/>
        <v>1.5719655037964026E-3</v>
      </c>
    </row>
    <row r="2892" spans="1:18" ht="18" customHeight="1" x14ac:dyDescent="0.2">
      <c r="A2892" s="16" t="str">
        <f>'Limiting Factor Scores'!A267</f>
        <v>UGR17</v>
      </c>
      <c r="B2892" s="16" t="str">
        <f>'Limiting Factor Scores'!B267</f>
        <v>Upper Grande Ronde</v>
      </c>
      <c r="C2892" s="16" t="str">
        <f>'Limiting Factor Scores'!C267</f>
        <v>Riparian Condition</v>
      </c>
      <c r="D2892" s="18">
        <f>'Limiting Factor Scores'!D267</f>
        <v>0.60389999999999999</v>
      </c>
      <c r="E2892" s="19">
        <f>'Limiting Factor Scores'!E267</f>
        <v>4.51</v>
      </c>
      <c r="F2892" s="18">
        <f>'Limiting Factor Scores'!F267</f>
        <v>0.88975000000000004</v>
      </c>
      <c r="G2892" s="18">
        <f>'Limiting Factor Scores'!G267</f>
        <v>3.3352221556391322</v>
      </c>
      <c r="H2892" s="18">
        <f>'Limiting Factor Scores'!H267</f>
        <v>1.0769044701997719</v>
      </c>
      <c r="I2892" s="17">
        <f>LFAT!A78</f>
        <v>6</v>
      </c>
      <c r="J2892" s="16" t="str">
        <f>LFAT!B78</f>
        <v>Instream Flow Restoration</v>
      </c>
      <c r="K2892" s="16" t="str">
        <f>LFAT!D78</f>
        <v>I</v>
      </c>
      <c r="L2892" s="19">
        <f>LFAT!F78</f>
        <v>0.5</v>
      </c>
      <c r="M2892" s="16" t="str">
        <f>LFAT!G78</f>
        <v>CD</v>
      </c>
      <c r="N2892" s="19">
        <f>LFAT!I78</f>
        <v>0.5</v>
      </c>
      <c r="O2892" s="18">
        <f>LFAT!J78</f>
        <v>0.25</v>
      </c>
      <c r="P2892" s="18">
        <f t="shared" si="135"/>
        <v>0.22243750000000001</v>
      </c>
      <c r="Q2892" s="18">
        <f t="shared" si="136"/>
        <v>0.83380553890978304</v>
      </c>
      <c r="R2892" s="18">
        <f t="shared" si="137"/>
        <v>0.26922611754994297</v>
      </c>
    </row>
    <row r="2893" spans="1:18" ht="18" customHeight="1" x14ac:dyDescent="0.2">
      <c r="A2893" s="16" t="str">
        <f>'Limiting Factor Scores'!A268</f>
        <v>UGR17</v>
      </c>
      <c r="B2893" s="16" t="str">
        <f>'Limiting Factor Scores'!B268</f>
        <v>Upper Grande Ronde</v>
      </c>
      <c r="C2893" s="16" t="str">
        <f>'Limiting Factor Scores'!C268</f>
        <v>Side Channel and Wetland Habitat</v>
      </c>
      <c r="D2893" s="18">
        <f>'Limiting Factor Scores'!D268</f>
        <v>0.60389999999999999</v>
      </c>
      <c r="E2893" s="19">
        <f>'Limiting Factor Scores'!E268</f>
        <v>3.76</v>
      </c>
      <c r="F2893" s="18">
        <f>'Limiting Factor Scores'!F268</f>
        <v>0.72099999999999997</v>
      </c>
      <c r="G2893" s="18">
        <f>'Limiting Factor Scores'!G268</f>
        <v>3.3464514592535792</v>
      </c>
      <c r="H2893" s="18">
        <f>'Limiting Factor Scores'!H268</f>
        <v>0.97538485746363346</v>
      </c>
      <c r="I2893" s="17">
        <f>LFAT!A80</f>
        <v>6</v>
      </c>
      <c r="J2893" s="16" t="str">
        <f>LFAT!B80</f>
        <v>Instream Flow Restoration</v>
      </c>
      <c r="K2893" s="16" t="str">
        <f>LFAT!D80</f>
        <v>D</v>
      </c>
      <c r="L2893" s="19">
        <f>LFAT!F80</f>
        <v>1</v>
      </c>
      <c r="M2893" s="16" t="str">
        <f>LFAT!G80</f>
        <v>CD</v>
      </c>
      <c r="N2893" s="19">
        <f>LFAT!I80</f>
        <v>0.5</v>
      </c>
      <c r="O2893" s="18">
        <f>LFAT!J80</f>
        <v>0.5</v>
      </c>
      <c r="P2893" s="18">
        <f t="shared" si="135"/>
        <v>0.36049999999999999</v>
      </c>
      <c r="Q2893" s="18">
        <f t="shared" si="136"/>
        <v>1.6732257296267896</v>
      </c>
      <c r="R2893" s="18">
        <f t="shared" si="137"/>
        <v>0.48769242873181673</v>
      </c>
    </row>
    <row r="2894" spans="1:18" ht="18" customHeight="1" x14ac:dyDescent="0.2">
      <c r="A2894" s="16" t="str">
        <f>'Limiting Factor Scores'!A269</f>
        <v>UGR17</v>
      </c>
      <c r="B2894" s="16" t="str">
        <f>'Limiting Factor Scores'!B269</f>
        <v>Upper Grande Ronde</v>
      </c>
      <c r="C2894" s="16" t="str">
        <f>'Limiting Factor Scores'!C269</f>
        <v>Summer Water Temperature</v>
      </c>
      <c r="D2894" s="18">
        <f>'Limiting Factor Scores'!D269</f>
        <v>0.60389999999999999</v>
      </c>
      <c r="E2894" s="19">
        <f>'Limiting Factor Scores'!E269</f>
        <v>3.17</v>
      </c>
      <c r="F2894" s="18">
        <f>'Limiting Factor Scores'!F269</f>
        <v>0.58825000000000005</v>
      </c>
      <c r="G2894" s="18">
        <f>'Limiting Factor Scores'!G269</f>
        <v>2.3649112220921085</v>
      </c>
      <c r="H2894" s="18">
        <f>'Limiting Factor Scores'!H269</f>
        <v>0.74007511484802713</v>
      </c>
      <c r="I2894" s="17">
        <f>LFAT!A86</f>
        <v>6</v>
      </c>
      <c r="J2894" s="16" t="str">
        <f>LFAT!B86</f>
        <v>Instream Flow Restoration</v>
      </c>
      <c r="K2894" s="16" t="str">
        <f>LFAT!D86</f>
        <v>D</v>
      </c>
      <c r="L2894" s="19">
        <f>LFAT!F86</f>
        <v>1</v>
      </c>
      <c r="M2894" s="16" t="str">
        <f>LFAT!G86</f>
        <v>C</v>
      </c>
      <c r="N2894" s="19">
        <f>LFAT!I86</f>
        <v>1</v>
      </c>
      <c r="O2894" s="18">
        <f>LFAT!J86</f>
        <v>1</v>
      </c>
      <c r="P2894" s="18">
        <f t="shared" si="135"/>
        <v>0.58825000000000005</v>
      </c>
      <c r="Q2894" s="18">
        <f t="shared" si="136"/>
        <v>2.3649112220921085</v>
      </c>
      <c r="R2894" s="18">
        <f t="shared" si="137"/>
        <v>0.74007511484802713</v>
      </c>
    </row>
    <row r="2895" spans="1:18" ht="18" customHeight="1" x14ac:dyDescent="0.2">
      <c r="A2895" s="16" t="str">
        <f>'Limiting Factor Scores'!A270</f>
        <v>UGR17</v>
      </c>
      <c r="B2895" s="16" t="str">
        <f>'Limiting Factor Scores'!B270</f>
        <v>Upper Grande Ronde</v>
      </c>
      <c r="C2895" s="16" t="str">
        <f>'Limiting Factor Scores'!C270</f>
        <v>Water Quality</v>
      </c>
      <c r="D2895" s="18">
        <f>'Limiting Factor Scores'!D270</f>
        <v>0.60389999999999999</v>
      </c>
      <c r="E2895" s="19">
        <f>'Limiting Factor Scores'!E270</f>
        <v>2</v>
      </c>
      <c r="F2895" s="18">
        <f>'Limiting Factor Scores'!F270</f>
        <v>0.32500000000000001</v>
      </c>
      <c r="G2895" s="18">
        <f>'Limiting Factor Scores'!G270</f>
        <v>1.1425572324512776</v>
      </c>
      <c r="H2895" s="18">
        <f>'Limiting Factor Scores'!H270</f>
        <v>0.31715426097949528</v>
      </c>
      <c r="I2895" s="17">
        <f>LFAT!A88</f>
        <v>6</v>
      </c>
      <c r="J2895" s="16" t="str">
        <f>LFAT!B88</f>
        <v>Instream Flow Restoration</v>
      </c>
      <c r="K2895" s="16" t="str">
        <f>LFAT!D88</f>
        <v>D</v>
      </c>
      <c r="L2895" s="19">
        <f>LFAT!F88</f>
        <v>1</v>
      </c>
      <c r="M2895" s="16" t="str">
        <f>LFAT!G88</f>
        <v>CD</v>
      </c>
      <c r="N2895" s="19">
        <f>LFAT!I88</f>
        <v>0.5</v>
      </c>
      <c r="O2895" s="18">
        <f>LFAT!J88</f>
        <v>0.5</v>
      </c>
      <c r="P2895" s="18">
        <f t="shared" si="135"/>
        <v>0.16250000000000001</v>
      </c>
      <c r="Q2895" s="18">
        <f t="shared" si="136"/>
        <v>0.5712786162256388</v>
      </c>
      <c r="R2895" s="18">
        <f t="shared" si="137"/>
        <v>0.15857713048974764</v>
      </c>
    </row>
    <row r="2896" spans="1:18" ht="18" customHeight="1" x14ac:dyDescent="0.2">
      <c r="A2896" s="16" t="str">
        <f>'Limiting Factor Scores'!A271</f>
        <v>UGR17</v>
      </c>
      <c r="B2896" s="16" t="str">
        <f>'Limiting Factor Scores'!B271</f>
        <v>Upper Grande Ronde</v>
      </c>
      <c r="C2896" s="16" t="str">
        <f>'Limiting Factor Scores'!C271</f>
        <v>Winter Water Temperature</v>
      </c>
      <c r="D2896" s="18">
        <f>'Limiting Factor Scores'!D271</f>
        <v>0.60389999999999999</v>
      </c>
      <c r="E2896" s="19">
        <f>'Limiting Factor Scores'!E271</f>
        <v>2.29</v>
      </c>
      <c r="F2896" s="18">
        <f>'Limiting Factor Scores'!F271</f>
        <v>0.39024999999999999</v>
      </c>
      <c r="G2896" s="18">
        <f>'Limiting Factor Scores'!G271</f>
        <v>1.1295421087836675</v>
      </c>
      <c r="H2896" s="18">
        <f>'Limiting Factor Scores'!H271</f>
        <v>0.3076529296880442</v>
      </c>
      <c r="I2896" s="17">
        <f>LFAT!A87</f>
        <v>6</v>
      </c>
      <c r="J2896" s="16" t="str">
        <f>LFAT!B87</f>
        <v>Instream Flow Restoration</v>
      </c>
      <c r="K2896" s="16" t="str">
        <f>LFAT!D87</f>
        <v>N</v>
      </c>
      <c r="L2896" s="19">
        <f>LFAT!F87</f>
        <v>0.1</v>
      </c>
      <c r="M2896" s="16" t="str">
        <f>LFAT!G87</f>
        <v>R</v>
      </c>
      <c r="N2896" s="19">
        <f>LFAT!I87</f>
        <v>0.1</v>
      </c>
      <c r="O2896" s="18">
        <f>LFAT!J87</f>
        <v>0.01</v>
      </c>
      <c r="P2896" s="18">
        <f t="shared" si="135"/>
        <v>3.9025000000000002E-3</v>
      </c>
      <c r="Q2896" s="18">
        <f t="shared" si="136"/>
        <v>1.1295421087836675E-2</v>
      </c>
      <c r="R2896" s="18">
        <f t="shared" si="137"/>
        <v>3.0765292968804418E-3</v>
      </c>
    </row>
    <row r="2897" spans="1:18" ht="18" customHeight="1" x14ac:dyDescent="0.2">
      <c r="A2897" s="16" t="str">
        <f>'Limiting Factor Scores'!A257</f>
        <v>UGR17</v>
      </c>
      <c r="B2897" s="16" t="str">
        <f>'Limiting Factor Scores'!B257</f>
        <v>Upper Grande Ronde</v>
      </c>
      <c r="C2897" s="16" t="str">
        <f>'Limiting Factor Scores'!C257</f>
        <v>Altered Flow Timing</v>
      </c>
      <c r="D2897" s="18">
        <f>'Limiting Factor Scores'!D257</f>
        <v>0.60389999999999999</v>
      </c>
      <c r="E2897" s="19">
        <f>'Limiting Factor Scores'!E257</f>
        <v>2.29</v>
      </c>
      <c r="F2897" s="18">
        <f>'Limiting Factor Scores'!F257</f>
        <v>0.39024999999999999</v>
      </c>
      <c r="G2897" s="18">
        <f>'Limiting Factor Scores'!G257</f>
        <v>1.2355944975336672</v>
      </c>
      <c r="H2897" s="18">
        <f>'Limiting Factor Scores'!H257</f>
        <v>0.34386224529843806</v>
      </c>
      <c r="I2897" s="17">
        <f>LFAT!A98</f>
        <v>7</v>
      </c>
      <c r="J2897" s="16" t="str">
        <f>LFAT!B98</f>
        <v>Thermal Refuge Enhancement (reconnect, expand)</v>
      </c>
      <c r="K2897" s="16" t="str">
        <f>LFAT!D98</f>
        <v>N</v>
      </c>
      <c r="L2897" s="19">
        <f>LFAT!F98</f>
        <v>0.1</v>
      </c>
      <c r="M2897" s="16" t="str">
        <f>LFAT!G98</f>
        <v>R</v>
      </c>
      <c r="N2897" s="19">
        <f>LFAT!I98</f>
        <v>0.1</v>
      </c>
      <c r="O2897" s="18">
        <f>LFAT!J98</f>
        <v>0.01</v>
      </c>
      <c r="P2897" s="18">
        <f t="shared" si="135"/>
        <v>3.9025000000000002E-3</v>
      </c>
      <c r="Q2897" s="18">
        <f t="shared" si="136"/>
        <v>1.2355944975336673E-2</v>
      </c>
      <c r="R2897" s="18">
        <f t="shared" si="137"/>
        <v>3.4386224529843806E-3</v>
      </c>
    </row>
    <row r="2898" spans="1:18" ht="18" customHeight="1" x14ac:dyDescent="0.2">
      <c r="A2898" s="16" t="str">
        <f>'Limiting Factor Scores'!A258</f>
        <v>UGR17</v>
      </c>
      <c r="B2898" s="16" t="str">
        <f>'Limiting Factor Scores'!B258</f>
        <v>Upper Grande Ronde</v>
      </c>
      <c r="C2898" s="16" t="str">
        <f>'Limiting Factor Scores'!C258</f>
        <v>Altered Primary Productivity</v>
      </c>
      <c r="D2898" s="18">
        <f>'Limiting Factor Scores'!D258</f>
        <v>0.60389999999999999</v>
      </c>
      <c r="E2898" s="19">
        <f>'Limiting Factor Scores'!E258</f>
        <v>4.6399999999999997</v>
      </c>
      <c r="F2898" s="18">
        <f>'Limiting Factor Scores'!F258</f>
        <v>0.91900000000000004</v>
      </c>
      <c r="G2898" s="18">
        <f>'Limiting Factor Scores'!G258</f>
        <v>2.0177636203178686</v>
      </c>
      <c r="H2898" s="18">
        <f>'Limiting Factor Scores'!H258</f>
        <v>0.57785737313426089</v>
      </c>
      <c r="I2898" s="17">
        <f>LFAT!A105</f>
        <v>7</v>
      </c>
      <c r="J2898" s="16" t="str">
        <f>LFAT!B105</f>
        <v>Thermal Refuge Enhancement (reconnect, expand)</v>
      </c>
      <c r="K2898" s="16" t="str">
        <f>LFAT!D105</f>
        <v>N</v>
      </c>
      <c r="L2898" s="19">
        <f>LFAT!F105</f>
        <v>0.1</v>
      </c>
      <c r="M2898" s="16" t="str">
        <f>LFAT!G105</f>
        <v>R</v>
      </c>
      <c r="N2898" s="19">
        <f>LFAT!I105</f>
        <v>0.1</v>
      </c>
      <c r="O2898" s="18">
        <f>LFAT!J105</f>
        <v>0.01</v>
      </c>
      <c r="P2898" s="18">
        <f t="shared" si="135"/>
        <v>9.1900000000000003E-3</v>
      </c>
      <c r="Q2898" s="18">
        <f t="shared" si="136"/>
        <v>2.0177636203178688E-2</v>
      </c>
      <c r="R2898" s="18">
        <f t="shared" si="137"/>
        <v>5.7785737313426093E-3</v>
      </c>
    </row>
    <row r="2899" spans="1:18" ht="18" customHeight="1" x14ac:dyDescent="0.2">
      <c r="A2899" s="16" t="str">
        <f>'Limiting Factor Scores'!A259</f>
        <v>UGR17</v>
      </c>
      <c r="B2899" s="16" t="str">
        <f>'Limiting Factor Scores'!B259</f>
        <v>Upper Grande Ronde</v>
      </c>
      <c r="C2899" s="16" t="str">
        <f>'Limiting Factor Scores'!C259</f>
        <v>Anthropogenic Barriers</v>
      </c>
      <c r="D2899" s="18">
        <f>'Limiting Factor Scores'!D259</f>
        <v>0.60389999999999999</v>
      </c>
      <c r="E2899" s="19">
        <f>'Limiting Factor Scores'!E259</f>
        <v>2.4700000000000002</v>
      </c>
      <c r="F2899" s="18">
        <f>'Limiting Factor Scores'!F259</f>
        <v>0.43075000000000002</v>
      </c>
      <c r="G2899" s="18">
        <f>'Limiting Factor Scores'!G259</f>
        <v>1.3805466730955658</v>
      </c>
      <c r="H2899" s="18">
        <f>'Limiting Factor Scores'!H259</f>
        <v>0.43724124237782114</v>
      </c>
      <c r="I2899" s="17">
        <f>LFAT!A92</f>
        <v>7</v>
      </c>
      <c r="J2899" s="16" t="str">
        <f>LFAT!B92</f>
        <v>Thermal Refuge Enhancement (reconnect, expand)</v>
      </c>
      <c r="K2899" s="16" t="str">
        <f>LFAT!D92</f>
        <v>N</v>
      </c>
      <c r="L2899" s="19">
        <f>LFAT!F92</f>
        <v>0.1</v>
      </c>
      <c r="M2899" s="16" t="str">
        <f>LFAT!G92</f>
        <v>R</v>
      </c>
      <c r="N2899" s="19">
        <f>LFAT!I92</f>
        <v>0.1</v>
      </c>
      <c r="O2899" s="18">
        <f>LFAT!J92</f>
        <v>0.01</v>
      </c>
      <c r="P2899" s="18">
        <f t="shared" si="135"/>
        <v>4.3075000000000006E-3</v>
      </c>
      <c r="Q2899" s="18">
        <f t="shared" si="136"/>
        <v>1.3805466730955658E-2</v>
      </c>
      <c r="R2899" s="18">
        <f t="shared" si="137"/>
        <v>4.3724124237782113E-3</v>
      </c>
    </row>
    <row r="2900" spans="1:18" ht="18" customHeight="1" x14ac:dyDescent="0.2">
      <c r="A2900" s="16" t="str">
        <f>'Limiting Factor Scores'!A260</f>
        <v>UGR17</v>
      </c>
      <c r="B2900" s="16" t="str">
        <f>'Limiting Factor Scores'!B260</f>
        <v>Upper Grande Ronde</v>
      </c>
      <c r="C2900" s="16" t="str">
        <f>'Limiting Factor Scores'!C260</f>
        <v>Channel and Habitat Structure</v>
      </c>
      <c r="D2900" s="18">
        <f>'Limiting Factor Scores'!D260</f>
        <v>0.60389999999999999</v>
      </c>
      <c r="E2900" s="19">
        <f>'Limiting Factor Scores'!E260</f>
        <v>4.78</v>
      </c>
      <c r="F2900" s="18">
        <f>'Limiting Factor Scores'!F260</f>
        <v>0.95050000000000001</v>
      </c>
      <c r="G2900" s="18">
        <f>'Limiting Factor Scores'!G260</f>
        <v>5.0020605635477056</v>
      </c>
      <c r="H2900" s="18">
        <f>'Limiting Factor Scores'!H260</f>
        <v>1.5142713342799048</v>
      </c>
      <c r="I2900" s="17">
        <f>LFAT!A96</f>
        <v>7</v>
      </c>
      <c r="J2900" s="16" t="str">
        <f>LFAT!B96</f>
        <v>Thermal Refuge Enhancement (reconnect, expand)</v>
      </c>
      <c r="K2900" s="16" t="str">
        <f>LFAT!D96</f>
        <v>N</v>
      </c>
      <c r="L2900" s="19">
        <f>LFAT!F96</f>
        <v>0.1</v>
      </c>
      <c r="M2900" s="16" t="str">
        <f>LFAT!G96</f>
        <v>R</v>
      </c>
      <c r="N2900" s="19">
        <f>LFAT!I96</f>
        <v>0.1</v>
      </c>
      <c r="O2900" s="18">
        <f>LFAT!J96</f>
        <v>0.01</v>
      </c>
      <c r="P2900" s="18">
        <f t="shared" si="135"/>
        <v>9.5049999999999996E-3</v>
      </c>
      <c r="Q2900" s="18">
        <f t="shared" si="136"/>
        <v>5.0020605635477056E-2</v>
      </c>
      <c r="R2900" s="18">
        <f t="shared" si="137"/>
        <v>1.5142713342799048E-2</v>
      </c>
    </row>
    <row r="2901" spans="1:18" ht="18" customHeight="1" x14ac:dyDescent="0.2">
      <c r="A2901" s="16" t="str">
        <f>'Limiting Factor Scores'!A261</f>
        <v>UGR17</v>
      </c>
      <c r="B2901" s="16" t="str">
        <f>'Limiting Factor Scores'!B261</f>
        <v>Upper Grande Ronde</v>
      </c>
      <c r="C2901" s="16" t="str">
        <f>'Limiting Factor Scores'!C261</f>
        <v>Decreased Sediment Quantity</v>
      </c>
      <c r="D2901" s="18">
        <f>'Limiting Factor Scores'!D261</f>
        <v>0.60389999999999999</v>
      </c>
      <c r="E2901" s="19">
        <f>'Limiting Factor Scores'!E261</f>
        <v>3.62</v>
      </c>
      <c r="F2901" s="18">
        <f>'Limiting Factor Scores'!F261</f>
        <v>0.6895</v>
      </c>
      <c r="G2901" s="18">
        <f>'Limiting Factor Scores'!G261</f>
        <v>2.1563004376784525</v>
      </c>
      <c r="H2901" s="18">
        <f>'Limiting Factor Scores'!H261</f>
        <v>0.6423395938862354</v>
      </c>
      <c r="I2901" s="17">
        <f>LFAT!A99</f>
        <v>7</v>
      </c>
      <c r="J2901" s="16" t="str">
        <f>LFAT!B99</f>
        <v>Thermal Refuge Enhancement (reconnect, expand)</v>
      </c>
      <c r="K2901" s="16" t="str">
        <f>LFAT!D99</f>
        <v>N</v>
      </c>
      <c r="L2901" s="19">
        <f>LFAT!F99</f>
        <v>0.1</v>
      </c>
      <c r="M2901" s="16" t="str">
        <f>LFAT!G99</f>
        <v>R</v>
      </c>
      <c r="N2901" s="19">
        <f>LFAT!I99</f>
        <v>0.1</v>
      </c>
      <c r="O2901" s="18">
        <f>LFAT!J99</f>
        <v>0.01</v>
      </c>
      <c r="P2901" s="18">
        <f t="shared" si="135"/>
        <v>6.8950000000000001E-3</v>
      </c>
      <c r="Q2901" s="18">
        <f t="shared" si="136"/>
        <v>2.1563004376784524E-2</v>
      </c>
      <c r="R2901" s="18">
        <f t="shared" si="137"/>
        <v>6.4233959388623543E-3</v>
      </c>
    </row>
    <row r="2902" spans="1:18" ht="18" customHeight="1" x14ac:dyDescent="0.2">
      <c r="A2902" s="16" t="str">
        <f>'Limiting Factor Scores'!A262</f>
        <v>UGR17</v>
      </c>
      <c r="B2902" s="16" t="str">
        <f>'Limiting Factor Scores'!B262</f>
        <v>Upper Grande Ronde</v>
      </c>
      <c r="C2902" s="16" t="str">
        <f>'Limiting Factor Scores'!C262</f>
        <v>Decreased Water Quantity</v>
      </c>
      <c r="D2902" s="18">
        <f>'Limiting Factor Scores'!D262</f>
        <v>0.60389999999999999</v>
      </c>
      <c r="E2902" s="19">
        <f>'Limiting Factor Scores'!E262</f>
        <v>2.29</v>
      </c>
      <c r="F2902" s="18">
        <f>'Limiting Factor Scores'!F262</f>
        <v>0.39024999999999999</v>
      </c>
      <c r="G2902" s="18">
        <f>'Limiting Factor Scores'!G262</f>
        <v>1.765856441519339</v>
      </c>
      <c r="H2902" s="18">
        <f>'Limiting Factor Scores'!H262</f>
        <v>0.51036449565243502</v>
      </c>
      <c r="I2902" s="17">
        <f>LFAT!A97</f>
        <v>7</v>
      </c>
      <c r="J2902" s="16" t="str">
        <f>LFAT!B97</f>
        <v>Thermal Refuge Enhancement (reconnect, expand)</v>
      </c>
      <c r="K2902" s="16" t="str">
        <f>LFAT!D97</f>
        <v>I</v>
      </c>
      <c r="L2902" s="19">
        <f>LFAT!F97</f>
        <v>0.5</v>
      </c>
      <c r="M2902" s="16" t="str">
        <f>LFAT!G97</f>
        <v>R</v>
      </c>
      <c r="N2902" s="19">
        <f>LFAT!I97</f>
        <v>0.1</v>
      </c>
      <c r="O2902" s="18">
        <f>LFAT!J97</f>
        <v>0.05</v>
      </c>
      <c r="P2902" s="18">
        <f t="shared" si="135"/>
        <v>1.9512500000000002E-2</v>
      </c>
      <c r="Q2902" s="18">
        <f t="shared" si="136"/>
        <v>8.8292822075966948E-2</v>
      </c>
      <c r="R2902" s="18">
        <f t="shared" si="137"/>
        <v>2.5518224782621751E-2</v>
      </c>
    </row>
    <row r="2903" spans="1:18" ht="18" customHeight="1" x14ac:dyDescent="0.2">
      <c r="A2903" s="16" t="str">
        <f>'Limiting Factor Scores'!A263</f>
        <v>UGR17</v>
      </c>
      <c r="B2903" s="16" t="str">
        <f>'Limiting Factor Scores'!B263</f>
        <v>Upper Grande Ronde</v>
      </c>
      <c r="C2903" s="16" t="str">
        <f>'Limiting Factor Scores'!C263</f>
        <v>Floodplain Condition</v>
      </c>
      <c r="D2903" s="18">
        <f>'Limiting Factor Scores'!D263</f>
        <v>0.60389999999999999</v>
      </c>
      <c r="E2903" s="19">
        <f>'Limiting Factor Scores'!E263</f>
        <v>2.89</v>
      </c>
      <c r="F2903" s="18">
        <f>'Limiting Factor Scores'!F263</f>
        <v>0.52524999999999999</v>
      </c>
      <c r="G2903" s="18">
        <f>'Limiting Factor Scores'!G263</f>
        <v>1.9281135874573705</v>
      </c>
      <c r="H2903" s="18">
        <f>'Limiting Factor Scores'!H263</f>
        <v>0.54743925380842495</v>
      </c>
      <c r="I2903" s="17">
        <f>LFAT!A94</f>
        <v>7</v>
      </c>
      <c r="J2903" s="16" t="str">
        <f>LFAT!B94</f>
        <v>Thermal Refuge Enhancement (reconnect, expand)</v>
      </c>
      <c r="K2903" s="16" t="str">
        <f>LFAT!D94</f>
        <v>N</v>
      </c>
      <c r="L2903" s="19">
        <f>LFAT!F94</f>
        <v>0.1</v>
      </c>
      <c r="M2903" s="16" t="str">
        <f>LFAT!G94</f>
        <v>CD</v>
      </c>
      <c r="N2903" s="19">
        <f>LFAT!I94</f>
        <v>0.5</v>
      </c>
      <c r="O2903" s="18">
        <f>LFAT!J94</f>
        <v>0.05</v>
      </c>
      <c r="P2903" s="18">
        <f t="shared" si="135"/>
        <v>2.6262500000000001E-2</v>
      </c>
      <c r="Q2903" s="18">
        <f t="shared" si="136"/>
        <v>9.6405679372868536E-2</v>
      </c>
      <c r="R2903" s="18">
        <f t="shared" si="137"/>
        <v>2.7371962690421248E-2</v>
      </c>
    </row>
    <row r="2904" spans="1:18" ht="18" customHeight="1" x14ac:dyDescent="0.2">
      <c r="A2904" s="16" t="str">
        <f>'Limiting Factor Scores'!A264</f>
        <v>UGR17</v>
      </c>
      <c r="B2904" s="16" t="str">
        <f>'Limiting Factor Scores'!B264</f>
        <v>Upper Grande Ronde</v>
      </c>
      <c r="C2904" s="16" t="str">
        <f>'Limiting Factor Scores'!C264</f>
        <v>Increased Sediment Quantity</v>
      </c>
      <c r="D2904" s="18">
        <f>'Limiting Factor Scores'!D264</f>
        <v>0.60389999999999999</v>
      </c>
      <c r="E2904" s="19">
        <f>'Limiting Factor Scores'!E264</f>
        <v>4.08</v>
      </c>
      <c r="F2904" s="18">
        <f>'Limiting Factor Scores'!F264</f>
        <v>0.79300000000000004</v>
      </c>
      <c r="G2904" s="18">
        <f>'Limiting Factor Scores'!G264</f>
        <v>1.7411170303722199</v>
      </c>
      <c r="H2904" s="18">
        <f>'Limiting Factor Scores'!H264</f>
        <v>0.5728240824031775</v>
      </c>
      <c r="I2904" s="17">
        <f>LFAT!A100</f>
        <v>7</v>
      </c>
      <c r="J2904" s="16" t="str">
        <f>LFAT!B100</f>
        <v>Thermal Refuge Enhancement (reconnect, expand)</v>
      </c>
      <c r="K2904" s="16" t="str">
        <f>LFAT!D100</f>
        <v>N</v>
      </c>
      <c r="L2904" s="19">
        <f>LFAT!F100</f>
        <v>0.1</v>
      </c>
      <c r="M2904" s="16" t="str">
        <f>LFAT!G100</f>
        <v>R</v>
      </c>
      <c r="N2904" s="19">
        <f>LFAT!I100</f>
        <v>0.1</v>
      </c>
      <c r="O2904" s="18">
        <f>LFAT!J100</f>
        <v>0.01</v>
      </c>
      <c r="P2904" s="18">
        <f t="shared" si="135"/>
        <v>7.9300000000000013E-3</v>
      </c>
      <c r="Q2904" s="18">
        <f t="shared" si="136"/>
        <v>1.74111703037222E-2</v>
      </c>
      <c r="R2904" s="18">
        <f t="shared" si="137"/>
        <v>5.728240824031775E-3</v>
      </c>
    </row>
    <row r="2905" spans="1:18" ht="18" customHeight="1" x14ac:dyDescent="0.2">
      <c r="A2905" s="16" t="str">
        <f>'Limiting Factor Scores'!A265</f>
        <v>UGR17</v>
      </c>
      <c r="B2905" s="16" t="str">
        <f>'Limiting Factor Scores'!B265</f>
        <v>Upper Grande Ronde</v>
      </c>
      <c r="C2905" s="16" t="str">
        <f>'Limiting Factor Scores'!C265</f>
        <v>Non-Native Species Interactions and Competition</v>
      </c>
      <c r="D2905" s="18">
        <f>'Limiting Factor Scores'!D265</f>
        <v>0.60389999999999999</v>
      </c>
      <c r="E2905" s="19">
        <f>'Limiting Factor Scores'!E265</f>
        <v>2.08</v>
      </c>
      <c r="F2905" s="18">
        <f>'Limiting Factor Scores'!F265</f>
        <v>0.34300000000000003</v>
      </c>
      <c r="G2905" s="18">
        <f>'Limiting Factor Scores'!G265</f>
        <v>0.83298946491122672</v>
      </c>
      <c r="H2905" s="18">
        <f>'Limiting Factor Scores'!H265</f>
        <v>0.29383962298313304</v>
      </c>
      <c r="I2905" s="17">
        <f>LFAT!A106</f>
        <v>7</v>
      </c>
      <c r="J2905" s="16" t="str">
        <f>LFAT!B106</f>
        <v>Thermal Refuge Enhancement (reconnect, expand)</v>
      </c>
      <c r="K2905" s="16" t="str">
        <f>LFAT!D106</f>
        <v>N</v>
      </c>
      <c r="L2905" s="19">
        <f>LFAT!F106</f>
        <v>0.1</v>
      </c>
      <c r="M2905" s="16" t="str">
        <f>LFAT!G106</f>
        <v>R</v>
      </c>
      <c r="N2905" s="19">
        <f>LFAT!I106</f>
        <v>0.1</v>
      </c>
      <c r="O2905" s="18">
        <f>LFAT!J106</f>
        <v>0.01</v>
      </c>
      <c r="P2905" s="18">
        <f t="shared" si="135"/>
        <v>3.4300000000000003E-3</v>
      </c>
      <c r="Q2905" s="18">
        <f t="shared" si="136"/>
        <v>8.3298946491122666E-3</v>
      </c>
      <c r="R2905" s="18">
        <f t="shared" si="137"/>
        <v>2.9383962298313304E-3</v>
      </c>
    </row>
    <row r="2906" spans="1:18" ht="18" customHeight="1" x14ac:dyDescent="0.2">
      <c r="A2906" s="16" t="str">
        <f>'Limiting Factor Scores'!A266</f>
        <v>UGR17</v>
      </c>
      <c r="B2906" s="16" t="str">
        <f>'Limiting Factor Scores'!B266</f>
        <v>Upper Grande Ronde</v>
      </c>
      <c r="C2906" s="16" t="str">
        <f>'Limiting Factor Scores'!C266</f>
        <v>Predation</v>
      </c>
      <c r="D2906" s="18">
        <f>'Limiting Factor Scores'!D266</f>
        <v>0.60389999999999999</v>
      </c>
      <c r="E2906" s="19">
        <f>'Limiting Factor Scores'!E266</f>
        <v>1.26</v>
      </c>
      <c r="F2906" s="18">
        <f>'Limiting Factor Scores'!F266</f>
        <v>0.1585</v>
      </c>
      <c r="G2906" s="18">
        <f>'Limiting Factor Scores'!G266</f>
        <v>0.51414320586469997</v>
      </c>
      <c r="H2906" s="18">
        <f>'Limiting Factor Scores'!H266</f>
        <v>0.15719655037964025</v>
      </c>
      <c r="I2906" s="17">
        <f>LFAT!A104</f>
        <v>7</v>
      </c>
      <c r="J2906" s="16" t="str">
        <f>LFAT!B104</f>
        <v>Thermal Refuge Enhancement (reconnect, expand)</v>
      </c>
      <c r="K2906" s="16" t="str">
        <f>LFAT!D104</f>
        <v>I</v>
      </c>
      <c r="L2906" s="19">
        <f>LFAT!F104</f>
        <v>0.5</v>
      </c>
      <c r="M2906" s="16" t="str">
        <f>LFAT!G104</f>
        <v>R</v>
      </c>
      <c r="N2906" s="19">
        <f>LFAT!I104</f>
        <v>0.1</v>
      </c>
      <c r="O2906" s="18">
        <f>LFAT!J104</f>
        <v>0.05</v>
      </c>
      <c r="P2906" s="18">
        <f t="shared" si="135"/>
        <v>7.9249999999999998E-3</v>
      </c>
      <c r="Q2906" s="18">
        <f t="shared" si="136"/>
        <v>2.5707160293234999E-2</v>
      </c>
      <c r="R2906" s="18">
        <f t="shared" si="137"/>
        <v>7.8598275189820134E-3</v>
      </c>
    </row>
    <row r="2907" spans="1:18" ht="18" customHeight="1" x14ac:dyDescent="0.2">
      <c r="A2907" s="16" t="str">
        <f>'Limiting Factor Scores'!A267</f>
        <v>UGR17</v>
      </c>
      <c r="B2907" s="16" t="str">
        <f>'Limiting Factor Scores'!B267</f>
        <v>Upper Grande Ronde</v>
      </c>
      <c r="C2907" s="16" t="str">
        <f>'Limiting Factor Scores'!C267</f>
        <v>Riparian Condition</v>
      </c>
      <c r="D2907" s="18">
        <f>'Limiting Factor Scores'!D267</f>
        <v>0.60389999999999999</v>
      </c>
      <c r="E2907" s="19">
        <f>'Limiting Factor Scores'!E267</f>
        <v>4.51</v>
      </c>
      <c r="F2907" s="18">
        <f>'Limiting Factor Scores'!F267</f>
        <v>0.88975000000000004</v>
      </c>
      <c r="G2907" s="18">
        <f>'Limiting Factor Scores'!G267</f>
        <v>3.3352221556391322</v>
      </c>
      <c r="H2907" s="18">
        <f>'Limiting Factor Scores'!H267</f>
        <v>1.0769044701997719</v>
      </c>
      <c r="I2907" s="17">
        <f>LFAT!A93</f>
        <v>7</v>
      </c>
      <c r="J2907" s="16" t="str">
        <f>LFAT!B93</f>
        <v>Thermal Refuge Enhancement (reconnect, expand)</v>
      </c>
      <c r="K2907" s="16" t="str">
        <f>LFAT!D93</f>
        <v>N</v>
      </c>
      <c r="L2907" s="19">
        <f>LFAT!F93</f>
        <v>0.1</v>
      </c>
      <c r="M2907" s="16" t="str">
        <f>LFAT!G93</f>
        <v>R</v>
      </c>
      <c r="N2907" s="19">
        <f>LFAT!I93</f>
        <v>0.1</v>
      </c>
      <c r="O2907" s="18">
        <f>LFAT!J93</f>
        <v>0.01</v>
      </c>
      <c r="P2907" s="18">
        <f t="shared" si="135"/>
        <v>8.8975000000000009E-3</v>
      </c>
      <c r="Q2907" s="18">
        <f t="shared" si="136"/>
        <v>3.3352221556391323E-2</v>
      </c>
      <c r="R2907" s="18">
        <f t="shared" si="137"/>
        <v>1.0769044701997719E-2</v>
      </c>
    </row>
    <row r="2908" spans="1:18" ht="18" customHeight="1" x14ac:dyDescent="0.2">
      <c r="A2908" s="16" t="str">
        <f>'Limiting Factor Scores'!A268</f>
        <v>UGR17</v>
      </c>
      <c r="B2908" s="16" t="str">
        <f>'Limiting Factor Scores'!B268</f>
        <v>Upper Grande Ronde</v>
      </c>
      <c r="C2908" s="16" t="str">
        <f>'Limiting Factor Scores'!C268</f>
        <v>Side Channel and Wetland Habitat</v>
      </c>
      <c r="D2908" s="18">
        <f>'Limiting Factor Scores'!D268</f>
        <v>0.60389999999999999</v>
      </c>
      <c r="E2908" s="19">
        <f>'Limiting Factor Scores'!E268</f>
        <v>3.76</v>
      </c>
      <c r="F2908" s="18">
        <f>'Limiting Factor Scores'!F268</f>
        <v>0.72099999999999997</v>
      </c>
      <c r="G2908" s="18">
        <f>'Limiting Factor Scores'!G268</f>
        <v>3.3464514592535792</v>
      </c>
      <c r="H2908" s="18">
        <f>'Limiting Factor Scores'!H268</f>
        <v>0.97538485746363346</v>
      </c>
      <c r="I2908" s="17">
        <f>LFAT!A95</f>
        <v>7</v>
      </c>
      <c r="J2908" s="16" t="str">
        <f>LFAT!B95</f>
        <v>Thermal Refuge Enhancement (reconnect, expand)</v>
      </c>
      <c r="K2908" s="16" t="str">
        <f>LFAT!D95</f>
        <v>I</v>
      </c>
      <c r="L2908" s="19">
        <f>LFAT!F95</f>
        <v>0.5</v>
      </c>
      <c r="M2908" s="16" t="str">
        <f>LFAT!G95</f>
        <v>CD</v>
      </c>
      <c r="N2908" s="19">
        <f>LFAT!I95</f>
        <v>0.5</v>
      </c>
      <c r="O2908" s="18">
        <f>LFAT!J95</f>
        <v>0.25</v>
      </c>
      <c r="P2908" s="18">
        <f t="shared" si="135"/>
        <v>0.18024999999999999</v>
      </c>
      <c r="Q2908" s="18">
        <f t="shared" si="136"/>
        <v>0.83661286481339481</v>
      </c>
      <c r="R2908" s="18">
        <f t="shared" si="137"/>
        <v>0.24384621436590836</v>
      </c>
    </row>
    <row r="2909" spans="1:18" ht="18" customHeight="1" x14ac:dyDescent="0.2">
      <c r="A2909" s="16" t="str">
        <f>'Limiting Factor Scores'!A269</f>
        <v>UGR17</v>
      </c>
      <c r="B2909" s="16" t="str">
        <f>'Limiting Factor Scores'!B269</f>
        <v>Upper Grande Ronde</v>
      </c>
      <c r="C2909" s="16" t="str">
        <f>'Limiting Factor Scores'!C269</f>
        <v>Summer Water Temperature</v>
      </c>
      <c r="D2909" s="18">
        <f>'Limiting Factor Scores'!D269</f>
        <v>0.60389999999999999</v>
      </c>
      <c r="E2909" s="19">
        <f>'Limiting Factor Scores'!E269</f>
        <v>3.17</v>
      </c>
      <c r="F2909" s="18">
        <f>'Limiting Factor Scores'!F269</f>
        <v>0.58825000000000005</v>
      </c>
      <c r="G2909" s="18">
        <f>'Limiting Factor Scores'!G269</f>
        <v>2.3649112220921085</v>
      </c>
      <c r="H2909" s="18">
        <f>'Limiting Factor Scores'!H269</f>
        <v>0.74007511484802713</v>
      </c>
      <c r="I2909" s="17">
        <f>LFAT!A101</f>
        <v>7</v>
      </c>
      <c r="J2909" s="16" t="str">
        <f>LFAT!B101</f>
        <v>Thermal Refuge Enhancement (reconnect, expand)</v>
      </c>
      <c r="K2909" s="16" t="str">
        <f>LFAT!D101</f>
        <v>D</v>
      </c>
      <c r="L2909" s="19">
        <f>LFAT!F101</f>
        <v>1</v>
      </c>
      <c r="M2909" s="16" t="str">
        <f>LFAT!G101</f>
        <v>C</v>
      </c>
      <c r="N2909" s="19">
        <f>LFAT!I101</f>
        <v>1</v>
      </c>
      <c r="O2909" s="18">
        <f>LFAT!J101</f>
        <v>1</v>
      </c>
      <c r="P2909" s="18">
        <f t="shared" si="135"/>
        <v>0.58825000000000005</v>
      </c>
      <c r="Q2909" s="18">
        <f t="shared" si="136"/>
        <v>2.3649112220921085</v>
      </c>
      <c r="R2909" s="18">
        <f t="shared" si="137"/>
        <v>0.74007511484802713</v>
      </c>
    </row>
    <row r="2910" spans="1:18" ht="18" customHeight="1" x14ac:dyDescent="0.2">
      <c r="A2910" s="16" t="str">
        <f>'Limiting Factor Scores'!A270</f>
        <v>UGR17</v>
      </c>
      <c r="B2910" s="16" t="str">
        <f>'Limiting Factor Scores'!B270</f>
        <v>Upper Grande Ronde</v>
      </c>
      <c r="C2910" s="16" t="str">
        <f>'Limiting Factor Scores'!C270</f>
        <v>Water Quality</v>
      </c>
      <c r="D2910" s="18">
        <f>'Limiting Factor Scores'!D270</f>
        <v>0.60389999999999999</v>
      </c>
      <c r="E2910" s="19">
        <f>'Limiting Factor Scores'!E270</f>
        <v>2</v>
      </c>
      <c r="F2910" s="18">
        <f>'Limiting Factor Scores'!F270</f>
        <v>0.32500000000000001</v>
      </c>
      <c r="G2910" s="18">
        <f>'Limiting Factor Scores'!G270</f>
        <v>1.1425572324512776</v>
      </c>
      <c r="H2910" s="18">
        <f>'Limiting Factor Scores'!H270</f>
        <v>0.31715426097949528</v>
      </c>
      <c r="I2910" s="17">
        <f>LFAT!A103</f>
        <v>7</v>
      </c>
      <c r="J2910" s="16" t="str">
        <f>LFAT!B103</f>
        <v>Thermal Refuge Enhancement (reconnect, expand)</v>
      </c>
      <c r="K2910" s="16" t="str">
        <f>LFAT!D103</f>
        <v>N</v>
      </c>
      <c r="L2910" s="19">
        <f>LFAT!F103</f>
        <v>0.1</v>
      </c>
      <c r="M2910" s="16" t="str">
        <f>LFAT!G103</f>
        <v>R</v>
      </c>
      <c r="N2910" s="19">
        <f>LFAT!I103</f>
        <v>0.1</v>
      </c>
      <c r="O2910" s="18">
        <f>LFAT!J103</f>
        <v>0.01</v>
      </c>
      <c r="P2910" s="18">
        <f t="shared" si="135"/>
        <v>3.2500000000000003E-3</v>
      </c>
      <c r="Q2910" s="18">
        <f t="shared" si="136"/>
        <v>1.1425572324512776E-2</v>
      </c>
      <c r="R2910" s="18">
        <f t="shared" si="137"/>
        <v>3.1715426097949531E-3</v>
      </c>
    </row>
    <row r="2911" spans="1:18" ht="18" customHeight="1" x14ac:dyDescent="0.2">
      <c r="A2911" s="16" t="str">
        <f>'Limiting Factor Scores'!A271</f>
        <v>UGR17</v>
      </c>
      <c r="B2911" s="16" t="str">
        <f>'Limiting Factor Scores'!B271</f>
        <v>Upper Grande Ronde</v>
      </c>
      <c r="C2911" s="16" t="str">
        <f>'Limiting Factor Scores'!C271</f>
        <v>Winter Water Temperature</v>
      </c>
      <c r="D2911" s="18">
        <f>'Limiting Factor Scores'!D271</f>
        <v>0.60389999999999999</v>
      </c>
      <c r="E2911" s="19">
        <f>'Limiting Factor Scores'!E271</f>
        <v>2.29</v>
      </c>
      <c r="F2911" s="18">
        <f>'Limiting Factor Scores'!F271</f>
        <v>0.39024999999999999</v>
      </c>
      <c r="G2911" s="18">
        <f>'Limiting Factor Scores'!G271</f>
        <v>1.1295421087836675</v>
      </c>
      <c r="H2911" s="18">
        <f>'Limiting Factor Scores'!H271</f>
        <v>0.3076529296880442</v>
      </c>
      <c r="I2911" s="17">
        <f>LFAT!A102</f>
        <v>7</v>
      </c>
      <c r="J2911" s="16" t="str">
        <f>LFAT!B102</f>
        <v>Thermal Refuge Enhancement (reconnect, expand)</v>
      </c>
      <c r="K2911" s="16" t="str">
        <f>LFAT!D102</f>
        <v>D</v>
      </c>
      <c r="L2911" s="19">
        <f>LFAT!F102</f>
        <v>1</v>
      </c>
      <c r="M2911" s="16" t="str">
        <f>LFAT!G102</f>
        <v>C</v>
      </c>
      <c r="N2911" s="19">
        <f>LFAT!I102</f>
        <v>1</v>
      </c>
      <c r="O2911" s="18">
        <f>LFAT!J102</f>
        <v>1</v>
      </c>
      <c r="P2911" s="18">
        <f t="shared" si="135"/>
        <v>0.39024999999999999</v>
      </c>
      <c r="Q2911" s="18">
        <f t="shared" si="136"/>
        <v>1.1295421087836675</v>
      </c>
      <c r="R2911" s="18">
        <f t="shared" si="137"/>
        <v>0.3076529296880442</v>
      </c>
    </row>
    <row r="2912" spans="1:18" ht="18" customHeight="1" x14ac:dyDescent="0.2">
      <c r="A2912" s="16" t="str">
        <f>'Limiting Factor Scores'!A257</f>
        <v>UGR17</v>
      </c>
      <c r="B2912" s="16" t="str">
        <f>'Limiting Factor Scores'!B257</f>
        <v>Upper Grande Ronde</v>
      </c>
      <c r="C2912" s="16" t="str">
        <f>'Limiting Factor Scores'!C257</f>
        <v>Altered Flow Timing</v>
      </c>
      <c r="D2912" s="18">
        <f>'Limiting Factor Scores'!D257</f>
        <v>0.60389999999999999</v>
      </c>
      <c r="E2912" s="19">
        <f>'Limiting Factor Scores'!E257</f>
        <v>2.29</v>
      </c>
      <c r="F2912" s="18">
        <f>'Limiting Factor Scores'!F257</f>
        <v>0.39024999999999999</v>
      </c>
      <c r="G2912" s="18">
        <f>'Limiting Factor Scores'!G257</f>
        <v>1.2355944975336672</v>
      </c>
      <c r="H2912" s="18">
        <f>'Limiting Factor Scores'!H257</f>
        <v>0.34386224529843806</v>
      </c>
      <c r="I2912" s="17">
        <f>LFAT!A113</f>
        <v>8</v>
      </c>
      <c r="J2912" s="16" t="str">
        <f>LFAT!B113</f>
        <v>Water Quality Improvement (not including temperature)</v>
      </c>
      <c r="K2912" s="16" t="str">
        <f>LFAT!D113</f>
        <v>N</v>
      </c>
      <c r="L2912" s="19">
        <f>LFAT!F113</f>
        <v>0.1</v>
      </c>
      <c r="M2912" s="16" t="str">
        <f>LFAT!G113</f>
        <v>R</v>
      </c>
      <c r="N2912" s="19">
        <f>LFAT!I113</f>
        <v>0.1</v>
      </c>
      <c r="O2912" s="18">
        <f>LFAT!J113</f>
        <v>0.01</v>
      </c>
      <c r="P2912" s="18">
        <f t="shared" si="135"/>
        <v>3.9025000000000002E-3</v>
      </c>
      <c r="Q2912" s="18">
        <f t="shared" si="136"/>
        <v>1.2355944975336673E-2</v>
      </c>
      <c r="R2912" s="18">
        <f t="shared" si="137"/>
        <v>3.4386224529843806E-3</v>
      </c>
    </row>
    <row r="2913" spans="1:18" ht="18" customHeight="1" x14ac:dyDescent="0.2">
      <c r="A2913" s="16" t="str">
        <f>'Limiting Factor Scores'!A258</f>
        <v>UGR17</v>
      </c>
      <c r="B2913" s="16" t="str">
        <f>'Limiting Factor Scores'!B258</f>
        <v>Upper Grande Ronde</v>
      </c>
      <c r="C2913" s="16" t="str">
        <f>'Limiting Factor Scores'!C258</f>
        <v>Altered Primary Productivity</v>
      </c>
      <c r="D2913" s="18">
        <f>'Limiting Factor Scores'!D258</f>
        <v>0.60389999999999999</v>
      </c>
      <c r="E2913" s="19">
        <f>'Limiting Factor Scores'!E258</f>
        <v>4.6399999999999997</v>
      </c>
      <c r="F2913" s="18">
        <f>'Limiting Factor Scores'!F258</f>
        <v>0.91900000000000004</v>
      </c>
      <c r="G2913" s="18">
        <f>'Limiting Factor Scores'!G258</f>
        <v>2.0177636203178686</v>
      </c>
      <c r="H2913" s="18">
        <f>'Limiting Factor Scores'!H258</f>
        <v>0.57785737313426089</v>
      </c>
      <c r="I2913" s="17">
        <f>LFAT!A120</f>
        <v>8</v>
      </c>
      <c r="J2913" s="16" t="str">
        <f>LFAT!B120</f>
        <v>Water Quality Improvement (not including temperature)</v>
      </c>
      <c r="K2913" s="16" t="str">
        <f>LFAT!D120</f>
        <v>N</v>
      </c>
      <c r="L2913" s="19">
        <f>LFAT!F120</f>
        <v>0.1</v>
      </c>
      <c r="M2913" s="16" t="str">
        <f>LFAT!G120</f>
        <v>R</v>
      </c>
      <c r="N2913" s="19">
        <f>LFAT!I120</f>
        <v>0.1</v>
      </c>
      <c r="O2913" s="18">
        <f>LFAT!J120</f>
        <v>0.01</v>
      </c>
      <c r="P2913" s="18">
        <f t="shared" si="135"/>
        <v>9.1900000000000003E-3</v>
      </c>
      <c r="Q2913" s="18">
        <f t="shared" si="136"/>
        <v>2.0177636203178688E-2</v>
      </c>
      <c r="R2913" s="18">
        <f t="shared" si="137"/>
        <v>5.7785737313426093E-3</v>
      </c>
    </row>
    <row r="2914" spans="1:18" ht="18" customHeight="1" x14ac:dyDescent="0.2">
      <c r="A2914" s="16" t="str">
        <f>'Limiting Factor Scores'!A259</f>
        <v>UGR17</v>
      </c>
      <c r="B2914" s="16" t="str">
        <f>'Limiting Factor Scores'!B259</f>
        <v>Upper Grande Ronde</v>
      </c>
      <c r="C2914" s="16" t="str">
        <f>'Limiting Factor Scores'!C259</f>
        <v>Anthropogenic Barriers</v>
      </c>
      <c r="D2914" s="18">
        <f>'Limiting Factor Scores'!D259</f>
        <v>0.60389999999999999</v>
      </c>
      <c r="E2914" s="19">
        <f>'Limiting Factor Scores'!E259</f>
        <v>2.4700000000000002</v>
      </c>
      <c r="F2914" s="18">
        <f>'Limiting Factor Scores'!F259</f>
        <v>0.43075000000000002</v>
      </c>
      <c r="G2914" s="18">
        <f>'Limiting Factor Scores'!G259</f>
        <v>1.3805466730955658</v>
      </c>
      <c r="H2914" s="18">
        <f>'Limiting Factor Scores'!H259</f>
        <v>0.43724124237782114</v>
      </c>
      <c r="I2914" s="17">
        <f>LFAT!A107</f>
        <v>8</v>
      </c>
      <c r="J2914" s="16" t="str">
        <f>LFAT!B107</f>
        <v>Water Quality Improvement (not including temperature)</v>
      </c>
      <c r="K2914" s="16" t="str">
        <f>LFAT!D107</f>
        <v>N</v>
      </c>
      <c r="L2914" s="19">
        <f>LFAT!F107</f>
        <v>0.1</v>
      </c>
      <c r="M2914" s="16" t="str">
        <f>LFAT!G107</f>
        <v>R</v>
      </c>
      <c r="N2914" s="19">
        <f>LFAT!I107</f>
        <v>0.1</v>
      </c>
      <c r="O2914" s="18">
        <f>LFAT!J107</f>
        <v>0.01</v>
      </c>
      <c r="P2914" s="18">
        <f t="shared" si="135"/>
        <v>4.3075000000000006E-3</v>
      </c>
      <c r="Q2914" s="18">
        <f t="shared" si="136"/>
        <v>1.3805466730955658E-2</v>
      </c>
      <c r="R2914" s="18">
        <f t="shared" si="137"/>
        <v>4.3724124237782113E-3</v>
      </c>
    </row>
    <row r="2915" spans="1:18" ht="18" customHeight="1" x14ac:dyDescent="0.2">
      <c r="A2915" s="16" t="str">
        <f>'Limiting Factor Scores'!A260</f>
        <v>UGR17</v>
      </c>
      <c r="B2915" s="16" t="str">
        <f>'Limiting Factor Scores'!B260</f>
        <v>Upper Grande Ronde</v>
      </c>
      <c r="C2915" s="16" t="str">
        <f>'Limiting Factor Scores'!C260</f>
        <v>Channel and Habitat Structure</v>
      </c>
      <c r="D2915" s="18">
        <f>'Limiting Factor Scores'!D260</f>
        <v>0.60389999999999999</v>
      </c>
      <c r="E2915" s="19">
        <f>'Limiting Factor Scores'!E260</f>
        <v>4.78</v>
      </c>
      <c r="F2915" s="18">
        <f>'Limiting Factor Scores'!F260</f>
        <v>0.95050000000000001</v>
      </c>
      <c r="G2915" s="18">
        <f>'Limiting Factor Scores'!G260</f>
        <v>5.0020605635477056</v>
      </c>
      <c r="H2915" s="18">
        <f>'Limiting Factor Scores'!H260</f>
        <v>1.5142713342799048</v>
      </c>
      <c r="I2915" s="17">
        <f>LFAT!A111</f>
        <v>8</v>
      </c>
      <c r="J2915" s="16" t="str">
        <f>LFAT!B111</f>
        <v>Water Quality Improvement (not including temperature)</v>
      </c>
      <c r="K2915" s="16" t="str">
        <f>LFAT!D111</f>
        <v>N</v>
      </c>
      <c r="L2915" s="19">
        <f>LFAT!F111</f>
        <v>0.1</v>
      </c>
      <c r="M2915" s="16" t="str">
        <f>LFAT!G111</f>
        <v>R</v>
      </c>
      <c r="N2915" s="19">
        <f>LFAT!I111</f>
        <v>0.1</v>
      </c>
      <c r="O2915" s="18">
        <f>LFAT!J111</f>
        <v>0.01</v>
      </c>
      <c r="P2915" s="18">
        <f t="shared" si="135"/>
        <v>9.5049999999999996E-3</v>
      </c>
      <c r="Q2915" s="18">
        <f t="shared" si="136"/>
        <v>5.0020605635477056E-2</v>
      </c>
      <c r="R2915" s="18">
        <f t="shared" si="137"/>
        <v>1.5142713342799048E-2</v>
      </c>
    </row>
    <row r="2916" spans="1:18" ht="18" customHeight="1" x14ac:dyDescent="0.2">
      <c r="A2916" s="16" t="str">
        <f>'Limiting Factor Scores'!A261</f>
        <v>UGR17</v>
      </c>
      <c r="B2916" s="16" t="str">
        <f>'Limiting Factor Scores'!B261</f>
        <v>Upper Grande Ronde</v>
      </c>
      <c r="C2916" s="16" t="str">
        <f>'Limiting Factor Scores'!C261</f>
        <v>Decreased Sediment Quantity</v>
      </c>
      <c r="D2916" s="18">
        <f>'Limiting Factor Scores'!D261</f>
        <v>0.60389999999999999</v>
      </c>
      <c r="E2916" s="19">
        <f>'Limiting Factor Scores'!E261</f>
        <v>3.62</v>
      </c>
      <c r="F2916" s="18">
        <f>'Limiting Factor Scores'!F261</f>
        <v>0.6895</v>
      </c>
      <c r="G2916" s="18">
        <f>'Limiting Factor Scores'!G261</f>
        <v>2.1563004376784525</v>
      </c>
      <c r="H2916" s="18">
        <f>'Limiting Factor Scores'!H261</f>
        <v>0.6423395938862354</v>
      </c>
      <c r="I2916" s="17">
        <f>LFAT!A114</f>
        <v>8</v>
      </c>
      <c r="J2916" s="16" t="str">
        <f>LFAT!B114</f>
        <v>Water Quality Improvement (not including temperature)</v>
      </c>
      <c r="K2916" s="16" t="str">
        <f>LFAT!D114</f>
        <v>N</v>
      </c>
      <c r="L2916" s="19">
        <f>LFAT!F114</f>
        <v>0.1</v>
      </c>
      <c r="M2916" s="16" t="str">
        <f>LFAT!G114</f>
        <v>R</v>
      </c>
      <c r="N2916" s="19">
        <f>LFAT!I114</f>
        <v>0.1</v>
      </c>
      <c r="O2916" s="18">
        <f>LFAT!J114</f>
        <v>0.01</v>
      </c>
      <c r="P2916" s="18">
        <f t="shared" si="135"/>
        <v>6.8950000000000001E-3</v>
      </c>
      <c r="Q2916" s="18">
        <f t="shared" si="136"/>
        <v>2.1563004376784524E-2</v>
      </c>
      <c r="R2916" s="18">
        <f t="shared" si="137"/>
        <v>6.4233959388623543E-3</v>
      </c>
    </row>
    <row r="2917" spans="1:18" ht="18" customHeight="1" x14ac:dyDescent="0.2">
      <c r="A2917" s="16" t="str">
        <f>'Limiting Factor Scores'!A262</f>
        <v>UGR17</v>
      </c>
      <c r="B2917" s="16" t="str">
        <f>'Limiting Factor Scores'!B262</f>
        <v>Upper Grande Ronde</v>
      </c>
      <c r="C2917" s="16" t="str">
        <f>'Limiting Factor Scores'!C262</f>
        <v>Decreased Water Quantity</v>
      </c>
      <c r="D2917" s="18">
        <f>'Limiting Factor Scores'!D262</f>
        <v>0.60389999999999999</v>
      </c>
      <c r="E2917" s="19">
        <f>'Limiting Factor Scores'!E262</f>
        <v>2.29</v>
      </c>
      <c r="F2917" s="18">
        <f>'Limiting Factor Scores'!F262</f>
        <v>0.39024999999999999</v>
      </c>
      <c r="G2917" s="18">
        <f>'Limiting Factor Scores'!G262</f>
        <v>1.765856441519339</v>
      </c>
      <c r="H2917" s="18">
        <f>'Limiting Factor Scores'!H262</f>
        <v>0.51036449565243502</v>
      </c>
      <c r="I2917" s="17">
        <f>LFAT!A112</f>
        <v>8</v>
      </c>
      <c r="J2917" s="16" t="str">
        <f>LFAT!B112</f>
        <v>Water Quality Improvement (not including temperature)</v>
      </c>
      <c r="K2917" s="16" t="str">
        <f>LFAT!D112</f>
        <v>N</v>
      </c>
      <c r="L2917" s="19">
        <f>LFAT!F112</f>
        <v>0.1</v>
      </c>
      <c r="M2917" s="16" t="str">
        <f>LFAT!G112</f>
        <v>R</v>
      </c>
      <c r="N2917" s="19">
        <f>LFAT!I112</f>
        <v>0.1</v>
      </c>
      <c r="O2917" s="18">
        <f>LFAT!J112</f>
        <v>0.01</v>
      </c>
      <c r="P2917" s="18">
        <f t="shared" si="135"/>
        <v>3.9025000000000002E-3</v>
      </c>
      <c r="Q2917" s="18">
        <f t="shared" si="136"/>
        <v>1.7658564415193392E-2</v>
      </c>
      <c r="R2917" s="18">
        <f t="shared" si="137"/>
        <v>5.1036449565243502E-3</v>
      </c>
    </row>
    <row r="2918" spans="1:18" ht="18" customHeight="1" x14ac:dyDescent="0.2">
      <c r="A2918" s="16" t="str">
        <f>'Limiting Factor Scores'!A263</f>
        <v>UGR17</v>
      </c>
      <c r="B2918" s="16" t="str">
        <f>'Limiting Factor Scores'!B263</f>
        <v>Upper Grande Ronde</v>
      </c>
      <c r="C2918" s="16" t="str">
        <f>'Limiting Factor Scores'!C263</f>
        <v>Floodplain Condition</v>
      </c>
      <c r="D2918" s="18">
        <f>'Limiting Factor Scores'!D263</f>
        <v>0.60389999999999999</v>
      </c>
      <c r="E2918" s="19">
        <f>'Limiting Factor Scores'!E263</f>
        <v>2.89</v>
      </c>
      <c r="F2918" s="18">
        <f>'Limiting Factor Scores'!F263</f>
        <v>0.52524999999999999</v>
      </c>
      <c r="G2918" s="18">
        <f>'Limiting Factor Scores'!G263</f>
        <v>1.9281135874573705</v>
      </c>
      <c r="H2918" s="18">
        <f>'Limiting Factor Scores'!H263</f>
        <v>0.54743925380842495</v>
      </c>
      <c r="I2918" s="17">
        <f>LFAT!A109</f>
        <v>8</v>
      </c>
      <c r="J2918" s="16" t="str">
        <f>LFAT!B109</f>
        <v>Water Quality Improvement (not including temperature)</v>
      </c>
      <c r="K2918" s="16" t="str">
        <f>LFAT!D109</f>
        <v>I</v>
      </c>
      <c r="L2918" s="19">
        <f>LFAT!F109</f>
        <v>0.5</v>
      </c>
      <c r="M2918" s="16" t="str">
        <f>LFAT!G109</f>
        <v>CD</v>
      </c>
      <c r="N2918" s="19">
        <f>LFAT!I109</f>
        <v>0.5</v>
      </c>
      <c r="O2918" s="18">
        <f>LFAT!J109</f>
        <v>0.25</v>
      </c>
      <c r="P2918" s="18">
        <f t="shared" si="135"/>
        <v>0.1313125</v>
      </c>
      <c r="Q2918" s="18">
        <f t="shared" si="136"/>
        <v>0.48202839686434262</v>
      </c>
      <c r="R2918" s="18">
        <f t="shared" si="137"/>
        <v>0.13685981345210624</v>
      </c>
    </row>
    <row r="2919" spans="1:18" ht="18" customHeight="1" x14ac:dyDescent="0.2">
      <c r="A2919" s="16" t="str">
        <f>'Limiting Factor Scores'!A264</f>
        <v>UGR17</v>
      </c>
      <c r="B2919" s="16" t="str">
        <f>'Limiting Factor Scores'!B264</f>
        <v>Upper Grande Ronde</v>
      </c>
      <c r="C2919" s="16" t="str">
        <f>'Limiting Factor Scores'!C264</f>
        <v>Increased Sediment Quantity</v>
      </c>
      <c r="D2919" s="18">
        <f>'Limiting Factor Scores'!D264</f>
        <v>0.60389999999999999</v>
      </c>
      <c r="E2919" s="19">
        <f>'Limiting Factor Scores'!E264</f>
        <v>4.08</v>
      </c>
      <c r="F2919" s="18">
        <f>'Limiting Factor Scores'!F264</f>
        <v>0.79300000000000004</v>
      </c>
      <c r="G2919" s="18">
        <f>'Limiting Factor Scores'!G264</f>
        <v>1.7411170303722199</v>
      </c>
      <c r="H2919" s="18">
        <f>'Limiting Factor Scores'!H264</f>
        <v>0.5728240824031775</v>
      </c>
      <c r="I2919" s="17">
        <f>LFAT!A115</f>
        <v>8</v>
      </c>
      <c r="J2919" s="16" t="str">
        <f>LFAT!B115</f>
        <v>Water Quality Improvement (not including temperature)</v>
      </c>
      <c r="K2919" s="16" t="str">
        <f>LFAT!D115</f>
        <v>I</v>
      </c>
      <c r="L2919" s="19">
        <f>LFAT!F115</f>
        <v>0.5</v>
      </c>
      <c r="M2919" s="16" t="str">
        <f>LFAT!G115</f>
        <v>CD</v>
      </c>
      <c r="N2919" s="19">
        <f>LFAT!I115</f>
        <v>0.5</v>
      </c>
      <c r="O2919" s="18">
        <f>LFAT!J115</f>
        <v>0.25</v>
      </c>
      <c r="P2919" s="18">
        <f t="shared" si="135"/>
        <v>0.19825000000000001</v>
      </c>
      <c r="Q2919" s="18">
        <f t="shared" si="136"/>
        <v>0.43527925759305497</v>
      </c>
      <c r="R2919" s="18">
        <f t="shared" si="137"/>
        <v>0.14320602060079438</v>
      </c>
    </row>
    <row r="2920" spans="1:18" ht="18" customHeight="1" x14ac:dyDescent="0.2">
      <c r="A2920" s="16" t="str">
        <f>'Limiting Factor Scores'!A265</f>
        <v>UGR17</v>
      </c>
      <c r="B2920" s="16" t="str">
        <f>'Limiting Factor Scores'!B265</f>
        <v>Upper Grande Ronde</v>
      </c>
      <c r="C2920" s="16" t="str">
        <f>'Limiting Factor Scores'!C265</f>
        <v>Non-Native Species Interactions and Competition</v>
      </c>
      <c r="D2920" s="18">
        <f>'Limiting Factor Scores'!D265</f>
        <v>0.60389999999999999</v>
      </c>
      <c r="E2920" s="19">
        <f>'Limiting Factor Scores'!E265</f>
        <v>2.08</v>
      </c>
      <c r="F2920" s="18">
        <f>'Limiting Factor Scores'!F265</f>
        <v>0.34300000000000003</v>
      </c>
      <c r="G2920" s="18">
        <f>'Limiting Factor Scores'!G265</f>
        <v>0.83298946491122672</v>
      </c>
      <c r="H2920" s="18">
        <f>'Limiting Factor Scores'!H265</f>
        <v>0.29383962298313304</v>
      </c>
      <c r="I2920" s="17">
        <f>LFAT!A121</f>
        <v>8</v>
      </c>
      <c r="J2920" s="16" t="str">
        <f>LFAT!B121</f>
        <v>Water Quality Improvement (not including temperature)</v>
      </c>
      <c r="K2920" s="16" t="str">
        <f>LFAT!D121</f>
        <v>N</v>
      </c>
      <c r="L2920" s="19">
        <f>LFAT!F121</f>
        <v>0.1</v>
      </c>
      <c r="M2920" s="16" t="str">
        <f>LFAT!G121</f>
        <v>R</v>
      </c>
      <c r="N2920" s="19">
        <f>LFAT!I121</f>
        <v>0.1</v>
      </c>
      <c r="O2920" s="18">
        <f>LFAT!J121</f>
        <v>0.01</v>
      </c>
      <c r="P2920" s="18">
        <f t="shared" si="135"/>
        <v>3.4300000000000003E-3</v>
      </c>
      <c r="Q2920" s="18">
        <f t="shared" si="136"/>
        <v>8.3298946491122666E-3</v>
      </c>
      <c r="R2920" s="18">
        <f t="shared" si="137"/>
        <v>2.9383962298313304E-3</v>
      </c>
    </row>
    <row r="2921" spans="1:18" ht="18" customHeight="1" x14ac:dyDescent="0.2">
      <c r="A2921" s="16" t="str">
        <f>'Limiting Factor Scores'!A266</f>
        <v>UGR17</v>
      </c>
      <c r="B2921" s="16" t="str">
        <f>'Limiting Factor Scores'!B266</f>
        <v>Upper Grande Ronde</v>
      </c>
      <c r="C2921" s="16" t="str">
        <f>'Limiting Factor Scores'!C266</f>
        <v>Predation</v>
      </c>
      <c r="D2921" s="18">
        <f>'Limiting Factor Scores'!D266</f>
        <v>0.60389999999999999</v>
      </c>
      <c r="E2921" s="19">
        <f>'Limiting Factor Scores'!E266</f>
        <v>1.26</v>
      </c>
      <c r="F2921" s="18">
        <f>'Limiting Factor Scores'!F266</f>
        <v>0.1585</v>
      </c>
      <c r="G2921" s="18">
        <f>'Limiting Factor Scores'!G266</f>
        <v>0.51414320586469997</v>
      </c>
      <c r="H2921" s="18">
        <f>'Limiting Factor Scores'!H266</f>
        <v>0.15719655037964025</v>
      </c>
      <c r="I2921" s="17">
        <f>LFAT!A119</f>
        <v>8</v>
      </c>
      <c r="J2921" s="16" t="str">
        <f>LFAT!B119</f>
        <v>Water Quality Improvement (not including temperature)</v>
      </c>
      <c r="K2921" s="16" t="str">
        <f>LFAT!D119</f>
        <v>N</v>
      </c>
      <c r="L2921" s="19">
        <f>LFAT!F119</f>
        <v>0.1</v>
      </c>
      <c r="M2921" s="16" t="str">
        <f>LFAT!G119</f>
        <v>R</v>
      </c>
      <c r="N2921" s="19">
        <f>LFAT!I119</f>
        <v>0.1</v>
      </c>
      <c r="O2921" s="18">
        <f>LFAT!J119</f>
        <v>0.01</v>
      </c>
      <c r="P2921" s="18">
        <f t="shared" si="135"/>
        <v>1.585E-3</v>
      </c>
      <c r="Q2921" s="18">
        <f t="shared" si="136"/>
        <v>5.1414320586470001E-3</v>
      </c>
      <c r="R2921" s="18">
        <f t="shared" si="137"/>
        <v>1.5719655037964026E-3</v>
      </c>
    </row>
    <row r="2922" spans="1:18" ht="18" customHeight="1" x14ac:dyDescent="0.2">
      <c r="A2922" s="16" t="str">
        <f>'Limiting Factor Scores'!A267</f>
        <v>UGR17</v>
      </c>
      <c r="B2922" s="16" t="str">
        <f>'Limiting Factor Scores'!B267</f>
        <v>Upper Grande Ronde</v>
      </c>
      <c r="C2922" s="16" t="str">
        <f>'Limiting Factor Scores'!C267</f>
        <v>Riparian Condition</v>
      </c>
      <c r="D2922" s="18">
        <f>'Limiting Factor Scores'!D267</f>
        <v>0.60389999999999999</v>
      </c>
      <c r="E2922" s="19">
        <f>'Limiting Factor Scores'!E267</f>
        <v>4.51</v>
      </c>
      <c r="F2922" s="18">
        <f>'Limiting Factor Scores'!F267</f>
        <v>0.88975000000000004</v>
      </c>
      <c r="G2922" s="18">
        <f>'Limiting Factor Scores'!G267</f>
        <v>3.3352221556391322</v>
      </c>
      <c r="H2922" s="18">
        <f>'Limiting Factor Scores'!H267</f>
        <v>1.0769044701997719</v>
      </c>
      <c r="I2922" s="17">
        <f>LFAT!A108</f>
        <v>8</v>
      </c>
      <c r="J2922" s="16" t="str">
        <f>LFAT!B108</f>
        <v>Water Quality Improvement (not including temperature)</v>
      </c>
      <c r="K2922" s="16" t="str">
        <f>LFAT!D108</f>
        <v>I</v>
      </c>
      <c r="L2922" s="19">
        <f>LFAT!F108</f>
        <v>0.5</v>
      </c>
      <c r="M2922" s="16" t="str">
        <f>LFAT!G108</f>
        <v>CD</v>
      </c>
      <c r="N2922" s="19">
        <f>LFAT!I108</f>
        <v>0.5</v>
      </c>
      <c r="O2922" s="18">
        <f>LFAT!J108</f>
        <v>0.25</v>
      </c>
      <c r="P2922" s="18">
        <f t="shared" si="135"/>
        <v>0.22243750000000001</v>
      </c>
      <c r="Q2922" s="18">
        <f t="shared" si="136"/>
        <v>0.83380553890978304</v>
      </c>
      <c r="R2922" s="18">
        <f t="shared" si="137"/>
        <v>0.26922611754994297</v>
      </c>
    </row>
    <row r="2923" spans="1:18" ht="18" customHeight="1" x14ac:dyDescent="0.2">
      <c r="A2923" s="16" t="str">
        <f>'Limiting Factor Scores'!A268</f>
        <v>UGR17</v>
      </c>
      <c r="B2923" s="16" t="str">
        <f>'Limiting Factor Scores'!B268</f>
        <v>Upper Grande Ronde</v>
      </c>
      <c r="C2923" s="16" t="str">
        <f>'Limiting Factor Scores'!C268</f>
        <v>Side Channel and Wetland Habitat</v>
      </c>
      <c r="D2923" s="18">
        <f>'Limiting Factor Scores'!D268</f>
        <v>0.60389999999999999</v>
      </c>
      <c r="E2923" s="19">
        <f>'Limiting Factor Scores'!E268</f>
        <v>3.76</v>
      </c>
      <c r="F2923" s="18">
        <f>'Limiting Factor Scores'!F268</f>
        <v>0.72099999999999997</v>
      </c>
      <c r="G2923" s="18">
        <f>'Limiting Factor Scores'!G268</f>
        <v>3.3464514592535792</v>
      </c>
      <c r="H2923" s="18">
        <f>'Limiting Factor Scores'!H268</f>
        <v>0.97538485746363346</v>
      </c>
      <c r="I2923" s="17">
        <f>LFAT!A110</f>
        <v>8</v>
      </c>
      <c r="J2923" s="16" t="str">
        <f>LFAT!B110</f>
        <v>Water Quality Improvement (not including temperature)</v>
      </c>
      <c r="K2923" s="16" t="str">
        <f>LFAT!D110</f>
        <v>N</v>
      </c>
      <c r="L2923" s="19">
        <f>LFAT!F110</f>
        <v>0.1</v>
      </c>
      <c r="M2923" s="16" t="str">
        <f>LFAT!G110</f>
        <v>R</v>
      </c>
      <c r="N2923" s="19">
        <f>LFAT!I110</f>
        <v>0.1</v>
      </c>
      <c r="O2923" s="18">
        <f>LFAT!J110</f>
        <v>0.01</v>
      </c>
      <c r="P2923" s="18">
        <f t="shared" si="135"/>
        <v>7.2100000000000003E-3</v>
      </c>
      <c r="Q2923" s="18">
        <f t="shared" si="136"/>
        <v>3.3464514592535792E-2</v>
      </c>
      <c r="R2923" s="18">
        <f t="shared" si="137"/>
        <v>9.753848574636334E-3</v>
      </c>
    </row>
    <row r="2924" spans="1:18" ht="18" customHeight="1" x14ac:dyDescent="0.2">
      <c r="A2924" s="16" t="str">
        <f>'Limiting Factor Scores'!A269</f>
        <v>UGR17</v>
      </c>
      <c r="B2924" s="16" t="str">
        <f>'Limiting Factor Scores'!B269</f>
        <v>Upper Grande Ronde</v>
      </c>
      <c r="C2924" s="16" t="str">
        <f>'Limiting Factor Scores'!C269</f>
        <v>Summer Water Temperature</v>
      </c>
      <c r="D2924" s="18">
        <f>'Limiting Factor Scores'!D269</f>
        <v>0.60389999999999999</v>
      </c>
      <c r="E2924" s="19">
        <f>'Limiting Factor Scores'!E269</f>
        <v>3.17</v>
      </c>
      <c r="F2924" s="18">
        <f>'Limiting Factor Scores'!F269</f>
        <v>0.58825000000000005</v>
      </c>
      <c r="G2924" s="18">
        <f>'Limiting Factor Scores'!G269</f>
        <v>2.3649112220921085</v>
      </c>
      <c r="H2924" s="18">
        <f>'Limiting Factor Scores'!H269</f>
        <v>0.74007511484802713</v>
      </c>
      <c r="I2924" s="17">
        <f>LFAT!A116</f>
        <v>8</v>
      </c>
      <c r="J2924" s="16" t="str">
        <f>LFAT!B116</f>
        <v>Water Quality Improvement (not including temperature)</v>
      </c>
      <c r="K2924" s="16" t="str">
        <f>LFAT!D116</f>
        <v>N</v>
      </c>
      <c r="L2924" s="19">
        <f>LFAT!F116</f>
        <v>0.1</v>
      </c>
      <c r="M2924" s="16" t="str">
        <f>LFAT!G116</f>
        <v>R</v>
      </c>
      <c r="N2924" s="19">
        <f>LFAT!I116</f>
        <v>0.1</v>
      </c>
      <c r="O2924" s="18">
        <f>LFAT!J116</f>
        <v>0.01</v>
      </c>
      <c r="P2924" s="18">
        <f t="shared" si="135"/>
        <v>5.8825000000000006E-3</v>
      </c>
      <c r="Q2924" s="18">
        <f t="shared" si="136"/>
        <v>2.3649112220921087E-2</v>
      </c>
      <c r="R2924" s="18">
        <f t="shared" si="137"/>
        <v>7.4007511484802712E-3</v>
      </c>
    </row>
    <row r="2925" spans="1:18" ht="18" customHeight="1" x14ac:dyDescent="0.2">
      <c r="A2925" s="16" t="str">
        <f>'Limiting Factor Scores'!A270</f>
        <v>UGR17</v>
      </c>
      <c r="B2925" s="16" t="str">
        <f>'Limiting Factor Scores'!B270</f>
        <v>Upper Grande Ronde</v>
      </c>
      <c r="C2925" s="16" t="str">
        <f>'Limiting Factor Scores'!C270</f>
        <v>Water Quality</v>
      </c>
      <c r="D2925" s="18">
        <f>'Limiting Factor Scores'!D270</f>
        <v>0.60389999999999999</v>
      </c>
      <c r="E2925" s="19">
        <f>'Limiting Factor Scores'!E270</f>
        <v>2</v>
      </c>
      <c r="F2925" s="18">
        <f>'Limiting Factor Scores'!F270</f>
        <v>0.32500000000000001</v>
      </c>
      <c r="G2925" s="18">
        <f>'Limiting Factor Scores'!G270</f>
        <v>1.1425572324512776</v>
      </c>
      <c r="H2925" s="18">
        <f>'Limiting Factor Scores'!H270</f>
        <v>0.31715426097949528</v>
      </c>
      <c r="I2925" s="17">
        <f>LFAT!A118</f>
        <v>8</v>
      </c>
      <c r="J2925" s="16" t="str">
        <f>LFAT!B118</f>
        <v>Water Quality Improvement (not including temperature)</v>
      </c>
      <c r="K2925" s="16" t="str">
        <f>LFAT!D118</f>
        <v>D</v>
      </c>
      <c r="L2925" s="19">
        <f>LFAT!F118</f>
        <v>1</v>
      </c>
      <c r="M2925" s="16" t="str">
        <f>LFAT!G118</f>
        <v>C</v>
      </c>
      <c r="N2925" s="19">
        <f>LFAT!I118</f>
        <v>1</v>
      </c>
      <c r="O2925" s="18">
        <f>LFAT!J118</f>
        <v>1</v>
      </c>
      <c r="P2925" s="18">
        <f t="shared" si="135"/>
        <v>0.32500000000000001</v>
      </c>
      <c r="Q2925" s="18">
        <f t="shared" si="136"/>
        <v>1.1425572324512776</v>
      </c>
      <c r="R2925" s="18">
        <f t="shared" si="137"/>
        <v>0.31715426097949528</v>
      </c>
    </row>
    <row r="2926" spans="1:18" ht="18" customHeight="1" x14ac:dyDescent="0.2">
      <c r="A2926" s="16" t="str">
        <f>'Limiting Factor Scores'!A271</f>
        <v>UGR17</v>
      </c>
      <c r="B2926" s="16" t="str">
        <f>'Limiting Factor Scores'!B271</f>
        <v>Upper Grande Ronde</v>
      </c>
      <c r="C2926" s="16" t="str">
        <f>'Limiting Factor Scores'!C271</f>
        <v>Winter Water Temperature</v>
      </c>
      <c r="D2926" s="18">
        <f>'Limiting Factor Scores'!D271</f>
        <v>0.60389999999999999</v>
      </c>
      <c r="E2926" s="19">
        <f>'Limiting Factor Scores'!E271</f>
        <v>2.29</v>
      </c>
      <c r="F2926" s="18">
        <f>'Limiting Factor Scores'!F271</f>
        <v>0.39024999999999999</v>
      </c>
      <c r="G2926" s="18">
        <f>'Limiting Factor Scores'!G271</f>
        <v>1.1295421087836675</v>
      </c>
      <c r="H2926" s="18">
        <f>'Limiting Factor Scores'!H271</f>
        <v>0.3076529296880442</v>
      </c>
      <c r="I2926" s="17">
        <f>LFAT!A117</f>
        <v>8</v>
      </c>
      <c r="J2926" s="16" t="str">
        <f>LFAT!B117</f>
        <v>Water Quality Improvement (not including temperature)</v>
      </c>
      <c r="K2926" s="16" t="str">
        <f>LFAT!D117</f>
        <v>N</v>
      </c>
      <c r="L2926" s="19">
        <f>LFAT!F117</f>
        <v>0.1</v>
      </c>
      <c r="M2926" s="16" t="str">
        <f>LFAT!G117</f>
        <v>R</v>
      </c>
      <c r="N2926" s="19">
        <f>LFAT!I117</f>
        <v>0.1</v>
      </c>
      <c r="O2926" s="18">
        <f>LFAT!J117</f>
        <v>0.01</v>
      </c>
      <c r="P2926" s="18">
        <f t="shared" si="135"/>
        <v>3.9025000000000002E-3</v>
      </c>
      <c r="Q2926" s="18">
        <f t="shared" si="136"/>
        <v>1.1295421087836675E-2</v>
      </c>
      <c r="R2926" s="18">
        <f t="shared" si="137"/>
        <v>3.0765292968804418E-3</v>
      </c>
    </row>
    <row r="2927" spans="1:18" ht="18" customHeight="1" x14ac:dyDescent="0.2">
      <c r="A2927" s="16" t="str">
        <f>'Limiting Factor Scores'!A257</f>
        <v>UGR17</v>
      </c>
      <c r="B2927" s="16" t="str">
        <f>'Limiting Factor Scores'!B257</f>
        <v>Upper Grande Ronde</v>
      </c>
      <c r="C2927" s="16" t="str">
        <f>'Limiting Factor Scores'!C257</f>
        <v>Altered Flow Timing</v>
      </c>
      <c r="D2927" s="18">
        <f>'Limiting Factor Scores'!D257</f>
        <v>0.60389999999999999</v>
      </c>
      <c r="E2927" s="19">
        <f>'Limiting Factor Scores'!E257</f>
        <v>2.29</v>
      </c>
      <c r="F2927" s="18">
        <f>'Limiting Factor Scores'!F257</f>
        <v>0.39024999999999999</v>
      </c>
      <c r="G2927" s="18">
        <f>'Limiting Factor Scores'!G257</f>
        <v>1.2355944975336672</v>
      </c>
      <c r="H2927" s="18">
        <f>'Limiting Factor Scores'!H257</f>
        <v>0.34386224529843806</v>
      </c>
      <c r="I2927" s="17">
        <f>LFAT!A128</f>
        <v>9</v>
      </c>
      <c r="J2927" s="16" t="str">
        <f>LFAT!B128</f>
        <v>Nutrient Enhancement</v>
      </c>
      <c r="K2927" s="16" t="str">
        <f>LFAT!D128</f>
        <v>N</v>
      </c>
      <c r="L2927" s="19">
        <f>LFAT!F128</f>
        <v>0.1</v>
      </c>
      <c r="M2927" s="16" t="str">
        <f>LFAT!G128</f>
        <v>R</v>
      </c>
      <c r="N2927" s="19">
        <f>LFAT!I128</f>
        <v>0.1</v>
      </c>
      <c r="O2927" s="18">
        <f>LFAT!J128</f>
        <v>0.01</v>
      </c>
      <c r="P2927" s="18">
        <f t="shared" si="135"/>
        <v>3.9025000000000002E-3</v>
      </c>
      <c r="Q2927" s="18">
        <f t="shared" si="136"/>
        <v>1.2355944975336673E-2</v>
      </c>
      <c r="R2927" s="18">
        <f t="shared" si="137"/>
        <v>3.4386224529843806E-3</v>
      </c>
    </row>
    <row r="2928" spans="1:18" ht="18" customHeight="1" x14ac:dyDescent="0.2">
      <c r="A2928" s="16" t="str">
        <f>'Limiting Factor Scores'!A258</f>
        <v>UGR17</v>
      </c>
      <c r="B2928" s="16" t="str">
        <f>'Limiting Factor Scores'!B258</f>
        <v>Upper Grande Ronde</v>
      </c>
      <c r="C2928" s="16" t="str">
        <f>'Limiting Factor Scores'!C258</f>
        <v>Altered Primary Productivity</v>
      </c>
      <c r="D2928" s="18">
        <f>'Limiting Factor Scores'!D258</f>
        <v>0.60389999999999999</v>
      </c>
      <c r="E2928" s="19">
        <f>'Limiting Factor Scores'!E258</f>
        <v>4.6399999999999997</v>
      </c>
      <c r="F2928" s="18">
        <f>'Limiting Factor Scores'!F258</f>
        <v>0.91900000000000004</v>
      </c>
      <c r="G2928" s="18">
        <f>'Limiting Factor Scores'!G258</f>
        <v>2.0177636203178686</v>
      </c>
      <c r="H2928" s="18">
        <f>'Limiting Factor Scores'!H258</f>
        <v>0.57785737313426089</v>
      </c>
      <c r="I2928" s="17">
        <f>LFAT!A135</f>
        <v>9</v>
      </c>
      <c r="J2928" s="16" t="str">
        <f>LFAT!B135</f>
        <v>Nutrient Enhancement</v>
      </c>
      <c r="K2928" s="16" t="str">
        <f>LFAT!D135</f>
        <v>D</v>
      </c>
      <c r="L2928" s="19">
        <f>LFAT!F135</f>
        <v>1</v>
      </c>
      <c r="M2928" s="16" t="str">
        <f>LFAT!G135</f>
        <v>C</v>
      </c>
      <c r="N2928" s="19">
        <f>LFAT!I135</f>
        <v>1</v>
      </c>
      <c r="O2928" s="18">
        <f>LFAT!J135</f>
        <v>1</v>
      </c>
      <c r="P2928" s="18">
        <f t="shared" si="135"/>
        <v>0.91900000000000004</v>
      </c>
      <c r="Q2928" s="18">
        <f t="shared" si="136"/>
        <v>2.0177636203178686</v>
      </c>
      <c r="R2928" s="18">
        <f t="shared" si="137"/>
        <v>0.57785737313426089</v>
      </c>
    </row>
    <row r="2929" spans="1:18" ht="18" customHeight="1" x14ac:dyDescent="0.2">
      <c r="A2929" s="16" t="str">
        <f>'Limiting Factor Scores'!A259</f>
        <v>UGR17</v>
      </c>
      <c r="B2929" s="16" t="str">
        <f>'Limiting Factor Scores'!B259</f>
        <v>Upper Grande Ronde</v>
      </c>
      <c r="C2929" s="16" t="str">
        <f>'Limiting Factor Scores'!C259</f>
        <v>Anthropogenic Barriers</v>
      </c>
      <c r="D2929" s="18">
        <f>'Limiting Factor Scores'!D259</f>
        <v>0.60389999999999999</v>
      </c>
      <c r="E2929" s="19">
        <f>'Limiting Factor Scores'!E259</f>
        <v>2.4700000000000002</v>
      </c>
      <c r="F2929" s="18">
        <f>'Limiting Factor Scores'!F259</f>
        <v>0.43075000000000002</v>
      </c>
      <c r="G2929" s="18">
        <f>'Limiting Factor Scores'!G259</f>
        <v>1.3805466730955658</v>
      </c>
      <c r="H2929" s="18">
        <f>'Limiting Factor Scores'!H259</f>
        <v>0.43724124237782114</v>
      </c>
      <c r="I2929" s="17">
        <f>LFAT!A122</f>
        <v>9</v>
      </c>
      <c r="J2929" s="16" t="str">
        <f>LFAT!B122</f>
        <v>Nutrient Enhancement</v>
      </c>
      <c r="K2929" s="16" t="str">
        <f>LFAT!D122</f>
        <v>N</v>
      </c>
      <c r="L2929" s="19">
        <f>LFAT!F122</f>
        <v>0.1</v>
      </c>
      <c r="M2929" s="16" t="str">
        <f>LFAT!G122</f>
        <v>R</v>
      </c>
      <c r="N2929" s="19">
        <f>LFAT!I122</f>
        <v>0.1</v>
      </c>
      <c r="O2929" s="18">
        <f>LFAT!J122</f>
        <v>0.01</v>
      </c>
      <c r="P2929" s="18">
        <f t="shared" si="135"/>
        <v>4.3075000000000006E-3</v>
      </c>
      <c r="Q2929" s="18">
        <f t="shared" si="136"/>
        <v>1.3805466730955658E-2</v>
      </c>
      <c r="R2929" s="18">
        <f t="shared" si="137"/>
        <v>4.3724124237782113E-3</v>
      </c>
    </row>
    <row r="2930" spans="1:18" ht="18" customHeight="1" x14ac:dyDescent="0.2">
      <c r="A2930" s="16" t="str">
        <f>'Limiting Factor Scores'!A260</f>
        <v>UGR17</v>
      </c>
      <c r="B2930" s="16" t="str">
        <f>'Limiting Factor Scores'!B260</f>
        <v>Upper Grande Ronde</v>
      </c>
      <c r="C2930" s="16" t="str">
        <f>'Limiting Factor Scores'!C260</f>
        <v>Channel and Habitat Structure</v>
      </c>
      <c r="D2930" s="18">
        <f>'Limiting Factor Scores'!D260</f>
        <v>0.60389999999999999</v>
      </c>
      <c r="E2930" s="19">
        <f>'Limiting Factor Scores'!E260</f>
        <v>4.78</v>
      </c>
      <c r="F2930" s="18">
        <f>'Limiting Factor Scores'!F260</f>
        <v>0.95050000000000001</v>
      </c>
      <c r="G2930" s="18">
        <f>'Limiting Factor Scores'!G260</f>
        <v>5.0020605635477056</v>
      </c>
      <c r="H2930" s="18">
        <f>'Limiting Factor Scores'!H260</f>
        <v>1.5142713342799048</v>
      </c>
      <c r="I2930" s="17">
        <f>LFAT!A126</f>
        <v>9</v>
      </c>
      <c r="J2930" s="16" t="str">
        <f>LFAT!B126</f>
        <v>Nutrient Enhancement</v>
      </c>
      <c r="K2930" s="16" t="str">
        <f>LFAT!D126</f>
        <v>N</v>
      </c>
      <c r="L2930" s="19">
        <f>LFAT!F126</f>
        <v>0.1</v>
      </c>
      <c r="M2930" s="16" t="str">
        <f>LFAT!G126</f>
        <v>R</v>
      </c>
      <c r="N2930" s="19">
        <f>LFAT!I126</f>
        <v>0.1</v>
      </c>
      <c r="O2930" s="18">
        <f>LFAT!J126</f>
        <v>0.01</v>
      </c>
      <c r="P2930" s="18">
        <f t="shared" si="135"/>
        <v>9.5049999999999996E-3</v>
      </c>
      <c r="Q2930" s="18">
        <f t="shared" si="136"/>
        <v>5.0020605635477056E-2</v>
      </c>
      <c r="R2930" s="18">
        <f t="shared" si="137"/>
        <v>1.5142713342799048E-2</v>
      </c>
    </row>
    <row r="2931" spans="1:18" ht="18" customHeight="1" x14ac:dyDescent="0.2">
      <c r="A2931" s="16" t="str">
        <f>'Limiting Factor Scores'!A261</f>
        <v>UGR17</v>
      </c>
      <c r="B2931" s="16" t="str">
        <f>'Limiting Factor Scores'!B261</f>
        <v>Upper Grande Ronde</v>
      </c>
      <c r="C2931" s="16" t="str">
        <f>'Limiting Factor Scores'!C261</f>
        <v>Decreased Sediment Quantity</v>
      </c>
      <c r="D2931" s="18">
        <f>'Limiting Factor Scores'!D261</f>
        <v>0.60389999999999999</v>
      </c>
      <c r="E2931" s="19">
        <f>'Limiting Factor Scores'!E261</f>
        <v>3.62</v>
      </c>
      <c r="F2931" s="18">
        <f>'Limiting Factor Scores'!F261</f>
        <v>0.6895</v>
      </c>
      <c r="G2931" s="18">
        <f>'Limiting Factor Scores'!G261</f>
        <v>2.1563004376784525</v>
      </c>
      <c r="H2931" s="18">
        <f>'Limiting Factor Scores'!H261</f>
        <v>0.6423395938862354</v>
      </c>
      <c r="I2931" s="17">
        <f>LFAT!A129</f>
        <v>9</v>
      </c>
      <c r="J2931" s="16" t="str">
        <f>LFAT!B129</f>
        <v>Nutrient Enhancement</v>
      </c>
      <c r="K2931" s="16" t="str">
        <f>LFAT!D129</f>
        <v>N</v>
      </c>
      <c r="L2931" s="19">
        <f>LFAT!F129</f>
        <v>0.1</v>
      </c>
      <c r="M2931" s="16" t="str">
        <f>LFAT!G129</f>
        <v>R</v>
      </c>
      <c r="N2931" s="19">
        <f>LFAT!I129</f>
        <v>0.1</v>
      </c>
      <c r="O2931" s="18">
        <f>LFAT!J129</f>
        <v>0.01</v>
      </c>
      <c r="P2931" s="18">
        <f t="shared" si="135"/>
        <v>6.8950000000000001E-3</v>
      </c>
      <c r="Q2931" s="18">
        <f t="shared" si="136"/>
        <v>2.1563004376784524E-2</v>
      </c>
      <c r="R2931" s="18">
        <f t="shared" si="137"/>
        <v>6.4233959388623543E-3</v>
      </c>
    </row>
    <row r="2932" spans="1:18" ht="18" customHeight="1" x14ac:dyDescent="0.2">
      <c r="A2932" s="16" t="str">
        <f>'Limiting Factor Scores'!A262</f>
        <v>UGR17</v>
      </c>
      <c r="B2932" s="16" t="str">
        <f>'Limiting Factor Scores'!B262</f>
        <v>Upper Grande Ronde</v>
      </c>
      <c r="C2932" s="16" t="str">
        <f>'Limiting Factor Scores'!C262</f>
        <v>Decreased Water Quantity</v>
      </c>
      <c r="D2932" s="18">
        <f>'Limiting Factor Scores'!D262</f>
        <v>0.60389999999999999</v>
      </c>
      <c r="E2932" s="19">
        <f>'Limiting Factor Scores'!E262</f>
        <v>2.29</v>
      </c>
      <c r="F2932" s="18">
        <f>'Limiting Factor Scores'!F262</f>
        <v>0.39024999999999999</v>
      </c>
      <c r="G2932" s="18">
        <f>'Limiting Factor Scores'!G262</f>
        <v>1.765856441519339</v>
      </c>
      <c r="H2932" s="18">
        <f>'Limiting Factor Scores'!H262</f>
        <v>0.51036449565243502</v>
      </c>
      <c r="I2932" s="17">
        <f>LFAT!A127</f>
        <v>9</v>
      </c>
      <c r="J2932" s="16" t="str">
        <f>LFAT!B127</f>
        <v>Nutrient Enhancement</v>
      </c>
      <c r="K2932" s="16" t="str">
        <f>LFAT!D127</f>
        <v>N</v>
      </c>
      <c r="L2932" s="19">
        <f>LFAT!F127</f>
        <v>0.1</v>
      </c>
      <c r="M2932" s="16" t="str">
        <f>LFAT!G127</f>
        <v>R</v>
      </c>
      <c r="N2932" s="19">
        <f>LFAT!I127</f>
        <v>0.1</v>
      </c>
      <c r="O2932" s="18">
        <f>LFAT!J127</f>
        <v>0.01</v>
      </c>
      <c r="P2932" s="18">
        <f t="shared" si="135"/>
        <v>3.9025000000000002E-3</v>
      </c>
      <c r="Q2932" s="18">
        <f t="shared" si="136"/>
        <v>1.7658564415193392E-2</v>
      </c>
      <c r="R2932" s="18">
        <f t="shared" si="137"/>
        <v>5.1036449565243502E-3</v>
      </c>
    </row>
    <row r="2933" spans="1:18" ht="18" customHeight="1" x14ac:dyDescent="0.2">
      <c r="A2933" s="16" t="str">
        <f>'Limiting Factor Scores'!A263</f>
        <v>UGR17</v>
      </c>
      <c r="B2933" s="16" t="str">
        <f>'Limiting Factor Scores'!B263</f>
        <v>Upper Grande Ronde</v>
      </c>
      <c r="C2933" s="16" t="str">
        <f>'Limiting Factor Scores'!C263</f>
        <v>Floodplain Condition</v>
      </c>
      <c r="D2933" s="18">
        <f>'Limiting Factor Scores'!D263</f>
        <v>0.60389999999999999</v>
      </c>
      <c r="E2933" s="19">
        <f>'Limiting Factor Scores'!E263</f>
        <v>2.89</v>
      </c>
      <c r="F2933" s="18">
        <f>'Limiting Factor Scores'!F263</f>
        <v>0.52524999999999999</v>
      </c>
      <c r="G2933" s="18">
        <f>'Limiting Factor Scores'!G263</f>
        <v>1.9281135874573705</v>
      </c>
      <c r="H2933" s="18">
        <f>'Limiting Factor Scores'!H263</f>
        <v>0.54743925380842495</v>
      </c>
      <c r="I2933" s="17">
        <f>LFAT!A124</f>
        <v>9</v>
      </c>
      <c r="J2933" s="16" t="str">
        <f>LFAT!B124</f>
        <v>Nutrient Enhancement</v>
      </c>
      <c r="K2933" s="16" t="str">
        <f>LFAT!D124</f>
        <v>I</v>
      </c>
      <c r="L2933" s="19">
        <f>LFAT!F124</f>
        <v>0.5</v>
      </c>
      <c r="M2933" s="16" t="str">
        <f>LFAT!G124</f>
        <v>R</v>
      </c>
      <c r="N2933" s="19">
        <f>LFAT!I124</f>
        <v>0.1</v>
      </c>
      <c r="O2933" s="18">
        <f>LFAT!J124</f>
        <v>0.05</v>
      </c>
      <c r="P2933" s="18">
        <f t="shared" si="135"/>
        <v>2.6262500000000001E-2</v>
      </c>
      <c r="Q2933" s="18">
        <f t="shared" si="136"/>
        <v>9.6405679372868536E-2</v>
      </c>
      <c r="R2933" s="18">
        <f t="shared" si="137"/>
        <v>2.7371962690421248E-2</v>
      </c>
    </row>
    <row r="2934" spans="1:18" ht="18" customHeight="1" x14ac:dyDescent="0.2">
      <c r="A2934" s="16" t="str">
        <f>'Limiting Factor Scores'!A264</f>
        <v>UGR17</v>
      </c>
      <c r="B2934" s="16" t="str">
        <f>'Limiting Factor Scores'!B264</f>
        <v>Upper Grande Ronde</v>
      </c>
      <c r="C2934" s="16" t="str">
        <f>'Limiting Factor Scores'!C264</f>
        <v>Increased Sediment Quantity</v>
      </c>
      <c r="D2934" s="18">
        <f>'Limiting Factor Scores'!D264</f>
        <v>0.60389999999999999</v>
      </c>
      <c r="E2934" s="19">
        <f>'Limiting Factor Scores'!E264</f>
        <v>4.08</v>
      </c>
      <c r="F2934" s="18">
        <f>'Limiting Factor Scores'!F264</f>
        <v>0.79300000000000004</v>
      </c>
      <c r="G2934" s="18">
        <f>'Limiting Factor Scores'!G264</f>
        <v>1.7411170303722199</v>
      </c>
      <c r="H2934" s="18">
        <f>'Limiting Factor Scores'!H264</f>
        <v>0.5728240824031775</v>
      </c>
      <c r="I2934" s="17">
        <f>LFAT!A130</f>
        <v>9</v>
      </c>
      <c r="J2934" s="16" t="str">
        <f>LFAT!B130</f>
        <v>Nutrient Enhancement</v>
      </c>
      <c r="K2934" s="16" t="str">
        <f>LFAT!D130</f>
        <v>N</v>
      </c>
      <c r="L2934" s="19">
        <f>LFAT!F130</f>
        <v>0.1</v>
      </c>
      <c r="M2934" s="16" t="str">
        <f>LFAT!G130</f>
        <v>R</v>
      </c>
      <c r="N2934" s="19">
        <f>LFAT!I130</f>
        <v>0.1</v>
      </c>
      <c r="O2934" s="18">
        <f>LFAT!J130</f>
        <v>0.01</v>
      </c>
      <c r="P2934" s="18">
        <f t="shared" si="135"/>
        <v>7.9300000000000013E-3</v>
      </c>
      <c r="Q2934" s="18">
        <f t="shared" si="136"/>
        <v>1.74111703037222E-2</v>
      </c>
      <c r="R2934" s="18">
        <f t="shared" si="137"/>
        <v>5.728240824031775E-3</v>
      </c>
    </row>
    <row r="2935" spans="1:18" ht="18" customHeight="1" x14ac:dyDescent="0.2">
      <c r="A2935" s="16" t="str">
        <f>'Limiting Factor Scores'!A265</f>
        <v>UGR17</v>
      </c>
      <c r="B2935" s="16" t="str">
        <f>'Limiting Factor Scores'!B265</f>
        <v>Upper Grande Ronde</v>
      </c>
      <c r="C2935" s="16" t="str">
        <f>'Limiting Factor Scores'!C265</f>
        <v>Non-Native Species Interactions and Competition</v>
      </c>
      <c r="D2935" s="18">
        <f>'Limiting Factor Scores'!D265</f>
        <v>0.60389999999999999</v>
      </c>
      <c r="E2935" s="19">
        <f>'Limiting Factor Scores'!E265</f>
        <v>2.08</v>
      </c>
      <c r="F2935" s="18">
        <f>'Limiting Factor Scores'!F265</f>
        <v>0.34300000000000003</v>
      </c>
      <c r="G2935" s="18">
        <f>'Limiting Factor Scores'!G265</f>
        <v>0.83298946491122672</v>
      </c>
      <c r="H2935" s="18">
        <f>'Limiting Factor Scores'!H265</f>
        <v>0.29383962298313304</v>
      </c>
      <c r="I2935" s="17">
        <f>LFAT!A136</f>
        <v>9</v>
      </c>
      <c r="J2935" s="16" t="str">
        <f>LFAT!B136</f>
        <v>Nutrient Enhancement</v>
      </c>
      <c r="K2935" s="16" t="str">
        <f>LFAT!D136</f>
        <v>N</v>
      </c>
      <c r="L2935" s="19">
        <f>LFAT!F136</f>
        <v>0.1</v>
      </c>
      <c r="M2935" s="16" t="str">
        <f>LFAT!G136</f>
        <v>R</v>
      </c>
      <c r="N2935" s="19">
        <f>LFAT!I136</f>
        <v>0.1</v>
      </c>
      <c r="O2935" s="18">
        <f>LFAT!J136</f>
        <v>0.01</v>
      </c>
      <c r="P2935" s="18">
        <f t="shared" si="135"/>
        <v>3.4300000000000003E-3</v>
      </c>
      <c r="Q2935" s="18">
        <f t="shared" si="136"/>
        <v>8.3298946491122666E-3</v>
      </c>
      <c r="R2935" s="18">
        <f t="shared" si="137"/>
        <v>2.9383962298313304E-3</v>
      </c>
    </row>
    <row r="2936" spans="1:18" ht="18" customHeight="1" x14ac:dyDescent="0.2">
      <c r="A2936" s="16" t="str">
        <f>'Limiting Factor Scores'!A266</f>
        <v>UGR17</v>
      </c>
      <c r="B2936" s="16" t="str">
        <f>'Limiting Factor Scores'!B266</f>
        <v>Upper Grande Ronde</v>
      </c>
      <c r="C2936" s="16" t="str">
        <f>'Limiting Factor Scores'!C266</f>
        <v>Predation</v>
      </c>
      <c r="D2936" s="18">
        <f>'Limiting Factor Scores'!D266</f>
        <v>0.60389999999999999</v>
      </c>
      <c r="E2936" s="19">
        <f>'Limiting Factor Scores'!E266</f>
        <v>1.26</v>
      </c>
      <c r="F2936" s="18">
        <f>'Limiting Factor Scores'!F266</f>
        <v>0.1585</v>
      </c>
      <c r="G2936" s="18">
        <f>'Limiting Factor Scores'!G266</f>
        <v>0.51414320586469997</v>
      </c>
      <c r="H2936" s="18">
        <f>'Limiting Factor Scores'!H266</f>
        <v>0.15719655037964025</v>
      </c>
      <c r="I2936" s="17">
        <f>LFAT!A134</f>
        <v>9</v>
      </c>
      <c r="J2936" s="16" t="str">
        <f>LFAT!B134</f>
        <v>Nutrient Enhancement</v>
      </c>
      <c r="K2936" s="16" t="str">
        <f>LFAT!D134</f>
        <v>N</v>
      </c>
      <c r="L2936" s="19">
        <f>LFAT!F134</f>
        <v>0.1</v>
      </c>
      <c r="M2936" s="16" t="str">
        <f>LFAT!G134</f>
        <v>R</v>
      </c>
      <c r="N2936" s="19">
        <f>LFAT!I134</f>
        <v>0.1</v>
      </c>
      <c r="O2936" s="18">
        <f>LFAT!J134</f>
        <v>0.01</v>
      </c>
      <c r="P2936" s="18">
        <f t="shared" si="135"/>
        <v>1.585E-3</v>
      </c>
      <c r="Q2936" s="18">
        <f t="shared" si="136"/>
        <v>5.1414320586470001E-3</v>
      </c>
      <c r="R2936" s="18">
        <f t="shared" si="137"/>
        <v>1.5719655037964026E-3</v>
      </c>
    </row>
    <row r="2937" spans="1:18" ht="18" customHeight="1" x14ac:dyDescent="0.2">
      <c r="A2937" s="16" t="str">
        <f>'Limiting Factor Scores'!A267</f>
        <v>UGR17</v>
      </c>
      <c r="B2937" s="16" t="str">
        <f>'Limiting Factor Scores'!B267</f>
        <v>Upper Grande Ronde</v>
      </c>
      <c r="C2937" s="16" t="str">
        <f>'Limiting Factor Scores'!C267</f>
        <v>Riparian Condition</v>
      </c>
      <c r="D2937" s="18">
        <f>'Limiting Factor Scores'!D267</f>
        <v>0.60389999999999999</v>
      </c>
      <c r="E2937" s="19">
        <f>'Limiting Factor Scores'!E267</f>
        <v>4.51</v>
      </c>
      <c r="F2937" s="18">
        <f>'Limiting Factor Scores'!F267</f>
        <v>0.88975000000000004</v>
      </c>
      <c r="G2937" s="18">
        <f>'Limiting Factor Scores'!G267</f>
        <v>3.3352221556391322</v>
      </c>
      <c r="H2937" s="18">
        <f>'Limiting Factor Scores'!H267</f>
        <v>1.0769044701997719</v>
      </c>
      <c r="I2937" s="17">
        <f>LFAT!A123</f>
        <v>9</v>
      </c>
      <c r="J2937" s="16" t="str">
        <f>LFAT!B123</f>
        <v>Nutrient Enhancement</v>
      </c>
      <c r="K2937" s="16" t="str">
        <f>LFAT!D123</f>
        <v>I</v>
      </c>
      <c r="L2937" s="19">
        <f>LFAT!F123</f>
        <v>0.5</v>
      </c>
      <c r="M2937" s="16" t="str">
        <f>LFAT!G123</f>
        <v>CD</v>
      </c>
      <c r="N2937" s="19">
        <f>LFAT!I123</f>
        <v>0.5</v>
      </c>
      <c r="O2937" s="18">
        <f>LFAT!J123</f>
        <v>0.25</v>
      </c>
      <c r="P2937" s="18">
        <f t="shared" si="135"/>
        <v>0.22243750000000001</v>
      </c>
      <c r="Q2937" s="18">
        <f t="shared" si="136"/>
        <v>0.83380553890978304</v>
      </c>
      <c r="R2937" s="18">
        <f t="shared" si="137"/>
        <v>0.26922611754994297</v>
      </c>
    </row>
    <row r="2938" spans="1:18" ht="18" customHeight="1" x14ac:dyDescent="0.2">
      <c r="A2938" s="16" t="str">
        <f>'Limiting Factor Scores'!A268</f>
        <v>UGR17</v>
      </c>
      <c r="B2938" s="16" t="str">
        <f>'Limiting Factor Scores'!B268</f>
        <v>Upper Grande Ronde</v>
      </c>
      <c r="C2938" s="16" t="str">
        <f>'Limiting Factor Scores'!C268</f>
        <v>Side Channel and Wetland Habitat</v>
      </c>
      <c r="D2938" s="18">
        <f>'Limiting Factor Scores'!D268</f>
        <v>0.60389999999999999</v>
      </c>
      <c r="E2938" s="19">
        <f>'Limiting Factor Scores'!E268</f>
        <v>3.76</v>
      </c>
      <c r="F2938" s="18">
        <f>'Limiting Factor Scores'!F268</f>
        <v>0.72099999999999997</v>
      </c>
      <c r="G2938" s="18">
        <f>'Limiting Factor Scores'!G268</f>
        <v>3.3464514592535792</v>
      </c>
      <c r="H2938" s="18">
        <f>'Limiting Factor Scores'!H268</f>
        <v>0.97538485746363346</v>
      </c>
      <c r="I2938" s="17">
        <f>LFAT!A125</f>
        <v>9</v>
      </c>
      <c r="J2938" s="16" t="str">
        <f>LFAT!B125</f>
        <v>Nutrient Enhancement</v>
      </c>
      <c r="K2938" s="16" t="str">
        <f>LFAT!D125</f>
        <v>N</v>
      </c>
      <c r="L2938" s="19">
        <f>LFAT!F125</f>
        <v>0.1</v>
      </c>
      <c r="M2938" s="16" t="str">
        <f>LFAT!G125</f>
        <v>R</v>
      </c>
      <c r="N2938" s="19">
        <f>LFAT!I125</f>
        <v>0.1</v>
      </c>
      <c r="O2938" s="18">
        <f>LFAT!J125</f>
        <v>0.01</v>
      </c>
      <c r="P2938" s="18">
        <f t="shared" si="135"/>
        <v>7.2100000000000003E-3</v>
      </c>
      <c r="Q2938" s="18">
        <f t="shared" si="136"/>
        <v>3.3464514592535792E-2</v>
      </c>
      <c r="R2938" s="18">
        <f t="shared" si="137"/>
        <v>9.753848574636334E-3</v>
      </c>
    </row>
    <row r="2939" spans="1:18" ht="18" customHeight="1" x14ac:dyDescent="0.2">
      <c r="A2939" s="16" t="str">
        <f>'Limiting Factor Scores'!A269</f>
        <v>UGR17</v>
      </c>
      <c r="B2939" s="16" t="str">
        <f>'Limiting Factor Scores'!B269</f>
        <v>Upper Grande Ronde</v>
      </c>
      <c r="C2939" s="16" t="str">
        <f>'Limiting Factor Scores'!C269</f>
        <v>Summer Water Temperature</v>
      </c>
      <c r="D2939" s="18">
        <f>'Limiting Factor Scores'!D269</f>
        <v>0.60389999999999999</v>
      </c>
      <c r="E2939" s="19">
        <f>'Limiting Factor Scores'!E269</f>
        <v>3.17</v>
      </c>
      <c r="F2939" s="18">
        <f>'Limiting Factor Scores'!F269</f>
        <v>0.58825000000000005</v>
      </c>
      <c r="G2939" s="18">
        <f>'Limiting Factor Scores'!G269</f>
        <v>2.3649112220921085</v>
      </c>
      <c r="H2939" s="18">
        <f>'Limiting Factor Scores'!H269</f>
        <v>0.74007511484802713</v>
      </c>
      <c r="I2939" s="17">
        <f>LFAT!A131</f>
        <v>9</v>
      </c>
      <c r="J2939" s="16" t="str">
        <f>LFAT!B131</f>
        <v>Nutrient Enhancement</v>
      </c>
      <c r="K2939" s="16" t="str">
        <f>LFAT!D131</f>
        <v>N</v>
      </c>
      <c r="L2939" s="19">
        <f>LFAT!F131</f>
        <v>0.1</v>
      </c>
      <c r="M2939" s="16" t="str">
        <f>LFAT!G131</f>
        <v>R</v>
      </c>
      <c r="N2939" s="19">
        <f>LFAT!I131</f>
        <v>0.1</v>
      </c>
      <c r="O2939" s="18">
        <f>LFAT!J131</f>
        <v>0.01</v>
      </c>
      <c r="P2939" s="18">
        <f t="shared" si="135"/>
        <v>5.8825000000000006E-3</v>
      </c>
      <c r="Q2939" s="18">
        <f t="shared" si="136"/>
        <v>2.3649112220921087E-2</v>
      </c>
      <c r="R2939" s="18">
        <f t="shared" si="137"/>
        <v>7.4007511484802712E-3</v>
      </c>
    </row>
    <row r="2940" spans="1:18" ht="18" customHeight="1" x14ac:dyDescent="0.2">
      <c r="A2940" s="16" t="str">
        <f>'Limiting Factor Scores'!A270</f>
        <v>UGR17</v>
      </c>
      <c r="B2940" s="16" t="str">
        <f>'Limiting Factor Scores'!B270</f>
        <v>Upper Grande Ronde</v>
      </c>
      <c r="C2940" s="16" t="str">
        <f>'Limiting Factor Scores'!C270</f>
        <v>Water Quality</v>
      </c>
      <c r="D2940" s="18">
        <f>'Limiting Factor Scores'!D270</f>
        <v>0.60389999999999999</v>
      </c>
      <c r="E2940" s="19">
        <f>'Limiting Factor Scores'!E270</f>
        <v>2</v>
      </c>
      <c r="F2940" s="18">
        <f>'Limiting Factor Scores'!F270</f>
        <v>0.32500000000000001</v>
      </c>
      <c r="G2940" s="18">
        <f>'Limiting Factor Scores'!G270</f>
        <v>1.1425572324512776</v>
      </c>
      <c r="H2940" s="18">
        <f>'Limiting Factor Scores'!H270</f>
        <v>0.31715426097949528</v>
      </c>
      <c r="I2940" s="17">
        <f>LFAT!A133</f>
        <v>9</v>
      </c>
      <c r="J2940" s="16" t="str">
        <f>LFAT!B133</f>
        <v>Nutrient Enhancement</v>
      </c>
      <c r="K2940" s="16" t="str">
        <f>LFAT!D133</f>
        <v>N</v>
      </c>
      <c r="L2940" s="19">
        <f>LFAT!F133</f>
        <v>0.1</v>
      </c>
      <c r="M2940" s="16" t="str">
        <f>LFAT!G133</f>
        <v>R</v>
      </c>
      <c r="N2940" s="19">
        <f>LFAT!I133</f>
        <v>0.1</v>
      </c>
      <c r="O2940" s="18">
        <f>LFAT!J133</f>
        <v>0.01</v>
      </c>
      <c r="P2940" s="18">
        <f t="shared" si="135"/>
        <v>3.2500000000000003E-3</v>
      </c>
      <c r="Q2940" s="18">
        <f t="shared" si="136"/>
        <v>1.1425572324512776E-2</v>
      </c>
      <c r="R2940" s="18">
        <f t="shared" si="137"/>
        <v>3.1715426097949531E-3</v>
      </c>
    </row>
    <row r="2941" spans="1:18" ht="18" customHeight="1" x14ac:dyDescent="0.2">
      <c r="A2941" s="16" t="str">
        <f>'Limiting Factor Scores'!A271</f>
        <v>UGR17</v>
      </c>
      <c r="B2941" s="16" t="str">
        <f>'Limiting Factor Scores'!B271</f>
        <v>Upper Grande Ronde</v>
      </c>
      <c r="C2941" s="16" t="str">
        <f>'Limiting Factor Scores'!C271</f>
        <v>Winter Water Temperature</v>
      </c>
      <c r="D2941" s="18">
        <f>'Limiting Factor Scores'!D271</f>
        <v>0.60389999999999999</v>
      </c>
      <c r="E2941" s="19">
        <f>'Limiting Factor Scores'!E271</f>
        <v>2.29</v>
      </c>
      <c r="F2941" s="18">
        <f>'Limiting Factor Scores'!F271</f>
        <v>0.39024999999999999</v>
      </c>
      <c r="G2941" s="18">
        <f>'Limiting Factor Scores'!G271</f>
        <v>1.1295421087836675</v>
      </c>
      <c r="H2941" s="18">
        <f>'Limiting Factor Scores'!H271</f>
        <v>0.3076529296880442</v>
      </c>
      <c r="I2941" s="17">
        <f>LFAT!A132</f>
        <v>9</v>
      </c>
      <c r="J2941" s="16" t="str">
        <f>LFAT!B132</f>
        <v>Nutrient Enhancement</v>
      </c>
      <c r="K2941" s="16" t="str">
        <f>LFAT!D132</f>
        <v>N</v>
      </c>
      <c r="L2941" s="19">
        <f>LFAT!F132</f>
        <v>0.1</v>
      </c>
      <c r="M2941" s="16" t="str">
        <f>LFAT!G132</f>
        <v>R</v>
      </c>
      <c r="N2941" s="19">
        <f>LFAT!I132</f>
        <v>0.1</v>
      </c>
      <c r="O2941" s="18">
        <f>LFAT!J132</f>
        <v>0.01</v>
      </c>
      <c r="P2941" s="18">
        <f t="shared" si="135"/>
        <v>3.9025000000000002E-3</v>
      </c>
      <c r="Q2941" s="18">
        <f t="shared" si="136"/>
        <v>1.1295421087836675E-2</v>
      </c>
      <c r="R2941" s="18">
        <f t="shared" si="137"/>
        <v>3.0765292968804418E-3</v>
      </c>
    </row>
    <row r="2942" spans="1:18" ht="18" customHeight="1" x14ac:dyDescent="0.2">
      <c r="A2942" s="16" t="str">
        <f>'Limiting Factor Scores'!A257</f>
        <v>UGR17</v>
      </c>
      <c r="B2942" s="16" t="str">
        <f>'Limiting Factor Scores'!B257</f>
        <v>Upper Grande Ronde</v>
      </c>
      <c r="C2942" s="16" t="str">
        <f>'Limiting Factor Scores'!C257</f>
        <v>Altered Flow Timing</v>
      </c>
      <c r="D2942" s="18">
        <f>'Limiting Factor Scores'!D257</f>
        <v>0.60389999999999999</v>
      </c>
      <c r="E2942" s="19">
        <f>'Limiting Factor Scores'!E257</f>
        <v>2.29</v>
      </c>
      <c r="F2942" s="18">
        <f>'Limiting Factor Scores'!F257</f>
        <v>0.39024999999999999</v>
      </c>
      <c r="G2942" s="18">
        <f>'Limiting Factor Scores'!G257</f>
        <v>1.2355944975336672</v>
      </c>
      <c r="H2942" s="18">
        <f>'Limiting Factor Scores'!H257</f>
        <v>0.34386224529843806</v>
      </c>
      <c r="I2942" s="17">
        <f>LFAT!A143</f>
        <v>10</v>
      </c>
      <c r="J2942" s="16" t="str">
        <f>LFAT!B143</f>
        <v>Upland Treatments</v>
      </c>
      <c r="K2942" s="16" t="str">
        <f>LFAT!D143</f>
        <v>I</v>
      </c>
      <c r="L2942" s="19">
        <f>LFAT!F143</f>
        <v>0.5</v>
      </c>
      <c r="M2942" s="16" t="str">
        <f>LFAT!G143</f>
        <v>CD</v>
      </c>
      <c r="N2942" s="19">
        <f>LFAT!I143</f>
        <v>0.5</v>
      </c>
      <c r="O2942" s="18">
        <f>LFAT!J143</f>
        <v>0.25</v>
      </c>
      <c r="P2942" s="18">
        <f t="shared" si="135"/>
        <v>9.7562499999999996E-2</v>
      </c>
      <c r="Q2942" s="18">
        <f t="shared" si="136"/>
        <v>0.30889862438341681</v>
      </c>
      <c r="R2942" s="18">
        <f t="shared" si="137"/>
        <v>8.5965561324609516E-2</v>
      </c>
    </row>
    <row r="2943" spans="1:18" ht="18" customHeight="1" x14ac:dyDescent="0.2">
      <c r="A2943" s="16" t="str">
        <f>'Limiting Factor Scores'!A258</f>
        <v>UGR17</v>
      </c>
      <c r="B2943" s="16" t="str">
        <f>'Limiting Factor Scores'!B258</f>
        <v>Upper Grande Ronde</v>
      </c>
      <c r="C2943" s="16" t="str">
        <f>'Limiting Factor Scores'!C258</f>
        <v>Altered Primary Productivity</v>
      </c>
      <c r="D2943" s="18">
        <f>'Limiting Factor Scores'!D258</f>
        <v>0.60389999999999999</v>
      </c>
      <c r="E2943" s="19">
        <f>'Limiting Factor Scores'!E258</f>
        <v>4.6399999999999997</v>
      </c>
      <c r="F2943" s="18">
        <f>'Limiting Factor Scores'!F258</f>
        <v>0.91900000000000004</v>
      </c>
      <c r="G2943" s="18">
        <f>'Limiting Factor Scores'!G258</f>
        <v>2.0177636203178686</v>
      </c>
      <c r="H2943" s="18">
        <f>'Limiting Factor Scores'!H258</f>
        <v>0.57785737313426089</v>
      </c>
      <c r="I2943" s="17">
        <f>LFAT!A150</f>
        <v>10</v>
      </c>
      <c r="J2943" s="16" t="str">
        <f>LFAT!B150</f>
        <v>Upland Treatments</v>
      </c>
      <c r="K2943" s="16" t="str">
        <f>LFAT!D150</f>
        <v>I</v>
      </c>
      <c r="L2943" s="19">
        <f>LFAT!F150</f>
        <v>0.5</v>
      </c>
      <c r="M2943" s="16" t="str">
        <f>LFAT!G150</f>
        <v>CD</v>
      </c>
      <c r="N2943" s="19">
        <f>LFAT!I150</f>
        <v>0.5</v>
      </c>
      <c r="O2943" s="18">
        <f>LFAT!J150</f>
        <v>0.25</v>
      </c>
      <c r="P2943" s="18">
        <f t="shared" si="135"/>
        <v>0.22975000000000001</v>
      </c>
      <c r="Q2943" s="18">
        <f t="shared" si="136"/>
        <v>0.50444090507946715</v>
      </c>
      <c r="R2943" s="18">
        <f t="shared" si="137"/>
        <v>0.14446434328356522</v>
      </c>
    </row>
    <row r="2944" spans="1:18" ht="18" customHeight="1" x14ac:dyDescent="0.2">
      <c r="A2944" s="16" t="str">
        <f>'Limiting Factor Scores'!A259</f>
        <v>UGR17</v>
      </c>
      <c r="B2944" s="16" t="str">
        <f>'Limiting Factor Scores'!B259</f>
        <v>Upper Grande Ronde</v>
      </c>
      <c r="C2944" s="16" t="str">
        <f>'Limiting Factor Scores'!C259</f>
        <v>Anthropogenic Barriers</v>
      </c>
      <c r="D2944" s="18">
        <f>'Limiting Factor Scores'!D259</f>
        <v>0.60389999999999999</v>
      </c>
      <c r="E2944" s="19">
        <f>'Limiting Factor Scores'!E259</f>
        <v>2.4700000000000002</v>
      </c>
      <c r="F2944" s="18">
        <f>'Limiting Factor Scores'!F259</f>
        <v>0.43075000000000002</v>
      </c>
      <c r="G2944" s="18">
        <f>'Limiting Factor Scores'!G259</f>
        <v>1.3805466730955658</v>
      </c>
      <c r="H2944" s="18">
        <f>'Limiting Factor Scores'!H259</f>
        <v>0.43724124237782114</v>
      </c>
      <c r="I2944" s="17">
        <f>LFAT!A137</f>
        <v>10</v>
      </c>
      <c r="J2944" s="16" t="str">
        <f>LFAT!B137</f>
        <v>Upland Treatments</v>
      </c>
      <c r="K2944" s="16" t="str">
        <f>LFAT!D137</f>
        <v>N</v>
      </c>
      <c r="L2944" s="19">
        <f>LFAT!F137</f>
        <v>0.1</v>
      </c>
      <c r="M2944" s="16" t="str">
        <f>LFAT!G137</f>
        <v>R</v>
      </c>
      <c r="N2944" s="19">
        <f>LFAT!I137</f>
        <v>0.1</v>
      </c>
      <c r="O2944" s="18">
        <f>LFAT!J137</f>
        <v>0.01</v>
      </c>
      <c r="P2944" s="18">
        <f t="shared" si="135"/>
        <v>4.3075000000000006E-3</v>
      </c>
      <c r="Q2944" s="18">
        <f t="shared" si="136"/>
        <v>1.3805466730955658E-2</v>
      </c>
      <c r="R2944" s="18">
        <f t="shared" si="137"/>
        <v>4.3724124237782113E-3</v>
      </c>
    </row>
    <row r="2945" spans="1:18" ht="18" customHeight="1" x14ac:dyDescent="0.2">
      <c r="A2945" s="16" t="str">
        <f>'Limiting Factor Scores'!A260</f>
        <v>UGR17</v>
      </c>
      <c r="B2945" s="16" t="str">
        <f>'Limiting Factor Scores'!B260</f>
        <v>Upper Grande Ronde</v>
      </c>
      <c r="C2945" s="16" t="str">
        <f>'Limiting Factor Scores'!C260</f>
        <v>Channel and Habitat Structure</v>
      </c>
      <c r="D2945" s="18">
        <f>'Limiting Factor Scores'!D260</f>
        <v>0.60389999999999999</v>
      </c>
      <c r="E2945" s="19">
        <f>'Limiting Factor Scores'!E260</f>
        <v>4.78</v>
      </c>
      <c r="F2945" s="18">
        <f>'Limiting Factor Scores'!F260</f>
        <v>0.95050000000000001</v>
      </c>
      <c r="G2945" s="18">
        <f>'Limiting Factor Scores'!G260</f>
        <v>5.0020605635477056</v>
      </c>
      <c r="H2945" s="18">
        <f>'Limiting Factor Scores'!H260</f>
        <v>1.5142713342799048</v>
      </c>
      <c r="I2945" s="17">
        <f>LFAT!A141</f>
        <v>10</v>
      </c>
      <c r="J2945" s="16" t="str">
        <f>LFAT!B141</f>
        <v>Upland Treatments</v>
      </c>
      <c r="K2945" s="16" t="str">
        <f>LFAT!D141</f>
        <v>N</v>
      </c>
      <c r="L2945" s="19">
        <f>LFAT!F141</f>
        <v>0.1</v>
      </c>
      <c r="M2945" s="16" t="str">
        <f>LFAT!G141</f>
        <v>R</v>
      </c>
      <c r="N2945" s="19">
        <f>LFAT!I141</f>
        <v>0.1</v>
      </c>
      <c r="O2945" s="18">
        <f>LFAT!J141</f>
        <v>0.01</v>
      </c>
      <c r="P2945" s="18">
        <f t="shared" si="135"/>
        <v>9.5049999999999996E-3</v>
      </c>
      <c r="Q2945" s="18">
        <f t="shared" si="136"/>
        <v>5.0020605635477056E-2</v>
      </c>
      <c r="R2945" s="18">
        <f t="shared" si="137"/>
        <v>1.5142713342799048E-2</v>
      </c>
    </row>
    <row r="2946" spans="1:18" ht="18" customHeight="1" x14ac:dyDescent="0.2">
      <c r="A2946" s="16" t="str">
        <f>'Limiting Factor Scores'!A261</f>
        <v>UGR17</v>
      </c>
      <c r="B2946" s="16" t="str">
        <f>'Limiting Factor Scores'!B261</f>
        <v>Upper Grande Ronde</v>
      </c>
      <c r="C2946" s="16" t="str">
        <f>'Limiting Factor Scores'!C261</f>
        <v>Decreased Sediment Quantity</v>
      </c>
      <c r="D2946" s="18">
        <f>'Limiting Factor Scores'!D261</f>
        <v>0.60389999999999999</v>
      </c>
      <c r="E2946" s="19">
        <f>'Limiting Factor Scores'!E261</f>
        <v>3.62</v>
      </c>
      <c r="F2946" s="18">
        <f>'Limiting Factor Scores'!F261</f>
        <v>0.6895</v>
      </c>
      <c r="G2946" s="18">
        <f>'Limiting Factor Scores'!G261</f>
        <v>2.1563004376784525</v>
      </c>
      <c r="H2946" s="18">
        <f>'Limiting Factor Scores'!H261</f>
        <v>0.6423395938862354</v>
      </c>
      <c r="I2946" s="17">
        <f>LFAT!A144</f>
        <v>10</v>
      </c>
      <c r="J2946" s="16" t="str">
        <f>LFAT!B144</f>
        <v>Upland Treatments</v>
      </c>
      <c r="K2946" s="16" t="str">
        <f>LFAT!D144</f>
        <v>I</v>
      </c>
      <c r="L2946" s="19">
        <f>LFAT!F144</f>
        <v>0.5</v>
      </c>
      <c r="M2946" s="16" t="str">
        <f>LFAT!G144</f>
        <v>CD</v>
      </c>
      <c r="N2946" s="19">
        <f>LFAT!I144</f>
        <v>0.5</v>
      </c>
      <c r="O2946" s="18">
        <f>LFAT!J144</f>
        <v>0.25</v>
      </c>
      <c r="P2946" s="18">
        <f t="shared" ref="P2946:P3009" si="138">F2946*O2946</f>
        <v>0.172375</v>
      </c>
      <c r="Q2946" s="18">
        <f t="shared" ref="Q2946:Q3009" si="139">G2946*O2946</f>
        <v>0.53907510941961312</v>
      </c>
      <c r="R2946" s="18">
        <f t="shared" ref="R2946:R3009" si="140">H2946*O2946</f>
        <v>0.16058489847155885</v>
      </c>
    </row>
    <row r="2947" spans="1:18" ht="18" customHeight="1" x14ac:dyDescent="0.2">
      <c r="A2947" s="16" t="str">
        <f>'Limiting Factor Scores'!A262</f>
        <v>UGR17</v>
      </c>
      <c r="B2947" s="16" t="str">
        <f>'Limiting Factor Scores'!B262</f>
        <v>Upper Grande Ronde</v>
      </c>
      <c r="C2947" s="16" t="str">
        <f>'Limiting Factor Scores'!C262</f>
        <v>Decreased Water Quantity</v>
      </c>
      <c r="D2947" s="18">
        <f>'Limiting Factor Scores'!D262</f>
        <v>0.60389999999999999</v>
      </c>
      <c r="E2947" s="19">
        <f>'Limiting Factor Scores'!E262</f>
        <v>2.29</v>
      </c>
      <c r="F2947" s="18">
        <f>'Limiting Factor Scores'!F262</f>
        <v>0.39024999999999999</v>
      </c>
      <c r="G2947" s="18">
        <f>'Limiting Factor Scores'!G262</f>
        <v>1.765856441519339</v>
      </c>
      <c r="H2947" s="18">
        <f>'Limiting Factor Scores'!H262</f>
        <v>0.51036449565243502</v>
      </c>
      <c r="I2947" s="17">
        <f>LFAT!A142</f>
        <v>10</v>
      </c>
      <c r="J2947" s="16" t="str">
        <f>LFAT!B142</f>
        <v>Upland Treatments</v>
      </c>
      <c r="K2947" s="16" t="str">
        <f>LFAT!D142</f>
        <v>I</v>
      </c>
      <c r="L2947" s="19">
        <f>LFAT!F142</f>
        <v>0.5</v>
      </c>
      <c r="M2947" s="16" t="str">
        <f>LFAT!G142</f>
        <v>CD</v>
      </c>
      <c r="N2947" s="19">
        <f>LFAT!I142</f>
        <v>0.5</v>
      </c>
      <c r="O2947" s="18">
        <f>LFAT!J142</f>
        <v>0.25</v>
      </c>
      <c r="P2947" s="18">
        <f t="shared" si="138"/>
        <v>9.7562499999999996E-2</v>
      </c>
      <c r="Q2947" s="18">
        <f t="shared" si="139"/>
        <v>0.44146411037983474</v>
      </c>
      <c r="R2947" s="18">
        <f t="shared" si="140"/>
        <v>0.12759112391310876</v>
      </c>
    </row>
    <row r="2948" spans="1:18" ht="18" customHeight="1" x14ac:dyDescent="0.2">
      <c r="A2948" s="16" t="str">
        <f>'Limiting Factor Scores'!A263</f>
        <v>UGR17</v>
      </c>
      <c r="B2948" s="16" t="str">
        <f>'Limiting Factor Scores'!B263</f>
        <v>Upper Grande Ronde</v>
      </c>
      <c r="C2948" s="16" t="str">
        <f>'Limiting Factor Scores'!C263</f>
        <v>Floodplain Condition</v>
      </c>
      <c r="D2948" s="18">
        <f>'Limiting Factor Scores'!D263</f>
        <v>0.60389999999999999</v>
      </c>
      <c r="E2948" s="19">
        <f>'Limiting Factor Scores'!E263</f>
        <v>2.89</v>
      </c>
      <c r="F2948" s="18">
        <f>'Limiting Factor Scores'!F263</f>
        <v>0.52524999999999999</v>
      </c>
      <c r="G2948" s="18">
        <f>'Limiting Factor Scores'!G263</f>
        <v>1.9281135874573705</v>
      </c>
      <c r="H2948" s="18">
        <f>'Limiting Factor Scores'!H263</f>
        <v>0.54743925380842495</v>
      </c>
      <c r="I2948" s="17">
        <f>LFAT!A139</f>
        <v>10</v>
      </c>
      <c r="J2948" s="16" t="str">
        <f>LFAT!B139</f>
        <v>Upland Treatments</v>
      </c>
      <c r="K2948" s="16" t="str">
        <f>LFAT!D139</f>
        <v>N</v>
      </c>
      <c r="L2948" s="19">
        <f>LFAT!F139</f>
        <v>0.1</v>
      </c>
      <c r="M2948" s="16" t="str">
        <f>LFAT!G139</f>
        <v>R</v>
      </c>
      <c r="N2948" s="19">
        <f>LFAT!I139</f>
        <v>0.1</v>
      </c>
      <c r="O2948" s="18">
        <f>LFAT!J139</f>
        <v>0.01</v>
      </c>
      <c r="P2948" s="18">
        <f t="shared" si="138"/>
        <v>5.2525000000000002E-3</v>
      </c>
      <c r="Q2948" s="18">
        <f t="shared" si="139"/>
        <v>1.9281135874573706E-2</v>
      </c>
      <c r="R2948" s="18">
        <f t="shared" si="140"/>
        <v>5.4743925380842497E-3</v>
      </c>
    </row>
    <row r="2949" spans="1:18" ht="18" customHeight="1" x14ac:dyDescent="0.2">
      <c r="A2949" s="16" t="str">
        <f>'Limiting Factor Scores'!A264</f>
        <v>UGR17</v>
      </c>
      <c r="B2949" s="16" t="str">
        <f>'Limiting Factor Scores'!B264</f>
        <v>Upper Grande Ronde</v>
      </c>
      <c r="C2949" s="16" t="str">
        <f>'Limiting Factor Scores'!C264</f>
        <v>Increased Sediment Quantity</v>
      </c>
      <c r="D2949" s="18">
        <f>'Limiting Factor Scores'!D264</f>
        <v>0.60389999999999999</v>
      </c>
      <c r="E2949" s="19">
        <f>'Limiting Factor Scores'!E264</f>
        <v>4.08</v>
      </c>
      <c r="F2949" s="18">
        <f>'Limiting Factor Scores'!F264</f>
        <v>0.79300000000000004</v>
      </c>
      <c r="G2949" s="18">
        <f>'Limiting Factor Scores'!G264</f>
        <v>1.7411170303722199</v>
      </c>
      <c r="H2949" s="18">
        <f>'Limiting Factor Scores'!H264</f>
        <v>0.5728240824031775</v>
      </c>
      <c r="I2949" s="17">
        <f>LFAT!A145</f>
        <v>10</v>
      </c>
      <c r="J2949" s="16" t="str">
        <f>LFAT!B145</f>
        <v>Upland Treatments</v>
      </c>
      <c r="K2949" s="16" t="str">
        <f>LFAT!D145</f>
        <v>I</v>
      </c>
      <c r="L2949" s="19">
        <f>LFAT!F145</f>
        <v>0.5</v>
      </c>
      <c r="M2949" s="16" t="str">
        <f>LFAT!G145</f>
        <v>CD</v>
      </c>
      <c r="N2949" s="19">
        <f>LFAT!I145</f>
        <v>0.5</v>
      </c>
      <c r="O2949" s="18">
        <f>LFAT!J145</f>
        <v>0.25</v>
      </c>
      <c r="P2949" s="18">
        <f t="shared" si="138"/>
        <v>0.19825000000000001</v>
      </c>
      <c r="Q2949" s="18">
        <f t="shared" si="139"/>
        <v>0.43527925759305497</v>
      </c>
      <c r="R2949" s="18">
        <f t="shared" si="140"/>
        <v>0.14320602060079438</v>
      </c>
    </row>
    <row r="2950" spans="1:18" ht="18" customHeight="1" x14ac:dyDescent="0.2">
      <c r="A2950" s="16" t="str">
        <f>'Limiting Factor Scores'!A265</f>
        <v>UGR17</v>
      </c>
      <c r="B2950" s="16" t="str">
        <f>'Limiting Factor Scores'!B265</f>
        <v>Upper Grande Ronde</v>
      </c>
      <c r="C2950" s="16" t="str">
        <f>'Limiting Factor Scores'!C265</f>
        <v>Non-Native Species Interactions and Competition</v>
      </c>
      <c r="D2950" s="18">
        <f>'Limiting Factor Scores'!D265</f>
        <v>0.60389999999999999</v>
      </c>
      <c r="E2950" s="19">
        <f>'Limiting Factor Scores'!E265</f>
        <v>2.08</v>
      </c>
      <c r="F2950" s="18">
        <f>'Limiting Factor Scores'!F265</f>
        <v>0.34300000000000003</v>
      </c>
      <c r="G2950" s="18">
        <f>'Limiting Factor Scores'!G265</f>
        <v>0.83298946491122672</v>
      </c>
      <c r="H2950" s="18">
        <f>'Limiting Factor Scores'!H265</f>
        <v>0.29383962298313304</v>
      </c>
      <c r="I2950" s="17">
        <f>LFAT!A151</f>
        <v>10</v>
      </c>
      <c r="J2950" s="16" t="str">
        <f>LFAT!B151</f>
        <v>Upland Treatments</v>
      </c>
      <c r="K2950" s="16" t="str">
        <f>LFAT!D151</f>
        <v>N</v>
      </c>
      <c r="L2950" s="19">
        <f>LFAT!F151</f>
        <v>0.1</v>
      </c>
      <c r="M2950" s="16" t="str">
        <f>LFAT!G151</f>
        <v>R</v>
      </c>
      <c r="N2950" s="19">
        <f>LFAT!I151</f>
        <v>0.1</v>
      </c>
      <c r="O2950" s="18">
        <f>LFAT!J151</f>
        <v>0.01</v>
      </c>
      <c r="P2950" s="18">
        <f t="shared" si="138"/>
        <v>3.4300000000000003E-3</v>
      </c>
      <c r="Q2950" s="18">
        <f t="shared" si="139"/>
        <v>8.3298946491122666E-3</v>
      </c>
      <c r="R2950" s="18">
        <f t="shared" si="140"/>
        <v>2.9383962298313304E-3</v>
      </c>
    </row>
    <row r="2951" spans="1:18" ht="18" customHeight="1" x14ac:dyDescent="0.2">
      <c r="A2951" s="16" t="str">
        <f>'Limiting Factor Scores'!A266</f>
        <v>UGR17</v>
      </c>
      <c r="B2951" s="16" t="str">
        <f>'Limiting Factor Scores'!B266</f>
        <v>Upper Grande Ronde</v>
      </c>
      <c r="C2951" s="16" t="str">
        <f>'Limiting Factor Scores'!C266</f>
        <v>Predation</v>
      </c>
      <c r="D2951" s="18">
        <f>'Limiting Factor Scores'!D266</f>
        <v>0.60389999999999999</v>
      </c>
      <c r="E2951" s="19">
        <f>'Limiting Factor Scores'!E266</f>
        <v>1.26</v>
      </c>
      <c r="F2951" s="18">
        <f>'Limiting Factor Scores'!F266</f>
        <v>0.1585</v>
      </c>
      <c r="G2951" s="18">
        <f>'Limiting Factor Scores'!G266</f>
        <v>0.51414320586469997</v>
      </c>
      <c r="H2951" s="18">
        <f>'Limiting Factor Scores'!H266</f>
        <v>0.15719655037964025</v>
      </c>
      <c r="I2951" s="17">
        <f>LFAT!A149</f>
        <v>10</v>
      </c>
      <c r="J2951" s="16" t="str">
        <f>LFAT!B149</f>
        <v>Upland Treatments</v>
      </c>
      <c r="K2951" s="16" t="str">
        <f>LFAT!D149</f>
        <v>N</v>
      </c>
      <c r="L2951" s="19">
        <f>LFAT!F149</f>
        <v>0.1</v>
      </c>
      <c r="M2951" s="16" t="str">
        <f>LFAT!G149</f>
        <v>R</v>
      </c>
      <c r="N2951" s="19">
        <f>LFAT!I149</f>
        <v>0.1</v>
      </c>
      <c r="O2951" s="18">
        <f>LFAT!J149</f>
        <v>0.01</v>
      </c>
      <c r="P2951" s="18">
        <f t="shared" si="138"/>
        <v>1.585E-3</v>
      </c>
      <c r="Q2951" s="18">
        <f t="shared" si="139"/>
        <v>5.1414320586470001E-3</v>
      </c>
      <c r="R2951" s="18">
        <f t="shared" si="140"/>
        <v>1.5719655037964026E-3</v>
      </c>
    </row>
    <row r="2952" spans="1:18" ht="18" customHeight="1" x14ac:dyDescent="0.2">
      <c r="A2952" s="16" t="str">
        <f>'Limiting Factor Scores'!A267</f>
        <v>UGR17</v>
      </c>
      <c r="B2952" s="16" t="str">
        <f>'Limiting Factor Scores'!B267</f>
        <v>Upper Grande Ronde</v>
      </c>
      <c r="C2952" s="16" t="str">
        <f>'Limiting Factor Scores'!C267</f>
        <v>Riparian Condition</v>
      </c>
      <c r="D2952" s="18">
        <f>'Limiting Factor Scores'!D267</f>
        <v>0.60389999999999999</v>
      </c>
      <c r="E2952" s="19">
        <f>'Limiting Factor Scores'!E267</f>
        <v>4.51</v>
      </c>
      <c r="F2952" s="18">
        <f>'Limiting Factor Scores'!F267</f>
        <v>0.88975000000000004</v>
      </c>
      <c r="G2952" s="18">
        <f>'Limiting Factor Scores'!G267</f>
        <v>3.3352221556391322</v>
      </c>
      <c r="H2952" s="18">
        <f>'Limiting Factor Scores'!H267</f>
        <v>1.0769044701997719</v>
      </c>
      <c r="I2952" s="17">
        <f>LFAT!A138</f>
        <v>10</v>
      </c>
      <c r="J2952" s="16" t="str">
        <f>LFAT!B138</f>
        <v>Upland Treatments</v>
      </c>
      <c r="K2952" s="16" t="str">
        <f>LFAT!D138</f>
        <v>N</v>
      </c>
      <c r="L2952" s="19">
        <f>LFAT!F138</f>
        <v>0.1</v>
      </c>
      <c r="M2952" s="16" t="str">
        <f>LFAT!G138</f>
        <v>R</v>
      </c>
      <c r="N2952" s="19">
        <f>LFAT!I138</f>
        <v>0.1</v>
      </c>
      <c r="O2952" s="18">
        <f>LFAT!J138</f>
        <v>0.01</v>
      </c>
      <c r="P2952" s="18">
        <f t="shared" si="138"/>
        <v>8.8975000000000009E-3</v>
      </c>
      <c r="Q2952" s="18">
        <f t="shared" si="139"/>
        <v>3.3352221556391323E-2</v>
      </c>
      <c r="R2952" s="18">
        <f t="shared" si="140"/>
        <v>1.0769044701997719E-2</v>
      </c>
    </row>
    <row r="2953" spans="1:18" ht="18" customHeight="1" x14ac:dyDescent="0.2">
      <c r="A2953" s="16" t="str">
        <f>'Limiting Factor Scores'!A268</f>
        <v>UGR17</v>
      </c>
      <c r="B2953" s="16" t="str">
        <f>'Limiting Factor Scores'!B268</f>
        <v>Upper Grande Ronde</v>
      </c>
      <c r="C2953" s="16" t="str">
        <f>'Limiting Factor Scores'!C268</f>
        <v>Side Channel and Wetland Habitat</v>
      </c>
      <c r="D2953" s="18">
        <f>'Limiting Factor Scores'!D268</f>
        <v>0.60389999999999999</v>
      </c>
      <c r="E2953" s="19">
        <f>'Limiting Factor Scores'!E268</f>
        <v>3.76</v>
      </c>
      <c r="F2953" s="18">
        <f>'Limiting Factor Scores'!F268</f>
        <v>0.72099999999999997</v>
      </c>
      <c r="G2953" s="18">
        <f>'Limiting Factor Scores'!G268</f>
        <v>3.3464514592535792</v>
      </c>
      <c r="H2953" s="18">
        <f>'Limiting Factor Scores'!H268</f>
        <v>0.97538485746363346</v>
      </c>
      <c r="I2953" s="17">
        <f>LFAT!A140</f>
        <v>10</v>
      </c>
      <c r="J2953" s="16" t="str">
        <f>LFAT!B140</f>
        <v>Upland Treatments</v>
      </c>
      <c r="K2953" s="16" t="str">
        <f>LFAT!D140</f>
        <v>N</v>
      </c>
      <c r="L2953" s="19">
        <f>LFAT!F140</f>
        <v>0.1</v>
      </c>
      <c r="M2953" s="16" t="str">
        <f>LFAT!G140</f>
        <v>R</v>
      </c>
      <c r="N2953" s="19">
        <f>LFAT!I140</f>
        <v>0.1</v>
      </c>
      <c r="O2953" s="18">
        <f>LFAT!J140</f>
        <v>0.01</v>
      </c>
      <c r="P2953" s="18">
        <f t="shared" si="138"/>
        <v>7.2100000000000003E-3</v>
      </c>
      <c r="Q2953" s="18">
        <f t="shared" si="139"/>
        <v>3.3464514592535792E-2</v>
      </c>
      <c r="R2953" s="18">
        <f t="shared" si="140"/>
        <v>9.753848574636334E-3</v>
      </c>
    </row>
    <row r="2954" spans="1:18" ht="18" customHeight="1" x14ac:dyDescent="0.2">
      <c r="A2954" s="16" t="str">
        <f>'Limiting Factor Scores'!A269</f>
        <v>UGR17</v>
      </c>
      <c r="B2954" s="16" t="str">
        <f>'Limiting Factor Scores'!B269</f>
        <v>Upper Grande Ronde</v>
      </c>
      <c r="C2954" s="16" t="str">
        <f>'Limiting Factor Scores'!C269</f>
        <v>Summer Water Temperature</v>
      </c>
      <c r="D2954" s="18">
        <f>'Limiting Factor Scores'!D269</f>
        <v>0.60389999999999999</v>
      </c>
      <c r="E2954" s="19">
        <f>'Limiting Factor Scores'!E269</f>
        <v>3.17</v>
      </c>
      <c r="F2954" s="18">
        <f>'Limiting Factor Scores'!F269</f>
        <v>0.58825000000000005</v>
      </c>
      <c r="G2954" s="18">
        <f>'Limiting Factor Scores'!G269</f>
        <v>2.3649112220921085</v>
      </c>
      <c r="H2954" s="18">
        <f>'Limiting Factor Scores'!H269</f>
        <v>0.74007511484802713</v>
      </c>
      <c r="I2954" s="17">
        <f>LFAT!A146</f>
        <v>10</v>
      </c>
      <c r="J2954" s="16" t="str">
        <f>LFAT!B146</f>
        <v>Upland Treatments</v>
      </c>
      <c r="K2954" s="16" t="str">
        <f>LFAT!D146</f>
        <v>I</v>
      </c>
      <c r="L2954" s="19">
        <f>LFAT!F146</f>
        <v>0.5</v>
      </c>
      <c r="M2954" s="16" t="str">
        <f>LFAT!G146</f>
        <v>CD</v>
      </c>
      <c r="N2954" s="19">
        <f>LFAT!I146</f>
        <v>0.5</v>
      </c>
      <c r="O2954" s="18">
        <f>LFAT!J146</f>
        <v>0.25</v>
      </c>
      <c r="P2954" s="18">
        <f t="shared" si="138"/>
        <v>0.14706250000000001</v>
      </c>
      <c r="Q2954" s="18">
        <f t="shared" si="139"/>
        <v>0.59122780552302712</v>
      </c>
      <c r="R2954" s="18">
        <f t="shared" si="140"/>
        <v>0.18501877871200678</v>
      </c>
    </row>
    <row r="2955" spans="1:18" ht="18" customHeight="1" x14ac:dyDescent="0.2">
      <c r="A2955" s="16" t="str">
        <f>'Limiting Factor Scores'!A270</f>
        <v>UGR17</v>
      </c>
      <c r="B2955" s="16" t="str">
        <f>'Limiting Factor Scores'!B270</f>
        <v>Upper Grande Ronde</v>
      </c>
      <c r="C2955" s="16" t="str">
        <f>'Limiting Factor Scores'!C270</f>
        <v>Water Quality</v>
      </c>
      <c r="D2955" s="18">
        <f>'Limiting Factor Scores'!D270</f>
        <v>0.60389999999999999</v>
      </c>
      <c r="E2955" s="19">
        <f>'Limiting Factor Scores'!E270</f>
        <v>2</v>
      </c>
      <c r="F2955" s="18">
        <f>'Limiting Factor Scores'!F270</f>
        <v>0.32500000000000001</v>
      </c>
      <c r="G2955" s="18">
        <f>'Limiting Factor Scores'!G270</f>
        <v>1.1425572324512776</v>
      </c>
      <c r="H2955" s="18">
        <f>'Limiting Factor Scores'!H270</f>
        <v>0.31715426097949528</v>
      </c>
      <c r="I2955" s="17">
        <f>LFAT!A148</f>
        <v>10</v>
      </c>
      <c r="J2955" s="16" t="str">
        <f>LFAT!B148</f>
        <v>Upland Treatments</v>
      </c>
      <c r="K2955" s="16" t="str">
        <f>LFAT!D148</f>
        <v>I</v>
      </c>
      <c r="L2955" s="19">
        <f>LFAT!F148</f>
        <v>0.5</v>
      </c>
      <c r="M2955" s="16" t="str">
        <f>LFAT!G148</f>
        <v>CD</v>
      </c>
      <c r="N2955" s="19">
        <f>LFAT!I148</f>
        <v>0.5</v>
      </c>
      <c r="O2955" s="18">
        <f>LFAT!J148</f>
        <v>0.25</v>
      </c>
      <c r="P2955" s="18">
        <f t="shared" si="138"/>
        <v>8.1250000000000003E-2</v>
      </c>
      <c r="Q2955" s="18">
        <f t="shared" si="139"/>
        <v>0.2856393081128194</v>
      </c>
      <c r="R2955" s="18">
        <f t="shared" si="140"/>
        <v>7.9288565244873821E-2</v>
      </c>
    </row>
    <row r="2956" spans="1:18" ht="18" customHeight="1" x14ac:dyDescent="0.2">
      <c r="A2956" s="16" t="str">
        <f>'Limiting Factor Scores'!A271</f>
        <v>UGR17</v>
      </c>
      <c r="B2956" s="16" t="str">
        <f>'Limiting Factor Scores'!B271</f>
        <v>Upper Grande Ronde</v>
      </c>
      <c r="C2956" s="16" t="str">
        <f>'Limiting Factor Scores'!C271</f>
        <v>Winter Water Temperature</v>
      </c>
      <c r="D2956" s="18">
        <f>'Limiting Factor Scores'!D271</f>
        <v>0.60389999999999999</v>
      </c>
      <c r="E2956" s="19">
        <f>'Limiting Factor Scores'!E271</f>
        <v>2.29</v>
      </c>
      <c r="F2956" s="18">
        <f>'Limiting Factor Scores'!F271</f>
        <v>0.39024999999999999</v>
      </c>
      <c r="G2956" s="18">
        <f>'Limiting Factor Scores'!G271</f>
        <v>1.1295421087836675</v>
      </c>
      <c r="H2956" s="18">
        <f>'Limiting Factor Scores'!H271</f>
        <v>0.3076529296880442</v>
      </c>
      <c r="I2956" s="17">
        <f>LFAT!A147</f>
        <v>10</v>
      </c>
      <c r="J2956" s="16" t="str">
        <f>LFAT!B147</f>
        <v>Upland Treatments</v>
      </c>
      <c r="K2956" s="16" t="str">
        <f>LFAT!D147</f>
        <v>N</v>
      </c>
      <c r="L2956" s="19">
        <f>LFAT!F147</f>
        <v>0.1</v>
      </c>
      <c r="M2956" s="16" t="str">
        <f>LFAT!G147</f>
        <v>R</v>
      </c>
      <c r="N2956" s="19">
        <f>LFAT!I147</f>
        <v>0.1</v>
      </c>
      <c r="O2956" s="18">
        <f>LFAT!J147</f>
        <v>0.01</v>
      </c>
      <c r="P2956" s="18">
        <f t="shared" si="138"/>
        <v>3.9025000000000002E-3</v>
      </c>
      <c r="Q2956" s="18">
        <f t="shared" si="139"/>
        <v>1.1295421087836675E-2</v>
      </c>
      <c r="R2956" s="18">
        <f t="shared" si="140"/>
        <v>3.0765292968804418E-3</v>
      </c>
    </row>
    <row r="2957" spans="1:18" ht="18" customHeight="1" x14ac:dyDescent="0.2">
      <c r="A2957" s="16" t="str">
        <f>'Limiting Factor Scores'!A257</f>
        <v>UGR17</v>
      </c>
      <c r="B2957" s="16" t="str">
        <f>'Limiting Factor Scores'!B257</f>
        <v>Upper Grande Ronde</v>
      </c>
      <c r="C2957" s="16" t="str">
        <f>'Limiting Factor Scores'!C257</f>
        <v>Altered Flow Timing</v>
      </c>
      <c r="D2957" s="18">
        <f>'Limiting Factor Scores'!D257</f>
        <v>0.60389999999999999</v>
      </c>
      <c r="E2957" s="19">
        <f>'Limiting Factor Scores'!E257</f>
        <v>2.29</v>
      </c>
      <c r="F2957" s="18">
        <f>'Limiting Factor Scores'!F257</f>
        <v>0.39024999999999999</v>
      </c>
      <c r="G2957" s="18">
        <f>'Limiting Factor Scores'!G257</f>
        <v>1.2355944975336672</v>
      </c>
      <c r="H2957" s="18">
        <f>'Limiting Factor Scores'!H257</f>
        <v>0.34386224529843806</v>
      </c>
      <c r="I2957" s="17">
        <f>LFAT!A158</f>
        <v>11</v>
      </c>
      <c r="J2957" s="16" t="str">
        <f>LFAT!B158</f>
        <v>Species Management (non-native or unnatural)</v>
      </c>
      <c r="K2957" s="16" t="str">
        <f>LFAT!D158</f>
        <v>N</v>
      </c>
      <c r="L2957" s="19">
        <f>LFAT!F158</f>
        <v>0.1</v>
      </c>
      <c r="M2957" s="16" t="str">
        <f>LFAT!G158</f>
        <v>R</v>
      </c>
      <c r="N2957" s="19">
        <f>LFAT!I158</f>
        <v>0.1</v>
      </c>
      <c r="O2957" s="18">
        <f>LFAT!J158</f>
        <v>0.01</v>
      </c>
      <c r="P2957" s="18">
        <f t="shared" si="138"/>
        <v>3.9025000000000002E-3</v>
      </c>
      <c r="Q2957" s="18">
        <f t="shared" si="139"/>
        <v>1.2355944975336673E-2</v>
      </c>
      <c r="R2957" s="18">
        <f t="shared" si="140"/>
        <v>3.4386224529843806E-3</v>
      </c>
    </row>
    <row r="2958" spans="1:18" ht="18" customHeight="1" x14ac:dyDescent="0.2">
      <c r="A2958" s="16" t="str">
        <f>'Limiting Factor Scores'!A258</f>
        <v>UGR17</v>
      </c>
      <c r="B2958" s="16" t="str">
        <f>'Limiting Factor Scores'!B258</f>
        <v>Upper Grande Ronde</v>
      </c>
      <c r="C2958" s="16" t="str">
        <f>'Limiting Factor Scores'!C258</f>
        <v>Altered Primary Productivity</v>
      </c>
      <c r="D2958" s="18">
        <f>'Limiting Factor Scores'!D258</f>
        <v>0.60389999999999999</v>
      </c>
      <c r="E2958" s="19">
        <f>'Limiting Factor Scores'!E258</f>
        <v>4.6399999999999997</v>
      </c>
      <c r="F2958" s="18">
        <f>'Limiting Factor Scores'!F258</f>
        <v>0.91900000000000004</v>
      </c>
      <c r="G2958" s="18">
        <f>'Limiting Factor Scores'!G258</f>
        <v>2.0177636203178686</v>
      </c>
      <c r="H2958" s="18">
        <f>'Limiting Factor Scores'!H258</f>
        <v>0.57785737313426089</v>
      </c>
      <c r="I2958" s="17">
        <f>LFAT!A165</f>
        <v>11</v>
      </c>
      <c r="J2958" s="16" t="str">
        <f>LFAT!B165</f>
        <v>Species Management (non-native or unnatural)</v>
      </c>
      <c r="K2958" s="16" t="str">
        <f>LFAT!D165</f>
        <v>N</v>
      </c>
      <c r="L2958" s="19">
        <f>LFAT!F165</f>
        <v>0.1</v>
      </c>
      <c r="M2958" s="16" t="str">
        <f>LFAT!G165</f>
        <v>R</v>
      </c>
      <c r="N2958" s="19">
        <f>LFAT!I165</f>
        <v>0.1</v>
      </c>
      <c r="O2958" s="18">
        <f>LFAT!J165</f>
        <v>0.01</v>
      </c>
      <c r="P2958" s="18">
        <f t="shared" si="138"/>
        <v>9.1900000000000003E-3</v>
      </c>
      <c r="Q2958" s="18">
        <f t="shared" si="139"/>
        <v>2.0177636203178688E-2</v>
      </c>
      <c r="R2958" s="18">
        <f t="shared" si="140"/>
        <v>5.7785737313426093E-3</v>
      </c>
    </row>
    <row r="2959" spans="1:18" ht="18" customHeight="1" x14ac:dyDescent="0.2">
      <c r="A2959" s="16" t="str">
        <f>'Limiting Factor Scores'!A259</f>
        <v>UGR17</v>
      </c>
      <c r="B2959" s="16" t="str">
        <f>'Limiting Factor Scores'!B259</f>
        <v>Upper Grande Ronde</v>
      </c>
      <c r="C2959" s="16" t="str">
        <f>'Limiting Factor Scores'!C259</f>
        <v>Anthropogenic Barriers</v>
      </c>
      <c r="D2959" s="18">
        <f>'Limiting Factor Scores'!D259</f>
        <v>0.60389999999999999</v>
      </c>
      <c r="E2959" s="19">
        <f>'Limiting Factor Scores'!E259</f>
        <v>2.4700000000000002</v>
      </c>
      <c r="F2959" s="18">
        <f>'Limiting Factor Scores'!F259</f>
        <v>0.43075000000000002</v>
      </c>
      <c r="G2959" s="18">
        <f>'Limiting Factor Scores'!G259</f>
        <v>1.3805466730955658</v>
      </c>
      <c r="H2959" s="18">
        <f>'Limiting Factor Scores'!H259</f>
        <v>0.43724124237782114</v>
      </c>
      <c r="I2959" s="17">
        <f>LFAT!A152</f>
        <v>11</v>
      </c>
      <c r="J2959" s="16" t="str">
        <f>LFAT!B152</f>
        <v>Species Management (non-native or unnatural)</v>
      </c>
      <c r="K2959" s="16" t="str">
        <f>LFAT!D152</f>
        <v>N</v>
      </c>
      <c r="L2959" s="19">
        <f>LFAT!F152</f>
        <v>0.1</v>
      </c>
      <c r="M2959" s="16" t="str">
        <f>LFAT!G152</f>
        <v>R</v>
      </c>
      <c r="N2959" s="19">
        <f>LFAT!I152</f>
        <v>0.1</v>
      </c>
      <c r="O2959" s="18">
        <f>LFAT!J152</f>
        <v>0.01</v>
      </c>
      <c r="P2959" s="18">
        <f t="shared" si="138"/>
        <v>4.3075000000000006E-3</v>
      </c>
      <c r="Q2959" s="18">
        <f t="shared" si="139"/>
        <v>1.3805466730955658E-2</v>
      </c>
      <c r="R2959" s="18">
        <f t="shared" si="140"/>
        <v>4.3724124237782113E-3</v>
      </c>
    </row>
    <row r="2960" spans="1:18" ht="18" customHeight="1" x14ac:dyDescent="0.2">
      <c r="A2960" s="16" t="str">
        <f>'Limiting Factor Scores'!A260</f>
        <v>UGR17</v>
      </c>
      <c r="B2960" s="16" t="str">
        <f>'Limiting Factor Scores'!B260</f>
        <v>Upper Grande Ronde</v>
      </c>
      <c r="C2960" s="16" t="str">
        <f>'Limiting Factor Scores'!C260</f>
        <v>Channel and Habitat Structure</v>
      </c>
      <c r="D2960" s="18">
        <f>'Limiting Factor Scores'!D260</f>
        <v>0.60389999999999999</v>
      </c>
      <c r="E2960" s="19">
        <f>'Limiting Factor Scores'!E260</f>
        <v>4.78</v>
      </c>
      <c r="F2960" s="18">
        <f>'Limiting Factor Scores'!F260</f>
        <v>0.95050000000000001</v>
      </c>
      <c r="G2960" s="18">
        <f>'Limiting Factor Scores'!G260</f>
        <v>5.0020605635477056</v>
      </c>
      <c r="H2960" s="18">
        <f>'Limiting Factor Scores'!H260</f>
        <v>1.5142713342799048</v>
      </c>
      <c r="I2960" s="17">
        <f>LFAT!A156</f>
        <v>11</v>
      </c>
      <c r="J2960" s="16" t="str">
        <f>LFAT!B156</f>
        <v>Species Management (non-native or unnatural)</v>
      </c>
      <c r="K2960" s="16" t="str">
        <f>LFAT!D156</f>
        <v>N</v>
      </c>
      <c r="L2960" s="19">
        <f>LFAT!F156</f>
        <v>0.1</v>
      </c>
      <c r="M2960" s="16" t="str">
        <f>LFAT!G156</f>
        <v>R</v>
      </c>
      <c r="N2960" s="19">
        <f>LFAT!I156</f>
        <v>0.1</v>
      </c>
      <c r="O2960" s="18">
        <f>LFAT!J156</f>
        <v>0.01</v>
      </c>
      <c r="P2960" s="18">
        <f t="shared" si="138"/>
        <v>9.5049999999999996E-3</v>
      </c>
      <c r="Q2960" s="18">
        <f t="shared" si="139"/>
        <v>5.0020605635477056E-2</v>
      </c>
      <c r="R2960" s="18">
        <f t="shared" si="140"/>
        <v>1.5142713342799048E-2</v>
      </c>
    </row>
    <row r="2961" spans="1:18" ht="18" customHeight="1" x14ac:dyDescent="0.2">
      <c r="A2961" s="16" t="str">
        <f>'Limiting Factor Scores'!A261</f>
        <v>UGR17</v>
      </c>
      <c r="B2961" s="16" t="str">
        <f>'Limiting Factor Scores'!B261</f>
        <v>Upper Grande Ronde</v>
      </c>
      <c r="C2961" s="16" t="str">
        <f>'Limiting Factor Scores'!C261</f>
        <v>Decreased Sediment Quantity</v>
      </c>
      <c r="D2961" s="18">
        <f>'Limiting Factor Scores'!D261</f>
        <v>0.60389999999999999</v>
      </c>
      <c r="E2961" s="19">
        <f>'Limiting Factor Scores'!E261</f>
        <v>3.62</v>
      </c>
      <c r="F2961" s="18">
        <f>'Limiting Factor Scores'!F261</f>
        <v>0.6895</v>
      </c>
      <c r="G2961" s="18">
        <f>'Limiting Factor Scores'!G261</f>
        <v>2.1563004376784525</v>
      </c>
      <c r="H2961" s="18">
        <f>'Limiting Factor Scores'!H261</f>
        <v>0.6423395938862354</v>
      </c>
      <c r="I2961" s="17">
        <f>LFAT!A159</f>
        <v>11</v>
      </c>
      <c r="J2961" s="16" t="str">
        <f>LFAT!B159</f>
        <v>Species Management (non-native or unnatural)</v>
      </c>
      <c r="K2961" s="16" t="str">
        <f>LFAT!D159</f>
        <v>N</v>
      </c>
      <c r="L2961" s="19">
        <f>LFAT!F159</f>
        <v>0.1</v>
      </c>
      <c r="M2961" s="16" t="str">
        <f>LFAT!G159</f>
        <v>R</v>
      </c>
      <c r="N2961" s="19">
        <f>LFAT!I159</f>
        <v>0.1</v>
      </c>
      <c r="O2961" s="18">
        <f>LFAT!J159</f>
        <v>0.01</v>
      </c>
      <c r="P2961" s="18">
        <f t="shared" si="138"/>
        <v>6.8950000000000001E-3</v>
      </c>
      <c r="Q2961" s="18">
        <f t="shared" si="139"/>
        <v>2.1563004376784524E-2</v>
      </c>
      <c r="R2961" s="18">
        <f t="shared" si="140"/>
        <v>6.4233959388623543E-3</v>
      </c>
    </row>
    <row r="2962" spans="1:18" ht="18" customHeight="1" x14ac:dyDescent="0.2">
      <c r="A2962" s="16" t="str">
        <f>'Limiting Factor Scores'!A262</f>
        <v>UGR17</v>
      </c>
      <c r="B2962" s="16" t="str">
        <f>'Limiting Factor Scores'!B262</f>
        <v>Upper Grande Ronde</v>
      </c>
      <c r="C2962" s="16" t="str">
        <f>'Limiting Factor Scores'!C262</f>
        <v>Decreased Water Quantity</v>
      </c>
      <c r="D2962" s="18">
        <f>'Limiting Factor Scores'!D262</f>
        <v>0.60389999999999999</v>
      </c>
      <c r="E2962" s="19">
        <f>'Limiting Factor Scores'!E262</f>
        <v>2.29</v>
      </c>
      <c r="F2962" s="18">
        <f>'Limiting Factor Scores'!F262</f>
        <v>0.39024999999999999</v>
      </c>
      <c r="G2962" s="18">
        <f>'Limiting Factor Scores'!G262</f>
        <v>1.765856441519339</v>
      </c>
      <c r="H2962" s="18">
        <f>'Limiting Factor Scores'!H262</f>
        <v>0.51036449565243502</v>
      </c>
      <c r="I2962" s="17">
        <f>LFAT!A157</f>
        <v>11</v>
      </c>
      <c r="J2962" s="16" t="str">
        <f>LFAT!B157</f>
        <v>Species Management (non-native or unnatural)</v>
      </c>
      <c r="K2962" s="16" t="str">
        <f>LFAT!D157</f>
        <v>N</v>
      </c>
      <c r="L2962" s="19">
        <f>LFAT!F157</f>
        <v>0.1</v>
      </c>
      <c r="M2962" s="16" t="str">
        <f>LFAT!G157</f>
        <v>R</v>
      </c>
      <c r="N2962" s="19">
        <f>LFAT!I157</f>
        <v>0.1</v>
      </c>
      <c r="O2962" s="18">
        <f>LFAT!J157</f>
        <v>0.01</v>
      </c>
      <c r="P2962" s="18">
        <f t="shared" si="138"/>
        <v>3.9025000000000002E-3</v>
      </c>
      <c r="Q2962" s="18">
        <f t="shared" si="139"/>
        <v>1.7658564415193392E-2</v>
      </c>
      <c r="R2962" s="18">
        <f t="shared" si="140"/>
        <v>5.1036449565243502E-3</v>
      </c>
    </row>
    <row r="2963" spans="1:18" ht="18" customHeight="1" x14ac:dyDescent="0.2">
      <c r="A2963" s="16" t="str">
        <f>'Limiting Factor Scores'!A263</f>
        <v>UGR17</v>
      </c>
      <c r="B2963" s="16" t="str">
        <f>'Limiting Factor Scores'!B263</f>
        <v>Upper Grande Ronde</v>
      </c>
      <c r="C2963" s="16" t="str">
        <f>'Limiting Factor Scores'!C263</f>
        <v>Floodplain Condition</v>
      </c>
      <c r="D2963" s="18">
        <f>'Limiting Factor Scores'!D263</f>
        <v>0.60389999999999999</v>
      </c>
      <c r="E2963" s="19">
        <f>'Limiting Factor Scores'!E263</f>
        <v>2.89</v>
      </c>
      <c r="F2963" s="18">
        <f>'Limiting Factor Scores'!F263</f>
        <v>0.52524999999999999</v>
      </c>
      <c r="G2963" s="18">
        <f>'Limiting Factor Scores'!G263</f>
        <v>1.9281135874573705</v>
      </c>
      <c r="H2963" s="18">
        <f>'Limiting Factor Scores'!H263</f>
        <v>0.54743925380842495</v>
      </c>
      <c r="I2963" s="17">
        <f>LFAT!A154</f>
        <v>11</v>
      </c>
      <c r="J2963" s="16" t="str">
        <f>LFAT!B154</f>
        <v>Species Management (non-native or unnatural)</v>
      </c>
      <c r="K2963" s="16" t="str">
        <f>LFAT!D154</f>
        <v>N</v>
      </c>
      <c r="L2963" s="19">
        <f>LFAT!F154</f>
        <v>0.1</v>
      </c>
      <c r="M2963" s="16" t="str">
        <f>LFAT!G154</f>
        <v>R</v>
      </c>
      <c r="N2963" s="19">
        <f>LFAT!I154</f>
        <v>0.1</v>
      </c>
      <c r="O2963" s="18">
        <f>LFAT!J154</f>
        <v>0.01</v>
      </c>
      <c r="P2963" s="18">
        <f t="shared" si="138"/>
        <v>5.2525000000000002E-3</v>
      </c>
      <c r="Q2963" s="18">
        <f t="shared" si="139"/>
        <v>1.9281135874573706E-2</v>
      </c>
      <c r="R2963" s="18">
        <f t="shared" si="140"/>
        <v>5.4743925380842497E-3</v>
      </c>
    </row>
    <row r="2964" spans="1:18" ht="18" customHeight="1" x14ac:dyDescent="0.2">
      <c r="A2964" s="16" t="str">
        <f>'Limiting Factor Scores'!A264</f>
        <v>UGR17</v>
      </c>
      <c r="B2964" s="16" t="str">
        <f>'Limiting Factor Scores'!B264</f>
        <v>Upper Grande Ronde</v>
      </c>
      <c r="C2964" s="16" t="str">
        <f>'Limiting Factor Scores'!C264</f>
        <v>Increased Sediment Quantity</v>
      </c>
      <c r="D2964" s="18">
        <f>'Limiting Factor Scores'!D264</f>
        <v>0.60389999999999999</v>
      </c>
      <c r="E2964" s="19">
        <f>'Limiting Factor Scores'!E264</f>
        <v>4.08</v>
      </c>
      <c r="F2964" s="18">
        <f>'Limiting Factor Scores'!F264</f>
        <v>0.79300000000000004</v>
      </c>
      <c r="G2964" s="18">
        <f>'Limiting Factor Scores'!G264</f>
        <v>1.7411170303722199</v>
      </c>
      <c r="H2964" s="18">
        <f>'Limiting Factor Scores'!H264</f>
        <v>0.5728240824031775</v>
      </c>
      <c r="I2964" s="17">
        <f>LFAT!A160</f>
        <v>11</v>
      </c>
      <c r="J2964" s="16" t="str">
        <f>LFAT!B160</f>
        <v>Species Management (non-native or unnatural)</v>
      </c>
      <c r="K2964" s="16" t="str">
        <f>LFAT!D160</f>
        <v>N</v>
      </c>
      <c r="L2964" s="19">
        <f>LFAT!F160</f>
        <v>0.1</v>
      </c>
      <c r="M2964" s="16" t="str">
        <f>LFAT!G160</f>
        <v>R</v>
      </c>
      <c r="N2964" s="19">
        <f>LFAT!I160</f>
        <v>0.1</v>
      </c>
      <c r="O2964" s="18">
        <f>LFAT!J160</f>
        <v>0.01</v>
      </c>
      <c r="P2964" s="18">
        <f t="shared" si="138"/>
        <v>7.9300000000000013E-3</v>
      </c>
      <c r="Q2964" s="18">
        <f t="shared" si="139"/>
        <v>1.74111703037222E-2</v>
      </c>
      <c r="R2964" s="18">
        <f t="shared" si="140"/>
        <v>5.728240824031775E-3</v>
      </c>
    </row>
    <row r="2965" spans="1:18" ht="18" customHeight="1" x14ac:dyDescent="0.2">
      <c r="A2965" s="16" t="str">
        <f>'Limiting Factor Scores'!A265</f>
        <v>UGR17</v>
      </c>
      <c r="B2965" s="16" t="str">
        <f>'Limiting Factor Scores'!B265</f>
        <v>Upper Grande Ronde</v>
      </c>
      <c r="C2965" s="16" t="str">
        <f>'Limiting Factor Scores'!C265</f>
        <v>Non-Native Species Interactions and Competition</v>
      </c>
      <c r="D2965" s="18">
        <f>'Limiting Factor Scores'!D265</f>
        <v>0.60389999999999999</v>
      </c>
      <c r="E2965" s="19">
        <f>'Limiting Factor Scores'!E265</f>
        <v>2.08</v>
      </c>
      <c r="F2965" s="18">
        <f>'Limiting Factor Scores'!F265</f>
        <v>0.34300000000000003</v>
      </c>
      <c r="G2965" s="18">
        <f>'Limiting Factor Scores'!G265</f>
        <v>0.83298946491122672</v>
      </c>
      <c r="H2965" s="18">
        <f>'Limiting Factor Scores'!H265</f>
        <v>0.29383962298313304</v>
      </c>
      <c r="I2965" s="17">
        <f>LFAT!A166</f>
        <v>11</v>
      </c>
      <c r="J2965" s="16" t="str">
        <f>LFAT!B166</f>
        <v>Species Management (non-native or unnatural)</v>
      </c>
      <c r="K2965" s="16" t="str">
        <f>LFAT!D166</f>
        <v>D</v>
      </c>
      <c r="L2965" s="19">
        <f>LFAT!F166</f>
        <v>1</v>
      </c>
      <c r="M2965" s="16" t="str">
        <f>LFAT!G166</f>
        <v>C</v>
      </c>
      <c r="N2965" s="19">
        <f>LFAT!I166</f>
        <v>1</v>
      </c>
      <c r="O2965" s="18">
        <f>LFAT!J166</f>
        <v>1</v>
      </c>
      <c r="P2965" s="18">
        <f t="shared" si="138"/>
        <v>0.34300000000000003</v>
      </c>
      <c r="Q2965" s="18">
        <f t="shared" si="139"/>
        <v>0.83298946491122672</v>
      </c>
      <c r="R2965" s="18">
        <f t="shared" si="140"/>
        <v>0.29383962298313304</v>
      </c>
    </row>
    <row r="2966" spans="1:18" ht="18" customHeight="1" x14ac:dyDescent="0.2">
      <c r="A2966" s="16" t="str">
        <f>'Limiting Factor Scores'!A266</f>
        <v>UGR17</v>
      </c>
      <c r="B2966" s="16" t="str">
        <f>'Limiting Factor Scores'!B266</f>
        <v>Upper Grande Ronde</v>
      </c>
      <c r="C2966" s="16" t="str">
        <f>'Limiting Factor Scores'!C266</f>
        <v>Predation</v>
      </c>
      <c r="D2966" s="18">
        <f>'Limiting Factor Scores'!D266</f>
        <v>0.60389999999999999</v>
      </c>
      <c r="E2966" s="19">
        <f>'Limiting Factor Scores'!E266</f>
        <v>1.26</v>
      </c>
      <c r="F2966" s="18">
        <f>'Limiting Factor Scores'!F266</f>
        <v>0.1585</v>
      </c>
      <c r="G2966" s="18">
        <f>'Limiting Factor Scores'!G266</f>
        <v>0.51414320586469997</v>
      </c>
      <c r="H2966" s="18">
        <f>'Limiting Factor Scores'!H266</f>
        <v>0.15719655037964025</v>
      </c>
      <c r="I2966" s="17">
        <f>LFAT!A164</f>
        <v>11</v>
      </c>
      <c r="J2966" s="16" t="str">
        <f>LFAT!B164</f>
        <v>Species Management (non-native or unnatural)</v>
      </c>
      <c r="K2966" s="16" t="str">
        <f>LFAT!D164</f>
        <v>D</v>
      </c>
      <c r="L2966" s="19">
        <f>LFAT!F164</f>
        <v>1</v>
      </c>
      <c r="M2966" s="16" t="str">
        <f>LFAT!G164</f>
        <v>C</v>
      </c>
      <c r="N2966" s="19">
        <f>LFAT!I164</f>
        <v>1</v>
      </c>
      <c r="O2966" s="18">
        <f>LFAT!J164</f>
        <v>1</v>
      </c>
      <c r="P2966" s="18">
        <f t="shared" si="138"/>
        <v>0.1585</v>
      </c>
      <c r="Q2966" s="18">
        <f t="shared" si="139"/>
        <v>0.51414320586469997</v>
      </c>
      <c r="R2966" s="18">
        <f t="shared" si="140"/>
        <v>0.15719655037964025</v>
      </c>
    </row>
    <row r="2967" spans="1:18" ht="18" customHeight="1" x14ac:dyDescent="0.2">
      <c r="A2967" s="16" t="str">
        <f>'Limiting Factor Scores'!A267</f>
        <v>UGR17</v>
      </c>
      <c r="B2967" s="16" t="str">
        <f>'Limiting Factor Scores'!B267</f>
        <v>Upper Grande Ronde</v>
      </c>
      <c r="C2967" s="16" t="str">
        <f>'Limiting Factor Scores'!C267</f>
        <v>Riparian Condition</v>
      </c>
      <c r="D2967" s="18">
        <f>'Limiting Factor Scores'!D267</f>
        <v>0.60389999999999999</v>
      </c>
      <c r="E2967" s="19">
        <f>'Limiting Factor Scores'!E267</f>
        <v>4.51</v>
      </c>
      <c r="F2967" s="18">
        <f>'Limiting Factor Scores'!F267</f>
        <v>0.88975000000000004</v>
      </c>
      <c r="G2967" s="18">
        <f>'Limiting Factor Scores'!G267</f>
        <v>3.3352221556391322</v>
      </c>
      <c r="H2967" s="18">
        <f>'Limiting Factor Scores'!H267</f>
        <v>1.0769044701997719</v>
      </c>
      <c r="I2967" s="17">
        <f>LFAT!A153</f>
        <v>11</v>
      </c>
      <c r="J2967" s="16" t="str">
        <f>LFAT!B153</f>
        <v>Species Management (non-native or unnatural)</v>
      </c>
      <c r="K2967" s="16" t="str">
        <f>LFAT!D153</f>
        <v>N</v>
      </c>
      <c r="L2967" s="19">
        <f>LFAT!F153</f>
        <v>0.1</v>
      </c>
      <c r="M2967" s="16" t="str">
        <f>LFAT!G153</f>
        <v>R</v>
      </c>
      <c r="N2967" s="19">
        <f>LFAT!I153</f>
        <v>0.1</v>
      </c>
      <c r="O2967" s="18">
        <f>LFAT!J153</f>
        <v>0.01</v>
      </c>
      <c r="P2967" s="18">
        <f t="shared" si="138"/>
        <v>8.8975000000000009E-3</v>
      </c>
      <c r="Q2967" s="18">
        <f t="shared" si="139"/>
        <v>3.3352221556391323E-2</v>
      </c>
      <c r="R2967" s="18">
        <f t="shared" si="140"/>
        <v>1.0769044701997719E-2</v>
      </c>
    </row>
    <row r="2968" spans="1:18" ht="18" customHeight="1" x14ac:dyDescent="0.2">
      <c r="A2968" s="16" t="str">
        <f>'Limiting Factor Scores'!A268</f>
        <v>UGR17</v>
      </c>
      <c r="B2968" s="16" t="str">
        <f>'Limiting Factor Scores'!B268</f>
        <v>Upper Grande Ronde</v>
      </c>
      <c r="C2968" s="16" t="str">
        <f>'Limiting Factor Scores'!C268</f>
        <v>Side Channel and Wetland Habitat</v>
      </c>
      <c r="D2968" s="18">
        <f>'Limiting Factor Scores'!D268</f>
        <v>0.60389999999999999</v>
      </c>
      <c r="E2968" s="19">
        <f>'Limiting Factor Scores'!E268</f>
        <v>3.76</v>
      </c>
      <c r="F2968" s="18">
        <f>'Limiting Factor Scores'!F268</f>
        <v>0.72099999999999997</v>
      </c>
      <c r="G2968" s="18">
        <f>'Limiting Factor Scores'!G268</f>
        <v>3.3464514592535792</v>
      </c>
      <c r="H2968" s="18">
        <f>'Limiting Factor Scores'!H268</f>
        <v>0.97538485746363346</v>
      </c>
      <c r="I2968" s="17">
        <f>LFAT!A155</f>
        <v>11</v>
      </c>
      <c r="J2968" s="16" t="str">
        <f>LFAT!B155</f>
        <v>Species Management (non-native or unnatural)</v>
      </c>
      <c r="K2968" s="16" t="str">
        <f>LFAT!D155</f>
        <v>N</v>
      </c>
      <c r="L2968" s="19">
        <f>LFAT!F155</f>
        <v>0.1</v>
      </c>
      <c r="M2968" s="16" t="str">
        <f>LFAT!G155</f>
        <v>R</v>
      </c>
      <c r="N2968" s="19">
        <f>LFAT!I155</f>
        <v>0.1</v>
      </c>
      <c r="O2968" s="18">
        <f>LFAT!J155</f>
        <v>0.01</v>
      </c>
      <c r="P2968" s="18">
        <f t="shared" si="138"/>
        <v>7.2100000000000003E-3</v>
      </c>
      <c r="Q2968" s="18">
        <f t="shared" si="139"/>
        <v>3.3464514592535792E-2</v>
      </c>
      <c r="R2968" s="18">
        <f t="shared" si="140"/>
        <v>9.753848574636334E-3</v>
      </c>
    </row>
    <row r="2969" spans="1:18" ht="18" customHeight="1" x14ac:dyDescent="0.2">
      <c r="A2969" s="16" t="str">
        <f>'Limiting Factor Scores'!A269</f>
        <v>UGR17</v>
      </c>
      <c r="B2969" s="16" t="str">
        <f>'Limiting Factor Scores'!B269</f>
        <v>Upper Grande Ronde</v>
      </c>
      <c r="C2969" s="16" t="str">
        <f>'Limiting Factor Scores'!C269</f>
        <v>Summer Water Temperature</v>
      </c>
      <c r="D2969" s="18">
        <f>'Limiting Factor Scores'!D269</f>
        <v>0.60389999999999999</v>
      </c>
      <c r="E2969" s="19">
        <f>'Limiting Factor Scores'!E269</f>
        <v>3.17</v>
      </c>
      <c r="F2969" s="18">
        <f>'Limiting Factor Scores'!F269</f>
        <v>0.58825000000000005</v>
      </c>
      <c r="G2969" s="18">
        <f>'Limiting Factor Scores'!G269</f>
        <v>2.3649112220921085</v>
      </c>
      <c r="H2969" s="18">
        <f>'Limiting Factor Scores'!H269</f>
        <v>0.74007511484802713</v>
      </c>
      <c r="I2969" s="17">
        <f>LFAT!A161</f>
        <v>11</v>
      </c>
      <c r="J2969" s="16" t="str">
        <f>LFAT!B161</f>
        <v>Species Management (non-native or unnatural)</v>
      </c>
      <c r="K2969" s="16" t="str">
        <f>LFAT!D161</f>
        <v>N</v>
      </c>
      <c r="L2969" s="19">
        <f>LFAT!F161</f>
        <v>0.1</v>
      </c>
      <c r="M2969" s="16" t="str">
        <f>LFAT!G161</f>
        <v>R</v>
      </c>
      <c r="N2969" s="19">
        <f>LFAT!I161</f>
        <v>0.1</v>
      </c>
      <c r="O2969" s="18">
        <f>LFAT!J161</f>
        <v>0.01</v>
      </c>
      <c r="P2969" s="18">
        <f t="shared" si="138"/>
        <v>5.8825000000000006E-3</v>
      </c>
      <c r="Q2969" s="18">
        <f t="shared" si="139"/>
        <v>2.3649112220921087E-2</v>
      </c>
      <c r="R2969" s="18">
        <f t="shared" si="140"/>
        <v>7.4007511484802712E-3</v>
      </c>
    </row>
    <row r="2970" spans="1:18" ht="18" customHeight="1" x14ac:dyDescent="0.2">
      <c r="A2970" s="16" t="str">
        <f>'Limiting Factor Scores'!A270</f>
        <v>UGR17</v>
      </c>
      <c r="B2970" s="16" t="str">
        <f>'Limiting Factor Scores'!B270</f>
        <v>Upper Grande Ronde</v>
      </c>
      <c r="C2970" s="16" t="str">
        <f>'Limiting Factor Scores'!C270</f>
        <v>Water Quality</v>
      </c>
      <c r="D2970" s="18">
        <f>'Limiting Factor Scores'!D270</f>
        <v>0.60389999999999999</v>
      </c>
      <c r="E2970" s="19">
        <f>'Limiting Factor Scores'!E270</f>
        <v>2</v>
      </c>
      <c r="F2970" s="18">
        <f>'Limiting Factor Scores'!F270</f>
        <v>0.32500000000000001</v>
      </c>
      <c r="G2970" s="18">
        <f>'Limiting Factor Scores'!G270</f>
        <v>1.1425572324512776</v>
      </c>
      <c r="H2970" s="18">
        <f>'Limiting Factor Scores'!H270</f>
        <v>0.31715426097949528</v>
      </c>
      <c r="I2970" s="17">
        <f>LFAT!A163</f>
        <v>11</v>
      </c>
      <c r="J2970" s="16" t="str">
        <f>LFAT!B163</f>
        <v>Species Management (non-native or unnatural)</v>
      </c>
      <c r="K2970" s="16" t="str">
        <f>LFAT!D163</f>
        <v>N</v>
      </c>
      <c r="L2970" s="19">
        <f>LFAT!F163</f>
        <v>0.1</v>
      </c>
      <c r="M2970" s="16" t="str">
        <f>LFAT!G163</f>
        <v>R</v>
      </c>
      <c r="N2970" s="19">
        <f>LFAT!I163</f>
        <v>0.1</v>
      </c>
      <c r="O2970" s="18">
        <f>LFAT!J163</f>
        <v>0.01</v>
      </c>
      <c r="P2970" s="18">
        <f t="shared" si="138"/>
        <v>3.2500000000000003E-3</v>
      </c>
      <c r="Q2970" s="18">
        <f t="shared" si="139"/>
        <v>1.1425572324512776E-2</v>
      </c>
      <c r="R2970" s="18">
        <f t="shared" si="140"/>
        <v>3.1715426097949531E-3</v>
      </c>
    </row>
    <row r="2971" spans="1:18" ht="18" customHeight="1" x14ac:dyDescent="0.2">
      <c r="A2971" s="16" t="str">
        <f>'Limiting Factor Scores'!A271</f>
        <v>UGR17</v>
      </c>
      <c r="B2971" s="16" t="str">
        <f>'Limiting Factor Scores'!B271</f>
        <v>Upper Grande Ronde</v>
      </c>
      <c r="C2971" s="16" t="str">
        <f>'Limiting Factor Scores'!C271</f>
        <v>Winter Water Temperature</v>
      </c>
      <c r="D2971" s="18">
        <f>'Limiting Factor Scores'!D271</f>
        <v>0.60389999999999999</v>
      </c>
      <c r="E2971" s="19">
        <f>'Limiting Factor Scores'!E271</f>
        <v>2.29</v>
      </c>
      <c r="F2971" s="18">
        <f>'Limiting Factor Scores'!F271</f>
        <v>0.39024999999999999</v>
      </c>
      <c r="G2971" s="18">
        <f>'Limiting Factor Scores'!G271</f>
        <v>1.1295421087836675</v>
      </c>
      <c r="H2971" s="18">
        <f>'Limiting Factor Scores'!H271</f>
        <v>0.3076529296880442</v>
      </c>
      <c r="I2971" s="17">
        <f>LFAT!A162</f>
        <v>11</v>
      </c>
      <c r="J2971" s="16" t="str">
        <f>LFAT!B162</f>
        <v>Species Management (non-native or unnatural)</v>
      </c>
      <c r="K2971" s="16" t="str">
        <f>LFAT!D162</f>
        <v>N</v>
      </c>
      <c r="L2971" s="19">
        <f>LFAT!F162</f>
        <v>0.1</v>
      </c>
      <c r="M2971" s="16" t="str">
        <f>LFAT!G162</f>
        <v>R</v>
      </c>
      <c r="N2971" s="19">
        <f>LFAT!I162</f>
        <v>0.1</v>
      </c>
      <c r="O2971" s="18">
        <f>LFAT!J162</f>
        <v>0.01</v>
      </c>
      <c r="P2971" s="18">
        <f t="shared" si="138"/>
        <v>3.9025000000000002E-3</v>
      </c>
      <c r="Q2971" s="18">
        <f t="shared" si="139"/>
        <v>1.1295421087836675E-2</v>
      </c>
      <c r="R2971" s="18">
        <f t="shared" si="140"/>
        <v>3.0765292968804418E-3</v>
      </c>
    </row>
    <row r="2972" spans="1:18" ht="18" customHeight="1" x14ac:dyDescent="0.2">
      <c r="A2972" s="16" t="str">
        <f>'Limiting Factor Scores'!A272</f>
        <v>UGR18</v>
      </c>
      <c r="B2972" s="16" t="str">
        <f>'Limiting Factor Scores'!B272</f>
        <v>Upper Grande Ronde</v>
      </c>
      <c r="C2972" s="16" t="str">
        <f>'Limiting Factor Scores'!C272</f>
        <v>Altered Flow Timing</v>
      </c>
      <c r="D2972" s="18">
        <f>'Limiting Factor Scores'!D272</f>
        <v>0.65110000000000001</v>
      </c>
      <c r="E2972" s="19">
        <f>'Limiting Factor Scores'!E272</f>
        <v>1.44</v>
      </c>
      <c r="F2972" s="18">
        <f>'Limiting Factor Scores'!F272</f>
        <v>0.19900000000000001</v>
      </c>
      <c r="G2972" s="18">
        <f>'Limiting Factor Scores'!G272</f>
        <v>0.67931123287565276</v>
      </c>
      <c r="H2972" s="18">
        <f>'Limiting Factor Scores'!H272</f>
        <v>0.18905028005493138</v>
      </c>
      <c r="I2972" s="17">
        <f>LFAT!A8</f>
        <v>1</v>
      </c>
      <c r="J2972" s="16" t="str">
        <f>LFAT!B8</f>
        <v>Protect Land (Easement and Acquisition)</v>
      </c>
      <c r="K2972" s="16" t="str">
        <f>LFAT!D8</f>
        <v>I</v>
      </c>
      <c r="L2972" s="19">
        <f>LFAT!F8</f>
        <v>0.5</v>
      </c>
      <c r="M2972" s="16" t="str">
        <f>LFAT!G8</f>
        <v>CD</v>
      </c>
      <c r="N2972" s="19">
        <f>LFAT!I8</f>
        <v>0.5</v>
      </c>
      <c r="O2972" s="18">
        <f>LFAT!J8</f>
        <v>0.25</v>
      </c>
      <c r="P2972" s="18">
        <f t="shared" si="138"/>
        <v>4.9750000000000003E-2</v>
      </c>
      <c r="Q2972" s="18">
        <f t="shared" si="139"/>
        <v>0.16982780821891319</v>
      </c>
      <c r="R2972" s="18">
        <f t="shared" si="140"/>
        <v>4.7262570013732845E-2</v>
      </c>
    </row>
    <row r="2973" spans="1:18" ht="18" customHeight="1" x14ac:dyDescent="0.2">
      <c r="A2973" s="16" t="str">
        <f>'Limiting Factor Scores'!A273</f>
        <v>UGR18</v>
      </c>
      <c r="B2973" s="16" t="str">
        <f>'Limiting Factor Scores'!B273</f>
        <v>Upper Grande Ronde</v>
      </c>
      <c r="C2973" s="16" t="str">
        <f>'Limiting Factor Scores'!C273</f>
        <v>Altered Primary Productivity</v>
      </c>
      <c r="D2973" s="18">
        <f>'Limiting Factor Scores'!D273</f>
        <v>0.65110000000000001</v>
      </c>
      <c r="E2973" s="19">
        <f>'Limiting Factor Scores'!E273</f>
        <v>1.59</v>
      </c>
      <c r="F2973" s="18">
        <f>'Limiting Factor Scores'!F273</f>
        <v>0.23275000000000001</v>
      </c>
      <c r="G2973" s="18">
        <f>'Limiting Factor Scores'!G273</f>
        <v>0.55096895864175477</v>
      </c>
      <c r="H2973" s="18">
        <f>'Limiting Factor Scores'!H273</f>
        <v>0.15778928310199553</v>
      </c>
      <c r="I2973" s="17">
        <f>LFAT!A15</f>
        <v>1</v>
      </c>
      <c r="J2973" s="16" t="str">
        <f>LFAT!B15</f>
        <v>Protect Land (Easement and Acquisition)</v>
      </c>
      <c r="K2973" s="16" t="str">
        <f>LFAT!D15</f>
        <v>I</v>
      </c>
      <c r="L2973" s="19">
        <f>LFAT!F15</f>
        <v>0.5</v>
      </c>
      <c r="M2973" s="16" t="str">
        <f>LFAT!G15</f>
        <v>CD</v>
      </c>
      <c r="N2973" s="19">
        <f>LFAT!I15</f>
        <v>0.5</v>
      </c>
      <c r="O2973" s="18">
        <f>LFAT!J15</f>
        <v>0.25</v>
      </c>
      <c r="P2973" s="18">
        <f t="shared" si="138"/>
        <v>5.8187500000000003E-2</v>
      </c>
      <c r="Q2973" s="18">
        <f t="shared" si="139"/>
        <v>0.13774223966043869</v>
      </c>
      <c r="R2973" s="18">
        <f t="shared" si="140"/>
        <v>3.9447320775498881E-2</v>
      </c>
    </row>
    <row r="2974" spans="1:18" ht="18" customHeight="1" x14ac:dyDescent="0.2">
      <c r="A2974" s="16" t="str">
        <f>'Limiting Factor Scores'!A274</f>
        <v>UGR18</v>
      </c>
      <c r="B2974" s="16" t="str">
        <f>'Limiting Factor Scores'!B274</f>
        <v>Upper Grande Ronde</v>
      </c>
      <c r="C2974" s="16" t="str">
        <f>'Limiting Factor Scores'!C274</f>
        <v>Anthropogenic Barriers</v>
      </c>
      <c r="D2974" s="18">
        <f>'Limiting Factor Scores'!D274</f>
        <v>0.65110000000000001</v>
      </c>
      <c r="E2974" s="19">
        <f>'Limiting Factor Scores'!E274</f>
        <v>1.59</v>
      </c>
      <c r="F2974" s="18">
        <f>'Limiting Factor Scores'!F274</f>
        <v>0.23275000000000001</v>
      </c>
      <c r="G2974" s="18">
        <f>'Limiting Factor Scores'!G274</f>
        <v>0.80426313607680744</v>
      </c>
      <c r="H2974" s="18">
        <f>'Limiting Factor Scores'!H274</f>
        <v>0.25472301637466122</v>
      </c>
      <c r="I2974" s="17">
        <f>LFAT!A2</f>
        <v>1</v>
      </c>
      <c r="J2974" s="16" t="str">
        <f>LFAT!B2</f>
        <v>Protect Land (Easement and Acquisition)</v>
      </c>
      <c r="K2974" s="16" t="str">
        <f>LFAT!D2</f>
        <v>I</v>
      </c>
      <c r="L2974" s="19">
        <f>LFAT!F2</f>
        <v>0.5</v>
      </c>
      <c r="M2974" s="16" t="str">
        <f>LFAT!G2</f>
        <v>CD</v>
      </c>
      <c r="N2974" s="19">
        <f>LFAT!I2</f>
        <v>0.5</v>
      </c>
      <c r="O2974" s="18">
        <f>LFAT!J2</f>
        <v>0.25</v>
      </c>
      <c r="P2974" s="18">
        <f t="shared" si="138"/>
        <v>5.8187500000000003E-2</v>
      </c>
      <c r="Q2974" s="18">
        <f t="shared" si="139"/>
        <v>0.20106578401920186</v>
      </c>
      <c r="R2974" s="18">
        <f t="shared" si="140"/>
        <v>6.3680754093665304E-2</v>
      </c>
    </row>
    <row r="2975" spans="1:18" ht="18" customHeight="1" x14ac:dyDescent="0.2">
      <c r="A2975" s="16" t="str">
        <f>'Limiting Factor Scores'!A275</f>
        <v>UGR18</v>
      </c>
      <c r="B2975" s="16" t="str">
        <f>'Limiting Factor Scores'!B275</f>
        <v>Upper Grande Ronde</v>
      </c>
      <c r="C2975" s="16" t="str">
        <f>'Limiting Factor Scores'!C275</f>
        <v>Channel and Habitat Structure</v>
      </c>
      <c r="D2975" s="18">
        <f>'Limiting Factor Scores'!D275</f>
        <v>0.65110000000000001</v>
      </c>
      <c r="E2975" s="19">
        <f>'Limiting Factor Scores'!E275</f>
        <v>2.35</v>
      </c>
      <c r="F2975" s="18">
        <f>'Limiting Factor Scores'!F275</f>
        <v>0.40375</v>
      </c>
      <c r="G2975" s="18">
        <f>'Limiting Factor Scores'!G275</f>
        <v>2.2908255889477238</v>
      </c>
      <c r="H2975" s="18">
        <f>'Limiting Factor Scores'!H275</f>
        <v>0.69350050386396811</v>
      </c>
      <c r="I2975" s="17">
        <f>LFAT!A6</f>
        <v>1</v>
      </c>
      <c r="J2975" s="16" t="str">
        <f>LFAT!B6</f>
        <v>Protect Land (Easement and Acquisition)</v>
      </c>
      <c r="K2975" s="16" t="str">
        <f>LFAT!D6</f>
        <v>I</v>
      </c>
      <c r="L2975" s="19">
        <f>LFAT!F6</f>
        <v>0.5</v>
      </c>
      <c r="M2975" s="16" t="str">
        <f>LFAT!G6</f>
        <v>CD</v>
      </c>
      <c r="N2975" s="19">
        <f>LFAT!I6</f>
        <v>0.5</v>
      </c>
      <c r="O2975" s="18">
        <f>LFAT!J6</f>
        <v>0.25</v>
      </c>
      <c r="P2975" s="18">
        <f t="shared" si="138"/>
        <v>0.1009375</v>
      </c>
      <c r="Q2975" s="18">
        <f t="shared" si="139"/>
        <v>0.57270639723693095</v>
      </c>
      <c r="R2975" s="18">
        <f t="shared" si="140"/>
        <v>0.17337512596599203</v>
      </c>
    </row>
    <row r="2976" spans="1:18" ht="18" customHeight="1" x14ac:dyDescent="0.2">
      <c r="A2976" s="16" t="str">
        <f>'Limiting Factor Scores'!A276</f>
        <v>UGR18</v>
      </c>
      <c r="B2976" s="16" t="str">
        <f>'Limiting Factor Scores'!B276</f>
        <v>Upper Grande Ronde</v>
      </c>
      <c r="C2976" s="16" t="str">
        <f>'Limiting Factor Scores'!C276</f>
        <v>Decreased Sediment Quantity</v>
      </c>
      <c r="D2976" s="18">
        <f>'Limiting Factor Scores'!D276</f>
        <v>0.65110000000000001</v>
      </c>
      <c r="E2976" s="19">
        <f>'Limiting Factor Scores'!E276</f>
        <v>2.09</v>
      </c>
      <c r="F2976" s="18">
        <f>'Limiting Factor Scores'!F276</f>
        <v>0.34525</v>
      </c>
      <c r="G2976" s="18">
        <f>'Limiting Factor Scores'!G276</f>
        <v>1.1641028527749109</v>
      </c>
      <c r="H2976" s="18">
        <f>'Limiting Factor Scores'!H276</f>
        <v>0.34677419742969451</v>
      </c>
      <c r="I2976" s="17">
        <f>LFAT!A9</f>
        <v>1</v>
      </c>
      <c r="J2976" s="16" t="str">
        <f>LFAT!B9</f>
        <v>Protect Land (Easement and Acquisition)</v>
      </c>
      <c r="K2976" s="16" t="str">
        <f>LFAT!D9</f>
        <v>I</v>
      </c>
      <c r="L2976" s="19">
        <f>LFAT!F9</f>
        <v>0.5</v>
      </c>
      <c r="M2976" s="16" t="str">
        <f>LFAT!G9</f>
        <v>CD</v>
      </c>
      <c r="N2976" s="19">
        <f>LFAT!I9</f>
        <v>0.5</v>
      </c>
      <c r="O2976" s="18">
        <f>LFAT!J9</f>
        <v>0.25</v>
      </c>
      <c r="P2976" s="18">
        <f t="shared" si="138"/>
        <v>8.63125E-2</v>
      </c>
      <c r="Q2976" s="18">
        <f t="shared" si="139"/>
        <v>0.29102571319372772</v>
      </c>
      <c r="R2976" s="18">
        <f t="shared" si="140"/>
        <v>8.6693549357423627E-2</v>
      </c>
    </row>
    <row r="2977" spans="1:18" ht="18" customHeight="1" x14ac:dyDescent="0.2">
      <c r="A2977" s="16" t="str">
        <f>'Limiting Factor Scores'!A277</f>
        <v>UGR18</v>
      </c>
      <c r="B2977" s="16" t="str">
        <f>'Limiting Factor Scores'!B277</f>
        <v>Upper Grande Ronde</v>
      </c>
      <c r="C2977" s="16" t="str">
        <f>'Limiting Factor Scores'!C277</f>
        <v>Decreased Water Quantity</v>
      </c>
      <c r="D2977" s="18">
        <f>'Limiting Factor Scores'!D277</f>
        <v>0.65110000000000001</v>
      </c>
      <c r="E2977" s="19">
        <f>'Limiting Factor Scores'!E277</f>
        <v>1.59</v>
      </c>
      <c r="F2977" s="18">
        <f>'Limiting Factor Scores'!F277</f>
        <v>0.23275000000000001</v>
      </c>
      <c r="G2977" s="18">
        <f>'Limiting Factor Scores'!G277</f>
        <v>1.1354939839231928</v>
      </c>
      <c r="H2977" s="18">
        <f>'Limiting Factor Scores'!H277</f>
        <v>0.3281783279747929</v>
      </c>
      <c r="I2977" s="17">
        <f>LFAT!A7</f>
        <v>1</v>
      </c>
      <c r="J2977" s="16" t="str">
        <f>LFAT!B7</f>
        <v>Protect Land (Easement and Acquisition)</v>
      </c>
      <c r="K2977" s="16" t="str">
        <f>LFAT!D7</f>
        <v>I</v>
      </c>
      <c r="L2977" s="19">
        <f>LFAT!F7</f>
        <v>0.5</v>
      </c>
      <c r="M2977" s="16" t="str">
        <f>LFAT!G7</f>
        <v>CD</v>
      </c>
      <c r="N2977" s="19">
        <f>LFAT!I7</f>
        <v>0.5</v>
      </c>
      <c r="O2977" s="18">
        <f>LFAT!J7</f>
        <v>0.25</v>
      </c>
      <c r="P2977" s="18">
        <f t="shared" si="138"/>
        <v>5.8187500000000003E-2</v>
      </c>
      <c r="Q2977" s="18">
        <f t="shared" si="139"/>
        <v>0.2838734959807982</v>
      </c>
      <c r="R2977" s="18">
        <f t="shared" si="140"/>
        <v>8.2044581993698226E-2</v>
      </c>
    </row>
    <row r="2978" spans="1:18" ht="18" customHeight="1" x14ac:dyDescent="0.2">
      <c r="A2978" s="16" t="str">
        <f>'Limiting Factor Scores'!A278</f>
        <v>UGR18</v>
      </c>
      <c r="B2978" s="16" t="str">
        <f>'Limiting Factor Scores'!B278</f>
        <v>Upper Grande Ronde</v>
      </c>
      <c r="C2978" s="16" t="str">
        <f>'Limiting Factor Scores'!C278</f>
        <v>Floodplain Condition</v>
      </c>
      <c r="D2978" s="18">
        <f>'Limiting Factor Scores'!D278</f>
        <v>0.65110000000000001</v>
      </c>
      <c r="E2978" s="19">
        <f>'Limiting Factor Scores'!E278</f>
        <v>1.74</v>
      </c>
      <c r="F2978" s="18">
        <f>'Limiting Factor Scores'!F278</f>
        <v>0.26650000000000001</v>
      </c>
      <c r="G2978" s="18">
        <f>'Limiting Factor Scores'!G278</f>
        <v>1.0547424690029366</v>
      </c>
      <c r="H2978" s="18">
        <f>'Limiting Factor Scores'!H278</f>
        <v>0.29946753860723441</v>
      </c>
      <c r="I2978" s="17">
        <f>LFAT!A4</f>
        <v>1</v>
      </c>
      <c r="J2978" s="16" t="str">
        <f>LFAT!B4</f>
        <v>Protect Land (Easement and Acquisition)</v>
      </c>
      <c r="K2978" s="16" t="str">
        <f>LFAT!D4</f>
        <v>I</v>
      </c>
      <c r="L2978" s="19">
        <f>LFAT!F4</f>
        <v>0.5</v>
      </c>
      <c r="M2978" s="16" t="str">
        <f>LFAT!G4</f>
        <v>CD</v>
      </c>
      <c r="N2978" s="19">
        <f>LFAT!I4</f>
        <v>0.5</v>
      </c>
      <c r="O2978" s="18">
        <f>LFAT!J4</f>
        <v>0.25</v>
      </c>
      <c r="P2978" s="18">
        <f t="shared" si="138"/>
        <v>6.6625000000000004E-2</v>
      </c>
      <c r="Q2978" s="18">
        <f t="shared" si="139"/>
        <v>0.26368561725073414</v>
      </c>
      <c r="R2978" s="18">
        <f t="shared" si="140"/>
        <v>7.4866884651808602E-2</v>
      </c>
    </row>
    <row r="2979" spans="1:18" ht="18" customHeight="1" x14ac:dyDescent="0.2">
      <c r="A2979" s="16" t="str">
        <f>'Limiting Factor Scores'!A279</f>
        <v>UGR18</v>
      </c>
      <c r="B2979" s="16" t="str">
        <f>'Limiting Factor Scores'!B279</f>
        <v>Upper Grande Ronde</v>
      </c>
      <c r="C2979" s="16" t="str">
        <f>'Limiting Factor Scores'!C279</f>
        <v>Increased Sediment Quantity</v>
      </c>
      <c r="D2979" s="18">
        <f>'Limiting Factor Scores'!D279</f>
        <v>0.65110000000000001</v>
      </c>
      <c r="E2979" s="19">
        <f>'Limiting Factor Scores'!E279</f>
        <v>2.4900000000000002</v>
      </c>
      <c r="F2979" s="18">
        <f>'Limiting Factor Scores'!F279</f>
        <v>0.43525000000000003</v>
      </c>
      <c r="G2979" s="18">
        <f>'Limiting Factor Scores'!G279</f>
        <v>1.0303297067618633</v>
      </c>
      <c r="H2979" s="18">
        <f>'Limiting Factor Scores'!H279</f>
        <v>0.33897644934437615</v>
      </c>
      <c r="I2979" s="17">
        <f>LFAT!A10</f>
        <v>1</v>
      </c>
      <c r="J2979" s="16" t="str">
        <f>LFAT!B10</f>
        <v>Protect Land (Easement and Acquisition)</v>
      </c>
      <c r="K2979" s="16" t="str">
        <f>LFAT!D10</f>
        <v>I</v>
      </c>
      <c r="L2979" s="19">
        <f>LFAT!F10</f>
        <v>0.5</v>
      </c>
      <c r="M2979" s="16" t="str">
        <f>LFAT!G10</f>
        <v>CD</v>
      </c>
      <c r="N2979" s="19">
        <f>LFAT!I10</f>
        <v>0.5</v>
      </c>
      <c r="O2979" s="18">
        <f>LFAT!J10</f>
        <v>0.25</v>
      </c>
      <c r="P2979" s="18">
        <f t="shared" si="138"/>
        <v>0.10881250000000001</v>
      </c>
      <c r="Q2979" s="18">
        <f t="shared" si="139"/>
        <v>0.25758242669046583</v>
      </c>
      <c r="R2979" s="18">
        <f t="shared" si="140"/>
        <v>8.4744112336094038E-2</v>
      </c>
    </row>
    <row r="2980" spans="1:18" ht="18" customHeight="1" x14ac:dyDescent="0.2">
      <c r="A2980" s="16" t="str">
        <f>'Limiting Factor Scores'!A280</f>
        <v>UGR18</v>
      </c>
      <c r="B2980" s="16" t="str">
        <f>'Limiting Factor Scores'!B280</f>
        <v>Upper Grande Ronde</v>
      </c>
      <c r="C2980" s="16" t="str">
        <f>'Limiting Factor Scores'!C280</f>
        <v>Non-Native Species Interactions and Competition</v>
      </c>
      <c r="D2980" s="18">
        <f>'Limiting Factor Scores'!D280</f>
        <v>0.65110000000000001</v>
      </c>
      <c r="E2980" s="19">
        <f>'Limiting Factor Scores'!E280</f>
        <v>1.26</v>
      </c>
      <c r="F2980" s="18">
        <f>'Limiting Factor Scores'!F280</f>
        <v>0.1585</v>
      </c>
      <c r="G2980" s="18">
        <f>'Limiting Factor Scores'!G280</f>
        <v>0.41500881459862887</v>
      </c>
      <c r="H2980" s="18">
        <f>'Limiting Factor Scores'!H280</f>
        <v>0.1463956493487395</v>
      </c>
      <c r="I2980" s="17">
        <f>LFAT!A16</f>
        <v>1</v>
      </c>
      <c r="J2980" s="16" t="str">
        <f>LFAT!B16</f>
        <v>Protect Land (Easement and Acquisition)</v>
      </c>
      <c r="K2980" s="16" t="str">
        <f>LFAT!D16</f>
        <v>I</v>
      </c>
      <c r="L2980" s="19">
        <f>LFAT!F16</f>
        <v>0.5</v>
      </c>
      <c r="M2980" s="16" t="str">
        <f>LFAT!G16</f>
        <v>R</v>
      </c>
      <c r="N2980" s="19">
        <f>LFAT!I16</f>
        <v>0.1</v>
      </c>
      <c r="O2980" s="18">
        <f>LFAT!J16</f>
        <v>0.05</v>
      </c>
      <c r="P2980" s="18">
        <f t="shared" si="138"/>
        <v>7.9249999999999998E-3</v>
      </c>
      <c r="Q2980" s="18">
        <f t="shared" si="139"/>
        <v>2.0750440729931444E-2</v>
      </c>
      <c r="R2980" s="18">
        <f t="shared" si="140"/>
        <v>7.3197824674369749E-3</v>
      </c>
    </row>
    <row r="2981" spans="1:18" ht="18" customHeight="1" x14ac:dyDescent="0.2">
      <c r="A2981" s="16" t="str">
        <f>'Limiting Factor Scores'!A281</f>
        <v>UGR18</v>
      </c>
      <c r="B2981" s="16" t="str">
        <f>'Limiting Factor Scores'!B281</f>
        <v>Upper Grande Ronde</v>
      </c>
      <c r="C2981" s="16" t="str">
        <f>'Limiting Factor Scores'!C281</f>
        <v>Predation</v>
      </c>
      <c r="D2981" s="18">
        <f>'Limiting Factor Scores'!D281</f>
        <v>0.65110000000000001</v>
      </c>
      <c r="E2981" s="19">
        <f>'Limiting Factor Scores'!E281</f>
        <v>1</v>
      </c>
      <c r="F2981" s="18">
        <f>'Limiting Factor Scores'!F281</f>
        <v>0.1</v>
      </c>
      <c r="G2981" s="18">
        <f>'Limiting Factor Scores'!G281</f>
        <v>0.34973371438803003</v>
      </c>
      <c r="H2981" s="18">
        <f>'Limiting Factor Scores'!H281</f>
        <v>0.10692922288216369</v>
      </c>
      <c r="I2981" s="17">
        <f>LFAT!A14</f>
        <v>1</v>
      </c>
      <c r="J2981" s="16" t="str">
        <f>LFAT!B14</f>
        <v>Protect Land (Easement and Acquisition)</v>
      </c>
      <c r="K2981" s="16" t="str">
        <f>LFAT!D14</f>
        <v>I</v>
      </c>
      <c r="L2981" s="19">
        <f>LFAT!F14</f>
        <v>0.5</v>
      </c>
      <c r="M2981" s="16" t="str">
        <f>LFAT!G14</f>
        <v>R</v>
      </c>
      <c r="N2981" s="19">
        <f>LFAT!I14</f>
        <v>0.1</v>
      </c>
      <c r="O2981" s="18">
        <f>LFAT!J14</f>
        <v>0.05</v>
      </c>
      <c r="P2981" s="18">
        <f t="shared" si="138"/>
        <v>5.000000000000001E-3</v>
      </c>
      <c r="Q2981" s="18">
        <f t="shared" si="139"/>
        <v>1.7486685719401502E-2</v>
      </c>
      <c r="R2981" s="18">
        <f t="shared" si="140"/>
        <v>5.3464611441081849E-3</v>
      </c>
    </row>
    <row r="2982" spans="1:18" ht="18" customHeight="1" x14ac:dyDescent="0.2">
      <c r="A2982" s="16" t="str">
        <f>'Limiting Factor Scores'!A282</f>
        <v>UGR18</v>
      </c>
      <c r="B2982" s="16" t="str">
        <f>'Limiting Factor Scores'!B282</f>
        <v>Upper Grande Ronde</v>
      </c>
      <c r="C2982" s="16" t="str">
        <f>'Limiting Factor Scores'!C282</f>
        <v>Riparian Condition</v>
      </c>
      <c r="D2982" s="18">
        <f>'Limiting Factor Scores'!D282</f>
        <v>0.65110000000000001</v>
      </c>
      <c r="E2982" s="19">
        <f>'Limiting Factor Scores'!E282</f>
        <v>2.5499999999999998</v>
      </c>
      <c r="F2982" s="18">
        <f>'Limiting Factor Scores'!F282</f>
        <v>0.44874999999999998</v>
      </c>
      <c r="G2982" s="18">
        <f>'Limiting Factor Scores'!G282</f>
        <v>1.813609983286155</v>
      </c>
      <c r="H2982" s="18">
        <f>'Limiting Factor Scores'!H282</f>
        <v>0.58559358479241186</v>
      </c>
      <c r="I2982" s="17">
        <f>LFAT!A3</f>
        <v>1</v>
      </c>
      <c r="J2982" s="16" t="str">
        <f>LFAT!B3</f>
        <v>Protect Land (Easement and Acquisition)</v>
      </c>
      <c r="K2982" s="16" t="str">
        <f>LFAT!D3</f>
        <v>I</v>
      </c>
      <c r="L2982" s="19">
        <f>LFAT!F3</f>
        <v>0.5</v>
      </c>
      <c r="M2982" s="16" t="str">
        <f>LFAT!G3</f>
        <v>C</v>
      </c>
      <c r="N2982" s="19">
        <f>LFAT!I3</f>
        <v>1</v>
      </c>
      <c r="O2982" s="18">
        <f>LFAT!J3</f>
        <v>0.5</v>
      </c>
      <c r="P2982" s="18">
        <f t="shared" si="138"/>
        <v>0.22437499999999999</v>
      </c>
      <c r="Q2982" s="18">
        <f t="shared" si="139"/>
        <v>0.90680499164307748</v>
      </c>
      <c r="R2982" s="18">
        <f t="shared" si="140"/>
        <v>0.29279679239620593</v>
      </c>
    </row>
    <row r="2983" spans="1:18" ht="18" customHeight="1" x14ac:dyDescent="0.2">
      <c r="A2983" s="16" t="str">
        <f>'Limiting Factor Scores'!A283</f>
        <v>UGR18</v>
      </c>
      <c r="B2983" s="16" t="str">
        <f>'Limiting Factor Scores'!B283</f>
        <v>Upper Grande Ronde</v>
      </c>
      <c r="C2983" s="16" t="str">
        <f>'Limiting Factor Scores'!C283</f>
        <v>Side Channel and Wetland Habitat</v>
      </c>
      <c r="D2983" s="18">
        <f>'Limiting Factor Scores'!D283</f>
        <v>0.65110000000000001</v>
      </c>
      <c r="E2983" s="19">
        <f>'Limiting Factor Scores'!E283</f>
        <v>2.17</v>
      </c>
      <c r="F2983" s="18">
        <f>'Limiting Factor Scores'!F283</f>
        <v>0.36325000000000002</v>
      </c>
      <c r="G2983" s="18">
        <f>'Limiting Factor Scores'!G283</f>
        <v>1.8177642331659793</v>
      </c>
      <c r="H2983" s="18">
        <f>'Limiting Factor Scores'!H283</f>
        <v>0.52982083531089341</v>
      </c>
      <c r="I2983" s="17">
        <f>LFAT!A5</f>
        <v>1</v>
      </c>
      <c r="J2983" s="16" t="str">
        <f>LFAT!B5</f>
        <v>Protect Land (Easement and Acquisition)</v>
      </c>
      <c r="K2983" s="16" t="str">
        <f>LFAT!D5</f>
        <v>I</v>
      </c>
      <c r="L2983" s="19">
        <f>LFAT!F5</f>
        <v>0.5</v>
      </c>
      <c r="M2983" s="16" t="str">
        <f>LFAT!G5</f>
        <v>CD</v>
      </c>
      <c r="N2983" s="19">
        <f>LFAT!I5</f>
        <v>0.5</v>
      </c>
      <c r="O2983" s="18">
        <f>LFAT!J5</f>
        <v>0.25</v>
      </c>
      <c r="P2983" s="18">
        <f t="shared" si="138"/>
        <v>9.0812500000000004E-2</v>
      </c>
      <c r="Q2983" s="18">
        <f t="shared" si="139"/>
        <v>0.45444105829149484</v>
      </c>
      <c r="R2983" s="18">
        <f t="shared" si="140"/>
        <v>0.13245520882772335</v>
      </c>
    </row>
    <row r="2984" spans="1:18" ht="18" customHeight="1" x14ac:dyDescent="0.2">
      <c r="A2984" s="16" t="str">
        <f>'Limiting Factor Scores'!A284</f>
        <v>UGR18</v>
      </c>
      <c r="B2984" s="16" t="str">
        <f>'Limiting Factor Scores'!B284</f>
        <v>Upper Grande Ronde</v>
      </c>
      <c r="C2984" s="16" t="str">
        <f>'Limiting Factor Scores'!C284</f>
        <v>Summer Water Temperature</v>
      </c>
      <c r="D2984" s="18">
        <f>'Limiting Factor Scores'!D284</f>
        <v>0.65110000000000001</v>
      </c>
      <c r="E2984" s="19">
        <f>'Limiting Factor Scores'!E284</f>
        <v>1.82</v>
      </c>
      <c r="F2984" s="18">
        <f>'Limiting Factor Scores'!F284</f>
        <v>0.28449999999999998</v>
      </c>
      <c r="G2984" s="18">
        <f>'Limiting Factor Scores'!G284</f>
        <v>1.2331554956878232</v>
      </c>
      <c r="H2984" s="18">
        <f>'Limiting Factor Scores'!H284</f>
        <v>0.38590357497195577</v>
      </c>
      <c r="I2984" s="17">
        <f>LFAT!A11</f>
        <v>1</v>
      </c>
      <c r="J2984" s="16" t="str">
        <f>LFAT!B11</f>
        <v>Protect Land (Easement and Acquisition)</v>
      </c>
      <c r="K2984" s="16" t="str">
        <f>LFAT!D11</f>
        <v>I</v>
      </c>
      <c r="L2984" s="19">
        <f>LFAT!F11</f>
        <v>0.5</v>
      </c>
      <c r="M2984" s="16" t="str">
        <f>LFAT!G11</f>
        <v>R</v>
      </c>
      <c r="N2984" s="19">
        <f>LFAT!I11</f>
        <v>0.1</v>
      </c>
      <c r="O2984" s="18">
        <f>LFAT!J11</f>
        <v>0.05</v>
      </c>
      <c r="P2984" s="18">
        <f t="shared" si="138"/>
        <v>1.4225E-2</v>
      </c>
      <c r="Q2984" s="18">
        <f t="shared" si="139"/>
        <v>6.1657774784391162E-2</v>
      </c>
      <c r="R2984" s="18">
        <f t="shared" si="140"/>
        <v>1.9295178748597791E-2</v>
      </c>
    </row>
    <row r="2985" spans="1:18" ht="18" customHeight="1" x14ac:dyDescent="0.2">
      <c r="A2985" s="16" t="str">
        <f>'Limiting Factor Scores'!A285</f>
        <v>UGR18</v>
      </c>
      <c r="B2985" s="16" t="str">
        <f>'Limiting Factor Scores'!B285</f>
        <v>Upper Grande Ronde</v>
      </c>
      <c r="C2985" s="16" t="str">
        <f>'Limiting Factor Scores'!C285</f>
        <v>Water Quality</v>
      </c>
      <c r="D2985" s="18">
        <f>'Limiting Factor Scores'!D285</f>
        <v>0.65110000000000001</v>
      </c>
      <c r="E2985" s="19">
        <f>'Limiting Factor Scores'!E285</f>
        <v>1.26</v>
      </c>
      <c r="F2985" s="18">
        <f>'Limiting Factor Scores'!F285</f>
        <v>0.1585</v>
      </c>
      <c r="G2985" s="18">
        <f>'Limiting Factor Scores'!G285</f>
        <v>0.60076764480502753</v>
      </c>
      <c r="H2985" s="18">
        <f>'Limiting Factor Scores'!H285</f>
        <v>0.16676277826341229</v>
      </c>
      <c r="I2985" s="17">
        <f>LFAT!A13</f>
        <v>1</v>
      </c>
      <c r="J2985" s="16" t="str">
        <f>LFAT!B13</f>
        <v>Protect Land (Easement and Acquisition)</v>
      </c>
      <c r="K2985" s="16" t="str">
        <f>LFAT!D13</f>
        <v>I</v>
      </c>
      <c r="L2985" s="19">
        <f>LFAT!F13</f>
        <v>0.5</v>
      </c>
      <c r="M2985" s="16" t="str">
        <f>LFAT!G13</f>
        <v>CD</v>
      </c>
      <c r="N2985" s="19">
        <f>LFAT!I13</f>
        <v>0.5</v>
      </c>
      <c r="O2985" s="18">
        <f>LFAT!J13</f>
        <v>0.25</v>
      </c>
      <c r="P2985" s="18">
        <f t="shared" si="138"/>
        <v>3.9625E-2</v>
      </c>
      <c r="Q2985" s="18">
        <f t="shared" si="139"/>
        <v>0.15019191120125688</v>
      </c>
      <c r="R2985" s="18">
        <f t="shared" si="140"/>
        <v>4.1690694565853073E-2</v>
      </c>
    </row>
    <row r="2986" spans="1:18" ht="18" customHeight="1" x14ac:dyDescent="0.2">
      <c r="A2986" s="16" t="str">
        <f>'Limiting Factor Scores'!A286</f>
        <v>UGR18</v>
      </c>
      <c r="B2986" s="16" t="str">
        <f>'Limiting Factor Scores'!B286</f>
        <v>Upper Grande Ronde</v>
      </c>
      <c r="C2986" s="16" t="str">
        <f>'Limiting Factor Scores'!C286</f>
        <v>Winter Water Temperature</v>
      </c>
      <c r="D2986" s="18">
        <f>'Limiting Factor Scores'!D286</f>
        <v>0.65110000000000001</v>
      </c>
      <c r="E2986" s="19">
        <f>'Limiting Factor Scores'!E286</f>
        <v>1.26</v>
      </c>
      <c r="F2986" s="18">
        <f>'Limiting Factor Scores'!F286</f>
        <v>0.1585</v>
      </c>
      <c r="G2986" s="18">
        <f>'Limiting Factor Scores'!G286</f>
        <v>0.49461974180045709</v>
      </c>
      <c r="H2986" s="18">
        <f>'Limiting Factor Scores'!H286</f>
        <v>0.13471938005951647</v>
      </c>
      <c r="I2986" s="17">
        <f>LFAT!A12</f>
        <v>1</v>
      </c>
      <c r="J2986" s="16" t="str">
        <f>LFAT!B12</f>
        <v>Protect Land (Easement and Acquisition)</v>
      </c>
      <c r="K2986" s="16" t="str">
        <f>LFAT!D12</f>
        <v>I</v>
      </c>
      <c r="L2986" s="19">
        <f>LFAT!F12</f>
        <v>0.5</v>
      </c>
      <c r="M2986" s="16" t="str">
        <f>LFAT!G12</f>
        <v>R</v>
      </c>
      <c r="N2986" s="19">
        <f>LFAT!I12</f>
        <v>0.1</v>
      </c>
      <c r="O2986" s="18">
        <f>LFAT!J12</f>
        <v>0.05</v>
      </c>
      <c r="P2986" s="18">
        <f t="shared" si="138"/>
        <v>7.9249999999999998E-3</v>
      </c>
      <c r="Q2986" s="18">
        <f t="shared" si="139"/>
        <v>2.4730987090022857E-2</v>
      </c>
      <c r="R2986" s="18">
        <f t="shared" si="140"/>
        <v>6.7359690029758241E-3</v>
      </c>
    </row>
    <row r="2987" spans="1:18" ht="18" customHeight="1" x14ac:dyDescent="0.2">
      <c r="A2987" s="16" t="str">
        <f>'Limiting Factor Scores'!A272</f>
        <v>UGR18</v>
      </c>
      <c r="B2987" s="16" t="str">
        <f>'Limiting Factor Scores'!B272</f>
        <v>Upper Grande Ronde</v>
      </c>
      <c r="C2987" s="16" t="str">
        <f>'Limiting Factor Scores'!C272</f>
        <v>Altered Flow Timing</v>
      </c>
      <c r="D2987" s="18">
        <f>'Limiting Factor Scores'!D272</f>
        <v>0.65110000000000001</v>
      </c>
      <c r="E2987" s="19">
        <f>'Limiting Factor Scores'!E272</f>
        <v>1.44</v>
      </c>
      <c r="F2987" s="18">
        <f>'Limiting Factor Scores'!F272</f>
        <v>0.19900000000000001</v>
      </c>
      <c r="G2987" s="18">
        <f>'Limiting Factor Scores'!G272</f>
        <v>0.67931123287565276</v>
      </c>
      <c r="H2987" s="18">
        <f>'Limiting Factor Scores'!H272</f>
        <v>0.18905028005493138</v>
      </c>
      <c r="I2987" s="17">
        <f>LFAT!A23</f>
        <v>2</v>
      </c>
      <c r="J2987" s="16" t="str">
        <f>LFAT!B23</f>
        <v>Instream Complexity Improvement</v>
      </c>
      <c r="K2987" s="16" t="str">
        <f>LFAT!D23</f>
        <v>N</v>
      </c>
      <c r="L2987" s="19">
        <f>LFAT!F23</f>
        <v>0.1</v>
      </c>
      <c r="M2987" s="16" t="str">
        <f>LFAT!G23</f>
        <v>CD</v>
      </c>
      <c r="N2987" s="19">
        <f>LFAT!I23</f>
        <v>0.5</v>
      </c>
      <c r="O2987" s="18">
        <f>LFAT!J23</f>
        <v>0.05</v>
      </c>
      <c r="P2987" s="18">
        <f t="shared" si="138"/>
        <v>9.9500000000000005E-3</v>
      </c>
      <c r="Q2987" s="18">
        <f t="shared" si="139"/>
        <v>3.3965561643782637E-2</v>
      </c>
      <c r="R2987" s="18">
        <f t="shared" si="140"/>
        <v>9.452514002746569E-3</v>
      </c>
    </row>
    <row r="2988" spans="1:18" ht="18" customHeight="1" x14ac:dyDescent="0.2">
      <c r="A2988" s="16" t="str">
        <f>'Limiting Factor Scores'!A273</f>
        <v>UGR18</v>
      </c>
      <c r="B2988" s="16" t="str">
        <f>'Limiting Factor Scores'!B273</f>
        <v>Upper Grande Ronde</v>
      </c>
      <c r="C2988" s="16" t="str">
        <f>'Limiting Factor Scores'!C273</f>
        <v>Altered Primary Productivity</v>
      </c>
      <c r="D2988" s="18">
        <f>'Limiting Factor Scores'!D273</f>
        <v>0.65110000000000001</v>
      </c>
      <c r="E2988" s="19">
        <f>'Limiting Factor Scores'!E273</f>
        <v>1.59</v>
      </c>
      <c r="F2988" s="18">
        <f>'Limiting Factor Scores'!F273</f>
        <v>0.23275000000000001</v>
      </c>
      <c r="G2988" s="18">
        <f>'Limiting Factor Scores'!G273</f>
        <v>0.55096895864175477</v>
      </c>
      <c r="H2988" s="18">
        <f>'Limiting Factor Scores'!H273</f>
        <v>0.15778928310199553</v>
      </c>
      <c r="I2988" s="17">
        <f>LFAT!A30</f>
        <v>2</v>
      </c>
      <c r="J2988" s="16" t="str">
        <f>LFAT!B30</f>
        <v>Instream Complexity Improvement</v>
      </c>
      <c r="K2988" s="16" t="str">
        <f>LFAT!D30</f>
        <v>N</v>
      </c>
      <c r="L2988" s="19">
        <f>LFAT!F30</f>
        <v>0.1</v>
      </c>
      <c r="M2988" s="16" t="str">
        <f>LFAT!G30</f>
        <v>R</v>
      </c>
      <c r="N2988" s="19">
        <f>LFAT!I30</f>
        <v>0.1</v>
      </c>
      <c r="O2988" s="18">
        <f>LFAT!J30</f>
        <v>0.01</v>
      </c>
      <c r="P2988" s="18">
        <f t="shared" si="138"/>
        <v>2.3275000000000001E-3</v>
      </c>
      <c r="Q2988" s="18">
        <f t="shared" si="139"/>
        <v>5.5096895864175481E-3</v>
      </c>
      <c r="R2988" s="18">
        <f t="shared" si="140"/>
        <v>1.5778928310199553E-3</v>
      </c>
    </row>
    <row r="2989" spans="1:18" ht="18" customHeight="1" x14ac:dyDescent="0.2">
      <c r="A2989" s="16" t="str">
        <f>'Limiting Factor Scores'!A274</f>
        <v>UGR18</v>
      </c>
      <c r="B2989" s="16" t="str">
        <f>'Limiting Factor Scores'!B274</f>
        <v>Upper Grande Ronde</v>
      </c>
      <c r="C2989" s="16" t="str">
        <f>'Limiting Factor Scores'!C274</f>
        <v>Anthropogenic Barriers</v>
      </c>
      <c r="D2989" s="18">
        <f>'Limiting Factor Scores'!D274</f>
        <v>0.65110000000000001</v>
      </c>
      <c r="E2989" s="19">
        <f>'Limiting Factor Scores'!E274</f>
        <v>1.59</v>
      </c>
      <c r="F2989" s="18">
        <f>'Limiting Factor Scores'!F274</f>
        <v>0.23275000000000001</v>
      </c>
      <c r="G2989" s="18">
        <f>'Limiting Factor Scores'!G274</f>
        <v>0.80426313607680744</v>
      </c>
      <c r="H2989" s="18">
        <f>'Limiting Factor Scores'!H274</f>
        <v>0.25472301637466122</v>
      </c>
      <c r="I2989" s="17">
        <f>LFAT!A17</f>
        <v>2</v>
      </c>
      <c r="J2989" s="16" t="str">
        <f>LFAT!B17</f>
        <v>Instream Complexity Improvement</v>
      </c>
      <c r="K2989" s="16" t="str">
        <f>LFAT!D17</f>
        <v>N</v>
      </c>
      <c r="L2989" s="19">
        <f>LFAT!F17</f>
        <v>0.1</v>
      </c>
      <c r="M2989" s="16" t="str">
        <f>LFAT!G17</f>
        <v>R</v>
      </c>
      <c r="N2989" s="19">
        <f>LFAT!I17</f>
        <v>0.1</v>
      </c>
      <c r="O2989" s="18">
        <f>LFAT!J17</f>
        <v>0.01</v>
      </c>
      <c r="P2989" s="18">
        <f t="shared" si="138"/>
        <v>2.3275000000000001E-3</v>
      </c>
      <c r="Q2989" s="18">
        <f t="shared" si="139"/>
        <v>8.0426313607680749E-3</v>
      </c>
      <c r="R2989" s="18">
        <f t="shared" si="140"/>
        <v>2.5472301637466123E-3</v>
      </c>
    </row>
    <row r="2990" spans="1:18" ht="18" customHeight="1" x14ac:dyDescent="0.2">
      <c r="A2990" s="16" t="str">
        <f>'Limiting Factor Scores'!A275</f>
        <v>UGR18</v>
      </c>
      <c r="B2990" s="16" t="str">
        <f>'Limiting Factor Scores'!B275</f>
        <v>Upper Grande Ronde</v>
      </c>
      <c r="C2990" s="16" t="str">
        <f>'Limiting Factor Scores'!C275</f>
        <v>Channel and Habitat Structure</v>
      </c>
      <c r="D2990" s="18">
        <f>'Limiting Factor Scores'!D275</f>
        <v>0.65110000000000001</v>
      </c>
      <c r="E2990" s="19">
        <f>'Limiting Factor Scores'!E275</f>
        <v>2.35</v>
      </c>
      <c r="F2990" s="18">
        <f>'Limiting Factor Scores'!F275</f>
        <v>0.40375</v>
      </c>
      <c r="G2990" s="18">
        <f>'Limiting Factor Scores'!G275</f>
        <v>2.2908255889477238</v>
      </c>
      <c r="H2990" s="18">
        <f>'Limiting Factor Scores'!H275</f>
        <v>0.69350050386396811</v>
      </c>
      <c r="I2990" s="17">
        <f>LFAT!A21</f>
        <v>2</v>
      </c>
      <c r="J2990" s="16" t="str">
        <f>LFAT!B21</f>
        <v>Instream Complexity Improvement</v>
      </c>
      <c r="K2990" s="16" t="str">
        <f>LFAT!D21</f>
        <v>D</v>
      </c>
      <c r="L2990" s="19">
        <f>LFAT!F21</f>
        <v>1</v>
      </c>
      <c r="M2990" s="16" t="str">
        <f>LFAT!G21</f>
        <v>C</v>
      </c>
      <c r="N2990" s="19">
        <f>LFAT!I21</f>
        <v>1</v>
      </c>
      <c r="O2990" s="18">
        <f>LFAT!J21</f>
        <v>1</v>
      </c>
      <c r="P2990" s="18">
        <f t="shared" si="138"/>
        <v>0.40375</v>
      </c>
      <c r="Q2990" s="18">
        <f t="shared" si="139"/>
        <v>2.2908255889477238</v>
      </c>
      <c r="R2990" s="18">
        <f t="shared" si="140"/>
        <v>0.69350050386396811</v>
      </c>
    </row>
    <row r="2991" spans="1:18" ht="18" customHeight="1" x14ac:dyDescent="0.2">
      <c r="A2991" s="16" t="str">
        <f>'Limiting Factor Scores'!A276</f>
        <v>UGR18</v>
      </c>
      <c r="B2991" s="16" t="str">
        <f>'Limiting Factor Scores'!B276</f>
        <v>Upper Grande Ronde</v>
      </c>
      <c r="C2991" s="16" t="str">
        <f>'Limiting Factor Scores'!C276</f>
        <v>Decreased Sediment Quantity</v>
      </c>
      <c r="D2991" s="18">
        <f>'Limiting Factor Scores'!D276</f>
        <v>0.65110000000000001</v>
      </c>
      <c r="E2991" s="19">
        <f>'Limiting Factor Scores'!E276</f>
        <v>2.09</v>
      </c>
      <c r="F2991" s="18">
        <f>'Limiting Factor Scores'!F276</f>
        <v>0.34525</v>
      </c>
      <c r="G2991" s="18">
        <f>'Limiting Factor Scores'!G276</f>
        <v>1.1641028527749109</v>
      </c>
      <c r="H2991" s="18">
        <f>'Limiting Factor Scores'!H276</f>
        <v>0.34677419742969451</v>
      </c>
      <c r="I2991" s="17">
        <f>LFAT!A24</f>
        <v>2</v>
      </c>
      <c r="J2991" s="16" t="str">
        <f>LFAT!B24</f>
        <v>Instream Complexity Improvement</v>
      </c>
      <c r="K2991" s="16" t="str">
        <f>LFAT!D24</f>
        <v>I</v>
      </c>
      <c r="L2991" s="19">
        <f>LFAT!F24</f>
        <v>0.5</v>
      </c>
      <c r="M2991" s="16" t="str">
        <f>LFAT!G24</f>
        <v>CD</v>
      </c>
      <c r="N2991" s="19">
        <f>LFAT!I24</f>
        <v>0.5</v>
      </c>
      <c r="O2991" s="18">
        <f>LFAT!J24</f>
        <v>0.25</v>
      </c>
      <c r="P2991" s="18">
        <f t="shared" si="138"/>
        <v>8.63125E-2</v>
      </c>
      <c r="Q2991" s="18">
        <f t="shared" si="139"/>
        <v>0.29102571319372772</v>
      </c>
      <c r="R2991" s="18">
        <f t="shared" si="140"/>
        <v>8.6693549357423627E-2</v>
      </c>
    </row>
    <row r="2992" spans="1:18" ht="18" customHeight="1" x14ac:dyDescent="0.2">
      <c r="A2992" s="16" t="str">
        <f>'Limiting Factor Scores'!A277</f>
        <v>UGR18</v>
      </c>
      <c r="B2992" s="16" t="str">
        <f>'Limiting Factor Scores'!B277</f>
        <v>Upper Grande Ronde</v>
      </c>
      <c r="C2992" s="16" t="str">
        <f>'Limiting Factor Scores'!C277</f>
        <v>Decreased Water Quantity</v>
      </c>
      <c r="D2992" s="18">
        <f>'Limiting Factor Scores'!D277</f>
        <v>0.65110000000000001</v>
      </c>
      <c r="E2992" s="19">
        <f>'Limiting Factor Scores'!E277</f>
        <v>1.59</v>
      </c>
      <c r="F2992" s="18">
        <f>'Limiting Factor Scores'!F277</f>
        <v>0.23275000000000001</v>
      </c>
      <c r="G2992" s="18">
        <f>'Limiting Factor Scores'!G277</f>
        <v>1.1354939839231928</v>
      </c>
      <c r="H2992" s="18">
        <f>'Limiting Factor Scores'!H277</f>
        <v>0.3281783279747929</v>
      </c>
      <c r="I2992" s="17">
        <f>LFAT!A22</f>
        <v>2</v>
      </c>
      <c r="J2992" s="16" t="str">
        <f>LFAT!B22</f>
        <v>Instream Complexity Improvement</v>
      </c>
      <c r="K2992" s="16" t="str">
        <f>LFAT!D22</f>
        <v>N</v>
      </c>
      <c r="L2992" s="19">
        <f>LFAT!F22</f>
        <v>0.1</v>
      </c>
      <c r="M2992" s="16" t="str">
        <f>LFAT!G22</f>
        <v>R</v>
      </c>
      <c r="N2992" s="19">
        <f>LFAT!I22</f>
        <v>0.1</v>
      </c>
      <c r="O2992" s="18">
        <f>LFAT!J22</f>
        <v>0.01</v>
      </c>
      <c r="P2992" s="18">
        <f t="shared" si="138"/>
        <v>2.3275000000000001E-3</v>
      </c>
      <c r="Q2992" s="18">
        <f t="shared" si="139"/>
        <v>1.1354939839231928E-2</v>
      </c>
      <c r="R2992" s="18">
        <f t="shared" si="140"/>
        <v>3.2817832797479292E-3</v>
      </c>
    </row>
    <row r="2993" spans="1:18" ht="18" customHeight="1" x14ac:dyDescent="0.2">
      <c r="A2993" s="16" t="str">
        <f>'Limiting Factor Scores'!A278</f>
        <v>UGR18</v>
      </c>
      <c r="B2993" s="16" t="str">
        <f>'Limiting Factor Scores'!B278</f>
        <v>Upper Grande Ronde</v>
      </c>
      <c r="C2993" s="16" t="str">
        <f>'Limiting Factor Scores'!C278</f>
        <v>Floodplain Condition</v>
      </c>
      <c r="D2993" s="18">
        <f>'Limiting Factor Scores'!D278</f>
        <v>0.65110000000000001</v>
      </c>
      <c r="E2993" s="19">
        <f>'Limiting Factor Scores'!E278</f>
        <v>1.74</v>
      </c>
      <c r="F2993" s="18">
        <f>'Limiting Factor Scores'!F278</f>
        <v>0.26650000000000001</v>
      </c>
      <c r="G2993" s="18">
        <f>'Limiting Factor Scores'!G278</f>
        <v>1.0547424690029366</v>
      </c>
      <c r="H2993" s="18">
        <f>'Limiting Factor Scores'!H278</f>
        <v>0.29946753860723441</v>
      </c>
      <c r="I2993" s="17">
        <f>LFAT!A19</f>
        <v>2</v>
      </c>
      <c r="J2993" s="16" t="str">
        <f>LFAT!B19</f>
        <v>Instream Complexity Improvement</v>
      </c>
      <c r="K2993" s="16" t="str">
        <f>LFAT!D19</f>
        <v>I</v>
      </c>
      <c r="L2993" s="19">
        <f>LFAT!F19</f>
        <v>0.5</v>
      </c>
      <c r="M2993" s="16" t="str">
        <f>LFAT!G19</f>
        <v>C</v>
      </c>
      <c r="N2993" s="19">
        <f>LFAT!I19</f>
        <v>1</v>
      </c>
      <c r="O2993" s="18">
        <f>LFAT!J19</f>
        <v>0.5</v>
      </c>
      <c r="P2993" s="18">
        <f t="shared" si="138"/>
        <v>0.13325000000000001</v>
      </c>
      <c r="Q2993" s="18">
        <f t="shared" si="139"/>
        <v>0.52737123450146828</v>
      </c>
      <c r="R2993" s="18">
        <f t="shared" si="140"/>
        <v>0.1497337693036172</v>
      </c>
    </row>
    <row r="2994" spans="1:18" ht="18" customHeight="1" x14ac:dyDescent="0.2">
      <c r="A2994" s="16" t="str">
        <f>'Limiting Factor Scores'!A279</f>
        <v>UGR18</v>
      </c>
      <c r="B2994" s="16" t="str">
        <f>'Limiting Factor Scores'!B279</f>
        <v>Upper Grande Ronde</v>
      </c>
      <c r="C2994" s="16" t="str">
        <f>'Limiting Factor Scores'!C279</f>
        <v>Increased Sediment Quantity</v>
      </c>
      <c r="D2994" s="18">
        <f>'Limiting Factor Scores'!D279</f>
        <v>0.65110000000000001</v>
      </c>
      <c r="E2994" s="19">
        <f>'Limiting Factor Scores'!E279</f>
        <v>2.4900000000000002</v>
      </c>
      <c r="F2994" s="18">
        <f>'Limiting Factor Scores'!F279</f>
        <v>0.43525000000000003</v>
      </c>
      <c r="G2994" s="18">
        <f>'Limiting Factor Scores'!G279</f>
        <v>1.0303297067618633</v>
      </c>
      <c r="H2994" s="18">
        <f>'Limiting Factor Scores'!H279</f>
        <v>0.33897644934437615</v>
      </c>
      <c r="I2994" s="17">
        <f>LFAT!A25</f>
        <v>2</v>
      </c>
      <c r="J2994" s="16" t="str">
        <f>LFAT!B25</f>
        <v>Instream Complexity Improvement</v>
      </c>
      <c r="K2994" s="16" t="str">
        <f>LFAT!D25</f>
        <v>I</v>
      </c>
      <c r="L2994" s="19">
        <f>LFAT!F25</f>
        <v>0.5</v>
      </c>
      <c r="M2994" s="16" t="str">
        <f>LFAT!G25</f>
        <v>C</v>
      </c>
      <c r="N2994" s="19">
        <f>LFAT!I25</f>
        <v>1</v>
      </c>
      <c r="O2994" s="18">
        <f>LFAT!J25</f>
        <v>0.5</v>
      </c>
      <c r="P2994" s="18">
        <f t="shared" si="138"/>
        <v>0.21762500000000001</v>
      </c>
      <c r="Q2994" s="18">
        <f t="shared" si="139"/>
        <v>0.51516485338093165</v>
      </c>
      <c r="R2994" s="18">
        <f t="shared" si="140"/>
        <v>0.16948822467218808</v>
      </c>
    </row>
    <row r="2995" spans="1:18" ht="18" customHeight="1" x14ac:dyDescent="0.2">
      <c r="A2995" s="16" t="str">
        <f>'Limiting Factor Scores'!A280</f>
        <v>UGR18</v>
      </c>
      <c r="B2995" s="16" t="str">
        <f>'Limiting Factor Scores'!B280</f>
        <v>Upper Grande Ronde</v>
      </c>
      <c r="C2995" s="16" t="str">
        <f>'Limiting Factor Scores'!C280</f>
        <v>Non-Native Species Interactions and Competition</v>
      </c>
      <c r="D2995" s="18">
        <f>'Limiting Factor Scores'!D280</f>
        <v>0.65110000000000001</v>
      </c>
      <c r="E2995" s="19">
        <f>'Limiting Factor Scores'!E280</f>
        <v>1.26</v>
      </c>
      <c r="F2995" s="18">
        <f>'Limiting Factor Scores'!F280</f>
        <v>0.1585</v>
      </c>
      <c r="G2995" s="18">
        <f>'Limiting Factor Scores'!G280</f>
        <v>0.41500881459862887</v>
      </c>
      <c r="H2995" s="18">
        <f>'Limiting Factor Scores'!H280</f>
        <v>0.1463956493487395</v>
      </c>
      <c r="I2995" s="17">
        <f>LFAT!A31</f>
        <v>2</v>
      </c>
      <c r="J2995" s="16" t="str">
        <f>LFAT!B31</f>
        <v>Instream Complexity Improvement</v>
      </c>
      <c r="K2995" s="16" t="str">
        <f>LFAT!D31</f>
        <v>I</v>
      </c>
      <c r="L2995" s="19">
        <f>LFAT!F31</f>
        <v>0.5</v>
      </c>
      <c r="M2995" s="16" t="str">
        <f>LFAT!G31</f>
        <v>CD</v>
      </c>
      <c r="N2995" s="19">
        <f>LFAT!I31</f>
        <v>0.5</v>
      </c>
      <c r="O2995" s="18">
        <f>LFAT!J31</f>
        <v>0.25</v>
      </c>
      <c r="P2995" s="18">
        <f t="shared" si="138"/>
        <v>3.9625E-2</v>
      </c>
      <c r="Q2995" s="18">
        <f t="shared" si="139"/>
        <v>0.10375220364965722</v>
      </c>
      <c r="R2995" s="18">
        <f t="shared" si="140"/>
        <v>3.6598912337184875E-2</v>
      </c>
    </row>
    <row r="2996" spans="1:18" ht="18" customHeight="1" x14ac:dyDescent="0.2">
      <c r="A2996" s="16" t="str">
        <f>'Limiting Factor Scores'!A281</f>
        <v>UGR18</v>
      </c>
      <c r="B2996" s="16" t="str">
        <f>'Limiting Factor Scores'!B281</f>
        <v>Upper Grande Ronde</v>
      </c>
      <c r="C2996" s="16" t="str">
        <f>'Limiting Factor Scores'!C281</f>
        <v>Predation</v>
      </c>
      <c r="D2996" s="18">
        <f>'Limiting Factor Scores'!D281</f>
        <v>0.65110000000000001</v>
      </c>
      <c r="E2996" s="19">
        <f>'Limiting Factor Scores'!E281</f>
        <v>1</v>
      </c>
      <c r="F2996" s="18">
        <f>'Limiting Factor Scores'!F281</f>
        <v>0.1</v>
      </c>
      <c r="G2996" s="18">
        <f>'Limiting Factor Scores'!G281</f>
        <v>0.34973371438803003</v>
      </c>
      <c r="H2996" s="18">
        <f>'Limiting Factor Scores'!H281</f>
        <v>0.10692922288216369</v>
      </c>
      <c r="I2996" s="17">
        <f>LFAT!A29</f>
        <v>2</v>
      </c>
      <c r="J2996" s="16" t="str">
        <f>LFAT!B29</f>
        <v>Instream Complexity Improvement</v>
      </c>
      <c r="K2996" s="16" t="str">
        <f>LFAT!D29</f>
        <v>I</v>
      </c>
      <c r="L2996" s="19">
        <f>LFAT!F29</f>
        <v>0.5</v>
      </c>
      <c r="M2996" s="16" t="str">
        <f>LFAT!G29</f>
        <v>CD</v>
      </c>
      <c r="N2996" s="19">
        <f>LFAT!I29</f>
        <v>0.5</v>
      </c>
      <c r="O2996" s="18">
        <f>LFAT!J29</f>
        <v>0.25</v>
      </c>
      <c r="P2996" s="18">
        <f t="shared" si="138"/>
        <v>2.5000000000000001E-2</v>
      </c>
      <c r="Q2996" s="18">
        <f t="shared" si="139"/>
        <v>8.7433428597007506E-2</v>
      </c>
      <c r="R2996" s="18">
        <f t="shared" si="140"/>
        <v>2.6732305720540923E-2</v>
      </c>
    </row>
    <row r="2997" spans="1:18" ht="18" customHeight="1" x14ac:dyDescent="0.2">
      <c r="A2997" s="16" t="str">
        <f>'Limiting Factor Scores'!A282</f>
        <v>UGR18</v>
      </c>
      <c r="B2997" s="16" t="str">
        <f>'Limiting Factor Scores'!B282</f>
        <v>Upper Grande Ronde</v>
      </c>
      <c r="C2997" s="16" t="str">
        <f>'Limiting Factor Scores'!C282</f>
        <v>Riparian Condition</v>
      </c>
      <c r="D2997" s="18">
        <f>'Limiting Factor Scores'!D282</f>
        <v>0.65110000000000001</v>
      </c>
      <c r="E2997" s="19">
        <f>'Limiting Factor Scores'!E282</f>
        <v>2.5499999999999998</v>
      </c>
      <c r="F2997" s="18">
        <f>'Limiting Factor Scores'!F282</f>
        <v>0.44874999999999998</v>
      </c>
      <c r="G2997" s="18">
        <f>'Limiting Factor Scores'!G282</f>
        <v>1.813609983286155</v>
      </c>
      <c r="H2997" s="18">
        <f>'Limiting Factor Scores'!H282</f>
        <v>0.58559358479241186</v>
      </c>
      <c r="I2997" s="17">
        <f>LFAT!A18</f>
        <v>2</v>
      </c>
      <c r="J2997" s="16" t="str">
        <f>LFAT!B18</f>
        <v>Instream Complexity Improvement</v>
      </c>
      <c r="K2997" s="16" t="str">
        <f>LFAT!D18</f>
        <v>I</v>
      </c>
      <c r="L2997" s="19">
        <f>LFAT!F18</f>
        <v>0.5</v>
      </c>
      <c r="M2997" s="16" t="str">
        <f>LFAT!G18</f>
        <v>CD</v>
      </c>
      <c r="N2997" s="19">
        <f>LFAT!I18</f>
        <v>0.5</v>
      </c>
      <c r="O2997" s="18">
        <f>LFAT!J18</f>
        <v>0.25</v>
      </c>
      <c r="P2997" s="18">
        <f t="shared" si="138"/>
        <v>0.1121875</v>
      </c>
      <c r="Q2997" s="18">
        <f t="shared" si="139"/>
        <v>0.45340249582153874</v>
      </c>
      <c r="R2997" s="18">
        <f t="shared" si="140"/>
        <v>0.14639839619810296</v>
      </c>
    </row>
    <row r="2998" spans="1:18" ht="18" customHeight="1" x14ac:dyDescent="0.2">
      <c r="A2998" s="16" t="str">
        <f>'Limiting Factor Scores'!A283</f>
        <v>UGR18</v>
      </c>
      <c r="B2998" s="16" t="str">
        <f>'Limiting Factor Scores'!B283</f>
        <v>Upper Grande Ronde</v>
      </c>
      <c r="C2998" s="16" t="str">
        <f>'Limiting Factor Scores'!C283</f>
        <v>Side Channel and Wetland Habitat</v>
      </c>
      <c r="D2998" s="18">
        <f>'Limiting Factor Scores'!D283</f>
        <v>0.65110000000000001</v>
      </c>
      <c r="E2998" s="19">
        <f>'Limiting Factor Scores'!E283</f>
        <v>2.17</v>
      </c>
      <c r="F2998" s="18">
        <f>'Limiting Factor Scores'!F283</f>
        <v>0.36325000000000002</v>
      </c>
      <c r="G2998" s="18">
        <f>'Limiting Factor Scores'!G283</f>
        <v>1.8177642331659793</v>
      </c>
      <c r="H2998" s="18">
        <f>'Limiting Factor Scores'!H283</f>
        <v>0.52982083531089341</v>
      </c>
      <c r="I2998" s="17">
        <f>LFAT!A20</f>
        <v>2</v>
      </c>
      <c r="J2998" s="16" t="str">
        <f>LFAT!B20</f>
        <v>Instream Complexity Improvement</v>
      </c>
      <c r="K2998" s="16" t="str">
        <f>LFAT!D20</f>
        <v>D</v>
      </c>
      <c r="L2998" s="19">
        <f>LFAT!F20</f>
        <v>1</v>
      </c>
      <c r="M2998" s="16" t="str">
        <f>LFAT!G20</f>
        <v>C</v>
      </c>
      <c r="N2998" s="19">
        <f>LFAT!I20</f>
        <v>1</v>
      </c>
      <c r="O2998" s="18">
        <f>LFAT!J20</f>
        <v>1</v>
      </c>
      <c r="P2998" s="18">
        <f t="shared" si="138"/>
        <v>0.36325000000000002</v>
      </c>
      <c r="Q2998" s="18">
        <f t="shared" si="139"/>
        <v>1.8177642331659793</v>
      </c>
      <c r="R2998" s="18">
        <f t="shared" si="140"/>
        <v>0.52982083531089341</v>
      </c>
    </row>
    <row r="2999" spans="1:18" ht="18" customHeight="1" x14ac:dyDescent="0.2">
      <c r="A2999" s="16" t="str">
        <f>'Limiting Factor Scores'!A284</f>
        <v>UGR18</v>
      </c>
      <c r="B2999" s="16" t="str">
        <f>'Limiting Factor Scores'!B284</f>
        <v>Upper Grande Ronde</v>
      </c>
      <c r="C2999" s="16" t="str">
        <f>'Limiting Factor Scores'!C284</f>
        <v>Summer Water Temperature</v>
      </c>
      <c r="D2999" s="18">
        <f>'Limiting Factor Scores'!D284</f>
        <v>0.65110000000000001</v>
      </c>
      <c r="E2999" s="19">
        <f>'Limiting Factor Scores'!E284</f>
        <v>1.82</v>
      </c>
      <c r="F2999" s="18">
        <f>'Limiting Factor Scores'!F284</f>
        <v>0.28449999999999998</v>
      </c>
      <c r="G2999" s="18">
        <f>'Limiting Factor Scores'!G284</f>
        <v>1.2331554956878232</v>
      </c>
      <c r="H2999" s="18">
        <f>'Limiting Factor Scores'!H284</f>
        <v>0.38590357497195577</v>
      </c>
      <c r="I2999" s="17">
        <f>LFAT!A26</f>
        <v>2</v>
      </c>
      <c r="J2999" s="16" t="str">
        <f>LFAT!B26</f>
        <v>Instream Complexity Improvement</v>
      </c>
      <c r="K2999" s="16" t="str">
        <f>LFAT!D26</f>
        <v>I</v>
      </c>
      <c r="L2999" s="19">
        <f>LFAT!F26</f>
        <v>0.5</v>
      </c>
      <c r="M2999" s="16" t="str">
        <f>LFAT!G26</f>
        <v>CD</v>
      </c>
      <c r="N2999" s="19">
        <f>LFAT!I26</f>
        <v>0.5</v>
      </c>
      <c r="O2999" s="18">
        <f>LFAT!J26</f>
        <v>0.25</v>
      </c>
      <c r="P2999" s="18">
        <f t="shared" si="138"/>
        <v>7.1124999999999994E-2</v>
      </c>
      <c r="Q2999" s="18">
        <f t="shared" si="139"/>
        <v>0.30828887392195581</v>
      </c>
      <c r="R2999" s="18">
        <f t="shared" si="140"/>
        <v>9.6475893742988941E-2</v>
      </c>
    </row>
    <row r="3000" spans="1:18" ht="18" customHeight="1" x14ac:dyDescent="0.2">
      <c r="A3000" s="16" t="str">
        <f>'Limiting Factor Scores'!A285</f>
        <v>UGR18</v>
      </c>
      <c r="B3000" s="16" t="str">
        <f>'Limiting Factor Scores'!B285</f>
        <v>Upper Grande Ronde</v>
      </c>
      <c r="C3000" s="16" t="str">
        <f>'Limiting Factor Scores'!C285</f>
        <v>Water Quality</v>
      </c>
      <c r="D3000" s="18">
        <f>'Limiting Factor Scores'!D285</f>
        <v>0.65110000000000001</v>
      </c>
      <c r="E3000" s="19">
        <f>'Limiting Factor Scores'!E285</f>
        <v>1.26</v>
      </c>
      <c r="F3000" s="18">
        <f>'Limiting Factor Scores'!F285</f>
        <v>0.1585</v>
      </c>
      <c r="G3000" s="18">
        <f>'Limiting Factor Scores'!G285</f>
        <v>0.60076764480502753</v>
      </c>
      <c r="H3000" s="18">
        <f>'Limiting Factor Scores'!H285</f>
        <v>0.16676277826341229</v>
      </c>
      <c r="I3000" s="17">
        <f>LFAT!A28</f>
        <v>2</v>
      </c>
      <c r="J3000" s="16" t="str">
        <f>LFAT!B28</f>
        <v>Instream Complexity Improvement</v>
      </c>
      <c r="K3000" s="16" t="str">
        <f>LFAT!D28</f>
        <v>N</v>
      </c>
      <c r="L3000" s="19">
        <f>LFAT!F28</f>
        <v>0.1</v>
      </c>
      <c r="M3000" s="16" t="str">
        <f>LFAT!G28</f>
        <v>R</v>
      </c>
      <c r="N3000" s="19">
        <f>LFAT!I28</f>
        <v>0.1</v>
      </c>
      <c r="O3000" s="18">
        <f>LFAT!J28</f>
        <v>0.01</v>
      </c>
      <c r="P3000" s="18">
        <f t="shared" si="138"/>
        <v>1.585E-3</v>
      </c>
      <c r="Q3000" s="18">
        <f t="shared" si="139"/>
        <v>6.0076764480502757E-3</v>
      </c>
      <c r="R3000" s="18">
        <f t="shared" si="140"/>
        <v>1.667627782634123E-3</v>
      </c>
    </row>
    <row r="3001" spans="1:18" ht="18" customHeight="1" x14ac:dyDescent="0.2">
      <c r="A3001" s="16" t="str">
        <f>'Limiting Factor Scores'!A286</f>
        <v>UGR18</v>
      </c>
      <c r="B3001" s="16" t="str">
        <f>'Limiting Factor Scores'!B286</f>
        <v>Upper Grande Ronde</v>
      </c>
      <c r="C3001" s="16" t="str">
        <f>'Limiting Factor Scores'!C286</f>
        <v>Winter Water Temperature</v>
      </c>
      <c r="D3001" s="18">
        <f>'Limiting Factor Scores'!D286</f>
        <v>0.65110000000000001</v>
      </c>
      <c r="E3001" s="19">
        <f>'Limiting Factor Scores'!E286</f>
        <v>1.26</v>
      </c>
      <c r="F3001" s="18">
        <f>'Limiting Factor Scores'!F286</f>
        <v>0.1585</v>
      </c>
      <c r="G3001" s="18">
        <f>'Limiting Factor Scores'!G286</f>
        <v>0.49461974180045709</v>
      </c>
      <c r="H3001" s="18">
        <f>'Limiting Factor Scores'!H286</f>
        <v>0.13471938005951647</v>
      </c>
      <c r="I3001" s="17">
        <f>LFAT!A27</f>
        <v>2</v>
      </c>
      <c r="J3001" s="16" t="str">
        <f>LFAT!B27</f>
        <v>Instream Complexity Improvement</v>
      </c>
      <c r="K3001" s="16" t="str">
        <f>LFAT!D27</f>
        <v>I</v>
      </c>
      <c r="L3001" s="19">
        <f>LFAT!F27</f>
        <v>0.5</v>
      </c>
      <c r="M3001" s="16" t="str">
        <f>LFAT!G27</f>
        <v>CD</v>
      </c>
      <c r="N3001" s="19">
        <f>LFAT!I27</f>
        <v>0.5</v>
      </c>
      <c r="O3001" s="18">
        <f>LFAT!J27</f>
        <v>0.25</v>
      </c>
      <c r="P3001" s="18">
        <f t="shared" si="138"/>
        <v>3.9625E-2</v>
      </c>
      <c r="Q3001" s="18">
        <f t="shared" si="139"/>
        <v>0.12365493545011427</v>
      </c>
      <c r="R3001" s="18">
        <f t="shared" si="140"/>
        <v>3.3679845014879119E-2</v>
      </c>
    </row>
    <row r="3002" spans="1:18" ht="18" customHeight="1" x14ac:dyDescent="0.2">
      <c r="A3002" s="16" t="str">
        <f>'Limiting Factor Scores'!A272</f>
        <v>UGR18</v>
      </c>
      <c r="B3002" s="16" t="str">
        <f>'Limiting Factor Scores'!B272</f>
        <v>Upper Grande Ronde</v>
      </c>
      <c r="C3002" s="16" t="str">
        <f>'Limiting Factor Scores'!C272</f>
        <v>Altered Flow Timing</v>
      </c>
      <c r="D3002" s="18">
        <f>'Limiting Factor Scores'!D272</f>
        <v>0.65110000000000001</v>
      </c>
      <c r="E3002" s="19">
        <f>'Limiting Factor Scores'!E272</f>
        <v>1.44</v>
      </c>
      <c r="F3002" s="18">
        <f>'Limiting Factor Scores'!F272</f>
        <v>0.19900000000000001</v>
      </c>
      <c r="G3002" s="18">
        <f>'Limiting Factor Scores'!G272</f>
        <v>0.67931123287565276</v>
      </c>
      <c r="H3002" s="18">
        <f>'Limiting Factor Scores'!H272</f>
        <v>0.18905028005493138</v>
      </c>
      <c r="I3002" s="17">
        <f>LFAT!A38</f>
        <v>3</v>
      </c>
      <c r="J3002" s="16" t="str">
        <f>LFAT!B38</f>
        <v>Floodplain – Reconnect and Restore</v>
      </c>
      <c r="K3002" s="16" t="str">
        <f>LFAT!D38</f>
        <v>I</v>
      </c>
      <c r="L3002" s="19">
        <f>LFAT!F38</f>
        <v>0.5</v>
      </c>
      <c r="M3002" s="16" t="str">
        <f>LFAT!G38</f>
        <v>CD</v>
      </c>
      <c r="N3002" s="19">
        <f>LFAT!I38</f>
        <v>0.5</v>
      </c>
      <c r="O3002" s="18">
        <f>LFAT!J38</f>
        <v>0.25</v>
      </c>
      <c r="P3002" s="18">
        <f t="shared" si="138"/>
        <v>4.9750000000000003E-2</v>
      </c>
      <c r="Q3002" s="18">
        <f t="shared" si="139"/>
        <v>0.16982780821891319</v>
      </c>
      <c r="R3002" s="18">
        <f t="shared" si="140"/>
        <v>4.7262570013732845E-2</v>
      </c>
    </row>
    <row r="3003" spans="1:18" ht="18" customHeight="1" x14ac:dyDescent="0.2">
      <c r="A3003" s="16" t="str">
        <f>'Limiting Factor Scores'!A273</f>
        <v>UGR18</v>
      </c>
      <c r="B3003" s="16" t="str">
        <f>'Limiting Factor Scores'!B273</f>
        <v>Upper Grande Ronde</v>
      </c>
      <c r="C3003" s="16" t="str">
        <f>'Limiting Factor Scores'!C273</f>
        <v>Altered Primary Productivity</v>
      </c>
      <c r="D3003" s="18">
        <f>'Limiting Factor Scores'!D273</f>
        <v>0.65110000000000001</v>
      </c>
      <c r="E3003" s="19">
        <f>'Limiting Factor Scores'!E273</f>
        <v>1.59</v>
      </c>
      <c r="F3003" s="18">
        <f>'Limiting Factor Scores'!F273</f>
        <v>0.23275000000000001</v>
      </c>
      <c r="G3003" s="18">
        <f>'Limiting Factor Scores'!G273</f>
        <v>0.55096895864175477</v>
      </c>
      <c r="H3003" s="18">
        <f>'Limiting Factor Scores'!H273</f>
        <v>0.15778928310199553</v>
      </c>
      <c r="I3003" s="17">
        <f>LFAT!A45</f>
        <v>3</v>
      </c>
      <c r="J3003" s="16" t="str">
        <f>LFAT!B45</f>
        <v>Floodplain – Reconnect and Restore</v>
      </c>
      <c r="K3003" s="16" t="str">
        <f>LFAT!D45</f>
        <v>I</v>
      </c>
      <c r="L3003" s="19">
        <f>LFAT!F45</f>
        <v>0.5</v>
      </c>
      <c r="M3003" s="16" t="str">
        <f>LFAT!G45</f>
        <v>C</v>
      </c>
      <c r="N3003" s="19">
        <f>LFAT!I45</f>
        <v>1</v>
      </c>
      <c r="O3003" s="18">
        <f>LFAT!J45</f>
        <v>0.5</v>
      </c>
      <c r="P3003" s="18">
        <f t="shared" si="138"/>
        <v>0.11637500000000001</v>
      </c>
      <c r="Q3003" s="18">
        <f t="shared" si="139"/>
        <v>0.27548447932087738</v>
      </c>
      <c r="R3003" s="18">
        <f t="shared" si="140"/>
        <v>7.8894641550997763E-2</v>
      </c>
    </row>
    <row r="3004" spans="1:18" ht="18" customHeight="1" x14ac:dyDescent="0.2">
      <c r="A3004" s="16" t="str">
        <f>'Limiting Factor Scores'!A274</f>
        <v>UGR18</v>
      </c>
      <c r="B3004" s="16" t="str">
        <f>'Limiting Factor Scores'!B274</f>
        <v>Upper Grande Ronde</v>
      </c>
      <c r="C3004" s="16" t="str">
        <f>'Limiting Factor Scores'!C274</f>
        <v>Anthropogenic Barriers</v>
      </c>
      <c r="D3004" s="18">
        <f>'Limiting Factor Scores'!D274</f>
        <v>0.65110000000000001</v>
      </c>
      <c r="E3004" s="19">
        <f>'Limiting Factor Scores'!E274</f>
        <v>1.59</v>
      </c>
      <c r="F3004" s="18">
        <f>'Limiting Factor Scores'!F274</f>
        <v>0.23275000000000001</v>
      </c>
      <c r="G3004" s="18">
        <f>'Limiting Factor Scores'!G274</f>
        <v>0.80426313607680744</v>
      </c>
      <c r="H3004" s="18">
        <f>'Limiting Factor Scores'!H274</f>
        <v>0.25472301637466122</v>
      </c>
      <c r="I3004" s="17">
        <f>LFAT!A32</f>
        <v>3</v>
      </c>
      <c r="J3004" s="16" t="str">
        <f>LFAT!B32</f>
        <v>Floodplain – Reconnect and Restore</v>
      </c>
      <c r="K3004" s="16" t="str">
        <f>LFAT!D32</f>
        <v>N</v>
      </c>
      <c r="L3004" s="19">
        <f>LFAT!F32</f>
        <v>0.1</v>
      </c>
      <c r="M3004" s="16" t="str">
        <f>LFAT!G32</f>
        <v>R</v>
      </c>
      <c r="N3004" s="19">
        <f>LFAT!I32</f>
        <v>0.1</v>
      </c>
      <c r="O3004" s="18">
        <f>LFAT!J32</f>
        <v>0.01</v>
      </c>
      <c r="P3004" s="18">
        <f t="shared" si="138"/>
        <v>2.3275000000000001E-3</v>
      </c>
      <c r="Q3004" s="18">
        <f t="shared" si="139"/>
        <v>8.0426313607680749E-3</v>
      </c>
      <c r="R3004" s="18">
        <f t="shared" si="140"/>
        <v>2.5472301637466123E-3</v>
      </c>
    </row>
    <row r="3005" spans="1:18" ht="18" customHeight="1" x14ac:dyDescent="0.2">
      <c r="A3005" s="16" t="str">
        <f>'Limiting Factor Scores'!A275</f>
        <v>UGR18</v>
      </c>
      <c r="B3005" s="16" t="str">
        <f>'Limiting Factor Scores'!B275</f>
        <v>Upper Grande Ronde</v>
      </c>
      <c r="C3005" s="16" t="str">
        <f>'Limiting Factor Scores'!C275</f>
        <v>Channel and Habitat Structure</v>
      </c>
      <c r="D3005" s="18">
        <f>'Limiting Factor Scores'!D275</f>
        <v>0.65110000000000001</v>
      </c>
      <c r="E3005" s="19">
        <f>'Limiting Factor Scores'!E275</f>
        <v>2.35</v>
      </c>
      <c r="F3005" s="18">
        <f>'Limiting Factor Scores'!F275</f>
        <v>0.40375</v>
      </c>
      <c r="G3005" s="18">
        <f>'Limiting Factor Scores'!G275</f>
        <v>2.2908255889477238</v>
      </c>
      <c r="H3005" s="18">
        <f>'Limiting Factor Scores'!H275</f>
        <v>0.69350050386396811</v>
      </c>
      <c r="I3005" s="17">
        <f>LFAT!A36</f>
        <v>3</v>
      </c>
      <c r="J3005" s="16" t="str">
        <f>LFAT!B36</f>
        <v>Floodplain – Reconnect and Restore</v>
      </c>
      <c r="K3005" s="16" t="str">
        <f>LFAT!D36</f>
        <v>I</v>
      </c>
      <c r="L3005" s="19">
        <f>LFAT!F36</f>
        <v>0.5</v>
      </c>
      <c r="M3005" s="16" t="str">
        <f>LFAT!G36</f>
        <v>C</v>
      </c>
      <c r="N3005" s="19">
        <f>LFAT!I36</f>
        <v>1</v>
      </c>
      <c r="O3005" s="18">
        <f>LFAT!J36</f>
        <v>0.5</v>
      </c>
      <c r="P3005" s="18">
        <f t="shared" si="138"/>
        <v>0.201875</v>
      </c>
      <c r="Q3005" s="18">
        <f t="shared" si="139"/>
        <v>1.1454127944738619</v>
      </c>
      <c r="R3005" s="18">
        <f t="shared" si="140"/>
        <v>0.34675025193198405</v>
      </c>
    </row>
    <row r="3006" spans="1:18" ht="18" customHeight="1" x14ac:dyDescent="0.2">
      <c r="A3006" s="16" t="str">
        <f>'Limiting Factor Scores'!A276</f>
        <v>UGR18</v>
      </c>
      <c r="B3006" s="16" t="str">
        <f>'Limiting Factor Scores'!B276</f>
        <v>Upper Grande Ronde</v>
      </c>
      <c r="C3006" s="16" t="str">
        <f>'Limiting Factor Scores'!C276</f>
        <v>Decreased Sediment Quantity</v>
      </c>
      <c r="D3006" s="18">
        <f>'Limiting Factor Scores'!D276</f>
        <v>0.65110000000000001</v>
      </c>
      <c r="E3006" s="19">
        <f>'Limiting Factor Scores'!E276</f>
        <v>2.09</v>
      </c>
      <c r="F3006" s="18">
        <f>'Limiting Factor Scores'!F276</f>
        <v>0.34525</v>
      </c>
      <c r="G3006" s="18">
        <f>'Limiting Factor Scores'!G276</f>
        <v>1.1641028527749109</v>
      </c>
      <c r="H3006" s="18">
        <f>'Limiting Factor Scores'!H276</f>
        <v>0.34677419742969451</v>
      </c>
      <c r="I3006" s="17">
        <f>LFAT!A39</f>
        <v>3</v>
      </c>
      <c r="J3006" s="16" t="str">
        <f>LFAT!B39</f>
        <v>Floodplain – Reconnect and Restore</v>
      </c>
      <c r="K3006" s="16" t="str">
        <f>LFAT!D39</f>
        <v>D</v>
      </c>
      <c r="L3006" s="19">
        <f>LFAT!F39</f>
        <v>1</v>
      </c>
      <c r="M3006" s="16" t="str">
        <f>LFAT!G39</f>
        <v>C</v>
      </c>
      <c r="N3006" s="19">
        <f>LFAT!I39</f>
        <v>1</v>
      </c>
      <c r="O3006" s="18">
        <f>LFAT!J39</f>
        <v>1</v>
      </c>
      <c r="P3006" s="18">
        <f t="shared" si="138"/>
        <v>0.34525</v>
      </c>
      <c r="Q3006" s="18">
        <f t="shared" si="139"/>
        <v>1.1641028527749109</v>
      </c>
      <c r="R3006" s="18">
        <f t="shared" si="140"/>
        <v>0.34677419742969451</v>
      </c>
    </row>
    <row r="3007" spans="1:18" ht="18" customHeight="1" x14ac:dyDescent="0.2">
      <c r="A3007" s="16" t="str">
        <f>'Limiting Factor Scores'!A277</f>
        <v>UGR18</v>
      </c>
      <c r="B3007" s="16" t="str">
        <f>'Limiting Factor Scores'!B277</f>
        <v>Upper Grande Ronde</v>
      </c>
      <c r="C3007" s="16" t="str">
        <f>'Limiting Factor Scores'!C277</f>
        <v>Decreased Water Quantity</v>
      </c>
      <c r="D3007" s="18">
        <f>'Limiting Factor Scores'!D277</f>
        <v>0.65110000000000001</v>
      </c>
      <c r="E3007" s="19">
        <f>'Limiting Factor Scores'!E277</f>
        <v>1.59</v>
      </c>
      <c r="F3007" s="18">
        <f>'Limiting Factor Scores'!F277</f>
        <v>0.23275000000000001</v>
      </c>
      <c r="G3007" s="18">
        <f>'Limiting Factor Scores'!G277</f>
        <v>1.1354939839231928</v>
      </c>
      <c r="H3007" s="18">
        <f>'Limiting Factor Scores'!H277</f>
        <v>0.3281783279747929</v>
      </c>
      <c r="I3007" s="17">
        <f>LFAT!A37</f>
        <v>3</v>
      </c>
      <c r="J3007" s="16" t="str">
        <f>LFAT!B37</f>
        <v>Floodplain – Reconnect and Restore</v>
      </c>
      <c r="K3007" s="16" t="str">
        <f>LFAT!D37</f>
        <v>I</v>
      </c>
      <c r="L3007" s="19">
        <f>LFAT!F37</f>
        <v>0.5</v>
      </c>
      <c r="M3007" s="16" t="str">
        <f>LFAT!G37</f>
        <v>CD</v>
      </c>
      <c r="N3007" s="19">
        <f>LFAT!I37</f>
        <v>0.5</v>
      </c>
      <c r="O3007" s="18">
        <f>LFAT!J37</f>
        <v>0.25</v>
      </c>
      <c r="P3007" s="18">
        <f t="shared" si="138"/>
        <v>5.8187500000000003E-2</v>
      </c>
      <c r="Q3007" s="18">
        <f t="shared" si="139"/>
        <v>0.2838734959807982</v>
      </c>
      <c r="R3007" s="18">
        <f t="shared" si="140"/>
        <v>8.2044581993698226E-2</v>
      </c>
    </row>
    <row r="3008" spans="1:18" ht="18" customHeight="1" x14ac:dyDescent="0.2">
      <c r="A3008" s="16" t="str">
        <f>'Limiting Factor Scores'!A278</f>
        <v>UGR18</v>
      </c>
      <c r="B3008" s="16" t="str">
        <f>'Limiting Factor Scores'!B278</f>
        <v>Upper Grande Ronde</v>
      </c>
      <c r="C3008" s="16" t="str">
        <f>'Limiting Factor Scores'!C278</f>
        <v>Floodplain Condition</v>
      </c>
      <c r="D3008" s="18">
        <f>'Limiting Factor Scores'!D278</f>
        <v>0.65110000000000001</v>
      </c>
      <c r="E3008" s="19">
        <f>'Limiting Factor Scores'!E278</f>
        <v>1.74</v>
      </c>
      <c r="F3008" s="18">
        <f>'Limiting Factor Scores'!F278</f>
        <v>0.26650000000000001</v>
      </c>
      <c r="G3008" s="18">
        <f>'Limiting Factor Scores'!G278</f>
        <v>1.0547424690029366</v>
      </c>
      <c r="H3008" s="18">
        <f>'Limiting Factor Scores'!H278</f>
        <v>0.29946753860723441</v>
      </c>
      <c r="I3008" s="17">
        <f>LFAT!A34</f>
        <v>3</v>
      </c>
      <c r="J3008" s="16" t="str">
        <f>LFAT!B34</f>
        <v>Floodplain – Reconnect and Restore</v>
      </c>
      <c r="K3008" s="16" t="str">
        <f>LFAT!D34</f>
        <v>D</v>
      </c>
      <c r="L3008" s="19">
        <f>LFAT!F34</f>
        <v>1</v>
      </c>
      <c r="M3008" s="16" t="str">
        <f>LFAT!G34</f>
        <v>C</v>
      </c>
      <c r="N3008" s="19">
        <f>LFAT!I34</f>
        <v>1</v>
      </c>
      <c r="O3008" s="18">
        <f>LFAT!J34</f>
        <v>1</v>
      </c>
      <c r="P3008" s="18">
        <f t="shared" si="138"/>
        <v>0.26650000000000001</v>
      </c>
      <c r="Q3008" s="18">
        <f t="shared" si="139"/>
        <v>1.0547424690029366</v>
      </c>
      <c r="R3008" s="18">
        <f t="shared" si="140"/>
        <v>0.29946753860723441</v>
      </c>
    </row>
    <row r="3009" spans="1:18" ht="18" customHeight="1" x14ac:dyDescent="0.2">
      <c r="A3009" s="16" t="str">
        <f>'Limiting Factor Scores'!A279</f>
        <v>UGR18</v>
      </c>
      <c r="B3009" s="16" t="str">
        <f>'Limiting Factor Scores'!B279</f>
        <v>Upper Grande Ronde</v>
      </c>
      <c r="C3009" s="16" t="str">
        <f>'Limiting Factor Scores'!C279</f>
        <v>Increased Sediment Quantity</v>
      </c>
      <c r="D3009" s="18">
        <f>'Limiting Factor Scores'!D279</f>
        <v>0.65110000000000001</v>
      </c>
      <c r="E3009" s="19">
        <f>'Limiting Factor Scores'!E279</f>
        <v>2.4900000000000002</v>
      </c>
      <c r="F3009" s="18">
        <f>'Limiting Factor Scores'!F279</f>
        <v>0.43525000000000003</v>
      </c>
      <c r="G3009" s="18">
        <f>'Limiting Factor Scores'!G279</f>
        <v>1.0303297067618633</v>
      </c>
      <c r="H3009" s="18">
        <f>'Limiting Factor Scores'!H279</f>
        <v>0.33897644934437615</v>
      </c>
      <c r="I3009" s="17">
        <f>LFAT!A40</f>
        <v>3</v>
      </c>
      <c r="J3009" s="16" t="str">
        <f>LFAT!B40</f>
        <v>Floodplain – Reconnect and Restore</v>
      </c>
      <c r="K3009" s="16" t="str">
        <f>LFAT!D40</f>
        <v>D</v>
      </c>
      <c r="L3009" s="19">
        <f>LFAT!F40</f>
        <v>1</v>
      </c>
      <c r="M3009" s="16" t="str">
        <f>LFAT!G40</f>
        <v>CD</v>
      </c>
      <c r="N3009" s="19">
        <f>LFAT!I40</f>
        <v>0.5</v>
      </c>
      <c r="O3009" s="18">
        <f>LFAT!J40</f>
        <v>0.5</v>
      </c>
      <c r="P3009" s="18">
        <f t="shared" si="138"/>
        <v>0.21762500000000001</v>
      </c>
      <c r="Q3009" s="18">
        <f t="shared" si="139"/>
        <v>0.51516485338093165</v>
      </c>
      <c r="R3009" s="18">
        <f t="shared" si="140"/>
        <v>0.16948822467218808</v>
      </c>
    </row>
    <row r="3010" spans="1:18" ht="18" customHeight="1" x14ac:dyDescent="0.2">
      <c r="A3010" s="16" t="str">
        <f>'Limiting Factor Scores'!A280</f>
        <v>UGR18</v>
      </c>
      <c r="B3010" s="16" t="str">
        <f>'Limiting Factor Scores'!B280</f>
        <v>Upper Grande Ronde</v>
      </c>
      <c r="C3010" s="16" t="str">
        <f>'Limiting Factor Scores'!C280</f>
        <v>Non-Native Species Interactions and Competition</v>
      </c>
      <c r="D3010" s="18">
        <f>'Limiting Factor Scores'!D280</f>
        <v>0.65110000000000001</v>
      </c>
      <c r="E3010" s="19">
        <f>'Limiting Factor Scores'!E280</f>
        <v>1.26</v>
      </c>
      <c r="F3010" s="18">
        <f>'Limiting Factor Scores'!F280</f>
        <v>0.1585</v>
      </c>
      <c r="G3010" s="18">
        <f>'Limiting Factor Scores'!G280</f>
        <v>0.41500881459862887</v>
      </c>
      <c r="H3010" s="18">
        <f>'Limiting Factor Scores'!H280</f>
        <v>0.1463956493487395</v>
      </c>
      <c r="I3010" s="17">
        <f>LFAT!A46</f>
        <v>3</v>
      </c>
      <c r="J3010" s="16" t="str">
        <f>LFAT!B46</f>
        <v>Floodplain – Reconnect and Restore</v>
      </c>
      <c r="K3010" s="16" t="str">
        <f>LFAT!D46</f>
        <v>N</v>
      </c>
      <c r="L3010" s="19">
        <f>LFAT!F46</f>
        <v>0.1</v>
      </c>
      <c r="M3010" s="16" t="str">
        <f>LFAT!G46</f>
        <v>CD</v>
      </c>
      <c r="N3010" s="19">
        <f>LFAT!I46</f>
        <v>0.5</v>
      </c>
      <c r="O3010" s="18">
        <f>LFAT!J46</f>
        <v>0.05</v>
      </c>
      <c r="P3010" s="18">
        <f t="shared" ref="P3010:P3073" si="141">F3010*O3010</f>
        <v>7.9249999999999998E-3</v>
      </c>
      <c r="Q3010" s="18">
        <f t="shared" ref="Q3010:Q3073" si="142">G3010*O3010</f>
        <v>2.0750440729931444E-2</v>
      </c>
      <c r="R3010" s="18">
        <f t="shared" ref="R3010:R3073" si="143">H3010*O3010</f>
        <v>7.3197824674369749E-3</v>
      </c>
    </row>
    <row r="3011" spans="1:18" ht="18" customHeight="1" x14ac:dyDescent="0.2">
      <c r="A3011" s="16" t="str">
        <f>'Limiting Factor Scores'!A281</f>
        <v>UGR18</v>
      </c>
      <c r="B3011" s="16" t="str">
        <f>'Limiting Factor Scores'!B281</f>
        <v>Upper Grande Ronde</v>
      </c>
      <c r="C3011" s="16" t="str">
        <f>'Limiting Factor Scores'!C281</f>
        <v>Predation</v>
      </c>
      <c r="D3011" s="18">
        <f>'Limiting Factor Scores'!D281</f>
        <v>0.65110000000000001</v>
      </c>
      <c r="E3011" s="19">
        <f>'Limiting Factor Scores'!E281</f>
        <v>1</v>
      </c>
      <c r="F3011" s="18">
        <f>'Limiting Factor Scores'!F281</f>
        <v>0.1</v>
      </c>
      <c r="G3011" s="18">
        <f>'Limiting Factor Scores'!G281</f>
        <v>0.34973371438803003</v>
      </c>
      <c r="H3011" s="18">
        <f>'Limiting Factor Scores'!H281</f>
        <v>0.10692922288216369</v>
      </c>
      <c r="I3011" s="17">
        <f>LFAT!A44</f>
        <v>3</v>
      </c>
      <c r="J3011" s="16" t="str">
        <f>LFAT!B44</f>
        <v>Floodplain – Reconnect and Restore</v>
      </c>
      <c r="K3011" s="16" t="str">
        <f>LFAT!D44</f>
        <v>N</v>
      </c>
      <c r="L3011" s="19">
        <f>LFAT!F44</f>
        <v>0.1</v>
      </c>
      <c r="M3011" s="16" t="str">
        <f>LFAT!G44</f>
        <v>R</v>
      </c>
      <c r="N3011" s="19">
        <f>LFAT!I44</f>
        <v>0.1</v>
      </c>
      <c r="O3011" s="18">
        <f>LFAT!J44</f>
        <v>0.01</v>
      </c>
      <c r="P3011" s="18">
        <f t="shared" si="141"/>
        <v>1E-3</v>
      </c>
      <c r="Q3011" s="18">
        <f t="shared" si="142"/>
        <v>3.4973371438803001E-3</v>
      </c>
      <c r="R3011" s="18">
        <f t="shared" si="143"/>
        <v>1.0692922288216369E-3</v>
      </c>
    </row>
    <row r="3012" spans="1:18" ht="18" customHeight="1" x14ac:dyDescent="0.2">
      <c r="A3012" s="16" t="str">
        <f>'Limiting Factor Scores'!A282</f>
        <v>UGR18</v>
      </c>
      <c r="B3012" s="16" t="str">
        <f>'Limiting Factor Scores'!B282</f>
        <v>Upper Grande Ronde</v>
      </c>
      <c r="C3012" s="16" t="str">
        <f>'Limiting Factor Scores'!C282</f>
        <v>Riparian Condition</v>
      </c>
      <c r="D3012" s="18">
        <f>'Limiting Factor Scores'!D282</f>
        <v>0.65110000000000001</v>
      </c>
      <c r="E3012" s="19">
        <f>'Limiting Factor Scores'!E282</f>
        <v>2.5499999999999998</v>
      </c>
      <c r="F3012" s="18">
        <f>'Limiting Factor Scores'!F282</f>
        <v>0.44874999999999998</v>
      </c>
      <c r="G3012" s="18">
        <f>'Limiting Factor Scores'!G282</f>
        <v>1.813609983286155</v>
      </c>
      <c r="H3012" s="18">
        <f>'Limiting Factor Scores'!H282</f>
        <v>0.58559358479241186</v>
      </c>
      <c r="I3012" s="17">
        <f>LFAT!A33</f>
        <v>3</v>
      </c>
      <c r="J3012" s="16" t="str">
        <f>LFAT!B33</f>
        <v>Floodplain – Reconnect and Restore</v>
      </c>
      <c r="K3012" s="16" t="str">
        <f>LFAT!D33</f>
        <v>I</v>
      </c>
      <c r="L3012" s="19">
        <f>LFAT!F33</f>
        <v>0.5</v>
      </c>
      <c r="M3012" s="16" t="str">
        <f>LFAT!G33</f>
        <v>C</v>
      </c>
      <c r="N3012" s="19">
        <f>LFAT!I33</f>
        <v>1</v>
      </c>
      <c r="O3012" s="18">
        <f>LFAT!J33</f>
        <v>0.5</v>
      </c>
      <c r="P3012" s="18">
        <f t="shared" si="141"/>
        <v>0.22437499999999999</v>
      </c>
      <c r="Q3012" s="18">
        <f t="shared" si="142"/>
        <v>0.90680499164307748</v>
      </c>
      <c r="R3012" s="18">
        <f t="shared" si="143"/>
        <v>0.29279679239620593</v>
      </c>
    </row>
    <row r="3013" spans="1:18" ht="18" customHeight="1" x14ac:dyDescent="0.2">
      <c r="A3013" s="16" t="str">
        <f>'Limiting Factor Scores'!A283</f>
        <v>UGR18</v>
      </c>
      <c r="B3013" s="16" t="str">
        <f>'Limiting Factor Scores'!B283</f>
        <v>Upper Grande Ronde</v>
      </c>
      <c r="C3013" s="16" t="str">
        <f>'Limiting Factor Scores'!C283</f>
        <v>Side Channel and Wetland Habitat</v>
      </c>
      <c r="D3013" s="18">
        <f>'Limiting Factor Scores'!D283</f>
        <v>0.65110000000000001</v>
      </c>
      <c r="E3013" s="19">
        <f>'Limiting Factor Scores'!E283</f>
        <v>2.17</v>
      </c>
      <c r="F3013" s="18">
        <f>'Limiting Factor Scores'!F283</f>
        <v>0.36325000000000002</v>
      </c>
      <c r="G3013" s="18">
        <f>'Limiting Factor Scores'!G283</f>
        <v>1.8177642331659793</v>
      </c>
      <c r="H3013" s="18">
        <f>'Limiting Factor Scores'!H283</f>
        <v>0.52982083531089341</v>
      </c>
      <c r="I3013" s="17">
        <f>LFAT!A35</f>
        <v>3</v>
      </c>
      <c r="J3013" s="16" t="str">
        <f>LFAT!B35</f>
        <v>Floodplain – Reconnect and Restore</v>
      </c>
      <c r="K3013" s="16" t="str">
        <f>LFAT!D35</f>
        <v>D</v>
      </c>
      <c r="L3013" s="19">
        <f>LFAT!F35</f>
        <v>1</v>
      </c>
      <c r="M3013" s="16" t="str">
        <f>LFAT!G35</f>
        <v>C</v>
      </c>
      <c r="N3013" s="19">
        <f>LFAT!I35</f>
        <v>1</v>
      </c>
      <c r="O3013" s="18">
        <f>LFAT!J35</f>
        <v>1</v>
      </c>
      <c r="P3013" s="18">
        <f t="shared" si="141"/>
        <v>0.36325000000000002</v>
      </c>
      <c r="Q3013" s="18">
        <f t="shared" si="142"/>
        <v>1.8177642331659793</v>
      </c>
      <c r="R3013" s="18">
        <f t="shared" si="143"/>
        <v>0.52982083531089341</v>
      </c>
    </row>
    <row r="3014" spans="1:18" ht="18" customHeight="1" x14ac:dyDescent="0.2">
      <c r="A3014" s="16" t="str">
        <f>'Limiting Factor Scores'!A284</f>
        <v>UGR18</v>
      </c>
      <c r="B3014" s="16" t="str">
        <f>'Limiting Factor Scores'!B284</f>
        <v>Upper Grande Ronde</v>
      </c>
      <c r="C3014" s="16" t="str">
        <f>'Limiting Factor Scores'!C284</f>
        <v>Summer Water Temperature</v>
      </c>
      <c r="D3014" s="18">
        <f>'Limiting Factor Scores'!D284</f>
        <v>0.65110000000000001</v>
      </c>
      <c r="E3014" s="19">
        <f>'Limiting Factor Scores'!E284</f>
        <v>1.82</v>
      </c>
      <c r="F3014" s="18">
        <f>'Limiting Factor Scores'!F284</f>
        <v>0.28449999999999998</v>
      </c>
      <c r="G3014" s="18">
        <f>'Limiting Factor Scores'!G284</f>
        <v>1.2331554956878232</v>
      </c>
      <c r="H3014" s="18">
        <f>'Limiting Factor Scores'!H284</f>
        <v>0.38590357497195577</v>
      </c>
      <c r="I3014" s="17">
        <f>LFAT!A41</f>
        <v>3</v>
      </c>
      <c r="J3014" s="16" t="str">
        <f>LFAT!B41</f>
        <v>Floodplain – Reconnect and Restore</v>
      </c>
      <c r="K3014" s="16" t="str">
        <f>LFAT!D41</f>
        <v>D</v>
      </c>
      <c r="L3014" s="19">
        <f>LFAT!F41</f>
        <v>1</v>
      </c>
      <c r="M3014" s="16" t="str">
        <f>LFAT!G41</f>
        <v>CD</v>
      </c>
      <c r="N3014" s="19">
        <f>LFAT!I41</f>
        <v>0.5</v>
      </c>
      <c r="O3014" s="18">
        <f>LFAT!J41</f>
        <v>0.5</v>
      </c>
      <c r="P3014" s="18">
        <f t="shared" si="141"/>
        <v>0.14224999999999999</v>
      </c>
      <c r="Q3014" s="18">
        <f t="shared" si="142"/>
        <v>0.61657774784391162</v>
      </c>
      <c r="R3014" s="18">
        <f t="shared" si="143"/>
        <v>0.19295178748597788</v>
      </c>
    </row>
    <row r="3015" spans="1:18" ht="18" customHeight="1" x14ac:dyDescent="0.2">
      <c r="A3015" s="16" t="str">
        <f>'Limiting Factor Scores'!A285</f>
        <v>UGR18</v>
      </c>
      <c r="B3015" s="16" t="str">
        <f>'Limiting Factor Scores'!B285</f>
        <v>Upper Grande Ronde</v>
      </c>
      <c r="C3015" s="16" t="str">
        <f>'Limiting Factor Scores'!C285</f>
        <v>Water Quality</v>
      </c>
      <c r="D3015" s="18">
        <f>'Limiting Factor Scores'!D285</f>
        <v>0.65110000000000001</v>
      </c>
      <c r="E3015" s="19">
        <f>'Limiting Factor Scores'!E285</f>
        <v>1.26</v>
      </c>
      <c r="F3015" s="18">
        <f>'Limiting Factor Scores'!F285</f>
        <v>0.1585</v>
      </c>
      <c r="G3015" s="18">
        <f>'Limiting Factor Scores'!G285</f>
        <v>0.60076764480502753</v>
      </c>
      <c r="H3015" s="18">
        <f>'Limiting Factor Scores'!H285</f>
        <v>0.16676277826341229</v>
      </c>
      <c r="I3015" s="17">
        <f>LFAT!A43</f>
        <v>3</v>
      </c>
      <c r="J3015" s="16" t="str">
        <f>LFAT!B43</f>
        <v>Floodplain – Reconnect and Restore</v>
      </c>
      <c r="K3015" s="16" t="str">
        <f>LFAT!D43</f>
        <v>I</v>
      </c>
      <c r="L3015" s="19">
        <f>LFAT!F43</f>
        <v>0.5</v>
      </c>
      <c r="M3015" s="16" t="str">
        <f>LFAT!G43</f>
        <v>CD</v>
      </c>
      <c r="N3015" s="19">
        <f>LFAT!I43</f>
        <v>0.5</v>
      </c>
      <c r="O3015" s="18">
        <f>LFAT!J43</f>
        <v>0.25</v>
      </c>
      <c r="P3015" s="18">
        <f t="shared" si="141"/>
        <v>3.9625E-2</v>
      </c>
      <c r="Q3015" s="18">
        <f t="shared" si="142"/>
        <v>0.15019191120125688</v>
      </c>
      <c r="R3015" s="18">
        <f t="shared" si="143"/>
        <v>4.1690694565853073E-2</v>
      </c>
    </row>
    <row r="3016" spans="1:18" ht="18" customHeight="1" x14ac:dyDescent="0.2">
      <c r="A3016" s="16" t="str">
        <f>'Limiting Factor Scores'!A286</f>
        <v>UGR18</v>
      </c>
      <c r="B3016" s="16" t="str">
        <f>'Limiting Factor Scores'!B286</f>
        <v>Upper Grande Ronde</v>
      </c>
      <c r="C3016" s="16" t="str">
        <f>'Limiting Factor Scores'!C286</f>
        <v>Winter Water Temperature</v>
      </c>
      <c r="D3016" s="18">
        <f>'Limiting Factor Scores'!D286</f>
        <v>0.65110000000000001</v>
      </c>
      <c r="E3016" s="19">
        <f>'Limiting Factor Scores'!E286</f>
        <v>1.26</v>
      </c>
      <c r="F3016" s="18">
        <f>'Limiting Factor Scores'!F286</f>
        <v>0.1585</v>
      </c>
      <c r="G3016" s="18">
        <f>'Limiting Factor Scores'!G286</f>
        <v>0.49461974180045709</v>
      </c>
      <c r="H3016" s="18">
        <f>'Limiting Factor Scores'!H286</f>
        <v>0.13471938005951647</v>
      </c>
      <c r="I3016" s="17">
        <f>LFAT!A42</f>
        <v>3</v>
      </c>
      <c r="J3016" s="16" t="str">
        <f>LFAT!B42</f>
        <v>Floodplain – Reconnect and Restore</v>
      </c>
      <c r="K3016" s="16" t="str">
        <f>LFAT!D42</f>
        <v>D</v>
      </c>
      <c r="L3016" s="19">
        <f>LFAT!F42</f>
        <v>1</v>
      </c>
      <c r="M3016" s="16" t="str">
        <f>LFAT!G42</f>
        <v>CD</v>
      </c>
      <c r="N3016" s="19">
        <f>LFAT!I42</f>
        <v>0.5</v>
      </c>
      <c r="O3016" s="18">
        <f>LFAT!J42</f>
        <v>0.5</v>
      </c>
      <c r="P3016" s="18">
        <f t="shared" si="141"/>
        <v>7.9250000000000001E-2</v>
      </c>
      <c r="Q3016" s="18">
        <f t="shared" si="142"/>
        <v>0.24730987090022855</v>
      </c>
      <c r="R3016" s="18">
        <f t="shared" si="143"/>
        <v>6.7359690029758237E-2</v>
      </c>
    </row>
    <row r="3017" spans="1:18" ht="18" customHeight="1" x14ac:dyDescent="0.2">
      <c r="A3017" s="16" t="str">
        <f>'Limiting Factor Scores'!A272</f>
        <v>UGR18</v>
      </c>
      <c r="B3017" s="16" t="str">
        <f>'Limiting Factor Scores'!B272</f>
        <v>Upper Grande Ronde</v>
      </c>
      <c r="C3017" s="16" t="str">
        <f>'Limiting Factor Scores'!C272</f>
        <v>Altered Flow Timing</v>
      </c>
      <c r="D3017" s="18">
        <f>'Limiting Factor Scores'!D272</f>
        <v>0.65110000000000001</v>
      </c>
      <c r="E3017" s="19">
        <f>'Limiting Factor Scores'!E272</f>
        <v>1.44</v>
      </c>
      <c r="F3017" s="18">
        <f>'Limiting Factor Scores'!F272</f>
        <v>0.19900000000000001</v>
      </c>
      <c r="G3017" s="18">
        <f>'Limiting Factor Scores'!G272</f>
        <v>0.67931123287565276</v>
      </c>
      <c r="H3017" s="18">
        <f>'Limiting Factor Scores'!H272</f>
        <v>0.18905028005493138</v>
      </c>
      <c r="I3017" s="17">
        <f>LFAT!A53</f>
        <v>4</v>
      </c>
      <c r="J3017" s="16" t="str">
        <f>LFAT!B53</f>
        <v>Riparian Vegetation Restoration</v>
      </c>
      <c r="K3017" s="16" t="str">
        <f>LFAT!D53</f>
        <v>I</v>
      </c>
      <c r="L3017" s="19">
        <f>LFAT!F53</f>
        <v>0.5</v>
      </c>
      <c r="M3017" s="16" t="str">
        <f>LFAT!G53</f>
        <v>CD</v>
      </c>
      <c r="N3017" s="19">
        <f>LFAT!I53</f>
        <v>0.5</v>
      </c>
      <c r="O3017" s="18">
        <f>LFAT!J53</f>
        <v>0.25</v>
      </c>
      <c r="P3017" s="18">
        <f t="shared" si="141"/>
        <v>4.9750000000000003E-2</v>
      </c>
      <c r="Q3017" s="18">
        <f t="shared" si="142"/>
        <v>0.16982780821891319</v>
      </c>
      <c r="R3017" s="18">
        <f t="shared" si="143"/>
        <v>4.7262570013732845E-2</v>
      </c>
    </row>
    <row r="3018" spans="1:18" ht="18" customHeight="1" x14ac:dyDescent="0.2">
      <c r="A3018" s="16" t="str">
        <f>'Limiting Factor Scores'!A273</f>
        <v>UGR18</v>
      </c>
      <c r="B3018" s="16" t="str">
        <f>'Limiting Factor Scores'!B273</f>
        <v>Upper Grande Ronde</v>
      </c>
      <c r="C3018" s="16" t="str">
        <f>'Limiting Factor Scores'!C273</f>
        <v>Altered Primary Productivity</v>
      </c>
      <c r="D3018" s="18">
        <f>'Limiting Factor Scores'!D273</f>
        <v>0.65110000000000001</v>
      </c>
      <c r="E3018" s="19">
        <f>'Limiting Factor Scores'!E273</f>
        <v>1.59</v>
      </c>
      <c r="F3018" s="18">
        <f>'Limiting Factor Scores'!F273</f>
        <v>0.23275000000000001</v>
      </c>
      <c r="G3018" s="18">
        <f>'Limiting Factor Scores'!G273</f>
        <v>0.55096895864175477</v>
      </c>
      <c r="H3018" s="18">
        <f>'Limiting Factor Scores'!H273</f>
        <v>0.15778928310199553</v>
      </c>
      <c r="I3018" s="17">
        <f>LFAT!A60</f>
        <v>4</v>
      </c>
      <c r="J3018" s="16" t="str">
        <f>LFAT!B60</f>
        <v>Riparian Vegetation Restoration</v>
      </c>
      <c r="K3018" s="16" t="str">
        <f>LFAT!D60</f>
        <v>D</v>
      </c>
      <c r="L3018" s="19">
        <f>LFAT!F60</f>
        <v>1</v>
      </c>
      <c r="M3018" s="16" t="str">
        <f>LFAT!G60</f>
        <v>C</v>
      </c>
      <c r="N3018" s="19">
        <f>LFAT!I60</f>
        <v>1</v>
      </c>
      <c r="O3018" s="18">
        <f>LFAT!J60</f>
        <v>1</v>
      </c>
      <c r="P3018" s="18">
        <f t="shared" si="141"/>
        <v>0.23275000000000001</v>
      </c>
      <c r="Q3018" s="18">
        <f t="shared" si="142"/>
        <v>0.55096895864175477</v>
      </c>
      <c r="R3018" s="18">
        <f t="shared" si="143"/>
        <v>0.15778928310199553</v>
      </c>
    </row>
    <row r="3019" spans="1:18" ht="18" customHeight="1" x14ac:dyDescent="0.2">
      <c r="A3019" s="16" t="str">
        <f>'Limiting Factor Scores'!A274</f>
        <v>UGR18</v>
      </c>
      <c r="B3019" s="16" t="str">
        <f>'Limiting Factor Scores'!B274</f>
        <v>Upper Grande Ronde</v>
      </c>
      <c r="C3019" s="16" t="str">
        <f>'Limiting Factor Scores'!C274</f>
        <v>Anthropogenic Barriers</v>
      </c>
      <c r="D3019" s="18">
        <f>'Limiting Factor Scores'!D274</f>
        <v>0.65110000000000001</v>
      </c>
      <c r="E3019" s="19">
        <f>'Limiting Factor Scores'!E274</f>
        <v>1.59</v>
      </c>
      <c r="F3019" s="18">
        <f>'Limiting Factor Scores'!F274</f>
        <v>0.23275000000000001</v>
      </c>
      <c r="G3019" s="18">
        <f>'Limiting Factor Scores'!G274</f>
        <v>0.80426313607680744</v>
      </c>
      <c r="H3019" s="18">
        <f>'Limiting Factor Scores'!H274</f>
        <v>0.25472301637466122</v>
      </c>
      <c r="I3019" s="17">
        <f>LFAT!A47</f>
        <v>4</v>
      </c>
      <c r="J3019" s="16" t="str">
        <f>LFAT!B47</f>
        <v>Riparian Vegetation Restoration</v>
      </c>
      <c r="K3019" s="16" t="str">
        <f>LFAT!D47</f>
        <v>N</v>
      </c>
      <c r="L3019" s="19">
        <f>LFAT!F47</f>
        <v>0.1</v>
      </c>
      <c r="M3019" s="16" t="str">
        <f>LFAT!G47</f>
        <v>R</v>
      </c>
      <c r="N3019" s="19">
        <f>LFAT!I47</f>
        <v>0.1</v>
      </c>
      <c r="O3019" s="18">
        <f>LFAT!J47</f>
        <v>0.01</v>
      </c>
      <c r="P3019" s="18">
        <f t="shared" si="141"/>
        <v>2.3275000000000001E-3</v>
      </c>
      <c r="Q3019" s="18">
        <f t="shared" si="142"/>
        <v>8.0426313607680749E-3</v>
      </c>
      <c r="R3019" s="18">
        <f t="shared" si="143"/>
        <v>2.5472301637466123E-3</v>
      </c>
    </row>
    <row r="3020" spans="1:18" ht="18" customHeight="1" x14ac:dyDescent="0.2">
      <c r="A3020" s="16" t="str">
        <f>'Limiting Factor Scores'!A275</f>
        <v>UGR18</v>
      </c>
      <c r="B3020" s="16" t="str">
        <f>'Limiting Factor Scores'!B275</f>
        <v>Upper Grande Ronde</v>
      </c>
      <c r="C3020" s="16" t="str">
        <f>'Limiting Factor Scores'!C275</f>
        <v>Channel and Habitat Structure</v>
      </c>
      <c r="D3020" s="18">
        <f>'Limiting Factor Scores'!D275</f>
        <v>0.65110000000000001</v>
      </c>
      <c r="E3020" s="19">
        <f>'Limiting Factor Scores'!E275</f>
        <v>2.35</v>
      </c>
      <c r="F3020" s="18">
        <f>'Limiting Factor Scores'!F275</f>
        <v>0.40375</v>
      </c>
      <c r="G3020" s="18">
        <f>'Limiting Factor Scores'!G275</f>
        <v>2.2908255889477238</v>
      </c>
      <c r="H3020" s="18">
        <f>'Limiting Factor Scores'!H275</f>
        <v>0.69350050386396811</v>
      </c>
      <c r="I3020" s="17">
        <f>LFAT!A51</f>
        <v>4</v>
      </c>
      <c r="J3020" s="16" t="str">
        <f>LFAT!B51</f>
        <v>Riparian Vegetation Restoration</v>
      </c>
      <c r="K3020" s="16" t="str">
        <f>LFAT!D51</f>
        <v>D</v>
      </c>
      <c r="L3020" s="19">
        <f>LFAT!F51</f>
        <v>1</v>
      </c>
      <c r="M3020" s="16" t="str">
        <f>LFAT!G51</f>
        <v>CD</v>
      </c>
      <c r="N3020" s="19">
        <f>LFAT!I51</f>
        <v>0.5</v>
      </c>
      <c r="O3020" s="18">
        <f>LFAT!J51</f>
        <v>0.5</v>
      </c>
      <c r="P3020" s="18">
        <f t="shared" si="141"/>
        <v>0.201875</v>
      </c>
      <c r="Q3020" s="18">
        <f t="shared" si="142"/>
        <v>1.1454127944738619</v>
      </c>
      <c r="R3020" s="18">
        <f t="shared" si="143"/>
        <v>0.34675025193198405</v>
      </c>
    </row>
    <row r="3021" spans="1:18" ht="18" customHeight="1" x14ac:dyDescent="0.2">
      <c r="A3021" s="16" t="str">
        <f>'Limiting Factor Scores'!A276</f>
        <v>UGR18</v>
      </c>
      <c r="B3021" s="16" t="str">
        <f>'Limiting Factor Scores'!B276</f>
        <v>Upper Grande Ronde</v>
      </c>
      <c r="C3021" s="16" t="str">
        <f>'Limiting Factor Scores'!C276</f>
        <v>Decreased Sediment Quantity</v>
      </c>
      <c r="D3021" s="18">
        <f>'Limiting Factor Scores'!D276</f>
        <v>0.65110000000000001</v>
      </c>
      <c r="E3021" s="19">
        <f>'Limiting Factor Scores'!E276</f>
        <v>2.09</v>
      </c>
      <c r="F3021" s="18">
        <f>'Limiting Factor Scores'!F276</f>
        <v>0.34525</v>
      </c>
      <c r="G3021" s="18">
        <f>'Limiting Factor Scores'!G276</f>
        <v>1.1641028527749109</v>
      </c>
      <c r="H3021" s="18">
        <f>'Limiting Factor Scores'!H276</f>
        <v>0.34677419742969451</v>
      </c>
      <c r="I3021" s="17">
        <f>LFAT!A54</f>
        <v>4</v>
      </c>
      <c r="J3021" s="16" t="str">
        <f>LFAT!B54</f>
        <v>Riparian Vegetation Restoration</v>
      </c>
      <c r="K3021" s="16" t="str">
        <f>LFAT!D54</f>
        <v>N</v>
      </c>
      <c r="L3021" s="19">
        <f>LFAT!F54</f>
        <v>0.1</v>
      </c>
      <c r="M3021" s="16" t="str">
        <f>LFAT!G54</f>
        <v>R</v>
      </c>
      <c r="N3021" s="19">
        <f>LFAT!I54</f>
        <v>0.1</v>
      </c>
      <c r="O3021" s="18">
        <f>LFAT!J54</f>
        <v>0.01</v>
      </c>
      <c r="P3021" s="18">
        <f t="shared" si="141"/>
        <v>3.4525000000000003E-3</v>
      </c>
      <c r="Q3021" s="18">
        <f t="shared" si="142"/>
        <v>1.1641028527749109E-2</v>
      </c>
      <c r="R3021" s="18">
        <f t="shared" si="143"/>
        <v>3.4677419742969451E-3</v>
      </c>
    </row>
    <row r="3022" spans="1:18" ht="18" customHeight="1" x14ac:dyDescent="0.2">
      <c r="A3022" s="16" t="str">
        <f>'Limiting Factor Scores'!A277</f>
        <v>UGR18</v>
      </c>
      <c r="B3022" s="16" t="str">
        <f>'Limiting Factor Scores'!B277</f>
        <v>Upper Grande Ronde</v>
      </c>
      <c r="C3022" s="16" t="str">
        <f>'Limiting Factor Scores'!C277</f>
        <v>Decreased Water Quantity</v>
      </c>
      <c r="D3022" s="18">
        <f>'Limiting Factor Scores'!D277</f>
        <v>0.65110000000000001</v>
      </c>
      <c r="E3022" s="19">
        <f>'Limiting Factor Scores'!E277</f>
        <v>1.59</v>
      </c>
      <c r="F3022" s="18">
        <f>'Limiting Factor Scores'!F277</f>
        <v>0.23275000000000001</v>
      </c>
      <c r="G3022" s="18">
        <f>'Limiting Factor Scores'!G277</f>
        <v>1.1354939839231928</v>
      </c>
      <c r="H3022" s="18">
        <f>'Limiting Factor Scores'!H277</f>
        <v>0.3281783279747929</v>
      </c>
      <c r="I3022" s="17">
        <f>LFAT!A52</f>
        <v>4</v>
      </c>
      <c r="J3022" s="16" t="str">
        <f>LFAT!B52</f>
        <v>Riparian Vegetation Restoration</v>
      </c>
      <c r="K3022" s="16" t="str">
        <f>LFAT!D52</f>
        <v>N</v>
      </c>
      <c r="L3022" s="19">
        <f>LFAT!F52</f>
        <v>0.1</v>
      </c>
      <c r="M3022" s="16" t="str">
        <f>LFAT!G52</f>
        <v>R</v>
      </c>
      <c r="N3022" s="19">
        <f>LFAT!I52</f>
        <v>0.1</v>
      </c>
      <c r="O3022" s="18">
        <f>LFAT!J52</f>
        <v>0.01</v>
      </c>
      <c r="P3022" s="18">
        <f t="shared" si="141"/>
        <v>2.3275000000000001E-3</v>
      </c>
      <c r="Q3022" s="18">
        <f t="shared" si="142"/>
        <v>1.1354939839231928E-2</v>
      </c>
      <c r="R3022" s="18">
        <f t="shared" si="143"/>
        <v>3.2817832797479292E-3</v>
      </c>
    </row>
    <row r="3023" spans="1:18" ht="18" customHeight="1" x14ac:dyDescent="0.2">
      <c r="A3023" s="16" t="str">
        <f>'Limiting Factor Scores'!A278</f>
        <v>UGR18</v>
      </c>
      <c r="B3023" s="16" t="str">
        <f>'Limiting Factor Scores'!B278</f>
        <v>Upper Grande Ronde</v>
      </c>
      <c r="C3023" s="16" t="str">
        <f>'Limiting Factor Scores'!C278</f>
        <v>Floodplain Condition</v>
      </c>
      <c r="D3023" s="18">
        <f>'Limiting Factor Scores'!D278</f>
        <v>0.65110000000000001</v>
      </c>
      <c r="E3023" s="19">
        <f>'Limiting Factor Scores'!E278</f>
        <v>1.74</v>
      </c>
      <c r="F3023" s="18">
        <f>'Limiting Factor Scores'!F278</f>
        <v>0.26650000000000001</v>
      </c>
      <c r="G3023" s="18">
        <f>'Limiting Factor Scores'!G278</f>
        <v>1.0547424690029366</v>
      </c>
      <c r="H3023" s="18">
        <f>'Limiting Factor Scores'!H278</f>
        <v>0.29946753860723441</v>
      </c>
      <c r="I3023" s="17">
        <f>LFAT!A49</f>
        <v>4</v>
      </c>
      <c r="J3023" s="16" t="str">
        <f>LFAT!B49</f>
        <v>Riparian Vegetation Restoration</v>
      </c>
      <c r="K3023" s="16" t="str">
        <f>LFAT!D49</f>
        <v>D</v>
      </c>
      <c r="L3023" s="19">
        <f>LFAT!F49</f>
        <v>1</v>
      </c>
      <c r="M3023" s="16" t="str">
        <f>LFAT!G49</f>
        <v>C</v>
      </c>
      <c r="N3023" s="19">
        <f>LFAT!I49</f>
        <v>1</v>
      </c>
      <c r="O3023" s="18">
        <f>LFAT!J49</f>
        <v>1</v>
      </c>
      <c r="P3023" s="18">
        <f t="shared" si="141"/>
        <v>0.26650000000000001</v>
      </c>
      <c r="Q3023" s="18">
        <f t="shared" si="142"/>
        <v>1.0547424690029366</v>
      </c>
      <c r="R3023" s="18">
        <f t="shared" si="143"/>
        <v>0.29946753860723441</v>
      </c>
    </row>
    <row r="3024" spans="1:18" ht="18" customHeight="1" x14ac:dyDescent="0.2">
      <c r="A3024" s="16" t="str">
        <f>'Limiting Factor Scores'!A279</f>
        <v>UGR18</v>
      </c>
      <c r="B3024" s="16" t="str">
        <f>'Limiting Factor Scores'!B279</f>
        <v>Upper Grande Ronde</v>
      </c>
      <c r="C3024" s="16" t="str">
        <f>'Limiting Factor Scores'!C279</f>
        <v>Increased Sediment Quantity</v>
      </c>
      <c r="D3024" s="18">
        <f>'Limiting Factor Scores'!D279</f>
        <v>0.65110000000000001</v>
      </c>
      <c r="E3024" s="19">
        <f>'Limiting Factor Scores'!E279</f>
        <v>2.4900000000000002</v>
      </c>
      <c r="F3024" s="18">
        <f>'Limiting Factor Scores'!F279</f>
        <v>0.43525000000000003</v>
      </c>
      <c r="G3024" s="18">
        <f>'Limiting Factor Scores'!G279</f>
        <v>1.0303297067618633</v>
      </c>
      <c r="H3024" s="18">
        <f>'Limiting Factor Scores'!H279</f>
        <v>0.33897644934437615</v>
      </c>
      <c r="I3024" s="17">
        <f>LFAT!A55</f>
        <v>4</v>
      </c>
      <c r="J3024" s="16" t="str">
        <f>LFAT!B55</f>
        <v>Riparian Vegetation Restoration</v>
      </c>
      <c r="K3024" s="16" t="str">
        <f>LFAT!D55</f>
        <v>D</v>
      </c>
      <c r="L3024" s="19">
        <f>LFAT!F55</f>
        <v>1</v>
      </c>
      <c r="M3024" s="16" t="str">
        <f>LFAT!G55</f>
        <v>CD</v>
      </c>
      <c r="N3024" s="19">
        <f>LFAT!I55</f>
        <v>0.5</v>
      </c>
      <c r="O3024" s="18">
        <f>LFAT!J55</f>
        <v>0.5</v>
      </c>
      <c r="P3024" s="18">
        <f t="shared" si="141"/>
        <v>0.21762500000000001</v>
      </c>
      <c r="Q3024" s="18">
        <f t="shared" si="142"/>
        <v>0.51516485338093165</v>
      </c>
      <c r="R3024" s="18">
        <f t="shared" si="143"/>
        <v>0.16948822467218808</v>
      </c>
    </row>
    <row r="3025" spans="1:18" ht="18" customHeight="1" x14ac:dyDescent="0.2">
      <c r="A3025" s="16" t="str">
        <f>'Limiting Factor Scores'!A280</f>
        <v>UGR18</v>
      </c>
      <c r="B3025" s="16" t="str">
        <f>'Limiting Factor Scores'!B280</f>
        <v>Upper Grande Ronde</v>
      </c>
      <c r="C3025" s="16" t="str">
        <f>'Limiting Factor Scores'!C280</f>
        <v>Non-Native Species Interactions and Competition</v>
      </c>
      <c r="D3025" s="18">
        <f>'Limiting Factor Scores'!D280</f>
        <v>0.65110000000000001</v>
      </c>
      <c r="E3025" s="19">
        <f>'Limiting Factor Scores'!E280</f>
        <v>1.26</v>
      </c>
      <c r="F3025" s="18">
        <f>'Limiting Factor Scores'!F280</f>
        <v>0.1585</v>
      </c>
      <c r="G3025" s="18">
        <f>'Limiting Factor Scores'!G280</f>
        <v>0.41500881459862887</v>
      </c>
      <c r="H3025" s="18">
        <f>'Limiting Factor Scores'!H280</f>
        <v>0.1463956493487395</v>
      </c>
      <c r="I3025" s="17">
        <f>LFAT!A61</f>
        <v>4</v>
      </c>
      <c r="J3025" s="16" t="str">
        <f>LFAT!B61</f>
        <v>Riparian Vegetation Restoration</v>
      </c>
      <c r="K3025" s="16" t="str">
        <f>LFAT!D61</f>
        <v>I</v>
      </c>
      <c r="L3025" s="19">
        <f>LFAT!F61</f>
        <v>0.5</v>
      </c>
      <c r="M3025" s="16" t="str">
        <f>LFAT!G61</f>
        <v>R</v>
      </c>
      <c r="N3025" s="19">
        <f>LFAT!I61</f>
        <v>0.1</v>
      </c>
      <c r="O3025" s="18">
        <f>LFAT!J61</f>
        <v>0.05</v>
      </c>
      <c r="P3025" s="18">
        <f t="shared" si="141"/>
        <v>7.9249999999999998E-3</v>
      </c>
      <c r="Q3025" s="18">
        <f t="shared" si="142"/>
        <v>2.0750440729931444E-2</v>
      </c>
      <c r="R3025" s="18">
        <f t="shared" si="143"/>
        <v>7.3197824674369749E-3</v>
      </c>
    </row>
    <row r="3026" spans="1:18" ht="18" customHeight="1" x14ac:dyDescent="0.2">
      <c r="A3026" s="16" t="str">
        <f>'Limiting Factor Scores'!A281</f>
        <v>UGR18</v>
      </c>
      <c r="B3026" s="16" t="str">
        <f>'Limiting Factor Scores'!B281</f>
        <v>Upper Grande Ronde</v>
      </c>
      <c r="C3026" s="16" t="str">
        <f>'Limiting Factor Scores'!C281</f>
        <v>Predation</v>
      </c>
      <c r="D3026" s="18">
        <f>'Limiting Factor Scores'!D281</f>
        <v>0.65110000000000001</v>
      </c>
      <c r="E3026" s="19">
        <f>'Limiting Factor Scores'!E281</f>
        <v>1</v>
      </c>
      <c r="F3026" s="18">
        <f>'Limiting Factor Scores'!F281</f>
        <v>0.1</v>
      </c>
      <c r="G3026" s="18">
        <f>'Limiting Factor Scores'!G281</f>
        <v>0.34973371438803003</v>
      </c>
      <c r="H3026" s="18">
        <f>'Limiting Factor Scores'!H281</f>
        <v>0.10692922288216369</v>
      </c>
      <c r="I3026" s="17">
        <f>LFAT!A59</f>
        <v>4</v>
      </c>
      <c r="J3026" s="16" t="str">
        <f>LFAT!B59</f>
        <v>Riparian Vegetation Restoration</v>
      </c>
      <c r="K3026" s="16" t="str">
        <f>LFAT!D59</f>
        <v>N</v>
      </c>
      <c r="L3026" s="19">
        <f>LFAT!F59</f>
        <v>0.1</v>
      </c>
      <c r="M3026" s="16" t="str">
        <f>LFAT!G59</f>
        <v>CD</v>
      </c>
      <c r="N3026" s="19">
        <f>LFAT!I59</f>
        <v>0.5</v>
      </c>
      <c r="O3026" s="18">
        <f>LFAT!J59</f>
        <v>0.05</v>
      </c>
      <c r="P3026" s="18">
        <f t="shared" si="141"/>
        <v>5.000000000000001E-3</v>
      </c>
      <c r="Q3026" s="18">
        <f t="shared" si="142"/>
        <v>1.7486685719401502E-2</v>
      </c>
      <c r="R3026" s="18">
        <f t="shared" si="143"/>
        <v>5.3464611441081849E-3</v>
      </c>
    </row>
    <row r="3027" spans="1:18" ht="18" customHeight="1" x14ac:dyDescent="0.2">
      <c r="A3027" s="16" t="str">
        <f>'Limiting Factor Scores'!A282</f>
        <v>UGR18</v>
      </c>
      <c r="B3027" s="16" t="str">
        <f>'Limiting Factor Scores'!B282</f>
        <v>Upper Grande Ronde</v>
      </c>
      <c r="C3027" s="16" t="str">
        <f>'Limiting Factor Scores'!C282</f>
        <v>Riparian Condition</v>
      </c>
      <c r="D3027" s="18">
        <f>'Limiting Factor Scores'!D282</f>
        <v>0.65110000000000001</v>
      </c>
      <c r="E3027" s="19">
        <f>'Limiting Factor Scores'!E282</f>
        <v>2.5499999999999998</v>
      </c>
      <c r="F3027" s="18">
        <f>'Limiting Factor Scores'!F282</f>
        <v>0.44874999999999998</v>
      </c>
      <c r="G3027" s="18">
        <f>'Limiting Factor Scores'!G282</f>
        <v>1.813609983286155</v>
      </c>
      <c r="H3027" s="18">
        <f>'Limiting Factor Scores'!H282</f>
        <v>0.58559358479241186</v>
      </c>
      <c r="I3027" s="17">
        <f>LFAT!A48</f>
        <v>4</v>
      </c>
      <c r="J3027" s="16" t="str">
        <f>LFAT!B48</f>
        <v>Riparian Vegetation Restoration</v>
      </c>
      <c r="K3027" s="16" t="str">
        <f>LFAT!D48</f>
        <v>D</v>
      </c>
      <c r="L3027" s="19">
        <f>LFAT!F48</f>
        <v>1</v>
      </c>
      <c r="M3027" s="16" t="str">
        <f>LFAT!G48</f>
        <v>C</v>
      </c>
      <c r="N3027" s="19">
        <f>LFAT!I48</f>
        <v>1</v>
      </c>
      <c r="O3027" s="18">
        <f>LFAT!J48</f>
        <v>1</v>
      </c>
      <c r="P3027" s="18">
        <f t="shared" si="141"/>
        <v>0.44874999999999998</v>
      </c>
      <c r="Q3027" s="18">
        <f t="shared" si="142"/>
        <v>1.813609983286155</v>
      </c>
      <c r="R3027" s="18">
        <f t="shared" si="143"/>
        <v>0.58559358479241186</v>
      </c>
    </row>
    <row r="3028" spans="1:18" ht="18" customHeight="1" x14ac:dyDescent="0.2">
      <c r="A3028" s="16" t="str">
        <f>'Limiting Factor Scores'!A283</f>
        <v>UGR18</v>
      </c>
      <c r="B3028" s="16" t="str">
        <f>'Limiting Factor Scores'!B283</f>
        <v>Upper Grande Ronde</v>
      </c>
      <c r="C3028" s="16" t="str">
        <f>'Limiting Factor Scores'!C283</f>
        <v>Side Channel and Wetland Habitat</v>
      </c>
      <c r="D3028" s="18">
        <f>'Limiting Factor Scores'!D283</f>
        <v>0.65110000000000001</v>
      </c>
      <c r="E3028" s="19">
        <f>'Limiting Factor Scores'!E283</f>
        <v>2.17</v>
      </c>
      <c r="F3028" s="18">
        <f>'Limiting Factor Scores'!F283</f>
        <v>0.36325000000000002</v>
      </c>
      <c r="G3028" s="18">
        <f>'Limiting Factor Scores'!G283</f>
        <v>1.8177642331659793</v>
      </c>
      <c r="H3028" s="18">
        <f>'Limiting Factor Scores'!H283</f>
        <v>0.52982083531089341</v>
      </c>
      <c r="I3028" s="17">
        <f>LFAT!A50</f>
        <v>4</v>
      </c>
      <c r="J3028" s="16" t="str">
        <f>LFAT!B50</f>
        <v>Riparian Vegetation Restoration</v>
      </c>
      <c r="K3028" s="16" t="str">
        <f>LFAT!D50</f>
        <v>I</v>
      </c>
      <c r="L3028" s="19">
        <f>LFAT!F50</f>
        <v>0.5</v>
      </c>
      <c r="M3028" s="16" t="str">
        <f>LFAT!G50</f>
        <v>C</v>
      </c>
      <c r="N3028" s="19">
        <f>LFAT!I50</f>
        <v>1</v>
      </c>
      <c r="O3028" s="18">
        <f>LFAT!J50</f>
        <v>0.5</v>
      </c>
      <c r="P3028" s="18">
        <f t="shared" si="141"/>
        <v>0.18162500000000001</v>
      </c>
      <c r="Q3028" s="18">
        <f t="shared" si="142"/>
        <v>0.90888211658298967</v>
      </c>
      <c r="R3028" s="18">
        <f t="shared" si="143"/>
        <v>0.26491041765544671</v>
      </c>
    </row>
    <row r="3029" spans="1:18" ht="18" customHeight="1" x14ac:dyDescent="0.2">
      <c r="A3029" s="16" t="str">
        <f>'Limiting Factor Scores'!A284</f>
        <v>UGR18</v>
      </c>
      <c r="B3029" s="16" t="str">
        <f>'Limiting Factor Scores'!B284</f>
        <v>Upper Grande Ronde</v>
      </c>
      <c r="C3029" s="16" t="str">
        <f>'Limiting Factor Scores'!C284</f>
        <v>Summer Water Temperature</v>
      </c>
      <c r="D3029" s="18">
        <f>'Limiting Factor Scores'!D284</f>
        <v>0.65110000000000001</v>
      </c>
      <c r="E3029" s="19">
        <f>'Limiting Factor Scores'!E284</f>
        <v>1.82</v>
      </c>
      <c r="F3029" s="18">
        <f>'Limiting Factor Scores'!F284</f>
        <v>0.28449999999999998</v>
      </c>
      <c r="G3029" s="18">
        <f>'Limiting Factor Scores'!G284</f>
        <v>1.2331554956878232</v>
      </c>
      <c r="H3029" s="18">
        <f>'Limiting Factor Scores'!H284</f>
        <v>0.38590357497195577</v>
      </c>
      <c r="I3029" s="17">
        <f>LFAT!A56</f>
        <v>4</v>
      </c>
      <c r="J3029" s="16" t="str">
        <f>LFAT!B56</f>
        <v>Riparian Vegetation Restoration</v>
      </c>
      <c r="K3029" s="16" t="str">
        <f>LFAT!D56</f>
        <v>D</v>
      </c>
      <c r="L3029" s="19">
        <f>LFAT!F56</f>
        <v>1</v>
      </c>
      <c r="M3029" s="16" t="str">
        <f>LFAT!G56</f>
        <v>CD</v>
      </c>
      <c r="N3029" s="19">
        <f>LFAT!I56</f>
        <v>0.5</v>
      </c>
      <c r="O3029" s="18">
        <f>LFAT!J56</f>
        <v>0.5</v>
      </c>
      <c r="P3029" s="18">
        <f t="shared" si="141"/>
        <v>0.14224999999999999</v>
      </c>
      <c r="Q3029" s="18">
        <f t="shared" si="142"/>
        <v>0.61657774784391162</v>
      </c>
      <c r="R3029" s="18">
        <f t="shared" si="143"/>
        <v>0.19295178748597788</v>
      </c>
    </row>
    <row r="3030" spans="1:18" ht="18" customHeight="1" x14ac:dyDescent="0.2">
      <c r="A3030" s="16" t="str">
        <f>'Limiting Factor Scores'!A285</f>
        <v>UGR18</v>
      </c>
      <c r="B3030" s="16" t="str">
        <f>'Limiting Factor Scores'!B285</f>
        <v>Upper Grande Ronde</v>
      </c>
      <c r="C3030" s="16" t="str">
        <f>'Limiting Factor Scores'!C285</f>
        <v>Water Quality</v>
      </c>
      <c r="D3030" s="18">
        <f>'Limiting Factor Scores'!D285</f>
        <v>0.65110000000000001</v>
      </c>
      <c r="E3030" s="19">
        <f>'Limiting Factor Scores'!E285</f>
        <v>1.26</v>
      </c>
      <c r="F3030" s="18">
        <f>'Limiting Factor Scores'!F285</f>
        <v>0.1585</v>
      </c>
      <c r="G3030" s="18">
        <f>'Limiting Factor Scores'!G285</f>
        <v>0.60076764480502753</v>
      </c>
      <c r="H3030" s="18">
        <f>'Limiting Factor Scores'!H285</f>
        <v>0.16676277826341229</v>
      </c>
      <c r="I3030" s="17">
        <f>LFAT!A58</f>
        <v>4</v>
      </c>
      <c r="J3030" s="16" t="str">
        <f>LFAT!B58</f>
        <v>Riparian Vegetation Restoration</v>
      </c>
      <c r="K3030" s="16" t="str">
        <f>LFAT!D58</f>
        <v>I</v>
      </c>
      <c r="L3030" s="19">
        <f>LFAT!F58</f>
        <v>0.5</v>
      </c>
      <c r="M3030" s="16" t="str">
        <f>LFAT!G58</f>
        <v>CD</v>
      </c>
      <c r="N3030" s="19">
        <f>LFAT!I58</f>
        <v>0.5</v>
      </c>
      <c r="O3030" s="18">
        <f>LFAT!J58</f>
        <v>0.25</v>
      </c>
      <c r="P3030" s="18">
        <f t="shared" si="141"/>
        <v>3.9625E-2</v>
      </c>
      <c r="Q3030" s="18">
        <f t="shared" si="142"/>
        <v>0.15019191120125688</v>
      </c>
      <c r="R3030" s="18">
        <f t="shared" si="143"/>
        <v>4.1690694565853073E-2</v>
      </c>
    </row>
    <row r="3031" spans="1:18" ht="18" customHeight="1" x14ac:dyDescent="0.2">
      <c r="A3031" s="16" t="str">
        <f>'Limiting Factor Scores'!A286</f>
        <v>UGR18</v>
      </c>
      <c r="B3031" s="16" t="str">
        <f>'Limiting Factor Scores'!B286</f>
        <v>Upper Grande Ronde</v>
      </c>
      <c r="C3031" s="16" t="str">
        <f>'Limiting Factor Scores'!C286</f>
        <v>Winter Water Temperature</v>
      </c>
      <c r="D3031" s="18">
        <f>'Limiting Factor Scores'!D286</f>
        <v>0.65110000000000001</v>
      </c>
      <c r="E3031" s="19">
        <f>'Limiting Factor Scores'!E286</f>
        <v>1.26</v>
      </c>
      <c r="F3031" s="18">
        <f>'Limiting Factor Scores'!F286</f>
        <v>0.1585</v>
      </c>
      <c r="G3031" s="18">
        <f>'Limiting Factor Scores'!G286</f>
        <v>0.49461974180045709</v>
      </c>
      <c r="H3031" s="18">
        <f>'Limiting Factor Scores'!H286</f>
        <v>0.13471938005951647</v>
      </c>
      <c r="I3031" s="17">
        <f>LFAT!A57</f>
        <v>4</v>
      </c>
      <c r="J3031" s="16" t="str">
        <f>LFAT!B57</f>
        <v>Riparian Vegetation Restoration</v>
      </c>
      <c r="K3031" s="16" t="str">
        <f>LFAT!D57</f>
        <v>I</v>
      </c>
      <c r="L3031" s="19">
        <f>LFAT!F57</f>
        <v>0.5</v>
      </c>
      <c r="M3031" s="16" t="str">
        <f>LFAT!G57</f>
        <v>R</v>
      </c>
      <c r="N3031" s="19">
        <f>LFAT!I57</f>
        <v>0.1</v>
      </c>
      <c r="O3031" s="18">
        <f>LFAT!J57</f>
        <v>0.05</v>
      </c>
      <c r="P3031" s="18">
        <f t="shared" si="141"/>
        <v>7.9249999999999998E-3</v>
      </c>
      <c r="Q3031" s="18">
        <f t="shared" si="142"/>
        <v>2.4730987090022857E-2</v>
      </c>
      <c r="R3031" s="18">
        <f t="shared" si="143"/>
        <v>6.7359690029758241E-3</v>
      </c>
    </row>
    <row r="3032" spans="1:18" ht="18" customHeight="1" x14ac:dyDescent="0.2">
      <c r="A3032" s="16" t="str">
        <f>'Limiting Factor Scores'!A272</f>
        <v>UGR18</v>
      </c>
      <c r="B3032" s="16" t="str">
        <f>'Limiting Factor Scores'!B272</f>
        <v>Upper Grande Ronde</v>
      </c>
      <c r="C3032" s="16" t="str">
        <f>'Limiting Factor Scores'!C272</f>
        <v>Altered Flow Timing</v>
      </c>
      <c r="D3032" s="18">
        <f>'Limiting Factor Scores'!D272</f>
        <v>0.65110000000000001</v>
      </c>
      <c r="E3032" s="19">
        <f>'Limiting Factor Scores'!E272</f>
        <v>1.44</v>
      </c>
      <c r="F3032" s="18">
        <f>'Limiting Factor Scores'!F272</f>
        <v>0.19900000000000001</v>
      </c>
      <c r="G3032" s="18">
        <f>'Limiting Factor Scores'!G272</f>
        <v>0.67931123287565276</v>
      </c>
      <c r="H3032" s="18">
        <f>'Limiting Factor Scores'!H272</f>
        <v>0.18905028005493138</v>
      </c>
      <c r="I3032" s="17">
        <f>LFAT!A68</f>
        <v>5</v>
      </c>
      <c r="J3032" s="16" t="str">
        <f>LFAT!B68</f>
        <v>Fish Passage – Barrier Removal and Replacement</v>
      </c>
      <c r="K3032" s="16" t="str">
        <f>LFAT!D68</f>
        <v>I</v>
      </c>
      <c r="L3032" s="19">
        <f>LFAT!F68</f>
        <v>0.5</v>
      </c>
      <c r="M3032" s="16" t="str">
        <f>LFAT!G68</f>
        <v>R</v>
      </c>
      <c r="N3032" s="19">
        <f>LFAT!I68</f>
        <v>0.1</v>
      </c>
      <c r="O3032" s="18">
        <f>LFAT!J68</f>
        <v>0.05</v>
      </c>
      <c r="P3032" s="18">
        <f t="shared" si="141"/>
        <v>9.9500000000000005E-3</v>
      </c>
      <c r="Q3032" s="18">
        <f t="shared" si="142"/>
        <v>3.3965561643782637E-2</v>
      </c>
      <c r="R3032" s="18">
        <f t="shared" si="143"/>
        <v>9.452514002746569E-3</v>
      </c>
    </row>
    <row r="3033" spans="1:18" ht="18" customHeight="1" x14ac:dyDescent="0.2">
      <c r="A3033" s="16" t="str">
        <f>'Limiting Factor Scores'!A273</f>
        <v>UGR18</v>
      </c>
      <c r="B3033" s="16" t="str">
        <f>'Limiting Factor Scores'!B273</f>
        <v>Upper Grande Ronde</v>
      </c>
      <c r="C3033" s="16" t="str">
        <f>'Limiting Factor Scores'!C273</f>
        <v>Altered Primary Productivity</v>
      </c>
      <c r="D3033" s="18">
        <f>'Limiting Factor Scores'!D273</f>
        <v>0.65110000000000001</v>
      </c>
      <c r="E3033" s="19">
        <f>'Limiting Factor Scores'!E273</f>
        <v>1.59</v>
      </c>
      <c r="F3033" s="18">
        <f>'Limiting Factor Scores'!F273</f>
        <v>0.23275000000000001</v>
      </c>
      <c r="G3033" s="18">
        <f>'Limiting Factor Scores'!G273</f>
        <v>0.55096895864175477</v>
      </c>
      <c r="H3033" s="18">
        <f>'Limiting Factor Scores'!H273</f>
        <v>0.15778928310199553</v>
      </c>
      <c r="I3033" s="17">
        <f>LFAT!A75</f>
        <v>5</v>
      </c>
      <c r="J3033" s="16" t="str">
        <f>LFAT!B75</f>
        <v>Fish Passage – Barrier Removal and Replacement</v>
      </c>
      <c r="K3033" s="16" t="str">
        <f>LFAT!D75</f>
        <v>N</v>
      </c>
      <c r="L3033" s="19">
        <f>LFAT!F75</f>
        <v>0.1</v>
      </c>
      <c r="M3033" s="16" t="str">
        <f>LFAT!G75</f>
        <v>R</v>
      </c>
      <c r="N3033" s="19">
        <f>LFAT!I75</f>
        <v>0.1</v>
      </c>
      <c r="O3033" s="18">
        <f>LFAT!J75</f>
        <v>0.01</v>
      </c>
      <c r="P3033" s="18">
        <f t="shared" si="141"/>
        <v>2.3275000000000001E-3</v>
      </c>
      <c r="Q3033" s="18">
        <f t="shared" si="142"/>
        <v>5.5096895864175481E-3</v>
      </c>
      <c r="R3033" s="18">
        <f t="shared" si="143"/>
        <v>1.5778928310199553E-3</v>
      </c>
    </row>
    <row r="3034" spans="1:18" ht="18" customHeight="1" x14ac:dyDescent="0.2">
      <c r="A3034" s="16" t="str">
        <f>'Limiting Factor Scores'!A274</f>
        <v>UGR18</v>
      </c>
      <c r="B3034" s="16" t="str">
        <f>'Limiting Factor Scores'!B274</f>
        <v>Upper Grande Ronde</v>
      </c>
      <c r="C3034" s="16" t="str">
        <f>'Limiting Factor Scores'!C274</f>
        <v>Anthropogenic Barriers</v>
      </c>
      <c r="D3034" s="18">
        <f>'Limiting Factor Scores'!D274</f>
        <v>0.65110000000000001</v>
      </c>
      <c r="E3034" s="19">
        <f>'Limiting Factor Scores'!E274</f>
        <v>1.59</v>
      </c>
      <c r="F3034" s="18">
        <f>'Limiting Factor Scores'!F274</f>
        <v>0.23275000000000001</v>
      </c>
      <c r="G3034" s="18">
        <f>'Limiting Factor Scores'!G274</f>
        <v>0.80426313607680744</v>
      </c>
      <c r="H3034" s="18">
        <f>'Limiting Factor Scores'!H274</f>
        <v>0.25472301637466122</v>
      </c>
      <c r="I3034" s="17">
        <f>LFAT!A62</f>
        <v>5</v>
      </c>
      <c r="J3034" s="16" t="str">
        <f>LFAT!B62</f>
        <v>Fish Passage – Barrier Removal and Replacement</v>
      </c>
      <c r="K3034" s="16" t="str">
        <f>LFAT!D62</f>
        <v>D</v>
      </c>
      <c r="L3034" s="19">
        <f>LFAT!F62</f>
        <v>1</v>
      </c>
      <c r="M3034" s="16" t="str">
        <f>LFAT!G62</f>
        <v>C</v>
      </c>
      <c r="N3034" s="19">
        <f>LFAT!I62</f>
        <v>1</v>
      </c>
      <c r="O3034" s="18">
        <f>LFAT!J62</f>
        <v>1</v>
      </c>
      <c r="P3034" s="18">
        <f t="shared" si="141"/>
        <v>0.23275000000000001</v>
      </c>
      <c r="Q3034" s="18">
        <f t="shared" si="142"/>
        <v>0.80426313607680744</v>
      </c>
      <c r="R3034" s="18">
        <f t="shared" si="143"/>
        <v>0.25472301637466122</v>
      </c>
    </row>
    <row r="3035" spans="1:18" ht="18" customHeight="1" x14ac:dyDescent="0.2">
      <c r="A3035" s="16" t="str">
        <f>'Limiting Factor Scores'!A275</f>
        <v>UGR18</v>
      </c>
      <c r="B3035" s="16" t="str">
        <f>'Limiting Factor Scores'!B275</f>
        <v>Upper Grande Ronde</v>
      </c>
      <c r="C3035" s="16" t="str">
        <f>'Limiting Factor Scores'!C275</f>
        <v>Channel and Habitat Structure</v>
      </c>
      <c r="D3035" s="18">
        <f>'Limiting Factor Scores'!D275</f>
        <v>0.65110000000000001</v>
      </c>
      <c r="E3035" s="19">
        <f>'Limiting Factor Scores'!E275</f>
        <v>2.35</v>
      </c>
      <c r="F3035" s="18">
        <f>'Limiting Factor Scores'!F275</f>
        <v>0.40375</v>
      </c>
      <c r="G3035" s="18">
        <f>'Limiting Factor Scores'!G275</f>
        <v>2.2908255889477238</v>
      </c>
      <c r="H3035" s="18">
        <f>'Limiting Factor Scores'!H275</f>
        <v>0.69350050386396811</v>
      </c>
      <c r="I3035" s="17">
        <f>LFAT!A66</f>
        <v>5</v>
      </c>
      <c r="J3035" s="16" t="str">
        <f>LFAT!B66</f>
        <v>Fish Passage – Barrier Removal and Replacement</v>
      </c>
      <c r="K3035" s="16" t="str">
        <f>LFAT!D66</f>
        <v>I</v>
      </c>
      <c r="L3035" s="19">
        <f>LFAT!F66</f>
        <v>0.5</v>
      </c>
      <c r="M3035" s="16" t="str">
        <f>LFAT!G66</f>
        <v>CD</v>
      </c>
      <c r="N3035" s="19">
        <f>LFAT!I66</f>
        <v>0.5</v>
      </c>
      <c r="O3035" s="18">
        <f>LFAT!J66</f>
        <v>0.25</v>
      </c>
      <c r="P3035" s="18">
        <f t="shared" si="141"/>
        <v>0.1009375</v>
      </c>
      <c r="Q3035" s="18">
        <f t="shared" si="142"/>
        <v>0.57270639723693095</v>
      </c>
      <c r="R3035" s="18">
        <f t="shared" si="143"/>
        <v>0.17337512596599203</v>
      </c>
    </row>
    <row r="3036" spans="1:18" ht="18" customHeight="1" x14ac:dyDescent="0.2">
      <c r="A3036" s="16" t="str">
        <f>'Limiting Factor Scores'!A276</f>
        <v>UGR18</v>
      </c>
      <c r="B3036" s="16" t="str">
        <f>'Limiting Factor Scores'!B276</f>
        <v>Upper Grande Ronde</v>
      </c>
      <c r="C3036" s="16" t="str">
        <f>'Limiting Factor Scores'!C276</f>
        <v>Decreased Sediment Quantity</v>
      </c>
      <c r="D3036" s="18">
        <f>'Limiting Factor Scores'!D276</f>
        <v>0.65110000000000001</v>
      </c>
      <c r="E3036" s="19">
        <f>'Limiting Factor Scores'!E276</f>
        <v>2.09</v>
      </c>
      <c r="F3036" s="18">
        <f>'Limiting Factor Scores'!F276</f>
        <v>0.34525</v>
      </c>
      <c r="G3036" s="18">
        <f>'Limiting Factor Scores'!G276</f>
        <v>1.1641028527749109</v>
      </c>
      <c r="H3036" s="18">
        <f>'Limiting Factor Scores'!H276</f>
        <v>0.34677419742969451</v>
      </c>
      <c r="I3036" s="17">
        <f>LFAT!A69</f>
        <v>5</v>
      </c>
      <c r="J3036" s="16" t="str">
        <f>LFAT!B69</f>
        <v>Fish Passage – Barrier Removal and Replacement</v>
      </c>
      <c r="K3036" s="16" t="str">
        <f>LFAT!D69</f>
        <v>I</v>
      </c>
      <c r="L3036" s="19">
        <f>LFAT!F69</f>
        <v>0.5</v>
      </c>
      <c r="M3036" s="16" t="str">
        <f>LFAT!G69</f>
        <v>R</v>
      </c>
      <c r="N3036" s="19">
        <f>LFAT!I69</f>
        <v>0.1</v>
      </c>
      <c r="O3036" s="18">
        <f>LFAT!J69</f>
        <v>0.05</v>
      </c>
      <c r="P3036" s="18">
        <f t="shared" si="141"/>
        <v>1.72625E-2</v>
      </c>
      <c r="Q3036" s="18">
        <f t="shared" si="142"/>
        <v>5.8205142638745544E-2</v>
      </c>
      <c r="R3036" s="18">
        <f t="shared" si="143"/>
        <v>1.7338709871484725E-2</v>
      </c>
    </row>
    <row r="3037" spans="1:18" ht="18" customHeight="1" x14ac:dyDescent="0.2">
      <c r="A3037" s="16" t="str">
        <f>'Limiting Factor Scores'!A277</f>
        <v>UGR18</v>
      </c>
      <c r="B3037" s="16" t="str">
        <f>'Limiting Factor Scores'!B277</f>
        <v>Upper Grande Ronde</v>
      </c>
      <c r="C3037" s="16" t="str">
        <f>'Limiting Factor Scores'!C277</f>
        <v>Decreased Water Quantity</v>
      </c>
      <c r="D3037" s="18">
        <f>'Limiting Factor Scores'!D277</f>
        <v>0.65110000000000001</v>
      </c>
      <c r="E3037" s="19">
        <f>'Limiting Factor Scores'!E277</f>
        <v>1.59</v>
      </c>
      <c r="F3037" s="18">
        <f>'Limiting Factor Scores'!F277</f>
        <v>0.23275000000000001</v>
      </c>
      <c r="G3037" s="18">
        <f>'Limiting Factor Scores'!G277</f>
        <v>1.1354939839231928</v>
      </c>
      <c r="H3037" s="18">
        <f>'Limiting Factor Scores'!H277</f>
        <v>0.3281783279747929</v>
      </c>
      <c r="I3037" s="17">
        <f>LFAT!A67</f>
        <v>5</v>
      </c>
      <c r="J3037" s="16" t="str">
        <f>LFAT!B67</f>
        <v>Fish Passage – Barrier Removal and Replacement</v>
      </c>
      <c r="K3037" s="16" t="str">
        <f>LFAT!D67</f>
        <v>N</v>
      </c>
      <c r="L3037" s="19">
        <f>LFAT!F67</f>
        <v>0.1</v>
      </c>
      <c r="M3037" s="16" t="str">
        <f>LFAT!G67</f>
        <v>R</v>
      </c>
      <c r="N3037" s="19">
        <f>LFAT!I67</f>
        <v>0.1</v>
      </c>
      <c r="O3037" s="18">
        <f>LFAT!J67</f>
        <v>0.01</v>
      </c>
      <c r="P3037" s="18">
        <f t="shared" si="141"/>
        <v>2.3275000000000001E-3</v>
      </c>
      <c r="Q3037" s="18">
        <f t="shared" si="142"/>
        <v>1.1354939839231928E-2</v>
      </c>
      <c r="R3037" s="18">
        <f t="shared" si="143"/>
        <v>3.2817832797479292E-3</v>
      </c>
    </row>
    <row r="3038" spans="1:18" ht="18" customHeight="1" x14ac:dyDescent="0.2">
      <c r="A3038" s="16" t="str">
        <f>'Limiting Factor Scores'!A278</f>
        <v>UGR18</v>
      </c>
      <c r="B3038" s="16" t="str">
        <f>'Limiting Factor Scores'!B278</f>
        <v>Upper Grande Ronde</v>
      </c>
      <c r="C3038" s="16" t="str">
        <f>'Limiting Factor Scores'!C278</f>
        <v>Floodplain Condition</v>
      </c>
      <c r="D3038" s="18">
        <f>'Limiting Factor Scores'!D278</f>
        <v>0.65110000000000001</v>
      </c>
      <c r="E3038" s="19">
        <f>'Limiting Factor Scores'!E278</f>
        <v>1.74</v>
      </c>
      <c r="F3038" s="18">
        <f>'Limiting Factor Scores'!F278</f>
        <v>0.26650000000000001</v>
      </c>
      <c r="G3038" s="18">
        <f>'Limiting Factor Scores'!G278</f>
        <v>1.0547424690029366</v>
      </c>
      <c r="H3038" s="18">
        <f>'Limiting Factor Scores'!H278</f>
        <v>0.29946753860723441</v>
      </c>
      <c r="I3038" s="17">
        <f>LFAT!A64</f>
        <v>5</v>
      </c>
      <c r="J3038" s="16" t="str">
        <f>LFAT!B64</f>
        <v>Fish Passage – Barrier Removal and Replacement</v>
      </c>
      <c r="K3038" s="16" t="str">
        <f>LFAT!D64</f>
        <v>I</v>
      </c>
      <c r="L3038" s="19">
        <f>LFAT!F64</f>
        <v>0.5</v>
      </c>
      <c r="M3038" s="16" t="str">
        <f>LFAT!G64</f>
        <v>CD</v>
      </c>
      <c r="N3038" s="19">
        <f>LFAT!I64</f>
        <v>0.5</v>
      </c>
      <c r="O3038" s="18">
        <f>LFAT!J64</f>
        <v>0.25</v>
      </c>
      <c r="P3038" s="18">
        <f t="shared" si="141"/>
        <v>6.6625000000000004E-2</v>
      </c>
      <c r="Q3038" s="18">
        <f t="shared" si="142"/>
        <v>0.26368561725073414</v>
      </c>
      <c r="R3038" s="18">
        <f t="shared" si="143"/>
        <v>7.4866884651808602E-2</v>
      </c>
    </row>
    <row r="3039" spans="1:18" ht="18" customHeight="1" x14ac:dyDescent="0.2">
      <c r="A3039" s="16" t="str">
        <f>'Limiting Factor Scores'!A279</f>
        <v>UGR18</v>
      </c>
      <c r="B3039" s="16" t="str">
        <f>'Limiting Factor Scores'!B279</f>
        <v>Upper Grande Ronde</v>
      </c>
      <c r="C3039" s="16" t="str">
        <f>'Limiting Factor Scores'!C279</f>
        <v>Increased Sediment Quantity</v>
      </c>
      <c r="D3039" s="18">
        <f>'Limiting Factor Scores'!D279</f>
        <v>0.65110000000000001</v>
      </c>
      <c r="E3039" s="19">
        <f>'Limiting Factor Scores'!E279</f>
        <v>2.4900000000000002</v>
      </c>
      <c r="F3039" s="18">
        <f>'Limiting Factor Scores'!F279</f>
        <v>0.43525000000000003</v>
      </c>
      <c r="G3039" s="18">
        <f>'Limiting Factor Scores'!G279</f>
        <v>1.0303297067618633</v>
      </c>
      <c r="H3039" s="18">
        <f>'Limiting Factor Scores'!H279</f>
        <v>0.33897644934437615</v>
      </c>
      <c r="I3039" s="17">
        <f>LFAT!A70</f>
        <v>5</v>
      </c>
      <c r="J3039" s="16" t="str">
        <f>LFAT!B70</f>
        <v>Fish Passage – Barrier Removal and Replacement</v>
      </c>
      <c r="K3039" s="16" t="str">
        <f>LFAT!D70</f>
        <v>I</v>
      </c>
      <c r="L3039" s="19">
        <f>LFAT!F70</f>
        <v>0.5</v>
      </c>
      <c r="M3039" s="16" t="str">
        <f>LFAT!G70</f>
        <v>CD</v>
      </c>
      <c r="N3039" s="19">
        <f>LFAT!I70</f>
        <v>0.5</v>
      </c>
      <c r="O3039" s="18">
        <f>LFAT!J70</f>
        <v>0.25</v>
      </c>
      <c r="P3039" s="18">
        <f t="shared" si="141"/>
        <v>0.10881250000000001</v>
      </c>
      <c r="Q3039" s="18">
        <f t="shared" si="142"/>
        <v>0.25758242669046583</v>
      </c>
      <c r="R3039" s="18">
        <f t="shared" si="143"/>
        <v>8.4744112336094038E-2</v>
      </c>
    </row>
    <row r="3040" spans="1:18" ht="18" customHeight="1" x14ac:dyDescent="0.2">
      <c r="A3040" s="16" t="str">
        <f>'Limiting Factor Scores'!A280</f>
        <v>UGR18</v>
      </c>
      <c r="B3040" s="16" t="str">
        <f>'Limiting Factor Scores'!B280</f>
        <v>Upper Grande Ronde</v>
      </c>
      <c r="C3040" s="16" t="str">
        <f>'Limiting Factor Scores'!C280</f>
        <v>Non-Native Species Interactions and Competition</v>
      </c>
      <c r="D3040" s="18">
        <f>'Limiting Factor Scores'!D280</f>
        <v>0.65110000000000001</v>
      </c>
      <c r="E3040" s="19">
        <f>'Limiting Factor Scores'!E280</f>
        <v>1.26</v>
      </c>
      <c r="F3040" s="18">
        <f>'Limiting Factor Scores'!F280</f>
        <v>0.1585</v>
      </c>
      <c r="G3040" s="18">
        <f>'Limiting Factor Scores'!G280</f>
        <v>0.41500881459862887</v>
      </c>
      <c r="H3040" s="18">
        <f>'Limiting Factor Scores'!H280</f>
        <v>0.1463956493487395</v>
      </c>
      <c r="I3040" s="17">
        <f>LFAT!A76</f>
        <v>5</v>
      </c>
      <c r="J3040" s="16" t="str">
        <f>LFAT!B76</f>
        <v>Fish Passage – Barrier Removal and Replacement</v>
      </c>
      <c r="K3040" s="16" t="str">
        <f>LFAT!D76</f>
        <v>I</v>
      </c>
      <c r="L3040" s="19">
        <f>LFAT!F76</f>
        <v>0.5</v>
      </c>
      <c r="M3040" s="16" t="str">
        <f>LFAT!G76</f>
        <v>R</v>
      </c>
      <c r="N3040" s="19">
        <f>LFAT!I76</f>
        <v>0.1</v>
      </c>
      <c r="O3040" s="18">
        <f>LFAT!J76</f>
        <v>0.05</v>
      </c>
      <c r="P3040" s="18">
        <f t="shared" si="141"/>
        <v>7.9249999999999998E-3</v>
      </c>
      <c r="Q3040" s="18">
        <f t="shared" si="142"/>
        <v>2.0750440729931444E-2</v>
      </c>
      <c r="R3040" s="18">
        <f t="shared" si="143"/>
        <v>7.3197824674369749E-3</v>
      </c>
    </row>
    <row r="3041" spans="1:18" ht="18" customHeight="1" x14ac:dyDescent="0.2">
      <c r="A3041" s="16" t="str">
        <f>'Limiting Factor Scores'!A281</f>
        <v>UGR18</v>
      </c>
      <c r="B3041" s="16" t="str">
        <f>'Limiting Factor Scores'!B281</f>
        <v>Upper Grande Ronde</v>
      </c>
      <c r="C3041" s="16" t="str">
        <f>'Limiting Factor Scores'!C281</f>
        <v>Predation</v>
      </c>
      <c r="D3041" s="18">
        <f>'Limiting Factor Scores'!D281</f>
        <v>0.65110000000000001</v>
      </c>
      <c r="E3041" s="19">
        <f>'Limiting Factor Scores'!E281</f>
        <v>1</v>
      </c>
      <c r="F3041" s="18">
        <f>'Limiting Factor Scores'!F281</f>
        <v>0.1</v>
      </c>
      <c r="G3041" s="18">
        <f>'Limiting Factor Scores'!G281</f>
        <v>0.34973371438803003</v>
      </c>
      <c r="H3041" s="18">
        <f>'Limiting Factor Scores'!H281</f>
        <v>0.10692922288216369</v>
      </c>
      <c r="I3041" s="17">
        <f>LFAT!A74</f>
        <v>5</v>
      </c>
      <c r="J3041" s="16" t="str">
        <f>LFAT!B74</f>
        <v>Fish Passage – Barrier Removal and Replacement</v>
      </c>
      <c r="K3041" s="16" t="str">
        <f>LFAT!D74</f>
        <v>I</v>
      </c>
      <c r="L3041" s="19">
        <f>LFAT!F74</f>
        <v>0.5</v>
      </c>
      <c r="M3041" s="16" t="str">
        <f>LFAT!G74</f>
        <v>R</v>
      </c>
      <c r="N3041" s="19">
        <f>LFAT!I74</f>
        <v>0.1</v>
      </c>
      <c r="O3041" s="18">
        <f>LFAT!J74</f>
        <v>0.05</v>
      </c>
      <c r="P3041" s="18">
        <f t="shared" si="141"/>
        <v>5.000000000000001E-3</v>
      </c>
      <c r="Q3041" s="18">
        <f t="shared" si="142"/>
        <v>1.7486685719401502E-2</v>
      </c>
      <c r="R3041" s="18">
        <f t="shared" si="143"/>
        <v>5.3464611441081849E-3</v>
      </c>
    </row>
    <row r="3042" spans="1:18" ht="18" customHeight="1" x14ac:dyDescent="0.2">
      <c r="A3042" s="16" t="str">
        <f>'Limiting Factor Scores'!A282</f>
        <v>UGR18</v>
      </c>
      <c r="B3042" s="16" t="str">
        <f>'Limiting Factor Scores'!B282</f>
        <v>Upper Grande Ronde</v>
      </c>
      <c r="C3042" s="16" t="str">
        <f>'Limiting Factor Scores'!C282</f>
        <v>Riparian Condition</v>
      </c>
      <c r="D3042" s="18">
        <f>'Limiting Factor Scores'!D282</f>
        <v>0.65110000000000001</v>
      </c>
      <c r="E3042" s="19">
        <f>'Limiting Factor Scores'!E282</f>
        <v>2.5499999999999998</v>
      </c>
      <c r="F3042" s="18">
        <f>'Limiting Factor Scores'!F282</f>
        <v>0.44874999999999998</v>
      </c>
      <c r="G3042" s="18">
        <f>'Limiting Factor Scores'!G282</f>
        <v>1.813609983286155</v>
      </c>
      <c r="H3042" s="18">
        <f>'Limiting Factor Scores'!H282</f>
        <v>0.58559358479241186</v>
      </c>
      <c r="I3042" s="17">
        <f>LFAT!A63</f>
        <v>5</v>
      </c>
      <c r="J3042" s="16" t="str">
        <f>LFAT!B63</f>
        <v>Fish Passage – Barrier Removal and Replacement</v>
      </c>
      <c r="K3042" s="16" t="str">
        <f>LFAT!D63</f>
        <v>I</v>
      </c>
      <c r="L3042" s="19">
        <f>LFAT!F63</f>
        <v>0.5</v>
      </c>
      <c r="M3042" s="16" t="str">
        <f>LFAT!G63</f>
        <v>R</v>
      </c>
      <c r="N3042" s="19">
        <f>LFAT!I63</f>
        <v>0.1</v>
      </c>
      <c r="O3042" s="18">
        <f>LFAT!J63</f>
        <v>0.05</v>
      </c>
      <c r="P3042" s="18">
        <f t="shared" si="141"/>
        <v>2.2437499999999999E-2</v>
      </c>
      <c r="Q3042" s="18">
        <f t="shared" si="142"/>
        <v>9.068049916430776E-2</v>
      </c>
      <c r="R3042" s="18">
        <f t="shared" si="143"/>
        <v>2.9279679239620594E-2</v>
      </c>
    </row>
    <row r="3043" spans="1:18" ht="18" customHeight="1" x14ac:dyDescent="0.2">
      <c r="A3043" s="16" t="str">
        <f>'Limiting Factor Scores'!A283</f>
        <v>UGR18</v>
      </c>
      <c r="B3043" s="16" t="str">
        <f>'Limiting Factor Scores'!B283</f>
        <v>Upper Grande Ronde</v>
      </c>
      <c r="C3043" s="16" t="str">
        <f>'Limiting Factor Scores'!C283</f>
        <v>Side Channel and Wetland Habitat</v>
      </c>
      <c r="D3043" s="18">
        <f>'Limiting Factor Scores'!D283</f>
        <v>0.65110000000000001</v>
      </c>
      <c r="E3043" s="19">
        <f>'Limiting Factor Scores'!E283</f>
        <v>2.17</v>
      </c>
      <c r="F3043" s="18">
        <f>'Limiting Factor Scores'!F283</f>
        <v>0.36325000000000002</v>
      </c>
      <c r="G3043" s="18">
        <f>'Limiting Factor Scores'!G283</f>
        <v>1.8177642331659793</v>
      </c>
      <c r="H3043" s="18">
        <f>'Limiting Factor Scores'!H283</f>
        <v>0.52982083531089341</v>
      </c>
      <c r="I3043" s="17">
        <f>LFAT!A65</f>
        <v>5</v>
      </c>
      <c r="J3043" s="16" t="str">
        <f>LFAT!B65</f>
        <v>Fish Passage – Barrier Removal and Replacement</v>
      </c>
      <c r="K3043" s="16" t="str">
        <f>LFAT!D65</f>
        <v>I</v>
      </c>
      <c r="L3043" s="19">
        <f>LFAT!F65</f>
        <v>0.5</v>
      </c>
      <c r="M3043" s="16" t="str">
        <f>LFAT!G65</f>
        <v>R</v>
      </c>
      <c r="N3043" s="19">
        <f>LFAT!I65</f>
        <v>0.1</v>
      </c>
      <c r="O3043" s="18">
        <f>LFAT!J65</f>
        <v>0.05</v>
      </c>
      <c r="P3043" s="18">
        <f t="shared" si="141"/>
        <v>1.8162500000000002E-2</v>
      </c>
      <c r="Q3043" s="18">
        <f t="shared" si="142"/>
        <v>9.0888211658298967E-2</v>
      </c>
      <c r="R3043" s="18">
        <f t="shared" si="143"/>
        <v>2.6491041765544673E-2</v>
      </c>
    </row>
    <row r="3044" spans="1:18" ht="18" customHeight="1" x14ac:dyDescent="0.2">
      <c r="A3044" s="16" t="str">
        <f>'Limiting Factor Scores'!A284</f>
        <v>UGR18</v>
      </c>
      <c r="B3044" s="16" t="str">
        <f>'Limiting Factor Scores'!B284</f>
        <v>Upper Grande Ronde</v>
      </c>
      <c r="C3044" s="16" t="str">
        <f>'Limiting Factor Scores'!C284</f>
        <v>Summer Water Temperature</v>
      </c>
      <c r="D3044" s="18">
        <f>'Limiting Factor Scores'!D284</f>
        <v>0.65110000000000001</v>
      </c>
      <c r="E3044" s="19">
        <f>'Limiting Factor Scores'!E284</f>
        <v>1.82</v>
      </c>
      <c r="F3044" s="18">
        <f>'Limiting Factor Scores'!F284</f>
        <v>0.28449999999999998</v>
      </c>
      <c r="G3044" s="18">
        <f>'Limiting Factor Scores'!G284</f>
        <v>1.2331554956878232</v>
      </c>
      <c r="H3044" s="18">
        <f>'Limiting Factor Scores'!H284</f>
        <v>0.38590357497195577</v>
      </c>
      <c r="I3044" s="17">
        <f>LFAT!A71</f>
        <v>5</v>
      </c>
      <c r="J3044" s="16" t="str">
        <f>LFAT!B71</f>
        <v>Fish Passage – Barrier Removal and Replacement</v>
      </c>
      <c r="K3044" s="16" t="str">
        <f>LFAT!D71</f>
        <v>I</v>
      </c>
      <c r="L3044" s="19">
        <f>LFAT!F71</f>
        <v>0.5</v>
      </c>
      <c r="M3044" s="16" t="str">
        <f>LFAT!G71</f>
        <v>R</v>
      </c>
      <c r="N3044" s="19">
        <f>LFAT!I71</f>
        <v>0.1</v>
      </c>
      <c r="O3044" s="18">
        <f>LFAT!J71</f>
        <v>0.05</v>
      </c>
      <c r="P3044" s="18">
        <f t="shared" si="141"/>
        <v>1.4225E-2</v>
      </c>
      <c r="Q3044" s="18">
        <f t="shared" si="142"/>
        <v>6.1657774784391162E-2</v>
      </c>
      <c r="R3044" s="18">
        <f t="shared" si="143"/>
        <v>1.9295178748597791E-2</v>
      </c>
    </row>
    <row r="3045" spans="1:18" ht="18" customHeight="1" x14ac:dyDescent="0.2">
      <c r="A3045" s="16" t="str">
        <f>'Limiting Factor Scores'!A285</f>
        <v>UGR18</v>
      </c>
      <c r="B3045" s="16" t="str">
        <f>'Limiting Factor Scores'!B285</f>
        <v>Upper Grande Ronde</v>
      </c>
      <c r="C3045" s="16" t="str">
        <f>'Limiting Factor Scores'!C285</f>
        <v>Water Quality</v>
      </c>
      <c r="D3045" s="18">
        <f>'Limiting Factor Scores'!D285</f>
        <v>0.65110000000000001</v>
      </c>
      <c r="E3045" s="19">
        <f>'Limiting Factor Scores'!E285</f>
        <v>1.26</v>
      </c>
      <c r="F3045" s="18">
        <f>'Limiting Factor Scores'!F285</f>
        <v>0.1585</v>
      </c>
      <c r="G3045" s="18">
        <f>'Limiting Factor Scores'!G285</f>
        <v>0.60076764480502753</v>
      </c>
      <c r="H3045" s="18">
        <f>'Limiting Factor Scores'!H285</f>
        <v>0.16676277826341229</v>
      </c>
      <c r="I3045" s="17">
        <f>LFAT!A73</f>
        <v>5</v>
      </c>
      <c r="J3045" s="16" t="str">
        <f>LFAT!B73</f>
        <v>Fish Passage – Barrier Removal and Replacement</v>
      </c>
      <c r="K3045" s="16" t="str">
        <f>LFAT!D73</f>
        <v>I</v>
      </c>
      <c r="L3045" s="19">
        <f>LFAT!F73</f>
        <v>0.5</v>
      </c>
      <c r="M3045" s="16" t="str">
        <f>LFAT!G73</f>
        <v>CD</v>
      </c>
      <c r="N3045" s="19">
        <f>LFAT!I73</f>
        <v>0.5</v>
      </c>
      <c r="O3045" s="18">
        <f>LFAT!J73</f>
        <v>0.25</v>
      </c>
      <c r="P3045" s="18">
        <f t="shared" si="141"/>
        <v>3.9625E-2</v>
      </c>
      <c r="Q3045" s="18">
        <f t="shared" si="142"/>
        <v>0.15019191120125688</v>
      </c>
      <c r="R3045" s="18">
        <f t="shared" si="143"/>
        <v>4.1690694565853073E-2</v>
      </c>
    </row>
    <row r="3046" spans="1:18" ht="18" customHeight="1" x14ac:dyDescent="0.2">
      <c r="A3046" s="16" t="str">
        <f>'Limiting Factor Scores'!A286</f>
        <v>UGR18</v>
      </c>
      <c r="B3046" s="16" t="str">
        <f>'Limiting Factor Scores'!B286</f>
        <v>Upper Grande Ronde</v>
      </c>
      <c r="C3046" s="16" t="str">
        <f>'Limiting Factor Scores'!C286</f>
        <v>Winter Water Temperature</v>
      </c>
      <c r="D3046" s="18">
        <f>'Limiting Factor Scores'!D286</f>
        <v>0.65110000000000001</v>
      </c>
      <c r="E3046" s="19">
        <f>'Limiting Factor Scores'!E286</f>
        <v>1.26</v>
      </c>
      <c r="F3046" s="18">
        <f>'Limiting Factor Scores'!F286</f>
        <v>0.1585</v>
      </c>
      <c r="G3046" s="18">
        <f>'Limiting Factor Scores'!G286</f>
        <v>0.49461974180045709</v>
      </c>
      <c r="H3046" s="18">
        <f>'Limiting Factor Scores'!H286</f>
        <v>0.13471938005951647</v>
      </c>
      <c r="I3046" s="17">
        <f>LFAT!A72</f>
        <v>5</v>
      </c>
      <c r="J3046" s="16" t="str">
        <f>LFAT!B72</f>
        <v>Fish Passage – Barrier Removal and Replacement</v>
      </c>
      <c r="K3046" s="16" t="str">
        <f>LFAT!D72</f>
        <v>N</v>
      </c>
      <c r="L3046" s="19">
        <f>LFAT!F72</f>
        <v>0.1</v>
      </c>
      <c r="M3046" s="16" t="str">
        <f>LFAT!G72</f>
        <v>R</v>
      </c>
      <c r="N3046" s="19">
        <f>LFAT!I72</f>
        <v>0.1</v>
      </c>
      <c r="O3046" s="18">
        <f>LFAT!J72</f>
        <v>0.01</v>
      </c>
      <c r="P3046" s="18">
        <f t="shared" si="141"/>
        <v>1.585E-3</v>
      </c>
      <c r="Q3046" s="18">
        <f t="shared" si="142"/>
        <v>4.9461974180045713E-3</v>
      </c>
      <c r="R3046" s="18">
        <f t="shared" si="143"/>
        <v>1.3471938005951648E-3</v>
      </c>
    </row>
    <row r="3047" spans="1:18" ht="18" customHeight="1" x14ac:dyDescent="0.2">
      <c r="A3047" s="16" t="str">
        <f>'Limiting Factor Scores'!A272</f>
        <v>UGR18</v>
      </c>
      <c r="B3047" s="16" t="str">
        <f>'Limiting Factor Scores'!B272</f>
        <v>Upper Grande Ronde</v>
      </c>
      <c r="C3047" s="16" t="str">
        <f>'Limiting Factor Scores'!C272</f>
        <v>Altered Flow Timing</v>
      </c>
      <c r="D3047" s="18">
        <f>'Limiting Factor Scores'!D272</f>
        <v>0.65110000000000001</v>
      </c>
      <c r="E3047" s="19">
        <f>'Limiting Factor Scores'!E272</f>
        <v>1.44</v>
      </c>
      <c r="F3047" s="18">
        <f>'Limiting Factor Scores'!F272</f>
        <v>0.19900000000000001</v>
      </c>
      <c r="G3047" s="18">
        <f>'Limiting Factor Scores'!G272</f>
        <v>0.67931123287565276</v>
      </c>
      <c r="H3047" s="18">
        <f>'Limiting Factor Scores'!H272</f>
        <v>0.18905028005493138</v>
      </c>
      <c r="I3047" s="17">
        <f>LFAT!A83</f>
        <v>6</v>
      </c>
      <c r="J3047" s="16" t="str">
        <f>LFAT!B83</f>
        <v>Instream Flow Restoration</v>
      </c>
      <c r="K3047" s="16" t="str">
        <f>LFAT!D83</f>
        <v>D</v>
      </c>
      <c r="L3047" s="19">
        <f>LFAT!F83</f>
        <v>1</v>
      </c>
      <c r="M3047" s="16" t="str">
        <f>LFAT!G83</f>
        <v>CD</v>
      </c>
      <c r="N3047" s="19">
        <f>LFAT!I83</f>
        <v>0.5</v>
      </c>
      <c r="O3047" s="18">
        <f>LFAT!J83</f>
        <v>0.5</v>
      </c>
      <c r="P3047" s="18">
        <f t="shared" si="141"/>
        <v>9.9500000000000005E-2</v>
      </c>
      <c r="Q3047" s="18">
        <f t="shared" si="142"/>
        <v>0.33965561643782638</v>
      </c>
      <c r="R3047" s="18">
        <f t="shared" si="143"/>
        <v>9.452514002746569E-2</v>
      </c>
    </row>
    <row r="3048" spans="1:18" ht="18" customHeight="1" x14ac:dyDescent="0.2">
      <c r="A3048" s="16" t="str">
        <f>'Limiting Factor Scores'!A273</f>
        <v>UGR18</v>
      </c>
      <c r="B3048" s="16" t="str">
        <f>'Limiting Factor Scores'!B273</f>
        <v>Upper Grande Ronde</v>
      </c>
      <c r="C3048" s="16" t="str">
        <f>'Limiting Factor Scores'!C273</f>
        <v>Altered Primary Productivity</v>
      </c>
      <c r="D3048" s="18">
        <f>'Limiting Factor Scores'!D273</f>
        <v>0.65110000000000001</v>
      </c>
      <c r="E3048" s="19">
        <f>'Limiting Factor Scores'!E273</f>
        <v>1.59</v>
      </c>
      <c r="F3048" s="18">
        <f>'Limiting Factor Scores'!F273</f>
        <v>0.23275000000000001</v>
      </c>
      <c r="G3048" s="18">
        <f>'Limiting Factor Scores'!G273</f>
        <v>0.55096895864175477</v>
      </c>
      <c r="H3048" s="18">
        <f>'Limiting Factor Scores'!H273</f>
        <v>0.15778928310199553</v>
      </c>
      <c r="I3048" s="17">
        <f>LFAT!A90</f>
        <v>6</v>
      </c>
      <c r="J3048" s="16" t="str">
        <f>LFAT!B90</f>
        <v>Instream Flow Restoration</v>
      </c>
      <c r="K3048" s="16" t="str">
        <f>LFAT!D90</f>
        <v>N</v>
      </c>
      <c r="L3048" s="19">
        <f>LFAT!F90</f>
        <v>0.1</v>
      </c>
      <c r="M3048" s="16" t="str">
        <f>LFAT!G90</f>
        <v>R</v>
      </c>
      <c r="N3048" s="19">
        <f>LFAT!I90</f>
        <v>0.1</v>
      </c>
      <c r="O3048" s="18">
        <f>LFAT!J90</f>
        <v>0.01</v>
      </c>
      <c r="P3048" s="18">
        <f t="shared" si="141"/>
        <v>2.3275000000000001E-3</v>
      </c>
      <c r="Q3048" s="18">
        <f t="shared" si="142"/>
        <v>5.5096895864175481E-3</v>
      </c>
      <c r="R3048" s="18">
        <f t="shared" si="143"/>
        <v>1.5778928310199553E-3</v>
      </c>
    </row>
    <row r="3049" spans="1:18" ht="18" customHeight="1" x14ac:dyDescent="0.2">
      <c r="A3049" s="16" t="str">
        <f>'Limiting Factor Scores'!A274</f>
        <v>UGR18</v>
      </c>
      <c r="B3049" s="16" t="str">
        <f>'Limiting Factor Scores'!B274</f>
        <v>Upper Grande Ronde</v>
      </c>
      <c r="C3049" s="16" t="str">
        <f>'Limiting Factor Scores'!C274</f>
        <v>Anthropogenic Barriers</v>
      </c>
      <c r="D3049" s="18">
        <f>'Limiting Factor Scores'!D274</f>
        <v>0.65110000000000001</v>
      </c>
      <c r="E3049" s="19">
        <f>'Limiting Factor Scores'!E274</f>
        <v>1.59</v>
      </c>
      <c r="F3049" s="18">
        <f>'Limiting Factor Scores'!F274</f>
        <v>0.23275000000000001</v>
      </c>
      <c r="G3049" s="18">
        <f>'Limiting Factor Scores'!G274</f>
        <v>0.80426313607680744</v>
      </c>
      <c r="H3049" s="18">
        <f>'Limiting Factor Scores'!H274</f>
        <v>0.25472301637466122</v>
      </c>
      <c r="I3049" s="17">
        <f>LFAT!A77</f>
        <v>6</v>
      </c>
      <c r="J3049" s="16" t="str">
        <f>LFAT!B77</f>
        <v>Instream Flow Restoration</v>
      </c>
      <c r="K3049" s="16" t="str">
        <f>LFAT!D77</f>
        <v>I</v>
      </c>
      <c r="L3049" s="19">
        <f>LFAT!F77</f>
        <v>0.5</v>
      </c>
      <c r="M3049" s="16" t="str">
        <f>LFAT!G77</f>
        <v>CD</v>
      </c>
      <c r="N3049" s="19">
        <f>LFAT!I77</f>
        <v>0.5</v>
      </c>
      <c r="O3049" s="18">
        <f>LFAT!J77</f>
        <v>0.25</v>
      </c>
      <c r="P3049" s="18">
        <f t="shared" si="141"/>
        <v>5.8187500000000003E-2</v>
      </c>
      <c r="Q3049" s="18">
        <f t="shared" si="142"/>
        <v>0.20106578401920186</v>
      </c>
      <c r="R3049" s="18">
        <f t="shared" si="143"/>
        <v>6.3680754093665304E-2</v>
      </c>
    </row>
    <row r="3050" spans="1:18" ht="18" customHeight="1" x14ac:dyDescent="0.2">
      <c r="A3050" s="16" t="str">
        <f>'Limiting Factor Scores'!A275</f>
        <v>UGR18</v>
      </c>
      <c r="B3050" s="16" t="str">
        <f>'Limiting Factor Scores'!B275</f>
        <v>Upper Grande Ronde</v>
      </c>
      <c r="C3050" s="16" t="str">
        <f>'Limiting Factor Scores'!C275</f>
        <v>Channel and Habitat Structure</v>
      </c>
      <c r="D3050" s="18">
        <f>'Limiting Factor Scores'!D275</f>
        <v>0.65110000000000001</v>
      </c>
      <c r="E3050" s="19">
        <f>'Limiting Factor Scores'!E275</f>
        <v>2.35</v>
      </c>
      <c r="F3050" s="18">
        <f>'Limiting Factor Scores'!F275</f>
        <v>0.40375</v>
      </c>
      <c r="G3050" s="18">
        <f>'Limiting Factor Scores'!G275</f>
        <v>2.2908255889477238</v>
      </c>
      <c r="H3050" s="18">
        <f>'Limiting Factor Scores'!H275</f>
        <v>0.69350050386396811</v>
      </c>
      <c r="I3050" s="17">
        <f>LFAT!A81</f>
        <v>6</v>
      </c>
      <c r="J3050" s="16" t="str">
        <f>LFAT!B81</f>
        <v>Instream Flow Restoration</v>
      </c>
      <c r="K3050" s="16" t="str">
        <f>LFAT!D81</f>
        <v>N</v>
      </c>
      <c r="L3050" s="19">
        <f>LFAT!F81</f>
        <v>0.1</v>
      </c>
      <c r="M3050" s="16" t="str">
        <f>LFAT!G81</f>
        <v>R</v>
      </c>
      <c r="N3050" s="19">
        <f>LFAT!I81</f>
        <v>0.1</v>
      </c>
      <c r="O3050" s="18">
        <f>LFAT!J81</f>
        <v>0.01</v>
      </c>
      <c r="P3050" s="18">
        <f t="shared" si="141"/>
        <v>4.0375000000000003E-3</v>
      </c>
      <c r="Q3050" s="18">
        <f t="shared" si="142"/>
        <v>2.2908255889477237E-2</v>
      </c>
      <c r="R3050" s="18">
        <f t="shared" si="143"/>
        <v>6.935005038639681E-3</v>
      </c>
    </row>
    <row r="3051" spans="1:18" ht="18" customHeight="1" x14ac:dyDescent="0.2">
      <c r="A3051" s="16" t="str">
        <f>'Limiting Factor Scores'!A276</f>
        <v>UGR18</v>
      </c>
      <c r="B3051" s="16" t="str">
        <f>'Limiting Factor Scores'!B276</f>
        <v>Upper Grande Ronde</v>
      </c>
      <c r="C3051" s="16" t="str">
        <f>'Limiting Factor Scores'!C276</f>
        <v>Decreased Sediment Quantity</v>
      </c>
      <c r="D3051" s="18">
        <f>'Limiting Factor Scores'!D276</f>
        <v>0.65110000000000001</v>
      </c>
      <c r="E3051" s="19">
        <f>'Limiting Factor Scores'!E276</f>
        <v>2.09</v>
      </c>
      <c r="F3051" s="18">
        <f>'Limiting Factor Scores'!F276</f>
        <v>0.34525</v>
      </c>
      <c r="G3051" s="18">
        <f>'Limiting Factor Scores'!G276</f>
        <v>1.1641028527749109</v>
      </c>
      <c r="H3051" s="18">
        <f>'Limiting Factor Scores'!H276</f>
        <v>0.34677419742969451</v>
      </c>
      <c r="I3051" s="17">
        <f>LFAT!A84</f>
        <v>6</v>
      </c>
      <c r="J3051" s="16" t="str">
        <f>LFAT!B84</f>
        <v>Instream Flow Restoration</v>
      </c>
      <c r="K3051" s="16" t="str">
        <f>LFAT!D84</f>
        <v>N</v>
      </c>
      <c r="L3051" s="19">
        <f>LFAT!F84</f>
        <v>0.1</v>
      </c>
      <c r="M3051" s="16" t="str">
        <f>LFAT!G84</f>
        <v>R</v>
      </c>
      <c r="N3051" s="19">
        <f>LFAT!I84</f>
        <v>0.1</v>
      </c>
      <c r="O3051" s="18">
        <f>LFAT!J84</f>
        <v>0.01</v>
      </c>
      <c r="P3051" s="18">
        <f t="shared" si="141"/>
        <v>3.4525000000000003E-3</v>
      </c>
      <c r="Q3051" s="18">
        <f t="shared" si="142"/>
        <v>1.1641028527749109E-2</v>
      </c>
      <c r="R3051" s="18">
        <f t="shared" si="143"/>
        <v>3.4677419742969451E-3</v>
      </c>
    </row>
    <row r="3052" spans="1:18" ht="18" customHeight="1" x14ac:dyDescent="0.2">
      <c r="A3052" s="16" t="str">
        <f>'Limiting Factor Scores'!A277</f>
        <v>UGR18</v>
      </c>
      <c r="B3052" s="16" t="str">
        <f>'Limiting Factor Scores'!B277</f>
        <v>Upper Grande Ronde</v>
      </c>
      <c r="C3052" s="16" t="str">
        <f>'Limiting Factor Scores'!C277</f>
        <v>Decreased Water Quantity</v>
      </c>
      <c r="D3052" s="18">
        <f>'Limiting Factor Scores'!D277</f>
        <v>0.65110000000000001</v>
      </c>
      <c r="E3052" s="19">
        <f>'Limiting Factor Scores'!E277</f>
        <v>1.59</v>
      </c>
      <c r="F3052" s="18">
        <f>'Limiting Factor Scores'!F277</f>
        <v>0.23275000000000001</v>
      </c>
      <c r="G3052" s="18">
        <f>'Limiting Factor Scores'!G277</f>
        <v>1.1354939839231928</v>
      </c>
      <c r="H3052" s="18">
        <f>'Limiting Factor Scores'!H277</f>
        <v>0.3281783279747929</v>
      </c>
      <c r="I3052" s="17">
        <f>LFAT!A82</f>
        <v>6</v>
      </c>
      <c r="J3052" s="16" t="str">
        <f>LFAT!B82</f>
        <v>Instream Flow Restoration</v>
      </c>
      <c r="K3052" s="16" t="str">
        <f>LFAT!D82</f>
        <v>D</v>
      </c>
      <c r="L3052" s="19">
        <f>LFAT!F82</f>
        <v>1</v>
      </c>
      <c r="M3052" s="16" t="str">
        <f>LFAT!G82</f>
        <v>C</v>
      </c>
      <c r="N3052" s="19">
        <f>LFAT!I82</f>
        <v>1</v>
      </c>
      <c r="O3052" s="18">
        <f>LFAT!J82</f>
        <v>1</v>
      </c>
      <c r="P3052" s="18">
        <f t="shared" si="141"/>
        <v>0.23275000000000001</v>
      </c>
      <c r="Q3052" s="18">
        <f t="shared" si="142"/>
        <v>1.1354939839231928</v>
      </c>
      <c r="R3052" s="18">
        <f t="shared" si="143"/>
        <v>0.3281783279747929</v>
      </c>
    </row>
    <row r="3053" spans="1:18" ht="18" customHeight="1" x14ac:dyDescent="0.2">
      <c r="A3053" s="16" t="str">
        <f>'Limiting Factor Scores'!A278</f>
        <v>UGR18</v>
      </c>
      <c r="B3053" s="16" t="str">
        <f>'Limiting Factor Scores'!B278</f>
        <v>Upper Grande Ronde</v>
      </c>
      <c r="C3053" s="16" t="str">
        <f>'Limiting Factor Scores'!C278</f>
        <v>Floodplain Condition</v>
      </c>
      <c r="D3053" s="18">
        <f>'Limiting Factor Scores'!D278</f>
        <v>0.65110000000000001</v>
      </c>
      <c r="E3053" s="19">
        <f>'Limiting Factor Scores'!E278</f>
        <v>1.74</v>
      </c>
      <c r="F3053" s="18">
        <f>'Limiting Factor Scores'!F278</f>
        <v>0.26650000000000001</v>
      </c>
      <c r="G3053" s="18">
        <f>'Limiting Factor Scores'!G278</f>
        <v>1.0547424690029366</v>
      </c>
      <c r="H3053" s="18">
        <f>'Limiting Factor Scores'!H278</f>
        <v>0.29946753860723441</v>
      </c>
      <c r="I3053" s="17">
        <f>LFAT!A79</f>
        <v>6</v>
      </c>
      <c r="J3053" s="16" t="str">
        <f>LFAT!B79</f>
        <v>Instream Flow Restoration</v>
      </c>
      <c r="K3053" s="16" t="str">
        <f>LFAT!D79</f>
        <v>I</v>
      </c>
      <c r="L3053" s="19">
        <f>LFAT!F79</f>
        <v>0.5</v>
      </c>
      <c r="M3053" s="16" t="str">
        <f>LFAT!G79</f>
        <v>CD</v>
      </c>
      <c r="N3053" s="19">
        <f>LFAT!I79</f>
        <v>0.5</v>
      </c>
      <c r="O3053" s="18">
        <f>LFAT!J79</f>
        <v>0.25</v>
      </c>
      <c r="P3053" s="18">
        <f t="shared" si="141"/>
        <v>6.6625000000000004E-2</v>
      </c>
      <c r="Q3053" s="18">
        <f t="shared" si="142"/>
        <v>0.26368561725073414</v>
      </c>
      <c r="R3053" s="18">
        <f t="shared" si="143"/>
        <v>7.4866884651808602E-2</v>
      </c>
    </row>
    <row r="3054" spans="1:18" ht="18" customHeight="1" x14ac:dyDescent="0.2">
      <c r="A3054" s="16" t="str">
        <f>'Limiting Factor Scores'!A279</f>
        <v>UGR18</v>
      </c>
      <c r="B3054" s="16" t="str">
        <f>'Limiting Factor Scores'!B279</f>
        <v>Upper Grande Ronde</v>
      </c>
      <c r="C3054" s="16" t="str">
        <f>'Limiting Factor Scores'!C279</f>
        <v>Increased Sediment Quantity</v>
      </c>
      <c r="D3054" s="18">
        <f>'Limiting Factor Scores'!D279</f>
        <v>0.65110000000000001</v>
      </c>
      <c r="E3054" s="19">
        <f>'Limiting Factor Scores'!E279</f>
        <v>2.4900000000000002</v>
      </c>
      <c r="F3054" s="18">
        <f>'Limiting Factor Scores'!F279</f>
        <v>0.43525000000000003</v>
      </c>
      <c r="G3054" s="18">
        <f>'Limiting Factor Scores'!G279</f>
        <v>1.0303297067618633</v>
      </c>
      <c r="H3054" s="18">
        <f>'Limiting Factor Scores'!H279</f>
        <v>0.33897644934437615</v>
      </c>
      <c r="I3054" s="17">
        <f>LFAT!A85</f>
        <v>6</v>
      </c>
      <c r="J3054" s="16" t="str">
        <f>LFAT!B85</f>
        <v>Instream Flow Restoration</v>
      </c>
      <c r="K3054" s="16" t="str">
        <f>LFAT!D85</f>
        <v>N</v>
      </c>
      <c r="L3054" s="19">
        <f>LFAT!F85</f>
        <v>0.1</v>
      </c>
      <c r="M3054" s="16" t="str">
        <f>LFAT!G85</f>
        <v>R</v>
      </c>
      <c r="N3054" s="19">
        <f>LFAT!I85</f>
        <v>0.1</v>
      </c>
      <c r="O3054" s="18">
        <f>LFAT!J85</f>
        <v>0.01</v>
      </c>
      <c r="P3054" s="18">
        <f t="shared" si="141"/>
        <v>4.3525000000000005E-3</v>
      </c>
      <c r="Q3054" s="18">
        <f t="shared" si="142"/>
        <v>1.0303297067618634E-2</v>
      </c>
      <c r="R3054" s="18">
        <f t="shared" si="143"/>
        <v>3.3897644934437615E-3</v>
      </c>
    </row>
    <row r="3055" spans="1:18" ht="18" customHeight="1" x14ac:dyDescent="0.2">
      <c r="A3055" s="16" t="str">
        <f>'Limiting Factor Scores'!A280</f>
        <v>UGR18</v>
      </c>
      <c r="B3055" s="16" t="str">
        <f>'Limiting Factor Scores'!B280</f>
        <v>Upper Grande Ronde</v>
      </c>
      <c r="C3055" s="16" t="str">
        <f>'Limiting Factor Scores'!C280</f>
        <v>Non-Native Species Interactions and Competition</v>
      </c>
      <c r="D3055" s="18">
        <f>'Limiting Factor Scores'!D280</f>
        <v>0.65110000000000001</v>
      </c>
      <c r="E3055" s="19">
        <f>'Limiting Factor Scores'!E280</f>
        <v>1.26</v>
      </c>
      <c r="F3055" s="18">
        <f>'Limiting Factor Scores'!F280</f>
        <v>0.1585</v>
      </c>
      <c r="G3055" s="18">
        <f>'Limiting Factor Scores'!G280</f>
        <v>0.41500881459862887</v>
      </c>
      <c r="H3055" s="18">
        <f>'Limiting Factor Scores'!H280</f>
        <v>0.1463956493487395</v>
      </c>
      <c r="I3055" s="17">
        <f>LFAT!A91</f>
        <v>6</v>
      </c>
      <c r="J3055" s="16" t="str">
        <f>LFAT!B91</f>
        <v>Instream Flow Restoration</v>
      </c>
      <c r="K3055" s="16" t="str">
        <f>LFAT!D91</f>
        <v>N</v>
      </c>
      <c r="L3055" s="19">
        <f>LFAT!F91</f>
        <v>0.1</v>
      </c>
      <c r="M3055" s="16" t="str">
        <f>LFAT!G91</f>
        <v>R</v>
      </c>
      <c r="N3055" s="19">
        <f>LFAT!I91</f>
        <v>0.1</v>
      </c>
      <c r="O3055" s="18">
        <f>LFAT!J91</f>
        <v>0.01</v>
      </c>
      <c r="P3055" s="18">
        <f t="shared" si="141"/>
        <v>1.585E-3</v>
      </c>
      <c r="Q3055" s="18">
        <f t="shared" si="142"/>
        <v>4.1500881459862887E-3</v>
      </c>
      <c r="R3055" s="18">
        <f t="shared" si="143"/>
        <v>1.463956493487395E-3</v>
      </c>
    </row>
    <row r="3056" spans="1:18" ht="18" customHeight="1" x14ac:dyDescent="0.2">
      <c r="A3056" s="16" t="str">
        <f>'Limiting Factor Scores'!A281</f>
        <v>UGR18</v>
      </c>
      <c r="B3056" s="16" t="str">
        <f>'Limiting Factor Scores'!B281</f>
        <v>Upper Grande Ronde</v>
      </c>
      <c r="C3056" s="16" t="str">
        <f>'Limiting Factor Scores'!C281</f>
        <v>Predation</v>
      </c>
      <c r="D3056" s="18">
        <f>'Limiting Factor Scores'!D281</f>
        <v>0.65110000000000001</v>
      </c>
      <c r="E3056" s="19">
        <f>'Limiting Factor Scores'!E281</f>
        <v>1</v>
      </c>
      <c r="F3056" s="18">
        <f>'Limiting Factor Scores'!F281</f>
        <v>0.1</v>
      </c>
      <c r="G3056" s="18">
        <f>'Limiting Factor Scores'!G281</f>
        <v>0.34973371438803003</v>
      </c>
      <c r="H3056" s="18">
        <f>'Limiting Factor Scores'!H281</f>
        <v>0.10692922288216369</v>
      </c>
      <c r="I3056" s="17">
        <f>LFAT!A89</f>
        <v>6</v>
      </c>
      <c r="J3056" s="16" t="str">
        <f>LFAT!B89</f>
        <v>Instream Flow Restoration</v>
      </c>
      <c r="K3056" s="16" t="str">
        <f>LFAT!D89</f>
        <v>N</v>
      </c>
      <c r="L3056" s="19">
        <f>LFAT!F89</f>
        <v>0.1</v>
      </c>
      <c r="M3056" s="16" t="str">
        <f>LFAT!G89</f>
        <v>R</v>
      </c>
      <c r="N3056" s="19">
        <f>LFAT!I89</f>
        <v>0.1</v>
      </c>
      <c r="O3056" s="18">
        <f>LFAT!J89</f>
        <v>0.01</v>
      </c>
      <c r="P3056" s="18">
        <f t="shared" si="141"/>
        <v>1E-3</v>
      </c>
      <c r="Q3056" s="18">
        <f t="shared" si="142"/>
        <v>3.4973371438803001E-3</v>
      </c>
      <c r="R3056" s="18">
        <f t="shared" si="143"/>
        <v>1.0692922288216369E-3</v>
      </c>
    </row>
    <row r="3057" spans="1:18" ht="18" customHeight="1" x14ac:dyDescent="0.2">
      <c r="A3057" s="16" t="str">
        <f>'Limiting Factor Scores'!A282</f>
        <v>UGR18</v>
      </c>
      <c r="B3057" s="16" t="str">
        <f>'Limiting Factor Scores'!B282</f>
        <v>Upper Grande Ronde</v>
      </c>
      <c r="C3057" s="16" t="str">
        <f>'Limiting Factor Scores'!C282</f>
        <v>Riparian Condition</v>
      </c>
      <c r="D3057" s="18">
        <f>'Limiting Factor Scores'!D282</f>
        <v>0.65110000000000001</v>
      </c>
      <c r="E3057" s="19">
        <f>'Limiting Factor Scores'!E282</f>
        <v>2.5499999999999998</v>
      </c>
      <c r="F3057" s="18">
        <f>'Limiting Factor Scores'!F282</f>
        <v>0.44874999999999998</v>
      </c>
      <c r="G3057" s="18">
        <f>'Limiting Factor Scores'!G282</f>
        <v>1.813609983286155</v>
      </c>
      <c r="H3057" s="18">
        <f>'Limiting Factor Scores'!H282</f>
        <v>0.58559358479241186</v>
      </c>
      <c r="I3057" s="17">
        <f>LFAT!A78</f>
        <v>6</v>
      </c>
      <c r="J3057" s="16" t="str">
        <f>LFAT!B78</f>
        <v>Instream Flow Restoration</v>
      </c>
      <c r="K3057" s="16" t="str">
        <f>LFAT!D78</f>
        <v>I</v>
      </c>
      <c r="L3057" s="19">
        <f>LFAT!F78</f>
        <v>0.5</v>
      </c>
      <c r="M3057" s="16" t="str">
        <f>LFAT!G78</f>
        <v>CD</v>
      </c>
      <c r="N3057" s="19">
        <f>LFAT!I78</f>
        <v>0.5</v>
      </c>
      <c r="O3057" s="18">
        <f>LFAT!J78</f>
        <v>0.25</v>
      </c>
      <c r="P3057" s="18">
        <f t="shared" si="141"/>
        <v>0.1121875</v>
      </c>
      <c r="Q3057" s="18">
        <f t="shared" si="142"/>
        <v>0.45340249582153874</v>
      </c>
      <c r="R3057" s="18">
        <f t="shared" si="143"/>
        <v>0.14639839619810296</v>
      </c>
    </row>
    <row r="3058" spans="1:18" ht="18" customHeight="1" x14ac:dyDescent="0.2">
      <c r="A3058" s="16" t="str">
        <f>'Limiting Factor Scores'!A283</f>
        <v>UGR18</v>
      </c>
      <c r="B3058" s="16" t="str">
        <f>'Limiting Factor Scores'!B283</f>
        <v>Upper Grande Ronde</v>
      </c>
      <c r="C3058" s="16" t="str">
        <f>'Limiting Factor Scores'!C283</f>
        <v>Side Channel and Wetland Habitat</v>
      </c>
      <c r="D3058" s="18">
        <f>'Limiting Factor Scores'!D283</f>
        <v>0.65110000000000001</v>
      </c>
      <c r="E3058" s="19">
        <f>'Limiting Factor Scores'!E283</f>
        <v>2.17</v>
      </c>
      <c r="F3058" s="18">
        <f>'Limiting Factor Scores'!F283</f>
        <v>0.36325000000000002</v>
      </c>
      <c r="G3058" s="18">
        <f>'Limiting Factor Scores'!G283</f>
        <v>1.8177642331659793</v>
      </c>
      <c r="H3058" s="18">
        <f>'Limiting Factor Scores'!H283</f>
        <v>0.52982083531089341</v>
      </c>
      <c r="I3058" s="17">
        <f>LFAT!A80</f>
        <v>6</v>
      </c>
      <c r="J3058" s="16" t="str">
        <f>LFAT!B80</f>
        <v>Instream Flow Restoration</v>
      </c>
      <c r="K3058" s="16" t="str">
        <f>LFAT!D80</f>
        <v>D</v>
      </c>
      <c r="L3058" s="19">
        <f>LFAT!F80</f>
        <v>1</v>
      </c>
      <c r="M3058" s="16" t="str">
        <f>LFAT!G80</f>
        <v>CD</v>
      </c>
      <c r="N3058" s="19">
        <f>LFAT!I80</f>
        <v>0.5</v>
      </c>
      <c r="O3058" s="18">
        <f>LFAT!J80</f>
        <v>0.5</v>
      </c>
      <c r="P3058" s="18">
        <f t="shared" si="141"/>
        <v>0.18162500000000001</v>
      </c>
      <c r="Q3058" s="18">
        <f t="shared" si="142"/>
        <v>0.90888211658298967</v>
      </c>
      <c r="R3058" s="18">
        <f t="shared" si="143"/>
        <v>0.26491041765544671</v>
      </c>
    </row>
    <row r="3059" spans="1:18" ht="18" customHeight="1" x14ac:dyDescent="0.2">
      <c r="A3059" s="16" t="str">
        <f>'Limiting Factor Scores'!A284</f>
        <v>UGR18</v>
      </c>
      <c r="B3059" s="16" t="str">
        <f>'Limiting Factor Scores'!B284</f>
        <v>Upper Grande Ronde</v>
      </c>
      <c r="C3059" s="16" t="str">
        <f>'Limiting Factor Scores'!C284</f>
        <v>Summer Water Temperature</v>
      </c>
      <c r="D3059" s="18">
        <f>'Limiting Factor Scores'!D284</f>
        <v>0.65110000000000001</v>
      </c>
      <c r="E3059" s="19">
        <f>'Limiting Factor Scores'!E284</f>
        <v>1.82</v>
      </c>
      <c r="F3059" s="18">
        <f>'Limiting Factor Scores'!F284</f>
        <v>0.28449999999999998</v>
      </c>
      <c r="G3059" s="18">
        <f>'Limiting Factor Scores'!G284</f>
        <v>1.2331554956878232</v>
      </c>
      <c r="H3059" s="18">
        <f>'Limiting Factor Scores'!H284</f>
        <v>0.38590357497195577</v>
      </c>
      <c r="I3059" s="17">
        <f>LFAT!A86</f>
        <v>6</v>
      </c>
      <c r="J3059" s="16" t="str">
        <f>LFAT!B86</f>
        <v>Instream Flow Restoration</v>
      </c>
      <c r="K3059" s="16" t="str">
        <f>LFAT!D86</f>
        <v>D</v>
      </c>
      <c r="L3059" s="19">
        <f>LFAT!F86</f>
        <v>1</v>
      </c>
      <c r="M3059" s="16" t="str">
        <f>LFAT!G86</f>
        <v>C</v>
      </c>
      <c r="N3059" s="19">
        <f>LFAT!I86</f>
        <v>1</v>
      </c>
      <c r="O3059" s="18">
        <f>LFAT!J86</f>
        <v>1</v>
      </c>
      <c r="P3059" s="18">
        <f t="shared" si="141"/>
        <v>0.28449999999999998</v>
      </c>
      <c r="Q3059" s="18">
        <f t="shared" si="142"/>
        <v>1.2331554956878232</v>
      </c>
      <c r="R3059" s="18">
        <f t="shared" si="143"/>
        <v>0.38590357497195577</v>
      </c>
    </row>
    <row r="3060" spans="1:18" ht="18" customHeight="1" x14ac:dyDescent="0.2">
      <c r="A3060" s="16" t="str">
        <f>'Limiting Factor Scores'!A285</f>
        <v>UGR18</v>
      </c>
      <c r="B3060" s="16" t="str">
        <f>'Limiting Factor Scores'!B285</f>
        <v>Upper Grande Ronde</v>
      </c>
      <c r="C3060" s="16" t="str">
        <f>'Limiting Factor Scores'!C285</f>
        <v>Water Quality</v>
      </c>
      <c r="D3060" s="18">
        <f>'Limiting Factor Scores'!D285</f>
        <v>0.65110000000000001</v>
      </c>
      <c r="E3060" s="19">
        <f>'Limiting Factor Scores'!E285</f>
        <v>1.26</v>
      </c>
      <c r="F3060" s="18">
        <f>'Limiting Factor Scores'!F285</f>
        <v>0.1585</v>
      </c>
      <c r="G3060" s="18">
        <f>'Limiting Factor Scores'!G285</f>
        <v>0.60076764480502753</v>
      </c>
      <c r="H3060" s="18">
        <f>'Limiting Factor Scores'!H285</f>
        <v>0.16676277826341229</v>
      </c>
      <c r="I3060" s="17">
        <f>LFAT!A88</f>
        <v>6</v>
      </c>
      <c r="J3060" s="16" t="str">
        <f>LFAT!B88</f>
        <v>Instream Flow Restoration</v>
      </c>
      <c r="K3060" s="16" t="str">
        <f>LFAT!D88</f>
        <v>D</v>
      </c>
      <c r="L3060" s="19">
        <f>LFAT!F88</f>
        <v>1</v>
      </c>
      <c r="M3060" s="16" t="str">
        <f>LFAT!G88</f>
        <v>CD</v>
      </c>
      <c r="N3060" s="19">
        <f>LFAT!I88</f>
        <v>0.5</v>
      </c>
      <c r="O3060" s="18">
        <f>LFAT!J88</f>
        <v>0.5</v>
      </c>
      <c r="P3060" s="18">
        <f t="shared" si="141"/>
        <v>7.9250000000000001E-2</v>
      </c>
      <c r="Q3060" s="18">
        <f t="shared" si="142"/>
        <v>0.30038382240251377</v>
      </c>
      <c r="R3060" s="18">
        <f t="shared" si="143"/>
        <v>8.3381389131706146E-2</v>
      </c>
    </row>
    <row r="3061" spans="1:18" ht="18" customHeight="1" x14ac:dyDescent="0.2">
      <c r="A3061" s="16" t="str">
        <f>'Limiting Factor Scores'!A286</f>
        <v>UGR18</v>
      </c>
      <c r="B3061" s="16" t="str">
        <f>'Limiting Factor Scores'!B286</f>
        <v>Upper Grande Ronde</v>
      </c>
      <c r="C3061" s="16" t="str">
        <f>'Limiting Factor Scores'!C286</f>
        <v>Winter Water Temperature</v>
      </c>
      <c r="D3061" s="18">
        <f>'Limiting Factor Scores'!D286</f>
        <v>0.65110000000000001</v>
      </c>
      <c r="E3061" s="19">
        <f>'Limiting Factor Scores'!E286</f>
        <v>1.26</v>
      </c>
      <c r="F3061" s="18">
        <f>'Limiting Factor Scores'!F286</f>
        <v>0.1585</v>
      </c>
      <c r="G3061" s="18">
        <f>'Limiting Factor Scores'!G286</f>
        <v>0.49461974180045709</v>
      </c>
      <c r="H3061" s="18">
        <f>'Limiting Factor Scores'!H286</f>
        <v>0.13471938005951647</v>
      </c>
      <c r="I3061" s="17">
        <f>LFAT!A87</f>
        <v>6</v>
      </c>
      <c r="J3061" s="16" t="str">
        <f>LFAT!B87</f>
        <v>Instream Flow Restoration</v>
      </c>
      <c r="K3061" s="16" t="str">
        <f>LFAT!D87</f>
        <v>N</v>
      </c>
      <c r="L3061" s="19">
        <f>LFAT!F87</f>
        <v>0.1</v>
      </c>
      <c r="M3061" s="16" t="str">
        <f>LFAT!G87</f>
        <v>R</v>
      </c>
      <c r="N3061" s="19">
        <f>LFAT!I87</f>
        <v>0.1</v>
      </c>
      <c r="O3061" s="18">
        <f>LFAT!J87</f>
        <v>0.01</v>
      </c>
      <c r="P3061" s="18">
        <f t="shared" si="141"/>
        <v>1.585E-3</v>
      </c>
      <c r="Q3061" s="18">
        <f t="shared" si="142"/>
        <v>4.9461974180045713E-3</v>
      </c>
      <c r="R3061" s="18">
        <f t="shared" si="143"/>
        <v>1.3471938005951648E-3</v>
      </c>
    </row>
    <row r="3062" spans="1:18" ht="18" customHeight="1" x14ac:dyDescent="0.2">
      <c r="A3062" s="16" t="str">
        <f>'Limiting Factor Scores'!A272</f>
        <v>UGR18</v>
      </c>
      <c r="B3062" s="16" t="str">
        <f>'Limiting Factor Scores'!B272</f>
        <v>Upper Grande Ronde</v>
      </c>
      <c r="C3062" s="16" t="str">
        <f>'Limiting Factor Scores'!C272</f>
        <v>Altered Flow Timing</v>
      </c>
      <c r="D3062" s="18">
        <f>'Limiting Factor Scores'!D272</f>
        <v>0.65110000000000001</v>
      </c>
      <c r="E3062" s="19">
        <f>'Limiting Factor Scores'!E272</f>
        <v>1.44</v>
      </c>
      <c r="F3062" s="18">
        <f>'Limiting Factor Scores'!F272</f>
        <v>0.19900000000000001</v>
      </c>
      <c r="G3062" s="18">
        <f>'Limiting Factor Scores'!G272</f>
        <v>0.67931123287565276</v>
      </c>
      <c r="H3062" s="18">
        <f>'Limiting Factor Scores'!H272</f>
        <v>0.18905028005493138</v>
      </c>
      <c r="I3062" s="17">
        <f>LFAT!A98</f>
        <v>7</v>
      </c>
      <c r="J3062" s="16" t="str">
        <f>LFAT!B98</f>
        <v>Thermal Refuge Enhancement (reconnect, expand)</v>
      </c>
      <c r="K3062" s="16" t="str">
        <f>LFAT!D98</f>
        <v>N</v>
      </c>
      <c r="L3062" s="19">
        <f>LFAT!F98</f>
        <v>0.1</v>
      </c>
      <c r="M3062" s="16" t="str">
        <f>LFAT!G98</f>
        <v>R</v>
      </c>
      <c r="N3062" s="19">
        <f>LFAT!I98</f>
        <v>0.1</v>
      </c>
      <c r="O3062" s="18">
        <f>LFAT!J98</f>
        <v>0.01</v>
      </c>
      <c r="P3062" s="18">
        <f t="shared" si="141"/>
        <v>1.99E-3</v>
      </c>
      <c r="Q3062" s="18">
        <f t="shared" si="142"/>
        <v>6.7931123287565277E-3</v>
      </c>
      <c r="R3062" s="18">
        <f t="shared" si="143"/>
        <v>1.8905028005493138E-3</v>
      </c>
    </row>
    <row r="3063" spans="1:18" ht="18" customHeight="1" x14ac:dyDescent="0.2">
      <c r="A3063" s="16" t="str">
        <f>'Limiting Factor Scores'!A273</f>
        <v>UGR18</v>
      </c>
      <c r="B3063" s="16" t="str">
        <f>'Limiting Factor Scores'!B273</f>
        <v>Upper Grande Ronde</v>
      </c>
      <c r="C3063" s="16" t="str">
        <f>'Limiting Factor Scores'!C273</f>
        <v>Altered Primary Productivity</v>
      </c>
      <c r="D3063" s="18">
        <f>'Limiting Factor Scores'!D273</f>
        <v>0.65110000000000001</v>
      </c>
      <c r="E3063" s="19">
        <f>'Limiting Factor Scores'!E273</f>
        <v>1.59</v>
      </c>
      <c r="F3063" s="18">
        <f>'Limiting Factor Scores'!F273</f>
        <v>0.23275000000000001</v>
      </c>
      <c r="G3063" s="18">
        <f>'Limiting Factor Scores'!G273</f>
        <v>0.55096895864175477</v>
      </c>
      <c r="H3063" s="18">
        <f>'Limiting Factor Scores'!H273</f>
        <v>0.15778928310199553</v>
      </c>
      <c r="I3063" s="17">
        <f>LFAT!A105</f>
        <v>7</v>
      </c>
      <c r="J3063" s="16" t="str">
        <f>LFAT!B105</f>
        <v>Thermal Refuge Enhancement (reconnect, expand)</v>
      </c>
      <c r="K3063" s="16" t="str">
        <f>LFAT!D105</f>
        <v>N</v>
      </c>
      <c r="L3063" s="19">
        <f>LFAT!F105</f>
        <v>0.1</v>
      </c>
      <c r="M3063" s="16" t="str">
        <f>LFAT!G105</f>
        <v>R</v>
      </c>
      <c r="N3063" s="19">
        <f>LFAT!I105</f>
        <v>0.1</v>
      </c>
      <c r="O3063" s="18">
        <f>LFAT!J105</f>
        <v>0.01</v>
      </c>
      <c r="P3063" s="18">
        <f t="shared" si="141"/>
        <v>2.3275000000000001E-3</v>
      </c>
      <c r="Q3063" s="18">
        <f t="shared" si="142"/>
        <v>5.5096895864175481E-3</v>
      </c>
      <c r="R3063" s="18">
        <f t="shared" si="143"/>
        <v>1.5778928310199553E-3</v>
      </c>
    </row>
    <row r="3064" spans="1:18" ht="18" customHeight="1" x14ac:dyDescent="0.2">
      <c r="A3064" s="16" t="str">
        <f>'Limiting Factor Scores'!A274</f>
        <v>UGR18</v>
      </c>
      <c r="B3064" s="16" t="str">
        <f>'Limiting Factor Scores'!B274</f>
        <v>Upper Grande Ronde</v>
      </c>
      <c r="C3064" s="16" t="str">
        <f>'Limiting Factor Scores'!C274</f>
        <v>Anthropogenic Barriers</v>
      </c>
      <c r="D3064" s="18">
        <f>'Limiting Factor Scores'!D274</f>
        <v>0.65110000000000001</v>
      </c>
      <c r="E3064" s="19">
        <f>'Limiting Factor Scores'!E274</f>
        <v>1.59</v>
      </c>
      <c r="F3064" s="18">
        <f>'Limiting Factor Scores'!F274</f>
        <v>0.23275000000000001</v>
      </c>
      <c r="G3064" s="18">
        <f>'Limiting Factor Scores'!G274</f>
        <v>0.80426313607680744</v>
      </c>
      <c r="H3064" s="18">
        <f>'Limiting Factor Scores'!H274</f>
        <v>0.25472301637466122</v>
      </c>
      <c r="I3064" s="17">
        <f>LFAT!A92</f>
        <v>7</v>
      </c>
      <c r="J3064" s="16" t="str">
        <f>LFAT!B92</f>
        <v>Thermal Refuge Enhancement (reconnect, expand)</v>
      </c>
      <c r="K3064" s="16" t="str">
        <f>LFAT!D92</f>
        <v>N</v>
      </c>
      <c r="L3064" s="19">
        <f>LFAT!F92</f>
        <v>0.1</v>
      </c>
      <c r="M3064" s="16" t="str">
        <f>LFAT!G92</f>
        <v>R</v>
      </c>
      <c r="N3064" s="19">
        <f>LFAT!I92</f>
        <v>0.1</v>
      </c>
      <c r="O3064" s="18">
        <f>LFAT!J92</f>
        <v>0.01</v>
      </c>
      <c r="P3064" s="18">
        <f t="shared" si="141"/>
        <v>2.3275000000000001E-3</v>
      </c>
      <c r="Q3064" s="18">
        <f t="shared" si="142"/>
        <v>8.0426313607680749E-3</v>
      </c>
      <c r="R3064" s="18">
        <f t="shared" si="143"/>
        <v>2.5472301637466123E-3</v>
      </c>
    </row>
    <row r="3065" spans="1:18" ht="18" customHeight="1" x14ac:dyDescent="0.2">
      <c r="A3065" s="16" t="str">
        <f>'Limiting Factor Scores'!A275</f>
        <v>UGR18</v>
      </c>
      <c r="B3065" s="16" t="str">
        <f>'Limiting Factor Scores'!B275</f>
        <v>Upper Grande Ronde</v>
      </c>
      <c r="C3065" s="16" t="str">
        <f>'Limiting Factor Scores'!C275</f>
        <v>Channel and Habitat Structure</v>
      </c>
      <c r="D3065" s="18">
        <f>'Limiting Factor Scores'!D275</f>
        <v>0.65110000000000001</v>
      </c>
      <c r="E3065" s="19">
        <f>'Limiting Factor Scores'!E275</f>
        <v>2.35</v>
      </c>
      <c r="F3065" s="18">
        <f>'Limiting Factor Scores'!F275</f>
        <v>0.40375</v>
      </c>
      <c r="G3065" s="18">
        <f>'Limiting Factor Scores'!G275</f>
        <v>2.2908255889477238</v>
      </c>
      <c r="H3065" s="18">
        <f>'Limiting Factor Scores'!H275</f>
        <v>0.69350050386396811</v>
      </c>
      <c r="I3065" s="17">
        <f>LFAT!A96</f>
        <v>7</v>
      </c>
      <c r="J3065" s="16" t="str">
        <f>LFAT!B96</f>
        <v>Thermal Refuge Enhancement (reconnect, expand)</v>
      </c>
      <c r="K3065" s="16" t="str">
        <f>LFAT!D96</f>
        <v>N</v>
      </c>
      <c r="L3065" s="19">
        <f>LFAT!F96</f>
        <v>0.1</v>
      </c>
      <c r="M3065" s="16" t="str">
        <f>LFAT!G96</f>
        <v>R</v>
      </c>
      <c r="N3065" s="19">
        <f>LFAT!I96</f>
        <v>0.1</v>
      </c>
      <c r="O3065" s="18">
        <f>LFAT!J96</f>
        <v>0.01</v>
      </c>
      <c r="P3065" s="18">
        <f t="shared" si="141"/>
        <v>4.0375000000000003E-3</v>
      </c>
      <c r="Q3065" s="18">
        <f t="shared" si="142"/>
        <v>2.2908255889477237E-2</v>
      </c>
      <c r="R3065" s="18">
        <f t="shared" si="143"/>
        <v>6.935005038639681E-3</v>
      </c>
    </row>
    <row r="3066" spans="1:18" ht="18" customHeight="1" x14ac:dyDescent="0.2">
      <c r="A3066" s="16" t="str">
        <f>'Limiting Factor Scores'!A276</f>
        <v>UGR18</v>
      </c>
      <c r="B3066" s="16" t="str">
        <f>'Limiting Factor Scores'!B276</f>
        <v>Upper Grande Ronde</v>
      </c>
      <c r="C3066" s="16" t="str">
        <f>'Limiting Factor Scores'!C276</f>
        <v>Decreased Sediment Quantity</v>
      </c>
      <c r="D3066" s="18">
        <f>'Limiting Factor Scores'!D276</f>
        <v>0.65110000000000001</v>
      </c>
      <c r="E3066" s="19">
        <f>'Limiting Factor Scores'!E276</f>
        <v>2.09</v>
      </c>
      <c r="F3066" s="18">
        <f>'Limiting Factor Scores'!F276</f>
        <v>0.34525</v>
      </c>
      <c r="G3066" s="18">
        <f>'Limiting Factor Scores'!G276</f>
        <v>1.1641028527749109</v>
      </c>
      <c r="H3066" s="18">
        <f>'Limiting Factor Scores'!H276</f>
        <v>0.34677419742969451</v>
      </c>
      <c r="I3066" s="17">
        <f>LFAT!A99</f>
        <v>7</v>
      </c>
      <c r="J3066" s="16" t="str">
        <f>LFAT!B99</f>
        <v>Thermal Refuge Enhancement (reconnect, expand)</v>
      </c>
      <c r="K3066" s="16" t="str">
        <f>LFAT!D99</f>
        <v>N</v>
      </c>
      <c r="L3066" s="19">
        <f>LFAT!F99</f>
        <v>0.1</v>
      </c>
      <c r="M3066" s="16" t="str">
        <f>LFAT!G99</f>
        <v>R</v>
      </c>
      <c r="N3066" s="19">
        <f>LFAT!I99</f>
        <v>0.1</v>
      </c>
      <c r="O3066" s="18">
        <f>LFAT!J99</f>
        <v>0.01</v>
      </c>
      <c r="P3066" s="18">
        <f t="shared" si="141"/>
        <v>3.4525000000000003E-3</v>
      </c>
      <c r="Q3066" s="18">
        <f t="shared" si="142"/>
        <v>1.1641028527749109E-2</v>
      </c>
      <c r="R3066" s="18">
        <f t="shared" si="143"/>
        <v>3.4677419742969451E-3</v>
      </c>
    </row>
    <row r="3067" spans="1:18" ht="18" customHeight="1" x14ac:dyDescent="0.2">
      <c r="A3067" s="16" t="str">
        <f>'Limiting Factor Scores'!A277</f>
        <v>UGR18</v>
      </c>
      <c r="B3067" s="16" t="str">
        <f>'Limiting Factor Scores'!B277</f>
        <v>Upper Grande Ronde</v>
      </c>
      <c r="C3067" s="16" t="str">
        <f>'Limiting Factor Scores'!C277</f>
        <v>Decreased Water Quantity</v>
      </c>
      <c r="D3067" s="18">
        <f>'Limiting Factor Scores'!D277</f>
        <v>0.65110000000000001</v>
      </c>
      <c r="E3067" s="19">
        <f>'Limiting Factor Scores'!E277</f>
        <v>1.59</v>
      </c>
      <c r="F3067" s="18">
        <f>'Limiting Factor Scores'!F277</f>
        <v>0.23275000000000001</v>
      </c>
      <c r="G3067" s="18">
        <f>'Limiting Factor Scores'!G277</f>
        <v>1.1354939839231928</v>
      </c>
      <c r="H3067" s="18">
        <f>'Limiting Factor Scores'!H277</f>
        <v>0.3281783279747929</v>
      </c>
      <c r="I3067" s="17">
        <f>LFAT!A97</f>
        <v>7</v>
      </c>
      <c r="J3067" s="16" t="str">
        <f>LFAT!B97</f>
        <v>Thermal Refuge Enhancement (reconnect, expand)</v>
      </c>
      <c r="K3067" s="16" t="str">
        <f>LFAT!D97</f>
        <v>I</v>
      </c>
      <c r="L3067" s="19">
        <f>LFAT!F97</f>
        <v>0.5</v>
      </c>
      <c r="M3067" s="16" t="str">
        <f>LFAT!G97</f>
        <v>R</v>
      </c>
      <c r="N3067" s="19">
        <f>LFAT!I97</f>
        <v>0.1</v>
      </c>
      <c r="O3067" s="18">
        <f>LFAT!J97</f>
        <v>0.05</v>
      </c>
      <c r="P3067" s="18">
        <f t="shared" si="141"/>
        <v>1.1637500000000002E-2</v>
      </c>
      <c r="Q3067" s="18">
        <f t="shared" si="142"/>
        <v>5.6774699196159642E-2</v>
      </c>
      <c r="R3067" s="18">
        <f t="shared" si="143"/>
        <v>1.6408916398739645E-2</v>
      </c>
    </row>
    <row r="3068" spans="1:18" ht="18" customHeight="1" x14ac:dyDescent="0.2">
      <c r="A3068" s="16" t="str">
        <f>'Limiting Factor Scores'!A278</f>
        <v>UGR18</v>
      </c>
      <c r="B3068" s="16" t="str">
        <f>'Limiting Factor Scores'!B278</f>
        <v>Upper Grande Ronde</v>
      </c>
      <c r="C3068" s="16" t="str">
        <f>'Limiting Factor Scores'!C278</f>
        <v>Floodplain Condition</v>
      </c>
      <c r="D3068" s="18">
        <f>'Limiting Factor Scores'!D278</f>
        <v>0.65110000000000001</v>
      </c>
      <c r="E3068" s="19">
        <f>'Limiting Factor Scores'!E278</f>
        <v>1.74</v>
      </c>
      <c r="F3068" s="18">
        <f>'Limiting Factor Scores'!F278</f>
        <v>0.26650000000000001</v>
      </c>
      <c r="G3068" s="18">
        <f>'Limiting Factor Scores'!G278</f>
        <v>1.0547424690029366</v>
      </c>
      <c r="H3068" s="18">
        <f>'Limiting Factor Scores'!H278</f>
        <v>0.29946753860723441</v>
      </c>
      <c r="I3068" s="17">
        <f>LFAT!A94</f>
        <v>7</v>
      </c>
      <c r="J3068" s="16" t="str">
        <f>LFAT!B94</f>
        <v>Thermal Refuge Enhancement (reconnect, expand)</v>
      </c>
      <c r="K3068" s="16" t="str">
        <f>LFAT!D94</f>
        <v>N</v>
      </c>
      <c r="L3068" s="19">
        <f>LFAT!F94</f>
        <v>0.1</v>
      </c>
      <c r="M3068" s="16" t="str">
        <f>LFAT!G94</f>
        <v>CD</v>
      </c>
      <c r="N3068" s="19">
        <f>LFAT!I94</f>
        <v>0.5</v>
      </c>
      <c r="O3068" s="18">
        <f>LFAT!J94</f>
        <v>0.05</v>
      </c>
      <c r="P3068" s="18">
        <f t="shared" si="141"/>
        <v>1.3325000000000002E-2</v>
      </c>
      <c r="Q3068" s="18">
        <f t="shared" si="142"/>
        <v>5.2737123450146833E-2</v>
      </c>
      <c r="R3068" s="18">
        <f t="shared" si="143"/>
        <v>1.4973376930361722E-2</v>
      </c>
    </row>
    <row r="3069" spans="1:18" ht="18" customHeight="1" x14ac:dyDescent="0.2">
      <c r="A3069" s="16" t="str">
        <f>'Limiting Factor Scores'!A279</f>
        <v>UGR18</v>
      </c>
      <c r="B3069" s="16" t="str">
        <f>'Limiting Factor Scores'!B279</f>
        <v>Upper Grande Ronde</v>
      </c>
      <c r="C3069" s="16" t="str">
        <f>'Limiting Factor Scores'!C279</f>
        <v>Increased Sediment Quantity</v>
      </c>
      <c r="D3069" s="18">
        <f>'Limiting Factor Scores'!D279</f>
        <v>0.65110000000000001</v>
      </c>
      <c r="E3069" s="19">
        <f>'Limiting Factor Scores'!E279</f>
        <v>2.4900000000000002</v>
      </c>
      <c r="F3069" s="18">
        <f>'Limiting Factor Scores'!F279</f>
        <v>0.43525000000000003</v>
      </c>
      <c r="G3069" s="18">
        <f>'Limiting Factor Scores'!G279</f>
        <v>1.0303297067618633</v>
      </c>
      <c r="H3069" s="18">
        <f>'Limiting Factor Scores'!H279</f>
        <v>0.33897644934437615</v>
      </c>
      <c r="I3069" s="17">
        <f>LFAT!A100</f>
        <v>7</v>
      </c>
      <c r="J3069" s="16" t="str">
        <f>LFAT!B100</f>
        <v>Thermal Refuge Enhancement (reconnect, expand)</v>
      </c>
      <c r="K3069" s="16" t="str">
        <f>LFAT!D100</f>
        <v>N</v>
      </c>
      <c r="L3069" s="19">
        <f>LFAT!F100</f>
        <v>0.1</v>
      </c>
      <c r="M3069" s="16" t="str">
        <f>LFAT!G100</f>
        <v>R</v>
      </c>
      <c r="N3069" s="19">
        <f>LFAT!I100</f>
        <v>0.1</v>
      </c>
      <c r="O3069" s="18">
        <f>LFAT!J100</f>
        <v>0.01</v>
      </c>
      <c r="P3069" s="18">
        <f t="shared" si="141"/>
        <v>4.3525000000000005E-3</v>
      </c>
      <c r="Q3069" s="18">
        <f t="shared" si="142"/>
        <v>1.0303297067618634E-2</v>
      </c>
      <c r="R3069" s="18">
        <f t="shared" si="143"/>
        <v>3.3897644934437615E-3</v>
      </c>
    </row>
    <row r="3070" spans="1:18" ht="18" customHeight="1" x14ac:dyDescent="0.2">
      <c r="A3070" s="16" t="str">
        <f>'Limiting Factor Scores'!A280</f>
        <v>UGR18</v>
      </c>
      <c r="B3070" s="16" t="str">
        <f>'Limiting Factor Scores'!B280</f>
        <v>Upper Grande Ronde</v>
      </c>
      <c r="C3070" s="16" t="str">
        <f>'Limiting Factor Scores'!C280</f>
        <v>Non-Native Species Interactions and Competition</v>
      </c>
      <c r="D3070" s="18">
        <f>'Limiting Factor Scores'!D280</f>
        <v>0.65110000000000001</v>
      </c>
      <c r="E3070" s="19">
        <f>'Limiting Factor Scores'!E280</f>
        <v>1.26</v>
      </c>
      <c r="F3070" s="18">
        <f>'Limiting Factor Scores'!F280</f>
        <v>0.1585</v>
      </c>
      <c r="G3070" s="18">
        <f>'Limiting Factor Scores'!G280</f>
        <v>0.41500881459862887</v>
      </c>
      <c r="H3070" s="18">
        <f>'Limiting Factor Scores'!H280</f>
        <v>0.1463956493487395</v>
      </c>
      <c r="I3070" s="17">
        <f>LFAT!A106</f>
        <v>7</v>
      </c>
      <c r="J3070" s="16" t="str">
        <f>LFAT!B106</f>
        <v>Thermal Refuge Enhancement (reconnect, expand)</v>
      </c>
      <c r="K3070" s="16" t="str">
        <f>LFAT!D106</f>
        <v>N</v>
      </c>
      <c r="L3070" s="19">
        <f>LFAT!F106</f>
        <v>0.1</v>
      </c>
      <c r="M3070" s="16" t="str">
        <f>LFAT!G106</f>
        <v>R</v>
      </c>
      <c r="N3070" s="19">
        <f>LFAT!I106</f>
        <v>0.1</v>
      </c>
      <c r="O3070" s="18">
        <f>LFAT!J106</f>
        <v>0.01</v>
      </c>
      <c r="P3070" s="18">
        <f t="shared" si="141"/>
        <v>1.585E-3</v>
      </c>
      <c r="Q3070" s="18">
        <f t="shared" si="142"/>
        <v>4.1500881459862887E-3</v>
      </c>
      <c r="R3070" s="18">
        <f t="shared" si="143"/>
        <v>1.463956493487395E-3</v>
      </c>
    </row>
    <row r="3071" spans="1:18" ht="18" customHeight="1" x14ac:dyDescent="0.2">
      <c r="A3071" s="16" t="str">
        <f>'Limiting Factor Scores'!A281</f>
        <v>UGR18</v>
      </c>
      <c r="B3071" s="16" t="str">
        <f>'Limiting Factor Scores'!B281</f>
        <v>Upper Grande Ronde</v>
      </c>
      <c r="C3071" s="16" t="str">
        <f>'Limiting Factor Scores'!C281</f>
        <v>Predation</v>
      </c>
      <c r="D3071" s="18">
        <f>'Limiting Factor Scores'!D281</f>
        <v>0.65110000000000001</v>
      </c>
      <c r="E3071" s="19">
        <f>'Limiting Factor Scores'!E281</f>
        <v>1</v>
      </c>
      <c r="F3071" s="18">
        <f>'Limiting Factor Scores'!F281</f>
        <v>0.1</v>
      </c>
      <c r="G3071" s="18">
        <f>'Limiting Factor Scores'!G281</f>
        <v>0.34973371438803003</v>
      </c>
      <c r="H3071" s="18">
        <f>'Limiting Factor Scores'!H281</f>
        <v>0.10692922288216369</v>
      </c>
      <c r="I3071" s="17">
        <f>LFAT!A104</f>
        <v>7</v>
      </c>
      <c r="J3071" s="16" t="str">
        <f>LFAT!B104</f>
        <v>Thermal Refuge Enhancement (reconnect, expand)</v>
      </c>
      <c r="K3071" s="16" t="str">
        <f>LFAT!D104</f>
        <v>I</v>
      </c>
      <c r="L3071" s="19">
        <f>LFAT!F104</f>
        <v>0.5</v>
      </c>
      <c r="M3071" s="16" t="str">
        <f>LFAT!G104</f>
        <v>R</v>
      </c>
      <c r="N3071" s="19">
        <f>LFAT!I104</f>
        <v>0.1</v>
      </c>
      <c r="O3071" s="18">
        <f>LFAT!J104</f>
        <v>0.05</v>
      </c>
      <c r="P3071" s="18">
        <f t="shared" si="141"/>
        <v>5.000000000000001E-3</v>
      </c>
      <c r="Q3071" s="18">
        <f t="shared" si="142"/>
        <v>1.7486685719401502E-2</v>
      </c>
      <c r="R3071" s="18">
        <f t="shared" si="143"/>
        <v>5.3464611441081849E-3</v>
      </c>
    </row>
    <row r="3072" spans="1:18" ht="18" customHeight="1" x14ac:dyDescent="0.2">
      <c r="A3072" s="16" t="str">
        <f>'Limiting Factor Scores'!A282</f>
        <v>UGR18</v>
      </c>
      <c r="B3072" s="16" t="str">
        <f>'Limiting Factor Scores'!B282</f>
        <v>Upper Grande Ronde</v>
      </c>
      <c r="C3072" s="16" t="str">
        <f>'Limiting Factor Scores'!C282</f>
        <v>Riparian Condition</v>
      </c>
      <c r="D3072" s="18">
        <f>'Limiting Factor Scores'!D282</f>
        <v>0.65110000000000001</v>
      </c>
      <c r="E3072" s="19">
        <f>'Limiting Factor Scores'!E282</f>
        <v>2.5499999999999998</v>
      </c>
      <c r="F3072" s="18">
        <f>'Limiting Factor Scores'!F282</f>
        <v>0.44874999999999998</v>
      </c>
      <c r="G3072" s="18">
        <f>'Limiting Factor Scores'!G282</f>
        <v>1.813609983286155</v>
      </c>
      <c r="H3072" s="18">
        <f>'Limiting Factor Scores'!H282</f>
        <v>0.58559358479241186</v>
      </c>
      <c r="I3072" s="17">
        <f>LFAT!A93</f>
        <v>7</v>
      </c>
      <c r="J3072" s="16" t="str">
        <f>LFAT!B93</f>
        <v>Thermal Refuge Enhancement (reconnect, expand)</v>
      </c>
      <c r="K3072" s="16" t="str">
        <f>LFAT!D93</f>
        <v>N</v>
      </c>
      <c r="L3072" s="19">
        <f>LFAT!F93</f>
        <v>0.1</v>
      </c>
      <c r="M3072" s="16" t="str">
        <f>LFAT!G93</f>
        <v>R</v>
      </c>
      <c r="N3072" s="19">
        <f>LFAT!I93</f>
        <v>0.1</v>
      </c>
      <c r="O3072" s="18">
        <f>LFAT!J93</f>
        <v>0.01</v>
      </c>
      <c r="P3072" s="18">
        <f t="shared" si="141"/>
        <v>4.4875000000000002E-3</v>
      </c>
      <c r="Q3072" s="18">
        <f t="shared" si="142"/>
        <v>1.813609983286155E-2</v>
      </c>
      <c r="R3072" s="18">
        <f t="shared" si="143"/>
        <v>5.8559358479241186E-3</v>
      </c>
    </row>
    <row r="3073" spans="1:18" ht="18" customHeight="1" x14ac:dyDescent="0.2">
      <c r="A3073" s="16" t="str">
        <f>'Limiting Factor Scores'!A283</f>
        <v>UGR18</v>
      </c>
      <c r="B3073" s="16" t="str">
        <f>'Limiting Factor Scores'!B283</f>
        <v>Upper Grande Ronde</v>
      </c>
      <c r="C3073" s="16" t="str">
        <f>'Limiting Factor Scores'!C283</f>
        <v>Side Channel and Wetland Habitat</v>
      </c>
      <c r="D3073" s="18">
        <f>'Limiting Factor Scores'!D283</f>
        <v>0.65110000000000001</v>
      </c>
      <c r="E3073" s="19">
        <f>'Limiting Factor Scores'!E283</f>
        <v>2.17</v>
      </c>
      <c r="F3073" s="18">
        <f>'Limiting Factor Scores'!F283</f>
        <v>0.36325000000000002</v>
      </c>
      <c r="G3073" s="18">
        <f>'Limiting Factor Scores'!G283</f>
        <v>1.8177642331659793</v>
      </c>
      <c r="H3073" s="18">
        <f>'Limiting Factor Scores'!H283</f>
        <v>0.52982083531089341</v>
      </c>
      <c r="I3073" s="17">
        <f>LFAT!A95</f>
        <v>7</v>
      </c>
      <c r="J3073" s="16" t="str">
        <f>LFAT!B95</f>
        <v>Thermal Refuge Enhancement (reconnect, expand)</v>
      </c>
      <c r="K3073" s="16" t="str">
        <f>LFAT!D95</f>
        <v>I</v>
      </c>
      <c r="L3073" s="19">
        <f>LFAT!F95</f>
        <v>0.5</v>
      </c>
      <c r="M3073" s="16" t="str">
        <f>LFAT!G95</f>
        <v>CD</v>
      </c>
      <c r="N3073" s="19">
        <f>LFAT!I95</f>
        <v>0.5</v>
      </c>
      <c r="O3073" s="18">
        <f>LFAT!J95</f>
        <v>0.25</v>
      </c>
      <c r="P3073" s="18">
        <f t="shared" si="141"/>
        <v>9.0812500000000004E-2</v>
      </c>
      <c r="Q3073" s="18">
        <f t="shared" si="142"/>
        <v>0.45444105829149484</v>
      </c>
      <c r="R3073" s="18">
        <f t="shared" si="143"/>
        <v>0.13245520882772335</v>
      </c>
    </row>
    <row r="3074" spans="1:18" ht="18" customHeight="1" x14ac:dyDescent="0.2">
      <c r="A3074" s="16" t="str">
        <f>'Limiting Factor Scores'!A284</f>
        <v>UGR18</v>
      </c>
      <c r="B3074" s="16" t="str">
        <f>'Limiting Factor Scores'!B284</f>
        <v>Upper Grande Ronde</v>
      </c>
      <c r="C3074" s="16" t="str">
        <f>'Limiting Factor Scores'!C284</f>
        <v>Summer Water Temperature</v>
      </c>
      <c r="D3074" s="18">
        <f>'Limiting Factor Scores'!D284</f>
        <v>0.65110000000000001</v>
      </c>
      <c r="E3074" s="19">
        <f>'Limiting Factor Scores'!E284</f>
        <v>1.82</v>
      </c>
      <c r="F3074" s="18">
        <f>'Limiting Factor Scores'!F284</f>
        <v>0.28449999999999998</v>
      </c>
      <c r="G3074" s="18">
        <f>'Limiting Factor Scores'!G284</f>
        <v>1.2331554956878232</v>
      </c>
      <c r="H3074" s="18">
        <f>'Limiting Factor Scores'!H284</f>
        <v>0.38590357497195577</v>
      </c>
      <c r="I3074" s="17">
        <f>LFAT!A101</f>
        <v>7</v>
      </c>
      <c r="J3074" s="16" t="str">
        <f>LFAT!B101</f>
        <v>Thermal Refuge Enhancement (reconnect, expand)</v>
      </c>
      <c r="K3074" s="16" t="str">
        <f>LFAT!D101</f>
        <v>D</v>
      </c>
      <c r="L3074" s="19">
        <f>LFAT!F101</f>
        <v>1</v>
      </c>
      <c r="M3074" s="16" t="str">
        <f>LFAT!G101</f>
        <v>C</v>
      </c>
      <c r="N3074" s="19">
        <f>LFAT!I101</f>
        <v>1</v>
      </c>
      <c r="O3074" s="18">
        <f>LFAT!J101</f>
        <v>1</v>
      </c>
      <c r="P3074" s="18">
        <f t="shared" ref="P3074:P3137" si="144">F3074*O3074</f>
        <v>0.28449999999999998</v>
      </c>
      <c r="Q3074" s="18">
        <f t="shared" ref="Q3074:Q3137" si="145">G3074*O3074</f>
        <v>1.2331554956878232</v>
      </c>
      <c r="R3074" s="18">
        <f t="shared" ref="R3074:R3137" si="146">H3074*O3074</f>
        <v>0.38590357497195577</v>
      </c>
    </row>
    <row r="3075" spans="1:18" ht="18" customHeight="1" x14ac:dyDescent="0.2">
      <c r="A3075" s="16" t="str">
        <f>'Limiting Factor Scores'!A285</f>
        <v>UGR18</v>
      </c>
      <c r="B3075" s="16" t="str">
        <f>'Limiting Factor Scores'!B285</f>
        <v>Upper Grande Ronde</v>
      </c>
      <c r="C3075" s="16" t="str">
        <f>'Limiting Factor Scores'!C285</f>
        <v>Water Quality</v>
      </c>
      <c r="D3075" s="18">
        <f>'Limiting Factor Scores'!D285</f>
        <v>0.65110000000000001</v>
      </c>
      <c r="E3075" s="19">
        <f>'Limiting Factor Scores'!E285</f>
        <v>1.26</v>
      </c>
      <c r="F3075" s="18">
        <f>'Limiting Factor Scores'!F285</f>
        <v>0.1585</v>
      </c>
      <c r="G3075" s="18">
        <f>'Limiting Factor Scores'!G285</f>
        <v>0.60076764480502753</v>
      </c>
      <c r="H3075" s="18">
        <f>'Limiting Factor Scores'!H285</f>
        <v>0.16676277826341229</v>
      </c>
      <c r="I3075" s="17">
        <f>LFAT!A103</f>
        <v>7</v>
      </c>
      <c r="J3075" s="16" t="str">
        <f>LFAT!B103</f>
        <v>Thermal Refuge Enhancement (reconnect, expand)</v>
      </c>
      <c r="K3075" s="16" t="str">
        <f>LFAT!D103</f>
        <v>N</v>
      </c>
      <c r="L3075" s="19">
        <f>LFAT!F103</f>
        <v>0.1</v>
      </c>
      <c r="M3075" s="16" t="str">
        <f>LFAT!G103</f>
        <v>R</v>
      </c>
      <c r="N3075" s="19">
        <f>LFAT!I103</f>
        <v>0.1</v>
      </c>
      <c r="O3075" s="18">
        <f>LFAT!J103</f>
        <v>0.01</v>
      </c>
      <c r="P3075" s="18">
        <f t="shared" si="144"/>
        <v>1.585E-3</v>
      </c>
      <c r="Q3075" s="18">
        <f t="shared" si="145"/>
        <v>6.0076764480502757E-3</v>
      </c>
      <c r="R3075" s="18">
        <f t="shared" si="146"/>
        <v>1.667627782634123E-3</v>
      </c>
    </row>
    <row r="3076" spans="1:18" ht="18" customHeight="1" x14ac:dyDescent="0.2">
      <c r="A3076" s="16" t="str">
        <f>'Limiting Factor Scores'!A286</f>
        <v>UGR18</v>
      </c>
      <c r="B3076" s="16" t="str">
        <f>'Limiting Factor Scores'!B286</f>
        <v>Upper Grande Ronde</v>
      </c>
      <c r="C3076" s="16" t="str">
        <f>'Limiting Factor Scores'!C286</f>
        <v>Winter Water Temperature</v>
      </c>
      <c r="D3076" s="18">
        <f>'Limiting Factor Scores'!D286</f>
        <v>0.65110000000000001</v>
      </c>
      <c r="E3076" s="19">
        <f>'Limiting Factor Scores'!E286</f>
        <v>1.26</v>
      </c>
      <c r="F3076" s="18">
        <f>'Limiting Factor Scores'!F286</f>
        <v>0.1585</v>
      </c>
      <c r="G3076" s="18">
        <f>'Limiting Factor Scores'!G286</f>
        <v>0.49461974180045709</v>
      </c>
      <c r="H3076" s="18">
        <f>'Limiting Factor Scores'!H286</f>
        <v>0.13471938005951647</v>
      </c>
      <c r="I3076" s="17">
        <f>LFAT!A102</f>
        <v>7</v>
      </c>
      <c r="J3076" s="16" t="str">
        <f>LFAT!B102</f>
        <v>Thermal Refuge Enhancement (reconnect, expand)</v>
      </c>
      <c r="K3076" s="16" t="str">
        <f>LFAT!D102</f>
        <v>D</v>
      </c>
      <c r="L3076" s="19">
        <f>LFAT!F102</f>
        <v>1</v>
      </c>
      <c r="M3076" s="16" t="str">
        <f>LFAT!G102</f>
        <v>C</v>
      </c>
      <c r="N3076" s="19">
        <f>LFAT!I102</f>
        <v>1</v>
      </c>
      <c r="O3076" s="18">
        <f>LFAT!J102</f>
        <v>1</v>
      </c>
      <c r="P3076" s="18">
        <f t="shared" si="144"/>
        <v>0.1585</v>
      </c>
      <c r="Q3076" s="18">
        <f t="shared" si="145"/>
        <v>0.49461974180045709</v>
      </c>
      <c r="R3076" s="18">
        <f t="shared" si="146"/>
        <v>0.13471938005951647</v>
      </c>
    </row>
    <row r="3077" spans="1:18" ht="18" customHeight="1" x14ac:dyDescent="0.2">
      <c r="A3077" s="16" t="str">
        <f>'Limiting Factor Scores'!A272</f>
        <v>UGR18</v>
      </c>
      <c r="B3077" s="16" t="str">
        <f>'Limiting Factor Scores'!B272</f>
        <v>Upper Grande Ronde</v>
      </c>
      <c r="C3077" s="16" t="str">
        <f>'Limiting Factor Scores'!C272</f>
        <v>Altered Flow Timing</v>
      </c>
      <c r="D3077" s="18">
        <f>'Limiting Factor Scores'!D272</f>
        <v>0.65110000000000001</v>
      </c>
      <c r="E3077" s="19">
        <f>'Limiting Factor Scores'!E272</f>
        <v>1.44</v>
      </c>
      <c r="F3077" s="18">
        <f>'Limiting Factor Scores'!F272</f>
        <v>0.19900000000000001</v>
      </c>
      <c r="G3077" s="18">
        <f>'Limiting Factor Scores'!G272</f>
        <v>0.67931123287565276</v>
      </c>
      <c r="H3077" s="18">
        <f>'Limiting Factor Scores'!H272</f>
        <v>0.18905028005493138</v>
      </c>
      <c r="I3077" s="17">
        <f>LFAT!A113</f>
        <v>8</v>
      </c>
      <c r="J3077" s="16" t="str">
        <f>LFAT!B113</f>
        <v>Water Quality Improvement (not including temperature)</v>
      </c>
      <c r="K3077" s="16" t="str">
        <f>LFAT!D113</f>
        <v>N</v>
      </c>
      <c r="L3077" s="19">
        <f>LFAT!F113</f>
        <v>0.1</v>
      </c>
      <c r="M3077" s="16" t="str">
        <f>LFAT!G113</f>
        <v>R</v>
      </c>
      <c r="N3077" s="19">
        <f>LFAT!I113</f>
        <v>0.1</v>
      </c>
      <c r="O3077" s="18">
        <f>LFAT!J113</f>
        <v>0.01</v>
      </c>
      <c r="P3077" s="18">
        <f t="shared" si="144"/>
        <v>1.99E-3</v>
      </c>
      <c r="Q3077" s="18">
        <f t="shared" si="145"/>
        <v>6.7931123287565277E-3</v>
      </c>
      <c r="R3077" s="18">
        <f t="shared" si="146"/>
        <v>1.8905028005493138E-3</v>
      </c>
    </row>
    <row r="3078" spans="1:18" ht="18" customHeight="1" x14ac:dyDescent="0.2">
      <c r="A3078" s="16" t="str">
        <f>'Limiting Factor Scores'!A273</f>
        <v>UGR18</v>
      </c>
      <c r="B3078" s="16" t="str">
        <f>'Limiting Factor Scores'!B273</f>
        <v>Upper Grande Ronde</v>
      </c>
      <c r="C3078" s="16" t="str">
        <f>'Limiting Factor Scores'!C273</f>
        <v>Altered Primary Productivity</v>
      </c>
      <c r="D3078" s="18">
        <f>'Limiting Factor Scores'!D273</f>
        <v>0.65110000000000001</v>
      </c>
      <c r="E3078" s="19">
        <f>'Limiting Factor Scores'!E273</f>
        <v>1.59</v>
      </c>
      <c r="F3078" s="18">
        <f>'Limiting Factor Scores'!F273</f>
        <v>0.23275000000000001</v>
      </c>
      <c r="G3078" s="18">
        <f>'Limiting Factor Scores'!G273</f>
        <v>0.55096895864175477</v>
      </c>
      <c r="H3078" s="18">
        <f>'Limiting Factor Scores'!H273</f>
        <v>0.15778928310199553</v>
      </c>
      <c r="I3078" s="17">
        <f>LFAT!A120</f>
        <v>8</v>
      </c>
      <c r="J3078" s="16" t="str">
        <f>LFAT!B120</f>
        <v>Water Quality Improvement (not including temperature)</v>
      </c>
      <c r="K3078" s="16" t="str">
        <f>LFAT!D120</f>
        <v>N</v>
      </c>
      <c r="L3078" s="19">
        <f>LFAT!F120</f>
        <v>0.1</v>
      </c>
      <c r="M3078" s="16" t="str">
        <f>LFAT!G120</f>
        <v>R</v>
      </c>
      <c r="N3078" s="19">
        <f>LFAT!I120</f>
        <v>0.1</v>
      </c>
      <c r="O3078" s="18">
        <f>LFAT!J120</f>
        <v>0.01</v>
      </c>
      <c r="P3078" s="18">
        <f t="shared" si="144"/>
        <v>2.3275000000000001E-3</v>
      </c>
      <c r="Q3078" s="18">
        <f t="shared" si="145"/>
        <v>5.5096895864175481E-3</v>
      </c>
      <c r="R3078" s="18">
        <f t="shared" si="146"/>
        <v>1.5778928310199553E-3</v>
      </c>
    </row>
    <row r="3079" spans="1:18" ht="18" customHeight="1" x14ac:dyDescent="0.2">
      <c r="A3079" s="16" t="str">
        <f>'Limiting Factor Scores'!A274</f>
        <v>UGR18</v>
      </c>
      <c r="B3079" s="16" t="str">
        <f>'Limiting Factor Scores'!B274</f>
        <v>Upper Grande Ronde</v>
      </c>
      <c r="C3079" s="16" t="str">
        <f>'Limiting Factor Scores'!C274</f>
        <v>Anthropogenic Barriers</v>
      </c>
      <c r="D3079" s="18">
        <f>'Limiting Factor Scores'!D274</f>
        <v>0.65110000000000001</v>
      </c>
      <c r="E3079" s="19">
        <f>'Limiting Factor Scores'!E274</f>
        <v>1.59</v>
      </c>
      <c r="F3079" s="18">
        <f>'Limiting Factor Scores'!F274</f>
        <v>0.23275000000000001</v>
      </c>
      <c r="G3079" s="18">
        <f>'Limiting Factor Scores'!G274</f>
        <v>0.80426313607680744</v>
      </c>
      <c r="H3079" s="18">
        <f>'Limiting Factor Scores'!H274</f>
        <v>0.25472301637466122</v>
      </c>
      <c r="I3079" s="17">
        <f>LFAT!A107</f>
        <v>8</v>
      </c>
      <c r="J3079" s="16" t="str">
        <f>LFAT!B107</f>
        <v>Water Quality Improvement (not including temperature)</v>
      </c>
      <c r="K3079" s="16" t="str">
        <f>LFAT!D107</f>
        <v>N</v>
      </c>
      <c r="L3079" s="19">
        <f>LFAT!F107</f>
        <v>0.1</v>
      </c>
      <c r="M3079" s="16" t="str">
        <f>LFAT!G107</f>
        <v>R</v>
      </c>
      <c r="N3079" s="19">
        <f>LFAT!I107</f>
        <v>0.1</v>
      </c>
      <c r="O3079" s="18">
        <f>LFAT!J107</f>
        <v>0.01</v>
      </c>
      <c r="P3079" s="18">
        <f t="shared" si="144"/>
        <v>2.3275000000000001E-3</v>
      </c>
      <c r="Q3079" s="18">
        <f t="shared" si="145"/>
        <v>8.0426313607680749E-3</v>
      </c>
      <c r="R3079" s="18">
        <f t="shared" si="146"/>
        <v>2.5472301637466123E-3</v>
      </c>
    </row>
    <row r="3080" spans="1:18" ht="18" customHeight="1" x14ac:dyDescent="0.2">
      <c r="A3080" s="16" t="str">
        <f>'Limiting Factor Scores'!A275</f>
        <v>UGR18</v>
      </c>
      <c r="B3080" s="16" t="str">
        <f>'Limiting Factor Scores'!B275</f>
        <v>Upper Grande Ronde</v>
      </c>
      <c r="C3080" s="16" t="str">
        <f>'Limiting Factor Scores'!C275</f>
        <v>Channel and Habitat Structure</v>
      </c>
      <c r="D3080" s="18">
        <f>'Limiting Factor Scores'!D275</f>
        <v>0.65110000000000001</v>
      </c>
      <c r="E3080" s="19">
        <f>'Limiting Factor Scores'!E275</f>
        <v>2.35</v>
      </c>
      <c r="F3080" s="18">
        <f>'Limiting Factor Scores'!F275</f>
        <v>0.40375</v>
      </c>
      <c r="G3080" s="18">
        <f>'Limiting Factor Scores'!G275</f>
        <v>2.2908255889477238</v>
      </c>
      <c r="H3080" s="18">
        <f>'Limiting Factor Scores'!H275</f>
        <v>0.69350050386396811</v>
      </c>
      <c r="I3080" s="17">
        <f>LFAT!A111</f>
        <v>8</v>
      </c>
      <c r="J3080" s="16" t="str">
        <f>LFAT!B111</f>
        <v>Water Quality Improvement (not including temperature)</v>
      </c>
      <c r="K3080" s="16" t="str">
        <f>LFAT!D111</f>
        <v>N</v>
      </c>
      <c r="L3080" s="19">
        <f>LFAT!F111</f>
        <v>0.1</v>
      </c>
      <c r="M3080" s="16" t="str">
        <f>LFAT!G111</f>
        <v>R</v>
      </c>
      <c r="N3080" s="19">
        <f>LFAT!I111</f>
        <v>0.1</v>
      </c>
      <c r="O3080" s="18">
        <f>LFAT!J111</f>
        <v>0.01</v>
      </c>
      <c r="P3080" s="18">
        <f t="shared" si="144"/>
        <v>4.0375000000000003E-3</v>
      </c>
      <c r="Q3080" s="18">
        <f t="shared" si="145"/>
        <v>2.2908255889477237E-2</v>
      </c>
      <c r="R3080" s="18">
        <f t="shared" si="146"/>
        <v>6.935005038639681E-3</v>
      </c>
    </row>
    <row r="3081" spans="1:18" ht="18" customHeight="1" x14ac:dyDescent="0.2">
      <c r="A3081" s="16" t="str">
        <f>'Limiting Factor Scores'!A276</f>
        <v>UGR18</v>
      </c>
      <c r="B3081" s="16" t="str">
        <f>'Limiting Factor Scores'!B276</f>
        <v>Upper Grande Ronde</v>
      </c>
      <c r="C3081" s="16" t="str">
        <f>'Limiting Factor Scores'!C276</f>
        <v>Decreased Sediment Quantity</v>
      </c>
      <c r="D3081" s="18">
        <f>'Limiting Factor Scores'!D276</f>
        <v>0.65110000000000001</v>
      </c>
      <c r="E3081" s="19">
        <f>'Limiting Factor Scores'!E276</f>
        <v>2.09</v>
      </c>
      <c r="F3081" s="18">
        <f>'Limiting Factor Scores'!F276</f>
        <v>0.34525</v>
      </c>
      <c r="G3081" s="18">
        <f>'Limiting Factor Scores'!G276</f>
        <v>1.1641028527749109</v>
      </c>
      <c r="H3081" s="18">
        <f>'Limiting Factor Scores'!H276</f>
        <v>0.34677419742969451</v>
      </c>
      <c r="I3081" s="17">
        <f>LFAT!A114</f>
        <v>8</v>
      </c>
      <c r="J3081" s="16" t="str">
        <f>LFAT!B114</f>
        <v>Water Quality Improvement (not including temperature)</v>
      </c>
      <c r="K3081" s="16" t="str">
        <f>LFAT!D114</f>
        <v>N</v>
      </c>
      <c r="L3081" s="19">
        <f>LFAT!F114</f>
        <v>0.1</v>
      </c>
      <c r="M3081" s="16" t="str">
        <f>LFAT!G114</f>
        <v>R</v>
      </c>
      <c r="N3081" s="19">
        <f>LFAT!I114</f>
        <v>0.1</v>
      </c>
      <c r="O3081" s="18">
        <f>LFAT!J114</f>
        <v>0.01</v>
      </c>
      <c r="P3081" s="18">
        <f t="shared" si="144"/>
        <v>3.4525000000000003E-3</v>
      </c>
      <c r="Q3081" s="18">
        <f t="shared" si="145"/>
        <v>1.1641028527749109E-2</v>
      </c>
      <c r="R3081" s="18">
        <f t="shared" si="146"/>
        <v>3.4677419742969451E-3</v>
      </c>
    </row>
    <row r="3082" spans="1:18" ht="18" customHeight="1" x14ac:dyDescent="0.2">
      <c r="A3082" s="16" t="str">
        <f>'Limiting Factor Scores'!A277</f>
        <v>UGR18</v>
      </c>
      <c r="B3082" s="16" t="str">
        <f>'Limiting Factor Scores'!B277</f>
        <v>Upper Grande Ronde</v>
      </c>
      <c r="C3082" s="16" t="str">
        <f>'Limiting Factor Scores'!C277</f>
        <v>Decreased Water Quantity</v>
      </c>
      <c r="D3082" s="18">
        <f>'Limiting Factor Scores'!D277</f>
        <v>0.65110000000000001</v>
      </c>
      <c r="E3082" s="19">
        <f>'Limiting Factor Scores'!E277</f>
        <v>1.59</v>
      </c>
      <c r="F3082" s="18">
        <f>'Limiting Factor Scores'!F277</f>
        <v>0.23275000000000001</v>
      </c>
      <c r="G3082" s="18">
        <f>'Limiting Factor Scores'!G277</f>
        <v>1.1354939839231928</v>
      </c>
      <c r="H3082" s="18">
        <f>'Limiting Factor Scores'!H277</f>
        <v>0.3281783279747929</v>
      </c>
      <c r="I3082" s="17">
        <f>LFAT!A112</f>
        <v>8</v>
      </c>
      <c r="J3082" s="16" t="str">
        <f>LFAT!B112</f>
        <v>Water Quality Improvement (not including temperature)</v>
      </c>
      <c r="K3082" s="16" t="str">
        <f>LFAT!D112</f>
        <v>N</v>
      </c>
      <c r="L3082" s="19">
        <f>LFAT!F112</f>
        <v>0.1</v>
      </c>
      <c r="M3082" s="16" t="str">
        <f>LFAT!G112</f>
        <v>R</v>
      </c>
      <c r="N3082" s="19">
        <f>LFAT!I112</f>
        <v>0.1</v>
      </c>
      <c r="O3082" s="18">
        <f>LFAT!J112</f>
        <v>0.01</v>
      </c>
      <c r="P3082" s="18">
        <f t="shared" si="144"/>
        <v>2.3275000000000001E-3</v>
      </c>
      <c r="Q3082" s="18">
        <f t="shared" si="145"/>
        <v>1.1354939839231928E-2</v>
      </c>
      <c r="R3082" s="18">
        <f t="shared" si="146"/>
        <v>3.2817832797479292E-3</v>
      </c>
    </row>
    <row r="3083" spans="1:18" ht="18" customHeight="1" x14ac:dyDescent="0.2">
      <c r="A3083" s="16" t="str">
        <f>'Limiting Factor Scores'!A278</f>
        <v>UGR18</v>
      </c>
      <c r="B3083" s="16" t="str">
        <f>'Limiting Factor Scores'!B278</f>
        <v>Upper Grande Ronde</v>
      </c>
      <c r="C3083" s="16" t="str">
        <f>'Limiting Factor Scores'!C278</f>
        <v>Floodplain Condition</v>
      </c>
      <c r="D3083" s="18">
        <f>'Limiting Factor Scores'!D278</f>
        <v>0.65110000000000001</v>
      </c>
      <c r="E3083" s="19">
        <f>'Limiting Factor Scores'!E278</f>
        <v>1.74</v>
      </c>
      <c r="F3083" s="18">
        <f>'Limiting Factor Scores'!F278</f>
        <v>0.26650000000000001</v>
      </c>
      <c r="G3083" s="18">
        <f>'Limiting Factor Scores'!G278</f>
        <v>1.0547424690029366</v>
      </c>
      <c r="H3083" s="18">
        <f>'Limiting Factor Scores'!H278</f>
        <v>0.29946753860723441</v>
      </c>
      <c r="I3083" s="17">
        <f>LFAT!A109</f>
        <v>8</v>
      </c>
      <c r="J3083" s="16" t="str">
        <f>LFAT!B109</f>
        <v>Water Quality Improvement (not including temperature)</v>
      </c>
      <c r="K3083" s="16" t="str">
        <f>LFAT!D109</f>
        <v>I</v>
      </c>
      <c r="L3083" s="19">
        <f>LFAT!F109</f>
        <v>0.5</v>
      </c>
      <c r="M3083" s="16" t="str">
        <f>LFAT!G109</f>
        <v>CD</v>
      </c>
      <c r="N3083" s="19">
        <f>LFAT!I109</f>
        <v>0.5</v>
      </c>
      <c r="O3083" s="18">
        <f>LFAT!J109</f>
        <v>0.25</v>
      </c>
      <c r="P3083" s="18">
        <f t="shared" si="144"/>
        <v>6.6625000000000004E-2</v>
      </c>
      <c r="Q3083" s="18">
        <f t="shared" si="145"/>
        <v>0.26368561725073414</v>
      </c>
      <c r="R3083" s="18">
        <f t="shared" si="146"/>
        <v>7.4866884651808602E-2</v>
      </c>
    </row>
    <row r="3084" spans="1:18" ht="18" customHeight="1" x14ac:dyDescent="0.2">
      <c r="A3084" s="16" t="str">
        <f>'Limiting Factor Scores'!A279</f>
        <v>UGR18</v>
      </c>
      <c r="B3084" s="16" t="str">
        <f>'Limiting Factor Scores'!B279</f>
        <v>Upper Grande Ronde</v>
      </c>
      <c r="C3084" s="16" t="str">
        <f>'Limiting Factor Scores'!C279</f>
        <v>Increased Sediment Quantity</v>
      </c>
      <c r="D3084" s="18">
        <f>'Limiting Factor Scores'!D279</f>
        <v>0.65110000000000001</v>
      </c>
      <c r="E3084" s="19">
        <f>'Limiting Factor Scores'!E279</f>
        <v>2.4900000000000002</v>
      </c>
      <c r="F3084" s="18">
        <f>'Limiting Factor Scores'!F279</f>
        <v>0.43525000000000003</v>
      </c>
      <c r="G3084" s="18">
        <f>'Limiting Factor Scores'!G279</f>
        <v>1.0303297067618633</v>
      </c>
      <c r="H3084" s="18">
        <f>'Limiting Factor Scores'!H279</f>
        <v>0.33897644934437615</v>
      </c>
      <c r="I3084" s="17">
        <f>LFAT!A115</f>
        <v>8</v>
      </c>
      <c r="J3084" s="16" t="str">
        <f>LFAT!B115</f>
        <v>Water Quality Improvement (not including temperature)</v>
      </c>
      <c r="K3084" s="16" t="str">
        <f>LFAT!D115</f>
        <v>I</v>
      </c>
      <c r="L3084" s="19">
        <f>LFAT!F115</f>
        <v>0.5</v>
      </c>
      <c r="M3084" s="16" t="str">
        <f>LFAT!G115</f>
        <v>CD</v>
      </c>
      <c r="N3084" s="19">
        <f>LFAT!I115</f>
        <v>0.5</v>
      </c>
      <c r="O3084" s="18">
        <f>LFAT!J115</f>
        <v>0.25</v>
      </c>
      <c r="P3084" s="18">
        <f t="shared" si="144"/>
        <v>0.10881250000000001</v>
      </c>
      <c r="Q3084" s="18">
        <f t="shared" si="145"/>
        <v>0.25758242669046583</v>
      </c>
      <c r="R3084" s="18">
        <f t="shared" si="146"/>
        <v>8.4744112336094038E-2</v>
      </c>
    </row>
    <row r="3085" spans="1:18" ht="18" customHeight="1" x14ac:dyDescent="0.2">
      <c r="A3085" s="16" t="str">
        <f>'Limiting Factor Scores'!A280</f>
        <v>UGR18</v>
      </c>
      <c r="B3085" s="16" t="str">
        <f>'Limiting Factor Scores'!B280</f>
        <v>Upper Grande Ronde</v>
      </c>
      <c r="C3085" s="16" t="str">
        <f>'Limiting Factor Scores'!C280</f>
        <v>Non-Native Species Interactions and Competition</v>
      </c>
      <c r="D3085" s="18">
        <f>'Limiting Factor Scores'!D280</f>
        <v>0.65110000000000001</v>
      </c>
      <c r="E3085" s="19">
        <f>'Limiting Factor Scores'!E280</f>
        <v>1.26</v>
      </c>
      <c r="F3085" s="18">
        <f>'Limiting Factor Scores'!F280</f>
        <v>0.1585</v>
      </c>
      <c r="G3085" s="18">
        <f>'Limiting Factor Scores'!G280</f>
        <v>0.41500881459862887</v>
      </c>
      <c r="H3085" s="18">
        <f>'Limiting Factor Scores'!H280</f>
        <v>0.1463956493487395</v>
      </c>
      <c r="I3085" s="17">
        <f>LFAT!A121</f>
        <v>8</v>
      </c>
      <c r="J3085" s="16" t="str">
        <f>LFAT!B121</f>
        <v>Water Quality Improvement (not including temperature)</v>
      </c>
      <c r="K3085" s="16" t="str">
        <f>LFAT!D121</f>
        <v>N</v>
      </c>
      <c r="L3085" s="19">
        <f>LFAT!F121</f>
        <v>0.1</v>
      </c>
      <c r="M3085" s="16" t="str">
        <f>LFAT!G121</f>
        <v>R</v>
      </c>
      <c r="N3085" s="19">
        <f>LFAT!I121</f>
        <v>0.1</v>
      </c>
      <c r="O3085" s="18">
        <f>LFAT!J121</f>
        <v>0.01</v>
      </c>
      <c r="P3085" s="18">
        <f t="shared" si="144"/>
        <v>1.585E-3</v>
      </c>
      <c r="Q3085" s="18">
        <f t="shared" si="145"/>
        <v>4.1500881459862887E-3</v>
      </c>
      <c r="R3085" s="18">
        <f t="shared" si="146"/>
        <v>1.463956493487395E-3</v>
      </c>
    </row>
    <row r="3086" spans="1:18" ht="18" customHeight="1" x14ac:dyDescent="0.2">
      <c r="A3086" s="16" t="str">
        <f>'Limiting Factor Scores'!A281</f>
        <v>UGR18</v>
      </c>
      <c r="B3086" s="16" t="str">
        <f>'Limiting Factor Scores'!B281</f>
        <v>Upper Grande Ronde</v>
      </c>
      <c r="C3086" s="16" t="str">
        <f>'Limiting Factor Scores'!C281</f>
        <v>Predation</v>
      </c>
      <c r="D3086" s="18">
        <f>'Limiting Factor Scores'!D281</f>
        <v>0.65110000000000001</v>
      </c>
      <c r="E3086" s="19">
        <f>'Limiting Factor Scores'!E281</f>
        <v>1</v>
      </c>
      <c r="F3086" s="18">
        <f>'Limiting Factor Scores'!F281</f>
        <v>0.1</v>
      </c>
      <c r="G3086" s="18">
        <f>'Limiting Factor Scores'!G281</f>
        <v>0.34973371438803003</v>
      </c>
      <c r="H3086" s="18">
        <f>'Limiting Factor Scores'!H281</f>
        <v>0.10692922288216369</v>
      </c>
      <c r="I3086" s="17">
        <f>LFAT!A119</f>
        <v>8</v>
      </c>
      <c r="J3086" s="16" t="str">
        <f>LFAT!B119</f>
        <v>Water Quality Improvement (not including temperature)</v>
      </c>
      <c r="K3086" s="16" t="str">
        <f>LFAT!D119</f>
        <v>N</v>
      </c>
      <c r="L3086" s="19">
        <f>LFAT!F119</f>
        <v>0.1</v>
      </c>
      <c r="M3086" s="16" t="str">
        <f>LFAT!G119</f>
        <v>R</v>
      </c>
      <c r="N3086" s="19">
        <f>LFAT!I119</f>
        <v>0.1</v>
      </c>
      <c r="O3086" s="18">
        <f>LFAT!J119</f>
        <v>0.01</v>
      </c>
      <c r="P3086" s="18">
        <f t="shared" si="144"/>
        <v>1E-3</v>
      </c>
      <c r="Q3086" s="18">
        <f t="shared" si="145"/>
        <v>3.4973371438803001E-3</v>
      </c>
      <c r="R3086" s="18">
        <f t="shared" si="146"/>
        <v>1.0692922288216369E-3</v>
      </c>
    </row>
    <row r="3087" spans="1:18" ht="18" customHeight="1" x14ac:dyDescent="0.2">
      <c r="A3087" s="16" t="str">
        <f>'Limiting Factor Scores'!A282</f>
        <v>UGR18</v>
      </c>
      <c r="B3087" s="16" t="str">
        <f>'Limiting Factor Scores'!B282</f>
        <v>Upper Grande Ronde</v>
      </c>
      <c r="C3087" s="16" t="str">
        <f>'Limiting Factor Scores'!C282</f>
        <v>Riparian Condition</v>
      </c>
      <c r="D3087" s="18">
        <f>'Limiting Factor Scores'!D282</f>
        <v>0.65110000000000001</v>
      </c>
      <c r="E3087" s="19">
        <f>'Limiting Factor Scores'!E282</f>
        <v>2.5499999999999998</v>
      </c>
      <c r="F3087" s="18">
        <f>'Limiting Factor Scores'!F282</f>
        <v>0.44874999999999998</v>
      </c>
      <c r="G3087" s="18">
        <f>'Limiting Factor Scores'!G282</f>
        <v>1.813609983286155</v>
      </c>
      <c r="H3087" s="18">
        <f>'Limiting Factor Scores'!H282</f>
        <v>0.58559358479241186</v>
      </c>
      <c r="I3087" s="17">
        <f>LFAT!A108</f>
        <v>8</v>
      </c>
      <c r="J3087" s="16" t="str">
        <f>LFAT!B108</f>
        <v>Water Quality Improvement (not including temperature)</v>
      </c>
      <c r="K3087" s="16" t="str">
        <f>LFAT!D108</f>
        <v>I</v>
      </c>
      <c r="L3087" s="19">
        <f>LFAT!F108</f>
        <v>0.5</v>
      </c>
      <c r="M3087" s="16" t="str">
        <f>LFAT!G108</f>
        <v>CD</v>
      </c>
      <c r="N3087" s="19">
        <f>LFAT!I108</f>
        <v>0.5</v>
      </c>
      <c r="O3087" s="18">
        <f>LFAT!J108</f>
        <v>0.25</v>
      </c>
      <c r="P3087" s="18">
        <f t="shared" si="144"/>
        <v>0.1121875</v>
      </c>
      <c r="Q3087" s="18">
        <f t="shared" si="145"/>
        <v>0.45340249582153874</v>
      </c>
      <c r="R3087" s="18">
        <f t="shared" si="146"/>
        <v>0.14639839619810296</v>
      </c>
    </row>
    <row r="3088" spans="1:18" ht="18" customHeight="1" x14ac:dyDescent="0.2">
      <c r="A3088" s="16" t="str">
        <f>'Limiting Factor Scores'!A283</f>
        <v>UGR18</v>
      </c>
      <c r="B3088" s="16" t="str">
        <f>'Limiting Factor Scores'!B283</f>
        <v>Upper Grande Ronde</v>
      </c>
      <c r="C3088" s="16" t="str">
        <f>'Limiting Factor Scores'!C283</f>
        <v>Side Channel and Wetland Habitat</v>
      </c>
      <c r="D3088" s="18">
        <f>'Limiting Factor Scores'!D283</f>
        <v>0.65110000000000001</v>
      </c>
      <c r="E3088" s="19">
        <f>'Limiting Factor Scores'!E283</f>
        <v>2.17</v>
      </c>
      <c r="F3088" s="18">
        <f>'Limiting Factor Scores'!F283</f>
        <v>0.36325000000000002</v>
      </c>
      <c r="G3088" s="18">
        <f>'Limiting Factor Scores'!G283</f>
        <v>1.8177642331659793</v>
      </c>
      <c r="H3088" s="18">
        <f>'Limiting Factor Scores'!H283</f>
        <v>0.52982083531089341</v>
      </c>
      <c r="I3088" s="17">
        <f>LFAT!A110</f>
        <v>8</v>
      </c>
      <c r="J3088" s="16" t="str">
        <f>LFAT!B110</f>
        <v>Water Quality Improvement (not including temperature)</v>
      </c>
      <c r="K3088" s="16" t="str">
        <f>LFAT!D110</f>
        <v>N</v>
      </c>
      <c r="L3088" s="19">
        <f>LFAT!F110</f>
        <v>0.1</v>
      </c>
      <c r="M3088" s="16" t="str">
        <f>LFAT!G110</f>
        <v>R</v>
      </c>
      <c r="N3088" s="19">
        <f>LFAT!I110</f>
        <v>0.1</v>
      </c>
      <c r="O3088" s="18">
        <f>LFAT!J110</f>
        <v>0.01</v>
      </c>
      <c r="P3088" s="18">
        <f t="shared" si="144"/>
        <v>3.6325000000000003E-3</v>
      </c>
      <c r="Q3088" s="18">
        <f t="shared" si="145"/>
        <v>1.8177642331659794E-2</v>
      </c>
      <c r="R3088" s="18">
        <f t="shared" si="146"/>
        <v>5.298208353108934E-3</v>
      </c>
    </row>
    <row r="3089" spans="1:18" ht="18" customHeight="1" x14ac:dyDescent="0.2">
      <c r="A3089" s="16" t="str">
        <f>'Limiting Factor Scores'!A284</f>
        <v>UGR18</v>
      </c>
      <c r="B3089" s="16" t="str">
        <f>'Limiting Factor Scores'!B284</f>
        <v>Upper Grande Ronde</v>
      </c>
      <c r="C3089" s="16" t="str">
        <f>'Limiting Factor Scores'!C284</f>
        <v>Summer Water Temperature</v>
      </c>
      <c r="D3089" s="18">
        <f>'Limiting Factor Scores'!D284</f>
        <v>0.65110000000000001</v>
      </c>
      <c r="E3089" s="19">
        <f>'Limiting Factor Scores'!E284</f>
        <v>1.82</v>
      </c>
      <c r="F3089" s="18">
        <f>'Limiting Factor Scores'!F284</f>
        <v>0.28449999999999998</v>
      </c>
      <c r="G3089" s="18">
        <f>'Limiting Factor Scores'!G284</f>
        <v>1.2331554956878232</v>
      </c>
      <c r="H3089" s="18">
        <f>'Limiting Factor Scores'!H284</f>
        <v>0.38590357497195577</v>
      </c>
      <c r="I3089" s="17">
        <f>LFAT!A116</f>
        <v>8</v>
      </c>
      <c r="J3089" s="16" t="str">
        <f>LFAT!B116</f>
        <v>Water Quality Improvement (not including temperature)</v>
      </c>
      <c r="K3089" s="16" t="str">
        <f>LFAT!D116</f>
        <v>N</v>
      </c>
      <c r="L3089" s="19">
        <f>LFAT!F116</f>
        <v>0.1</v>
      </c>
      <c r="M3089" s="16" t="str">
        <f>LFAT!G116</f>
        <v>R</v>
      </c>
      <c r="N3089" s="19">
        <f>LFAT!I116</f>
        <v>0.1</v>
      </c>
      <c r="O3089" s="18">
        <f>LFAT!J116</f>
        <v>0.01</v>
      </c>
      <c r="P3089" s="18">
        <f t="shared" si="144"/>
        <v>2.8449999999999999E-3</v>
      </c>
      <c r="Q3089" s="18">
        <f t="shared" si="145"/>
        <v>1.2331554956878233E-2</v>
      </c>
      <c r="R3089" s="18">
        <f t="shared" si="146"/>
        <v>3.8590357497195579E-3</v>
      </c>
    </row>
    <row r="3090" spans="1:18" ht="18" customHeight="1" x14ac:dyDescent="0.2">
      <c r="A3090" s="16" t="str">
        <f>'Limiting Factor Scores'!A285</f>
        <v>UGR18</v>
      </c>
      <c r="B3090" s="16" t="str">
        <f>'Limiting Factor Scores'!B285</f>
        <v>Upper Grande Ronde</v>
      </c>
      <c r="C3090" s="16" t="str">
        <f>'Limiting Factor Scores'!C285</f>
        <v>Water Quality</v>
      </c>
      <c r="D3090" s="18">
        <f>'Limiting Factor Scores'!D285</f>
        <v>0.65110000000000001</v>
      </c>
      <c r="E3090" s="19">
        <f>'Limiting Factor Scores'!E285</f>
        <v>1.26</v>
      </c>
      <c r="F3090" s="18">
        <f>'Limiting Factor Scores'!F285</f>
        <v>0.1585</v>
      </c>
      <c r="G3090" s="18">
        <f>'Limiting Factor Scores'!G285</f>
        <v>0.60076764480502753</v>
      </c>
      <c r="H3090" s="18">
        <f>'Limiting Factor Scores'!H285</f>
        <v>0.16676277826341229</v>
      </c>
      <c r="I3090" s="17">
        <f>LFAT!A118</f>
        <v>8</v>
      </c>
      <c r="J3090" s="16" t="str">
        <f>LFAT!B118</f>
        <v>Water Quality Improvement (not including temperature)</v>
      </c>
      <c r="K3090" s="16" t="str">
        <f>LFAT!D118</f>
        <v>D</v>
      </c>
      <c r="L3090" s="19">
        <f>LFAT!F118</f>
        <v>1</v>
      </c>
      <c r="M3090" s="16" t="str">
        <f>LFAT!G118</f>
        <v>C</v>
      </c>
      <c r="N3090" s="19">
        <f>LFAT!I118</f>
        <v>1</v>
      </c>
      <c r="O3090" s="18">
        <f>LFAT!J118</f>
        <v>1</v>
      </c>
      <c r="P3090" s="18">
        <f t="shared" si="144"/>
        <v>0.1585</v>
      </c>
      <c r="Q3090" s="18">
        <f t="shared" si="145"/>
        <v>0.60076764480502753</v>
      </c>
      <c r="R3090" s="18">
        <f t="shared" si="146"/>
        <v>0.16676277826341229</v>
      </c>
    </row>
    <row r="3091" spans="1:18" ht="18" customHeight="1" x14ac:dyDescent="0.2">
      <c r="A3091" s="16" t="str">
        <f>'Limiting Factor Scores'!A286</f>
        <v>UGR18</v>
      </c>
      <c r="B3091" s="16" t="str">
        <f>'Limiting Factor Scores'!B286</f>
        <v>Upper Grande Ronde</v>
      </c>
      <c r="C3091" s="16" t="str">
        <f>'Limiting Factor Scores'!C286</f>
        <v>Winter Water Temperature</v>
      </c>
      <c r="D3091" s="18">
        <f>'Limiting Factor Scores'!D286</f>
        <v>0.65110000000000001</v>
      </c>
      <c r="E3091" s="19">
        <f>'Limiting Factor Scores'!E286</f>
        <v>1.26</v>
      </c>
      <c r="F3091" s="18">
        <f>'Limiting Factor Scores'!F286</f>
        <v>0.1585</v>
      </c>
      <c r="G3091" s="18">
        <f>'Limiting Factor Scores'!G286</f>
        <v>0.49461974180045709</v>
      </c>
      <c r="H3091" s="18">
        <f>'Limiting Factor Scores'!H286</f>
        <v>0.13471938005951647</v>
      </c>
      <c r="I3091" s="17">
        <f>LFAT!A117</f>
        <v>8</v>
      </c>
      <c r="J3091" s="16" t="str">
        <f>LFAT!B117</f>
        <v>Water Quality Improvement (not including temperature)</v>
      </c>
      <c r="K3091" s="16" t="str">
        <f>LFAT!D117</f>
        <v>N</v>
      </c>
      <c r="L3091" s="19">
        <f>LFAT!F117</f>
        <v>0.1</v>
      </c>
      <c r="M3091" s="16" t="str">
        <f>LFAT!G117</f>
        <v>R</v>
      </c>
      <c r="N3091" s="19">
        <f>LFAT!I117</f>
        <v>0.1</v>
      </c>
      <c r="O3091" s="18">
        <f>LFAT!J117</f>
        <v>0.01</v>
      </c>
      <c r="P3091" s="18">
        <f t="shared" si="144"/>
        <v>1.585E-3</v>
      </c>
      <c r="Q3091" s="18">
        <f t="shared" si="145"/>
        <v>4.9461974180045713E-3</v>
      </c>
      <c r="R3091" s="18">
        <f t="shared" si="146"/>
        <v>1.3471938005951648E-3</v>
      </c>
    </row>
    <row r="3092" spans="1:18" ht="18" customHeight="1" x14ac:dyDescent="0.2">
      <c r="A3092" s="16" t="str">
        <f>'Limiting Factor Scores'!A272</f>
        <v>UGR18</v>
      </c>
      <c r="B3092" s="16" t="str">
        <f>'Limiting Factor Scores'!B272</f>
        <v>Upper Grande Ronde</v>
      </c>
      <c r="C3092" s="16" t="str">
        <f>'Limiting Factor Scores'!C272</f>
        <v>Altered Flow Timing</v>
      </c>
      <c r="D3092" s="18">
        <f>'Limiting Factor Scores'!D272</f>
        <v>0.65110000000000001</v>
      </c>
      <c r="E3092" s="19">
        <f>'Limiting Factor Scores'!E272</f>
        <v>1.44</v>
      </c>
      <c r="F3092" s="18">
        <f>'Limiting Factor Scores'!F272</f>
        <v>0.19900000000000001</v>
      </c>
      <c r="G3092" s="18">
        <f>'Limiting Factor Scores'!G272</f>
        <v>0.67931123287565276</v>
      </c>
      <c r="H3092" s="18">
        <f>'Limiting Factor Scores'!H272</f>
        <v>0.18905028005493138</v>
      </c>
      <c r="I3092" s="17">
        <f>LFAT!A128</f>
        <v>9</v>
      </c>
      <c r="J3092" s="16" t="str">
        <f>LFAT!B128</f>
        <v>Nutrient Enhancement</v>
      </c>
      <c r="K3092" s="16" t="str">
        <f>LFAT!D128</f>
        <v>N</v>
      </c>
      <c r="L3092" s="19">
        <f>LFAT!F128</f>
        <v>0.1</v>
      </c>
      <c r="M3092" s="16" t="str">
        <f>LFAT!G128</f>
        <v>R</v>
      </c>
      <c r="N3092" s="19">
        <f>LFAT!I128</f>
        <v>0.1</v>
      </c>
      <c r="O3092" s="18">
        <f>LFAT!J128</f>
        <v>0.01</v>
      </c>
      <c r="P3092" s="18">
        <f t="shared" si="144"/>
        <v>1.99E-3</v>
      </c>
      <c r="Q3092" s="18">
        <f t="shared" si="145"/>
        <v>6.7931123287565277E-3</v>
      </c>
      <c r="R3092" s="18">
        <f t="shared" si="146"/>
        <v>1.8905028005493138E-3</v>
      </c>
    </row>
    <row r="3093" spans="1:18" ht="18" customHeight="1" x14ac:dyDescent="0.2">
      <c r="A3093" s="16" t="str">
        <f>'Limiting Factor Scores'!A273</f>
        <v>UGR18</v>
      </c>
      <c r="B3093" s="16" t="str">
        <f>'Limiting Factor Scores'!B273</f>
        <v>Upper Grande Ronde</v>
      </c>
      <c r="C3093" s="16" t="str">
        <f>'Limiting Factor Scores'!C273</f>
        <v>Altered Primary Productivity</v>
      </c>
      <c r="D3093" s="18">
        <f>'Limiting Factor Scores'!D273</f>
        <v>0.65110000000000001</v>
      </c>
      <c r="E3093" s="19">
        <f>'Limiting Factor Scores'!E273</f>
        <v>1.59</v>
      </c>
      <c r="F3093" s="18">
        <f>'Limiting Factor Scores'!F273</f>
        <v>0.23275000000000001</v>
      </c>
      <c r="G3093" s="18">
        <f>'Limiting Factor Scores'!G273</f>
        <v>0.55096895864175477</v>
      </c>
      <c r="H3093" s="18">
        <f>'Limiting Factor Scores'!H273</f>
        <v>0.15778928310199553</v>
      </c>
      <c r="I3093" s="17">
        <f>LFAT!A135</f>
        <v>9</v>
      </c>
      <c r="J3093" s="16" t="str">
        <f>LFAT!B135</f>
        <v>Nutrient Enhancement</v>
      </c>
      <c r="K3093" s="16" t="str">
        <f>LFAT!D135</f>
        <v>D</v>
      </c>
      <c r="L3093" s="19">
        <f>LFAT!F135</f>
        <v>1</v>
      </c>
      <c r="M3093" s="16" t="str">
        <f>LFAT!G135</f>
        <v>C</v>
      </c>
      <c r="N3093" s="19">
        <f>LFAT!I135</f>
        <v>1</v>
      </c>
      <c r="O3093" s="18">
        <f>LFAT!J135</f>
        <v>1</v>
      </c>
      <c r="P3093" s="18">
        <f t="shared" si="144"/>
        <v>0.23275000000000001</v>
      </c>
      <c r="Q3093" s="18">
        <f t="shared" si="145"/>
        <v>0.55096895864175477</v>
      </c>
      <c r="R3093" s="18">
        <f t="shared" si="146"/>
        <v>0.15778928310199553</v>
      </c>
    </row>
    <row r="3094" spans="1:18" ht="18" customHeight="1" x14ac:dyDescent="0.2">
      <c r="A3094" s="16" t="str">
        <f>'Limiting Factor Scores'!A274</f>
        <v>UGR18</v>
      </c>
      <c r="B3094" s="16" t="str">
        <f>'Limiting Factor Scores'!B274</f>
        <v>Upper Grande Ronde</v>
      </c>
      <c r="C3094" s="16" t="str">
        <f>'Limiting Factor Scores'!C274</f>
        <v>Anthropogenic Barriers</v>
      </c>
      <c r="D3094" s="18">
        <f>'Limiting Factor Scores'!D274</f>
        <v>0.65110000000000001</v>
      </c>
      <c r="E3094" s="19">
        <f>'Limiting Factor Scores'!E274</f>
        <v>1.59</v>
      </c>
      <c r="F3094" s="18">
        <f>'Limiting Factor Scores'!F274</f>
        <v>0.23275000000000001</v>
      </c>
      <c r="G3094" s="18">
        <f>'Limiting Factor Scores'!G274</f>
        <v>0.80426313607680744</v>
      </c>
      <c r="H3094" s="18">
        <f>'Limiting Factor Scores'!H274</f>
        <v>0.25472301637466122</v>
      </c>
      <c r="I3094" s="17">
        <f>LFAT!A122</f>
        <v>9</v>
      </c>
      <c r="J3094" s="16" t="str">
        <f>LFAT!B122</f>
        <v>Nutrient Enhancement</v>
      </c>
      <c r="K3094" s="16" t="str">
        <f>LFAT!D122</f>
        <v>N</v>
      </c>
      <c r="L3094" s="19">
        <f>LFAT!F122</f>
        <v>0.1</v>
      </c>
      <c r="M3094" s="16" t="str">
        <f>LFAT!G122</f>
        <v>R</v>
      </c>
      <c r="N3094" s="19">
        <f>LFAT!I122</f>
        <v>0.1</v>
      </c>
      <c r="O3094" s="18">
        <f>LFAT!J122</f>
        <v>0.01</v>
      </c>
      <c r="P3094" s="18">
        <f t="shared" si="144"/>
        <v>2.3275000000000001E-3</v>
      </c>
      <c r="Q3094" s="18">
        <f t="shared" si="145"/>
        <v>8.0426313607680749E-3</v>
      </c>
      <c r="R3094" s="18">
        <f t="shared" si="146"/>
        <v>2.5472301637466123E-3</v>
      </c>
    </row>
    <row r="3095" spans="1:18" ht="18" customHeight="1" x14ac:dyDescent="0.2">
      <c r="A3095" s="16" t="str">
        <f>'Limiting Factor Scores'!A275</f>
        <v>UGR18</v>
      </c>
      <c r="B3095" s="16" t="str">
        <f>'Limiting Factor Scores'!B275</f>
        <v>Upper Grande Ronde</v>
      </c>
      <c r="C3095" s="16" t="str">
        <f>'Limiting Factor Scores'!C275</f>
        <v>Channel and Habitat Structure</v>
      </c>
      <c r="D3095" s="18">
        <f>'Limiting Factor Scores'!D275</f>
        <v>0.65110000000000001</v>
      </c>
      <c r="E3095" s="19">
        <f>'Limiting Factor Scores'!E275</f>
        <v>2.35</v>
      </c>
      <c r="F3095" s="18">
        <f>'Limiting Factor Scores'!F275</f>
        <v>0.40375</v>
      </c>
      <c r="G3095" s="18">
        <f>'Limiting Factor Scores'!G275</f>
        <v>2.2908255889477238</v>
      </c>
      <c r="H3095" s="18">
        <f>'Limiting Factor Scores'!H275</f>
        <v>0.69350050386396811</v>
      </c>
      <c r="I3095" s="17">
        <f>LFAT!A126</f>
        <v>9</v>
      </c>
      <c r="J3095" s="16" t="str">
        <f>LFAT!B126</f>
        <v>Nutrient Enhancement</v>
      </c>
      <c r="K3095" s="16" t="str">
        <f>LFAT!D126</f>
        <v>N</v>
      </c>
      <c r="L3095" s="19">
        <f>LFAT!F126</f>
        <v>0.1</v>
      </c>
      <c r="M3095" s="16" t="str">
        <f>LFAT!G126</f>
        <v>R</v>
      </c>
      <c r="N3095" s="19">
        <f>LFAT!I126</f>
        <v>0.1</v>
      </c>
      <c r="O3095" s="18">
        <f>LFAT!J126</f>
        <v>0.01</v>
      </c>
      <c r="P3095" s="18">
        <f t="shared" si="144"/>
        <v>4.0375000000000003E-3</v>
      </c>
      <c r="Q3095" s="18">
        <f t="shared" si="145"/>
        <v>2.2908255889477237E-2</v>
      </c>
      <c r="R3095" s="18">
        <f t="shared" si="146"/>
        <v>6.935005038639681E-3</v>
      </c>
    </row>
    <row r="3096" spans="1:18" ht="18" customHeight="1" x14ac:dyDescent="0.2">
      <c r="A3096" s="16" t="str">
        <f>'Limiting Factor Scores'!A276</f>
        <v>UGR18</v>
      </c>
      <c r="B3096" s="16" t="str">
        <f>'Limiting Factor Scores'!B276</f>
        <v>Upper Grande Ronde</v>
      </c>
      <c r="C3096" s="16" t="str">
        <f>'Limiting Factor Scores'!C276</f>
        <v>Decreased Sediment Quantity</v>
      </c>
      <c r="D3096" s="18">
        <f>'Limiting Factor Scores'!D276</f>
        <v>0.65110000000000001</v>
      </c>
      <c r="E3096" s="19">
        <f>'Limiting Factor Scores'!E276</f>
        <v>2.09</v>
      </c>
      <c r="F3096" s="18">
        <f>'Limiting Factor Scores'!F276</f>
        <v>0.34525</v>
      </c>
      <c r="G3096" s="18">
        <f>'Limiting Factor Scores'!G276</f>
        <v>1.1641028527749109</v>
      </c>
      <c r="H3096" s="18">
        <f>'Limiting Factor Scores'!H276</f>
        <v>0.34677419742969451</v>
      </c>
      <c r="I3096" s="17">
        <f>LFAT!A129</f>
        <v>9</v>
      </c>
      <c r="J3096" s="16" t="str">
        <f>LFAT!B129</f>
        <v>Nutrient Enhancement</v>
      </c>
      <c r="K3096" s="16" t="str">
        <f>LFAT!D129</f>
        <v>N</v>
      </c>
      <c r="L3096" s="19">
        <f>LFAT!F129</f>
        <v>0.1</v>
      </c>
      <c r="M3096" s="16" t="str">
        <f>LFAT!G129</f>
        <v>R</v>
      </c>
      <c r="N3096" s="19">
        <f>LFAT!I129</f>
        <v>0.1</v>
      </c>
      <c r="O3096" s="18">
        <f>LFAT!J129</f>
        <v>0.01</v>
      </c>
      <c r="P3096" s="18">
        <f t="shared" si="144"/>
        <v>3.4525000000000003E-3</v>
      </c>
      <c r="Q3096" s="18">
        <f t="shared" si="145"/>
        <v>1.1641028527749109E-2</v>
      </c>
      <c r="R3096" s="18">
        <f t="shared" si="146"/>
        <v>3.4677419742969451E-3</v>
      </c>
    </row>
    <row r="3097" spans="1:18" ht="18" customHeight="1" x14ac:dyDescent="0.2">
      <c r="A3097" s="16" t="str">
        <f>'Limiting Factor Scores'!A277</f>
        <v>UGR18</v>
      </c>
      <c r="B3097" s="16" t="str">
        <f>'Limiting Factor Scores'!B277</f>
        <v>Upper Grande Ronde</v>
      </c>
      <c r="C3097" s="16" t="str">
        <f>'Limiting Factor Scores'!C277</f>
        <v>Decreased Water Quantity</v>
      </c>
      <c r="D3097" s="18">
        <f>'Limiting Factor Scores'!D277</f>
        <v>0.65110000000000001</v>
      </c>
      <c r="E3097" s="19">
        <f>'Limiting Factor Scores'!E277</f>
        <v>1.59</v>
      </c>
      <c r="F3097" s="18">
        <f>'Limiting Factor Scores'!F277</f>
        <v>0.23275000000000001</v>
      </c>
      <c r="G3097" s="18">
        <f>'Limiting Factor Scores'!G277</f>
        <v>1.1354939839231928</v>
      </c>
      <c r="H3097" s="18">
        <f>'Limiting Factor Scores'!H277</f>
        <v>0.3281783279747929</v>
      </c>
      <c r="I3097" s="17">
        <f>LFAT!A127</f>
        <v>9</v>
      </c>
      <c r="J3097" s="16" t="str">
        <f>LFAT!B127</f>
        <v>Nutrient Enhancement</v>
      </c>
      <c r="K3097" s="16" t="str">
        <f>LFAT!D127</f>
        <v>N</v>
      </c>
      <c r="L3097" s="19">
        <f>LFAT!F127</f>
        <v>0.1</v>
      </c>
      <c r="M3097" s="16" t="str">
        <f>LFAT!G127</f>
        <v>R</v>
      </c>
      <c r="N3097" s="19">
        <f>LFAT!I127</f>
        <v>0.1</v>
      </c>
      <c r="O3097" s="18">
        <f>LFAT!J127</f>
        <v>0.01</v>
      </c>
      <c r="P3097" s="18">
        <f t="shared" si="144"/>
        <v>2.3275000000000001E-3</v>
      </c>
      <c r="Q3097" s="18">
        <f t="shared" si="145"/>
        <v>1.1354939839231928E-2</v>
      </c>
      <c r="R3097" s="18">
        <f t="shared" si="146"/>
        <v>3.2817832797479292E-3</v>
      </c>
    </row>
    <row r="3098" spans="1:18" ht="18" customHeight="1" x14ac:dyDescent="0.2">
      <c r="A3098" s="16" t="str">
        <f>'Limiting Factor Scores'!A278</f>
        <v>UGR18</v>
      </c>
      <c r="B3098" s="16" t="str">
        <f>'Limiting Factor Scores'!B278</f>
        <v>Upper Grande Ronde</v>
      </c>
      <c r="C3098" s="16" t="str">
        <f>'Limiting Factor Scores'!C278</f>
        <v>Floodplain Condition</v>
      </c>
      <c r="D3098" s="18">
        <f>'Limiting Factor Scores'!D278</f>
        <v>0.65110000000000001</v>
      </c>
      <c r="E3098" s="19">
        <f>'Limiting Factor Scores'!E278</f>
        <v>1.74</v>
      </c>
      <c r="F3098" s="18">
        <f>'Limiting Factor Scores'!F278</f>
        <v>0.26650000000000001</v>
      </c>
      <c r="G3098" s="18">
        <f>'Limiting Factor Scores'!G278</f>
        <v>1.0547424690029366</v>
      </c>
      <c r="H3098" s="18">
        <f>'Limiting Factor Scores'!H278</f>
        <v>0.29946753860723441</v>
      </c>
      <c r="I3098" s="17">
        <f>LFAT!A124</f>
        <v>9</v>
      </c>
      <c r="J3098" s="16" t="str">
        <f>LFAT!B124</f>
        <v>Nutrient Enhancement</v>
      </c>
      <c r="K3098" s="16" t="str">
        <f>LFAT!D124</f>
        <v>I</v>
      </c>
      <c r="L3098" s="19">
        <f>LFAT!F124</f>
        <v>0.5</v>
      </c>
      <c r="M3098" s="16" t="str">
        <f>LFAT!G124</f>
        <v>R</v>
      </c>
      <c r="N3098" s="19">
        <f>LFAT!I124</f>
        <v>0.1</v>
      </c>
      <c r="O3098" s="18">
        <f>LFAT!J124</f>
        <v>0.05</v>
      </c>
      <c r="P3098" s="18">
        <f t="shared" si="144"/>
        <v>1.3325000000000002E-2</v>
      </c>
      <c r="Q3098" s="18">
        <f t="shared" si="145"/>
        <v>5.2737123450146833E-2</v>
      </c>
      <c r="R3098" s="18">
        <f t="shared" si="146"/>
        <v>1.4973376930361722E-2</v>
      </c>
    </row>
    <row r="3099" spans="1:18" ht="18" customHeight="1" x14ac:dyDescent="0.2">
      <c r="A3099" s="16" t="str">
        <f>'Limiting Factor Scores'!A279</f>
        <v>UGR18</v>
      </c>
      <c r="B3099" s="16" t="str">
        <f>'Limiting Factor Scores'!B279</f>
        <v>Upper Grande Ronde</v>
      </c>
      <c r="C3099" s="16" t="str">
        <f>'Limiting Factor Scores'!C279</f>
        <v>Increased Sediment Quantity</v>
      </c>
      <c r="D3099" s="18">
        <f>'Limiting Factor Scores'!D279</f>
        <v>0.65110000000000001</v>
      </c>
      <c r="E3099" s="19">
        <f>'Limiting Factor Scores'!E279</f>
        <v>2.4900000000000002</v>
      </c>
      <c r="F3099" s="18">
        <f>'Limiting Factor Scores'!F279</f>
        <v>0.43525000000000003</v>
      </c>
      <c r="G3099" s="18">
        <f>'Limiting Factor Scores'!G279</f>
        <v>1.0303297067618633</v>
      </c>
      <c r="H3099" s="18">
        <f>'Limiting Factor Scores'!H279</f>
        <v>0.33897644934437615</v>
      </c>
      <c r="I3099" s="17">
        <f>LFAT!A130</f>
        <v>9</v>
      </c>
      <c r="J3099" s="16" t="str">
        <f>LFAT!B130</f>
        <v>Nutrient Enhancement</v>
      </c>
      <c r="K3099" s="16" t="str">
        <f>LFAT!D130</f>
        <v>N</v>
      </c>
      <c r="L3099" s="19">
        <f>LFAT!F130</f>
        <v>0.1</v>
      </c>
      <c r="M3099" s="16" t="str">
        <f>LFAT!G130</f>
        <v>R</v>
      </c>
      <c r="N3099" s="19">
        <f>LFAT!I130</f>
        <v>0.1</v>
      </c>
      <c r="O3099" s="18">
        <f>LFAT!J130</f>
        <v>0.01</v>
      </c>
      <c r="P3099" s="18">
        <f t="shared" si="144"/>
        <v>4.3525000000000005E-3</v>
      </c>
      <c r="Q3099" s="18">
        <f t="shared" si="145"/>
        <v>1.0303297067618634E-2</v>
      </c>
      <c r="R3099" s="18">
        <f t="shared" si="146"/>
        <v>3.3897644934437615E-3</v>
      </c>
    </row>
    <row r="3100" spans="1:18" ht="18" customHeight="1" x14ac:dyDescent="0.2">
      <c r="A3100" s="16" t="str">
        <f>'Limiting Factor Scores'!A280</f>
        <v>UGR18</v>
      </c>
      <c r="B3100" s="16" t="str">
        <f>'Limiting Factor Scores'!B280</f>
        <v>Upper Grande Ronde</v>
      </c>
      <c r="C3100" s="16" t="str">
        <f>'Limiting Factor Scores'!C280</f>
        <v>Non-Native Species Interactions and Competition</v>
      </c>
      <c r="D3100" s="18">
        <f>'Limiting Factor Scores'!D280</f>
        <v>0.65110000000000001</v>
      </c>
      <c r="E3100" s="19">
        <f>'Limiting Factor Scores'!E280</f>
        <v>1.26</v>
      </c>
      <c r="F3100" s="18">
        <f>'Limiting Factor Scores'!F280</f>
        <v>0.1585</v>
      </c>
      <c r="G3100" s="18">
        <f>'Limiting Factor Scores'!G280</f>
        <v>0.41500881459862887</v>
      </c>
      <c r="H3100" s="18">
        <f>'Limiting Factor Scores'!H280</f>
        <v>0.1463956493487395</v>
      </c>
      <c r="I3100" s="17">
        <f>LFAT!A136</f>
        <v>9</v>
      </c>
      <c r="J3100" s="16" t="str">
        <f>LFAT!B136</f>
        <v>Nutrient Enhancement</v>
      </c>
      <c r="K3100" s="16" t="str">
        <f>LFAT!D136</f>
        <v>N</v>
      </c>
      <c r="L3100" s="19">
        <f>LFAT!F136</f>
        <v>0.1</v>
      </c>
      <c r="M3100" s="16" t="str">
        <f>LFAT!G136</f>
        <v>R</v>
      </c>
      <c r="N3100" s="19">
        <f>LFAT!I136</f>
        <v>0.1</v>
      </c>
      <c r="O3100" s="18">
        <f>LFAT!J136</f>
        <v>0.01</v>
      </c>
      <c r="P3100" s="18">
        <f t="shared" si="144"/>
        <v>1.585E-3</v>
      </c>
      <c r="Q3100" s="18">
        <f t="shared" si="145"/>
        <v>4.1500881459862887E-3</v>
      </c>
      <c r="R3100" s="18">
        <f t="shared" si="146"/>
        <v>1.463956493487395E-3</v>
      </c>
    </row>
    <row r="3101" spans="1:18" ht="18" customHeight="1" x14ac:dyDescent="0.2">
      <c r="A3101" s="16" t="str">
        <f>'Limiting Factor Scores'!A281</f>
        <v>UGR18</v>
      </c>
      <c r="B3101" s="16" t="str">
        <f>'Limiting Factor Scores'!B281</f>
        <v>Upper Grande Ronde</v>
      </c>
      <c r="C3101" s="16" t="str">
        <f>'Limiting Factor Scores'!C281</f>
        <v>Predation</v>
      </c>
      <c r="D3101" s="18">
        <f>'Limiting Factor Scores'!D281</f>
        <v>0.65110000000000001</v>
      </c>
      <c r="E3101" s="19">
        <f>'Limiting Factor Scores'!E281</f>
        <v>1</v>
      </c>
      <c r="F3101" s="18">
        <f>'Limiting Factor Scores'!F281</f>
        <v>0.1</v>
      </c>
      <c r="G3101" s="18">
        <f>'Limiting Factor Scores'!G281</f>
        <v>0.34973371438803003</v>
      </c>
      <c r="H3101" s="18">
        <f>'Limiting Factor Scores'!H281</f>
        <v>0.10692922288216369</v>
      </c>
      <c r="I3101" s="17">
        <f>LFAT!A134</f>
        <v>9</v>
      </c>
      <c r="J3101" s="16" t="str">
        <f>LFAT!B134</f>
        <v>Nutrient Enhancement</v>
      </c>
      <c r="K3101" s="16" t="str">
        <f>LFAT!D134</f>
        <v>N</v>
      </c>
      <c r="L3101" s="19">
        <f>LFAT!F134</f>
        <v>0.1</v>
      </c>
      <c r="M3101" s="16" t="str">
        <f>LFAT!G134</f>
        <v>R</v>
      </c>
      <c r="N3101" s="19">
        <f>LFAT!I134</f>
        <v>0.1</v>
      </c>
      <c r="O3101" s="18">
        <f>LFAT!J134</f>
        <v>0.01</v>
      </c>
      <c r="P3101" s="18">
        <f t="shared" si="144"/>
        <v>1E-3</v>
      </c>
      <c r="Q3101" s="18">
        <f t="shared" si="145"/>
        <v>3.4973371438803001E-3</v>
      </c>
      <c r="R3101" s="18">
        <f t="shared" si="146"/>
        <v>1.0692922288216369E-3</v>
      </c>
    </row>
    <row r="3102" spans="1:18" ht="18" customHeight="1" x14ac:dyDescent="0.2">
      <c r="A3102" s="16" t="str">
        <f>'Limiting Factor Scores'!A282</f>
        <v>UGR18</v>
      </c>
      <c r="B3102" s="16" t="str">
        <f>'Limiting Factor Scores'!B282</f>
        <v>Upper Grande Ronde</v>
      </c>
      <c r="C3102" s="16" t="str">
        <f>'Limiting Factor Scores'!C282</f>
        <v>Riparian Condition</v>
      </c>
      <c r="D3102" s="18">
        <f>'Limiting Factor Scores'!D282</f>
        <v>0.65110000000000001</v>
      </c>
      <c r="E3102" s="19">
        <f>'Limiting Factor Scores'!E282</f>
        <v>2.5499999999999998</v>
      </c>
      <c r="F3102" s="18">
        <f>'Limiting Factor Scores'!F282</f>
        <v>0.44874999999999998</v>
      </c>
      <c r="G3102" s="18">
        <f>'Limiting Factor Scores'!G282</f>
        <v>1.813609983286155</v>
      </c>
      <c r="H3102" s="18">
        <f>'Limiting Factor Scores'!H282</f>
        <v>0.58559358479241186</v>
      </c>
      <c r="I3102" s="17">
        <f>LFAT!A123</f>
        <v>9</v>
      </c>
      <c r="J3102" s="16" t="str">
        <f>LFAT!B123</f>
        <v>Nutrient Enhancement</v>
      </c>
      <c r="K3102" s="16" t="str">
        <f>LFAT!D123</f>
        <v>I</v>
      </c>
      <c r="L3102" s="19">
        <f>LFAT!F123</f>
        <v>0.5</v>
      </c>
      <c r="M3102" s="16" t="str">
        <f>LFAT!G123</f>
        <v>CD</v>
      </c>
      <c r="N3102" s="19">
        <f>LFAT!I123</f>
        <v>0.5</v>
      </c>
      <c r="O3102" s="18">
        <f>LFAT!J123</f>
        <v>0.25</v>
      </c>
      <c r="P3102" s="18">
        <f t="shared" si="144"/>
        <v>0.1121875</v>
      </c>
      <c r="Q3102" s="18">
        <f t="shared" si="145"/>
        <v>0.45340249582153874</v>
      </c>
      <c r="R3102" s="18">
        <f t="shared" si="146"/>
        <v>0.14639839619810296</v>
      </c>
    </row>
    <row r="3103" spans="1:18" ht="18" customHeight="1" x14ac:dyDescent="0.2">
      <c r="A3103" s="16" t="str">
        <f>'Limiting Factor Scores'!A283</f>
        <v>UGR18</v>
      </c>
      <c r="B3103" s="16" t="str">
        <f>'Limiting Factor Scores'!B283</f>
        <v>Upper Grande Ronde</v>
      </c>
      <c r="C3103" s="16" t="str">
        <f>'Limiting Factor Scores'!C283</f>
        <v>Side Channel and Wetland Habitat</v>
      </c>
      <c r="D3103" s="18">
        <f>'Limiting Factor Scores'!D283</f>
        <v>0.65110000000000001</v>
      </c>
      <c r="E3103" s="19">
        <f>'Limiting Factor Scores'!E283</f>
        <v>2.17</v>
      </c>
      <c r="F3103" s="18">
        <f>'Limiting Factor Scores'!F283</f>
        <v>0.36325000000000002</v>
      </c>
      <c r="G3103" s="18">
        <f>'Limiting Factor Scores'!G283</f>
        <v>1.8177642331659793</v>
      </c>
      <c r="H3103" s="18">
        <f>'Limiting Factor Scores'!H283</f>
        <v>0.52982083531089341</v>
      </c>
      <c r="I3103" s="17">
        <f>LFAT!A125</f>
        <v>9</v>
      </c>
      <c r="J3103" s="16" t="str">
        <f>LFAT!B125</f>
        <v>Nutrient Enhancement</v>
      </c>
      <c r="K3103" s="16" t="str">
        <f>LFAT!D125</f>
        <v>N</v>
      </c>
      <c r="L3103" s="19">
        <f>LFAT!F125</f>
        <v>0.1</v>
      </c>
      <c r="M3103" s="16" t="str">
        <f>LFAT!G125</f>
        <v>R</v>
      </c>
      <c r="N3103" s="19">
        <f>LFAT!I125</f>
        <v>0.1</v>
      </c>
      <c r="O3103" s="18">
        <f>LFAT!J125</f>
        <v>0.01</v>
      </c>
      <c r="P3103" s="18">
        <f t="shared" si="144"/>
        <v>3.6325000000000003E-3</v>
      </c>
      <c r="Q3103" s="18">
        <f t="shared" si="145"/>
        <v>1.8177642331659794E-2</v>
      </c>
      <c r="R3103" s="18">
        <f t="shared" si="146"/>
        <v>5.298208353108934E-3</v>
      </c>
    </row>
    <row r="3104" spans="1:18" ht="18" customHeight="1" x14ac:dyDescent="0.2">
      <c r="A3104" s="16" t="str">
        <f>'Limiting Factor Scores'!A284</f>
        <v>UGR18</v>
      </c>
      <c r="B3104" s="16" t="str">
        <f>'Limiting Factor Scores'!B284</f>
        <v>Upper Grande Ronde</v>
      </c>
      <c r="C3104" s="16" t="str">
        <f>'Limiting Factor Scores'!C284</f>
        <v>Summer Water Temperature</v>
      </c>
      <c r="D3104" s="18">
        <f>'Limiting Factor Scores'!D284</f>
        <v>0.65110000000000001</v>
      </c>
      <c r="E3104" s="19">
        <f>'Limiting Factor Scores'!E284</f>
        <v>1.82</v>
      </c>
      <c r="F3104" s="18">
        <f>'Limiting Factor Scores'!F284</f>
        <v>0.28449999999999998</v>
      </c>
      <c r="G3104" s="18">
        <f>'Limiting Factor Scores'!G284</f>
        <v>1.2331554956878232</v>
      </c>
      <c r="H3104" s="18">
        <f>'Limiting Factor Scores'!H284</f>
        <v>0.38590357497195577</v>
      </c>
      <c r="I3104" s="17">
        <f>LFAT!A131</f>
        <v>9</v>
      </c>
      <c r="J3104" s="16" t="str">
        <f>LFAT!B131</f>
        <v>Nutrient Enhancement</v>
      </c>
      <c r="K3104" s="16" t="str">
        <f>LFAT!D131</f>
        <v>N</v>
      </c>
      <c r="L3104" s="19">
        <f>LFAT!F131</f>
        <v>0.1</v>
      </c>
      <c r="M3104" s="16" t="str">
        <f>LFAT!G131</f>
        <v>R</v>
      </c>
      <c r="N3104" s="19">
        <f>LFAT!I131</f>
        <v>0.1</v>
      </c>
      <c r="O3104" s="18">
        <f>LFAT!J131</f>
        <v>0.01</v>
      </c>
      <c r="P3104" s="18">
        <f t="shared" si="144"/>
        <v>2.8449999999999999E-3</v>
      </c>
      <c r="Q3104" s="18">
        <f t="shared" si="145"/>
        <v>1.2331554956878233E-2</v>
      </c>
      <c r="R3104" s="18">
        <f t="shared" si="146"/>
        <v>3.8590357497195579E-3</v>
      </c>
    </row>
    <row r="3105" spans="1:18" ht="18" customHeight="1" x14ac:dyDescent="0.2">
      <c r="A3105" s="16" t="str">
        <f>'Limiting Factor Scores'!A285</f>
        <v>UGR18</v>
      </c>
      <c r="B3105" s="16" t="str">
        <f>'Limiting Factor Scores'!B285</f>
        <v>Upper Grande Ronde</v>
      </c>
      <c r="C3105" s="16" t="str">
        <f>'Limiting Factor Scores'!C285</f>
        <v>Water Quality</v>
      </c>
      <c r="D3105" s="18">
        <f>'Limiting Factor Scores'!D285</f>
        <v>0.65110000000000001</v>
      </c>
      <c r="E3105" s="19">
        <f>'Limiting Factor Scores'!E285</f>
        <v>1.26</v>
      </c>
      <c r="F3105" s="18">
        <f>'Limiting Factor Scores'!F285</f>
        <v>0.1585</v>
      </c>
      <c r="G3105" s="18">
        <f>'Limiting Factor Scores'!G285</f>
        <v>0.60076764480502753</v>
      </c>
      <c r="H3105" s="18">
        <f>'Limiting Factor Scores'!H285</f>
        <v>0.16676277826341229</v>
      </c>
      <c r="I3105" s="17">
        <f>LFAT!A133</f>
        <v>9</v>
      </c>
      <c r="J3105" s="16" t="str">
        <f>LFAT!B133</f>
        <v>Nutrient Enhancement</v>
      </c>
      <c r="K3105" s="16" t="str">
        <f>LFAT!D133</f>
        <v>N</v>
      </c>
      <c r="L3105" s="19">
        <f>LFAT!F133</f>
        <v>0.1</v>
      </c>
      <c r="M3105" s="16" t="str">
        <f>LFAT!G133</f>
        <v>R</v>
      </c>
      <c r="N3105" s="19">
        <f>LFAT!I133</f>
        <v>0.1</v>
      </c>
      <c r="O3105" s="18">
        <f>LFAT!J133</f>
        <v>0.01</v>
      </c>
      <c r="P3105" s="18">
        <f t="shared" si="144"/>
        <v>1.585E-3</v>
      </c>
      <c r="Q3105" s="18">
        <f t="shared" si="145"/>
        <v>6.0076764480502757E-3</v>
      </c>
      <c r="R3105" s="18">
        <f t="shared" si="146"/>
        <v>1.667627782634123E-3</v>
      </c>
    </row>
    <row r="3106" spans="1:18" ht="18" customHeight="1" x14ac:dyDescent="0.2">
      <c r="A3106" s="16" t="str">
        <f>'Limiting Factor Scores'!A286</f>
        <v>UGR18</v>
      </c>
      <c r="B3106" s="16" t="str">
        <f>'Limiting Factor Scores'!B286</f>
        <v>Upper Grande Ronde</v>
      </c>
      <c r="C3106" s="16" t="str">
        <f>'Limiting Factor Scores'!C286</f>
        <v>Winter Water Temperature</v>
      </c>
      <c r="D3106" s="18">
        <f>'Limiting Factor Scores'!D286</f>
        <v>0.65110000000000001</v>
      </c>
      <c r="E3106" s="19">
        <f>'Limiting Factor Scores'!E286</f>
        <v>1.26</v>
      </c>
      <c r="F3106" s="18">
        <f>'Limiting Factor Scores'!F286</f>
        <v>0.1585</v>
      </c>
      <c r="G3106" s="18">
        <f>'Limiting Factor Scores'!G286</f>
        <v>0.49461974180045709</v>
      </c>
      <c r="H3106" s="18">
        <f>'Limiting Factor Scores'!H286</f>
        <v>0.13471938005951647</v>
      </c>
      <c r="I3106" s="17">
        <f>LFAT!A132</f>
        <v>9</v>
      </c>
      <c r="J3106" s="16" t="str">
        <f>LFAT!B132</f>
        <v>Nutrient Enhancement</v>
      </c>
      <c r="K3106" s="16" t="str">
        <f>LFAT!D132</f>
        <v>N</v>
      </c>
      <c r="L3106" s="19">
        <f>LFAT!F132</f>
        <v>0.1</v>
      </c>
      <c r="M3106" s="16" t="str">
        <f>LFAT!G132</f>
        <v>R</v>
      </c>
      <c r="N3106" s="19">
        <f>LFAT!I132</f>
        <v>0.1</v>
      </c>
      <c r="O3106" s="18">
        <f>LFAT!J132</f>
        <v>0.01</v>
      </c>
      <c r="P3106" s="18">
        <f t="shared" si="144"/>
        <v>1.585E-3</v>
      </c>
      <c r="Q3106" s="18">
        <f t="shared" si="145"/>
        <v>4.9461974180045713E-3</v>
      </c>
      <c r="R3106" s="18">
        <f t="shared" si="146"/>
        <v>1.3471938005951648E-3</v>
      </c>
    </row>
    <row r="3107" spans="1:18" ht="18" customHeight="1" x14ac:dyDescent="0.2">
      <c r="A3107" s="16" t="str">
        <f>'Limiting Factor Scores'!A272</f>
        <v>UGR18</v>
      </c>
      <c r="B3107" s="16" t="str">
        <f>'Limiting Factor Scores'!B272</f>
        <v>Upper Grande Ronde</v>
      </c>
      <c r="C3107" s="16" t="str">
        <f>'Limiting Factor Scores'!C272</f>
        <v>Altered Flow Timing</v>
      </c>
      <c r="D3107" s="18">
        <f>'Limiting Factor Scores'!D272</f>
        <v>0.65110000000000001</v>
      </c>
      <c r="E3107" s="19">
        <f>'Limiting Factor Scores'!E272</f>
        <v>1.44</v>
      </c>
      <c r="F3107" s="18">
        <f>'Limiting Factor Scores'!F272</f>
        <v>0.19900000000000001</v>
      </c>
      <c r="G3107" s="18">
        <f>'Limiting Factor Scores'!G272</f>
        <v>0.67931123287565276</v>
      </c>
      <c r="H3107" s="18">
        <f>'Limiting Factor Scores'!H272</f>
        <v>0.18905028005493138</v>
      </c>
      <c r="I3107" s="17">
        <f>LFAT!A143</f>
        <v>10</v>
      </c>
      <c r="J3107" s="16" t="str">
        <f>LFAT!B143</f>
        <v>Upland Treatments</v>
      </c>
      <c r="K3107" s="16" t="str">
        <f>LFAT!D143</f>
        <v>I</v>
      </c>
      <c r="L3107" s="19">
        <f>LFAT!F143</f>
        <v>0.5</v>
      </c>
      <c r="M3107" s="16" t="str">
        <f>LFAT!G143</f>
        <v>CD</v>
      </c>
      <c r="N3107" s="19">
        <f>LFAT!I143</f>
        <v>0.5</v>
      </c>
      <c r="O3107" s="18">
        <f>LFAT!J143</f>
        <v>0.25</v>
      </c>
      <c r="P3107" s="18">
        <f t="shared" si="144"/>
        <v>4.9750000000000003E-2</v>
      </c>
      <c r="Q3107" s="18">
        <f t="shared" si="145"/>
        <v>0.16982780821891319</v>
      </c>
      <c r="R3107" s="18">
        <f t="shared" si="146"/>
        <v>4.7262570013732845E-2</v>
      </c>
    </row>
    <row r="3108" spans="1:18" ht="18" customHeight="1" x14ac:dyDescent="0.2">
      <c r="A3108" s="16" t="str">
        <f>'Limiting Factor Scores'!A273</f>
        <v>UGR18</v>
      </c>
      <c r="B3108" s="16" t="str">
        <f>'Limiting Factor Scores'!B273</f>
        <v>Upper Grande Ronde</v>
      </c>
      <c r="C3108" s="16" t="str">
        <f>'Limiting Factor Scores'!C273</f>
        <v>Altered Primary Productivity</v>
      </c>
      <c r="D3108" s="18">
        <f>'Limiting Factor Scores'!D273</f>
        <v>0.65110000000000001</v>
      </c>
      <c r="E3108" s="19">
        <f>'Limiting Factor Scores'!E273</f>
        <v>1.59</v>
      </c>
      <c r="F3108" s="18">
        <f>'Limiting Factor Scores'!F273</f>
        <v>0.23275000000000001</v>
      </c>
      <c r="G3108" s="18">
        <f>'Limiting Factor Scores'!G273</f>
        <v>0.55096895864175477</v>
      </c>
      <c r="H3108" s="18">
        <f>'Limiting Factor Scores'!H273</f>
        <v>0.15778928310199553</v>
      </c>
      <c r="I3108" s="17">
        <f>LFAT!A150</f>
        <v>10</v>
      </c>
      <c r="J3108" s="16" t="str">
        <f>LFAT!B150</f>
        <v>Upland Treatments</v>
      </c>
      <c r="K3108" s="16" t="str">
        <f>LFAT!D150</f>
        <v>I</v>
      </c>
      <c r="L3108" s="19">
        <f>LFAT!F150</f>
        <v>0.5</v>
      </c>
      <c r="M3108" s="16" t="str">
        <f>LFAT!G150</f>
        <v>CD</v>
      </c>
      <c r="N3108" s="19">
        <f>LFAT!I150</f>
        <v>0.5</v>
      </c>
      <c r="O3108" s="18">
        <f>LFAT!J150</f>
        <v>0.25</v>
      </c>
      <c r="P3108" s="18">
        <f t="shared" si="144"/>
        <v>5.8187500000000003E-2</v>
      </c>
      <c r="Q3108" s="18">
        <f t="shared" si="145"/>
        <v>0.13774223966043869</v>
      </c>
      <c r="R3108" s="18">
        <f t="shared" si="146"/>
        <v>3.9447320775498881E-2</v>
      </c>
    </row>
    <row r="3109" spans="1:18" ht="18" customHeight="1" x14ac:dyDescent="0.2">
      <c r="A3109" s="16" t="str">
        <f>'Limiting Factor Scores'!A274</f>
        <v>UGR18</v>
      </c>
      <c r="B3109" s="16" t="str">
        <f>'Limiting Factor Scores'!B274</f>
        <v>Upper Grande Ronde</v>
      </c>
      <c r="C3109" s="16" t="str">
        <f>'Limiting Factor Scores'!C274</f>
        <v>Anthropogenic Barriers</v>
      </c>
      <c r="D3109" s="18">
        <f>'Limiting Factor Scores'!D274</f>
        <v>0.65110000000000001</v>
      </c>
      <c r="E3109" s="19">
        <f>'Limiting Factor Scores'!E274</f>
        <v>1.59</v>
      </c>
      <c r="F3109" s="18">
        <f>'Limiting Factor Scores'!F274</f>
        <v>0.23275000000000001</v>
      </c>
      <c r="G3109" s="18">
        <f>'Limiting Factor Scores'!G274</f>
        <v>0.80426313607680744</v>
      </c>
      <c r="H3109" s="18">
        <f>'Limiting Factor Scores'!H274</f>
        <v>0.25472301637466122</v>
      </c>
      <c r="I3109" s="17">
        <f>LFAT!A137</f>
        <v>10</v>
      </c>
      <c r="J3109" s="16" t="str">
        <f>LFAT!B137</f>
        <v>Upland Treatments</v>
      </c>
      <c r="K3109" s="16" t="str">
        <f>LFAT!D137</f>
        <v>N</v>
      </c>
      <c r="L3109" s="19">
        <f>LFAT!F137</f>
        <v>0.1</v>
      </c>
      <c r="M3109" s="16" t="str">
        <f>LFAT!G137</f>
        <v>R</v>
      </c>
      <c r="N3109" s="19">
        <f>LFAT!I137</f>
        <v>0.1</v>
      </c>
      <c r="O3109" s="18">
        <f>LFAT!J137</f>
        <v>0.01</v>
      </c>
      <c r="P3109" s="18">
        <f t="shared" si="144"/>
        <v>2.3275000000000001E-3</v>
      </c>
      <c r="Q3109" s="18">
        <f t="shared" si="145"/>
        <v>8.0426313607680749E-3</v>
      </c>
      <c r="R3109" s="18">
        <f t="shared" si="146"/>
        <v>2.5472301637466123E-3</v>
      </c>
    </row>
    <row r="3110" spans="1:18" ht="18" customHeight="1" x14ac:dyDescent="0.2">
      <c r="A3110" s="16" t="str">
        <f>'Limiting Factor Scores'!A275</f>
        <v>UGR18</v>
      </c>
      <c r="B3110" s="16" t="str">
        <f>'Limiting Factor Scores'!B275</f>
        <v>Upper Grande Ronde</v>
      </c>
      <c r="C3110" s="16" t="str">
        <f>'Limiting Factor Scores'!C275</f>
        <v>Channel and Habitat Structure</v>
      </c>
      <c r="D3110" s="18">
        <f>'Limiting Factor Scores'!D275</f>
        <v>0.65110000000000001</v>
      </c>
      <c r="E3110" s="19">
        <f>'Limiting Factor Scores'!E275</f>
        <v>2.35</v>
      </c>
      <c r="F3110" s="18">
        <f>'Limiting Factor Scores'!F275</f>
        <v>0.40375</v>
      </c>
      <c r="G3110" s="18">
        <f>'Limiting Factor Scores'!G275</f>
        <v>2.2908255889477238</v>
      </c>
      <c r="H3110" s="18">
        <f>'Limiting Factor Scores'!H275</f>
        <v>0.69350050386396811</v>
      </c>
      <c r="I3110" s="17">
        <f>LFAT!A141</f>
        <v>10</v>
      </c>
      <c r="J3110" s="16" t="str">
        <f>LFAT!B141</f>
        <v>Upland Treatments</v>
      </c>
      <c r="K3110" s="16" t="str">
        <f>LFAT!D141</f>
        <v>N</v>
      </c>
      <c r="L3110" s="19">
        <f>LFAT!F141</f>
        <v>0.1</v>
      </c>
      <c r="M3110" s="16" t="str">
        <f>LFAT!G141</f>
        <v>R</v>
      </c>
      <c r="N3110" s="19">
        <f>LFAT!I141</f>
        <v>0.1</v>
      </c>
      <c r="O3110" s="18">
        <f>LFAT!J141</f>
        <v>0.01</v>
      </c>
      <c r="P3110" s="18">
        <f t="shared" si="144"/>
        <v>4.0375000000000003E-3</v>
      </c>
      <c r="Q3110" s="18">
        <f t="shared" si="145"/>
        <v>2.2908255889477237E-2</v>
      </c>
      <c r="R3110" s="18">
        <f t="shared" si="146"/>
        <v>6.935005038639681E-3</v>
      </c>
    </row>
    <row r="3111" spans="1:18" ht="18" customHeight="1" x14ac:dyDescent="0.2">
      <c r="A3111" s="16" t="str">
        <f>'Limiting Factor Scores'!A276</f>
        <v>UGR18</v>
      </c>
      <c r="B3111" s="16" t="str">
        <f>'Limiting Factor Scores'!B276</f>
        <v>Upper Grande Ronde</v>
      </c>
      <c r="C3111" s="16" t="str">
        <f>'Limiting Factor Scores'!C276</f>
        <v>Decreased Sediment Quantity</v>
      </c>
      <c r="D3111" s="18">
        <f>'Limiting Factor Scores'!D276</f>
        <v>0.65110000000000001</v>
      </c>
      <c r="E3111" s="19">
        <f>'Limiting Factor Scores'!E276</f>
        <v>2.09</v>
      </c>
      <c r="F3111" s="18">
        <f>'Limiting Factor Scores'!F276</f>
        <v>0.34525</v>
      </c>
      <c r="G3111" s="18">
        <f>'Limiting Factor Scores'!G276</f>
        <v>1.1641028527749109</v>
      </c>
      <c r="H3111" s="18">
        <f>'Limiting Factor Scores'!H276</f>
        <v>0.34677419742969451</v>
      </c>
      <c r="I3111" s="17">
        <f>LFAT!A144</f>
        <v>10</v>
      </c>
      <c r="J3111" s="16" t="str">
        <f>LFAT!B144</f>
        <v>Upland Treatments</v>
      </c>
      <c r="K3111" s="16" t="str">
        <f>LFAT!D144</f>
        <v>I</v>
      </c>
      <c r="L3111" s="19">
        <f>LFAT!F144</f>
        <v>0.5</v>
      </c>
      <c r="M3111" s="16" t="str">
        <f>LFAT!G144</f>
        <v>CD</v>
      </c>
      <c r="N3111" s="19">
        <f>LFAT!I144</f>
        <v>0.5</v>
      </c>
      <c r="O3111" s="18">
        <f>LFAT!J144</f>
        <v>0.25</v>
      </c>
      <c r="P3111" s="18">
        <f t="shared" si="144"/>
        <v>8.63125E-2</v>
      </c>
      <c r="Q3111" s="18">
        <f t="shared" si="145"/>
        <v>0.29102571319372772</v>
      </c>
      <c r="R3111" s="18">
        <f t="shared" si="146"/>
        <v>8.6693549357423627E-2</v>
      </c>
    </row>
    <row r="3112" spans="1:18" ht="18" customHeight="1" x14ac:dyDescent="0.2">
      <c r="A3112" s="16" t="str">
        <f>'Limiting Factor Scores'!A277</f>
        <v>UGR18</v>
      </c>
      <c r="B3112" s="16" t="str">
        <f>'Limiting Factor Scores'!B277</f>
        <v>Upper Grande Ronde</v>
      </c>
      <c r="C3112" s="16" t="str">
        <f>'Limiting Factor Scores'!C277</f>
        <v>Decreased Water Quantity</v>
      </c>
      <c r="D3112" s="18">
        <f>'Limiting Factor Scores'!D277</f>
        <v>0.65110000000000001</v>
      </c>
      <c r="E3112" s="19">
        <f>'Limiting Factor Scores'!E277</f>
        <v>1.59</v>
      </c>
      <c r="F3112" s="18">
        <f>'Limiting Factor Scores'!F277</f>
        <v>0.23275000000000001</v>
      </c>
      <c r="G3112" s="18">
        <f>'Limiting Factor Scores'!G277</f>
        <v>1.1354939839231928</v>
      </c>
      <c r="H3112" s="18">
        <f>'Limiting Factor Scores'!H277</f>
        <v>0.3281783279747929</v>
      </c>
      <c r="I3112" s="17">
        <f>LFAT!A142</f>
        <v>10</v>
      </c>
      <c r="J3112" s="16" t="str">
        <f>LFAT!B142</f>
        <v>Upland Treatments</v>
      </c>
      <c r="K3112" s="16" t="str">
        <f>LFAT!D142</f>
        <v>I</v>
      </c>
      <c r="L3112" s="19">
        <f>LFAT!F142</f>
        <v>0.5</v>
      </c>
      <c r="M3112" s="16" t="str">
        <f>LFAT!G142</f>
        <v>CD</v>
      </c>
      <c r="N3112" s="19">
        <f>LFAT!I142</f>
        <v>0.5</v>
      </c>
      <c r="O3112" s="18">
        <f>LFAT!J142</f>
        <v>0.25</v>
      </c>
      <c r="P3112" s="18">
        <f t="shared" si="144"/>
        <v>5.8187500000000003E-2</v>
      </c>
      <c r="Q3112" s="18">
        <f t="shared" si="145"/>
        <v>0.2838734959807982</v>
      </c>
      <c r="R3112" s="18">
        <f t="shared" si="146"/>
        <v>8.2044581993698226E-2</v>
      </c>
    </row>
    <row r="3113" spans="1:18" ht="18" customHeight="1" x14ac:dyDescent="0.2">
      <c r="A3113" s="16" t="str">
        <f>'Limiting Factor Scores'!A278</f>
        <v>UGR18</v>
      </c>
      <c r="B3113" s="16" t="str">
        <f>'Limiting Factor Scores'!B278</f>
        <v>Upper Grande Ronde</v>
      </c>
      <c r="C3113" s="16" t="str">
        <f>'Limiting Factor Scores'!C278</f>
        <v>Floodplain Condition</v>
      </c>
      <c r="D3113" s="18">
        <f>'Limiting Factor Scores'!D278</f>
        <v>0.65110000000000001</v>
      </c>
      <c r="E3113" s="19">
        <f>'Limiting Factor Scores'!E278</f>
        <v>1.74</v>
      </c>
      <c r="F3113" s="18">
        <f>'Limiting Factor Scores'!F278</f>
        <v>0.26650000000000001</v>
      </c>
      <c r="G3113" s="18">
        <f>'Limiting Factor Scores'!G278</f>
        <v>1.0547424690029366</v>
      </c>
      <c r="H3113" s="18">
        <f>'Limiting Factor Scores'!H278</f>
        <v>0.29946753860723441</v>
      </c>
      <c r="I3113" s="17">
        <f>LFAT!A139</f>
        <v>10</v>
      </c>
      <c r="J3113" s="16" t="str">
        <f>LFAT!B139</f>
        <v>Upland Treatments</v>
      </c>
      <c r="K3113" s="16" t="str">
        <f>LFAT!D139</f>
        <v>N</v>
      </c>
      <c r="L3113" s="19">
        <f>LFAT!F139</f>
        <v>0.1</v>
      </c>
      <c r="M3113" s="16" t="str">
        <f>LFAT!G139</f>
        <v>R</v>
      </c>
      <c r="N3113" s="19">
        <f>LFAT!I139</f>
        <v>0.1</v>
      </c>
      <c r="O3113" s="18">
        <f>LFAT!J139</f>
        <v>0.01</v>
      </c>
      <c r="P3113" s="18">
        <f t="shared" si="144"/>
        <v>2.6650000000000003E-3</v>
      </c>
      <c r="Q3113" s="18">
        <f t="shared" si="145"/>
        <v>1.0547424690029365E-2</v>
      </c>
      <c r="R3113" s="18">
        <f t="shared" si="146"/>
        <v>2.9946753860723443E-3</v>
      </c>
    </row>
    <row r="3114" spans="1:18" ht="18" customHeight="1" x14ac:dyDescent="0.2">
      <c r="A3114" s="16" t="str">
        <f>'Limiting Factor Scores'!A279</f>
        <v>UGR18</v>
      </c>
      <c r="B3114" s="16" t="str">
        <f>'Limiting Factor Scores'!B279</f>
        <v>Upper Grande Ronde</v>
      </c>
      <c r="C3114" s="16" t="str">
        <f>'Limiting Factor Scores'!C279</f>
        <v>Increased Sediment Quantity</v>
      </c>
      <c r="D3114" s="18">
        <f>'Limiting Factor Scores'!D279</f>
        <v>0.65110000000000001</v>
      </c>
      <c r="E3114" s="19">
        <f>'Limiting Factor Scores'!E279</f>
        <v>2.4900000000000002</v>
      </c>
      <c r="F3114" s="18">
        <f>'Limiting Factor Scores'!F279</f>
        <v>0.43525000000000003</v>
      </c>
      <c r="G3114" s="18">
        <f>'Limiting Factor Scores'!G279</f>
        <v>1.0303297067618633</v>
      </c>
      <c r="H3114" s="18">
        <f>'Limiting Factor Scores'!H279</f>
        <v>0.33897644934437615</v>
      </c>
      <c r="I3114" s="17">
        <f>LFAT!A145</f>
        <v>10</v>
      </c>
      <c r="J3114" s="16" t="str">
        <f>LFAT!B145</f>
        <v>Upland Treatments</v>
      </c>
      <c r="K3114" s="16" t="str">
        <f>LFAT!D145</f>
        <v>I</v>
      </c>
      <c r="L3114" s="19">
        <f>LFAT!F145</f>
        <v>0.5</v>
      </c>
      <c r="M3114" s="16" t="str">
        <f>LFAT!G145</f>
        <v>CD</v>
      </c>
      <c r="N3114" s="19">
        <f>LFAT!I145</f>
        <v>0.5</v>
      </c>
      <c r="O3114" s="18">
        <f>LFAT!J145</f>
        <v>0.25</v>
      </c>
      <c r="P3114" s="18">
        <f t="shared" si="144"/>
        <v>0.10881250000000001</v>
      </c>
      <c r="Q3114" s="18">
        <f t="shared" si="145"/>
        <v>0.25758242669046583</v>
      </c>
      <c r="R3114" s="18">
        <f t="shared" si="146"/>
        <v>8.4744112336094038E-2</v>
      </c>
    </row>
    <row r="3115" spans="1:18" ht="18" customHeight="1" x14ac:dyDescent="0.2">
      <c r="A3115" s="16" t="str">
        <f>'Limiting Factor Scores'!A280</f>
        <v>UGR18</v>
      </c>
      <c r="B3115" s="16" t="str">
        <f>'Limiting Factor Scores'!B280</f>
        <v>Upper Grande Ronde</v>
      </c>
      <c r="C3115" s="16" t="str">
        <f>'Limiting Factor Scores'!C280</f>
        <v>Non-Native Species Interactions and Competition</v>
      </c>
      <c r="D3115" s="18">
        <f>'Limiting Factor Scores'!D280</f>
        <v>0.65110000000000001</v>
      </c>
      <c r="E3115" s="19">
        <f>'Limiting Factor Scores'!E280</f>
        <v>1.26</v>
      </c>
      <c r="F3115" s="18">
        <f>'Limiting Factor Scores'!F280</f>
        <v>0.1585</v>
      </c>
      <c r="G3115" s="18">
        <f>'Limiting Factor Scores'!G280</f>
        <v>0.41500881459862887</v>
      </c>
      <c r="H3115" s="18">
        <f>'Limiting Factor Scores'!H280</f>
        <v>0.1463956493487395</v>
      </c>
      <c r="I3115" s="17">
        <f>LFAT!A151</f>
        <v>10</v>
      </c>
      <c r="J3115" s="16" t="str">
        <f>LFAT!B151</f>
        <v>Upland Treatments</v>
      </c>
      <c r="K3115" s="16" t="str">
        <f>LFAT!D151</f>
        <v>N</v>
      </c>
      <c r="L3115" s="19">
        <f>LFAT!F151</f>
        <v>0.1</v>
      </c>
      <c r="M3115" s="16" t="str">
        <f>LFAT!G151</f>
        <v>R</v>
      </c>
      <c r="N3115" s="19">
        <f>LFAT!I151</f>
        <v>0.1</v>
      </c>
      <c r="O3115" s="18">
        <f>LFAT!J151</f>
        <v>0.01</v>
      </c>
      <c r="P3115" s="18">
        <f t="shared" si="144"/>
        <v>1.585E-3</v>
      </c>
      <c r="Q3115" s="18">
        <f t="shared" si="145"/>
        <v>4.1500881459862887E-3</v>
      </c>
      <c r="R3115" s="18">
        <f t="shared" si="146"/>
        <v>1.463956493487395E-3</v>
      </c>
    </row>
    <row r="3116" spans="1:18" ht="18" customHeight="1" x14ac:dyDescent="0.2">
      <c r="A3116" s="16" t="str">
        <f>'Limiting Factor Scores'!A281</f>
        <v>UGR18</v>
      </c>
      <c r="B3116" s="16" t="str">
        <f>'Limiting Factor Scores'!B281</f>
        <v>Upper Grande Ronde</v>
      </c>
      <c r="C3116" s="16" t="str">
        <f>'Limiting Factor Scores'!C281</f>
        <v>Predation</v>
      </c>
      <c r="D3116" s="18">
        <f>'Limiting Factor Scores'!D281</f>
        <v>0.65110000000000001</v>
      </c>
      <c r="E3116" s="19">
        <f>'Limiting Factor Scores'!E281</f>
        <v>1</v>
      </c>
      <c r="F3116" s="18">
        <f>'Limiting Factor Scores'!F281</f>
        <v>0.1</v>
      </c>
      <c r="G3116" s="18">
        <f>'Limiting Factor Scores'!G281</f>
        <v>0.34973371438803003</v>
      </c>
      <c r="H3116" s="18">
        <f>'Limiting Factor Scores'!H281</f>
        <v>0.10692922288216369</v>
      </c>
      <c r="I3116" s="17">
        <f>LFAT!A149</f>
        <v>10</v>
      </c>
      <c r="J3116" s="16" t="str">
        <f>LFAT!B149</f>
        <v>Upland Treatments</v>
      </c>
      <c r="K3116" s="16" t="str">
        <f>LFAT!D149</f>
        <v>N</v>
      </c>
      <c r="L3116" s="19">
        <f>LFAT!F149</f>
        <v>0.1</v>
      </c>
      <c r="M3116" s="16" t="str">
        <f>LFAT!G149</f>
        <v>R</v>
      </c>
      <c r="N3116" s="19">
        <f>LFAT!I149</f>
        <v>0.1</v>
      </c>
      <c r="O3116" s="18">
        <f>LFAT!J149</f>
        <v>0.01</v>
      </c>
      <c r="P3116" s="18">
        <f t="shared" si="144"/>
        <v>1E-3</v>
      </c>
      <c r="Q3116" s="18">
        <f t="shared" si="145"/>
        <v>3.4973371438803001E-3</v>
      </c>
      <c r="R3116" s="18">
        <f t="shared" si="146"/>
        <v>1.0692922288216369E-3</v>
      </c>
    </row>
    <row r="3117" spans="1:18" ht="18" customHeight="1" x14ac:dyDescent="0.2">
      <c r="A3117" s="16" t="str">
        <f>'Limiting Factor Scores'!A282</f>
        <v>UGR18</v>
      </c>
      <c r="B3117" s="16" t="str">
        <f>'Limiting Factor Scores'!B282</f>
        <v>Upper Grande Ronde</v>
      </c>
      <c r="C3117" s="16" t="str">
        <f>'Limiting Factor Scores'!C282</f>
        <v>Riparian Condition</v>
      </c>
      <c r="D3117" s="18">
        <f>'Limiting Factor Scores'!D282</f>
        <v>0.65110000000000001</v>
      </c>
      <c r="E3117" s="19">
        <f>'Limiting Factor Scores'!E282</f>
        <v>2.5499999999999998</v>
      </c>
      <c r="F3117" s="18">
        <f>'Limiting Factor Scores'!F282</f>
        <v>0.44874999999999998</v>
      </c>
      <c r="G3117" s="18">
        <f>'Limiting Factor Scores'!G282</f>
        <v>1.813609983286155</v>
      </c>
      <c r="H3117" s="18">
        <f>'Limiting Factor Scores'!H282</f>
        <v>0.58559358479241186</v>
      </c>
      <c r="I3117" s="17">
        <f>LFAT!A138</f>
        <v>10</v>
      </c>
      <c r="J3117" s="16" t="str">
        <f>LFAT!B138</f>
        <v>Upland Treatments</v>
      </c>
      <c r="K3117" s="16" t="str">
        <f>LFAT!D138</f>
        <v>N</v>
      </c>
      <c r="L3117" s="19">
        <f>LFAT!F138</f>
        <v>0.1</v>
      </c>
      <c r="M3117" s="16" t="str">
        <f>LFAT!G138</f>
        <v>R</v>
      </c>
      <c r="N3117" s="19">
        <f>LFAT!I138</f>
        <v>0.1</v>
      </c>
      <c r="O3117" s="18">
        <f>LFAT!J138</f>
        <v>0.01</v>
      </c>
      <c r="P3117" s="18">
        <f t="shared" si="144"/>
        <v>4.4875000000000002E-3</v>
      </c>
      <c r="Q3117" s="18">
        <f t="shared" si="145"/>
        <v>1.813609983286155E-2</v>
      </c>
      <c r="R3117" s="18">
        <f t="shared" si="146"/>
        <v>5.8559358479241186E-3</v>
      </c>
    </row>
    <row r="3118" spans="1:18" ht="18" customHeight="1" x14ac:dyDescent="0.2">
      <c r="A3118" s="16" t="str">
        <f>'Limiting Factor Scores'!A283</f>
        <v>UGR18</v>
      </c>
      <c r="B3118" s="16" t="str">
        <f>'Limiting Factor Scores'!B283</f>
        <v>Upper Grande Ronde</v>
      </c>
      <c r="C3118" s="16" t="str">
        <f>'Limiting Factor Scores'!C283</f>
        <v>Side Channel and Wetland Habitat</v>
      </c>
      <c r="D3118" s="18">
        <f>'Limiting Factor Scores'!D283</f>
        <v>0.65110000000000001</v>
      </c>
      <c r="E3118" s="19">
        <f>'Limiting Factor Scores'!E283</f>
        <v>2.17</v>
      </c>
      <c r="F3118" s="18">
        <f>'Limiting Factor Scores'!F283</f>
        <v>0.36325000000000002</v>
      </c>
      <c r="G3118" s="18">
        <f>'Limiting Factor Scores'!G283</f>
        <v>1.8177642331659793</v>
      </c>
      <c r="H3118" s="18">
        <f>'Limiting Factor Scores'!H283</f>
        <v>0.52982083531089341</v>
      </c>
      <c r="I3118" s="17">
        <f>LFAT!A140</f>
        <v>10</v>
      </c>
      <c r="J3118" s="16" t="str">
        <f>LFAT!B140</f>
        <v>Upland Treatments</v>
      </c>
      <c r="K3118" s="16" t="str">
        <f>LFAT!D140</f>
        <v>N</v>
      </c>
      <c r="L3118" s="19">
        <f>LFAT!F140</f>
        <v>0.1</v>
      </c>
      <c r="M3118" s="16" t="str">
        <f>LFAT!G140</f>
        <v>R</v>
      </c>
      <c r="N3118" s="19">
        <f>LFAT!I140</f>
        <v>0.1</v>
      </c>
      <c r="O3118" s="18">
        <f>LFAT!J140</f>
        <v>0.01</v>
      </c>
      <c r="P3118" s="18">
        <f t="shared" si="144"/>
        <v>3.6325000000000003E-3</v>
      </c>
      <c r="Q3118" s="18">
        <f t="shared" si="145"/>
        <v>1.8177642331659794E-2</v>
      </c>
      <c r="R3118" s="18">
        <f t="shared" si="146"/>
        <v>5.298208353108934E-3</v>
      </c>
    </row>
    <row r="3119" spans="1:18" ht="18" customHeight="1" x14ac:dyDescent="0.2">
      <c r="A3119" s="16" t="str">
        <f>'Limiting Factor Scores'!A284</f>
        <v>UGR18</v>
      </c>
      <c r="B3119" s="16" t="str">
        <f>'Limiting Factor Scores'!B284</f>
        <v>Upper Grande Ronde</v>
      </c>
      <c r="C3119" s="16" t="str">
        <f>'Limiting Factor Scores'!C284</f>
        <v>Summer Water Temperature</v>
      </c>
      <c r="D3119" s="18">
        <f>'Limiting Factor Scores'!D284</f>
        <v>0.65110000000000001</v>
      </c>
      <c r="E3119" s="19">
        <f>'Limiting Factor Scores'!E284</f>
        <v>1.82</v>
      </c>
      <c r="F3119" s="18">
        <f>'Limiting Factor Scores'!F284</f>
        <v>0.28449999999999998</v>
      </c>
      <c r="G3119" s="18">
        <f>'Limiting Factor Scores'!G284</f>
        <v>1.2331554956878232</v>
      </c>
      <c r="H3119" s="18">
        <f>'Limiting Factor Scores'!H284</f>
        <v>0.38590357497195577</v>
      </c>
      <c r="I3119" s="17">
        <f>LFAT!A146</f>
        <v>10</v>
      </c>
      <c r="J3119" s="16" t="str">
        <f>LFAT!B146</f>
        <v>Upland Treatments</v>
      </c>
      <c r="K3119" s="16" t="str">
        <f>LFAT!D146</f>
        <v>I</v>
      </c>
      <c r="L3119" s="19">
        <f>LFAT!F146</f>
        <v>0.5</v>
      </c>
      <c r="M3119" s="16" t="str">
        <f>LFAT!G146</f>
        <v>CD</v>
      </c>
      <c r="N3119" s="19">
        <f>LFAT!I146</f>
        <v>0.5</v>
      </c>
      <c r="O3119" s="18">
        <f>LFAT!J146</f>
        <v>0.25</v>
      </c>
      <c r="P3119" s="18">
        <f t="shared" si="144"/>
        <v>7.1124999999999994E-2</v>
      </c>
      <c r="Q3119" s="18">
        <f t="shared" si="145"/>
        <v>0.30828887392195581</v>
      </c>
      <c r="R3119" s="18">
        <f t="shared" si="146"/>
        <v>9.6475893742988941E-2</v>
      </c>
    </row>
    <row r="3120" spans="1:18" ht="18" customHeight="1" x14ac:dyDescent="0.2">
      <c r="A3120" s="16" t="str">
        <f>'Limiting Factor Scores'!A285</f>
        <v>UGR18</v>
      </c>
      <c r="B3120" s="16" t="str">
        <f>'Limiting Factor Scores'!B285</f>
        <v>Upper Grande Ronde</v>
      </c>
      <c r="C3120" s="16" t="str">
        <f>'Limiting Factor Scores'!C285</f>
        <v>Water Quality</v>
      </c>
      <c r="D3120" s="18">
        <f>'Limiting Factor Scores'!D285</f>
        <v>0.65110000000000001</v>
      </c>
      <c r="E3120" s="19">
        <f>'Limiting Factor Scores'!E285</f>
        <v>1.26</v>
      </c>
      <c r="F3120" s="18">
        <f>'Limiting Factor Scores'!F285</f>
        <v>0.1585</v>
      </c>
      <c r="G3120" s="18">
        <f>'Limiting Factor Scores'!G285</f>
        <v>0.60076764480502753</v>
      </c>
      <c r="H3120" s="18">
        <f>'Limiting Factor Scores'!H285</f>
        <v>0.16676277826341229</v>
      </c>
      <c r="I3120" s="17">
        <f>LFAT!A148</f>
        <v>10</v>
      </c>
      <c r="J3120" s="16" t="str">
        <f>LFAT!B148</f>
        <v>Upland Treatments</v>
      </c>
      <c r="K3120" s="16" t="str">
        <f>LFAT!D148</f>
        <v>I</v>
      </c>
      <c r="L3120" s="19">
        <f>LFAT!F148</f>
        <v>0.5</v>
      </c>
      <c r="M3120" s="16" t="str">
        <f>LFAT!G148</f>
        <v>CD</v>
      </c>
      <c r="N3120" s="19">
        <f>LFAT!I148</f>
        <v>0.5</v>
      </c>
      <c r="O3120" s="18">
        <f>LFAT!J148</f>
        <v>0.25</v>
      </c>
      <c r="P3120" s="18">
        <f t="shared" si="144"/>
        <v>3.9625E-2</v>
      </c>
      <c r="Q3120" s="18">
        <f t="shared" si="145"/>
        <v>0.15019191120125688</v>
      </c>
      <c r="R3120" s="18">
        <f t="shared" si="146"/>
        <v>4.1690694565853073E-2</v>
      </c>
    </row>
    <row r="3121" spans="1:18" ht="18" customHeight="1" x14ac:dyDescent="0.2">
      <c r="A3121" s="16" t="str">
        <f>'Limiting Factor Scores'!A286</f>
        <v>UGR18</v>
      </c>
      <c r="B3121" s="16" t="str">
        <f>'Limiting Factor Scores'!B286</f>
        <v>Upper Grande Ronde</v>
      </c>
      <c r="C3121" s="16" t="str">
        <f>'Limiting Factor Scores'!C286</f>
        <v>Winter Water Temperature</v>
      </c>
      <c r="D3121" s="18">
        <f>'Limiting Factor Scores'!D286</f>
        <v>0.65110000000000001</v>
      </c>
      <c r="E3121" s="19">
        <f>'Limiting Factor Scores'!E286</f>
        <v>1.26</v>
      </c>
      <c r="F3121" s="18">
        <f>'Limiting Factor Scores'!F286</f>
        <v>0.1585</v>
      </c>
      <c r="G3121" s="18">
        <f>'Limiting Factor Scores'!G286</f>
        <v>0.49461974180045709</v>
      </c>
      <c r="H3121" s="18">
        <f>'Limiting Factor Scores'!H286</f>
        <v>0.13471938005951647</v>
      </c>
      <c r="I3121" s="17">
        <f>LFAT!A147</f>
        <v>10</v>
      </c>
      <c r="J3121" s="16" t="str">
        <f>LFAT!B147</f>
        <v>Upland Treatments</v>
      </c>
      <c r="K3121" s="16" t="str">
        <f>LFAT!D147</f>
        <v>N</v>
      </c>
      <c r="L3121" s="19">
        <f>LFAT!F147</f>
        <v>0.1</v>
      </c>
      <c r="M3121" s="16" t="str">
        <f>LFAT!G147</f>
        <v>R</v>
      </c>
      <c r="N3121" s="19">
        <f>LFAT!I147</f>
        <v>0.1</v>
      </c>
      <c r="O3121" s="18">
        <f>LFAT!J147</f>
        <v>0.01</v>
      </c>
      <c r="P3121" s="18">
        <f t="shared" si="144"/>
        <v>1.585E-3</v>
      </c>
      <c r="Q3121" s="18">
        <f t="shared" si="145"/>
        <v>4.9461974180045713E-3</v>
      </c>
      <c r="R3121" s="18">
        <f t="shared" si="146"/>
        <v>1.3471938005951648E-3</v>
      </c>
    </row>
    <row r="3122" spans="1:18" ht="18" customHeight="1" x14ac:dyDescent="0.2">
      <c r="A3122" s="16" t="str">
        <f>'Limiting Factor Scores'!A272</f>
        <v>UGR18</v>
      </c>
      <c r="B3122" s="16" t="str">
        <f>'Limiting Factor Scores'!B272</f>
        <v>Upper Grande Ronde</v>
      </c>
      <c r="C3122" s="16" t="str">
        <f>'Limiting Factor Scores'!C272</f>
        <v>Altered Flow Timing</v>
      </c>
      <c r="D3122" s="18">
        <f>'Limiting Factor Scores'!D272</f>
        <v>0.65110000000000001</v>
      </c>
      <c r="E3122" s="19">
        <f>'Limiting Factor Scores'!E272</f>
        <v>1.44</v>
      </c>
      <c r="F3122" s="18">
        <f>'Limiting Factor Scores'!F272</f>
        <v>0.19900000000000001</v>
      </c>
      <c r="G3122" s="18">
        <f>'Limiting Factor Scores'!G272</f>
        <v>0.67931123287565276</v>
      </c>
      <c r="H3122" s="18">
        <f>'Limiting Factor Scores'!H272</f>
        <v>0.18905028005493138</v>
      </c>
      <c r="I3122" s="17">
        <f>LFAT!A158</f>
        <v>11</v>
      </c>
      <c r="J3122" s="16" t="str">
        <f>LFAT!B158</f>
        <v>Species Management (non-native or unnatural)</v>
      </c>
      <c r="K3122" s="16" t="str">
        <f>LFAT!D158</f>
        <v>N</v>
      </c>
      <c r="L3122" s="19">
        <f>LFAT!F158</f>
        <v>0.1</v>
      </c>
      <c r="M3122" s="16" t="str">
        <f>LFAT!G158</f>
        <v>R</v>
      </c>
      <c r="N3122" s="19">
        <f>LFAT!I158</f>
        <v>0.1</v>
      </c>
      <c r="O3122" s="18">
        <f>LFAT!J158</f>
        <v>0.01</v>
      </c>
      <c r="P3122" s="18">
        <f t="shared" si="144"/>
        <v>1.99E-3</v>
      </c>
      <c r="Q3122" s="18">
        <f t="shared" si="145"/>
        <v>6.7931123287565277E-3</v>
      </c>
      <c r="R3122" s="18">
        <f t="shared" si="146"/>
        <v>1.8905028005493138E-3</v>
      </c>
    </row>
    <row r="3123" spans="1:18" ht="18" customHeight="1" x14ac:dyDescent="0.2">
      <c r="A3123" s="16" t="str">
        <f>'Limiting Factor Scores'!A273</f>
        <v>UGR18</v>
      </c>
      <c r="B3123" s="16" t="str">
        <f>'Limiting Factor Scores'!B273</f>
        <v>Upper Grande Ronde</v>
      </c>
      <c r="C3123" s="16" t="str">
        <f>'Limiting Factor Scores'!C273</f>
        <v>Altered Primary Productivity</v>
      </c>
      <c r="D3123" s="18">
        <f>'Limiting Factor Scores'!D273</f>
        <v>0.65110000000000001</v>
      </c>
      <c r="E3123" s="19">
        <f>'Limiting Factor Scores'!E273</f>
        <v>1.59</v>
      </c>
      <c r="F3123" s="18">
        <f>'Limiting Factor Scores'!F273</f>
        <v>0.23275000000000001</v>
      </c>
      <c r="G3123" s="18">
        <f>'Limiting Factor Scores'!G273</f>
        <v>0.55096895864175477</v>
      </c>
      <c r="H3123" s="18">
        <f>'Limiting Factor Scores'!H273</f>
        <v>0.15778928310199553</v>
      </c>
      <c r="I3123" s="17">
        <f>LFAT!A165</f>
        <v>11</v>
      </c>
      <c r="J3123" s="16" t="str">
        <f>LFAT!B165</f>
        <v>Species Management (non-native or unnatural)</v>
      </c>
      <c r="K3123" s="16" t="str">
        <f>LFAT!D165</f>
        <v>N</v>
      </c>
      <c r="L3123" s="19">
        <f>LFAT!F165</f>
        <v>0.1</v>
      </c>
      <c r="M3123" s="16" t="str">
        <f>LFAT!G165</f>
        <v>R</v>
      </c>
      <c r="N3123" s="19">
        <f>LFAT!I165</f>
        <v>0.1</v>
      </c>
      <c r="O3123" s="18">
        <f>LFAT!J165</f>
        <v>0.01</v>
      </c>
      <c r="P3123" s="18">
        <f t="shared" si="144"/>
        <v>2.3275000000000001E-3</v>
      </c>
      <c r="Q3123" s="18">
        <f t="shared" si="145"/>
        <v>5.5096895864175481E-3</v>
      </c>
      <c r="R3123" s="18">
        <f t="shared" si="146"/>
        <v>1.5778928310199553E-3</v>
      </c>
    </row>
    <row r="3124" spans="1:18" ht="18" customHeight="1" x14ac:dyDescent="0.2">
      <c r="A3124" s="16" t="str">
        <f>'Limiting Factor Scores'!A274</f>
        <v>UGR18</v>
      </c>
      <c r="B3124" s="16" t="str">
        <f>'Limiting Factor Scores'!B274</f>
        <v>Upper Grande Ronde</v>
      </c>
      <c r="C3124" s="16" t="str">
        <f>'Limiting Factor Scores'!C274</f>
        <v>Anthropogenic Barriers</v>
      </c>
      <c r="D3124" s="18">
        <f>'Limiting Factor Scores'!D274</f>
        <v>0.65110000000000001</v>
      </c>
      <c r="E3124" s="19">
        <f>'Limiting Factor Scores'!E274</f>
        <v>1.59</v>
      </c>
      <c r="F3124" s="18">
        <f>'Limiting Factor Scores'!F274</f>
        <v>0.23275000000000001</v>
      </c>
      <c r="G3124" s="18">
        <f>'Limiting Factor Scores'!G274</f>
        <v>0.80426313607680744</v>
      </c>
      <c r="H3124" s="18">
        <f>'Limiting Factor Scores'!H274</f>
        <v>0.25472301637466122</v>
      </c>
      <c r="I3124" s="17">
        <f>LFAT!A152</f>
        <v>11</v>
      </c>
      <c r="J3124" s="16" t="str">
        <f>LFAT!B152</f>
        <v>Species Management (non-native or unnatural)</v>
      </c>
      <c r="K3124" s="16" t="str">
        <f>LFAT!D152</f>
        <v>N</v>
      </c>
      <c r="L3124" s="19">
        <f>LFAT!F152</f>
        <v>0.1</v>
      </c>
      <c r="M3124" s="16" t="str">
        <f>LFAT!G152</f>
        <v>R</v>
      </c>
      <c r="N3124" s="19">
        <f>LFAT!I152</f>
        <v>0.1</v>
      </c>
      <c r="O3124" s="18">
        <f>LFAT!J152</f>
        <v>0.01</v>
      </c>
      <c r="P3124" s="18">
        <f t="shared" si="144"/>
        <v>2.3275000000000001E-3</v>
      </c>
      <c r="Q3124" s="18">
        <f t="shared" si="145"/>
        <v>8.0426313607680749E-3</v>
      </c>
      <c r="R3124" s="18">
        <f t="shared" si="146"/>
        <v>2.5472301637466123E-3</v>
      </c>
    </row>
    <row r="3125" spans="1:18" ht="18" customHeight="1" x14ac:dyDescent="0.2">
      <c r="A3125" s="16" t="str">
        <f>'Limiting Factor Scores'!A275</f>
        <v>UGR18</v>
      </c>
      <c r="B3125" s="16" t="str">
        <f>'Limiting Factor Scores'!B275</f>
        <v>Upper Grande Ronde</v>
      </c>
      <c r="C3125" s="16" t="str">
        <f>'Limiting Factor Scores'!C275</f>
        <v>Channel and Habitat Structure</v>
      </c>
      <c r="D3125" s="18">
        <f>'Limiting Factor Scores'!D275</f>
        <v>0.65110000000000001</v>
      </c>
      <c r="E3125" s="19">
        <f>'Limiting Factor Scores'!E275</f>
        <v>2.35</v>
      </c>
      <c r="F3125" s="18">
        <f>'Limiting Factor Scores'!F275</f>
        <v>0.40375</v>
      </c>
      <c r="G3125" s="18">
        <f>'Limiting Factor Scores'!G275</f>
        <v>2.2908255889477238</v>
      </c>
      <c r="H3125" s="18">
        <f>'Limiting Factor Scores'!H275</f>
        <v>0.69350050386396811</v>
      </c>
      <c r="I3125" s="17">
        <f>LFAT!A156</f>
        <v>11</v>
      </c>
      <c r="J3125" s="16" t="str">
        <f>LFAT!B156</f>
        <v>Species Management (non-native or unnatural)</v>
      </c>
      <c r="K3125" s="16" t="str">
        <f>LFAT!D156</f>
        <v>N</v>
      </c>
      <c r="L3125" s="19">
        <f>LFAT!F156</f>
        <v>0.1</v>
      </c>
      <c r="M3125" s="16" t="str">
        <f>LFAT!G156</f>
        <v>R</v>
      </c>
      <c r="N3125" s="19">
        <f>LFAT!I156</f>
        <v>0.1</v>
      </c>
      <c r="O3125" s="18">
        <f>LFAT!J156</f>
        <v>0.01</v>
      </c>
      <c r="P3125" s="18">
        <f t="shared" si="144"/>
        <v>4.0375000000000003E-3</v>
      </c>
      <c r="Q3125" s="18">
        <f t="shared" si="145"/>
        <v>2.2908255889477237E-2</v>
      </c>
      <c r="R3125" s="18">
        <f t="shared" si="146"/>
        <v>6.935005038639681E-3</v>
      </c>
    </row>
    <row r="3126" spans="1:18" ht="18" customHeight="1" x14ac:dyDescent="0.2">
      <c r="A3126" s="16" t="str">
        <f>'Limiting Factor Scores'!A276</f>
        <v>UGR18</v>
      </c>
      <c r="B3126" s="16" t="str">
        <f>'Limiting Factor Scores'!B276</f>
        <v>Upper Grande Ronde</v>
      </c>
      <c r="C3126" s="16" t="str">
        <f>'Limiting Factor Scores'!C276</f>
        <v>Decreased Sediment Quantity</v>
      </c>
      <c r="D3126" s="18">
        <f>'Limiting Factor Scores'!D276</f>
        <v>0.65110000000000001</v>
      </c>
      <c r="E3126" s="19">
        <f>'Limiting Factor Scores'!E276</f>
        <v>2.09</v>
      </c>
      <c r="F3126" s="18">
        <f>'Limiting Factor Scores'!F276</f>
        <v>0.34525</v>
      </c>
      <c r="G3126" s="18">
        <f>'Limiting Factor Scores'!G276</f>
        <v>1.1641028527749109</v>
      </c>
      <c r="H3126" s="18">
        <f>'Limiting Factor Scores'!H276</f>
        <v>0.34677419742969451</v>
      </c>
      <c r="I3126" s="17">
        <f>LFAT!A159</f>
        <v>11</v>
      </c>
      <c r="J3126" s="16" t="str">
        <f>LFAT!B159</f>
        <v>Species Management (non-native or unnatural)</v>
      </c>
      <c r="K3126" s="16" t="str">
        <f>LFAT!D159</f>
        <v>N</v>
      </c>
      <c r="L3126" s="19">
        <f>LFAT!F159</f>
        <v>0.1</v>
      </c>
      <c r="M3126" s="16" t="str">
        <f>LFAT!G159</f>
        <v>R</v>
      </c>
      <c r="N3126" s="19">
        <f>LFAT!I159</f>
        <v>0.1</v>
      </c>
      <c r="O3126" s="18">
        <f>LFAT!J159</f>
        <v>0.01</v>
      </c>
      <c r="P3126" s="18">
        <f t="shared" si="144"/>
        <v>3.4525000000000003E-3</v>
      </c>
      <c r="Q3126" s="18">
        <f t="shared" si="145"/>
        <v>1.1641028527749109E-2</v>
      </c>
      <c r="R3126" s="18">
        <f t="shared" si="146"/>
        <v>3.4677419742969451E-3</v>
      </c>
    </row>
    <row r="3127" spans="1:18" ht="18" customHeight="1" x14ac:dyDescent="0.2">
      <c r="A3127" s="16" t="str">
        <f>'Limiting Factor Scores'!A277</f>
        <v>UGR18</v>
      </c>
      <c r="B3127" s="16" t="str">
        <f>'Limiting Factor Scores'!B277</f>
        <v>Upper Grande Ronde</v>
      </c>
      <c r="C3127" s="16" t="str">
        <f>'Limiting Factor Scores'!C277</f>
        <v>Decreased Water Quantity</v>
      </c>
      <c r="D3127" s="18">
        <f>'Limiting Factor Scores'!D277</f>
        <v>0.65110000000000001</v>
      </c>
      <c r="E3127" s="19">
        <f>'Limiting Factor Scores'!E277</f>
        <v>1.59</v>
      </c>
      <c r="F3127" s="18">
        <f>'Limiting Factor Scores'!F277</f>
        <v>0.23275000000000001</v>
      </c>
      <c r="G3127" s="18">
        <f>'Limiting Factor Scores'!G277</f>
        <v>1.1354939839231928</v>
      </c>
      <c r="H3127" s="18">
        <f>'Limiting Factor Scores'!H277</f>
        <v>0.3281783279747929</v>
      </c>
      <c r="I3127" s="17">
        <f>LFAT!A157</f>
        <v>11</v>
      </c>
      <c r="J3127" s="16" t="str">
        <f>LFAT!B157</f>
        <v>Species Management (non-native or unnatural)</v>
      </c>
      <c r="K3127" s="16" t="str">
        <f>LFAT!D157</f>
        <v>N</v>
      </c>
      <c r="L3127" s="19">
        <f>LFAT!F157</f>
        <v>0.1</v>
      </c>
      <c r="M3127" s="16" t="str">
        <f>LFAT!G157</f>
        <v>R</v>
      </c>
      <c r="N3127" s="19">
        <f>LFAT!I157</f>
        <v>0.1</v>
      </c>
      <c r="O3127" s="18">
        <f>LFAT!J157</f>
        <v>0.01</v>
      </c>
      <c r="P3127" s="18">
        <f t="shared" si="144"/>
        <v>2.3275000000000001E-3</v>
      </c>
      <c r="Q3127" s="18">
        <f t="shared" si="145"/>
        <v>1.1354939839231928E-2</v>
      </c>
      <c r="R3127" s="18">
        <f t="shared" si="146"/>
        <v>3.2817832797479292E-3</v>
      </c>
    </row>
    <row r="3128" spans="1:18" ht="18" customHeight="1" x14ac:dyDescent="0.2">
      <c r="A3128" s="16" t="str">
        <f>'Limiting Factor Scores'!A278</f>
        <v>UGR18</v>
      </c>
      <c r="B3128" s="16" t="str">
        <f>'Limiting Factor Scores'!B278</f>
        <v>Upper Grande Ronde</v>
      </c>
      <c r="C3128" s="16" t="str">
        <f>'Limiting Factor Scores'!C278</f>
        <v>Floodplain Condition</v>
      </c>
      <c r="D3128" s="18">
        <f>'Limiting Factor Scores'!D278</f>
        <v>0.65110000000000001</v>
      </c>
      <c r="E3128" s="19">
        <f>'Limiting Factor Scores'!E278</f>
        <v>1.74</v>
      </c>
      <c r="F3128" s="18">
        <f>'Limiting Factor Scores'!F278</f>
        <v>0.26650000000000001</v>
      </c>
      <c r="G3128" s="18">
        <f>'Limiting Factor Scores'!G278</f>
        <v>1.0547424690029366</v>
      </c>
      <c r="H3128" s="18">
        <f>'Limiting Factor Scores'!H278</f>
        <v>0.29946753860723441</v>
      </c>
      <c r="I3128" s="17">
        <f>LFAT!A154</f>
        <v>11</v>
      </c>
      <c r="J3128" s="16" t="str">
        <f>LFAT!B154</f>
        <v>Species Management (non-native or unnatural)</v>
      </c>
      <c r="K3128" s="16" t="str">
        <f>LFAT!D154</f>
        <v>N</v>
      </c>
      <c r="L3128" s="19">
        <f>LFAT!F154</f>
        <v>0.1</v>
      </c>
      <c r="M3128" s="16" t="str">
        <f>LFAT!G154</f>
        <v>R</v>
      </c>
      <c r="N3128" s="19">
        <f>LFAT!I154</f>
        <v>0.1</v>
      </c>
      <c r="O3128" s="18">
        <f>LFAT!J154</f>
        <v>0.01</v>
      </c>
      <c r="P3128" s="18">
        <f t="shared" si="144"/>
        <v>2.6650000000000003E-3</v>
      </c>
      <c r="Q3128" s="18">
        <f t="shared" si="145"/>
        <v>1.0547424690029365E-2</v>
      </c>
      <c r="R3128" s="18">
        <f t="shared" si="146"/>
        <v>2.9946753860723443E-3</v>
      </c>
    </row>
    <row r="3129" spans="1:18" ht="18" customHeight="1" x14ac:dyDescent="0.2">
      <c r="A3129" s="16" t="str">
        <f>'Limiting Factor Scores'!A279</f>
        <v>UGR18</v>
      </c>
      <c r="B3129" s="16" t="str">
        <f>'Limiting Factor Scores'!B279</f>
        <v>Upper Grande Ronde</v>
      </c>
      <c r="C3129" s="16" t="str">
        <f>'Limiting Factor Scores'!C279</f>
        <v>Increased Sediment Quantity</v>
      </c>
      <c r="D3129" s="18">
        <f>'Limiting Factor Scores'!D279</f>
        <v>0.65110000000000001</v>
      </c>
      <c r="E3129" s="19">
        <f>'Limiting Factor Scores'!E279</f>
        <v>2.4900000000000002</v>
      </c>
      <c r="F3129" s="18">
        <f>'Limiting Factor Scores'!F279</f>
        <v>0.43525000000000003</v>
      </c>
      <c r="G3129" s="18">
        <f>'Limiting Factor Scores'!G279</f>
        <v>1.0303297067618633</v>
      </c>
      <c r="H3129" s="18">
        <f>'Limiting Factor Scores'!H279</f>
        <v>0.33897644934437615</v>
      </c>
      <c r="I3129" s="17">
        <f>LFAT!A160</f>
        <v>11</v>
      </c>
      <c r="J3129" s="16" t="str">
        <f>LFAT!B160</f>
        <v>Species Management (non-native or unnatural)</v>
      </c>
      <c r="K3129" s="16" t="str">
        <f>LFAT!D160</f>
        <v>N</v>
      </c>
      <c r="L3129" s="19">
        <f>LFAT!F160</f>
        <v>0.1</v>
      </c>
      <c r="M3129" s="16" t="str">
        <f>LFAT!G160</f>
        <v>R</v>
      </c>
      <c r="N3129" s="19">
        <f>LFAT!I160</f>
        <v>0.1</v>
      </c>
      <c r="O3129" s="18">
        <f>LFAT!J160</f>
        <v>0.01</v>
      </c>
      <c r="P3129" s="18">
        <f t="shared" si="144"/>
        <v>4.3525000000000005E-3</v>
      </c>
      <c r="Q3129" s="18">
        <f t="shared" si="145"/>
        <v>1.0303297067618634E-2</v>
      </c>
      <c r="R3129" s="18">
        <f t="shared" si="146"/>
        <v>3.3897644934437615E-3</v>
      </c>
    </row>
    <row r="3130" spans="1:18" ht="18" customHeight="1" x14ac:dyDescent="0.2">
      <c r="A3130" s="16" t="str">
        <f>'Limiting Factor Scores'!A280</f>
        <v>UGR18</v>
      </c>
      <c r="B3130" s="16" t="str">
        <f>'Limiting Factor Scores'!B280</f>
        <v>Upper Grande Ronde</v>
      </c>
      <c r="C3130" s="16" t="str">
        <f>'Limiting Factor Scores'!C280</f>
        <v>Non-Native Species Interactions and Competition</v>
      </c>
      <c r="D3130" s="18">
        <f>'Limiting Factor Scores'!D280</f>
        <v>0.65110000000000001</v>
      </c>
      <c r="E3130" s="19">
        <f>'Limiting Factor Scores'!E280</f>
        <v>1.26</v>
      </c>
      <c r="F3130" s="18">
        <f>'Limiting Factor Scores'!F280</f>
        <v>0.1585</v>
      </c>
      <c r="G3130" s="18">
        <f>'Limiting Factor Scores'!G280</f>
        <v>0.41500881459862887</v>
      </c>
      <c r="H3130" s="18">
        <f>'Limiting Factor Scores'!H280</f>
        <v>0.1463956493487395</v>
      </c>
      <c r="I3130" s="17">
        <f>LFAT!A166</f>
        <v>11</v>
      </c>
      <c r="J3130" s="16" t="str">
        <f>LFAT!B166</f>
        <v>Species Management (non-native or unnatural)</v>
      </c>
      <c r="K3130" s="16" t="str">
        <f>LFAT!D166</f>
        <v>D</v>
      </c>
      <c r="L3130" s="19">
        <f>LFAT!F166</f>
        <v>1</v>
      </c>
      <c r="M3130" s="16" t="str">
        <f>LFAT!G166</f>
        <v>C</v>
      </c>
      <c r="N3130" s="19">
        <f>LFAT!I166</f>
        <v>1</v>
      </c>
      <c r="O3130" s="18">
        <f>LFAT!J166</f>
        <v>1</v>
      </c>
      <c r="P3130" s="18">
        <f t="shared" si="144"/>
        <v>0.1585</v>
      </c>
      <c r="Q3130" s="18">
        <f t="shared" si="145"/>
        <v>0.41500881459862887</v>
      </c>
      <c r="R3130" s="18">
        <f t="shared" si="146"/>
        <v>0.1463956493487395</v>
      </c>
    </row>
    <row r="3131" spans="1:18" ht="18" customHeight="1" x14ac:dyDescent="0.2">
      <c r="A3131" s="16" t="str">
        <f>'Limiting Factor Scores'!A281</f>
        <v>UGR18</v>
      </c>
      <c r="B3131" s="16" t="str">
        <f>'Limiting Factor Scores'!B281</f>
        <v>Upper Grande Ronde</v>
      </c>
      <c r="C3131" s="16" t="str">
        <f>'Limiting Factor Scores'!C281</f>
        <v>Predation</v>
      </c>
      <c r="D3131" s="18">
        <f>'Limiting Factor Scores'!D281</f>
        <v>0.65110000000000001</v>
      </c>
      <c r="E3131" s="19">
        <f>'Limiting Factor Scores'!E281</f>
        <v>1</v>
      </c>
      <c r="F3131" s="18">
        <f>'Limiting Factor Scores'!F281</f>
        <v>0.1</v>
      </c>
      <c r="G3131" s="18">
        <f>'Limiting Factor Scores'!G281</f>
        <v>0.34973371438803003</v>
      </c>
      <c r="H3131" s="18">
        <f>'Limiting Factor Scores'!H281</f>
        <v>0.10692922288216369</v>
      </c>
      <c r="I3131" s="17">
        <f>LFAT!A164</f>
        <v>11</v>
      </c>
      <c r="J3131" s="16" t="str">
        <f>LFAT!B164</f>
        <v>Species Management (non-native or unnatural)</v>
      </c>
      <c r="K3131" s="16" t="str">
        <f>LFAT!D164</f>
        <v>D</v>
      </c>
      <c r="L3131" s="19">
        <f>LFAT!F164</f>
        <v>1</v>
      </c>
      <c r="M3131" s="16" t="str">
        <f>LFAT!G164</f>
        <v>C</v>
      </c>
      <c r="N3131" s="19">
        <f>LFAT!I164</f>
        <v>1</v>
      </c>
      <c r="O3131" s="18">
        <f>LFAT!J164</f>
        <v>1</v>
      </c>
      <c r="P3131" s="18">
        <f t="shared" si="144"/>
        <v>0.1</v>
      </c>
      <c r="Q3131" s="18">
        <f t="shared" si="145"/>
        <v>0.34973371438803003</v>
      </c>
      <c r="R3131" s="18">
        <f t="shared" si="146"/>
        <v>0.10692922288216369</v>
      </c>
    </row>
    <row r="3132" spans="1:18" ht="18" customHeight="1" x14ac:dyDescent="0.2">
      <c r="A3132" s="16" t="str">
        <f>'Limiting Factor Scores'!A282</f>
        <v>UGR18</v>
      </c>
      <c r="B3132" s="16" t="str">
        <f>'Limiting Factor Scores'!B282</f>
        <v>Upper Grande Ronde</v>
      </c>
      <c r="C3132" s="16" t="str">
        <f>'Limiting Factor Scores'!C282</f>
        <v>Riparian Condition</v>
      </c>
      <c r="D3132" s="18">
        <f>'Limiting Factor Scores'!D282</f>
        <v>0.65110000000000001</v>
      </c>
      <c r="E3132" s="19">
        <f>'Limiting Factor Scores'!E282</f>
        <v>2.5499999999999998</v>
      </c>
      <c r="F3132" s="18">
        <f>'Limiting Factor Scores'!F282</f>
        <v>0.44874999999999998</v>
      </c>
      <c r="G3132" s="18">
        <f>'Limiting Factor Scores'!G282</f>
        <v>1.813609983286155</v>
      </c>
      <c r="H3132" s="18">
        <f>'Limiting Factor Scores'!H282</f>
        <v>0.58559358479241186</v>
      </c>
      <c r="I3132" s="17">
        <f>LFAT!A153</f>
        <v>11</v>
      </c>
      <c r="J3132" s="16" t="str">
        <f>LFAT!B153</f>
        <v>Species Management (non-native or unnatural)</v>
      </c>
      <c r="K3132" s="16" t="str">
        <f>LFAT!D153</f>
        <v>N</v>
      </c>
      <c r="L3132" s="19">
        <f>LFAT!F153</f>
        <v>0.1</v>
      </c>
      <c r="M3132" s="16" t="str">
        <f>LFAT!G153</f>
        <v>R</v>
      </c>
      <c r="N3132" s="19">
        <f>LFAT!I153</f>
        <v>0.1</v>
      </c>
      <c r="O3132" s="18">
        <f>LFAT!J153</f>
        <v>0.01</v>
      </c>
      <c r="P3132" s="18">
        <f t="shared" si="144"/>
        <v>4.4875000000000002E-3</v>
      </c>
      <c r="Q3132" s="18">
        <f t="shared" si="145"/>
        <v>1.813609983286155E-2</v>
      </c>
      <c r="R3132" s="18">
        <f t="shared" si="146"/>
        <v>5.8559358479241186E-3</v>
      </c>
    </row>
    <row r="3133" spans="1:18" ht="18" customHeight="1" x14ac:dyDescent="0.2">
      <c r="A3133" s="16" t="str">
        <f>'Limiting Factor Scores'!A283</f>
        <v>UGR18</v>
      </c>
      <c r="B3133" s="16" t="str">
        <f>'Limiting Factor Scores'!B283</f>
        <v>Upper Grande Ronde</v>
      </c>
      <c r="C3133" s="16" t="str">
        <f>'Limiting Factor Scores'!C283</f>
        <v>Side Channel and Wetland Habitat</v>
      </c>
      <c r="D3133" s="18">
        <f>'Limiting Factor Scores'!D283</f>
        <v>0.65110000000000001</v>
      </c>
      <c r="E3133" s="19">
        <f>'Limiting Factor Scores'!E283</f>
        <v>2.17</v>
      </c>
      <c r="F3133" s="18">
        <f>'Limiting Factor Scores'!F283</f>
        <v>0.36325000000000002</v>
      </c>
      <c r="G3133" s="18">
        <f>'Limiting Factor Scores'!G283</f>
        <v>1.8177642331659793</v>
      </c>
      <c r="H3133" s="18">
        <f>'Limiting Factor Scores'!H283</f>
        <v>0.52982083531089341</v>
      </c>
      <c r="I3133" s="17">
        <f>LFAT!A155</f>
        <v>11</v>
      </c>
      <c r="J3133" s="16" t="str">
        <f>LFAT!B155</f>
        <v>Species Management (non-native or unnatural)</v>
      </c>
      <c r="K3133" s="16" t="str">
        <f>LFAT!D155</f>
        <v>N</v>
      </c>
      <c r="L3133" s="19">
        <f>LFAT!F155</f>
        <v>0.1</v>
      </c>
      <c r="M3133" s="16" t="str">
        <f>LFAT!G155</f>
        <v>R</v>
      </c>
      <c r="N3133" s="19">
        <f>LFAT!I155</f>
        <v>0.1</v>
      </c>
      <c r="O3133" s="18">
        <f>LFAT!J155</f>
        <v>0.01</v>
      </c>
      <c r="P3133" s="18">
        <f t="shared" si="144"/>
        <v>3.6325000000000003E-3</v>
      </c>
      <c r="Q3133" s="18">
        <f t="shared" si="145"/>
        <v>1.8177642331659794E-2</v>
      </c>
      <c r="R3133" s="18">
        <f t="shared" si="146"/>
        <v>5.298208353108934E-3</v>
      </c>
    </row>
    <row r="3134" spans="1:18" ht="18" customHeight="1" x14ac:dyDescent="0.2">
      <c r="A3134" s="16" t="str">
        <f>'Limiting Factor Scores'!A284</f>
        <v>UGR18</v>
      </c>
      <c r="B3134" s="16" t="str">
        <f>'Limiting Factor Scores'!B284</f>
        <v>Upper Grande Ronde</v>
      </c>
      <c r="C3134" s="16" t="str">
        <f>'Limiting Factor Scores'!C284</f>
        <v>Summer Water Temperature</v>
      </c>
      <c r="D3134" s="18">
        <f>'Limiting Factor Scores'!D284</f>
        <v>0.65110000000000001</v>
      </c>
      <c r="E3134" s="19">
        <f>'Limiting Factor Scores'!E284</f>
        <v>1.82</v>
      </c>
      <c r="F3134" s="18">
        <f>'Limiting Factor Scores'!F284</f>
        <v>0.28449999999999998</v>
      </c>
      <c r="G3134" s="18">
        <f>'Limiting Factor Scores'!G284</f>
        <v>1.2331554956878232</v>
      </c>
      <c r="H3134" s="18">
        <f>'Limiting Factor Scores'!H284</f>
        <v>0.38590357497195577</v>
      </c>
      <c r="I3134" s="17">
        <f>LFAT!A161</f>
        <v>11</v>
      </c>
      <c r="J3134" s="16" t="str">
        <f>LFAT!B161</f>
        <v>Species Management (non-native or unnatural)</v>
      </c>
      <c r="K3134" s="16" t="str">
        <f>LFAT!D161</f>
        <v>N</v>
      </c>
      <c r="L3134" s="19">
        <f>LFAT!F161</f>
        <v>0.1</v>
      </c>
      <c r="M3134" s="16" t="str">
        <f>LFAT!G161</f>
        <v>R</v>
      </c>
      <c r="N3134" s="19">
        <f>LFAT!I161</f>
        <v>0.1</v>
      </c>
      <c r="O3134" s="18">
        <f>LFAT!J161</f>
        <v>0.01</v>
      </c>
      <c r="P3134" s="18">
        <f t="shared" si="144"/>
        <v>2.8449999999999999E-3</v>
      </c>
      <c r="Q3134" s="18">
        <f t="shared" si="145"/>
        <v>1.2331554956878233E-2</v>
      </c>
      <c r="R3134" s="18">
        <f t="shared" si="146"/>
        <v>3.8590357497195579E-3</v>
      </c>
    </row>
    <row r="3135" spans="1:18" ht="18" customHeight="1" x14ac:dyDescent="0.2">
      <c r="A3135" s="16" t="str">
        <f>'Limiting Factor Scores'!A285</f>
        <v>UGR18</v>
      </c>
      <c r="B3135" s="16" t="str">
        <f>'Limiting Factor Scores'!B285</f>
        <v>Upper Grande Ronde</v>
      </c>
      <c r="C3135" s="16" t="str">
        <f>'Limiting Factor Scores'!C285</f>
        <v>Water Quality</v>
      </c>
      <c r="D3135" s="18">
        <f>'Limiting Factor Scores'!D285</f>
        <v>0.65110000000000001</v>
      </c>
      <c r="E3135" s="19">
        <f>'Limiting Factor Scores'!E285</f>
        <v>1.26</v>
      </c>
      <c r="F3135" s="18">
        <f>'Limiting Factor Scores'!F285</f>
        <v>0.1585</v>
      </c>
      <c r="G3135" s="18">
        <f>'Limiting Factor Scores'!G285</f>
        <v>0.60076764480502753</v>
      </c>
      <c r="H3135" s="18">
        <f>'Limiting Factor Scores'!H285</f>
        <v>0.16676277826341229</v>
      </c>
      <c r="I3135" s="17">
        <f>LFAT!A163</f>
        <v>11</v>
      </c>
      <c r="J3135" s="16" t="str">
        <f>LFAT!B163</f>
        <v>Species Management (non-native or unnatural)</v>
      </c>
      <c r="K3135" s="16" t="str">
        <f>LFAT!D163</f>
        <v>N</v>
      </c>
      <c r="L3135" s="19">
        <f>LFAT!F163</f>
        <v>0.1</v>
      </c>
      <c r="M3135" s="16" t="str">
        <f>LFAT!G163</f>
        <v>R</v>
      </c>
      <c r="N3135" s="19">
        <f>LFAT!I163</f>
        <v>0.1</v>
      </c>
      <c r="O3135" s="18">
        <f>LFAT!J163</f>
        <v>0.01</v>
      </c>
      <c r="P3135" s="18">
        <f t="shared" si="144"/>
        <v>1.585E-3</v>
      </c>
      <c r="Q3135" s="18">
        <f t="shared" si="145"/>
        <v>6.0076764480502757E-3</v>
      </c>
      <c r="R3135" s="18">
        <f t="shared" si="146"/>
        <v>1.667627782634123E-3</v>
      </c>
    </row>
    <row r="3136" spans="1:18" ht="18" customHeight="1" x14ac:dyDescent="0.2">
      <c r="A3136" s="16" t="str">
        <f>'Limiting Factor Scores'!A286</f>
        <v>UGR18</v>
      </c>
      <c r="B3136" s="16" t="str">
        <f>'Limiting Factor Scores'!B286</f>
        <v>Upper Grande Ronde</v>
      </c>
      <c r="C3136" s="16" t="str">
        <f>'Limiting Factor Scores'!C286</f>
        <v>Winter Water Temperature</v>
      </c>
      <c r="D3136" s="18">
        <f>'Limiting Factor Scores'!D286</f>
        <v>0.65110000000000001</v>
      </c>
      <c r="E3136" s="19">
        <f>'Limiting Factor Scores'!E286</f>
        <v>1.26</v>
      </c>
      <c r="F3136" s="18">
        <f>'Limiting Factor Scores'!F286</f>
        <v>0.1585</v>
      </c>
      <c r="G3136" s="18">
        <f>'Limiting Factor Scores'!G286</f>
        <v>0.49461974180045709</v>
      </c>
      <c r="H3136" s="18">
        <f>'Limiting Factor Scores'!H286</f>
        <v>0.13471938005951647</v>
      </c>
      <c r="I3136" s="17">
        <f>LFAT!A162</f>
        <v>11</v>
      </c>
      <c r="J3136" s="16" t="str">
        <f>LFAT!B162</f>
        <v>Species Management (non-native or unnatural)</v>
      </c>
      <c r="K3136" s="16" t="str">
        <f>LFAT!D162</f>
        <v>N</v>
      </c>
      <c r="L3136" s="19">
        <f>LFAT!F162</f>
        <v>0.1</v>
      </c>
      <c r="M3136" s="16" t="str">
        <f>LFAT!G162</f>
        <v>R</v>
      </c>
      <c r="N3136" s="19">
        <f>LFAT!I162</f>
        <v>0.1</v>
      </c>
      <c r="O3136" s="18">
        <f>LFAT!J162</f>
        <v>0.01</v>
      </c>
      <c r="P3136" s="18">
        <f t="shared" si="144"/>
        <v>1.585E-3</v>
      </c>
      <c r="Q3136" s="18">
        <f t="shared" si="145"/>
        <v>4.9461974180045713E-3</v>
      </c>
      <c r="R3136" s="18">
        <f t="shared" si="146"/>
        <v>1.3471938005951648E-3</v>
      </c>
    </row>
    <row r="3137" spans="1:18" ht="18" customHeight="1" x14ac:dyDescent="0.2">
      <c r="A3137" s="16" t="str">
        <f>'Limiting Factor Scores'!A287</f>
        <v>UGR19</v>
      </c>
      <c r="B3137" s="16" t="str">
        <f>'Limiting Factor Scores'!B287</f>
        <v>Upper Grande Ronde</v>
      </c>
      <c r="C3137" s="16" t="str">
        <f>'Limiting Factor Scores'!C287</f>
        <v>Altered Flow Timing</v>
      </c>
      <c r="D3137" s="18">
        <f>'Limiting Factor Scores'!D287</f>
        <v>0.77780000000000005</v>
      </c>
      <c r="E3137" s="19">
        <f>'Limiting Factor Scores'!E287</f>
        <v>1.44</v>
      </c>
      <c r="F3137" s="18">
        <f>'Limiting Factor Scores'!F287</f>
        <v>0.19900000000000001</v>
      </c>
      <c r="G3137" s="18">
        <f>'Limiting Factor Scores'!G287</f>
        <v>0.81150096287925455</v>
      </c>
      <c r="H3137" s="18">
        <f>'Limiting Factor Scores'!H287</f>
        <v>0.22583828571145081</v>
      </c>
      <c r="I3137" s="17">
        <f>LFAT!A8</f>
        <v>1</v>
      </c>
      <c r="J3137" s="16" t="str">
        <f>LFAT!B8</f>
        <v>Protect Land (Easement and Acquisition)</v>
      </c>
      <c r="K3137" s="16" t="str">
        <f>LFAT!D8</f>
        <v>I</v>
      </c>
      <c r="L3137" s="19">
        <f>LFAT!F8</f>
        <v>0.5</v>
      </c>
      <c r="M3137" s="16" t="str">
        <f>LFAT!G8</f>
        <v>CD</v>
      </c>
      <c r="N3137" s="19">
        <f>LFAT!I8</f>
        <v>0.5</v>
      </c>
      <c r="O3137" s="18">
        <f>LFAT!J8</f>
        <v>0.25</v>
      </c>
      <c r="P3137" s="18">
        <f t="shared" si="144"/>
        <v>4.9750000000000003E-2</v>
      </c>
      <c r="Q3137" s="18">
        <f t="shared" si="145"/>
        <v>0.20287524071981364</v>
      </c>
      <c r="R3137" s="18">
        <f t="shared" si="146"/>
        <v>5.6459571427862704E-2</v>
      </c>
    </row>
    <row r="3138" spans="1:18" ht="18" customHeight="1" x14ac:dyDescent="0.2">
      <c r="A3138" s="16" t="str">
        <f>'Limiting Factor Scores'!A288</f>
        <v>UGR19</v>
      </c>
      <c r="B3138" s="16" t="str">
        <f>'Limiting Factor Scores'!B288</f>
        <v>Upper Grande Ronde</v>
      </c>
      <c r="C3138" s="16" t="str">
        <f>'Limiting Factor Scores'!C288</f>
        <v>Altered Primary Productivity</v>
      </c>
      <c r="D3138" s="18">
        <f>'Limiting Factor Scores'!D288</f>
        <v>0.77780000000000005</v>
      </c>
      <c r="E3138" s="19">
        <f>'Limiting Factor Scores'!E288</f>
        <v>3.42</v>
      </c>
      <c r="F3138" s="18">
        <f>'Limiting Factor Scores'!F288</f>
        <v>0.64449999999999996</v>
      </c>
      <c r="G3138" s="18">
        <f>'Limiting Factor Scores'!G288</f>
        <v>1.8225548489276486</v>
      </c>
      <c r="H3138" s="18">
        <f>'Limiting Factor Scores'!H288</f>
        <v>0.52195249571826874</v>
      </c>
      <c r="I3138" s="17">
        <f>LFAT!A15</f>
        <v>1</v>
      </c>
      <c r="J3138" s="16" t="str">
        <f>LFAT!B15</f>
        <v>Protect Land (Easement and Acquisition)</v>
      </c>
      <c r="K3138" s="16" t="str">
        <f>LFAT!D15</f>
        <v>I</v>
      </c>
      <c r="L3138" s="19">
        <f>LFAT!F15</f>
        <v>0.5</v>
      </c>
      <c r="M3138" s="16" t="str">
        <f>LFAT!G15</f>
        <v>CD</v>
      </c>
      <c r="N3138" s="19">
        <f>LFAT!I15</f>
        <v>0.5</v>
      </c>
      <c r="O3138" s="18">
        <f>LFAT!J15</f>
        <v>0.25</v>
      </c>
      <c r="P3138" s="18">
        <f t="shared" ref="P3138:P3201" si="147">F3138*O3138</f>
        <v>0.16112499999999999</v>
      </c>
      <c r="Q3138" s="18">
        <f t="shared" ref="Q3138:Q3201" si="148">G3138*O3138</f>
        <v>0.45563871223191216</v>
      </c>
      <c r="R3138" s="18">
        <f t="shared" ref="R3138:R3201" si="149">H3138*O3138</f>
        <v>0.13048812392956718</v>
      </c>
    </row>
    <row r="3139" spans="1:18" ht="18" customHeight="1" x14ac:dyDescent="0.2">
      <c r="A3139" s="16" t="str">
        <f>'Limiting Factor Scores'!A289</f>
        <v>UGR19</v>
      </c>
      <c r="B3139" s="16" t="str">
        <f>'Limiting Factor Scores'!B289</f>
        <v>Upper Grande Ronde</v>
      </c>
      <c r="C3139" s="16" t="str">
        <f>'Limiting Factor Scores'!C289</f>
        <v>Anthropogenic Barriers</v>
      </c>
      <c r="D3139" s="18">
        <f>'Limiting Factor Scores'!D289</f>
        <v>0.77780000000000005</v>
      </c>
      <c r="E3139" s="19">
        <f>'Limiting Factor Scores'!E289</f>
        <v>3.63</v>
      </c>
      <c r="F3139" s="18">
        <f>'Limiting Factor Scores'!F289</f>
        <v>0.69174999999999998</v>
      </c>
      <c r="G3139" s="18">
        <f>'Limiting Factor Scores'!G289</f>
        <v>2.8554718597422366</v>
      </c>
      <c r="H3139" s="18">
        <f>'Limiting Factor Scores'!H289</f>
        <v>0.90437367157537285</v>
      </c>
      <c r="I3139" s="17">
        <f>LFAT!A2</f>
        <v>1</v>
      </c>
      <c r="J3139" s="16" t="str">
        <f>LFAT!B2</f>
        <v>Protect Land (Easement and Acquisition)</v>
      </c>
      <c r="K3139" s="16" t="str">
        <f>LFAT!D2</f>
        <v>I</v>
      </c>
      <c r="L3139" s="19">
        <f>LFAT!F2</f>
        <v>0.5</v>
      </c>
      <c r="M3139" s="16" t="str">
        <f>LFAT!G2</f>
        <v>CD</v>
      </c>
      <c r="N3139" s="19">
        <f>LFAT!I2</f>
        <v>0.5</v>
      </c>
      <c r="O3139" s="18">
        <f>LFAT!J2</f>
        <v>0.25</v>
      </c>
      <c r="P3139" s="18">
        <f t="shared" si="147"/>
        <v>0.17293749999999999</v>
      </c>
      <c r="Q3139" s="18">
        <f t="shared" si="148"/>
        <v>0.71386796493555915</v>
      </c>
      <c r="R3139" s="18">
        <f t="shared" si="149"/>
        <v>0.22609341789384321</v>
      </c>
    </row>
    <row r="3140" spans="1:18" ht="18" customHeight="1" x14ac:dyDescent="0.2">
      <c r="A3140" s="16" t="str">
        <f>'Limiting Factor Scores'!A290</f>
        <v>UGR19</v>
      </c>
      <c r="B3140" s="16" t="str">
        <f>'Limiting Factor Scores'!B290</f>
        <v>Upper Grande Ronde</v>
      </c>
      <c r="C3140" s="16" t="str">
        <f>'Limiting Factor Scores'!C290</f>
        <v>Channel and Habitat Structure</v>
      </c>
      <c r="D3140" s="18">
        <f>'Limiting Factor Scores'!D290</f>
        <v>0.77780000000000005</v>
      </c>
      <c r="E3140" s="19">
        <f>'Limiting Factor Scores'!E290</f>
        <v>2.35</v>
      </c>
      <c r="F3140" s="18">
        <f>'Limiting Factor Scores'!F290</f>
        <v>0.40375</v>
      </c>
      <c r="G3140" s="18">
        <f>'Limiting Factor Scores'!G290</f>
        <v>2.7366059638819533</v>
      </c>
      <c r="H3140" s="18">
        <f>'Limiting Factor Scores'!H290</f>
        <v>0.82845137752325981</v>
      </c>
      <c r="I3140" s="17">
        <f>LFAT!A6</f>
        <v>1</v>
      </c>
      <c r="J3140" s="16" t="str">
        <f>LFAT!B6</f>
        <v>Protect Land (Easement and Acquisition)</v>
      </c>
      <c r="K3140" s="16" t="str">
        <f>LFAT!D6</f>
        <v>I</v>
      </c>
      <c r="L3140" s="19">
        <f>LFAT!F6</f>
        <v>0.5</v>
      </c>
      <c r="M3140" s="16" t="str">
        <f>LFAT!G6</f>
        <v>CD</v>
      </c>
      <c r="N3140" s="19">
        <f>LFAT!I6</f>
        <v>0.5</v>
      </c>
      <c r="O3140" s="18">
        <f>LFAT!J6</f>
        <v>0.25</v>
      </c>
      <c r="P3140" s="18">
        <f t="shared" si="147"/>
        <v>0.1009375</v>
      </c>
      <c r="Q3140" s="18">
        <f t="shared" si="148"/>
        <v>0.68415149097048833</v>
      </c>
      <c r="R3140" s="18">
        <f t="shared" si="149"/>
        <v>0.20711284438081495</v>
      </c>
    </row>
    <row r="3141" spans="1:18" ht="18" customHeight="1" x14ac:dyDescent="0.2">
      <c r="A3141" s="16" t="str">
        <f>'Limiting Factor Scores'!A291</f>
        <v>UGR19</v>
      </c>
      <c r="B3141" s="16" t="str">
        <f>'Limiting Factor Scores'!B291</f>
        <v>Upper Grande Ronde</v>
      </c>
      <c r="C3141" s="16" t="str">
        <f>'Limiting Factor Scores'!C291</f>
        <v>Decreased Sediment Quantity</v>
      </c>
      <c r="D3141" s="18">
        <f>'Limiting Factor Scores'!D291</f>
        <v>0.77780000000000005</v>
      </c>
      <c r="E3141" s="19">
        <f>'Limiting Factor Scores'!E291</f>
        <v>2.99</v>
      </c>
      <c r="F3141" s="18">
        <f>'Limiting Factor Scores'!F291</f>
        <v>0.54774999999999996</v>
      </c>
      <c r="G3141" s="18">
        <f>'Limiting Factor Scores'!G291</f>
        <v>2.2062783126825889</v>
      </c>
      <c r="H3141" s="18">
        <f>'Limiting Factor Scores'!H291</f>
        <v>0.65722748583881363</v>
      </c>
      <c r="I3141" s="17">
        <f>LFAT!A9</f>
        <v>1</v>
      </c>
      <c r="J3141" s="16" t="str">
        <f>LFAT!B9</f>
        <v>Protect Land (Easement and Acquisition)</v>
      </c>
      <c r="K3141" s="16" t="str">
        <f>LFAT!D9</f>
        <v>I</v>
      </c>
      <c r="L3141" s="19">
        <f>LFAT!F9</f>
        <v>0.5</v>
      </c>
      <c r="M3141" s="16" t="str">
        <f>LFAT!G9</f>
        <v>CD</v>
      </c>
      <c r="N3141" s="19">
        <f>LFAT!I9</f>
        <v>0.5</v>
      </c>
      <c r="O3141" s="18">
        <f>LFAT!J9</f>
        <v>0.25</v>
      </c>
      <c r="P3141" s="18">
        <f t="shared" si="147"/>
        <v>0.13693749999999999</v>
      </c>
      <c r="Q3141" s="18">
        <f t="shared" si="148"/>
        <v>0.55156957817064722</v>
      </c>
      <c r="R3141" s="18">
        <f t="shared" si="149"/>
        <v>0.16430687145970341</v>
      </c>
    </row>
    <row r="3142" spans="1:18" ht="18" customHeight="1" x14ac:dyDescent="0.2">
      <c r="A3142" s="16" t="str">
        <f>'Limiting Factor Scores'!A292</f>
        <v>UGR19</v>
      </c>
      <c r="B3142" s="16" t="str">
        <f>'Limiting Factor Scores'!B292</f>
        <v>Upper Grande Ronde</v>
      </c>
      <c r="C3142" s="16" t="str">
        <f>'Limiting Factor Scores'!C292</f>
        <v>Decreased Water Quantity</v>
      </c>
      <c r="D3142" s="18">
        <f>'Limiting Factor Scores'!D292</f>
        <v>0.77780000000000005</v>
      </c>
      <c r="E3142" s="19">
        <f>'Limiting Factor Scores'!E292</f>
        <v>1.82</v>
      </c>
      <c r="F3142" s="18">
        <f>'Limiting Factor Scores'!F292</f>
        <v>0.28449999999999998</v>
      </c>
      <c r="G3142" s="18">
        <f>'Limiting Factor Scores'!G292</f>
        <v>1.6580501495386104</v>
      </c>
      <c r="H3142" s="18">
        <f>'Limiting Factor Scores'!H292</f>
        <v>0.47920652462985042</v>
      </c>
      <c r="I3142" s="17">
        <f>LFAT!A7</f>
        <v>1</v>
      </c>
      <c r="J3142" s="16" t="str">
        <f>LFAT!B7</f>
        <v>Protect Land (Easement and Acquisition)</v>
      </c>
      <c r="K3142" s="16" t="str">
        <f>LFAT!D7</f>
        <v>I</v>
      </c>
      <c r="L3142" s="19">
        <f>LFAT!F7</f>
        <v>0.5</v>
      </c>
      <c r="M3142" s="16" t="str">
        <f>LFAT!G7</f>
        <v>CD</v>
      </c>
      <c r="N3142" s="19">
        <f>LFAT!I7</f>
        <v>0.5</v>
      </c>
      <c r="O3142" s="18">
        <f>LFAT!J7</f>
        <v>0.25</v>
      </c>
      <c r="P3142" s="18">
        <f t="shared" si="147"/>
        <v>7.1124999999999994E-2</v>
      </c>
      <c r="Q3142" s="18">
        <f t="shared" si="148"/>
        <v>0.4145125373846526</v>
      </c>
      <c r="R3142" s="18">
        <f t="shared" si="149"/>
        <v>0.1198016311574626</v>
      </c>
    </row>
    <row r="3143" spans="1:18" ht="18" customHeight="1" x14ac:dyDescent="0.2">
      <c r="A3143" s="16" t="str">
        <f>'Limiting Factor Scores'!A293</f>
        <v>UGR19</v>
      </c>
      <c r="B3143" s="16" t="str">
        <f>'Limiting Factor Scores'!B293</f>
        <v>Upper Grande Ronde</v>
      </c>
      <c r="C3143" s="16" t="str">
        <f>'Limiting Factor Scores'!C293</f>
        <v>Floodplain Condition</v>
      </c>
      <c r="D3143" s="18">
        <f>'Limiting Factor Scores'!D293</f>
        <v>0.77780000000000005</v>
      </c>
      <c r="E3143" s="19">
        <f>'Limiting Factor Scores'!E293</f>
        <v>2</v>
      </c>
      <c r="F3143" s="18">
        <f>'Limiting Factor Scores'!F293</f>
        <v>0.32500000000000001</v>
      </c>
      <c r="G3143" s="18">
        <f>'Limiting Factor Scores'!G293</f>
        <v>1.5365716786797652</v>
      </c>
      <c r="H3143" s="18">
        <f>'Limiting Factor Scores'!H293</f>
        <v>0.43627079787808798</v>
      </c>
      <c r="I3143" s="17">
        <f>LFAT!A4</f>
        <v>1</v>
      </c>
      <c r="J3143" s="16" t="str">
        <f>LFAT!B4</f>
        <v>Protect Land (Easement and Acquisition)</v>
      </c>
      <c r="K3143" s="16" t="str">
        <f>LFAT!D4</f>
        <v>I</v>
      </c>
      <c r="L3143" s="19">
        <f>LFAT!F4</f>
        <v>0.5</v>
      </c>
      <c r="M3143" s="16" t="str">
        <f>LFAT!G4</f>
        <v>CD</v>
      </c>
      <c r="N3143" s="19">
        <f>LFAT!I4</f>
        <v>0.5</v>
      </c>
      <c r="O3143" s="18">
        <f>LFAT!J4</f>
        <v>0.25</v>
      </c>
      <c r="P3143" s="18">
        <f t="shared" si="147"/>
        <v>8.1250000000000003E-2</v>
      </c>
      <c r="Q3143" s="18">
        <f t="shared" si="148"/>
        <v>0.3841429196699413</v>
      </c>
      <c r="R3143" s="18">
        <f t="shared" si="149"/>
        <v>0.10906769946952199</v>
      </c>
    </row>
    <row r="3144" spans="1:18" ht="18" customHeight="1" x14ac:dyDescent="0.2">
      <c r="A3144" s="16" t="str">
        <f>'Limiting Factor Scores'!A294</f>
        <v>UGR19</v>
      </c>
      <c r="B3144" s="16" t="str">
        <f>'Limiting Factor Scores'!B294</f>
        <v>Upper Grande Ronde</v>
      </c>
      <c r="C3144" s="16" t="str">
        <f>'Limiting Factor Scores'!C294</f>
        <v>Increased Sediment Quantity</v>
      </c>
      <c r="D3144" s="18">
        <f>'Limiting Factor Scores'!D294</f>
        <v>0.77780000000000005</v>
      </c>
      <c r="E3144" s="19">
        <f>'Limiting Factor Scores'!E294</f>
        <v>2.86</v>
      </c>
      <c r="F3144" s="18">
        <f>'Limiting Factor Scores'!F294</f>
        <v>0.51849999999999996</v>
      </c>
      <c r="G3144" s="18">
        <f>'Limiting Factor Scores'!G294</f>
        <v>1.4662446689976503</v>
      </c>
      <c r="H3144" s="18">
        <f>'Limiting Factor Scores'!H294</f>
        <v>0.48239161552372745</v>
      </c>
      <c r="I3144" s="17">
        <f>LFAT!A10</f>
        <v>1</v>
      </c>
      <c r="J3144" s="16" t="str">
        <f>LFAT!B10</f>
        <v>Protect Land (Easement and Acquisition)</v>
      </c>
      <c r="K3144" s="16" t="str">
        <f>LFAT!D10</f>
        <v>I</v>
      </c>
      <c r="L3144" s="19">
        <f>LFAT!F10</f>
        <v>0.5</v>
      </c>
      <c r="M3144" s="16" t="str">
        <f>LFAT!G10</f>
        <v>CD</v>
      </c>
      <c r="N3144" s="19">
        <f>LFAT!I10</f>
        <v>0.5</v>
      </c>
      <c r="O3144" s="18">
        <f>LFAT!J10</f>
        <v>0.25</v>
      </c>
      <c r="P3144" s="18">
        <f t="shared" si="147"/>
        <v>0.12962499999999999</v>
      </c>
      <c r="Q3144" s="18">
        <f t="shared" si="148"/>
        <v>0.36656116724941257</v>
      </c>
      <c r="R3144" s="18">
        <f t="shared" si="149"/>
        <v>0.12059790388093186</v>
      </c>
    </row>
    <row r="3145" spans="1:18" ht="18" customHeight="1" x14ac:dyDescent="0.2">
      <c r="A3145" s="16" t="str">
        <f>'Limiting Factor Scores'!A295</f>
        <v>UGR19</v>
      </c>
      <c r="B3145" s="16" t="str">
        <f>'Limiting Factor Scores'!B295</f>
        <v>Upper Grande Ronde</v>
      </c>
      <c r="C3145" s="16" t="str">
        <f>'Limiting Factor Scores'!C295</f>
        <v>Non-Native Species Interactions and Competition</v>
      </c>
      <c r="D3145" s="18">
        <f>'Limiting Factor Scores'!D295</f>
        <v>0.77780000000000005</v>
      </c>
      <c r="E3145" s="19">
        <f>'Limiting Factor Scores'!E295</f>
        <v>1</v>
      </c>
      <c r="F3145" s="18">
        <f>'Limiting Factor Scores'!F295</f>
        <v>0.1</v>
      </c>
      <c r="G3145" s="18">
        <f>'Limiting Factor Scores'!G295</f>
        <v>0.31278671425238003</v>
      </c>
      <c r="H3145" s="18">
        <f>'Limiting Factor Scores'!H295</f>
        <v>0.11033648570795221</v>
      </c>
      <c r="I3145" s="17">
        <f>LFAT!A16</f>
        <v>1</v>
      </c>
      <c r="J3145" s="16" t="str">
        <f>LFAT!B16</f>
        <v>Protect Land (Easement and Acquisition)</v>
      </c>
      <c r="K3145" s="16" t="str">
        <f>LFAT!D16</f>
        <v>I</v>
      </c>
      <c r="L3145" s="19">
        <f>LFAT!F16</f>
        <v>0.5</v>
      </c>
      <c r="M3145" s="16" t="str">
        <f>LFAT!G16</f>
        <v>R</v>
      </c>
      <c r="N3145" s="19">
        <f>LFAT!I16</f>
        <v>0.1</v>
      </c>
      <c r="O3145" s="18">
        <f>LFAT!J16</f>
        <v>0.05</v>
      </c>
      <c r="P3145" s="18">
        <f t="shared" si="147"/>
        <v>5.000000000000001E-3</v>
      </c>
      <c r="Q3145" s="18">
        <f t="shared" si="148"/>
        <v>1.5639335712619003E-2</v>
      </c>
      <c r="R3145" s="18">
        <f t="shared" si="149"/>
        <v>5.516824285397611E-3</v>
      </c>
    </row>
    <row r="3146" spans="1:18" ht="18" customHeight="1" x14ac:dyDescent="0.2">
      <c r="A3146" s="16" t="str">
        <f>'Limiting Factor Scores'!A296</f>
        <v>UGR19</v>
      </c>
      <c r="B3146" s="16" t="str">
        <f>'Limiting Factor Scores'!B296</f>
        <v>Upper Grande Ronde</v>
      </c>
      <c r="C3146" s="16" t="str">
        <f>'Limiting Factor Scores'!C296</f>
        <v>Predation</v>
      </c>
      <c r="D3146" s="18">
        <f>'Limiting Factor Scores'!D296</f>
        <v>0.77780000000000005</v>
      </c>
      <c r="E3146" s="19">
        <f>'Limiting Factor Scores'!E296</f>
        <v>1.26</v>
      </c>
      <c r="F3146" s="18">
        <f>'Limiting Factor Scores'!F296</f>
        <v>0.1585</v>
      </c>
      <c r="G3146" s="18">
        <f>'Limiting Factor Scores'!G296</f>
        <v>0.66219669733658504</v>
      </c>
      <c r="H3146" s="18">
        <f>'Limiting Factor Scores'!H296</f>
        <v>0.2024631178759467</v>
      </c>
      <c r="I3146" s="17">
        <f>LFAT!A14</f>
        <v>1</v>
      </c>
      <c r="J3146" s="16" t="str">
        <f>LFAT!B14</f>
        <v>Protect Land (Easement and Acquisition)</v>
      </c>
      <c r="K3146" s="16" t="str">
        <f>LFAT!D14</f>
        <v>I</v>
      </c>
      <c r="L3146" s="19">
        <f>LFAT!F14</f>
        <v>0.5</v>
      </c>
      <c r="M3146" s="16" t="str">
        <f>LFAT!G14</f>
        <v>R</v>
      </c>
      <c r="N3146" s="19">
        <f>LFAT!I14</f>
        <v>0.1</v>
      </c>
      <c r="O3146" s="18">
        <f>LFAT!J14</f>
        <v>0.05</v>
      </c>
      <c r="P3146" s="18">
        <f t="shared" si="147"/>
        <v>7.9249999999999998E-3</v>
      </c>
      <c r="Q3146" s="18">
        <f t="shared" si="148"/>
        <v>3.3109834866829252E-2</v>
      </c>
      <c r="R3146" s="18">
        <f t="shared" si="149"/>
        <v>1.0123155893797336E-2</v>
      </c>
    </row>
    <row r="3147" spans="1:18" ht="18" customHeight="1" x14ac:dyDescent="0.2">
      <c r="A3147" s="16" t="str">
        <f>'Limiting Factor Scores'!A297</f>
        <v>UGR19</v>
      </c>
      <c r="B3147" s="16" t="str">
        <f>'Limiting Factor Scores'!B297</f>
        <v>Upper Grande Ronde</v>
      </c>
      <c r="C3147" s="16" t="str">
        <f>'Limiting Factor Scores'!C297</f>
        <v>Riparian Condition</v>
      </c>
      <c r="D3147" s="18">
        <f>'Limiting Factor Scores'!D297</f>
        <v>0.77780000000000005</v>
      </c>
      <c r="E3147" s="19">
        <f>'Limiting Factor Scores'!E297</f>
        <v>2.86</v>
      </c>
      <c r="F3147" s="18">
        <f>'Limiting Factor Scores'!F297</f>
        <v>0.51849999999999996</v>
      </c>
      <c r="G3147" s="18">
        <f>'Limiting Factor Scores'!G297</f>
        <v>2.5032742982028195</v>
      </c>
      <c r="H3147" s="18">
        <f>'Limiting Factor Scores'!H297</f>
        <v>0.80827817640657806</v>
      </c>
      <c r="I3147" s="17">
        <f>LFAT!A3</f>
        <v>1</v>
      </c>
      <c r="J3147" s="16" t="str">
        <f>LFAT!B3</f>
        <v>Protect Land (Easement and Acquisition)</v>
      </c>
      <c r="K3147" s="16" t="str">
        <f>LFAT!D3</f>
        <v>I</v>
      </c>
      <c r="L3147" s="19">
        <f>LFAT!F3</f>
        <v>0.5</v>
      </c>
      <c r="M3147" s="16" t="str">
        <f>LFAT!G3</f>
        <v>C</v>
      </c>
      <c r="N3147" s="19">
        <f>LFAT!I3</f>
        <v>1</v>
      </c>
      <c r="O3147" s="18">
        <f>LFAT!J3</f>
        <v>0.5</v>
      </c>
      <c r="P3147" s="18">
        <f t="shared" si="147"/>
        <v>0.25924999999999998</v>
      </c>
      <c r="Q3147" s="18">
        <f t="shared" si="148"/>
        <v>1.2516371491014098</v>
      </c>
      <c r="R3147" s="18">
        <f t="shared" si="149"/>
        <v>0.40413908820328903</v>
      </c>
    </row>
    <row r="3148" spans="1:18" ht="18" customHeight="1" x14ac:dyDescent="0.2">
      <c r="A3148" s="16" t="str">
        <f>'Limiting Factor Scores'!A298</f>
        <v>UGR19</v>
      </c>
      <c r="B3148" s="16" t="str">
        <f>'Limiting Factor Scores'!B298</f>
        <v>Upper Grande Ronde</v>
      </c>
      <c r="C3148" s="16" t="str">
        <f>'Limiting Factor Scores'!C298</f>
        <v>Side Channel and Wetland Habitat</v>
      </c>
      <c r="D3148" s="18">
        <f>'Limiting Factor Scores'!D298</f>
        <v>0.77780000000000005</v>
      </c>
      <c r="E3148" s="19">
        <f>'Limiting Factor Scores'!E298</f>
        <v>2.2999999999999998</v>
      </c>
      <c r="F3148" s="18">
        <f>'Limiting Factor Scores'!F298</f>
        <v>0.39250000000000002</v>
      </c>
      <c r="G3148" s="18">
        <f>'Limiting Factor Scores'!G298</f>
        <v>2.3463448137623661</v>
      </c>
      <c r="H3148" s="18">
        <f>'Limiting Factor Scores'!H298</f>
        <v>0.68388537219141599</v>
      </c>
      <c r="I3148" s="17">
        <f>LFAT!A5</f>
        <v>1</v>
      </c>
      <c r="J3148" s="16" t="str">
        <f>LFAT!B5</f>
        <v>Protect Land (Easement and Acquisition)</v>
      </c>
      <c r="K3148" s="16" t="str">
        <f>LFAT!D5</f>
        <v>I</v>
      </c>
      <c r="L3148" s="19">
        <f>LFAT!F5</f>
        <v>0.5</v>
      </c>
      <c r="M3148" s="16" t="str">
        <f>LFAT!G5</f>
        <v>CD</v>
      </c>
      <c r="N3148" s="19">
        <f>LFAT!I5</f>
        <v>0.5</v>
      </c>
      <c r="O3148" s="18">
        <f>LFAT!J5</f>
        <v>0.25</v>
      </c>
      <c r="P3148" s="18">
        <f t="shared" si="147"/>
        <v>9.8125000000000004E-2</v>
      </c>
      <c r="Q3148" s="18">
        <f t="shared" si="148"/>
        <v>0.58658620344059154</v>
      </c>
      <c r="R3148" s="18">
        <f t="shared" si="149"/>
        <v>0.170971343047854</v>
      </c>
    </row>
    <row r="3149" spans="1:18" ht="18" customHeight="1" x14ac:dyDescent="0.2">
      <c r="A3149" s="16" t="str">
        <f>'Limiting Factor Scores'!A299</f>
        <v>UGR19</v>
      </c>
      <c r="B3149" s="16" t="str">
        <f>'Limiting Factor Scores'!B299</f>
        <v>Upper Grande Ronde</v>
      </c>
      <c r="C3149" s="16" t="str">
        <f>'Limiting Factor Scores'!C299</f>
        <v>Summer Water Temperature</v>
      </c>
      <c r="D3149" s="18">
        <f>'Limiting Factor Scores'!D299</f>
        <v>0.77780000000000005</v>
      </c>
      <c r="E3149" s="19">
        <f>'Limiting Factor Scores'!E299</f>
        <v>2.62</v>
      </c>
      <c r="F3149" s="18">
        <f>'Limiting Factor Scores'!F299</f>
        <v>0.46450000000000002</v>
      </c>
      <c r="G3149" s="18">
        <f>'Limiting Factor Scores'!G299</f>
        <v>2.4051464942341019</v>
      </c>
      <c r="H3149" s="18">
        <f>'Limiting Factor Scores'!H299</f>
        <v>0.75266633745852551</v>
      </c>
      <c r="I3149" s="17">
        <f>LFAT!A11</f>
        <v>1</v>
      </c>
      <c r="J3149" s="16" t="str">
        <f>LFAT!B11</f>
        <v>Protect Land (Easement and Acquisition)</v>
      </c>
      <c r="K3149" s="16" t="str">
        <f>LFAT!D11</f>
        <v>I</v>
      </c>
      <c r="L3149" s="19">
        <f>LFAT!F11</f>
        <v>0.5</v>
      </c>
      <c r="M3149" s="16" t="str">
        <f>LFAT!G11</f>
        <v>R</v>
      </c>
      <c r="N3149" s="19">
        <f>LFAT!I11</f>
        <v>0.1</v>
      </c>
      <c r="O3149" s="18">
        <f>LFAT!J11</f>
        <v>0.05</v>
      </c>
      <c r="P3149" s="18">
        <f t="shared" si="147"/>
        <v>2.3225000000000003E-2</v>
      </c>
      <c r="Q3149" s="18">
        <f t="shared" si="148"/>
        <v>0.1202573247117051</v>
      </c>
      <c r="R3149" s="18">
        <f t="shared" si="149"/>
        <v>3.763331687292628E-2</v>
      </c>
    </row>
    <row r="3150" spans="1:18" ht="18" customHeight="1" x14ac:dyDescent="0.2">
      <c r="A3150" s="16" t="str">
        <f>'Limiting Factor Scores'!A300</f>
        <v>UGR19</v>
      </c>
      <c r="B3150" s="16" t="str">
        <f>'Limiting Factor Scores'!B300</f>
        <v>Upper Grande Ronde</v>
      </c>
      <c r="C3150" s="16" t="str">
        <f>'Limiting Factor Scores'!C300</f>
        <v>Water Quality</v>
      </c>
      <c r="D3150" s="18">
        <f>'Limiting Factor Scores'!D300</f>
        <v>0.77780000000000005</v>
      </c>
      <c r="E3150" s="19">
        <f>'Limiting Factor Scores'!E300</f>
        <v>1.59</v>
      </c>
      <c r="F3150" s="18">
        <f>'Limiting Factor Scores'!F300</f>
        <v>0.23275000000000001</v>
      </c>
      <c r="G3150" s="18">
        <f>'Limiting Factor Scores'!G300</f>
        <v>1.0538703877844806</v>
      </c>
      <c r="H3150" s="18">
        <f>'Limiting Factor Scores'!H300</f>
        <v>0.29253631635491317</v>
      </c>
      <c r="I3150" s="17">
        <f>LFAT!A13</f>
        <v>1</v>
      </c>
      <c r="J3150" s="16" t="str">
        <f>LFAT!B13</f>
        <v>Protect Land (Easement and Acquisition)</v>
      </c>
      <c r="K3150" s="16" t="str">
        <f>LFAT!D13</f>
        <v>I</v>
      </c>
      <c r="L3150" s="19">
        <f>LFAT!F13</f>
        <v>0.5</v>
      </c>
      <c r="M3150" s="16" t="str">
        <f>LFAT!G13</f>
        <v>CD</v>
      </c>
      <c r="N3150" s="19">
        <f>LFAT!I13</f>
        <v>0.5</v>
      </c>
      <c r="O3150" s="18">
        <f>LFAT!J13</f>
        <v>0.25</v>
      </c>
      <c r="P3150" s="18">
        <f t="shared" si="147"/>
        <v>5.8187500000000003E-2</v>
      </c>
      <c r="Q3150" s="18">
        <f t="shared" si="148"/>
        <v>0.26346759694612015</v>
      </c>
      <c r="R3150" s="18">
        <f t="shared" si="149"/>
        <v>7.3134079088728293E-2</v>
      </c>
    </row>
    <row r="3151" spans="1:18" ht="18" customHeight="1" x14ac:dyDescent="0.2">
      <c r="A3151" s="16" t="str">
        <f>'Limiting Factor Scores'!A301</f>
        <v>UGR19</v>
      </c>
      <c r="B3151" s="16" t="str">
        <f>'Limiting Factor Scores'!B301</f>
        <v>Upper Grande Ronde</v>
      </c>
      <c r="C3151" s="16" t="str">
        <f>'Limiting Factor Scores'!C301</f>
        <v>Winter Water Temperature</v>
      </c>
      <c r="D3151" s="18">
        <f>'Limiting Factor Scores'!D301</f>
        <v>0.77780000000000005</v>
      </c>
      <c r="E3151" s="19">
        <f>'Limiting Factor Scores'!E301</f>
        <v>1.59</v>
      </c>
      <c r="F3151" s="18">
        <f>'Limiting Factor Scores'!F301</f>
        <v>0.23275000000000001</v>
      </c>
      <c r="G3151" s="18">
        <f>'Limiting Factor Scores'!G301</f>
        <v>0.86766506752586203</v>
      </c>
      <c r="H3151" s="18">
        <f>'Limiting Factor Scores'!H301</f>
        <v>0.23632558532922393</v>
      </c>
      <c r="I3151" s="17">
        <f>LFAT!A12</f>
        <v>1</v>
      </c>
      <c r="J3151" s="16" t="str">
        <f>LFAT!B12</f>
        <v>Protect Land (Easement and Acquisition)</v>
      </c>
      <c r="K3151" s="16" t="str">
        <f>LFAT!D12</f>
        <v>I</v>
      </c>
      <c r="L3151" s="19">
        <f>LFAT!F12</f>
        <v>0.5</v>
      </c>
      <c r="M3151" s="16" t="str">
        <f>LFAT!G12</f>
        <v>R</v>
      </c>
      <c r="N3151" s="19">
        <f>LFAT!I12</f>
        <v>0.1</v>
      </c>
      <c r="O3151" s="18">
        <f>LFAT!J12</f>
        <v>0.05</v>
      </c>
      <c r="P3151" s="18">
        <f t="shared" si="147"/>
        <v>1.1637500000000002E-2</v>
      </c>
      <c r="Q3151" s="18">
        <f t="shared" si="148"/>
        <v>4.3383253376293104E-2</v>
      </c>
      <c r="R3151" s="18">
        <f t="shared" si="149"/>
        <v>1.1816279266461198E-2</v>
      </c>
    </row>
    <row r="3152" spans="1:18" ht="18" customHeight="1" x14ac:dyDescent="0.2">
      <c r="A3152" s="16" t="str">
        <f>'Limiting Factor Scores'!A287</f>
        <v>UGR19</v>
      </c>
      <c r="B3152" s="16" t="str">
        <f>'Limiting Factor Scores'!B287</f>
        <v>Upper Grande Ronde</v>
      </c>
      <c r="C3152" s="16" t="str">
        <f>'Limiting Factor Scores'!C287</f>
        <v>Altered Flow Timing</v>
      </c>
      <c r="D3152" s="18">
        <f>'Limiting Factor Scores'!D287</f>
        <v>0.77780000000000005</v>
      </c>
      <c r="E3152" s="19">
        <f>'Limiting Factor Scores'!E287</f>
        <v>1.44</v>
      </c>
      <c r="F3152" s="18">
        <f>'Limiting Factor Scores'!F287</f>
        <v>0.19900000000000001</v>
      </c>
      <c r="G3152" s="18">
        <f>'Limiting Factor Scores'!G287</f>
        <v>0.81150096287925455</v>
      </c>
      <c r="H3152" s="18">
        <f>'Limiting Factor Scores'!H287</f>
        <v>0.22583828571145081</v>
      </c>
      <c r="I3152" s="17">
        <f>LFAT!A23</f>
        <v>2</v>
      </c>
      <c r="J3152" s="16" t="str">
        <f>LFAT!B23</f>
        <v>Instream Complexity Improvement</v>
      </c>
      <c r="K3152" s="16" t="str">
        <f>LFAT!D23</f>
        <v>N</v>
      </c>
      <c r="L3152" s="19">
        <f>LFAT!F23</f>
        <v>0.1</v>
      </c>
      <c r="M3152" s="16" t="str">
        <f>LFAT!G23</f>
        <v>CD</v>
      </c>
      <c r="N3152" s="19">
        <f>LFAT!I23</f>
        <v>0.5</v>
      </c>
      <c r="O3152" s="18">
        <f>LFAT!J23</f>
        <v>0.05</v>
      </c>
      <c r="P3152" s="18">
        <f t="shared" si="147"/>
        <v>9.9500000000000005E-3</v>
      </c>
      <c r="Q3152" s="18">
        <f t="shared" si="148"/>
        <v>4.0575048143962733E-2</v>
      </c>
      <c r="R3152" s="18">
        <f t="shared" si="149"/>
        <v>1.1291914285572541E-2</v>
      </c>
    </row>
    <row r="3153" spans="1:18" ht="18" customHeight="1" x14ac:dyDescent="0.2">
      <c r="A3153" s="16" t="str">
        <f>'Limiting Factor Scores'!A288</f>
        <v>UGR19</v>
      </c>
      <c r="B3153" s="16" t="str">
        <f>'Limiting Factor Scores'!B288</f>
        <v>Upper Grande Ronde</v>
      </c>
      <c r="C3153" s="16" t="str">
        <f>'Limiting Factor Scores'!C288</f>
        <v>Altered Primary Productivity</v>
      </c>
      <c r="D3153" s="18">
        <f>'Limiting Factor Scores'!D288</f>
        <v>0.77780000000000005</v>
      </c>
      <c r="E3153" s="19">
        <f>'Limiting Factor Scores'!E288</f>
        <v>3.42</v>
      </c>
      <c r="F3153" s="18">
        <f>'Limiting Factor Scores'!F288</f>
        <v>0.64449999999999996</v>
      </c>
      <c r="G3153" s="18">
        <f>'Limiting Factor Scores'!G288</f>
        <v>1.8225548489276486</v>
      </c>
      <c r="H3153" s="18">
        <f>'Limiting Factor Scores'!H288</f>
        <v>0.52195249571826874</v>
      </c>
      <c r="I3153" s="17">
        <f>LFAT!A30</f>
        <v>2</v>
      </c>
      <c r="J3153" s="16" t="str">
        <f>LFAT!B30</f>
        <v>Instream Complexity Improvement</v>
      </c>
      <c r="K3153" s="16" t="str">
        <f>LFAT!D30</f>
        <v>N</v>
      </c>
      <c r="L3153" s="19">
        <f>LFAT!F30</f>
        <v>0.1</v>
      </c>
      <c r="M3153" s="16" t="str">
        <f>LFAT!G30</f>
        <v>R</v>
      </c>
      <c r="N3153" s="19">
        <f>LFAT!I30</f>
        <v>0.1</v>
      </c>
      <c r="O3153" s="18">
        <f>LFAT!J30</f>
        <v>0.01</v>
      </c>
      <c r="P3153" s="18">
        <f t="shared" si="147"/>
        <v>6.4449999999999993E-3</v>
      </c>
      <c r="Q3153" s="18">
        <f t="shared" si="148"/>
        <v>1.8225548489276485E-2</v>
      </c>
      <c r="R3153" s="18">
        <f t="shared" si="149"/>
        <v>5.2195249571826878E-3</v>
      </c>
    </row>
    <row r="3154" spans="1:18" ht="18" customHeight="1" x14ac:dyDescent="0.2">
      <c r="A3154" s="16" t="str">
        <f>'Limiting Factor Scores'!A289</f>
        <v>UGR19</v>
      </c>
      <c r="B3154" s="16" t="str">
        <f>'Limiting Factor Scores'!B289</f>
        <v>Upper Grande Ronde</v>
      </c>
      <c r="C3154" s="16" t="str">
        <f>'Limiting Factor Scores'!C289</f>
        <v>Anthropogenic Barriers</v>
      </c>
      <c r="D3154" s="18">
        <f>'Limiting Factor Scores'!D289</f>
        <v>0.77780000000000005</v>
      </c>
      <c r="E3154" s="19">
        <f>'Limiting Factor Scores'!E289</f>
        <v>3.63</v>
      </c>
      <c r="F3154" s="18">
        <f>'Limiting Factor Scores'!F289</f>
        <v>0.69174999999999998</v>
      </c>
      <c r="G3154" s="18">
        <f>'Limiting Factor Scores'!G289</f>
        <v>2.8554718597422366</v>
      </c>
      <c r="H3154" s="18">
        <f>'Limiting Factor Scores'!H289</f>
        <v>0.90437367157537285</v>
      </c>
      <c r="I3154" s="17">
        <f>LFAT!A17</f>
        <v>2</v>
      </c>
      <c r="J3154" s="16" t="str">
        <f>LFAT!B17</f>
        <v>Instream Complexity Improvement</v>
      </c>
      <c r="K3154" s="16" t="str">
        <f>LFAT!D17</f>
        <v>N</v>
      </c>
      <c r="L3154" s="19">
        <f>LFAT!F17</f>
        <v>0.1</v>
      </c>
      <c r="M3154" s="16" t="str">
        <f>LFAT!G17</f>
        <v>R</v>
      </c>
      <c r="N3154" s="19">
        <f>LFAT!I17</f>
        <v>0.1</v>
      </c>
      <c r="O3154" s="18">
        <f>LFAT!J17</f>
        <v>0.01</v>
      </c>
      <c r="P3154" s="18">
        <f t="shared" si="147"/>
        <v>6.9175E-3</v>
      </c>
      <c r="Q3154" s="18">
        <f t="shared" si="148"/>
        <v>2.8554718597422368E-2</v>
      </c>
      <c r="R3154" s="18">
        <f t="shared" si="149"/>
        <v>9.043736715753729E-3</v>
      </c>
    </row>
    <row r="3155" spans="1:18" ht="18" customHeight="1" x14ac:dyDescent="0.2">
      <c r="A3155" s="16" t="str">
        <f>'Limiting Factor Scores'!A290</f>
        <v>UGR19</v>
      </c>
      <c r="B3155" s="16" t="str">
        <f>'Limiting Factor Scores'!B290</f>
        <v>Upper Grande Ronde</v>
      </c>
      <c r="C3155" s="16" t="str">
        <f>'Limiting Factor Scores'!C290</f>
        <v>Channel and Habitat Structure</v>
      </c>
      <c r="D3155" s="18">
        <f>'Limiting Factor Scores'!D290</f>
        <v>0.77780000000000005</v>
      </c>
      <c r="E3155" s="19">
        <f>'Limiting Factor Scores'!E290</f>
        <v>2.35</v>
      </c>
      <c r="F3155" s="18">
        <f>'Limiting Factor Scores'!F290</f>
        <v>0.40375</v>
      </c>
      <c r="G3155" s="18">
        <f>'Limiting Factor Scores'!G290</f>
        <v>2.7366059638819533</v>
      </c>
      <c r="H3155" s="18">
        <f>'Limiting Factor Scores'!H290</f>
        <v>0.82845137752325981</v>
      </c>
      <c r="I3155" s="17">
        <f>LFAT!A21</f>
        <v>2</v>
      </c>
      <c r="J3155" s="16" t="str">
        <f>LFAT!B21</f>
        <v>Instream Complexity Improvement</v>
      </c>
      <c r="K3155" s="16" t="str">
        <f>LFAT!D21</f>
        <v>D</v>
      </c>
      <c r="L3155" s="19">
        <f>LFAT!F21</f>
        <v>1</v>
      </c>
      <c r="M3155" s="16" t="str">
        <f>LFAT!G21</f>
        <v>C</v>
      </c>
      <c r="N3155" s="19">
        <f>LFAT!I21</f>
        <v>1</v>
      </c>
      <c r="O3155" s="18">
        <f>LFAT!J21</f>
        <v>1</v>
      </c>
      <c r="P3155" s="18">
        <f t="shared" si="147"/>
        <v>0.40375</v>
      </c>
      <c r="Q3155" s="18">
        <f t="shared" si="148"/>
        <v>2.7366059638819533</v>
      </c>
      <c r="R3155" s="18">
        <f t="shared" si="149"/>
        <v>0.82845137752325981</v>
      </c>
    </row>
    <row r="3156" spans="1:18" ht="18" customHeight="1" x14ac:dyDescent="0.2">
      <c r="A3156" s="16" t="str">
        <f>'Limiting Factor Scores'!A291</f>
        <v>UGR19</v>
      </c>
      <c r="B3156" s="16" t="str">
        <f>'Limiting Factor Scores'!B291</f>
        <v>Upper Grande Ronde</v>
      </c>
      <c r="C3156" s="16" t="str">
        <f>'Limiting Factor Scores'!C291</f>
        <v>Decreased Sediment Quantity</v>
      </c>
      <c r="D3156" s="18">
        <f>'Limiting Factor Scores'!D291</f>
        <v>0.77780000000000005</v>
      </c>
      <c r="E3156" s="19">
        <f>'Limiting Factor Scores'!E291</f>
        <v>2.99</v>
      </c>
      <c r="F3156" s="18">
        <f>'Limiting Factor Scores'!F291</f>
        <v>0.54774999999999996</v>
      </c>
      <c r="G3156" s="18">
        <f>'Limiting Factor Scores'!G291</f>
        <v>2.2062783126825889</v>
      </c>
      <c r="H3156" s="18">
        <f>'Limiting Factor Scores'!H291</f>
        <v>0.65722748583881363</v>
      </c>
      <c r="I3156" s="17">
        <f>LFAT!A24</f>
        <v>2</v>
      </c>
      <c r="J3156" s="16" t="str">
        <f>LFAT!B24</f>
        <v>Instream Complexity Improvement</v>
      </c>
      <c r="K3156" s="16" t="str">
        <f>LFAT!D24</f>
        <v>I</v>
      </c>
      <c r="L3156" s="19">
        <f>LFAT!F24</f>
        <v>0.5</v>
      </c>
      <c r="M3156" s="16" t="str">
        <f>LFAT!G24</f>
        <v>CD</v>
      </c>
      <c r="N3156" s="19">
        <f>LFAT!I24</f>
        <v>0.5</v>
      </c>
      <c r="O3156" s="18">
        <f>LFAT!J24</f>
        <v>0.25</v>
      </c>
      <c r="P3156" s="18">
        <f t="shared" si="147"/>
        <v>0.13693749999999999</v>
      </c>
      <c r="Q3156" s="18">
        <f t="shared" si="148"/>
        <v>0.55156957817064722</v>
      </c>
      <c r="R3156" s="18">
        <f t="shared" si="149"/>
        <v>0.16430687145970341</v>
      </c>
    </row>
    <row r="3157" spans="1:18" ht="18" customHeight="1" x14ac:dyDescent="0.2">
      <c r="A3157" s="16" t="str">
        <f>'Limiting Factor Scores'!A292</f>
        <v>UGR19</v>
      </c>
      <c r="B3157" s="16" t="str">
        <f>'Limiting Factor Scores'!B292</f>
        <v>Upper Grande Ronde</v>
      </c>
      <c r="C3157" s="16" t="str">
        <f>'Limiting Factor Scores'!C292</f>
        <v>Decreased Water Quantity</v>
      </c>
      <c r="D3157" s="18">
        <f>'Limiting Factor Scores'!D292</f>
        <v>0.77780000000000005</v>
      </c>
      <c r="E3157" s="19">
        <f>'Limiting Factor Scores'!E292</f>
        <v>1.82</v>
      </c>
      <c r="F3157" s="18">
        <f>'Limiting Factor Scores'!F292</f>
        <v>0.28449999999999998</v>
      </c>
      <c r="G3157" s="18">
        <f>'Limiting Factor Scores'!G292</f>
        <v>1.6580501495386104</v>
      </c>
      <c r="H3157" s="18">
        <f>'Limiting Factor Scores'!H292</f>
        <v>0.47920652462985042</v>
      </c>
      <c r="I3157" s="17">
        <f>LFAT!A22</f>
        <v>2</v>
      </c>
      <c r="J3157" s="16" t="str">
        <f>LFAT!B22</f>
        <v>Instream Complexity Improvement</v>
      </c>
      <c r="K3157" s="16" t="str">
        <f>LFAT!D22</f>
        <v>N</v>
      </c>
      <c r="L3157" s="19">
        <f>LFAT!F22</f>
        <v>0.1</v>
      </c>
      <c r="M3157" s="16" t="str">
        <f>LFAT!G22</f>
        <v>R</v>
      </c>
      <c r="N3157" s="19">
        <f>LFAT!I22</f>
        <v>0.1</v>
      </c>
      <c r="O3157" s="18">
        <f>LFAT!J22</f>
        <v>0.01</v>
      </c>
      <c r="P3157" s="18">
        <f t="shared" si="147"/>
        <v>2.8449999999999999E-3</v>
      </c>
      <c r="Q3157" s="18">
        <f t="shared" si="148"/>
        <v>1.6580501495386105E-2</v>
      </c>
      <c r="R3157" s="18">
        <f t="shared" si="149"/>
        <v>4.792065246298504E-3</v>
      </c>
    </row>
    <row r="3158" spans="1:18" ht="18" customHeight="1" x14ac:dyDescent="0.2">
      <c r="A3158" s="16" t="str">
        <f>'Limiting Factor Scores'!A293</f>
        <v>UGR19</v>
      </c>
      <c r="B3158" s="16" t="str">
        <f>'Limiting Factor Scores'!B293</f>
        <v>Upper Grande Ronde</v>
      </c>
      <c r="C3158" s="16" t="str">
        <f>'Limiting Factor Scores'!C293</f>
        <v>Floodplain Condition</v>
      </c>
      <c r="D3158" s="18">
        <f>'Limiting Factor Scores'!D293</f>
        <v>0.77780000000000005</v>
      </c>
      <c r="E3158" s="19">
        <f>'Limiting Factor Scores'!E293</f>
        <v>2</v>
      </c>
      <c r="F3158" s="18">
        <f>'Limiting Factor Scores'!F293</f>
        <v>0.32500000000000001</v>
      </c>
      <c r="G3158" s="18">
        <f>'Limiting Factor Scores'!G293</f>
        <v>1.5365716786797652</v>
      </c>
      <c r="H3158" s="18">
        <f>'Limiting Factor Scores'!H293</f>
        <v>0.43627079787808798</v>
      </c>
      <c r="I3158" s="17">
        <f>LFAT!A19</f>
        <v>2</v>
      </c>
      <c r="J3158" s="16" t="str">
        <f>LFAT!B19</f>
        <v>Instream Complexity Improvement</v>
      </c>
      <c r="K3158" s="16" t="str">
        <f>LFAT!D19</f>
        <v>I</v>
      </c>
      <c r="L3158" s="19">
        <f>LFAT!F19</f>
        <v>0.5</v>
      </c>
      <c r="M3158" s="16" t="str">
        <f>LFAT!G19</f>
        <v>C</v>
      </c>
      <c r="N3158" s="19">
        <f>LFAT!I19</f>
        <v>1</v>
      </c>
      <c r="O3158" s="18">
        <f>LFAT!J19</f>
        <v>0.5</v>
      </c>
      <c r="P3158" s="18">
        <f t="shared" si="147"/>
        <v>0.16250000000000001</v>
      </c>
      <c r="Q3158" s="18">
        <f t="shared" si="148"/>
        <v>0.76828583933988259</v>
      </c>
      <c r="R3158" s="18">
        <f t="shared" si="149"/>
        <v>0.21813539893904399</v>
      </c>
    </row>
    <row r="3159" spans="1:18" ht="18" customHeight="1" x14ac:dyDescent="0.2">
      <c r="A3159" s="16" t="str">
        <f>'Limiting Factor Scores'!A294</f>
        <v>UGR19</v>
      </c>
      <c r="B3159" s="16" t="str">
        <f>'Limiting Factor Scores'!B294</f>
        <v>Upper Grande Ronde</v>
      </c>
      <c r="C3159" s="16" t="str">
        <f>'Limiting Factor Scores'!C294</f>
        <v>Increased Sediment Quantity</v>
      </c>
      <c r="D3159" s="18">
        <f>'Limiting Factor Scores'!D294</f>
        <v>0.77780000000000005</v>
      </c>
      <c r="E3159" s="19">
        <f>'Limiting Factor Scores'!E294</f>
        <v>2.86</v>
      </c>
      <c r="F3159" s="18">
        <f>'Limiting Factor Scores'!F294</f>
        <v>0.51849999999999996</v>
      </c>
      <c r="G3159" s="18">
        <f>'Limiting Factor Scores'!G294</f>
        <v>1.4662446689976503</v>
      </c>
      <c r="H3159" s="18">
        <f>'Limiting Factor Scores'!H294</f>
        <v>0.48239161552372745</v>
      </c>
      <c r="I3159" s="17">
        <f>LFAT!A25</f>
        <v>2</v>
      </c>
      <c r="J3159" s="16" t="str">
        <f>LFAT!B25</f>
        <v>Instream Complexity Improvement</v>
      </c>
      <c r="K3159" s="16" t="str">
        <f>LFAT!D25</f>
        <v>I</v>
      </c>
      <c r="L3159" s="19">
        <f>LFAT!F25</f>
        <v>0.5</v>
      </c>
      <c r="M3159" s="16" t="str">
        <f>LFAT!G25</f>
        <v>C</v>
      </c>
      <c r="N3159" s="19">
        <f>LFAT!I25</f>
        <v>1</v>
      </c>
      <c r="O3159" s="18">
        <f>LFAT!J25</f>
        <v>0.5</v>
      </c>
      <c r="P3159" s="18">
        <f t="shared" si="147"/>
        <v>0.25924999999999998</v>
      </c>
      <c r="Q3159" s="18">
        <f t="shared" si="148"/>
        <v>0.73312233449882513</v>
      </c>
      <c r="R3159" s="18">
        <f t="shared" si="149"/>
        <v>0.24119580776186372</v>
      </c>
    </row>
    <row r="3160" spans="1:18" ht="18" customHeight="1" x14ac:dyDescent="0.2">
      <c r="A3160" s="16" t="str">
        <f>'Limiting Factor Scores'!A295</f>
        <v>UGR19</v>
      </c>
      <c r="B3160" s="16" t="str">
        <f>'Limiting Factor Scores'!B295</f>
        <v>Upper Grande Ronde</v>
      </c>
      <c r="C3160" s="16" t="str">
        <f>'Limiting Factor Scores'!C295</f>
        <v>Non-Native Species Interactions and Competition</v>
      </c>
      <c r="D3160" s="18">
        <f>'Limiting Factor Scores'!D295</f>
        <v>0.77780000000000005</v>
      </c>
      <c r="E3160" s="19">
        <f>'Limiting Factor Scores'!E295</f>
        <v>1</v>
      </c>
      <c r="F3160" s="18">
        <f>'Limiting Factor Scores'!F295</f>
        <v>0.1</v>
      </c>
      <c r="G3160" s="18">
        <f>'Limiting Factor Scores'!G295</f>
        <v>0.31278671425238003</v>
      </c>
      <c r="H3160" s="18">
        <f>'Limiting Factor Scores'!H295</f>
        <v>0.11033648570795221</v>
      </c>
      <c r="I3160" s="17">
        <f>LFAT!A31</f>
        <v>2</v>
      </c>
      <c r="J3160" s="16" t="str">
        <f>LFAT!B31</f>
        <v>Instream Complexity Improvement</v>
      </c>
      <c r="K3160" s="16" t="str">
        <f>LFAT!D31</f>
        <v>I</v>
      </c>
      <c r="L3160" s="19">
        <f>LFAT!F31</f>
        <v>0.5</v>
      </c>
      <c r="M3160" s="16" t="str">
        <f>LFAT!G31</f>
        <v>CD</v>
      </c>
      <c r="N3160" s="19">
        <f>LFAT!I31</f>
        <v>0.5</v>
      </c>
      <c r="O3160" s="18">
        <f>LFAT!J31</f>
        <v>0.25</v>
      </c>
      <c r="P3160" s="18">
        <f t="shared" si="147"/>
        <v>2.5000000000000001E-2</v>
      </c>
      <c r="Q3160" s="18">
        <f t="shared" si="148"/>
        <v>7.8196678563095007E-2</v>
      </c>
      <c r="R3160" s="18">
        <f t="shared" si="149"/>
        <v>2.7584121426988052E-2</v>
      </c>
    </row>
    <row r="3161" spans="1:18" ht="18" customHeight="1" x14ac:dyDescent="0.2">
      <c r="A3161" s="16" t="str">
        <f>'Limiting Factor Scores'!A296</f>
        <v>UGR19</v>
      </c>
      <c r="B3161" s="16" t="str">
        <f>'Limiting Factor Scores'!B296</f>
        <v>Upper Grande Ronde</v>
      </c>
      <c r="C3161" s="16" t="str">
        <f>'Limiting Factor Scores'!C296</f>
        <v>Predation</v>
      </c>
      <c r="D3161" s="18">
        <f>'Limiting Factor Scores'!D296</f>
        <v>0.77780000000000005</v>
      </c>
      <c r="E3161" s="19">
        <f>'Limiting Factor Scores'!E296</f>
        <v>1.26</v>
      </c>
      <c r="F3161" s="18">
        <f>'Limiting Factor Scores'!F296</f>
        <v>0.1585</v>
      </c>
      <c r="G3161" s="18">
        <f>'Limiting Factor Scores'!G296</f>
        <v>0.66219669733658504</v>
      </c>
      <c r="H3161" s="18">
        <f>'Limiting Factor Scores'!H296</f>
        <v>0.2024631178759467</v>
      </c>
      <c r="I3161" s="17">
        <f>LFAT!A29</f>
        <v>2</v>
      </c>
      <c r="J3161" s="16" t="str">
        <f>LFAT!B29</f>
        <v>Instream Complexity Improvement</v>
      </c>
      <c r="K3161" s="16" t="str">
        <f>LFAT!D29</f>
        <v>I</v>
      </c>
      <c r="L3161" s="19">
        <f>LFAT!F29</f>
        <v>0.5</v>
      </c>
      <c r="M3161" s="16" t="str">
        <f>LFAT!G29</f>
        <v>CD</v>
      </c>
      <c r="N3161" s="19">
        <f>LFAT!I29</f>
        <v>0.5</v>
      </c>
      <c r="O3161" s="18">
        <f>LFAT!J29</f>
        <v>0.25</v>
      </c>
      <c r="P3161" s="18">
        <f t="shared" si="147"/>
        <v>3.9625E-2</v>
      </c>
      <c r="Q3161" s="18">
        <f t="shared" si="148"/>
        <v>0.16554917433414626</v>
      </c>
      <c r="R3161" s="18">
        <f t="shared" si="149"/>
        <v>5.0615779468986676E-2</v>
      </c>
    </row>
    <row r="3162" spans="1:18" ht="18" customHeight="1" x14ac:dyDescent="0.2">
      <c r="A3162" s="16" t="str">
        <f>'Limiting Factor Scores'!A297</f>
        <v>UGR19</v>
      </c>
      <c r="B3162" s="16" t="str">
        <f>'Limiting Factor Scores'!B297</f>
        <v>Upper Grande Ronde</v>
      </c>
      <c r="C3162" s="16" t="str">
        <f>'Limiting Factor Scores'!C297</f>
        <v>Riparian Condition</v>
      </c>
      <c r="D3162" s="18">
        <f>'Limiting Factor Scores'!D297</f>
        <v>0.77780000000000005</v>
      </c>
      <c r="E3162" s="19">
        <f>'Limiting Factor Scores'!E297</f>
        <v>2.86</v>
      </c>
      <c r="F3162" s="18">
        <f>'Limiting Factor Scores'!F297</f>
        <v>0.51849999999999996</v>
      </c>
      <c r="G3162" s="18">
        <f>'Limiting Factor Scores'!G297</f>
        <v>2.5032742982028195</v>
      </c>
      <c r="H3162" s="18">
        <f>'Limiting Factor Scores'!H297</f>
        <v>0.80827817640657806</v>
      </c>
      <c r="I3162" s="17">
        <f>LFAT!A18</f>
        <v>2</v>
      </c>
      <c r="J3162" s="16" t="str">
        <f>LFAT!B18</f>
        <v>Instream Complexity Improvement</v>
      </c>
      <c r="K3162" s="16" t="str">
        <f>LFAT!D18</f>
        <v>I</v>
      </c>
      <c r="L3162" s="19">
        <f>LFAT!F18</f>
        <v>0.5</v>
      </c>
      <c r="M3162" s="16" t="str">
        <f>LFAT!G18</f>
        <v>CD</v>
      </c>
      <c r="N3162" s="19">
        <f>LFAT!I18</f>
        <v>0.5</v>
      </c>
      <c r="O3162" s="18">
        <f>LFAT!J18</f>
        <v>0.25</v>
      </c>
      <c r="P3162" s="18">
        <f t="shared" si="147"/>
        <v>0.12962499999999999</v>
      </c>
      <c r="Q3162" s="18">
        <f t="shared" si="148"/>
        <v>0.62581857455070489</v>
      </c>
      <c r="R3162" s="18">
        <f t="shared" si="149"/>
        <v>0.20206954410164452</v>
      </c>
    </row>
    <row r="3163" spans="1:18" ht="18" customHeight="1" x14ac:dyDescent="0.2">
      <c r="A3163" s="16" t="str">
        <f>'Limiting Factor Scores'!A298</f>
        <v>UGR19</v>
      </c>
      <c r="B3163" s="16" t="str">
        <f>'Limiting Factor Scores'!B298</f>
        <v>Upper Grande Ronde</v>
      </c>
      <c r="C3163" s="16" t="str">
        <f>'Limiting Factor Scores'!C298</f>
        <v>Side Channel and Wetland Habitat</v>
      </c>
      <c r="D3163" s="18">
        <f>'Limiting Factor Scores'!D298</f>
        <v>0.77780000000000005</v>
      </c>
      <c r="E3163" s="19">
        <f>'Limiting Factor Scores'!E298</f>
        <v>2.2999999999999998</v>
      </c>
      <c r="F3163" s="18">
        <f>'Limiting Factor Scores'!F298</f>
        <v>0.39250000000000002</v>
      </c>
      <c r="G3163" s="18">
        <f>'Limiting Factor Scores'!G298</f>
        <v>2.3463448137623661</v>
      </c>
      <c r="H3163" s="18">
        <f>'Limiting Factor Scores'!H298</f>
        <v>0.68388537219141599</v>
      </c>
      <c r="I3163" s="17">
        <f>LFAT!A20</f>
        <v>2</v>
      </c>
      <c r="J3163" s="16" t="str">
        <f>LFAT!B20</f>
        <v>Instream Complexity Improvement</v>
      </c>
      <c r="K3163" s="16" t="str">
        <f>LFAT!D20</f>
        <v>D</v>
      </c>
      <c r="L3163" s="19">
        <f>LFAT!F20</f>
        <v>1</v>
      </c>
      <c r="M3163" s="16" t="str">
        <f>LFAT!G20</f>
        <v>C</v>
      </c>
      <c r="N3163" s="19">
        <f>LFAT!I20</f>
        <v>1</v>
      </c>
      <c r="O3163" s="18">
        <f>LFAT!J20</f>
        <v>1</v>
      </c>
      <c r="P3163" s="18">
        <f t="shared" si="147"/>
        <v>0.39250000000000002</v>
      </c>
      <c r="Q3163" s="18">
        <f t="shared" si="148"/>
        <v>2.3463448137623661</v>
      </c>
      <c r="R3163" s="18">
        <f t="shared" si="149"/>
        <v>0.68388537219141599</v>
      </c>
    </row>
    <row r="3164" spans="1:18" ht="18" customHeight="1" x14ac:dyDescent="0.2">
      <c r="A3164" s="16" t="str">
        <f>'Limiting Factor Scores'!A299</f>
        <v>UGR19</v>
      </c>
      <c r="B3164" s="16" t="str">
        <f>'Limiting Factor Scores'!B299</f>
        <v>Upper Grande Ronde</v>
      </c>
      <c r="C3164" s="16" t="str">
        <f>'Limiting Factor Scores'!C299</f>
        <v>Summer Water Temperature</v>
      </c>
      <c r="D3164" s="18">
        <f>'Limiting Factor Scores'!D299</f>
        <v>0.77780000000000005</v>
      </c>
      <c r="E3164" s="19">
        <f>'Limiting Factor Scores'!E299</f>
        <v>2.62</v>
      </c>
      <c r="F3164" s="18">
        <f>'Limiting Factor Scores'!F299</f>
        <v>0.46450000000000002</v>
      </c>
      <c r="G3164" s="18">
        <f>'Limiting Factor Scores'!G299</f>
        <v>2.4051464942341019</v>
      </c>
      <c r="H3164" s="18">
        <f>'Limiting Factor Scores'!H299</f>
        <v>0.75266633745852551</v>
      </c>
      <c r="I3164" s="17">
        <f>LFAT!A26</f>
        <v>2</v>
      </c>
      <c r="J3164" s="16" t="str">
        <f>LFAT!B26</f>
        <v>Instream Complexity Improvement</v>
      </c>
      <c r="K3164" s="16" t="str">
        <f>LFAT!D26</f>
        <v>I</v>
      </c>
      <c r="L3164" s="19">
        <f>LFAT!F26</f>
        <v>0.5</v>
      </c>
      <c r="M3164" s="16" t="str">
        <f>LFAT!G26</f>
        <v>CD</v>
      </c>
      <c r="N3164" s="19">
        <f>LFAT!I26</f>
        <v>0.5</v>
      </c>
      <c r="O3164" s="18">
        <f>LFAT!J26</f>
        <v>0.25</v>
      </c>
      <c r="P3164" s="18">
        <f t="shared" si="147"/>
        <v>0.11612500000000001</v>
      </c>
      <c r="Q3164" s="18">
        <f t="shared" si="148"/>
        <v>0.60128662355852547</v>
      </c>
      <c r="R3164" s="18">
        <f t="shared" si="149"/>
        <v>0.18816658436463138</v>
      </c>
    </row>
    <row r="3165" spans="1:18" ht="18" customHeight="1" x14ac:dyDescent="0.2">
      <c r="A3165" s="16" t="str">
        <f>'Limiting Factor Scores'!A300</f>
        <v>UGR19</v>
      </c>
      <c r="B3165" s="16" t="str">
        <f>'Limiting Factor Scores'!B300</f>
        <v>Upper Grande Ronde</v>
      </c>
      <c r="C3165" s="16" t="str">
        <f>'Limiting Factor Scores'!C300</f>
        <v>Water Quality</v>
      </c>
      <c r="D3165" s="18">
        <f>'Limiting Factor Scores'!D300</f>
        <v>0.77780000000000005</v>
      </c>
      <c r="E3165" s="19">
        <f>'Limiting Factor Scores'!E300</f>
        <v>1.59</v>
      </c>
      <c r="F3165" s="18">
        <f>'Limiting Factor Scores'!F300</f>
        <v>0.23275000000000001</v>
      </c>
      <c r="G3165" s="18">
        <f>'Limiting Factor Scores'!G300</f>
        <v>1.0538703877844806</v>
      </c>
      <c r="H3165" s="18">
        <f>'Limiting Factor Scores'!H300</f>
        <v>0.29253631635491317</v>
      </c>
      <c r="I3165" s="17">
        <f>LFAT!A28</f>
        <v>2</v>
      </c>
      <c r="J3165" s="16" t="str">
        <f>LFAT!B28</f>
        <v>Instream Complexity Improvement</v>
      </c>
      <c r="K3165" s="16" t="str">
        <f>LFAT!D28</f>
        <v>N</v>
      </c>
      <c r="L3165" s="19">
        <f>LFAT!F28</f>
        <v>0.1</v>
      </c>
      <c r="M3165" s="16" t="str">
        <f>LFAT!G28</f>
        <v>R</v>
      </c>
      <c r="N3165" s="19">
        <f>LFAT!I28</f>
        <v>0.1</v>
      </c>
      <c r="O3165" s="18">
        <f>LFAT!J28</f>
        <v>0.01</v>
      </c>
      <c r="P3165" s="18">
        <f t="shared" si="147"/>
        <v>2.3275000000000001E-3</v>
      </c>
      <c r="Q3165" s="18">
        <f t="shared" si="148"/>
        <v>1.0538703877844805E-2</v>
      </c>
      <c r="R3165" s="18">
        <f t="shared" si="149"/>
        <v>2.925363163549132E-3</v>
      </c>
    </row>
    <row r="3166" spans="1:18" ht="18" customHeight="1" x14ac:dyDescent="0.2">
      <c r="A3166" s="16" t="str">
        <f>'Limiting Factor Scores'!A301</f>
        <v>UGR19</v>
      </c>
      <c r="B3166" s="16" t="str">
        <f>'Limiting Factor Scores'!B301</f>
        <v>Upper Grande Ronde</v>
      </c>
      <c r="C3166" s="16" t="str">
        <f>'Limiting Factor Scores'!C301</f>
        <v>Winter Water Temperature</v>
      </c>
      <c r="D3166" s="18">
        <f>'Limiting Factor Scores'!D301</f>
        <v>0.77780000000000005</v>
      </c>
      <c r="E3166" s="19">
        <f>'Limiting Factor Scores'!E301</f>
        <v>1.59</v>
      </c>
      <c r="F3166" s="18">
        <f>'Limiting Factor Scores'!F301</f>
        <v>0.23275000000000001</v>
      </c>
      <c r="G3166" s="18">
        <f>'Limiting Factor Scores'!G301</f>
        <v>0.86766506752586203</v>
      </c>
      <c r="H3166" s="18">
        <f>'Limiting Factor Scores'!H301</f>
        <v>0.23632558532922393</v>
      </c>
      <c r="I3166" s="17">
        <f>LFAT!A27</f>
        <v>2</v>
      </c>
      <c r="J3166" s="16" t="str">
        <f>LFAT!B27</f>
        <v>Instream Complexity Improvement</v>
      </c>
      <c r="K3166" s="16" t="str">
        <f>LFAT!D27</f>
        <v>I</v>
      </c>
      <c r="L3166" s="19">
        <f>LFAT!F27</f>
        <v>0.5</v>
      </c>
      <c r="M3166" s="16" t="str">
        <f>LFAT!G27</f>
        <v>CD</v>
      </c>
      <c r="N3166" s="19">
        <f>LFAT!I27</f>
        <v>0.5</v>
      </c>
      <c r="O3166" s="18">
        <f>LFAT!J27</f>
        <v>0.25</v>
      </c>
      <c r="P3166" s="18">
        <f t="shared" si="147"/>
        <v>5.8187500000000003E-2</v>
      </c>
      <c r="Q3166" s="18">
        <f t="shared" si="148"/>
        <v>0.21691626688146551</v>
      </c>
      <c r="R3166" s="18">
        <f t="shared" si="149"/>
        <v>5.9081396332305983E-2</v>
      </c>
    </row>
    <row r="3167" spans="1:18" ht="18" customHeight="1" x14ac:dyDescent="0.2">
      <c r="A3167" s="16" t="str">
        <f>'Limiting Factor Scores'!A287</f>
        <v>UGR19</v>
      </c>
      <c r="B3167" s="16" t="str">
        <f>'Limiting Factor Scores'!B287</f>
        <v>Upper Grande Ronde</v>
      </c>
      <c r="C3167" s="16" t="str">
        <f>'Limiting Factor Scores'!C287</f>
        <v>Altered Flow Timing</v>
      </c>
      <c r="D3167" s="18">
        <f>'Limiting Factor Scores'!D287</f>
        <v>0.77780000000000005</v>
      </c>
      <c r="E3167" s="19">
        <f>'Limiting Factor Scores'!E287</f>
        <v>1.44</v>
      </c>
      <c r="F3167" s="18">
        <f>'Limiting Factor Scores'!F287</f>
        <v>0.19900000000000001</v>
      </c>
      <c r="G3167" s="18">
        <f>'Limiting Factor Scores'!G287</f>
        <v>0.81150096287925455</v>
      </c>
      <c r="H3167" s="18">
        <f>'Limiting Factor Scores'!H287</f>
        <v>0.22583828571145081</v>
      </c>
      <c r="I3167" s="17">
        <f>LFAT!A38</f>
        <v>3</v>
      </c>
      <c r="J3167" s="16" t="str">
        <f>LFAT!B38</f>
        <v>Floodplain – Reconnect and Restore</v>
      </c>
      <c r="K3167" s="16" t="str">
        <f>LFAT!D38</f>
        <v>I</v>
      </c>
      <c r="L3167" s="19">
        <f>LFAT!F38</f>
        <v>0.5</v>
      </c>
      <c r="M3167" s="16" t="str">
        <f>LFAT!G38</f>
        <v>CD</v>
      </c>
      <c r="N3167" s="19">
        <f>LFAT!I38</f>
        <v>0.5</v>
      </c>
      <c r="O3167" s="18">
        <f>LFAT!J38</f>
        <v>0.25</v>
      </c>
      <c r="P3167" s="18">
        <f t="shared" si="147"/>
        <v>4.9750000000000003E-2</v>
      </c>
      <c r="Q3167" s="18">
        <f t="shared" si="148"/>
        <v>0.20287524071981364</v>
      </c>
      <c r="R3167" s="18">
        <f t="shared" si="149"/>
        <v>5.6459571427862704E-2</v>
      </c>
    </row>
    <row r="3168" spans="1:18" ht="18" customHeight="1" x14ac:dyDescent="0.2">
      <c r="A3168" s="16" t="str">
        <f>'Limiting Factor Scores'!A288</f>
        <v>UGR19</v>
      </c>
      <c r="B3168" s="16" t="str">
        <f>'Limiting Factor Scores'!B288</f>
        <v>Upper Grande Ronde</v>
      </c>
      <c r="C3168" s="16" t="str">
        <f>'Limiting Factor Scores'!C288</f>
        <v>Altered Primary Productivity</v>
      </c>
      <c r="D3168" s="18">
        <f>'Limiting Factor Scores'!D288</f>
        <v>0.77780000000000005</v>
      </c>
      <c r="E3168" s="19">
        <f>'Limiting Factor Scores'!E288</f>
        <v>3.42</v>
      </c>
      <c r="F3168" s="18">
        <f>'Limiting Factor Scores'!F288</f>
        <v>0.64449999999999996</v>
      </c>
      <c r="G3168" s="18">
        <f>'Limiting Factor Scores'!G288</f>
        <v>1.8225548489276486</v>
      </c>
      <c r="H3168" s="18">
        <f>'Limiting Factor Scores'!H288</f>
        <v>0.52195249571826874</v>
      </c>
      <c r="I3168" s="17">
        <f>LFAT!A45</f>
        <v>3</v>
      </c>
      <c r="J3168" s="16" t="str">
        <f>LFAT!B45</f>
        <v>Floodplain – Reconnect and Restore</v>
      </c>
      <c r="K3168" s="16" t="str">
        <f>LFAT!D45</f>
        <v>I</v>
      </c>
      <c r="L3168" s="19">
        <f>LFAT!F45</f>
        <v>0.5</v>
      </c>
      <c r="M3168" s="16" t="str">
        <f>LFAT!G45</f>
        <v>C</v>
      </c>
      <c r="N3168" s="19">
        <f>LFAT!I45</f>
        <v>1</v>
      </c>
      <c r="O3168" s="18">
        <f>LFAT!J45</f>
        <v>0.5</v>
      </c>
      <c r="P3168" s="18">
        <f t="shared" si="147"/>
        <v>0.32224999999999998</v>
      </c>
      <c r="Q3168" s="18">
        <f t="shared" si="148"/>
        <v>0.91127742446382431</v>
      </c>
      <c r="R3168" s="18">
        <f t="shared" si="149"/>
        <v>0.26097624785913437</v>
      </c>
    </row>
    <row r="3169" spans="1:18" ht="18" customHeight="1" x14ac:dyDescent="0.2">
      <c r="A3169" s="16" t="str">
        <f>'Limiting Factor Scores'!A289</f>
        <v>UGR19</v>
      </c>
      <c r="B3169" s="16" t="str">
        <f>'Limiting Factor Scores'!B289</f>
        <v>Upper Grande Ronde</v>
      </c>
      <c r="C3169" s="16" t="str">
        <f>'Limiting Factor Scores'!C289</f>
        <v>Anthropogenic Barriers</v>
      </c>
      <c r="D3169" s="18">
        <f>'Limiting Factor Scores'!D289</f>
        <v>0.77780000000000005</v>
      </c>
      <c r="E3169" s="19">
        <f>'Limiting Factor Scores'!E289</f>
        <v>3.63</v>
      </c>
      <c r="F3169" s="18">
        <f>'Limiting Factor Scores'!F289</f>
        <v>0.69174999999999998</v>
      </c>
      <c r="G3169" s="18">
        <f>'Limiting Factor Scores'!G289</f>
        <v>2.8554718597422366</v>
      </c>
      <c r="H3169" s="18">
        <f>'Limiting Factor Scores'!H289</f>
        <v>0.90437367157537285</v>
      </c>
      <c r="I3169" s="17">
        <f>LFAT!A32</f>
        <v>3</v>
      </c>
      <c r="J3169" s="16" t="str">
        <f>LFAT!B32</f>
        <v>Floodplain – Reconnect and Restore</v>
      </c>
      <c r="K3169" s="16" t="str">
        <f>LFAT!D32</f>
        <v>N</v>
      </c>
      <c r="L3169" s="19">
        <f>LFAT!F32</f>
        <v>0.1</v>
      </c>
      <c r="M3169" s="16" t="str">
        <f>LFAT!G32</f>
        <v>R</v>
      </c>
      <c r="N3169" s="19">
        <f>LFAT!I32</f>
        <v>0.1</v>
      </c>
      <c r="O3169" s="18">
        <f>LFAT!J32</f>
        <v>0.01</v>
      </c>
      <c r="P3169" s="18">
        <f t="shared" si="147"/>
        <v>6.9175E-3</v>
      </c>
      <c r="Q3169" s="18">
        <f t="shared" si="148"/>
        <v>2.8554718597422368E-2</v>
      </c>
      <c r="R3169" s="18">
        <f t="shared" si="149"/>
        <v>9.043736715753729E-3</v>
      </c>
    </row>
    <row r="3170" spans="1:18" ht="18" customHeight="1" x14ac:dyDescent="0.2">
      <c r="A3170" s="16" t="str">
        <f>'Limiting Factor Scores'!A290</f>
        <v>UGR19</v>
      </c>
      <c r="B3170" s="16" t="str">
        <f>'Limiting Factor Scores'!B290</f>
        <v>Upper Grande Ronde</v>
      </c>
      <c r="C3170" s="16" t="str">
        <f>'Limiting Factor Scores'!C290</f>
        <v>Channel and Habitat Structure</v>
      </c>
      <c r="D3170" s="18">
        <f>'Limiting Factor Scores'!D290</f>
        <v>0.77780000000000005</v>
      </c>
      <c r="E3170" s="19">
        <f>'Limiting Factor Scores'!E290</f>
        <v>2.35</v>
      </c>
      <c r="F3170" s="18">
        <f>'Limiting Factor Scores'!F290</f>
        <v>0.40375</v>
      </c>
      <c r="G3170" s="18">
        <f>'Limiting Factor Scores'!G290</f>
        <v>2.7366059638819533</v>
      </c>
      <c r="H3170" s="18">
        <f>'Limiting Factor Scores'!H290</f>
        <v>0.82845137752325981</v>
      </c>
      <c r="I3170" s="17">
        <f>LFAT!A36</f>
        <v>3</v>
      </c>
      <c r="J3170" s="16" t="str">
        <f>LFAT!B36</f>
        <v>Floodplain – Reconnect and Restore</v>
      </c>
      <c r="K3170" s="16" t="str">
        <f>LFAT!D36</f>
        <v>I</v>
      </c>
      <c r="L3170" s="19">
        <f>LFAT!F36</f>
        <v>0.5</v>
      </c>
      <c r="M3170" s="16" t="str">
        <f>LFAT!G36</f>
        <v>C</v>
      </c>
      <c r="N3170" s="19">
        <f>LFAT!I36</f>
        <v>1</v>
      </c>
      <c r="O3170" s="18">
        <f>LFAT!J36</f>
        <v>0.5</v>
      </c>
      <c r="P3170" s="18">
        <f t="shared" si="147"/>
        <v>0.201875</v>
      </c>
      <c r="Q3170" s="18">
        <f t="shared" si="148"/>
        <v>1.3683029819409767</v>
      </c>
      <c r="R3170" s="18">
        <f t="shared" si="149"/>
        <v>0.41422568876162991</v>
      </c>
    </row>
    <row r="3171" spans="1:18" ht="18" customHeight="1" x14ac:dyDescent="0.2">
      <c r="A3171" s="16" t="str">
        <f>'Limiting Factor Scores'!A291</f>
        <v>UGR19</v>
      </c>
      <c r="B3171" s="16" t="str">
        <f>'Limiting Factor Scores'!B291</f>
        <v>Upper Grande Ronde</v>
      </c>
      <c r="C3171" s="16" t="str">
        <f>'Limiting Factor Scores'!C291</f>
        <v>Decreased Sediment Quantity</v>
      </c>
      <c r="D3171" s="18">
        <f>'Limiting Factor Scores'!D291</f>
        <v>0.77780000000000005</v>
      </c>
      <c r="E3171" s="19">
        <f>'Limiting Factor Scores'!E291</f>
        <v>2.99</v>
      </c>
      <c r="F3171" s="18">
        <f>'Limiting Factor Scores'!F291</f>
        <v>0.54774999999999996</v>
      </c>
      <c r="G3171" s="18">
        <f>'Limiting Factor Scores'!G291</f>
        <v>2.2062783126825889</v>
      </c>
      <c r="H3171" s="18">
        <f>'Limiting Factor Scores'!H291</f>
        <v>0.65722748583881363</v>
      </c>
      <c r="I3171" s="17">
        <f>LFAT!A39</f>
        <v>3</v>
      </c>
      <c r="J3171" s="16" t="str">
        <f>LFAT!B39</f>
        <v>Floodplain – Reconnect and Restore</v>
      </c>
      <c r="K3171" s="16" t="str">
        <f>LFAT!D39</f>
        <v>D</v>
      </c>
      <c r="L3171" s="19">
        <f>LFAT!F39</f>
        <v>1</v>
      </c>
      <c r="M3171" s="16" t="str">
        <f>LFAT!G39</f>
        <v>C</v>
      </c>
      <c r="N3171" s="19">
        <f>LFAT!I39</f>
        <v>1</v>
      </c>
      <c r="O3171" s="18">
        <f>LFAT!J39</f>
        <v>1</v>
      </c>
      <c r="P3171" s="18">
        <f t="shared" si="147"/>
        <v>0.54774999999999996</v>
      </c>
      <c r="Q3171" s="18">
        <f t="shared" si="148"/>
        <v>2.2062783126825889</v>
      </c>
      <c r="R3171" s="18">
        <f t="shared" si="149"/>
        <v>0.65722748583881363</v>
      </c>
    </row>
    <row r="3172" spans="1:18" ht="18" customHeight="1" x14ac:dyDescent="0.2">
      <c r="A3172" s="16" t="str">
        <f>'Limiting Factor Scores'!A292</f>
        <v>UGR19</v>
      </c>
      <c r="B3172" s="16" t="str">
        <f>'Limiting Factor Scores'!B292</f>
        <v>Upper Grande Ronde</v>
      </c>
      <c r="C3172" s="16" t="str">
        <f>'Limiting Factor Scores'!C292</f>
        <v>Decreased Water Quantity</v>
      </c>
      <c r="D3172" s="18">
        <f>'Limiting Factor Scores'!D292</f>
        <v>0.77780000000000005</v>
      </c>
      <c r="E3172" s="19">
        <f>'Limiting Factor Scores'!E292</f>
        <v>1.82</v>
      </c>
      <c r="F3172" s="18">
        <f>'Limiting Factor Scores'!F292</f>
        <v>0.28449999999999998</v>
      </c>
      <c r="G3172" s="18">
        <f>'Limiting Factor Scores'!G292</f>
        <v>1.6580501495386104</v>
      </c>
      <c r="H3172" s="18">
        <f>'Limiting Factor Scores'!H292</f>
        <v>0.47920652462985042</v>
      </c>
      <c r="I3172" s="17">
        <f>LFAT!A37</f>
        <v>3</v>
      </c>
      <c r="J3172" s="16" t="str">
        <f>LFAT!B37</f>
        <v>Floodplain – Reconnect and Restore</v>
      </c>
      <c r="K3172" s="16" t="str">
        <f>LFAT!D37</f>
        <v>I</v>
      </c>
      <c r="L3172" s="19">
        <f>LFAT!F37</f>
        <v>0.5</v>
      </c>
      <c r="M3172" s="16" t="str">
        <f>LFAT!G37</f>
        <v>CD</v>
      </c>
      <c r="N3172" s="19">
        <f>LFAT!I37</f>
        <v>0.5</v>
      </c>
      <c r="O3172" s="18">
        <f>LFAT!J37</f>
        <v>0.25</v>
      </c>
      <c r="P3172" s="18">
        <f t="shared" si="147"/>
        <v>7.1124999999999994E-2</v>
      </c>
      <c r="Q3172" s="18">
        <f t="shared" si="148"/>
        <v>0.4145125373846526</v>
      </c>
      <c r="R3172" s="18">
        <f t="shared" si="149"/>
        <v>0.1198016311574626</v>
      </c>
    </row>
    <row r="3173" spans="1:18" ht="18" customHeight="1" x14ac:dyDescent="0.2">
      <c r="A3173" s="16" t="str">
        <f>'Limiting Factor Scores'!A293</f>
        <v>UGR19</v>
      </c>
      <c r="B3173" s="16" t="str">
        <f>'Limiting Factor Scores'!B293</f>
        <v>Upper Grande Ronde</v>
      </c>
      <c r="C3173" s="16" t="str">
        <f>'Limiting Factor Scores'!C293</f>
        <v>Floodplain Condition</v>
      </c>
      <c r="D3173" s="18">
        <f>'Limiting Factor Scores'!D293</f>
        <v>0.77780000000000005</v>
      </c>
      <c r="E3173" s="19">
        <f>'Limiting Factor Scores'!E293</f>
        <v>2</v>
      </c>
      <c r="F3173" s="18">
        <f>'Limiting Factor Scores'!F293</f>
        <v>0.32500000000000001</v>
      </c>
      <c r="G3173" s="18">
        <f>'Limiting Factor Scores'!G293</f>
        <v>1.5365716786797652</v>
      </c>
      <c r="H3173" s="18">
        <f>'Limiting Factor Scores'!H293</f>
        <v>0.43627079787808798</v>
      </c>
      <c r="I3173" s="17">
        <f>LFAT!A34</f>
        <v>3</v>
      </c>
      <c r="J3173" s="16" t="str">
        <f>LFAT!B34</f>
        <v>Floodplain – Reconnect and Restore</v>
      </c>
      <c r="K3173" s="16" t="str">
        <f>LFAT!D34</f>
        <v>D</v>
      </c>
      <c r="L3173" s="19">
        <f>LFAT!F34</f>
        <v>1</v>
      </c>
      <c r="M3173" s="16" t="str">
        <f>LFAT!G34</f>
        <v>C</v>
      </c>
      <c r="N3173" s="19">
        <f>LFAT!I34</f>
        <v>1</v>
      </c>
      <c r="O3173" s="18">
        <f>LFAT!J34</f>
        <v>1</v>
      </c>
      <c r="P3173" s="18">
        <f t="shared" si="147"/>
        <v>0.32500000000000001</v>
      </c>
      <c r="Q3173" s="18">
        <f t="shared" si="148"/>
        <v>1.5365716786797652</v>
      </c>
      <c r="R3173" s="18">
        <f t="shared" si="149"/>
        <v>0.43627079787808798</v>
      </c>
    </row>
    <row r="3174" spans="1:18" ht="18" customHeight="1" x14ac:dyDescent="0.2">
      <c r="A3174" s="16" t="str">
        <f>'Limiting Factor Scores'!A294</f>
        <v>UGR19</v>
      </c>
      <c r="B3174" s="16" t="str">
        <f>'Limiting Factor Scores'!B294</f>
        <v>Upper Grande Ronde</v>
      </c>
      <c r="C3174" s="16" t="str">
        <f>'Limiting Factor Scores'!C294</f>
        <v>Increased Sediment Quantity</v>
      </c>
      <c r="D3174" s="18">
        <f>'Limiting Factor Scores'!D294</f>
        <v>0.77780000000000005</v>
      </c>
      <c r="E3174" s="19">
        <f>'Limiting Factor Scores'!E294</f>
        <v>2.86</v>
      </c>
      <c r="F3174" s="18">
        <f>'Limiting Factor Scores'!F294</f>
        <v>0.51849999999999996</v>
      </c>
      <c r="G3174" s="18">
        <f>'Limiting Factor Scores'!G294</f>
        <v>1.4662446689976503</v>
      </c>
      <c r="H3174" s="18">
        <f>'Limiting Factor Scores'!H294</f>
        <v>0.48239161552372745</v>
      </c>
      <c r="I3174" s="17">
        <f>LFAT!A40</f>
        <v>3</v>
      </c>
      <c r="J3174" s="16" t="str">
        <f>LFAT!B40</f>
        <v>Floodplain – Reconnect and Restore</v>
      </c>
      <c r="K3174" s="16" t="str">
        <f>LFAT!D40</f>
        <v>D</v>
      </c>
      <c r="L3174" s="19">
        <f>LFAT!F40</f>
        <v>1</v>
      </c>
      <c r="M3174" s="16" t="str">
        <f>LFAT!G40</f>
        <v>CD</v>
      </c>
      <c r="N3174" s="19">
        <f>LFAT!I40</f>
        <v>0.5</v>
      </c>
      <c r="O3174" s="18">
        <f>LFAT!J40</f>
        <v>0.5</v>
      </c>
      <c r="P3174" s="18">
        <f t="shared" si="147"/>
        <v>0.25924999999999998</v>
      </c>
      <c r="Q3174" s="18">
        <f t="shared" si="148"/>
        <v>0.73312233449882513</v>
      </c>
      <c r="R3174" s="18">
        <f t="shared" si="149"/>
        <v>0.24119580776186372</v>
      </c>
    </row>
    <row r="3175" spans="1:18" ht="18" customHeight="1" x14ac:dyDescent="0.2">
      <c r="A3175" s="16" t="str">
        <f>'Limiting Factor Scores'!A295</f>
        <v>UGR19</v>
      </c>
      <c r="B3175" s="16" t="str">
        <f>'Limiting Factor Scores'!B295</f>
        <v>Upper Grande Ronde</v>
      </c>
      <c r="C3175" s="16" t="str">
        <f>'Limiting Factor Scores'!C295</f>
        <v>Non-Native Species Interactions and Competition</v>
      </c>
      <c r="D3175" s="18">
        <f>'Limiting Factor Scores'!D295</f>
        <v>0.77780000000000005</v>
      </c>
      <c r="E3175" s="19">
        <f>'Limiting Factor Scores'!E295</f>
        <v>1</v>
      </c>
      <c r="F3175" s="18">
        <f>'Limiting Factor Scores'!F295</f>
        <v>0.1</v>
      </c>
      <c r="G3175" s="18">
        <f>'Limiting Factor Scores'!G295</f>
        <v>0.31278671425238003</v>
      </c>
      <c r="H3175" s="18">
        <f>'Limiting Factor Scores'!H295</f>
        <v>0.11033648570795221</v>
      </c>
      <c r="I3175" s="17">
        <f>LFAT!A46</f>
        <v>3</v>
      </c>
      <c r="J3175" s="16" t="str">
        <f>LFAT!B46</f>
        <v>Floodplain – Reconnect and Restore</v>
      </c>
      <c r="K3175" s="16" t="str">
        <f>LFAT!D46</f>
        <v>N</v>
      </c>
      <c r="L3175" s="19">
        <f>LFAT!F46</f>
        <v>0.1</v>
      </c>
      <c r="M3175" s="16" t="str">
        <f>LFAT!G46</f>
        <v>CD</v>
      </c>
      <c r="N3175" s="19">
        <f>LFAT!I46</f>
        <v>0.5</v>
      </c>
      <c r="O3175" s="18">
        <f>LFAT!J46</f>
        <v>0.05</v>
      </c>
      <c r="P3175" s="18">
        <f t="shared" si="147"/>
        <v>5.000000000000001E-3</v>
      </c>
      <c r="Q3175" s="18">
        <f t="shared" si="148"/>
        <v>1.5639335712619003E-2</v>
      </c>
      <c r="R3175" s="18">
        <f t="shared" si="149"/>
        <v>5.516824285397611E-3</v>
      </c>
    </row>
    <row r="3176" spans="1:18" ht="18" customHeight="1" x14ac:dyDescent="0.2">
      <c r="A3176" s="16" t="str">
        <f>'Limiting Factor Scores'!A296</f>
        <v>UGR19</v>
      </c>
      <c r="B3176" s="16" t="str">
        <f>'Limiting Factor Scores'!B296</f>
        <v>Upper Grande Ronde</v>
      </c>
      <c r="C3176" s="16" t="str">
        <f>'Limiting Factor Scores'!C296</f>
        <v>Predation</v>
      </c>
      <c r="D3176" s="18">
        <f>'Limiting Factor Scores'!D296</f>
        <v>0.77780000000000005</v>
      </c>
      <c r="E3176" s="19">
        <f>'Limiting Factor Scores'!E296</f>
        <v>1.26</v>
      </c>
      <c r="F3176" s="18">
        <f>'Limiting Factor Scores'!F296</f>
        <v>0.1585</v>
      </c>
      <c r="G3176" s="18">
        <f>'Limiting Factor Scores'!G296</f>
        <v>0.66219669733658504</v>
      </c>
      <c r="H3176" s="18">
        <f>'Limiting Factor Scores'!H296</f>
        <v>0.2024631178759467</v>
      </c>
      <c r="I3176" s="17">
        <f>LFAT!A44</f>
        <v>3</v>
      </c>
      <c r="J3176" s="16" t="str">
        <f>LFAT!B44</f>
        <v>Floodplain – Reconnect and Restore</v>
      </c>
      <c r="K3176" s="16" t="str">
        <f>LFAT!D44</f>
        <v>N</v>
      </c>
      <c r="L3176" s="19">
        <f>LFAT!F44</f>
        <v>0.1</v>
      </c>
      <c r="M3176" s="16" t="str">
        <f>LFAT!G44</f>
        <v>R</v>
      </c>
      <c r="N3176" s="19">
        <f>LFAT!I44</f>
        <v>0.1</v>
      </c>
      <c r="O3176" s="18">
        <f>LFAT!J44</f>
        <v>0.01</v>
      </c>
      <c r="P3176" s="18">
        <f t="shared" si="147"/>
        <v>1.585E-3</v>
      </c>
      <c r="Q3176" s="18">
        <f t="shared" si="148"/>
        <v>6.6219669733658506E-3</v>
      </c>
      <c r="R3176" s="18">
        <f t="shared" si="149"/>
        <v>2.0246311787594671E-3</v>
      </c>
    </row>
    <row r="3177" spans="1:18" ht="18" customHeight="1" x14ac:dyDescent="0.2">
      <c r="A3177" s="16" t="str">
        <f>'Limiting Factor Scores'!A297</f>
        <v>UGR19</v>
      </c>
      <c r="B3177" s="16" t="str">
        <f>'Limiting Factor Scores'!B297</f>
        <v>Upper Grande Ronde</v>
      </c>
      <c r="C3177" s="16" t="str">
        <f>'Limiting Factor Scores'!C297</f>
        <v>Riparian Condition</v>
      </c>
      <c r="D3177" s="18">
        <f>'Limiting Factor Scores'!D297</f>
        <v>0.77780000000000005</v>
      </c>
      <c r="E3177" s="19">
        <f>'Limiting Factor Scores'!E297</f>
        <v>2.86</v>
      </c>
      <c r="F3177" s="18">
        <f>'Limiting Factor Scores'!F297</f>
        <v>0.51849999999999996</v>
      </c>
      <c r="G3177" s="18">
        <f>'Limiting Factor Scores'!G297</f>
        <v>2.5032742982028195</v>
      </c>
      <c r="H3177" s="18">
        <f>'Limiting Factor Scores'!H297</f>
        <v>0.80827817640657806</v>
      </c>
      <c r="I3177" s="17">
        <f>LFAT!A33</f>
        <v>3</v>
      </c>
      <c r="J3177" s="16" t="str">
        <f>LFAT!B33</f>
        <v>Floodplain – Reconnect and Restore</v>
      </c>
      <c r="K3177" s="16" t="str">
        <f>LFAT!D33</f>
        <v>I</v>
      </c>
      <c r="L3177" s="19">
        <f>LFAT!F33</f>
        <v>0.5</v>
      </c>
      <c r="M3177" s="16" t="str">
        <f>LFAT!G33</f>
        <v>C</v>
      </c>
      <c r="N3177" s="19">
        <f>LFAT!I33</f>
        <v>1</v>
      </c>
      <c r="O3177" s="18">
        <f>LFAT!J33</f>
        <v>0.5</v>
      </c>
      <c r="P3177" s="18">
        <f t="shared" si="147"/>
        <v>0.25924999999999998</v>
      </c>
      <c r="Q3177" s="18">
        <f t="shared" si="148"/>
        <v>1.2516371491014098</v>
      </c>
      <c r="R3177" s="18">
        <f t="shared" si="149"/>
        <v>0.40413908820328903</v>
      </c>
    </row>
    <row r="3178" spans="1:18" ht="18" customHeight="1" x14ac:dyDescent="0.2">
      <c r="A3178" s="16" t="str">
        <f>'Limiting Factor Scores'!A298</f>
        <v>UGR19</v>
      </c>
      <c r="B3178" s="16" t="str">
        <f>'Limiting Factor Scores'!B298</f>
        <v>Upper Grande Ronde</v>
      </c>
      <c r="C3178" s="16" t="str">
        <f>'Limiting Factor Scores'!C298</f>
        <v>Side Channel and Wetland Habitat</v>
      </c>
      <c r="D3178" s="18">
        <f>'Limiting Factor Scores'!D298</f>
        <v>0.77780000000000005</v>
      </c>
      <c r="E3178" s="19">
        <f>'Limiting Factor Scores'!E298</f>
        <v>2.2999999999999998</v>
      </c>
      <c r="F3178" s="18">
        <f>'Limiting Factor Scores'!F298</f>
        <v>0.39250000000000002</v>
      </c>
      <c r="G3178" s="18">
        <f>'Limiting Factor Scores'!G298</f>
        <v>2.3463448137623661</v>
      </c>
      <c r="H3178" s="18">
        <f>'Limiting Factor Scores'!H298</f>
        <v>0.68388537219141599</v>
      </c>
      <c r="I3178" s="17">
        <f>LFAT!A35</f>
        <v>3</v>
      </c>
      <c r="J3178" s="16" t="str">
        <f>LFAT!B35</f>
        <v>Floodplain – Reconnect and Restore</v>
      </c>
      <c r="K3178" s="16" t="str">
        <f>LFAT!D35</f>
        <v>D</v>
      </c>
      <c r="L3178" s="19">
        <f>LFAT!F35</f>
        <v>1</v>
      </c>
      <c r="M3178" s="16" t="str">
        <f>LFAT!G35</f>
        <v>C</v>
      </c>
      <c r="N3178" s="19">
        <f>LFAT!I35</f>
        <v>1</v>
      </c>
      <c r="O3178" s="18">
        <f>LFAT!J35</f>
        <v>1</v>
      </c>
      <c r="P3178" s="18">
        <f t="shared" si="147"/>
        <v>0.39250000000000002</v>
      </c>
      <c r="Q3178" s="18">
        <f t="shared" si="148"/>
        <v>2.3463448137623661</v>
      </c>
      <c r="R3178" s="18">
        <f t="shared" si="149"/>
        <v>0.68388537219141599</v>
      </c>
    </row>
    <row r="3179" spans="1:18" ht="18" customHeight="1" x14ac:dyDescent="0.2">
      <c r="A3179" s="16" t="str">
        <f>'Limiting Factor Scores'!A299</f>
        <v>UGR19</v>
      </c>
      <c r="B3179" s="16" t="str">
        <f>'Limiting Factor Scores'!B299</f>
        <v>Upper Grande Ronde</v>
      </c>
      <c r="C3179" s="16" t="str">
        <f>'Limiting Factor Scores'!C299</f>
        <v>Summer Water Temperature</v>
      </c>
      <c r="D3179" s="18">
        <f>'Limiting Factor Scores'!D299</f>
        <v>0.77780000000000005</v>
      </c>
      <c r="E3179" s="19">
        <f>'Limiting Factor Scores'!E299</f>
        <v>2.62</v>
      </c>
      <c r="F3179" s="18">
        <f>'Limiting Factor Scores'!F299</f>
        <v>0.46450000000000002</v>
      </c>
      <c r="G3179" s="18">
        <f>'Limiting Factor Scores'!G299</f>
        <v>2.4051464942341019</v>
      </c>
      <c r="H3179" s="18">
        <f>'Limiting Factor Scores'!H299</f>
        <v>0.75266633745852551</v>
      </c>
      <c r="I3179" s="17">
        <f>LFAT!A41</f>
        <v>3</v>
      </c>
      <c r="J3179" s="16" t="str">
        <f>LFAT!B41</f>
        <v>Floodplain – Reconnect and Restore</v>
      </c>
      <c r="K3179" s="16" t="str">
        <f>LFAT!D41</f>
        <v>D</v>
      </c>
      <c r="L3179" s="19">
        <f>LFAT!F41</f>
        <v>1</v>
      </c>
      <c r="M3179" s="16" t="str">
        <f>LFAT!G41</f>
        <v>CD</v>
      </c>
      <c r="N3179" s="19">
        <f>LFAT!I41</f>
        <v>0.5</v>
      </c>
      <c r="O3179" s="18">
        <f>LFAT!J41</f>
        <v>0.5</v>
      </c>
      <c r="P3179" s="18">
        <f t="shared" si="147"/>
        <v>0.23225000000000001</v>
      </c>
      <c r="Q3179" s="18">
        <f t="shared" si="148"/>
        <v>1.2025732471170509</v>
      </c>
      <c r="R3179" s="18">
        <f t="shared" si="149"/>
        <v>0.37633316872926276</v>
      </c>
    </row>
    <row r="3180" spans="1:18" ht="18" customHeight="1" x14ac:dyDescent="0.2">
      <c r="A3180" s="16" t="str">
        <f>'Limiting Factor Scores'!A300</f>
        <v>UGR19</v>
      </c>
      <c r="B3180" s="16" t="str">
        <f>'Limiting Factor Scores'!B300</f>
        <v>Upper Grande Ronde</v>
      </c>
      <c r="C3180" s="16" t="str">
        <f>'Limiting Factor Scores'!C300</f>
        <v>Water Quality</v>
      </c>
      <c r="D3180" s="18">
        <f>'Limiting Factor Scores'!D300</f>
        <v>0.77780000000000005</v>
      </c>
      <c r="E3180" s="19">
        <f>'Limiting Factor Scores'!E300</f>
        <v>1.59</v>
      </c>
      <c r="F3180" s="18">
        <f>'Limiting Factor Scores'!F300</f>
        <v>0.23275000000000001</v>
      </c>
      <c r="G3180" s="18">
        <f>'Limiting Factor Scores'!G300</f>
        <v>1.0538703877844806</v>
      </c>
      <c r="H3180" s="18">
        <f>'Limiting Factor Scores'!H300</f>
        <v>0.29253631635491317</v>
      </c>
      <c r="I3180" s="17">
        <f>LFAT!A43</f>
        <v>3</v>
      </c>
      <c r="J3180" s="16" t="str">
        <f>LFAT!B43</f>
        <v>Floodplain – Reconnect and Restore</v>
      </c>
      <c r="K3180" s="16" t="str">
        <f>LFAT!D43</f>
        <v>I</v>
      </c>
      <c r="L3180" s="19">
        <f>LFAT!F43</f>
        <v>0.5</v>
      </c>
      <c r="M3180" s="16" t="str">
        <f>LFAT!G43</f>
        <v>CD</v>
      </c>
      <c r="N3180" s="19">
        <f>LFAT!I43</f>
        <v>0.5</v>
      </c>
      <c r="O3180" s="18">
        <f>LFAT!J43</f>
        <v>0.25</v>
      </c>
      <c r="P3180" s="18">
        <f t="shared" si="147"/>
        <v>5.8187500000000003E-2</v>
      </c>
      <c r="Q3180" s="18">
        <f t="shared" si="148"/>
        <v>0.26346759694612015</v>
      </c>
      <c r="R3180" s="18">
        <f t="shared" si="149"/>
        <v>7.3134079088728293E-2</v>
      </c>
    </row>
    <row r="3181" spans="1:18" ht="18" customHeight="1" x14ac:dyDescent="0.2">
      <c r="A3181" s="16" t="str">
        <f>'Limiting Factor Scores'!A301</f>
        <v>UGR19</v>
      </c>
      <c r="B3181" s="16" t="str">
        <f>'Limiting Factor Scores'!B301</f>
        <v>Upper Grande Ronde</v>
      </c>
      <c r="C3181" s="16" t="str">
        <f>'Limiting Factor Scores'!C301</f>
        <v>Winter Water Temperature</v>
      </c>
      <c r="D3181" s="18">
        <f>'Limiting Factor Scores'!D301</f>
        <v>0.77780000000000005</v>
      </c>
      <c r="E3181" s="19">
        <f>'Limiting Factor Scores'!E301</f>
        <v>1.59</v>
      </c>
      <c r="F3181" s="18">
        <f>'Limiting Factor Scores'!F301</f>
        <v>0.23275000000000001</v>
      </c>
      <c r="G3181" s="18">
        <f>'Limiting Factor Scores'!G301</f>
        <v>0.86766506752586203</v>
      </c>
      <c r="H3181" s="18">
        <f>'Limiting Factor Scores'!H301</f>
        <v>0.23632558532922393</v>
      </c>
      <c r="I3181" s="17">
        <f>LFAT!A42</f>
        <v>3</v>
      </c>
      <c r="J3181" s="16" t="str">
        <f>LFAT!B42</f>
        <v>Floodplain – Reconnect and Restore</v>
      </c>
      <c r="K3181" s="16" t="str">
        <f>LFAT!D42</f>
        <v>D</v>
      </c>
      <c r="L3181" s="19">
        <f>LFAT!F42</f>
        <v>1</v>
      </c>
      <c r="M3181" s="16" t="str">
        <f>LFAT!G42</f>
        <v>CD</v>
      </c>
      <c r="N3181" s="19">
        <f>LFAT!I42</f>
        <v>0.5</v>
      </c>
      <c r="O3181" s="18">
        <f>LFAT!J42</f>
        <v>0.5</v>
      </c>
      <c r="P3181" s="18">
        <f t="shared" si="147"/>
        <v>0.11637500000000001</v>
      </c>
      <c r="Q3181" s="18">
        <f t="shared" si="148"/>
        <v>0.43383253376293102</v>
      </c>
      <c r="R3181" s="18">
        <f t="shared" si="149"/>
        <v>0.11816279266461197</v>
      </c>
    </row>
    <row r="3182" spans="1:18" ht="18" customHeight="1" x14ac:dyDescent="0.2">
      <c r="A3182" s="16" t="str">
        <f>'Limiting Factor Scores'!A287</f>
        <v>UGR19</v>
      </c>
      <c r="B3182" s="16" t="str">
        <f>'Limiting Factor Scores'!B287</f>
        <v>Upper Grande Ronde</v>
      </c>
      <c r="C3182" s="16" t="str">
        <f>'Limiting Factor Scores'!C287</f>
        <v>Altered Flow Timing</v>
      </c>
      <c r="D3182" s="18">
        <f>'Limiting Factor Scores'!D287</f>
        <v>0.77780000000000005</v>
      </c>
      <c r="E3182" s="19">
        <f>'Limiting Factor Scores'!E287</f>
        <v>1.44</v>
      </c>
      <c r="F3182" s="18">
        <f>'Limiting Factor Scores'!F287</f>
        <v>0.19900000000000001</v>
      </c>
      <c r="G3182" s="18">
        <f>'Limiting Factor Scores'!G287</f>
        <v>0.81150096287925455</v>
      </c>
      <c r="H3182" s="18">
        <f>'Limiting Factor Scores'!H287</f>
        <v>0.22583828571145081</v>
      </c>
      <c r="I3182" s="17">
        <f>LFAT!A53</f>
        <v>4</v>
      </c>
      <c r="J3182" s="16" t="str">
        <f>LFAT!B53</f>
        <v>Riparian Vegetation Restoration</v>
      </c>
      <c r="K3182" s="16" t="str">
        <f>LFAT!D53</f>
        <v>I</v>
      </c>
      <c r="L3182" s="19">
        <f>LFAT!F53</f>
        <v>0.5</v>
      </c>
      <c r="M3182" s="16" t="str">
        <f>LFAT!G53</f>
        <v>CD</v>
      </c>
      <c r="N3182" s="19">
        <f>LFAT!I53</f>
        <v>0.5</v>
      </c>
      <c r="O3182" s="18">
        <f>LFAT!J53</f>
        <v>0.25</v>
      </c>
      <c r="P3182" s="18">
        <f t="shared" si="147"/>
        <v>4.9750000000000003E-2</v>
      </c>
      <c r="Q3182" s="18">
        <f t="shared" si="148"/>
        <v>0.20287524071981364</v>
      </c>
      <c r="R3182" s="18">
        <f t="shared" si="149"/>
        <v>5.6459571427862704E-2</v>
      </c>
    </row>
    <row r="3183" spans="1:18" ht="18" customHeight="1" x14ac:dyDescent="0.2">
      <c r="A3183" s="16" t="str">
        <f>'Limiting Factor Scores'!A288</f>
        <v>UGR19</v>
      </c>
      <c r="B3183" s="16" t="str">
        <f>'Limiting Factor Scores'!B288</f>
        <v>Upper Grande Ronde</v>
      </c>
      <c r="C3183" s="16" t="str">
        <f>'Limiting Factor Scores'!C288</f>
        <v>Altered Primary Productivity</v>
      </c>
      <c r="D3183" s="18">
        <f>'Limiting Factor Scores'!D288</f>
        <v>0.77780000000000005</v>
      </c>
      <c r="E3183" s="19">
        <f>'Limiting Factor Scores'!E288</f>
        <v>3.42</v>
      </c>
      <c r="F3183" s="18">
        <f>'Limiting Factor Scores'!F288</f>
        <v>0.64449999999999996</v>
      </c>
      <c r="G3183" s="18">
        <f>'Limiting Factor Scores'!G288</f>
        <v>1.8225548489276486</v>
      </c>
      <c r="H3183" s="18">
        <f>'Limiting Factor Scores'!H288</f>
        <v>0.52195249571826874</v>
      </c>
      <c r="I3183" s="17">
        <f>LFAT!A60</f>
        <v>4</v>
      </c>
      <c r="J3183" s="16" t="str">
        <f>LFAT!B60</f>
        <v>Riparian Vegetation Restoration</v>
      </c>
      <c r="K3183" s="16" t="str">
        <f>LFAT!D60</f>
        <v>D</v>
      </c>
      <c r="L3183" s="19">
        <f>LFAT!F60</f>
        <v>1</v>
      </c>
      <c r="M3183" s="16" t="str">
        <f>LFAT!G60</f>
        <v>C</v>
      </c>
      <c r="N3183" s="19">
        <f>LFAT!I60</f>
        <v>1</v>
      </c>
      <c r="O3183" s="18">
        <f>LFAT!J60</f>
        <v>1</v>
      </c>
      <c r="P3183" s="18">
        <f t="shared" si="147"/>
        <v>0.64449999999999996</v>
      </c>
      <c r="Q3183" s="18">
        <f t="shared" si="148"/>
        <v>1.8225548489276486</v>
      </c>
      <c r="R3183" s="18">
        <f t="shared" si="149"/>
        <v>0.52195249571826874</v>
      </c>
    </row>
    <row r="3184" spans="1:18" ht="18" customHeight="1" x14ac:dyDescent="0.2">
      <c r="A3184" s="16" t="str">
        <f>'Limiting Factor Scores'!A289</f>
        <v>UGR19</v>
      </c>
      <c r="B3184" s="16" t="str">
        <f>'Limiting Factor Scores'!B289</f>
        <v>Upper Grande Ronde</v>
      </c>
      <c r="C3184" s="16" t="str">
        <f>'Limiting Factor Scores'!C289</f>
        <v>Anthropogenic Barriers</v>
      </c>
      <c r="D3184" s="18">
        <f>'Limiting Factor Scores'!D289</f>
        <v>0.77780000000000005</v>
      </c>
      <c r="E3184" s="19">
        <f>'Limiting Factor Scores'!E289</f>
        <v>3.63</v>
      </c>
      <c r="F3184" s="18">
        <f>'Limiting Factor Scores'!F289</f>
        <v>0.69174999999999998</v>
      </c>
      <c r="G3184" s="18">
        <f>'Limiting Factor Scores'!G289</f>
        <v>2.8554718597422366</v>
      </c>
      <c r="H3184" s="18">
        <f>'Limiting Factor Scores'!H289</f>
        <v>0.90437367157537285</v>
      </c>
      <c r="I3184" s="17">
        <f>LFAT!A47</f>
        <v>4</v>
      </c>
      <c r="J3184" s="16" t="str">
        <f>LFAT!B47</f>
        <v>Riparian Vegetation Restoration</v>
      </c>
      <c r="K3184" s="16" t="str">
        <f>LFAT!D47</f>
        <v>N</v>
      </c>
      <c r="L3184" s="19">
        <f>LFAT!F47</f>
        <v>0.1</v>
      </c>
      <c r="M3184" s="16" t="str">
        <f>LFAT!G47</f>
        <v>R</v>
      </c>
      <c r="N3184" s="19">
        <f>LFAT!I47</f>
        <v>0.1</v>
      </c>
      <c r="O3184" s="18">
        <f>LFAT!J47</f>
        <v>0.01</v>
      </c>
      <c r="P3184" s="18">
        <f t="shared" si="147"/>
        <v>6.9175E-3</v>
      </c>
      <c r="Q3184" s="18">
        <f t="shared" si="148"/>
        <v>2.8554718597422368E-2</v>
      </c>
      <c r="R3184" s="18">
        <f t="shared" si="149"/>
        <v>9.043736715753729E-3</v>
      </c>
    </row>
    <row r="3185" spans="1:18" ht="18" customHeight="1" x14ac:dyDescent="0.2">
      <c r="A3185" s="16" t="str">
        <f>'Limiting Factor Scores'!A290</f>
        <v>UGR19</v>
      </c>
      <c r="B3185" s="16" t="str">
        <f>'Limiting Factor Scores'!B290</f>
        <v>Upper Grande Ronde</v>
      </c>
      <c r="C3185" s="16" t="str">
        <f>'Limiting Factor Scores'!C290</f>
        <v>Channel and Habitat Structure</v>
      </c>
      <c r="D3185" s="18">
        <f>'Limiting Factor Scores'!D290</f>
        <v>0.77780000000000005</v>
      </c>
      <c r="E3185" s="19">
        <f>'Limiting Factor Scores'!E290</f>
        <v>2.35</v>
      </c>
      <c r="F3185" s="18">
        <f>'Limiting Factor Scores'!F290</f>
        <v>0.40375</v>
      </c>
      <c r="G3185" s="18">
        <f>'Limiting Factor Scores'!G290</f>
        <v>2.7366059638819533</v>
      </c>
      <c r="H3185" s="18">
        <f>'Limiting Factor Scores'!H290</f>
        <v>0.82845137752325981</v>
      </c>
      <c r="I3185" s="17">
        <f>LFAT!A51</f>
        <v>4</v>
      </c>
      <c r="J3185" s="16" t="str">
        <f>LFAT!B51</f>
        <v>Riparian Vegetation Restoration</v>
      </c>
      <c r="K3185" s="16" t="str">
        <f>LFAT!D51</f>
        <v>D</v>
      </c>
      <c r="L3185" s="19">
        <f>LFAT!F51</f>
        <v>1</v>
      </c>
      <c r="M3185" s="16" t="str">
        <f>LFAT!G51</f>
        <v>CD</v>
      </c>
      <c r="N3185" s="19">
        <f>LFAT!I51</f>
        <v>0.5</v>
      </c>
      <c r="O3185" s="18">
        <f>LFAT!J51</f>
        <v>0.5</v>
      </c>
      <c r="P3185" s="18">
        <f t="shared" si="147"/>
        <v>0.201875</v>
      </c>
      <c r="Q3185" s="18">
        <f t="shared" si="148"/>
        <v>1.3683029819409767</v>
      </c>
      <c r="R3185" s="18">
        <f t="shared" si="149"/>
        <v>0.41422568876162991</v>
      </c>
    </row>
    <row r="3186" spans="1:18" ht="18" customHeight="1" x14ac:dyDescent="0.2">
      <c r="A3186" s="16" t="str">
        <f>'Limiting Factor Scores'!A291</f>
        <v>UGR19</v>
      </c>
      <c r="B3186" s="16" t="str">
        <f>'Limiting Factor Scores'!B291</f>
        <v>Upper Grande Ronde</v>
      </c>
      <c r="C3186" s="16" t="str">
        <f>'Limiting Factor Scores'!C291</f>
        <v>Decreased Sediment Quantity</v>
      </c>
      <c r="D3186" s="18">
        <f>'Limiting Factor Scores'!D291</f>
        <v>0.77780000000000005</v>
      </c>
      <c r="E3186" s="19">
        <f>'Limiting Factor Scores'!E291</f>
        <v>2.99</v>
      </c>
      <c r="F3186" s="18">
        <f>'Limiting Factor Scores'!F291</f>
        <v>0.54774999999999996</v>
      </c>
      <c r="G3186" s="18">
        <f>'Limiting Factor Scores'!G291</f>
        <v>2.2062783126825889</v>
      </c>
      <c r="H3186" s="18">
        <f>'Limiting Factor Scores'!H291</f>
        <v>0.65722748583881363</v>
      </c>
      <c r="I3186" s="17">
        <f>LFAT!A54</f>
        <v>4</v>
      </c>
      <c r="J3186" s="16" t="str">
        <f>LFAT!B54</f>
        <v>Riparian Vegetation Restoration</v>
      </c>
      <c r="K3186" s="16" t="str">
        <f>LFAT!D54</f>
        <v>N</v>
      </c>
      <c r="L3186" s="19">
        <f>LFAT!F54</f>
        <v>0.1</v>
      </c>
      <c r="M3186" s="16" t="str">
        <f>LFAT!G54</f>
        <v>R</v>
      </c>
      <c r="N3186" s="19">
        <f>LFAT!I54</f>
        <v>0.1</v>
      </c>
      <c r="O3186" s="18">
        <f>LFAT!J54</f>
        <v>0.01</v>
      </c>
      <c r="P3186" s="18">
        <f t="shared" si="147"/>
        <v>5.4774999999999997E-3</v>
      </c>
      <c r="Q3186" s="18">
        <f t="shared" si="148"/>
        <v>2.2062783126825889E-2</v>
      </c>
      <c r="R3186" s="18">
        <f t="shared" si="149"/>
        <v>6.5722748583881361E-3</v>
      </c>
    </row>
    <row r="3187" spans="1:18" ht="18" customHeight="1" x14ac:dyDescent="0.2">
      <c r="A3187" s="16" t="str">
        <f>'Limiting Factor Scores'!A292</f>
        <v>UGR19</v>
      </c>
      <c r="B3187" s="16" t="str">
        <f>'Limiting Factor Scores'!B292</f>
        <v>Upper Grande Ronde</v>
      </c>
      <c r="C3187" s="16" t="str">
        <f>'Limiting Factor Scores'!C292</f>
        <v>Decreased Water Quantity</v>
      </c>
      <c r="D3187" s="18">
        <f>'Limiting Factor Scores'!D292</f>
        <v>0.77780000000000005</v>
      </c>
      <c r="E3187" s="19">
        <f>'Limiting Factor Scores'!E292</f>
        <v>1.82</v>
      </c>
      <c r="F3187" s="18">
        <f>'Limiting Factor Scores'!F292</f>
        <v>0.28449999999999998</v>
      </c>
      <c r="G3187" s="18">
        <f>'Limiting Factor Scores'!G292</f>
        <v>1.6580501495386104</v>
      </c>
      <c r="H3187" s="18">
        <f>'Limiting Factor Scores'!H292</f>
        <v>0.47920652462985042</v>
      </c>
      <c r="I3187" s="17">
        <f>LFAT!A52</f>
        <v>4</v>
      </c>
      <c r="J3187" s="16" t="str">
        <f>LFAT!B52</f>
        <v>Riparian Vegetation Restoration</v>
      </c>
      <c r="K3187" s="16" t="str">
        <f>LFAT!D52</f>
        <v>N</v>
      </c>
      <c r="L3187" s="19">
        <f>LFAT!F52</f>
        <v>0.1</v>
      </c>
      <c r="M3187" s="16" t="str">
        <f>LFAT!G52</f>
        <v>R</v>
      </c>
      <c r="N3187" s="19">
        <f>LFAT!I52</f>
        <v>0.1</v>
      </c>
      <c r="O3187" s="18">
        <f>LFAT!J52</f>
        <v>0.01</v>
      </c>
      <c r="P3187" s="18">
        <f t="shared" si="147"/>
        <v>2.8449999999999999E-3</v>
      </c>
      <c r="Q3187" s="18">
        <f t="shared" si="148"/>
        <v>1.6580501495386105E-2</v>
      </c>
      <c r="R3187" s="18">
        <f t="shared" si="149"/>
        <v>4.792065246298504E-3</v>
      </c>
    </row>
    <row r="3188" spans="1:18" ht="18" customHeight="1" x14ac:dyDescent="0.2">
      <c r="A3188" s="16" t="str">
        <f>'Limiting Factor Scores'!A293</f>
        <v>UGR19</v>
      </c>
      <c r="B3188" s="16" t="str">
        <f>'Limiting Factor Scores'!B293</f>
        <v>Upper Grande Ronde</v>
      </c>
      <c r="C3188" s="16" t="str">
        <f>'Limiting Factor Scores'!C293</f>
        <v>Floodplain Condition</v>
      </c>
      <c r="D3188" s="18">
        <f>'Limiting Factor Scores'!D293</f>
        <v>0.77780000000000005</v>
      </c>
      <c r="E3188" s="19">
        <f>'Limiting Factor Scores'!E293</f>
        <v>2</v>
      </c>
      <c r="F3188" s="18">
        <f>'Limiting Factor Scores'!F293</f>
        <v>0.32500000000000001</v>
      </c>
      <c r="G3188" s="18">
        <f>'Limiting Factor Scores'!G293</f>
        <v>1.5365716786797652</v>
      </c>
      <c r="H3188" s="18">
        <f>'Limiting Factor Scores'!H293</f>
        <v>0.43627079787808798</v>
      </c>
      <c r="I3188" s="17">
        <f>LFAT!A49</f>
        <v>4</v>
      </c>
      <c r="J3188" s="16" t="str">
        <f>LFAT!B49</f>
        <v>Riparian Vegetation Restoration</v>
      </c>
      <c r="K3188" s="16" t="str">
        <f>LFAT!D49</f>
        <v>D</v>
      </c>
      <c r="L3188" s="19">
        <f>LFAT!F49</f>
        <v>1</v>
      </c>
      <c r="M3188" s="16" t="str">
        <f>LFAT!G49</f>
        <v>C</v>
      </c>
      <c r="N3188" s="19">
        <f>LFAT!I49</f>
        <v>1</v>
      </c>
      <c r="O3188" s="18">
        <f>LFAT!J49</f>
        <v>1</v>
      </c>
      <c r="P3188" s="18">
        <f t="shared" si="147"/>
        <v>0.32500000000000001</v>
      </c>
      <c r="Q3188" s="18">
        <f t="shared" si="148"/>
        <v>1.5365716786797652</v>
      </c>
      <c r="R3188" s="18">
        <f t="shared" si="149"/>
        <v>0.43627079787808798</v>
      </c>
    </row>
    <row r="3189" spans="1:18" ht="18" customHeight="1" x14ac:dyDescent="0.2">
      <c r="A3189" s="16" t="str">
        <f>'Limiting Factor Scores'!A294</f>
        <v>UGR19</v>
      </c>
      <c r="B3189" s="16" t="str">
        <f>'Limiting Factor Scores'!B294</f>
        <v>Upper Grande Ronde</v>
      </c>
      <c r="C3189" s="16" t="str">
        <f>'Limiting Factor Scores'!C294</f>
        <v>Increased Sediment Quantity</v>
      </c>
      <c r="D3189" s="18">
        <f>'Limiting Factor Scores'!D294</f>
        <v>0.77780000000000005</v>
      </c>
      <c r="E3189" s="19">
        <f>'Limiting Factor Scores'!E294</f>
        <v>2.86</v>
      </c>
      <c r="F3189" s="18">
        <f>'Limiting Factor Scores'!F294</f>
        <v>0.51849999999999996</v>
      </c>
      <c r="G3189" s="18">
        <f>'Limiting Factor Scores'!G294</f>
        <v>1.4662446689976503</v>
      </c>
      <c r="H3189" s="18">
        <f>'Limiting Factor Scores'!H294</f>
        <v>0.48239161552372745</v>
      </c>
      <c r="I3189" s="17">
        <f>LFAT!A55</f>
        <v>4</v>
      </c>
      <c r="J3189" s="16" t="str">
        <f>LFAT!B55</f>
        <v>Riparian Vegetation Restoration</v>
      </c>
      <c r="K3189" s="16" t="str">
        <f>LFAT!D55</f>
        <v>D</v>
      </c>
      <c r="L3189" s="19">
        <f>LFAT!F55</f>
        <v>1</v>
      </c>
      <c r="M3189" s="16" t="str">
        <f>LFAT!G55</f>
        <v>CD</v>
      </c>
      <c r="N3189" s="19">
        <f>LFAT!I55</f>
        <v>0.5</v>
      </c>
      <c r="O3189" s="18">
        <f>LFAT!J55</f>
        <v>0.5</v>
      </c>
      <c r="P3189" s="18">
        <f t="shared" si="147"/>
        <v>0.25924999999999998</v>
      </c>
      <c r="Q3189" s="18">
        <f t="shared" si="148"/>
        <v>0.73312233449882513</v>
      </c>
      <c r="R3189" s="18">
        <f t="shared" si="149"/>
        <v>0.24119580776186372</v>
      </c>
    </row>
    <row r="3190" spans="1:18" ht="18" customHeight="1" x14ac:dyDescent="0.2">
      <c r="A3190" s="16" t="str">
        <f>'Limiting Factor Scores'!A295</f>
        <v>UGR19</v>
      </c>
      <c r="B3190" s="16" t="str">
        <f>'Limiting Factor Scores'!B295</f>
        <v>Upper Grande Ronde</v>
      </c>
      <c r="C3190" s="16" t="str">
        <f>'Limiting Factor Scores'!C295</f>
        <v>Non-Native Species Interactions and Competition</v>
      </c>
      <c r="D3190" s="18">
        <f>'Limiting Factor Scores'!D295</f>
        <v>0.77780000000000005</v>
      </c>
      <c r="E3190" s="19">
        <f>'Limiting Factor Scores'!E295</f>
        <v>1</v>
      </c>
      <c r="F3190" s="18">
        <f>'Limiting Factor Scores'!F295</f>
        <v>0.1</v>
      </c>
      <c r="G3190" s="18">
        <f>'Limiting Factor Scores'!G295</f>
        <v>0.31278671425238003</v>
      </c>
      <c r="H3190" s="18">
        <f>'Limiting Factor Scores'!H295</f>
        <v>0.11033648570795221</v>
      </c>
      <c r="I3190" s="17">
        <f>LFAT!A61</f>
        <v>4</v>
      </c>
      <c r="J3190" s="16" t="str">
        <f>LFAT!B61</f>
        <v>Riparian Vegetation Restoration</v>
      </c>
      <c r="K3190" s="16" t="str">
        <f>LFAT!D61</f>
        <v>I</v>
      </c>
      <c r="L3190" s="19">
        <f>LFAT!F61</f>
        <v>0.5</v>
      </c>
      <c r="M3190" s="16" t="str">
        <f>LFAT!G61</f>
        <v>R</v>
      </c>
      <c r="N3190" s="19">
        <f>LFAT!I61</f>
        <v>0.1</v>
      </c>
      <c r="O3190" s="18">
        <f>LFAT!J61</f>
        <v>0.05</v>
      </c>
      <c r="P3190" s="18">
        <f t="shared" si="147"/>
        <v>5.000000000000001E-3</v>
      </c>
      <c r="Q3190" s="18">
        <f t="shared" si="148"/>
        <v>1.5639335712619003E-2</v>
      </c>
      <c r="R3190" s="18">
        <f t="shared" si="149"/>
        <v>5.516824285397611E-3</v>
      </c>
    </row>
    <row r="3191" spans="1:18" ht="18" customHeight="1" x14ac:dyDescent="0.2">
      <c r="A3191" s="16" t="str">
        <f>'Limiting Factor Scores'!A296</f>
        <v>UGR19</v>
      </c>
      <c r="B3191" s="16" t="str">
        <f>'Limiting Factor Scores'!B296</f>
        <v>Upper Grande Ronde</v>
      </c>
      <c r="C3191" s="16" t="str">
        <f>'Limiting Factor Scores'!C296</f>
        <v>Predation</v>
      </c>
      <c r="D3191" s="18">
        <f>'Limiting Factor Scores'!D296</f>
        <v>0.77780000000000005</v>
      </c>
      <c r="E3191" s="19">
        <f>'Limiting Factor Scores'!E296</f>
        <v>1.26</v>
      </c>
      <c r="F3191" s="18">
        <f>'Limiting Factor Scores'!F296</f>
        <v>0.1585</v>
      </c>
      <c r="G3191" s="18">
        <f>'Limiting Factor Scores'!G296</f>
        <v>0.66219669733658504</v>
      </c>
      <c r="H3191" s="18">
        <f>'Limiting Factor Scores'!H296</f>
        <v>0.2024631178759467</v>
      </c>
      <c r="I3191" s="17">
        <f>LFAT!A59</f>
        <v>4</v>
      </c>
      <c r="J3191" s="16" t="str">
        <f>LFAT!B59</f>
        <v>Riparian Vegetation Restoration</v>
      </c>
      <c r="K3191" s="16" t="str">
        <f>LFAT!D59</f>
        <v>N</v>
      </c>
      <c r="L3191" s="19">
        <f>LFAT!F59</f>
        <v>0.1</v>
      </c>
      <c r="M3191" s="16" t="str">
        <f>LFAT!G59</f>
        <v>CD</v>
      </c>
      <c r="N3191" s="19">
        <f>LFAT!I59</f>
        <v>0.5</v>
      </c>
      <c r="O3191" s="18">
        <f>LFAT!J59</f>
        <v>0.05</v>
      </c>
      <c r="P3191" s="18">
        <f t="shared" si="147"/>
        <v>7.9249999999999998E-3</v>
      </c>
      <c r="Q3191" s="18">
        <f t="shared" si="148"/>
        <v>3.3109834866829252E-2</v>
      </c>
      <c r="R3191" s="18">
        <f t="shared" si="149"/>
        <v>1.0123155893797336E-2</v>
      </c>
    </row>
    <row r="3192" spans="1:18" ht="18" customHeight="1" x14ac:dyDescent="0.2">
      <c r="A3192" s="16" t="str">
        <f>'Limiting Factor Scores'!A297</f>
        <v>UGR19</v>
      </c>
      <c r="B3192" s="16" t="str">
        <f>'Limiting Factor Scores'!B297</f>
        <v>Upper Grande Ronde</v>
      </c>
      <c r="C3192" s="16" t="str">
        <f>'Limiting Factor Scores'!C297</f>
        <v>Riparian Condition</v>
      </c>
      <c r="D3192" s="18">
        <f>'Limiting Factor Scores'!D297</f>
        <v>0.77780000000000005</v>
      </c>
      <c r="E3192" s="19">
        <f>'Limiting Factor Scores'!E297</f>
        <v>2.86</v>
      </c>
      <c r="F3192" s="18">
        <f>'Limiting Factor Scores'!F297</f>
        <v>0.51849999999999996</v>
      </c>
      <c r="G3192" s="18">
        <f>'Limiting Factor Scores'!G297</f>
        <v>2.5032742982028195</v>
      </c>
      <c r="H3192" s="18">
        <f>'Limiting Factor Scores'!H297</f>
        <v>0.80827817640657806</v>
      </c>
      <c r="I3192" s="17">
        <f>LFAT!A48</f>
        <v>4</v>
      </c>
      <c r="J3192" s="16" t="str">
        <f>LFAT!B48</f>
        <v>Riparian Vegetation Restoration</v>
      </c>
      <c r="K3192" s="16" t="str">
        <f>LFAT!D48</f>
        <v>D</v>
      </c>
      <c r="L3192" s="19">
        <f>LFAT!F48</f>
        <v>1</v>
      </c>
      <c r="M3192" s="16" t="str">
        <f>LFAT!G48</f>
        <v>C</v>
      </c>
      <c r="N3192" s="19">
        <f>LFAT!I48</f>
        <v>1</v>
      </c>
      <c r="O3192" s="18">
        <f>LFAT!J48</f>
        <v>1</v>
      </c>
      <c r="P3192" s="18">
        <f t="shared" si="147"/>
        <v>0.51849999999999996</v>
      </c>
      <c r="Q3192" s="18">
        <f t="shared" si="148"/>
        <v>2.5032742982028195</v>
      </c>
      <c r="R3192" s="18">
        <f t="shared" si="149"/>
        <v>0.80827817640657806</v>
      </c>
    </row>
    <row r="3193" spans="1:18" ht="18" customHeight="1" x14ac:dyDescent="0.2">
      <c r="A3193" s="16" t="str">
        <f>'Limiting Factor Scores'!A298</f>
        <v>UGR19</v>
      </c>
      <c r="B3193" s="16" t="str">
        <f>'Limiting Factor Scores'!B298</f>
        <v>Upper Grande Ronde</v>
      </c>
      <c r="C3193" s="16" t="str">
        <f>'Limiting Factor Scores'!C298</f>
        <v>Side Channel and Wetland Habitat</v>
      </c>
      <c r="D3193" s="18">
        <f>'Limiting Factor Scores'!D298</f>
        <v>0.77780000000000005</v>
      </c>
      <c r="E3193" s="19">
        <f>'Limiting Factor Scores'!E298</f>
        <v>2.2999999999999998</v>
      </c>
      <c r="F3193" s="18">
        <f>'Limiting Factor Scores'!F298</f>
        <v>0.39250000000000002</v>
      </c>
      <c r="G3193" s="18">
        <f>'Limiting Factor Scores'!G298</f>
        <v>2.3463448137623661</v>
      </c>
      <c r="H3193" s="18">
        <f>'Limiting Factor Scores'!H298</f>
        <v>0.68388537219141599</v>
      </c>
      <c r="I3193" s="17">
        <f>LFAT!A50</f>
        <v>4</v>
      </c>
      <c r="J3193" s="16" t="str">
        <f>LFAT!B50</f>
        <v>Riparian Vegetation Restoration</v>
      </c>
      <c r="K3193" s="16" t="str">
        <f>LFAT!D50</f>
        <v>I</v>
      </c>
      <c r="L3193" s="19">
        <f>LFAT!F50</f>
        <v>0.5</v>
      </c>
      <c r="M3193" s="16" t="str">
        <f>LFAT!G50</f>
        <v>C</v>
      </c>
      <c r="N3193" s="19">
        <f>LFAT!I50</f>
        <v>1</v>
      </c>
      <c r="O3193" s="18">
        <f>LFAT!J50</f>
        <v>0.5</v>
      </c>
      <c r="P3193" s="18">
        <f t="shared" si="147"/>
        <v>0.19625000000000001</v>
      </c>
      <c r="Q3193" s="18">
        <f t="shared" si="148"/>
        <v>1.1731724068811831</v>
      </c>
      <c r="R3193" s="18">
        <f t="shared" si="149"/>
        <v>0.34194268609570799</v>
      </c>
    </row>
    <row r="3194" spans="1:18" ht="18" customHeight="1" x14ac:dyDescent="0.2">
      <c r="A3194" s="16" t="str">
        <f>'Limiting Factor Scores'!A299</f>
        <v>UGR19</v>
      </c>
      <c r="B3194" s="16" t="str">
        <f>'Limiting Factor Scores'!B299</f>
        <v>Upper Grande Ronde</v>
      </c>
      <c r="C3194" s="16" t="str">
        <f>'Limiting Factor Scores'!C299</f>
        <v>Summer Water Temperature</v>
      </c>
      <c r="D3194" s="18">
        <f>'Limiting Factor Scores'!D299</f>
        <v>0.77780000000000005</v>
      </c>
      <c r="E3194" s="19">
        <f>'Limiting Factor Scores'!E299</f>
        <v>2.62</v>
      </c>
      <c r="F3194" s="18">
        <f>'Limiting Factor Scores'!F299</f>
        <v>0.46450000000000002</v>
      </c>
      <c r="G3194" s="18">
        <f>'Limiting Factor Scores'!G299</f>
        <v>2.4051464942341019</v>
      </c>
      <c r="H3194" s="18">
        <f>'Limiting Factor Scores'!H299</f>
        <v>0.75266633745852551</v>
      </c>
      <c r="I3194" s="17">
        <f>LFAT!A56</f>
        <v>4</v>
      </c>
      <c r="J3194" s="16" t="str">
        <f>LFAT!B56</f>
        <v>Riparian Vegetation Restoration</v>
      </c>
      <c r="K3194" s="16" t="str">
        <f>LFAT!D56</f>
        <v>D</v>
      </c>
      <c r="L3194" s="19">
        <f>LFAT!F56</f>
        <v>1</v>
      </c>
      <c r="M3194" s="16" t="str">
        <f>LFAT!G56</f>
        <v>CD</v>
      </c>
      <c r="N3194" s="19">
        <f>LFAT!I56</f>
        <v>0.5</v>
      </c>
      <c r="O3194" s="18">
        <f>LFAT!J56</f>
        <v>0.5</v>
      </c>
      <c r="P3194" s="18">
        <f t="shared" si="147"/>
        <v>0.23225000000000001</v>
      </c>
      <c r="Q3194" s="18">
        <f t="shared" si="148"/>
        <v>1.2025732471170509</v>
      </c>
      <c r="R3194" s="18">
        <f t="shared" si="149"/>
        <v>0.37633316872926276</v>
      </c>
    </row>
    <row r="3195" spans="1:18" ht="18" customHeight="1" x14ac:dyDescent="0.2">
      <c r="A3195" s="16" t="str">
        <f>'Limiting Factor Scores'!A300</f>
        <v>UGR19</v>
      </c>
      <c r="B3195" s="16" t="str">
        <f>'Limiting Factor Scores'!B300</f>
        <v>Upper Grande Ronde</v>
      </c>
      <c r="C3195" s="16" t="str">
        <f>'Limiting Factor Scores'!C300</f>
        <v>Water Quality</v>
      </c>
      <c r="D3195" s="18">
        <f>'Limiting Factor Scores'!D300</f>
        <v>0.77780000000000005</v>
      </c>
      <c r="E3195" s="19">
        <f>'Limiting Factor Scores'!E300</f>
        <v>1.59</v>
      </c>
      <c r="F3195" s="18">
        <f>'Limiting Factor Scores'!F300</f>
        <v>0.23275000000000001</v>
      </c>
      <c r="G3195" s="18">
        <f>'Limiting Factor Scores'!G300</f>
        <v>1.0538703877844806</v>
      </c>
      <c r="H3195" s="18">
        <f>'Limiting Factor Scores'!H300</f>
        <v>0.29253631635491317</v>
      </c>
      <c r="I3195" s="17">
        <f>LFAT!A58</f>
        <v>4</v>
      </c>
      <c r="J3195" s="16" t="str">
        <f>LFAT!B58</f>
        <v>Riparian Vegetation Restoration</v>
      </c>
      <c r="K3195" s="16" t="str">
        <f>LFAT!D58</f>
        <v>I</v>
      </c>
      <c r="L3195" s="19">
        <f>LFAT!F58</f>
        <v>0.5</v>
      </c>
      <c r="M3195" s="16" t="str">
        <f>LFAT!G58</f>
        <v>CD</v>
      </c>
      <c r="N3195" s="19">
        <f>LFAT!I58</f>
        <v>0.5</v>
      </c>
      <c r="O3195" s="18">
        <f>LFAT!J58</f>
        <v>0.25</v>
      </c>
      <c r="P3195" s="18">
        <f t="shared" si="147"/>
        <v>5.8187500000000003E-2</v>
      </c>
      <c r="Q3195" s="18">
        <f t="shared" si="148"/>
        <v>0.26346759694612015</v>
      </c>
      <c r="R3195" s="18">
        <f t="shared" si="149"/>
        <v>7.3134079088728293E-2</v>
      </c>
    </row>
    <row r="3196" spans="1:18" ht="18" customHeight="1" x14ac:dyDescent="0.2">
      <c r="A3196" s="16" t="str">
        <f>'Limiting Factor Scores'!A301</f>
        <v>UGR19</v>
      </c>
      <c r="B3196" s="16" t="str">
        <f>'Limiting Factor Scores'!B301</f>
        <v>Upper Grande Ronde</v>
      </c>
      <c r="C3196" s="16" t="str">
        <f>'Limiting Factor Scores'!C301</f>
        <v>Winter Water Temperature</v>
      </c>
      <c r="D3196" s="18">
        <f>'Limiting Factor Scores'!D301</f>
        <v>0.77780000000000005</v>
      </c>
      <c r="E3196" s="19">
        <f>'Limiting Factor Scores'!E301</f>
        <v>1.59</v>
      </c>
      <c r="F3196" s="18">
        <f>'Limiting Factor Scores'!F301</f>
        <v>0.23275000000000001</v>
      </c>
      <c r="G3196" s="18">
        <f>'Limiting Factor Scores'!G301</f>
        <v>0.86766506752586203</v>
      </c>
      <c r="H3196" s="18">
        <f>'Limiting Factor Scores'!H301</f>
        <v>0.23632558532922393</v>
      </c>
      <c r="I3196" s="17">
        <f>LFAT!A57</f>
        <v>4</v>
      </c>
      <c r="J3196" s="16" t="str">
        <f>LFAT!B57</f>
        <v>Riparian Vegetation Restoration</v>
      </c>
      <c r="K3196" s="16" t="str">
        <f>LFAT!D57</f>
        <v>I</v>
      </c>
      <c r="L3196" s="19">
        <f>LFAT!F57</f>
        <v>0.5</v>
      </c>
      <c r="M3196" s="16" t="str">
        <f>LFAT!G57</f>
        <v>R</v>
      </c>
      <c r="N3196" s="19">
        <f>LFAT!I57</f>
        <v>0.1</v>
      </c>
      <c r="O3196" s="18">
        <f>LFAT!J57</f>
        <v>0.05</v>
      </c>
      <c r="P3196" s="18">
        <f t="shared" si="147"/>
        <v>1.1637500000000002E-2</v>
      </c>
      <c r="Q3196" s="18">
        <f t="shared" si="148"/>
        <v>4.3383253376293104E-2</v>
      </c>
      <c r="R3196" s="18">
        <f t="shared" si="149"/>
        <v>1.1816279266461198E-2</v>
      </c>
    </row>
    <row r="3197" spans="1:18" ht="18" customHeight="1" x14ac:dyDescent="0.2">
      <c r="A3197" s="16" t="str">
        <f>'Limiting Factor Scores'!A287</f>
        <v>UGR19</v>
      </c>
      <c r="B3197" s="16" t="str">
        <f>'Limiting Factor Scores'!B287</f>
        <v>Upper Grande Ronde</v>
      </c>
      <c r="C3197" s="16" t="str">
        <f>'Limiting Factor Scores'!C287</f>
        <v>Altered Flow Timing</v>
      </c>
      <c r="D3197" s="18">
        <f>'Limiting Factor Scores'!D287</f>
        <v>0.77780000000000005</v>
      </c>
      <c r="E3197" s="19">
        <f>'Limiting Factor Scores'!E287</f>
        <v>1.44</v>
      </c>
      <c r="F3197" s="18">
        <f>'Limiting Factor Scores'!F287</f>
        <v>0.19900000000000001</v>
      </c>
      <c r="G3197" s="18">
        <f>'Limiting Factor Scores'!G287</f>
        <v>0.81150096287925455</v>
      </c>
      <c r="H3197" s="18">
        <f>'Limiting Factor Scores'!H287</f>
        <v>0.22583828571145081</v>
      </c>
      <c r="I3197" s="17">
        <f>LFAT!A68</f>
        <v>5</v>
      </c>
      <c r="J3197" s="16" t="str">
        <f>LFAT!B68</f>
        <v>Fish Passage – Barrier Removal and Replacement</v>
      </c>
      <c r="K3197" s="16" t="str">
        <f>LFAT!D68</f>
        <v>I</v>
      </c>
      <c r="L3197" s="19">
        <f>LFAT!F68</f>
        <v>0.5</v>
      </c>
      <c r="M3197" s="16" t="str">
        <f>LFAT!G68</f>
        <v>R</v>
      </c>
      <c r="N3197" s="19">
        <f>LFAT!I68</f>
        <v>0.1</v>
      </c>
      <c r="O3197" s="18">
        <f>LFAT!J68</f>
        <v>0.05</v>
      </c>
      <c r="P3197" s="18">
        <f t="shared" si="147"/>
        <v>9.9500000000000005E-3</v>
      </c>
      <c r="Q3197" s="18">
        <f t="shared" si="148"/>
        <v>4.0575048143962733E-2</v>
      </c>
      <c r="R3197" s="18">
        <f t="shared" si="149"/>
        <v>1.1291914285572541E-2</v>
      </c>
    </row>
    <row r="3198" spans="1:18" ht="18" customHeight="1" x14ac:dyDescent="0.2">
      <c r="A3198" s="16" t="str">
        <f>'Limiting Factor Scores'!A288</f>
        <v>UGR19</v>
      </c>
      <c r="B3198" s="16" t="str">
        <f>'Limiting Factor Scores'!B288</f>
        <v>Upper Grande Ronde</v>
      </c>
      <c r="C3198" s="16" t="str">
        <f>'Limiting Factor Scores'!C288</f>
        <v>Altered Primary Productivity</v>
      </c>
      <c r="D3198" s="18">
        <f>'Limiting Factor Scores'!D288</f>
        <v>0.77780000000000005</v>
      </c>
      <c r="E3198" s="19">
        <f>'Limiting Factor Scores'!E288</f>
        <v>3.42</v>
      </c>
      <c r="F3198" s="18">
        <f>'Limiting Factor Scores'!F288</f>
        <v>0.64449999999999996</v>
      </c>
      <c r="G3198" s="18">
        <f>'Limiting Factor Scores'!G288</f>
        <v>1.8225548489276486</v>
      </c>
      <c r="H3198" s="18">
        <f>'Limiting Factor Scores'!H288</f>
        <v>0.52195249571826874</v>
      </c>
      <c r="I3198" s="17">
        <f>LFAT!A75</f>
        <v>5</v>
      </c>
      <c r="J3198" s="16" t="str">
        <f>LFAT!B75</f>
        <v>Fish Passage – Barrier Removal and Replacement</v>
      </c>
      <c r="K3198" s="16" t="str">
        <f>LFAT!D75</f>
        <v>N</v>
      </c>
      <c r="L3198" s="19">
        <f>LFAT!F75</f>
        <v>0.1</v>
      </c>
      <c r="M3198" s="16" t="str">
        <f>LFAT!G75</f>
        <v>R</v>
      </c>
      <c r="N3198" s="19">
        <f>LFAT!I75</f>
        <v>0.1</v>
      </c>
      <c r="O3198" s="18">
        <f>LFAT!J75</f>
        <v>0.01</v>
      </c>
      <c r="P3198" s="18">
        <f t="shared" si="147"/>
        <v>6.4449999999999993E-3</v>
      </c>
      <c r="Q3198" s="18">
        <f t="shared" si="148"/>
        <v>1.8225548489276485E-2</v>
      </c>
      <c r="R3198" s="18">
        <f t="shared" si="149"/>
        <v>5.2195249571826878E-3</v>
      </c>
    </row>
    <row r="3199" spans="1:18" ht="18" customHeight="1" x14ac:dyDescent="0.2">
      <c r="A3199" s="16" t="str">
        <f>'Limiting Factor Scores'!A289</f>
        <v>UGR19</v>
      </c>
      <c r="B3199" s="16" t="str">
        <f>'Limiting Factor Scores'!B289</f>
        <v>Upper Grande Ronde</v>
      </c>
      <c r="C3199" s="16" t="str">
        <f>'Limiting Factor Scores'!C289</f>
        <v>Anthropogenic Barriers</v>
      </c>
      <c r="D3199" s="18">
        <f>'Limiting Factor Scores'!D289</f>
        <v>0.77780000000000005</v>
      </c>
      <c r="E3199" s="19">
        <f>'Limiting Factor Scores'!E289</f>
        <v>3.63</v>
      </c>
      <c r="F3199" s="18">
        <f>'Limiting Factor Scores'!F289</f>
        <v>0.69174999999999998</v>
      </c>
      <c r="G3199" s="18">
        <f>'Limiting Factor Scores'!G289</f>
        <v>2.8554718597422366</v>
      </c>
      <c r="H3199" s="18">
        <f>'Limiting Factor Scores'!H289</f>
        <v>0.90437367157537285</v>
      </c>
      <c r="I3199" s="17">
        <f>LFAT!A62</f>
        <v>5</v>
      </c>
      <c r="J3199" s="16" t="str">
        <f>LFAT!B62</f>
        <v>Fish Passage – Barrier Removal and Replacement</v>
      </c>
      <c r="K3199" s="16" t="str">
        <f>LFAT!D62</f>
        <v>D</v>
      </c>
      <c r="L3199" s="19">
        <f>LFAT!F62</f>
        <v>1</v>
      </c>
      <c r="M3199" s="16" t="str">
        <f>LFAT!G62</f>
        <v>C</v>
      </c>
      <c r="N3199" s="19">
        <f>LFAT!I62</f>
        <v>1</v>
      </c>
      <c r="O3199" s="18">
        <f>LFAT!J62</f>
        <v>1</v>
      </c>
      <c r="P3199" s="18">
        <f t="shared" si="147"/>
        <v>0.69174999999999998</v>
      </c>
      <c r="Q3199" s="18">
        <f t="shared" si="148"/>
        <v>2.8554718597422366</v>
      </c>
      <c r="R3199" s="18">
        <f t="shared" si="149"/>
        <v>0.90437367157537285</v>
      </c>
    </row>
    <row r="3200" spans="1:18" ht="18" customHeight="1" x14ac:dyDescent="0.2">
      <c r="A3200" s="16" t="str">
        <f>'Limiting Factor Scores'!A290</f>
        <v>UGR19</v>
      </c>
      <c r="B3200" s="16" t="str">
        <f>'Limiting Factor Scores'!B290</f>
        <v>Upper Grande Ronde</v>
      </c>
      <c r="C3200" s="16" t="str">
        <f>'Limiting Factor Scores'!C290</f>
        <v>Channel and Habitat Structure</v>
      </c>
      <c r="D3200" s="18">
        <f>'Limiting Factor Scores'!D290</f>
        <v>0.77780000000000005</v>
      </c>
      <c r="E3200" s="19">
        <f>'Limiting Factor Scores'!E290</f>
        <v>2.35</v>
      </c>
      <c r="F3200" s="18">
        <f>'Limiting Factor Scores'!F290</f>
        <v>0.40375</v>
      </c>
      <c r="G3200" s="18">
        <f>'Limiting Factor Scores'!G290</f>
        <v>2.7366059638819533</v>
      </c>
      <c r="H3200" s="18">
        <f>'Limiting Factor Scores'!H290</f>
        <v>0.82845137752325981</v>
      </c>
      <c r="I3200" s="17">
        <f>LFAT!A66</f>
        <v>5</v>
      </c>
      <c r="J3200" s="16" t="str">
        <f>LFAT!B66</f>
        <v>Fish Passage – Barrier Removal and Replacement</v>
      </c>
      <c r="K3200" s="16" t="str">
        <f>LFAT!D66</f>
        <v>I</v>
      </c>
      <c r="L3200" s="19">
        <f>LFAT!F66</f>
        <v>0.5</v>
      </c>
      <c r="M3200" s="16" t="str">
        <f>LFAT!G66</f>
        <v>CD</v>
      </c>
      <c r="N3200" s="19">
        <f>LFAT!I66</f>
        <v>0.5</v>
      </c>
      <c r="O3200" s="18">
        <f>LFAT!J66</f>
        <v>0.25</v>
      </c>
      <c r="P3200" s="18">
        <f t="shared" si="147"/>
        <v>0.1009375</v>
      </c>
      <c r="Q3200" s="18">
        <f t="shared" si="148"/>
        <v>0.68415149097048833</v>
      </c>
      <c r="R3200" s="18">
        <f t="shared" si="149"/>
        <v>0.20711284438081495</v>
      </c>
    </row>
    <row r="3201" spans="1:18" ht="18" customHeight="1" x14ac:dyDescent="0.2">
      <c r="A3201" s="16" t="str">
        <f>'Limiting Factor Scores'!A291</f>
        <v>UGR19</v>
      </c>
      <c r="B3201" s="16" t="str">
        <f>'Limiting Factor Scores'!B291</f>
        <v>Upper Grande Ronde</v>
      </c>
      <c r="C3201" s="16" t="str">
        <f>'Limiting Factor Scores'!C291</f>
        <v>Decreased Sediment Quantity</v>
      </c>
      <c r="D3201" s="18">
        <f>'Limiting Factor Scores'!D291</f>
        <v>0.77780000000000005</v>
      </c>
      <c r="E3201" s="19">
        <f>'Limiting Factor Scores'!E291</f>
        <v>2.99</v>
      </c>
      <c r="F3201" s="18">
        <f>'Limiting Factor Scores'!F291</f>
        <v>0.54774999999999996</v>
      </c>
      <c r="G3201" s="18">
        <f>'Limiting Factor Scores'!G291</f>
        <v>2.2062783126825889</v>
      </c>
      <c r="H3201" s="18">
        <f>'Limiting Factor Scores'!H291</f>
        <v>0.65722748583881363</v>
      </c>
      <c r="I3201" s="17">
        <f>LFAT!A69</f>
        <v>5</v>
      </c>
      <c r="J3201" s="16" t="str">
        <f>LFAT!B69</f>
        <v>Fish Passage – Barrier Removal and Replacement</v>
      </c>
      <c r="K3201" s="16" t="str">
        <f>LFAT!D69</f>
        <v>I</v>
      </c>
      <c r="L3201" s="19">
        <f>LFAT!F69</f>
        <v>0.5</v>
      </c>
      <c r="M3201" s="16" t="str">
        <f>LFAT!G69</f>
        <v>R</v>
      </c>
      <c r="N3201" s="19">
        <f>LFAT!I69</f>
        <v>0.1</v>
      </c>
      <c r="O3201" s="18">
        <f>LFAT!J69</f>
        <v>0.05</v>
      </c>
      <c r="P3201" s="18">
        <f t="shared" si="147"/>
        <v>2.7387499999999999E-2</v>
      </c>
      <c r="Q3201" s="18">
        <f t="shared" si="148"/>
        <v>0.11031391563412946</v>
      </c>
      <c r="R3201" s="18">
        <f t="shared" si="149"/>
        <v>3.2861374291940686E-2</v>
      </c>
    </row>
    <row r="3202" spans="1:18" ht="18" customHeight="1" x14ac:dyDescent="0.2">
      <c r="A3202" s="16" t="str">
        <f>'Limiting Factor Scores'!A292</f>
        <v>UGR19</v>
      </c>
      <c r="B3202" s="16" t="str">
        <f>'Limiting Factor Scores'!B292</f>
        <v>Upper Grande Ronde</v>
      </c>
      <c r="C3202" s="16" t="str">
        <f>'Limiting Factor Scores'!C292</f>
        <v>Decreased Water Quantity</v>
      </c>
      <c r="D3202" s="18">
        <f>'Limiting Factor Scores'!D292</f>
        <v>0.77780000000000005</v>
      </c>
      <c r="E3202" s="19">
        <f>'Limiting Factor Scores'!E292</f>
        <v>1.82</v>
      </c>
      <c r="F3202" s="18">
        <f>'Limiting Factor Scores'!F292</f>
        <v>0.28449999999999998</v>
      </c>
      <c r="G3202" s="18">
        <f>'Limiting Factor Scores'!G292</f>
        <v>1.6580501495386104</v>
      </c>
      <c r="H3202" s="18">
        <f>'Limiting Factor Scores'!H292</f>
        <v>0.47920652462985042</v>
      </c>
      <c r="I3202" s="17">
        <f>LFAT!A67</f>
        <v>5</v>
      </c>
      <c r="J3202" s="16" t="str">
        <f>LFAT!B67</f>
        <v>Fish Passage – Barrier Removal and Replacement</v>
      </c>
      <c r="K3202" s="16" t="str">
        <f>LFAT!D67</f>
        <v>N</v>
      </c>
      <c r="L3202" s="19">
        <f>LFAT!F67</f>
        <v>0.1</v>
      </c>
      <c r="M3202" s="16" t="str">
        <f>LFAT!G67</f>
        <v>R</v>
      </c>
      <c r="N3202" s="19">
        <f>LFAT!I67</f>
        <v>0.1</v>
      </c>
      <c r="O3202" s="18">
        <f>LFAT!J67</f>
        <v>0.01</v>
      </c>
      <c r="P3202" s="18">
        <f t="shared" ref="P3202:P3265" si="150">F3202*O3202</f>
        <v>2.8449999999999999E-3</v>
      </c>
      <c r="Q3202" s="18">
        <f t="shared" ref="Q3202:Q3265" si="151">G3202*O3202</f>
        <v>1.6580501495386105E-2</v>
      </c>
      <c r="R3202" s="18">
        <f t="shared" ref="R3202:R3265" si="152">H3202*O3202</f>
        <v>4.792065246298504E-3</v>
      </c>
    </row>
    <row r="3203" spans="1:18" ht="18" customHeight="1" x14ac:dyDescent="0.2">
      <c r="A3203" s="16" t="str">
        <f>'Limiting Factor Scores'!A293</f>
        <v>UGR19</v>
      </c>
      <c r="B3203" s="16" t="str">
        <f>'Limiting Factor Scores'!B293</f>
        <v>Upper Grande Ronde</v>
      </c>
      <c r="C3203" s="16" t="str">
        <f>'Limiting Factor Scores'!C293</f>
        <v>Floodplain Condition</v>
      </c>
      <c r="D3203" s="18">
        <f>'Limiting Factor Scores'!D293</f>
        <v>0.77780000000000005</v>
      </c>
      <c r="E3203" s="19">
        <f>'Limiting Factor Scores'!E293</f>
        <v>2</v>
      </c>
      <c r="F3203" s="18">
        <f>'Limiting Factor Scores'!F293</f>
        <v>0.32500000000000001</v>
      </c>
      <c r="G3203" s="18">
        <f>'Limiting Factor Scores'!G293</f>
        <v>1.5365716786797652</v>
      </c>
      <c r="H3203" s="18">
        <f>'Limiting Factor Scores'!H293</f>
        <v>0.43627079787808798</v>
      </c>
      <c r="I3203" s="17">
        <f>LFAT!A64</f>
        <v>5</v>
      </c>
      <c r="J3203" s="16" t="str">
        <f>LFAT!B64</f>
        <v>Fish Passage – Barrier Removal and Replacement</v>
      </c>
      <c r="K3203" s="16" t="str">
        <f>LFAT!D64</f>
        <v>I</v>
      </c>
      <c r="L3203" s="19">
        <f>LFAT!F64</f>
        <v>0.5</v>
      </c>
      <c r="M3203" s="16" t="str">
        <f>LFAT!G64</f>
        <v>CD</v>
      </c>
      <c r="N3203" s="19">
        <f>LFAT!I64</f>
        <v>0.5</v>
      </c>
      <c r="O3203" s="18">
        <f>LFAT!J64</f>
        <v>0.25</v>
      </c>
      <c r="P3203" s="18">
        <f t="shared" si="150"/>
        <v>8.1250000000000003E-2</v>
      </c>
      <c r="Q3203" s="18">
        <f t="shared" si="151"/>
        <v>0.3841429196699413</v>
      </c>
      <c r="R3203" s="18">
        <f t="shared" si="152"/>
        <v>0.10906769946952199</v>
      </c>
    </row>
    <row r="3204" spans="1:18" ht="18" customHeight="1" x14ac:dyDescent="0.2">
      <c r="A3204" s="16" t="str">
        <f>'Limiting Factor Scores'!A294</f>
        <v>UGR19</v>
      </c>
      <c r="B3204" s="16" t="str">
        <f>'Limiting Factor Scores'!B294</f>
        <v>Upper Grande Ronde</v>
      </c>
      <c r="C3204" s="16" t="str">
        <f>'Limiting Factor Scores'!C294</f>
        <v>Increased Sediment Quantity</v>
      </c>
      <c r="D3204" s="18">
        <f>'Limiting Factor Scores'!D294</f>
        <v>0.77780000000000005</v>
      </c>
      <c r="E3204" s="19">
        <f>'Limiting Factor Scores'!E294</f>
        <v>2.86</v>
      </c>
      <c r="F3204" s="18">
        <f>'Limiting Factor Scores'!F294</f>
        <v>0.51849999999999996</v>
      </c>
      <c r="G3204" s="18">
        <f>'Limiting Factor Scores'!G294</f>
        <v>1.4662446689976503</v>
      </c>
      <c r="H3204" s="18">
        <f>'Limiting Factor Scores'!H294</f>
        <v>0.48239161552372745</v>
      </c>
      <c r="I3204" s="17">
        <f>LFAT!A70</f>
        <v>5</v>
      </c>
      <c r="J3204" s="16" t="str">
        <f>LFAT!B70</f>
        <v>Fish Passage – Barrier Removal and Replacement</v>
      </c>
      <c r="K3204" s="16" t="str">
        <f>LFAT!D70</f>
        <v>I</v>
      </c>
      <c r="L3204" s="19">
        <f>LFAT!F70</f>
        <v>0.5</v>
      </c>
      <c r="M3204" s="16" t="str">
        <f>LFAT!G70</f>
        <v>CD</v>
      </c>
      <c r="N3204" s="19">
        <f>LFAT!I70</f>
        <v>0.5</v>
      </c>
      <c r="O3204" s="18">
        <f>LFAT!J70</f>
        <v>0.25</v>
      </c>
      <c r="P3204" s="18">
        <f t="shared" si="150"/>
        <v>0.12962499999999999</v>
      </c>
      <c r="Q3204" s="18">
        <f t="shared" si="151"/>
        <v>0.36656116724941257</v>
      </c>
      <c r="R3204" s="18">
        <f t="shared" si="152"/>
        <v>0.12059790388093186</v>
      </c>
    </row>
    <row r="3205" spans="1:18" ht="18" customHeight="1" x14ac:dyDescent="0.2">
      <c r="A3205" s="16" t="str">
        <f>'Limiting Factor Scores'!A295</f>
        <v>UGR19</v>
      </c>
      <c r="B3205" s="16" t="str">
        <f>'Limiting Factor Scores'!B295</f>
        <v>Upper Grande Ronde</v>
      </c>
      <c r="C3205" s="16" t="str">
        <f>'Limiting Factor Scores'!C295</f>
        <v>Non-Native Species Interactions and Competition</v>
      </c>
      <c r="D3205" s="18">
        <f>'Limiting Factor Scores'!D295</f>
        <v>0.77780000000000005</v>
      </c>
      <c r="E3205" s="19">
        <f>'Limiting Factor Scores'!E295</f>
        <v>1</v>
      </c>
      <c r="F3205" s="18">
        <f>'Limiting Factor Scores'!F295</f>
        <v>0.1</v>
      </c>
      <c r="G3205" s="18">
        <f>'Limiting Factor Scores'!G295</f>
        <v>0.31278671425238003</v>
      </c>
      <c r="H3205" s="18">
        <f>'Limiting Factor Scores'!H295</f>
        <v>0.11033648570795221</v>
      </c>
      <c r="I3205" s="17">
        <f>LFAT!A76</f>
        <v>5</v>
      </c>
      <c r="J3205" s="16" t="str">
        <f>LFAT!B76</f>
        <v>Fish Passage – Barrier Removal and Replacement</v>
      </c>
      <c r="K3205" s="16" t="str">
        <f>LFAT!D76</f>
        <v>I</v>
      </c>
      <c r="L3205" s="19">
        <f>LFAT!F76</f>
        <v>0.5</v>
      </c>
      <c r="M3205" s="16" t="str">
        <f>LFAT!G76</f>
        <v>R</v>
      </c>
      <c r="N3205" s="19">
        <f>LFAT!I76</f>
        <v>0.1</v>
      </c>
      <c r="O3205" s="18">
        <f>LFAT!J76</f>
        <v>0.05</v>
      </c>
      <c r="P3205" s="18">
        <f t="shared" si="150"/>
        <v>5.000000000000001E-3</v>
      </c>
      <c r="Q3205" s="18">
        <f t="shared" si="151"/>
        <v>1.5639335712619003E-2</v>
      </c>
      <c r="R3205" s="18">
        <f t="shared" si="152"/>
        <v>5.516824285397611E-3</v>
      </c>
    </row>
    <row r="3206" spans="1:18" ht="18" customHeight="1" x14ac:dyDescent="0.2">
      <c r="A3206" s="16" t="str">
        <f>'Limiting Factor Scores'!A296</f>
        <v>UGR19</v>
      </c>
      <c r="B3206" s="16" t="str">
        <f>'Limiting Factor Scores'!B296</f>
        <v>Upper Grande Ronde</v>
      </c>
      <c r="C3206" s="16" t="str">
        <f>'Limiting Factor Scores'!C296</f>
        <v>Predation</v>
      </c>
      <c r="D3206" s="18">
        <f>'Limiting Factor Scores'!D296</f>
        <v>0.77780000000000005</v>
      </c>
      <c r="E3206" s="19">
        <f>'Limiting Factor Scores'!E296</f>
        <v>1.26</v>
      </c>
      <c r="F3206" s="18">
        <f>'Limiting Factor Scores'!F296</f>
        <v>0.1585</v>
      </c>
      <c r="G3206" s="18">
        <f>'Limiting Factor Scores'!G296</f>
        <v>0.66219669733658504</v>
      </c>
      <c r="H3206" s="18">
        <f>'Limiting Factor Scores'!H296</f>
        <v>0.2024631178759467</v>
      </c>
      <c r="I3206" s="17">
        <f>LFAT!A74</f>
        <v>5</v>
      </c>
      <c r="J3206" s="16" t="str">
        <f>LFAT!B74</f>
        <v>Fish Passage – Barrier Removal and Replacement</v>
      </c>
      <c r="K3206" s="16" t="str">
        <f>LFAT!D74</f>
        <v>I</v>
      </c>
      <c r="L3206" s="19">
        <f>LFAT!F74</f>
        <v>0.5</v>
      </c>
      <c r="M3206" s="16" t="str">
        <f>LFAT!G74</f>
        <v>R</v>
      </c>
      <c r="N3206" s="19">
        <f>LFAT!I74</f>
        <v>0.1</v>
      </c>
      <c r="O3206" s="18">
        <f>LFAT!J74</f>
        <v>0.05</v>
      </c>
      <c r="P3206" s="18">
        <f t="shared" si="150"/>
        <v>7.9249999999999998E-3</v>
      </c>
      <c r="Q3206" s="18">
        <f t="shared" si="151"/>
        <v>3.3109834866829252E-2</v>
      </c>
      <c r="R3206" s="18">
        <f t="shared" si="152"/>
        <v>1.0123155893797336E-2</v>
      </c>
    </row>
    <row r="3207" spans="1:18" ht="18" customHeight="1" x14ac:dyDescent="0.2">
      <c r="A3207" s="16" t="str">
        <f>'Limiting Factor Scores'!A297</f>
        <v>UGR19</v>
      </c>
      <c r="B3207" s="16" t="str">
        <f>'Limiting Factor Scores'!B297</f>
        <v>Upper Grande Ronde</v>
      </c>
      <c r="C3207" s="16" t="str">
        <f>'Limiting Factor Scores'!C297</f>
        <v>Riparian Condition</v>
      </c>
      <c r="D3207" s="18">
        <f>'Limiting Factor Scores'!D297</f>
        <v>0.77780000000000005</v>
      </c>
      <c r="E3207" s="19">
        <f>'Limiting Factor Scores'!E297</f>
        <v>2.86</v>
      </c>
      <c r="F3207" s="18">
        <f>'Limiting Factor Scores'!F297</f>
        <v>0.51849999999999996</v>
      </c>
      <c r="G3207" s="18">
        <f>'Limiting Factor Scores'!G297</f>
        <v>2.5032742982028195</v>
      </c>
      <c r="H3207" s="18">
        <f>'Limiting Factor Scores'!H297</f>
        <v>0.80827817640657806</v>
      </c>
      <c r="I3207" s="17">
        <f>LFAT!A63</f>
        <v>5</v>
      </c>
      <c r="J3207" s="16" t="str">
        <f>LFAT!B63</f>
        <v>Fish Passage – Barrier Removal and Replacement</v>
      </c>
      <c r="K3207" s="16" t="str">
        <f>LFAT!D63</f>
        <v>I</v>
      </c>
      <c r="L3207" s="19">
        <f>LFAT!F63</f>
        <v>0.5</v>
      </c>
      <c r="M3207" s="16" t="str">
        <f>LFAT!G63</f>
        <v>R</v>
      </c>
      <c r="N3207" s="19">
        <f>LFAT!I63</f>
        <v>0.1</v>
      </c>
      <c r="O3207" s="18">
        <f>LFAT!J63</f>
        <v>0.05</v>
      </c>
      <c r="P3207" s="18">
        <f t="shared" si="150"/>
        <v>2.5925E-2</v>
      </c>
      <c r="Q3207" s="18">
        <f t="shared" si="151"/>
        <v>0.12516371491014097</v>
      </c>
      <c r="R3207" s="18">
        <f t="shared" si="152"/>
        <v>4.0413908820328907E-2</v>
      </c>
    </row>
    <row r="3208" spans="1:18" ht="18" customHeight="1" x14ac:dyDescent="0.2">
      <c r="A3208" s="16" t="str">
        <f>'Limiting Factor Scores'!A298</f>
        <v>UGR19</v>
      </c>
      <c r="B3208" s="16" t="str">
        <f>'Limiting Factor Scores'!B298</f>
        <v>Upper Grande Ronde</v>
      </c>
      <c r="C3208" s="16" t="str">
        <f>'Limiting Factor Scores'!C298</f>
        <v>Side Channel and Wetland Habitat</v>
      </c>
      <c r="D3208" s="18">
        <f>'Limiting Factor Scores'!D298</f>
        <v>0.77780000000000005</v>
      </c>
      <c r="E3208" s="19">
        <f>'Limiting Factor Scores'!E298</f>
        <v>2.2999999999999998</v>
      </c>
      <c r="F3208" s="18">
        <f>'Limiting Factor Scores'!F298</f>
        <v>0.39250000000000002</v>
      </c>
      <c r="G3208" s="18">
        <f>'Limiting Factor Scores'!G298</f>
        <v>2.3463448137623661</v>
      </c>
      <c r="H3208" s="18">
        <f>'Limiting Factor Scores'!H298</f>
        <v>0.68388537219141599</v>
      </c>
      <c r="I3208" s="17">
        <f>LFAT!A65</f>
        <v>5</v>
      </c>
      <c r="J3208" s="16" t="str">
        <f>LFAT!B65</f>
        <v>Fish Passage – Barrier Removal and Replacement</v>
      </c>
      <c r="K3208" s="16" t="str">
        <f>LFAT!D65</f>
        <v>I</v>
      </c>
      <c r="L3208" s="19">
        <f>LFAT!F65</f>
        <v>0.5</v>
      </c>
      <c r="M3208" s="16" t="str">
        <f>LFAT!G65</f>
        <v>R</v>
      </c>
      <c r="N3208" s="19">
        <f>LFAT!I65</f>
        <v>0.1</v>
      </c>
      <c r="O3208" s="18">
        <f>LFAT!J65</f>
        <v>0.05</v>
      </c>
      <c r="P3208" s="18">
        <f t="shared" si="150"/>
        <v>1.9625000000000004E-2</v>
      </c>
      <c r="Q3208" s="18">
        <f t="shared" si="151"/>
        <v>0.11731724068811832</v>
      </c>
      <c r="R3208" s="18">
        <f t="shared" si="152"/>
        <v>3.4194268609570803E-2</v>
      </c>
    </row>
    <row r="3209" spans="1:18" ht="18" customHeight="1" x14ac:dyDescent="0.2">
      <c r="A3209" s="16" t="str">
        <f>'Limiting Factor Scores'!A299</f>
        <v>UGR19</v>
      </c>
      <c r="B3209" s="16" t="str">
        <f>'Limiting Factor Scores'!B299</f>
        <v>Upper Grande Ronde</v>
      </c>
      <c r="C3209" s="16" t="str">
        <f>'Limiting Factor Scores'!C299</f>
        <v>Summer Water Temperature</v>
      </c>
      <c r="D3209" s="18">
        <f>'Limiting Factor Scores'!D299</f>
        <v>0.77780000000000005</v>
      </c>
      <c r="E3209" s="19">
        <f>'Limiting Factor Scores'!E299</f>
        <v>2.62</v>
      </c>
      <c r="F3209" s="18">
        <f>'Limiting Factor Scores'!F299</f>
        <v>0.46450000000000002</v>
      </c>
      <c r="G3209" s="18">
        <f>'Limiting Factor Scores'!G299</f>
        <v>2.4051464942341019</v>
      </c>
      <c r="H3209" s="18">
        <f>'Limiting Factor Scores'!H299</f>
        <v>0.75266633745852551</v>
      </c>
      <c r="I3209" s="17">
        <f>LFAT!A71</f>
        <v>5</v>
      </c>
      <c r="J3209" s="16" t="str">
        <f>LFAT!B71</f>
        <v>Fish Passage – Barrier Removal and Replacement</v>
      </c>
      <c r="K3209" s="16" t="str">
        <f>LFAT!D71</f>
        <v>I</v>
      </c>
      <c r="L3209" s="19">
        <f>LFAT!F71</f>
        <v>0.5</v>
      </c>
      <c r="M3209" s="16" t="str">
        <f>LFAT!G71</f>
        <v>R</v>
      </c>
      <c r="N3209" s="19">
        <f>LFAT!I71</f>
        <v>0.1</v>
      </c>
      <c r="O3209" s="18">
        <f>LFAT!J71</f>
        <v>0.05</v>
      </c>
      <c r="P3209" s="18">
        <f t="shared" si="150"/>
        <v>2.3225000000000003E-2</v>
      </c>
      <c r="Q3209" s="18">
        <f t="shared" si="151"/>
        <v>0.1202573247117051</v>
      </c>
      <c r="R3209" s="18">
        <f t="shared" si="152"/>
        <v>3.763331687292628E-2</v>
      </c>
    </row>
    <row r="3210" spans="1:18" ht="18" customHeight="1" x14ac:dyDescent="0.2">
      <c r="A3210" s="16" t="str">
        <f>'Limiting Factor Scores'!A300</f>
        <v>UGR19</v>
      </c>
      <c r="B3210" s="16" t="str">
        <f>'Limiting Factor Scores'!B300</f>
        <v>Upper Grande Ronde</v>
      </c>
      <c r="C3210" s="16" t="str">
        <f>'Limiting Factor Scores'!C300</f>
        <v>Water Quality</v>
      </c>
      <c r="D3210" s="18">
        <f>'Limiting Factor Scores'!D300</f>
        <v>0.77780000000000005</v>
      </c>
      <c r="E3210" s="19">
        <f>'Limiting Factor Scores'!E300</f>
        <v>1.59</v>
      </c>
      <c r="F3210" s="18">
        <f>'Limiting Factor Scores'!F300</f>
        <v>0.23275000000000001</v>
      </c>
      <c r="G3210" s="18">
        <f>'Limiting Factor Scores'!G300</f>
        <v>1.0538703877844806</v>
      </c>
      <c r="H3210" s="18">
        <f>'Limiting Factor Scores'!H300</f>
        <v>0.29253631635491317</v>
      </c>
      <c r="I3210" s="17">
        <f>LFAT!A73</f>
        <v>5</v>
      </c>
      <c r="J3210" s="16" t="str">
        <f>LFAT!B73</f>
        <v>Fish Passage – Barrier Removal and Replacement</v>
      </c>
      <c r="K3210" s="16" t="str">
        <f>LFAT!D73</f>
        <v>I</v>
      </c>
      <c r="L3210" s="19">
        <f>LFAT!F73</f>
        <v>0.5</v>
      </c>
      <c r="M3210" s="16" t="str">
        <f>LFAT!G73</f>
        <v>CD</v>
      </c>
      <c r="N3210" s="19">
        <f>LFAT!I73</f>
        <v>0.5</v>
      </c>
      <c r="O3210" s="18">
        <f>LFAT!J73</f>
        <v>0.25</v>
      </c>
      <c r="P3210" s="18">
        <f t="shared" si="150"/>
        <v>5.8187500000000003E-2</v>
      </c>
      <c r="Q3210" s="18">
        <f t="shared" si="151"/>
        <v>0.26346759694612015</v>
      </c>
      <c r="R3210" s="18">
        <f t="shared" si="152"/>
        <v>7.3134079088728293E-2</v>
      </c>
    </row>
    <row r="3211" spans="1:18" ht="18" customHeight="1" x14ac:dyDescent="0.2">
      <c r="A3211" s="16" t="str">
        <f>'Limiting Factor Scores'!A301</f>
        <v>UGR19</v>
      </c>
      <c r="B3211" s="16" t="str">
        <f>'Limiting Factor Scores'!B301</f>
        <v>Upper Grande Ronde</v>
      </c>
      <c r="C3211" s="16" t="str">
        <f>'Limiting Factor Scores'!C301</f>
        <v>Winter Water Temperature</v>
      </c>
      <c r="D3211" s="18">
        <f>'Limiting Factor Scores'!D301</f>
        <v>0.77780000000000005</v>
      </c>
      <c r="E3211" s="19">
        <f>'Limiting Factor Scores'!E301</f>
        <v>1.59</v>
      </c>
      <c r="F3211" s="18">
        <f>'Limiting Factor Scores'!F301</f>
        <v>0.23275000000000001</v>
      </c>
      <c r="G3211" s="18">
        <f>'Limiting Factor Scores'!G301</f>
        <v>0.86766506752586203</v>
      </c>
      <c r="H3211" s="18">
        <f>'Limiting Factor Scores'!H301</f>
        <v>0.23632558532922393</v>
      </c>
      <c r="I3211" s="17">
        <f>LFAT!A72</f>
        <v>5</v>
      </c>
      <c r="J3211" s="16" t="str">
        <f>LFAT!B72</f>
        <v>Fish Passage – Barrier Removal and Replacement</v>
      </c>
      <c r="K3211" s="16" t="str">
        <f>LFAT!D72</f>
        <v>N</v>
      </c>
      <c r="L3211" s="19">
        <f>LFAT!F72</f>
        <v>0.1</v>
      </c>
      <c r="M3211" s="16" t="str">
        <f>LFAT!G72</f>
        <v>R</v>
      </c>
      <c r="N3211" s="19">
        <f>LFAT!I72</f>
        <v>0.1</v>
      </c>
      <c r="O3211" s="18">
        <f>LFAT!J72</f>
        <v>0.01</v>
      </c>
      <c r="P3211" s="18">
        <f t="shared" si="150"/>
        <v>2.3275000000000001E-3</v>
      </c>
      <c r="Q3211" s="18">
        <f t="shared" si="151"/>
        <v>8.6766506752586209E-3</v>
      </c>
      <c r="R3211" s="18">
        <f t="shared" si="152"/>
        <v>2.3632558532922393E-3</v>
      </c>
    </row>
    <row r="3212" spans="1:18" ht="18" customHeight="1" x14ac:dyDescent="0.2">
      <c r="A3212" s="16" t="str">
        <f>'Limiting Factor Scores'!A287</f>
        <v>UGR19</v>
      </c>
      <c r="B3212" s="16" t="str">
        <f>'Limiting Factor Scores'!B287</f>
        <v>Upper Grande Ronde</v>
      </c>
      <c r="C3212" s="16" t="str">
        <f>'Limiting Factor Scores'!C287</f>
        <v>Altered Flow Timing</v>
      </c>
      <c r="D3212" s="18">
        <f>'Limiting Factor Scores'!D287</f>
        <v>0.77780000000000005</v>
      </c>
      <c r="E3212" s="19">
        <f>'Limiting Factor Scores'!E287</f>
        <v>1.44</v>
      </c>
      <c r="F3212" s="18">
        <f>'Limiting Factor Scores'!F287</f>
        <v>0.19900000000000001</v>
      </c>
      <c r="G3212" s="18">
        <f>'Limiting Factor Scores'!G287</f>
        <v>0.81150096287925455</v>
      </c>
      <c r="H3212" s="18">
        <f>'Limiting Factor Scores'!H287</f>
        <v>0.22583828571145081</v>
      </c>
      <c r="I3212" s="17">
        <f>LFAT!A83</f>
        <v>6</v>
      </c>
      <c r="J3212" s="16" t="str">
        <f>LFAT!B83</f>
        <v>Instream Flow Restoration</v>
      </c>
      <c r="K3212" s="16" t="str">
        <f>LFAT!D83</f>
        <v>D</v>
      </c>
      <c r="L3212" s="19">
        <f>LFAT!F83</f>
        <v>1</v>
      </c>
      <c r="M3212" s="16" t="str">
        <f>LFAT!G83</f>
        <v>CD</v>
      </c>
      <c r="N3212" s="19">
        <f>LFAT!I83</f>
        <v>0.5</v>
      </c>
      <c r="O3212" s="18">
        <f>LFAT!J83</f>
        <v>0.5</v>
      </c>
      <c r="P3212" s="18">
        <f t="shared" si="150"/>
        <v>9.9500000000000005E-2</v>
      </c>
      <c r="Q3212" s="18">
        <f t="shared" si="151"/>
        <v>0.40575048143962728</v>
      </c>
      <c r="R3212" s="18">
        <f t="shared" si="152"/>
        <v>0.11291914285572541</v>
      </c>
    </row>
    <row r="3213" spans="1:18" ht="18" customHeight="1" x14ac:dyDescent="0.2">
      <c r="A3213" s="16" t="str">
        <f>'Limiting Factor Scores'!A288</f>
        <v>UGR19</v>
      </c>
      <c r="B3213" s="16" t="str">
        <f>'Limiting Factor Scores'!B288</f>
        <v>Upper Grande Ronde</v>
      </c>
      <c r="C3213" s="16" t="str">
        <f>'Limiting Factor Scores'!C288</f>
        <v>Altered Primary Productivity</v>
      </c>
      <c r="D3213" s="18">
        <f>'Limiting Factor Scores'!D288</f>
        <v>0.77780000000000005</v>
      </c>
      <c r="E3213" s="19">
        <f>'Limiting Factor Scores'!E288</f>
        <v>3.42</v>
      </c>
      <c r="F3213" s="18">
        <f>'Limiting Factor Scores'!F288</f>
        <v>0.64449999999999996</v>
      </c>
      <c r="G3213" s="18">
        <f>'Limiting Factor Scores'!G288</f>
        <v>1.8225548489276486</v>
      </c>
      <c r="H3213" s="18">
        <f>'Limiting Factor Scores'!H288</f>
        <v>0.52195249571826874</v>
      </c>
      <c r="I3213" s="17">
        <f>LFAT!A90</f>
        <v>6</v>
      </c>
      <c r="J3213" s="16" t="str">
        <f>LFAT!B90</f>
        <v>Instream Flow Restoration</v>
      </c>
      <c r="K3213" s="16" t="str">
        <f>LFAT!D90</f>
        <v>N</v>
      </c>
      <c r="L3213" s="19">
        <f>LFAT!F90</f>
        <v>0.1</v>
      </c>
      <c r="M3213" s="16" t="str">
        <f>LFAT!G90</f>
        <v>R</v>
      </c>
      <c r="N3213" s="19">
        <f>LFAT!I90</f>
        <v>0.1</v>
      </c>
      <c r="O3213" s="18">
        <f>LFAT!J90</f>
        <v>0.01</v>
      </c>
      <c r="P3213" s="18">
        <f t="shared" si="150"/>
        <v>6.4449999999999993E-3</v>
      </c>
      <c r="Q3213" s="18">
        <f t="shared" si="151"/>
        <v>1.8225548489276485E-2</v>
      </c>
      <c r="R3213" s="18">
        <f t="shared" si="152"/>
        <v>5.2195249571826878E-3</v>
      </c>
    </row>
    <row r="3214" spans="1:18" ht="18" customHeight="1" x14ac:dyDescent="0.2">
      <c r="A3214" s="16" t="str">
        <f>'Limiting Factor Scores'!A289</f>
        <v>UGR19</v>
      </c>
      <c r="B3214" s="16" t="str">
        <f>'Limiting Factor Scores'!B289</f>
        <v>Upper Grande Ronde</v>
      </c>
      <c r="C3214" s="16" t="str">
        <f>'Limiting Factor Scores'!C289</f>
        <v>Anthropogenic Barriers</v>
      </c>
      <c r="D3214" s="18">
        <f>'Limiting Factor Scores'!D289</f>
        <v>0.77780000000000005</v>
      </c>
      <c r="E3214" s="19">
        <f>'Limiting Factor Scores'!E289</f>
        <v>3.63</v>
      </c>
      <c r="F3214" s="18">
        <f>'Limiting Factor Scores'!F289</f>
        <v>0.69174999999999998</v>
      </c>
      <c r="G3214" s="18">
        <f>'Limiting Factor Scores'!G289</f>
        <v>2.8554718597422366</v>
      </c>
      <c r="H3214" s="18">
        <f>'Limiting Factor Scores'!H289</f>
        <v>0.90437367157537285</v>
      </c>
      <c r="I3214" s="17">
        <f>LFAT!A77</f>
        <v>6</v>
      </c>
      <c r="J3214" s="16" t="str">
        <f>LFAT!B77</f>
        <v>Instream Flow Restoration</v>
      </c>
      <c r="K3214" s="16" t="str">
        <f>LFAT!D77</f>
        <v>I</v>
      </c>
      <c r="L3214" s="19">
        <f>LFAT!F77</f>
        <v>0.5</v>
      </c>
      <c r="M3214" s="16" t="str">
        <f>LFAT!G77</f>
        <v>CD</v>
      </c>
      <c r="N3214" s="19">
        <f>LFAT!I77</f>
        <v>0.5</v>
      </c>
      <c r="O3214" s="18">
        <f>LFAT!J77</f>
        <v>0.25</v>
      </c>
      <c r="P3214" s="18">
        <f t="shared" si="150"/>
        <v>0.17293749999999999</v>
      </c>
      <c r="Q3214" s="18">
        <f t="shared" si="151"/>
        <v>0.71386796493555915</v>
      </c>
      <c r="R3214" s="18">
        <f t="shared" si="152"/>
        <v>0.22609341789384321</v>
      </c>
    </row>
    <row r="3215" spans="1:18" ht="18" customHeight="1" x14ac:dyDescent="0.2">
      <c r="A3215" s="16" t="str">
        <f>'Limiting Factor Scores'!A290</f>
        <v>UGR19</v>
      </c>
      <c r="B3215" s="16" t="str">
        <f>'Limiting Factor Scores'!B290</f>
        <v>Upper Grande Ronde</v>
      </c>
      <c r="C3215" s="16" t="str">
        <f>'Limiting Factor Scores'!C290</f>
        <v>Channel and Habitat Structure</v>
      </c>
      <c r="D3215" s="18">
        <f>'Limiting Factor Scores'!D290</f>
        <v>0.77780000000000005</v>
      </c>
      <c r="E3215" s="19">
        <f>'Limiting Factor Scores'!E290</f>
        <v>2.35</v>
      </c>
      <c r="F3215" s="18">
        <f>'Limiting Factor Scores'!F290</f>
        <v>0.40375</v>
      </c>
      <c r="G3215" s="18">
        <f>'Limiting Factor Scores'!G290</f>
        <v>2.7366059638819533</v>
      </c>
      <c r="H3215" s="18">
        <f>'Limiting Factor Scores'!H290</f>
        <v>0.82845137752325981</v>
      </c>
      <c r="I3215" s="17">
        <f>LFAT!A81</f>
        <v>6</v>
      </c>
      <c r="J3215" s="16" t="str">
        <f>LFAT!B81</f>
        <v>Instream Flow Restoration</v>
      </c>
      <c r="K3215" s="16" t="str">
        <f>LFAT!D81</f>
        <v>N</v>
      </c>
      <c r="L3215" s="19">
        <f>LFAT!F81</f>
        <v>0.1</v>
      </c>
      <c r="M3215" s="16" t="str">
        <f>LFAT!G81</f>
        <v>R</v>
      </c>
      <c r="N3215" s="19">
        <f>LFAT!I81</f>
        <v>0.1</v>
      </c>
      <c r="O3215" s="18">
        <f>LFAT!J81</f>
        <v>0.01</v>
      </c>
      <c r="P3215" s="18">
        <f t="shared" si="150"/>
        <v>4.0375000000000003E-3</v>
      </c>
      <c r="Q3215" s="18">
        <f t="shared" si="151"/>
        <v>2.7366059638819534E-2</v>
      </c>
      <c r="R3215" s="18">
        <f t="shared" si="152"/>
        <v>8.2845137752325989E-3</v>
      </c>
    </row>
    <row r="3216" spans="1:18" ht="18" customHeight="1" x14ac:dyDescent="0.2">
      <c r="A3216" s="16" t="str">
        <f>'Limiting Factor Scores'!A291</f>
        <v>UGR19</v>
      </c>
      <c r="B3216" s="16" t="str">
        <f>'Limiting Factor Scores'!B291</f>
        <v>Upper Grande Ronde</v>
      </c>
      <c r="C3216" s="16" t="str">
        <f>'Limiting Factor Scores'!C291</f>
        <v>Decreased Sediment Quantity</v>
      </c>
      <c r="D3216" s="18">
        <f>'Limiting Factor Scores'!D291</f>
        <v>0.77780000000000005</v>
      </c>
      <c r="E3216" s="19">
        <f>'Limiting Factor Scores'!E291</f>
        <v>2.99</v>
      </c>
      <c r="F3216" s="18">
        <f>'Limiting Factor Scores'!F291</f>
        <v>0.54774999999999996</v>
      </c>
      <c r="G3216" s="18">
        <f>'Limiting Factor Scores'!G291</f>
        <v>2.2062783126825889</v>
      </c>
      <c r="H3216" s="18">
        <f>'Limiting Factor Scores'!H291</f>
        <v>0.65722748583881363</v>
      </c>
      <c r="I3216" s="17">
        <f>LFAT!A84</f>
        <v>6</v>
      </c>
      <c r="J3216" s="16" t="str">
        <f>LFAT!B84</f>
        <v>Instream Flow Restoration</v>
      </c>
      <c r="K3216" s="16" t="str">
        <f>LFAT!D84</f>
        <v>N</v>
      </c>
      <c r="L3216" s="19">
        <f>LFAT!F84</f>
        <v>0.1</v>
      </c>
      <c r="M3216" s="16" t="str">
        <f>LFAT!G84</f>
        <v>R</v>
      </c>
      <c r="N3216" s="19">
        <f>LFAT!I84</f>
        <v>0.1</v>
      </c>
      <c r="O3216" s="18">
        <f>LFAT!J84</f>
        <v>0.01</v>
      </c>
      <c r="P3216" s="18">
        <f t="shared" si="150"/>
        <v>5.4774999999999997E-3</v>
      </c>
      <c r="Q3216" s="18">
        <f t="shared" si="151"/>
        <v>2.2062783126825889E-2</v>
      </c>
      <c r="R3216" s="18">
        <f t="shared" si="152"/>
        <v>6.5722748583881361E-3</v>
      </c>
    </row>
    <row r="3217" spans="1:18" ht="18" customHeight="1" x14ac:dyDescent="0.2">
      <c r="A3217" s="16" t="str">
        <f>'Limiting Factor Scores'!A292</f>
        <v>UGR19</v>
      </c>
      <c r="B3217" s="16" t="str">
        <f>'Limiting Factor Scores'!B292</f>
        <v>Upper Grande Ronde</v>
      </c>
      <c r="C3217" s="16" t="str">
        <f>'Limiting Factor Scores'!C292</f>
        <v>Decreased Water Quantity</v>
      </c>
      <c r="D3217" s="18">
        <f>'Limiting Factor Scores'!D292</f>
        <v>0.77780000000000005</v>
      </c>
      <c r="E3217" s="19">
        <f>'Limiting Factor Scores'!E292</f>
        <v>1.82</v>
      </c>
      <c r="F3217" s="18">
        <f>'Limiting Factor Scores'!F292</f>
        <v>0.28449999999999998</v>
      </c>
      <c r="G3217" s="18">
        <f>'Limiting Factor Scores'!G292</f>
        <v>1.6580501495386104</v>
      </c>
      <c r="H3217" s="18">
        <f>'Limiting Factor Scores'!H292</f>
        <v>0.47920652462985042</v>
      </c>
      <c r="I3217" s="17">
        <f>LFAT!A82</f>
        <v>6</v>
      </c>
      <c r="J3217" s="16" t="str">
        <f>LFAT!B82</f>
        <v>Instream Flow Restoration</v>
      </c>
      <c r="K3217" s="16" t="str">
        <f>LFAT!D82</f>
        <v>D</v>
      </c>
      <c r="L3217" s="19">
        <f>LFAT!F82</f>
        <v>1</v>
      </c>
      <c r="M3217" s="16" t="str">
        <f>LFAT!G82</f>
        <v>C</v>
      </c>
      <c r="N3217" s="19">
        <f>LFAT!I82</f>
        <v>1</v>
      </c>
      <c r="O3217" s="18">
        <f>LFAT!J82</f>
        <v>1</v>
      </c>
      <c r="P3217" s="18">
        <f t="shared" si="150"/>
        <v>0.28449999999999998</v>
      </c>
      <c r="Q3217" s="18">
        <f t="shared" si="151"/>
        <v>1.6580501495386104</v>
      </c>
      <c r="R3217" s="18">
        <f t="shared" si="152"/>
        <v>0.47920652462985042</v>
      </c>
    </row>
    <row r="3218" spans="1:18" ht="18" customHeight="1" x14ac:dyDescent="0.2">
      <c r="A3218" s="16" t="str">
        <f>'Limiting Factor Scores'!A293</f>
        <v>UGR19</v>
      </c>
      <c r="B3218" s="16" t="str">
        <f>'Limiting Factor Scores'!B293</f>
        <v>Upper Grande Ronde</v>
      </c>
      <c r="C3218" s="16" t="str">
        <f>'Limiting Factor Scores'!C293</f>
        <v>Floodplain Condition</v>
      </c>
      <c r="D3218" s="18">
        <f>'Limiting Factor Scores'!D293</f>
        <v>0.77780000000000005</v>
      </c>
      <c r="E3218" s="19">
        <f>'Limiting Factor Scores'!E293</f>
        <v>2</v>
      </c>
      <c r="F3218" s="18">
        <f>'Limiting Factor Scores'!F293</f>
        <v>0.32500000000000001</v>
      </c>
      <c r="G3218" s="18">
        <f>'Limiting Factor Scores'!G293</f>
        <v>1.5365716786797652</v>
      </c>
      <c r="H3218" s="18">
        <f>'Limiting Factor Scores'!H293</f>
        <v>0.43627079787808798</v>
      </c>
      <c r="I3218" s="17">
        <f>LFAT!A79</f>
        <v>6</v>
      </c>
      <c r="J3218" s="16" t="str">
        <f>LFAT!B79</f>
        <v>Instream Flow Restoration</v>
      </c>
      <c r="K3218" s="16" t="str">
        <f>LFAT!D79</f>
        <v>I</v>
      </c>
      <c r="L3218" s="19">
        <f>LFAT!F79</f>
        <v>0.5</v>
      </c>
      <c r="M3218" s="16" t="str">
        <f>LFAT!G79</f>
        <v>CD</v>
      </c>
      <c r="N3218" s="19">
        <f>LFAT!I79</f>
        <v>0.5</v>
      </c>
      <c r="O3218" s="18">
        <f>LFAT!J79</f>
        <v>0.25</v>
      </c>
      <c r="P3218" s="18">
        <f t="shared" si="150"/>
        <v>8.1250000000000003E-2</v>
      </c>
      <c r="Q3218" s="18">
        <f t="shared" si="151"/>
        <v>0.3841429196699413</v>
      </c>
      <c r="R3218" s="18">
        <f t="shared" si="152"/>
        <v>0.10906769946952199</v>
      </c>
    </row>
    <row r="3219" spans="1:18" ht="18" customHeight="1" x14ac:dyDescent="0.2">
      <c r="A3219" s="16" t="str">
        <f>'Limiting Factor Scores'!A294</f>
        <v>UGR19</v>
      </c>
      <c r="B3219" s="16" t="str">
        <f>'Limiting Factor Scores'!B294</f>
        <v>Upper Grande Ronde</v>
      </c>
      <c r="C3219" s="16" t="str">
        <f>'Limiting Factor Scores'!C294</f>
        <v>Increased Sediment Quantity</v>
      </c>
      <c r="D3219" s="18">
        <f>'Limiting Factor Scores'!D294</f>
        <v>0.77780000000000005</v>
      </c>
      <c r="E3219" s="19">
        <f>'Limiting Factor Scores'!E294</f>
        <v>2.86</v>
      </c>
      <c r="F3219" s="18">
        <f>'Limiting Factor Scores'!F294</f>
        <v>0.51849999999999996</v>
      </c>
      <c r="G3219" s="18">
        <f>'Limiting Factor Scores'!G294</f>
        <v>1.4662446689976503</v>
      </c>
      <c r="H3219" s="18">
        <f>'Limiting Factor Scores'!H294</f>
        <v>0.48239161552372745</v>
      </c>
      <c r="I3219" s="17">
        <f>LFAT!A85</f>
        <v>6</v>
      </c>
      <c r="J3219" s="16" t="str">
        <f>LFAT!B85</f>
        <v>Instream Flow Restoration</v>
      </c>
      <c r="K3219" s="16" t="str">
        <f>LFAT!D85</f>
        <v>N</v>
      </c>
      <c r="L3219" s="19">
        <f>LFAT!F85</f>
        <v>0.1</v>
      </c>
      <c r="M3219" s="16" t="str">
        <f>LFAT!G85</f>
        <v>R</v>
      </c>
      <c r="N3219" s="19">
        <f>LFAT!I85</f>
        <v>0.1</v>
      </c>
      <c r="O3219" s="18">
        <f>LFAT!J85</f>
        <v>0.01</v>
      </c>
      <c r="P3219" s="18">
        <f t="shared" si="150"/>
        <v>5.1849999999999995E-3</v>
      </c>
      <c r="Q3219" s="18">
        <f t="shared" si="151"/>
        <v>1.4662446689976502E-2</v>
      </c>
      <c r="R3219" s="18">
        <f t="shared" si="152"/>
        <v>4.8239161552372746E-3</v>
      </c>
    </row>
    <row r="3220" spans="1:18" ht="18" customHeight="1" x14ac:dyDescent="0.2">
      <c r="A3220" s="16" t="str">
        <f>'Limiting Factor Scores'!A295</f>
        <v>UGR19</v>
      </c>
      <c r="B3220" s="16" t="str">
        <f>'Limiting Factor Scores'!B295</f>
        <v>Upper Grande Ronde</v>
      </c>
      <c r="C3220" s="16" t="str">
        <f>'Limiting Factor Scores'!C295</f>
        <v>Non-Native Species Interactions and Competition</v>
      </c>
      <c r="D3220" s="18">
        <f>'Limiting Factor Scores'!D295</f>
        <v>0.77780000000000005</v>
      </c>
      <c r="E3220" s="19">
        <f>'Limiting Factor Scores'!E295</f>
        <v>1</v>
      </c>
      <c r="F3220" s="18">
        <f>'Limiting Factor Scores'!F295</f>
        <v>0.1</v>
      </c>
      <c r="G3220" s="18">
        <f>'Limiting Factor Scores'!G295</f>
        <v>0.31278671425238003</v>
      </c>
      <c r="H3220" s="18">
        <f>'Limiting Factor Scores'!H295</f>
        <v>0.11033648570795221</v>
      </c>
      <c r="I3220" s="17">
        <f>LFAT!A91</f>
        <v>6</v>
      </c>
      <c r="J3220" s="16" t="str">
        <f>LFAT!B91</f>
        <v>Instream Flow Restoration</v>
      </c>
      <c r="K3220" s="16" t="str">
        <f>LFAT!D91</f>
        <v>N</v>
      </c>
      <c r="L3220" s="19">
        <f>LFAT!F91</f>
        <v>0.1</v>
      </c>
      <c r="M3220" s="16" t="str">
        <f>LFAT!G91</f>
        <v>R</v>
      </c>
      <c r="N3220" s="19">
        <f>LFAT!I91</f>
        <v>0.1</v>
      </c>
      <c r="O3220" s="18">
        <f>LFAT!J91</f>
        <v>0.01</v>
      </c>
      <c r="P3220" s="18">
        <f t="shared" si="150"/>
        <v>1E-3</v>
      </c>
      <c r="Q3220" s="18">
        <f t="shared" si="151"/>
        <v>3.1278671425238004E-3</v>
      </c>
      <c r="R3220" s="18">
        <f t="shared" si="152"/>
        <v>1.1033648570795221E-3</v>
      </c>
    </row>
    <row r="3221" spans="1:18" ht="18" customHeight="1" x14ac:dyDescent="0.2">
      <c r="A3221" s="16" t="str">
        <f>'Limiting Factor Scores'!A296</f>
        <v>UGR19</v>
      </c>
      <c r="B3221" s="16" t="str">
        <f>'Limiting Factor Scores'!B296</f>
        <v>Upper Grande Ronde</v>
      </c>
      <c r="C3221" s="16" t="str">
        <f>'Limiting Factor Scores'!C296</f>
        <v>Predation</v>
      </c>
      <c r="D3221" s="18">
        <f>'Limiting Factor Scores'!D296</f>
        <v>0.77780000000000005</v>
      </c>
      <c r="E3221" s="19">
        <f>'Limiting Factor Scores'!E296</f>
        <v>1.26</v>
      </c>
      <c r="F3221" s="18">
        <f>'Limiting Factor Scores'!F296</f>
        <v>0.1585</v>
      </c>
      <c r="G3221" s="18">
        <f>'Limiting Factor Scores'!G296</f>
        <v>0.66219669733658504</v>
      </c>
      <c r="H3221" s="18">
        <f>'Limiting Factor Scores'!H296</f>
        <v>0.2024631178759467</v>
      </c>
      <c r="I3221" s="17">
        <f>LFAT!A89</f>
        <v>6</v>
      </c>
      <c r="J3221" s="16" t="str">
        <f>LFAT!B89</f>
        <v>Instream Flow Restoration</v>
      </c>
      <c r="K3221" s="16" t="str">
        <f>LFAT!D89</f>
        <v>N</v>
      </c>
      <c r="L3221" s="19">
        <f>LFAT!F89</f>
        <v>0.1</v>
      </c>
      <c r="M3221" s="16" t="str">
        <f>LFAT!G89</f>
        <v>R</v>
      </c>
      <c r="N3221" s="19">
        <f>LFAT!I89</f>
        <v>0.1</v>
      </c>
      <c r="O3221" s="18">
        <f>LFAT!J89</f>
        <v>0.01</v>
      </c>
      <c r="P3221" s="18">
        <f t="shared" si="150"/>
        <v>1.585E-3</v>
      </c>
      <c r="Q3221" s="18">
        <f t="shared" si="151"/>
        <v>6.6219669733658506E-3</v>
      </c>
      <c r="R3221" s="18">
        <f t="shared" si="152"/>
        <v>2.0246311787594671E-3</v>
      </c>
    </row>
    <row r="3222" spans="1:18" ht="18" customHeight="1" x14ac:dyDescent="0.2">
      <c r="A3222" s="16" t="str">
        <f>'Limiting Factor Scores'!A297</f>
        <v>UGR19</v>
      </c>
      <c r="B3222" s="16" t="str">
        <f>'Limiting Factor Scores'!B297</f>
        <v>Upper Grande Ronde</v>
      </c>
      <c r="C3222" s="16" t="str">
        <f>'Limiting Factor Scores'!C297</f>
        <v>Riparian Condition</v>
      </c>
      <c r="D3222" s="18">
        <f>'Limiting Factor Scores'!D297</f>
        <v>0.77780000000000005</v>
      </c>
      <c r="E3222" s="19">
        <f>'Limiting Factor Scores'!E297</f>
        <v>2.86</v>
      </c>
      <c r="F3222" s="18">
        <f>'Limiting Factor Scores'!F297</f>
        <v>0.51849999999999996</v>
      </c>
      <c r="G3222" s="18">
        <f>'Limiting Factor Scores'!G297</f>
        <v>2.5032742982028195</v>
      </c>
      <c r="H3222" s="18">
        <f>'Limiting Factor Scores'!H297</f>
        <v>0.80827817640657806</v>
      </c>
      <c r="I3222" s="17">
        <f>LFAT!A78</f>
        <v>6</v>
      </c>
      <c r="J3222" s="16" t="str">
        <f>LFAT!B78</f>
        <v>Instream Flow Restoration</v>
      </c>
      <c r="K3222" s="16" t="str">
        <f>LFAT!D78</f>
        <v>I</v>
      </c>
      <c r="L3222" s="19">
        <f>LFAT!F78</f>
        <v>0.5</v>
      </c>
      <c r="M3222" s="16" t="str">
        <f>LFAT!G78</f>
        <v>CD</v>
      </c>
      <c r="N3222" s="19">
        <f>LFAT!I78</f>
        <v>0.5</v>
      </c>
      <c r="O3222" s="18">
        <f>LFAT!J78</f>
        <v>0.25</v>
      </c>
      <c r="P3222" s="18">
        <f t="shared" si="150"/>
        <v>0.12962499999999999</v>
      </c>
      <c r="Q3222" s="18">
        <f t="shared" si="151"/>
        <v>0.62581857455070489</v>
      </c>
      <c r="R3222" s="18">
        <f t="shared" si="152"/>
        <v>0.20206954410164452</v>
      </c>
    </row>
    <row r="3223" spans="1:18" ht="18" customHeight="1" x14ac:dyDescent="0.2">
      <c r="A3223" s="16" t="str">
        <f>'Limiting Factor Scores'!A298</f>
        <v>UGR19</v>
      </c>
      <c r="B3223" s="16" t="str">
        <f>'Limiting Factor Scores'!B298</f>
        <v>Upper Grande Ronde</v>
      </c>
      <c r="C3223" s="16" t="str">
        <f>'Limiting Factor Scores'!C298</f>
        <v>Side Channel and Wetland Habitat</v>
      </c>
      <c r="D3223" s="18">
        <f>'Limiting Factor Scores'!D298</f>
        <v>0.77780000000000005</v>
      </c>
      <c r="E3223" s="19">
        <f>'Limiting Factor Scores'!E298</f>
        <v>2.2999999999999998</v>
      </c>
      <c r="F3223" s="18">
        <f>'Limiting Factor Scores'!F298</f>
        <v>0.39250000000000002</v>
      </c>
      <c r="G3223" s="18">
        <f>'Limiting Factor Scores'!G298</f>
        <v>2.3463448137623661</v>
      </c>
      <c r="H3223" s="18">
        <f>'Limiting Factor Scores'!H298</f>
        <v>0.68388537219141599</v>
      </c>
      <c r="I3223" s="17">
        <f>LFAT!A80</f>
        <v>6</v>
      </c>
      <c r="J3223" s="16" t="str">
        <f>LFAT!B80</f>
        <v>Instream Flow Restoration</v>
      </c>
      <c r="K3223" s="16" t="str">
        <f>LFAT!D80</f>
        <v>D</v>
      </c>
      <c r="L3223" s="19">
        <f>LFAT!F80</f>
        <v>1</v>
      </c>
      <c r="M3223" s="16" t="str">
        <f>LFAT!G80</f>
        <v>CD</v>
      </c>
      <c r="N3223" s="19">
        <f>LFAT!I80</f>
        <v>0.5</v>
      </c>
      <c r="O3223" s="18">
        <f>LFAT!J80</f>
        <v>0.5</v>
      </c>
      <c r="P3223" s="18">
        <f t="shared" si="150"/>
        <v>0.19625000000000001</v>
      </c>
      <c r="Q3223" s="18">
        <f t="shared" si="151"/>
        <v>1.1731724068811831</v>
      </c>
      <c r="R3223" s="18">
        <f t="shared" si="152"/>
        <v>0.34194268609570799</v>
      </c>
    </row>
    <row r="3224" spans="1:18" ht="18" customHeight="1" x14ac:dyDescent="0.2">
      <c r="A3224" s="16" t="str">
        <f>'Limiting Factor Scores'!A299</f>
        <v>UGR19</v>
      </c>
      <c r="B3224" s="16" t="str">
        <f>'Limiting Factor Scores'!B299</f>
        <v>Upper Grande Ronde</v>
      </c>
      <c r="C3224" s="16" t="str">
        <f>'Limiting Factor Scores'!C299</f>
        <v>Summer Water Temperature</v>
      </c>
      <c r="D3224" s="18">
        <f>'Limiting Factor Scores'!D299</f>
        <v>0.77780000000000005</v>
      </c>
      <c r="E3224" s="19">
        <f>'Limiting Factor Scores'!E299</f>
        <v>2.62</v>
      </c>
      <c r="F3224" s="18">
        <f>'Limiting Factor Scores'!F299</f>
        <v>0.46450000000000002</v>
      </c>
      <c r="G3224" s="18">
        <f>'Limiting Factor Scores'!G299</f>
        <v>2.4051464942341019</v>
      </c>
      <c r="H3224" s="18">
        <f>'Limiting Factor Scores'!H299</f>
        <v>0.75266633745852551</v>
      </c>
      <c r="I3224" s="17">
        <f>LFAT!A86</f>
        <v>6</v>
      </c>
      <c r="J3224" s="16" t="str">
        <f>LFAT!B86</f>
        <v>Instream Flow Restoration</v>
      </c>
      <c r="K3224" s="16" t="str">
        <f>LFAT!D86</f>
        <v>D</v>
      </c>
      <c r="L3224" s="19">
        <f>LFAT!F86</f>
        <v>1</v>
      </c>
      <c r="M3224" s="16" t="str">
        <f>LFAT!G86</f>
        <v>C</v>
      </c>
      <c r="N3224" s="19">
        <f>LFAT!I86</f>
        <v>1</v>
      </c>
      <c r="O3224" s="18">
        <f>LFAT!J86</f>
        <v>1</v>
      </c>
      <c r="P3224" s="18">
        <f t="shared" si="150"/>
        <v>0.46450000000000002</v>
      </c>
      <c r="Q3224" s="18">
        <f t="shared" si="151"/>
        <v>2.4051464942341019</v>
      </c>
      <c r="R3224" s="18">
        <f t="shared" si="152"/>
        <v>0.75266633745852551</v>
      </c>
    </row>
    <row r="3225" spans="1:18" ht="18" customHeight="1" x14ac:dyDescent="0.2">
      <c r="A3225" s="16" t="str">
        <f>'Limiting Factor Scores'!A300</f>
        <v>UGR19</v>
      </c>
      <c r="B3225" s="16" t="str">
        <f>'Limiting Factor Scores'!B300</f>
        <v>Upper Grande Ronde</v>
      </c>
      <c r="C3225" s="16" t="str">
        <f>'Limiting Factor Scores'!C300</f>
        <v>Water Quality</v>
      </c>
      <c r="D3225" s="18">
        <f>'Limiting Factor Scores'!D300</f>
        <v>0.77780000000000005</v>
      </c>
      <c r="E3225" s="19">
        <f>'Limiting Factor Scores'!E300</f>
        <v>1.59</v>
      </c>
      <c r="F3225" s="18">
        <f>'Limiting Factor Scores'!F300</f>
        <v>0.23275000000000001</v>
      </c>
      <c r="G3225" s="18">
        <f>'Limiting Factor Scores'!G300</f>
        <v>1.0538703877844806</v>
      </c>
      <c r="H3225" s="18">
        <f>'Limiting Factor Scores'!H300</f>
        <v>0.29253631635491317</v>
      </c>
      <c r="I3225" s="17">
        <f>LFAT!A88</f>
        <v>6</v>
      </c>
      <c r="J3225" s="16" t="str">
        <f>LFAT!B88</f>
        <v>Instream Flow Restoration</v>
      </c>
      <c r="K3225" s="16" t="str">
        <f>LFAT!D88</f>
        <v>D</v>
      </c>
      <c r="L3225" s="19">
        <f>LFAT!F88</f>
        <v>1</v>
      </c>
      <c r="M3225" s="16" t="str">
        <f>LFAT!G88</f>
        <v>CD</v>
      </c>
      <c r="N3225" s="19">
        <f>LFAT!I88</f>
        <v>0.5</v>
      </c>
      <c r="O3225" s="18">
        <f>LFAT!J88</f>
        <v>0.5</v>
      </c>
      <c r="P3225" s="18">
        <f t="shared" si="150"/>
        <v>0.11637500000000001</v>
      </c>
      <c r="Q3225" s="18">
        <f t="shared" si="151"/>
        <v>0.52693519389224031</v>
      </c>
      <c r="R3225" s="18">
        <f t="shared" si="152"/>
        <v>0.14626815817745659</v>
      </c>
    </row>
    <row r="3226" spans="1:18" ht="18" customHeight="1" x14ac:dyDescent="0.2">
      <c r="A3226" s="16" t="str">
        <f>'Limiting Factor Scores'!A301</f>
        <v>UGR19</v>
      </c>
      <c r="B3226" s="16" t="str">
        <f>'Limiting Factor Scores'!B301</f>
        <v>Upper Grande Ronde</v>
      </c>
      <c r="C3226" s="16" t="str">
        <f>'Limiting Factor Scores'!C301</f>
        <v>Winter Water Temperature</v>
      </c>
      <c r="D3226" s="18">
        <f>'Limiting Factor Scores'!D301</f>
        <v>0.77780000000000005</v>
      </c>
      <c r="E3226" s="19">
        <f>'Limiting Factor Scores'!E301</f>
        <v>1.59</v>
      </c>
      <c r="F3226" s="18">
        <f>'Limiting Factor Scores'!F301</f>
        <v>0.23275000000000001</v>
      </c>
      <c r="G3226" s="18">
        <f>'Limiting Factor Scores'!G301</f>
        <v>0.86766506752586203</v>
      </c>
      <c r="H3226" s="18">
        <f>'Limiting Factor Scores'!H301</f>
        <v>0.23632558532922393</v>
      </c>
      <c r="I3226" s="17">
        <f>LFAT!A87</f>
        <v>6</v>
      </c>
      <c r="J3226" s="16" t="str">
        <f>LFAT!B87</f>
        <v>Instream Flow Restoration</v>
      </c>
      <c r="K3226" s="16" t="str">
        <f>LFAT!D87</f>
        <v>N</v>
      </c>
      <c r="L3226" s="19">
        <f>LFAT!F87</f>
        <v>0.1</v>
      </c>
      <c r="M3226" s="16" t="str">
        <f>LFAT!G87</f>
        <v>R</v>
      </c>
      <c r="N3226" s="19">
        <f>LFAT!I87</f>
        <v>0.1</v>
      </c>
      <c r="O3226" s="18">
        <f>LFAT!J87</f>
        <v>0.01</v>
      </c>
      <c r="P3226" s="18">
        <f t="shared" si="150"/>
        <v>2.3275000000000001E-3</v>
      </c>
      <c r="Q3226" s="18">
        <f t="shared" si="151"/>
        <v>8.6766506752586209E-3</v>
      </c>
      <c r="R3226" s="18">
        <f t="shared" si="152"/>
        <v>2.3632558532922393E-3</v>
      </c>
    </row>
    <row r="3227" spans="1:18" ht="18" customHeight="1" x14ac:dyDescent="0.2">
      <c r="A3227" s="16" t="str">
        <f>'Limiting Factor Scores'!A287</f>
        <v>UGR19</v>
      </c>
      <c r="B3227" s="16" t="str">
        <f>'Limiting Factor Scores'!B287</f>
        <v>Upper Grande Ronde</v>
      </c>
      <c r="C3227" s="16" t="str">
        <f>'Limiting Factor Scores'!C287</f>
        <v>Altered Flow Timing</v>
      </c>
      <c r="D3227" s="18">
        <f>'Limiting Factor Scores'!D287</f>
        <v>0.77780000000000005</v>
      </c>
      <c r="E3227" s="19">
        <f>'Limiting Factor Scores'!E287</f>
        <v>1.44</v>
      </c>
      <c r="F3227" s="18">
        <f>'Limiting Factor Scores'!F287</f>
        <v>0.19900000000000001</v>
      </c>
      <c r="G3227" s="18">
        <f>'Limiting Factor Scores'!G287</f>
        <v>0.81150096287925455</v>
      </c>
      <c r="H3227" s="18">
        <f>'Limiting Factor Scores'!H287</f>
        <v>0.22583828571145081</v>
      </c>
      <c r="I3227" s="17">
        <f>LFAT!A98</f>
        <v>7</v>
      </c>
      <c r="J3227" s="16" t="str">
        <f>LFAT!B98</f>
        <v>Thermal Refuge Enhancement (reconnect, expand)</v>
      </c>
      <c r="K3227" s="16" t="str">
        <f>LFAT!D98</f>
        <v>N</v>
      </c>
      <c r="L3227" s="19">
        <f>LFAT!F98</f>
        <v>0.1</v>
      </c>
      <c r="M3227" s="16" t="str">
        <f>LFAT!G98</f>
        <v>R</v>
      </c>
      <c r="N3227" s="19">
        <f>LFAT!I98</f>
        <v>0.1</v>
      </c>
      <c r="O3227" s="18">
        <f>LFAT!J98</f>
        <v>0.01</v>
      </c>
      <c r="P3227" s="18">
        <f t="shared" si="150"/>
        <v>1.99E-3</v>
      </c>
      <c r="Q3227" s="18">
        <f t="shared" si="151"/>
        <v>8.1150096287925452E-3</v>
      </c>
      <c r="R3227" s="18">
        <f t="shared" si="152"/>
        <v>2.258382857114508E-3</v>
      </c>
    </row>
    <row r="3228" spans="1:18" ht="18" customHeight="1" x14ac:dyDescent="0.2">
      <c r="A3228" s="16" t="str">
        <f>'Limiting Factor Scores'!A288</f>
        <v>UGR19</v>
      </c>
      <c r="B3228" s="16" t="str">
        <f>'Limiting Factor Scores'!B288</f>
        <v>Upper Grande Ronde</v>
      </c>
      <c r="C3228" s="16" t="str">
        <f>'Limiting Factor Scores'!C288</f>
        <v>Altered Primary Productivity</v>
      </c>
      <c r="D3228" s="18">
        <f>'Limiting Factor Scores'!D288</f>
        <v>0.77780000000000005</v>
      </c>
      <c r="E3228" s="19">
        <f>'Limiting Factor Scores'!E288</f>
        <v>3.42</v>
      </c>
      <c r="F3228" s="18">
        <f>'Limiting Factor Scores'!F288</f>
        <v>0.64449999999999996</v>
      </c>
      <c r="G3228" s="18">
        <f>'Limiting Factor Scores'!G288</f>
        <v>1.8225548489276486</v>
      </c>
      <c r="H3228" s="18">
        <f>'Limiting Factor Scores'!H288</f>
        <v>0.52195249571826874</v>
      </c>
      <c r="I3228" s="17">
        <f>LFAT!A105</f>
        <v>7</v>
      </c>
      <c r="J3228" s="16" t="str">
        <f>LFAT!B105</f>
        <v>Thermal Refuge Enhancement (reconnect, expand)</v>
      </c>
      <c r="K3228" s="16" t="str">
        <f>LFAT!D105</f>
        <v>N</v>
      </c>
      <c r="L3228" s="19">
        <f>LFAT!F105</f>
        <v>0.1</v>
      </c>
      <c r="M3228" s="16" t="str">
        <f>LFAT!G105</f>
        <v>R</v>
      </c>
      <c r="N3228" s="19">
        <f>LFAT!I105</f>
        <v>0.1</v>
      </c>
      <c r="O3228" s="18">
        <f>LFAT!J105</f>
        <v>0.01</v>
      </c>
      <c r="P3228" s="18">
        <f t="shared" si="150"/>
        <v>6.4449999999999993E-3</v>
      </c>
      <c r="Q3228" s="18">
        <f t="shared" si="151"/>
        <v>1.8225548489276485E-2</v>
      </c>
      <c r="R3228" s="18">
        <f t="shared" si="152"/>
        <v>5.2195249571826878E-3</v>
      </c>
    </row>
    <row r="3229" spans="1:18" ht="18" customHeight="1" x14ac:dyDescent="0.2">
      <c r="A3229" s="16" t="str">
        <f>'Limiting Factor Scores'!A289</f>
        <v>UGR19</v>
      </c>
      <c r="B3229" s="16" t="str">
        <f>'Limiting Factor Scores'!B289</f>
        <v>Upper Grande Ronde</v>
      </c>
      <c r="C3229" s="16" t="str">
        <f>'Limiting Factor Scores'!C289</f>
        <v>Anthropogenic Barriers</v>
      </c>
      <c r="D3229" s="18">
        <f>'Limiting Factor Scores'!D289</f>
        <v>0.77780000000000005</v>
      </c>
      <c r="E3229" s="19">
        <f>'Limiting Factor Scores'!E289</f>
        <v>3.63</v>
      </c>
      <c r="F3229" s="18">
        <f>'Limiting Factor Scores'!F289</f>
        <v>0.69174999999999998</v>
      </c>
      <c r="G3229" s="18">
        <f>'Limiting Factor Scores'!G289</f>
        <v>2.8554718597422366</v>
      </c>
      <c r="H3229" s="18">
        <f>'Limiting Factor Scores'!H289</f>
        <v>0.90437367157537285</v>
      </c>
      <c r="I3229" s="17">
        <f>LFAT!A92</f>
        <v>7</v>
      </c>
      <c r="J3229" s="16" t="str">
        <f>LFAT!B92</f>
        <v>Thermal Refuge Enhancement (reconnect, expand)</v>
      </c>
      <c r="K3229" s="16" t="str">
        <f>LFAT!D92</f>
        <v>N</v>
      </c>
      <c r="L3229" s="19">
        <f>LFAT!F92</f>
        <v>0.1</v>
      </c>
      <c r="M3229" s="16" t="str">
        <f>LFAT!G92</f>
        <v>R</v>
      </c>
      <c r="N3229" s="19">
        <f>LFAT!I92</f>
        <v>0.1</v>
      </c>
      <c r="O3229" s="18">
        <f>LFAT!J92</f>
        <v>0.01</v>
      </c>
      <c r="P3229" s="18">
        <f t="shared" si="150"/>
        <v>6.9175E-3</v>
      </c>
      <c r="Q3229" s="18">
        <f t="shared" si="151"/>
        <v>2.8554718597422368E-2</v>
      </c>
      <c r="R3229" s="18">
        <f t="shared" si="152"/>
        <v>9.043736715753729E-3</v>
      </c>
    </row>
    <row r="3230" spans="1:18" ht="18" customHeight="1" x14ac:dyDescent="0.2">
      <c r="A3230" s="16" t="str">
        <f>'Limiting Factor Scores'!A290</f>
        <v>UGR19</v>
      </c>
      <c r="B3230" s="16" t="str">
        <f>'Limiting Factor Scores'!B290</f>
        <v>Upper Grande Ronde</v>
      </c>
      <c r="C3230" s="16" t="str">
        <f>'Limiting Factor Scores'!C290</f>
        <v>Channel and Habitat Structure</v>
      </c>
      <c r="D3230" s="18">
        <f>'Limiting Factor Scores'!D290</f>
        <v>0.77780000000000005</v>
      </c>
      <c r="E3230" s="19">
        <f>'Limiting Factor Scores'!E290</f>
        <v>2.35</v>
      </c>
      <c r="F3230" s="18">
        <f>'Limiting Factor Scores'!F290</f>
        <v>0.40375</v>
      </c>
      <c r="G3230" s="18">
        <f>'Limiting Factor Scores'!G290</f>
        <v>2.7366059638819533</v>
      </c>
      <c r="H3230" s="18">
        <f>'Limiting Factor Scores'!H290</f>
        <v>0.82845137752325981</v>
      </c>
      <c r="I3230" s="17">
        <f>LFAT!A96</f>
        <v>7</v>
      </c>
      <c r="J3230" s="16" t="str">
        <f>LFAT!B96</f>
        <v>Thermal Refuge Enhancement (reconnect, expand)</v>
      </c>
      <c r="K3230" s="16" t="str">
        <f>LFAT!D96</f>
        <v>N</v>
      </c>
      <c r="L3230" s="19">
        <f>LFAT!F96</f>
        <v>0.1</v>
      </c>
      <c r="M3230" s="16" t="str">
        <f>LFAT!G96</f>
        <v>R</v>
      </c>
      <c r="N3230" s="19">
        <f>LFAT!I96</f>
        <v>0.1</v>
      </c>
      <c r="O3230" s="18">
        <f>LFAT!J96</f>
        <v>0.01</v>
      </c>
      <c r="P3230" s="18">
        <f t="shared" si="150"/>
        <v>4.0375000000000003E-3</v>
      </c>
      <c r="Q3230" s="18">
        <f t="shared" si="151"/>
        <v>2.7366059638819534E-2</v>
      </c>
      <c r="R3230" s="18">
        <f t="shared" si="152"/>
        <v>8.2845137752325989E-3</v>
      </c>
    </row>
    <row r="3231" spans="1:18" ht="18" customHeight="1" x14ac:dyDescent="0.2">
      <c r="A3231" s="16" t="str">
        <f>'Limiting Factor Scores'!A291</f>
        <v>UGR19</v>
      </c>
      <c r="B3231" s="16" t="str">
        <f>'Limiting Factor Scores'!B291</f>
        <v>Upper Grande Ronde</v>
      </c>
      <c r="C3231" s="16" t="str">
        <f>'Limiting Factor Scores'!C291</f>
        <v>Decreased Sediment Quantity</v>
      </c>
      <c r="D3231" s="18">
        <f>'Limiting Factor Scores'!D291</f>
        <v>0.77780000000000005</v>
      </c>
      <c r="E3231" s="19">
        <f>'Limiting Factor Scores'!E291</f>
        <v>2.99</v>
      </c>
      <c r="F3231" s="18">
        <f>'Limiting Factor Scores'!F291</f>
        <v>0.54774999999999996</v>
      </c>
      <c r="G3231" s="18">
        <f>'Limiting Factor Scores'!G291</f>
        <v>2.2062783126825889</v>
      </c>
      <c r="H3231" s="18">
        <f>'Limiting Factor Scores'!H291</f>
        <v>0.65722748583881363</v>
      </c>
      <c r="I3231" s="17">
        <f>LFAT!A99</f>
        <v>7</v>
      </c>
      <c r="J3231" s="16" t="str">
        <f>LFAT!B99</f>
        <v>Thermal Refuge Enhancement (reconnect, expand)</v>
      </c>
      <c r="K3231" s="16" t="str">
        <f>LFAT!D99</f>
        <v>N</v>
      </c>
      <c r="L3231" s="19">
        <f>LFAT!F99</f>
        <v>0.1</v>
      </c>
      <c r="M3231" s="16" t="str">
        <f>LFAT!G99</f>
        <v>R</v>
      </c>
      <c r="N3231" s="19">
        <f>LFAT!I99</f>
        <v>0.1</v>
      </c>
      <c r="O3231" s="18">
        <f>LFAT!J99</f>
        <v>0.01</v>
      </c>
      <c r="P3231" s="18">
        <f t="shared" si="150"/>
        <v>5.4774999999999997E-3</v>
      </c>
      <c r="Q3231" s="18">
        <f t="shared" si="151"/>
        <v>2.2062783126825889E-2</v>
      </c>
      <c r="R3231" s="18">
        <f t="shared" si="152"/>
        <v>6.5722748583881361E-3</v>
      </c>
    </row>
    <row r="3232" spans="1:18" ht="18" customHeight="1" x14ac:dyDescent="0.2">
      <c r="A3232" s="16" t="str">
        <f>'Limiting Factor Scores'!A292</f>
        <v>UGR19</v>
      </c>
      <c r="B3232" s="16" t="str">
        <f>'Limiting Factor Scores'!B292</f>
        <v>Upper Grande Ronde</v>
      </c>
      <c r="C3232" s="16" t="str">
        <f>'Limiting Factor Scores'!C292</f>
        <v>Decreased Water Quantity</v>
      </c>
      <c r="D3232" s="18">
        <f>'Limiting Factor Scores'!D292</f>
        <v>0.77780000000000005</v>
      </c>
      <c r="E3232" s="19">
        <f>'Limiting Factor Scores'!E292</f>
        <v>1.82</v>
      </c>
      <c r="F3232" s="18">
        <f>'Limiting Factor Scores'!F292</f>
        <v>0.28449999999999998</v>
      </c>
      <c r="G3232" s="18">
        <f>'Limiting Factor Scores'!G292</f>
        <v>1.6580501495386104</v>
      </c>
      <c r="H3232" s="18">
        <f>'Limiting Factor Scores'!H292</f>
        <v>0.47920652462985042</v>
      </c>
      <c r="I3232" s="17">
        <f>LFAT!A97</f>
        <v>7</v>
      </c>
      <c r="J3232" s="16" t="str">
        <f>LFAT!B97</f>
        <v>Thermal Refuge Enhancement (reconnect, expand)</v>
      </c>
      <c r="K3232" s="16" t="str">
        <f>LFAT!D97</f>
        <v>I</v>
      </c>
      <c r="L3232" s="19">
        <f>LFAT!F97</f>
        <v>0.5</v>
      </c>
      <c r="M3232" s="16" t="str">
        <f>LFAT!G97</f>
        <v>R</v>
      </c>
      <c r="N3232" s="19">
        <f>LFAT!I97</f>
        <v>0.1</v>
      </c>
      <c r="O3232" s="18">
        <f>LFAT!J97</f>
        <v>0.05</v>
      </c>
      <c r="P3232" s="18">
        <f t="shared" si="150"/>
        <v>1.4225E-2</v>
      </c>
      <c r="Q3232" s="18">
        <f t="shared" si="151"/>
        <v>8.2902507476930523E-2</v>
      </c>
      <c r="R3232" s="18">
        <f t="shared" si="152"/>
        <v>2.3960326231492524E-2</v>
      </c>
    </row>
    <row r="3233" spans="1:18" ht="18" customHeight="1" x14ac:dyDescent="0.2">
      <c r="A3233" s="16" t="str">
        <f>'Limiting Factor Scores'!A293</f>
        <v>UGR19</v>
      </c>
      <c r="B3233" s="16" t="str">
        <f>'Limiting Factor Scores'!B293</f>
        <v>Upper Grande Ronde</v>
      </c>
      <c r="C3233" s="16" t="str">
        <f>'Limiting Factor Scores'!C293</f>
        <v>Floodplain Condition</v>
      </c>
      <c r="D3233" s="18">
        <f>'Limiting Factor Scores'!D293</f>
        <v>0.77780000000000005</v>
      </c>
      <c r="E3233" s="19">
        <f>'Limiting Factor Scores'!E293</f>
        <v>2</v>
      </c>
      <c r="F3233" s="18">
        <f>'Limiting Factor Scores'!F293</f>
        <v>0.32500000000000001</v>
      </c>
      <c r="G3233" s="18">
        <f>'Limiting Factor Scores'!G293</f>
        <v>1.5365716786797652</v>
      </c>
      <c r="H3233" s="18">
        <f>'Limiting Factor Scores'!H293</f>
        <v>0.43627079787808798</v>
      </c>
      <c r="I3233" s="17">
        <f>LFAT!A94</f>
        <v>7</v>
      </c>
      <c r="J3233" s="16" t="str">
        <f>LFAT!B94</f>
        <v>Thermal Refuge Enhancement (reconnect, expand)</v>
      </c>
      <c r="K3233" s="16" t="str">
        <f>LFAT!D94</f>
        <v>N</v>
      </c>
      <c r="L3233" s="19">
        <f>LFAT!F94</f>
        <v>0.1</v>
      </c>
      <c r="M3233" s="16" t="str">
        <f>LFAT!G94</f>
        <v>CD</v>
      </c>
      <c r="N3233" s="19">
        <f>LFAT!I94</f>
        <v>0.5</v>
      </c>
      <c r="O3233" s="18">
        <f>LFAT!J94</f>
        <v>0.05</v>
      </c>
      <c r="P3233" s="18">
        <f t="shared" si="150"/>
        <v>1.6250000000000001E-2</v>
      </c>
      <c r="Q3233" s="18">
        <f t="shared" si="151"/>
        <v>7.6828583933988268E-2</v>
      </c>
      <c r="R3233" s="18">
        <f t="shared" si="152"/>
        <v>2.1813539893904402E-2</v>
      </c>
    </row>
    <row r="3234" spans="1:18" ht="18" customHeight="1" x14ac:dyDescent="0.2">
      <c r="A3234" s="16" t="str">
        <f>'Limiting Factor Scores'!A294</f>
        <v>UGR19</v>
      </c>
      <c r="B3234" s="16" t="str">
        <f>'Limiting Factor Scores'!B294</f>
        <v>Upper Grande Ronde</v>
      </c>
      <c r="C3234" s="16" t="str">
        <f>'Limiting Factor Scores'!C294</f>
        <v>Increased Sediment Quantity</v>
      </c>
      <c r="D3234" s="18">
        <f>'Limiting Factor Scores'!D294</f>
        <v>0.77780000000000005</v>
      </c>
      <c r="E3234" s="19">
        <f>'Limiting Factor Scores'!E294</f>
        <v>2.86</v>
      </c>
      <c r="F3234" s="18">
        <f>'Limiting Factor Scores'!F294</f>
        <v>0.51849999999999996</v>
      </c>
      <c r="G3234" s="18">
        <f>'Limiting Factor Scores'!G294</f>
        <v>1.4662446689976503</v>
      </c>
      <c r="H3234" s="18">
        <f>'Limiting Factor Scores'!H294</f>
        <v>0.48239161552372745</v>
      </c>
      <c r="I3234" s="17">
        <f>LFAT!A100</f>
        <v>7</v>
      </c>
      <c r="J3234" s="16" t="str">
        <f>LFAT!B100</f>
        <v>Thermal Refuge Enhancement (reconnect, expand)</v>
      </c>
      <c r="K3234" s="16" t="str">
        <f>LFAT!D100</f>
        <v>N</v>
      </c>
      <c r="L3234" s="19">
        <f>LFAT!F100</f>
        <v>0.1</v>
      </c>
      <c r="M3234" s="16" t="str">
        <f>LFAT!G100</f>
        <v>R</v>
      </c>
      <c r="N3234" s="19">
        <f>LFAT!I100</f>
        <v>0.1</v>
      </c>
      <c r="O3234" s="18">
        <f>LFAT!J100</f>
        <v>0.01</v>
      </c>
      <c r="P3234" s="18">
        <f t="shared" si="150"/>
        <v>5.1849999999999995E-3</v>
      </c>
      <c r="Q3234" s="18">
        <f t="shared" si="151"/>
        <v>1.4662446689976502E-2</v>
      </c>
      <c r="R3234" s="18">
        <f t="shared" si="152"/>
        <v>4.8239161552372746E-3</v>
      </c>
    </row>
    <row r="3235" spans="1:18" ht="18" customHeight="1" x14ac:dyDescent="0.2">
      <c r="A3235" s="16" t="str">
        <f>'Limiting Factor Scores'!A295</f>
        <v>UGR19</v>
      </c>
      <c r="B3235" s="16" t="str">
        <f>'Limiting Factor Scores'!B295</f>
        <v>Upper Grande Ronde</v>
      </c>
      <c r="C3235" s="16" t="str">
        <f>'Limiting Factor Scores'!C295</f>
        <v>Non-Native Species Interactions and Competition</v>
      </c>
      <c r="D3235" s="18">
        <f>'Limiting Factor Scores'!D295</f>
        <v>0.77780000000000005</v>
      </c>
      <c r="E3235" s="19">
        <f>'Limiting Factor Scores'!E295</f>
        <v>1</v>
      </c>
      <c r="F3235" s="18">
        <f>'Limiting Factor Scores'!F295</f>
        <v>0.1</v>
      </c>
      <c r="G3235" s="18">
        <f>'Limiting Factor Scores'!G295</f>
        <v>0.31278671425238003</v>
      </c>
      <c r="H3235" s="18">
        <f>'Limiting Factor Scores'!H295</f>
        <v>0.11033648570795221</v>
      </c>
      <c r="I3235" s="17">
        <f>LFAT!A106</f>
        <v>7</v>
      </c>
      <c r="J3235" s="16" t="str">
        <f>LFAT!B106</f>
        <v>Thermal Refuge Enhancement (reconnect, expand)</v>
      </c>
      <c r="K3235" s="16" t="str">
        <f>LFAT!D106</f>
        <v>N</v>
      </c>
      <c r="L3235" s="19">
        <f>LFAT!F106</f>
        <v>0.1</v>
      </c>
      <c r="M3235" s="16" t="str">
        <f>LFAT!G106</f>
        <v>R</v>
      </c>
      <c r="N3235" s="19">
        <f>LFAT!I106</f>
        <v>0.1</v>
      </c>
      <c r="O3235" s="18">
        <f>LFAT!J106</f>
        <v>0.01</v>
      </c>
      <c r="P3235" s="18">
        <f t="shared" si="150"/>
        <v>1E-3</v>
      </c>
      <c r="Q3235" s="18">
        <f t="shared" si="151"/>
        <v>3.1278671425238004E-3</v>
      </c>
      <c r="R3235" s="18">
        <f t="shared" si="152"/>
        <v>1.1033648570795221E-3</v>
      </c>
    </row>
    <row r="3236" spans="1:18" ht="18" customHeight="1" x14ac:dyDescent="0.2">
      <c r="A3236" s="16" t="str">
        <f>'Limiting Factor Scores'!A296</f>
        <v>UGR19</v>
      </c>
      <c r="B3236" s="16" t="str">
        <f>'Limiting Factor Scores'!B296</f>
        <v>Upper Grande Ronde</v>
      </c>
      <c r="C3236" s="16" t="str">
        <f>'Limiting Factor Scores'!C296</f>
        <v>Predation</v>
      </c>
      <c r="D3236" s="18">
        <f>'Limiting Factor Scores'!D296</f>
        <v>0.77780000000000005</v>
      </c>
      <c r="E3236" s="19">
        <f>'Limiting Factor Scores'!E296</f>
        <v>1.26</v>
      </c>
      <c r="F3236" s="18">
        <f>'Limiting Factor Scores'!F296</f>
        <v>0.1585</v>
      </c>
      <c r="G3236" s="18">
        <f>'Limiting Factor Scores'!G296</f>
        <v>0.66219669733658504</v>
      </c>
      <c r="H3236" s="18">
        <f>'Limiting Factor Scores'!H296</f>
        <v>0.2024631178759467</v>
      </c>
      <c r="I3236" s="17">
        <f>LFAT!A104</f>
        <v>7</v>
      </c>
      <c r="J3236" s="16" t="str">
        <f>LFAT!B104</f>
        <v>Thermal Refuge Enhancement (reconnect, expand)</v>
      </c>
      <c r="K3236" s="16" t="str">
        <f>LFAT!D104</f>
        <v>I</v>
      </c>
      <c r="L3236" s="19">
        <f>LFAT!F104</f>
        <v>0.5</v>
      </c>
      <c r="M3236" s="16" t="str">
        <f>LFAT!G104</f>
        <v>R</v>
      </c>
      <c r="N3236" s="19">
        <f>LFAT!I104</f>
        <v>0.1</v>
      </c>
      <c r="O3236" s="18">
        <f>LFAT!J104</f>
        <v>0.05</v>
      </c>
      <c r="P3236" s="18">
        <f t="shared" si="150"/>
        <v>7.9249999999999998E-3</v>
      </c>
      <c r="Q3236" s="18">
        <f t="shared" si="151"/>
        <v>3.3109834866829252E-2</v>
      </c>
      <c r="R3236" s="18">
        <f t="shared" si="152"/>
        <v>1.0123155893797336E-2</v>
      </c>
    </row>
    <row r="3237" spans="1:18" ht="18" customHeight="1" x14ac:dyDescent="0.2">
      <c r="A3237" s="16" t="str">
        <f>'Limiting Factor Scores'!A297</f>
        <v>UGR19</v>
      </c>
      <c r="B3237" s="16" t="str">
        <f>'Limiting Factor Scores'!B297</f>
        <v>Upper Grande Ronde</v>
      </c>
      <c r="C3237" s="16" t="str">
        <f>'Limiting Factor Scores'!C297</f>
        <v>Riparian Condition</v>
      </c>
      <c r="D3237" s="18">
        <f>'Limiting Factor Scores'!D297</f>
        <v>0.77780000000000005</v>
      </c>
      <c r="E3237" s="19">
        <f>'Limiting Factor Scores'!E297</f>
        <v>2.86</v>
      </c>
      <c r="F3237" s="18">
        <f>'Limiting Factor Scores'!F297</f>
        <v>0.51849999999999996</v>
      </c>
      <c r="G3237" s="18">
        <f>'Limiting Factor Scores'!G297</f>
        <v>2.5032742982028195</v>
      </c>
      <c r="H3237" s="18">
        <f>'Limiting Factor Scores'!H297</f>
        <v>0.80827817640657806</v>
      </c>
      <c r="I3237" s="17">
        <f>LFAT!A93</f>
        <v>7</v>
      </c>
      <c r="J3237" s="16" t="str">
        <f>LFAT!B93</f>
        <v>Thermal Refuge Enhancement (reconnect, expand)</v>
      </c>
      <c r="K3237" s="16" t="str">
        <f>LFAT!D93</f>
        <v>N</v>
      </c>
      <c r="L3237" s="19">
        <f>LFAT!F93</f>
        <v>0.1</v>
      </c>
      <c r="M3237" s="16" t="str">
        <f>LFAT!G93</f>
        <v>R</v>
      </c>
      <c r="N3237" s="19">
        <f>LFAT!I93</f>
        <v>0.1</v>
      </c>
      <c r="O3237" s="18">
        <f>LFAT!J93</f>
        <v>0.01</v>
      </c>
      <c r="P3237" s="18">
        <f t="shared" si="150"/>
        <v>5.1849999999999995E-3</v>
      </c>
      <c r="Q3237" s="18">
        <f t="shared" si="151"/>
        <v>2.5032742982028195E-2</v>
      </c>
      <c r="R3237" s="18">
        <f t="shared" si="152"/>
        <v>8.0827817640657801E-3</v>
      </c>
    </row>
    <row r="3238" spans="1:18" ht="18" customHeight="1" x14ac:dyDescent="0.2">
      <c r="A3238" s="16" t="str">
        <f>'Limiting Factor Scores'!A298</f>
        <v>UGR19</v>
      </c>
      <c r="B3238" s="16" t="str">
        <f>'Limiting Factor Scores'!B298</f>
        <v>Upper Grande Ronde</v>
      </c>
      <c r="C3238" s="16" t="str">
        <f>'Limiting Factor Scores'!C298</f>
        <v>Side Channel and Wetland Habitat</v>
      </c>
      <c r="D3238" s="18">
        <f>'Limiting Factor Scores'!D298</f>
        <v>0.77780000000000005</v>
      </c>
      <c r="E3238" s="19">
        <f>'Limiting Factor Scores'!E298</f>
        <v>2.2999999999999998</v>
      </c>
      <c r="F3238" s="18">
        <f>'Limiting Factor Scores'!F298</f>
        <v>0.39250000000000002</v>
      </c>
      <c r="G3238" s="18">
        <f>'Limiting Factor Scores'!G298</f>
        <v>2.3463448137623661</v>
      </c>
      <c r="H3238" s="18">
        <f>'Limiting Factor Scores'!H298</f>
        <v>0.68388537219141599</v>
      </c>
      <c r="I3238" s="17">
        <f>LFAT!A95</f>
        <v>7</v>
      </c>
      <c r="J3238" s="16" t="str">
        <f>LFAT!B95</f>
        <v>Thermal Refuge Enhancement (reconnect, expand)</v>
      </c>
      <c r="K3238" s="16" t="str">
        <f>LFAT!D95</f>
        <v>I</v>
      </c>
      <c r="L3238" s="19">
        <f>LFAT!F95</f>
        <v>0.5</v>
      </c>
      <c r="M3238" s="16" t="str">
        <f>LFAT!G95</f>
        <v>CD</v>
      </c>
      <c r="N3238" s="19">
        <f>LFAT!I95</f>
        <v>0.5</v>
      </c>
      <c r="O3238" s="18">
        <f>LFAT!J95</f>
        <v>0.25</v>
      </c>
      <c r="P3238" s="18">
        <f t="shared" si="150"/>
        <v>9.8125000000000004E-2</v>
      </c>
      <c r="Q3238" s="18">
        <f t="shared" si="151"/>
        <v>0.58658620344059154</v>
      </c>
      <c r="R3238" s="18">
        <f t="shared" si="152"/>
        <v>0.170971343047854</v>
      </c>
    </row>
    <row r="3239" spans="1:18" ht="18" customHeight="1" x14ac:dyDescent="0.2">
      <c r="A3239" s="16" t="str">
        <f>'Limiting Factor Scores'!A299</f>
        <v>UGR19</v>
      </c>
      <c r="B3239" s="16" t="str">
        <f>'Limiting Factor Scores'!B299</f>
        <v>Upper Grande Ronde</v>
      </c>
      <c r="C3239" s="16" t="str">
        <f>'Limiting Factor Scores'!C299</f>
        <v>Summer Water Temperature</v>
      </c>
      <c r="D3239" s="18">
        <f>'Limiting Factor Scores'!D299</f>
        <v>0.77780000000000005</v>
      </c>
      <c r="E3239" s="19">
        <f>'Limiting Factor Scores'!E299</f>
        <v>2.62</v>
      </c>
      <c r="F3239" s="18">
        <f>'Limiting Factor Scores'!F299</f>
        <v>0.46450000000000002</v>
      </c>
      <c r="G3239" s="18">
        <f>'Limiting Factor Scores'!G299</f>
        <v>2.4051464942341019</v>
      </c>
      <c r="H3239" s="18">
        <f>'Limiting Factor Scores'!H299</f>
        <v>0.75266633745852551</v>
      </c>
      <c r="I3239" s="17">
        <f>LFAT!A101</f>
        <v>7</v>
      </c>
      <c r="J3239" s="16" t="str">
        <f>LFAT!B101</f>
        <v>Thermal Refuge Enhancement (reconnect, expand)</v>
      </c>
      <c r="K3239" s="16" t="str">
        <f>LFAT!D101</f>
        <v>D</v>
      </c>
      <c r="L3239" s="19">
        <f>LFAT!F101</f>
        <v>1</v>
      </c>
      <c r="M3239" s="16" t="str">
        <f>LFAT!G101</f>
        <v>C</v>
      </c>
      <c r="N3239" s="19">
        <f>LFAT!I101</f>
        <v>1</v>
      </c>
      <c r="O3239" s="18">
        <f>LFAT!J101</f>
        <v>1</v>
      </c>
      <c r="P3239" s="18">
        <f t="shared" si="150"/>
        <v>0.46450000000000002</v>
      </c>
      <c r="Q3239" s="18">
        <f t="shared" si="151"/>
        <v>2.4051464942341019</v>
      </c>
      <c r="R3239" s="18">
        <f t="shared" si="152"/>
        <v>0.75266633745852551</v>
      </c>
    </row>
    <row r="3240" spans="1:18" ht="18" customHeight="1" x14ac:dyDescent="0.2">
      <c r="A3240" s="16" t="str">
        <f>'Limiting Factor Scores'!A300</f>
        <v>UGR19</v>
      </c>
      <c r="B3240" s="16" t="str">
        <f>'Limiting Factor Scores'!B300</f>
        <v>Upper Grande Ronde</v>
      </c>
      <c r="C3240" s="16" t="str">
        <f>'Limiting Factor Scores'!C300</f>
        <v>Water Quality</v>
      </c>
      <c r="D3240" s="18">
        <f>'Limiting Factor Scores'!D300</f>
        <v>0.77780000000000005</v>
      </c>
      <c r="E3240" s="19">
        <f>'Limiting Factor Scores'!E300</f>
        <v>1.59</v>
      </c>
      <c r="F3240" s="18">
        <f>'Limiting Factor Scores'!F300</f>
        <v>0.23275000000000001</v>
      </c>
      <c r="G3240" s="18">
        <f>'Limiting Factor Scores'!G300</f>
        <v>1.0538703877844806</v>
      </c>
      <c r="H3240" s="18">
        <f>'Limiting Factor Scores'!H300</f>
        <v>0.29253631635491317</v>
      </c>
      <c r="I3240" s="17">
        <f>LFAT!A103</f>
        <v>7</v>
      </c>
      <c r="J3240" s="16" t="str">
        <f>LFAT!B103</f>
        <v>Thermal Refuge Enhancement (reconnect, expand)</v>
      </c>
      <c r="K3240" s="16" t="str">
        <f>LFAT!D103</f>
        <v>N</v>
      </c>
      <c r="L3240" s="19">
        <f>LFAT!F103</f>
        <v>0.1</v>
      </c>
      <c r="M3240" s="16" t="str">
        <f>LFAT!G103</f>
        <v>R</v>
      </c>
      <c r="N3240" s="19">
        <f>LFAT!I103</f>
        <v>0.1</v>
      </c>
      <c r="O3240" s="18">
        <f>LFAT!J103</f>
        <v>0.01</v>
      </c>
      <c r="P3240" s="18">
        <f t="shared" si="150"/>
        <v>2.3275000000000001E-3</v>
      </c>
      <c r="Q3240" s="18">
        <f t="shared" si="151"/>
        <v>1.0538703877844805E-2</v>
      </c>
      <c r="R3240" s="18">
        <f t="shared" si="152"/>
        <v>2.925363163549132E-3</v>
      </c>
    </row>
    <row r="3241" spans="1:18" ht="18" customHeight="1" x14ac:dyDescent="0.2">
      <c r="A3241" s="16" t="str">
        <f>'Limiting Factor Scores'!A301</f>
        <v>UGR19</v>
      </c>
      <c r="B3241" s="16" t="str">
        <f>'Limiting Factor Scores'!B301</f>
        <v>Upper Grande Ronde</v>
      </c>
      <c r="C3241" s="16" t="str">
        <f>'Limiting Factor Scores'!C301</f>
        <v>Winter Water Temperature</v>
      </c>
      <c r="D3241" s="18">
        <f>'Limiting Factor Scores'!D301</f>
        <v>0.77780000000000005</v>
      </c>
      <c r="E3241" s="19">
        <f>'Limiting Factor Scores'!E301</f>
        <v>1.59</v>
      </c>
      <c r="F3241" s="18">
        <f>'Limiting Factor Scores'!F301</f>
        <v>0.23275000000000001</v>
      </c>
      <c r="G3241" s="18">
        <f>'Limiting Factor Scores'!G301</f>
        <v>0.86766506752586203</v>
      </c>
      <c r="H3241" s="18">
        <f>'Limiting Factor Scores'!H301</f>
        <v>0.23632558532922393</v>
      </c>
      <c r="I3241" s="17">
        <f>LFAT!A102</f>
        <v>7</v>
      </c>
      <c r="J3241" s="16" t="str">
        <f>LFAT!B102</f>
        <v>Thermal Refuge Enhancement (reconnect, expand)</v>
      </c>
      <c r="K3241" s="16" t="str">
        <f>LFAT!D102</f>
        <v>D</v>
      </c>
      <c r="L3241" s="19">
        <f>LFAT!F102</f>
        <v>1</v>
      </c>
      <c r="M3241" s="16" t="str">
        <f>LFAT!G102</f>
        <v>C</v>
      </c>
      <c r="N3241" s="19">
        <f>LFAT!I102</f>
        <v>1</v>
      </c>
      <c r="O3241" s="18">
        <f>LFAT!J102</f>
        <v>1</v>
      </c>
      <c r="P3241" s="18">
        <f t="shared" si="150"/>
        <v>0.23275000000000001</v>
      </c>
      <c r="Q3241" s="18">
        <f t="shared" si="151"/>
        <v>0.86766506752586203</v>
      </c>
      <c r="R3241" s="18">
        <f t="shared" si="152"/>
        <v>0.23632558532922393</v>
      </c>
    </row>
    <row r="3242" spans="1:18" ht="18" customHeight="1" x14ac:dyDescent="0.2">
      <c r="A3242" s="16" t="str">
        <f>'Limiting Factor Scores'!A287</f>
        <v>UGR19</v>
      </c>
      <c r="B3242" s="16" t="str">
        <f>'Limiting Factor Scores'!B287</f>
        <v>Upper Grande Ronde</v>
      </c>
      <c r="C3242" s="16" t="str">
        <f>'Limiting Factor Scores'!C287</f>
        <v>Altered Flow Timing</v>
      </c>
      <c r="D3242" s="18">
        <f>'Limiting Factor Scores'!D287</f>
        <v>0.77780000000000005</v>
      </c>
      <c r="E3242" s="19">
        <f>'Limiting Factor Scores'!E287</f>
        <v>1.44</v>
      </c>
      <c r="F3242" s="18">
        <f>'Limiting Factor Scores'!F287</f>
        <v>0.19900000000000001</v>
      </c>
      <c r="G3242" s="18">
        <f>'Limiting Factor Scores'!G287</f>
        <v>0.81150096287925455</v>
      </c>
      <c r="H3242" s="18">
        <f>'Limiting Factor Scores'!H287</f>
        <v>0.22583828571145081</v>
      </c>
      <c r="I3242" s="17">
        <f>LFAT!A113</f>
        <v>8</v>
      </c>
      <c r="J3242" s="16" t="str">
        <f>LFAT!B113</f>
        <v>Water Quality Improvement (not including temperature)</v>
      </c>
      <c r="K3242" s="16" t="str">
        <f>LFAT!D113</f>
        <v>N</v>
      </c>
      <c r="L3242" s="19">
        <f>LFAT!F113</f>
        <v>0.1</v>
      </c>
      <c r="M3242" s="16" t="str">
        <f>LFAT!G113</f>
        <v>R</v>
      </c>
      <c r="N3242" s="19">
        <f>LFAT!I113</f>
        <v>0.1</v>
      </c>
      <c r="O3242" s="18">
        <f>LFAT!J113</f>
        <v>0.01</v>
      </c>
      <c r="P3242" s="18">
        <f t="shared" si="150"/>
        <v>1.99E-3</v>
      </c>
      <c r="Q3242" s="18">
        <f t="shared" si="151"/>
        <v>8.1150096287925452E-3</v>
      </c>
      <c r="R3242" s="18">
        <f t="shared" si="152"/>
        <v>2.258382857114508E-3</v>
      </c>
    </row>
    <row r="3243" spans="1:18" ht="18" customHeight="1" x14ac:dyDescent="0.2">
      <c r="A3243" s="16" t="str">
        <f>'Limiting Factor Scores'!A288</f>
        <v>UGR19</v>
      </c>
      <c r="B3243" s="16" t="str">
        <f>'Limiting Factor Scores'!B288</f>
        <v>Upper Grande Ronde</v>
      </c>
      <c r="C3243" s="16" t="str">
        <f>'Limiting Factor Scores'!C288</f>
        <v>Altered Primary Productivity</v>
      </c>
      <c r="D3243" s="18">
        <f>'Limiting Factor Scores'!D288</f>
        <v>0.77780000000000005</v>
      </c>
      <c r="E3243" s="19">
        <f>'Limiting Factor Scores'!E288</f>
        <v>3.42</v>
      </c>
      <c r="F3243" s="18">
        <f>'Limiting Factor Scores'!F288</f>
        <v>0.64449999999999996</v>
      </c>
      <c r="G3243" s="18">
        <f>'Limiting Factor Scores'!G288</f>
        <v>1.8225548489276486</v>
      </c>
      <c r="H3243" s="18">
        <f>'Limiting Factor Scores'!H288</f>
        <v>0.52195249571826874</v>
      </c>
      <c r="I3243" s="17">
        <f>LFAT!A120</f>
        <v>8</v>
      </c>
      <c r="J3243" s="16" t="str">
        <f>LFAT!B120</f>
        <v>Water Quality Improvement (not including temperature)</v>
      </c>
      <c r="K3243" s="16" t="str">
        <f>LFAT!D120</f>
        <v>N</v>
      </c>
      <c r="L3243" s="19">
        <f>LFAT!F120</f>
        <v>0.1</v>
      </c>
      <c r="M3243" s="16" t="str">
        <f>LFAT!G120</f>
        <v>R</v>
      </c>
      <c r="N3243" s="19">
        <f>LFAT!I120</f>
        <v>0.1</v>
      </c>
      <c r="O3243" s="18">
        <f>LFAT!J120</f>
        <v>0.01</v>
      </c>
      <c r="P3243" s="18">
        <f t="shared" si="150"/>
        <v>6.4449999999999993E-3</v>
      </c>
      <c r="Q3243" s="18">
        <f t="shared" si="151"/>
        <v>1.8225548489276485E-2</v>
      </c>
      <c r="R3243" s="18">
        <f t="shared" si="152"/>
        <v>5.2195249571826878E-3</v>
      </c>
    </row>
    <row r="3244" spans="1:18" ht="18" customHeight="1" x14ac:dyDescent="0.2">
      <c r="A3244" s="16" t="str">
        <f>'Limiting Factor Scores'!A289</f>
        <v>UGR19</v>
      </c>
      <c r="B3244" s="16" t="str">
        <f>'Limiting Factor Scores'!B289</f>
        <v>Upper Grande Ronde</v>
      </c>
      <c r="C3244" s="16" t="str">
        <f>'Limiting Factor Scores'!C289</f>
        <v>Anthropogenic Barriers</v>
      </c>
      <c r="D3244" s="18">
        <f>'Limiting Factor Scores'!D289</f>
        <v>0.77780000000000005</v>
      </c>
      <c r="E3244" s="19">
        <f>'Limiting Factor Scores'!E289</f>
        <v>3.63</v>
      </c>
      <c r="F3244" s="18">
        <f>'Limiting Factor Scores'!F289</f>
        <v>0.69174999999999998</v>
      </c>
      <c r="G3244" s="18">
        <f>'Limiting Factor Scores'!G289</f>
        <v>2.8554718597422366</v>
      </c>
      <c r="H3244" s="18">
        <f>'Limiting Factor Scores'!H289</f>
        <v>0.90437367157537285</v>
      </c>
      <c r="I3244" s="17">
        <f>LFAT!A107</f>
        <v>8</v>
      </c>
      <c r="J3244" s="16" t="str">
        <f>LFAT!B107</f>
        <v>Water Quality Improvement (not including temperature)</v>
      </c>
      <c r="K3244" s="16" t="str">
        <f>LFAT!D107</f>
        <v>N</v>
      </c>
      <c r="L3244" s="19">
        <f>LFAT!F107</f>
        <v>0.1</v>
      </c>
      <c r="M3244" s="16" t="str">
        <f>LFAT!G107</f>
        <v>R</v>
      </c>
      <c r="N3244" s="19">
        <f>LFAT!I107</f>
        <v>0.1</v>
      </c>
      <c r="O3244" s="18">
        <f>LFAT!J107</f>
        <v>0.01</v>
      </c>
      <c r="P3244" s="18">
        <f t="shared" si="150"/>
        <v>6.9175E-3</v>
      </c>
      <c r="Q3244" s="18">
        <f t="shared" si="151"/>
        <v>2.8554718597422368E-2</v>
      </c>
      <c r="R3244" s="18">
        <f t="shared" si="152"/>
        <v>9.043736715753729E-3</v>
      </c>
    </row>
    <row r="3245" spans="1:18" ht="18" customHeight="1" x14ac:dyDescent="0.2">
      <c r="A3245" s="16" t="str">
        <f>'Limiting Factor Scores'!A290</f>
        <v>UGR19</v>
      </c>
      <c r="B3245" s="16" t="str">
        <f>'Limiting Factor Scores'!B290</f>
        <v>Upper Grande Ronde</v>
      </c>
      <c r="C3245" s="16" t="str">
        <f>'Limiting Factor Scores'!C290</f>
        <v>Channel and Habitat Structure</v>
      </c>
      <c r="D3245" s="18">
        <f>'Limiting Factor Scores'!D290</f>
        <v>0.77780000000000005</v>
      </c>
      <c r="E3245" s="19">
        <f>'Limiting Factor Scores'!E290</f>
        <v>2.35</v>
      </c>
      <c r="F3245" s="18">
        <f>'Limiting Factor Scores'!F290</f>
        <v>0.40375</v>
      </c>
      <c r="G3245" s="18">
        <f>'Limiting Factor Scores'!G290</f>
        <v>2.7366059638819533</v>
      </c>
      <c r="H3245" s="18">
        <f>'Limiting Factor Scores'!H290</f>
        <v>0.82845137752325981</v>
      </c>
      <c r="I3245" s="17">
        <f>LFAT!A111</f>
        <v>8</v>
      </c>
      <c r="J3245" s="16" t="str">
        <f>LFAT!B111</f>
        <v>Water Quality Improvement (not including temperature)</v>
      </c>
      <c r="K3245" s="16" t="str">
        <f>LFAT!D111</f>
        <v>N</v>
      </c>
      <c r="L3245" s="19">
        <f>LFAT!F111</f>
        <v>0.1</v>
      </c>
      <c r="M3245" s="16" t="str">
        <f>LFAT!G111</f>
        <v>R</v>
      </c>
      <c r="N3245" s="19">
        <f>LFAT!I111</f>
        <v>0.1</v>
      </c>
      <c r="O3245" s="18">
        <f>LFAT!J111</f>
        <v>0.01</v>
      </c>
      <c r="P3245" s="18">
        <f t="shared" si="150"/>
        <v>4.0375000000000003E-3</v>
      </c>
      <c r="Q3245" s="18">
        <f t="shared" si="151"/>
        <v>2.7366059638819534E-2</v>
      </c>
      <c r="R3245" s="18">
        <f t="shared" si="152"/>
        <v>8.2845137752325989E-3</v>
      </c>
    </row>
    <row r="3246" spans="1:18" ht="18" customHeight="1" x14ac:dyDescent="0.2">
      <c r="A3246" s="16" t="str">
        <f>'Limiting Factor Scores'!A291</f>
        <v>UGR19</v>
      </c>
      <c r="B3246" s="16" t="str">
        <f>'Limiting Factor Scores'!B291</f>
        <v>Upper Grande Ronde</v>
      </c>
      <c r="C3246" s="16" t="str">
        <f>'Limiting Factor Scores'!C291</f>
        <v>Decreased Sediment Quantity</v>
      </c>
      <c r="D3246" s="18">
        <f>'Limiting Factor Scores'!D291</f>
        <v>0.77780000000000005</v>
      </c>
      <c r="E3246" s="19">
        <f>'Limiting Factor Scores'!E291</f>
        <v>2.99</v>
      </c>
      <c r="F3246" s="18">
        <f>'Limiting Factor Scores'!F291</f>
        <v>0.54774999999999996</v>
      </c>
      <c r="G3246" s="18">
        <f>'Limiting Factor Scores'!G291</f>
        <v>2.2062783126825889</v>
      </c>
      <c r="H3246" s="18">
        <f>'Limiting Factor Scores'!H291</f>
        <v>0.65722748583881363</v>
      </c>
      <c r="I3246" s="17">
        <f>LFAT!A114</f>
        <v>8</v>
      </c>
      <c r="J3246" s="16" t="str">
        <f>LFAT!B114</f>
        <v>Water Quality Improvement (not including temperature)</v>
      </c>
      <c r="K3246" s="16" t="str">
        <f>LFAT!D114</f>
        <v>N</v>
      </c>
      <c r="L3246" s="19">
        <f>LFAT!F114</f>
        <v>0.1</v>
      </c>
      <c r="M3246" s="16" t="str">
        <f>LFAT!G114</f>
        <v>R</v>
      </c>
      <c r="N3246" s="19">
        <f>LFAT!I114</f>
        <v>0.1</v>
      </c>
      <c r="O3246" s="18">
        <f>LFAT!J114</f>
        <v>0.01</v>
      </c>
      <c r="P3246" s="18">
        <f t="shared" si="150"/>
        <v>5.4774999999999997E-3</v>
      </c>
      <c r="Q3246" s="18">
        <f t="shared" si="151"/>
        <v>2.2062783126825889E-2</v>
      </c>
      <c r="R3246" s="18">
        <f t="shared" si="152"/>
        <v>6.5722748583881361E-3</v>
      </c>
    </row>
    <row r="3247" spans="1:18" ht="18" customHeight="1" x14ac:dyDescent="0.2">
      <c r="A3247" s="16" t="str">
        <f>'Limiting Factor Scores'!A292</f>
        <v>UGR19</v>
      </c>
      <c r="B3247" s="16" t="str">
        <f>'Limiting Factor Scores'!B292</f>
        <v>Upper Grande Ronde</v>
      </c>
      <c r="C3247" s="16" t="str">
        <f>'Limiting Factor Scores'!C292</f>
        <v>Decreased Water Quantity</v>
      </c>
      <c r="D3247" s="18">
        <f>'Limiting Factor Scores'!D292</f>
        <v>0.77780000000000005</v>
      </c>
      <c r="E3247" s="19">
        <f>'Limiting Factor Scores'!E292</f>
        <v>1.82</v>
      </c>
      <c r="F3247" s="18">
        <f>'Limiting Factor Scores'!F292</f>
        <v>0.28449999999999998</v>
      </c>
      <c r="G3247" s="18">
        <f>'Limiting Factor Scores'!G292</f>
        <v>1.6580501495386104</v>
      </c>
      <c r="H3247" s="18">
        <f>'Limiting Factor Scores'!H292</f>
        <v>0.47920652462985042</v>
      </c>
      <c r="I3247" s="17">
        <f>LFAT!A112</f>
        <v>8</v>
      </c>
      <c r="J3247" s="16" t="str">
        <f>LFAT!B112</f>
        <v>Water Quality Improvement (not including temperature)</v>
      </c>
      <c r="K3247" s="16" t="str">
        <f>LFAT!D112</f>
        <v>N</v>
      </c>
      <c r="L3247" s="19">
        <f>LFAT!F112</f>
        <v>0.1</v>
      </c>
      <c r="M3247" s="16" t="str">
        <f>LFAT!G112</f>
        <v>R</v>
      </c>
      <c r="N3247" s="19">
        <f>LFAT!I112</f>
        <v>0.1</v>
      </c>
      <c r="O3247" s="18">
        <f>LFAT!J112</f>
        <v>0.01</v>
      </c>
      <c r="P3247" s="18">
        <f t="shared" si="150"/>
        <v>2.8449999999999999E-3</v>
      </c>
      <c r="Q3247" s="18">
        <f t="shared" si="151"/>
        <v>1.6580501495386105E-2</v>
      </c>
      <c r="R3247" s="18">
        <f t="shared" si="152"/>
        <v>4.792065246298504E-3</v>
      </c>
    </row>
    <row r="3248" spans="1:18" ht="18" customHeight="1" x14ac:dyDescent="0.2">
      <c r="A3248" s="16" t="str">
        <f>'Limiting Factor Scores'!A293</f>
        <v>UGR19</v>
      </c>
      <c r="B3248" s="16" t="str">
        <f>'Limiting Factor Scores'!B293</f>
        <v>Upper Grande Ronde</v>
      </c>
      <c r="C3248" s="16" t="str">
        <f>'Limiting Factor Scores'!C293</f>
        <v>Floodplain Condition</v>
      </c>
      <c r="D3248" s="18">
        <f>'Limiting Factor Scores'!D293</f>
        <v>0.77780000000000005</v>
      </c>
      <c r="E3248" s="19">
        <f>'Limiting Factor Scores'!E293</f>
        <v>2</v>
      </c>
      <c r="F3248" s="18">
        <f>'Limiting Factor Scores'!F293</f>
        <v>0.32500000000000001</v>
      </c>
      <c r="G3248" s="18">
        <f>'Limiting Factor Scores'!G293</f>
        <v>1.5365716786797652</v>
      </c>
      <c r="H3248" s="18">
        <f>'Limiting Factor Scores'!H293</f>
        <v>0.43627079787808798</v>
      </c>
      <c r="I3248" s="17">
        <f>LFAT!A109</f>
        <v>8</v>
      </c>
      <c r="J3248" s="16" t="str">
        <f>LFAT!B109</f>
        <v>Water Quality Improvement (not including temperature)</v>
      </c>
      <c r="K3248" s="16" t="str">
        <f>LFAT!D109</f>
        <v>I</v>
      </c>
      <c r="L3248" s="19">
        <f>LFAT!F109</f>
        <v>0.5</v>
      </c>
      <c r="M3248" s="16" t="str">
        <f>LFAT!G109</f>
        <v>CD</v>
      </c>
      <c r="N3248" s="19">
        <f>LFAT!I109</f>
        <v>0.5</v>
      </c>
      <c r="O3248" s="18">
        <f>LFAT!J109</f>
        <v>0.25</v>
      </c>
      <c r="P3248" s="18">
        <f t="shared" si="150"/>
        <v>8.1250000000000003E-2</v>
      </c>
      <c r="Q3248" s="18">
        <f t="shared" si="151"/>
        <v>0.3841429196699413</v>
      </c>
      <c r="R3248" s="18">
        <f t="shared" si="152"/>
        <v>0.10906769946952199</v>
      </c>
    </row>
    <row r="3249" spans="1:18" ht="18" customHeight="1" x14ac:dyDescent="0.2">
      <c r="A3249" s="16" t="str">
        <f>'Limiting Factor Scores'!A294</f>
        <v>UGR19</v>
      </c>
      <c r="B3249" s="16" t="str">
        <f>'Limiting Factor Scores'!B294</f>
        <v>Upper Grande Ronde</v>
      </c>
      <c r="C3249" s="16" t="str">
        <f>'Limiting Factor Scores'!C294</f>
        <v>Increased Sediment Quantity</v>
      </c>
      <c r="D3249" s="18">
        <f>'Limiting Factor Scores'!D294</f>
        <v>0.77780000000000005</v>
      </c>
      <c r="E3249" s="19">
        <f>'Limiting Factor Scores'!E294</f>
        <v>2.86</v>
      </c>
      <c r="F3249" s="18">
        <f>'Limiting Factor Scores'!F294</f>
        <v>0.51849999999999996</v>
      </c>
      <c r="G3249" s="18">
        <f>'Limiting Factor Scores'!G294</f>
        <v>1.4662446689976503</v>
      </c>
      <c r="H3249" s="18">
        <f>'Limiting Factor Scores'!H294</f>
        <v>0.48239161552372745</v>
      </c>
      <c r="I3249" s="17">
        <f>LFAT!A115</f>
        <v>8</v>
      </c>
      <c r="J3249" s="16" t="str">
        <f>LFAT!B115</f>
        <v>Water Quality Improvement (not including temperature)</v>
      </c>
      <c r="K3249" s="16" t="str">
        <f>LFAT!D115</f>
        <v>I</v>
      </c>
      <c r="L3249" s="19">
        <f>LFAT!F115</f>
        <v>0.5</v>
      </c>
      <c r="M3249" s="16" t="str">
        <f>LFAT!G115</f>
        <v>CD</v>
      </c>
      <c r="N3249" s="19">
        <f>LFAT!I115</f>
        <v>0.5</v>
      </c>
      <c r="O3249" s="18">
        <f>LFAT!J115</f>
        <v>0.25</v>
      </c>
      <c r="P3249" s="18">
        <f t="shared" si="150"/>
        <v>0.12962499999999999</v>
      </c>
      <c r="Q3249" s="18">
        <f t="shared" si="151"/>
        <v>0.36656116724941257</v>
      </c>
      <c r="R3249" s="18">
        <f t="shared" si="152"/>
        <v>0.12059790388093186</v>
      </c>
    </row>
    <row r="3250" spans="1:18" ht="18" customHeight="1" x14ac:dyDescent="0.2">
      <c r="A3250" s="16" t="str">
        <f>'Limiting Factor Scores'!A295</f>
        <v>UGR19</v>
      </c>
      <c r="B3250" s="16" t="str">
        <f>'Limiting Factor Scores'!B295</f>
        <v>Upper Grande Ronde</v>
      </c>
      <c r="C3250" s="16" t="str">
        <f>'Limiting Factor Scores'!C295</f>
        <v>Non-Native Species Interactions and Competition</v>
      </c>
      <c r="D3250" s="18">
        <f>'Limiting Factor Scores'!D295</f>
        <v>0.77780000000000005</v>
      </c>
      <c r="E3250" s="19">
        <f>'Limiting Factor Scores'!E295</f>
        <v>1</v>
      </c>
      <c r="F3250" s="18">
        <f>'Limiting Factor Scores'!F295</f>
        <v>0.1</v>
      </c>
      <c r="G3250" s="18">
        <f>'Limiting Factor Scores'!G295</f>
        <v>0.31278671425238003</v>
      </c>
      <c r="H3250" s="18">
        <f>'Limiting Factor Scores'!H295</f>
        <v>0.11033648570795221</v>
      </c>
      <c r="I3250" s="17">
        <f>LFAT!A121</f>
        <v>8</v>
      </c>
      <c r="J3250" s="16" t="str">
        <f>LFAT!B121</f>
        <v>Water Quality Improvement (not including temperature)</v>
      </c>
      <c r="K3250" s="16" t="str">
        <f>LFAT!D121</f>
        <v>N</v>
      </c>
      <c r="L3250" s="19">
        <f>LFAT!F121</f>
        <v>0.1</v>
      </c>
      <c r="M3250" s="16" t="str">
        <f>LFAT!G121</f>
        <v>R</v>
      </c>
      <c r="N3250" s="19">
        <f>LFAT!I121</f>
        <v>0.1</v>
      </c>
      <c r="O3250" s="18">
        <f>LFAT!J121</f>
        <v>0.01</v>
      </c>
      <c r="P3250" s="18">
        <f t="shared" si="150"/>
        <v>1E-3</v>
      </c>
      <c r="Q3250" s="18">
        <f t="shared" si="151"/>
        <v>3.1278671425238004E-3</v>
      </c>
      <c r="R3250" s="18">
        <f t="shared" si="152"/>
        <v>1.1033648570795221E-3</v>
      </c>
    </row>
    <row r="3251" spans="1:18" ht="18" customHeight="1" x14ac:dyDescent="0.2">
      <c r="A3251" s="16" t="str">
        <f>'Limiting Factor Scores'!A296</f>
        <v>UGR19</v>
      </c>
      <c r="B3251" s="16" t="str">
        <f>'Limiting Factor Scores'!B296</f>
        <v>Upper Grande Ronde</v>
      </c>
      <c r="C3251" s="16" t="str">
        <f>'Limiting Factor Scores'!C296</f>
        <v>Predation</v>
      </c>
      <c r="D3251" s="18">
        <f>'Limiting Factor Scores'!D296</f>
        <v>0.77780000000000005</v>
      </c>
      <c r="E3251" s="19">
        <f>'Limiting Factor Scores'!E296</f>
        <v>1.26</v>
      </c>
      <c r="F3251" s="18">
        <f>'Limiting Factor Scores'!F296</f>
        <v>0.1585</v>
      </c>
      <c r="G3251" s="18">
        <f>'Limiting Factor Scores'!G296</f>
        <v>0.66219669733658504</v>
      </c>
      <c r="H3251" s="18">
        <f>'Limiting Factor Scores'!H296</f>
        <v>0.2024631178759467</v>
      </c>
      <c r="I3251" s="17">
        <f>LFAT!A119</f>
        <v>8</v>
      </c>
      <c r="J3251" s="16" t="str">
        <f>LFAT!B119</f>
        <v>Water Quality Improvement (not including temperature)</v>
      </c>
      <c r="K3251" s="16" t="str">
        <f>LFAT!D119</f>
        <v>N</v>
      </c>
      <c r="L3251" s="19">
        <f>LFAT!F119</f>
        <v>0.1</v>
      </c>
      <c r="M3251" s="16" t="str">
        <f>LFAT!G119</f>
        <v>R</v>
      </c>
      <c r="N3251" s="19">
        <f>LFAT!I119</f>
        <v>0.1</v>
      </c>
      <c r="O3251" s="18">
        <f>LFAT!J119</f>
        <v>0.01</v>
      </c>
      <c r="P3251" s="18">
        <f t="shared" si="150"/>
        <v>1.585E-3</v>
      </c>
      <c r="Q3251" s="18">
        <f t="shared" si="151"/>
        <v>6.6219669733658506E-3</v>
      </c>
      <c r="R3251" s="18">
        <f t="shared" si="152"/>
        <v>2.0246311787594671E-3</v>
      </c>
    </row>
    <row r="3252" spans="1:18" ht="18" customHeight="1" x14ac:dyDescent="0.2">
      <c r="A3252" s="16" t="str">
        <f>'Limiting Factor Scores'!A297</f>
        <v>UGR19</v>
      </c>
      <c r="B3252" s="16" t="str">
        <f>'Limiting Factor Scores'!B297</f>
        <v>Upper Grande Ronde</v>
      </c>
      <c r="C3252" s="16" t="str">
        <f>'Limiting Factor Scores'!C297</f>
        <v>Riparian Condition</v>
      </c>
      <c r="D3252" s="18">
        <f>'Limiting Factor Scores'!D297</f>
        <v>0.77780000000000005</v>
      </c>
      <c r="E3252" s="19">
        <f>'Limiting Factor Scores'!E297</f>
        <v>2.86</v>
      </c>
      <c r="F3252" s="18">
        <f>'Limiting Factor Scores'!F297</f>
        <v>0.51849999999999996</v>
      </c>
      <c r="G3252" s="18">
        <f>'Limiting Factor Scores'!G297</f>
        <v>2.5032742982028195</v>
      </c>
      <c r="H3252" s="18">
        <f>'Limiting Factor Scores'!H297</f>
        <v>0.80827817640657806</v>
      </c>
      <c r="I3252" s="17">
        <f>LFAT!A108</f>
        <v>8</v>
      </c>
      <c r="J3252" s="16" t="str">
        <f>LFAT!B108</f>
        <v>Water Quality Improvement (not including temperature)</v>
      </c>
      <c r="K3252" s="16" t="str">
        <f>LFAT!D108</f>
        <v>I</v>
      </c>
      <c r="L3252" s="19">
        <f>LFAT!F108</f>
        <v>0.5</v>
      </c>
      <c r="M3252" s="16" t="str">
        <f>LFAT!G108</f>
        <v>CD</v>
      </c>
      <c r="N3252" s="19">
        <f>LFAT!I108</f>
        <v>0.5</v>
      </c>
      <c r="O3252" s="18">
        <f>LFAT!J108</f>
        <v>0.25</v>
      </c>
      <c r="P3252" s="18">
        <f t="shared" si="150"/>
        <v>0.12962499999999999</v>
      </c>
      <c r="Q3252" s="18">
        <f t="shared" si="151"/>
        <v>0.62581857455070489</v>
      </c>
      <c r="R3252" s="18">
        <f t="shared" si="152"/>
        <v>0.20206954410164452</v>
      </c>
    </row>
    <row r="3253" spans="1:18" ht="18" customHeight="1" x14ac:dyDescent="0.2">
      <c r="A3253" s="16" t="str">
        <f>'Limiting Factor Scores'!A298</f>
        <v>UGR19</v>
      </c>
      <c r="B3253" s="16" t="str">
        <f>'Limiting Factor Scores'!B298</f>
        <v>Upper Grande Ronde</v>
      </c>
      <c r="C3253" s="16" t="str">
        <f>'Limiting Factor Scores'!C298</f>
        <v>Side Channel and Wetland Habitat</v>
      </c>
      <c r="D3253" s="18">
        <f>'Limiting Factor Scores'!D298</f>
        <v>0.77780000000000005</v>
      </c>
      <c r="E3253" s="19">
        <f>'Limiting Factor Scores'!E298</f>
        <v>2.2999999999999998</v>
      </c>
      <c r="F3253" s="18">
        <f>'Limiting Factor Scores'!F298</f>
        <v>0.39250000000000002</v>
      </c>
      <c r="G3253" s="18">
        <f>'Limiting Factor Scores'!G298</f>
        <v>2.3463448137623661</v>
      </c>
      <c r="H3253" s="18">
        <f>'Limiting Factor Scores'!H298</f>
        <v>0.68388537219141599</v>
      </c>
      <c r="I3253" s="17">
        <f>LFAT!A110</f>
        <v>8</v>
      </c>
      <c r="J3253" s="16" t="str">
        <f>LFAT!B110</f>
        <v>Water Quality Improvement (not including temperature)</v>
      </c>
      <c r="K3253" s="16" t="str">
        <f>LFAT!D110</f>
        <v>N</v>
      </c>
      <c r="L3253" s="19">
        <f>LFAT!F110</f>
        <v>0.1</v>
      </c>
      <c r="M3253" s="16" t="str">
        <f>LFAT!G110</f>
        <v>R</v>
      </c>
      <c r="N3253" s="19">
        <f>LFAT!I110</f>
        <v>0.1</v>
      </c>
      <c r="O3253" s="18">
        <f>LFAT!J110</f>
        <v>0.01</v>
      </c>
      <c r="P3253" s="18">
        <f t="shared" si="150"/>
        <v>3.9250000000000005E-3</v>
      </c>
      <c r="Q3253" s="18">
        <f t="shared" si="151"/>
        <v>2.346344813762366E-2</v>
      </c>
      <c r="R3253" s="18">
        <f t="shared" si="152"/>
        <v>6.8388537219141602E-3</v>
      </c>
    </row>
    <row r="3254" spans="1:18" ht="18" customHeight="1" x14ac:dyDescent="0.2">
      <c r="A3254" s="16" t="str">
        <f>'Limiting Factor Scores'!A299</f>
        <v>UGR19</v>
      </c>
      <c r="B3254" s="16" t="str">
        <f>'Limiting Factor Scores'!B299</f>
        <v>Upper Grande Ronde</v>
      </c>
      <c r="C3254" s="16" t="str">
        <f>'Limiting Factor Scores'!C299</f>
        <v>Summer Water Temperature</v>
      </c>
      <c r="D3254" s="18">
        <f>'Limiting Factor Scores'!D299</f>
        <v>0.77780000000000005</v>
      </c>
      <c r="E3254" s="19">
        <f>'Limiting Factor Scores'!E299</f>
        <v>2.62</v>
      </c>
      <c r="F3254" s="18">
        <f>'Limiting Factor Scores'!F299</f>
        <v>0.46450000000000002</v>
      </c>
      <c r="G3254" s="18">
        <f>'Limiting Factor Scores'!G299</f>
        <v>2.4051464942341019</v>
      </c>
      <c r="H3254" s="18">
        <f>'Limiting Factor Scores'!H299</f>
        <v>0.75266633745852551</v>
      </c>
      <c r="I3254" s="17">
        <f>LFAT!A116</f>
        <v>8</v>
      </c>
      <c r="J3254" s="16" t="str">
        <f>LFAT!B116</f>
        <v>Water Quality Improvement (not including temperature)</v>
      </c>
      <c r="K3254" s="16" t="str">
        <f>LFAT!D116</f>
        <v>N</v>
      </c>
      <c r="L3254" s="19">
        <f>LFAT!F116</f>
        <v>0.1</v>
      </c>
      <c r="M3254" s="16" t="str">
        <f>LFAT!G116</f>
        <v>R</v>
      </c>
      <c r="N3254" s="19">
        <f>LFAT!I116</f>
        <v>0.1</v>
      </c>
      <c r="O3254" s="18">
        <f>LFAT!J116</f>
        <v>0.01</v>
      </c>
      <c r="P3254" s="18">
        <f t="shared" si="150"/>
        <v>4.6450000000000007E-3</v>
      </c>
      <c r="Q3254" s="18">
        <f t="shared" si="151"/>
        <v>2.4051464942341019E-2</v>
      </c>
      <c r="R3254" s="18">
        <f t="shared" si="152"/>
        <v>7.5266633745852555E-3</v>
      </c>
    </row>
    <row r="3255" spans="1:18" ht="18" customHeight="1" x14ac:dyDescent="0.2">
      <c r="A3255" s="16" t="str">
        <f>'Limiting Factor Scores'!A300</f>
        <v>UGR19</v>
      </c>
      <c r="B3255" s="16" t="str">
        <f>'Limiting Factor Scores'!B300</f>
        <v>Upper Grande Ronde</v>
      </c>
      <c r="C3255" s="16" t="str">
        <f>'Limiting Factor Scores'!C300</f>
        <v>Water Quality</v>
      </c>
      <c r="D3255" s="18">
        <f>'Limiting Factor Scores'!D300</f>
        <v>0.77780000000000005</v>
      </c>
      <c r="E3255" s="19">
        <f>'Limiting Factor Scores'!E300</f>
        <v>1.59</v>
      </c>
      <c r="F3255" s="18">
        <f>'Limiting Factor Scores'!F300</f>
        <v>0.23275000000000001</v>
      </c>
      <c r="G3255" s="18">
        <f>'Limiting Factor Scores'!G300</f>
        <v>1.0538703877844806</v>
      </c>
      <c r="H3255" s="18">
        <f>'Limiting Factor Scores'!H300</f>
        <v>0.29253631635491317</v>
      </c>
      <c r="I3255" s="17">
        <f>LFAT!A118</f>
        <v>8</v>
      </c>
      <c r="J3255" s="16" t="str">
        <f>LFAT!B118</f>
        <v>Water Quality Improvement (not including temperature)</v>
      </c>
      <c r="K3255" s="16" t="str">
        <f>LFAT!D118</f>
        <v>D</v>
      </c>
      <c r="L3255" s="19">
        <f>LFAT!F118</f>
        <v>1</v>
      </c>
      <c r="M3255" s="16" t="str">
        <f>LFAT!G118</f>
        <v>C</v>
      </c>
      <c r="N3255" s="19">
        <f>LFAT!I118</f>
        <v>1</v>
      </c>
      <c r="O3255" s="18">
        <f>LFAT!J118</f>
        <v>1</v>
      </c>
      <c r="P3255" s="18">
        <f t="shared" si="150"/>
        <v>0.23275000000000001</v>
      </c>
      <c r="Q3255" s="18">
        <f t="shared" si="151"/>
        <v>1.0538703877844806</v>
      </c>
      <c r="R3255" s="18">
        <f t="shared" si="152"/>
        <v>0.29253631635491317</v>
      </c>
    </row>
    <row r="3256" spans="1:18" ht="18" customHeight="1" x14ac:dyDescent="0.2">
      <c r="A3256" s="16" t="str">
        <f>'Limiting Factor Scores'!A301</f>
        <v>UGR19</v>
      </c>
      <c r="B3256" s="16" t="str">
        <f>'Limiting Factor Scores'!B301</f>
        <v>Upper Grande Ronde</v>
      </c>
      <c r="C3256" s="16" t="str">
        <f>'Limiting Factor Scores'!C301</f>
        <v>Winter Water Temperature</v>
      </c>
      <c r="D3256" s="18">
        <f>'Limiting Factor Scores'!D301</f>
        <v>0.77780000000000005</v>
      </c>
      <c r="E3256" s="19">
        <f>'Limiting Factor Scores'!E301</f>
        <v>1.59</v>
      </c>
      <c r="F3256" s="18">
        <f>'Limiting Factor Scores'!F301</f>
        <v>0.23275000000000001</v>
      </c>
      <c r="G3256" s="18">
        <f>'Limiting Factor Scores'!G301</f>
        <v>0.86766506752586203</v>
      </c>
      <c r="H3256" s="18">
        <f>'Limiting Factor Scores'!H301</f>
        <v>0.23632558532922393</v>
      </c>
      <c r="I3256" s="17">
        <f>LFAT!A117</f>
        <v>8</v>
      </c>
      <c r="J3256" s="16" t="str">
        <f>LFAT!B117</f>
        <v>Water Quality Improvement (not including temperature)</v>
      </c>
      <c r="K3256" s="16" t="str">
        <f>LFAT!D117</f>
        <v>N</v>
      </c>
      <c r="L3256" s="19">
        <f>LFAT!F117</f>
        <v>0.1</v>
      </c>
      <c r="M3256" s="16" t="str">
        <f>LFAT!G117</f>
        <v>R</v>
      </c>
      <c r="N3256" s="19">
        <f>LFAT!I117</f>
        <v>0.1</v>
      </c>
      <c r="O3256" s="18">
        <f>LFAT!J117</f>
        <v>0.01</v>
      </c>
      <c r="P3256" s="18">
        <f t="shared" si="150"/>
        <v>2.3275000000000001E-3</v>
      </c>
      <c r="Q3256" s="18">
        <f t="shared" si="151"/>
        <v>8.6766506752586209E-3</v>
      </c>
      <c r="R3256" s="18">
        <f t="shared" si="152"/>
        <v>2.3632558532922393E-3</v>
      </c>
    </row>
    <row r="3257" spans="1:18" ht="18" customHeight="1" x14ac:dyDescent="0.2">
      <c r="A3257" s="16" t="str">
        <f>'Limiting Factor Scores'!A287</f>
        <v>UGR19</v>
      </c>
      <c r="B3257" s="16" t="str">
        <f>'Limiting Factor Scores'!B287</f>
        <v>Upper Grande Ronde</v>
      </c>
      <c r="C3257" s="16" t="str">
        <f>'Limiting Factor Scores'!C287</f>
        <v>Altered Flow Timing</v>
      </c>
      <c r="D3257" s="18">
        <f>'Limiting Factor Scores'!D287</f>
        <v>0.77780000000000005</v>
      </c>
      <c r="E3257" s="19">
        <f>'Limiting Factor Scores'!E287</f>
        <v>1.44</v>
      </c>
      <c r="F3257" s="18">
        <f>'Limiting Factor Scores'!F287</f>
        <v>0.19900000000000001</v>
      </c>
      <c r="G3257" s="18">
        <f>'Limiting Factor Scores'!G287</f>
        <v>0.81150096287925455</v>
      </c>
      <c r="H3257" s="18">
        <f>'Limiting Factor Scores'!H287</f>
        <v>0.22583828571145081</v>
      </c>
      <c r="I3257" s="17">
        <f>LFAT!A128</f>
        <v>9</v>
      </c>
      <c r="J3257" s="16" t="str">
        <f>LFAT!B128</f>
        <v>Nutrient Enhancement</v>
      </c>
      <c r="K3257" s="16" t="str">
        <f>LFAT!D128</f>
        <v>N</v>
      </c>
      <c r="L3257" s="19">
        <f>LFAT!F128</f>
        <v>0.1</v>
      </c>
      <c r="M3257" s="16" t="str">
        <f>LFAT!G128</f>
        <v>R</v>
      </c>
      <c r="N3257" s="19">
        <f>LFAT!I128</f>
        <v>0.1</v>
      </c>
      <c r="O3257" s="18">
        <f>LFAT!J128</f>
        <v>0.01</v>
      </c>
      <c r="P3257" s="18">
        <f t="shared" si="150"/>
        <v>1.99E-3</v>
      </c>
      <c r="Q3257" s="18">
        <f t="shared" si="151"/>
        <v>8.1150096287925452E-3</v>
      </c>
      <c r="R3257" s="18">
        <f t="shared" si="152"/>
        <v>2.258382857114508E-3</v>
      </c>
    </row>
    <row r="3258" spans="1:18" ht="18" customHeight="1" x14ac:dyDescent="0.2">
      <c r="A3258" s="16" t="str">
        <f>'Limiting Factor Scores'!A288</f>
        <v>UGR19</v>
      </c>
      <c r="B3258" s="16" t="str">
        <f>'Limiting Factor Scores'!B288</f>
        <v>Upper Grande Ronde</v>
      </c>
      <c r="C3258" s="16" t="str">
        <f>'Limiting Factor Scores'!C288</f>
        <v>Altered Primary Productivity</v>
      </c>
      <c r="D3258" s="18">
        <f>'Limiting Factor Scores'!D288</f>
        <v>0.77780000000000005</v>
      </c>
      <c r="E3258" s="19">
        <f>'Limiting Factor Scores'!E288</f>
        <v>3.42</v>
      </c>
      <c r="F3258" s="18">
        <f>'Limiting Factor Scores'!F288</f>
        <v>0.64449999999999996</v>
      </c>
      <c r="G3258" s="18">
        <f>'Limiting Factor Scores'!G288</f>
        <v>1.8225548489276486</v>
      </c>
      <c r="H3258" s="18">
        <f>'Limiting Factor Scores'!H288</f>
        <v>0.52195249571826874</v>
      </c>
      <c r="I3258" s="17">
        <f>LFAT!A135</f>
        <v>9</v>
      </c>
      <c r="J3258" s="16" t="str">
        <f>LFAT!B135</f>
        <v>Nutrient Enhancement</v>
      </c>
      <c r="K3258" s="16" t="str">
        <f>LFAT!D135</f>
        <v>D</v>
      </c>
      <c r="L3258" s="19">
        <f>LFAT!F135</f>
        <v>1</v>
      </c>
      <c r="M3258" s="16" t="str">
        <f>LFAT!G135</f>
        <v>C</v>
      </c>
      <c r="N3258" s="19">
        <f>LFAT!I135</f>
        <v>1</v>
      </c>
      <c r="O3258" s="18">
        <f>LFAT!J135</f>
        <v>1</v>
      </c>
      <c r="P3258" s="18">
        <f t="shared" si="150"/>
        <v>0.64449999999999996</v>
      </c>
      <c r="Q3258" s="18">
        <f t="shared" si="151"/>
        <v>1.8225548489276486</v>
      </c>
      <c r="R3258" s="18">
        <f t="shared" si="152"/>
        <v>0.52195249571826874</v>
      </c>
    </row>
    <row r="3259" spans="1:18" ht="18" customHeight="1" x14ac:dyDescent="0.2">
      <c r="A3259" s="16" t="str">
        <f>'Limiting Factor Scores'!A289</f>
        <v>UGR19</v>
      </c>
      <c r="B3259" s="16" t="str">
        <f>'Limiting Factor Scores'!B289</f>
        <v>Upper Grande Ronde</v>
      </c>
      <c r="C3259" s="16" t="str">
        <f>'Limiting Factor Scores'!C289</f>
        <v>Anthropogenic Barriers</v>
      </c>
      <c r="D3259" s="18">
        <f>'Limiting Factor Scores'!D289</f>
        <v>0.77780000000000005</v>
      </c>
      <c r="E3259" s="19">
        <f>'Limiting Factor Scores'!E289</f>
        <v>3.63</v>
      </c>
      <c r="F3259" s="18">
        <f>'Limiting Factor Scores'!F289</f>
        <v>0.69174999999999998</v>
      </c>
      <c r="G3259" s="18">
        <f>'Limiting Factor Scores'!G289</f>
        <v>2.8554718597422366</v>
      </c>
      <c r="H3259" s="18">
        <f>'Limiting Factor Scores'!H289</f>
        <v>0.90437367157537285</v>
      </c>
      <c r="I3259" s="17">
        <f>LFAT!A122</f>
        <v>9</v>
      </c>
      <c r="J3259" s="16" t="str">
        <f>LFAT!B122</f>
        <v>Nutrient Enhancement</v>
      </c>
      <c r="K3259" s="16" t="str">
        <f>LFAT!D122</f>
        <v>N</v>
      </c>
      <c r="L3259" s="19">
        <f>LFAT!F122</f>
        <v>0.1</v>
      </c>
      <c r="M3259" s="16" t="str">
        <f>LFAT!G122</f>
        <v>R</v>
      </c>
      <c r="N3259" s="19">
        <f>LFAT!I122</f>
        <v>0.1</v>
      </c>
      <c r="O3259" s="18">
        <f>LFAT!J122</f>
        <v>0.01</v>
      </c>
      <c r="P3259" s="18">
        <f t="shared" si="150"/>
        <v>6.9175E-3</v>
      </c>
      <c r="Q3259" s="18">
        <f t="shared" si="151"/>
        <v>2.8554718597422368E-2</v>
      </c>
      <c r="R3259" s="18">
        <f t="shared" si="152"/>
        <v>9.043736715753729E-3</v>
      </c>
    </row>
    <row r="3260" spans="1:18" ht="18" customHeight="1" x14ac:dyDescent="0.2">
      <c r="A3260" s="16" t="str">
        <f>'Limiting Factor Scores'!A290</f>
        <v>UGR19</v>
      </c>
      <c r="B3260" s="16" t="str">
        <f>'Limiting Factor Scores'!B290</f>
        <v>Upper Grande Ronde</v>
      </c>
      <c r="C3260" s="16" t="str">
        <f>'Limiting Factor Scores'!C290</f>
        <v>Channel and Habitat Structure</v>
      </c>
      <c r="D3260" s="18">
        <f>'Limiting Factor Scores'!D290</f>
        <v>0.77780000000000005</v>
      </c>
      <c r="E3260" s="19">
        <f>'Limiting Factor Scores'!E290</f>
        <v>2.35</v>
      </c>
      <c r="F3260" s="18">
        <f>'Limiting Factor Scores'!F290</f>
        <v>0.40375</v>
      </c>
      <c r="G3260" s="18">
        <f>'Limiting Factor Scores'!G290</f>
        <v>2.7366059638819533</v>
      </c>
      <c r="H3260" s="18">
        <f>'Limiting Factor Scores'!H290</f>
        <v>0.82845137752325981</v>
      </c>
      <c r="I3260" s="17">
        <f>LFAT!A126</f>
        <v>9</v>
      </c>
      <c r="J3260" s="16" t="str">
        <f>LFAT!B126</f>
        <v>Nutrient Enhancement</v>
      </c>
      <c r="K3260" s="16" t="str">
        <f>LFAT!D126</f>
        <v>N</v>
      </c>
      <c r="L3260" s="19">
        <f>LFAT!F126</f>
        <v>0.1</v>
      </c>
      <c r="M3260" s="16" t="str">
        <f>LFAT!G126</f>
        <v>R</v>
      </c>
      <c r="N3260" s="19">
        <f>LFAT!I126</f>
        <v>0.1</v>
      </c>
      <c r="O3260" s="18">
        <f>LFAT!J126</f>
        <v>0.01</v>
      </c>
      <c r="P3260" s="18">
        <f t="shared" si="150"/>
        <v>4.0375000000000003E-3</v>
      </c>
      <c r="Q3260" s="18">
        <f t="shared" si="151"/>
        <v>2.7366059638819534E-2</v>
      </c>
      <c r="R3260" s="18">
        <f t="shared" si="152"/>
        <v>8.2845137752325989E-3</v>
      </c>
    </row>
    <row r="3261" spans="1:18" ht="18" customHeight="1" x14ac:dyDescent="0.2">
      <c r="A3261" s="16" t="str">
        <f>'Limiting Factor Scores'!A291</f>
        <v>UGR19</v>
      </c>
      <c r="B3261" s="16" t="str">
        <f>'Limiting Factor Scores'!B291</f>
        <v>Upper Grande Ronde</v>
      </c>
      <c r="C3261" s="16" t="str">
        <f>'Limiting Factor Scores'!C291</f>
        <v>Decreased Sediment Quantity</v>
      </c>
      <c r="D3261" s="18">
        <f>'Limiting Factor Scores'!D291</f>
        <v>0.77780000000000005</v>
      </c>
      <c r="E3261" s="19">
        <f>'Limiting Factor Scores'!E291</f>
        <v>2.99</v>
      </c>
      <c r="F3261" s="18">
        <f>'Limiting Factor Scores'!F291</f>
        <v>0.54774999999999996</v>
      </c>
      <c r="G3261" s="18">
        <f>'Limiting Factor Scores'!G291</f>
        <v>2.2062783126825889</v>
      </c>
      <c r="H3261" s="18">
        <f>'Limiting Factor Scores'!H291</f>
        <v>0.65722748583881363</v>
      </c>
      <c r="I3261" s="17">
        <f>LFAT!A129</f>
        <v>9</v>
      </c>
      <c r="J3261" s="16" t="str">
        <f>LFAT!B129</f>
        <v>Nutrient Enhancement</v>
      </c>
      <c r="K3261" s="16" t="str">
        <f>LFAT!D129</f>
        <v>N</v>
      </c>
      <c r="L3261" s="19">
        <f>LFAT!F129</f>
        <v>0.1</v>
      </c>
      <c r="M3261" s="16" t="str">
        <f>LFAT!G129</f>
        <v>R</v>
      </c>
      <c r="N3261" s="19">
        <f>LFAT!I129</f>
        <v>0.1</v>
      </c>
      <c r="O3261" s="18">
        <f>LFAT!J129</f>
        <v>0.01</v>
      </c>
      <c r="P3261" s="18">
        <f t="shared" si="150"/>
        <v>5.4774999999999997E-3</v>
      </c>
      <c r="Q3261" s="18">
        <f t="shared" si="151"/>
        <v>2.2062783126825889E-2</v>
      </c>
      <c r="R3261" s="18">
        <f t="shared" si="152"/>
        <v>6.5722748583881361E-3</v>
      </c>
    </row>
    <row r="3262" spans="1:18" ht="18" customHeight="1" x14ac:dyDescent="0.2">
      <c r="A3262" s="16" t="str">
        <f>'Limiting Factor Scores'!A292</f>
        <v>UGR19</v>
      </c>
      <c r="B3262" s="16" t="str">
        <f>'Limiting Factor Scores'!B292</f>
        <v>Upper Grande Ronde</v>
      </c>
      <c r="C3262" s="16" t="str">
        <f>'Limiting Factor Scores'!C292</f>
        <v>Decreased Water Quantity</v>
      </c>
      <c r="D3262" s="18">
        <f>'Limiting Factor Scores'!D292</f>
        <v>0.77780000000000005</v>
      </c>
      <c r="E3262" s="19">
        <f>'Limiting Factor Scores'!E292</f>
        <v>1.82</v>
      </c>
      <c r="F3262" s="18">
        <f>'Limiting Factor Scores'!F292</f>
        <v>0.28449999999999998</v>
      </c>
      <c r="G3262" s="18">
        <f>'Limiting Factor Scores'!G292</f>
        <v>1.6580501495386104</v>
      </c>
      <c r="H3262" s="18">
        <f>'Limiting Factor Scores'!H292</f>
        <v>0.47920652462985042</v>
      </c>
      <c r="I3262" s="17">
        <f>LFAT!A127</f>
        <v>9</v>
      </c>
      <c r="J3262" s="16" t="str">
        <f>LFAT!B127</f>
        <v>Nutrient Enhancement</v>
      </c>
      <c r="K3262" s="16" t="str">
        <f>LFAT!D127</f>
        <v>N</v>
      </c>
      <c r="L3262" s="19">
        <f>LFAT!F127</f>
        <v>0.1</v>
      </c>
      <c r="M3262" s="16" t="str">
        <f>LFAT!G127</f>
        <v>R</v>
      </c>
      <c r="N3262" s="19">
        <f>LFAT!I127</f>
        <v>0.1</v>
      </c>
      <c r="O3262" s="18">
        <f>LFAT!J127</f>
        <v>0.01</v>
      </c>
      <c r="P3262" s="18">
        <f t="shared" si="150"/>
        <v>2.8449999999999999E-3</v>
      </c>
      <c r="Q3262" s="18">
        <f t="shared" si="151"/>
        <v>1.6580501495386105E-2</v>
      </c>
      <c r="R3262" s="18">
        <f t="shared" si="152"/>
        <v>4.792065246298504E-3</v>
      </c>
    </row>
    <row r="3263" spans="1:18" ht="18" customHeight="1" x14ac:dyDescent="0.2">
      <c r="A3263" s="16" t="str">
        <f>'Limiting Factor Scores'!A293</f>
        <v>UGR19</v>
      </c>
      <c r="B3263" s="16" t="str">
        <f>'Limiting Factor Scores'!B293</f>
        <v>Upper Grande Ronde</v>
      </c>
      <c r="C3263" s="16" t="str">
        <f>'Limiting Factor Scores'!C293</f>
        <v>Floodplain Condition</v>
      </c>
      <c r="D3263" s="18">
        <f>'Limiting Factor Scores'!D293</f>
        <v>0.77780000000000005</v>
      </c>
      <c r="E3263" s="19">
        <f>'Limiting Factor Scores'!E293</f>
        <v>2</v>
      </c>
      <c r="F3263" s="18">
        <f>'Limiting Factor Scores'!F293</f>
        <v>0.32500000000000001</v>
      </c>
      <c r="G3263" s="18">
        <f>'Limiting Factor Scores'!G293</f>
        <v>1.5365716786797652</v>
      </c>
      <c r="H3263" s="18">
        <f>'Limiting Factor Scores'!H293</f>
        <v>0.43627079787808798</v>
      </c>
      <c r="I3263" s="17">
        <f>LFAT!A124</f>
        <v>9</v>
      </c>
      <c r="J3263" s="16" t="str">
        <f>LFAT!B124</f>
        <v>Nutrient Enhancement</v>
      </c>
      <c r="K3263" s="16" t="str">
        <f>LFAT!D124</f>
        <v>I</v>
      </c>
      <c r="L3263" s="19">
        <f>LFAT!F124</f>
        <v>0.5</v>
      </c>
      <c r="M3263" s="16" t="str">
        <f>LFAT!G124</f>
        <v>R</v>
      </c>
      <c r="N3263" s="19">
        <f>LFAT!I124</f>
        <v>0.1</v>
      </c>
      <c r="O3263" s="18">
        <f>LFAT!J124</f>
        <v>0.05</v>
      </c>
      <c r="P3263" s="18">
        <f t="shared" si="150"/>
        <v>1.6250000000000001E-2</v>
      </c>
      <c r="Q3263" s="18">
        <f t="shared" si="151"/>
        <v>7.6828583933988268E-2</v>
      </c>
      <c r="R3263" s="18">
        <f t="shared" si="152"/>
        <v>2.1813539893904402E-2</v>
      </c>
    </row>
    <row r="3264" spans="1:18" ht="18" customHeight="1" x14ac:dyDescent="0.2">
      <c r="A3264" s="16" t="str">
        <f>'Limiting Factor Scores'!A294</f>
        <v>UGR19</v>
      </c>
      <c r="B3264" s="16" t="str">
        <f>'Limiting Factor Scores'!B294</f>
        <v>Upper Grande Ronde</v>
      </c>
      <c r="C3264" s="16" t="str">
        <f>'Limiting Factor Scores'!C294</f>
        <v>Increased Sediment Quantity</v>
      </c>
      <c r="D3264" s="18">
        <f>'Limiting Factor Scores'!D294</f>
        <v>0.77780000000000005</v>
      </c>
      <c r="E3264" s="19">
        <f>'Limiting Factor Scores'!E294</f>
        <v>2.86</v>
      </c>
      <c r="F3264" s="18">
        <f>'Limiting Factor Scores'!F294</f>
        <v>0.51849999999999996</v>
      </c>
      <c r="G3264" s="18">
        <f>'Limiting Factor Scores'!G294</f>
        <v>1.4662446689976503</v>
      </c>
      <c r="H3264" s="18">
        <f>'Limiting Factor Scores'!H294</f>
        <v>0.48239161552372745</v>
      </c>
      <c r="I3264" s="17">
        <f>LFAT!A130</f>
        <v>9</v>
      </c>
      <c r="J3264" s="16" t="str">
        <f>LFAT!B130</f>
        <v>Nutrient Enhancement</v>
      </c>
      <c r="K3264" s="16" t="str">
        <f>LFAT!D130</f>
        <v>N</v>
      </c>
      <c r="L3264" s="19">
        <f>LFAT!F130</f>
        <v>0.1</v>
      </c>
      <c r="M3264" s="16" t="str">
        <f>LFAT!G130</f>
        <v>R</v>
      </c>
      <c r="N3264" s="19">
        <f>LFAT!I130</f>
        <v>0.1</v>
      </c>
      <c r="O3264" s="18">
        <f>LFAT!J130</f>
        <v>0.01</v>
      </c>
      <c r="P3264" s="18">
        <f t="shared" si="150"/>
        <v>5.1849999999999995E-3</v>
      </c>
      <c r="Q3264" s="18">
        <f t="shared" si="151"/>
        <v>1.4662446689976502E-2</v>
      </c>
      <c r="R3264" s="18">
        <f t="shared" si="152"/>
        <v>4.8239161552372746E-3</v>
      </c>
    </row>
    <row r="3265" spans="1:18" ht="18" customHeight="1" x14ac:dyDescent="0.2">
      <c r="A3265" s="16" t="str">
        <f>'Limiting Factor Scores'!A295</f>
        <v>UGR19</v>
      </c>
      <c r="B3265" s="16" t="str">
        <f>'Limiting Factor Scores'!B295</f>
        <v>Upper Grande Ronde</v>
      </c>
      <c r="C3265" s="16" t="str">
        <f>'Limiting Factor Scores'!C295</f>
        <v>Non-Native Species Interactions and Competition</v>
      </c>
      <c r="D3265" s="18">
        <f>'Limiting Factor Scores'!D295</f>
        <v>0.77780000000000005</v>
      </c>
      <c r="E3265" s="19">
        <f>'Limiting Factor Scores'!E295</f>
        <v>1</v>
      </c>
      <c r="F3265" s="18">
        <f>'Limiting Factor Scores'!F295</f>
        <v>0.1</v>
      </c>
      <c r="G3265" s="18">
        <f>'Limiting Factor Scores'!G295</f>
        <v>0.31278671425238003</v>
      </c>
      <c r="H3265" s="18">
        <f>'Limiting Factor Scores'!H295</f>
        <v>0.11033648570795221</v>
      </c>
      <c r="I3265" s="17">
        <f>LFAT!A136</f>
        <v>9</v>
      </c>
      <c r="J3265" s="16" t="str">
        <f>LFAT!B136</f>
        <v>Nutrient Enhancement</v>
      </c>
      <c r="K3265" s="16" t="str">
        <f>LFAT!D136</f>
        <v>N</v>
      </c>
      <c r="L3265" s="19">
        <f>LFAT!F136</f>
        <v>0.1</v>
      </c>
      <c r="M3265" s="16" t="str">
        <f>LFAT!G136</f>
        <v>R</v>
      </c>
      <c r="N3265" s="19">
        <f>LFAT!I136</f>
        <v>0.1</v>
      </c>
      <c r="O3265" s="18">
        <f>LFAT!J136</f>
        <v>0.01</v>
      </c>
      <c r="P3265" s="18">
        <f t="shared" si="150"/>
        <v>1E-3</v>
      </c>
      <c r="Q3265" s="18">
        <f t="shared" si="151"/>
        <v>3.1278671425238004E-3</v>
      </c>
      <c r="R3265" s="18">
        <f t="shared" si="152"/>
        <v>1.1033648570795221E-3</v>
      </c>
    </row>
    <row r="3266" spans="1:18" ht="18" customHeight="1" x14ac:dyDescent="0.2">
      <c r="A3266" s="16" t="str">
        <f>'Limiting Factor Scores'!A296</f>
        <v>UGR19</v>
      </c>
      <c r="B3266" s="16" t="str">
        <f>'Limiting Factor Scores'!B296</f>
        <v>Upper Grande Ronde</v>
      </c>
      <c r="C3266" s="16" t="str">
        <f>'Limiting Factor Scores'!C296</f>
        <v>Predation</v>
      </c>
      <c r="D3266" s="18">
        <f>'Limiting Factor Scores'!D296</f>
        <v>0.77780000000000005</v>
      </c>
      <c r="E3266" s="19">
        <f>'Limiting Factor Scores'!E296</f>
        <v>1.26</v>
      </c>
      <c r="F3266" s="18">
        <f>'Limiting Factor Scores'!F296</f>
        <v>0.1585</v>
      </c>
      <c r="G3266" s="18">
        <f>'Limiting Factor Scores'!G296</f>
        <v>0.66219669733658504</v>
      </c>
      <c r="H3266" s="18">
        <f>'Limiting Factor Scores'!H296</f>
        <v>0.2024631178759467</v>
      </c>
      <c r="I3266" s="17">
        <f>LFAT!A134</f>
        <v>9</v>
      </c>
      <c r="J3266" s="16" t="str">
        <f>LFAT!B134</f>
        <v>Nutrient Enhancement</v>
      </c>
      <c r="K3266" s="16" t="str">
        <f>LFAT!D134</f>
        <v>N</v>
      </c>
      <c r="L3266" s="19">
        <f>LFAT!F134</f>
        <v>0.1</v>
      </c>
      <c r="M3266" s="16" t="str">
        <f>LFAT!G134</f>
        <v>R</v>
      </c>
      <c r="N3266" s="19">
        <f>LFAT!I134</f>
        <v>0.1</v>
      </c>
      <c r="O3266" s="18">
        <f>LFAT!J134</f>
        <v>0.01</v>
      </c>
      <c r="P3266" s="18">
        <f t="shared" ref="P3266:P3329" si="153">F3266*O3266</f>
        <v>1.585E-3</v>
      </c>
      <c r="Q3266" s="18">
        <f t="shared" ref="Q3266:Q3329" si="154">G3266*O3266</f>
        <v>6.6219669733658506E-3</v>
      </c>
      <c r="R3266" s="18">
        <f t="shared" ref="R3266:R3329" si="155">H3266*O3266</f>
        <v>2.0246311787594671E-3</v>
      </c>
    </row>
    <row r="3267" spans="1:18" ht="18" customHeight="1" x14ac:dyDescent="0.2">
      <c r="A3267" s="16" t="str">
        <f>'Limiting Factor Scores'!A297</f>
        <v>UGR19</v>
      </c>
      <c r="B3267" s="16" t="str">
        <f>'Limiting Factor Scores'!B297</f>
        <v>Upper Grande Ronde</v>
      </c>
      <c r="C3267" s="16" t="str">
        <f>'Limiting Factor Scores'!C297</f>
        <v>Riparian Condition</v>
      </c>
      <c r="D3267" s="18">
        <f>'Limiting Factor Scores'!D297</f>
        <v>0.77780000000000005</v>
      </c>
      <c r="E3267" s="19">
        <f>'Limiting Factor Scores'!E297</f>
        <v>2.86</v>
      </c>
      <c r="F3267" s="18">
        <f>'Limiting Factor Scores'!F297</f>
        <v>0.51849999999999996</v>
      </c>
      <c r="G3267" s="18">
        <f>'Limiting Factor Scores'!G297</f>
        <v>2.5032742982028195</v>
      </c>
      <c r="H3267" s="18">
        <f>'Limiting Factor Scores'!H297</f>
        <v>0.80827817640657806</v>
      </c>
      <c r="I3267" s="17">
        <f>LFAT!A123</f>
        <v>9</v>
      </c>
      <c r="J3267" s="16" t="str">
        <f>LFAT!B123</f>
        <v>Nutrient Enhancement</v>
      </c>
      <c r="K3267" s="16" t="str">
        <f>LFAT!D123</f>
        <v>I</v>
      </c>
      <c r="L3267" s="19">
        <f>LFAT!F123</f>
        <v>0.5</v>
      </c>
      <c r="M3267" s="16" t="str">
        <f>LFAT!G123</f>
        <v>CD</v>
      </c>
      <c r="N3267" s="19">
        <f>LFAT!I123</f>
        <v>0.5</v>
      </c>
      <c r="O3267" s="18">
        <f>LFAT!J123</f>
        <v>0.25</v>
      </c>
      <c r="P3267" s="18">
        <f t="shared" si="153"/>
        <v>0.12962499999999999</v>
      </c>
      <c r="Q3267" s="18">
        <f t="shared" si="154"/>
        <v>0.62581857455070489</v>
      </c>
      <c r="R3267" s="18">
        <f t="shared" si="155"/>
        <v>0.20206954410164452</v>
      </c>
    </row>
    <row r="3268" spans="1:18" ht="18" customHeight="1" x14ac:dyDescent="0.2">
      <c r="A3268" s="16" t="str">
        <f>'Limiting Factor Scores'!A298</f>
        <v>UGR19</v>
      </c>
      <c r="B3268" s="16" t="str">
        <f>'Limiting Factor Scores'!B298</f>
        <v>Upper Grande Ronde</v>
      </c>
      <c r="C3268" s="16" t="str">
        <f>'Limiting Factor Scores'!C298</f>
        <v>Side Channel and Wetland Habitat</v>
      </c>
      <c r="D3268" s="18">
        <f>'Limiting Factor Scores'!D298</f>
        <v>0.77780000000000005</v>
      </c>
      <c r="E3268" s="19">
        <f>'Limiting Factor Scores'!E298</f>
        <v>2.2999999999999998</v>
      </c>
      <c r="F3268" s="18">
        <f>'Limiting Factor Scores'!F298</f>
        <v>0.39250000000000002</v>
      </c>
      <c r="G3268" s="18">
        <f>'Limiting Factor Scores'!G298</f>
        <v>2.3463448137623661</v>
      </c>
      <c r="H3268" s="18">
        <f>'Limiting Factor Scores'!H298</f>
        <v>0.68388537219141599</v>
      </c>
      <c r="I3268" s="17">
        <f>LFAT!A125</f>
        <v>9</v>
      </c>
      <c r="J3268" s="16" t="str">
        <f>LFAT!B125</f>
        <v>Nutrient Enhancement</v>
      </c>
      <c r="K3268" s="16" t="str">
        <f>LFAT!D125</f>
        <v>N</v>
      </c>
      <c r="L3268" s="19">
        <f>LFAT!F125</f>
        <v>0.1</v>
      </c>
      <c r="M3268" s="16" t="str">
        <f>LFAT!G125</f>
        <v>R</v>
      </c>
      <c r="N3268" s="19">
        <f>LFAT!I125</f>
        <v>0.1</v>
      </c>
      <c r="O3268" s="18">
        <f>LFAT!J125</f>
        <v>0.01</v>
      </c>
      <c r="P3268" s="18">
        <f t="shared" si="153"/>
        <v>3.9250000000000005E-3</v>
      </c>
      <c r="Q3268" s="18">
        <f t="shared" si="154"/>
        <v>2.346344813762366E-2</v>
      </c>
      <c r="R3268" s="18">
        <f t="shared" si="155"/>
        <v>6.8388537219141602E-3</v>
      </c>
    </row>
    <row r="3269" spans="1:18" ht="18" customHeight="1" x14ac:dyDescent="0.2">
      <c r="A3269" s="16" t="str">
        <f>'Limiting Factor Scores'!A299</f>
        <v>UGR19</v>
      </c>
      <c r="B3269" s="16" t="str">
        <f>'Limiting Factor Scores'!B299</f>
        <v>Upper Grande Ronde</v>
      </c>
      <c r="C3269" s="16" t="str">
        <f>'Limiting Factor Scores'!C299</f>
        <v>Summer Water Temperature</v>
      </c>
      <c r="D3269" s="18">
        <f>'Limiting Factor Scores'!D299</f>
        <v>0.77780000000000005</v>
      </c>
      <c r="E3269" s="19">
        <f>'Limiting Factor Scores'!E299</f>
        <v>2.62</v>
      </c>
      <c r="F3269" s="18">
        <f>'Limiting Factor Scores'!F299</f>
        <v>0.46450000000000002</v>
      </c>
      <c r="G3269" s="18">
        <f>'Limiting Factor Scores'!G299</f>
        <v>2.4051464942341019</v>
      </c>
      <c r="H3269" s="18">
        <f>'Limiting Factor Scores'!H299</f>
        <v>0.75266633745852551</v>
      </c>
      <c r="I3269" s="17">
        <f>LFAT!A131</f>
        <v>9</v>
      </c>
      <c r="J3269" s="16" t="str">
        <f>LFAT!B131</f>
        <v>Nutrient Enhancement</v>
      </c>
      <c r="K3269" s="16" t="str">
        <f>LFAT!D131</f>
        <v>N</v>
      </c>
      <c r="L3269" s="19">
        <f>LFAT!F131</f>
        <v>0.1</v>
      </c>
      <c r="M3269" s="16" t="str">
        <f>LFAT!G131</f>
        <v>R</v>
      </c>
      <c r="N3269" s="19">
        <f>LFAT!I131</f>
        <v>0.1</v>
      </c>
      <c r="O3269" s="18">
        <f>LFAT!J131</f>
        <v>0.01</v>
      </c>
      <c r="P3269" s="18">
        <f t="shared" si="153"/>
        <v>4.6450000000000007E-3</v>
      </c>
      <c r="Q3269" s="18">
        <f t="shared" si="154"/>
        <v>2.4051464942341019E-2</v>
      </c>
      <c r="R3269" s="18">
        <f t="shared" si="155"/>
        <v>7.5266633745852555E-3</v>
      </c>
    </row>
    <row r="3270" spans="1:18" ht="18" customHeight="1" x14ac:dyDescent="0.2">
      <c r="A3270" s="16" t="str">
        <f>'Limiting Factor Scores'!A300</f>
        <v>UGR19</v>
      </c>
      <c r="B3270" s="16" t="str">
        <f>'Limiting Factor Scores'!B300</f>
        <v>Upper Grande Ronde</v>
      </c>
      <c r="C3270" s="16" t="str">
        <f>'Limiting Factor Scores'!C300</f>
        <v>Water Quality</v>
      </c>
      <c r="D3270" s="18">
        <f>'Limiting Factor Scores'!D300</f>
        <v>0.77780000000000005</v>
      </c>
      <c r="E3270" s="19">
        <f>'Limiting Factor Scores'!E300</f>
        <v>1.59</v>
      </c>
      <c r="F3270" s="18">
        <f>'Limiting Factor Scores'!F300</f>
        <v>0.23275000000000001</v>
      </c>
      <c r="G3270" s="18">
        <f>'Limiting Factor Scores'!G300</f>
        <v>1.0538703877844806</v>
      </c>
      <c r="H3270" s="18">
        <f>'Limiting Factor Scores'!H300</f>
        <v>0.29253631635491317</v>
      </c>
      <c r="I3270" s="17">
        <f>LFAT!A133</f>
        <v>9</v>
      </c>
      <c r="J3270" s="16" t="str">
        <f>LFAT!B133</f>
        <v>Nutrient Enhancement</v>
      </c>
      <c r="K3270" s="16" t="str">
        <f>LFAT!D133</f>
        <v>N</v>
      </c>
      <c r="L3270" s="19">
        <f>LFAT!F133</f>
        <v>0.1</v>
      </c>
      <c r="M3270" s="16" t="str">
        <f>LFAT!G133</f>
        <v>R</v>
      </c>
      <c r="N3270" s="19">
        <f>LFAT!I133</f>
        <v>0.1</v>
      </c>
      <c r="O3270" s="18">
        <f>LFAT!J133</f>
        <v>0.01</v>
      </c>
      <c r="P3270" s="18">
        <f t="shared" si="153"/>
        <v>2.3275000000000001E-3</v>
      </c>
      <c r="Q3270" s="18">
        <f t="shared" si="154"/>
        <v>1.0538703877844805E-2</v>
      </c>
      <c r="R3270" s="18">
        <f t="shared" si="155"/>
        <v>2.925363163549132E-3</v>
      </c>
    </row>
    <row r="3271" spans="1:18" ht="18" customHeight="1" x14ac:dyDescent="0.2">
      <c r="A3271" s="16" t="str">
        <f>'Limiting Factor Scores'!A301</f>
        <v>UGR19</v>
      </c>
      <c r="B3271" s="16" t="str">
        <f>'Limiting Factor Scores'!B301</f>
        <v>Upper Grande Ronde</v>
      </c>
      <c r="C3271" s="16" t="str">
        <f>'Limiting Factor Scores'!C301</f>
        <v>Winter Water Temperature</v>
      </c>
      <c r="D3271" s="18">
        <f>'Limiting Factor Scores'!D301</f>
        <v>0.77780000000000005</v>
      </c>
      <c r="E3271" s="19">
        <f>'Limiting Factor Scores'!E301</f>
        <v>1.59</v>
      </c>
      <c r="F3271" s="18">
        <f>'Limiting Factor Scores'!F301</f>
        <v>0.23275000000000001</v>
      </c>
      <c r="G3271" s="18">
        <f>'Limiting Factor Scores'!G301</f>
        <v>0.86766506752586203</v>
      </c>
      <c r="H3271" s="18">
        <f>'Limiting Factor Scores'!H301</f>
        <v>0.23632558532922393</v>
      </c>
      <c r="I3271" s="17">
        <f>LFAT!A132</f>
        <v>9</v>
      </c>
      <c r="J3271" s="16" t="str">
        <f>LFAT!B132</f>
        <v>Nutrient Enhancement</v>
      </c>
      <c r="K3271" s="16" t="str">
        <f>LFAT!D132</f>
        <v>N</v>
      </c>
      <c r="L3271" s="19">
        <f>LFAT!F132</f>
        <v>0.1</v>
      </c>
      <c r="M3271" s="16" t="str">
        <f>LFAT!G132</f>
        <v>R</v>
      </c>
      <c r="N3271" s="19">
        <f>LFAT!I132</f>
        <v>0.1</v>
      </c>
      <c r="O3271" s="18">
        <f>LFAT!J132</f>
        <v>0.01</v>
      </c>
      <c r="P3271" s="18">
        <f t="shared" si="153"/>
        <v>2.3275000000000001E-3</v>
      </c>
      <c r="Q3271" s="18">
        <f t="shared" si="154"/>
        <v>8.6766506752586209E-3</v>
      </c>
      <c r="R3271" s="18">
        <f t="shared" si="155"/>
        <v>2.3632558532922393E-3</v>
      </c>
    </row>
    <row r="3272" spans="1:18" ht="18" customHeight="1" x14ac:dyDescent="0.2">
      <c r="A3272" s="16" t="str">
        <f>'Limiting Factor Scores'!A287</f>
        <v>UGR19</v>
      </c>
      <c r="B3272" s="16" t="str">
        <f>'Limiting Factor Scores'!B287</f>
        <v>Upper Grande Ronde</v>
      </c>
      <c r="C3272" s="16" t="str">
        <f>'Limiting Factor Scores'!C287</f>
        <v>Altered Flow Timing</v>
      </c>
      <c r="D3272" s="18">
        <f>'Limiting Factor Scores'!D287</f>
        <v>0.77780000000000005</v>
      </c>
      <c r="E3272" s="19">
        <f>'Limiting Factor Scores'!E287</f>
        <v>1.44</v>
      </c>
      <c r="F3272" s="18">
        <f>'Limiting Factor Scores'!F287</f>
        <v>0.19900000000000001</v>
      </c>
      <c r="G3272" s="18">
        <f>'Limiting Factor Scores'!G287</f>
        <v>0.81150096287925455</v>
      </c>
      <c r="H3272" s="18">
        <f>'Limiting Factor Scores'!H287</f>
        <v>0.22583828571145081</v>
      </c>
      <c r="I3272" s="17">
        <f>LFAT!A143</f>
        <v>10</v>
      </c>
      <c r="J3272" s="16" t="str">
        <f>LFAT!B143</f>
        <v>Upland Treatments</v>
      </c>
      <c r="K3272" s="16" t="str">
        <f>LFAT!D143</f>
        <v>I</v>
      </c>
      <c r="L3272" s="19">
        <f>LFAT!F143</f>
        <v>0.5</v>
      </c>
      <c r="M3272" s="16" t="str">
        <f>LFAT!G143</f>
        <v>CD</v>
      </c>
      <c r="N3272" s="19">
        <f>LFAT!I143</f>
        <v>0.5</v>
      </c>
      <c r="O3272" s="18">
        <f>LFAT!J143</f>
        <v>0.25</v>
      </c>
      <c r="P3272" s="18">
        <f t="shared" si="153"/>
        <v>4.9750000000000003E-2</v>
      </c>
      <c r="Q3272" s="18">
        <f t="shared" si="154"/>
        <v>0.20287524071981364</v>
      </c>
      <c r="R3272" s="18">
        <f t="shared" si="155"/>
        <v>5.6459571427862704E-2</v>
      </c>
    </row>
    <row r="3273" spans="1:18" ht="18" customHeight="1" x14ac:dyDescent="0.2">
      <c r="A3273" s="16" t="str">
        <f>'Limiting Factor Scores'!A288</f>
        <v>UGR19</v>
      </c>
      <c r="B3273" s="16" t="str">
        <f>'Limiting Factor Scores'!B288</f>
        <v>Upper Grande Ronde</v>
      </c>
      <c r="C3273" s="16" t="str">
        <f>'Limiting Factor Scores'!C288</f>
        <v>Altered Primary Productivity</v>
      </c>
      <c r="D3273" s="18">
        <f>'Limiting Factor Scores'!D288</f>
        <v>0.77780000000000005</v>
      </c>
      <c r="E3273" s="19">
        <f>'Limiting Factor Scores'!E288</f>
        <v>3.42</v>
      </c>
      <c r="F3273" s="18">
        <f>'Limiting Factor Scores'!F288</f>
        <v>0.64449999999999996</v>
      </c>
      <c r="G3273" s="18">
        <f>'Limiting Factor Scores'!G288</f>
        <v>1.8225548489276486</v>
      </c>
      <c r="H3273" s="18">
        <f>'Limiting Factor Scores'!H288</f>
        <v>0.52195249571826874</v>
      </c>
      <c r="I3273" s="17">
        <f>LFAT!A150</f>
        <v>10</v>
      </c>
      <c r="J3273" s="16" t="str">
        <f>LFAT!B150</f>
        <v>Upland Treatments</v>
      </c>
      <c r="K3273" s="16" t="str">
        <f>LFAT!D150</f>
        <v>I</v>
      </c>
      <c r="L3273" s="19">
        <f>LFAT!F150</f>
        <v>0.5</v>
      </c>
      <c r="M3273" s="16" t="str">
        <f>LFAT!G150</f>
        <v>CD</v>
      </c>
      <c r="N3273" s="19">
        <f>LFAT!I150</f>
        <v>0.5</v>
      </c>
      <c r="O3273" s="18">
        <f>LFAT!J150</f>
        <v>0.25</v>
      </c>
      <c r="P3273" s="18">
        <f t="shared" si="153"/>
        <v>0.16112499999999999</v>
      </c>
      <c r="Q3273" s="18">
        <f t="shared" si="154"/>
        <v>0.45563871223191216</v>
      </c>
      <c r="R3273" s="18">
        <f t="shared" si="155"/>
        <v>0.13048812392956718</v>
      </c>
    </row>
    <row r="3274" spans="1:18" ht="18" customHeight="1" x14ac:dyDescent="0.2">
      <c r="A3274" s="16" t="str">
        <f>'Limiting Factor Scores'!A289</f>
        <v>UGR19</v>
      </c>
      <c r="B3274" s="16" t="str">
        <f>'Limiting Factor Scores'!B289</f>
        <v>Upper Grande Ronde</v>
      </c>
      <c r="C3274" s="16" t="str">
        <f>'Limiting Factor Scores'!C289</f>
        <v>Anthropogenic Barriers</v>
      </c>
      <c r="D3274" s="18">
        <f>'Limiting Factor Scores'!D289</f>
        <v>0.77780000000000005</v>
      </c>
      <c r="E3274" s="19">
        <f>'Limiting Factor Scores'!E289</f>
        <v>3.63</v>
      </c>
      <c r="F3274" s="18">
        <f>'Limiting Factor Scores'!F289</f>
        <v>0.69174999999999998</v>
      </c>
      <c r="G3274" s="18">
        <f>'Limiting Factor Scores'!G289</f>
        <v>2.8554718597422366</v>
      </c>
      <c r="H3274" s="18">
        <f>'Limiting Factor Scores'!H289</f>
        <v>0.90437367157537285</v>
      </c>
      <c r="I3274" s="17">
        <f>LFAT!A137</f>
        <v>10</v>
      </c>
      <c r="J3274" s="16" t="str">
        <f>LFAT!B137</f>
        <v>Upland Treatments</v>
      </c>
      <c r="K3274" s="16" t="str">
        <f>LFAT!D137</f>
        <v>N</v>
      </c>
      <c r="L3274" s="19">
        <f>LFAT!F137</f>
        <v>0.1</v>
      </c>
      <c r="M3274" s="16" t="str">
        <f>LFAT!G137</f>
        <v>R</v>
      </c>
      <c r="N3274" s="19">
        <f>LFAT!I137</f>
        <v>0.1</v>
      </c>
      <c r="O3274" s="18">
        <f>LFAT!J137</f>
        <v>0.01</v>
      </c>
      <c r="P3274" s="18">
        <f t="shared" si="153"/>
        <v>6.9175E-3</v>
      </c>
      <c r="Q3274" s="18">
        <f t="shared" si="154"/>
        <v>2.8554718597422368E-2</v>
      </c>
      <c r="R3274" s="18">
        <f t="shared" si="155"/>
        <v>9.043736715753729E-3</v>
      </c>
    </row>
    <row r="3275" spans="1:18" ht="18" customHeight="1" x14ac:dyDescent="0.2">
      <c r="A3275" s="16" t="str">
        <f>'Limiting Factor Scores'!A290</f>
        <v>UGR19</v>
      </c>
      <c r="B3275" s="16" t="str">
        <f>'Limiting Factor Scores'!B290</f>
        <v>Upper Grande Ronde</v>
      </c>
      <c r="C3275" s="16" t="str">
        <f>'Limiting Factor Scores'!C290</f>
        <v>Channel and Habitat Structure</v>
      </c>
      <c r="D3275" s="18">
        <f>'Limiting Factor Scores'!D290</f>
        <v>0.77780000000000005</v>
      </c>
      <c r="E3275" s="19">
        <f>'Limiting Factor Scores'!E290</f>
        <v>2.35</v>
      </c>
      <c r="F3275" s="18">
        <f>'Limiting Factor Scores'!F290</f>
        <v>0.40375</v>
      </c>
      <c r="G3275" s="18">
        <f>'Limiting Factor Scores'!G290</f>
        <v>2.7366059638819533</v>
      </c>
      <c r="H3275" s="18">
        <f>'Limiting Factor Scores'!H290</f>
        <v>0.82845137752325981</v>
      </c>
      <c r="I3275" s="17">
        <f>LFAT!A141</f>
        <v>10</v>
      </c>
      <c r="J3275" s="16" t="str">
        <f>LFAT!B141</f>
        <v>Upland Treatments</v>
      </c>
      <c r="K3275" s="16" t="str">
        <f>LFAT!D141</f>
        <v>N</v>
      </c>
      <c r="L3275" s="19">
        <f>LFAT!F141</f>
        <v>0.1</v>
      </c>
      <c r="M3275" s="16" t="str">
        <f>LFAT!G141</f>
        <v>R</v>
      </c>
      <c r="N3275" s="19">
        <f>LFAT!I141</f>
        <v>0.1</v>
      </c>
      <c r="O3275" s="18">
        <f>LFAT!J141</f>
        <v>0.01</v>
      </c>
      <c r="P3275" s="18">
        <f t="shared" si="153"/>
        <v>4.0375000000000003E-3</v>
      </c>
      <c r="Q3275" s="18">
        <f t="shared" si="154"/>
        <v>2.7366059638819534E-2</v>
      </c>
      <c r="R3275" s="18">
        <f t="shared" si="155"/>
        <v>8.2845137752325989E-3</v>
      </c>
    </row>
    <row r="3276" spans="1:18" ht="18" customHeight="1" x14ac:dyDescent="0.2">
      <c r="A3276" s="16" t="str">
        <f>'Limiting Factor Scores'!A291</f>
        <v>UGR19</v>
      </c>
      <c r="B3276" s="16" t="str">
        <f>'Limiting Factor Scores'!B291</f>
        <v>Upper Grande Ronde</v>
      </c>
      <c r="C3276" s="16" t="str">
        <f>'Limiting Factor Scores'!C291</f>
        <v>Decreased Sediment Quantity</v>
      </c>
      <c r="D3276" s="18">
        <f>'Limiting Factor Scores'!D291</f>
        <v>0.77780000000000005</v>
      </c>
      <c r="E3276" s="19">
        <f>'Limiting Factor Scores'!E291</f>
        <v>2.99</v>
      </c>
      <c r="F3276" s="18">
        <f>'Limiting Factor Scores'!F291</f>
        <v>0.54774999999999996</v>
      </c>
      <c r="G3276" s="18">
        <f>'Limiting Factor Scores'!G291</f>
        <v>2.2062783126825889</v>
      </c>
      <c r="H3276" s="18">
        <f>'Limiting Factor Scores'!H291</f>
        <v>0.65722748583881363</v>
      </c>
      <c r="I3276" s="17">
        <f>LFAT!A144</f>
        <v>10</v>
      </c>
      <c r="J3276" s="16" t="str">
        <f>LFAT!B144</f>
        <v>Upland Treatments</v>
      </c>
      <c r="K3276" s="16" t="str">
        <f>LFAT!D144</f>
        <v>I</v>
      </c>
      <c r="L3276" s="19">
        <f>LFAT!F144</f>
        <v>0.5</v>
      </c>
      <c r="M3276" s="16" t="str">
        <f>LFAT!G144</f>
        <v>CD</v>
      </c>
      <c r="N3276" s="19">
        <f>LFAT!I144</f>
        <v>0.5</v>
      </c>
      <c r="O3276" s="18">
        <f>LFAT!J144</f>
        <v>0.25</v>
      </c>
      <c r="P3276" s="18">
        <f t="shared" si="153"/>
        <v>0.13693749999999999</v>
      </c>
      <c r="Q3276" s="18">
        <f t="shared" si="154"/>
        <v>0.55156957817064722</v>
      </c>
      <c r="R3276" s="18">
        <f t="shared" si="155"/>
        <v>0.16430687145970341</v>
      </c>
    </row>
    <row r="3277" spans="1:18" ht="18" customHeight="1" x14ac:dyDescent="0.2">
      <c r="A3277" s="16" t="str">
        <f>'Limiting Factor Scores'!A292</f>
        <v>UGR19</v>
      </c>
      <c r="B3277" s="16" t="str">
        <f>'Limiting Factor Scores'!B292</f>
        <v>Upper Grande Ronde</v>
      </c>
      <c r="C3277" s="16" t="str">
        <f>'Limiting Factor Scores'!C292</f>
        <v>Decreased Water Quantity</v>
      </c>
      <c r="D3277" s="18">
        <f>'Limiting Factor Scores'!D292</f>
        <v>0.77780000000000005</v>
      </c>
      <c r="E3277" s="19">
        <f>'Limiting Factor Scores'!E292</f>
        <v>1.82</v>
      </c>
      <c r="F3277" s="18">
        <f>'Limiting Factor Scores'!F292</f>
        <v>0.28449999999999998</v>
      </c>
      <c r="G3277" s="18">
        <f>'Limiting Factor Scores'!G292</f>
        <v>1.6580501495386104</v>
      </c>
      <c r="H3277" s="18">
        <f>'Limiting Factor Scores'!H292</f>
        <v>0.47920652462985042</v>
      </c>
      <c r="I3277" s="17">
        <f>LFAT!A142</f>
        <v>10</v>
      </c>
      <c r="J3277" s="16" t="str">
        <f>LFAT!B142</f>
        <v>Upland Treatments</v>
      </c>
      <c r="K3277" s="16" t="str">
        <f>LFAT!D142</f>
        <v>I</v>
      </c>
      <c r="L3277" s="19">
        <f>LFAT!F142</f>
        <v>0.5</v>
      </c>
      <c r="M3277" s="16" t="str">
        <f>LFAT!G142</f>
        <v>CD</v>
      </c>
      <c r="N3277" s="19">
        <f>LFAT!I142</f>
        <v>0.5</v>
      </c>
      <c r="O3277" s="18">
        <f>LFAT!J142</f>
        <v>0.25</v>
      </c>
      <c r="P3277" s="18">
        <f t="shared" si="153"/>
        <v>7.1124999999999994E-2</v>
      </c>
      <c r="Q3277" s="18">
        <f t="shared" si="154"/>
        <v>0.4145125373846526</v>
      </c>
      <c r="R3277" s="18">
        <f t="shared" si="155"/>
        <v>0.1198016311574626</v>
      </c>
    </row>
    <row r="3278" spans="1:18" ht="18" customHeight="1" x14ac:dyDescent="0.2">
      <c r="A3278" s="16" t="str">
        <f>'Limiting Factor Scores'!A293</f>
        <v>UGR19</v>
      </c>
      <c r="B3278" s="16" t="str">
        <f>'Limiting Factor Scores'!B293</f>
        <v>Upper Grande Ronde</v>
      </c>
      <c r="C3278" s="16" t="str">
        <f>'Limiting Factor Scores'!C293</f>
        <v>Floodplain Condition</v>
      </c>
      <c r="D3278" s="18">
        <f>'Limiting Factor Scores'!D293</f>
        <v>0.77780000000000005</v>
      </c>
      <c r="E3278" s="19">
        <f>'Limiting Factor Scores'!E293</f>
        <v>2</v>
      </c>
      <c r="F3278" s="18">
        <f>'Limiting Factor Scores'!F293</f>
        <v>0.32500000000000001</v>
      </c>
      <c r="G3278" s="18">
        <f>'Limiting Factor Scores'!G293</f>
        <v>1.5365716786797652</v>
      </c>
      <c r="H3278" s="18">
        <f>'Limiting Factor Scores'!H293</f>
        <v>0.43627079787808798</v>
      </c>
      <c r="I3278" s="17">
        <f>LFAT!A139</f>
        <v>10</v>
      </c>
      <c r="J3278" s="16" t="str">
        <f>LFAT!B139</f>
        <v>Upland Treatments</v>
      </c>
      <c r="K3278" s="16" t="str">
        <f>LFAT!D139</f>
        <v>N</v>
      </c>
      <c r="L3278" s="19">
        <f>LFAT!F139</f>
        <v>0.1</v>
      </c>
      <c r="M3278" s="16" t="str">
        <f>LFAT!G139</f>
        <v>R</v>
      </c>
      <c r="N3278" s="19">
        <f>LFAT!I139</f>
        <v>0.1</v>
      </c>
      <c r="O3278" s="18">
        <f>LFAT!J139</f>
        <v>0.01</v>
      </c>
      <c r="P3278" s="18">
        <f t="shared" si="153"/>
        <v>3.2500000000000003E-3</v>
      </c>
      <c r="Q3278" s="18">
        <f t="shared" si="154"/>
        <v>1.5365716786797653E-2</v>
      </c>
      <c r="R3278" s="18">
        <f t="shared" si="155"/>
        <v>4.3627079787808797E-3</v>
      </c>
    </row>
    <row r="3279" spans="1:18" ht="18" customHeight="1" x14ac:dyDescent="0.2">
      <c r="A3279" s="16" t="str">
        <f>'Limiting Factor Scores'!A294</f>
        <v>UGR19</v>
      </c>
      <c r="B3279" s="16" t="str">
        <f>'Limiting Factor Scores'!B294</f>
        <v>Upper Grande Ronde</v>
      </c>
      <c r="C3279" s="16" t="str">
        <f>'Limiting Factor Scores'!C294</f>
        <v>Increased Sediment Quantity</v>
      </c>
      <c r="D3279" s="18">
        <f>'Limiting Factor Scores'!D294</f>
        <v>0.77780000000000005</v>
      </c>
      <c r="E3279" s="19">
        <f>'Limiting Factor Scores'!E294</f>
        <v>2.86</v>
      </c>
      <c r="F3279" s="18">
        <f>'Limiting Factor Scores'!F294</f>
        <v>0.51849999999999996</v>
      </c>
      <c r="G3279" s="18">
        <f>'Limiting Factor Scores'!G294</f>
        <v>1.4662446689976503</v>
      </c>
      <c r="H3279" s="18">
        <f>'Limiting Factor Scores'!H294</f>
        <v>0.48239161552372745</v>
      </c>
      <c r="I3279" s="17">
        <f>LFAT!A145</f>
        <v>10</v>
      </c>
      <c r="J3279" s="16" t="str">
        <f>LFAT!B145</f>
        <v>Upland Treatments</v>
      </c>
      <c r="K3279" s="16" t="str">
        <f>LFAT!D145</f>
        <v>I</v>
      </c>
      <c r="L3279" s="19">
        <f>LFAT!F145</f>
        <v>0.5</v>
      </c>
      <c r="M3279" s="16" t="str">
        <f>LFAT!G145</f>
        <v>CD</v>
      </c>
      <c r="N3279" s="19">
        <f>LFAT!I145</f>
        <v>0.5</v>
      </c>
      <c r="O3279" s="18">
        <f>LFAT!J145</f>
        <v>0.25</v>
      </c>
      <c r="P3279" s="18">
        <f t="shared" si="153"/>
        <v>0.12962499999999999</v>
      </c>
      <c r="Q3279" s="18">
        <f t="shared" si="154"/>
        <v>0.36656116724941257</v>
      </c>
      <c r="R3279" s="18">
        <f t="shared" si="155"/>
        <v>0.12059790388093186</v>
      </c>
    </row>
    <row r="3280" spans="1:18" ht="18" customHeight="1" x14ac:dyDescent="0.2">
      <c r="A3280" s="16" t="str">
        <f>'Limiting Factor Scores'!A295</f>
        <v>UGR19</v>
      </c>
      <c r="B3280" s="16" t="str">
        <f>'Limiting Factor Scores'!B295</f>
        <v>Upper Grande Ronde</v>
      </c>
      <c r="C3280" s="16" t="str">
        <f>'Limiting Factor Scores'!C295</f>
        <v>Non-Native Species Interactions and Competition</v>
      </c>
      <c r="D3280" s="18">
        <f>'Limiting Factor Scores'!D295</f>
        <v>0.77780000000000005</v>
      </c>
      <c r="E3280" s="19">
        <f>'Limiting Factor Scores'!E295</f>
        <v>1</v>
      </c>
      <c r="F3280" s="18">
        <f>'Limiting Factor Scores'!F295</f>
        <v>0.1</v>
      </c>
      <c r="G3280" s="18">
        <f>'Limiting Factor Scores'!G295</f>
        <v>0.31278671425238003</v>
      </c>
      <c r="H3280" s="18">
        <f>'Limiting Factor Scores'!H295</f>
        <v>0.11033648570795221</v>
      </c>
      <c r="I3280" s="17">
        <f>LFAT!A151</f>
        <v>10</v>
      </c>
      <c r="J3280" s="16" t="str">
        <f>LFAT!B151</f>
        <v>Upland Treatments</v>
      </c>
      <c r="K3280" s="16" t="str">
        <f>LFAT!D151</f>
        <v>N</v>
      </c>
      <c r="L3280" s="19">
        <f>LFAT!F151</f>
        <v>0.1</v>
      </c>
      <c r="M3280" s="16" t="str">
        <f>LFAT!G151</f>
        <v>R</v>
      </c>
      <c r="N3280" s="19">
        <f>LFAT!I151</f>
        <v>0.1</v>
      </c>
      <c r="O3280" s="18">
        <f>LFAT!J151</f>
        <v>0.01</v>
      </c>
      <c r="P3280" s="18">
        <f t="shared" si="153"/>
        <v>1E-3</v>
      </c>
      <c r="Q3280" s="18">
        <f t="shared" si="154"/>
        <v>3.1278671425238004E-3</v>
      </c>
      <c r="R3280" s="18">
        <f t="shared" si="155"/>
        <v>1.1033648570795221E-3</v>
      </c>
    </row>
    <row r="3281" spans="1:18" ht="18" customHeight="1" x14ac:dyDescent="0.2">
      <c r="A3281" s="16" t="str">
        <f>'Limiting Factor Scores'!A296</f>
        <v>UGR19</v>
      </c>
      <c r="B3281" s="16" t="str">
        <f>'Limiting Factor Scores'!B296</f>
        <v>Upper Grande Ronde</v>
      </c>
      <c r="C3281" s="16" t="str">
        <f>'Limiting Factor Scores'!C296</f>
        <v>Predation</v>
      </c>
      <c r="D3281" s="18">
        <f>'Limiting Factor Scores'!D296</f>
        <v>0.77780000000000005</v>
      </c>
      <c r="E3281" s="19">
        <f>'Limiting Factor Scores'!E296</f>
        <v>1.26</v>
      </c>
      <c r="F3281" s="18">
        <f>'Limiting Factor Scores'!F296</f>
        <v>0.1585</v>
      </c>
      <c r="G3281" s="18">
        <f>'Limiting Factor Scores'!G296</f>
        <v>0.66219669733658504</v>
      </c>
      <c r="H3281" s="18">
        <f>'Limiting Factor Scores'!H296</f>
        <v>0.2024631178759467</v>
      </c>
      <c r="I3281" s="17">
        <f>LFAT!A149</f>
        <v>10</v>
      </c>
      <c r="J3281" s="16" t="str">
        <f>LFAT!B149</f>
        <v>Upland Treatments</v>
      </c>
      <c r="K3281" s="16" t="str">
        <f>LFAT!D149</f>
        <v>N</v>
      </c>
      <c r="L3281" s="19">
        <f>LFAT!F149</f>
        <v>0.1</v>
      </c>
      <c r="M3281" s="16" t="str">
        <f>LFAT!G149</f>
        <v>R</v>
      </c>
      <c r="N3281" s="19">
        <f>LFAT!I149</f>
        <v>0.1</v>
      </c>
      <c r="O3281" s="18">
        <f>LFAT!J149</f>
        <v>0.01</v>
      </c>
      <c r="P3281" s="18">
        <f t="shared" si="153"/>
        <v>1.585E-3</v>
      </c>
      <c r="Q3281" s="18">
        <f t="shared" si="154"/>
        <v>6.6219669733658506E-3</v>
      </c>
      <c r="R3281" s="18">
        <f t="shared" si="155"/>
        <v>2.0246311787594671E-3</v>
      </c>
    </row>
    <row r="3282" spans="1:18" ht="18" customHeight="1" x14ac:dyDescent="0.2">
      <c r="A3282" s="16" t="str">
        <f>'Limiting Factor Scores'!A297</f>
        <v>UGR19</v>
      </c>
      <c r="B3282" s="16" t="str">
        <f>'Limiting Factor Scores'!B297</f>
        <v>Upper Grande Ronde</v>
      </c>
      <c r="C3282" s="16" t="str">
        <f>'Limiting Factor Scores'!C297</f>
        <v>Riparian Condition</v>
      </c>
      <c r="D3282" s="18">
        <f>'Limiting Factor Scores'!D297</f>
        <v>0.77780000000000005</v>
      </c>
      <c r="E3282" s="19">
        <f>'Limiting Factor Scores'!E297</f>
        <v>2.86</v>
      </c>
      <c r="F3282" s="18">
        <f>'Limiting Factor Scores'!F297</f>
        <v>0.51849999999999996</v>
      </c>
      <c r="G3282" s="18">
        <f>'Limiting Factor Scores'!G297</f>
        <v>2.5032742982028195</v>
      </c>
      <c r="H3282" s="18">
        <f>'Limiting Factor Scores'!H297</f>
        <v>0.80827817640657806</v>
      </c>
      <c r="I3282" s="17">
        <f>LFAT!A138</f>
        <v>10</v>
      </c>
      <c r="J3282" s="16" t="str">
        <f>LFAT!B138</f>
        <v>Upland Treatments</v>
      </c>
      <c r="K3282" s="16" t="str">
        <f>LFAT!D138</f>
        <v>N</v>
      </c>
      <c r="L3282" s="19">
        <f>LFAT!F138</f>
        <v>0.1</v>
      </c>
      <c r="M3282" s="16" t="str">
        <f>LFAT!G138</f>
        <v>R</v>
      </c>
      <c r="N3282" s="19">
        <f>LFAT!I138</f>
        <v>0.1</v>
      </c>
      <c r="O3282" s="18">
        <f>LFAT!J138</f>
        <v>0.01</v>
      </c>
      <c r="P3282" s="18">
        <f t="shared" si="153"/>
        <v>5.1849999999999995E-3</v>
      </c>
      <c r="Q3282" s="18">
        <f t="shared" si="154"/>
        <v>2.5032742982028195E-2</v>
      </c>
      <c r="R3282" s="18">
        <f t="shared" si="155"/>
        <v>8.0827817640657801E-3</v>
      </c>
    </row>
    <row r="3283" spans="1:18" ht="18" customHeight="1" x14ac:dyDescent="0.2">
      <c r="A3283" s="16" t="str">
        <f>'Limiting Factor Scores'!A298</f>
        <v>UGR19</v>
      </c>
      <c r="B3283" s="16" t="str">
        <f>'Limiting Factor Scores'!B298</f>
        <v>Upper Grande Ronde</v>
      </c>
      <c r="C3283" s="16" t="str">
        <f>'Limiting Factor Scores'!C298</f>
        <v>Side Channel and Wetland Habitat</v>
      </c>
      <c r="D3283" s="18">
        <f>'Limiting Factor Scores'!D298</f>
        <v>0.77780000000000005</v>
      </c>
      <c r="E3283" s="19">
        <f>'Limiting Factor Scores'!E298</f>
        <v>2.2999999999999998</v>
      </c>
      <c r="F3283" s="18">
        <f>'Limiting Factor Scores'!F298</f>
        <v>0.39250000000000002</v>
      </c>
      <c r="G3283" s="18">
        <f>'Limiting Factor Scores'!G298</f>
        <v>2.3463448137623661</v>
      </c>
      <c r="H3283" s="18">
        <f>'Limiting Factor Scores'!H298</f>
        <v>0.68388537219141599</v>
      </c>
      <c r="I3283" s="17">
        <f>LFAT!A140</f>
        <v>10</v>
      </c>
      <c r="J3283" s="16" t="str">
        <f>LFAT!B140</f>
        <v>Upland Treatments</v>
      </c>
      <c r="K3283" s="16" t="str">
        <f>LFAT!D140</f>
        <v>N</v>
      </c>
      <c r="L3283" s="19">
        <f>LFAT!F140</f>
        <v>0.1</v>
      </c>
      <c r="M3283" s="16" t="str">
        <f>LFAT!G140</f>
        <v>R</v>
      </c>
      <c r="N3283" s="19">
        <f>LFAT!I140</f>
        <v>0.1</v>
      </c>
      <c r="O3283" s="18">
        <f>LFAT!J140</f>
        <v>0.01</v>
      </c>
      <c r="P3283" s="18">
        <f t="shared" si="153"/>
        <v>3.9250000000000005E-3</v>
      </c>
      <c r="Q3283" s="18">
        <f t="shared" si="154"/>
        <v>2.346344813762366E-2</v>
      </c>
      <c r="R3283" s="18">
        <f t="shared" si="155"/>
        <v>6.8388537219141602E-3</v>
      </c>
    </row>
    <row r="3284" spans="1:18" ht="18" customHeight="1" x14ac:dyDescent="0.2">
      <c r="A3284" s="16" t="str">
        <f>'Limiting Factor Scores'!A299</f>
        <v>UGR19</v>
      </c>
      <c r="B3284" s="16" t="str">
        <f>'Limiting Factor Scores'!B299</f>
        <v>Upper Grande Ronde</v>
      </c>
      <c r="C3284" s="16" t="str">
        <f>'Limiting Factor Scores'!C299</f>
        <v>Summer Water Temperature</v>
      </c>
      <c r="D3284" s="18">
        <f>'Limiting Factor Scores'!D299</f>
        <v>0.77780000000000005</v>
      </c>
      <c r="E3284" s="19">
        <f>'Limiting Factor Scores'!E299</f>
        <v>2.62</v>
      </c>
      <c r="F3284" s="18">
        <f>'Limiting Factor Scores'!F299</f>
        <v>0.46450000000000002</v>
      </c>
      <c r="G3284" s="18">
        <f>'Limiting Factor Scores'!G299</f>
        <v>2.4051464942341019</v>
      </c>
      <c r="H3284" s="18">
        <f>'Limiting Factor Scores'!H299</f>
        <v>0.75266633745852551</v>
      </c>
      <c r="I3284" s="17">
        <f>LFAT!A146</f>
        <v>10</v>
      </c>
      <c r="J3284" s="16" t="str">
        <f>LFAT!B146</f>
        <v>Upland Treatments</v>
      </c>
      <c r="K3284" s="16" t="str">
        <f>LFAT!D146</f>
        <v>I</v>
      </c>
      <c r="L3284" s="19">
        <f>LFAT!F146</f>
        <v>0.5</v>
      </c>
      <c r="M3284" s="16" t="str">
        <f>LFAT!G146</f>
        <v>CD</v>
      </c>
      <c r="N3284" s="19">
        <f>LFAT!I146</f>
        <v>0.5</v>
      </c>
      <c r="O3284" s="18">
        <f>LFAT!J146</f>
        <v>0.25</v>
      </c>
      <c r="P3284" s="18">
        <f t="shared" si="153"/>
        <v>0.11612500000000001</v>
      </c>
      <c r="Q3284" s="18">
        <f t="shared" si="154"/>
        <v>0.60128662355852547</v>
      </c>
      <c r="R3284" s="18">
        <f t="shared" si="155"/>
        <v>0.18816658436463138</v>
      </c>
    </row>
    <row r="3285" spans="1:18" ht="18" customHeight="1" x14ac:dyDescent="0.2">
      <c r="A3285" s="16" t="str">
        <f>'Limiting Factor Scores'!A300</f>
        <v>UGR19</v>
      </c>
      <c r="B3285" s="16" t="str">
        <f>'Limiting Factor Scores'!B300</f>
        <v>Upper Grande Ronde</v>
      </c>
      <c r="C3285" s="16" t="str">
        <f>'Limiting Factor Scores'!C300</f>
        <v>Water Quality</v>
      </c>
      <c r="D3285" s="18">
        <f>'Limiting Factor Scores'!D300</f>
        <v>0.77780000000000005</v>
      </c>
      <c r="E3285" s="19">
        <f>'Limiting Factor Scores'!E300</f>
        <v>1.59</v>
      </c>
      <c r="F3285" s="18">
        <f>'Limiting Factor Scores'!F300</f>
        <v>0.23275000000000001</v>
      </c>
      <c r="G3285" s="18">
        <f>'Limiting Factor Scores'!G300</f>
        <v>1.0538703877844806</v>
      </c>
      <c r="H3285" s="18">
        <f>'Limiting Factor Scores'!H300</f>
        <v>0.29253631635491317</v>
      </c>
      <c r="I3285" s="17">
        <f>LFAT!A148</f>
        <v>10</v>
      </c>
      <c r="J3285" s="16" t="str">
        <f>LFAT!B148</f>
        <v>Upland Treatments</v>
      </c>
      <c r="K3285" s="16" t="str">
        <f>LFAT!D148</f>
        <v>I</v>
      </c>
      <c r="L3285" s="19">
        <f>LFAT!F148</f>
        <v>0.5</v>
      </c>
      <c r="M3285" s="16" t="str">
        <f>LFAT!G148</f>
        <v>CD</v>
      </c>
      <c r="N3285" s="19">
        <f>LFAT!I148</f>
        <v>0.5</v>
      </c>
      <c r="O3285" s="18">
        <f>LFAT!J148</f>
        <v>0.25</v>
      </c>
      <c r="P3285" s="18">
        <f t="shared" si="153"/>
        <v>5.8187500000000003E-2</v>
      </c>
      <c r="Q3285" s="18">
        <f t="shared" si="154"/>
        <v>0.26346759694612015</v>
      </c>
      <c r="R3285" s="18">
        <f t="shared" si="155"/>
        <v>7.3134079088728293E-2</v>
      </c>
    </row>
    <row r="3286" spans="1:18" ht="18" customHeight="1" x14ac:dyDescent="0.2">
      <c r="A3286" s="16" t="str">
        <f>'Limiting Factor Scores'!A301</f>
        <v>UGR19</v>
      </c>
      <c r="B3286" s="16" t="str">
        <f>'Limiting Factor Scores'!B301</f>
        <v>Upper Grande Ronde</v>
      </c>
      <c r="C3286" s="16" t="str">
        <f>'Limiting Factor Scores'!C301</f>
        <v>Winter Water Temperature</v>
      </c>
      <c r="D3286" s="18">
        <f>'Limiting Factor Scores'!D301</f>
        <v>0.77780000000000005</v>
      </c>
      <c r="E3286" s="19">
        <f>'Limiting Factor Scores'!E301</f>
        <v>1.59</v>
      </c>
      <c r="F3286" s="18">
        <f>'Limiting Factor Scores'!F301</f>
        <v>0.23275000000000001</v>
      </c>
      <c r="G3286" s="18">
        <f>'Limiting Factor Scores'!G301</f>
        <v>0.86766506752586203</v>
      </c>
      <c r="H3286" s="18">
        <f>'Limiting Factor Scores'!H301</f>
        <v>0.23632558532922393</v>
      </c>
      <c r="I3286" s="17">
        <f>LFAT!A147</f>
        <v>10</v>
      </c>
      <c r="J3286" s="16" t="str">
        <f>LFAT!B147</f>
        <v>Upland Treatments</v>
      </c>
      <c r="K3286" s="16" t="str">
        <f>LFAT!D147</f>
        <v>N</v>
      </c>
      <c r="L3286" s="19">
        <f>LFAT!F147</f>
        <v>0.1</v>
      </c>
      <c r="M3286" s="16" t="str">
        <f>LFAT!G147</f>
        <v>R</v>
      </c>
      <c r="N3286" s="19">
        <f>LFAT!I147</f>
        <v>0.1</v>
      </c>
      <c r="O3286" s="18">
        <f>LFAT!J147</f>
        <v>0.01</v>
      </c>
      <c r="P3286" s="18">
        <f t="shared" si="153"/>
        <v>2.3275000000000001E-3</v>
      </c>
      <c r="Q3286" s="18">
        <f t="shared" si="154"/>
        <v>8.6766506752586209E-3</v>
      </c>
      <c r="R3286" s="18">
        <f t="shared" si="155"/>
        <v>2.3632558532922393E-3</v>
      </c>
    </row>
    <row r="3287" spans="1:18" ht="18" customHeight="1" x14ac:dyDescent="0.2">
      <c r="A3287" s="16" t="str">
        <f>'Limiting Factor Scores'!A287</f>
        <v>UGR19</v>
      </c>
      <c r="B3287" s="16" t="str">
        <f>'Limiting Factor Scores'!B287</f>
        <v>Upper Grande Ronde</v>
      </c>
      <c r="C3287" s="16" t="str">
        <f>'Limiting Factor Scores'!C287</f>
        <v>Altered Flow Timing</v>
      </c>
      <c r="D3287" s="18">
        <f>'Limiting Factor Scores'!D287</f>
        <v>0.77780000000000005</v>
      </c>
      <c r="E3287" s="19">
        <f>'Limiting Factor Scores'!E287</f>
        <v>1.44</v>
      </c>
      <c r="F3287" s="18">
        <f>'Limiting Factor Scores'!F287</f>
        <v>0.19900000000000001</v>
      </c>
      <c r="G3287" s="18">
        <f>'Limiting Factor Scores'!G287</f>
        <v>0.81150096287925455</v>
      </c>
      <c r="H3287" s="18">
        <f>'Limiting Factor Scores'!H287</f>
        <v>0.22583828571145081</v>
      </c>
      <c r="I3287" s="17">
        <f>LFAT!A158</f>
        <v>11</v>
      </c>
      <c r="J3287" s="16" t="str">
        <f>LFAT!B158</f>
        <v>Species Management (non-native or unnatural)</v>
      </c>
      <c r="K3287" s="16" t="str">
        <f>LFAT!D158</f>
        <v>N</v>
      </c>
      <c r="L3287" s="19">
        <f>LFAT!F158</f>
        <v>0.1</v>
      </c>
      <c r="M3287" s="16" t="str">
        <f>LFAT!G158</f>
        <v>R</v>
      </c>
      <c r="N3287" s="19">
        <f>LFAT!I158</f>
        <v>0.1</v>
      </c>
      <c r="O3287" s="18">
        <f>LFAT!J158</f>
        <v>0.01</v>
      </c>
      <c r="P3287" s="18">
        <f t="shared" si="153"/>
        <v>1.99E-3</v>
      </c>
      <c r="Q3287" s="18">
        <f t="shared" si="154"/>
        <v>8.1150096287925452E-3</v>
      </c>
      <c r="R3287" s="18">
        <f t="shared" si="155"/>
        <v>2.258382857114508E-3</v>
      </c>
    </row>
    <row r="3288" spans="1:18" ht="18" customHeight="1" x14ac:dyDescent="0.2">
      <c r="A3288" s="16" t="str">
        <f>'Limiting Factor Scores'!A288</f>
        <v>UGR19</v>
      </c>
      <c r="B3288" s="16" t="str">
        <f>'Limiting Factor Scores'!B288</f>
        <v>Upper Grande Ronde</v>
      </c>
      <c r="C3288" s="16" t="str">
        <f>'Limiting Factor Scores'!C288</f>
        <v>Altered Primary Productivity</v>
      </c>
      <c r="D3288" s="18">
        <f>'Limiting Factor Scores'!D288</f>
        <v>0.77780000000000005</v>
      </c>
      <c r="E3288" s="19">
        <f>'Limiting Factor Scores'!E288</f>
        <v>3.42</v>
      </c>
      <c r="F3288" s="18">
        <f>'Limiting Factor Scores'!F288</f>
        <v>0.64449999999999996</v>
      </c>
      <c r="G3288" s="18">
        <f>'Limiting Factor Scores'!G288</f>
        <v>1.8225548489276486</v>
      </c>
      <c r="H3288" s="18">
        <f>'Limiting Factor Scores'!H288</f>
        <v>0.52195249571826874</v>
      </c>
      <c r="I3288" s="17">
        <f>LFAT!A165</f>
        <v>11</v>
      </c>
      <c r="J3288" s="16" t="str">
        <f>LFAT!B165</f>
        <v>Species Management (non-native or unnatural)</v>
      </c>
      <c r="K3288" s="16" t="str">
        <f>LFAT!D165</f>
        <v>N</v>
      </c>
      <c r="L3288" s="19">
        <f>LFAT!F165</f>
        <v>0.1</v>
      </c>
      <c r="M3288" s="16" t="str">
        <f>LFAT!G165</f>
        <v>R</v>
      </c>
      <c r="N3288" s="19">
        <f>LFAT!I165</f>
        <v>0.1</v>
      </c>
      <c r="O3288" s="18">
        <f>LFAT!J165</f>
        <v>0.01</v>
      </c>
      <c r="P3288" s="18">
        <f t="shared" si="153"/>
        <v>6.4449999999999993E-3</v>
      </c>
      <c r="Q3288" s="18">
        <f t="shared" si="154"/>
        <v>1.8225548489276485E-2</v>
      </c>
      <c r="R3288" s="18">
        <f t="shared" si="155"/>
        <v>5.2195249571826878E-3</v>
      </c>
    </row>
    <row r="3289" spans="1:18" ht="18" customHeight="1" x14ac:dyDescent="0.2">
      <c r="A3289" s="16" t="str">
        <f>'Limiting Factor Scores'!A289</f>
        <v>UGR19</v>
      </c>
      <c r="B3289" s="16" t="str">
        <f>'Limiting Factor Scores'!B289</f>
        <v>Upper Grande Ronde</v>
      </c>
      <c r="C3289" s="16" t="str">
        <f>'Limiting Factor Scores'!C289</f>
        <v>Anthropogenic Barriers</v>
      </c>
      <c r="D3289" s="18">
        <f>'Limiting Factor Scores'!D289</f>
        <v>0.77780000000000005</v>
      </c>
      <c r="E3289" s="19">
        <f>'Limiting Factor Scores'!E289</f>
        <v>3.63</v>
      </c>
      <c r="F3289" s="18">
        <f>'Limiting Factor Scores'!F289</f>
        <v>0.69174999999999998</v>
      </c>
      <c r="G3289" s="18">
        <f>'Limiting Factor Scores'!G289</f>
        <v>2.8554718597422366</v>
      </c>
      <c r="H3289" s="18">
        <f>'Limiting Factor Scores'!H289</f>
        <v>0.90437367157537285</v>
      </c>
      <c r="I3289" s="17">
        <f>LFAT!A152</f>
        <v>11</v>
      </c>
      <c r="J3289" s="16" t="str">
        <f>LFAT!B152</f>
        <v>Species Management (non-native or unnatural)</v>
      </c>
      <c r="K3289" s="16" t="str">
        <f>LFAT!D152</f>
        <v>N</v>
      </c>
      <c r="L3289" s="19">
        <f>LFAT!F152</f>
        <v>0.1</v>
      </c>
      <c r="M3289" s="16" t="str">
        <f>LFAT!G152</f>
        <v>R</v>
      </c>
      <c r="N3289" s="19">
        <f>LFAT!I152</f>
        <v>0.1</v>
      </c>
      <c r="O3289" s="18">
        <f>LFAT!J152</f>
        <v>0.01</v>
      </c>
      <c r="P3289" s="18">
        <f t="shared" si="153"/>
        <v>6.9175E-3</v>
      </c>
      <c r="Q3289" s="18">
        <f t="shared" si="154"/>
        <v>2.8554718597422368E-2</v>
      </c>
      <c r="R3289" s="18">
        <f t="shared" si="155"/>
        <v>9.043736715753729E-3</v>
      </c>
    </row>
    <row r="3290" spans="1:18" ht="18" customHeight="1" x14ac:dyDescent="0.2">
      <c r="A3290" s="16" t="str">
        <f>'Limiting Factor Scores'!A290</f>
        <v>UGR19</v>
      </c>
      <c r="B3290" s="16" t="str">
        <f>'Limiting Factor Scores'!B290</f>
        <v>Upper Grande Ronde</v>
      </c>
      <c r="C3290" s="16" t="str">
        <f>'Limiting Factor Scores'!C290</f>
        <v>Channel and Habitat Structure</v>
      </c>
      <c r="D3290" s="18">
        <f>'Limiting Factor Scores'!D290</f>
        <v>0.77780000000000005</v>
      </c>
      <c r="E3290" s="19">
        <f>'Limiting Factor Scores'!E290</f>
        <v>2.35</v>
      </c>
      <c r="F3290" s="18">
        <f>'Limiting Factor Scores'!F290</f>
        <v>0.40375</v>
      </c>
      <c r="G3290" s="18">
        <f>'Limiting Factor Scores'!G290</f>
        <v>2.7366059638819533</v>
      </c>
      <c r="H3290" s="18">
        <f>'Limiting Factor Scores'!H290</f>
        <v>0.82845137752325981</v>
      </c>
      <c r="I3290" s="17">
        <f>LFAT!A156</f>
        <v>11</v>
      </c>
      <c r="J3290" s="16" t="str">
        <f>LFAT!B156</f>
        <v>Species Management (non-native or unnatural)</v>
      </c>
      <c r="K3290" s="16" t="str">
        <f>LFAT!D156</f>
        <v>N</v>
      </c>
      <c r="L3290" s="19">
        <f>LFAT!F156</f>
        <v>0.1</v>
      </c>
      <c r="M3290" s="16" t="str">
        <f>LFAT!G156</f>
        <v>R</v>
      </c>
      <c r="N3290" s="19">
        <f>LFAT!I156</f>
        <v>0.1</v>
      </c>
      <c r="O3290" s="18">
        <f>LFAT!J156</f>
        <v>0.01</v>
      </c>
      <c r="P3290" s="18">
        <f t="shared" si="153"/>
        <v>4.0375000000000003E-3</v>
      </c>
      <c r="Q3290" s="18">
        <f t="shared" si="154"/>
        <v>2.7366059638819534E-2</v>
      </c>
      <c r="R3290" s="18">
        <f t="shared" si="155"/>
        <v>8.2845137752325989E-3</v>
      </c>
    </row>
    <row r="3291" spans="1:18" ht="18" customHeight="1" x14ac:dyDescent="0.2">
      <c r="A3291" s="16" t="str">
        <f>'Limiting Factor Scores'!A291</f>
        <v>UGR19</v>
      </c>
      <c r="B3291" s="16" t="str">
        <f>'Limiting Factor Scores'!B291</f>
        <v>Upper Grande Ronde</v>
      </c>
      <c r="C3291" s="16" t="str">
        <f>'Limiting Factor Scores'!C291</f>
        <v>Decreased Sediment Quantity</v>
      </c>
      <c r="D3291" s="18">
        <f>'Limiting Factor Scores'!D291</f>
        <v>0.77780000000000005</v>
      </c>
      <c r="E3291" s="19">
        <f>'Limiting Factor Scores'!E291</f>
        <v>2.99</v>
      </c>
      <c r="F3291" s="18">
        <f>'Limiting Factor Scores'!F291</f>
        <v>0.54774999999999996</v>
      </c>
      <c r="G3291" s="18">
        <f>'Limiting Factor Scores'!G291</f>
        <v>2.2062783126825889</v>
      </c>
      <c r="H3291" s="18">
        <f>'Limiting Factor Scores'!H291</f>
        <v>0.65722748583881363</v>
      </c>
      <c r="I3291" s="17">
        <f>LFAT!A159</f>
        <v>11</v>
      </c>
      <c r="J3291" s="16" t="str">
        <f>LFAT!B159</f>
        <v>Species Management (non-native or unnatural)</v>
      </c>
      <c r="K3291" s="16" t="str">
        <f>LFAT!D159</f>
        <v>N</v>
      </c>
      <c r="L3291" s="19">
        <f>LFAT!F159</f>
        <v>0.1</v>
      </c>
      <c r="M3291" s="16" t="str">
        <f>LFAT!G159</f>
        <v>R</v>
      </c>
      <c r="N3291" s="19">
        <f>LFAT!I159</f>
        <v>0.1</v>
      </c>
      <c r="O3291" s="18">
        <f>LFAT!J159</f>
        <v>0.01</v>
      </c>
      <c r="P3291" s="18">
        <f t="shared" si="153"/>
        <v>5.4774999999999997E-3</v>
      </c>
      <c r="Q3291" s="18">
        <f t="shared" si="154"/>
        <v>2.2062783126825889E-2</v>
      </c>
      <c r="R3291" s="18">
        <f t="shared" si="155"/>
        <v>6.5722748583881361E-3</v>
      </c>
    </row>
    <row r="3292" spans="1:18" ht="18" customHeight="1" x14ac:dyDescent="0.2">
      <c r="A3292" s="16" t="str">
        <f>'Limiting Factor Scores'!A292</f>
        <v>UGR19</v>
      </c>
      <c r="B3292" s="16" t="str">
        <f>'Limiting Factor Scores'!B292</f>
        <v>Upper Grande Ronde</v>
      </c>
      <c r="C3292" s="16" t="str">
        <f>'Limiting Factor Scores'!C292</f>
        <v>Decreased Water Quantity</v>
      </c>
      <c r="D3292" s="18">
        <f>'Limiting Factor Scores'!D292</f>
        <v>0.77780000000000005</v>
      </c>
      <c r="E3292" s="19">
        <f>'Limiting Factor Scores'!E292</f>
        <v>1.82</v>
      </c>
      <c r="F3292" s="18">
        <f>'Limiting Factor Scores'!F292</f>
        <v>0.28449999999999998</v>
      </c>
      <c r="G3292" s="18">
        <f>'Limiting Factor Scores'!G292</f>
        <v>1.6580501495386104</v>
      </c>
      <c r="H3292" s="18">
        <f>'Limiting Factor Scores'!H292</f>
        <v>0.47920652462985042</v>
      </c>
      <c r="I3292" s="17">
        <f>LFAT!A157</f>
        <v>11</v>
      </c>
      <c r="J3292" s="16" t="str">
        <f>LFAT!B157</f>
        <v>Species Management (non-native or unnatural)</v>
      </c>
      <c r="K3292" s="16" t="str">
        <f>LFAT!D157</f>
        <v>N</v>
      </c>
      <c r="L3292" s="19">
        <f>LFAT!F157</f>
        <v>0.1</v>
      </c>
      <c r="M3292" s="16" t="str">
        <f>LFAT!G157</f>
        <v>R</v>
      </c>
      <c r="N3292" s="19">
        <f>LFAT!I157</f>
        <v>0.1</v>
      </c>
      <c r="O3292" s="18">
        <f>LFAT!J157</f>
        <v>0.01</v>
      </c>
      <c r="P3292" s="18">
        <f t="shared" si="153"/>
        <v>2.8449999999999999E-3</v>
      </c>
      <c r="Q3292" s="18">
        <f t="shared" si="154"/>
        <v>1.6580501495386105E-2</v>
      </c>
      <c r="R3292" s="18">
        <f t="shared" si="155"/>
        <v>4.792065246298504E-3</v>
      </c>
    </row>
    <row r="3293" spans="1:18" ht="18" customHeight="1" x14ac:dyDescent="0.2">
      <c r="A3293" s="16" t="str">
        <f>'Limiting Factor Scores'!A293</f>
        <v>UGR19</v>
      </c>
      <c r="B3293" s="16" t="str">
        <f>'Limiting Factor Scores'!B293</f>
        <v>Upper Grande Ronde</v>
      </c>
      <c r="C3293" s="16" t="str">
        <f>'Limiting Factor Scores'!C293</f>
        <v>Floodplain Condition</v>
      </c>
      <c r="D3293" s="18">
        <f>'Limiting Factor Scores'!D293</f>
        <v>0.77780000000000005</v>
      </c>
      <c r="E3293" s="19">
        <f>'Limiting Factor Scores'!E293</f>
        <v>2</v>
      </c>
      <c r="F3293" s="18">
        <f>'Limiting Factor Scores'!F293</f>
        <v>0.32500000000000001</v>
      </c>
      <c r="G3293" s="18">
        <f>'Limiting Factor Scores'!G293</f>
        <v>1.5365716786797652</v>
      </c>
      <c r="H3293" s="18">
        <f>'Limiting Factor Scores'!H293</f>
        <v>0.43627079787808798</v>
      </c>
      <c r="I3293" s="17">
        <f>LFAT!A154</f>
        <v>11</v>
      </c>
      <c r="J3293" s="16" t="str">
        <f>LFAT!B154</f>
        <v>Species Management (non-native or unnatural)</v>
      </c>
      <c r="K3293" s="16" t="str">
        <f>LFAT!D154</f>
        <v>N</v>
      </c>
      <c r="L3293" s="19">
        <f>LFAT!F154</f>
        <v>0.1</v>
      </c>
      <c r="M3293" s="16" t="str">
        <f>LFAT!G154</f>
        <v>R</v>
      </c>
      <c r="N3293" s="19">
        <f>LFAT!I154</f>
        <v>0.1</v>
      </c>
      <c r="O3293" s="18">
        <f>LFAT!J154</f>
        <v>0.01</v>
      </c>
      <c r="P3293" s="18">
        <f t="shared" si="153"/>
        <v>3.2500000000000003E-3</v>
      </c>
      <c r="Q3293" s="18">
        <f t="shared" si="154"/>
        <v>1.5365716786797653E-2</v>
      </c>
      <c r="R3293" s="18">
        <f t="shared" si="155"/>
        <v>4.3627079787808797E-3</v>
      </c>
    </row>
    <row r="3294" spans="1:18" ht="18" customHeight="1" x14ac:dyDescent="0.2">
      <c r="A3294" s="16" t="str">
        <f>'Limiting Factor Scores'!A294</f>
        <v>UGR19</v>
      </c>
      <c r="B3294" s="16" t="str">
        <f>'Limiting Factor Scores'!B294</f>
        <v>Upper Grande Ronde</v>
      </c>
      <c r="C3294" s="16" t="str">
        <f>'Limiting Factor Scores'!C294</f>
        <v>Increased Sediment Quantity</v>
      </c>
      <c r="D3294" s="18">
        <f>'Limiting Factor Scores'!D294</f>
        <v>0.77780000000000005</v>
      </c>
      <c r="E3294" s="19">
        <f>'Limiting Factor Scores'!E294</f>
        <v>2.86</v>
      </c>
      <c r="F3294" s="18">
        <f>'Limiting Factor Scores'!F294</f>
        <v>0.51849999999999996</v>
      </c>
      <c r="G3294" s="18">
        <f>'Limiting Factor Scores'!G294</f>
        <v>1.4662446689976503</v>
      </c>
      <c r="H3294" s="18">
        <f>'Limiting Factor Scores'!H294</f>
        <v>0.48239161552372745</v>
      </c>
      <c r="I3294" s="17">
        <f>LFAT!A160</f>
        <v>11</v>
      </c>
      <c r="J3294" s="16" t="str">
        <f>LFAT!B160</f>
        <v>Species Management (non-native or unnatural)</v>
      </c>
      <c r="K3294" s="16" t="str">
        <f>LFAT!D160</f>
        <v>N</v>
      </c>
      <c r="L3294" s="19">
        <f>LFAT!F160</f>
        <v>0.1</v>
      </c>
      <c r="M3294" s="16" t="str">
        <f>LFAT!G160</f>
        <v>R</v>
      </c>
      <c r="N3294" s="19">
        <f>LFAT!I160</f>
        <v>0.1</v>
      </c>
      <c r="O3294" s="18">
        <f>LFAT!J160</f>
        <v>0.01</v>
      </c>
      <c r="P3294" s="18">
        <f t="shared" si="153"/>
        <v>5.1849999999999995E-3</v>
      </c>
      <c r="Q3294" s="18">
        <f t="shared" si="154"/>
        <v>1.4662446689976502E-2</v>
      </c>
      <c r="R3294" s="18">
        <f t="shared" si="155"/>
        <v>4.8239161552372746E-3</v>
      </c>
    </row>
    <row r="3295" spans="1:18" ht="18" customHeight="1" x14ac:dyDescent="0.2">
      <c r="A3295" s="16" t="str">
        <f>'Limiting Factor Scores'!A295</f>
        <v>UGR19</v>
      </c>
      <c r="B3295" s="16" t="str">
        <f>'Limiting Factor Scores'!B295</f>
        <v>Upper Grande Ronde</v>
      </c>
      <c r="C3295" s="16" t="str">
        <f>'Limiting Factor Scores'!C295</f>
        <v>Non-Native Species Interactions and Competition</v>
      </c>
      <c r="D3295" s="18">
        <f>'Limiting Factor Scores'!D295</f>
        <v>0.77780000000000005</v>
      </c>
      <c r="E3295" s="19">
        <f>'Limiting Factor Scores'!E295</f>
        <v>1</v>
      </c>
      <c r="F3295" s="18">
        <f>'Limiting Factor Scores'!F295</f>
        <v>0.1</v>
      </c>
      <c r="G3295" s="18">
        <f>'Limiting Factor Scores'!G295</f>
        <v>0.31278671425238003</v>
      </c>
      <c r="H3295" s="18">
        <f>'Limiting Factor Scores'!H295</f>
        <v>0.11033648570795221</v>
      </c>
      <c r="I3295" s="17">
        <f>LFAT!A166</f>
        <v>11</v>
      </c>
      <c r="J3295" s="16" t="str">
        <f>LFAT!B166</f>
        <v>Species Management (non-native or unnatural)</v>
      </c>
      <c r="K3295" s="16" t="str">
        <f>LFAT!D166</f>
        <v>D</v>
      </c>
      <c r="L3295" s="19">
        <f>LFAT!F166</f>
        <v>1</v>
      </c>
      <c r="M3295" s="16" t="str">
        <f>LFAT!G166</f>
        <v>C</v>
      </c>
      <c r="N3295" s="19">
        <f>LFAT!I166</f>
        <v>1</v>
      </c>
      <c r="O3295" s="18">
        <f>LFAT!J166</f>
        <v>1</v>
      </c>
      <c r="P3295" s="18">
        <f t="shared" si="153"/>
        <v>0.1</v>
      </c>
      <c r="Q3295" s="18">
        <f t="shared" si="154"/>
        <v>0.31278671425238003</v>
      </c>
      <c r="R3295" s="18">
        <f t="shared" si="155"/>
        <v>0.11033648570795221</v>
      </c>
    </row>
    <row r="3296" spans="1:18" ht="18" customHeight="1" x14ac:dyDescent="0.2">
      <c r="A3296" s="16" t="str">
        <f>'Limiting Factor Scores'!A296</f>
        <v>UGR19</v>
      </c>
      <c r="B3296" s="16" t="str">
        <f>'Limiting Factor Scores'!B296</f>
        <v>Upper Grande Ronde</v>
      </c>
      <c r="C3296" s="16" t="str">
        <f>'Limiting Factor Scores'!C296</f>
        <v>Predation</v>
      </c>
      <c r="D3296" s="18">
        <f>'Limiting Factor Scores'!D296</f>
        <v>0.77780000000000005</v>
      </c>
      <c r="E3296" s="19">
        <f>'Limiting Factor Scores'!E296</f>
        <v>1.26</v>
      </c>
      <c r="F3296" s="18">
        <f>'Limiting Factor Scores'!F296</f>
        <v>0.1585</v>
      </c>
      <c r="G3296" s="18">
        <f>'Limiting Factor Scores'!G296</f>
        <v>0.66219669733658504</v>
      </c>
      <c r="H3296" s="18">
        <f>'Limiting Factor Scores'!H296</f>
        <v>0.2024631178759467</v>
      </c>
      <c r="I3296" s="17">
        <f>LFAT!A164</f>
        <v>11</v>
      </c>
      <c r="J3296" s="16" t="str">
        <f>LFAT!B164</f>
        <v>Species Management (non-native or unnatural)</v>
      </c>
      <c r="K3296" s="16" t="str">
        <f>LFAT!D164</f>
        <v>D</v>
      </c>
      <c r="L3296" s="19">
        <f>LFAT!F164</f>
        <v>1</v>
      </c>
      <c r="M3296" s="16" t="str">
        <f>LFAT!G164</f>
        <v>C</v>
      </c>
      <c r="N3296" s="19">
        <f>LFAT!I164</f>
        <v>1</v>
      </c>
      <c r="O3296" s="18">
        <f>LFAT!J164</f>
        <v>1</v>
      </c>
      <c r="P3296" s="18">
        <f t="shared" si="153"/>
        <v>0.1585</v>
      </c>
      <c r="Q3296" s="18">
        <f t="shared" si="154"/>
        <v>0.66219669733658504</v>
      </c>
      <c r="R3296" s="18">
        <f t="shared" si="155"/>
        <v>0.2024631178759467</v>
      </c>
    </row>
    <row r="3297" spans="1:18" ht="18" customHeight="1" x14ac:dyDescent="0.2">
      <c r="A3297" s="16" t="str">
        <f>'Limiting Factor Scores'!A297</f>
        <v>UGR19</v>
      </c>
      <c r="B3297" s="16" t="str">
        <f>'Limiting Factor Scores'!B297</f>
        <v>Upper Grande Ronde</v>
      </c>
      <c r="C3297" s="16" t="str">
        <f>'Limiting Factor Scores'!C297</f>
        <v>Riparian Condition</v>
      </c>
      <c r="D3297" s="18">
        <f>'Limiting Factor Scores'!D297</f>
        <v>0.77780000000000005</v>
      </c>
      <c r="E3297" s="19">
        <f>'Limiting Factor Scores'!E297</f>
        <v>2.86</v>
      </c>
      <c r="F3297" s="18">
        <f>'Limiting Factor Scores'!F297</f>
        <v>0.51849999999999996</v>
      </c>
      <c r="G3297" s="18">
        <f>'Limiting Factor Scores'!G297</f>
        <v>2.5032742982028195</v>
      </c>
      <c r="H3297" s="18">
        <f>'Limiting Factor Scores'!H297</f>
        <v>0.80827817640657806</v>
      </c>
      <c r="I3297" s="17">
        <f>LFAT!A153</f>
        <v>11</v>
      </c>
      <c r="J3297" s="16" t="str">
        <f>LFAT!B153</f>
        <v>Species Management (non-native or unnatural)</v>
      </c>
      <c r="K3297" s="16" t="str">
        <f>LFAT!D153</f>
        <v>N</v>
      </c>
      <c r="L3297" s="19">
        <f>LFAT!F153</f>
        <v>0.1</v>
      </c>
      <c r="M3297" s="16" t="str">
        <f>LFAT!G153</f>
        <v>R</v>
      </c>
      <c r="N3297" s="19">
        <f>LFAT!I153</f>
        <v>0.1</v>
      </c>
      <c r="O3297" s="18">
        <f>LFAT!J153</f>
        <v>0.01</v>
      </c>
      <c r="P3297" s="18">
        <f t="shared" si="153"/>
        <v>5.1849999999999995E-3</v>
      </c>
      <c r="Q3297" s="18">
        <f t="shared" si="154"/>
        <v>2.5032742982028195E-2</v>
      </c>
      <c r="R3297" s="18">
        <f t="shared" si="155"/>
        <v>8.0827817640657801E-3</v>
      </c>
    </row>
    <row r="3298" spans="1:18" ht="18" customHeight="1" x14ac:dyDescent="0.2">
      <c r="A3298" s="16" t="str">
        <f>'Limiting Factor Scores'!A298</f>
        <v>UGR19</v>
      </c>
      <c r="B3298" s="16" t="str">
        <f>'Limiting Factor Scores'!B298</f>
        <v>Upper Grande Ronde</v>
      </c>
      <c r="C3298" s="16" t="str">
        <f>'Limiting Factor Scores'!C298</f>
        <v>Side Channel and Wetland Habitat</v>
      </c>
      <c r="D3298" s="18">
        <f>'Limiting Factor Scores'!D298</f>
        <v>0.77780000000000005</v>
      </c>
      <c r="E3298" s="19">
        <f>'Limiting Factor Scores'!E298</f>
        <v>2.2999999999999998</v>
      </c>
      <c r="F3298" s="18">
        <f>'Limiting Factor Scores'!F298</f>
        <v>0.39250000000000002</v>
      </c>
      <c r="G3298" s="18">
        <f>'Limiting Factor Scores'!G298</f>
        <v>2.3463448137623661</v>
      </c>
      <c r="H3298" s="18">
        <f>'Limiting Factor Scores'!H298</f>
        <v>0.68388537219141599</v>
      </c>
      <c r="I3298" s="17">
        <f>LFAT!A155</f>
        <v>11</v>
      </c>
      <c r="J3298" s="16" t="str">
        <f>LFAT!B155</f>
        <v>Species Management (non-native or unnatural)</v>
      </c>
      <c r="K3298" s="16" t="str">
        <f>LFAT!D155</f>
        <v>N</v>
      </c>
      <c r="L3298" s="19">
        <f>LFAT!F155</f>
        <v>0.1</v>
      </c>
      <c r="M3298" s="16" t="str">
        <f>LFAT!G155</f>
        <v>R</v>
      </c>
      <c r="N3298" s="19">
        <f>LFAT!I155</f>
        <v>0.1</v>
      </c>
      <c r="O3298" s="18">
        <f>LFAT!J155</f>
        <v>0.01</v>
      </c>
      <c r="P3298" s="18">
        <f t="shared" si="153"/>
        <v>3.9250000000000005E-3</v>
      </c>
      <c r="Q3298" s="18">
        <f t="shared" si="154"/>
        <v>2.346344813762366E-2</v>
      </c>
      <c r="R3298" s="18">
        <f t="shared" si="155"/>
        <v>6.8388537219141602E-3</v>
      </c>
    </row>
    <row r="3299" spans="1:18" ht="18" customHeight="1" x14ac:dyDescent="0.2">
      <c r="A3299" s="16" t="str">
        <f>'Limiting Factor Scores'!A299</f>
        <v>UGR19</v>
      </c>
      <c r="B3299" s="16" t="str">
        <f>'Limiting Factor Scores'!B299</f>
        <v>Upper Grande Ronde</v>
      </c>
      <c r="C3299" s="16" t="str">
        <f>'Limiting Factor Scores'!C299</f>
        <v>Summer Water Temperature</v>
      </c>
      <c r="D3299" s="18">
        <f>'Limiting Factor Scores'!D299</f>
        <v>0.77780000000000005</v>
      </c>
      <c r="E3299" s="19">
        <f>'Limiting Factor Scores'!E299</f>
        <v>2.62</v>
      </c>
      <c r="F3299" s="18">
        <f>'Limiting Factor Scores'!F299</f>
        <v>0.46450000000000002</v>
      </c>
      <c r="G3299" s="18">
        <f>'Limiting Factor Scores'!G299</f>
        <v>2.4051464942341019</v>
      </c>
      <c r="H3299" s="18">
        <f>'Limiting Factor Scores'!H299</f>
        <v>0.75266633745852551</v>
      </c>
      <c r="I3299" s="17">
        <f>LFAT!A161</f>
        <v>11</v>
      </c>
      <c r="J3299" s="16" t="str">
        <f>LFAT!B161</f>
        <v>Species Management (non-native or unnatural)</v>
      </c>
      <c r="K3299" s="16" t="str">
        <f>LFAT!D161</f>
        <v>N</v>
      </c>
      <c r="L3299" s="19">
        <f>LFAT!F161</f>
        <v>0.1</v>
      </c>
      <c r="M3299" s="16" t="str">
        <f>LFAT!G161</f>
        <v>R</v>
      </c>
      <c r="N3299" s="19">
        <f>LFAT!I161</f>
        <v>0.1</v>
      </c>
      <c r="O3299" s="18">
        <f>LFAT!J161</f>
        <v>0.01</v>
      </c>
      <c r="P3299" s="18">
        <f t="shared" si="153"/>
        <v>4.6450000000000007E-3</v>
      </c>
      <c r="Q3299" s="18">
        <f t="shared" si="154"/>
        <v>2.4051464942341019E-2</v>
      </c>
      <c r="R3299" s="18">
        <f t="shared" si="155"/>
        <v>7.5266633745852555E-3</v>
      </c>
    </row>
    <row r="3300" spans="1:18" ht="18" customHeight="1" x14ac:dyDescent="0.2">
      <c r="A3300" s="16" t="str">
        <f>'Limiting Factor Scores'!A300</f>
        <v>UGR19</v>
      </c>
      <c r="B3300" s="16" t="str">
        <f>'Limiting Factor Scores'!B300</f>
        <v>Upper Grande Ronde</v>
      </c>
      <c r="C3300" s="16" t="str">
        <f>'Limiting Factor Scores'!C300</f>
        <v>Water Quality</v>
      </c>
      <c r="D3300" s="18">
        <f>'Limiting Factor Scores'!D300</f>
        <v>0.77780000000000005</v>
      </c>
      <c r="E3300" s="19">
        <f>'Limiting Factor Scores'!E300</f>
        <v>1.59</v>
      </c>
      <c r="F3300" s="18">
        <f>'Limiting Factor Scores'!F300</f>
        <v>0.23275000000000001</v>
      </c>
      <c r="G3300" s="18">
        <f>'Limiting Factor Scores'!G300</f>
        <v>1.0538703877844806</v>
      </c>
      <c r="H3300" s="18">
        <f>'Limiting Factor Scores'!H300</f>
        <v>0.29253631635491317</v>
      </c>
      <c r="I3300" s="17">
        <f>LFAT!A163</f>
        <v>11</v>
      </c>
      <c r="J3300" s="16" t="str">
        <f>LFAT!B163</f>
        <v>Species Management (non-native or unnatural)</v>
      </c>
      <c r="K3300" s="16" t="str">
        <f>LFAT!D163</f>
        <v>N</v>
      </c>
      <c r="L3300" s="19">
        <f>LFAT!F163</f>
        <v>0.1</v>
      </c>
      <c r="M3300" s="16" t="str">
        <f>LFAT!G163</f>
        <v>R</v>
      </c>
      <c r="N3300" s="19">
        <f>LFAT!I163</f>
        <v>0.1</v>
      </c>
      <c r="O3300" s="18">
        <f>LFAT!J163</f>
        <v>0.01</v>
      </c>
      <c r="P3300" s="18">
        <f t="shared" si="153"/>
        <v>2.3275000000000001E-3</v>
      </c>
      <c r="Q3300" s="18">
        <f t="shared" si="154"/>
        <v>1.0538703877844805E-2</v>
      </c>
      <c r="R3300" s="18">
        <f t="shared" si="155"/>
        <v>2.925363163549132E-3</v>
      </c>
    </row>
    <row r="3301" spans="1:18" ht="18" customHeight="1" x14ac:dyDescent="0.2">
      <c r="A3301" s="16" t="str">
        <f>'Limiting Factor Scores'!A301</f>
        <v>UGR19</v>
      </c>
      <c r="B3301" s="16" t="str">
        <f>'Limiting Factor Scores'!B301</f>
        <v>Upper Grande Ronde</v>
      </c>
      <c r="C3301" s="16" t="str">
        <f>'Limiting Factor Scores'!C301</f>
        <v>Winter Water Temperature</v>
      </c>
      <c r="D3301" s="18">
        <f>'Limiting Factor Scores'!D301</f>
        <v>0.77780000000000005</v>
      </c>
      <c r="E3301" s="19">
        <f>'Limiting Factor Scores'!E301</f>
        <v>1.59</v>
      </c>
      <c r="F3301" s="18">
        <f>'Limiting Factor Scores'!F301</f>
        <v>0.23275000000000001</v>
      </c>
      <c r="G3301" s="18">
        <f>'Limiting Factor Scores'!G301</f>
        <v>0.86766506752586203</v>
      </c>
      <c r="H3301" s="18">
        <f>'Limiting Factor Scores'!H301</f>
        <v>0.23632558532922393</v>
      </c>
      <c r="I3301" s="17">
        <f>LFAT!A162</f>
        <v>11</v>
      </c>
      <c r="J3301" s="16" t="str">
        <f>LFAT!B162</f>
        <v>Species Management (non-native or unnatural)</v>
      </c>
      <c r="K3301" s="16" t="str">
        <f>LFAT!D162</f>
        <v>N</v>
      </c>
      <c r="L3301" s="19">
        <f>LFAT!F162</f>
        <v>0.1</v>
      </c>
      <c r="M3301" s="16" t="str">
        <f>LFAT!G162</f>
        <v>R</v>
      </c>
      <c r="N3301" s="19">
        <f>LFAT!I162</f>
        <v>0.1</v>
      </c>
      <c r="O3301" s="18">
        <f>LFAT!J162</f>
        <v>0.01</v>
      </c>
      <c r="P3301" s="18">
        <f t="shared" si="153"/>
        <v>2.3275000000000001E-3</v>
      </c>
      <c r="Q3301" s="18">
        <f t="shared" si="154"/>
        <v>8.6766506752586209E-3</v>
      </c>
      <c r="R3301" s="18">
        <f t="shared" si="155"/>
        <v>2.3632558532922393E-3</v>
      </c>
    </row>
    <row r="3302" spans="1:18" ht="18" customHeight="1" x14ac:dyDescent="0.2">
      <c r="A3302" s="16" t="str">
        <f>'Limiting Factor Scores'!A302</f>
        <v>UGR2</v>
      </c>
      <c r="B3302" s="16" t="str">
        <f>'Limiting Factor Scores'!B302</f>
        <v>Upper Grande Ronde</v>
      </c>
      <c r="C3302" s="16" t="str">
        <f>'Limiting Factor Scores'!C302</f>
        <v>Altered Flow Timing</v>
      </c>
      <c r="D3302" s="18">
        <f>'Limiting Factor Scores'!D302</f>
        <v>0.19139999999999999</v>
      </c>
      <c r="E3302" s="19">
        <f>'Limiting Factor Scores'!E302</f>
        <v>3.42</v>
      </c>
      <c r="F3302" s="18">
        <f>'Limiting Factor Scores'!F302</f>
        <v>0.64449999999999996</v>
      </c>
      <c r="G3302" s="18">
        <f>'Limiting Factor Scores'!G302</f>
        <v>0.64674470144619378</v>
      </c>
      <c r="H3302" s="18">
        <f>'Limiting Factor Scores'!H302</f>
        <v>0.17998711196761094</v>
      </c>
      <c r="I3302" s="17">
        <f>LFAT!A8</f>
        <v>1</v>
      </c>
      <c r="J3302" s="16" t="str">
        <f>LFAT!B8</f>
        <v>Protect Land (Easement and Acquisition)</v>
      </c>
      <c r="K3302" s="16" t="str">
        <f>LFAT!D8</f>
        <v>I</v>
      </c>
      <c r="L3302" s="19">
        <f>LFAT!F8</f>
        <v>0.5</v>
      </c>
      <c r="M3302" s="16" t="str">
        <f>LFAT!G8</f>
        <v>CD</v>
      </c>
      <c r="N3302" s="19">
        <f>LFAT!I8</f>
        <v>0.5</v>
      </c>
      <c r="O3302" s="18">
        <f>LFAT!J8</f>
        <v>0.25</v>
      </c>
      <c r="P3302" s="18">
        <f t="shared" si="153"/>
        <v>0.16112499999999999</v>
      </c>
      <c r="Q3302" s="18">
        <f t="shared" si="154"/>
        <v>0.16168617536154845</v>
      </c>
      <c r="R3302" s="18">
        <f t="shared" si="155"/>
        <v>4.4996777991902735E-2</v>
      </c>
    </row>
    <row r="3303" spans="1:18" ht="18" customHeight="1" x14ac:dyDescent="0.2">
      <c r="A3303" s="16" t="str">
        <f>'Limiting Factor Scores'!A303</f>
        <v>UGR2</v>
      </c>
      <c r="B3303" s="16" t="str">
        <f>'Limiting Factor Scores'!B303</f>
        <v>Upper Grande Ronde</v>
      </c>
      <c r="C3303" s="16" t="str">
        <f>'Limiting Factor Scores'!C303</f>
        <v>Altered Primary Productivity</v>
      </c>
      <c r="D3303" s="18">
        <f>'Limiting Factor Scores'!D303</f>
        <v>0.19139999999999999</v>
      </c>
      <c r="E3303" s="19">
        <f>'Limiting Factor Scores'!E303</f>
        <v>1.59</v>
      </c>
      <c r="F3303" s="18">
        <f>'Limiting Factor Scores'!F303</f>
        <v>0.23275000000000001</v>
      </c>
      <c r="G3303" s="18">
        <f>'Limiting Factor Scores'!G303</f>
        <v>0.16196507246817973</v>
      </c>
      <c r="H3303" s="18">
        <f>'Limiting Factor Scores'!H303</f>
        <v>4.6384378414562957E-2</v>
      </c>
      <c r="I3303" s="17">
        <f>LFAT!A15</f>
        <v>1</v>
      </c>
      <c r="J3303" s="16" t="str">
        <f>LFAT!B15</f>
        <v>Protect Land (Easement and Acquisition)</v>
      </c>
      <c r="K3303" s="16" t="str">
        <f>LFAT!D15</f>
        <v>I</v>
      </c>
      <c r="L3303" s="19">
        <f>LFAT!F15</f>
        <v>0.5</v>
      </c>
      <c r="M3303" s="16" t="str">
        <f>LFAT!G15</f>
        <v>CD</v>
      </c>
      <c r="N3303" s="19">
        <f>LFAT!I15</f>
        <v>0.5</v>
      </c>
      <c r="O3303" s="18">
        <f>LFAT!J15</f>
        <v>0.25</v>
      </c>
      <c r="P3303" s="18">
        <f t="shared" si="153"/>
        <v>5.8187500000000003E-2</v>
      </c>
      <c r="Q3303" s="18">
        <f t="shared" si="154"/>
        <v>4.0491268117044933E-2</v>
      </c>
      <c r="R3303" s="18">
        <f t="shared" si="155"/>
        <v>1.1596094603640739E-2</v>
      </c>
    </row>
    <row r="3304" spans="1:18" ht="18" customHeight="1" x14ac:dyDescent="0.2">
      <c r="A3304" s="16" t="str">
        <f>'Limiting Factor Scores'!A304</f>
        <v>UGR2</v>
      </c>
      <c r="B3304" s="16" t="str">
        <f>'Limiting Factor Scores'!B304</f>
        <v>Upper Grande Ronde</v>
      </c>
      <c r="C3304" s="16" t="str">
        <f>'Limiting Factor Scores'!C304</f>
        <v>Anthropogenic Barriers</v>
      </c>
      <c r="D3304" s="18">
        <f>'Limiting Factor Scores'!D304</f>
        <v>0.19139999999999999</v>
      </c>
      <c r="E3304" s="19">
        <f>'Limiting Factor Scores'!E304</f>
        <v>2.29</v>
      </c>
      <c r="F3304" s="18">
        <f>'Limiting Factor Scores'!F304</f>
        <v>0.39024999999999999</v>
      </c>
      <c r="G3304" s="18">
        <f>'Limiting Factor Scores'!G304</f>
        <v>0.39641093241463554</v>
      </c>
      <c r="H3304" s="18">
        <f>'Limiting Factor Scores'!H304</f>
        <v>0.12554969126286647</v>
      </c>
      <c r="I3304" s="17">
        <f>LFAT!A2</f>
        <v>1</v>
      </c>
      <c r="J3304" s="16" t="str">
        <f>LFAT!B2</f>
        <v>Protect Land (Easement and Acquisition)</v>
      </c>
      <c r="K3304" s="16" t="str">
        <f>LFAT!D2</f>
        <v>I</v>
      </c>
      <c r="L3304" s="19">
        <f>LFAT!F2</f>
        <v>0.5</v>
      </c>
      <c r="M3304" s="16" t="str">
        <f>LFAT!G2</f>
        <v>CD</v>
      </c>
      <c r="N3304" s="19">
        <f>LFAT!I2</f>
        <v>0.5</v>
      </c>
      <c r="O3304" s="18">
        <f>LFAT!J2</f>
        <v>0.25</v>
      </c>
      <c r="P3304" s="18">
        <f t="shared" si="153"/>
        <v>9.7562499999999996E-2</v>
      </c>
      <c r="Q3304" s="18">
        <f t="shared" si="154"/>
        <v>9.9102733103658885E-2</v>
      </c>
      <c r="R3304" s="18">
        <f t="shared" si="155"/>
        <v>3.1387422815716617E-2</v>
      </c>
    </row>
    <row r="3305" spans="1:18" ht="18" customHeight="1" x14ac:dyDescent="0.2">
      <c r="A3305" s="16" t="str">
        <f>'Limiting Factor Scores'!A305</f>
        <v>UGR2</v>
      </c>
      <c r="B3305" s="16" t="str">
        <f>'Limiting Factor Scores'!B305</f>
        <v>Upper Grande Ronde</v>
      </c>
      <c r="C3305" s="16" t="str">
        <f>'Limiting Factor Scores'!C305</f>
        <v>Channel and Habitat Structure</v>
      </c>
      <c r="D3305" s="18">
        <f>'Limiting Factor Scores'!D305</f>
        <v>0.19139999999999999</v>
      </c>
      <c r="E3305" s="19">
        <f>'Limiting Factor Scores'!E305</f>
        <v>3.1</v>
      </c>
      <c r="F3305" s="18">
        <f>'Limiting Factor Scores'!F305</f>
        <v>0.57250000000000001</v>
      </c>
      <c r="G3305" s="18">
        <f>'Limiting Factor Scores'!G305</f>
        <v>0.95488092843054462</v>
      </c>
      <c r="H3305" s="18">
        <f>'Limiting Factor Scores'!H305</f>
        <v>0.28907063383243353</v>
      </c>
      <c r="I3305" s="17">
        <f>LFAT!A6</f>
        <v>1</v>
      </c>
      <c r="J3305" s="16" t="str">
        <f>LFAT!B6</f>
        <v>Protect Land (Easement and Acquisition)</v>
      </c>
      <c r="K3305" s="16" t="str">
        <f>LFAT!D6</f>
        <v>I</v>
      </c>
      <c r="L3305" s="19">
        <f>LFAT!F6</f>
        <v>0.5</v>
      </c>
      <c r="M3305" s="16" t="str">
        <f>LFAT!G6</f>
        <v>CD</v>
      </c>
      <c r="N3305" s="19">
        <f>LFAT!I6</f>
        <v>0.5</v>
      </c>
      <c r="O3305" s="18">
        <f>LFAT!J6</f>
        <v>0.25</v>
      </c>
      <c r="P3305" s="18">
        <f t="shared" si="153"/>
        <v>0.143125</v>
      </c>
      <c r="Q3305" s="18">
        <f t="shared" si="154"/>
        <v>0.23872023210763615</v>
      </c>
      <c r="R3305" s="18">
        <f t="shared" si="155"/>
        <v>7.2267658458108383E-2</v>
      </c>
    </row>
    <row r="3306" spans="1:18" ht="18" customHeight="1" x14ac:dyDescent="0.2">
      <c r="A3306" s="16" t="str">
        <f>'Limiting Factor Scores'!A306</f>
        <v>UGR2</v>
      </c>
      <c r="B3306" s="16" t="str">
        <f>'Limiting Factor Scores'!B306</f>
        <v>Upper Grande Ronde</v>
      </c>
      <c r="C3306" s="16" t="str">
        <f>'Limiting Factor Scores'!C306</f>
        <v>Decreased Sediment Quantity</v>
      </c>
      <c r="D3306" s="18">
        <f>'Limiting Factor Scores'!D306</f>
        <v>0.19139999999999999</v>
      </c>
      <c r="E3306" s="19">
        <f>'Limiting Factor Scores'!E306</f>
        <v>1.64</v>
      </c>
      <c r="F3306" s="18">
        <f>'Limiting Factor Scores'!F306</f>
        <v>0.24399999999999999</v>
      </c>
      <c r="G3306" s="18">
        <f>'Limiting Factor Scores'!G306</f>
        <v>0.2418475714485864</v>
      </c>
      <c r="H3306" s="18">
        <f>'Limiting Factor Scores'!H306</f>
        <v>7.2043889669618846E-2</v>
      </c>
      <c r="I3306" s="17">
        <f>LFAT!A9</f>
        <v>1</v>
      </c>
      <c r="J3306" s="16" t="str">
        <f>LFAT!B9</f>
        <v>Protect Land (Easement and Acquisition)</v>
      </c>
      <c r="K3306" s="16" t="str">
        <f>LFAT!D9</f>
        <v>I</v>
      </c>
      <c r="L3306" s="19">
        <f>LFAT!F9</f>
        <v>0.5</v>
      </c>
      <c r="M3306" s="16" t="str">
        <f>LFAT!G9</f>
        <v>CD</v>
      </c>
      <c r="N3306" s="19">
        <f>LFAT!I9</f>
        <v>0.5</v>
      </c>
      <c r="O3306" s="18">
        <f>LFAT!J9</f>
        <v>0.25</v>
      </c>
      <c r="P3306" s="18">
        <f t="shared" si="153"/>
        <v>6.0999999999999999E-2</v>
      </c>
      <c r="Q3306" s="18">
        <f t="shared" si="154"/>
        <v>6.04618928621466E-2</v>
      </c>
      <c r="R3306" s="18">
        <f t="shared" si="155"/>
        <v>1.8010972417404712E-2</v>
      </c>
    </row>
    <row r="3307" spans="1:18" ht="18" customHeight="1" x14ac:dyDescent="0.2">
      <c r="A3307" s="16" t="str">
        <f>'Limiting Factor Scores'!A307</f>
        <v>UGR2</v>
      </c>
      <c r="B3307" s="16" t="str">
        <f>'Limiting Factor Scores'!B307</f>
        <v>Upper Grande Ronde</v>
      </c>
      <c r="C3307" s="16" t="str">
        <f>'Limiting Factor Scores'!C307</f>
        <v>Decreased Water Quantity</v>
      </c>
      <c r="D3307" s="18">
        <f>'Limiting Factor Scores'!D307</f>
        <v>0.19139999999999999</v>
      </c>
      <c r="E3307" s="19">
        <f>'Limiting Factor Scores'!E307</f>
        <v>2.29</v>
      </c>
      <c r="F3307" s="18">
        <f>'Limiting Factor Scores'!F307</f>
        <v>0.39024999999999999</v>
      </c>
      <c r="G3307" s="18">
        <f>'Limiting Factor Scores'!G307</f>
        <v>0.55967034758536438</v>
      </c>
      <c r="H3307" s="18">
        <f>'Limiting Factor Scores'!H307</f>
        <v>0.16175486747454226</v>
      </c>
      <c r="I3307" s="17">
        <f>LFAT!A7</f>
        <v>1</v>
      </c>
      <c r="J3307" s="16" t="str">
        <f>LFAT!B7</f>
        <v>Protect Land (Easement and Acquisition)</v>
      </c>
      <c r="K3307" s="16" t="str">
        <f>LFAT!D7</f>
        <v>I</v>
      </c>
      <c r="L3307" s="19">
        <f>LFAT!F7</f>
        <v>0.5</v>
      </c>
      <c r="M3307" s="16" t="str">
        <f>LFAT!G7</f>
        <v>CD</v>
      </c>
      <c r="N3307" s="19">
        <f>LFAT!I7</f>
        <v>0.5</v>
      </c>
      <c r="O3307" s="18">
        <f>LFAT!J7</f>
        <v>0.25</v>
      </c>
      <c r="P3307" s="18">
        <f t="shared" si="153"/>
        <v>9.7562499999999996E-2</v>
      </c>
      <c r="Q3307" s="18">
        <f t="shared" si="154"/>
        <v>0.1399175868963411</v>
      </c>
      <c r="R3307" s="18">
        <f t="shared" si="155"/>
        <v>4.0438716868635566E-2</v>
      </c>
    </row>
    <row r="3308" spans="1:18" ht="18" customHeight="1" x14ac:dyDescent="0.2">
      <c r="A3308" s="16" t="str">
        <f>'Limiting Factor Scores'!A308</f>
        <v>UGR2</v>
      </c>
      <c r="B3308" s="16" t="str">
        <f>'Limiting Factor Scores'!B308</f>
        <v>Upper Grande Ronde</v>
      </c>
      <c r="C3308" s="16" t="str">
        <f>'Limiting Factor Scores'!C308</f>
        <v>Floodplain Condition</v>
      </c>
      <c r="D3308" s="18">
        <f>'Limiting Factor Scores'!D308</f>
        <v>0.19139999999999999</v>
      </c>
      <c r="E3308" s="19">
        <f>'Limiting Factor Scores'!E308</f>
        <v>2.27</v>
      </c>
      <c r="F3308" s="18">
        <f>'Limiting Factor Scores'!F308</f>
        <v>0.38574999999999998</v>
      </c>
      <c r="G3308" s="18">
        <f>'Limiting Factor Scores'!G308</f>
        <v>0.44879642896021393</v>
      </c>
      <c r="H3308" s="18">
        <f>'Limiting Factor Scores'!H308</f>
        <v>0.1274244337989747</v>
      </c>
      <c r="I3308" s="17">
        <f>LFAT!A4</f>
        <v>1</v>
      </c>
      <c r="J3308" s="16" t="str">
        <f>LFAT!B4</f>
        <v>Protect Land (Easement and Acquisition)</v>
      </c>
      <c r="K3308" s="16" t="str">
        <f>LFAT!D4</f>
        <v>I</v>
      </c>
      <c r="L3308" s="19">
        <f>LFAT!F4</f>
        <v>0.5</v>
      </c>
      <c r="M3308" s="16" t="str">
        <f>LFAT!G4</f>
        <v>CD</v>
      </c>
      <c r="N3308" s="19">
        <f>LFAT!I4</f>
        <v>0.5</v>
      </c>
      <c r="O3308" s="18">
        <f>LFAT!J4</f>
        <v>0.25</v>
      </c>
      <c r="P3308" s="18">
        <f t="shared" si="153"/>
        <v>9.6437499999999995E-2</v>
      </c>
      <c r="Q3308" s="18">
        <f t="shared" si="154"/>
        <v>0.11219910724005348</v>
      </c>
      <c r="R3308" s="18">
        <f t="shared" si="155"/>
        <v>3.1856108449743674E-2</v>
      </c>
    </row>
    <row r="3309" spans="1:18" ht="18" customHeight="1" x14ac:dyDescent="0.2">
      <c r="A3309" s="16" t="str">
        <f>'Limiting Factor Scores'!A309</f>
        <v>UGR2</v>
      </c>
      <c r="B3309" s="16" t="str">
        <f>'Limiting Factor Scores'!B309</f>
        <v>Upper Grande Ronde</v>
      </c>
      <c r="C3309" s="16" t="str">
        <f>'Limiting Factor Scores'!C309</f>
        <v>Increased Sediment Quantity</v>
      </c>
      <c r="D3309" s="18">
        <f>'Limiting Factor Scores'!D309</f>
        <v>0.19139999999999999</v>
      </c>
      <c r="E3309" s="19">
        <f>'Limiting Factor Scores'!E309</f>
        <v>1.89</v>
      </c>
      <c r="F3309" s="18">
        <f>'Limiting Factor Scores'!F309</f>
        <v>0.30025000000000002</v>
      </c>
      <c r="G3309" s="18">
        <f>'Limiting Factor Scores'!G309</f>
        <v>0.20893668317323721</v>
      </c>
      <c r="H3309" s="18">
        <f>'Limiting Factor Scores'!H309</f>
        <v>6.8739758288095518E-2</v>
      </c>
      <c r="I3309" s="17">
        <f>LFAT!A10</f>
        <v>1</v>
      </c>
      <c r="J3309" s="16" t="str">
        <f>LFAT!B10</f>
        <v>Protect Land (Easement and Acquisition)</v>
      </c>
      <c r="K3309" s="16" t="str">
        <f>LFAT!D10</f>
        <v>I</v>
      </c>
      <c r="L3309" s="19">
        <f>LFAT!F10</f>
        <v>0.5</v>
      </c>
      <c r="M3309" s="16" t="str">
        <f>LFAT!G10</f>
        <v>CD</v>
      </c>
      <c r="N3309" s="19">
        <f>LFAT!I10</f>
        <v>0.5</v>
      </c>
      <c r="O3309" s="18">
        <f>LFAT!J10</f>
        <v>0.25</v>
      </c>
      <c r="P3309" s="18">
        <f t="shared" si="153"/>
        <v>7.5062500000000004E-2</v>
      </c>
      <c r="Q3309" s="18">
        <f t="shared" si="154"/>
        <v>5.2234170793309304E-2</v>
      </c>
      <c r="R3309" s="18">
        <f t="shared" si="155"/>
        <v>1.7184939572023879E-2</v>
      </c>
    </row>
    <row r="3310" spans="1:18" ht="18" customHeight="1" x14ac:dyDescent="0.2">
      <c r="A3310" s="16" t="str">
        <f>'Limiting Factor Scores'!A310</f>
        <v>UGR2</v>
      </c>
      <c r="B3310" s="16" t="str">
        <f>'Limiting Factor Scores'!B310</f>
        <v>Upper Grande Ronde</v>
      </c>
      <c r="C3310" s="16" t="str">
        <f>'Limiting Factor Scores'!C310</f>
        <v>Non-Native Species Interactions and Competition</v>
      </c>
      <c r="D3310" s="18">
        <f>'Limiting Factor Scores'!D310</f>
        <v>0.19139999999999999</v>
      </c>
      <c r="E3310" s="19">
        <f>'Limiting Factor Scores'!E310</f>
        <v>1.59</v>
      </c>
      <c r="F3310" s="18">
        <f>'Limiting Factor Scores'!F310</f>
        <v>0.23275000000000001</v>
      </c>
      <c r="G3310" s="18">
        <f>'Limiting Factor Scores'!G310</f>
        <v>0.17914800748090784</v>
      </c>
      <c r="H3310" s="18">
        <f>'Limiting Factor Scores'!H310</f>
        <v>6.3195016496372478E-2</v>
      </c>
      <c r="I3310" s="17">
        <f>LFAT!A16</f>
        <v>1</v>
      </c>
      <c r="J3310" s="16" t="str">
        <f>LFAT!B16</f>
        <v>Protect Land (Easement and Acquisition)</v>
      </c>
      <c r="K3310" s="16" t="str">
        <f>LFAT!D16</f>
        <v>I</v>
      </c>
      <c r="L3310" s="19">
        <f>LFAT!F16</f>
        <v>0.5</v>
      </c>
      <c r="M3310" s="16" t="str">
        <f>LFAT!G16</f>
        <v>R</v>
      </c>
      <c r="N3310" s="19">
        <f>LFAT!I16</f>
        <v>0.1</v>
      </c>
      <c r="O3310" s="18">
        <f>LFAT!J16</f>
        <v>0.05</v>
      </c>
      <c r="P3310" s="18">
        <f t="shared" si="153"/>
        <v>1.1637500000000002E-2</v>
      </c>
      <c r="Q3310" s="18">
        <f t="shared" si="154"/>
        <v>8.9574003740453927E-3</v>
      </c>
      <c r="R3310" s="18">
        <f t="shared" si="155"/>
        <v>3.1597508248186242E-3</v>
      </c>
    </row>
    <row r="3311" spans="1:18" ht="18" customHeight="1" x14ac:dyDescent="0.2">
      <c r="A3311" s="16" t="str">
        <f>'Limiting Factor Scores'!A311</f>
        <v>UGR2</v>
      </c>
      <c r="B3311" s="16" t="str">
        <f>'Limiting Factor Scores'!B311</f>
        <v>Upper Grande Ronde</v>
      </c>
      <c r="C3311" s="16" t="str">
        <f>'Limiting Factor Scores'!C311</f>
        <v>Predation</v>
      </c>
      <c r="D3311" s="18">
        <f>'Limiting Factor Scores'!D311</f>
        <v>0.19139999999999999</v>
      </c>
      <c r="E3311" s="19">
        <f>'Limiting Factor Scores'!E311</f>
        <v>1.59</v>
      </c>
      <c r="F3311" s="18">
        <f>'Limiting Factor Scores'!F311</f>
        <v>0.23275000000000001</v>
      </c>
      <c r="G3311" s="18">
        <f>'Limiting Factor Scores'!G311</f>
        <v>0.23928828007000452</v>
      </c>
      <c r="H3311" s="18">
        <f>'Limiting Factor Scores'!H311</f>
        <v>7.3161118817119286E-2</v>
      </c>
      <c r="I3311" s="17">
        <f>LFAT!A14</f>
        <v>1</v>
      </c>
      <c r="J3311" s="16" t="str">
        <f>LFAT!B14</f>
        <v>Protect Land (Easement and Acquisition)</v>
      </c>
      <c r="K3311" s="16" t="str">
        <f>LFAT!D14</f>
        <v>I</v>
      </c>
      <c r="L3311" s="19">
        <f>LFAT!F14</f>
        <v>0.5</v>
      </c>
      <c r="M3311" s="16" t="str">
        <f>LFAT!G14</f>
        <v>R</v>
      </c>
      <c r="N3311" s="19">
        <f>LFAT!I14</f>
        <v>0.1</v>
      </c>
      <c r="O3311" s="18">
        <f>LFAT!J14</f>
        <v>0.05</v>
      </c>
      <c r="P3311" s="18">
        <f t="shared" si="153"/>
        <v>1.1637500000000002E-2</v>
      </c>
      <c r="Q3311" s="18">
        <f t="shared" si="154"/>
        <v>1.1964414003500227E-2</v>
      </c>
      <c r="R3311" s="18">
        <f t="shared" si="155"/>
        <v>3.6580559408559647E-3</v>
      </c>
    </row>
    <row r="3312" spans="1:18" ht="18" customHeight="1" x14ac:dyDescent="0.2">
      <c r="A3312" s="16" t="str">
        <f>'Limiting Factor Scores'!A312</f>
        <v>UGR2</v>
      </c>
      <c r="B3312" s="16" t="str">
        <f>'Limiting Factor Scores'!B312</f>
        <v>Upper Grande Ronde</v>
      </c>
      <c r="C3312" s="16" t="str">
        <f>'Limiting Factor Scores'!C312</f>
        <v>Riparian Condition</v>
      </c>
      <c r="D3312" s="18">
        <f>'Limiting Factor Scores'!D312</f>
        <v>0.19139999999999999</v>
      </c>
      <c r="E3312" s="19">
        <f>'Limiting Factor Scores'!E312</f>
        <v>2.4900000000000002</v>
      </c>
      <c r="F3312" s="18">
        <f>'Limiting Factor Scores'!F312</f>
        <v>0.43525000000000003</v>
      </c>
      <c r="G3312" s="18">
        <f>'Limiting Factor Scores'!G312</f>
        <v>0.51709751899997736</v>
      </c>
      <c r="H3312" s="18">
        <f>'Limiting Factor Scores'!H312</f>
        <v>0.16696477888249536</v>
      </c>
      <c r="I3312" s="17">
        <f>LFAT!A3</f>
        <v>1</v>
      </c>
      <c r="J3312" s="16" t="str">
        <f>LFAT!B3</f>
        <v>Protect Land (Easement and Acquisition)</v>
      </c>
      <c r="K3312" s="16" t="str">
        <f>LFAT!D3</f>
        <v>I</v>
      </c>
      <c r="L3312" s="19">
        <f>LFAT!F3</f>
        <v>0.5</v>
      </c>
      <c r="M3312" s="16" t="str">
        <f>LFAT!G3</f>
        <v>C</v>
      </c>
      <c r="N3312" s="19">
        <f>LFAT!I3</f>
        <v>1</v>
      </c>
      <c r="O3312" s="18">
        <f>LFAT!J3</f>
        <v>0.5</v>
      </c>
      <c r="P3312" s="18">
        <f t="shared" si="153"/>
        <v>0.21762500000000001</v>
      </c>
      <c r="Q3312" s="18">
        <f t="shared" si="154"/>
        <v>0.25854875949998868</v>
      </c>
      <c r="R3312" s="18">
        <f t="shared" si="155"/>
        <v>8.3482389441247681E-2</v>
      </c>
    </row>
    <row r="3313" spans="1:18" ht="18" customHeight="1" x14ac:dyDescent="0.2">
      <c r="A3313" s="16" t="str">
        <f>'Limiting Factor Scores'!A313</f>
        <v>UGR2</v>
      </c>
      <c r="B3313" s="16" t="str">
        <f>'Limiting Factor Scores'!B313</f>
        <v>Upper Grande Ronde</v>
      </c>
      <c r="C3313" s="16" t="str">
        <f>'Limiting Factor Scores'!C313</f>
        <v>Side Channel and Wetland Habitat</v>
      </c>
      <c r="D3313" s="18">
        <f>'Limiting Factor Scores'!D313</f>
        <v>0.19139999999999999</v>
      </c>
      <c r="E3313" s="19">
        <f>'Limiting Factor Scores'!E313</f>
        <v>2.64</v>
      </c>
      <c r="F3313" s="18">
        <f>'Limiting Factor Scores'!F313</f>
        <v>0.46899999999999997</v>
      </c>
      <c r="G3313" s="18">
        <f>'Limiting Factor Scores'!G313</f>
        <v>0.68992043984611429</v>
      </c>
      <c r="H3313" s="18">
        <f>'Limiting Factor Scores'!H313</f>
        <v>0.20109000775126959</v>
      </c>
      <c r="I3313" s="17">
        <f>LFAT!A5</f>
        <v>1</v>
      </c>
      <c r="J3313" s="16" t="str">
        <f>LFAT!B5</f>
        <v>Protect Land (Easement and Acquisition)</v>
      </c>
      <c r="K3313" s="16" t="str">
        <f>LFAT!D5</f>
        <v>I</v>
      </c>
      <c r="L3313" s="19">
        <f>LFAT!F5</f>
        <v>0.5</v>
      </c>
      <c r="M3313" s="16" t="str">
        <f>LFAT!G5</f>
        <v>CD</v>
      </c>
      <c r="N3313" s="19">
        <f>LFAT!I5</f>
        <v>0.5</v>
      </c>
      <c r="O3313" s="18">
        <f>LFAT!J5</f>
        <v>0.25</v>
      </c>
      <c r="P3313" s="18">
        <f t="shared" si="153"/>
        <v>0.11724999999999999</v>
      </c>
      <c r="Q3313" s="18">
        <f t="shared" si="154"/>
        <v>0.17248010996152857</v>
      </c>
      <c r="R3313" s="18">
        <f t="shared" si="155"/>
        <v>5.0272501937817397E-2</v>
      </c>
    </row>
    <row r="3314" spans="1:18" ht="18" customHeight="1" x14ac:dyDescent="0.2">
      <c r="A3314" s="16" t="str">
        <f>'Limiting Factor Scores'!A314</f>
        <v>UGR2</v>
      </c>
      <c r="B3314" s="16" t="str">
        <f>'Limiting Factor Scores'!B314</f>
        <v>Upper Grande Ronde</v>
      </c>
      <c r="C3314" s="16" t="str">
        <f>'Limiting Factor Scores'!C314</f>
        <v>Summer Water Temperature</v>
      </c>
      <c r="D3314" s="18">
        <f>'Limiting Factor Scores'!D314</f>
        <v>0.19139999999999999</v>
      </c>
      <c r="E3314" s="19">
        <f>'Limiting Factor Scores'!E314</f>
        <v>2</v>
      </c>
      <c r="F3314" s="18">
        <f>'Limiting Factor Scores'!F314</f>
        <v>0.32500000000000001</v>
      </c>
      <c r="G3314" s="18">
        <f>'Limiting Factor Scores'!G314</f>
        <v>0.41410757141968502</v>
      </c>
      <c r="H3314" s="18">
        <f>'Limiting Factor Scores'!H314</f>
        <v>0.12959078785492123</v>
      </c>
      <c r="I3314" s="17">
        <f>LFAT!A11</f>
        <v>1</v>
      </c>
      <c r="J3314" s="16" t="str">
        <f>LFAT!B11</f>
        <v>Protect Land (Easement and Acquisition)</v>
      </c>
      <c r="K3314" s="16" t="str">
        <f>LFAT!D11</f>
        <v>I</v>
      </c>
      <c r="L3314" s="19">
        <f>LFAT!F11</f>
        <v>0.5</v>
      </c>
      <c r="M3314" s="16" t="str">
        <f>LFAT!G11</f>
        <v>R</v>
      </c>
      <c r="N3314" s="19">
        <f>LFAT!I11</f>
        <v>0.1</v>
      </c>
      <c r="O3314" s="18">
        <f>LFAT!J11</f>
        <v>0.05</v>
      </c>
      <c r="P3314" s="18">
        <f t="shared" si="153"/>
        <v>1.6250000000000001E-2</v>
      </c>
      <c r="Q3314" s="18">
        <f t="shared" si="154"/>
        <v>2.0705378570984253E-2</v>
      </c>
      <c r="R3314" s="18">
        <f t="shared" si="155"/>
        <v>6.4795393927460617E-3</v>
      </c>
    </row>
    <row r="3315" spans="1:18" ht="18" customHeight="1" x14ac:dyDescent="0.2">
      <c r="A3315" s="16" t="str">
        <f>'Limiting Factor Scores'!A315</f>
        <v>UGR2</v>
      </c>
      <c r="B3315" s="16" t="str">
        <f>'Limiting Factor Scores'!B315</f>
        <v>Upper Grande Ronde</v>
      </c>
      <c r="C3315" s="16" t="str">
        <f>'Limiting Factor Scores'!C315</f>
        <v>Water Quality</v>
      </c>
      <c r="D3315" s="18">
        <f>'Limiting Factor Scores'!D315</f>
        <v>0.19139999999999999</v>
      </c>
      <c r="E3315" s="19">
        <f>'Limiting Factor Scores'!E315</f>
        <v>2.62</v>
      </c>
      <c r="F3315" s="18">
        <f>'Limiting Factor Scores'!F315</f>
        <v>0.46450000000000002</v>
      </c>
      <c r="G3315" s="18">
        <f>'Limiting Factor Scores'!G315</f>
        <v>0.51755585371113688</v>
      </c>
      <c r="H3315" s="18">
        <f>'Limiting Factor Scores'!H315</f>
        <v>0.14366461446067391</v>
      </c>
      <c r="I3315" s="17">
        <f>LFAT!A13</f>
        <v>1</v>
      </c>
      <c r="J3315" s="16" t="str">
        <f>LFAT!B13</f>
        <v>Protect Land (Easement and Acquisition)</v>
      </c>
      <c r="K3315" s="16" t="str">
        <f>LFAT!D13</f>
        <v>I</v>
      </c>
      <c r="L3315" s="19">
        <f>LFAT!F13</f>
        <v>0.5</v>
      </c>
      <c r="M3315" s="16" t="str">
        <f>LFAT!G13</f>
        <v>CD</v>
      </c>
      <c r="N3315" s="19">
        <f>LFAT!I13</f>
        <v>0.5</v>
      </c>
      <c r="O3315" s="18">
        <f>LFAT!J13</f>
        <v>0.25</v>
      </c>
      <c r="P3315" s="18">
        <f t="shared" si="153"/>
        <v>0.11612500000000001</v>
      </c>
      <c r="Q3315" s="18">
        <f t="shared" si="154"/>
        <v>0.12938896342778422</v>
      </c>
      <c r="R3315" s="18">
        <f t="shared" si="155"/>
        <v>3.5916153615168478E-2</v>
      </c>
    </row>
    <row r="3316" spans="1:18" ht="18" customHeight="1" x14ac:dyDescent="0.2">
      <c r="A3316" s="16" t="str">
        <f>'Limiting Factor Scores'!A316</f>
        <v>UGR2</v>
      </c>
      <c r="B3316" s="16" t="str">
        <f>'Limiting Factor Scores'!B316</f>
        <v>Upper Grande Ronde</v>
      </c>
      <c r="C3316" s="16" t="str">
        <f>'Limiting Factor Scores'!C316</f>
        <v>Winter Water Temperature</v>
      </c>
      <c r="D3316" s="18">
        <f>'Limiting Factor Scores'!D316</f>
        <v>0.19139999999999999</v>
      </c>
      <c r="E3316" s="19">
        <f>'Limiting Factor Scores'!E316</f>
        <v>2.29</v>
      </c>
      <c r="F3316" s="18">
        <f>'Limiting Factor Scores'!F316</f>
        <v>0.39024999999999999</v>
      </c>
      <c r="G3316" s="18">
        <f>'Limiting Factor Scores'!G316</f>
        <v>0.35799695251067049</v>
      </c>
      <c r="H3316" s="18">
        <f>'Limiting Factor Scores'!H316</f>
        <v>9.7507485912057712E-2</v>
      </c>
      <c r="I3316" s="17">
        <f>LFAT!A12</f>
        <v>1</v>
      </c>
      <c r="J3316" s="16" t="str">
        <f>LFAT!B12</f>
        <v>Protect Land (Easement and Acquisition)</v>
      </c>
      <c r="K3316" s="16" t="str">
        <f>LFAT!D12</f>
        <v>I</v>
      </c>
      <c r="L3316" s="19">
        <f>LFAT!F12</f>
        <v>0.5</v>
      </c>
      <c r="M3316" s="16" t="str">
        <f>LFAT!G12</f>
        <v>R</v>
      </c>
      <c r="N3316" s="19">
        <f>LFAT!I12</f>
        <v>0.1</v>
      </c>
      <c r="O3316" s="18">
        <f>LFAT!J12</f>
        <v>0.05</v>
      </c>
      <c r="P3316" s="18">
        <f t="shared" si="153"/>
        <v>1.9512500000000002E-2</v>
      </c>
      <c r="Q3316" s="18">
        <f t="shared" si="154"/>
        <v>1.7899847625533524E-2</v>
      </c>
      <c r="R3316" s="18">
        <f t="shared" si="155"/>
        <v>4.8753742956028859E-3</v>
      </c>
    </row>
    <row r="3317" spans="1:18" ht="18" customHeight="1" x14ac:dyDescent="0.2">
      <c r="A3317" s="16" t="str">
        <f>'Limiting Factor Scores'!A302</f>
        <v>UGR2</v>
      </c>
      <c r="B3317" s="16" t="str">
        <f>'Limiting Factor Scores'!B302</f>
        <v>Upper Grande Ronde</v>
      </c>
      <c r="C3317" s="16" t="str">
        <f>'Limiting Factor Scores'!C302</f>
        <v>Altered Flow Timing</v>
      </c>
      <c r="D3317" s="18">
        <f>'Limiting Factor Scores'!D302</f>
        <v>0.19139999999999999</v>
      </c>
      <c r="E3317" s="19">
        <f>'Limiting Factor Scores'!E302</f>
        <v>3.42</v>
      </c>
      <c r="F3317" s="18">
        <f>'Limiting Factor Scores'!F302</f>
        <v>0.64449999999999996</v>
      </c>
      <c r="G3317" s="18">
        <f>'Limiting Factor Scores'!G302</f>
        <v>0.64674470144619378</v>
      </c>
      <c r="H3317" s="18">
        <f>'Limiting Factor Scores'!H302</f>
        <v>0.17998711196761094</v>
      </c>
      <c r="I3317" s="17">
        <f>LFAT!A23</f>
        <v>2</v>
      </c>
      <c r="J3317" s="16" t="str">
        <f>LFAT!B23</f>
        <v>Instream Complexity Improvement</v>
      </c>
      <c r="K3317" s="16" t="str">
        <f>LFAT!D23</f>
        <v>N</v>
      </c>
      <c r="L3317" s="19">
        <f>LFAT!F23</f>
        <v>0.1</v>
      </c>
      <c r="M3317" s="16" t="str">
        <f>LFAT!G23</f>
        <v>CD</v>
      </c>
      <c r="N3317" s="19">
        <f>LFAT!I23</f>
        <v>0.5</v>
      </c>
      <c r="O3317" s="18">
        <f>LFAT!J23</f>
        <v>0.05</v>
      </c>
      <c r="P3317" s="18">
        <f t="shared" si="153"/>
        <v>3.2224999999999997E-2</v>
      </c>
      <c r="Q3317" s="18">
        <f t="shared" si="154"/>
        <v>3.2337235072309692E-2</v>
      </c>
      <c r="R3317" s="18">
        <f t="shared" si="155"/>
        <v>8.999355598380547E-3</v>
      </c>
    </row>
    <row r="3318" spans="1:18" ht="18" customHeight="1" x14ac:dyDescent="0.2">
      <c r="A3318" s="16" t="str">
        <f>'Limiting Factor Scores'!A303</f>
        <v>UGR2</v>
      </c>
      <c r="B3318" s="16" t="str">
        <f>'Limiting Factor Scores'!B303</f>
        <v>Upper Grande Ronde</v>
      </c>
      <c r="C3318" s="16" t="str">
        <f>'Limiting Factor Scores'!C303</f>
        <v>Altered Primary Productivity</v>
      </c>
      <c r="D3318" s="18">
        <f>'Limiting Factor Scores'!D303</f>
        <v>0.19139999999999999</v>
      </c>
      <c r="E3318" s="19">
        <f>'Limiting Factor Scores'!E303</f>
        <v>1.59</v>
      </c>
      <c r="F3318" s="18">
        <f>'Limiting Factor Scores'!F303</f>
        <v>0.23275000000000001</v>
      </c>
      <c r="G3318" s="18">
        <f>'Limiting Factor Scores'!G303</f>
        <v>0.16196507246817973</v>
      </c>
      <c r="H3318" s="18">
        <f>'Limiting Factor Scores'!H303</f>
        <v>4.6384378414562957E-2</v>
      </c>
      <c r="I3318" s="17">
        <f>LFAT!A30</f>
        <v>2</v>
      </c>
      <c r="J3318" s="16" t="str">
        <f>LFAT!B30</f>
        <v>Instream Complexity Improvement</v>
      </c>
      <c r="K3318" s="16" t="str">
        <f>LFAT!D30</f>
        <v>N</v>
      </c>
      <c r="L3318" s="19">
        <f>LFAT!F30</f>
        <v>0.1</v>
      </c>
      <c r="M3318" s="16" t="str">
        <f>LFAT!G30</f>
        <v>R</v>
      </c>
      <c r="N3318" s="19">
        <f>LFAT!I30</f>
        <v>0.1</v>
      </c>
      <c r="O3318" s="18">
        <f>LFAT!J30</f>
        <v>0.01</v>
      </c>
      <c r="P3318" s="18">
        <f t="shared" si="153"/>
        <v>2.3275000000000001E-3</v>
      </c>
      <c r="Q3318" s="18">
        <f t="shared" si="154"/>
        <v>1.6196507246817975E-3</v>
      </c>
      <c r="R3318" s="18">
        <f t="shared" si="155"/>
        <v>4.6384378414562958E-4</v>
      </c>
    </row>
    <row r="3319" spans="1:18" ht="18" customHeight="1" x14ac:dyDescent="0.2">
      <c r="A3319" s="16" t="str">
        <f>'Limiting Factor Scores'!A304</f>
        <v>UGR2</v>
      </c>
      <c r="B3319" s="16" t="str">
        <f>'Limiting Factor Scores'!B304</f>
        <v>Upper Grande Ronde</v>
      </c>
      <c r="C3319" s="16" t="str">
        <f>'Limiting Factor Scores'!C304</f>
        <v>Anthropogenic Barriers</v>
      </c>
      <c r="D3319" s="18">
        <f>'Limiting Factor Scores'!D304</f>
        <v>0.19139999999999999</v>
      </c>
      <c r="E3319" s="19">
        <f>'Limiting Factor Scores'!E304</f>
        <v>2.29</v>
      </c>
      <c r="F3319" s="18">
        <f>'Limiting Factor Scores'!F304</f>
        <v>0.39024999999999999</v>
      </c>
      <c r="G3319" s="18">
        <f>'Limiting Factor Scores'!G304</f>
        <v>0.39641093241463554</v>
      </c>
      <c r="H3319" s="18">
        <f>'Limiting Factor Scores'!H304</f>
        <v>0.12554969126286647</v>
      </c>
      <c r="I3319" s="17">
        <f>LFAT!A17</f>
        <v>2</v>
      </c>
      <c r="J3319" s="16" t="str">
        <f>LFAT!B17</f>
        <v>Instream Complexity Improvement</v>
      </c>
      <c r="K3319" s="16" t="str">
        <f>LFAT!D17</f>
        <v>N</v>
      </c>
      <c r="L3319" s="19">
        <f>LFAT!F17</f>
        <v>0.1</v>
      </c>
      <c r="M3319" s="16" t="str">
        <f>LFAT!G17</f>
        <v>R</v>
      </c>
      <c r="N3319" s="19">
        <f>LFAT!I17</f>
        <v>0.1</v>
      </c>
      <c r="O3319" s="18">
        <f>LFAT!J17</f>
        <v>0.01</v>
      </c>
      <c r="P3319" s="18">
        <f t="shared" si="153"/>
        <v>3.9025000000000002E-3</v>
      </c>
      <c r="Q3319" s="18">
        <f t="shared" si="154"/>
        <v>3.9641093241463551E-3</v>
      </c>
      <c r="R3319" s="18">
        <f t="shared" si="155"/>
        <v>1.2554969126286647E-3</v>
      </c>
    </row>
    <row r="3320" spans="1:18" ht="18" customHeight="1" x14ac:dyDescent="0.2">
      <c r="A3320" s="16" t="str">
        <f>'Limiting Factor Scores'!A305</f>
        <v>UGR2</v>
      </c>
      <c r="B3320" s="16" t="str">
        <f>'Limiting Factor Scores'!B305</f>
        <v>Upper Grande Ronde</v>
      </c>
      <c r="C3320" s="16" t="str">
        <f>'Limiting Factor Scores'!C305</f>
        <v>Channel and Habitat Structure</v>
      </c>
      <c r="D3320" s="18">
        <f>'Limiting Factor Scores'!D305</f>
        <v>0.19139999999999999</v>
      </c>
      <c r="E3320" s="19">
        <f>'Limiting Factor Scores'!E305</f>
        <v>3.1</v>
      </c>
      <c r="F3320" s="18">
        <f>'Limiting Factor Scores'!F305</f>
        <v>0.57250000000000001</v>
      </c>
      <c r="G3320" s="18">
        <f>'Limiting Factor Scores'!G305</f>
        <v>0.95488092843054462</v>
      </c>
      <c r="H3320" s="18">
        <f>'Limiting Factor Scores'!H305</f>
        <v>0.28907063383243353</v>
      </c>
      <c r="I3320" s="17">
        <f>LFAT!A21</f>
        <v>2</v>
      </c>
      <c r="J3320" s="16" t="str">
        <f>LFAT!B21</f>
        <v>Instream Complexity Improvement</v>
      </c>
      <c r="K3320" s="16" t="str">
        <f>LFAT!D21</f>
        <v>D</v>
      </c>
      <c r="L3320" s="19">
        <f>LFAT!F21</f>
        <v>1</v>
      </c>
      <c r="M3320" s="16" t="str">
        <f>LFAT!G21</f>
        <v>C</v>
      </c>
      <c r="N3320" s="19">
        <f>LFAT!I21</f>
        <v>1</v>
      </c>
      <c r="O3320" s="18">
        <f>LFAT!J21</f>
        <v>1</v>
      </c>
      <c r="P3320" s="18">
        <f t="shared" si="153"/>
        <v>0.57250000000000001</v>
      </c>
      <c r="Q3320" s="18">
        <f t="shared" si="154"/>
        <v>0.95488092843054462</v>
      </c>
      <c r="R3320" s="18">
        <f t="shared" si="155"/>
        <v>0.28907063383243353</v>
      </c>
    </row>
    <row r="3321" spans="1:18" ht="18" customHeight="1" x14ac:dyDescent="0.2">
      <c r="A3321" s="16" t="str">
        <f>'Limiting Factor Scores'!A306</f>
        <v>UGR2</v>
      </c>
      <c r="B3321" s="16" t="str">
        <f>'Limiting Factor Scores'!B306</f>
        <v>Upper Grande Ronde</v>
      </c>
      <c r="C3321" s="16" t="str">
        <f>'Limiting Factor Scores'!C306</f>
        <v>Decreased Sediment Quantity</v>
      </c>
      <c r="D3321" s="18">
        <f>'Limiting Factor Scores'!D306</f>
        <v>0.19139999999999999</v>
      </c>
      <c r="E3321" s="19">
        <f>'Limiting Factor Scores'!E306</f>
        <v>1.64</v>
      </c>
      <c r="F3321" s="18">
        <f>'Limiting Factor Scores'!F306</f>
        <v>0.24399999999999999</v>
      </c>
      <c r="G3321" s="18">
        <f>'Limiting Factor Scores'!G306</f>
        <v>0.2418475714485864</v>
      </c>
      <c r="H3321" s="18">
        <f>'Limiting Factor Scores'!H306</f>
        <v>7.2043889669618846E-2</v>
      </c>
      <c r="I3321" s="17">
        <f>LFAT!A24</f>
        <v>2</v>
      </c>
      <c r="J3321" s="16" t="str">
        <f>LFAT!B24</f>
        <v>Instream Complexity Improvement</v>
      </c>
      <c r="K3321" s="16" t="str">
        <f>LFAT!D24</f>
        <v>I</v>
      </c>
      <c r="L3321" s="19">
        <f>LFAT!F24</f>
        <v>0.5</v>
      </c>
      <c r="M3321" s="16" t="str">
        <f>LFAT!G24</f>
        <v>CD</v>
      </c>
      <c r="N3321" s="19">
        <f>LFAT!I24</f>
        <v>0.5</v>
      </c>
      <c r="O3321" s="18">
        <f>LFAT!J24</f>
        <v>0.25</v>
      </c>
      <c r="P3321" s="18">
        <f t="shared" si="153"/>
        <v>6.0999999999999999E-2</v>
      </c>
      <c r="Q3321" s="18">
        <f t="shared" si="154"/>
        <v>6.04618928621466E-2</v>
      </c>
      <c r="R3321" s="18">
        <f t="shared" si="155"/>
        <v>1.8010972417404712E-2</v>
      </c>
    </row>
    <row r="3322" spans="1:18" ht="18" customHeight="1" x14ac:dyDescent="0.2">
      <c r="A3322" s="16" t="str">
        <f>'Limiting Factor Scores'!A307</f>
        <v>UGR2</v>
      </c>
      <c r="B3322" s="16" t="str">
        <f>'Limiting Factor Scores'!B307</f>
        <v>Upper Grande Ronde</v>
      </c>
      <c r="C3322" s="16" t="str">
        <f>'Limiting Factor Scores'!C307</f>
        <v>Decreased Water Quantity</v>
      </c>
      <c r="D3322" s="18">
        <f>'Limiting Factor Scores'!D307</f>
        <v>0.19139999999999999</v>
      </c>
      <c r="E3322" s="19">
        <f>'Limiting Factor Scores'!E307</f>
        <v>2.29</v>
      </c>
      <c r="F3322" s="18">
        <f>'Limiting Factor Scores'!F307</f>
        <v>0.39024999999999999</v>
      </c>
      <c r="G3322" s="18">
        <f>'Limiting Factor Scores'!G307</f>
        <v>0.55967034758536438</v>
      </c>
      <c r="H3322" s="18">
        <f>'Limiting Factor Scores'!H307</f>
        <v>0.16175486747454226</v>
      </c>
      <c r="I3322" s="17">
        <f>LFAT!A22</f>
        <v>2</v>
      </c>
      <c r="J3322" s="16" t="str">
        <f>LFAT!B22</f>
        <v>Instream Complexity Improvement</v>
      </c>
      <c r="K3322" s="16" t="str">
        <f>LFAT!D22</f>
        <v>N</v>
      </c>
      <c r="L3322" s="19">
        <f>LFAT!F22</f>
        <v>0.1</v>
      </c>
      <c r="M3322" s="16" t="str">
        <f>LFAT!G22</f>
        <v>R</v>
      </c>
      <c r="N3322" s="19">
        <f>LFAT!I22</f>
        <v>0.1</v>
      </c>
      <c r="O3322" s="18">
        <f>LFAT!J22</f>
        <v>0.01</v>
      </c>
      <c r="P3322" s="18">
        <f t="shared" si="153"/>
        <v>3.9025000000000002E-3</v>
      </c>
      <c r="Q3322" s="18">
        <f t="shared" si="154"/>
        <v>5.5967034758536436E-3</v>
      </c>
      <c r="R3322" s="18">
        <f t="shared" si="155"/>
        <v>1.6175486747454226E-3</v>
      </c>
    </row>
    <row r="3323" spans="1:18" ht="18" customHeight="1" x14ac:dyDescent="0.2">
      <c r="A3323" s="16" t="str">
        <f>'Limiting Factor Scores'!A308</f>
        <v>UGR2</v>
      </c>
      <c r="B3323" s="16" t="str">
        <f>'Limiting Factor Scores'!B308</f>
        <v>Upper Grande Ronde</v>
      </c>
      <c r="C3323" s="16" t="str">
        <f>'Limiting Factor Scores'!C308</f>
        <v>Floodplain Condition</v>
      </c>
      <c r="D3323" s="18">
        <f>'Limiting Factor Scores'!D308</f>
        <v>0.19139999999999999</v>
      </c>
      <c r="E3323" s="19">
        <f>'Limiting Factor Scores'!E308</f>
        <v>2.27</v>
      </c>
      <c r="F3323" s="18">
        <f>'Limiting Factor Scores'!F308</f>
        <v>0.38574999999999998</v>
      </c>
      <c r="G3323" s="18">
        <f>'Limiting Factor Scores'!G308</f>
        <v>0.44879642896021393</v>
      </c>
      <c r="H3323" s="18">
        <f>'Limiting Factor Scores'!H308</f>
        <v>0.1274244337989747</v>
      </c>
      <c r="I3323" s="17">
        <f>LFAT!A19</f>
        <v>2</v>
      </c>
      <c r="J3323" s="16" t="str">
        <f>LFAT!B19</f>
        <v>Instream Complexity Improvement</v>
      </c>
      <c r="K3323" s="16" t="str">
        <f>LFAT!D19</f>
        <v>I</v>
      </c>
      <c r="L3323" s="19">
        <f>LFAT!F19</f>
        <v>0.5</v>
      </c>
      <c r="M3323" s="16" t="str">
        <f>LFAT!G19</f>
        <v>C</v>
      </c>
      <c r="N3323" s="19">
        <f>LFAT!I19</f>
        <v>1</v>
      </c>
      <c r="O3323" s="18">
        <f>LFAT!J19</f>
        <v>0.5</v>
      </c>
      <c r="P3323" s="18">
        <f t="shared" si="153"/>
        <v>0.19287499999999999</v>
      </c>
      <c r="Q3323" s="18">
        <f t="shared" si="154"/>
        <v>0.22439821448010697</v>
      </c>
      <c r="R3323" s="18">
        <f t="shared" si="155"/>
        <v>6.3712216899487348E-2</v>
      </c>
    </row>
    <row r="3324" spans="1:18" ht="18" customHeight="1" x14ac:dyDescent="0.2">
      <c r="A3324" s="16" t="str">
        <f>'Limiting Factor Scores'!A309</f>
        <v>UGR2</v>
      </c>
      <c r="B3324" s="16" t="str">
        <f>'Limiting Factor Scores'!B309</f>
        <v>Upper Grande Ronde</v>
      </c>
      <c r="C3324" s="16" t="str">
        <f>'Limiting Factor Scores'!C309</f>
        <v>Increased Sediment Quantity</v>
      </c>
      <c r="D3324" s="18">
        <f>'Limiting Factor Scores'!D309</f>
        <v>0.19139999999999999</v>
      </c>
      <c r="E3324" s="19">
        <f>'Limiting Factor Scores'!E309</f>
        <v>1.89</v>
      </c>
      <c r="F3324" s="18">
        <f>'Limiting Factor Scores'!F309</f>
        <v>0.30025000000000002</v>
      </c>
      <c r="G3324" s="18">
        <f>'Limiting Factor Scores'!G309</f>
        <v>0.20893668317323721</v>
      </c>
      <c r="H3324" s="18">
        <f>'Limiting Factor Scores'!H309</f>
        <v>6.8739758288095518E-2</v>
      </c>
      <c r="I3324" s="17">
        <f>LFAT!A25</f>
        <v>2</v>
      </c>
      <c r="J3324" s="16" t="str">
        <f>LFAT!B25</f>
        <v>Instream Complexity Improvement</v>
      </c>
      <c r="K3324" s="16" t="str">
        <f>LFAT!D25</f>
        <v>I</v>
      </c>
      <c r="L3324" s="19">
        <f>LFAT!F25</f>
        <v>0.5</v>
      </c>
      <c r="M3324" s="16" t="str">
        <f>LFAT!G25</f>
        <v>C</v>
      </c>
      <c r="N3324" s="19">
        <f>LFAT!I25</f>
        <v>1</v>
      </c>
      <c r="O3324" s="18">
        <f>LFAT!J25</f>
        <v>0.5</v>
      </c>
      <c r="P3324" s="18">
        <f t="shared" si="153"/>
        <v>0.15012500000000001</v>
      </c>
      <c r="Q3324" s="18">
        <f t="shared" si="154"/>
        <v>0.10446834158661861</v>
      </c>
      <c r="R3324" s="18">
        <f t="shared" si="155"/>
        <v>3.4369879144047759E-2</v>
      </c>
    </row>
    <row r="3325" spans="1:18" ht="18" customHeight="1" x14ac:dyDescent="0.2">
      <c r="A3325" s="16" t="str">
        <f>'Limiting Factor Scores'!A310</f>
        <v>UGR2</v>
      </c>
      <c r="B3325" s="16" t="str">
        <f>'Limiting Factor Scores'!B310</f>
        <v>Upper Grande Ronde</v>
      </c>
      <c r="C3325" s="16" t="str">
        <f>'Limiting Factor Scores'!C310</f>
        <v>Non-Native Species Interactions and Competition</v>
      </c>
      <c r="D3325" s="18">
        <f>'Limiting Factor Scores'!D310</f>
        <v>0.19139999999999999</v>
      </c>
      <c r="E3325" s="19">
        <f>'Limiting Factor Scores'!E310</f>
        <v>1.59</v>
      </c>
      <c r="F3325" s="18">
        <f>'Limiting Factor Scores'!F310</f>
        <v>0.23275000000000001</v>
      </c>
      <c r="G3325" s="18">
        <f>'Limiting Factor Scores'!G310</f>
        <v>0.17914800748090784</v>
      </c>
      <c r="H3325" s="18">
        <f>'Limiting Factor Scores'!H310</f>
        <v>6.3195016496372478E-2</v>
      </c>
      <c r="I3325" s="17">
        <f>LFAT!A31</f>
        <v>2</v>
      </c>
      <c r="J3325" s="16" t="str">
        <f>LFAT!B31</f>
        <v>Instream Complexity Improvement</v>
      </c>
      <c r="K3325" s="16" t="str">
        <f>LFAT!D31</f>
        <v>I</v>
      </c>
      <c r="L3325" s="19">
        <f>LFAT!F31</f>
        <v>0.5</v>
      </c>
      <c r="M3325" s="16" t="str">
        <f>LFAT!G31</f>
        <v>CD</v>
      </c>
      <c r="N3325" s="19">
        <f>LFAT!I31</f>
        <v>0.5</v>
      </c>
      <c r="O3325" s="18">
        <f>LFAT!J31</f>
        <v>0.25</v>
      </c>
      <c r="P3325" s="18">
        <f t="shared" si="153"/>
        <v>5.8187500000000003E-2</v>
      </c>
      <c r="Q3325" s="18">
        <f t="shared" si="154"/>
        <v>4.478700187022696E-2</v>
      </c>
      <c r="R3325" s="18">
        <f t="shared" si="155"/>
        <v>1.5798754124093119E-2</v>
      </c>
    </row>
    <row r="3326" spans="1:18" ht="18" customHeight="1" x14ac:dyDescent="0.2">
      <c r="A3326" s="16" t="str">
        <f>'Limiting Factor Scores'!A311</f>
        <v>UGR2</v>
      </c>
      <c r="B3326" s="16" t="str">
        <f>'Limiting Factor Scores'!B311</f>
        <v>Upper Grande Ronde</v>
      </c>
      <c r="C3326" s="16" t="str">
        <f>'Limiting Factor Scores'!C311</f>
        <v>Predation</v>
      </c>
      <c r="D3326" s="18">
        <f>'Limiting Factor Scores'!D311</f>
        <v>0.19139999999999999</v>
      </c>
      <c r="E3326" s="19">
        <f>'Limiting Factor Scores'!E311</f>
        <v>1.59</v>
      </c>
      <c r="F3326" s="18">
        <f>'Limiting Factor Scores'!F311</f>
        <v>0.23275000000000001</v>
      </c>
      <c r="G3326" s="18">
        <f>'Limiting Factor Scores'!G311</f>
        <v>0.23928828007000452</v>
      </c>
      <c r="H3326" s="18">
        <f>'Limiting Factor Scores'!H311</f>
        <v>7.3161118817119286E-2</v>
      </c>
      <c r="I3326" s="17">
        <f>LFAT!A29</f>
        <v>2</v>
      </c>
      <c r="J3326" s="16" t="str">
        <f>LFAT!B29</f>
        <v>Instream Complexity Improvement</v>
      </c>
      <c r="K3326" s="16" t="str">
        <f>LFAT!D29</f>
        <v>I</v>
      </c>
      <c r="L3326" s="19">
        <f>LFAT!F29</f>
        <v>0.5</v>
      </c>
      <c r="M3326" s="16" t="str">
        <f>LFAT!G29</f>
        <v>CD</v>
      </c>
      <c r="N3326" s="19">
        <f>LFAT!I29</f>
        <v>0.5</v>
      </c>
      <c r="O3326" s="18">
        <f>LFAT!J29</f>
        <v>0.25</v>
      </c>
      <c r="P3326" s="18">
        <f t="shared" si="153"/>
        <v>5.8187500000000003E-2</v>
      </c>
      <c r="Q3326" s="18">
        <f t="shared" si="154"/>
        <v>5.9822070017501131E-2</v>
      </c>
      <c r="R3326" s="18">
        <f t="shared" si="155"/>
        <v>1.8290279704279822E-2</v>
      </c>
    </row>
    <row r="3327" spans="1:18" ht="18" customHeight="1" x14ac:dyDescent="0.2">
      <c r="A3327" s="16" t="str">
        <f>'Limiting Factor Scores'!A312</f>
        <v>UGR2</v>
      </c>
      <c r="B3327" s="16" t="str">
        <f>'Limiting Factor Scores'!B312</f>
        <v>Upper Grande Ronde</v>
      </c>
      <c r="C3327" s="16" t="str">
        <f>'Limiting Factor Scores'!C312</f>
        <v>Riparian Condition</v>
      </c>
      <c r="D3327" s="18">
        <f>'Limiting Factor Scores'!D312</f>
        <v>0.19139999999999999</v>
      </c>
      <c r="E3327" s="19">
        <f>'Limiting Factor Scores'!E312</f>
        <v>2.4900000000000002</v>
      </c>
      <c r="F3327" s="18">
        <f>'Limiting Factor Scores'!F312</f>
        <v>0.43525000000000003</v>
      </c>
      <c r="G3327" s="18">
        <f>'Limiting Factor Scores'!G312</f>
        <v>0.51709751899997736</v>
      </c>
      <c r="H3327" s="18">
        <f>'Limiting Factor Scores'!H312</f>
        <v>0.16696477888249536</v>
      </c>
      <c r="I3327" s="17">
        <f>LFAT!A18</f>
        <v>2</v>
      </c>
      <c r="J3327" s="16" t="str">
        <f>LFAT!B18</f>
        <v>Instream Complexity Improvement</v>
      </c>
      <c r="K3327" s="16" t="str">
        <f>LFAT!D18</f>
        <v>I</v>
      </c>
      <c r="L3327" s="19">
        <f>LFAT!F18</f>
        <v>0.5</v>
      </c>
      <c r="M3327" s="16" t="str">
        <f>LFAT!G18</f>
        <v>CD</v>
      </c>
      <c r="N3327" s="19">
        <f>LFAT!I18</f>
        <v>0.5</v>
      </c>
      <c r="O3327" s="18">
        <f>LFAT!J18</f>
        <v>0.25</v>
      </c>
      <c r="P3327" s="18">
        <f t="shared" si="153"/>
        <v>0.10881250000000001</v>
      </c>
      <c r="Q3327" s="18">
        <f t="shared" si="154"/>
        <v>0.12927437974999434</v>
      </c>
      <c r="R3327" s="18">
        <f t="shared" si="155"/>
        <v>4.1741194720623841E-2</v>
      </c>
    </row>
    <row r="3328" spans="1:18" ht="18" customHeight="1" x14ac:dyDescent="0.2">
      <c r="A3328" s="16" t="str">
        <f>'Limiting Factor Scores'!A313</f>
        <v>UGR2</v>
      </c>
      <c r="B3328" s="16" t="str">
        <f>'Limiting Factor Scores'!B313</f>
        <v>Upper Grande Ronde</v>
      </c>
      <c r="C3328" s="16" t="str">
        <f>'Limiting Factor Scores'!C313</f>
        <v>Side Channel and Wetland Habitat</v>
      </c>
      <c r="D3328" s="18">
        <f>'Limiting Factor Scores'!D313</f>
        <v>0.19139999999999999</v>
      </c>
      <c r="E3328" s="19">
        <f>'Limiting Factor Scores'!E313</f>
        <v>2.64</v>
      </c>
      <c r="F3328" s="18">
        <f>'Limiting Factor Scores'!F313</f>
        <v>0.46899999999999997</v>
      </c>
      <c r="G3328" s="18">
        <f>'Limiting Factor Scores'!G313</f>
        <v>0.68992043984611429</v>
      </c>
      <c r="H3328" s="18">
        <f>'Limiting Factor Scores'!H313</f>
        <v>0.20109000775126959</v>
      </c>
      <c r="I3328" s="17">
        <f>LFAT!A20</f>
        <v>2</v>
      </c>
      <c r="J3328" s="16" t="str">
        <f>LFAT!B20</f>
        <v>Instream Complexity Improvement</v>
      </c>
      <c r="K3328" s="16" t="str">
        <f>LFAT!D20</f>
        <v>D</v>
      </c>
      <c r="L3328" s="19">
        <f>LFAT!F20</f>
        <v>1</v>
      </c>
      <c r="M3328" s="16" t="str">
        <f>LFAT!G20</f>
        <v>C</v>
      </c>
      <c r="N3328" s="19">
        <f>LFAT!I20</f>
        <v>1</v>
      </c>
      <c r="O3328" s="18">
        <f>LFAT!J20</f>
        <v>1</v>
      </c>
      <c r="P3328" s="18">
        <f t="shared" si="153"/>
        <v>0.46899999999999997</v>
      </c>
      <c r="Q3328" s="18">
        <f t="shared" si="154"/>
        <v>0.68992043984611429</v>
      </c>
      <c r="R3328" s="18">
        <f t="shared" si="155"/>
        <v>0.20109000775126959</v>
      </c>
    </row>
    <row r="3329" spans="1:18" ht="18" customHeight="1" x14ac:dyDescent="0.2">
      <c r="A3329" s="16" t="str">
        <f>'Limiting Factor Scores'!A314</f>
        <v>UGR2</v>
      </c>
      <c r="B3329" s="16" t="str">
        <f>'Limiting Factor Scores'!B314</f>
        <v>Upper Grande Ronde</v>
      </c>
      <c r="C3329" s="16" t="str">
        <f>'Limiting Factor Scores'!C314</f>
        <v>Summer Water Temperature</v>
      </c>
      <c r="D3329" s="18">
        <f>'Limiting Factor Scores'!D314</f>
        <v>0.19139999999999999</v>
      </c>
      <c r="E3329" s="19">
        <f>'Limiting Factor Scores'!E314</f>
        <v>2</v>
      </c>
      <c r="F3329" s="18">
        <f>'Limiting Factor Scores'!F314</f>
        <v>0.32500000000000001</v>
      </c>
      <c r="G3329" s="18">
        <f>'Limiting Factor Scores'!G314</f>
        <v>0.41410757141968502</v>
      </c>
      <c r="H3329" s="18">
        <f>'Limiting Factor Scores'!H314</f>
        <v>0.12959078785492123</v>
      </c>
      <c r="I3329" s="17">
        <f>LFAT!A26</f>
        <v>2</v>
      </c>
      <c r="J3329" s="16" t="str">
        <f>LFAT!B26</f>
        <v>Instream Complexity Improvement</v>
      </c>
      <c r="K3329" s="16" t="str">
        <f>LFAT!D26</f>
        <v>I</v>
      </c>
      <c r="L3329" s="19">
        <f>LFAT!F26</f>
        <v>0.5</v>
      </c>
      <c r="M3329" s="16" t="str">
        <f>LFAT!G26</f>
        <v>CD</v>
      </c>
      <c r="N3329" s="19">
        <f>LFAT!I26</f>
        <v>0.5</v>
      </c>
      <c r="O3329" s="18">
        <f>LFAT!J26</f>
        <v>0.25</v>
      </c>
      <c r="P3329" s="18">
        <f t="shared" si="153"/>
        <v>8.1250000000000003E-2</v>
      </c>
      <c r="Q3329" s="18">
        <f t="shared" si="154"/>
        <v>0.10352689285492125</v>
      </c>
      <c r="R3329" s="18">
        <f t="shared" si="155"/>
        <v>3.2397696963730307E-2</v>
      </c>
    </row>
    <row r="3330" spans="1:18" ht="18" customHeight="1" x14ac:dyDescent="0.2">
      <c r="A3330" s="16" t="str">
        <f>'Limiting Factor Scores'!A315</f>
        <v>UGR2</v>
      </c>
      <c r="B3330" s="16" t="str">
        <f>'Limiting Factor Scores'!B315</f>
        <v>Upper Grande Ronde</v>
      </c>
      <c r="C3330" s="16" t="str">
        <f>'Limiting Factor Scores'!C315</f>
        <v>Water Quality</v>
      </c>
      <c r="D3330" s="18">
        <f>'Limiting Factor Scores'!D315</f>
        <v>0.19139999999999999</v>
      </c>
      <c r="E3330" s="19">
        <f>'Limiting Factor Scores'!E315</f>
        <v>2.62</v>
      </c>
      <c r="F3330" s="18">
        <f>'Limiting Factor Scores'!F315</f>
        <v>0.46450000000000002</v>
      </c>
      <c r="G3330" s="18">
        <f>'Limiting Factor Scores'!G315</f>
        <v>0.51755585371113688</v>
      </c>
      <c r="H3330" s="18">
        <f>'Limiting Factor Scores'!H315</f>
        <v>0.14366461446067391</v>
      </c>
      <c r="I3330" s="17">
        <f>LFAT!A28</f>
        <v>2</v>
      </c>
      <c r="J3330" s="16" t="str">
        <f>LFAT!B28</f>
        <v>Instream Complexity Improvement</v>
      </c>
      <c r="K3330" s="16" t="str">
        <f>LFAT!D28</f>
        <v>N</v>
      </c>
      <c r="L3330" s="19">
        <f>LFAT!F28</f>
        <v>0.1</v>
      </c>
      <c r="M3330" s="16" t="str">
        <f>LFAT!G28</f>
        <v>R</v>
      </c>
      <c r="N3330" s="19">
        <f>LFAT!I28</f>
        <v>0.1</v>
      </c>
      <c r="O3330" s="18">
        <f>LFAT!J28</f>
        <v>0.01</v>
      </c>
      <c r="P3330" s="18">
        <f t="shared" ref="P3330:P3393" si="156">F3330*O3330</f>
        <v>4.6450000000000007E-3</v>
      </c>
      <c r="Q3330" s="18">
        <f t="shared" ref="Q3330:Q3393" si="157">G3330*O3330</f>
        <v>5.1755585371113686E-3</v>
      </c>
      <c r="R3330" s="18">
        <f t="shared" ref="R3330:R3393" si="158">H3330*O3330</f>
        <v>1.4366461446067391E-3</v>
      </c>
    </row>
    <row r="3331" spans="1:18" ht="18" customHeight="1" x14ac:dyDescent="0.2">
      <c r="A3331" s="16" t="str">
        <f>'Limiting Factor Scores'!A316</f>
        <v>UGR2</v>
      </c>
      <c r="B3331" s="16" t="str">
        <f>'Limiting Factor Scores'!B316</f>
        <v>Upper Grande Ronde</v>
      </c>
      <c r="C3331" s="16" t="str">
        <f>'Limiting Factor Scores'!C316</f>
        <v>Winter Water Temperature</v>
      </c>
      <c r="D3331" s="18">
        <f>'Limiting Factor Scores'!D316</f>
        <v>0.19139999999999999</v>
      </c>
      <c r="E3331" s="19">
        <f>'Limiting Factor Scores'!E316</f>
        <v>2.29</v>
      </c>
      <c r="F3331" s="18">
        <f>'Limiting Factor Scores'!F316</f>
        <v>0.39024999999999999</v>
      </c>
      <c r="G3331" s="18">
        <f>'Limiting Factor Scores'!G316</f>
        <v>0.35799695251067049</v>
      </c>
      <c r="H3331" s="18">
        <f>'Limiting Factor Scores'!H316</f>
        <v>9.7507485912057712E-2</v>
      </c>
      <c r="I3331" s="17">
        <f>LFAT!A27</f>
        <v>2</v>
      </c>
      <c r="J3331" s="16" t="str">
        <f>LFAT!B27</f>
        <v>Instream Complexity Improvement</v>
      </c>
      <c r="K3331" s="16" t="str">
        <f>LFAT!D27</f>
        <v>I</v>
      </c>
      <c r="L3331" s="19">
        <f>LFAT!F27</f>
        <v>0.5</v>
      </c>
      <c r="M3331" s="16" t="str">
        <f>LFAT!G27</f>
        <v>CD</v>
      </c>
      <c r="N3331" s="19">
        <f>LFAT!I27</f>
        <v>0.5</v>
      </c>
      <c r="O3331" s="18">
        <f>LFAT!J27</f>
        <v>0.25</v>
      </c>
      <c r="P3331" s="18">
        <f t="shared" si="156"/>
        <v>9.7562499999999996E-2</v>
      </c>
      <c r="Q3331" s="18">
        <f t="shared" si="157"/>
        <v>8.9499238127667621E-2</v>
      </c>
      <c r="R3331" s="18">
        <f t="shared" si="158"/>
        <v>2.4376871478014428E-2</v>
      </c>
    </row>
    <row r="3332" spans="1:18" ht="18" customHeight="1" x14ac:dyDescent="0.2">
      <c r="A3332" s="16" t="str">
        <f>'Limiting Factor Scores'!A302</f>
        <v>UGR2</v>
      </c>
      <c r="B3332" s="16" t="str">
        <f>'Limiting Factor Scores'!B302</f>
        <v>Upper Grande Ronde</v>
      </c>
      <c r="C3332" s="16" t="str">
        <f>'Limiting Factor Scores'!C302</f>
        <v>Altered Flow Timing</v>
      </c>
      <c r="D3332" s="18">
        <f>'Limiting Factor Scores'!D302</f>
        <v>0.19139999999999999</v>
      </c>
      <c r="E3332" s="19">
        <f>'Limiting Factor Scores'!E302</f>
        <v>3.42</v>
      </c>
      <c r="F3332" s="18">
        <f>'Limiting Factor Scores'!F302</f>
        <v>0.64449999999999996</v>
      </c>
      <c r="G3332" s="18">
        <f>'Limiting Factor Scores'!G302</f>
        <v>0.64674470144619378</v>
      </c>
      <c r="H3332" s="18">
        <f>'Limiting Factor Scores'!H302</f>
        <v>0.17998711196761094</v>
      </c>
      <c r="I3332" s="17">
        <f>LFAT!A38</f>
        <v>3</v>
      </c>
      <c r="J3332" s="16" t="str">
        <f>LFAT!B38</f>
        <v>Floodplain – Reconnect and Restore</v>
      </c>
      <c r="K3332" s="16" t="str">
        <f>LFAT!D38</f>
        <v>I</v>
      </c>
      <c r="L3332" s="19">
        <f>LFAT!F38</f>
        <v>0.5</v>
      </c>
      <c r="M3332" s="16" t="str">
        <f>LFAT!G38</f>
        <v>CD</v>
      </c>
      <c r="N3332" s="19">
        <f>LFAT!I38</f>
        <v>0.5</v>
      </c>
      <c r="O3332" s="18">
        <f>LFAT!J38</f>
        <v>0.25</v>
      </c>
      <c r="P3332" s="18">
        <f t="shared" si="156"/>
        <v>0.16112499999999999</v>
      </c>
      <c r="Q3332" s="18">
        <f t="shared" si="157"/>
        <v>0.16168617536154845</v>
      </c>
      <c r="R3332" s="18">
        <f t="shared" si="158"/>
        <v>4.4996777991902735E-2</v>
      </c>
    </row>
    <row r="3333" spans="1:18" ht="18" customHeight="1" x14ac:dyDescent="0.2">
      <c r="A3333" s="16" t="str">
        <f>'Limiting Factor Scores'!A303</f>
        <v>UGR2</v>
      </c>
      <c r="B3333" s="16" t="str">
        <f>'Limiting Factor Scores'!B303</f>
        <v>Upper Grande Ronde</v>
      </c>
      <c r="C3333" s="16" t="str">
        <f>'Limiting Factor Scores'!C303</f>
        <v>Altered Primary Productivity</v>
      </c>
      <c r="D3333" s="18">
        <f>'Limiting Factor Scores'!D303</f>
        <v>0.19139999999999999</v>
      </c>
      <c r="E3333" s="19">
        <f>'Limiting Factor Scores'!E303</f>
        <v>1.59</v>
      </c>
      <c r="F3333" s="18">
        <f>'Limiting Factor Scores'!F303</f>
        <v>0.23275000000000001</v>
      </c>
      <c r="G3333" s="18">
        <f>'Limiting Factor Scores'!G303</f>
        <v>0.16196507246817973</v>
      </c>
      <c r="H3333" s="18">
        <f>'Limiting Factor Scores'!H303</f>
        <v>4.6384378414562957E-2</v>
      </c>
      <c r="I3333" s="17">
        <f>LFAT!A45</f>
        <v>3</v>
      </c>
      <c r="J3333" s="16" t="str">
        <f>LFAT!B45</f>
        <v>Floodplain – Reconnect and Restore</v>
      </c>
      <c r="K3333" s="16" t="str">
        <f>LFAT!D45</f>
        <v>I</v>
      </c>
      <c r="L3333" s="19">
        <f>LFAT!F45</f>
        <v>0.5</v>
      </c>
      <c r="M3333" s="16" t="str">
        <f>LFAT!G45</f>
        <v>C</v>
      </c>
      <c r="N3333" s="19">
        <f>LFAT!I45</f>
        <v>1</v>
      </c>
      <c r="O3333" s="18">
        <f>LFAT!J45</f>
        <v>0.5</v>
      </c>
      <c r="P3333" s="18">
        <f t="shared" si="156"/>
        <v>0.11637500000000001</v>
      </c>
      <c r="Q3333" s="18">
        <f t="shared" si="157"/>
        <v>8.0982536234089866E-2</v>
      </c>
      <c r="R3333" s="18">
        <f t="shared" si="158"/>
        <v>2.3192189207281479E-2</v>
      </c>
    </row>
    <row r="3334" spans="1:18" ht="18" customHeight="1" x14ac:dyDescent="0.2">
      <c r="A3334" s="16" t="str">
        <f>'Limiting Factor Scores'!A304</f>
        <v>UGR2</v>
      </c>
      <c r="B3334" s="16" t="str">
        <f>'Limiting Factor Scores'!B304</f>
        <v>Upper Grande Ronde</v>
      </c>
      <c r="C3334" s="16" t="str">
        <f>'Limiting Factor Scores'!C304</f>
        <v>Anthropogenic Barriers</v>
      </c>
      <c r="D3334" s="18">
        <f>'Limiting Factor Scores'!D304</f>
        <v>0.19139999999999999</v>
      </c>
      <c r="E3334" s="19">
        <f>'Limiting Factor Scores'!E304</f>
        <v>2.29</v>
      </c>
      <c r="F3334" s="18">
        <f>'Limiting Factor Scores'!F304</f>
        <v>0.39024999999999999</v>
      </c>
      <c r="G3334" s="18">
        <f>'Limiting Factor Scores'!G304</f>
        <v>0.39641093241463554</v>
      </c>
      <c r="H3334" s="18">
        <f>'Limiting Factor Scores'!H304</f>
        <v>0.12554969126286647</v>
      </c>
      <c r="I3334" s="17">
        <f>LFAT!A32</f>
        <v>3</v>
      </c>
      <c r="J3334" s="16" t="str">
        <f>LFAT!B32</f>
        <v>Floodplain – Reconnect and Restore</v>
      </c>
      <c r="K3334" s="16" t="str">
        <f>LFAT!D32</f>
        <v>N</v>
      </c>
      <c r="L3334" s="19">
        <f>LFAT!F32</f>
        <v>0.1</v>
      </c>
      <c r="M3334" s="16" t="str">
        <f>LFAT!G32</f>
        <v>R</v>
      </c>
      <c r="N3334" s="19">
        <f>LFAT!I32</f>
        <v>0.1</v>
      </c>
      <c r="O3334" s="18">
        <f>LFAT!J32</f>
        <v>0.01</v>
      </c>
      <c r="P3334" s="18">
        <f t="shared" si="156"/>
        <v>3.9025000000000002E-3</v>
      </c>
      <c r="Q3334" s="18">
        <f t="shared" si="157"/>
        <v>3.9641093241463551E-3</v>
      </c>
      <c r="R3334" s="18">
        <f t="shared" si="158"/>
        <v>1.2554969126286647E-3</v>
      </c>
    </row>
    <row r="3335" spans="1:18" ht="18" customHeight="1" x14ac:dyDescent="0.2">
      <c r="A3335" s="16" t="str">
        <f>'Limiting Factor Scores'!A305</f>
        <v>UGR2</v>
      </c>
      <c r="B3335" s="16" t="str">
        <f>'Limiting Factor Scores'!B305</f>
        <v>Upper Grande Ronde</v>
      </c>
      <c r="C3335" s="16" t="str">
        <f>'Limiting Factor Scores'!C305</f>
        <v>Channel and Habitat Structure</v>
      </c>
      <c r="D3335" s="18">
        <f>'Limiting Factor Scores'!D305</f>
        <v>0.19139999999999999</v>
      </c>
      <c r="E3335" s="19">
        <f>'Limiting Factor Scores'!E305</f>
        <v>3.1</v>
      </c>
      <c r="F3335" s="18">
        <f>'Limiting Factor Scores'!F305</f>
        <v>0.57250000000000001</v>
      </c>
      <c r="G3335" s="18">
        <f>'Limiting Factor Scores'!G305</f>
        <v>0.95488092843054462</v>
      </c>
      <c r="H3335" s="18">
        <f>'Limiting Factor Scores'!H305</f>
        <v>0.28907063383243353</v>
      </c>
      <c r="I3335" s="17">
        <f>LFAT!A36</f>
        <v>3</v>
      </c>
      <c r="J3335" s="16" t="str">
        <f>LFAT!B36</f>
        <v>Floodplain – Reconnect and Restore</v>
      </c>
      <c r="K3335" s="16" t="str">
        <f>LFAT!D36</f>
        <v>I</v>
      </c>
      <c r="L3335" s="19">
        <f>LFAT!F36</f>
        <v>0.5</v>
      </c>
      <c r="M3335" s="16" t="str">
        <f>LFAT!G36</f>
        <v>C</v>
      </c>
      <c r="N3335" s="19">
        <f>LFAT!I36</f>
        <v>1</v>
      </c>
      <c r="O3335" s="18">
        <f>LFAT!J36</f>
        <v>0.5</v>
      </c>
      <c r="P3335" s="18">
        <f t="shared" si="156"/>
        <v>0.28625</v>
      </c>
      <c r="Q3335" s="18">
        <f t="shared" si="157"/>
        <v>0.47744046421527231</v>
      </c>
      <c r="R3335" s="18">
        <f t="shared" si="158"/>
        <v>0.14453531691621677</v>
      </c>
    </row>
    <row r="3336" spans="1:18" ht="18" customHeight="1" x14ac:dyDescent="0.2">
      <c r="A3336" s="16" t="str">
        <f>'Limiting Factor Scores'!A306</f>
        <v>UGR2</v>
      </c>
      <c r="B3336" s="16" t="str">
        <f>'Limiting Factor Scores'!B306</f>
        <v>Upper Grande Ronde</v>
      </c>
      <c r="C3336" s="16" t="str">
        <f>'Limiting Factor Scores'!C306</f>
        <v>Decreased Sediment Quantity</v>
      </c>
      <c r="D3336" s="18">
        <f>'Limiting Factor Scores'!D306</f>
        <v>0.19139999999999999</v>
      </c>
      <c r="E3336" s="19">
        <f>'Limiting Factor Scores'!E306</f>
        <v>1.64</v>
      </c>
      <c r="F3336" s="18">
        <f>'Limiting Factor Scores'!F306</f>
        <v>0.24399999999999999</v>
      </c>
      <c r="G3336" s="18">
        <f>'Limiting Factor Scores'!G306</f>
        <v>0.2418475714485864</v>
      </c>
      <c r="H3336" s="18">
        <f>'Limiting Factor Scores'!H306</f>
        <v>7.2043889669618846E-2</v>
      </c>
      <c r="I3336" s="17">
        <f>LFAT!A39</f>
        <v>3</v>
      </c>
      <c r="J3336" s="16" t="str">
        <f>LFAT!B39</f>
        <v>Floodplain – Reconnect and Restore</v>
      </c>
      <c r="K3336" s="16" t="str">
        <f>LFAT!D39</f>
        <v>D</v>
      </c>
      <c r="L3336" s="19">
        <f>LFAT!F39</f>
        <v>1</v>
      </c>
      <c r="M3336" s="16" t="str">
        <f>LFAT!G39</f>
        <v>C</v>
      </c>
      <c r="N3336" s="19">
        <f>LFAT!I39</f>
        <v>1</v>
      </c>
      <c r="O3336" s="18">
        <f>LFAT!J39</f>
        <v>1</v>
      </c>
      <c r="P3336" s="18">
        <f t="shared" si="156"/>
        <v>0.24399999999999999</v>
      </c>
      <c r="Q3336" s="18">
        <f t="shared" si="157"/>
        <v>0.2418475714485864</v>
      </c>
      <c r="R3336" s="18">
        <f t="shared" si="158"/>
        <v>7.2043889669618846E-2</v>
      </c>
    </row>
    <row r="3337" spans="1:18" ht="18" customHeight="1" x14ac:dyDescent="0.2">
      <c r="A3337" s="16" t="str">
        <f>'Limiting Factor Scores'!A307</f>
        <v>UGR2</v>
      </c>
      <c r="B3337" s="16" t="str">
        <f>'Limiting Factor Scores'!B307</f>
        <v>Upper Grande Ronde</v>
      </c>
      <c r="C3337" s="16" t="str">
        <f>'Limiting Factor Scores'!C307</f>
        <v>Decreased Water Quantity</v>
      </c>
      <c r="D3337" s="18">
        <f>'Limiting Factor Scores'!D307</f>
        <v>0.19139999999999999</v>
      </c>
      <c r="E3337" s="19">
        <f>'Limiting Factor Scores'!E307</f>
        <v>2.29</v>
      </c>
      <c r="F3337" s="18">
        <f>'Limiting Factor Scores'!F307</f>
        <v>0.39024999999999999</v>
      </c>
      <c r="G3337" s="18">
        <f>'Limiting Factor Scores'!G307</f>
        <v>0.55967034758536438</v>
      </c>
      <c r="H3337" s="18">
        <f>'Limiting Factor Scores'!H307</f>
        <v>0.16175486747454226</v>
      </c>
      <c r="I3337" s="17">
        <f>LFAT!A37</f>
        <v>3</v>
      </c>
      <c r="J3337" s="16" t="str">
        <f>LFAT!B37</f>
        <v>Floodplain – Reconnect and Restore</v>
      </c>
      <c r="K3337" s="16" t="str">
        <f>LFAT!D37</f>
        <v>I</v>
      </c>
      <c r="L3337" s="19">
        <f>LFAT!F37</f>
        <v>0.5</v>
      </c>
      <c r="M3337" s="16" t="str">
        <f>LFAT!G37</f>
        <v>CD</v>
      </c>
      <c r="N3337" s="19">
        <f>LFAT!I37</f>
        <v>0.5</v>
      </c>
      <c r="O3337" s="18">
        <f>LFAT!J37</f>
        <v>0.25</v>
      </c>
      <c r="P3337" s="18">
        <f t="shared" si="156"/>
        <v>9.7562499999999996E-2</v>
      </c>
      <c r="Q3337" s="18">
        <f t="shared" si="157"/>
        <v>0.1399175868963411</v>
      </c>
      <c r="R3337" s="18">
        <f t="shared" si="158"/>
        <v>4.0438716868635566E-2</v>
      </c>
    </row>
    <row r="3338" spans="1:18" ht="18" customHeight="1" x14ac:dyDescent="0.2">
      <c r="A3338" s="16" t="str">
        <f>'Limiting Factor Scores'!A308</f>
        <v>UGR2</v>
      </c>
      <c r="B3338" s="16" t="str">
        <f>'Limiting Factor Scores'!B308</f>
        <v>Upper Grande Ronde</v>
      </c>
      <c r="C3338" s="16" t="str">
        <f>'Limiting Factor Scores'!C308</f>
        <v>Floodplain Condition</v>
      </c>
      <c r="D3338" s="18">
        <f>'Limiting Factor Scores'!D308</f>
        <v>0.19139999999999999</v>
      </c>
      <c r="E3338" s="19">
        <f>'Limiting Factor Scores'!E308</f>
        <v>2.27</v>
      </c>
      <c r="F3338" s="18">
        <f>'Limiting Factor Scores'!F308</f>
        <v>0.38574999999999998</v>
      </c>
      <c r="G3338" s="18">
        <f>'Limiting Factor Scores'!G308</f>
        <v>0.44879642896021393</v>
      </c>
      <c r="H3338" s="18">
        <f>'Limiting Factor Scores'!H308</f>
        <v>0.1274244337989747</v>
      </c>
      <c r="I3338" s="17">
        <f>LFAT!A34</f>
        <v>3</v>
      </c>
      <c r="J3338" s="16" t="str">
        <f>LFAT!B34</f>
        <v>Floodplain – Reconnect and Restore</v>
      </c>
      <c r="K3338" s="16" t="str">
        <f>LFAT!D34</f>
        <v>D</v>
      </c>
      <c r="L3338" s="19">
        <f>LFAT!F34</f>
        <v>1</v>
      </c>
      <c r="M3338" s="16" t="str">
        <f>LFAT!G34</f>
        <v>C</v>
      </c>
      <c r="N3338" s="19">
        <f>LFAT!I34</f>
        <v>1</v>
      </c>
      <c r="O3338" s="18">
        <f>LFAT!J34</f>
        <v>1</v>
      </c>
      <c r="P3338" s="18">
        <f t="shared" si="156"/>
        <v>0.38574999999999998</v>
      </c>
      <c r="Q3338" s="18">
        <f t="shared" si="157"/>
        <v>0.44879642896021393</v>
      </c>
      <c r="R3338" s="18">
        <f t="shared" si="158"/>
        <v>0.1274244337989747</v>
      </c>
    </row>
    <row r="3339" spans="1:18" ht="18" customHeight="1" x14ac:dyDescent="0.2">
      <c r="A3339" s="16" t="str">
        <f>'Limiting Factor Scores'!A309</f>
        <v>UGR2</v>
      </c>
      <c r="B3339" s="16" t="str">
        <f>'Limiting Factor Scores'!B309</f>
        <v>Upper Grande Ronde</v>
      </c>
      <c r="C3339" s="16" t="str">
        <f>'Limiting Factor Scores'!C309</f>
        <v>Increased Sediment Quantity</v>
      </c>
      <c r="D3339" s="18">
        <f>'Limiting Factor Scores'!D309</f>
        <v>0.19139999999999999</v>
      </c>
      <c r="E3339" s="19">
        <f>'Limiting Factor Scores'!E309</f>
        <v>1.89</v>
      </c>
      <c r="F3339" s="18">
        <f>'Limiting Factor Scores'!F309</f>
        <v>0.30025000000000002</v>
      </c>
      <c r="G3339" s="18">
        <f>'Limiting Factor Scores'!G309</f>
        <v>0.20893668317323721</v>
      </c>
      <c r="H3339" s="18">
        <f>'Limiting Factor Scores'!H309</f>
        <v>6.8739758288095518E-2</v>
      </c>
      <c r="I3339" s="17">
        <f>LFAT!A40</f>
        <v>3</v>
      </c>
      <c r="J3339" s="16" t="str">
        <f>LFAT!B40</f>
        <v>Floodplain – Reconnect and Restore</v>
      </c>
      <c r="K3339" s="16" t="str">
        <f>LFAT!D40</f>
        <v>D</v>
      </c>
      <c r="L3339" s="19">
        <f>LFAT!F40</f>
        <v>1</v>
      </c>
      <c r="M3339" s="16" t="str">
        <f>LFAT!G40</f>
        <v>CD</v>
      </c>
      <c r="N3339" s="19">
        <f>LFAT!I40</f>
        <v>0.5</v>
      </c>
      <c r="O3339" s="18">
        <f>LFAT!J40</f>
        <v>0.5</v>
      </c>
      <c r="P3339" s="18">
        <f t="shared" si="156"/>
        <v>0.15012500000000001</v>
      </c>
      <c r="Q3339" s="18">
        <f t="shared" si="157"/>
        <v>0.10446834158661861</v>
      </c>
      <c r="R3339" s="18">
        <f t="shared" si="158"/>
        <v>3.4369879144047759E-2</v>
      </c>
    </row>
    <row r="3340" spans="1:18" ht="18" customHeight="1" x14ac:dyDescent="0.2">
      <c r="A3340" s="16" t="str">
        <f>'Limiting Factor Scores'!A310</f>
        <v>UGR2</v>
      </c>
      <c r="B3340" s="16" t="str">
        <f>'Limiting Factor Scores'!B310</f>
        <v>Upper Grande Ronde</v>
      </c>
      <c r="C3340" s="16" t="str">
        <f>'Limiting Factor Scores'!C310</f>
        <v>Non-Native Species Interactions and Competition</v>
      </c>
      <c r="D3340" s="18">
        <f>'Limiting Factor Scores'!D310</f>
        <v>0.19139999999999999</v>
      </c>
      <c r="E3340" s="19">
        <f>'Limiting Factor Scores'!E310</f>
        <v>1.59</v>
      </c>
      <c r="F3340" s="18">
        <f>'Limiting Factor Scores'!F310</f>
        <v>0.23275000000000001</v>
      </c>
      <c r="G3340" s="18">
        <f>'Limiting Factor Scores'!G310</f>
        <v>0.17914800748090784</v>
      </c>
      <c r="H3340" s="18">
        <f>'Limiting Factor Scores'!H310</f>
        <v>6.3195016496372478E-2</v>
      </c>
      <c r="I3340" s="17">
        <f>LFAT!A46</f>
        <v>3</v>
      </c>
      <c r="J3340" s="16" t="str">
        <f>LFAT!B46</f>
        <v>Floodplain – Reconnect and Restore</v>
      </c>
      <c r="K3340" s="16" t="str">
        <f>LFAT!D46</f>
        <v>N</v>
      </c>
      <c r="L3340" s="19">
        <f>LFAT!F46</f>
        <v>0.1</v>
      </c>
      <c r="M3340" s="16" t="str">
        <f>LFAT!G46</f>
        <v>CD</v>
      </c>
      <c r="N3340" s="19">
        <f>LFAT!I46</f>
        <v>0.5</v>
      </c>
      <c r="O3340" s="18">
        <f>LFAT!J46</f>
        <v>0.05</v>
      </c>
      <c r="P3340" s="18">
        <f t="shared" si="156"/>
        <v>1.1637500000000002E-2</v>
      </c>
      <c r="Q3340" s="18">
        <f t="shared" si="157"/>
        <v>8.9574003740453927E-3</v>
      </c>
      <c r="R3340" s="18">
        <f t="shared" si="158"/>
        <v>3.1597508248186242E-3</v>
      </c>
    </row>
    <row r="3341" spans="1:18" ht="18" customHeight="1" x14ac:dyDescent="0.2">
      <c r="A3341" s="16" t="str">
        <f>'Limiting Factor Scores'!A311</f>
        <v>UGR2</v>
      </c>
      <c r="B3341" s="16" t="str">
        <f>'Limiting Factor Scores'!B311</f>
        <v>Upper Grande Ronde</v>
      </c>
      <c r="C3341" s="16" t="str">
        <f>'Limiting Factor Scores'!C311</f>
        <v>Predation</v>
      </c>
      <c r="D3341" s="18">
        <f>'Limiting Factor Scores'!D311</f>
        <v>0.19139999999999999</v>
      </c>
      <c r="E3341" s="19">
        <f>'Limiting Factor Scores'!E311</f>
        <v>1.59</v>
      </c>
      <c r="F3341" s="18">
        <f>'Limiting Factor Scores'!F311</f>
        <v>0.23275000000000001</v>
      </c>
      <c r="G3341" s="18">
        <f>'Limiting Factor Scores'!G311</f>
        <v>0.23928828007000452</v>
      </c>
      <c r="H3341" s="18">
        <f>'Limiting Factor Scores'!H311</f>
        <v>7.3161118817119286E-2</v>
      </c>
      <c r="I3341" s="17">
        <f>LFAT!A44</f>
        <v>3</v>
      </c>
      <c r="J3341" s="16" t="str">
        <f>LFAT!B44</f>
        <v>Floodplain – Reconnect and Restore</v>
      </c>
      <c r="K3341" s="16" t="str">
        <f>LFAT!D44</f>
        <v>N</v>
      </c>
      <c r="L3341" s="19">
        <f>LFAT!F44</f>
        <v>0.1</v>
      </c>
      <c r="M3341" s="16" t="str">
        <f>LFAT!G44</f>
        <v>R</v>
      </c>
      <c r="N3341" s="19">
        <f>LFAT!I44</f>
        <v>0.1</v>
      </c>
      <c r="O3341" s="18">
        <f>LFAT!J44</f>
        <v>0.01</v>
      </c>
      <c r="P3341" s="18">
        <f t="shared" si="156"/>
        <v>2.3275000000000001E-3</v>
      </c>
      <c r="Q3341" s="18">
        <f t="shared" si="157"/>
        <v>2.3928828007000452E-3</v>
      </c>
      <c r="R3341" s="18">
        <f t="shared" si="158"/>
        <v>7.3161118817119289E-4</v>
      </c>
    </row>
    <row r="3342" spans="1:18" ht="18" customHeight="1" x14ac:dyDescent="0.2">
      <c r="A3342" s="16" t="str">
        <f>'Limiting Factor Scores'!A312</f>
        <v>UGR2</v>
      </c>
      <c r="B3342" s="16" t="str">
        <f>'Limiting Factor Scores'!B312</f>
        <v>Upper Grande Ronde</v>
      </c>
      <c r="C3342" s="16" t="str">
        <f>'Limiting Factor Scores'!C312</f>
        <v>Riparian Condition</v>
      </c>
      <c r="D3342" s="18">
        <f>'Limiting Factor Scores'!D312</f>
        <v>0.19139999999999999</v>
      </c>
      <c r="E3342" s="19">
        <f>'Limiting Factor Scores'!E312</f>
        <v>2.4900000000000002</v>
      </c>
      <c r="F3342" s="18">
        <f>'Limiting Factor Scores'!F312</f>
        <v>0.43525000000000003</v>
      </c>
      <c r="G3342" s="18">
        <f>'Limiting Factor Scores'!G312</f>
        <v>0.51709751899997736</v>
      </c>
      <c r="H3342" s="18">
        <f>'Limiting Factor Scores'!H312</f>
        <v>0.16696477888249536</v>
      </c>
      <c r="I3342" s="17">
        <f>LFAT!A33</f>
        <v>3</v>
      </c>
      <c r="J3342" s="16" t="str">
        <f>LFAT!B33</f>
        <v>Floodplain – Reconnect and Restore</v>
      </c>
      <c r="K3342" s="16" t="str">
        <f>LFAT!D33</f>
        <v>I</v>
      </c>
      <c r="L3342" s="19">
        <f>LFAT!F33</f>
        <v>0.5</v>
      </c>
      <c r="M3342" s="16" t="str">
        <f>LFAT!G33</f>
        <v>C</v>
      </c>
      <c r="N3342" s="19">
        <f>LFAT!I33</f>
        <v>1</v>
      </c>
      <c r="O3342" s="18">
        <f>LFAT!J33</f>
        <v>0.5</v>
      </c>
      <c r="P3342" s="18">
        <f t="shared" si="156"/>
        <v>0.21762500000000001</v>
      </c>
      <c r="Q3342" s="18">
        <f t="shared" si="157"/>
        <v>0.25854875949998868</v>
      </c>
      <c r="R3342" s="18">
        <f t="shared" si="158"/>
        <v>8.3482389441247681E-2</v>
      </c>
    </row>
    <row r="3343" spans="1:18" ht="18" customHeight="1" x14ac:dyDescent="0.2">
      <c r="A3343" s="16" t="str">
        <f>'Limiting Factor Scores'!A313</f>
        <v>UGR2</v>
      </c>
      <c r="B3343" s="16" t="str">
        <f>'Limiting Factor Scores'!B313</f>
        <v>Upper Grande Ronde</v>
      </c>
      <c r="C3343" s="16" t="str">
        <f>'Limiting Factor Scores'!C313</f>
        <v>Side Channel and Wetland Habitat</v>
      </c>
      <c r="D3343" s="18">
        <f>'Limiting Factor Scores'!D313</f>
        <v>0.19139999999999999</v>
      </c>
      <c r="E3343" s="19">
        <f>'Limiting Factor Scores'!E313</f>
        <v>2.64</v>
      </c>
      <c r="F3343" s="18">
        <f>'Limiting Factor Scores'!F313</f>
        <v>0.46899999999999997</v>
      </c>
      <c r="G3343" s="18">
        <f>'Limiting Factor Scores'!G313</f>
        <v>0.68992043984611429</v>
      </c>
      <c r="H3343" s="18">
        <f>'Limiting Factor Scores'!H313</f>
        <v>0.20109000775126959</v>
      </c>
      <c r="I3343" s="17">
        <f>LFAT!A35</f>
        <v>3</v>
      </c>
      <c r="J3343" s="16" t="str">
        <f>LFAT!B35</f>
        <v>Floodplain – Reconnect and Restore</v>
      </c>
      <c r="K3343" s="16" t="str">
        <f>LFAT!D35</f>
        <v>D</v>
      </c>
      <c r="L3343" s="19">
        <f>LFAT!F35</f>
        <v>1</v>
      </c>
      <c r="M3343" s="16" t="str">
        <f>LFAT!G35</f>
        <v>C</v>
      </c>
      <c r="N3343" s="19">
        <f>LFAT!I35</f>
        <v>1</v>
      </c>
      <c r="O3343" s="18">
        <f>LFAT!J35</f>
        <v>1</v>
      </c>
      <c r="P3343" s="18">
        <f t="shared" si="156"/>
        <v>0.46899999999999997</v>
      </c>
      <c r="Q3343" s="18">
        <f t="shared" si="157"/>
        <v>0.68992043984611429</v>
      </c>
      <c r="R3343" s="18">
        <f t="shared" si="158"/>
        <v>0.20109000775126959</v>
      </c>
    </row>
    <row r="3344" spans="1:18" ht="18" customHeight="1" x14ac:dyDescent="0.2">
      <c r="A3344" s="16" t="str">
        <f>'Limiting Factor Scores'!A314</f>
        <v>UGR2</v>
      </c>
      <c r="B3344" s="16" t="str">
        <f>'Limiting Factor Scores'!B314</f>
        <v>Upper Grande Ronde</v>
      </c>
      <c r="C3344" s="16" t="str">
        <f>'Limiting Factor Scores'!C314</f>
        <v>Summer Water Temperature</v>
      </c>
      <c r="D3344" s="18">
        <f>'Limiting Factor Scores'!D314</f>
        <v>0.19139999999999999</v>
      </c>
      <c r="E3344" s="19">
        <f>'Limiting Factor Scores'!E314</f>
        <v>2</v>
      </c>
      <c r="F3344" s="18">
        <f>'Limiting Factor Scores'!F314</f>
        <v>0.32500000000000001</v>
      </c>
      <c r="G3344" s="18">
        <f>'Limiting Factor Scores'!G314</f>
        <v>0.41410757141968502</v>
      </c>
      <c r="H3344" s="18">
        <f>'Limiting Factor Scores'!H314</f>
        <v>0.12959078785492123</v>
      </c>
      <c r="I3344" s="17">
        <f>LFAT!A41</f>
        <v>3</v>
      </c>
      <c r="J3344" s="16" t="str">
        <f>LFAT!B41</f>
        <v>Floodplain – Reconnect and Restore</v>
      </c>
      <c r="K3344" s="16" t="str">
        <f>LFAT!D41</f>
        <v>D</v>
      </c>
      <c r="L3344" s="19">
        <f>LFAT!F41</f>
        <v>1</v>
      </c>
      <c r="M3344" s="16" t="str">
        <f>LFAT!G41</f>
        <v>CD</v>
      </c>
      <c r="N3344" s="19">
        <f>LFAT!I41</f>
        <v>0.5</v>
      </c>
      <c r="O3344" s="18">
        <f>LFAT!J41</f>
        <v>0.5</v>
      </c>
      <c r="P3344" s="18">
        <f t="shared" si="156"/>
        <v>0.16250000000000001</v>
      </c>
      <c r="Q3344" s="18">
        <f t="shared" si="157"/>
        <v>0.20705378570984251</v>
      </c>
      <c r="R3344" s="18">
        <f t="shared" si="158"/>
        <v>6.4795393927460615E-2</v>
      </c>
    </row>
    <row r="3345" spans="1:18" ht="18" customHeight="1" x14ac:dyDescent="0.2">
      <c r="A3345" s="16" t="str">
        <f>'Limiting Factor Scores'!A315</f>
        <v>UGR2</v>
      </c>
      <c r="B3345" s="16" t="str">
        <f>'Limiting Factor Scores'!B315</f>
        <v>Upper Grande Ronde</v>
      </c>
      <c r="C3345" s="16" t="str">
        <f>'Limiting Factor Scores'!C315</f>
        <v>Water Quality</v>
      </c>
      <c r="D3345" s="18">
        <f>'Limiting Factor Scores'!D315</f>
        <v>0.19139999999999999</v>
      </c>
      <c r="E3345" s="19">
        <f>'Limiting Factor Scores'!E315</f>
        <v>2.62</v>
      </c>
      <c r="F3345" s="18">
        <f>'Limiting Factor Scores'!F315</f>
        <v>0.46450000000000002</v>
      </c>
      <c r="G3345" s="18">
        <f>'Limiting Factor Scores'!G315</f>
        <v>0.51755585371113688</v>
      </c>
      <c r="H3345" s="18">
        <f>'Limiting Factor Scores'!H315</f>
        <v>0.14366461446067391</v>
      </c>
      <c r="I3345" s="17">
        <f>LFAT!A43</f>
        <v>3</v>
      </c>
      <c r="J3345" s="16" t="str">
        <f>LFAT!B43</f>
        <v>Floodplain – Reconnect and Restore</v>
      </c>
      <c r="K3345" s="16" t="str">
        <f>LFAT!D43</f>
        <v>I</v>
      </c>
      <c r="L3345" s="19">
        <f>LFAT!F43</f>
        <v>0.5</v>
      </c>
      <c r="M3345" s="16" t="str">
        <f>LFAT!G43</f>
        <v>CD</v>
      </c>
      <c r="N3345" s="19">
        <f>LFAT!I43</f>
        <v>0.5</v>
      </c>
      <c r="O3345" s="18">
        <f>LFAT!J43</f>
        <v>0.25</v>
      </c>
      <c r="P3345" s="18">
        <f t="shared" si="156"/>
        <v>0.11612500000000001</v>
      </c>
      <c r="Q3345" s="18">
        <f t="shared" si="157"/>
        <v>0.12938896342778422</v>
      </c>
      <c r="R3345" s="18">
        <f t="shared" si="158"/>
        <v>3.5916153615168478E-2</v>
      </c>
    </row>
    <row r="3346" spans="1:18" ht="18" customHeight="1" x14ac:dyDescent="0.2">
      <c r="A3346" s="16" t="str">
        <f>'Limiting Factor Scores'!A316</f>
        <v>UGR2</v>
      </c>
      <c r="B3346" s="16" t="str">
        <f>'Limiting Factor Scores'!B316</f>
        <v>Upper Grande Ronde</v>
      </c>
      <c r="C3346" s="16" t="str">
        <f>'Limiting Factor Scores'!C316</f>
        <v>Winter Water Temperature</v>
      </c>
      <c r="D3346" s="18">
        <f>'Limiting Factor Scores'!D316</f>
        <v>0.19139999999999999</v>
      </c>
      <c r="E3346" s="19">
        <f>'Limiting Factor Scores'!E316</f>
        <v>2.29</v>
      </c>
      <c r="F3346" s="18">
        <f>'Limiting Factor Scores'!F316</f>
        <v>0.39024999999999999</v>
      </c>
      <c r="G3346" s="18">
        <f>'Limiting Factor Scores'!G316</f>
        <v>0.35799695251067049</v>
      </c>
      <c r="H3346" s="18">
        <f>'Limiting Factor Scores'!H316</f>
        <v>9.7507485912057712E-2</v>
      </c>
      <c r="I3346" s="17">
        <f>LFAT!A42</f>
        <v>3</v>
      </c>
      <c r="J3346" s="16" t="str">
        <f>LFAT!B42</f>
        <v>Floodplain – Reconnect and Restore</v>
      </c>
      <c r="K3346" s="16" t="str">
        <f>LFAT!D42</f>
        <v>D</v>
      </c>
      <c r="L3346" s="19">
        <f>LFAT!F42</f>
        <v>1</v>
      </c>
      <c r="M3346" s="16" t="str">
        <f>LFAT!G42</f>
        <v>CD</v>
      </c>
      <c r="N3346" s="19">
        <f>LFAT!I42</f>
        <v>0.5</v>
      </c>
      <c r="O3346" s="18">
        <f>LFAT!J42</f>
        <v>0.5</v>
      </c>
      <c r="P3346" s="18">
        <f t="shared" si="156"/>
        <v>0.19512499999999999</v>
      </c>
      <c r="Q3346" s="18">
        <f t="shared" si="157"/>
        <v>0.17899847625533524</v>
      </c>
      <c r="R3346" s="18">
        <f t="shared" si="158"/>
        <v>4.8753742956028856E-2</v>
      </c>
    </row>
    <row r="3347" spans="1:18" ht="18" customHeight="1" x14ac:dyDescent="0.2">
      <c r="A3347" s="16" t="str">
        <f>'Limiting Factor Scores'!A302</f>
        <v>UGR2</v>
      </c>
      <c r="B3347" s="16" t="str">
        <f>'Limiting Factor Scores'!B302</f>
        <v>Upper Grande Ronde</v>
      </c>
      <c r="C3347" s="16" t="str">
        <f>'Limiting Factor Scores'!C302</f>
        <v>Altered Flow Timing</v>
      </c>
      <c r="D3347" s="18">
        <f>'Limiting Factor Scores'!D302</f>
        <v>0.19139999999999999</v>
      </c>
      <c r="E3347" s="19">
        <f>'Limiting Factor Scores'!E302</f>
        <v>3.42</v>
      </c>
      <c r="F3347" s="18">
        <f>'Limiting Factor Scores'!F302</f>
        <v>0.64449999999999996</v>
      </c>
      <c r="G3347" s="18">
        <f>'Limiting Factor Scores'!G302</f>
        <v>0.64674470144619378</v>
      </c>
      <c r="H3347" s="18">
        <f>'Limiting Factor Scores'!H302</f>
        <v>0.17998711196761094</v>
      </c>
      <c r="I3347" s="17">
        <f>LFAT!A53</f>
        <v>4</v>
      </c>
      <c r="J3347" s="16" t="str">
        <f>LFAT!B53</f>
        <v>Riparian Vegetation Restoration</v>
      </c>
      <c r="K3347" s="16" t="str">
        <f>LFAT!D53</f>
        <v>I</v>
      </c>
      <c r="L3347" s="19">
        <f>LFAT!F53</f>
        <v>0.5</v>
      </c>
      <c r="M3347" s="16" t="str">
        <f>LFAT!G53</f>
        <v>CD</v>
      </c>
      <c r="N3347" s="19">
        <f>LFAT!I53</f>
        <v>0.5</v>
      </c>
      <c r="O3347" s="18">
        <f>LFAT!J53</f>
        <v>0.25</v>
      </c>
      <c r="P3347" s="18">
        <f t="shared" si="156"/>
        <v>0.16112499999999999</v>
      </c>
      <c r="Q3347" s="18">
        <f t="shared" si="157"/>
        <v>0.16168617536154845</v>
      </c>
      <c r="R3347" s="18">
        <f t="shared" si="158"/>
        <v>4.4996777991902735E-2</v>
      </c>
    </row>
    <row r="3348" spans="1:18" ht="18" customHeight="1" x14ac:dyDescent="0.2">
      <c r="A3348" s="16" t="str">
        <f>'Limiting Factor Scores'!A303</f>
        <v>UGR2</v>
      </c>
      <c r="B3348" s="16" t="str">
        <f>'Limiting Factor Scores'!B303</f>
        <v>Upper Grande Ronde</v>
      </c>
      <c r="C3348" s="16" t="str">
        <f>'Limiting Factor Scores'!C303</f>
        <v>Altered Primary Productivity</v>
      </c>
      <c r="D3348" s="18">
        <f>'Limiting Factor Scores'!D303</f>
        <v>0.19139999999999999</v>
      </c>
      <c r="E3348" s="19">
        <f>'Limiting Factor Scores'!E303</f>
        <v>1.59</v>
      </c>
      <c r="F3348" s="18">
        <f>'Limiting Factor Scores'!F303</f>
        <v>0.23275000000000001</v>
      </c>
      <c r="G3348" s="18">
        <f>'Limiting Factor Scores'!G303</f>
        <v>0.16196507246817973</v>
      </c>
      <c r="H3348" s="18">
        <f>'Limiting Factor Scores'!H303</f>
        <v>4.6384378414562957E-2</v>
      </c>
      <c r="I3348" s="17">
        <f>LFAT!A60</f>
        <v>4</v>
      </c>
      <c r="J3348" s="16" t="str">
        <f>LFAT!B60</f>
        <v>Riparian Vegetation Restoration</v>
      </c>
      <c r="K3348" s="16" t="str">
        <f>LFAT!D60</f>
        <v>D</v>
      </c>
      <c r="L3348" s="19">
        <f>LFAT!F60</f>
        <v>1</v>
      </c>
      <c r="M3348" s="16" t="str">
        <f>LFAT!G60</f>
        <v>C</v>
      </c>
      <c r="N3348" s="19">
        <f>LFAT!I60</f>
        <v>1</v>
      </c>
      <c r="O3348" s="18">
        <f>LFAT!J60</f>
        <v>1</v>
      </c>
      <c r="P3348" s="18">
        <f t="shared" si="156"/>
        <v>0.23275000000000001</v>
      </c>
      <c r="Q3348" s="18">
        <f t="shared" si="157"/>
        <v>0.16196507246817973</v>
      </c>
      <c r="R3348" s="18">
        <f t="shared" si="158"/>
        <v>4.6384378414562957E-2</v>
      </c>
    </row>
    <row r="3349" spans="1:18" ht="18" customHeight="1" x14ac:dyDescent="0.2">
      <c r="A3349" s="16" t="str">
        <f>'Limiting Factor Scores'!A304</f>
        <v>UGR2</v>
      </c>
      <c r="B3349" s="16" t="str">
        <f>'Limiting Factor Scores'!B304</f>
        <v>Upper Grande Ronde</v>
      </c>
      <c r="C3349" s="16" t="str">
        <f>'Limiting Factor Scores'!C304</f>
        <v>Anthropogenic Barriers</v>
      </c>
      <c r="D3349" s="18">
        <f>'Limiting Factor Scores'!D304</f>
        <v>0.19139999999999999</v>
      </c>
      <c r="E3349" s="19">
        <f>'Limiting Factor Scores'!E304</f>
        <v>2.29</v>
      </c>
      <c r="F3349" s="18">
        <f>'Limiting Factor Scores'!F304</f>
        <v>0.39024999999999999</v>
      </c>
      <c r="G3349" s="18">
        <f>'Limiting Factor Scores'!G304</f>
        <v>0.39641093241463554</v>
      </c>
      <c r="H3349" s="18">
        <f>'Limiting Factor Scores'!H304</f>
        <v>0.12554969126286647</v>
      </c>
      <c r="I3349" s="17">
        <f>LFAT!A47</f>
        <v>4</v>
      </c>
      <c r="J3349" s="16" t="str">
        <f>LFAT!B47</f>
        <v>Riparian Vegetation Restoration</v>
      </c>
      <c r="K3349" s="16" t="str">
        <f>LFAT!D47</f>
        <v>N</v>
      </c>
      <c r="L3349" s="19">
        <f>LFAT!F47</f>
        <v>0.1</v>
      </c>
      <c r="M3349" s="16" t="str">
        <f>LFAT!G47</f>
        <v>R</v>
      </c>
      <c r="N3349" s="19">
        <f>LFAT!I47</f>
        <v>0.1</v>
      </c>
      <c r="O3349" s="18">
        <f>LFAT!J47</f>
        <v>0.01</v>
      </c>
      <c r="P3349" s="18">
        <f t="shared" si="156"/>
        <v>3.9025000000000002E-3</v>
      </c>
      <c r="Q3349" s="18">
        <f t="shared" si="157"/>
        <v>3.9641093241463551E-3</v>
      </c>
      <c r="R3349" s="18">
        <f t="shared" si="158"/>
        <v>1.2554969126286647E-3</v>
      </c>
    </row>
    <row r="3350" spans="1:18" ht="18" customHeight="1" x14ac:dyDescent="0.2">
      <c r="A3350" s="16" t="str">
        <f>'Limiting Factor Scores'!A305</f>
        <v>UGR2</v>
      </c>
      <c r="B3350" s="16" t="str">
        <f>'Limiting Factor Scores'!B305</f>
        <v>Upper Grande Ronde</v>
      </c>
      <c r="C3350" s="16" t="str">
        <f>'Limiting Factor Scores'!C305</f>
        <v>Channel and Habitat Structure</v>
      </c>
      <c r="D3350" s="18">
        <f>'Limiting Factor Scores'!D305</f>
        <v>0.19139999999999999</v>
      </c>
      <c r="E3350" s="19">
        <f>'Limiting Factor Scores'!E305</f>
        <v>3.1</v>
      </c>
      <c r="F3350" s="18">
        <f>'Limiting Factor Scores'!F305</f>
        <v>0.57250000000000001</v>
      </c>
      <c r="G3350" s="18">
        <f>'Limiting Factor Scores'!G305</f>
        <v>0.95488092843054462</v>
      </c>
      <c r="H3350" s="18">
        <f>'Limiting Factor Scores'!H305</f>
        <v>0.28907063383243353</v>
      </c>
      <c r="I3350" s="17">
        <f>LFAT!A51</f>
        <v>4</v>
      </c>
      <c r="J3350" s="16" t="str">
        <f>LFAT!B51</f>
        <v>Riparian Vegetation Restoration</v>
      </c>
      <c r="K3350" s="16" t="str">
        <f>LFAT!D51</f>
        <v>D</v>
      </c>
      <c r="L3350" s="19">
        <f>LFAT!F51</f>
        <v>1</v>
      </c>
      <c r="M3350" s="16" t="str">
        <f>LFAT!G51</f>
        <v>CD</v>
      </c>
      <c r="N3350" s="19">
        <f>LFAT!I51</f>
        <v>0.5</v>
      </c>
      <c r="O3350" s="18">
        <f>LFAT!J51</f>
        <v>0.5</v>
      </c>
      <c r="P3350" s="18">
        <f t="shared" si="156"/>
        <v>0.28625</v>
      </c>
      <c r="Q3350" s="18">
        <f t="shared" si="157"/>
        <v>0.47744046421527231</v>
      </c>
      <c r="R3350" s="18">
        <f t="shared" si="158"/>
        <v>0.14453531691621677</v>
      </c>
    </row>
    <row r="3351" spans="1:18" ht="18" customHeight="1" x14ac:dyDescent="0.2">
      <c r="A3351" s="16" t="str">
        <f>'Limiting Factor Scores'!A306</f>
        <v>UGR2</v>
      </c>
      <c r="B3351" s="16" t="str">
        <f>'Limiting Factor Scores'!B306</f>
        <v>Upper Grande Ronde</v>
      </c>
      <c r="C3351" s="16" t="str">
        <f>'Limiting Factor Scores'!C306</f>
        <v>Decreased Sediment Quantity</v>
      </c>
      <c r="D3351" s="18">
        <f>'Limiting Factor Scores'!D306</f>
        <v>0.19139999999999999</v>
      </c>
      <c r="E3351" s="19">
        <f>'Limiting Factor Scores'!E306</f>
        <v>1.64</v>
      </c>
      <c r="F3351" s="18">
        <f>'Limiting Factor Scores'!F306</f>
        <v>0.24399999999999999</v>
      </c>
      <c r="G3351" s="18">
        <f>'Limiting Factor Scores'!G306</f>
        <v>0.2418475714485864</v>
      </c>
      <c r="H3351" s="18">
        <f>'Limiting Factor Scores'!H306</f>
        <v>7.2043889669618846E-2</v>
      </c>
      <c r="I3351" s="17">
        <f>LFAT!A54</f>
        <v>4</v>
      </c>
      <c r="J3351" s="16" t="str">
        <f>LFAT!B54</f>
        <v>Riparian Vegetation Restoration</v>
      </c>
      <c r="K3351" s="16" t="str">
        <f>LFAT!D54</f>
        <v>N</v>
      </c>
      <c r="L3351" s="19">
        <f>LFAT!F54</f>
        <v>0.1</v>
      </c>
      <c r="M3351" s="16" t="str">
        <f>LFAT!G54</f>
        <v>R</v>
      </c>
      <c r="N3351" s="19">
        <f>LFAT!I54</f>
        <v>0.1</v>
      </c>
      <c r="O3351" s="18">
        <f>LFAT!J54</f>
        <v>0.01</v>
      </c>
      <c r="P3351" s="18">
        <f t="shared" si="156"/>
        <v>2.4399999999999999E-3</v>
      </c>
      <c r="Q3351" s="18">
        <f t="shared" si="157"/>
        <v>2.4184757144858639E-3</v>
      </c>
      <c r="R3351" s="18">
        <f t="shared" si="158"/>
        <v>7.2043889669618844E-4</v>
      </c>
    </row>
    <row r="3352" spans="1:18" ht="18" customHeight="1" x14ac:dyDescent="0.2">
      <c r="A3352" s="16" t="str">
        <f>'Limiting Factor Scores'!A307</f>
        <v>UGR2</v>
      </c>
      <c r="B3352" s="16" t="str">
        <f>'Limiting Factor Scores'!B307</f>
        <v>Upper Grande Ronde</v>
      </c>
      <c r="C3352" s="16" t="str">
        <f>'Limiting Factor Scores'!C307</f>
        <v>Decreased Water Quantity</v>
      </c>
      <c r="D3352" s="18">
        <f>'Limiting Factor Scores'!D307</f>
        <v>0.19139999999999999</v>
      </c>
      <c r="E3352" s="19">
        <f>'Limiting Factor Scores'!E307</f>
        <v>2.29</v>
      </c>
      <c r="F3352" s="18">
        <f>'Limiting Factor Scores'!F307</f>
        <v>0.39024999999999999</v>
      </c>
      <c r="G3352" s="18">
        <f>'Limiting Factor Scores'!G307</f>
        <v>0.55967034758536438</v>
      </c>
      <c r="H3352" s="18">
        <f>'Limiting Factor Scores'!H307</f>
        <v>0.16175486747454226</v>
      </c>
      <c r="I3352" s="17">
        <f>LFAT!A52</f>
        <v>4</v>
      </c>
      <c r="J3352" s="16" t="str">
        <f>LFAT!B52</f>
        <v>Riparian Vegetation Restoration</v>
      </c>
      <c r="K3352" s="16" t="str">
        <f>LFAT!D52</f>
        <v>N</v>
      </c>
      <c r="L3352" s="19">
        <f>LFAT!F52</f>
        <v>0.1</v>
      </c>
      <c r="M3352" s="16" t="str">
        <f>LFAT!G52</f>
        <v>R</v>
      </c>
      <c r="N3352" s="19">
        <f>LFAT!I52</f>
        <v>0.1</v>
      </c>
      <c r="O3352" s="18">
        <f>LFAT!J52</f>
        <v>0.01</v>
      </c>
      <c r="P3352" s="18">
        <f t="shared" si="156"/>
        <v>3.9025000000000002E-3</v>
      </c>
      <c r="Q3352" s="18">
        <f t="shared" si="157"/>
        <v>5.5967034758536436E-3</v>
      </c>
      <c r="R3352" s="18">
        <f t="shared" si="158"/>
        <v>1.6175486747454226E-3</v>
      </c>
    </row>
    <row r="3353" spans="1:18" ht="18" customHeight="1" x14ac:dyDescent="0.2">
      <c r="A3353" s="16" t="str">
        <f>'Limiting Factor Scores'!A308</f>
        <v>UGR2</v>
      </c>
      <c r="B3353" s="16" t="str">
        <f>'Limiting Factor Scores'!B308</f>
        <v>Upper Grande Ronde</v>
      </c>
      <c r="C3353" s="16" t="str">
        <f>'Limiting Factor Scores'!C308</f>
        <v>Floodplain Condition</v>
      </c>
      <c r="D3353" s="18">
        <f>'Limiting Factor Scores'!D308</f>
        <v>0.19139999999999999</v>
      </c>
      <c r="E3353" s="19">
        <f>'Limiting Factor Scores'!E308</f>
        <v>2.27</v>
      </c>
      <c r="F3353" s="18">
        <f>'Limiting Factor Scores'!F308</f>
        <v>0.38574999999999998</v>
      </c>
      <c r="G3353" s="18">
        <f>'Limiting Factor Scores'!G308</f>
        <v>0.44879642896021393</v>
      </c>
      <c r="H3353" s="18">
        <f>'Limiting Factor Scores'!H308</f>
        <v>0.1274244337989747</v>
      </c>
      <c r="I3353" s="17">
        <f>LFAT!A49</f>
        <v>4</v>
      </c>
      <c r="J3353" s="16" t="str">
        <f>LFAT!B49</f>
        <v>Riparian Vegetation Restoration</v>
      </c>
      <c r="K3353" s="16" t="str">
        <f>LFAT!D49</f>
        <v>D</v>
      </c>
      <c r="L3353" s="19">
        <f>LFAT!F49</f>
        <v>1</v>
      </c>
      <c r="M3353" s="16" t="str">
        <f>LFAT!G49</f>
        <v>C</v>
      </c>
      <c r="N3353" s="19">
        <f>LFAT!I49</f>
        <v>1</v>
      </c>
      <c r="O3353" s="18">
        <f>LFAT!J49</f>
        <v>1</v>
      </c>
      <c r="P3353" s="18">
        <f t="shared" si="156"/>
        <v>0.38574999999999998</v>
      </c>
      <c r="Q3353" s="18">
        <f t="shared" si="157"/>
        <v>0.44879642896021393</v>
      </c>
      <c r="R3353" s="18">
        <f t="shared" si="158"/>
        <v>0.1274244337989747</v>
      </c>
    </row>
    <row r="3354" spans="1:18" ht="18" customHeight="1" x14ac:dyDescent="0.2">
      <c r="A3354" s="16" t="str">
        <f>'Limiting Factor Scores'!A309</f>
        <v>UGR2</v>
      </c>
      <c r="B3354" s="16" t="str">
        <f>'Limiting Factor Scores'!B309</f>
        <v>Upper Grande Ronde</v>
      </c>
      <c r="C3354" s="16" t="str">
        <f>'Limiting Factor Scores'!C309</f>
        <v>Increased Sediment Quantity</v>
      </c>
      <c r="D3354" s="18">
        <f>'Limiting Factor Scores'!D309</f>
        <v>0.19139999999999999</v>
      </c>
      <c r="E3354" s="19">
        <f>'Limiting Factor Scores'!E309</f>
        <v>1.89</v>
      </c>
      <c r="F3354" s="18">
        <f>'Limiting Factor Scores'!F309</f>
        <v>0.30025000000000002</v>
      </c>
      <c r="G3354" s="18">
        <f>'Limiting Factor Scores'!G309</f>
        <v>0.20893668317323721</v>
      </c>
      <c r="H3354" s="18">
        <f>'Limiting Factor Scores'!H309</f>
        <v>6.8739758288095518E-2</v>
      </c>
      <c r="I3354" s="17">
        <f>LFAT!A55</f>
        <v>4</v>
      </c>
      <c r="J3354" s="16" t="str">
        <f>LFAT!B55</f>
        <v>Riparian Vegetation Restoration</v>
      </c>
      <c r="K3354" s="16" t="str">
        <f>LFAT!D55</f>
        <v>D</v>
      </c>
      <c r="L3354" s="19">
        <f>LFAT!F55</f>
        <v>1</v>
      </c>
      <c r="M3354" s="16" t="str">
        <f>LFAT!G55</f>
        <v>CD</v>
      </c>
      <c r="N3354" s="19">
        <f>LFAT!I55</f>
        <v>0.5</v>
      </c>
      <c r="O3354" s="18">
        <f>LFAT!J55</f>
        <v>0.5</v>
      </c>
      <c r="P3354" s="18">
        <f t="shared" si="156"/>
        <v>0.15012500000000001</v>
      </c>
      <c r="Q3354" s="18">
        <f t="shared" si="157"/>
        <v>0.10446834158661861</v>
      </c>
      <c r="R3354" s="18">
        <f t="shared" si="158"/>
        <v>3.4369879144047759E-2</v>
      </c>
    </row>
    <row r="3355" spans="1:18" ht="18" customHeight="1" x14ac:dyDescent="0.2">
      <c r="A3355" s="16" t="str">
        <f>'Limiting Factor Scores'!A310</f>
        <v>UGR2</v>
      </c>
      <c r="B3355" s="16" t="str">
        <f>'Limiting Factor Scores'!B310</f>
        <v>Upper Grande Ronde</v>
      </c>
      <c r="C3355" s="16" t="str">
        <f>'Limiting Factor Scores'!C310</f>
        <v>Non-Native Species Interactions and Competition</v>
      </c>
      <c r="D3355" s="18">
        <f>'Limiting Factor Scores'!D310</f>
        <v>0.19139999999999999</v>
      </c>
      <c r="E3355" s="19">
        <f>'Limiting Factor Scores'!E310</f>
        <v>1.59</v>
      </c>
      <c r="F3355" s="18">
        <f>'Limiting Factor Scores'!F310</f>
        <v>0.23275000000000001</v>
      </c>
      <c r="G3355" s="18">
        <f>'Limiting Factor Scores'!G310</f>
        <v>0.17914800748090784</v>
      </c>
      <c r="H3355" s="18">
        <f>'Limiting Factor Scores'!H310</f>
        <v>6.3195016496372478E-2</v>
      </c>
      <c r="I3355" s="17">
        <f>LFAT!A61</f>
        <v>4</v>
      </c>
      <c r="J3355" s="16" t="str">
        <f>LFAT!B61</f>
        <v>Riparian Vegetation Restoration</v>
      </c>
      <c r="K3355" s="16" t="str">
        <f>LFAT!D61</f>
        <v>I</v>
      </c>
      <c r="L3355" s="19">
        <f>LFAT!F61</f>
        <v>0.5</v>
      </c>
      <c r="M3355" s="16" t="str">
        <f>LFAT!G61</f>
        <v>R</v>
      </c>
      <c r="N3355" s="19">
        <f>LFAT!I61</f>
        <v>0.1</v>
      </c>
      <c r="O3355" s="18">
        <f>LFAT!J61</f>
        <v>0.05</v>
      </c>
      <c r="P3355" s="18">
        <f t="shared" si="156"/>
        <v>1.1637500000000002E-2</v>
      </c>
      <c r="Q3355" s="18">
        <f t="shared" si="157"/>
        <v>8.9574003740453927E-3</v>
      </c>
      <c r="R3355" s="18">
        <f t="shared" si="158"/>
        <v>3.1597508248186242E-3</v>
      </c>
    </row>
    <row r="3356" spans="1:18" ht="18" customHeight="1" x14ac:dyDescent="0.2">
      <c r="A3356" s="16" t="str">
        <f>'Limiting Factor Scores'!A311</f>
        <v>UGR2</v>
      </c>
      <c r="B3356" s="16" t="str">
        <f>'Limiting Factor Scores'!B311</f>
        <v>Upper Grande Ronde</v>
      </c>
      <c r="C3356" s="16" t="str">
        <f>'Limiting Factor Scores'!C311</f>
        <v>Predation</v>
      </c>
      <c r="D3356" s="18">
        <f>'Limiting Factor Scores'!D311</f>
        <v>0.19139999999999999</v>
      </c>
      <c r="E3356" s="19">
        <f>'Limiting Factor Scores'!E311</f>
        <v>1.59</v>
      </c>
      <c r="F3356" s="18">
        <f>'Limiting Factor Scores'!F311</f>
        <v>0.23275000000000001</v>
      </c>
      <c r="G3356" s="18">
        <f>'Limiting Factor Scores'!G311</f>
        <v>0.23928828007000452</v>
      </c>
      <c r="H3356" s="18">
        <f>'Limiting Factor Scores'!H311</f>
        <v>7.3161118817119286E-2</v>
      </c>
      <c r="I3356" s="17">
        <f>LFAT!A59</f>
        <v>4</v>
      </c>
      <c r="J3356" s="16" t="str">
        <f>LFAT!B59</f>
        <v>Riparian Vegetation Restoration</v>
      </c>
      <c r="K3356" s="16" t="str">
        <f>LFAT!D59</f>
        <v>N</v>
      </c>
      <c r="L3356" s="19">
        <f>LFAT!F59</f>
        <v>0.1</v>
      </c>
      <c r="M3356" s="16" t="str">
        <f>LFAT!G59</f>
        <v>CD</v>
      </c>
      <c r="N3356" s="19">
        <f>LFAT!I59</f>
        <v>0.5</v>
      </c>
      <c r="O3356" s="18">
        <f>LFAT!J59</f>
        <v>0.05</v>
      </c>
      <c r="P3356" s="18">
        <f t="shared" si="156"/>
        <v>1.1637500000000002E-2</v>
      </c>
      <c r="Q3356" s="18">
        <f t="shared" si="157"/>
        <v>1.1964414003500227E-2</v>
      </c>
      <c r="R3356" s="18">
        <f t="shared" si="158"/>
        <v>3.6580559408559647E-3</v>
      </c>
    </row>
    <row r="3357" spans="1:18" ht="18" customHeight="1" x14ac:dyDescent="0.2">
      <c r="A3357" s="16" t="str">
        <f>'Limiting Factor Scores'!A312</f>
        <v>UGR2</v>
      </c>
      <c r="B3357" s="16" t="str">
        <f>'Limiting Factor Scores'!B312</f>
        <v>Upper Grande Ronde</v>
      </c>
      <c r="C3357" s="16" t="str">
        <f>'Limiting Factor Scores'!C312</f>
        <v>Riparian Condition</v>
      </c>
      <c r="D3357" s="18">
        <f>'Limiting Factor Scores'!D312</f>
        <v>0.19139999999999999</v>
      </c>
      <c r="E3357" s="19">
        <f>'Limiting Factor Scores'!E312</f>
        <v>2.4900000000000002</v>
      </c>
      <c r="F3357" s="18">
        <f>'Limiting Factor Scores'!F312</f>
        <v>0.43525000000000003</v>
      </c>
      <c r="G3357" s="18">
        <f>'Limiting Factor Scores'!G312</f>
        <v>0.51709751899997736</v>
      </c>
      <c r="H3357" s="18">
        <f>'Limiting Factor Scores'!H312</f>
        <v>0.16696477888249536</v>
      </c>
      <c r="I3357" s="17">
        <f>LFAT!A48</f>
        <v>4</v>
      </c>
      <c r="J3357" s="16" t="str">
        <f>LFAT!B48</f>
        <v>Riparian Vegetation Restoration</v>
      </c>
      <c r="K3357" s="16" t="str">
        <f>LFAT!D48</f>
        <v>D</v>
      </c>
      <c r="L3357" s="19">
        <f>LFAT!F48</f>
        <v>1</v>
      </c>
      <c r="M3357" s="16" t="str">
        <f>LFAT!G48</f>
        <v>C</v>
      </c>
      <c r="N3357" s="19">
        <f>LFAT!I48</f>
        <v>1</v>
      </c>
      <c r="O3357" s="18">
        <f>LFAT!J48</f>
        <v>1</v>
      </c>
      <c r="P3357" s="18">
        <f t="shared" si="156"/>
        <v>0.43525000000000003</v>
      </c>
      <c r="Q3357" s="18">
        <f t="shared" si="157"/>
        <v>0.51709751899997736</v>
      </c>
      <c r="R3357" s="18">
        <f t="shared" si="158"/>
        <v>0.16696477888249536</v>
      </c>
    </row>
    <row r="3358" spans="1:18" ht="18" customHeight="1" x14ac:dyDescent="0.2">
      <c r="A3358" s="16" t="str">
        <f>'Limiting Factor Scores'!A313</f>
        <v>UGR2</v>
      </c>
      <c r="B3358" s="16" t="str">
        <f>'Limiting Factor Scores'!B313</f>
        <v>Upper Grande Ronde</v>
      </c>
      <c r="C3358" s="16" t="str">
        <f>'Limiting Factor Scores'!C313</f>
        <v>Side Channel and Wetland Habitat</v>
      </c>
      <c r="D3358" s="18">
        <f>'Limiting Factor Scores'!D313</f>
        <v>0.19139999999999999</v>
      </c>
      <c r="E3358" s="19">
        <f>'Limiting Factor Scores'!E313</f>
        <v>2.64</v>
      </c>
      <c r="F3358" s="18">
        <f>'Limiting Factor Scores'!F313</f>
        <v>0.46899999999999997</v>
      </c>
      <c r="G3358" s="18">
        <f>'Limiting Factor Scores'!G313</f>
        <v>0.68992043984611429</v>
      </c>
      <c r="H3358" s="18">
        <f>'Limiting Factor Scores'!H313</f>
        <v>0.20109000775126959</v>
      </c>
      <c r="I3358" s="17">
        <f>LFAT!A50</f>
        <v>4</v>
      </c>
      <c r="J3358" s="16" t="str">
        <f>LFAT!B50</f>
        <v>Riparian Vegetation Restoration</v>
      </c>
      <c r="K3358" s="16" t="str">
        <f>LFAT!D50</f>
        <v>I</v>
      </c>
      <c r="L3358" s="19">
        <f>LFAT!F50</f>
        <v>0.5</v>
      </c>
      <c r="M3358" s="16" t="str">
        <f>LFAT!G50</f>
        <v>C</v>
      </c>
      <c r="N3358" s="19">
        <f>LFAT!I50</f>
        <v>1</v>
      </c>
      <c r="O3358" s="18">
        <f>LFAT!J50</f>
        <v>0.5</v>
      </c>
      <c r="P3358" s="18">
        <f t="shared" si="156"/>
        <v>0.23449999999999999</v>
      </c>
      <c r="Q3358" s="18">
        <f t="shared" si="157"/>
        <v>0.34496021992305714</v>
      </c>
      <c r="R3358" s="18">
        <f t="shared" si="158"/>
        <v>0.10054500387563479</v>
      </c>
    </row>
    <row r="3359" spans="1:18" ht="18" customHeight="1" x14ac:dyDescent="0.2">
      <c r="A3359" s="16" t="str">
        <f>'Limiting Factor Scores'!A314</f>
        <v>UGR2</v>
      </c>
      <c r="B3359" s="16" t="str">
        <f>'Limiting Factor Scores'!B314</f>
        <v>Upper Grande Ronde</v>
      </c>
      <c r="C3359" s="16" t="str">
        <f>'Limiting Factor Scores'!C314</f>
        <v>Summer Water Temperature</v>
      </c>
      <c r="D3359" s="18">
        <f>'Limiting Factor Scores'!D314</f>
        <v>0.19139999999999999</v>
      </c>
      <c r="E3359" s="19">
        <f>'Limiting Factor Scores'!E314</f>
        <v>2</v>
      </c>
      <c r="F3359" s="18">
        <f>'Limiting Factor Scores'!F314</f>
        <v>0.32500000000000001</v>
      </c>
      <c r="G3359" s="18">
        <f>'Limiting Factor Scores'!G314</f>
        <v>0.41410757141968502</v>
      </c>
      <c r="H3359" s="18">
        <f>'Limiting Factor Scores'!H314</f>
        <v>0.12959078785492123</v>
      </c>
      <c r="I3359" s="17">
        <f>LFAT!A56</f>
        <v>4</v>
      </c>
      <c r="J3359" s="16" t="str">
        <f>LFAT!B56</f>
        <v>Riparian Vegetation Restoration</v>
      </c>
      <c r="K3359" s="16" t="str">
        <f>LFAT!D56</f>
        <v>D</v>
      </c>
      <c r="L3359" s="19">
        <f>LFAT!F56</f>
        <v>1</v>
      </c>
      <c r="M3359" s="16" t="str">
        <f>LFAT!G56</f>
        <v>CD</v>
      </c>
      <c r="N3359" s="19">
        <f>LFAT!I56</f>
        <v>0.5</v>
      </c>
      <c r="O3359" s="18">
        <f>LFAT!J56</f>
        <v>0.5</v>
      </c>
      <c r="P3359" s="18">
        <f t="shared" si="156"/>
        <v>0.16250000000000001</v>
      </c>
      <c r="Q3359" s="18">
        <f t="shared" si="157"/>
        <v>0.20705378570984251</v>
      </c>
      <c r="R3359" s="18">
        <f t="shared" si="158"/>
        <v>6.4795393927460615E-2</v>
      </c>
    </row>
    <row r="3360" spans="1:18" ht="18" customHeight="1" x14ac:dyDescent="0.2">
      <c r="A3360" s="16" t="str">
        <f>'Limiting Factor Scores'!A315</f>
        <v>UGR2</v>
      </c>
      <c r="B3360" s="16" t="str">
        <f>'Limiting Factor Scores'!B315</f>
        <v>Upper Grande Ronde</v>
      </c>
      <c r="C3360" s="16" t="str">
        <f>'Limiting Factor Scores'!C315</f>
        <v>Water Quality</v>
      </c>
      <c r="D3360" s="18">
        <f>'Limiting Factor Scores'!D315</f>
        <v>0.19139999999999999</v>
      </c>
      <c r="E3360" s="19">
        <f>'Limiting Factor Scores'!E315</f>
        <v>2.62</v>
      </c>
      <c r="F3360" s="18">
        <f>'Limiting Factor Scores'!F315</f>
        <v>0.46450000000000002</v>
      </c>
      <c r="G3360" s="18">
        <f>'Limiting Factor Scores'!G315</f>
        <v>0.51755585371113688</v>
      </c>
      <c r="H3360" s="18">
        <f>'Limiting Factor Scores'!H315</f>
        <v>0.14366461446067391</v>
      </c>
      <c r="I3360" s="17">
        <f>LFAT!A58</f>
        <v>4</v>
      </c>
      <c r="J3360" s="16" t="str">
        <f>LFAT!B58</f>
        <v>Riparian Vegetation Restoration</v>
      </c>
      <c r="K3360" s="16" t="str">
        <f>LFAT!D58</f>
        <v>I</v>
      </c>
      <c r="L3360" s="19">
        <f>LFAT!F58</f>
        <v>0.5</v>
      </c>
      <c r="M3360" s="16" t="str">
        <f>LFAT!G58</f>
        <v>CD</v>
      </c>
      <c r="N3360" s="19">
        <f>LFAT!I58</f>
        <v>0.5</v>
      </c>
      <c r="O3360" s="18">
        <f>LFAT!J58</f>
        <v>0.25</v>
      </c>
      <c r="P3360" s="18">
        <f t="shared" si="156"/>
        <v>0.11612500000000001</v>
      </c>
      <c r="Q3360" s="18">
        <f t="shared" si="157"/>
        <v>0.12938896342778422</v>
      </c>
      <c r="R3360" s="18">
        <f t="shared" si="158"/>
        <v>3.5916153615168478E-2</v>
      </c>
    </row>
    <row r="3361" spans="1:18" ht="18" customHeight="1" x14ac:dyDescent="0.2">
      <c r="A3361" s="16" t="str">
        <f>'Limiting Factor Scores'!A316</f>
        <v>UGR2</v>
      </c>
      <c r="B3361" s="16" t="str">
        <f>'Limiting Factor Scores'!B316</f>
        <v>Upper Grande Ronde</v>
      </c>
      <c r="C3361" s="16" t="str">
        <f>'Limiting Factor Scores'!C316</f>
        <v>Winter Water Temperature</v>
      </c>
      <c r="D3361" s="18">
        <f>'Limiting Factor Scores'!D316</f>
        <v>0.19139999999999999</v>
      </c>
      <c r="E3361" s="19">
        <f>'Limiting Factor Scores'!E316</f>
        <v>2.29</v>
      </c>
      <c r="F3361" s="18">
        <f>'Limiting Factor Scores'!F316</f>
        <v>0.39024999999999999</v>
      </c>
      <c r="G3361" s="18">
        <f>'Limiting Factor Scores'!G316</f>
        <v>0.35799695251067049</v>
      </c>
      <c r="H3361" s="18">
        <f>'Limiting Factor Scores'!H316</f>
        <v>9.7507485912057712E-2</v>
      </c>
      <c r="I3361" s="17">
        <f>LFAT!A57</f>
        <v>4</v>
      </c>
      <c r="J3361" s="16" t="str">
        <f>LFAT!B57</f>
        <v>Riparian Vegetation Restoration</v>
      </c>
      <c r="K3361" s="16" t="str">
        <f>LFAT!D57</f>
        <v>I</v>
      </c>
      <c r="L3361" s="19">
        <f>LFAT!F57</f>
        <v>0.5</v>
      </c>
      <c r="M3361" s="16" t="str">
        <f>LFAT!G57</f>
        <v>R</v>
      </c>
      <c r="N3361" s="19">
        <f>LFAT!I57</f>
        <v>0.1</v>
      </c>
      <c r="O3361" s="18">
        <f>LFAT!J57</f>
        <v>0.05</v>
      </c>
      <c r="P3361" s="18">
        <f t="shared" si="156"/>
        <v>1.9512500000000002E-2</v>
      </c>
      <c r="Q3361" s="18">
        <f t="shared" si="157"/>
        <v>1.7899847625533524E-2</v>
      </c>
      <c r="R3361" s="18">
        <f t="shared" si="158"/>
        <v>4.8753742956028859E-3</v>
      </c>
    </row>
    <row r="3362" spans="1:18" ht="18" customHeight="1" x14ac:dyDescent="0.2">
      <c r="A3362" s="16" t="str">
        <f>'Limiting Factor Scores'!A302</f>
        <v>UGR2</v>
      </c>
      <c r="B3362" s="16" t="str">
        <f>'Limiting Factor Scores'!B302</f>
        <v>Upper Grande Ronde</v>
      </c>
      <c r="C3362" s="16" t="str">
        <f>'Limiting Factor Scores'!C302</f>
        <v>Altered Flow Timing</v>
      </c>
      <c r="D3362" s="18">
        <f>'Limiting Factor Scores'!D302</f>
        <v>0.19139999999999999</v>
      </c>
      <c r="E3362" s="19">
        <f>'Limiting Factor Scores'!E302</f>
        <v>3.42</v>
      </c>
      <c r="F3362" s="18">
        <f>'Limiting Factor Scores'!F302</f>
        <v>0.64449999999999996</v>
      </c>
      <c r="G3362" s="18">
        <f>'Limiting Factor Scores'!G302</f>
        <v>0.64674470144619378</v>
      </c>
      <c r="H3362" s="18">
        <f>'Limiting Factor Scores'!H302</f>
        <v>0.17998711196761094</v>
      </c>
      <c r="I3362" s="17">
        <f>LFAT!A68</f>
        <v>5</v>
      </c>
      <c r="J3362" s="16" t="str">
        <f>LFAT!B68</f>
        <v>Fish Passage – Barrier Removal and Replacement</v>
      </c>
      <c r="K3362" s="16" t="str">
        <f>LFAT!D68</f>
        <v>I</v>
      </c>
      <c r="L3362" s="19">
        <f>LFAT!F68</f>
        <v>0.5</v>
      </c>
      <c r="M3362" s="16" t="str">
        <f>LFAT!G68</f>
        <v>R</v>
      </c>
      <c r="N3362" s="19">
        <f>LFAT!I68</f>
        <v>0.1</v>
      </c>
      <c r="O3362" s="18">
        <f>LFAT!J68</f>
        <v>0.05</v>
      </c>
      <c r="P3362" s="18">
        <f t="shared" si="156"/>
        <v>3.2224999999999997E-2</v>
      </c>
      <c r="Q3362" s="18">
        <f t="shared" si="157"/>
        <v>3.2337235072309692E-2</v>
      </c>
      <c r="R3362" s="18">
        <f t="shared" si="158"/>
        <v>8.999355598380547E-3</v>
      </c>
    </row>
    <row r="3363" spans="1:18" ht="18" customHeight="1" x14ac:dyDescent="0.2">
      <c r="A3363" s="16" t="str">
        <f>'Limiting Factor Scores'!A303</f>
        <v>UGR2</v>
      </c>
      <c r="B3363" s="16" t="str">
        <f>'Limiting Factor Scores'!B303</f>
        <v>Upper Grande Ronde</v>
      </c>
      <c r="C3363" s="16" t="str">
        <f>'Limiting Factor Scores'!C303</f>
        <v>Altered Primary Productivity</v>
      </c>
      <c r="D3363" s="18">
        <f>'Limiting Factor Scores'!D303</f>
        <v>0.19139999999999999</v>
      </c>
      <c r="E3363" s="19">
        <f>'Limiting Factor Scores'!E303</f>
        <v>1.59</v>
      </c>
      <c r="F3363" s="18">
        <f>'Limiting Factor Scores'!F303</f>
        <v>0.23275000000000001</v>
      </c>
      <c r="G3363" s="18">
        <f>'Limiting Factor Scores'!G303</f>
        <v>0.16196507246817973</v>
      </c>
      <c r="H3363" s="18">
        <f>'Limiting Factor Scores'!H303</f>
        <v>4.6384378414562957E-2</v>
      </c>
      <c r="I3363" s="17">
        <f>LFAT!A75</f>
        <v>5</v>
      </c>
      <c r="J3363" s="16" t="str">
        <f>LFAT!B75</f>
        <v>Fish Passage – Barrier Removal and Replacement</v>
      </c>
      <c r="K3363" s="16" t="str">
        <f>LFAT!D75</f>
        <v>N</v>
      </c>
      <c r="L3363" s="19">
        <f>LFAT!F75</f>
        <v>0.1</v>
      </c>
      <c r="M3363" s="16" t="str">
        <f>LFAT!G75</f>
        <v>R</v>
      </c>
      <c r="N3363" s="19">
        <f>LFAT!I75</f>
        <v>0.1</v>
      </c>
      <c r="O3363" s="18">
        <f>LFAT!J75</f>
        <v>0.01</v>
      </c>
      <c r="P3363" s="18">
        <f t="shared" si="156"/>
        <v>2.3275000000000001E-3</v>
      </c>
      <c r="Q3363" s="18">
        <f t="shared" si="157"/>
        <v>1.6196507246817975E-3</v>
      </c>
      <c r="R3363" s="18">
        <f t="shared" si="158"/>
        <v>4.6384378414562958E-4</v>
      </c>
    </row>
    <row r="3364" spans="1:18" ht="18" customHeight="1" x14ac:dyDescent="0.2">
      <c r="A3364" s="16" t="str">
        <f>'Limiting Factor Scores'!A304</f>
        <v>UGR2</v>
      </c>
      <c r="B3364" s="16" t="str">
        <f>'Limiting Factor Scores'!B304</f>
        <v>Upper Grande Ronde</v>
      </c>
      <c r="C3364" s="16" t="str">
        <f>'Limiting Factor Scores'!C304</f>
        <v>Anthropogenic Barriers</v>
      </c>
      <c r="D3364" s="18">
        <f>'Limiting Factor Scores'!D304</f>
        <v>0.19139999999999999</v>
      </c>
      <c r="E3364" s="19">
        <f>'Limiting Factor Scores'!E304</f>
        <v>2.29</v>
      </c>
      <c r="F3364" s="18">
        <f>'Limiting Factor Scores'!F304</f>
        <v>0.39024999999999999</v>
      </c>
      <c r="G3364" s="18">
        <f>'Limiting Factor Scores'!G304</f>
        <v>0.39641093241463554</v>
      </c>
      <c r="H3364" s="18">
        <f>'Limiting Factor Scores'!H304</f>
        <v>0.12554969126286647</v>
      </c>
      <c r="I3364" s="17">
        <f>LFAT!A62</f>
        <v>5</v>
      </c>
      <c r="J3364" s="16" t="str">
        <f>LFAT!B62</f>
        <v>Fish Passage – Barrier Removal and Replacement</v>
      </c>
      <c r="K3364" s="16" t="str">
        <f>LFAT!D62</f>
        <v>D</v>
      </c>
      <c r="L3364" s="19">
        <f>LFAT!F62</f>
        <v>1</v>
      </c>
      <c r="M3364" s="16" t="str">
        <f>LFAT!G62</f>
        <v>C</v>
      </c>
      <c r="N3364" s="19">
        <f>LFAT!I62</f>
        <v>1</v>
      </c>
      <c r="O3364" s="18">
        <f>LFAT!J62</f>
        <v>1</v>
      </c>
      <c r="P3364" s="18">
        <f t="shared" si="156"/>
        <v>0.39024999999999999</v>
      </c>
      <c r="Q3364" s="18">
        <f t="shared" si="157"/>
        <v>0.39641093241463554</v>
      </c>
      <c r="R3364" s="18">
        <f t="shared" si="158"/>
        <v>0.12554969126286647</v>
      </c>
    </row>
    <row r="3365" spans="1:18" ht="18" customHeight="1" x14ac:dyDescent="0.2">
      <c r="A3365" s="16" t="str">
        <f>'Limiting Factor Scores'!A305</f>
        <v>UGR2</v>
      </c>
      <c r="B3365" s="16" t="str">
        <f>'Limiting Factor Scores'!B305</f>
        <v>Upper Grande Ronde</v>
      </c>
      <c r="C3365" s="16" t="str">
        <f>'Limiting Factor Scores'!C305</f>
        <v>Channel and Habitat Structure</v>
      </c>
      <c r="D3365" s="18">
        <f>'Limiting Factor Scores'!D305</f>
        <v>0.19139999999999999</v>
      </c>
      <c r="E3365" s="19">
        <f>'Limiting Factor Scores'!E305</f>
        <v>3.1</v>
      </c>
      <c r="F3365" s="18">
        <f>'Limiting Factor Scores'!F305</f>
        <v>0.57250000000000001</v>
      </c>
      <c r="G3365" s="18">
        <f>'Limiting Factor Scores'!G305</f>
        <v>0.95488092843054462</v>
      </c>
      <c r="H3365" s="18">
        <f>'Limiting Factor Scores'!H305</f>
        <v>0.28907063383243353</v>
      </c>
      <c r="I3365" s="17">
        <f>LFAT!A66</f>
        <v>5</v>
      </c>
      <c r="J3365" s="16" t="str">
        <f>LFAT!B66</f>
        <v>Fish Passage – Barrier Removal and Replacement</v>
      </c>
      <c r="K3365" s="16" t="str">
        <f>LFAT!D66</f>
        <v>I</v>
      </c>
      <c r="L3365" s="19">
        <f>LFAT!F66</f>
        <v>0.5</v>
      </c>
      <c r="M3365" s="16" t="str">
        <f>LFAT!G66</f>
        <v>CD</v>
      </c>
      <c r="N3365" s="19">
        <f>LFAT!I66</f>
        <v>0.5</v>
      </c>
      <c r="O3365" s="18">
        <f>LFAT!J66</f>
        <v>0.25</v>
      </c>
      <c r="P3365" s="18">
        <f t="shared" si="156"/>
        <v>0.143125</v>
      </c>
      <c r="Q3365" s="18">
        <f t="shared" si="157"/>
        <v>0.23872023210763615</v>
      </c>
      <c r="R3365" s="18">
        <f t="shared" si="158"/>
        <v>7.2267658458108383E-2</v>
      </c>
    </row>
    <row r="3366" spans="1:18" ht="18" customHeight="1" x14ac:dyDescent="0.2">
      <c r="A3366" s="16" t="str">
        <f>'Limiting Factor Scores'!A306</f>
        <v>UGR2</v>
      </c>
      <c r="B3366" s="16" t="str">
        <f>'Limiting Factor Scores'!B306</f>
        <v>Upper Grande Ronde</v>
      </c>
      <c r="C3366" s="16" t="str">
        <f>'Limiting Factor Scores'!C306</f>
        <v>Decreased Sediment Quantity</v>
      </c>
      <c r="D3366" s="18">
        <f>'Limiting Factor Scores'!D306</f>
        <v>0.19139999999999999</v>
      </c>
      <c r="E3366" s="19">
        <f>'Limiting Factor Scores'!E306</f>
        <v>1.64</v>
      </c>
      <c r="F3366" s="18">
        <f>'Limiting Factor Scores'!F306</f>
        <v>0.24399999999999999</v>
      </c>
      <c r="G3366" s="18">
        <f>'Limiting Factor Scores'!G306</f>
        <v>0.2418475714485864</v>
      </c>
      <c r="H3366" s="18">
        <f>'Limiting Factor Scores'!H306</f>
        <v>7.2043889669618846E-2</v>
      </c>
      <c r="I3366" s="17">
        <f>LFAT!A69</f>
        <v>5</v>
      </c>
      <c r="J3366" s="16" t="str">
        <f>LFAT!B69</f>
        <v>Fish Passage – Barrier Removal and Replacement</v>
      </c>
      <c r="K3366" s="16" t="str">
        <f>LFAT!D69</f>
        <v>I</v>
      </c>
      <c r="L3366" s="19">
        <f>LFAT!F69</f>
        <v>0.5</v>
      </c>
      <c r="M3366" s="16" t="str">
        <f>LFAT!G69</f>
        <v>R</v>
      </c>
      <c r="N3366" s="19">
        <f>LFAT!I69</f>
        <v>0.1</v>
      </c>
      <c r="O3366" s="18">
        <f>LFAT!J69</f>
        <v>0.05</v>
      </c>
      <c r="P3366" s="18">
        <f t="shared" si="156"/>
        <v>1.2200000000000001E-2</v>
      </c>
      <c r="Q3366" s="18">
        <f t="shared" si="157"/>
        <v>1.209237857242932E-2</v>
      </c>
      <c r="R3366" s="18">
        <f t="shared" si="158"/>
        <v>3.6021944834809423E-3</v>
      </c>
    </row>
    <row r="3367" spans="1:18" ht="18" customHeight="1" x14ac:dyDescent="0.2">
      <c r="A3367" s="16" t="str">
        <f>'Limiting Factor Scores'!A307</f>
        <v>UGR2</v>
      </c>
      <c r="B3367" s="16" t="str">
        <f>'Limiting Factor Scores'!B307</f>
        <v>Upper Grande Ronde</v>
      </c>
      <c r="C3367" s="16" t="str">
        <f>'Limiting Factor Scores'!C307</f>
        <v>Decreased Water Quantity</v>
      </c>
      <c r="D3367" s="18">
        <f>'Limiting Factor Scores'!D307</f>
        <v>0.19139999999999999</v>
      </c>
      <c r="E3367" s="19">
        <f>'Limiting Factor Scores'!E307</f>
        <v>2.29</v>
      </c>
      <c r="F3367" s="18">
        <f>'Limiting Factor Scores'!F307</f>
        <v>0.39024999999999999</v>
      </c>
      <c r="G3367" s="18">
        <f>'Limiting Factor Scores'!G307</f>
        <v>0.55967034758536438</v>
      </c>
      <c r="H3367" s="18">
        <f>'Limiting Factor Scores'!H307</f>
        <v>0.16175486747454226</v>
      </c>
      <c r="I3367" s="17">
        <f>LFAT!A67</f>
        <v>5</v>
      </c>
      <c r="J3367" s="16" t="str">
        <f>LFAT!B67</f>
        <v>Fish Passage – Barrier Removal and Replacement</v>
      </c>
      <c r="K3367" s="16" t="str">
        <f>LFAT!D67</f>
        <v>N</v>
      </c>
      <c r="L3367" s="19">
        <f>LFAT!F67</f>
        <v>0.1</v>
      </c>
      <c r="M3367" s="16" t="str">
        <f>LFAT!G67</f>
        <v>R</v>
      </c>
      <c r="N3367" s="19">
        <f>LFAT!I67</f>
        <v>0.1</v>
      </c>
      <c r="O3367" s="18">
        <f>LFAT!J67</f>
        <v>0.01</v>
      </c>
      <c r="P3367" s="18">
        <f t="shared" si="156"/>
        <v>3.9025000000000002E-3</v>
      </c>
      <c r="Q3367" s="18">
        <f t="shared" si="157"/>
        <v>5.5967034758536436E-3</v>
      </c>
      <c r="R3367" s="18">
        <f t="shared" si="158"/>
        <v>1.6175486747454226E-3</v>
      </c>
    </row>
    <row r="3368" spans="1:18" ht="18" customHeight="1" x14ac:dyDescent="0.2">
      <c r="A3368" s="16" t="str">
        <f>'Limiting Factor Scores'!A308</f>
        <v>UGR2</v>
      </c>
      <c r="B3368" s="16" t="str">
        <f>'Limiting Factor Scores'!B308</f>
        <v>Upper Grande Ronde</v>
      </c>
      <c r="C3368" s="16" t="str">
        <f>'Limiting Factor Scores'!C308</f>
        <v>Floodplain Condition</v>
      </c>
      <c r="D3368" s="18">
        <f>'Limiting Factor Scores'!D308</f>
        <v>0.19139999999999999</v>
      </c>
      <c r="E3368" s="19">
        <f>'Limiting Factor Scores'!E308</f>
        <v>2.27</v>
      </c>
      <c r="F3368" s="18">
        <f>'Limiting Factor Scores'!F308</f>
        <v>0.38574999999999998</v>
      </c>
      <c r="G3368" s="18">
        <f>'Limiting Factor Scores'!G308</f>
        <v>0.44879642896021393</v>
      </c>
      <c r="H3368" s="18">
        <f>'Limiting Factor Scores'!H308</f>
        <v>0.1274244337989747</v>
      </c>
      <c r="I3368" s="17">
        <f>LFAT!A64</f>
        <v>5</v>
      </c>
      <c r="J3368" s="16" t="str">
        <f>LFAT!B64</f>
        <v>Fish Passage – Barrier Removal and Replacement</v>
      </c>
      <c r="K3368" s="16" t="str">
        <f>LFAT!D64</f>
        <v>I</v>
      </c>
      <c r="L3368" s="19">
        <f>LFAT!F64</f>
        <v>0.5</v>
      </c>
      <c r="M3368" s="16" t="str">
        <f>LFAT!G64</f>
        <v>CD</v>
      </c>
      <c r="N3368" s="19">
        <f>LFAT!I64</f>
        <v>0.5</v>
      </c>
      <c r="O3368" s="18">
        <f>LFAT!J64</f>
        <v>0.25</v>
      </c>
      <c r="P3368" s="18">
        <f t="shared" si="156"/>
        <v>9.6437499999999995E-2</v>
      </c>
      <c r="Q3368" s="18">
        <f t="shared" si="157"/>
        <v>0.11219910724005348</v>
      </c>
      <c r="R3368" s="18">
        <f t="shared" si="158"/>
        <v>3.1856108449743674E-2</v>
      </c>
    </row>
    <row r="3369" spans="1:18" ht="18" customHeight="1" x14ac:dyDescent="0.2">
      <c r="A3369" s="16" t="str">
        <f>'Limiting Factor Scores'!A309</f>
        <v>UGR2</v>
      </c>
      <c r="B3369" s="16" t="str">
        <f>'Limiting Factor Scores'!B309</f>
        <v>Upper Grande Ronde</v>
      </c>
      <c r="C3369" s="16" t="str">
        <f>'Limiting Factor Scores'!C309</f>
        <v>Increased Sediment Quantity</v>
      </c>
      <c r="D3369" s="18">
        <f>'Limiting Factor Scores'!D309</f>
        <v>0.19139999999999999</v>
      </c>
      <c r="E3369" s="19">
        <f>'Limiting Factor Scores'!E309</f>
        <v>1.89</v>
      </c>
      <c r="F3369" s="18">
        <f>'Limiting Factor Scores'!F309</f>
        <v>0.30025000000000002</v>
      </c>
      <c r="G3369" s="18">
        <f>'Limiting Factor Scores'!G309</f>
        <v>0.20893668317323721</v>
      </c>
      <c r="H3369" s="18">
        <f>'Limiting Factor Scores'!H309</f>
        <v>6.8739758288095518E-2</v>
      </c>
      <c r="I3369" s="17">
        <f>LFAT!A70</f>
        <v>5</v>
      </c>
      <c r="J3369" s="16" t="str">
        <f>LFAT!B70</f>
        <v>Fish Passage – Barrier Removal and Replacement</v>
      </c>
      <c r="K3369" s="16" t="str">
        <f>LFAT!D70</f>
        <v>I</v>
      </c>
      <c r="L3369" s="19">
        <f>LFAT!F70</f>
        <v>0.5</v>
      </c>
      <c r="M3369" s="16" t="str">
        <f>LFAT!G70</f>
        <v>CD</v>
      </c>
      <c r="N3369" s="19">
        <f>LFAT!I70</f>
        <v>0.5</v>
      </c>
      <c r="O3369" s="18">
        <f>LFAT!J70</f>
        <v>0.25</v>
      </c>
      <c r="P3369" s="18">
        <f t="shared" si="156"/>
        <v>7.5062500000000004E-2</v>
      </c>
      <c r="Q3369" s="18">
        <f t="shared" si="157"/>
        <v>5.2234170793309304E-2</v>
      </c>
      <c r="R3369" s="18">
        <f t="shared" si="158"/>
        <v>1.7184939572023879E-2</v>
      </c>
    </row>
    <row r="3370" spans="1:18" ht="18" customHeight="1" x14ac:dyDescent="0.2">
      <c r="A3370" s="16" t="str">
        <f>'Limiting Factor Scores'!A310</f>
        <v>UGR2</v>
      </c>
      <c r="B3370" s="16" t="str">
        <f>'Limiting Factor Scores'!B310</f>
        <v>Upper Grande Ronde</v>
      </c>
      <c r="C3370" s="16" t="str">
        <f>'Limiting Factor Scores'!C310</f>
        <v>Non-Native Species Interactions and Competition</v>
      </c>
      <c r="D3370" s="18">
        <f>'Limiting Factor Scores'!D310</f>
        <v>0.19139999999999999</v>
      </c>
      <c r="E3370" s="19">
        <f>'Limiting Factor Scores'!E310</f>
        <v>1.59</v>
      </c>
      <c r="F3370" s="18">
        <f>'Limiting Factor Scores'!F310</f>
        <v>0.23275000000000001</v>
      </c>
      <c r="G3370" s="18">
        <f>'Limiting Factor Scores'!G310</f>
        <v>0.17914800748090784</v>
      </c>
      <c r="H3370" s="18">
        <f>'Limiting Factor Scores'!H310</f>
        <v>6.3195016496372478E-2</v>
      </c>
      <c r="I3370" s="17">
        <f>LFAT!A76</f>
        <v>5</v>
      </c>
      <c r="J3370" s="16" t="str">
        <f>LFAT!B76</f>
        <v>Fish Passage – Barrier Removal and Replacement</v>
      </c>
      <c r="K3370" s="16" t="str">
        <f>LFAT!D76</f>
        <v>I</v>
      </c>
      <c r="L3370" s="19">
        <f>LFAT!F76</f>
        <v>0.5</v>
      </c>
      <c r="M3370" s="16" t="str">
        <f>LFAT!G76</f>
        <v>R</v>
      </c>
      <c r="N3370" s="19">
        <f>LFAT!I76</f>
        <v>0.1</v>
      </c>
      <c r="O3370" s="18">
        <f>LFAT!J76</f>
        <v>0.05</v>
      </c>
      <c r="P3370" s="18">
        <f t="shared" si="156"/>
        <v>1.1637500000000002E-2</v>
      </c>
      <c r="Q3370" s="18">
        <f t="shared" si="157"/>
        <v>8.9574003740453927E-3</v>
      </c>
      <c r="R3370" s="18">
        <f t="shared" si="158"/>
        <v>3.1597508248186242E-3</v>
      </c>
    </row>
    <row r="3371" spans="1:18" ht="18" customHeight="1" x14ac:dyDescent="0.2">
      <c r="A3371" s="16" t="str">
        <f>'Limiting Factor Scores'!A311</f>
        <v>UGR2</v>
      </c>
      <c r="B3371" s="16" t="str">
        <f>'Limiting Factor Scores'!B311</f>
        <v>Upper Grande Ronde</v>
      </c>
      <c r="C3371" s="16" t="str">
        <f>'Limiting Factor Scores'!C311</f>
        <v>Predation</v>
      </c>
      <c r="D3371" s="18">
        <f>'Limiting Factor Scores'!D311</f>
        <v>0.19139999999999999</v>
      </c>
      <c r="E3371" s="19">
        <f>'Limiting Factor Scores'!E311</f>
        <v>1.59</v>
      </c>
      <c r="F3371" s="18">
        <f>'Limiting Factor Scores'!F311</f>
        <v>0.23275000000000001</v>
      </c>
      <c r="G3371" s="18">
        <f>'Limiting Factor Scores'!G311</f>
        <v>0.23928828007000452</v>
      </c>
      <c r="H3371" s="18">
        <f>'Limiting Factor Scores'!H311</f>
        <v>7.3161118817119286E-2</v>
      </c>
      <c r="I3371" s="17">
        <f>LFAT!A74</f>
        <v>5</v>
      </c>
      <c r="J3371" s="16" t="str">
        <f>LFAT!B74</f>
        <v>Fish Passage – Barrier Removal and Replacement</v>
      </c>
      <c r="K3371" s="16" t="str">
        <f>LFAT!D74</f>
        <v>I</v>
      </c>
      <c r="L3371" s="19">
        <f>LFAT!F74</f>
        <v>0.5</v>
      </c>
      <c r="M3371" s="16" t="str">
        <f>LFAT!G74</f>
        <v>R</v>
      </c>
      <c r="N3371" s="19">
        <f>LFAT!I74</f>
        <v>0.1</v>
      </c>
      <c r="O3371" s="18">
        <f>LFAT!J74</f>
        <v>0.05</v>
      </c>
      <c r="P3371" s="18">
        <f t="shared" si="156"/>
        <v>1.1637500000000002E-2</v>
      </c>
      <c r="Q3371" s="18">
        <f t="shared" si="157"/>
        <v>1.1964414003500227E-2</v>
      </c>
      <c r="R3371" s="18">
        <f t="shared" si="158"/>
        <v>3.6580559408559647E-3</v>
      </c>
    </row>
    <row r="3372" spans="1:18" ht="18" customHeight="1" x14ac:dyDescent="0.2">
      <c r="A3372" s="16" t="str">
        <f>'Limiting Factor Scores'!A312</f>
        <v>UGR2</v>
      </c>
      <c r="B3372" s="16" t="str">
        <f>'Limiting Factor Scores'!B312</f>
        <v>Upper Grande Ronde</v>
      </c>
      <c r="C3372" s="16" t="str">
        <f>'Limiting Factor Scores'!C312</f>
        <v>Riparian Condition</v>
      </c>
      <c r="D3372" s="18">
        <f>'Limiting Factor Scores'!D312</f>
        <v>0.19139999999999999</v>
      </c>
      <c r="E3372" s="19">
        <f>'Limiting Factor Scores'!E312</f>
        <v>2.4900000000000002</v>
      </c>
      <c r="F3372" s="18">
        <f>'Limiting Factor Scores'!F312</f>
        <v>0.43525000000000003</v>
      </c>
      <c r="G3372" s="18">
        <f>'Limiting Factor Scores'!G312</f>
        <v>0.51709751899997736</v>
      </c>
      <c r="H3372" s="18">
        <f>'Limiting Factor Scores'!H312</f>
        <v>0.16696477888249536</v>
      </c>
      <c r="I3372" s="17">
        <f>LFAT!A63</f>
        <v>5</v>
      </c>
      <c r="J3372" s="16" t="str">
        <f>LFAT!B63</f>
        <v>Fish Passage – Barrier Removal and Replacement</v>
      </c>
      <c r="K3372" s="16" t="str">
        <f>LFAT!D63</f>
        <v>I</v>
      </c>
      <c r="L3372" s="19">
        <f>LFAT!F63</f>
        <v>0.5</v>
      </c>
      <c r="M3372" s="16" t="str">
        <f>LFAT!G63</f>
        <v>R</v>
      </c>
      <c r="N3372" s="19">
        <f>LFAT!I63</f>
        <v>0.1</v>
      </c>
      <c r="O3372" s="18">
        <f>LFAT!J63</f>
        <v>0.05</v>
      </c>
      <c r="P3372" s="18">
        <f t="shared" si="156"/>
        <v>2.1762500000000004E-2</v>
      </c>
      <c r="Q3372" s="18">
        <f t="shared" si="157"/>
        <v>2.5854875949998871E-2</v>
      </c>
      <c r="R3372" s="18">
        <f t="shared" si="158"/>
        <v>8.3482389441247688E-3</v>
      </c>
    </row>
    <row r="3373" spans="1:18" ht="18" customHeight="1" x14ac:dyDescent="0.2">
      <c r="A3373" s="16" t="str">
        <f>'Limiting Factor Scores'!A313</f>
        <v>UGR2</v>
      </c>
      <c r="B3373" s="16" t="str">
        <f>'Limiting Factor Scores'!B313</f>
        <v>Upper Grande Ronde</v>
      </c>
      <c r="C3373" s="16" t="str">
        <f>'Limiting Factor Scores'!C313</f>
        <v>Side Channel and Wetland Habitat</v>
      </c>
      <c r="D3373" s="18">
        <f>'Limiting Factor Scores'!D313</f>
        <v>0.19139999999999999</v>
      </c>
      <c r="E3373" s="19">
        <f>'Limiting Factor Scores'!E313</f>
        <v>2.64</v>
      </c>
      <c r="F3373" s="18">
        <f>'Limiting Factor Scores'!F313</f>
        <v>0.46899999999999997</v>
      </c>
      <c r="G3373" s="18">
        <f>'Limiting Factor Scores'!G313</f>
        <v>0.68992043984611429</v>
      </c>
      <c r="H3373" s="18">
        <f>'Limiting Factor Scores'!H313</f>
        <v>0.20109000775126959</v>
      </c>
      <c r="I3373" s="17">
        <f>LFAT!A65</f>
        <v>5</v>
      </c>
      <c r="J3373" s="16" t="str">
        <f>LFAT!B65</f>
        <v>Fish Passage – Barrier Removal and Replacement</v>
      </c>
      <c r="K3373" s="16" t="str">
        <f>LFAT!D65</f>
        <v>I</v>
      </c>
      <c r="L3373" s="19">
        <f>LFAT!F65</f>
        <v>0.5</v>
      </c>
      <c r="M3373" s="16" t="str">
        <f>LFAT!G65</f>
        <v>R</v>
      </c>
      <c r="N3373" s="19">
        <f>LFAT!I65</f>
        <v>0.1</v>
      </c>
      <c r="O3373" s="18">
        <f>LFAT!J65</f>
        <v>0.05</v>
      </c>
      <c r="P3373" s="18">
        <f t="shared" si="156"/>
        <v>2.3449999999999999E-2</v>
      </c>
      <c r="Q3373" s="18">
        <f t="shared" si="157"/>
        <v>3.4496021992305718E-2</v>
      </c>
      <c r="R3373" s="18">
        <f t="shared" si="158"/>
        <v>1.0054500387563481E-2</v>
      </c>
    </row>
    <row r="3374" spans="1:18" ht="18" customHeight="1" x14ac:dyDescent="0.2">
      <c r="A3374" s="16" t="str">
        <f>'Limiting Factor Scores'!A314</f>
        <v>UGR2</v>
      </c>
      <c r="B3374" s="16" t="str">
        <f>'Limiting Factor Scores'!B314</f>
        <v>Upper Grande Ronde</v>
      </c>
      <c r="C3374" s="16" t="str">
        <f>'Limiting Factor Scores'!C314</f>
        <v>Summer Water Temperature</v>
      </c>
      <c r="D3374" s="18">
        <f>'Limiting Factor Scores'!D314</f>
        <v>0.19139999999999999</v>
      </c>
      <c r="E3374" s="19">
        <f>'Limiting Factor Scores'!E314</f>
        <v>2</v>
      </c>
      <c r="F3374" s="18">
        <f>'Limiting Factor Scores'!F314</f>
        <v>0.32500000000000001</v>
      </c>
      <c r="G3374" s="18">
        <f>'Limiting Factor Scores'!G314</f>
        <v>0.41410757141968502</v>
      </c>
      <c r="H3374" s="18">
        <f>'Limiting Factor Scores'!H314</f>
        <v>0.12959078785492123</v>
      </c>
      <c r="I3374" s="17">
        <f>LFAT!A71</f>
        <v>5</v>
      </c>
      <c r="J3374" s="16" t="str">
        <f>LFAT!B71</f>
        <v>Fish Passage – Barrier Removal and Replacement</v>
      </c>
      <c r="K3374" s="16" t="str">
        <f>LFAT!D71</f>
        <v>I</v>
      </c>
      <c r="L3374" s="19">
        <f>LFAT!F71</f>
        <v>0.5</v>
      </c>
      <c r="M3374" s="16" t="str">
        <f>LFAT!G71</f>
        <v>R</v>
      </c>
      <c r="N3374" s="19">
        <f>LFAT!I71</f>
        <v>0.1</v>
      </c>
      <c r="O3374" s="18">
        <f>LFAT!J71</f>
        <v>0.05</v>
      </c>
      <c r="P3374" s="18">
        <f t="shared" si="156"/>
        <v>1.6250000000000001E-2</v>
      </c>
      <c r="Q3374" s="18">
        <f t="shared" si="157"/>
        <v>2.0705378570984253E-2</v>
      </c>
      <c r="R3374" s="18">
        <f t="shared" si="158"/>
        <v>6.4795393927460617E-3</v>
      </c>
    </row>
    <row r="3375" spans="1:18" ht="18" customHeight="1" x14ac:dyDescent="0.2">
      <c r="A3375" s="16" t="str">
        <f>'Limiting Factor Scores'!A315</f>
        <v>UGR2</v>
      </c>
      <c r="B3375" s="16" t="str">
        <f>'Limiting Factor Scores'!B315</f>
        <v>Upper Grande Ronde</v>
      </c>
      <c r="C3375" s="16" t="str">
        <f>'Limiting Factor Scores'!C315</f>
        <v>Water Quality</v>
      </c>
      <c r="D3375" s="18">
        <f>'Limiting Factor Scores'!D315</f>
        <v>0.19139999999999999</v>
      </c>
      <c r="E3375" s="19">
        <f>'Limiting Factor Scores'!E315</f>
        <v>2.62</v>
      </c>
      <c r="F3375" s="18">
        <f>'Limiting Factor Scores'!F315</f>
        <v>0.46450000000000002</v>
      </c>
      <c r="G3375" s="18">
        <f>'Limiting Factor Scores'!G315</f>
        <v>0.51755585371113688</v>
      </c>
      <c r="H3375" s="18">
        <f>'Limiting Factor Scores'!H315</f>
        <v>0.14366461446067391</v>
      </c>
      <c r="I3375" s="17">
        <f>LFAT!A73</f>
        <v>5</v>
      </c>
      <c r="J3375" s="16" t="str">
        <f>LFAT!B73</f>
        <v>Fish Passage – Barrier Removal and Replacement</v>
      </c>
      <c r="K3375" s="16" t="str">
        <f>LFAT!D73</f>
        <v>I</v>
      </c>
      <c r="L3375" s="19">
        <f>LFAT!F73</f>
        <v>0.5</v>
      </c>
      <c r="M3375" s="16" t="str">
        <f>LFAT!G73</f>
        <v>CD</v>
      </c>
      <c r="N3375" s="19">
        <f>LFAT!I73</f>
        <v>0.5</v>
      </c>
      <c r="O3375" s="18">
        <f>LFAT!J73</f>
        <v>0.25</v>
      </c>
      <c r="P3375" s="18">
        <f t="shared" si="156"/>
        <v>0.11612500000000001</v>
      </c>
      <c r="Q3375" s="18">
        <f t="shared" si="157"/>
        <v>0.12938896342778422</v>
      </c>
      <c r="R3375" s="18">
        <f t="shared" si="158"/>
        <v>3.5916153615168478E-2</v>
      </c>
    </row>
    <row r="3376" spans="1:18" ht="18" customHeight="1" x14ac:dyDescent="0.2">
      <c r="A3376" s="16" t="str">
        <f>'Limiting Factor Scores'!A316</f>
        <v>UGR2</v>
      </c>
      <c r="B3376" s="16" t="str">
        <f>'Limiting Factor Scores'!B316</f>
        <v>Upper Grande Ronde</v>
      </c>
      <c r="C3376" s="16" t="str">
        <f>'Limiting Factor Scores'!C316</f>
        <v>Winter Water Temperature</v>
      </c>
      <c r="D3376" s="18">
        <f>'Limiting Factor Scores'!D316</f>
        <v>0.19139999999999999</v>
      </c>
      <c r="E3376" s="19">
        <f>'Limiting Factor Scores'!E316</f>
        <v>2.29</v>
      </c>
      <c r="F3376" s="18">
        <f>'Limiting Factor Scores'!F316</f>
        <v>0.39024999999999999</v>
      </c>
      <c r="G3376" s="18">
        <f>'Limiting Factor Scores'!G316</f>
        <v>0.35799695251067049</v>
      </c>
      <c r="H3376" s="18">
        <f>'Limiting Factor Scores'!H316</f>
        <v>9.7507485912057712E-2</v>
      </c>
      <c r="I3376" s="17">
        <f>LFAT!A72</f>
        <v>5</v>
      </c>
      <c r="J3376" s="16" t="str">
        <f>LFAT!B72</f>
        <v>Fish Passage – Barrier Removal and Replacement</v>
      </c>
      <c r="K3376" s="16" t="str">
        <f>LFAT!D72</f>
        <v>N</v>
      </c>
      <c r="L3376" s="19">
        <f>LFAT!F72</f>
        <v>0.1</v>
      </c>
      <c r="M3376" s="16" t="str">
        <f>LFAT!G72</f>
        <v>R</v>
      </c>
      <c r="N3376" s="19">
        <f>LFAT!I72</f>
        <v>0.1</v>
      </c>
      <c r="O3376" s="18">
        <f>LFAT!J72</f>
        <v>0.01</v>
      </c>
      <c r="P3376" s="18">
        <f t="shared" si="156"/>
        <v>3.9025000000000002E-3</v>
      </c>
      <c r="Q3376" s="18">
        <f t="shared" si="157"/>
        <v>3.5799695251067048E-3</v>
      </c>
      <c r="R3376" s="18">
        <f t="shared" si="158"/>
        <v>9.7507485912057712E-4</v>
      </c>
    </row>
    <row r="3377" spans="1:18" ht="18" customHeight="1" x14ac:dyDescent="0.2">
      <c r="A3377" s="16" t="str">
        <f>'Limiting Factor Scores'!A302</f>
        <v>UGR2</v>
      </c>
      <c r="B3377" s="16" t="str">
        <f>'Limiting Factor Scores'!B302</f>
        <v>Upper Grande Ronde</v>
      </c>
      <c r="C3377" s="16" t="str">
        <f>'Limiting Factor Scores'!C302</f>
        <v>Altered Flow Timing</v>
      </c>
      <c r="D3377" s="18">
        <f>'Limiting Factor Scores'!D302</f>
        <v>0.19139999999999999</v>
      </c>
      <c r="E3377" s="19">
        <f>'Limiting Factor Scores'!E302</f>
        <v>3.42</v>
      </c>
      <c r="F3377" s="18">
        <f>'Limiting Factor Scores'!F302</f>
        <v>0.64449999999999996</v>
      </c>
      <c r="G3377" s="18">
        <f>'Limiting Factor Scores'!G302</f>
        <v>0.64674470144619378</v>
      </c>
      <c r="H3377" s="18">
        <f>'Limiting Factor Scores'!H302</f>
        <v>0.17998711196761094</v>
      </c>
      <c r="I3377" s="17">
        <f>LFAT!A83</f>
        <v>6</v>
      </c>
      <c r="J3377" s="16" t="str">
        <f>LFAT!B83</f>
        <v>Instream Flow Restoration</v>
      </c>
      <c r="K3377" s="16" t="str">
        <f>LFAT!D83</f>
        <v>D</v>
      </c>
      <c r="L3377" s="19">
        <f>LFAT!F83</f>
        <v>1</v>
      </c>
      <c r="M3377" s="16" t="str">
        <f>LFAT!G83</f>
        <v>CD</v>
      </c>
      <c r="N3377" s="19">
        <f>LFAT!I83</f>
        <v>0.5</v>
      </c>
      <c r="O3377" s="18">
        <f>LFAT!J83</f>
        <v>0.5</v>
      </c>
      <c r="P3377" s="18">
        <f t="shared" si="156"/>
        <v>0.32224999999999998</v>
      </c>
      <c r="Q3377" s="18">
        <f t="shared" si="157"/>
        <v>0.32337235072309689</v>
      </c>
      <c r="R3377" s="18">
        <f t="shared" si="158"/>
        <v>8.999355598380547E-2</v>
      </c>
    </row>
    <row r="3378" spans="1:18" ht="18" customHeight="1" x14ac:dyDescent="0.2">
      <c r="A3378" s="16" t="str">
        <f>'Limiting Factor Scores'!A303</f>
        <v>UGR2</v>
      </c>
      <c r="B3378" s="16" t="str">
        <f>'Limiting Factor Scores'!B303</f>
        <v>Upper Grande Ronde</v>
      </c>
      <c r="C3378" s="16" t="str">
        <f>'Limiting Factor Scores'!C303</f>
        <v>Altered Primary Productivity</v>
      </c>
      <c r="D3378" s="18">
        <f>'Limiting Factor Scores'!D303</f>
        <v>0.19139999999999999</v>
      </c>
      <c r="E3378" s="19">
        <f>'Limiting Factor Scores'!E303</f>
        <v>1.59</v>
      </c>
      <c r="F3378" s="18">
        <f>'Limiting Factor Scores'!F303</f>
        <v>0.23275000000000001</v>
      </c>
      <c r="G3378" s="18">
        <f>'Limiting Factor Scores'!G303</f>
        <v>0.16196507246817973</v>
      </c>
      <c r="H3378" s="18">
        <f>'Limiting Factor Scores'!H303</f>
        <v>4.6384378414562957E-2</v>
      </c>
      <c r="I3378" s="17">
        <f>LFAT!A90</f>
        <v>6</v>
      </c>
      <c r="J3378" s="16" t="str">
        <f>LFAT!B90</f>
        <v>Instream Flow Restoration</v>
      </c>
      <c r="K3378" s="16" t="str">
        <f>LFAT!D90</f>
        <v>N</v>
      </c>
      <c r="L3378" s="19">
        <f>LFAT!F90</f>
        <v>0.1</v>
      </c>
      <c r="M3378" s="16" t="str">
        <f>LFAT!G90</f>
        <v>R</v>
      </c>
      <c r="N3378" s="19">
        <f>LFAT!I90</f>
        <v>0.1</v>
      </c>
      <c r="O3378" s="18">
        <f>LFAT!J90</f>
        <v>0.01</v>
      </c>
      <c r="P3378" s="18">
        <f t="shared" si="156"/>
        <v>2.3275000000000001E-3</v>
      </c>
      <c r="Q3378" s="18">
        <f t="shared" si="157"/>
        <v>1.6196507246817975E-3</v>
      </c>
      <c r="R3378" s="18">
        <f t="shared" si="158"/>
        <v>4.6384378414562958E-4</v>
      </c>
    </row>
    <row r="3379" spans="1:18" ht="18" customHeight="1" x14ac:dyDescent="0.2">
      <c r="A3379" s="16" t="str">
        <f>'Limiting Factor Scores'!A304</f>
        <v>UGR2</v>
      </c>
      <c r="B3379" s="16" t="str">
        <f>'Limiting Factor Scores'!B304</f>
        <v>Upper Grande Ronde</v>
      </c>
      <c r="C3379" s="16" t="str">
        <f>'Limiting Factor Scores'!C304</f>
        <v>Anthropogenic Barriers</v>
      </c>
      <c r="D3379" s="18">
        <f>'Limiting Factor Scores'!D304</f>
        <v>0.19139999999999999</v>
      </c>
      <c r="E3379" s="19">
        <f>'Limiting Factor Scores'!E304</f>
        <v>2.29</v>
      </c>
      <c r="F3379" s="18">
        <f>'Limiting Factor Scores'!F304</f>
        <v>0.39024999999999999</v>
      </c>
      <c r="G3379" s="18">
        <f>'Limiting Factor Scores'!G304</f>
        <v>0.39641093241463554</v>
      </c>
      <c r="H3379" s="18">
        <f>'Limiting Factor Scores'!H304</f>
        <v>0.12554969126286647</v>
      </c>
      <c r="I3379" s="17">
        <f>LFAT!A77</f>
        <v>6</v>
      </c>
      <c r="J3379" s="16" t="str">
        <f>LFAT!B77</f>
        <v>Instream Flow Restoration</v>
      </c>
      <c r="K3379" s="16" t="str">
        <f>LFAT!D77</f>
        <v>I</v>
      </c>
      <c r="L3379" s="19">
        <f>LFAT!F77</f>
        <v>0.5</v>
      </c>
      <c r="M3379" s="16" t="str">
        <f>LFAT!G77</f>
        <v>CD</v>
      </c>
      <c r="N3379" s="19">
        <f>LFAT!I77</f>
        <v>0.5</v>
      </c>
      <c r="O3379" s="18">
        <f>LFAT!J77</f>
        <v>0.25</v>
      </c>
      <c r="P3379" s="18">
        <f t="shared" si="156"/>
        <v>9.7562499999999996E-2</v>
      </c>
      <c r="Q3379" s="18">
        <f t="shared" si="157"/>
        <v>9.9102733103658885E-2</v>
      </c>
      <c r="R3379" s="18">
        <f t="shared" si="158"/>
        <v>3.1387422815716617E-2</v>
      </c>
    </row>
    <row r="3380" spans="1:18" ht="18" customHeight="1" x14ac:dyDescent="0.2">
      <c r="A3380" s="16" t="str">
        <f>'Limiting Factor Scores'!A305</f>
        <v>UGR2</v>
      </c>
      <c r="B3380" s="16" t="str">
        <f>'Limiting Factor Scores'!B305</f>
        <v>Upper Grande Ronde</v>
      </c>
      <c r="C3380" s="16" t="str">
        <f>'Limiting Factor Scores'!C305</f>
        <v>Channel and Habitat Structure</v>
      </c>
      <c r="D3380" s="18">
        <f>'Limiting Factor Scores'!D305</f>
        <v>0.19139999999999999</v>
      </c>
      <c r="E3380" s="19">
        <f>'Limiting Factor Scores'!E305</f>
        <v>3.1</v>
      </c>
      <c r="F3380" s="18">
        <f>'Limiting Factor Scores'!F305</f>
        <v>0.57250000000000001</v>
      </c>
      <c r="G3380" s="18">
        <f>'Limiting Factor Scores'!G305</f>
        <v>0.95488092843054462</v>
      </c>
      <c r="H3380" s="18">
        <f>'Limiting Factor Scores'!H305</f>
        <v>0.28907063383243353</v>
      </c>
      <c r="I3380" s="17">
        <f>LFAT!A81</f>
        <v>6</v>
      </c>
      <c r="J3380" s="16" t="str">
        <f>LFAT!B81</f>
        <v>Instream Flow Restoration</v>
      </c>
      <c r="K3380" s="16" t="str">
        <f>LFAT!D81</f>
        <v>N</v>
      </c>
      <c r="L3380" s="19">
        <f>LFAT!F81</f>
        <v>0.1</v>
      </c>
      <c r="M3380" s="16" t="str">
        <f>LFAT!G81</f>
        <v>R</v>
      </c>
      <c r="N3380" s="19">
        <f>LFAT!I81</f>
        <v>0.1</v>
      </c>
      <c r="O3380" s="18">
        <f>LFAT!J81</f>
        <v>0.01</v>
      </c>
      <c r="P3380" s="18">
        <f t="shared" si="156"/>
        <v>5.7250000000000001E-3</v>
      </c>
      <c r="Q3380" s="18">
        <f t="shared" si="157"/>
        <v>9.5488092843054456E-3</v>
      </c>
      <c r="R3380" s="18">
        <f t="shared" si="158"/>
        <v>2.8907063383243354E-3</v>
      </c>
    </row>
    <row r="3381" spans="1:18" ht="18" customHeight="1" x14ac:dyDescent="0.2">
      <c r="A3381" s="16" t="str">
        <f>'Limiting Factor Scores'!A306</f>
        <v>UGR2</v>
      </c>
      <c r="B3381" s="16" t="str">
        <f>'Limiting Factor Scores'!B306</f>
        <v>Upper Grande Ronde</v>
      </c>
      <c r="C3381" s="16" t="str">
        <f>'Limiting Factor Scores'!C306</f>
        <v>Decreased Sediment Quantity</v>
      </c>
      <c r="D3381" s="18">
        <f>'Limiting Factor Scores'!D306</f>
        <v>0.19139999999999999</v>
      </c>
      <c r="E3381" s="19">
        <f>'Limiting Factor Scores'!E306</f>
        <v>1.64</v>
      </c>
      <c r="F3381" s="18">
        <f>'Limiting Factor Scores'!F306</f>
        <v>0.24399999999999999</v>
      </c>
      <c r="G3381" s="18">
        <f>'Limiting Factor Scores'!G306</f>
        <v>0.2418475714485864</v>
      </c>
      <c r="H3381" s="18">
        <f>'Limiting Factor Scores'!H306</f>
        <v>7.2043889669618846E-2</v>
      </c>
      <c r="I3381" s="17">
        <f>LFAT!A84</f>
        <v>6</v>
      </c>
      <c r="J3381" s="16" t="str">
        <f>LFAT!B84</f>
        <v>Instream Flow Restoration</v>
      </c>
      <c r="K3381" s="16" t="str">
        <f>LFAT!D84</f>
        <v>N</v>
      </c>
      <c r="L3381" s="19">
        <f>LFAT!F84</f>
        <v>0.1</v>
      </c>
      <c r="M3381" s="16" t="str">
        <f>LFAT!G84</f>
        <v>R</v>
      </c>
      <c r="N3381" s="19">
        <f>LFAT!I84</f>
        <v>0.1</v>
      </c>
      <c r="O3381" s="18">
        <f>LFAT!J84</f>
        <v>0.01</v>
      </c>
      <c r="P3381" s="18">
        <f t="shared" si="156"/>
        <v>2.4399999999999999E-3</v>
      </c>
      <c r="Q3381" s="18">
        <f t="shared" si="157"/>
        <v>2.4184757144858639E-3</v>
      </c>
      <c r="R3381" s="18">
        <f t="shared" si="158"/>
        <v>7.2043889669618844E-4</v>
      </c>
    </row>
    <row r="3382" spans="1:18" ht="18" customHeight="1" x14ac:dyDescent="0.2">
      <c r="A3382" s="16" t="str">
        <f>'Limiting Factor Scores'!A307</f>
        <v>UGR2</v>
      </c>
      <c r="B3382" s="16" t="str">
        <f>'Limiting Factor Scores'!B307</f>
        <v>Upper Grande Ronde</v>
      </c>
      <c r="C3382" s="16" t="str">
        <f>'Limiting Factor Scores'!C307</f>
        <v>Decreased Water Quantity</v>
      </c>
      <c r="D3382" s="18">
        <f>'Limiting Factor Scores'!D307</f>
        <v>0.19139999999999999</v>
      </c>
      <c r="E3382" s="19">
        <f>'Limiting Factor Scores'!E307</f>
        <v>2.29</v>
      </c>
      <c r="F3382" s="18">
        <f>'Limiting Factor Scores'!F307</f>
        <v>0.39024999999999999</v>
      </c>
      <c r="G3382" s="18">
        <f>'Limiting Factor Scores'!G307</f>
        <v>0.55967034758536438</v>
      </c>
      <c r="H3382" s="18">
        <f>'Limiting Factor Scores'!H307</f>
        <v>0.16175486747454226</v>
      </c>
      <c r="I3382" s="17">
        <f>LFAT!A82</f>
        <v>6</v>
      </c>
      <c r="J3382" s="16" t="str">
        <f>LFAT!B82</f>
        <v>Instream Flow Restoration</v>
      </c>
      <c r="K3382" s="16" t="str">
        <f>LFAT!D82</f>
        <v>D</v>
      </c>
      <c r="L3382" s="19">
        <f>LFAT!F82</f>
        <v>1</v>
      </c>
      <c r="M3382" s="16" t="str">
        <f>LFAT!G82</f>
        <v>C</v>
      </c>
      <c r="N3382" s="19">
        <f>LFAT!I82</f>
        <v>1</v>
      </c>
      <c r="O3382" s="18">
        <f>LFAT!J82</f>
        <v>1</v>
      </c>
      <c r="P3382" s="18">
        <f t="shared" si="156"/>
        <v>0.39024999999999999</v>
      </c>
      <c r="Q3382" s="18">
        <f t="shared" si="157"/>
        <v>0.55967034758536438</v>
      </c>
      <c r="R3382" s="18">
        <f t="shared" si="158"/>
        <v>0.16175486747454226</v>
      </c>
    </row>
    <row r="3383" spans="1:18" ht="18" customHeight="1" x14ac:dyDescent="0.2">
      <c r="A3383" s="16" t="str">
        <f>'Limiting Factor Scores'!A308</f>
        <v>UGR2</v>
      </c>
      <c r="B3383" s="16" t="str">
        <f>'Limiting Factor Scores'!B308</f>
        <v>Upper Grande Ronde</v>
      </c>
      <c r="C3383" s="16" t="str">
        <f>'Limiting Factor Scores'!C308</f>
        <v>Floodplain Condition</v>
      </c>
      <c r="D3383" s="18">
        <f>'Limiting Factor Scores'!D308</f>
        <v>0.19139999999999999</v>
      </c>
      <c r="E3383" s="19">
        <f>'Limiting Factor Scores'!E308</f>
        <v>2.27</v>
      </c>
      <c r="F3383" s="18">
        <f>'Limiting Factor Scores'!F308</f>
        <v>0.38574999999999998</v>
      </c>
      <c r="G3383" s="18">
        <f>'Limiting Factor Scores'!G308</f>
        <v>0.44879642896021393</v>
      </c>
      <c r="H3383" s="18">
        <f>'Limiting Factor Scores'!H308</f>
        <v>0.1274244337989747</v>
      </c>
      <c r="I3383" s="17">
        <f>LFAT!A79</f>
        <v>6</v>
      </c>
      <c r="J3383" s="16" t="str">
        <f>LFAT!B79</f>
        <v>Instream Flow Restoration</v>
      </c>
      <c r="K3383" s="16" t="str">
        <f>LFAT!D79</f>
        <v>I</v>
      </c>
      <c r="L3383" s="19">
        <f>LFAT!F79</f>
        <v>0.5</v>
      </c>
      <c r="M3383" s="16" t="str">
        <f>LFAT!G79</f>
        <v>CD</v>
      </c>
      <c r="N3383" s="19">
        <f>LFAT!I79</f>
        <v>0.5</v>
      </c>
      <c r="O3383" s="18">
        <f>LFAT!J79</f>
        <v>0.25</v>
      </c>
      <c r="P3383" s="18">
        <f t="shared" si="156"/>
        <v>9.6437499999999995E-2</v>
      </c>
      <c r="Q3383" s="18">
        <f t="shared" si="157"/>
        <v>0.11219910724005348</v>
      </c>
      <c r="R3383" s="18">
        <f t="shared" si="158"/>
        <v>3.1856108449743674E-2</v>
      </c>
    </row>
    <row r="3384" spans="1:18" ht="18" customHeight="1" x14ac:dyDescent="0.2">
      <c r="A3384" s="16" t="str">
        <f>'Limiting Factor Scores'!A309</f>
        <v>UGR2</v>
      </c>
      <c r="B3384" s="16" t="str">
        <f>'Limiting Factor Scores'!B309</f>
        <v>Upper Grande Ronde</v>
      </c>
      <c r="C3384" s="16" t="str">
        <f>'Limiting Factor Scores'!C309</f>
        <v>Increased Sediment Quantity</v>
      </c>
      <c r="D3384" s="18">
        <f>'Limiting Factor Scores'!D309</f>
        <v>0.19139999999999999</v>
      </c>
      <c r="E3384" s="19">
        <f>'Limiting Factor Scores'!E309</f>
        <v>1.89</v>
      </c>
      <c r="F3384" s="18">
        <f>'Limiting Factor Scores'!F309</f>
        <v>0.30025000000000002</v>
      </c>
      <c r="G3384" s="18">
        <f>'Limiting Factor Scores'!G309</f>
        <v>0.20893668317323721</v>
      </c>
      <c r="H3384" s="18">
        <f>'Limiting Factor Scores'!H309</f>
        <v>6.8739758288095518E-2</v>
      </c>
      <c r="I3384" s="17">
        <f>LFAT!A85</f>
        <v>6</v>
      </c>
      <c r="J3384" s="16" t="str">
        <f>LFAT!B85</f>
        <v>Instream Flow Restoration</v>
      </c>
      <c r="K3384" s="16" t="str">
        <f>LFAT!D85</f>
        <v>N</v>
      </c>
      <c r="L3384" s="19">
        <f>LFAT!F85</f>
        <v>0.1</v>
      </c>
      <c r="M3384" s="16" t="str">
        <f>LFAT!G85</f>
        <v>R</v>
      </c>
      <c r="N3384" s="19">
        <f>LFAT!I85</f>
        <v>0.1</v>
      </c>
      <c r="O3384" s="18">
        <f>LFAT!J85</f>
        <v>0.01</v>
      </c>
      <c r="P3384" s="18">
        <f t="shared" si="156"/>
        <v>3.0025000000000004E-3</v>
      </c>
      <c r="Q3384" s="18">
        <f t="shared" si="157"/>
        <v>2.0893668317323723E-3</v>
      </c>
      <c r="R3384" s="18">
        <f t="shared" si="158"/>
        <v>6.8739758288095516E-4</v>
      </c>
    </row>
    <row r="3385" spans="1:18" ht="18" customHeight="1" x14ac:dyDescent="0.2">
      <c r="A3385" s="16" t="str">
        <f>'Limiting Factor Scores'!A310</f>
        <v>UGR2</v>
      </c>
      <c r="B3385" s="16" t="str">
        <f>'Limiting Factor Scores'!B310</f>
        <v>Upper Grande Ronde</v>
      </c>
      <c r="C3385" s="16" t="str">
        <f>'Limiting Factor Scores'!C310</f>
        <v>Non-Native Species Interactions and Competition</v>
      </c>
      <c r="D3385" s="18">
        <f>'Limiting Factor Scores'!D310</f>
        <v>0.19139999999999999</v>
      </c>
      <c r="E3385" s="19">
        <f>'Limiting Factor Scores'!E310</f>
        <v>1.59</v>
      </c>
      <c r="F3385" s="18">
        <f>'Limiting Factor Scores'!F310</f>
        <v>0.23275000000000001</v>
      </c>
      <c r="G3385" s="18">
        <f>'Limiting Factor Scores'!G310</f>
        <v>0.17914800748090784</v>
      </c>
      <c r="H3385" s="18">
        <f>'Limiting Factor Scores'!H310</f>
        <v>6.3195016496372478E-2</v>
      </c>
      <c r="I3385" s="17">
        <f>LFAT!A91</f>
        <v>6</v>
      </c>
      <c r="J3385" s="16" t="str">
        <f>LFAT!B91</f>
        <v>Instream Flow Restoration</v>
      </c>
      <c r="K3385" s="16" t="str">
        <f>LFAT!D91</f>
        <v>N</v>
      </c>
      <c r="L3385" s="19">
        <f>LFAT!F91</f>
        <v>0.1</v>
      </c>
      <c r="M3385" s="16" t="str">
        <f>LFAT!G91</f>
        <v>R</v>
      </c>
      <c r="N3385" s="19">
        <f>LFAT!I91</f>
        <v>0.1</v>
      </c>
      <c r="O3385" s="18">
        <f>LFAT!J91</f>
        <v>0.01</v>
      </c>
      <c r="P3385" s="18">
        <f t="shared" si="156"/>
        <v>2.3275000000000001E-3</v>
      </c>
      <c r="Q3385" s="18">
        <f t="shared" si="157"/>
        <v>1.7914800748090784E-3</v>
      </c>
      <c r="R3385" s="18">
        <f t="shared" si="158"/>
        <v>6.319501649637248E-4</v>
      </c>
    </row>
    <row r="3386" spans="1:18" ht="18" customHeight="1" x14ac:dyDescent="0.2">
      <c r="A3386" s="16" t="str">
        <f>'Limiting Factor Scores'!A311</f>
        <v>UGR2</v>
      </c>
      <c r="B3386" s="16" t="str">
        <f>'Limiting Factor Scores'!B311</f>
        <v>Upper Grande Ronde</v>
      </c>
      <c r="C3386" s="16" t="str">
        <f>'Limiting Factor Scores'!C311</f>
        <v>Predation</v>
      </c>
      <c r="D3386" s="18">
        <f>'Limiting Factor Scores'!D311</f>
        <v>0.19139999999999999</v>
      </c>
      <c r="E3386" s="19">
        <f>'Limiting Factor Scores'!E311</f>
        <v>1.59</v>
      </c>
      <c r="F3386" s="18">
        <f>'Limiting Factor Scores'!F311</f>
        <v>0.23275000000000001</v>
      </c>
      <c r="G3386" s="18">
        <f>'Limiting Factor Scores'!G311</f>
        <v>0.23928828007000452</v>
      </c>
      <c r="H3386" s="18">
        <f>'Limiting Factor Scores'!H311</f>
        <v>7.3161118817119286E-2</v>
      </c>
      <c r="I3386" s="17">
        <f>LFAT!A89</f>
        <v>6</v>
      </c>
      <c r="J3386" s="16" t="str">
        <f>LFAT!B89</f>
        <v>Instream Flow Restoration</v>
      </c>
      <c r="K3386" s="16" t="str">
        <f>LFAT!D89</f>
        <v>N</v>
      </c>
      <c r="L3386" s="19">
        <f>LFAT!F89</f>
        <v>0.1</v>
      </c>
      <c r="M3386" s="16" t="str">
        <f>LFAT!G89</f>
        <v>R</v>
      </c>
      <c r="N3386" s="19">
        <f>LFAT!I89</f>
        <v>0.1</v>
      </c>
      <c r="O3386" s="18">
        <f>LFAT!J89</f>
        <v>0.01</v>
      </c>
      <c r="P3386" s="18">
        <f t="shared" si="156"/>
        <v>2.3275000000000001E-3</v>
      </c>
      <c r="Q3386" s="18">
        <f t="shared" si="157"/>
        <v>2.3928828007000452E-3</v>
      </c>
      <c r="R3386" s="18">
        <f t="shared" si="158"/>
        <v>7.3161118817119289E-4</v>
      </c>
    </row>
    <row r="3387" spans="1:18" ht="18" customHeight="1" x14ac:dyDescent="0.2">
      <c r="A3387" s="16" t="str">
        <f>'Limiting Factor Scores'!A312</f>
        <v>UGR2</v>
      </c>
      <c r="B3387" s="16" t="str">
        <f>'Limiting Factor Scores'!B312</f>
        <v>Upper Grande Ronde</v>
      </c>
      <c r="C3387" s="16" t="str">
        <f>'Limiting Factor Scores'!C312</f>
        <v>Riparian Condition</v>
      </c>
      <c r="D3387" s="18">
        <f>'Limiting Factor Scores'!D312</f>
        <v>0.19139999999999999</v>
      </c>
      <c r="E3387" s="19">
        <f>'Limiting Factor Scores'!E312</f>
        <v>2.4900000000000002</v>
      </c>
      <c r="F3387" s="18">
        <f>'Limiting Factor Scores'!F312</f>
        <v>0.43525000000000003</v>
      </c>
      <c r="G3387" s="18">
        <f>'Limiting Factor Scores'!G312</f>
        <v>0.51709751899997736</v>
      </c>
      <c r="H3387" s="18">
        <f>'Limiting Factor Scores'!H312</f>
        <v>0.16696477888249536</v>
      </c>
      <c r="I3387" s="17">
        <f>LFAT!A78</f>
        <v>6</v>
      </c>
      <c r="J3387" s="16" t="str">
        <f>LFAT!B78</f>
        <v>Instream Flow Restoration</v>
      </c>
      <c r="K3387" s="16" t="str">
        <f>LFAT!D78</f>
        <v>I</v>
      </c>
      <c r="L3387" s="19">
        <f>LFAT!F78</f>
        <v>0.5</v>
      </c>
      <c r="M3387" s="16" t="str">
        <f>LFAT!G78</f>
        <v>CD</v>
      </c>
      <c r="N3387" s="19">
        <f>LFAT!I78</f>
        <v>0.5</v>
      </c>
      <c r="O3387" s="18">
        <f>LFAT!J78</f>
        <v>0.25</v>
      </c>
      <c r="P3387" s="18">
        <f t="shared" si="156"/>
        <v>0.10881250000000001</v>
      </c>
      <c r="Q3387" s="18">
        <f t="shared" si="157"/>
        <v>0.12927437974999434</v>
      </c>
      <c r="R3387" s="18">
        <f t="shared" si="158"/>
        <v>4.1741194720623841E-2</v>
      </c>
    </row>
    <row r="3388" spans="1:18" ht="18" customHeight="1" x14ac:dyDescent="0.2">
      <c r="A3388" s="16" t="str">
        <f>'Limiting Factor Scores'!A313</f>
        <v>UGR2</v>
      </c>
      <c r="B3388" s="16" t="str">
        <f>'Limiting Factor Scores'!B313</f>
        <v>Upper Grande Ronde</v>
      </c>
      <c r="C3388" s="16" t="str">
        <f>'Limiting Factor Scores'!C313</f>
        <v>Side Channel and Wetland Habitat</v>
      </c>
      <c r="D3388" s="18">
        <f>'Limiting Factor Scores'!D313</f>
        <v>0.19139999999999999</v>
      </c>
      <c r="E3388" s="19">
        <f>'Limiting Factor Scores'!E313</f>
        <v>2.64</v>
      </c>
      <c r="F3388" s="18">
        <f>'Limiting Factor Scores'!F313</f>
        <v>0.46899999999999997</v>
      </c>
      <c r="G3388" s="18">
        <f>'Limiting Factor Scores'!G313</f>
        <v>0.68992043984611429</v>
      </c>
      <c r="H3388" s="18">
        <f>'Limiting Factor Scores'!H313</f>
        <v>0.20109000775126959</v>
      </c>
      <c r="I3388" s="17">
        <f>LFAT!A80</f>
        <v>6</v>
      </c>
      <c r="J3388" s="16" t="str">
        <f>LFAT!B80</f>
        <v>Instream Flow Restoration</v>
      </c>
      <c r="K3388" s="16" t="str">
        <f>LFAT!D80</f>
        <v>D</v>
      </c>
      <c r="L3388" s="19">
        <f>LFAT!F80</f>
        <v>1</v>
      </c>
      <c r="M3388" s="16" t="str">
        <f>LFAT!G80</f>
        <v>CD</v>
      </c>
      <c r="N3388" s="19">
        <f>LFAT!I80</f>
        <v>0.5</v>
      </c>
      <c r="O3388" s="18">
        <f>LFAT!J80</f>
        <v>0.5</v>
      </c>
      <c r="P3388" s="18">
        <f t="shared" si="156"/>
        <v>0.23449999999999999</v>
      </c>
      <c r="Q3388" s="18">
        <f t="shared" si="157"/>
        <v>0.34496021992305714</v>
      </c>
      <c r="R3388" s="18">
        <f t="shared" si="158"/>
        <v>0.10054500387563479</v>
      </c>
    </row>
    <row r="3389" spans="1:18" ht="18" customHeight="1" x14ac:dyDescent="0.2">
      <c r="A3389" s="16" t="str">
        <f>'Limiting Factor Scores'!A314</f>
        <v>UGR2</v>
      </c>
      <c r="B3389" s="16" t="str">
        <f>'Limiting Factor Scores'!B314</f>
        <v>Upper Grande Ronde</v>
      </c>
      <c r="C3389" s="16" t="str">
        <f>'Limiting Factor Scores'!C314</f>
        <v>Summer Water Temperature</v>
      </c>
      <c r="D3389" s="18">
        <f>'Limiting Factor Scores'!D314</f>
        <v>0.19139999999999999</v>
      </c>
      <c r="E3389" s="19">
        <f>'Limiting Factor Scores'!E314</f>
        <v>2</v>
      </c>
      <c r="F3389" s="18">
        <f>'Limiting Factor Scores'!F314</f>
        <v>0.32500000000000001</v>
      </c>
      <c r="G3389" s="18">
        <f>'Limiting Factor Scores'!G314</f>
        <v>0.41410757141968502</v>
      </c>
      <c r="H3389" s="18">
        <f>'Limiting Factor Scores'!H314</f>
        <v>0.12959078785492123</v>
      </c>
      <c r="I3389" s="17">
        <f>LFAT!A86</f>
        <v>6</v>
      </c>
      <c r="J3389" s="16" t="str">
        <f>LFAT!B86</f>
        <v>Instream Flow Restoration</v>
      </c>
      <c r="K3389" s="16" t="str">
        <f>LFAT!D86</f>
        <v>D</v>
      </c>
      <c r="L3389" s="19">
        <f>LFAT!F86</f>
        <v>1</v>
      </c>
      <c r="M3389" s="16" t="str">
        <f>LFAT!G86</f>
        <v>C</v>
      </c>
      <c r="N3389" s="19">
        <f>LFAT!I86</f>
        <v>1</v>
      </c>
      <c r="O3389" s="18">
        <f>LFAT!J86</f>
        <v>1</v>
      </c>
      <c r="P3389" s="18">
        <f t="shared" si="156"/>
        <v>0.32500000000000001</v>
      </c>
      <c r="Q3389" s="18">
        <f t="shared" si="157"/>
        <v>0.41410757141968502</v>
      </c>
      <c r="R3389" s="18">
        <f t="shared" si="158"/>
        <v>0.12959078785492123</v>
      </c>
    </row>
    <row r="3390" spans="1:18" ht="18" customHeight="1" x14ac:dyDescent="0.2">
      <c r="A3390" s="16" t="str">
        <f>'Limiting Factor Scores'!A315</f>
        <v>UGR2</v>
      </c>
      <c r="B3390" s="16" t="str">
        <f>'Limiting Factor Scores'!B315</f>
        <v>Upper Grande Ronde</v>
      </c>
      <c r="C3390" s="16" t="str">
        <f>'Limiting Factor Scores'!C315</f>
        <v>Water Quality</v>
      </c>
      <c r="D3390" s="18">
        <f>'Limiting Factor Scores'!D315</f>
        <v>0.19139999999999999</v>
      </c>
      <c r="E3390" s="19">
        <f>'Limiting Factor Scores'!E315</f>
        <v>2.62</v>
      </c>
      <c r="F3390" s="18">
        <f>'Limiting Factor Scores'!F315</f>
        <v>0.46450000000000002</v>
      </c>
      <c r="G3390" s="18">
        <f>'Limiting Factor Scores'!G315</f>
        <v>0.51755585371113688</v>
      </c>
      <c r="H3390" s="18">
        <f>'Limiting Factor Scores'!H315</f>
        <v>0.14366461446067391</v>
      </c>
      <c r="I3390" s="17">
        <f>LFAT!A88</f>
        <v>6</v>
      </c>
      <c r="J3390" s="16" t="str">
        <f>LFAT!B88</f>
        <v>Instream Flow Restoration</v>
      </c>
      <c r="K3390" s="16" t="str">
        <f>LFAT!D88</f>
        <v>D</v>
      </c>
      <c r="L3390" s="19">
        <f>LFAT!F88</f>
        <v>1</v>
      </c>
      <c r="M3390" s="16" t="str">
        <f>LFAT!G88</f>
        <v>CD</v>
      </c>
      <c r="N3390" s="19">
        <f>LFAT!I88</f>
        <v>0.5</v>
      </c>
      <c r="O3390" s="18">
        <f>LFAT!J88</f>
        <v>0.5</v>
      </c>
      <c r="P3390" s="18">
        <f t="shared" si="156"/>
        <v>0.23225000000000001</v>
      </c>
      <c r="Q3390" s="18">
        <f t="shared" si="157"/>
        <v>0.25877792685556844</v>
      </c>
      <c r="R3390" s="18">
        <f t="shared" si="158"/>
        <v>7.1832307230336956E-2</v>
      </c>
    </row>
    <row r="3391" spans="1:18" ht="18" customHeight="1" x14ac:dyDescent="0.2">
      <c r="A3391" s="16" t="str">
        <f>'Limiting Factor Scores'!A316</f>
        <v>UGR2</v>
      </c>
      <c r="B3391" s="16" t="str">
        <f>'Limiting Factor Scores'!B316</f>
        <v>Upper Grande Ronde</v>
      </c>
      <c r="C3391" s="16" t="str">
        <f>'Limiting Factor Scores'!C316</f>
        <v>Winter Water Temperature</v>
      </c>
      <c r="D3391" s="18">
        <f>'Limiting Factor Scores'!D316</f>
        <v>0.19139999999999999</v>
      </c>
      <c r="E3391" s="19">
        <f>'Limiting Factor Scores'!E316</f>
        <v>2.29</v>
      </c>
      <c r="F3391" s="18">
        <f>'Limiting Factor Scores'!F316</f>
        <v>0.39024999999999999</v>
      </c>
      <c r="G3391" s="18">
        <f>'Limiting Factor Scores'!G316</f>
        <v>0.35799695251067049</v>
      </c>
      <c r="H3391" s="18">
        <f>'Limiting Factor Scores'!H316</f>
        <v>9.7507485912057712E-2</v>
      </c>
      <c r="I3391" s="17">
        <f>LFAT!A87</f>
        <v>6</v>
      </c>
      <c r="J3391" s="16" t="str">
        <f>LFAT!B87</f>
        <v>Instream Flow Restoration</v>
      </c>
      <c r="K3391" s="16" t="str">
        <f>LFAT!D87</f>
        <v>N</v>
      </c>
      <c r="L3391" s="19">
        <f>LFAT!F87</f>
        <v>0.1</v>
      </c>
      <c r="M3391" s="16" t="str">
        <f>LFAT!G87</f>
        <v>R</v>
      </c>
      <c r="N3391" s="19">
        <f>LFAT!I87</f>
        <v>0.1</v>
      </c>
      <c r="O3391" s="18">
        <f>LFAT!J87</f>
        <v>0.01</v>
      </c>
      <c r="P3391" s="18">
        <f t="shared" si="156"/>
        <v>3.9025000000000002E-3</v>
      </c>
      <c r="Q3391" s="18">
        <f t="shared" si="157"/>
        <v>3.5799695251067048E-3</v>
      </c>
      <c r="R3391" s="18">
        <f t="shared" si="158"/>
        <v>9.7507485912057712E-4</v>
      </c>
    </row>
    <row r="3392" spans="1:18" ht="18" customHeight="1" x14ac:dyDescent="0.2">
      <c r="A3392" s="16" t="str">
        <f>'Limiting Factor Scores'!A302</f>
        <v>UGR2</v>
      </c>
      <c r="B3392" s="16" t="str">
        <f>'Limiting Factor Scores'!B302</f>
        <v>Upper Grande Ronde</v>
      </c>
      <c r="C3392" s="16" t="str">
        <f>'Limiting Factor Scores'!C302</f>
        <v>Altered Flow Timing</v>
      </c>
      <c r="D3392" s="18">
        <f>'Limiting Factor Scores'!D302</f>
        <v>0.19139999999999999</v>
      </c>
      <c r="E3392" s="19">
        <f>'Limiting Factor Scores'!E302</f>
        <v>3.42</v>
      </c>
      <c r="F3392" s="18">
        <f>'Limiting Factor Scores'!F302</f>
        <v>0.64449999999999996</v>
      </c>
      <c r="G3392" s="18">
        <f>'Limiting Factor Scores'!G302</f>
        <v>0.64674470144619378</v>
      </c>
      <c r="H3392" s="18">
        <f>'Limiting Factor Scores'!H302</f>
        <v>0.17998711196761094</v>
      </c>
      <c r="I3392" s="17">
        <f>LFAT!A98</f>
        <v>7</v>
      </c>
      <c r="J3392" s="16" t="str">
        <f>LFAT!B98</f>
        <v>Thermal Refuge Enhancement (reconnect, expand)</v>
      </c>
      <c r="K3392" s="16" t="str">
        <f>LFAT!D98</f>
        <v>N</v>
      </c>
      <c r="L3392" s="19">
        <f>LFAT!F98</f>
        <v>0.1</v>
      </c>
      <c r="M3392" s="16" t="str">
        <f>LFAT!G98</f>
        <v>R</v>
      </c>
      <c r="N3392" s="19">
        <f>LFAT!I98</f>
        <v>0.1</v>
      </c>
      <c r="O3392" s="18">
        <f>LFAT!J98</f>
        <v>0.01</v>
      </c>
      <c r="P3392" s="18">
        <f t="shared" si="156"/>
        <v>6.4449999999999993E-3</v>
      </c>
      <c r="Q3392" s="18">
        <f t="shared" si="157"/>
        <v>6.467447014461938E-3</v>
      </c>
      <c r="R3392" s="18">
        <f t="shared" si="158"/>
        <v>1.7998711196761095E-3</v>
      </c>
    </row>
    <row r="3393" spans="1:18" ht="18" customHeight="1" x14ac:dyDescent="0.2">
      <c r="A3393" s="16" t="str">
        <f>'Limiting Factor Scores'!A303</f>
        <v>UGR2</v>
      </c>
      <c r="B3393" s="16" t="str">
        <f>'Limiting Factor Scores'!B303</f>
        <v>Upper Grande Ronde</v>
      </c>
      <c r="C3393" s="16" t="str">
        <f>'Limiting Factor Scores'!C303</f>
        <v>Altered Primary Productivity</v>
      </c>
      <c r="D3393" s="18">
        <f>'Limiting Factor Scores'!D303</f>
        <v>0.19139999999999999</v>
      </c>
      <c r="E3393" s="19">
        <f>'Limiting Factor Scores'!E303</f>
        <v>1.59</v>
      </c>
      <c r="F3393" s="18">
        <f>'Limiting Factor Scores'!F303</f>
        <v>0.23275000000000001</v>
      </c>
      <c r="G3393" s="18">
        <f>'Limiting Factor Scores'!G303</f>
        <v>0.16196507246817973</v>
      </c>
      <c r="H3393" s="18">
        <f>'Limiting Factor Scores'!H303</f>
        <v>4.6384378414562957E-2</v>
      </c>
      <c r="I3393" s="17">
        <f>LFAT!A105</f>
        <v>7</v>
      </c>
      <c r="J3393" s="16" t="str">
        <f>LFAT!B105</f>
        <v>Thermal Refuge Enhancement (reconnect, expand)</v>
      </c>
      <c r="K3393" s="16" t="str">
        <f>LFAT!D105</f>
        <v>N</v>
      </c>
      <c r="L3393" s="19">
        <f>LFAT!F105</f>
        <v>0.1</v>
      </c>
      <c r="M3393" s="16" t="str">
        <f>LFAT!G105</f>
        <v>R</v>
      </c>
      <c r="N3393" s="19">
        <f>LFAT!I105</f>
        <v>0.1</v>
      </c>
      <c r="O3393" s="18">
        <f>LFAT!J105</f>
        <v>0.01</v>
      </c>
      <c r="P3393" s="18">
        <f t="shared" si="156"/>
        <v>2.3275000000000001E-3</v>
      </c>
      <c r="Q3393" s="18">
        <f t="shared" si="157"/>
        <v>1.6196507246817975E-3</v>
      </c>
      <c r="R3393" s="18">
        <f t="shared" si="158"/>
        <v>4.6384378414562958E-4</v>
      </c>
    </row>
    <row r="3394" spans="1:18" ht="18" customHeight="1" x14ac:dyDescent="0.2">
      <c r="A3394" s="16" t="str">
        <f>'Limiting Factor Scores'!A304</f>
        <v>UGR2</v>
      </c>
      <c r="B3394" s="16" t="str">
        <f>'Limiting Factor Scores'!B304</f>
        <v>Upper Grande Ronde</v>
      </c>
      <c r="C3394" s="16" t="str">
        <f>'Limiting Factor Scores'!C304</f>
        <v>Anthropogenic Barriers</v>
      </c>
      <c r="D3394" s="18">
        <f>'Limiting Factor Scores'!D304</f>
        <v>0.19139999999999999</v>
      </c>
      <c r="E3394" s="19">
        <f>'Limiting Factor Scores'!E304</f>
        <v>2.29</v>
      </c>
      <c r="F3394" s="18">
        <f>'Limiting Factor Scores'!F304</f>
        <v>0.39024999999999999</v>
      </c>
      <c r="G3394" s="18">
        <f>'Limiting Factor Scores'!G304</f>
        <v>0.39641093241463554</v>
      </c>
      <c r="H3394" s="18">
        <f>'Limiting Factor Scores'!H304</f>
        <v>0.12554969126286647</v>
      </c>
      <c r="I3394" s="17">
        <f>LFAT!A92</f>
        <v>7</v>
      </c>
      <c r="J3394" s="16" t="str">
        <f>LFAT!B92</f>
        <v>Thermal Refuge Enhancement (reconnect, expand)</v>
      </c>
      <c r="K3394" s="16" t="str">
        <f>LFAT!D92</f>
        <v>N</v>
      </c>
      <c r="L3394" s="19">
        <f>LFAT!F92</f>
        <v>0.1</v>
      </c>
      <c r="M3394" s="16" t="str">
        <f>LFAT!G92</f>
        <v>R</v>
      </c>
      <c r="N3394" s="19">
        <f>LFAT!I92</f>
        <v>0.1</v>
      </c>
      <c r="O3394" s="18">
        <f>LFAT!J92</f>
        <v>0.01</v>
      </c>
      <c r="P3394" s="18">
        <f t="shared" ref="P3394:P3457" si="159">F3394*O3394</f>
        <v>3.9025000000000002E-3</v>
      </c>
      <c r="Q3394" s="18">
        <f t="shared" ref="Q3394:Q3457" si="160">G3394*O3394</f>
        <v>3.9641093241463551E-3</v>
      </c>
      <c r="R3394" s="18">
        <f t="shared" ref="R3394:R3457" si="161">H3394*O3394</f>
        <v>1.2554969126286647E-3</v>
      </c>
    </row>
    <row r="3395" spans="1:18" ht="18" customHeight="1" x14ac:dyDescent="0.2">
      <c r="A3395" s="16" t="str">
        <f>'Limiting Factor Scores'!A305</f>
        <v>UGR2</v>
      </c>
      <c r="B3395" s="16" t="str">
        <f>'Limiting Factor Scores'!B305</f>
        <v>Upper Grande Ronde</v>
      </c>
      <c r="C3395" s="16" t="str">
        <f>'Limiting Factor Scores'!C305</f>
        <v>Channel and Habitat Structure</v>
      </c>
      <c r="D3395" s="18">
        <f>'Limiting Factor Scores'!D305</f>
        <v>0.19139999999999999</v>
      </c>
      <c r="E3395" s="19">
        <f>'Limiting Factor Scores'!E305</f>
        <v>3.1</v>
      </c>
      <c r="F3395" s="18">
        <f>'Limiting Factor Scores'!F305</f>
        <v>0.57250000000000001</v>
      </c>
      <c r="G3395" s="18">
        <f>'Limiting Factor Scores'!G305</f>
        <v>0.95488092843054462</v>
      </c>
      <c r="H3395" s="18">
        <f>'Limiting Factor Scores'!H305</f>
        <v>0.28907063383243353</v>
      </c>
      <c r="I3395" s="17">
        <f>LFAT!A96</f>
        <v>7</v>
      </c>
      <c r="J3395" s="16" t="str">
        <f>LFAT!B96</f>
        <v>Thermal Refuge Enhancement (reconnect, expand)</v>
      </c>
      <c r="K3395" s="16" t="str">
        <f>LFAT!D96</f>
        <v>N</v>
      </c>
      <c r="L3395" s="19">
        <f>LFAT!F96</f>
        <v>0.1</v>
      </c>
      <c r="M3395" s="16" t="str">
        <f>LFAT!G96</f>
        <v>R</v>
      </c>
      <c r="N3395" s="19">
        <f>LFAT!I96</f>
        <v>0.1</v>
      </c>
      <c r="O3395" s="18">
        <f>LFAT!J96</f>
        <v>0.01</v>
      </c>
      <c r="P3395" s="18">
        <f t="shared" si="159"/>
        <v>5.7250000000000001E-3</v>
      </c>
      <c r="Q3395" s="18">
        <f t="shared" si="160"/>
        <v>9.5488092843054456E-3</v>
      </c>
      <c r="R3395" s="18">
        <f t="shared" si="161"/>
        <v>2.8907063383243354E-3</v>
      </c>
    </row>
    <row r="3396" spans="1:18" ht="18" customHeight="1" x14ac:dyDescent="0.2">
      <c r="A3396" s="16" t="str">
        <f>'Limiting Factor Scores'!A306</f>
        <v>UGR2</v>
      </c>
      <c r="B3396" s="16" t="str">
        <f>'Limiting Factor Scores'!B306</f>
        <v>Upper Grande Ronde</v>
      </c>
      <c r="C3396" s="16" t="str">
        <f>'Limiting Factor Scores'!C306</f>
        <v>Decreased Sediment Quantity</v>
      </c>
      <c r="D3396" s="18">
        <f>'Limiting Factor Scores'!D306</f>
        <v>0.19139999999999999</v>
      </c>
      <c r="E3396" s="19">
        <f>'Limiting Factor Scores'!E306</f>
        <v>1.64</v>
      </c>
      <c r="F3396" s="18">
        <f>'Limiting Factor Scores'!F306</f>
        <v>0.24399999999999999</v>
      </c>
      <c r="G3396" s="18">
        <f>'Limiting Factor Scores'!G306</f>
        <v>0.2418475714485864</v>
      </c>
      <c r="H3396" s="18">
        <f>'Limiting Factor Scores'!H306</f>
        <v>7.2043889669618846E-2</v>
      </c>
      <c r="I3396" s="17">
        <f>LFAT!A99</f>
        <v>7</v>
      </c>
      <c r="J3396" s="16" t="str">
        <f>LFAT!B99</f>
        <v>Thermal Refuge Enhancement (reconnect, expand)</v>
      </c>
      <c r="K3396" s="16" t="str">
        <f>LFAT!D99</f>
        <v>N</v>
      </c>
      <c r="L3396" s="19">
        <f>LFAT!F99</f>
        <v>0.1</v>
      </c>
      <c r="M3396" s="16" t="str">
        <f>LFAT!G99</f>
        <v>R</v>
      </c>
      <c r="N3396" s="19">
        <f>LFAT!I99</f>
        <v>0.1</v>
      </c>
      <c r="O3396" s="18">
        <f>LFAT!J99</f>
        <v>0.01</v>
      </c>
      <c r="P3396" s="18">
        <f t="shared" si="159"/>
        <v>2.4399999999999999E-3</v>
      </c>
      <c r="Q3396" s="18">
        <f t="shared" si="160"/>
        <v>2.4184757144858639E-3</v>
      </c>
      <c r="R3396" s="18">
        <f t="shared" si="161"/>
        <v>7.2043889669618844E-4</v>
      </c>
    </row>
    <row r="3397" spans="1:18" ht="18" customHeight="1" x14ac:dyDescent="0.2">
      <c r="A3397" s="16" t="str">
        <f>'Limiting Factor Scores'!A307</f>
        <v>UGR2</v>
      </c>
      <c r="B3397" s="16" t="str">
        <f>'Limiting Factor Scores'!B307</f>
        <v>Upper Grande Ronde</v>
      </c>
      <c r="C3397" s="16" t="str">
        <f>'Limiting Factor Scores'!C307</f>
        <v>Decreased Water Quantity</v>
      </c>
      <c r="D3397" s="18">
        <f>'Limiting Factor Scores'!D307</f>
        <v>0.19139999999999999</v>
      </c>
      <c r="E3397" s="19">
        <f>'Limiting Factor Scores'!E307</f>
        <v>2.29</v>
      </c>
      <c r="F3397" s="18">
        <f>'Limiting Factor Scores'!F307</f>
        <v>0.39024999999999999</v>
      </c>
      <c r="G3397" s="18">
        <f>'Limiting Factor Scores'!G307</f>
        <v>0.55967034758536438</v>
      </c>
      <c r="H3397" s="18">
        <f>'Limiting Factor Scores'!H307</f>
        <v>0.16175486747454226</v>
      </c>
      <c r="I3397" s="17">
        <f>LFAT!A97</f>
        <v>7</v>
      </c>
      <c r="J3397" s="16" t="str">
        <f>LFAT!B97</f>
        <v>Thermal Refuge Enhancement (reconnect, expand)</v>
      </c>
      <c r="K3397" s="16" t="str">
        <f>LFAT!D97</f>
        <v>I</v>
      </c>
      <c r="L3397" s="19">
        <f>LFAT!F97</f>
        <v>0.5</v>
      </c>
      <c r="M3397" s="16" t="str">
        <f>LFAT!G97</f>
        <v>R</v>
      </c>
      <c r="N3397" s="19">
        <f>LFAT!I97</f>
        <v>0.1</v>
      </c>
      <c r="O3397" s="18">
        <f>LFAT!J97</f>
        <v>0.05</v>
      </c>
      <c r="P3397" s="18">
        <f t="shared" si="159"/>
        <v>1.9512500000000002E-2</v>
      </c>
      <c r="Q3397" s="18">
        <f t="shared" si="160"/>
        <v>2.798351737926822E-2</v>
      </c>
      <c r="R3397" s="18">
        <f t="shared" si="161"/>
        <v>8.0877433737271132E-3</v>
      </c>
    </row>
    <row r="3398" spans="1:18" ht="18" customHeight="1" x14ac:dyDescent="0.2">
      <c r="A3398" s="16" t="str">
        <f>'Limiting Factor Scores'!A308</f>
        <v>UGR2</v>
      </c>
      <c r="B3398" s="16" t="str">
        <f>'Limiting Factor Scores'!B308</f>
        <v>Upper Grande Ronde</v>
      </c>
      <c r="C3398" s="16" t="str">
        <f>'Limiting Factor Scores'!C308</f>
        <v>Floodplain Condition</v>
      </c>
      <c r="D3398" s="18">
        <f>'Limiting Factor Scores'!D308</f>
        <v>0.19139999999999999</v>
      </c>
      <c r="E3398" s="19">
        <f>'Limiting Factor Scores'!E308</f>
        <v>2.27</v>
      </c>
      <c r="F3398" s="18">
        <f>'Limiting Factor Scores'!F308</f>
        <v>0.38574999999999998</v>
      </c>
      <c r="G3398" s="18">
        <f>'Limiting Factor Scores'!G308</f>
        <v>0.44879642896021393</v>
      </c>
      <c r="H3398" s="18">
        <f>'Limiting Factor Scores'!H308</f>
        <v>0.1274244337989747</v>
      </c>
      <c r="I3398" s="17">
        <f>LFAT!A94</f>
        <v>7</v>
      </c>
      <c r="J3398" s="16" t="str">
        <f>LFAT!B94</f>
        <v>Thermal Refuge Enhancement (reconnect, expand)</v>
      </c>
      <c r="K3398" s="16" t="str">
        <f>LFAT!D94</f>
        <v>N</v>
      </c>
      <c r="L3398" s="19">
        <f>LFAT!F94</f>
        <v>0.1</v>
      </c>
      <c r="M3398" s="16" t="str">
        <f>LFAT!G94</f>
        <v>CD</v>
      </c>
      <c r="N3398" s="19">
        <f>LFAT!I94</f>
        <v>0.5</v>
      </c>
      <c r="O3398" s="18">
        <f>LFAT!J94</f>
        <v>0.05</v>
      </c>
      <c r="P3398" s="18">
        <f t="shared" si="159"/>
        <v>1.9287499999999999E-2</v>
      </c>
      <c r="Q3398" s="18">
        <f t="shared" si="160"/>
        <v>2.2439821448010697E-2</v>
      </c>
      <c r="R3398" s="18">
        <f t="shared" si="161"/>
        <v>6.3712216899487351E-3</v>
      </c>
    </row>
    <row r="3399" spans="1:18" ht="18" customHeight="1" x14ac:dyDescent="0.2">
      <c r="A3399" s="16" t="str">
        <f>'Limiting Factor Scores'!A309</f>
        <v>UGR2</v>
      </c>
      <c r="B3399" s="16" t="str">
        <f>'Limiting Factor Scores'!B309</f>
        <v>Upper Grande Ronde</v>
      </c>
      <c r="C3399" s="16" t="str">
        <f>'Limiting Factor Scores'!C309</f>
        <v>Increased Sediment Quantity</v>
      </c>
      <c r="D3399" s="18">
        <f>'Limiting Factor Scores'!D309</f>
        <v>0.19139999999999999</v>
      </c>
      <c r="E3399" s="19">
        <f>'Limiting Factor Scores'!E309</f>
        <v>1.89</v>
      </c>
      <c r="F3399" s="18">
        <f>'Limiting Factor Scores'!F309</f>
        <v>0.30025000000000002</v>
      </c>
      <c r="G3399" s="18">
        <f>'Limiting Factor Scores'!G309</f>
        <v>0.20893668317323721</v>
      </c>
      <c r="H3399" s="18">
        <f>'Limiting Factor Scores'!H309</f>
        <v>6.8739758288095518E-2</v>
      </c>
      <c r="I3399" s="17">
        <f>LFAT!A100</f>
        <v>7</v>
      </c>
      <c r="J3399" s="16" t="str">
        <f>LFAT!B100</f>
        <v>Thermal Refuge Enhancement (reconnect, expand)</v>
      </c>
      <c r="K3399" s="16" t="str">
        <f>LFAT!D100</f>
        <v>N</v>
      </c>
      <c r="L3399" s="19">
        <f>LFAT!F100</f>
        <v>0.1</v>
      </c>
      <c r="M3399" s="16" t="str">
        <f>LFAT!G100</f>
        <v>R</v>
      </c>
      <c r="N3399" s="19">
        <f>LFAT!I100</f>
        <v>0.1</v>
      </c>
      <c r="O3399" s="18">
        <f>LFAT!J100</f>
        <v>0.01</v>
      </c>
      <c r="P3399" s="18">
        <f t="shared" si="159"/>
        <v>3.0025000000000004E-3</v>
      </c>
      <c r="Q3399" s="18">
        <f t="shared" si="160"/>
        <v>2.0893668317323723E-3</v>
      </c>
      <c r="R3399" s="18">
        <f t="shared" si="161"/>
        <v>6.8739758288095516E-4</v>
      </c>
    </row>
    <row r="3400" spans="1:18" ht="18" customHeight="1" x14ac:dyDescent="0.2">
      <c r="A3400" s="16" t="str">
        <f>'Limiting Factor Scores'!A310</f>
        <v>UGR2</v>
      </c>
      <c r="B3400" s="16" t="str">
        <f>'Limiting Factor Scores'!B310</f>
        <v>Upper Grande Ronde</v>
      </c>
      <c r="C3400" s="16" t="str">
        <f>'Limiting Factor Scores'!C310</f>
        <v>Non-Native Species Interactions and Competition</v>
      </c>
      <c r="D3400" s="18">
        <f>'Limiting Factor Scores'!D310</f>
        <v>0.19139999999999999</v>
      </c>
      <c r="E3400" s="19">
        <f>'Limiting Factor Scores'!E310</f>
        <v>1.59</v>
      </c>
      <c r="F3400" s="18">
        <f>'Limiting Factor Scores'!F310</f>
        <v>0.23275000000000001</v>
      </c>
      <c r="G3400" s="18">
        <f>'Limiting Factor Scores'!G310</f>
        <v>0.17914800748090784</v>
      </c>
      <c r="H3400" s="18">
        <f>'Limiting Factor Scores'!H310</f>
        <v>6.3195016496372478E-2</v>
      </c>
      <c r="I3400" s="17">
        <f>LFAT!A106</f>
        <v>7</v>
      </c>
      <c r="J3400" s="16" t="str">
        <f>LFAT!B106</f>
        <v>Thermal Refuge Enhancement (reconnect, expand)</v>
      </c>
      <c r="K3400" s="16" t="str">
        <f>LFAT!D106</f>
        <v>N</v>
      </c>
      <c r="L3400" s="19">
        <f>LFAT!F106</f>
        <v>0.1</v>
      </c>
      <c r="M3400" s="16" t="str">
        <f>LFAT!G106</f>
        <v>R</v>
      </c>
      <c r="N3400" s="19">
        <f>LFAT!I106</f>
        <v>0.1</v>
      </c>
      <c r="O3400" s="18">
        <f>LFAT!J106</f>
        <v>0.01</v>
      </c>
      <c r="P3400" s="18">
        <f t="shared" si="159"/>
        <v>2.3275000000000001E-3</v>
      </c>
      <c r="Q3400" s="18">
        <f t="shared" si="160"/>
        <v>1.7914800748090784E-3</v>
      </c>
      <c r="R3400" s="18">
        <f t="shared" si="161"/>
        <v>6.319501649637248E-4</v>
      </c>
    </row>
    <row r="3401" spans="1:18" ht="18" customHeight="1" x14ac:dyDescent="0.2">
      <c r="A3401" s="16" t="str">
        <f>'Limiting Factor Scores'!A311</f>
        <v>UGR2</v>
      </c>
      <c r="B3401" s="16" t="str">
        <f>'Limiting Factor Scores'!B311</f>
        <v>Upper Grande Ronde</v>
      </c>
      <c r="C3401" s="16" t="str">
        <f>'Limiting Factor Scores'!C311</f>
        <v>Predation</v>
      </c>
      <c r="D3401" s="18">
        <f>'Limiting Factor Scores'!D311</f>
        <v>0.19139999999999999</v>
      </c>
      <c r="E3401" s="19">
        <f>'Limiting Factor Scores'!E311</f>
        <v>1.59</v>
      </c>
      <c r="F3401" s="18">
        <f>'Limiting Factor Scores'!F311</f>
        <v>0.23275000000000001</v>
      </c>
      <c r="G3401" s="18">
        <f>'Limiting Factor Scores'!G311</f>
        <v>0.23928828007000452</v>
      </c>
      <c r="H3401" s="18">
        <f>'Limiting Factor Scores'!H311</f>
        <v>7.3161118817119286E-2</v>
      </c>
      <c r="I3401" s="17">
        <f>LFAT!A104</f>
        <v>7</v>
      </c>
      <c r="J3401" s="16" t="str">
        <f>LFAT!B104</f>
        <v>Thermal Refuge Enhancement (reconnect, expand)</v>
      </c>
      <c r="K3401" s="16" t="str">
        <f>LFAT!D104</f>
        <v>I</v>
      </c>
      <c r="L3401" s="19">
        <f>LFAT!F104</f>
        <v>0.5</v>
      </c>
      <c r="M3401" s="16" t="str">
        <f>LFAT!G104</f>
        <v>R</v>
      </c>
      <c r="N3401" s="19">
        <f>LFAT!I104</f>
        <v>0.1</v>
      </c>
      <c r="O3401" s="18">
        <f>LFAT!J104</f>
        <v>0.05</v>
      </c>
      <c r="P3401" s="18">
        <f t="shared" si="159"/>
        <v>1.1637500000000002E-2</v>
      </c>
      <c r="Q3401" s="18">
        <f t="shared" si="160"/>
        <v>1.1964414003500227E-2</v>
      </c>
      <c r="R3401" s="18">
        <f t="shared" si="161"/>
        <v>3.6580559408559647E-3</v>
      </c>
    </row>
    <row r="3402" spans="1:18" ht="18" customHeight="1" x14ac:dyDescent="0.2">
      <c r="A3402" s="16" t="str">
        <f>'Limiting Factor Scores'!A312</f>
        <v>UGR2</v>
      </c>
      <c r="B3402" s="16" t="str">
        <f>'Limiting Factor Scores'!B312</f>
        <v>Upper Grande Ronde</v>
      </c>
      <c r="C3402" s="16" t="str">
        <f>'Limiting Factor Scores'!C312</f>
        <v>Riparian Condition</v>
      </c>
      <c r="D3402" s="18">
        <f>'Limiting Factor Scores'!D312</f>
        <v>0.19139999999999999</v>
      </c>
      <c r="E3402" s="19">
        <f>'Limiting Factor Scores'!E312</f>
        <v>2.4900000000000002</v>
      </c>
      <c r="F3402" s="18">
        <f>'Limiting Factor Scores'!F312</f>
        <v>0.43525000000000003</v>
      </c>
      <c r="G3402" s="18">
        <f>'Limiting Factor Scores'!G312</f>
        <v>0.51709751899997736</v>
      </c>
      <c r="H3402" s="18">
        <f>'Limiting Factor Scores'!H312</f>
        <v>0.16696477888249536</v>
      </c>
      <c r="I3402" s="17">
        <f>LFAT!A93</f>
        <v>7</v>
      </c>
      <c r="J3402" s="16" t="str">
        <f>LFAT!B93</f>
        <v>Thermal Refuge Enhancement (reconnect, expand)</v>
      </c>
      <c r="K3402" s="16" t="str">
        <f>LFAT!D93</f>
        <v>N</v>
      </c>
      <c r="L3402" s="19">
        <f>LFAT!F93</f>
        <v>0.1</v>
      </c>
      <c r="M3402" s="16" t="str">
        <f>LFAT!G93</f>
        <v>R</v>
      </c>
      <c r="N3402" s="19">
        <f>LFAT!I93</f>
        <v>0.1</v>
      </c>
      <c r="O3402" s="18">
        <f>LFAT!J93</f>
        <v>0.01</v>
      </c>
      <c r="P3402" s="18">
        <f t="shared" si="159"/>
        <v>4.3525000000000005E-3</v>
      </c>
      <c r="Q3402" s="18">
        <f t="shared" si="160"/>
        <v>5.1709751899997733E-3</v>
      </c>
      <c r="R3402" s="18">
        <f t="shared" si="161"/>
        <v>1.6696477888249537E-3</v>
      </c>
    </row>
    <row r="3403" spans="1:18" ht="18" customHeight="1" x14ac:dyDescent="0.2">
      <c r="A3403" s="16" t="str">
        <f>'Limiting Factor Scores'!A313</f>
        <v>UGR2</v>
      </c>
      <c r="B3403" s="16" t="str">
        <f>'Limiting Factor Scores'!B313</f>
        <v>Upper Grande Ronde</v>
      </c>
      <c r="C3403" s="16" t="str">
        <f>'Limiting Factor Scores'!C313</f>
        <v>Side Channel and Wetland Habitat</v>
      </c>
      <c r="D3403" s="18">
        <f>'Limiting Factor Scores'!D313</f>
        <v>0.19139999999999999</v>
      </c>
      <c r="E3403" s="19">
        <f>'Limiting Factor Scores'!E313</f>
        <v>2.64</v>
      </c>
      <c r="F3403" s="18">
        <f>'Limiting Factor Scores'!F313</f>
        <v>0.46899999999999997</v>
      </c>
      <c r="G3403" s="18">
        <f>'Limiting Factor Scores'!G313</f>
        <v>0.68992043984611429</v>
      </c>
      <c r="H3403" s="18">
        <f>'Limiting Factor Scores'!H313</f>
        <v>0.20109000775126959</v>
      </c>
      <c r="I3403" s="17">
        <f>LFAT!A95</f>
        <v>7</v>
      </c>
      <c r="J3403" s="16" t="str">
        <f>LFAT!B95</f>
        <v>Thermal Refuge Enhancement (reconnect, expand)</v>
      </c>
      <c r="K3403" s="16" t="str">
        <f>LFAT!D95</f>
        <v>I</v>
      </c>
      <c r="L3403" s="19">
        <f>LFAT!F95</f>
        <v>0.5</v>
      </c>
      <c r="M3403" s="16" t="str">
        <f>LFAT!G95</f>
        <v>CD</v>
      </c>
      <c r="N3403" s="19">
        <f>LFAT!I95</f>
        <v>0.5</v>
      </c>
      <c r="O3403" s="18">
        <f>LFAT!J95</f>
        <v>0.25</v>
      </c>
      <c r="P3403" s="18">
        <f t="shared" si="159"/>
        <v>0.11724999999999999</v>
      </c>
      <c r="Q3403" s="18">
        <f t="shared" si="160"/>
        <v>0.17248010996152857</v>
      </c>
      <c r="R3403" s="18">
        <f t="shared" si="161"/>
        <v>5.0272501937817397E-2</v>
      </c>
    </row>
    <row r="3404" spans="1:18" ht="18" customHeight="1" x14ac:dyDescent="0.2">
      <c r="A3404" s="16" t="str">
        <f>'Limiting Factor Scores'!A314</f>
        <v>UGR2</v>
      </c>
      <c r="B3404" s="16" t="str">
        <f>'Limiting Factor Scores'!B314</f>
        <v>Upper Grande Ronde</v>
      </c>
      <c r="C3404" s="16" t="str">
        <f>'Limiting Factor Scores'!C314</f>
        <v>Summer Water Temperature</v>
      </c>
      <c r="D3404" s="18">
        <f>'Limiting Factor Scores'!D314</f>
        <v>0.19139999999999999</v>
      </c>
      <c r="E3404" s="19">
        <f>'Limiting Factor Scores'!E314</f>
        <v>2</v>
      </c>
      <c r="F3404" s="18">
        <f>'Limiting Factor Scores'!F314</f>
        <v>0.32500000000000001</v>
      </c>
      <c r="G3404" s="18">
        <f>'Limiting Factor Scores'!G314</f>
        <v>0.41410757141968502</v>
      </c>
      <c r="H3404" s="18">
        <f>'Limiting Factor Scores'!H314</f>
        <v>0.12959078785492123</v>
      </c>
      <c r="I3404" s="17">
        <f>LFAT!A101</f>
        <v>7</v>
      </c>
      <c r="J3404" s="16" t="str">
        <f>LFAT!B101</f>
        <v>Thermal Refuge Enhancement (reconnect, expand)</v>
      </c>
      <c r="K3404" s="16" t="str">
        <f>LFAT!D101</f>
        <v>D</v>
      </c>
      <c r="L3404" s="19">
        <f>LFAT!F101</f>
        <v>1</v>
      </c>
      <c r="M3404" s="16" t="str">
        <f>LFAT!G101</f>
        <v>C</v>
      </c>
      <c r="N3404" s="19">
        <f>LFAT!I101</f>
        <v>1</v>
      </c>
      <c r="O3404" s="18">
        <f>LFAT!J101</f>
        <v>1</v>
      </c>
      <c r="P3404" s="18">
        <f t="shared" si="159"/>
        <v>0.32500000000000001</v>
      </c>
      <c r="Q3404" s="18">
        <f t="shared" si="160"/>
        <v>0.41410757141968502</v>
      </c>
      <c r="R3404" s="18">
        <f t="shared" si="161"/>
        <v>0.12959078785492123</v>
      </c>
    </row>
    <row r="3405" spans="1:18" ht="18" customHeight="1" x14ac:dyDescent="0.2">
      <c r="A3405" s="16" t="str">
        <f>'Limiting Factor Scores'!A315</f>
        <v>UGR2</v>
      </c>
      <c r="B3405" s="16" t="str">
        <f>'Limiting Factor Scores'!B315</f>
        <v>Upper Grande Ronde</v>
      </c>
      <c r="C3405" s="16" t="str">
        <f>'Limiting Factor Scores'!C315</f>
        <v>Water Quality</v>
      </c>
      <c r="D3405" s="18">
        <f>'Limiting Factor Scores'!D315</f>
        <v>0.19139999999999999</v>
      </c>
      <c r="E3405" s="19">
        <f>'Limiting Factor Scores'!E315</f>
        <v>2.62</v>
      </c>
      <c r="F3405" s="18">
        <f>'Limiting Factor Scores'!F315</f>
        <v>0.46450000000000002</v>
      </c>
      <c r="G3405" s="18">
        <f>'Limiting Factor Scores'!G315</f>
        <v>0.51755585371113688</v>
      </c>
      <c r="H3405" s="18">
        <f>'Limiting Factor Scores'!H315</f>
        <v>0.14366461446067391</v>
      </c>
      <c r="I3405" s="17">
        <f>LFAT!A103</f>
        <v>7</v>
      </c>
      <c r="J3405" s="16" t="str">
        <f>LFAT!B103</f>
        <v>Thermal Refuge Enhancement (reconnect, expand)</v>
      </c>
      <c r="K3405" s="16" t="str">
        <f>LFAT!D103</f>
        <v>N</v>
      </c>
      <c r="L3405" s="19">
        <f>LFAT!F103</f>
        <v>0.1</v>
      </c>
      <c r="M3405" s="16" t="str">
        <f>LFAT!G103</f>
        <v>R</v>
      </c>
      <c r="N3405" s="19">
        <f>LFAT!I103</f>
        <v>0.1</v>
      </c>
      <c r="O3405" s="18">
        <f>LFAT!J103</f>
        <v>0.01</v>
      </c>
      <c r="P3405" s="18">
        <f t="shared" si="159"/>
        <v>4.6450000000000007E-3</v>
      </c>
      <c r="Q3405" s="18">
        <f t="shared" si="160"/>
        <v>5.1755585371113686E-3</v>
      </c>
      <c r="R3405" s="18">
        <f t="shared" si="161"/>
        <v>1.4366461446067391E-3</v>
      </c>
    </row>
    <row r="3406" spans="1:18" ht="18" customHeight="1" x14ac:dyDescent="0.2">
      <c r="A3406" s="16" t="str">
        <f>'Limiting Factor Scores'!A316</f>
        <v>UGR2</v>
      </c>
      <c r="B3406" s="16" t="str">
        <f>'Limiting Factor Scores'!B316</f>
        <v>Upper Grande Ronde</v>
      </c>
      <c r="C3406" s="16" t="str">
        <f>'Limiting Factor Scores'!C316</f>
        <v>Winter Water Temperature</v>
      </c>
      <c r="D3406" s="18">
        <f>'Limiting Factor Scores'!D316</f>
        <v>0.19139999999999999</v>
      </c>
      <c r="E3406" s="19">
        <f>'Limiting Factor Scores'!E316</f>
        <v>2.29</v>
      </c>
      <c r="F3406" s="18">
        <f>'Limiting Factor Scores'!F316</f>
        <v>0.39024999999999999</v>
      </c>
      <c r="G3406" s="18">
        <f>'Limiting Factor Scores'!G316</f>
        <v>0.35799695251067049</v>
      </c>
      <c r="H3406" s="18">
        <f>'Limiting Factor Scores'!H316</f>
        <v>9.7507485912057712E-2</v>
      </c>
      <c r="I3406" s="17">
        <f>LFAT!A102</f>
        <v>7</v>
      </c>
      <c r="J3406" s="16" t="str">
        <f>LFAT!B102</f>
        <v>Thermal Refuge Enhancement (reconnect, expand)</v>
      </c>
      <c r="K3406" s="16" t="str">
        <f>LFAT!D102</f>
        <v>D</v>
      </c>
      <c r="L3406" s="19">
        <f>LFAT!F102</f>
        <v>1</v>
      </c>
      <c r="M3406" s="16" t="str">
        <f>LFAT!G102</f>
        <v>C</v>
      </c>
      <c r="N3406" s="19">
        <f>LFAT!I102</f>
        <v>1</v>
      </c>
      <c r="O3406" s="18">
        <f>LFAT!J102</f>
        <v>1</v>
      </c>
      <c r="P3406" s="18">
        <f t="shared" si="159"/>
        <v>0.39024999999999999</v>
      </c>
      <c r="Q3406" s="18">
        <f t="shared" si="160"/>
        <v>0.35799695251067049</v>
      </c>
      <c r="R3406" s="18">
        <f t="shared" si="161"/>
        <v>9.7507485912057712E-2</v>
      </c>
    </row>
    <row r="3407" spans="1:18" ht="18" customHeight="1" x14ac:dyDescent="0.2">
      <c r="A3407" s="16" t="str">
        <f>'Limiting Factor Scores'!A302</f>
        <v>UGR2</v>
      </c>
      <c r="B3407" s="16" t="str">
        <f>'Limiting Factor Scores'!B302</f>
        <v>Upper Grande Ronde</v>
      </c>
      <c r="C3407" s="16" t="str">
        <f>'Limiting Factor Scores'!C302</f>
        <v>Altered Flow Timing</v>
      </c>
      <c r="D3407" s="18">
        <f>'Limiting Factor Scores'!D302</f>
        <v>0.19139999999999999</v>
      </c>
      <c r="E3407" s="19">
        <f>'Limiting Factor Scores'!E302</f>
        <v>3.42</v>
      </c>
      <c r="F3407" s="18">
        <f>'Limiting Factor Scores'!F302</f>
        <v>0.64449999999999996</v>
      </c>
      <c r="G3407" s="18">
        <f>'Limiting Factor Scores'!G302</f>
        <v>0.64674470144619378</v>
      </c>
      <c r="H3407" s="18">
        <f>'Limiting Factor Scores'!H302</f>
        <v>0.17998711196761094</v>
      </c>
      <c r="I3407" s="17">
        <f>LFAT!A113</f>
        <v>8</v>
      </c>
      <c r="J3407" s="16" t="str">
        <f>LFAT!B113</f>
        <v>Water Quality Improvement (not including temperature)</v>
      </c>
      <c r="K3407" s="16" t="str">
        <f>LFAT!D113</f>
        <v>N</v>
      </c>
      <c r="L3407" s="19">
        <f>LFAT!F113</f>
        <v>0.1</v>
      </c>
      <c r="M3407" s="16" t="str">
        <f>LFAT!G113</f>
        <v>R</v>
      </c>
      <c r="N3407" s="19">
        <f>LFAT!I113</f>
        <v>0.1</v>
      </c>
      <c r="O3407" s="18">
        <f>LFAT!J113</f>
        <v>0.01</v>
      </c>
      <c r="P3407" s="18">
        <f t="shared" si="159"/>
        <v>6.4449999999999993E-3</v>
      </c>
      <c r="Q3407" s="18">
        <f t="shared" si="160"/>
        <v>6.467447014461938E-3</v>
      </c>
      <c r="R3407" s="18">
        <f t="shared" si="161"/>
        <v>1.7998711196761095E-3</v>
      </c>
    </row>
    <row r="3408" spans="1:18" ht="18" customHeight="1" x14ac:dyDescent="0.2">
      <c r="A3408" s="16" t="str">
        <f>'Limiting Factor Scores'!A303</f>
        <v>UGR2</v>
      </c>
      <c r="B3408" s="16" t="str">
        <f>'Limiting Factor Scores'!B303</f>
        <v>Upper Grande Ronde</v>
      </c>
      <c r="C3408" s="16" t="str">
        <f>'Limiting Factor Scores'!C303</f>
        <v>Altered Primary Productivity</v>
      </c>
      <c r="D3408" s="18">
        <f>'Limiting Factor Scores'!D303</f>
        <v>0.19139999999999999</v>
      </c>
      <c r="E3408" s="19">
        <f>'Limiting Factor Scores'!E303</f>
        <v>1.59</v>
      </c>
      <c r="F3408" s="18">
        <f>'Limiting Factor Scores'!F303</f>
        <v>0.23275000000000001</v>
      </c>
      <c r="G3408" s="18">
        <f>'Limiting Factor Scores'!G303</f>
        <v>0.16196507246817973</v>
      </c>
      <c r="H3408" s="18">
        <f>'Limiting Factor Scores'!H303</f>
        <v>4.6384378414562957E-2</v>
      </c>
      <c r="I3408" s="17">
        <f>LFAT!A120</f>
        <v>8</v>
      </c>
      <c r="J3408" s="16" t="str">
        <f>LFAT!B120</f>
        <v>Water Quality Improvement (not including temperature)</v>
      </c>
      <c r="K3408" s="16" t="str">
        <f>LFAT!D120</f>
        <v>N</v>
      </c>
      <c r="L3408" s="19">
        <f>LFAT!F120</f>
        <v>0.1</v>
      </c>
      <c r="M3408" s="16" t="str">
        <f>LFAT!G120</f>
        <v>R</v>
      </c>
      <c r="N3408" s="19">
        <f>LFAT!I120</f>
        <v>0.1</v>
      </c>
      <c r="O3408" s="18">
        <f>LFAT!J120</f>
        <v>0.01</v>
      </c>
      <c r="P3408" s="18">
        <f t="shared" si="159"/>
        <v>2.3275000000000001E-3</v>
      </c>
      <c r="Q3408" s="18">
        <f t="shared" si="160"/>
        <v>1.6196507246817975E-3</v>
      </c>
      <c r="R3408" s="18">
        <f t="shared" si="161"/>
        <v>4.6384378414562958E-4</v>
      </c>
    </row>
    <row r="3409" spans="1:18" ht="18" customHeight="1" x14ac:dyDescent="0.2">
      <c r="A3409" s="16" t="str">
        <f>'Limiting Factor Scores'!A304</f>
        <v>UGR2</v>
      </c>
      <c r="B3409" s="16" t="str">
        <f>'Limiting Factor Scores'!B304</f>
        <v>Upper Grande Ronde</v>
      </c>
      <c r="C3409" s="16" t="str">
        <f>'Limiting Factor Scores'!C304</f>
        <v>Anthropogenic Barriers</v>
      </c>
      <c r="D3409" s="18">
        <f>'Limiting Factor Scores'!D304</f>
        <v>0.19139999999999999</v>
      </c>
      <c r="E3409" s="19">
        <f>'Limiting Factor Scores'!E304</f>
        <v>2.29</v>
      </c>
      <c r="F3409" s="18">
        <f>'Limiting Factor Scores'!F304</f>
        <v>0.39024999999999999</v>
      </c>
      <c r="G3409" s="18">
        <f>'Limiting Factor Scores'!G304</f>
        <v>0.39641093241463554</v>
      </c>
      <c r="H3409" s="18">
        <f>'Limiting Factor Scores'!H304</f>
        <v>0.12554969126286647</v>
      </c>
      <c r="I3409" s="17">
        <f>LFAT!A107</f>
        <v>8</v>
      </c>
      <c r="J3409" s="16" t="str">
        <f>LFAT!B107</f>
        <v>Water Quality Improvement (not including temperature)</v>
      </c>
      <c r="K3409" s="16" t="str">
        <f>LFAT!D107</f>
        <v>N</v>
      </c>
      <c r="L3409" s="19">
        <f>LFAT!F107</f>
        <v>0.1</v>
      </c>
      <c r="M3409" s="16" t="str">
        <f>LFAT!G107</f>
        <v>R</v>
      </c>
      <c r="N3409" s="19">
        <f>LFAT!I107</f>
        <v>0.1</v>
      </c>
      <c r="O3409" s="18">
        <f>LFAT!J107</f>
        <v>0.01</v>
      </c>
      <c r="P3409" s="18">
        <f t="shared" si="159"/>
        <v>3.9025000000000002E-3</v>
      </c>
      <c r="Q3409" s="18">
        <f t="shared" si="160"/>
        <v>3.9641093241463551E-3</v>
      </c>
      <c r="R3409" s="18">
        <f t="shared" si="161"/>
        <v>1.2554969126286647E-3</v>
      </c>
    </row>
    <row r="3410" spans="1:18" ht="18" customHeight="1" x14ac:dyDescent="0.2">
      <c r="A3410" s="16" t="str">
        <f>'Limiting Factor Scores'!A305</f>
        <v>UGR2</v>
      </c>
      <c r="B3410" s="16" t="str">
        <f>'Limiting Factor Scores'!B305</f>
        <v>Upper Grande Ronde</v>
      </c>
      <c r="C3410" s="16" t="str">
        <f>'Limiting Factor Scores'!C305</f>
        <v>Channel and Habitat Structure</v>
      </c>
      <c r="D3410" s="18">
        <f>'Limiting Factor Scores'!D305</f>
        <v>0.19139999999999999</v>
      </c>
      <c r="E3410" s="19">
        <f>'Limiting Factor Scores'!E305</f>
        <v>3.1</v>
      </c>
      <c r="F3410" s="18">
        <f>'Limiting Factor Scores'!F305</f>
        <v>0.57250000000000001</v>
      </c>
      <c r="G3410" s="18">
        <f>'Limiting Factor Scores'!G305</f>
        <v>0.95488092843054462</v>
      </c>
      <c r="H3410" s="18">
        <f>'Limiting Factor Scores'!H305</f>
        <v>0.28907063383243353</v>
      </c>
      <c r="I3410" s="17">
        <f>LFAT!A111</f>
        <v>8</v>
      </c>
      <c r="J3410" s="16" t="str">
        <f>LFAT!B111</f>
        <v>Water Quality Improvement (not including temperature)</v>
      </c>
      <c r="K3410" s="16" t="str">
        <f>LFAT!D111</f>
        <v>N</v>
      </c>
      <c r="L3410" s="19">
        <f>LFAT!F111</f>
        <v>0.1</v>
      </c>
      <c r="M3410" s="16" t="str">
        <f>LFAT!G111</f>
        <v>R</v>
      </c>
      <c r="N3410" s="19">
        <f>LFAT!I111</f>
        <v>0.1</v>
      </c>
      <c r="O3410" s="18">
        <f>LFAT!J111</f>
        <v>0.01</v>
      </c>
      <c r="P3410" s="18">
        <f t="shared" si="159"/>
        <v>5.7250000000000001E-3</v>
      </c>
      <c r="Q3410" s="18">
        <f t="shared" si="160"/>
        <v>9.5488092843054456E-3</v>
      </c>
      <c r="R3410" s="18">
        <f t="shared" si="161"/>
        <v>2.8907063383243354E-3</v>
      </c>
    </row>
    <row r="3411" spans="1:18" ht="18" customHeight="1" x14ac:dyDescent="0.2">
      <c r="A3411" s="16" t="str">
        <f>'Limiting Factor Scores'!A306</f>
        <v>UGR2</v>
      </c>
      <c r="B3411" s="16" t="str">
        <f>'Limiting Factor Scores'!B306</f>
        <v>Upper Grande Ronde</v>
      </c>
      <c r="C3411" s="16" t="str">
        <f>'Limiting Factor Scores'!C306</f>
        <v>Decreased Sediment Quantity</v>
      </c>
      <c r="D3411" s="18">
        <f>'Limiting Factor Scores'!D306</f>
        <v>0.19139999999999999</v>
      </c>
      <c r="E3411" s="19">
        <f>'Limiting Factor Scores'!E306</f>
        <v>1.64</v>
      </c>
      <c r="F3411" s="18">
        <f>'Limiting Factor Scores'!F306</f>
        <v>0.24399999999999999</v>
      </c>
      <c r="G3411" s="18">
        <f>'Limiting Factor Scores'!G306</f>
        <v>0.2418475714485864</v>
      </c>
      <c r="H3411" s="18">
        <f>'Limiting Factor Scores'!H306</f>
        <v>7.2043889669618846E-2</v>
      </c>
      <c r="I3411" s="17">
        <f>LFAT!A114</f>
        <v>8</v>
      </c>
      <c r="J3411" s="16" t="str">
        <f>LFAT!B114</f>
        <v>Water Quality Improvement (not including temperature)</v>
      </c>
      <c r="K3411" s="16" t="str">
        <f>LFAT!D114</f>
        <v>N</v>
      </c>
      <c r="L3411" s="19">
        <f>LFAT!F114</f>
        <v>0.1</v>
      </c>
      <c r="M3411" s="16" t="str">
        <f>LFAT!G114</f>
        <v>R</v>
      </c>
      <c r="N3411" s="19">
        <f>LFAT!I114</f>
        <v>0.1</v>
      </c>
      <c r="O3411" s="18">
        <f>LFAT!J114</f>
        <v>0.01</v>
      </c>
      <c r="P3411" s="18">
        <f t="shared" si="159"/>
        <v>2.4399999999999999E-3</v>
      </c>
      <c r="Q3411" s="18">
        <f t="shared" si="160"/>
        <v>2.4184757144858639E-3</v>
      </c>
      <c r="R3411" s="18">
        <f t="shared" si="161"/>
        <v>7.2043889669618844E-4</v>
      </c>
    </row>
    <row r="3412" spans="1:18" ht="18" customHeight="1" x14ac:dyDescent="0.2">
      <c r="A3412" s="16" t="str">
        <f>'Limiting Factor Scores'!A307</f>
        <v>UGR2</v>
      </c>
      <c r="B3412" s="16" t="str">
        <f>'Limiting Factor Scores'!B307</f>
        <v>Upper Grande Ronde</v>
      </c>
      <c r="C3412" s="16" t="str">
        <f>'Limiting Factor Scores'!C307</f>
        <v>Decreased Water Quantity</v>
      </c>
      <c r="D3412" s="18">
        <f>'Limiting Factor Scores'!D307</f>
        <v>0.19139999999999999</v>
      </c>
      <c r="E3412" s="19">
        <f>'Limiting Factor Scores'!E307</f>
        <v>2.29</v>
      </c>
      <c r="F3412" s="18">
        <f>'Limiting Factor Scores'!F307</f>
        <v>0.39024999999999999</v>
      </c>
      <c r="G3412" s="18">
        <f>'Limiting Factor Scores'!G307</f>
        <v>0.55967034758536438</v>
      </c>
      <c r="H3412" s="18">
        <f>'Limiting Factor Scores'!H307</f>
        <v>0.16175486747454226</v>
      </c>
      <c r="I3412" s="17">
        <f>LFAT!A112</f>
        <v>8</v>
      </c>
      <c r="J3412" s="16" t="str">
        <f>LFAT!B112</f>
        <v>Water Quality Improvement (not including temperature)</v>
      </c>
      <c r="K3412" s="16" t="str">
        <f>LFAT!D112</f>
        <v>N</v>
      </c>
      <c r="L3412" s="19">
        <f>LFAT!F112</f>
        <v>0.1</v>
      </c>
      <c r="M3412" s="16" t="str">
        <f>LFAT!G112</f>
        <v>R</v>
      </c>
      <c r="N3412" s="19">
        <f>LFAT!I112</f>
        <v>0.1</v>
      </c>
      <c r="O3412" s="18">
        <f>LFAT!J112</f>
        <v>0.01</v>
      </c>
      <c r="P3412" s="18">
        <f t="shared" si="159"/>
        <v>3.9025000000000002E-3</v>
      </c>
      <c r="Q3412" s="18">
        <f t="shared" si="160"/>
        <v>5.5967034758536436E-3</v>
      </c>
      <c r="R3412" s="18">
        <f t="shared" si="161"/>
        <v>1.6175486747454226E-3</v>
      </c>
    </row>
    <row r="3413" spans="1:18" ht="18" customHeight="1" x14ac:dyDescent="0.2">
      <c r="A3413" s="16" t="str">
        <f>'Limiting Factor Scores'!A308</f>
        <v>UGR2</v>
      </c>
      <c r="B3413" s="16" t="str">
        <f>'Limiting Factor Scores'!B308</f>
        <v>Upper Grande Ronde</v>
      </c>
      <c r="C3413" s="16" t="str">
        <f>'Limiting Factor Scores'!C308</f>
        <v>Floodplain Condition</v>
      </c>
      <c r="D3413" s="18">
        <f>'Limiting Factor Scores'!D308</f>
        <v>0.19139999999999999</v>
      </c>
      <c r="E3413" s="19">
        <f>'Limiting Factor Scores'!E308</f>
        <v>2.27</v>
      </c>
      <c r="F3413" s="18">
        <f>'Limiting Factor Scores'!F308</f>
        <v>0.38574999999999998</v>
      </c>
      <c r="G3413" s="18">
        <f>'Limiting Factor Scores'!G308</f>
        <v>0.44879642896021393</v>
      </c>
      <c r="H3413" s="18">
        <f>'Limiting Factor Scores'!H308</f>
        <v>0.1274244337989747</v>
      </c>
      <c r="I3413" s="17">
        <f>LFAT!A109</f>
        <v>8</v>
      </c>
      <c r="J3413" s="16" t="str">
        <f>LFAT!B109</f>
        <v>Water Quality Improvement (not including temperature)</v>
      </c>
      <c r="K3413" s="16" t="str">
        <f>LFAT!D109</f>
        <v>I</v>
      </c>
      <c r="L3413" s="19">
        <f>LFAT!F109</f>
        <v>0.5</v>
      </c>
      <c r="M3413" s="16" t="str">
        <f>LFAT!G109</f>
        <v>CD</v>
      </c>
      <c r="N3413" s="19">
        <f>LFAT!I109</f>
        <v>0.5</v>
      </c>
      <c r="O3413" s="18">
        <f>LFAT!J109</f>
        <v>0.25</v>
      </c>
      <c r="P3413" s="18">
        <f t="shared" si="159"/>
        <v>9.6437499999999995E-2</v>
      </c>
      <c r="Q3413" s="18">
        <f t="shared" si="160"/>
        <v>0.11219910724005348</v>
      </c>
      <c r="R3413" s="18">
        <f t="shared" si="161"/>
        <v>3.1856108449743674E-2</v>
      </c>
    </row>
    <row r="3414" spans="1:18" ht="18" customHeight="1" x14ac:dyDescent="0.2">
      <c r="A3414" s="16" t="str">
        <f>'Limiting Factor Scores'!A309</f>
        <v>UGR2</v>
      </c>
      <c r="B3414" s="16" t="str">
        <f>'Limiting Factor Scores'!B309</f>
        <v>Upper Grande Ronde</v>
      </c>
      <c r="C3414" s="16" t="str">
        <f>'Limiting Factor Scores'!C309</f>
        <v>Increased Sediment Quantity</v>
      </c>
      <c r="D3414" s="18">
        <f>'Limiting Factor Scores'!D309</f>
        <v>0.19139999999999999</v>
      </c>
      <c r="E3414" s="19">
        <f>'Limiting Factor Scores'!E309</f>
        <v>1.89</v>
      </c>
      <c r="F3414" s="18">
        <f>'Limiting Factor Scores'!F309</f>
        <v>0.30025000000000002</v>
      </c>
      <c r="G3414" s="18">
        <f>'Limiting Factor Scores'!G309</f>
        <v>0.20893668317323721</v>
      </c>
      <c r="H3414" s="18">
        <f>'Limiting Factor Scores'!H309</f>
        <v>6.8739758288095518E-2</v>
      </c>
      <c r="I3414" s="17">
        <f>LFAT!A115</f>
        <v>8</v>
      </c>
      <c r="J3414" s="16" t="str">
        <f>LFAT!B115</f>
        <v>Water Quality Improvement (not including temperature)</v>
      </c>
      <c r="K3414" s="16" t="str">
        <f>LFAT!D115</f>
        <v>I</v>
      </c>
      <c r="L3414" s="19">
        <f>LFAT!F115</f>
        <v>0.5</v>
      </c>
      <c r="M3414" s="16" t="str">
        <f>LFAT!G115</f>
        <v>CD</v>
      </c>
      <c r="N3414" s="19">
        <f>LFAT!I115</f>
        <v>0.5</v>
      </c>
      <c r="O3414" s="18">
        <f>LFAT!J115</f>
        <v>0.25</v>
      </c>
      <c r="P3414" s="18">
        <f t="shared" si="159"/>
        <v>7.5062500000000004E-2</v>
      </c>
      <c r="Q3414" s="18">
        <f t="shared" si="160"/>
        <v>5.2234170793309304E-2</v>
      </c>
      <c r="R3414" s="18">
        <f t="shared" si="161"/>
        <v>1.7184939572023879E-2</v>
      </c>
    </row>
    <row r="3415" spans="1:18" ht="18" customHeight="1" x14ac:dyDescent="0.2">
      <c r="A3415" s="16" t="str">
        <f>'Limiting Factor Scores'!A310</f>
        <v>UGR2</v>
      </c>
      <c r="B3415" s="16" t="str">
        <f>'Limiting Factor Scores'!B310</f>
        <v>Upper Grande Ronde</v>
      </c>
      <c r="C3415" s="16" t="str">
        <f>'Limiting Factor Scores'!C310</f>
        <v>Non-Native Species Interactions and Competition</v>
      </c>
      <c r="D3415" s="18">
        <f>'Limiting Factor Scores'!D310</f>
        <v>0.19139999999999999</v>
      </c>
      <c r="E3415" s="19">
        <f>'Limiting Factor Scores'!E310</f>
        <v>1.59</v>
      </c>
      <c r="F3415" s="18">
        <f>'Limiting Factor Scores'!F310</f>
        <v>0.23275000000000001</v>
      </c>
      <c r="G3415" s="18">
        <f>'Limiting Factor Scores'!G310</f>
        <v>0.17914800748090784</v>
      </c>
      <c r="H3415" s="18">
        <f>'Limiting Factor Scores'!H310</f>
        <v>6.3195016496372478E-2</v>
      </c>
      <c r="I3415" s="17">
        <f>LFAT!A121</f>
        <v>8</v>
      </c>
      <c r="J3415" s="16" t="str">
        <f>LFAT!B121</f>
        <v>Water Quality Improvement (not including temperature)</v>
      </c>
      <c r="K3415" s="16" t="str">
        <f>LFAT!D121</f>
        <v>N</v>
      </c>
      <c r="L3415" s="19">
        <f>LFAT!F121</f>
        <v>0.1</v>
      </c>
      <c r="M3415" s="16" t="str">
        <f>LFAT!G121</f>
        <v>R</v>
      </c>
      <c r="N3415" s="19">
        <f>LFAT!I121</f>
        <v>0.1</v>
      </c>
      <c r="O3415" s="18">
        <f>LFAT!J121</f>
        <v>0.01</v>
      </c>
      <c r="P3415" s="18">
        <f t="shared" si="159"/>
        <v>2.3275000000000001E-3</v>
      </c>
      <c r="Q3415" s="18">
        <f t="shared" si="160"/>
        <v>1.7914800748090784E-3</v>
      </c>
      <c r="R3415" s="18">
        <f t="shared" si="161"/>
        <v>6.319501649637248E-4</v>
      </c>
    </row>
    <row r="3416" spans="1:18" ht="18" customHeight="1" x14ac:dyDescent="0.2">
      <c r="A3416" s="16" t="str">
        <f>'Limiting Factor Scores'!A311</f>
        <v>UGR2</v>
      </c>
      <c r="B3416" s="16" t="str">
        <f>'Limiting Factor Scores'!B311</f>
        <v>Upper Grande Ronde</v>
      </c>
      <c r="C3416" s="16" t="str">
        <f>'Limiting Factor Scores'!C311</f>
        <v>Predation</v>
      </c>
      <c r="D3416" s="18">
        <f>'Limiting Factor Scores'!D311</f>
        <v>0.19139999999999999</v>
      </c>
      <c r="E3416" s="19">
        <f>'Limiting Factor Scores'!E311</f>
        <v>1.59</v>
      </c>
      <c r="F3416" s="18">
        <f>'Limiting Factor Scores'!F311</f>
        <v>0.23275000000000001</v>
      </c>
      <c r="G3416" s="18">
        <f>'Limiting Factor Scores'!G311</f>
        <v>0.23928828007000452</v>
      </c>
      <c r="H3416" s="18">
        <f>'Limiting Factor Scores'!H311</f>
        <v>7.3161118817119286E-2</v>
      </c>
      <c r="I3416" s="17">
        <f>LFAT!A119</f>
        <v>8</v>
      </c>
      <c r="J3416" s="16" t="str">
        <f>LFAT!B119</f>
        <v>Water Quality Improvement (not including temperature)</v>
      </c>
      <c r="K3416" s="16" t="str">
        <f>LFAT!D119</f>
        <v>N</v>
      </c>
      <c r="L3416" s="19">
        <f>LFAT!F119</f>
        <v>0.1</v>
      </c>
      <c r="M3416" s="16" t="str">
        <f>LFAT!G119</f>
        <v>R</v>
      </c>
      <c r="N3416" s="19">
        <f>LFAT!I119</f>
        <v>0.1</v>
      </c>
      <c r="O3416" s="18">
        <f>LFAT!J119</f>
        <v>0.01</v>
      </c>
      <c r="P3416" s="18">
        <f t="shared" si="159"/>
        <v>2.3275000000000001E-3</v>
      </c>
      <c r="Q3416" s="18">
        <f t="shared" si="160"/>
        <v>2.3928828007000452E-3</v>
      </c>
      <c r="R3416" s="18">
        <f t="shared" si="161"/>
        <v>7.3161118817119289E-4</v>
      </c>
    </row>
    <row r="3417" spans="1:18" ht="18" customHeight="1" x14ac:dyDescent="0.2">
      <c r="A3417" s="16" t="str">
        <f>'Limiting Factor Scores'!A312</f>
        <v>UGR2</v>
      </c>
      <c r="B3417" s="16" t="str">
        <f>'Limiting Factor Scores'!B312</f>
        <v>Upper Grande Ronde</v>
      </c>
      <c r="C3417" s="16" t="str">
        <f>'Limiting Factor Scores'!C312</f>
        <v>Riparian Condition</v>
      </c>
      <c r="D3417" s="18">
        <f>'Limiting Factor Scores'!D312</f>
        <v>0.19139999999999999</v>
      </c>
      <c r="E3417" s="19">
        <f>'Limiting Factor Scores'!E312</f>
        <v>2.4900000000000002</v>
      </c>
      <c r="F3417" s="18">
        <f>'Limiting Factor Scores'!F312</f>
        <v>0.43525000000000003</v>
      </c>
      <c r="G3417" s="18">
        <f>'Limiting Factor Scores'!G312</f>
        <v>0.51709751899997736</v>
      </c>
      <c r="H3417" s="18">
        <f>'Limiting Factor Scores'!H312</f>
        <v>0.16696477888249536</v>
      </c>
      <c r="I3417" s="17">
        <f>LFAT!A108</f>
        <v>8</v>
      </c>
      <c r="J3417" s="16" t="str">
        <f>LFAT!B108</f>
        <v>Water Quality Improvement (not including temperature)</v>
      </c>
      <c r="K3417" s="16" t="str">
        <f>LFAT!D108</f>
        <v>I</v>
      </c>
      <c r="L3417" s="19">
        <f>LFAT!F108</f>
        <v>0.5</v>
      </c>
      <c r="M3417" s="16" t="str">
        <f>LFAT!G108</f>
        <v>CD</v>
      </c>
      <c r="N3417" s="19">
        <f>LFAT!I108</f>
        <v>0.5</v>
      </c>
      <c r="O3417" s="18">
        <f>LFAT!J108</f>
        <v>0.25</v>
      </c>
      <c r="P3417" s="18">
        <f t="shared" si="159"/>
        <v>0.10881250000000001</v>
      </c>
      <c r="Q3417" s="18">
        <f t="shared" si="160"/>
        <v>0.12927437974999434</v>
      </c>
      <c r="R3417" s="18">
        <f t="shared" si="161"/>
        <v>4.1741194720623841E-2</v>
      </c>
    </row>
    <row r="3418" spans="1:18" ht="18" customHeight="1" x14ac:dyDescent="0.2">
      <c r="A3418" s="16" t="str">
        <f>'Limiting Factor Scores'!A313</f>
        <v>UGR2</v>
      </c>
      <c r="B3418" s="16" t="str">
        <f>'Limiting Factor Scores'!B313</f>
        <v>Upper Grande Ronde</v>
      </c>
      <c r="C3418" s="16" t="str">
        <f>'Limiting Factor Scores'!C313</f>
        <v>Side Channel and Wetland Habitat</v>
      </c>
      <c r="D3418" s="18">
        <f>'Limiting Factor Scores'!D313</f>
        <v>0.19139999999999999</v>
      </c>
      <c r="E3418" s="19">
        <f>'Limiting Factor Scores'!E313</f>
        <v>2.64</v>
      </c>
      <c r="F3418" s="18">
        <f>'Limiting Factor Scores'!F313</f>
        <v>0.46899999999999997</v>
      </c>
      <c r="G3418" s="18">
        <f>'Limiting Factor Scores'!G313</f>
        <v>0.68992043984611429</v>
      </c>
      <c r="H3418" s="18">
        <f>'Limiting Factor Scores'!H313</f>
        <v>0.20109000775126959</v>
      </c>
      <c r="I3418" s="17">
        <f>LFAT!A110</f>
        <v>8</v>
      </c>
      <c r="J3418" s="16" t="str">
        <f>LFAT!B110</f>
        <v>Water Quality Improvement (not including temperature)</v>
      </c>
      <c r="K3418" s="16" t="str">
        <f>LFAT!D110</f>
        <v>N</v>
      </c>
      <c r="L3418" s="19">
        <f>LFAT!F110</f>
        <v>0.1</v>
      </c>
      <c r="M3418" s="16" t="str">
        <f>LFAT!G110</f>
        <v>R</v>
      </c>
      <c r="N3418" s="19">
        <f>LFAT!I110</f>
        <v>0.1</v>
      </c>
      <c r="O3418" s="18">
        <f>LFAT!J110</f>
        <v>0.01</v>
      </c>
      <c r="P3418" s="18">
        <f t="shared" si="159"/>
        <v>4.6899999999999997E-3</v>
      </c>
      <c r="Q3418" s="18">
        <f t="shared" si="160"/>
        <v>6.8992043984611433E-3</v>
      </c>
      <c r="R3418" s="18">
        <f t="shared" si="161"/>
        <v>2.0109000775126958E-3</v>
      </c>
    </row>
    <row r="3419" spans="1:18" ht="18" customHeight="1" x14ac:dyDescent="0.2">
      <c r="A3419" s="16" t="str">
        <f>'Limiting Factor Scores'!A314</f>
        <v>UGR2</v>
      </c>
      <c r="B3419" s="16" t="str">
        <f>'Limiting Factor Scores'!B314</f>
        <v>Upper Grande Ronde</v>
      </c>
      <c r="C3419" s="16" t="str">
        <f>'Limiting Factor Scores'!C314</f>
        <v>Summer Water Temperature</v>
      </c>
      <c r="D3419" s="18">
        <f>'Limiting Factor Scores'!D314</f>
        <v>0.19139999999999999</v>
      </c>
      <c r="E3419" s="19">
        <f>'Limiting Factor Scores'!E314</f>
        <v>2</v>
      </c>
      <c r="F3419" s="18">
        <f>'Limiting Factor Scores'!F314</f>
        <v>0.32500000000000001</v>
      </c>
      <c r="G3419" s="18">
        <f>'Limiting Factor Scores'!G314</f>
        <v>0.41410757141968502</v>
      </c>
      <c r="H3419" s="18">
        <f>'Limiting Factor Scores'!H314</f>
        <v>0.12959078785492123</v>
      </c>
      <c r="I3419" s="17">
        <f>LFAT!A116</f>
        <v>8</v>
      </c>
      <c r="J3419" s="16" t="str">
        <f>LFAT!B116</f>
        <v>Water Quality Improvement (not including temperature)</v>
      </c>
      <c r="K3419" s="16" t="str">
        <f>LFAT!D116</f>
        <v>N</v>
      </c>
      <c r="L3419" s="19">
        <f>LFAT!F116</f>
        <v>0.1</v>
      </c>
      <c r="M3419" s="16" t="str">
        <f>LFAT!G116</f>
        <v>R</v>
      </c>
      <c r="N3419" s="19">
        <f>LFAT!I116</f>
        <v>0.1</v>
      </c>
      <c r="O3419" s="18">
        <f>LFAT!J116</f>
        <v>0.01</v>
      </c>
      <c r="P3419" s="18">
        <f t="shared" si="159"/>
        <v>3.2500000000000003E-3</v>
      </c>
      <c r="Q3419" s="18">
        <f t="shared" si="160"/>
        <v>4.1410757141968502E-3</v>
      </c>
      <c r="R3419" s="18">
        <f t="shared" si="161"/>
        <v>1.2959078785492123E-3</v>
      </c>
    </row>
    <row r="3420" spans="1:18" ht="18" customHeight="1" x14ac:dyDescent="0.2">
      <c r="A3420" s="16" t="str">
        <f>'Limiting Factor Scores'!A315</f>
        <v>UGR2</v>
      </c>
      <c r="B3420" s="16" t="str">
        <f>'Limiting Factor Scores'!B315</f>
        <v>Upper Grande Ronde</v>
      </c>
      <c r="C3420" s="16" t="str">
        <f>'Limiting Factor Scores'!C315</f>
        <v>Water Quality</v>
      </c>
      <c r="D3420" s="18">
        <f>'Limiting Factor Scores'!D315</f>
        <v>0.19139999999999999</v>
      </c>
      <c r="E3420" s="19">
        <f>'Limiting Factor Scores'!E315</f>
        <v>2.62</v>
      </c>
      <c r="F3420" s="18">
        <f>'Limiting Factor Scores'!F315</f>
        <v>0.46450000000000002</v>
      </c>
      <c r="G3420" s="18">
        <f>'Limiting Factor Scores'!G315</f>
        <v>0.51755585371113688</v>
      </c>
      <c r="H3420" s="18">
        <f>'Limiting Factor Scores'!H315</f>
        <v>0.14366461446067391</v>
      </c>
      <c r="I3420" s="17">
        <f>LFAT!A118</f>
        <v>8</v>
      </c>
      <c r="J3420" s="16" t="str">
        <f>LFAT!B118</f>
        <v>Water Quality Improvement (not including temperature)</v>
      </c>
      <c r="K3420" s="16" t="str">
        <f>LFAT!D118</f>
        <v>D</v>
      </c>
      <c r="L3420" s="19">
        <f>LFAT!F118</f>
        <v>1</v>
      </c>
      <c r="M3420" s="16" t="str">
        <f>LFAT!G118</f>
        <v>C</v>
      </c>
      <c r="N3420" s="19">
        <f>LFAT!I118</f>
        <v>1</v>
      </c>
      <c r="O3420" s="18">
        <f>LFAT!J118</f>
        <v>1</v>
      </c>
      <c r="P3420" s="18">
        <f t="shared" si="159"/>
        <v>0.46450000000000002</v>
      </c>
      <c r="Q3420" s="18">
        <f t="shared" si="160"/>
        <v>0.51755585371113688</v>
      </c>
      <c r="R3420" s="18">
        <f t="shared" si="161"/>
        <v>0.14366461446067391</v>
      </c>
    </row>
    <row r="3421" spans="1:18" ht="18" customHeight="1" x14ac:dyDescent="0.2">
      <c r="A3421" s="16" t="str">
        <f>'Limiting Factor Scores'!A316</f>
        <v>UGR2</v>
      </c>
      <c r="B3421" s="16" t="str">
        <f>'Limiting Factor Scores'!B316</f>
        <v>Upper Grande Ronde</v>
      </c>
      <c r="C3421" s="16" t="str">
        <f>'Limiting Factor Scores'!C316</f>
        <v>Winter Water Temperature</v>
      </c>
      <c r="D3421" s="18">
        <f>'Limiting Factor Scores'!D316</f>
        <v>0.19139999999999999</v>
      </c>
      <c r="E3421" s="19">
        <f>'Limiting Factor Scores'!E316</f>
        <v>2.29</v>
      </c>
      <c r="F3421" s="18">
        <f>'Limiting Factor Scores'!F316</f>
        <v>0.39024999999999999</v>
      </c>
      <c r="G3421" s="18">
        <f>'Limiting Factor Scores'!G316</f>
        <v>0.35799695251067049</v>
      </c>
      <c r="H3421" s="18">
        <f>'Limiting Factor Scores'!H316</f>
        <v>9.7507485912057712E-2</v>
      </c>
      <c r="I3421" s="17">
        <f>LFAT!A117</f>
        <v>8</v>
      </c>
      <c r="J3421" s="16" t="str">
        <f>LFAT!B117</f>
        <v>Water Quality Improvement (not including temperature)</v>
      </c>
      <c r="K3421" s="16" t="str">
        <f>LFAT!D117</f>
        <v>N</v>
      </c>
      <c r="L3421" s="19">
        <f>LFAT!F117</f>
        <v>0.1</v>
      </c>
      <c r="M3421" s="16" t="str">
        <f>LFAT!G117</f>
        <v>R</v>
      </c>
      <c r="N3421" s="19">
        <f>LFAT!I117</f>
        <v>0.1</v>
      </c>
      <c r="O3421" s="18">
        <f>LFAT!J117</f>
        <v>0.01</v>
      </c>
      <c r="P3421" s="18">
        <f t="shared" si="159"/>
        <v>3.9025000000000002E-3</v>
      </c>
      <c r="Q3421" s="18">
        <f t="shared" si="160"/>
        <v>3.5799695251067048E-3</v>
      </c>
      <c r="R3421" s="18">
        <f t="shared" si="161"/>
        <v>9.7507485912057712E-4</v>
      </c>
    </row>
    <row r="3422" spans="1:18" ht="18" customHeight="1" x14ac:dyDescent="0.2">
      <c r="A3422" s="16" t="str">
        <f>'Limiting Factor Scores'!A302</f>
        <v>UGR2</v>
      </c>
      <c r="B3422" s="16" t="str">
        <f>'Limiting Factor Scores'!B302</f>
        <v>Upper Grande Ronde</v>
      </c>
      <c r="C3422" s="16" t="str">
        <f>'Limiting Factor Scores'!C302</f>
        <v>Altered Flow Timing</v>
      </c>
      <c r="D3422" s="18">
        <f>'Limiting Factor Scores'!D302</f>
        <v>0.19139999999999999</v>
      </c>
      <c r="E3422" s="19">
        <f>'Limiting Factor Scores'!E302</f>
        <v>3.42</v>
      </c>
      <c r="F3422" s="18">
        <f>'Limiting Factor Scores'!F302</f>
        <v>0.64449999999999996</v>
      </c>
      <c r="G3422" s="18">
        <f>'Limiting Factor Scores'!G302</f>
        <v>0.64674470144619378</v>
      </c>
      <c r="H3422" s="18">
        <f>'Limiting Factor Scores'!H302</f>
        <v>0.17998711196761094</v>
      </c>
      <c r="I3422" s="17">
        <f>LFAT!A128</f>
        <v>9</v>
      </c>
      <c r="J3422" s="16" t="str">
        <f>LFAT!B128</f>
        <v>Nutrient Enhancement</v>
      </c>
      <c r="K3422" s="16" t="str">
        <f>LFAT!D128</f>
        <v>N</v>
      </c>
      <c r="L3422" s="19">
        <f>LFAT!F128</f>
        <v>0.1</v>
      </c>
      <c r="M3422" s="16" t="str">
        <f>LFAT!G128</f>
        <v>R</v>
      </c>
      <c r="N3422" s="19">
        <f>LFAT!I128</f>
        <v>0.1</v>
      </c>
      <c r="O3422" s="18">
        <f>LFAT!J128</f>
        <v>0.01</v>
      </c>
      <c r="P3422" s="18">
        <f t="shared" si="159"/>
        <v>6.4449999999999993E-3</v>
      </c>
      <c r="Q3422" s="18">
        <f t="shared" si="160"/>
        <v>6.467447014461938E-3</v>
      </c>
      <c r="R3422" s="18">
        <f t="shared" si="161"/>
        <v>1.7998711196761095E-3</v>
      </c>
    </row>
    <row r="3423" spans="1:18" ht="18" customHeight="1" x14ac:dyDescent="0.2">
      <c r="A3423" s="16" t="str">
        <f>'Limiting Factor Scores'!A303</f>
        <v>UGR2</v>
      </c>
      <c r="B3423" s="16" t="str">
        <f>'Limiting Factor Scores'!B303</f>
        <v>Upper Grande Ronde</v>
      </c>
      <c r="C3423" s="16" t="str">
        <f>'Limiting Factor Scores'!C303</f>
        <v>Altered Primary Productivity</v>
      </c>
      <c r="D3423" s="18">
        <f>'Limiting Factor Scores'!D303</f>
        <v>0.19139999999999999</v>
      </c>
      <c r="E3423" s="19">
        <f>'Limiting Factor Scores'!E303</f>
        <v>1.59</v>
      </c>
      <c r="F3423" s="18">
        <f>'Limiting Factor Scores'!F303</f>
        <v>0.23275000000000001</v>
      </c>
      <c r="G3423" s="18">
        <f>'Limiting Factor Scores'!G303</f>
        <v>0.16196507246817973</v>
      </c>
      <c r="H3423" s="18">
        <f>'Limiting Factor Scores'!H303</f>
        <v>4.6384378414562957E-2</v>
      </c>
      <c r="I3423" s="17">
        <f>LFAT!A135</f>
        <v>9</v>
      </c>
      <c r="J3423" s="16" t="str">
        <f>LFAT!B135</f>
        <v>Nutrient Enhancement</v>
      </c>
      <c r="K3423" s="16" t="str">
        <f>LFAT!D135</f>
        <v>D</v>
      </c>
      <c r="L3423" s="19">
        <f>LFAT!F135</f>
        <v>1</v>
      </c>
      <c r="M3423" s="16" t="str">
        <f>LFAT!G135</f>
        <v>C</v>
      </c>
      <c r="N3423" s="19">
        <f>LFAT!I135</f>
        <v>1</v>
      </c>
      <c r="O3423" s="18">
        <f>LFAT!J135</f>
        <v>1</v>
      </c>
      <c r="P3423" s="18">
        <f t="shared" si="159"/>
        <v>0.23275000000000001</v>
      </c>
      <c r="Q3423" s="18">
        <f t="shared" si="160"/>
        <v>0.16196507246817973</v>
      </c>
      <c r="R3423" s="18">
        <f t="shared" si="161"/>
        <v>4.6384378414562957E-2</v>
      </c>
    </row>
    <row r="3424" spans="1:18" ht="18" customHeight="1" x14ac:dyDescent="0.2">
      <c r="A3424" s="16" t="str">
        <f>'Limiting Factor Scores'!A304</f>
        <v>UGR2</v>
      </c>
      <c r="B3424" s="16" t="str">
        <f>'Limiting Factor Scores'!B304</f>
        <v>Upper Grande Ronde</v>
      </c>
      <c r="C3424" s="16" t="str">
        <f>'Limiting Factor Scores'!C304</f>
        <v>Anthropogenic Barriers</v>
      </c>
      <c r="D3424" s="18">
        <f>'Limiting Factor Scores'!D304</f>
        <v>0.19139999999999999</v>
      </c>
      <c r="E3424" s="19">
        <f>'Limiting Factor Scores'!E304</f>
        <v>2.29</v>
      </c>
      <c r="F3424" s="18">
        <f>'Limiting Factor Scores'!F304</f>
        <v>0.39024999999999999</v>
      </c>
      <c r="G3424" s="18">
        <f>'Limiting Factor Scores'!G304</f>
        <v>0.39641093241463554</v>
      </c>
      <c r="H3424" s="18">
        <f>'Limiting Factor Scores'!H304</f>
        <v>0.12554969126286647</v>
      </c>
      <c r="I3424" s="17">
        <f>LFAT!A122</f>
        <v>9</v>
      </c>
      <c r="J3424" s="16" t="str">
        <f>LFAT!B122</f>
        <v>Nutrient Enhancement</v>
      </c>
      <c r="K3424" s="16" t="str">
        <f>LFAT!D122</f>
        <v>N</v>
      </c>
      <c r="L3424" s="19">
        <f>LFAT!F122</f>
        <v>0.1</v>
      </c>
      <c r="M3424" s="16" t="str">
        <f>LFAT!G122</f>
        <v>R</v>
      </c>
      <c r="N3424" s="19">
        <f>LFAT!I122</f>
        <v>0.1</v>
      </c>
      <c r="O3424" s="18">
        <f>LFAT!J122</f>
        <v>0.01</v>
      </c>
      <c r="P3424" s="18">
        <f t="shared" si="159"/>
        <v>3.9025000000000002E-3</v>
      </c>
      <c r="Q3424" s="18">
        <f t="shared" si="160"/>
        <v>3.9641093241463551E-3</v>
      </c>
      <c r="R3424" s="18">
        <f t="shared" si="161"/>
        <v>1.2554969126286647E-3</v>
      </c>
    </row>
    <row r="3425" spans="1:18" ht="18" customHeight="1" x14ac:dyDescent="0.2">
      <c r="A3425" s="16" t="str">
        <f>'Limiting Factor Scores'!A305</f>
        <v>UGR2</v>
      </c>
      <c r="B3425" s="16" t="str">
        <f>'Limiting Factor Scores'!B305</f>
        <v>Upper Grande Ronde</v>
      </c>
      <c r="C3425" s="16" t="str">
        <f>'Limiting Factor Scores'!C305</f>
        <v>Channel and Habitat Structure</v>
      </c>
      <c r="D3425" s="18">
        <f>'Limiting Factor Scores'!D305</f>
        <v>0.19139999999999999</v>
      </c>
      <c r="E3425" s="19">
        <f>'Limiting Factor Scores'!E305</f>
        <v>3.1</v>
      </c>
      <c r="F3425" s="18">
        <f>'Limiting Factor Scores'!F305</f>
        <v>0.57250000000000001</v>
      </c>
      <c r="G3425" s="18">
        <f>'Limiting Factor Scores'!G305</f>
        <v>0.95488092843054462</v>
      </c>
      <c r="H3425" s="18">
        <f>'Limiting Factor Scores'!H305</f>
        <v>0.28907063383243353</v>
      </c>
      <c r="I3425" s="17">
        <f>LFAT!A126</f>
        <v>9</v>
      </c>
      <c r="J3425" s="16" t="str">
        <f>LFAT!B126</f>
        <v>Nutrient Enhancement</v>
      </c>
      <c r="K3425" s="16" t="str">
        <f>LFAT!D126</f>
        <v>N</v>
      </c>
      <c r="L3425" s="19">
        <f>LFAT!F126</f>
        <v>0.1</v>
      </c>
      <c r="M3425" s="16" t="str">
        <f>LFAT!G126</f>
        <v>R</v>
      </c>
      <c r="N3425" s="19">
        <f>LFAT!I126</f>
        <v>0.1</v>
      </c>
      <c r="O3425" s="18">
        <f>LFAT!J126</f>
        <v>0.01</v>
      </c>
      <c r="P3425" s="18">
        <f t="shared" si="159"/>
        <v>5.7250000000000001E-3</v>
      </c>
      <c r="Q3425" s="18">
        <f t="shared" si="160"/>
        <v>9.5488092843054456E-3</v>
      </c>
      <c r="R3425" s="18">
        <f t="shared" si="161"/>
        <v>2.8907063383243354E-3</v>
      </c>
    </row>
    <row r="3426" spans="1:18" ht="18" customHeight="1" x14ac:dyDescent="0.2">
      <c r="A3426" s="16" t="str">
        <f>'Limiting Factor Scores'!A306</f>
        <v>UGR2</v>
      </c>
      <c r="B3426" s="16" t="str">
        <f>'Limiting Factor Scores'!B306</f>
        <v>Upper Grande Ronde</v>
      </c>
      <c r="C3426" s="16" t="str">
        <f>'Limiting Factor Scores'!C306</f>
        <v>Decreased Sediment Quantity</v>
      </c>
      <c r="D3426" s="18">
        <f>'Limiting Factor Scores'!D306</f>
        <v>0.19139999999999999</v>
      </c>
      <c r="E3426" s="19">
        <f>'Limiting Factor Scores'!E306</f>
        <v>1.64</v>
      </c>
      <c r="F3426" s="18">
        <f>'Limiting Factor Scores'!F306</f>
        <v>0.24399999999999999</v>
      </c>
      <c r="G3426" s="18">
        <f>'Limiting Factor Scores'!G306</f>
        <v>0.2418475714485864</v>
      </c>
      <c r="H3426" s="18">
        <f>'Limiting Factor Scores'!H306</f>
        <v>7.2043889669618846E-2</v>
      </c>
      <c r="I3426" s="17">
        <f>LFAT!A129</f>
        <v>9</v>
      </c>
      <c r="J3426" s="16" t="str">
        <f>LFAT!B129</f>
        <v>Nutrient Enhancement</v>
      </c>
      <c r="K3426" s="16" t="str">
        <f>LFAT!D129</f>
        <v>N</v>
      </c>
      <c r="L3426" s="19">
        <f>LFAT!F129</f>
        <v>0.1</v>
      </c>
      <c r="M3426" s="16" t="str">
        <f>LFAT!G129</f>
        <v>R</v>
      </c>
      <c r="N3426" s="19">
        <f>LFAT!I129</f>
        <v>0.1</v>
      </c>
      <c r="O3426" s="18">
        <f>LFAT!J129</f>
        <v>0.01</v>
      </c>
      <c r="P3426" s="18">
        <f t="shared" si="159"/>
        <v>2.4399999999999999E-3</v>
      </c>
      <c r="Q3426" s="18">
        <f t="shared" si="160"/>
        <v>2.4184757144858639E-3</v>
      </c>
      <c r="R3426" s="18">
        <f t="shared" si="161"/>
        <v>7.2043889669618844E-4</v>
      </c>
    </row>
    <row r="3427" spans="1:18" ht="18" customHeight="1" x14ac:dyDescent="0.2">
      <c r="A3427" s="16" t="str">
        <f>'Limiting Factor Scores'!A307</f>
        <v>UGR2</v>
      </c>
      <c r="B3427" s="16" t="str">
        <f>'Limiting Factor Scores'!B307</f>
        <v>Upper Grande Ronde</v>
      </c>
      <c r="C3427" s="16" t="str">
        <f>'Limiting Factor Scores'!C307</f>
        <v>Decreased Water Quantity</v>
      </c>
      <c r="D3427" s="18">
        <f>'Limiting Factor Scores'!D307</f>
        <v>0.19139999999999999</v>
      </c>
      <c r="E3427" s="19">
        <f>'Limiting Factor Scores'!E307</f>
        <v>2.29</v>
      </c>
      <c r="F3427" s="18">
        <f>'Limiting Factor Scores'!F307</f>
        <v>0.39024999999999999</v>
      </c>
      <c r="G3427" s="18">
        <f>'Limiting Factor Scores'!G307</f>
        <v>0.55967034758536438</v>
      </c>
      <c r="H3427" s="18">
        <f>'Limiting Factor Scores'!H307</f>
        <v>0.16175486747454226</v>
      </c>
      <c r="I3427" s="17">
        <f>LFAT!A127</f>
        <v>9</v>
      </c>
      <c r="J3427" s="16" t="str">
        <f>LFAT!B127</f>
        <v>Nutrient Enhancement</v>
      </c>
      <c r="K3427" s="16" t="str">
        <f>LFAT!D127</f>
        <v>N</v>
      </c>
      <c r="L3427" s="19">
        <f>LFAT!F127</f>
        <v>0.1</v>
      </c>
      <c r="M3427" s="16" t="str">
        <f>LFAT!G127</f>
        <v>R</v>
      </c>
      <c r="N3427" s="19">
        <f>LFAT!I127</f>
        <v>0.1</v>
      </c>
      <c r="O3427" s="18">
        <f>LFAT!J127</f>
        <v>0.01</v>
      </c>
      <c r="P3427" s="18">
        <f t="shared" si="159"/>
        <v>3.9025000000000002E-3</v>
      </c>
      <c r="Q3427" s="18">
        <f t="shared" si="160"/>
        <v>5.5967034758536436E-3</v>
      </c>
      <c r="R3427" s="18">
        <f t="shared" si="161"/>
        <v>1.6175486747454226E-3</v>
      </c>
    </row>
    <row r="3428" spans="1:18" ht="18" customHeight="1" x14ac:dyDescent="0.2">
      <c r="A3428" s="16" t="str">
        <f>'Limiting Factor Scores'!A308</f>
        <v>UGR2</v>
      </c>
      <c r="B3428" s="16" t="str">
        <f>'Limiting Factor Scores'!B308</f>
        <v>Upper Grande Ronde</v>
      </c>
      <c r="C3428" s="16" t="str">
        <f>'Limiting Factor Scores'!C308</f>
        <v>Floodplain Condition</v>
      </c>
      <c r="D3428" s="18">
        <f>'Limiting Factor Scores'!D308</f>
        <v>0.19139999999999999</v>
      </c>
      <c r="E3428" s="19">
        <f>'Limiting Factor Scores'!E308</f>
        <v>2.27</v>
      </c>
      <c r="F3428" s="18">
        <f>'Limiting Factor Scores'!F308</f>
        <v>0.38574999999999998</v>
      </c>
      <c r="G3428" s="18">
        <f>'Limiting Factor Scores'!G308</f>
        <v>0.44879642896021393</v>
      </c>
      <c r="H3428" s="18">
        <f>'Limiting Factor Scores'!H308</f>
        <v>0.1274244337989747</v>
      </c>
      <c r="I3428" s="17">
        <f>LFAT!A124</f>
        <v>9</v>
      </c>
      <c r="J3428" s="16" t="str">
        <f>LFAT!B124</f>
        <v>Nutrient Enhancement</v>
      </c>
      <c r="K3428" s="16" t="str">
        <f>LFAT!D124</f>
        <v>I</v>
      </c>
      <c r="L3428" s="19">
        <f>LFAT!F124</f>
        <v>0.5</v>
      </c>
      <c r="M3428" s="16" t="str">
        <f>LFAT!G124</f>
        <v>R</v>
      </c>
      <c r="N3428" s="19">
        <f>LFAT!I124</f>
        <v>0.1</v>
      </c>
      <c r="O3428" s="18">
        <f>LFAT!J124</f>
        <v>0.05</v>
      </c>
      <c r="P3428" s="18">
        <f t="shared" si="159"/>
        <v>1.9287499999999999E-2</v>
      </c>
      <c r="Q3428" s="18">
        <f t="shared" si="160"/>
        <v>2.2439821448010697E-2</v>
      </c>
      <c r="R3428" s="18">
        <f t="shared" si="161"/>
        <v>6.3712216899487351E-3</v>
      </c>
    </row>
    <row r="3429" spans="1:18" ht="18" customHeight="1" x14ac:dyDescent="0.2">
      <c r="A3429" s="16" t="str">
        <f>'Limiting Factor Scores'!A309</f>
        <v>UGR2</v>
      </c>
      <c r="B3429" s="16" t="str">
        <f>'Limiting Factor Scores'!B309</f>
        <v>Upper Grande Ronde</v>
      </c>
      <c r="C3429" s="16" t="str">
        <f>'Limiting Factor Scores'!C309</f>
        <v>Increased Sediment Quantity</v>
      </c>
      <c r="D3429" s="18">
        <f>'Limiting Factor Scores'!D309</f>
        <v>0.19139999999999999</v>
      </c>
      <c r="E3429" s="19">
        <f>'Limiting Factor Scores'!E309</f>
        <v>1.89</v>
      </c>
      <c r="F3429" s="18">
        <f>'Limiting Factor Scores'!F309</f>
        <v>0.30025000000000002</v>
      </c>
      <c r="G3429" s="18">
        <f>'Limiting Factor Scores'!G309</f>
        <v>0.20893668317323721</v>
      </c>
      <c r="H3429" s="18">
        <f>'Limiting Factor Scores'!H309</f>
        <v>6.8739758288095518E-2</v>
      </c>
      <c r="I3429" s="17">
        <f>LFAT!A130</f>
        <v>9</v>
      </c>
      <c r="J3429" s="16" t="str">
        <f>LFAT!B130</f>
        <v>Nutrient Enhancement</v>
      </c>
      <c r="K3429" s="16" t="str">
        <f>LFAT!D130</f>
        <v>N</v>
      </c>
      <c r="L3429" s="19">
        <f>LFAT!F130</f>
        <v>0.1</v>
      </c>
      <c r="M3429" s="16" t="str">
        <f>LFAT!G130</f>
        <v>R</v>
      </c>
      <c r="N3429" s="19">
        <f>LFAT!I130</f>
        <v>0.1</v>
      </c>
      <c r="O3429" s="18">
        <f>LFAT!J130</f>
        <v>0.01</v>
      </c>
      <c r="P3429" s="18">
        <f t="shared" si="159"/>
        <v>3.0025000000000004E-3</v>
      </c>
      <c r="Q3429" s="18">
        <f t="shared" si="160"/>
        <v>2.0893668317323723E-3</v>
      </c>
      <c r="R3429" s="18">
        <f t="shared" si="161"/>
        <v>6.8739758288095516E-4</v>
      </c>
    </row>
    <row r="3430" spans="1:18" ht="18" customHeight="1" x14ac:dyDescent="0.2">
      <c r="A3430" s="16" t="str">
        <f>'Limiting Factor Scores'!A310</f>
        <v>UGR2</v>
      </c>
      <c r="B3430" s="16" t="str">
        <f>'Limiting Factor Scores'!B310</f>
        <v>Upper Grande Ronde</v>
      </c>
      <c r="C3430" s="16" t="str">
        <f>'Limiting Factor Scores'!C310</f>
        <v>Non-Native Species Interactions and Competition</v>
      </c>
      <c r="D3430" s="18">
        <f>'Limiting Factor Scores'!D310</f>
        <v>0.19139999999999999</v>
      </c>
      <c r="E3430" s="19">
        <f>'Limiting Factor Scores'!E310</f>
        <v>1.59</v>
      </c>
      <c r="F3430" s="18">
        <f>'Limiting Factor Scores'!F310</f>
        <v>0.23275000000000001</v>
      </c>
      <c r="G3430" s="18">
        <f>'Limiting Factor Scores'!G310</f>
        <v>0.17914800748090784</v>
      </c>
      <c r="H3430" s="18">
        <f>'Limiting Factor Scores'!H310</f>
        <v>6.3195016496372478E-2</v>
      </c>
      <c r="I3430" s="17">
        <f>LFAT!A136</f>
        <v>9</v>
      </c>
      <c r="J3430" s="16" t="str">
        <f>LFAT!B136</f>
        <v>Nutrient Enhancement</v>
      </c>
      <c r="K3430" s="16" t="str">
        <f>LFAT!D136</f>
        <v>N</v>
      </c>
      <c r="L3430" s="19">
        <f>LFAT!F136</f>
        <v>0.1</v>
      </c>
      <c r="M3430" s="16" t="str">
        <f>LFAT!G136</f>
        <v>R</v>
      </c>
      <c r="N3430" s="19">
        <f>LFAT!I136</f>
        <v>0.1</v>
      </c>
      <c r="O3430" s="18">
        <f>LFAT!J136</f>
        <v>0.01</v>
      </c>
      <c r="P3430" s="18">
        <f t="shared" si="159"/>
        <v>2.3275000000000001E-3</v>
      </c>
      <c r="Q3430" s="18">
        <f t="shared" si="160"/>
        <v>1.7914800748090784E-3</v>
      </c>
      <c r="R3430" s="18">
        <f t="shared" si="161"/>
        <v>6.319501649637248E-4</v>
      </c>
    </row>
    <row r="3431" spans="1:18" ht="18" customHeight="1" x14ac:dyDescent="0.2">
      <c r="A3431" s="16" t="str">
        <f>'Limiting Factor Scores'!A311</f>
        <v>UGR2</v>
      </c>
      <c r="B3431" s="16" t="str">
        <f>'Limiting Factor Scores'!B311</f>
        <v>Upper Grande Ronde</v>
      </c>
      <c r="C3431" s="16" t="str">
        <f>'Limiting Factor Scores'!C311</f>
        <v>Predation</v>
      </c>
      <c r="D3431" s="18">
        <f>'Limiting Factor Scores'!D311</f>
        <v>0.19139999999999999</v>
      </c>
      <c r="E3431" s="19">
        <f>'Limiting Factor Scores'!E311</f>
        <v>1.59</v>
      </c>
      <c r="F3431" s="18">
        <f>'Limiting Factor Scores'!F311</f>
        <v>0.23275000000000001</v>
      </c>
      <c r="G3431" s="18">
        <f>'Limiting Factor Scores'!G311</f>
        <v>0.23928828007000452</v>
      </c>
      <c r="H3431" s="18">
        <f>'Limiting Factor Scores'!H311</f>
        <v>7.3161118817119286E-2</v>
      </c>
      <c r="I3431" s="17">
        <f>LFAT!A134</f>
        <v>9</v>
      </c>
      <c r="J3431" s="16" t="str">
        <f>LFAT!B134</f>
        <v>Nutrient Enhancement</v>
      </c>
      <c r="K3431" s="16" t="str">
        <f>LFAT!D134</f>
        <v>N</v>
      </c>
      <c r="L3431" s="19">
        <f>LFAT!F134</f>
        <v>0.1</v>
      </c>
      <c r="M3431" s="16" t="str">
        <f>LFAT!G134</f>
        <v>R</v>
      </c>
      <c r="N3431" s="19">
        <f>LFAT!I134</f>
        <v>0.1</v>
      </c>
      <c r="O3431" s="18">
        <f>LFAT!J134</f>
        <v>0.01</v>
      </c>
      <c r="P3431" s="18">
        <f t="shared" si="159"/>
        <v>2.3275000000000001E-3</v>
      </c>
      <c r="Q3431" s="18">
        <f t="shared" si="160"/>
        <v>2.3928828007000452E-3</v>
      </c>
      <c r="R3431" s="18">
        <f t="shared" si="161"/>
        <v>7.3161118817119289E-4</v>
      </c>
    </row>
    <row r="3432" spans="1:18" ht="18" customHeight="1" x14ac:dyDescent="0.2">
      <c r="A3432" s="16" t="str">
        <f>'Limiting Factor Scores'!A312</f>
        <v>UGR2</v>
      </c>
      <c r="B3432" s="16" t="str">
        <f>'Limiting Factor Scores'!B312</f>
        <v>Upper Grande Ronde</v>
      </c>
      <c r="C3432" s="16" t="str">
        <f>'Limiting Factor Scores'!C312</f>
        <v>Riparian Condition</v>
      </c>
      <c r="D3432" s="18">
        <f>'Limiting Factor Scores'!D312</f>
        <v>0.19139999999999999</v>
      </c>
      <c r="E3432" s="19">
        <f>'Limiting Factor Scores'!E312</f>
        <v>2.4900000000000002</v>
      </c>
      <c r="F3432" s="18">
        <f>'Limiting Factor Scores'!F312</f>
        <v>0.43525000000000003</v>
      </c>
      <c r="G3432" s="18">
        <f>'Limiting Factor Scores'!G312</f>
        <v>0.51709751899997736</v>
      </c>
      <c r="H3432" s="18">
        <f>'Limiting Factor Scores'!H312</f>
        <v>0.16696477888249536</v>
      </c>
      <c r="I3432" s="17">
        <f>LFAT!A123</f>
        <v>9</v>
      </c>
      <c r="J3432" s="16" t="str">
        <f>LFAT!B123</f>
        <v>Nutrient Enhancement</v>
      </c>
      <c r="K3432" s="16" t="str">
        <f>LFAT!D123</f>
        <v>I</v>
      </c>
      <c r="L3432" s="19">
        <f>LFAT!F123</f>
        <v>0.5</v>
      </c>
      <c r="M3432" s="16" t="str">
        <f>LFAT!G123</f>
        <v>CD</v>
      </c>
      <c r="N3432" s="19">
        <f>LFAT!I123</f>
        <v>0.5</v>
      </c>
      <c r="O3432" s="18">
        <f>LFAT!J123</f>
        <v>0.25</v>
      </c>
      <c r="P3432" s="18">
        <f t="shared" si="159"/>
        <v>0.10881250000000001</v>
      </c>
      <c r="Q3432" s="18">
        <f t="shared" si="160"/>
        <v>0.12927437974999434</v>
      </c>
      <c r="R3432" s="18">
        <f t="shared" si="161"/>
        <v>4.1741194720623841E-2</v>
      </c>
    </row>
    <row r="3433" spans="1:18" ht="18" customHeight="1" x14ac:dyDescent="0.2">
      <c r="A3433" s="16" t="str">
        <f>'Limiting Factor Scores'!A313</f>
        <v>UGR2</v>
      </c>
      <c r="B3433" s="16" t="str">
        <f>'Limiting Factor Scores'!B313</f>
        <v>Upper Grande Ronde</v>
      </c>
      <c r="C3433" s="16" t="str">
        <f>'Limiting Factor Scores'!C313</f>
        <v>Side Channel and Wetland Habitat</v>
      </c>
      <c r="D3433" s="18">
        <f>'Limiting Factor Scores'!D313</f>
        <v>0.19139999999999999</v>
      </c>
      <c r="E3433" s="19">
        <f>'Limiting Factor Scores'!E313</f>
        <v>2.64</v>
      </c>
      <c r="F3433" s="18">
        <f>'Limiting Factor Scores'!F313</f>
        <v>0.46899999999999997</v>
      </c>
      <c r="G3433" s="18">
        <f>'Limiting Factor Scores'!G313</f>
        <v>0.68992043984611429</v>
      </c>
      <c r="H3433" s="18">
        <f>'Limiting Factor Scores'!H313</f>
        <v>0.20109000775126959</v>
      </c>
      <c r="I3433" s="17">
        <f>LFAT!A125</f>
        <v>9</v>
      </c>
      <c r="J3433" s="16" t="str">
        <f>LFAT!B125</f>
        <v>Nutrient Enhancement</v>
      </c>
      <c r="K3433" s="16" t="str">
        <f>LFAT!D125</f>
        <v>N</v>
      </c>
      <c r="L3433" s="19">
        <f>LFAT!F125</f>
        <v>0.1</v>
      </c>
      <c r="M3433" s="16" t="str">
        <f>LFAT!G125</f>
        <v>R</v>
      </c>
      <c r="N3433" s="19">
        <f>LFAT!I125</f>
        <v>0.1</v>
      </c>
      <c r="O3433" s="18">
        <f>LFAT!J125</f>
        <v>0.01</v>
      </c>
      <c r="P3433" s="18">
        <f t="shared" si="159"/>
        <v>4.6899999999999997E-3</v>
      </c>
      <c r="Q3433" s="18">
        <f t="shared" si="160"/>
        <v>6.8992043984611433E-3</v>
      </c>
      <c r="R3433" s="18">
        <f t="shared" si="161"/>
        <v>2.0109000775126958E-3</v>
      </c>
    </row>
    <row r="3434" spans="1:18" ht="18" customHeight="1" x14ac:dyDescent="0.2">
      <c r="A3434" s="16" t="str">
        <f>'Limiting Factor Scores'!A314</f>
        <v>UGR2</v>
      </c>
      <c r="B3434" s="16" t="str">
        <f>'Limiting Factor Scores'!B314</f>
        <v>Upper Grande Ronde</v>
      </c>
      <c r="C3434" s="16" t="str">
        <f>'Limiting Factor Scores'!C314</f>
        <v>Summer Water Temperature</v>
      </c>
      <c r="D3434" s="18">
        <f>'Limiting Factor Scores'!D314</f>
        <v>0.19139999999999999</v>
      </c>
      <c r="E3434" s="19">
        <f>'Limiting Factor Scores'!E314</f>
        <v>2</v>
      </c>
      <c r="F3434" s="18">
        <f>'Limiting Factor Scores'!F314</f>
        <v>0.32500000000000001</v>
      </c>
      <c r="G3434" s="18">
        <f>'Limiting Factor Scores'!G314</f>
        <v>0.41410757141968502</v>
      </c>
      <c r="H3434" s="18">
        <f>'Limiting Factor Scores'!H314</f>
        <v>0.12959078785492123</v>
      </c>
      <c r="I3434" s="17">
        <f>LFAT!A131</f>
        <v>9</v>
      </c>
      <c r="J3434" s="16" t="str">
        <f>LFAT!B131</f>
        <v>Nutrient Enhancement</v>
      </c>
      <c r="K3434" s="16" t="str">
        <f>LFAT!D131</f>
        <v>N</v>
      </c>
      <c r="L3434" s="19">
        <f>LFAT!F131</f>
        <v>0.1</v>
      </c>
      <c r="M3434" s="16" t="str">
        <f>LFAT!G131</f>
        <v>R</v>
      </c>
      <c r="N3434" s="19">
        <f>LFAT!I131</f>
        <v>0.1</v>
      </c>
      <c r="O3434" s="18">
        <f>LFAT!J131</f>
        <v>0.01</v>
      </c>
      <c r="P3434" s="18">
        <f t="shared" si="159"/>
        <v>3.2500000000000003E-3</v>
      </c>
      <c r="Q3434" s="18">
        <f t="shared" si="160"/>
        <v>4.1410757141968502E-3</v>
      </c>
      <c r="R3434" s="18">
        <f t="shared" si="161"/>
        <v>1.2959078785492123E-3</v>
      </c>
    </row>
    <row r="3435" spans="1:18" ht="18" customHeight="1" x14ac:dyDescent="0.2">
      <c r="A3435" s="16" t="str">
        <f>'Limiting Factor Scores'!A315</f>
        <v>UGR2</v>
      </c>
      <c r="B3435" s="16" t="str">
        <f>'Limiting Factor Scores'!B315</f>
        <v>Upper Grande Ronde</v>
      </c>
      <c r="C3435" s="16" t="str">
        <f>'Limiting Factor Scores'!C315</f>
        <v>Water Quality</v>
      </c>
      <c r="D3435" s="18">
        <f>'Limiting Factor Scores'!D315</f>
        <v>0.19139999999999999</v>
      </c>
      <c r="E3435" s="19">
        <f>'Limiting Factor Scores'!E315</f>
        <v>2.62</v>
      </c>
      <c r="F3435" s="18">
        <f>'Limiting Factor Scores'!F315</f>
        <v>0.46450000000000002</v>
      </c>
      <c r="G3435" s="18">
        <f>'Limiting Factor Scores'!G315</f>
        <v>0.51755585371113688</v>
      </c>
      <c r="H3435" s="18">
        <f>'Limiting Factor Scores'!H315</f>
        <v>0.14366461446067391</v>
      </c>
      <c r="I3435" s="17">
        <f>LFAT!A133</f>
        <v>9</v>
      </c>
      <c r="J3435" s="16" t="str">
        <f>LFAT!B133</f>
        <v>Nutrient Enhancement</v>
      </c>
      <c r="K3435" s="16" t="str">
        <f>LFAT!D133</f>
        <v>N</v>
      </c>
      <c r="L3435" s="19">
        <f>LFAT!F133</f>
        <v>0.1</v>
      </c>
      <c r="M3435" s="16" t="str">
        <f>LFAT!G133</f>
        <v>R</v>
      </c>
      <c r="N3435" s="19">
        <f>LFAT!I133</f>
        <v>0.1</v>
      </c>
      <c r="O3435" s="18">
        <f>LFAT!J133</f>
        <v>0.01</v>
      </c>
      <c r="P3435" s="18">
        <f t="shared" si="159"/>
        <v>4.6450000000000007E-3</v>
      </c>
      <c r="Q3435" s="18">
        <f t="shared" si="160"/>
        <v>5.1755585371113686E-3</v>
      </c>
      <c r="R3435" s="18">
        <f t="shared" si="161"/>
        <v>1.4366461446067391E-3</v>
      </c>
    </row>
    <row r="3436" spans="1:18" ht="18" customHeight="1" x14ac:dyDescent="0.2">
      <c r="A3436" s="16" t="str">
        <f>'Limiting Factor Scores'!A316</f>
        <v>UGR2</v>
      </c>
      <c r="B3436" s="16" t="str">
        <f>'Limiting Factor Scores'!B316</f>
        <v>Upper Grande Ronde</v>
      </c>
      <c r="C3436" s="16" t="str">
        <f>'Limiting Factor Scores'!C316</f>
        <v>Winter Water Temperature</v>
      </c>
      <c r="D3436" s="18">
        <f>'Limiting Factor Scores'!D316</f>
        <v>0.19139999999999999</v>
      </c>
      <c r="E3436" s="19">
        <f>'Limiting Factor Scores'!E316</f>
        <v>2.29</v>
      </c>
      <c r="F3436" s="18">
        <f>'Limiting Factor Scores'!F316</f>
        <v>0.39024999999999999</v>
      </c>
      <c r="G3436" s="18">
        <f>'Limiting Factor Scores'!G316</f>
        <v>0.35799695251067049</v>
      </c>
      <c r="H3436" s="18">
        <f>'Limiting Factor Scores'!H316</f>
        <v>9.7507485912057712E-2</v>
      </c>
      <c r="I3436" s="17">
        <f>LFAT!A132</f>
        <v>9</v>
      </c>
      <c r="J3436" s="16" t="str">
        <f>LFAT!B132</f>
        <v>Nutrient Enhancement</v>
      </c>
      <c r="K3436" s="16" t="str">
        <f>LFAT!D132</f>
        <v>N</v>
      </c>
      <c r="L3436" s="19">
        <f>LFAT!F132</f>
        <v>0.1</v>
      </c>
      <c r="M3436" s="16" t="str">
        <f>LFAT!G132</f>
        <v>R</v>
      </c>
      <c r="N3436" s="19">
        <f>LFAT!I132</f>
        <v>0.1</v>
      </c>
      <c r="O3436" s="18">
        <f>LFAT!J132</f>
        <v>0.01</v>
      </c>
      <c r="P3436" s="18">
        <f t="shared" si="159"/>
        <v>3.9025000000000002E-3</v>
      </c>
      <c r="Q3436" s="18">
        <f t="shared" si="160"/>
        <v>3.5799695251067048E-3</v>
      </c>
      <c r="R3436" s="18">
        <f t="shared" si="161"/>
        <v>9.7507485912057712E-4</v>
      </c>
    </row>
    <row r="3437" spans="1:18" ht="18" customHeight="1" x14ac:dyDescent="0.2">
      <c r="A3437" s="16" t="str">
        <f>'Limiting Factor Scores'!A302</f>
        <v>UGR2</v>
      </c>
      <c r="B3437" s="16" t="str">
        <f>'Limiting Factor Scores'!B302</f>
        <v>Upper Grande Ronde</v>
      </c>
      <c r="C3437" s="16" t="str">
        <f>'Limiting Factor Scores'!C302</f>
        <v>Altered Flow Timing</v>
      </c>
      <c r="D3437" s="18">
        <f>'Limiting Factor Scores'!D302</f>
        <v>0.19139999999999999</v>
      </c>
      <c r="E3437" s="19">
        <f>'Limiting Factor Scores'!E302</f>
        <v>3.42</v>
      </c>
      <c r="F3437" s="18">
        <f>'Limiting Factor Scores'!F302</f>
        <v>0.64449999999999996</v>
      </c>
      <c r="G3437" s="18">
        <f>'Limiting Factor Scores'!G302</f>
        <v>0.64674470144619378</v>
      </c>
      <c r="H3437" s="18">
        <f>'Limiting Factor Scores'!H302</f>
        <v>0.17998711196761094</v>
      </c>
      <c r="I3437" s="17">
        <f>LFAT!A143</f>
        <v>10</v>
      </c>
      <c r="J3437" s="16" t="str">
        <f>LFAT!B143</f>
        <v>Upland Treatments</v>
      </c>
      <c r="K3437" s="16" t="str">
        <f>LFAT!D143</f>
        <v>I</v>
      </c>
      <c r="L3437" s="19">
        <f>LFAT!F143</f>
        <v>0.5</v>
      </c>
      <c r="M3437" s="16" t="str">
        <f>LFAT!G143</f>
        <v>CD</v>
      </c>
      <c r="N3437" s="19">
        <f>LFAT!I143</f>
        <v>0.5</v>
      </c>
      <c r="O3437" s="18">
        <f>LFAT!J143</f>
        <v>0.25</v>
      </c>
      <c r="P3437" s="18">
        <f t="shared" si="159"/>
        <v>0.16112499999999999</v>
      </c>
      <c r="Q3437" s="18">
        <f t="shared" si="160"/>
        <v>0.16168617536154845</v>
      </c>
      <c r="R3437" s="18">
        <f t="shared" si="161"/>
        <v>4.4996777991902735E-2</v>
      </c>
    </row>
    <row r="3438" spans="1:18" ht="18" customHeight="1" x14ac:dyDescent="0.2">
      <c r="A3438" s="16" t="str">
        <f>'Limiting Factor Scores'!A303</f>
        <v>UGR2</v>
      </c>
      <c r="B3438" s="16" t="str">
        <f>'Limiting Factor Scores'!B303</f>
        <v>Upper Grande Ronde</v>
      </c>
      <c r="C3438" s="16" t="str">
        <f>'Limiting Factor Scores'!C303</f>
        <v>Altered Primary Productivity</v>
      </c>
      <c r="D3438" s="18">
        <f>'Limiting Factor Scores'!D303</f>
        <v>0.19139999999999999</v>
      </c>
      <c r="E3438" s="19">
        <f>'Limiting Factor Scores'!E303</f>
        <v>1.59</v>
      </c>
      <c r="F3438" s="18">
        <f>'Limiting Factor Scores'!F303</f>
        <v>0.23275000000000001</v>
      </c>
      <c r="G3438" s="18">
        <f>'Limiting Factor Scores'!G303</f>
        <v>0.16196507246817973</v>
      </c>
      <c r="H3438" s="18">
        <f>'Limiting Factor Scores'!H303</f>
        <v>4.6384378414562957E-2</v>
      </c>
      <c r="I3438" s="17">
        <f>LFAT!A150</f>
        <v>10</v>
      </c>
      <c r="J3438" s="16" t="str">
        <f>LFAT!B150</f>
        <v>Upland Treatments</v>
      </c>
      <c r="K3438" s="16" t="str">
        <f>LFAT!D150</f>
        <v>I</v>
      </c>
      <c r="L3438" s="19">
        <f>LFAT!F150</f>
        <v>0.5</v>
      </c>
      <c r="M3438" s="16" t="str">
        <f>LFAT!G150</f>
        <v>CD</v>
      </c>
      <c r="N3438" s="19">
        <f>LFAT!I150</f>
        <v>0.5</v>
      </c>
      <c r="O3438" s="18">
        <f>LFAT!J150</f>
        <v>0.25</v>
      </c>
      <c r="P3438" s="18">
        <f t="shared" si="159"/>
        <v>5.8187500000000003E-2</v>
      </c>
      <c r="Q3438" s="18">
        <f t="shared" si="160"/>
        <v>4.0491268117044933E-2</v>
      </c>
      <c r="R3438" s="18">
        <f t="shared" si="161"/>
        <v>1.1596094603640739E-2</v>
      </c>
    </row>
    <row r="3439" spans="1:18" ht="18" customHeight="1" x14ac:dyDescent="0.2">
      <c r="A3439" s="16" t="str">
        <f>'Limiting Factor Scores'!A304</f>
        <v>UGR2</v>
      </c>
      <c r="B3439" s="16" t="str">
        <f>'Limiting Factor Scores'!B304</f>
        <v>Upper Grande Ronde</v>
      </c>
      <c r="C3439" s="16" t="str">
        <f>'Limiting Factor Scores'!C304</f>
        <v>Anthropogenic Barriers</v>
      </c>
      <c r="D3439" s="18">
        <f>'Limiting Factor Scores'!D304</f>
        <v>0.19139999999999999</v>
      </c>
      <c r="E3439" s="19">
        <f>'Limiting Factor Scores'!E304</f>
        <v>2.29</v>
      </c>
      <c r="F3439" s="18">
        <f>'Limiting Factor Scores'!F304</f>
        <v>0.39024999999999999</v>
      </c>
      <c r="G3439" s="18">
        <f>'Limiting Factor Scores'!G304</f>
        <v>0.39641093241463554</v>
      </c>
      <c r="H3439" s="18">
        <f>'Limiting Factor Scores'!H304</f>
        <v>0.12554969126286647</v>
      </c>
      <c r="I3439" s="17">
        <f>LFAT!A137</f>
        <v>10</v>
      </c>
      <c r="J3439" s="16" t="str">
        <f>LFAT!B137</f>
        <v>Upland Treatments</v>
      </c>
      <c r="K3439" s="16" t="str">
        <f>LFAT!D137</f>
        <v>N</v>
      </c>
      <c r="L3439" s="19">
        <f>LFAT!F137</f>
        <v>0.1</v>
      </c>
      <c r="M3439" s="16" t="str">
        <f>LFAT!G137</f>
        <v>R</v>
      </c>
      <c r="N3439" s="19">
        <f>LFAT!I137</f>
        <v>0.1</v>
      </c>
      <c r="O3439" s="18">
        <f>LFAT!J137</f>
        <v>0.01</v>
      </c>
      <c r="P3439" s="18">
        <f t="shared" si="159"/>
        <v>3.9025000000000002E-3</v>
      </c>
      <c r="Q3439" s="18">
        <f t="shared" si="160"/>
        <v>3.9641093241463551E-3</v>
      </c>
      <c r="R3439" s="18">
        <f t="shared" si="161"/>
        <v>1.2554969126286647E-3</v>
      </c>
    </row>
    <row r="3440" spans="1:18" ht="18" customHeight="1" x14ac:dyDescent="0.2">
      <c r="A3440" s="16" t="str">
        <f>'Limiting Factor Scores'!A305</f>
        <v>UGR2</v>
      </c>
      <c r="B3440" s="16" t="str">
        <f>'Limiting Factor Scores'!B305</f>
        <v>Upper Grande Ronde</v>
      </c>
      <c r="C3440" s="16" t="str">
        <f>'Limiting Factor Scores'!C305</f>
        <v>Channel and Habitat Structure</v>
      </c>
      <c r="D3440" s="18">
        <f>'Limiting Factor Scores'!D305</f>
        <v>0.19139999999999999</v>
      </c>
      <c r="E3440" s="19">
        <f>'Limiting Factor Scores'!E305</f>
        <v>3.1</v>
      </c>
      <c r="F3440" s="18">
        <f>'Limiting Factor Scores'!F305</f>
        <v>0.57250000000000001</v>
      </c>
      <c r="G3440" s="18">
        <f>'Limiting Factor Scores'!G305</f>
        <v>0.95488092843054462</v>
      </c>
      <c r="H3440" s="18">
        <f>'Limiting Factor Scores'!H305</f>
        <v>0.28907063383243353</v>
      </c>
      <c r="I3440" s="17">
        <f>LFAT!A141</f>
        <v>10</v>
      </c>
      <c r="J3440" s="16" t="str">
        <f>LFAT!B141</f>
        <v>Upland Treatments</v>
      </c>
      <c r="K3440" s="16" t="str">
        <f>LFAT!D141</f>
        <v>N</v>
      </c>
      <c r="L3440" s="19">
        <f>LFAT!F141</f>
        <v>0.1</v>
      </c>
      <c r="M3440" s="16" t="str">
        <f>LFAT!G141</f>
        <v>R</v>
      </c>
      <c r="N3440" s="19">
        <f>LFAT!I141</f>
        <v>0.1</v>
      </c>
      <c r="O3440" s="18">
        <f>LFAT!J141</f>
        <v>0.01</v>
      </c>
      <c r="P3440" s="18">
        <f t="shared" si="159"/>
        <v>5.7250000000000001E-3</v>
      </c>
      <c r="Q3440" s="18">
        <f t="shared" si="160"/>
        <v>9.5488092843054456E-3</v>
      </c>
      <c r="R3440" s="18">
        <f t="shared" si="161"/>
        <v>2.8907063383243354E-3</v>
      </c>
    </row>
    <row r="3441" spans="1:18" ht="18" customHeight="1" x14ac:dyDescent="0.2">
      <c r="A3441" s="16" t="str">
        <f>'Limiting Factor Scores'!A306</f>
        <v>UGR2</v>
      </c>
      <c r="B3441" s="16" t="str">
        <f>'Limiting Factor Scores'!B306</f>
        <v>Upper Grande Ronde</v>
      </c>
      <c r="C3441" s="16" t="str">
        <f>'Limiting Factor Scores'!C306</f>
        <v>Decreased Sediment Quantity</v>
      </c>
      <c r="D3441" s="18">
        <f>'Limiting Factor Scores'!D306</f>
        <v>0.19139999999999999</v>
      </c>
      <c r="E3441" s="19">
        <f>'Limiting Factor Scores'!E306</f>
        <v>1.64</v>
      </c>
      <c r="F3441" s="18">
        <f>'Limiting Factor Scores'!F306</f>
        <v>0.24399999999999999</v>
      </c>
      <c r="G3441" s="18">
        <f>'Limiting Factor Scores'!G306</f>
        <v>0.2418475714485864</v>
      </c>
      <c r="H3441" s="18">
        <f>'Limiting Factor Scores'!H306</f>
        <v>7.2043889669618846E-2</v>
      </c>
      <c r="I3441" s="17">
        <f>LFAT!A144</f>
        <v>10</v>
      </c>
      <c r="J3441" s="16" t="str">
        <f>LFAT!B144</f>
        <v>Upland Treatments</v>
      </c>
      <c r="K3441" s="16" t="str">
        <f>LFAT!D144</f>
        <v>I</v>
      </c>
      <c r="L3441" s="19">
        <f>LFAT!F144</f>
        <v>0.5</v>
      </c>
      <c r="M3441" s="16" t="str">
        <f>LFAT!G144</f>
        <v>CD</v>
      </c>
      <c r="N3441" s="19">
        <f>LFAT!I144</f>
        <v>0.5</v>
      </c>
      <c r="O3441" s="18">
        <f>LFAT!J144</f>
        <v>0.25</v>
      </c>
      <c r="P3441" s="18">
        <f t="shared" si="159"/>
        <v>6.0999999999999999E-2</v>
      </c>
      <c r="Q3441" s="18">
        <f t="shared" si="160"/>
        <v>6.04618928621466E-2</v>
      </c>
      <c r="R3441" s="18">
        <f t="shared" si="161"/>
        <v>1.8010972417404712E-2</v>
      </c>
    </row>
    <row r="3442" spans="1:18" ht="18" customHeight="1" x14ac:dyDescent="0.2">
      <c r="A3442" s="16" t="str">
        <f>'Limiting Factor Scores'!A307</f>
        <v>UGR2</v>
      </c>
      <c r="B3442" s="16" t="str">
        <f>'Limiting Factor Scores'!B307</f>
        <v>Upper Grande Ronde</v>
      </c>
      <c r="C3442" s="16" t="str">
        <f>'Limiting Factor Scores'!C307</f>
        <v>Decreased Water Quantity</v>
      </c>
      <c r="D3442" s="18">
        <f>'Limiting Factor Scores'!D307</f>
        <v>0.19139999999999999</v>
      </c>
      <c r="E3442" s="19">
        <f>'Limiting Factor Scores'!E307</f>
        <v>2.29</v>
      </c>
      <c r="F3442" s="18">
        <f>'Limiting Factor Scores'!F307</f>
        <v>0.39024999999999999</v>
      </c>
      <c r="G3442" s="18">
        <f>'Limiting Factor Scores'!G307</f>
        <v>0.55967034758536438</v>
      </c>
      <c r="H3442" s="18">
        <f>'Limiting Factor Scores'!H307</f>
        <v>0.16175486747454226</v>
      </c>
      <c r="I3442" s="17">
        <f>LFAT!A142</f>
        <v>10</v>
      </c>
      <c r="J3442" s="16" t="str">
        <f>LFAT!B142</f>
        <v>Upland Treatments</v>
      </c>
      <c r="K3442" s="16" t="str">
        <f>LFAT!D142</f>
        <v>I</v>
      </c>
      <c r="L3442" s="19">
        <f>LFAT!F142</f>
        <v>0.5</v>
      </c>
      <c r="M3442" s="16" t="str">
        <f>LFAT!G142</f>
        <v>CD</v>
      </c>
      <c r="N3442" s="19">
        <f>LFAT!I142</f>
        <v>0.5</v>
      </c>
      <c r="O3442" s="18">
        <f>LFAT!J142</f>
        <v>0.25</v>
      </c>
      <c r="P3442" s="18">
        <f t="shared" si="159"/>
        <v>9.7562499999999996E-2</v>
      </c>
      <c r="Q3442" s="18">
        <f t="shared" si="160"/>
        <v>0.1399175868963411</v>
      </c>
      <c r="R3442" s="18">
        <f t="shared" si="161"/>
        <v>4.0438716868635566E-2</v>
      </c>
    </row>
    <row r="3443" spans="1:18" ht="18" customHeight="1" x14ac:dyDescent="0.2">
      <c r="A3443" s="16" t="str">
        <f>'Limiting Factor Scores'!A308</f>
        <v>UGR2</v>
      </c>
      <c r="B3443" s="16" t="str">
        <f>'Limiting Factor Scores'!B308</f>
        <v>Upper Grande Ronde</v>
      </c>
      <c r="C3443" s="16" t="str">
        <f>'Limiting Factor Scores'!C308</f>
        <v>Floodplain Condition</v>
      </c>
      <c r="D3443" s="18">
        <f>'Limiting Factor Scores'!D308</f>
        <v>0.19139999999999999</v>
      </c>
      <c r="E3443" s="19">
        <f>'Limiting Factor Scores'!E308</f>
        <v>2.27</v>
      </c>
      <c r="F3443" s="18">
        <f>'Limiting Factor Scores'!F308</f>
        <v>0.38574999999999998</v>
      </c>
      <c r="G3443" s="18">
        <f>'Limiting Factor Scores'!G308</f>
        <v>0.44879642896021393</v>
      </c>
      <c r="H3443" s="18">
        <f>'Limiting Factor Scores'!H308</f>
        <v>0.1274244337989747</v>
      </c>
      <c r="I3443" s="17">
        <f>LFAT!A139</f>
        <v>10</v>
      </c>
      <c r="J3443" s="16" t="str">
        <f>LFAT!B139</f>
        <v>Upland Treatments</v>
      </c>
      <c r="K3443" s="16" t="str">
        <f>LFAT!D139</f>
        <v>N</v>
      </c>
      <c r="L3443" s="19">
        <f>LFAT!F139</f>
        <v>0.1</v>
      </c>
      <c r="M3443" s="16" t="str">
        <f>LFAT!G139</f>
        <v>R</v>
      </c>
      <c r="N3443" s="19">
        <f>LFAT!I139</f>
        <v>0.1</v>
      </c>
      <c r="O3443" s="18">
        <f>LFAT!J139</f>
        <v>0.01</v>
      </c>
      <c r="P3443" s="18">
        <f t="shared" si="159"/>
        <v>3.8574999999999998E-3</v>
      </c>
      <c r="Q3443" s="18">
        <f t="shared" si="160"/>
        <v>4.4879642896021397E-3</v>
      </c>
      <c r="R3443" s="18">
        <f t="shared" si="161"/>
        <v>1.274244337989747E-3</v>
      </c>
    </row>
    <row r="3444" spans="1:18" ht="18" customHeight="1" x14ac:dyDescent="0.2">
      <c r="A3444" s="16" t="str">
        <f>'Limiting Factor Scores'!A309</f>
        <v>UGR2</v>
      </c>
      <c r="B3444" s="16" t="str">
        <f>'Limiting Factor Scores'!B309</f>
        <v>Upper Grande Ronde</v>
      </c>
      <c r="C3444" s="16" t="str">
        <f>'Limiting Factor Scores'!C309</f>
        <v>Increased Sediment Quantity</v>
      </c>
      <c r="D3444" s="18">
        <f>'Limiting Factor Scores'!D309</f>
        <v>0.19139999999999999</v>
      </c>
      <c r="E3444" s="19">
        <f>'Limiting Factor Scores'!E309</f>
        <v>1.89</v>
      </c>
      <c r="F3444" s="18">
        <f>'Limiting Factor Scores'!F309</f>
        <v>0.30025000000000002</v>
      </c>
      <c r="G3444" s="18">
        <f>'Limiting Factor Scores'!G309</f>
        <v>0.20893668317323721</v>
      </c>
      <c r="H3444" s="18">
        <f>'Limiting Factor Scores'!H309</f>
        <v>6.8739758288095518E-2</v>
      </c>
      <c r="I3444" s="17">
        <f>LFAT!A145</f>
        <v>10</v>
      </c>
      <c r="J3444" s="16" t="str">
        <f>LFAT!B145</f>
        <v>Upland Treatments</v>
      </c>
      <c r="K3444" s="16" t="str">
        <f>LFAT!D145</f>
        <v>I</v>
      </c>
      <c r="L3444" s="19">
        <f>LFAT!F145</f>
        <v>0.5</v>
      </c>
      <c r="M3444" s="16" t="str">
        <f>LFAT!G145</f>
        <v>CD</v>
      </c>
      <c r="N3444" s="19">
        <f>LFAT!I145</f>
        <v>0.5</v>
      </c>
      <c r="O3444" s="18">
        <f>LFAT!J145</f>
        <v>0.25</v>
      </c>
      <c r="P3444" s="18">
        <f t="shared" si="159"/>
        <v>7.5062500000000004E-2</v>
      </c>
      <c r="Q3444" s="18">
        <f t="shared" si="160"/>
        <v>5.2234170793309304E-2</v>
      </c>
      <c r="R3444" s="18">
        <f t="shared" si="161"/>
        <v>1.7184939572023879E-2</v>
      </c>
    </row>
    <row r="3445" spans="1:18" ht="18" customHeight="1" x14ac:dyDescent="0.2">
      <c r="A3445" s="16" t="str">
        <f>'Limiting Factor Scores'!A310</f>
        <v>UGR2</v>
      </c>
      <c r="B3445" s="16" t="str">
        <f>'Limiting Factor Scores'!B310</f>
        <v>Upper Grande Ronde</v>
      </c>
      <c r="C3445" s="16" t="str">
        <f>'Limiting Factor Scores'!C310</f>
        <v>Non-Native Species Interactions and Competition</v>
      </c>
      <c r="D3445" s="18">
        <f>'Limiting Factor Scores'!D310</f>
        <v>0.19139999999999999</v>
      </c>
      <c r="E3445" s="19">
        <f>'Limiting Factor Scores'!E310</f>
        <v>1.59</v>
      </c>
      <c r="F3445" s="18">
        <f>'Limiting Factor Scores'!F310</f>
        <v>0.23275000000000001</v>
      </c>
      <c r="G3445" s="18">
        <f>'Limiting Factor Scores'!G310</f>
        <v>0.17914800748090784</v>
      </c>
      <c r="H3445" s="18">
        <f>'Limiting Factor Scores'!H310</f>
        <v>6.3195016496372478E-2</v>
      </c>
      <c r="I3445" s="17">
        <f>LFAT!A151</f>
        <v>10</v>
      </c>
      <c r="J3445" s="16" t="str">
        <f>LFAT!B151</f>
        <v>Upland Treatments</v>
      </c>
      <c r="K3445" s="16" t="str">
        <f>LFAT!D151</f>
        <v>N</v>
      </c>
      <c r="L3445" s="19">
        <f>LFAT!F151</f>
        <v>0.1</v>
      </c>
      <c r="M3445" s="16" t="str">
        <f>LFAT!G151</f>
        <v>R</v>
      </c>
      <c r="N3445" s="19">
        <f>LFAT!I151</f>
        <v>0.1</v>
      </c>
      <c r="O3445" s="18">
        <f>LFAT!J151</f>
        <v>0.01</v>
      </c>
      <c r="P3445" s="18">
        <f t="shared" si="159"/>
        <v>2.3275000000000001E-3</v>
      </c>
      <c r="Q3445" s="18">
        <f t="shared" si="160"/>
        <v>1.7914800748090784E-3</v>
      </c>
      <c r="R3445" s="18">
        <f t="shared" si="161"/>
        <v>6.319501649637248E-4</v>
      </c>
    </row>
    <row r="3446" spans="1:18" ht="18" customHeight="1" x14ac:dyDescent="0.2">
      <c r="A3446" s="16" t="str">
        <f>'Limiting Factor Scores'!A311</f>
        <v>UGR2</v>
      </c>
      <c r="B3446" s="16" t="str">
        <f>'Limiting Factor Scores'!B311</f>
        <v>Upper Grande Ronde</v>
      </c>
      <c r="C3446" s="16" t="str">
        <f>'Limiting Factor Scores'!C311</f>
        <v>Predation</v>
      </c>
      <c r="D3446" s="18">
        <f>'Limiting Factor Scores'!D311</f>
        <v>0.19139999999999999</v>
      </c>
      <c r="E3446" s="19">
        <f>'Limiting Factor Scores'!E311</f>
        <v>1.59</v>
      </c>
      <c r="F3446" s="18">
        <f>'Limiting Factor Scores'!F311</f>
        <v>0.23275000000000001</v>
      </c>
      <c r="G3446" s="18">
        <f>'Limiting Factor Scores'!G311</f>
        <v>0.23928828007000452</v>
      </c>
      <c r="H3446" s="18">
        <f>'Limiting Factor Scores'!H311</f>
        <v>7.3161118817119286E-2</v>
      </c>
      <c r="I3446" s="17">
        <f>LFAT!A149</f>
        <v>10</v>
      </c>
      <c r="J3446" s="16" t="str">
        <f>LFAT!B149</f>
        <v>Upland Treatments</v>
      </c>
      <c r="K3446" s="16" t="str">
        <f>LFAT!D149</f>
        <v>N</v>
      </c>
      <c r="L3446" s="19">
        <f>LFAT!F149</f>
        <v>0.1</v>
      </c>
      <c r="M3446" s="16" t="str">
        <f>LFAT!G149</f>
        <v>R</v>
      </c>
      <c r="N3446" s="19">
        <f>LFAT!I149</f>
        <v>0.1</v>
      </c>
      <c r="O3446" s="18">
        <f>LFAT!J149</f>
        <v>0.01</v>
      </c>
      <c r="P3446" s="18">
        <f t="shared" si="159"/>
        <v>2.3275000000000001E-3</v>
      </c>
      <c r="Q3446" s="18">
        <f t="shared" si="160"/>
        <v>2.3928828007000452E-3</v>
      </c>
      <c r="R3446" s="18">
        <f t="shared" si="161"/>
        <v>7.3161118817119289E-4</v>
      </c>
    </row>
    <row r="3447" spans="1:18" ht="18" customHeight="1" x14ac:dyDescent="0.2">
      <c r="A3447" s="16" t="str">
        <f>'Limiting Factor Scores'!A312</f>
        <v>UGR2</v>
      </c>
      <c r="B3447" s="16" t="str">
        <f>'Limiting Factor Scores'!B312</f>
        <v>Upper Grande Ronde</v>
      </c>
      <c r="C3447" s="16" t="str">
        <f>'Limiting Factor Scores'!C312</f>
        <v>Riparian Condition</v>
      </c>
      <c r="D3447" s="18">
        <f>'Limiting Factor Scores'!D312</f>
        <v>0.19139999999999999</v>
      </c>
      <c r="E3447" s="19">
        <f>'Limiting Factor Scores'!E312</f>
        <v>2.4900000000000002</v>
      </c>
      <c r="F3447" s="18">
        <f>'Limiting Factor Scores'!F312</f>
        <v>0.43525000000000003</v>
      </c>
      <c r="G3447" s="18">
        <f>'Limiting Factor Scores'!G312</f>
        <v>0.51709751899997736</v>
      </c>
      <c r="H3447" s="18">
        <f>'Limiting Factor Scores'!H312</f>
        <v>0.16696477888249536</v>
      </c>
      <c r="I3447" s="17">
        <f>LFAT!A138</f>
        <v>10</v>
      </c>
      <c r="J3447" s="16" t="str">
        <f>LFAT!B138</f>
        <v>Upland Treatments</v>
      </c>
      <c r="K3447" s="16" t="str">
        <f>LFAT!D138</f>
        <v>N</v>
      </c>
      <c r="L3447" s="19">
        <f>LFAT!F138</f>
        <v>0.1</v>
      </c>
      <c r="M3447" s="16" t="str">
        <f>LFAT!G138</f>
        <v>R</v>
      </c>
      <c r="N3447" s="19">
        <f>LFAT!I138</f>
        <v>0.1</v>
      </c>
      <c r="O3447" s="18">
        <f>LFAT!J138</f>
        <v>0.01</v>
      </c>
      <c r="P3447" s="18">
        <f t="shared" si="159"/>
        <v>4.3525000000000005E-3</v>
      </c>
      <c r="Q3447" s="18">
        <f t="shared" si="160"/>
        <v>5.1709751899997733E-3</v>
      </c>
      <c r="R3447" s="18">
        <f t="shared" si="161"/>
        <v>1.6696477888249537E-3</v>
      </c>
    </row>
    <row r="3448" spans="1:18" ht="18" customHeight="1" x14ac:dyDescent="0.2">
      <c r="A3448" s="16" t="str">
        <f>'Limiting Factor Scores'!A313</f>
        <v>UGR2</v>
      </c>
      <c r="B3448" s="16" t="str">
        <f>'Limiting Factor Scores'!B313</f>
        <v>Upper Grande Ronde</v>
      </c>
      <c r="C3448" s="16" t="str">
        <f>'Limiting Factor Scores'!C313</f>
        <v>Side Channel and Wetland Habitat</v>
      </c>
      <c r="D3448" s="18">
        <f>'Limiting Factor Scores'!D313</f>
        <v>0.19139999999999999</v>
      </c>
      <c r="E3448" s="19">
        <f>'Limiting Factor Scores'!E313</f>
        <v>2.64</v>
      </c>
      <c r="F3448" s="18">
        <f>'Limiting Factor Scores'!F313</f>
        <v>0.46899999999999997</v>
      </c>
      <c r="G3448" s="18">
        <f>'Limiting Factor Scores'!G313</f>
        <v>0.68992043984611429</v>
      </c>
      <c r="H3448" s="18">
        <f>'Limiting Factor Scores'!H313</f>
        <v>0.20109000775126959</v>
      </c>
      <c r="I3448" s="17">
        <f>LFAT!A140</f>
        <v>10</v>
      </c>
      <c r="J3448" s="16" t="str">
        <f>LFAT!B140</f>
        <v>Upland Treatments</v>
      </c>
      <c r="K3448" s="16" t="str">
        <f>LFAT!D140</f>
        <v>N</v>
      </c>
      <c r="L3448" s="19">
        <f>LFAT!F140</f>
        <v>0.1</v>
      </c>
      <c r="M3448" s="16" t="str">
        <f>LFAT!G140</f>
        <v>R</v>
      </c>
      <c r="N3448" s="19">
        <f>LFAT!I140</f>
        <v>0.1</v>
      </c>
      <c r="O3448" s="18">
        <f>LFAT!J140</f>
        <v>0.01</v>
      </c>
      <c r="P3448" s="18">
        <f t="shared" si="159"/>
        <v>4.6899999999999997E-3</v>
      </c>
      <c r="Q3448" s="18">
        <f t="shared" si="160"/>
        <v>6.8992043984611433E-3</v>
      </c>
      <c r="R3448" s="18">
        <f t="shared" si="161"/>
        <v>2.0109000775126958E-3</v>
      </c>
    </row>
    <row r="3449" spans="1:18" ht="18" customHeight="1" x14ac:dyDescent="0.2">
      <c r="A3449" s="16" t="str">
        <f>'Limiting Factor Scores'!A314</f>
        <v>UGR2</v>
      </c>
      <c r="B3449" s="16" t="str">
        <f>'Limiting Factor Scores'!B314</f>
        <v>Upper Grande Ronde</v>
      </c>
      <c r="C3449" s="16" t="str">
        <f>'Limiting Factor Scores'!C314</f>
        <v>Summer Water Temperature</v>
      </c>
      <c r="D3449" s="18">
        <f>'Limiting Factor Scores'!D314</f>
        <v>0.19139999999999999</v>
      </c>
      <c r="E3449" s="19">
        <f>'Limiting Factor Scores'!E314</f>
        <v>2</v>
      </c>
      <c r="F3449" s="18">
        <f>'Limiting Factor Scores'!F314</f>
        <v>0.32500000000000001</v>
      </c>
      <c r="G3449" s="18">
        <f>'Limiting Factor Scores'!G314</f>
        <v>0.41410757141968502</v>
      </c>
      <c r="H3449" s="18">
        <f>'Limiting Factor Scores'!H314</f>
        <v>0.12959078785492123</v>
      </c>
      <c r="I3449" s="17">
        <f>LFAT!A146</f>
        <v>10</v>
      </c>
      <c r="J3449" s="16" t="str">
        <f>LFAT!B146</f>
        <v>Upland Treatments</v>
      </c>
      <c r="K3449" s="16" t="str">
        <f>LFAT!D146</f>
        <v>I</v>
      </c>
      <c r="L3449" s="19">
        <f>LFAT!F146</f>
        <v>0.5</v>
      </c>
      <c r="M3449" s="16" t="str">
        <f>LFAT!G146</f>
        <v>CD</v>
      </c>
      <c r="N3449" s="19">
        <f>LFAT!I146</f>
        <v>0.5</v>
      </c>
      <c r="O3449" s="18">
        <f>LFAT!J146</f>
        <v>0.25</v>
      </c>
      <c r="P3449" s="18">
        <f t="shared" si="159"/>
        <v>8.1250000000000003E-2</v>
      </c>
      <c r="Q3449" s="18">
        <f t="shared" si="160"/>
        <v>0.10352689285492125</v>
      </c>
      <c r="R3449" s="18">
        <f t="shared" si="161"/>
        <v>3.2397696963730307E-2</v>
      </c>
    </row>
    <row r="3450" spans="1:18" ht="18" customHeight="1" x14ac:dyDescent="0.2">
      <c r="A3450" s="16" t="str">
        <f>'Limiting Factor Scores'!A315</f>
        <v>UGR2</v>
      </c>
      <c r="B3450" s="16" t="str">
        <f>'Limiting Factor Scores'!B315</f>
        <v>Upper Grande Ronde</v>
      </c>
      <c r="C3450" s="16" t="str">
        <f>'Limiting Factor Scores'!C315</f>
        <v>Water Quality</v>
      </c>
      <c r="D3450" s="18">
        <f>'Limiting Factor Scores'!D315</f>
        <v>0.19139999999999999</v>
      </c>
      <c r="E3450" s="19">
        <f>'Limiting Factor Scores'!E315</f>
        <v>2.62</v>
      </c>
      <c r="F3450" s="18">
        <f>'Limiting Factor Scores'!F315</f>
        <v>0.46450000000000002</v>
      </c>
      <c r="G3450" s="18">
        <f>'Limiting Factor Scores'!G315</f>
        <v>0.51755585371113688</v>
      </c>
      <c r="H3450" s="18">
        <f>'Limiting Factor Scores'!H315</f>
        <v>0.14366461446067391</v>
      </c>
      <c r="I3450" s="17">
        <f>LFAT!A148</f>
        <v>10</v>
      </c>
      <c r="J3450" s="16" t="str">
        <f>LFAT!B148</f>
        <v>Upland Treatments</v>
      </c>
      <c r="K3450" s="16" t="str">
        <f>LFAT!D148</f>
        <v>I</v>
      </c>
      <c r="L3450" s="19">
        <f>LFAT!F148</f>
        <v>0.5</v>
      </c>
      <c r="M3450" s="16" t="str">
        <f>LFAT!G148</f>
        <v>CD</v>
      </c>
      <c r="N3450" s="19">
        <f>LFAT!I148</f>
        <v>0.5</v>
      </c>
      <c r="O3450" s="18">
        <f>LFAT!J148</f>
        <v>0.25</v>
      </c>
      <c r="P3450" s="18">
        <f t="shared" si="159"/>
        <v>0.11612500000000001</v>
      </c>
      <c r="Q3450" s="18">
        <f t="shared" si="160"/>
        <v>0.12938896342778422</v>
      </c>
      <c r="R3450" s="18">
        <f t="shared" si="161"/>
        <v>3.5916153615168478E-2</v>
      </c>
    </row>
    <row r="3451" spans="1:18" ht="18" customHeight="1" x14ac:dyDescent="0.2">
      <c r="A3451" s="16" t="str">
        <f>'Limiting Factor Scores'!A316</f>
        <v>UGR2</v>
      </c>
      <c r="B3451" s="16" t="str">
        <f>'Limiting Factor Scores'!B316</f>
        <v>Upper Grande Ronde</v>
      </c>
      <c r="C3451" s="16" t="str">
        <f>'Limiting Factor Scores'!C316</f>
        <v>Winter Water Temperature</v>
      </c>
      <c r="D3451" s="18">
        <f>'Limiting Factor Scores'!D316</f>
        <v>0.19139999999999999</v>
      </c>
      <c r="E3451" s="19">
        <f>'Limiting Factor Scores'!E316</f>
        <v>2.29</v>
      </c>
      <c r="F3451" s="18">
        <f>'Limiting Factor Scores'!F316</f>
        <v>0.39024999999999999</v>
      </c>
      <c r="G3451" s="18">
        <f>'Limiting Factor Scores'!G316</f>
        <v>0.35799695251067049</v>
      </c>
      <c r="H3451" s="18">
        <f>'Limiting Factor Scores'!H316</f>
        <v>9.7507485912057712E-2</v>
      </c>
      <c r="I3451" s="17">
        <f>LFAT!A147</f>
        <v>10</v>
      </c>
      <c r="J3451" s="16" t="str">
        <f>LFAT!B147</f>
        <v>Upland Treatments</v>
      </c>
      <c r="K3451" s="16" t="str">
        <f>LFAT!D147</f>
        <v>N</v>
      </c>
      <c r="L3451" s="19">
        <f>LFAT!F147</f>
        <v>0.1</v>
      </c>
      <c r="M3451" s="16" t="str">
        <f>LFAT!G147</f>
        <v>R</v>
      </c>
      <c r="N3451" s="19">
        <f>LFAT!I147</f>
        <v>0.1</v>
      </c>
      <c r="O3451" s="18">
        <f>LFAT!J147</f>
        <v>0.01</v>
      </c>
      <c r="P3451" s="18">
        <f t="shared" si="159"/>
        <v>3.9025000000000002E-3</v>
      </c>
      <c r="Q3451" s="18">
        <f t="shared" si="160"/>
        <v>3.5799695251067048E-3</v>
      </c>
      <c r="R3451" s="18">
        <f t="shared" si="161"/>
        <v>9.7507485912057712E-4</v>
      </c>
    </row>
    <row r="3452" spans="1:18" ht="18" customHeight="1" x14ac:dyDescent="0.2">
      <c r="A3452" s="16" t="str">
        <f>'Limiting Factor Scores'!A302</f>
        <v>UGR2</v>
      </c>
      <c r="B3452" s="16" t="str">
        <f>'Limiting Factor Scores'!B302</f>
        <v>Upper Grande Ronde</v>
      </c>
      <c r="C3452" s="16" t="str">
        <f>'Limiting Factor Scores'!C302</f>
        <v>Altered Flow Timing</v>
      </c>
      <c r="D3452" s="18">
        <f>'Limiting Factor Scores'!D302</f>
        <v>0.19139999999999999</v>
      </c>
      <c r="E3452" s="19">
        <f>'Limiting Factor Scores'!E302</f>
        <v>3.42</v>
      </c>
      <c r="F3452" s="18">
        <f>'Limiting Factor Scores'!F302</f>
        <v>0.64449999999999996</v>
      </c>
      <c r="G3452" s="18">
        <f>'Limiting Factor Scores'!G302</f>
        <v>0.64674470144619378</v>
      </c>
      <c r="H3452" s="18">
        <f>'Limiting Factor Scores'!H302</f>
        <v>0.17998711196761094</v>
      </c>
      <c r="I3452" s="17">
        <f>LFAT!A158</f>
        <v>11</v>
      </c>
      <c r="J3452" s="16" t="str">
        <f>LFAT!B158</f>
        <v>Species Management (non-native or unnatural)</v>
      </c>
      <c r="K3452" s="16" t="str">
        <f>LFAT!D158</f>
        <v>N</v>
      </c>
      <c r="L3452" s="19">
        <f>LFAT!F158</f>
        <v>0.1</v>
      </c>
      <c r="M3452" s="16" t="str">
        <f>LFAT!G158</f>
        <v>R</v>
      </c>
      <c r="N3452" s="19">
        <f>LFAT!I158</f>
        <v>0.1</v>
      </c>
      <c r="O3452" s="18">
        <f>LFAT!J158</f>
        <v>0.01</v>
      </c>
      <c r="P3452" s="18">
        <f t="shared" si="159"/>
        <v>6.4449999999999993E-3</v>
      </c>
      <c r="Q3452" s="18">
        <f t="shared" si="160"/>
        <v>6.467447014461938E-3</v>
      </c>
      <c r="R3452" s="18">
        <f t="shared" si="161"/>
        <v>1.7998711196761095E-3</v>
      </c>
    </row>
    <row r="3453" spans="1:18" ht="18" customHeight="1" x14ac:dyDescent="0.2">
      <c r="A3453" s="16" t="str">
        <f>'Limiting Factor Scores'!A303</f>
        <v>UGR2</v>
      </c>
      <c r="B3453" s="16" t="str">
        <f>'Limiting Factor Scores'!B303</f>
        <v>Upper Grande Ronde</v>
      </c>
      <c r="C3453" s="16" t="str">
        <f>'Limiting Factor Scores'!C303</f>
        <v>Altered Primary Productivity</v>
      </c>
      <c r="D3453" s="18">
        <f>'Limiting Factor Scores'!D303</f>
        <v>0.19139999999999999</v>
      </c>
      <c r="E3453" s="19">
        <f>'Limiting Factor Scores'!E303</f>
        <v>1.59</v>
      </c>
      <c r="F3453" s="18">
        <f>'Limiting Factor Scores'!F303</f>
        <v>0.23275000000000001</v>
      </c>
      <c r="G3453" s="18">
        <f>'Limiting Factor Scores'!G303</f>
        <v>0.16196507246817973</v>
      </c>
      <c r="H3453" s="18">
        <f>'Limiting Factor Scores'!H303</f>
        <v>4.6384378414562957E-2</v>
      </c>
      <c r="I3453" s="17">
        <f>LFAT!A165</f>
        <v>11</v>
      </c>
      <c r="J3453" s="16" t="str">
        <f>LFAT!B165</f>
        <v>Species Management (non-native or unnatural)</v>
      </c>
      <c r="K3453" s="16" t="str">
        <f>LFAT!D165</f>
        <v>N</v>
      </c>
      <c r="L3453" s="19">
        <f>LFAT!F165</f>
        <v>0.1</v>
      </c>
      <c r="M3453" s="16" t="str">
        <f>LFAT!G165</f>
        <v>R</v>
      </c>
      <c r="N3453" s="19">
        <f>LFAT!I165</f>
        <v>0.1</v>
      </c>
      <c r="O3453" s="18">
        <f>LFAT!J165</f>
        <v>0.01</v>
      </c>
      <c r="P3453" s="18">
        <f t="shared" si="159"/>
        <v>2.3275000000000001E-3</v>
      </c>
      <c r="Q3453" s="18">
        <f t="shared" si="160"/>
        <v>1.6196507246817975E-3</v>
      </c>
      <c r="R3453" s="18">
        <f t="shared" si="161"/>
        <v>4.6384378414562958E-4</v>
      </c>
    </row>
    <row r="3454" spans="1:18" ht="18" customHeight="1" x14ac:dyDescent="0.2">
      <c r="A3454" s="16" t="str">
        <f>'Limiting Factor Scores'!A304</f>
        <v>UGR2</v>
      </c>
      <c r="B3454" s="16" t="str">
        <f>'Limiting Factor Scores'!B304</f>
        <v>Upper Grande Ronde</v>
      </c>
      <c r="C3454" s="16" t="str">
        <f>'Limiting Factor Scores'!C304</f>
        <v>Anthropogenic Barriers</v>
      </c>
      <c r="D3454" s="18">
        <f>'Limiting Factor Scores'!D304</f>
        <v>0.19139999999999999</v>
      </c>
      <c r="E3454" s="19">
        <f>'Limiting Factor Scores'!E304</f>
        <v>2.29</v>
      </c>
      <c r="F3454" s="18">
        <f>'Limiting Factor Scores'!F304</f>
        <v>0.39024999999999999</v>
      </c>
      <c r="G3454" s="18">
        <f>'Limiting Factor Scores'!G304</f>
        <v>0.39641093241463554</v>
      </c>
      <c r="H3454" s="18">
        <f>'Limiting Factor Scores'!H304</f>
        <v>0.12554969126286647</v>
      </c>
      <c r="I3454" s="17">
        <f>LFAT!A152</f>
        <v>11</v>
      </c>
      <c r="J3454" s="16" t="str">
        <f>LFAT!B152</f>
        <v>Species Management (non-native or unnatural)</v>
      </c>
      <c r="K3454" s="16" t="str">
        <f>LFAT!D152</f>
        <v>N</v>
      </c>
      <c r="L3454" s="19">
        <f>LFAT!F152</f>
        <v>0.1</v>
      </c>
      <c r="M3454" s="16" t="str">
        <f>LFAT!G152</f>
        <v>R</v>
      </c>
      <c r="N3454" s="19">
        <f>LFAT!I152</f>
        <v>0.1</v>
      </c>
      <c r="O3454" s="18">
        <f>LFAT!J152</f>
        <v>0.01</v>
      </c>
      <c r="P3454" s="18">
        <f t="shared" si="159"/>
        <v>3.9025000000000002E-3</v>
      </c>
      <c r="Q3454" s="18">
        <f t="shared" si="160"/>
        <v>3.9641093241463551E-3</v>
      </c>
      <c r="R3454" s="18">
        <f t="shared" si="161"/>
        <v>1.2554969126286647E-3</v>
      </c>
    </row>
    <row r="3455" spans="1:18" ht="18" customHeight="1" x14ac:dyDescent="0.2">
      <c r="A3455" s="16" t="str">
        <f>'Limiting Factor Scores'!A305</f>
        <v>UGR2</v>
      </c>
      <c r="B3455" s="16" t="str">
        <f>'Limiting Factor Scores'!B305</f>
        <v>Upper Grande Ronde</v>
      </c>
      <c r="C3455" s="16" t="str">
        <f>'Limiting Factor Scores'!C305</f>
        <v>Channel and Habitat Structure</v>
      </c>
      <c r="D3455" s="18">
        <f>'Limiting Factor Scores'!D305</f>
        <v>0.19139999999999999</v>
      </c>
      <c r="E3455" s="19">
        <f>'Limiting Factor Scores'!E305</f>
        <v>3.1</v>
      </c>
      <c r="F3455" s="18">
        <f>'Limiting Factor Scores'!F305</f>
        <v>0.57250000000000001</v>
      </c>
      <c r="G3455" s="18">
        <f>'Limiting Factor Scores'!G305</f>
        <v>0.95488092843054462</v>
      </c>
      <c r="H3455" s="18">
        <f>'Limiting Factor Scores'!H305</f>
        <v>0.28907063383243353</v>
      </c>
      <c r="I3455" s="17">
        <f>LFAT!A156</f>
        <v>11</v>
      </c>
      <c r="J3455" s="16" t="str">
        <f>LFAT!B156</f>
        <v>Species Management (non-native or unnatural)</v>
      </c>
      <c r="K3455" s="16" t="str">
        <f>LFAT!D156</f>
        <v>N</v>
      </c>
      <c r="L3455" s="19">
        <f>LFAT!F156</f>
        <v>0.1</v>
      </c>
      <c r="M3455" s="16" t="str">
        <f>LFAT!G156</f>
        <v>R</v>
      </c>
      <c r="N3455" s="19">
        <f>LFAT!I156</f>
        <v>0.1</v>
      </c>
      <c r="O3455" s="18">
        <f>LFAT!J156</f>
        <v>0.01</v>
      </c>
      <c r="P3455" s="18">
        <f t="shared" si="159"/>
        <v>5.7250000000000001E-3</v>
      </c>
      <c r="Q3455" s="18">
        <f t="shared" si="160"/>
        <v>9.5488092843054456E-3</v>
      </c>
      <c r="R3455" s="18">
        <f t="shared" si="161"/>
        <v>2.8907063383243354E-3</v>
      </c>
    </row>
    <row r="3456" spans="1:18" ht="18" customHeight="1" x14ac:dyDescent="0.2">
      <c r="A3456" s="16" t="str">
        <f>'Limiting Factor Scores'!A306</f>
        <v>UGR2</v>
      </c>
      <c r="B3456" s="16" t="str">
        <f>'Limiting Factor Scores'!B306</f>
        <v>Upper Grande Ronde</v>
      </c>
      <c r="C3456" s="16" t="str">
        <f>'Limiting Factor Scores'!C306</f>
        <v>Decreased Sediment Quantity</v>
      </c>
      <c r="D3456" s="18">
        <f>'Limiting Factor Scores'!D306</f>
        <v>0.19139999999999999</v>
      </c>
      <c r="E3456" s="19">
        <f>'Limiting Factor Scores'!E306</f>
        <v>1.64</v>
      </c>
      <c r="F3456" s="18">
        <f>'Limiting Factor Scores'!F306</f>
        <v>0.24399999999999999</v>
      </c>
      <c r="G3456" s="18">
        <f>'Limiting Factor Scores'!G306</f>
        <v>0.2418475714485864</v>
      </c>
      <c r="H3456" s="18">
        <f>'Limiting Factor Scores'!H306</f>
        <v>7.2043889669618846E-2</v>
      </c>
      <c r="I3456" s="17">
        <f>LFAT!A159</f>
        <v>11</v>
      </c>
      <c r="J3456" s="16" t="str">
        <f>LFAT!B159</f>
        <v>Species Management (non-native or unnatural)</v>
      </c>
      <c r="K3456" s="16" t="str">
        <f>LFAT!D159</f>
        <v>N</v>
      </c>
      <c r="L3456" s="19">
        <f>LFAT!F159</f>
        <v>0.1</v>
      </c>
      <c r="M3456" s="16" t="str">
        <f>LFAT!G159</f>
        <v>R</v>
      </c>
      <c r="N3456" s="19">
        <f>LFAT!I159</f>
        <v>0.1</v>
      </c>
      <c r="O3456" s="18">
        <f>LFAT!J159</f>
        <v>0.01</v>
      </c>
      <c r="P3456" s="18">
        <f t="shared" si="159"/>
        <v>2.4399999999999999E-3</v>
      </c>
      <c r="Q3456" s="18">
        <f t="shared" si="160"/>
        <v>2.4184757144858639E-3</v>
      </c>
      <c r="R3456" s="18">
        <f t="shared" si="161"/>
        <v>7.2043889669618844E-4</v>
      </c>
    </row>
    <row r="3457" spans="1:18" ht="18" customHeight="1" x14ac:dyDescent="0.2">
      <c r="A3457" s="16" t="str">
        <f>'Limiting Factor Scores'!A307</f>
        <v>UGR2</v>
      </c>
      <c r="B3457" s="16" t="str">
        <f>'Limiting Factor Scores'!B307</f>
        <v>Upper Grande Ronde</v>
      </c>
      <c r="C3457" s="16" t="str">
        <f>'Limiting Factor Scores'!C307</f>
        <v>Decreased Water Quantity</v>
      </c>
      <c r="D3457" s="18">
        <f>'Limiting Factor Scores'!D307</f>
        <v>0.19139999999999999</v>
      </c>
      <c r="E3457" s="19">
        <f>'Limiting Factor Scores'!E307</f>
        <v>2.29</v>
      </c>
      <c r="F3457" s="18">
        <f>'Limiting Factor Scores'!F307</f>
        <v>0.39024999999999999</v>
      </c>
      <c r="G3457" s="18">
        <f>'Limiting Factor Scores'!G307</f>
        <v>0.55967034758536438</v>
      </c>
      <c r="H3457" s="18">
        <f>'Limiting Factor Scores'!H307</f>
        <v>0.16175486747454226</v>
      </c>
      <c r="I3457" s="17">
        <f>LFAT!A157</f>
        <v>11</v>
      </c>
      <c r="J3457" s="16" t="str">
        <f>LFAT!B157</f>
        <v>Species Management (non-native or unnatural)</v>
      </c>
      <c r="K3457" s="16" t="str">
        <f>LFAT!D157</f>
        <v>N</v>
      </c>
      <c r="L3457" s="19">
        <f>LFAT!F157</f>
        <v>0.1</v>
      </c>
      <c r="M3457" s="16" t="str">
        <f>LFAT!G157</f>
        <v>R</v>
      </c>
      <c r="N3457" s="19">
        <f>LFAT!I157</f>
        <v>0.1</v>
      </c>
      <c r="O3457" s="18">
        <f>LFAT!J157</f>
        <v>0.01</v>
      </c>
      <c r="P3457" s="18">
        <f t="shared" si="159"/>
        <v>3.9025000000000002E-3</v>
      </c>
      <c r="Q3457" s="18">
        <f t="shared" si="160"/>
        <v>5.5967034758536436E-3</v>
      </c>
      <c r="R3457" s="18">
        <f t="shared" si="161"/>
        <v>1.6175486747454226E-3</v>
      </c>
    </row>
    <row r="3458" spans="1:18" ht="18" customHeight="1" x14ac:dyDescent="0.2">
      <c r="A3458" s="16" t="str">
        <f>'Limiting Factor Scores'!A308</f>
        <v>UGR2</v>
      </c>
      <c r="B3458" s="16" t="str">
        <f>'Limiting Factor Scores'!B308</f>
        <v>Upper Grande Ronde</v>
      </c>
      <c r="C3458" s="16" t="str">
        <f>'Limiting Factor Scores'!C308</f>
        <v>Floodplain Condition</v>
      </c>
      <c r="D3458" s="18">
        <f>'Limiting Factor Scores'!D308</f>
        <v>0.19139999999999999</v>
      </c>
      <c r="E3458" s="19">
        <f>'Limiting Factor Scores'!E308</f>
        <v>2.27</v>
      </c>
      <c r="F3458" s="18">
        <f>'Limiting Factor Scores'!F308</f>
        <v>0.38574999999999998</v>
      </c>
      <c r="G3458" s="18">
        <f>'Limiting Factor Scores'!G308</f>
        <v>0.44879642896021393</v>
      </c>
      <c r="H3458" s="18">
        <f>'Limiting Factor Scores'!H308</f>
        <v>0.1274244337989747</v>
      </c>
      <c r="I3458" s="17">
        <f>LFAT!A154</f>
        <v>11</v>
      </c>
      <c r="J3458" s="16" t="str">
        <f>LFAT!B154</f>
        <v>Species Management (non-native or unnatural)</v>
      </c>
      <c r="K3458" s="16" t="str">
        <f>LFAT!D154</f>
        <v>N</v>
      </c>
      <c r="L3458" s="19">
        <f>LFAT!F154</f>
        <v>0.1</v>
      </c>
      <c r="M3458" s="16" t="str">
        <f>LFAT!G154</f>
        <v>R</v>
      </c>
      <c r="N3458" s="19">
        <f>LFAT!I154</f>
        <v>0.1</v>
      </c>
      <c r="O3458" s="18">
        <f>LFAT!J154</f>
        <v>0.01</v>
      </c>
      <c r="P3458" s="18">
        <f t="shared" ref="P3458:P3521" si="162">F3458*O3458</f>
        <v>3.8574999999999998E-3</v>
      </c>
      <c r="Q3458" s="18">
        <f t="shared" ref="Q3458:Q3521" si="163">G3458*O3458</f>
        <v>4.4879642896021397E-3</v>
      </c>
      <c r="R3458" s="18">
        <f t="shared" ref="R3458:R3521" si="164">H3458*O3458</f>
        <v>1.274244337989747E-3</v>
      </c>
    </row>
    <row r="3459" spans="1:18" ht="18" customHeight="1" x14ac:dyDescent="0.2">
      <c r="A3459" s="16" t="str">
        <f>'Limiting Factor Scores'!A309</f>
        <v>UGR2</v>
      </c>
      <c r="B3459" s="16" t="str">
        <f>'Limiting Factor Scores'!B309</f>
        <v>Upper Grande Ronde</v>
      </c>
      <c r="C3459" s="16" t="str">
        <f>'Limiting Factor Scores'!C309</f>
        <v>Increased Sediment Quantity</v>
      </c>
      <c r="D3459" s="18">
        <f>'Limiting Factor Scores'!D309</f>
        <v>0.19139999999999999</v>
      </c>
      <c r="E3459" s="19">
        <f>'Limiting Factor Scores'!E309</f>
        <v>1.89</v>
      </c>
      <c r="F3459" s="18">
        <f>'Limiting Factor Scores'!F309</f>
        <v>0.30025000000000002</v>
      </c>
      <c r="G3459" s="18">
        <f>'Limiting Factor Scores'!G309</f>
        <v>0.20893668317323721</v>
      </c>
      <c r="H3459" s="18">
        <f>'Limiting Factor Scores'!H309</f>
        <v>6.8739758288095518E-2</v>
      </c>
      <c r="I3459" s="17">
        <f>LFAT!A160</f>
        <v>11</v>
      </c>
      <c r="J3459" s="16" t="str">
        <f>LFAT!B160</f>
        <v>Species Management (non-native or unnatural)</v>
      </c>
      <c r="K3459" s="16" t="str">
        <f>LFAT!D160</f>
        <v>N</v>
      </c>
      <c r="L3459" s="19">
        <f>LFAT!F160</f>
        <v>0.1</v>
      </c>
      <c r="M3459" s="16" t="str">
        <f>LFAT!G160</f>
        <v>R</v>
      </c>
      <c r="N3459" s="19">
        <f>LFAT!I160</f>
        <v>0.1</v>
      </c>
      <c r="O3459" s="18">
        <f>LFAT!J160</f>
        <v>0.01</v>
      </c>
      <c r="P3459" s="18">
        <f t="shared" si="162"/>
        <v>3.0025000000000004E-3</v>
      </c>
      <c r="Q3459" s="18">
        <f t="shared" si="163"/>
        <v>2.0893668317323723E-3</v>
      </c>
      <c r="R3459" s="18">
        <f t="shared" si="164"/>
        <v>6.8739758288095516E-4</v>
      </c>
    </row>
    <row r="3460" spans="1:18" ht="18" customHeight="1" x14ac:dyDescent="0.2">
      <c r="A3460" s="16" t="str">
        <f>'Limiting Factor Scores'!A310</f>
        <v>UGR2</v>
      </c>
      <c r="B3460" s="16" t="str">
        <f>'Limiting Factor Scores'!B310</f>
        <v>Upper Grande Ronde</v>
      </c>
      <c r="C3460" s="16" t="str">
        <f>'Limiting Factor Scores'!C310</f>
        <v>Non-Native Species Interactions and Competition</v>
      </c>
      <c r="D3460" s="18">
        <f>'Limiting Factor Scores'!D310</f>
        <v>0.19139999999999999</v>
      </c>
      <c r="E3460" s="19">
        <f>'Limiting Factor Scores'!E310</f>
        <v>1.59</v>
      </c>
      <c r="F3460" s="18">
        <f>'Limiting Factor Scores'!F310</f>
        <v>0.23275000000000001</v>
      </c>
      <c r="G3460" s="18">
        <f>'Limiting Factor Scores'!G310</f>
        <v>0.17914800748090784</v>
      </c>
      <c r="H3460" s="18">
        <f>'Limiting Factor Scores'!H310</f>
        <v>6.3195016496372478E-2</v>
      </c>
      <c r="I3460" s="17">
        <f>LFAT!A166</f>
        <v>11</v>
      </c>
      <c r="J3460" s="16" t="str">
        <f>LFAT!B166</f>
        <v>Species Management (non-native or unnatural)</v>
      </c>
      <c r="K3460" s="16" t="str">
        <f>LFAT!D166</f>
        <v>D</v>
      </c>
      <c r="L3460" s="19">
        <f>LFAT!F166</f>
        <v>1</v>
      </c>
      <c r="M3460" s="16" t="str">
        <f>LFAT!G166</f>
        <v>C</v>
      </c>
      <c r="N3460" s="19">
        <f>LFAT!I166</f>
        <v>1</v>
      </c>
      <c r="O3460" s="18">
        <f>LFAT!J166</f>
        <v>1</v>
      </c>
      <c r="P3460" s="18">
        <f t="shared" si="162"/>
        <v>0.23275000000000001</v>
      </c>
      <c r="Q3460" s="18">
        <f t="shared" si="163"/>
        <v>0.17914800748090784</v>
      </c>
      <c r="R3460" s="18">
        <f t="shared" si="164"/>
        <v>6.3195016496372478E-2</v>
      </c>
    </row>
    <row r="3461" spans="1:18" ht="18" customHeight="1" x14ac:dyDescent="0.2">
      <c r="A3461" s="16" t="str">
        <f>'Limiting Factor Scores'!A311</f>
        <v>UGR2</v>
      </c>
      <c r="B3461" s="16" t="str">
        <f>'Limiting Factor Scores'!B311</f>
        <v>Upper Grande Ronde</v>
      </c>
      <c r="C3461" s="16" t="str">
        <f>'Limiting Factor Scores'!C311</f>
        <v>Predation</v>
      </c>
      <c r="D3461" s="18">
        <f>'Limiting Factor Scores'!D311</f>
        <v>0.19139999999999999</v>
      </c>
      <c r="E3461" s="19">
        <f>'Limiting Factor Scores'!E311</f>
        <v>1.59</v>
      </c>
      <c r="F3461" s="18">
        <f>'Limiting Factor Scores'!F311</f>
        <v>0.23275000000000001</v>
      </c>
      <c r="G3461" s="18">
        <f>'Limiting Factor Scores'!G311</f>
        <v>0.23928828007000452</v>
      </c>
      <c r="H3461" s="18">
        <f>'Limiting Factor Scores'!H311</f>
        <v>7.3161118817119286E-2</v>
      </c>
      <c r="I3461" s="17">
        <f>LFAT!A164</f>
        <v>11</v>
      </c>
      <c r="J3461" s="16" t="str">
        <f>LFAT!B164</f>
        <v>Species Management (non-native or unnatural)</v>
      </c>
      <c r="K3461" s="16" t="str">
        <f>LFAT!D164</f>
        <v>D</v>
      </c>
      <c r="L3461" s="19">
        <f>LFAT!F164</f>
        <v>1</v>
      </c>
      <c r="M3461" s="16" t="str">
        <f>LFAT!G164</f>
        <v>C</v>
      </c>
      <c r="N3461" s="19">
        <f>LFAT!I164</f>
        <v>1</v>
      </c>
      <c r="O3461" s="18">
        <f>LFAT!J164</f>
        <v>1</v>
      </c>
      <c r="P3461" s="18">
        <f t="shared" si="162"/>
        <v>0.23275000000000001</v>
      </c>
      <c r="Q3461" s="18">
        <f t="shared" si="163"/>
        <v>0.23928828007000452</v>
      </c>
      <c r="R3461" s="18">
        <f t="shared" si="164"/>
        <v>7.3161118817119286E-2</v>
      </c>
    </row>
    <row r="3462" spans="1:18" ht="18" customHeight="1" x14ac:dyDescent="0.2">
      <c r="A3462" s="16" t="str">
        <f>'Limiting Factor Scores'!A312</f>
        <v>UGR2</v>
      </c>
      <c r="B3462" s="16" t="str">
        <f>'Limiting Factor Scores'!B312</f>
        <v>Upper Grande Ronde</v>
      </c>
      <c r="C3462" s="16" t="str">
        <f>'Limiting Factor Scores'!C312</f>
        <v>Riparian Condition</v>
      </c>
      <c r="D3462" s="18">
        <f>'Limiting Factor Scores'!D312</f>
        <v>0.19139999999999999</v>
      </c>
      <c r="E3462" s="19">
        <f>'Limiting Factor Scores'!E312</f>
        <v>2.4900000000000002</v>
      </c>
      <c r="F3462" s="18">
        <f>'Limiting Factor Scores'!F312</f>
        <v>0.43525000000000003</v>
      </c>
      <c r="G3462" s="18">
        <f>'Limiting Factor Scores'!G312</f>
        <v>0.51709751899997736</v>
      </c>
      <c r="H3462" s="18">
        <f>'Limiting Factor Scores'!H312</f>
        <v>0.16696477888249536</v>
      </c>
      <c r="I3462" s="17">
        <f>LFAT!A153</f>
        <v>11</v>
      </c>
      <c r="J3462" s="16" t="str">
        <f>LFAT!B153</f>
        <v>Species Management (non-native or unnatural)</v>
      </c>
      <c r="K3462" s="16" t="str">
        <f>LFAT!D153</f>
        <v>N</v>
      </c>
      <c r="L3462" s="19">
        <f>LFAT!F153</f>
        <v>0.1</v>
      </c>
      <c r="M3462" s="16" t="str">
        <f>LFAT!G153</f>
        <v>R</v>
      </c>
      <c r="N3462" s="19">
        <f>LFAT!I153</f>
        <v>0.1</v>
      </c>
      <c r="O3462" s="18">
        <f>LFAT!J153</f>
        <v>0.01</v>
      </c>
      <c r="P3462" s="18">
        <f t="shared" si="162"/>
        <v>4.3525000000000005E-3</v>
      </c>
      <c r="Q3462" s="18">
        <f t="shared" si="163"/>
        <v>5.1709751899997733E-3</v>
      </c>
      <c r="R3462" s="18">
        <f t="shared" si="164"/>
        <v>1.6696477888249537E-3</v>
      </c>
    </row>
    <row r="3463" spans="1:18" ht="18" customHeight="1" x14ac:dyDescent="0.2">
      <c r="A3463" s="16" t="str">
        <f>'Limiting Factor Scores'!A313</f>
        <v>UGR2</v>
      </c>
      <c r="B3463" s="16" t="str">
        <f>'Limiting Factor Scores'!B313</f>
        <v>Upper Grande Ronde</v>
      </c>
      <c r="C3463" s="16" t="str">
        <f>'Limiting Factor Scores'!C313</f>
        <v>Side Channel and Wetland Habitat</v>
      </c>
      <c r="D3463" s="18">
        <f>'Limiting Factor Scores'!D313</f>
        <v>0.19139999999999999</v>
      </c>
      <c r="E3463" s="19">
        <f>'Limiting Factor Scores'!E313</f>
        <v>2.64</v>
      </c>
      <c r="F3463" s="18">
        <f>'Limiting Factor Scores'!F313</f>
        <v>0.46899999999999997</v>
      </c>
      <c r="G3463" s="18">
        <f>'Limiting Factor Scores'!G313</f>
        <v>0.68992043984611429</v>
      </c>
      <c r="H3463" s="18">
        <f>'Limiting Factor Scores'!H313</f>
        <v>0.20109000775126959</v>
      </c>
      <c r="I3463" s="17">
        <f>LFAT!A155</f>
        <v>11</v>
      </c>
      <c r="J3463" s="16" t="str">
        <f>LFAT!B155</f>
        <v>Species Management (non-native or unnatural)</v>
      </c>
      <c r="K3463" s="16" t="str">
        <f>LFAT!D155</f>
        <v>N</v>
      </c>
      <c r="L3463" s="19">
        <f>LFAT!F155</f>
        <v>0.1</v>
      </c>
      <c r="M3463" s="16" t="str">
        <f>LFAT!G155</f>
        <v>R</v>
      </c>
      <c r="N3463" s="19">
        <f>LFAT!I155</f>
        <v>0.1</v>
      </c>
      <c r="O3463" s="18">
        <f>LFAT!J155</f>
        <v>0.01</v>
      </c>
      <c r="P3463" s="18">
        <f t="shared" si="162"/>
        <v>4.6899999999999997E-3</v>
      </c>
      <c r="Q3463" s="18">
        <f t="shared" si="163"/>
        <v>6.8992043984611433E-3</v>
      </c>
      <c r="R3463" s="18">
        <f t="shared" si="164"/>
        <v>2.0109000775126958E-3</v>
      </c>
    </row>
    <row r="3464" spans="1:18" ht="18" customHeight="1" x14ac:dyDescent="0.2">
      <c r="A3464" s="16" t="str">
        <f>'Limiting Factor Scores'!A314</f>
        <v>UGR2</v>
      </c>
      <c r="B3464" s="16" t="str">
        <f>'Limiting Factor Scores'!B314</f>
        <v>Upper Grande Ronde</v>
      </c>
      <c r="C3464" s="16" t="str">
        <f>'Limiting Factor Scores'!C314</f>
        <v>Summer Water Temperature</v>
      </c>
      <c r="D3464" s="18">
        <f>'Limiting Factor Scores'!D314</f>
        <v>0.19139999999999999</v>
      </c>
      <c r="E3464" s="19">
        <f>'Limiting Factor Scores'!E314</f>
        <v>2</v>
      </c>
      <c r="F3464" s="18">
        <f>'Limiting Factor Scores'!F314</f>
        <v>0.32500000000000001</v>
      </c>
      <c r="G3464" s="18">
        <f>'Limiting Factor Scores'!G314</f>
        <v>0.41410757141968502</v>
      </c>
      <c r="H3464" s="18">
        <f>'Limiting Factor Scores'!H314</f>
        <v>0.12959078785492123</v>
      </c>
      <c r="I3464" s="17">
        <f>LFAT!A161</f>
        <v>11</v>
      </c>
      <c r="J3464" s="16" t="str">
        <f>LFAT!B161</f>
        <v>Species Management (non-native or unnatural)</v>
      </c>
      <c r="K3464" s="16" t="str">
        <f>LFAT!D161</f>
        <v>N</v>
      </c>
      <c r="L3464" s="19">
        <f>LFAT!F161</f>
        <v>0.1</v>
      </c>
      <c r="M3464" s="16" t="str">
        <f>LFAT!G161</f>
        <v>R</v>
      </c>
      <c r="N3464" s="19">
        <f>LFAT!I161</f>
        <v>0.1</v>
      </c>
      <c r="O3464" s="18">
        <f>LFAT!J161</f>
        <v>0.01</v>
      </c>
      <c r="P3464" s="18">
        <f t="shared" si="162"/>
        <v>3.2500000000000003E-3</v>
      </c>
      <c r="Q3464" s="18">
        <f t="shared" si="163"/>
        <v>4.1410757141968502E-3</v>
      </c>
      <c r="R3464" s="18">
        <f t="shared" si="164"/>
        <v>1.2959078785492123E-3</v>
      </c>
    </row>
    <row r="3465" spans="1:18" ht="18" customHeight="1" x14ac:dyDescent="0.2">
      <c r="A3465" s="16" t="str">
        <f>'Limiting Factor Scores'!A315</f>
        <v>UGR2</v>
      </c>
      <c r="B3465" s="16" t="str">
        <f>'Limiting Factor Scores'!B315</f>
        <v>Upper Grande Ronde</v>
      </c>
      <c r="C3465" s="16" t="str">
        <f>'Limiting Factor Scores'!C315</f>
        <v>Water Quality</v>
      </c>
      <c r="D3465" s="18">
        <f>'Limiting Factor Scores'!D315</f>
        <v>0.19139999999999999</v>
      </c>
      <c r="E3465" s="19">
        <f>'Limiting Factor Scores'!E315</f>
        <v>2.62</v>
      </c>
      <c r="F3465" s="18">
        <f>'Limiting Factor Scores'!F315</f>
        <v>0.46450000000000002</v>
      </c>
      <c r="G3465" s="18">
        <f>'Limiting Factor Scores'!G315</f>
        <v>0.51755585371113688</v>
      </c>
      <c r="H3465" s="18">
        <f>'Limiting Factor Scores'!H315</f>
        <v>0.14366461446067391</v>
      </c>
      <c r="I3465" s="17">
        <f>LFAT!A163</f>
        <v>11</v>
      </c>
      <c r="J3465" s="16" t="str">
        <f>LFAT!B163</f>
        <v>Species Management (non-native or unnatural)</v>
      </c>
      <c r="K3465" s="16" t="str">
        <f>LFAT!D163</f>
        <v>N</v>
      </c>
      <c r="L3465" s="19">
        <f>LFAT!F163</f>
        <v>0.1</v>
      </c>
      <c r="M3465" s="16" t="str">
        <f>LFAT!G163</f>
        <v>R</v>
      </c>
      <c r="N3465" s="19">
        <f>LFAT!I163</f>
        <v>0.1</v>
      </c>
      <c r="O3465" s="18">
        <f>LFAT!J163</f>
        <v>0.01</v>
      </c>
      <c r="P3465" s="18">
        <f t="shared" si="162"/>
        <v>4.6450000000000007E-3</v>
      </c>
      <c r="Q3465" s="18">
        <f t="shared" si="163"/>
        <v>5.1755585371113686E-3</v>
      </c>
      <c r="R3465" s="18">
        <f t="shared" si="164"/>
        <v>1.4366461446067391E-3</v>
      </c>
    </row>
    <row r="3466" spans="1:18" ht="18" customHeight="1" x14ac:dyDescent="0.2">
      <c r="A3466" s="16" t="str">
        <f>'Limiting Factor Scores'!A316</f>
        <v>UGR2</v>
      </c>
      <c r="B3466" s="16" t="str">
        <f>'Limiting Factor Scores'!B316</f>
        <v>Upper Grande Ronde</v>
      </c>
      <c r="C3466" s="16" t="str">
        <f>'Limiting Factor Scores'!C316</f>
        <v>Winter Water Temperature</v>
      </c>
      <c r="D3466" s="18">
        <f>'Limiting Factor Scores'!D316</f>
        <v>0.19139999999999999</v>
      </c>
      <c r="E3466" s="19">
        <f>'Limiting Factor Scores'!E316</f>
        <v>2.29</v>
      </c>
      <c r="F3466" s="18">
        <f>'Limiting Factor Scores'!F316</f>
        <v>0.39024999999999999</v>
      </c>
      <c r="G3466" s="18">
        <f>'Limiting Factor Scores'!G316</f>
        <v>0.35799695251067049</v>
      </c>
      <c r="H3466" s="18">
        <f>'Limiting Factor Scores'!H316</f>
        <v>9.7507485912057712E-2</v>
      </c>
      <c r="I3466" s="17">
        <f>LFAT!A162</f>
        <v>11</v>
      </c>
      <c r="J3466" s="16" t="str">
        <f>LFAT!B162</f>
        <v>Species Management (non-native or unnatural)</v>
      </c>
      <c r="K3466" s="16" t="str">
        <f>LFAT!D162</f>
        <v>N</v>
      </c>
      <c r="L3466" s="19">
        <f>LFAT!F162</f>
        <v>0.1</v>
      </c>
      <c r="M3466" s="16" t="str">
        <f>LFAT!G162</f>
        <v>R</v>
      </c>
      <c r="N3466" s="19">
        <f>LFAT!I162</f>
        <v>0.1</v>
      </c>
      <c r="O3466" s="18">
        <f>LFAT!J162</f>
        <v>0.01</v>
      </c>
      <c r="P3466" s="18">
        <f t="shared" si="162"/>
        <v>3.9025000000000002E-3</v>
      </c>
      <c r="Q3466" s="18">
        <f t="shared" si="163"/>
        <v>3.5799695251067048E-3</v>
      </c>
      <c r="R3466" s="18">
        <f t="shared" si="164"/>
        <v>9.7507485912057712E-4</v>
      </c>
    </row>
    <row r="3467" spans="1:18" ht="18" customHeight="1" x14ac:dyDescent="0.2">
      <c r="A3467" s="16" t="str">
        <f>'Limiting Factor Scores'!A317</f>
        <v>UGR20</v>
      </c>
      <c r="B3467" s="16" t="str">
        <f>'Limiting Factor Scores'!B317</f>
        <v>Upper Grande Ronde</v>
      </c>
      <c r="C3467" s="16" t="str">
        <f>'Limiting Factor Scores'!C317</f>
        <v>Altered Flow Timing</v>
      </c>
      <c r="D3467" s="18">
        <f>'Limiting Factor Scores'!D317</f>
        <v>0.86970000000000003</v>
      </c>
      <c r="E3467" s="19">
        <f>'Limiting Factor Scores'!E317</f>
        <v>1.82</v>
      </c>
      <c r="F3467" s="18">
        <f>'Limiting Factor Scores'!F317</f>
        <v>0.28449999999999998</v>
      </c>
      <c r="G3467" s="18">
        <f>'Limiting Factor Scores'!G317</f>
        <v>1.2972383078924898</v>
      </c>
      <c r="H3467" s="18">
        <f>'Limiting Factor Scores'!H317</f>
        <v>0.36101753296040678</v>
      </c>
      <c r="I3467" s="17">
        <f>LFAT!A8</f>
        <v>1</v>
      </c>
      <c r="J3467" s="16" t="str">
        <f>LFAT!B8</f>
        <v>Protect Land (Easement and Acquisition)</v>
      </c>
      <c r="K3467" s="16" t="str">
        <f>LFAT!D8</f>
        <v>I</v>
      </c>
      <c r="L3467" s="19">
        <f>LFAT!F8</f>
        <v>0.5</v>
      </c>
      <c r="M3467" s="16" t="str">
        <f>LFAT!G8</f>
        <v>CD</v>
      </c>
      <c r="N3467" s="19">
        <f>LFAT!I8</f>
        <v>0.5</v>
      </c>
      <c r="O3467" s="18">
        <f>LFAT!J8</f>
        <v>0.25</v>
      </c>
      <c r="P3467" s="18">
        <f t="shared" si="162"/>
        <v>7.1124999999999994E-2</v>
      </c>
      <c r="Q3467" s="18">
        <f t="shared" si="163"/>
        <v>0.32430957697312246</v>
      </c>
      <c r="R3467" s="18">
        <f t="shared" si="164"/>
        <v>9.0254383240101696E-2</v>
      </c>
    </row>
    <row r="3468" spans="1:18" ht="18" customHeight="1" x14ac:dyDescent="0.2">
      <c r="A3468" s="16" t="str">
        <f>'Limiting Factor Scores'!A318</f>
        <v>UGR20</v>
      </c>
      <c r="B3468" s="16" t="str">
        <f>'Limiting Factor Scores'!B318</f>
        <v>Upper Grande Ronde</v>
      </c>
      <c r="C3468" s="16" t="str">
        <f>'Limiting Factor Scores'!C318</f>
        <v>Altered Primary Productivity</v>
      </c>
      <c r="D3468" s="18">
        <f>'Limiting Factor Scores'!D318</f>
        <v>0.86970000000000003</v>
      </c>
      <c r="E3468" s="19">
        <f>'Limiting Factor Scores'!E318</f>
        <v>2.88</v>
      </c>
      <c r="F3468" s="18">
        <f>'Limiting Factor Scores'!F318</f>
        <v>0.52300000000000002</v>
      </c>
      <c r="G3468" s="18">
        <f>'Limiting Factor Scores'!G318</f>
        <v>1.6537159132465336</v>
      </c>
      <c r="H3468" s="18">
        <f>'Limiting Factor Scores'!H318</f>
        <v>0.473599545514863</v>
      </c>
      <c r="I3468" s="17">
        <f>LFAT!A15</f>
        <v>1</v>
      </c>
      <c r="J3468" s="16" t="str">
        <f>LFAT!B15</f>
        <v>Protect Land (Easement and Acquisition)</v>
      </c>
      <c r="K3468" s="16" t="str">
        <f>LFAT!D15</f>
        <v>I</v>
      </c>
      <c r="L3468" s="19">
        <f>LFAT!F15</f>
        <v>0.5</v>
      </c>
      <c r="M3468" s="16" t="str">
        <f>LFAT!G15</f>
        <v>CD</v>
      </c>
      <c r="N3468" s="19">
        <f>LFAT!I15</f>
        <v>0.5</v>
      </c>
      <c r="O3468" s="18">
        <f>LFAT!J15</f>
        <v>0.25</v>
      </c>
      <c r="P3468" s="18">
        <f t="shared" si="162"/>
        <v>0.13075000000000001</v>
      </c>
      <c r="Q3468" s="18">
        <f t="shared" si="163"/>
        <v>0.41342897831163339</v>
      </c>
      <c r="R3468" s="18">
        <f t="shared" si="164"/>
        <v>0.11839988637871575</v>
      </c>
    </row>
    <row r="3469" spans="1:18" ht="18" customHeight="1" x14ac:dyDescent="0.2">
      <c r="A3469" s="16" t="str">
        <f>'Limiting Factor Scores'!A319</f>
        <v>UGR20</v>
      </c>
      <c r="B3469" s="16" t="str">
        <f>'Limiting Factor Scores'!B319</f>
        <v>Upper Grande Ronde</v>
      </c>
      <c r="C3469" s="16" t="str">
        <f>'Limiting Factor Scores'!C319</f>
        <v>Anthropogenic Barriers</v>
      </c>
      <c r="D3469" s="18">
        <f>'Limiting Factor Scores'!D319</f>
        <v>0.86970000000000003</v>
      </c>
      <c r="E3469" s="19">
        <f>'Limiting Factor Scores'!E319</f>
        <v>2.29</v>
      </c>
      <c r="F3469" s="18">
        <f>'Limiting Factor Scores'!F319</f>
        <v>0.39024999999999999</v>
      </c>
      <c r="G3469" s="18">
        <f>'Limiting Factor Scores'!G319</f>
        <v>1.8012465408621139</v>
      </c>
      <c r="H3469" s="18">
        <f>'Limiting Factor Scores'!H319</f>
        <v>0.57048362848126954</v>
      </c>
      <c r="I3469" s="17">
        <f>LFAT!A2</f>
        <v>1</v>
      </c>
      <c r="J3469" s="16" t="str">
        <f>LFAT!B2</f>
        <v>Protect Land (Easement and Acquisition)</v>
      </c>
      <c r="K3469" s="16" t="str">
        <f>LFAT!D2</f>
        <v>I</v>
      </c>
      <c r="L3469" s="19">
        <f>LFAT!F2</f>
        <v>0.5</v>
      </c>
      <c r="M3469" s="16" t="str">
        <f>LFAT!G2</f>
        <v>CD</v>
      </c>
      <c r="N3469" s="19">
        <f>LFAT!I2</f>
        <v>0.5</v>
      </c>
      <c r="O3469" s="18">
        <f>LFAT!J2</f>
        <v>0.25</v>
      </c>
      <c r="P3469" s="18">
        <f t="shared" si="162"/>
        <v>9.7562499999999996E-2</v>
      </c>
      <c r="Q3469" s="18">
        <f t="shared" si="163"/>
        <v>0.45031163521552847</v>
      </c>
      <c r="R3469" s="18">
        <f t="shared" si="164"/>
        <v>0.14262090712031739</v>
      </c>
    </row>
    <row r="3470" spans="1:18" ht="18" customHeight="1" x14ac:dyDescent="0.2">
      <c r="A3470" s="16" t="str">
        <f>'Limiting Factor Scores'!A320</f>
        <v>UGR20</v>
      </c>
      <c r="B3470" s="16" t="str">
        <f>'Limiting Factor Scores'!B320</f>
        <v>Upper Grande Ronde</v>
      </c>
      <c r="C3470" s="16" t="str">
        <f>'Limiting Factor Scores'!C320</f>
        <v>Channel and Habitat Structure</v>
      </c>
      <c r="D3470" s="18">
        <f>'Limiting Factor Scores'!D320</f>
        <v>0.86970000000000003</v>
      </c>
      <c r="E3470" s="19">
        <f>'Limiting Factor Scores'!E320</f>
        <v>2.0499999999999998</v>
      </c>
      <c r="F3470" s="18">
        <f>'Limiting Factor Scores'!F320</f>
        <v>0.33624999999999999</v>
      </c>
      <c r="G3470" s="18">
        <f>'Limiting Factor Scores'!G320</f>
        <v>2.5483763031954387</v>
      </c>
      <c r="H3470" s="18">
        <f>'Limiting Factor Scores'!H320</f>
        <v>0.77146870491909925</v>
      </c>
      <c r="I3470" s="17">
        <f>LFAT!A6</f>
        <v>1</v>
      </c>
      <c r="J3470" s="16" t="str">
        <f>LFAT!B6</f>
        <v>Protect Land (Easement and Acquisition)</v>
      </c>
      <c r="K3470" s="16" t="str">
        <f>LFAT!D6</f>
        <v>I</v>
      </c>
      <c r="L3470" s="19">
        <f>LFAT!F6</f>
        <v>0.5</v>
      </c>
      <c r="M3470" s="16" t="str">
        <f>LFAT!G6</f>
        <v>CD</v>
      </c>
      <c r="N3470" s="19">
        <f>LFAT!I6</f>
        <v>0.5</v>
      </c>
      <c r="O3470" s="18">
        <f>LFAT!J6</f>
        <v>0.25</v>
      </c>
      <c r="P3470" s="18">
        <f t="shared" si="162"/>
        <v>8.4062499999999998E-2</v>
      </c>
      <c r="Q3470" s="18">
        <f t="shared" si="163"/>
        <v>0.63709407579885968</v>
      </c>
      <c r="R3470" s="18">
        <f t="shared" si="164"/>
        <v>0.19286717622977481</v>
      </c>
    </row>
    <row r="3471" spans="1:18" ht="18" customHeight="1" x14ac:dyDescent="0.2">
      <c r="A3471" s="16" t="str">
        <f>'Limiting Factor Scores'!A321</f>
        <v>UGR20</v>
      </c>
      <c r="B3471" s="16" t="str">
        <f>'Limiting Factor Scores'!B321</f>
        <v>Upper Grande Ronde</v>
      </c>
      <c r="C3471" s="16" t="str">
        <f>'Limiting Factor Scores'!C321</f>
        <v>Decreased Sediment Quantity</v>
      </c>
      <c r="D3471" s="18">
        <f>'Limiting Factor Scores'!D321</f>
        <v>0.86970000000000003</v>
      </c>
      <c r="E3471" s="19">
        <f>'Limiting Factor Scores'!E321</f>
        <v>3.81</v>
      </c>
      <c r="F3471" s="18">
        <f>'Limiting Factor Scores'!F321</f>
        <v>0.73224999999999996</v>
      </c>
      <c r="G3471" s="18">
        <f>'Limiting Factor Scores'!G321</f>
        <v>3.2979101654515013</v>
      </c>
      <c r="H3471" s="18">
        <f>'Limiting Factor Scores'!H321</f>
        <v>0.9824133220647695</v>
      </c>
      <c r="I3471" s="17">
        <f>LFAT!A9</f>
        <v>1</v>
      </c>
      <c r="J3471" s="16" t="str">
        <f>LFAT!B9</f>
        <v>Protect Land (Easement and Acquisition)</v>
      </c>
      <c r="K3471" s="16" t="str">
        <f>LFAT!D9</f>
        <v>I</v>
      </c>
      <c r="L3471" s="19">
        <f>LFAT!F9</f>
        <v>0.5</v>
      </c>
      <c r="M3471" s="16" t="str">
        <f>LFAT!G9</f>
        <v>CD</v>
      </c>
      <c r="N3471" s="19">
        <f>LFAT!I9</f>
        <v>0.5</v>
      </c>
      <c r="O3471" s="18">
        <f>LFAT!J9</f>
        <v>0.25</v>
      </c>
      <c r="P3471" s="18">
        <f t="shared" si="162"/>
        <v>0.18306249999999999</v>
      </c>
      <c r="Q3471" s="18">
        <f t="shared" si="163"/>
        <v>0.82447754136287532</v>
      </c>
      <c r="R3471" s="18">
        <f t="shared" si="164"/>
        <v>0.24560333051619238</v>
      </c>
    </row>
    <row r="3472" spans="1:18" ht="18" customHeight="1" x14ac:dyDescent="0.2">
      <c r="A3472" s="16" t="str">
        <f>'Limiting Factor Scores'!A322</f>
        <v>UGR20</v>
      </c>
      <c r="B3472" s="16" t="str">
        <f>'Limiting Factor Scores'!B322</f>
        <v>Upper Grande Ronde</v>
      </c>
      <c r="C3472" s="16" t="str">
        <f>'Limiting Factor Scores'!C322</f>
        <v>Decreased Water Quantity</v>
      </c>
      <c r="D3472" s="18">
        <f>'Limiting Factor Scores'!D322</f>
        <v>0.86970000000000003</v>
      </c>
      <c r="E3472" s="19">
        <f>'Limiting Factor Scores'!E322</f>
        <v>1.26</v>
      </c>
      <c r="F3472" s="18">
        <f>'Limiting Factor Scores'!F322</f>
        <v>0.1585</v>
      </c>
      <c r="G3472" s="18">
        <f>'Limiting Factor Scores'!G322</f>
        <v>1.0328712505146829</v>
      </c>
      <c r="H3472" s="18">
        <f>'Limiting Factor Scores'!H322</f>
        <v>0.2985184992667213</v>
      </c>
      <c r="I3472" s="17">
        <f>LFAT!A7</f>
        <v>1</v>
      </c>
      <c r="J3472" s="16" t="str">
        <f>LFAT!B7</f>
        <v>Protect Land (Easement and Acquisition)</v>
      </c>
      <c r="K3472" s="16" t="str">
        <f>LFAT!D7</f>
        <v>I</v>
      </c>
      <c r="L3472" s="19">
        <f>LFAT!F7</f>
        <v>0.5</v>
      </c>
      <c r="M3472" s="16" t="str">
        <f>LFAT!G7</f>
        <v>CD</v>
      </c>
      <c r="N3472" s="19">
        <f>LFAT!I7</f>
        <v>0.5</v>
      </c>
      <c r="O3472" s="18">
        <f>LFAT!J7</f>
        <v>0.25</v>
      </c>
      <c r="P3472" s="18">
        <f t="shared" si="162"/>
        <v>3.9625E-2</v>
      </c>
      <c r="Q3472" s="18">
        <f t="shared" si="163"/>
        <v>0.25821781262867072</v>
      </c>
      <c r="R3472" s="18">
        <f t="shared" si="164"/>
        <v>7.4629624816680326E-2</v>
      </c>
    </row>
    <row r="3473" spans="1:18" ht="18" customHeight="1" x14ac:dyDescent="0.2">
      <c r="A3473" s="16" t="str">
        <f>'Limiting Factor Scores'!A323</f>
        <v>UGR20</v>
      </c>
      <c r="B3473" s="16" t="str">
        <f>'Limiting Factor Scores'!B323</f>
        <v>Upper Grande Ronde</v>
      </c>
      <c r="C3473" s="16" t="str">
        <f>'Limiting Factor Scores'!C323</f>
        <v>Floodplain Condition</v>
      </c>
      <c r="D3473" s="18">
        <f>'Limiting Factor Scores'!D323</f>
        <v>0.86970000000000003</v>
      </c>
      <c r="E3473" s="19">
        <f>'Limiting Factor Scores'!E323</f>
        <v>2.0499999999999998</v>
      </c>
      <c r="F3473" s="18">
        <f>'Limiting Factor Scores'!F323</f>
        <v>0.33624999999999999</v>
      </c>
      <c r="G3473" s="18">
        <f>'Limiting Factor Scores'!G323</f>
        <v>1.7775969135181873</v>
      </c>
      <c r="H3473" s="18">
        <f>'Limiting Factor Scores'!H323</f>
        <v>0.50470383811351627</v>
      </c>
      <c r="I3473" s="17">
        <f>LFAT!A4</f>
        <v>1</v>
      </c>
      <c r="J3473" s="16" t="str">
        <f>LFAT!B4</f>
        <v>Protect Land (Easement and Acquisition)</v>
      </c>
      <c r="K3473" s="16" t="str">
        <f>LFAT!D4</f>
        <v>I</v>
      </c>
      <c r="L3473" s="19">
        <f>LFAT!F4</f>
        <v>0.5</v>
      </c>
      <c r="M3473" s="16" t="str">
        <f>LFAT!G4</f>
        <v>CD</v>
      </c>
      <c r="N3473" s="19">
        <f>LFAT!I4</f>
        <v>0.5</v>
      </c>
      <c r="O3473" s="18">
        <f>LFAT!J4</f>
        <v>0.25</v>
      </c>
      <c r="P3473" s="18">
        <f t="shared" si="162"/>
        <v>8.4062499999999998E-2</v>
      </c>
      <c r="Q3473" s="18">
        <f t="shared" si="163"/>
        <v>0.44439922837954682</v>
      </c>
      <c r="R3473" s="18">
        <f t="shared" si="164"/>
        <v>0.12617595952837907</v>
      </c>
    </row>
    <row r="3474" spans="1:18" ht="18" customHeight="1" x14ac:dyDescent="0.2">
      <c r="A3474" s="16" t="str">
        <f>'Limiting Factor Scores'!A324</f>
        <v>UGR20</v>
      </c>
      <c r="B3474" s="16" t="str">
        <f>'Limiting Factor Scores'!B324</f>
        <v>Upper Grande Ronde</v>
      </c>
      <c r="C3474" s="16" t="str">
        <f>'Limiting Factor Scores'!C324</f>
        <v>Increased Sediment Quantity</v>
      </c>
      <c r="D3474" s="18">
        <f>'Limiting Factor Scores'!D324</f>
        <v>0.86970000000000003</v>
      </c>
      <c r="E3474" s="19">
        <f>'Limiting Factor Scores'!E324</f>
        <v>1.58</v>
      </c>
      <c r="F3474" s="18">
        <f>'Limiting Factor Scores'!F324</f>
        <v>0.23050000000000001</v>
      </c>
      <c r="G3474" s="18">
        <f>'Limiting Factor Scores'!G324</f>
        <v>0.72883655449966744</v>
      </c>
      <c r="H3474" s="18">
        <f>'Limiting Factor Scores'!H324</f>
        <v>0.23978579456196145</v>
      </c>
      <c r="I3474" s="17">
        <f>LFAT!A10</f>
        <v>1</v>
      </c>
      <c r="J3474" s="16" t="str">
        <f>LFAT!B10</f>
        <v>Protect Land (Easement and Acquisition)</v>
      </c>
      <c r="K3474" s="16" t="str">
        <f>LFAT!D10</f>
        <v>I</v>
      </c>
      <c r="L3474" s="19">
        <f>LFAT!F10</f>
        <v>0.5</v>
      </c>
      <c r="M3474" s="16" t="str">
        <f>LFAT!G10</f>
        <v>CD</v>
      </c>
      <c r="N3474" s="19">
        <f>LFAT!I10</f>
        <v>0.5</v>
      </c>
      <c r="O3474" s="18">
        <f>LFAT!J10</f>
        <v>0.25</v>
      </c>
      <c r="P3474" s="18">
        <f t="shared" si="162"/>
        <v>5.7625000000000003E-2</v>
      </c>
      <c r="Q3474" s="18">
        <f t="shared" si="163"/>
        <v>0.18220913862491686</v>
      </c>
      <c r="R3474" s="18">
        <f t="shared" si="164"/>
        <v>5.9946448640490362E-2</v>
      </c>
    </row>
    <row r="3475" spans="1:18" ht="18" customHeight="1" x14ac:dyDescent="0.2">
      <c r="A3475" s="16" t="str">
        <f>'Limiting Factor Scores'!A325</f>
        <v>UGR20</v>
      </c>
      <c r="B3475" s="16" t="str">
        <f>'Limiting Factor Scores'!B325</f>
        <v>Upper Grande Ronde</v>
      </c>
      <c r="C3475" s="16" t="str">
        <f>'Limiting Factor Scores'!C325</f>
        <v>Non-Native Species Interactions and Competition</v>
      </c>
      <c r="D3475" s="18">
        <f>'Limiting Factor Scores'!D325</f>
        <v>0.86970000000000003</v>
      </c>
      <c r="E3475" s="19">
        <f>'Limiting Factor Scores'!E325</f>
        <v>4.6399999999999997</v>
      </c>
      <c r="F3475" s="18">
        <f>'Limiting Factor Scores'!F325</f>
        <v>0.91900000000000004</v>
      </c>
      <c r="G3475" s="18">
        <f>'Limiting Factor Scores'!G325</f>
        <v>3.214144077514606</v>
      </c>
      <c r="H3475" s="18">
        <f>'Limiting Factor Scores'!H325</f>
        <v>1.1337993140777751</v>
      </c>
      <c r="I3475" s="17">
        <f>LFAT!A16</f>
        <v>1</v>
      </c>
      <c r="J3475" s="16" t="str">
        <f>LFAT!B16</f>
        <v>Protect Land (Easement and Acquisition)</v>
      </c>
      <c r="K3475" s="16" t="str">
        <f>LFAT!D16</f>
        <v>I</v>
      </c>
      <c r="L3475" s="19">
        <f>LFAT!F16</f>
        <v>0.5</v>
      </c>
      <c r="M3475" s="16" t="str">
        <f>LFAT!G16</f>
        <v>R</v>
      </c>
      <c r="N3475" s="19">
        <f>LFAT!I16</f>
        <v>0.1</v>
      </c>
      <c r="O3475" s="18">
        <f>LFAT!J16</f>
        <v>0.05</v>
      </c>
      <c r="P3475" s="18">
        <f t="shared" si="162"/>
        <v>4.5950000000000005E-2</v>
      </c>
      <c r="Q3475" s="18">
        <f t="shared" si="163"/>
        <v>0.16070720387573031</v>
      </c>
      <c r="R3475" s="18">
        <f t="shared" si="164"/>
        <v>5.6689965703888762E-2</v>
      </c>
    </row>
    <row r="3476" spans="1:18" ht="18" customHeight="1" x14ac:dyDescent="0.2">
      <c r="A3476" s="16" t="str">
        <f>'Limiting Factor Scores'!A326</f>
        <v>UGR20</v>
      </c>
      <c r="B3476" s="16" t="str">
        <f>'Limiting Factor Scores'!B326</f>
        <v>Upper Grande Ronde</v>
      </c>
      <c r="C3476" s="16" t="str">
        <f>'Limiting Factor Scores'!C326</f>
        <v>Predation</v>
      </c>
      <c r="D3476" s="18">
        <f>'Limiting Factor Scores'!D326</f>
        <v>0.86970000000000003</v>
      </c>
      <c r="E3476" s="19">
        <f>'Limiting Factor Scores'!E326</f>
        <v>2.88</v>
      </c>
      <c r="F3476" s="18">
        <f>'Limiting Factor Scores'!F326</f>
        <v>0.52300000000000002</v>
      </c>
      <c r="G3476" s="18">
        <f>'Limiting Factor Scores'!G326</f>
        <v>2.4432109378576263</v>
      </c>
      <c r="H3476" s="18">
        <f>'Limiting Factor Scores'!H326</f>
        <v>0.746998748403365</v>
      </c>
      <c r="I3476" s="17">
        <f>LFAT!A14</f>
        <v>1</v>
      </c>
      <c r="J3476" s="16" t="str">
        <f>LFAT!B14</f>
        <v>Protect Land (Easement and Acquisition)</v>
      </c>
      <c r="K3476" s="16" t="str">
        <f>LFAT!D14</f>
        <v>I</v>
      </c>
      <c r="L3476" s="19">
        <f>LFAT!F14</f>
        <v>0.5</v>
      </c>
      <c r="M3476" s="16" t="str">
        <f>LFAT!G14</f>
        <v>R</v>
      </c>
      <c r="N3476" s="19">
        <f>LFAT!I14</f>
        <v>0.1</v>
      </c>
      <c r="O3476" s="18">
        <f>LFAT!J14</f>
        <v>0.05</v>
      </c>
      <c r="P3476" s="18">
        <f t="shared" si="162"/>
        <v>2.6150000000000003E-2</v>
      </c>
      <c r="Q3476" s="18">
        <f t="shared" si="163"/>
        <v>0.12216054689288132</v>
      </c>
      <c r="R3476" s="18">
        <f t="shared" si="164"/>
        <v>3.7349937420168254E-2</v>
      </c>
    </row>
    <row r="3477" spans="1:18" ht="18" customHeight="1" x14ac:dyDescent="0.2">
      <c r="A3477" s="16" t="str">
        <f>'Limiting Factor Scores'!A327</f>
        <v>UGR20</v>
      </c>
      <c r="B3477" s="16" t="str">
        <f>'Limiting Factor Scores'!B327</f>
        <v>Upper Grande Ronde</v>
      </c>
      <c r="C3477" s="16" t="str">
        <f>'Limiting Factor Scores'!C327</f>
        <v>Riparian Condition</v>
      </c>
      <c r="D3477" s="18">
        <f>'Limiting Factor Scores'!D327</f>
        <v>0.86970000000000003</v>
      </c>
      <c r="E3477" s="19">
        <f>'Limiting Factor Scores'!E327</f>
        <v>1.64</v>
      </c>
      <c r="F3477" s="18">
        <f>'Limiting Factor Scores'!F327</f>
        <v>0.24399999999999999</v>
      </c>
      <c r="G3477" s="18">
        <f>'Limiting Factor Scores'!G327</f>
        <v>1.3171979230390345</v>
      </c>
      <c r="H3477" s="18">
        <f>'Limiting Factor Scores'!H327</f>
        <v>0.42530790012300201</v>
      </c>
      <c r="I3477" s="17">
        <f>LFAT!A3</f>
        <v>1</v>
      </c>
      <c r="J3477" s="16" t="str">
        <f>LFAT!B3</f>
        <v>Protect Land (Easement and Acquisition)</v>
      </c>
      <c r="K3477" s="16" t="str">
        <f>LFAT!D3</f>
        <v>I</v>
      </c>
      <c r="L3477" s="19">
        <f>LFAT!F3</f>
        <v>0.5</v>
      </c>
      <c r="M3477" s="16" t="str">
        <f>LFAT!G3</f>
        <v>C</v>
      </c>
      <c r="N3477" s="19">
        <f>LFAT!I3</f>
        <v>1</v>
      </c>
      <c r="O3477" s="18">
        <f>LFAT!J3</f>
        <v>0.5</v>
      </c>
      <c r="P3477" s="18">
        <f t="shared" si="162"/>
        <v>0.122</v>
      </c>
      <c r="Q3477" s="18">
        <f t="shared" si="163"/>
        <v>0.65859896151951725</v>
      </c>
      <c r="R3477" s="18">
        <f t="shared" si="164"/>
        <v>0.21265395006150101</v>
      </c>
    </row>
    <row r="3478" spans="1:18" ht="18" customHeight="1" x14ac:dyDescent="0.2">
      <c r="A3478" s="16" t="str">
        <f>'Limiting Factor Scores'!A328</f>
        <v>UGR20</v>
      </c>
      <c r="B3478" s="16" t="str">
        <f>'Limiting Factor Scores'!B328</f>
        <v>Upper Grande Ronde</v>
      </c>
      <c r="C3478" s="16" t="str">
        <f>'Limiting Factor Scores'!C328</f>
        <v>Side Channel and Wetland Habitat</v>
      </c>
      <c r="D3478" s="18">
        <f>'Limiting Factor Scores'!D328</f>
        <v>0.86970000000000003</v>
      </c>
      <c r="E3478" s="19">
        <f>'Limiting Factor Scores'!E328</f>
        <v>2.0499999999999998</v>
      </c>
      <c r="F3478" s="18">
        <f>'Limiting Factor Scores'!F328</f>
        <v>0.33624999999999999</v>
      </c>
      <c r="G3478" s="18">
        <f>'Limiting Factor Scores'!G328</f>
        <v>2.2475843459272515</v>
      </c>
      <c r="H3478" s="18">
        <f>'Limiting Factor Scores'!H328</f>
        <v>0.65509981650196303</v>
      </c>
      <c r="I3478" s="17">
        <f>LFAT!A5</f>
        <v>1</v>
      </c>
      <c r="J3478" s="16" t="str">
        <f>LFAT!B5</f>
        <v>Protect Land (Easement and Acquisition)</v>
      </c>
      <c r="K3478" s="16" t="str">
        <f>LFAT!D5</f>
        <v>I</v>
      </c>
      <c r="L3478" s="19">
        <f>LFAT!F5</f>
        <v>0.5</v>
      </c>
      <c r="M3478" s="16" t="str">
        <f>LFAT!G5</f>
        <v>CD</v>
      </c>
      <c r="N3478" s="19">
        <f>LFAT!I5</f>
        <v>0.5</v>
      </c>
      <c r="O3478" s="18">
        <f>LFAT!J5</f>
        <v>0.25</v>
      </c>
      <c r="P3478" s="18">
        <f t="shared" si="162"/>
        <v>8.4062499999999998E-2</v>
      </c>
      <c r="Q3478" s="18">
        <f t="shared" si="163"/>
        <v>0.56189608648181288</v>
      </c>
      <c r="R3478" s="18">
        <f t="shared" si="164"/>
        <v>0.16377495412549076</v>
      </c>
    </row>
    <row r="3479" spans="1:18" ht="18" customHeight="1" x14ac:dyDescent="0.2">
      <c r="A3479" s="16" t="str">
        <f>'Limiting Factor Scores'!A329</f>
        <v>UGR20</v>
      </c>
      <c r="B3479" s="16" t="str">
        <f>'Limiting Factor Scores'!B329</f>
        <v>Upper Grande Ronde</v>
      </c>
      <c r="C3479" s="16" t="str">
        <f>'Limiting Factor Scores'!C329</f>
        <v>Summer Water Temperature</v>
      </c>
      <c r="D3479" s="18">
        <f>'Limiting Factor Scores'!D329</f>
        <v>0.86970000000000003</v>
      </c>
      <c r="E3479" s="19">
        <f>'Limiting Factor Scores'!E329</f>
        <v>2.4700000000000002</v>
      </c>
      <c r="F3479" s="18">
        <f>'Limiting Factor Scores'!F329</f>
        <v>0.43075000000000002</v>
      </c>
      <c r="G3479" s="18">
        <f>'Limiting Factor Scores'!G329</f>
        <v>2.493920659232197</v>
      </c>
      <c r="H3479" s="18">
        <f>'Limiting Factor Scores'!H329</f>
        <v>0.78044731703304915</v>
      </c>
      <c r="I3479" s="17">
        <f>LFAT!A11</f>
        <v>1</v>
      </c>
      <c r="J3479" s="16" t="str">
        <f>LFAT!B11</f>
        <v>Protect Land (Easement and Acquisition)</v>
      </c>
      <c r="K3479" s="16" t="str">
        <f>LFAT!D11</f>
        <v>I</v>
      </c>
      <c r="L3479" s="19">
        <f>LFAT!F11</f>
        <v>0.5</v>
      </c>
      <c r="M3479" s="16" t="str">
        <f>LFAT!G11</f>
        <v>R</v>
      </c>
      <c r="N3479" s="19">
        <f>LFAT!I11</f>
        <v>0.1</v>
      </c>
      <c r="O3479" s="18">
        <f>LFAT!J11</f>
        <v>0.05</v>
      </c>
      <c r="P3479" s="18">
        <f t="shared" si="162"/>
        <v>2.1537500000000001E-2</v>
      </c>
      <c r="Q3479" s="18">
        <f t="shared" si="163"/>
        <v>0.12469603296160986</v>
      </c>
      <c r="R3479" s="18">
        <f t="shared" si="164"/>
        <v>3.902236585165246E-2</v>
      </c>
    </row>
    <row r="3480" spans="1:18" ht="18" customHeight="1" x14ac:dyDescent="0.2">
      <c r="A3480" s="16" t="str">
        <f>'Limiting Factor Scores'!A330</f>
        <v>UGR20</v>
      </c>
      <c r="B3480" s="16" t="str">
        <f>'Limiting Factor Scores'!B330</f>
        <v>Upper Grande Ronde</v>
      </c>
      <c r="C3480" s="16" t="str">
        <f>'Limiting Factor Scores'!C330</f>
        <v>Water Quality</v>
      </c>
      <c r="D3480" s="18">
        <f>'Limiting Factor Scores'!D330</f>
        <v>0.86970000000000003</v>
      </c>
      <c r="E3480" s="19">
        <f>'Limiting Factor Scores'!E330</f>
        <v>1.71</v>
      </c>
      <c r="F3480" s="18">
        <f>'Limiting Factor Scores'!F330</f>
        <v>0.25974999999999998</v>
      </c>
      <c r="G3480" s="18">
        <f>'Limiting Factor Scores'!G330</f>
        <v>1.3150873476764215</v>
      </c>
      <c r="H3480" s="18">
        <f>'Limiting Factor Scores'!H330</f>
        <v>0.36504565725864935</v>
      </c>
      <c r="I3480" s="17">
        <f>LFAT!A13</f>
        <v>1</v>
      </c>
      <c r="J3480" s="16" t="str">
        <f>LFAT!B13</f>
        <v>Protect Land (Easement and Acquisition)</v>
      </c>
      <c r="K3480" s="16" t="str">
        <f>LFAT!D13</f>
        <v>I</v>
      </c>
      <c r="L3480" s="19">
        <f>LFAT!F13</f>
        <v>0.5</v>
      </c>
      <c r="M3480" s="16" t="str">
        <f>LFAT!G13</f>
        <v>CD</v>
      </c>
      <c r="N3480" s="19">
        <f>LFAT!I13</f>
        <v>0.5</v>
      </c>
      <c r="O3480" s="18">
        <f>LFAT!J13</f>
        <v>0.25</v>
      </c>
      <c r="P3480" s="18">
        <f t="shared" si="162"/>
        <v>6.4937499999999995E-2</v>
      </c>
      <c r="Q3480" s="18">
        <f t="shared" si="163"/>
        <v>0.32877183691910539</v>
      </c>
      <c r="R3480" s="18">
        <f t="shared" si="164"/>
        <v>9.1261414314662337E-2</v>
      </c>
    </row>
    <row r="3481" spans="1:18" ht="18" customHeight="1" x14ac:dyDescent="0.2">
      <c r="A3481" s="16" t="str">
        <f>'Limiting Factor Scores'!A331</f>
        <v>UGR20</v>
      </c>
      <c r="B3481" s="16" t="str">
        <f>'Limiting Factor Scores'!B331</f>
        <v>Upper Grande Ronde</v>
      </c>
      <c r="C3481" s="16" t="str">
        <f>'Limiting Factor Scores'!C331</f>
        <v>Winter Water Temperature</v>
      </c>
      <c r="D3481" s="18">
        <f>'Limiting Factor Scores'!D331</f>
        <v>0.86970000000000003</v>
      </c>
      <c r="E3481" s="19">
        <f>'Limiting Factor Scores'!E331</f>
        <v>1.59</v>
      </c>
      <c r="F3481" s="18">
        <f>'Limiting Factor Scores'!F331</f>
        <v>0.23275000000000001</v>
      </c>
      <c r="G3481" s="18">
        <f>'Limiting Factor Scores'!G331</f>
        <v>0.97018296377891766</v>
      </c>
      <c r="H3481" s="18">
        <f>'Limiting Factor Scores'!H331</f>
        <v>0.26424834348267678</v>
      </c>
      <c r="I3481" s="17">
        <f>LFAT!A12</f>
        <v>1</v>
      </c>
      <c r="J3481" s="16" t="str">
        <f>LFAT!B12</f>
        <v>Protect Land (Easement and Acquisition)</v>
      </c>
      <c r="K3481" s="16" t="str">
        <f>LFAT!D12</f>
        <v>I</v>
      </c>
      <c r="L3481" s="19">
        <f>LFAT!F12</f>
        <v>0.5</v>
      </c>
      <c r="M3481" s="16" t="str">
        <f>LFAT!G12</f>
        <v>R</v>
      </c>
      <c r="N3481" s="19">
        <f>LFAT!I12</f>
        <v>0.1</v>
      </c>
      <c r="O3481" s="18">
        <f>LFAT!J12</f>
        <v>0.05</v>
      </c>
      <c r="P3481" s="18">
        <f t="shared" si="162"/>
        <v>1.1637500000000002E-2</v>
      </c>
      <c r="Q3481" s="18">
        <f t="shared" si="163"/>
        <v>4.8509148188945889E-2</v>
      </c>
      <c r="R3481" s="18">
        <f t="shared" si="164"/>
        <v>1.321241717413384E-2</v>
      </c>
    </row>
    <row r="3482" spans="1:18" ht="18" customHeight="1" x14ac:dyDescent="0.2">
      <c r="A3482" s="16" t="str">
        <f>'Limiting Factor Scores'!A317</f>
        <v>UGR20</v>
      </c>
      <c r="B3482" s="16" t="str">
        <f>'Limiting Factor Scores'!B317</f>
        <v>Upper Grande Ronde</v>
      </c>
      <c r="C3482" s="16" t="str">
        <f>'Limiting Factor Scores'!C317</f>
        <v>Altered Flow Timing</v>
      </c>
      <c r="D3482" s="18">
        <f>'Limiting Factor Scores'!D317</f>
        <v>0.86970000000000003</v>
      </c>
      <c r="E3482" s="19">
        <f>'Limiting Factor Scores'!E317</f>
        <v>1.82</v>
      </c>
      <c r="F3482" s="18">
        <f>'Limiting Factor Scores'!F317</f>
        <v>0.28449999999999998</v>
      </c>
      <c r="G3482" s="18">
        <f>'Limiting Factor Scores'!G317</f>
        <v>1.2972383078924898</v>
      </c>
      <c r="H3482" s="18">
        <f>'Limiting Factor Scores'!H317</f>
        <v>0.36101753296040678</v>
      </c>
      <c r="I3482" s="17">
        <f>LFAT!A23</f>
        <v>2</v>
      </c>
      <c r="J3482" s="16" t="str">
        <f>LFAT!B23</f>
        <v>Instream Complexity Improvement</v>
      </c>
      <c r="K3482" s="16" t="str">
        <f>LFAT!D23</f>
        <v>N</v>
      </c>
      <c r="L3482" s="19">
        <f>LFAT!F23</f>
        <v>0.1</v>
      </c>
      <c r="M3482" s="16" t="str">
        <f>LFAT!G23</f>
        <v>CD</v>
      </c>
      <c r="N3482" s="19">
        <f>LFAT!I23</f>
        <v>0.5</v>
      </c>
      <c r="O3482" s="18">
        <f>LFAT!J23</f>
        <v>0.05</v>
      </c>
      <c r="P3482" s="18">
        <f t="shared" si="162"/>
        <v>1.4225E-2</v>
      </c>
      <c r="Q3482" s="18">
        <f t="shared" si="163"/>
        <v>6.4861915394624492E-2</v>
      </c>
      <c r="R3482" s="18">
        <f t="shared" si="164"/>
        <v>1.8050876648020339E-2</v>
      </c>
    </row>
    <row r="3483" spans="1:18" ht="18" customHeight="1" x14ac:dyDescent="0.2">
      <c r="A3483" s="16" t="str">
        <f>'Limiting Factor Scores'!A318</f>
        <v>UGR20</v>
      </c>
      <c r="B3483" s="16" t="str">
        <f>'Limiting Factor Scores'!B318</f>
        <v>Upper Grande Ronde</v>
      </c>
      <c r="C3483" s="16" t="str">
        <f>'Limiting Factor Scores'!C318</f>
        <v>Altered Primary Productivity</v>
      </c>
      <c r="D3483" s="18">
        <f>'Limiting Factor Scores'!D318</f>
        <v>0.86970000000000003</v>
      </c>
      <c r="E3483" s="19">
        <f>'Limiting Factor Scores'!E318</f>
        <v>2.88</v>
      </c>
      <c r="F3483" s="18">
        <f>'Limiting Factor Scores'!F318</f>
        <v>0.52300000000000002</v>
      </c>
      <c r="G3483" s="18">
        <f>'Limiting Factor Scores'!G318</f>
        <v>1.6537159132465336</v>
      </c>
      <c r="H3483" s="18">
        <f>'Limiting Factor Scores'!H318</f>
        <v>0.473599545514863</v>
      </c>
      <c r="I3483" s="17">
        <f>LFAT!A30</f>
        <v>2</v>
      </c>
      <c r="J3483" s="16" t="str">
        <f>LFAT!B30</f>
        <v>Instream Complexity Improvement</v>
      </c>
      <c r="K3483" s="16" t="str">
        <f>LFAT!D30</f>
        <v>N</v>
      </c>
      <c r="L3483" s="19">
        <f>LFAT!F30</f>
        <v>0.1</v>
      </c>
      <c r="M3483" s="16" t="str">
        <f>LFAT!G30</f>
        <v>R</v>
      </c>
      <c r="N3483" s="19">
        <f>LFAT!I30</f>
        <v>0.1</v>
      </c>
      <c r="O3483" s="18">
        <f>LFAT!J30</f>
        <v>0.01</v>
      </c>
      <c r="P3483" s="18">
        <f t="shared" si="162"/>
        <v>5.2300000000000003E-3</v>
      </c>
      <c r="Q3483" s="18">
        <f t="shared" si="163"/>
        <v>1.6537159132465337E-2</v>
      </c>
      <c r="R3483" s="18">
        <f t="shared" si="164"/>
        <v>4.7359954551486304E-3</v>
      </c>
    </row>
    <row r="3484" spans="1:18" ht="18" customHeight="1" x14ac:dyDescent="0.2">
      <c r="A3484" s="16" t="str">
        <f>'Limiting Factor Scores'!A319</f>
        <v>UGR20</v>
      </c>
      <c r="B3484" s="16" t="str">
        <f>'Limiting Factor Scores'!B319</f>
        <v>Upper Grande Ronde</v>
      </c>
      <c r="C3484" s="16" t="str">
        <f>'Limiting Factor Scores'!C319</f>
        <v>Anthropogenic Barriers</v>
      </c>
      <c r="D3484" s="18">
        <f>'Limiting Factor Scores'!D319</f>
        <v>0.86970000000000003</v>
      </c>
      <c r="E3484" s="19">
        <f>'Limiting Factor Scores'!E319</f>
        <v>2.29</v>
      </c>
      <c r="F3484" s="18">
        <f>'Limiting Factor Scores'!F319</f>
        <v>0.39024999999999999</v>
      </c>
      <c r="G3484" s="18">
        <f>'Limiting Factor Scores'!G319</f>
        <v>1.8012465408621139</v>
      </c>
      <c r="H3484" s="18">
        <f>'Limiting Factor Scores'!H319</f>
        <v>0.57048362848126954</v>
      </c>
      <c r="I3484" s="17">
        <f>LFAT!A17</f>
        <v>2</v>
      </c>
      <c r="J3484" s="16" t="str">
        <f>LFAT!B17</f>
        <v>Instream Complexity Improvement</v>
      </c>
      <c r="K3484" s="16" t="str">
        <f>LFAT!D17</f>
        <v>N</v>
      </c>
      <c r="L3484" s="19">
        <f>LFAT!F17</f>
        <v>0.1</v>
      </c>
      <c r="M3484" s="16" t="str">
        <f>LFAT!G17</f>
        <v>R</v>
      </c>
      <c r="N3484" s="19">
        <f>LFAT!I17</f>
        <v>0.1</v>
      </c>
      <c r="O3484" s="18">
        <f>LFAT!J17</f>
        <v>0.01</v>
      </c>
      <c r="P3484" s="18">
        <f t="shared" si="162"/>
        <v>3.9025000000000002E-3</v>
      </c>
      <c r="Q3484" s="18">
        <f t="shared" si="163"/>
        <v>1.8012465408621139E-2</v>
      </c>
      <c r="R3484" s="18">
        <f t="shared" si="164"/>
        <v>5.7048362848126956E-3</v>
      </c>
    </row>
    <row r="3485" spans="1:18" ht="18" customHeight="1" x14ac:dyDescent="0.2">
      <c r="A3485" s="16" t="str">
        <f>'Limiting Factor Scores'!A320</f>
        <v>UGR20</v>
      </c>
      <c r="B3485" s="16" t="str">
        <f>'Limiting Factor Scores'!B320</f>
        <v>Upper Grande Ronde</v>
      </c>
      <c r="C3485" s="16" t="str">
        <f>'Limiting Factor Scores'!C320</f>
        <v>Channel and Habitat Structure</v>
      </c>
      <c r="D3485" s="18">
        <f>'Limiting Factor Scores'!D320</f>
        <v>0.86970000000000003</v>
      </c>
      <c r="E3485" s="19">
        <f>'Limiting Factor Scores'!E320</f>
        <v>2.0499999999999998</v>
      </c>
      <c r="F3485" s="18">
        <f>'Limiting Factor Scores'!F320</f>
        <v>0.33624999999999999</v>
      </c>
      <c r="G3485" s="18">
        <f>'Limiting Factor Scores'!G320</f>
        <v>2.5483763031954387</v>
      </c>
      <c r="H3485" s="18">
        <f>'Limiting Factor Scores'!H320</f>
        <v>0.77146870491909925</v>
      </c>
      <c r="I3485" s="17">
        <f>LFAT!A21</f>
        <v>2</v>
      </c>
      <c r="J3485" s="16" t="str">
        <f>LFAT!B21</f>
        <v>Instream Complexity Improvement</v>
      </c>
      <c r="K3485" s="16" t="str">
        <f>LFAT!D21</f>
        <v>D</v>
      </c>
      <c r="L3485" s="19">
        <f>LFAT!F21</f>
        <v>1</v>
      </c>
      <c r="M3485" s="16" t="str">
        <f>LFAT!G21</f>
        <v>C</v>
      </c>
      <c r="N3485" s="19">
        <f>LFAT!I21</f>
        <v>1</v>
      </c>
      <c r="O3485" s="18">
        <f>LFAT!J21</f>
        <v>1</v>
      </c>
      <c r="P3485" s="18">
        <f t="shared" si="162"/>
        <v>0.33624999999999999</v>
      </c>
      <c r="Q3485" s="18">
        <f t="shared" si="163"/>
        <v>2.5483763031954387</v>
      </c>
      <c r="R3485" s="18">
        <f t="shared" si="164"/>
        <v>0.77146870491909925</v>
      </c>
    </row>
    <row r="3486" spans="1:18" ht="18" customHeight="1" x14ac:dyDescent="0.2">
      <c r="A3486" s="16" t="str">
        <f>'Limiting Factor Scores'!A321</f>
        <v>UGR20</v>
      </c>
      <c r="B3486" s="16" t="str">
        <f>'Limiting Factor Scores'!B321</f>
        <v>Upper Grande Ronde</v>
      </c>
      <c r="C3486" s="16" t="str">
        <f>'Limiting Factor Scores'!C321</f>
        <v>Decreased Sediment Quantity</v>
      </c>
      <c r="D3486" s="18">
        <f>'Limiting Factor Scores'!D321</f>
        <v>0.86970000000000003</v>
      </c>
      <c r="E3486" s="19">
        <f>'Limiting Factor Scores'!E321</f>
        <v>3.81</v>
      </c>
      <c r="F3486" s="18">
        <f>'Limiting Factor Scores'!F321</f>
        <v>0.73224999999999996</v>
      </c>
      <c r="G3486" s="18">
        <f>'Limiting Factor Scores'!G321</f>
        <v>3.2979101654515013</v>
      </c>
      <c r="H3486" s="18">
        <f>'Limiting Factor Scores'!H321</f>
        <v>0.9824133220647695</v>
      </c>
      <c r="I3486" s="17">
        <f>LFAT!A24</f>
        <v>2</v>
      </c>
      <c r="J3486" s="16" t="str">
        <f>LFAT!B24</f>
        <v>Instream Complexity Improvement</v>
      </c>
      <c r="K3486" s="16" t="str">
        <f>LFAT!D24</f>
        <v>I</v>
      </c>
      <c r="L3486" s="19">
        <f>LFAT!F24</f>
        <v>0.5</v>
      </c>
      <c r="M3486" s="16" t="str">
        <f>LFAT!G24</f>
        <v>CD</v>
      </c>
      <c r="N3486" s="19">
        <f>LFAT!I24</f>
        <v>0.5</v>
      </c>
      <c r="O3486" s="18">
        <f>LFAT!J24</f>
        <v>0.25</v>
      </c>
      <c r="P3486" s="18">
        <f t="shared" si="162"/>
        <v>0.18306249999999999</v>
      </c>
      <c r="Q3486" s="18">
        <f t="shared" si="163"/>
        <v>0.82447754136287532</v>
      </c>
      <c r="R3486" s="18">
        <f t="shared" si="164"/>
        <v>0.24560333051619238</v>
      </c>
    </row>
    <row r="3487" spans="1:18" ht="18" customHeight="1" x14ac:dyDescent="0.2">
      <c r="A3487" s="16" t="str">
        <f>'Limiting Factor Scores'!A322</f>
        <v>UGR20</v>
      </c>
      <c r="B3487" s="16" t="str">
        <f>'Limiting Factor Scores'!B322</f>
        <v>Upper Grande Ronde</v>
      </c>
      <c r="C3487" s="16" t="str">
        <f>'Limiting Factor Scores'!C322</f>
        <v>Decreased Water Quantity</v>
      </c>
      <c r="D3487" s="18">
        <f>'Limiting Factor Scores'!D322</f>
        <v>0.86970000000000003</v>
      </c>
      <c r="E3487" s="19">
        <f>'Limiting Factor Scores'!E322</f>
        <v>1.26</v>
      </c>
      <c r="F3487" s="18">
        <f>'Limiting Factor Scores'!F322</f>
        <v>0.1585</v>
      </c>
      <c r="G3487" s="18">
        <f>'Limiting Factor Scores'!G322</f>
        <v>1.0328712505146829</v>
      </c>
      <c r="H3487" s="18">
        <f>'Limiting Factor Scores'!H322</f>
        <v>0.2985184992667213</v>
      </c>
      <c r="I3487" s="17">
        <f>LFAT!A22</f>
        <v>2</v>
      </c>
      <c r="J3487" s="16" t="str">
        <f>LFAT!B22</f>
        <v>Instream Complexity Improvement</v>
      </c>
      <c r="K3487" s="16" t="str">
        <f>LFAT!D22</f>
        <v>N</v>
      </c>
      <c r="L3487" s="19">
        <f>LFAT!F22</f>
        <v>0.1</v>
      </c>
      <c r="M3487" s="16" t="str">
        <f>LFAT!G22</f>
        <v>R</v>
      </c>
      <c r="N3487" s="19">
        <f>LFAT!I22</f>
        <v>0.1</v>
      </c>
      <c r="O3487" s="18">
        <f>LFAT!J22</f>
        <v>0.01</v>
      </c>
      <c r="P3487" s="18">
        <f t="shared" si="162"/>
        <v>1.585E-3</v>
      </c>
      <c r="Q3487" s="18">
        <f t="shared" si="163"/>
        <v>1.0328712505146829E-2</v>
      </c>
      <c r="R3487" s="18">
        <f t="shared" si="164"/>
        <v>2.9851849926672133E-3</v>
      </c>
    </row>
    <row r="3488" spans="1:18" ht="18" customHeight="1" x14ac:dyDescent="0.2">
      <c r="A3488" s="16" t="str">
        <f>'Limiting Factor Scores'!A323</f>
        <v>UGR20</v>
      </c>
      <c r="B3488" s="16" t="str">
        <f>'Limiting Factor Scores'!B323</f>
        <v>Upper Grande Ronde</v>
      </c>
      <c r="C3488" s="16" t="str">
        <f>'Limiting Factor Scores'!C323</f>
        <v>Floodplain Condition</v>
      </c>
      <c r="D3488" s="18">
        <f>'Limiting Factor Scores'!D323</f>
        <v>0.86970000000000003</v>
      </c>
      <c r="E3488" s="19">
        <f>'Limiting Factor Scores'!E323</f>
        <v>2.0499999999999998</v>
      </c>
      <c r="F3488" s="18">
        <f>'Limiting Factor Scores'!F323</f>
        <v>0.33624999999999999</v>
      </c>
      <c r="G3488" s="18">
        <f>'Limiting Factor Scores'!G323</f>
        <v>1.7775969135181873</v>
      </c>
      <c r="H3488" s="18">
        <f>'Limiting Factor Scores'!H323</f>
        <v>0.50470383811351627</v>
      </c>
      <c r="I3488" s="17">
        <f>LFAT!A19</f>
        <v>2</v>
      </c>
      <c r="J3488" s="16" t="str">
        <f>LFAT!B19</f>
        <v>Instream Complexity Improvement</v>
      </c>
      <c r="K3488" s="16" t="str">
        <f>LFAT!D19</f>
        <v>I</v>
      </c>
      <c r="L3488" s="19">
        <f>LFAT!F19</f>
        <v>0.5</v>
      </c>
      <c r="M3488" s="16" t="str">
        <f>LFAT!G19</f>
        <v>C</v>
      </c>
      <c r="N3488" s="19">
        <f>LFAT!I19</f>
        <v>1</v>
      </c>
      <c r="O3488" s="18">
        <f>LFAT!J19</f>
        <v>0.5</v>
      </c>
      <c r="P3488" s="18">
        <f t="shared" si="162"/>
        <v>0.168125</v>
      </c>
      <c r="Q3488" s="18">
        <f t="shared" si="163"/>
        <v>0.88879845675909364</v>
      </c>
      <c r="R3488" s="18">
        <f t="shared" si="164"/>
        <v>0.25235191905675813</v>
      </c>
    </row>
    <row r="3489" spans="1:18" ht="18" customHeight="1" x14ac:dyDescent="0.2">
      <c r="A3489" s="16" t="str">
        <f>'Limiting Factor Scores'!A324</f>
        <v>UGR20</v>
      </c>
      <c r="B3489" s="16" t="str">
        <f>'Limiting Factor Scores'!B324</f>
        <v>Upper Grande Ronde</v>
      </c>
      <c r="C3489" s="16" t="str">
        <f>'Limiting Factor Scores'!C324</f>
        <v>Increased Sediment Quantity</v>
      </c>
      <c r="D3489" s="18">
        <f>'Limiting Factor Scores'!D324</f>
        <v>0.86970000000000003</v>
      </c>
      <c r="E3489" s="19">
        <f>'Limiting Factor Scores'!E324</f>
        <v>1.58</v>
      </c>
      <c r="F3489" s="18">
        <f>'Limiting Factor Scores'!F324</f>
        <v>0.23050000000000001</v>
      </c>
      <c r="G3489" s="18">
        <f>'Limiting Factor Scores'!G324</f>
        <v>0.72883655449966744</v>
      </c>
      <c r="H3489" s="18">
        <f>'Limiting Factor Scores'!H324</f>
        <v>0.23978579456196145</v>
      </c>
      <c r="I3489" s="17">
        <f>LFAT!A25</f>
        <v>2</v>
      </c>
      <c r="J3489" s="16" t="str">
        <f>LFAT!B25</f>
        <v>Instream Complexity Improvement</v>
      </c>
      <c r="K3489" s="16" t="str">
        <f>LFAT!D25</f>
        <v>I</v>
      </c>
      <c r="L3489" s="19">
        <f>LFAT!F25</f>
        <v>0.5</v>
      </c>
      <c r="M3489" s="16" t="str">
        <f>LFAT!G25</f>
        <v>C</v>
      </c>
      <c r="N3489" s="19">
        <f>LFAT!I25</f>
        <v>1</v>
      </c>
      <c r="O3489" s="18">
        <f>LFAT!J25</f>
        <v>0.5</v>
      </c>
      <c r="P3489" s="18">
        <f t="shared" si="162"/>
        <v>0.11525000000000001</v>
      </c>
      <c r="Q3489" s="18">
        <f t="shared" si="163"/>
        <v>0.36441827724983372</v>
      </c>
      <c r="R3489" s="18">
        <f t="shared" si="164"/>
        <v>0.11989289728098072</v>
      </c>
    </row>
    <row r="3490" spans="1:18" ht="18" customHeight="1" x14ac:dyDescent="0.2">
      <c r="A3490" s="16" t="str">
        <f>'Limiting Factor Scores'!A325</f>
        <v>UGR20</v>
      </c>
      <c r="B3490" s="16" t="str">
        <f>'Limiting Factor Scores'!B325</f>
        <v>Upper Grande Ronde</v>
      </c>
      <c r="C3490" s="16" t="str">
        <f>'Limiting Factor Scores'!C325</f>
        <v>Non-Native Species Interactions and Competition</v>
      </c>
      <c r="D3490" s="18">
        <f>'Limiting Factor Scores'!D325</f>
        <v>0.86970000000000003</v>
      </c>
      <c r="E3490" s="19">
        <f>'Limiting Factor Scores'!E325</f>
        <v>4.6399999999999997</v>
      </c>
      <c r="F3490" s="18">
        <f>'Limiting Factor Scores'!F325</f>
        <v>0.91900000000000004</v>
      </c>
      <c r="G3490" s="18">
        <f>'Limiting Factor Scores'!G325</f>
        <v>3.214144077514606</v>
      </c>
      <c r="H3490" s="18">
        <f>'Limiting Factor Scores'!H325</f>
        <v>1.1337993140777751</v>
      </c>
      <c r="I3490" s="17">
        <f>LFAT!A31</f>
        <v>2</v>
      </c>
      <c r="J3490" s="16" t="str">
        <f>LFAT!B31</f>
        <v>Instream Complexity Improvement</v>
      </c>
      <c r="K3490" s="16" t="str">
        <f>LFAT!D31</f>
        <v>I</v>
      </c>
      <c r="L3490" s="19">
        <f>LFAT!F31</f>
        <v>0.5</v>
      </c>
      <c r="M3490" s="16" t="str">
        <f>LFAT!G31</f>
        <v>CD</v>
      </c>
      <c r="N3490" s="19">
        <f>LFAT!I31</f>
        <v>0.5</v>
      </c>
      <c r="O3490" s="18">
        <f>LFAT!J31</f>
        <v>0.25</v>
      </c>
      <c r="P3490" s="18">
        <f t="shared" si="162"/>
        <v>0.22975000000000001</v>
      </c>
      <c r="Q3490" s="18">
        <f t="shared" si="163"/>
        <v>0.80353601937865149</v>
      </c>
      <c r="R3490" s="18">
        <f t="shared" si="164"/>
        <v>0.28344982851944378</v>
      </c>
    </row>
    <row r="3491" spans="1:18" ht="18" customHeight="1" x14ac:dyDescent="0.2">
      <c r="A3491" s="16" t="str">
        <f>'Limiting Factor Scores'!A326</f>
        <v>UGR20</v>
      </c>
      <c r="B3491" s="16" t="str">
        <f>'Limiting Factor Scores'!B326</f>
        <v>Upper Grande Ronde</v>
      </c>
      <c r="C3491" s="16" t="str">
        <f>'Limiting Factor Scores'!C326</f>
        <v>Predation</v>
      </c>
      <c r="D3491" s="18">
        <f>'Limiting Factor Scores'!D326</f>
        <v>0.86970000000000003</v>
      </c>
      <c r="E3491" s="19">
        <f>'Limiting Factor Scores'!E326</f>
        <v>2.88</v>
      </c>
      <c r="F3491" s="18">
        <f>'Limiting Factor Scores'!F326</f>
        <v>0.52300000000000002</v>
      </c>
      <c r="G3491" s="18">
        <f>'Limiting Factor Scores'!G326</f>
        <v>2.4432109378576263</v>
      </c>
      <c r="H3491" s="18">
        <f>'Limiting Factor Scores'!H326</f>
        <v>0.746998748403365</v>
      </c>
      <c r="I3491" s="17">
        <f>LFAT!A29</f>
        <v>2</v>
      </c>
      <c r="J3491" s="16" t="str">
        <f>LFAT!B29</f>
        <v>Instream Complexity Improvement</v>
      </c>
      <c r="K3491" s="16" t="str">
        <f>LFAT!D29</f>
        <v>I</v>
      </c>
      <c r="L3491" s="19">
        <f>LFAT!F29</f>
        <v>0.5</v>
      </c>
      <c r="M3491" s="16" t="str">
        <f>LFAT!G29</f>
        <v>CD</v>
      </c>
      <c r="N3491" s="19">
        <f>LFAT!I29</f>
        <v>0.5</v>
      </c>
      <c r="O3491" s="18">
        <f>LFAT!J29</f>
        <v>0.25</v>
      </c>
      <c r="P3491" s="18">
        <f t="shared" si="162"/>
        <v>0.13075000000000001</v>
      </c>
      <c r="Q3491" s="18">
        <f t="shared" si="163"/>
        <v>0.61080273446440658</v>
      </c>
      <c r="R3491" s="18">
        <f t="shared" si="164"/>
        <v>0.18674968710084125</v>
      </c>
    </row>
    <row r="3492" spans="1:18" ht="18" customHeight="1" x14ac:dyDescent="0.2">
      <c r="A3492" s="16" t="str">
        <f>'Limiting Factor Scores'!A327</f>
        <v>UGR20</v>
      </c>
      <c r="B3492" s="16" t="str">
        <f>'Limiting Factor Scores'!B327</f>
        <v>Upper Grande Ronde</v>
      </c>
      <c r="C3492" s="16" t="str">
        <f>'Limiting Factor Scores'!C327</f>
        <v>Riparian Condition</v>
      </c>
      <c r="D3492" s="18">
        <f>'Limiting Factor Scores'!D327</f>
        <v>0.86970000000000003</v>
      </c>
      <c r="E3492" s="19">
        <f>'Limiting Factor Scores'!E327</f>
        <v>1.64</v>
      </c>
      <c r="F3492" s="18">
        <f>'Limiting Factor Scores'!F327</f>
        <v>0.24399999999999999</v>
      </c>
      <c r="G3492" s="18">
        <f>'Limiting Factor Scores'!G327</f>
        <v>1.3171979230390345</v>
      </c>
      <c r="H3492" s="18">
        <f>'Limiting Factor Scores'!H327</f>
        <v>0.42530790012300201</v>
      </c>
      <c r="I3492" s="17">
        <f>LFAT!A18</f>
        <v>2</v>
      </c>
      <c r="J3492" s="16" t="str">
        <f>LFAT!B18</f>
        <v>Instream Complexity Improvement</v>
      </c>
      <c r="K3492" s="16" t="str">
        <f>LFAT!D18</f>
        <v>I</v>
      </c>
      <c r="L3492" s="19">
        <f>LFAT!F18</f>
        <v>0.5</v>
      </c>
      <c r="M3492" s="16" t="str">
        <f>LFAT!G18</f>
        <v>CD</v>
      </c>
      <c r="N3492" s="19">
        <f>LFAT!I18</f>
        <v>0.5</v>
      </c>
      <c r="O3492" s="18">
        <f>LFAT!J18</f>
        <v>0.25</v>
      </c>
      <c r="P3492" s="18">
        <f t="shared" si="162"/>
        <v>6.0999999999999999E-2</v>
      </c>
      <c r="Q3492" s="18">
        <f t="shared" si="163"/>
        <v>0.32929948075975862</v>
      </c>
      <c r="R3492" s="18">
        <f t="shared" si="164"/>
        <v>0.1063269750307505</v>
      </c>
    </row>
    <row r="3493" spans="1:18" ht="18" customHeight="1" x14ac:dyDescent="0.2">
      <c r="A3493" s="16" t="str">
        <f>'Limiting Factor Scores'!A328</f>
        <v>UGR20</v>
      </c>
      <c r="B3493" s="16" t="str">
        <f>'Limiting Factor Scores'!B328</f>
        <v>Upper Grande Ronde</v>
      </c>
      <c r="C3493" s="16" t="str">
        <f>'Limiting Factor Scores'!C328</f>
        <v>Side Channel and Wetland Habitat</v>
      </c>
      <c r="D3493" s="18">
        <f>'Limiting Factor Scores'!D328</f>
        <v>0.86970000000000003</v>
      </c>
      <c r="E3493" s="19">
        <f>'Limiting Factor Scores'!E328</f>
        <v>2.0499999999999998</v>
      </c>
      <c r="F3493" s="18">
        <f>'Limiting Factor Scores'!F328</f>
        <v>0.33624999999999999</v>
      </c>
      <c r="G3493" s="18">
        <f>'Limiting Factor Scores'!G328</f>
        <v>2.2475843459272515</v>
      </c>
      <c r="H3493" s="18">
        <f>'Limiting Factor Scores'!H328</f>
        <v>0.65509981650196303</v>
      </c>
      <c r="I3493" s="17">
        <f>LFAT!A20</f>
        <v>2</v>
      </c>
      <c r="J3493" s="16" t="str">
        <f>LFAT!B20</f>
        <v>Instream Complexity Improvement</v>
      </c>
      <c r="K3493" s="16" t="str">
        <f>LFAT!D20</f>
        <v>D</v>
      </c>
      <c r="L3493" s="19">
        <f>LFAT!F20</f>
        <v>1</v>
      </c>
      <c r="M3493" s="16" t="str">
        <f>LFAT!G20</f>
        <v>C</v>
      </c>
      <c r="N3493" s="19">
        <f>LFAT!I20</f>
        <v>1</v>
      </c>
      <c r="O3493" s="18">
        <f>LFAT!J20</f>
        <v>1</v>
      </c>
      <c r="P3493" s="18">
        <f t="shared" si="162"/>
        <v>0.33624999999999999</v>
      </c>
      <c r="Q3493" s="18">
        <f t="shared" si="163"/>
        <v>2.2475843459272515</v>
      </c>
      <c r="R3493" s="18">
        <f t="shared" si="164"/>
        <v>0.65509981650196303</v>
      </c>
    </row>
    <row r="3494" spans="1:18" ht="18" customHeight="1" x14ac:dyDescent="0.2">
      <c r="A3494" s="16" t="str">
        <f>'Limiting Factor Scores'!A329</f>
        <v>UGR20</v>
      </c>
      <c r="B3494" s="16" t="str">
        <f>'Limiting Factor Scores'!B329</f>
        <v>Upper Grande Ronde</v>
      </c>
      <c r="C3494" s="16" t="str">
        <f>'Limiting Factor Scores'!C329</f>
        <v>Summer Water Temperature</v>
      </c>
      <c r="D3494" s="18">
        <f>'Limiting Factor Scores'!D329</f>
        <v>0.86970000000000003</v>
      </c>
      <c r="E3494" s="19">
        <f>'Limiting Factor Scores'!E329</f>
        <v>2.4700000000000002</v>
      </c>
      <c r="F3494" s="18">
        <f>'Limiting Factor Scores'!F329</f>
        <v>0.43075000000000002</v>
      </c>
      <c r="G3494" s="18">
        <f>'Limiting Factor Scores'!G329</f>
        <v>2.493920659232197</v>
      </c>
      <c r="H3494" s="18">
        <f>'Limiting Factor Scores'!H329</f>
        <v>0.78044731703304915</v>
      </c>
      <c r="I3494" s="17">
        <f>LFAT!A26</f>
        <v>2</v>
      </c>
      <c r="J3494" s="16" t="str">
        <f>LFAT!B26</f>
        <v>Instream Complexity Improvement</v>
      </c>
      <c r="K3494" s="16" t="str">
        <f>LFAT!D26</f>
        <v>I</v>
      </c>
      <c r="L3494" s="19">
        <f>LFAT!F26</f>
        <v>0.5</v>
      </c>
      <c r="M3494" s="16" t="str">
        <f>LFAT!G26</f>
        <v>CD</v>
      </c>
      <c r="N3494" s="19">
        <f>LFAT!I26</f>
        <v>0.5</v>
      </c>
      <c r="O3494" s="18">
        <f>LFAT!J26</f>
        <v>0.25</v>
      </c>
      <c r="P3494" s="18">
        <f t="shared" si="162"/>
        <v>0.10768750000000001</v>
      </c>
      <c r="Q3494" s="18">
        <f t="shared" si="163"/>
        <v>0.62348016480804924</v>
      </c>
      <c r="R3494" s="18">
        <f t="shared" si="164"/>
        <v>0.19511182925826229</v>
      </c>
    </row>
    <row r="3495" spans="1:18" ht="18" customHeight="1" x14ac:dyDescent="0.2">
      <c r="A3495" s="16" t="str">
        <f>'Limiting Factor Scores'!A330</f>
        <v>UGR20</v>
      </c>
      <c r="B3495" s="16" t="str">
        <f>'Limiting Factor Scores'!B330</f>
        <v>Upper Grande Ronde</v>
      </c>
      <c r="C3495" s="16" t="str">
        <f>'Limiting Factor Scores'!C330</f>
        <v>Water Quality</v>
      </c>
      <c r="D3495" s="18">
        <f>'Limiting Factor Scores'!D330</f>
        <v>0.86970000000000003</v>
      </c>
      <c r="E3495" s="19">
        <f>'Limiting Factor Scores'!E330</f>
        <v>1.71</v>
      </c>
      <c r="F3495" s="18">
        <f>'Limiting Factor Scores'!F330</f>
        <v>0.25974999999999998</v>
      </c>
      <c r="G3495" s="18">
        <f>'Limiting Factor Scores'!G330</f>
        <v>1.3150873476764215</v>
      </c>
      <c r="H3495" s="18">
        <f>'Limiting Factor Scores'!H330</f>
        <v>0.36504565725864935</v>
      </c>
      <c r="I3495" s="17">
        <f>LFAT!A28</f>
        <v>2</v>
      </c>
      <c r="J3495" s="16" t="str">
        <f>LFAT!B28</f>
        <v>Instream Complexity Improvement</v>
      </c>
      <c r="K3495" s="16" t="str">
        <f>LFAT!D28</f>
        <v>N</v>
      </c>
      <c r="L3495" s="19">
        <f>LFAT!F28</f>
        <v>0.1</v>
      </c>
      <c r="M3495" s="16" t="str">
        <f>LFAT!G28</f>
        <v>R</v>
      </c>
      <c r="N3495" s="19">
        <f>LFAT!I28</f>
        <v>0.1</v>
      </c>
      <c r="O3495" s="18">
        <f>LFAT!J28</f>
        <v>0.01</v>
      </c>
      <c r="P3495" s="18">
        <f t="shared" si="162"/>
        <v>2.5975E-3</v>
      </c>
      <c r="Q3495" s="18">
        <f t="shared" si="163"/>
        <v>1.3150873476764215E-2</v>
      </c>
      <c r="R3495" s="18">
        <f t="shared" si="164"/>
        <v>3.6504565725864937E-3</v>
      </c>
    </row>
    <row r="3496" spans="1:18" ht="18" customHeight="1" x14ac:dyDescent="0.2">
      <c r="A3496" s="16" t="str">
        <f>'Limiting Factor Scores'!A331</f>
        <v>UGR20</v>
      </c>
      <c r="B3496" s="16" t="str">
        <f>'Limiting Factor Scores'!B331</f>
        <v>Upper Grande Ronde</v>
      </c>
      <c r="C3496" s="16" t="str">
        <f>'Limiting Factor Scores'!C331</f>
        <v>Winter Water Temperature</v>
      </c>
      <c r="D3496" s="18">
        <f>'Limiting Factor Scores'!D331</f>
        <v>0.86970000000000003</v>
      </c>
      <c r="E3496" s="19">
        <f>'Limiting Factor Scores'!E331</f>
        <v>1.59</v>
      </c>
      <c r="F3496" s="18">
        <f>'Limiting Factor Scores'!F331</f>
        <v>0.23275000000000001</v>
      </c>
      <c r="G3496" s="18">
        <f>'Limiting Factor Scores'!G331</f>
        <v>0.97018296377891766</v>
      </c>
      <c r="H3496" s="18">
        <f>'Limiting Factor Scores'!H331</f>
        <v>0.26424834348267678</v>
      </c>
      <c r="I3496" s="17">
        <f>LFAT!A27</f>
        <v>2</v>
      </c>
      <c r="J3496" s="16" t="str">
        <f>LFAT!B27</f>
        <v>Instream Complexity Improvement</v>
      </c>
      <c r="K3496" s="16" t="str">
        <f>LFAT!D27</f>
        <v>I</v>
      </c>
      <c r="L3496" s="19">
        <f>LFAT!F27</f>
        <v>0.5</v>
      </c>
      <c r="M3496" s="16" t="str">
        <f>LFAT!G27</f>
        <v>CD</v>
      </c>
      <c r="N3496" s="19">
        <f>LFAT!I27</f>
        <v>0.5</v>
      </c>
      <c r="O3496" s="18">
        <f>LFAT!J27</f>
        <v>0.25</v>
      </c>
      <c r="P3496" s="18">
        <f t="shared" si="162"/>
        <v>5.8187500000000003E-2</v>
      </c>
      <c r="Q3496" s="18">
        <f t="shared" si="163"/>
        <v>0.24254574094472942</v>
      </c>
      <c r="R3496" s="18">
        <f t="shared" si="164"/>
        <v>6.6062085870669196E-2</v>
      </c>
    </row>
    <row r="3497" spans="1:18" ht="18" customHeight="1" x14ac:dyDescent="0.2">
      <c r="A3497" s="16" t="str">
        <f>'Limiting Factor Scores'!A317</f>
        <v>UGR20</v>
      </c>
      <c r="B3497" s="16" t="str">
        <f>'Limiting Factor Scores'!B317</f>
        <v>Upper Grande Ronde</v>
      </c>
      <c r="C3497" s="16" t="str">
        <f>'Limiting Factor Scores'!C317</f>
        <v>Altered Flow Timing</v>
      </c>
      <c r="D3497" s="18">
        <f>'Limiting Factor Scores'!D317</f>
        <v>0.86970000000000003</v>
      </c>
      <c r="E3497" s="19">
        <f>'Limiting Factor Scores'!E317</f>
        <v>1.82</v>
      </c>
      <c r="F3497" s="18">
        <f>'Limiting Factor Scores'!F317</f>
        <v>0.28449999999999998</v>
      </c>
      <c r="G3497" s="18">
        <f>'Limiting Factor Scores'!G317</f>
        <v>1.2972383078924898</v>
      </c>
      <c r="H3497" s="18">
        <f>'Limiting Factor Scores'!H317</f>
        <v>0.36101753296040678</v>
      </c>
      <c r="I3497" s="17">
        <f>LFAT!A38</f>
        <v>3</v>
      </c>
      <c r="J3497" s="16" t="str">
        <f>LFAT!B38</f>
        <v>Floodplain – Reconnect and Restore</v>
      </c>
      <c r="K3497" s="16" t="str">
        <f>LFAT!D38</f>
        <v>I</v>
      </c>
      <c r="L3497" s="19">
        <f>LFAT!F38</f>
        <v>0.5</v>
      </c>
      <c r="M3497" s="16" t="str">
        <f>LFAT!G38</f>
        <v>CD</v>
      </c>
      <c r="N3497" s="19">
        <f>LFAT!I38</f>
        <v>0.5</v>
      </c>
      <c r="O3497" s="18">
        <f>LFAT!J38</f>
        <v>0.25</v>
      </c>
      <c r="P3497" s="18">
        <f t="shared" si="162"/>
        <v>7.1124999999999994E-2</v>
      </c>
      <c r="Q3497" s="18">
        <f t="shared" si="163"/>
        <v>0.32430957697312246</v>
      </c>
      <c r="R3497" s="18">
        <f t="shared" si="164"/>
        <v>9.0254383240101696E-2</v>
      </c>
    </row>
    <row r="3498" spans="1:18" ht="18" customHeight="1" x14ac:dyDescent="0.2">
      <c r="A3498" s="16" t="str">
        <f>'Limiting Factor Scores'!A318</f>
        <v>UGR20</v>
      </c>
      <c r="B3498" s="16" t="str">
        <f>'Limiting Factor Scores'!B318</f>
        <v>Upper Grande Ronde</v>
      </c>
      <c r="C3498" s="16" t="str">
        <f>'Limiting Factor Scores'!C318</f>
        <v>Altered Primary Productivity</v>
      </c>
      <c r="D3498" s="18">
        <f>'Limiting Factor Scores'!D318</f>
        <v>0.86970000000000003</v>
      </c>
      <c r="E3498" s="19">
        <f>'Limiting Factor Scores'!E318</f>
        <v>2.88</v>
      </c>
      <c r="F3498" s="18">
        <f>'Limiting Factor Scores'!F318</f>
        <v>0.52300000000000002</v>
      </c>
      <c r="G3498" s="18">
        <f>'Limiting Factor Scores'!G318</f>
        <v>1.6537159132465336</v>
      </c>
      <c r="H3498" s="18">
        <f>'Limiting Factor Scores'!H318</f>
        <v>0.473599545514863</v>
      </c>
      <c r="I3498" s="17">
        <f>LFAT!A45</f>
        <v>3</v>
      </c>
      <c r="J3498" s="16" t="str">
        <f>LFAT!B45</f>
        <v>Floodplain – Reconnect and Restore</v>
      </c>
      <c r="K3498" s="16" t="str">
        <f>LFAT!D45</f>
        <v>I</v>
      </c>
      <c r="L3498" s="19">
        <f>LFAT!F45</f>
        <v>0.5</v>
      </c>
      <c r="M3498" s="16" t="str">
        <f>LFAT!G45</f>
        <v>C</v>
      </c>
      <c r="N3498" s="19">
        <f>LFAT!I45</f>
        <v>1</v>
      </c>
      <c r="O3498" s="18">
        <f>LFAT!J45</f>
        <v>0.5</v>
      </c>
      <c r="P3498" s="18">
        <f t="shared" si="162"/>
        <v>0.26150000000000001</v>
      </c>
      <c r="Q3498" s="18">
        <f t="shared" si="163"/>
        <v>0.82685795662326678</v>
      </c>
      <c r="R3498" s="18">
        <f t="shared" si="164"/>
        <v>0.2367997727574315</v>
      </c>
    </row>
    <row r="3499" spans="1:18" ht="18" customHeight="1" x14ac:dyDescent="0.2">
      <c r="A3499" s="16" t="str">
        <f>'Limiting Factor Scores'!A319</f>
        <v>UGR20</v>
      </c>
      <c r="B3499" s="16" t="str">
        <f>'Limiting Factor Scores'!B319</f>
        <v>Upper Grande Ronde</v>
      </c>
      <c r="C3499" s="16" t="str">
        <f>'Limiting Factor Scores'!C319</f>
        <v>Anthropogenic Barriers</v>
      </c>
      <c r="D3499" s="18">
        <f>'Limiting Factor Scores'!D319</f>
        <v>0.86970000000000003</v>
      </c>
      <c r="E3499" s="19">
        <f>'Limiting Factor Scores'!E319</f>
        <v>2.29</v>
      </c>
      <c r="F3499" s="18">
        <f>'Limiting Factor Scores'!F319</f>
        <v>0.39024999999999999</v>
      </c>
      <c r="G3499" s="18">
        <f>'Limiting Factor Scores'!G319</f>
        <v>1.8012465408621139</v>
      </c>
      <c r="H3499" s="18">
        <f>'Limiting Factor Scores'!H319</f>
        <v>0.57048362848126954</v>
      </c>
      <c r="I3499" s="17">
        <f>LFAT!A32</f>
        <v>3</v>
      </c>
      <c r="J3499" s="16" t="str">
        <f>LFAT!B32</f>
        <v>Floodplain – Reconnect and Restore</v>
      </c>
      <c r="K3499" s="16" t="str">
        <f>LFAT!D32</f>
        <v>N</v>
      </c>
      <c r="L3499" s="19">
        <f>LFAT!F32</f>
        <v>0.1</v>
      </c>
      <c r="M3499" s="16" t="str">
        <f>LFAT!G32</f>
        <v>R</v>
      </c>
      <c r="N3499" s="19">
        <f>LFAT!I32</f>
        <v>0.1</v>
      </c>
      <c r="O3499" s="18">
        <f>LFAT!J32</f>
        <v>0.01</v>
      </c>
      <c r="P3499" s="18">
        <f t="shared" si="162"/>
        <v>3.9025000000000002E-3</v>
      </c>
      <c r="Q3499" s="18">
        <f t="shared" si="163"/>
        <v>1.8012465408621139E-2</v>
      </c>
      <c r="R3499" s="18">
        <f t="shared" si="164"/>
        <v>5.7048362848126956E-3</v>
      </c>
    </row>
    <row r="3500" spans="1:18" ht="18" customHeight="1" x14ac:dyDescent="0.2">
      <c r="A3500" s="16" t="str">
        <f>'Limiting Factor Scores'!A320</f>
        <v>UGR20</v>
      </c>
      <c r="B3500" s="16" t="str">
        <f>'Limiting Factor Scores'!B320</f>
        <v>Upper Grande Ronde</v>
      </c>
      <c r="C3500" s="16" t="str">
        <f>'Limiting Factor Scores'!C320</f>
        <v>Channel and Habitat Structure</v>
      </c>
      <c r="D3500" s="18">
        <f>'Limiting Factor Scores'!D320</f>
        <v>0.86970000000000003</v>
      </c>
      <c r="E3500" s="19">
        <f>'Limiting Factor Scores'!E320</f>
        <v>2.0499999999999998</v>
      </c>
      <c r="F3500" s="18">
        <f>'Limiting Factor Scores'!F320</f>
        <v>0.33624999999999999</v>
      </c>
      <c r="G3500" s="18">
        <f>'Limiting Factor Scores'!G320</f>
        <v>2.5483763031954387</v>
      </c>
      <c r="H3500" s="18">
        <f>'Limiting Factor Scores'!H320</f>
        <v>0.77146870491909925</v>
      </c>
      <c r="I3500" s="17">
        <f>LFAT!A36</f>
        <v>3</v>
      </c>
      <c r="J3500" s="16" t="str">
        <f>LFAT!B36</f>
        <v>Floodplain – Reconnect and Restore</v>
      </c>
      <c r="K3500" s="16" t="str">
        <f>LFAT!D36</f>
        <v>I</v>
      </c>
      <c r="L3500" s="19">
        <f>LFAT!F36</f>
        <v>0.5</v>
      </c>
      <c r="M3500" s="16" t="str">
        <f>LFAT!G36</f>
        <v>C</v>
      </c>
      <c r="N3500" s="19">
        <f>LFAT!I36</f>
        <v>1</v>
      </c>
      <c r="O3500" s="18">
        <f>LFAT!J36</f>
        <v>0.5</v>
      </c>
      <c r="P3500" s="18">
        <f t="shared" si="162"/>
        <v>0.168125</v>
      </c>
      <c r="Q3500" s="18">
        <f t="shared" si="163"/>
        <v>1.2741881515977194</v>
      </c>
      <c r="R3500" s="18">
        <f t="shared" si="164"/>
        <v>0.38573435245954962</v>
      </c>
    </row>
    <row r="3501" spans="1:18" ht="18" customHeight="1" x14ac:dyDescent="0.2">
      <c r="A3501" s="16" t="str">
        <f>'Limiting Factor Scores'!A321</f>
        <v>UGR20</v>
      </c>
      <c r="B3501" s="16" t="str">
        <f>'Limiting Factor Scores'!B321</f>
        <v>Upper Grande Ronde</v>
      </c>
      <c r="C3501" s="16" t="str">
        <f>'Limiting Factor Scores'!C321</f>
        <v>Decreased Sediment Quantity</v>
      </c>
      <c r="D3501" s="18">
        <f>'Limiting Factor Scores'!D321</f>
        <v>0.86970000000000003</v>
      </c>
      <c r="E3501" s="19">
        <f>'Limiting Factor Scores'!E321</f>
        <v>3.81</v>
      </c>
      <c r="F3501" s="18">
        <f>'Limiting Factor Scores'!F321</f>
        <v>0.73224999999999996</v>
      </c>
      <c r="G3501" s="18">
        <f>'Limiting Factor Scores'!G321</f>
        <v>3.2979101654515013</v>
      </c>
      <c r="H3501" s="18">
        <f>'Limiting Factor Scores'!H321</f>
        <v>0.9824133220647695</v>
      </c>
      <c r="I3501" s="17">
        <f>LFAT!A39</f>
        <v>3</v>
      </c>
      <c r="J3501" s="16" t="str">
        <f>LFAT!B39</f>
        <v>Floodplain – Reconnect and Restore</v>
      </c>
      <c r="K3501" s="16" t="str">
        <f>LFAT!D39</f>
        <v>D</v>
      </c>
      <c r="L3501" s="19">
        <f>LFAT!F39</f>
        <v>1</v>
      </c>
      <c r="M3501" s="16" t="str">
        <f>LFAT!G39</f>
        <v>C</v>
      </c>
      <c r="N3501" s="19">
        <f>LFAT!I39</f>
        <v>1</v>
      </c>
      <c r="O3501" s="18">
        <f>LFAT!J39</f>
        <v>1</v>
      </c>
      <c r="P3501" s="18">
        <f t="shared" si="162"/>
        <v>0.73224999999999996</v>
      </c>
      <c r="Q3501" s="18">
        <f t="shared" si="163"/>
        <v>3.2979101654515013</v>
      </c>
      <c r="R3501" s="18">
        <f t="shared" si="164"/>
        <v>0.9824133220647695</v>
      </c>
    </row>
    <row r="3502" spans="1:18" ht="18" customHeight="1" x14ac:dyDescent="0.2">
      <c r="A3502" s="16" t="str">
        <f>'Limiting Factor Scores'!A322</f>
        <v>UGR20</v>
      </c>
      <c r="B3502" s="16" t="str">
        <f>'Limiting Factor Scores'!B322</f>
        <v>Upper Grande Ronde</v>
      </c>
      <c r="C3502" s="16" t="str">
        <f>'Limiting Factor Scores'!C322</f>
        <v>Decreased Water Quantity</v>
      </c>
      <c r="D3502" s="18">
        <f>'Limiting Factor Scores'!D322</f>
        <v>0.86970000000000003</v>
      </c>
      <c r="E3502" s="19">
        <f>'Limiting Factor Scores'!E322</f>
        <v>1.26</v>
      </c>
      <c r="F3502" s="18">
        <f>'Limiting Factor Scores'!F322</f>
        <v>0.1585</v>
      </c>
      <c r="G3502" s="18">
        <f>'Limiting Factor Scores'!G322</f>
        <v>1.0328712505146829</v>
      </c>
      <c r="H3502" s="18">
        <f>'Limiting Factor Scores'!H322</f>
        <v>0.2985184992667213</v>
      </c>
      <c r="I3502" s="17">
        <f>LFAT!A37</f>
        <v>3</v>
      </c>
      <c r="J3502" s="16" t="str">
        <f>LFAT!B37</f>
        <v>Floodplain – Reconnect and Restore</v>
      </c>
      <c r="K3502" s="16" t="str">
        <f>LFAT!D37</f>
        <v>I</v>
      </c>
      <c r="L3502" s="19">
        <f>LFAT!F37</f>
        <v>0.5</v>
      </c>
      <c r="M3502" s="16" t="str">
        <f>LFAT!G37</f>
        <v>CD</v>
      </c>
      <c r="N3502" s="19">
        <f>LFAT!I37</f>
        <v>0.5</v>
      </c>
      <c r="O3502" s="18">
        <f>LFAT!J37</f>
        <v>0.25</v>
      </c>
      <c r="P3502" s="18">
        <f t="shared" si="162"/>
        <v>3.9625E-2</v>
      </c>
      <c r="Q3502" s="18">
        <f t="shared" si="163"/>
        <v>0.25821781262867072</v>
      </c>
      <c r="R3502" s="18">
        <f t="shared" si="164"/>
        <v>7.4629624816680326E-2</v>
      </c>
    </row>
    <row r="3503" spans="1:18" ht="18" customHeight="1" x14ac:dyDescent="0.2">
      <c r="A3503" s="16" t="str">
        <f>'Limiting Factor Scores'!A323</f>
        <v>UGR20</v>
      </c>
      <c r="B3503" s="16" t="str">
        <f>'Limiting Factor Scores'!B323</f>
        <v>Upper Grande Ronde</v>
      </c>
      <c r="C3503" s="16" t="str">
        <f>'Limiting Factor Scores'!C323</f>
        <v>Floodplain Condition</v>
      </c>
      <c r="D3503" s="18">
        <f>'Limiting Factor Scores'!D323</f>
        <v>0.86970000000000003</v>
      </c>
      <c r="E3503" s="19">
        <f>'Limiting Factor Scores'!E323</f>
        <v>2.0499999999999998</v>
      </c>
      <c r="F3503" s="18">
        <f>'Limiting Factor Scores'!F323</f>
        <v>0.33624999999999999</v>
      </c>
      <c r="G3503" s="18">
        <f>'Limiting Factor Scores'!G323</f>
        <v>1.7775969135181873</v>
      </c>
      <c r="H3503" s="18">
        <f>'Limiting Factor Scores'!H323</f>
        <v>0.50470383811351627</v>
      </c>
      <c r="I3503" s="17">
        <f>LFAT!A34</f>
        <v>3</v>
      </c>
      <c r="J3503" s="16" t="str">
        <f>LFAT!B34</f>
        <v>Floodplain – Reconnect and Restore</v>
      </c>
      <c r="K3503" s="16" t="str">
        <f>LFAT!D34</f>
        <v>D</v>
      </c>
      <c r="L3503" s="19">
        <f>LFAT!F34</f>
        <v>1</v>
      </c>
      <c r="M3503" s="16" t="str">
        <f>LFAT!G34</f>
        <v>C</v>
      </c>
      <c r="N3503" s="19">
        <f>LFAT!I34</f>
        <v>1</v>
      </c>
      <c r="O3503" s="18">
        <f>LFAT!J34</f>
        <v>1</v>
      </c>
      <c r="P3503" s="18">
        <f t="shared" si="162"/>
        <v>0.33624999999999999</v>
      </c>
      <c r="Q3503" s="18">
        <f t="shared" si="163"/>
        <v>1.7775969135181873</v>
      </c>
      <c r="R3503" s="18">
        <f t="shared" si="164"/>
        <v>0.50470383811351627</v>
      </c>
    </row>
    <row r="3504" spans="1:18" ht="18" customHeight="1" x14ac:dyDescent="0.2">
      <c r="A3504" s="16" t="str">
        <f>'Limiting Factor Scores'!A324</f>
        <v>UGR20</v>
      </c>
      <c r="B3504" s="16" t="str">
        <f>'Limiting Factor Scores'!B324</f>
        <v>Upper Grande Ronde</v>
      </c>
      <c r="C3504" s="16" t="str">
        <f>'Limiting Factor Scores'!C324</f>
        <v>Increased Sediment Quantity</v>
      </c>
      <c r="D3504" s="18">
        <f>'Limiting Factor Scores'!D324</f>
        <v>0.86970000000000003</v>
      </c>
      <c r="E3504" s="19">
        <f>'Limiting Factor Scores'!E324</f>
        <v>1.58</v>
      </c>
      <c r="F3504" s="18">
        <f>'Limiting Factor Scores'!F324</f>
        <v>0.23050000000000001</v>
      </c>
      <c r="G3504" s="18">
        <f>'Limiting Factor Scores'!G324</f>
        <v>0.72883655449966744</v>
      </c>
      <c r="H3504" s="18">
        <f>'Limiting Factor Scores'!H324</f>
        <v>0.23978579456196145</v>
      </c>
      <c r="I3504" s="17">
        <f>LFAT!A40</f>
        <v>3</v>
      </c>
      <c r="J3504" s="16" t="str">
        <f>LFAT!B40</f>
        <v>Floodplain – Reconnect and Restore</v>
      </c>
      <c r="K3504" s="16" t="str">
        <f>LFAT!D40</f>
        <v>D</v>
      </c>
      <c r="L3504" s="19">
        <f>LFAT!F40</f>
        <v>1</v>
      </c>
      <c r="M3504" s="16" t="str">
        <f>LFAT!G40</f>
        <v>CD</v>
      </c>
      <c r="N3504" s="19">
        <f>LFAT!I40</f>
        <v>0.5</v>
      </c>
      <c r="O3504" s="18">
        <f>LFAT!J40</f>
        <v>0.5</v>
      </c>
      <c r="P3504" s="18">
        <f t="shared" si="162"/>
        <v>0.11525000000000001</v>
      </c>
      <c r="Q3504" s="18">
        <f t="shared" si="163"/>
        <v>0.36441827724983372</v>
      </c>
      <c r="R3504" s="18">
        <f t="shared" si="164"/>
        <v>0.11989289728098072</v>
      </c>
    </row>
    <row r="3505" spans="1:18" ht="18" customHeight="1" x14ac:dyDescent="0.2">
      <c r="A3505" s="16" t="str">
        <f>'Limiting Factor Scores'!A325</f>
        <v>UGR20</v>
      </c>
      <c r="B3505" s="16" t="str">
        <f>'Limiting Factor Scores'!B325</f>
        <v>Upper Grande Ronde</v>
      </c>
      <c r="C3505" s="16" t="str">
        <f>'Limiting Factor Scores'!C325</f>
        <v>Non-Native Species Interactions and Competition</v>
      </c>
      <c r="D3505" s="18">
        <f>'Limiting Factor Scores'!D325</f>
        <v>0.86970000000000003</v>
      </c>
      <c r="E3505" s="19">
        <f>'Limiting Factor Scores'!E325</f>
        <v>4.6399999999999997</v>
      </c>
      <c r="F3505" s="18">
        <f>'Limiting Factor Scores'!F325</f>
        <v>0.91900000000000004</v>
      </c>
      <c r="G3505" s="18">
        <f>'Limiting Factor Scores'!G325</f>
        <v>3.214144077514606</v>
      </c>
      <c r="H3505" s="18">
        <f>'Limiting Factor Scores'!H325</f>
        <v>1.1337993140777751</v>
      </c>
      <c r="I3505" s="17">
        <f>LFAT!A46</f>
        <v>3</v>
      </c>
      <c r="J3505" s="16" t="str">
        <f>LFAT!B46</f>
        <v>Floodplain – Reconnect and Restore</v>
      </c>
      <c r="K3505" s="16" t="str">
        <f>LFAT!D46</f>
        <v>N</v>
      </c>
      <c r="L3505" s="19">
        <f>LFAT!F46</f>
        <v>0.1</v>
      </c>
      <c r="M3505" s="16" t="str">
        <f>LFAT!G46</f>
        <v>CD</v>
      </c>
      <c r="N3505" s="19">
        <f>LFAT!I46</f>
        <v>0.5</v>
      </c>
      <c r="O3505" s="18">
        <f>LFAT!J46</f>
        <v>0.05</v>
      </c>
      <c r="P3505" s="18">
        <f t="shared" si="162"/>
        <v>4.5950000000000005E-2</v>
      </c>
      <c r="Q3505" s="18">
        <f t="shared" si="163"/>
        <v>0.16070720387573031</v>
      </c>
      <c r="R3505" s="18">
        <f t="shared" si="164"/>
        <v>5.6689965703888762E-2</v>
      </c>
    </row>
    <row r="3506" spans="1:18" ht="18" customHeight="1" x14ac:dyDescent="0.2">
      <c r="A3506" s="16" t="str">
        <f>'Limiting Factor Scores'!A326</f>
        <v>UGR20</v>
      </c>
      <c r="B3506" s="16" t="str">
        <f>'Limiting Factor Scores'!B326</f>
        <v>Upper Grande Ronde</v>
      </c>
      <c r="C3506" s="16" t="str">
        <f>'Limiting Factor Scores'!C326</f>
        <v>Predation</v>
      </c>
      <c r="D3506" s="18">
        <f>'Limiting Factor Scores'!D326</f>
        <v>0.86970000000000003</v>
      </c>
      <c r="E3506" s="19">
        <f>'Limiting Factor Scores'!E326</f>
        <v>2.88</v>
      </c>
      <c r="F3506" s="18">
        <f>'Limiting Factor Scores'!F326</f>
        <v>0.52300000000000002</v>
      </c>
      <c r="G3506" s="18">
        <f>'Limiting Factor Scores'!G326</f>
        <v>2.4432109378576263</v>
      </c>
      <c r="H3506" s="18">
        <f>'Limiting Factor Scores'!H326</f>
        <v>0.746998748403365</v>
      </c>
      <c r="I3506" s="17">
        <f>LFAT!A44</f>
        <v>3</v>
      </c>
      <c r="J3506" s="16" t="str">
        <f>LFAT!B44</f>
        <v>Floodplain – Reconnect and Restore</v>
      </c>
      <c r="K3506" s="16" t="str">
        <f>LFAT!D44</f>
        <v>N</v>
      </c>
      <c r="L3506" s="19">
        <f>LFAT!F44</f>
        <v>0.1</v>
      </c>
      <c r="M3506" s="16" t="str">
        <f>LFAT!G44</f>
        <v>R</v>
      </c>
      <c r="N3506" s="19">
        <f>LFAT!I44</f>
        <v>0.1</v>
      </c>
      <c r="O3506" s="18">
        <f>LFAT!J44</f>
        <v>0.01</v>
      </c>
      <c r="P3506" s="18">
        <f t="shared" si="162"/>
        <v>5.2300000000000003E-3</v>
      </c>
      <c r="Q3506" s="18">
        <f t="shared" si="163"/>
        <v>2.4432109378576265E-2</v>
      </c>
      <c r="R3506" s="18">
        <f t="shared" si="164"/>
        <v>7.4699874840336499E-3</v>
      </c>
    </row>
    <row r="3507" spans="1:18" ht="18" customHeight="1" x14ac:dyDescent="0.2">
      <c r="A3507" s="16" t="str">
        <f>'Limiting Factor Scores'!A327</f>
        <v>UGR20</v>
      </c>
      <c r="B3507" s="16" t="str">
        <f>'Limiting Factor Scores'!B327</f>
        <v>Upper Grande Ronde</v>
      </c>
      <c r="C3507" s="16" t="str">
        <f>'Limiting Factor Scores'!C327</f>
        <v>Riparian Condition</v>
      </c>
      <c r="D3507" s="18">
        <f>'Limiting Factor Scores'!D327</f>
        <v>0.86970000000000003</v>
      </c>
      <c r="E3507" s="19">
        <f>'Limiting Factor Scores'!E327</f>
        <v>1.64</v>
      </c>
      <c r="F3507" s="18">
        <f>'Limiting Factor Scores'!F327</f>
        <v>0.24399999999999999</v>
      </c>
      <c r="G3507" s="18">
        <f>'Limiting Factor Scores'!G327</f>
        <v>1.3171979230390345</v>
      </c>
      <c r="H3507" s="18">
        <f>'Limiting Factor Scores'!H327</f>
        <v>0.42530790012300201</v>
      </c>
      <c r="I3507" s="17">
        <f>LFAT!A33</f>
        <v>3</v>
      </c>
      <c r="J3507" s="16" t="str">
        <f>LFAT!B33</f>
        <v>Floodplain – Reconnect and Restore</v>
      </c>
      <c r="K3507" s="16" t="str">
        <f>LFAT!D33</f>
        <v>I</v>
      </c>
      <c r="L3507" s="19">
        <f>LFAT!F33</f>
        <v>0.5</v>
      </c>
      <c r="M3507" s="16" t="str">
        <f>LFAT!G33</f>
        <v>C</v>
      </c>
      <c r="N3507" s="19">
        <f>LFAT!I33</f>
        <v>1</v>
      </c>
      <c r="O3507" s="18">
        <f>LFAT!J33</f>
        <v>0.5</v>
      </c>
      <c r="P3507" s="18">
        <f t="shared" si="162"/>
        <v>0.122</v>
      </c>
      <c r="Q3507" s="18">
        <f t="shared" si="163"/>
        <v>0.65859896151951725</v>
      </c>
      <c r="R3507" s="18">
        <f t="shared" si="164"/>
        <v>0.21265395006150101</v>
      </c>
    </row>
    <row r="3508" spans="1:18" ht="18" customHeight="1" x14ac:dyDescent="0.2">
      <c r="A3508" s="16" t="str">
        <f>'Limiting Factor Scores'!A328</f>
        <v>UGR20</v>
      </c>
      <c r="B3508" s="16" t="str">
        <f>'Limiting Factor Scores'!B328</f>
        <v>Upper Grande Ronde</v>
      </c>
      <c r="C3508" s="16" t="str">
        <f>'Limiting Factor Scores'!C328</f>
        <v>Side Channel and Wetland Habitat</v>
      </c>
      <c r="D3508" s="18">
        <f>'Limiting Factor Scores'!D328</f>
        <v>0.86970000000000003</v>
      </c>
      <c r="E3508" s="19">
        <f>'Limiting Factor Scores'!E328</f>
        <v>2.0499999999999998</v>
      </c>
      <c r="F3508" s="18">
        <f>'Limiting Factor Scores'!F328</f>
        <v>0.33624999999999999</v>
      </c>
      <c r="G3508" s="18">
        <f>'Limiting Factor Scores'!G328</f>
        <v>2.2475843459272515</v>
      </c>
      <c r="H3508" s="18">
        <f>'Limiting Factor Scores'!H328</f>
        <v>0.65509981650196303</v>
      </c>
      <c r="I3508" s="17">
        <f>LFAT!A35</f>
        <v>3</v>
      </c>
      <c r="J3508" s="16" t="str">
        <f>LFAT!B35</f>
        <v>Floodplain – Reconnect and Restore</v>
      </c>
      <c r="K3508" s="16" t="str">
        <f>LFAT!D35</f>
        <v>D</v>
      </c>
      <c r="L3508" s="19">
        <f>LFAT!F35</f>
        <v>1</v>
      </c>
      <c r="M3508" s="16" t="str">
        <f>LFAT!G35</f>
        <v>C</v>
      </c>
      <c r="N3508" s="19">
        <f>LFAT!I35</f>
        <v>1</v>
      </c>
      <c r="O3508" s="18">
        <f>LFAT!J35</f>
        <v>1</v>
      </c>
      <c r="P3508" s="18">
        <f t="shared" si="162"/>
        <v>0.33624999999999999</v>
      </c>
      <c r="Q3508" s="18">
        <f t="shared" si="163"/>
        <v>2.2475843459272515</v>
      </c>
      <c r="R3508" s="18">
        <f t="shared" si="164"/>
        <v>0.65509981650196303</v>
      </c>
    </row>
    <row r="3509" spans="1:18" ht="18" customHeight="1" x14ac:dyDescent="0.2">
      <c r="A3509" s="16" t="str">
        <f>'Limiting Factor Scores'!A329</f>
        <v>UGR20</v>
      </c>
      <c r="B3509" s="16" t="str">
        <f>'Limiting Factor Scores'!B329</f>
        <v>Upper Grande Ronde</v>
      </c>
      <c r="C3509" s="16" t="str">
        <f>'Limiting Factor Scores'!C329</f>
        <v>Summer Water Temperature</v>
      </c>
      <c r="D3509" s="18">
        <f>'Limiting Factor Scores'!D329</f>
        <v>0.86970000000000003</v>
      </c>
      <c r="E3509" s="19">
        <f>'Limiting Factor Scores'!E329</f>
        <v>2.4700000000000002</v>
      </c>
      <c r="F3509" s="18">
        <f>'Limiting Factor Scores'!F329</f>
        <v>0.43075000000000002</v>
      </c>
      <c r="G3509" s="18">
        <f>'Limiting Factor Scores'!G329</f>
        <v>2.493920659232197</v>
      </c>
      <c r="H3509" s="18">
        <f>'Limiting Factor Scores'!H329</f>
        <v>0.78044731703304915</v>
      </c>
      <c r="I3509" s="17">
        <f>LFAT!A41</f>
        <v>3</v>
      </c>
      <c r="J3509" s="16" t="str">
        <f>LFAT!B41</f>
        <v>Floodplain – Reconnect and Restore</v>
      </c>
      <c r="K3509" s="16" t="str">
        <f>LFAT!D41</f>
        <v>D</v>
      </c>
      <c r="L3509" s="19">
        <f>LFAT!F41</f>
        <v>1</v>
      </c>
      <c r="M3509" s="16" t="str">
        <f>LFAT!G41</f>
        <v>CD</v>
      </c>
      <c r="N3509" s="19">
        <f>LFAT!I41</f>
        <v>0.5</v>
      </c>
      <c r="O3509" s="18">
        <f>LFAT!J41</f>
        <v>0.5</v>
      </c>
      <c r="P3509" s="18">
        <f t="shared" si="162"/>
        <v>0.21537500000000001</v>
      </c>
      <c r="Q3509" s="18">
        <f t="shared" si="163"/>
        <v>1.2469603296160985</v>
      </c>
      <c r="R3509" s="18">
        <f t="shared" si="164"/>
        <v>0.39022365851652457</v>
      </c>
    </row>
    <row r="3510" spans="1:18" ht="18" customHeight="1" x14ac:dyDescent="0.2">
      <c r="A3510" s="16" t="str">
        <f>'Limiting Factor Scores'!A330</f>
        <v>UGR20</v>
      </c>
      <c r="B3510" s="16" t="str">
        <f>'Limiting Factor Scores'!B330</f>
        <v>Upper Grande Ronde</v>
      </c>
      <c r="C3510" s="16" t="str">
        <f>'Limiting Factor Scores'!C330</f>
        <v>Water Quality</v>
      </c>
      <c r="D3510" s="18">
        <f>'Limiting Factor Scores'!D330</f>
        <v>0.86970000000000003</v>
      </c>
      <c r="E3510" s="19">
        <f>'Limiting Factor Scores'!E330</f>
        <v>1.71</v>
      </c>
      <c r="F3510" s="18">
        <f>'Limiting Factor Scores'!F330</f>
        <v>0.25974999999999998</v>
      </c>
      <c r="G3510" s="18">
        <f>'Limiting Factor Scores'!G330</f>
        <v>1.3150873476764215</v>
      </c>
      <c r="H3510" s="18">
        <f>'Limiting Factor Scores'!H330</f>
        <v>0.36504565725864935</v>
      </c>
      <c r="I3510" s="17">
        <f>LFAT!A43</f>
        <v>3</v>
      </c>
      <c r="J3510" s="16" t="str">
        <f>LFAT!B43</f>
        <v>Floodplain – Reconnect and Restore</v>
      </c>
      <c r="K3510" s="16" t="str">
        <f>LFAT!D43</f>
        <v>I</v>
      </c>
      <c r="L3510" s="19">
        <f>LFAT!F43</f>
        <v>0.5</v>
      </c>
      <c r="M3510" s="16" t="str">
        <f>LFAT!G43</f>
        <v>CD</v>
      </c>
      <c r="N3510" s="19">
        <f>LFAT!I43</f>
        <v>0.5</v>
      </c>
      <c r="O3510" s="18">
        <f>LFAT!J43</f>
        <v>0.25</v>
      </c>
      <c r="P3510" s="18">
        <f t="shared" si="162"/>
        <v>6.4937499999999995E-2</v>
      </c>
      <c r="Q3510" s="18">
        <f t="shared" si="163"/>
        <v>0.32877183691910539</v>
      </c>
      <c r="R3510" s="18">
        <f t="shared" si="164"/>
        <v>9.1261414314662337E-2</v>
      </c>
    </row>
    <row r="3511" spans="1:18" ht="18" customHeight="1" x14ac:dyDescent="0.2">
      <c r="A3511" s="16" t="str">
        <f>'Limiting Factor Scores'!A331</f>
        <v>UGR20</v>
      </c>
      <c r="B3511" s="16" t="str">
        <f>'Limiting Factor Scores'!B331</f>
        <v>Upper Grande Ronde</v>
      </c>
      <c r="C3511" s="16" t="str">
        <f>'Limiting Factor Scores'!C331</f>
        <v>Winter Water Temperature</v>
      </c>
      <c r="D3511" s="18">
        <f>'Limiting Factor Scores'!D331</f>
        <v>0.86970000000000003</v>
      </c>
      <c r="E3511" s="19">
        <f>'Limiting Factor Scores'!E331</f>
        <v>1.59</v>
      </c>
      <c r="F3511" s="18">
        <f>'Limiting Factor Scores'!F331</f>
        <v>0.23275000000000001</v>
      </c>
      <c r="G3511" s="18">
        <f>'Limiting Factor Scores'!G331</f>
        <v>0.97018296377891766</v>
      </c>
      <c r="H3511" s="18">
        <f>'Limiting Factor Scores'!H331</f>
        <v>0.26424834348267678</v>
      </c>
      <c r="I3511" s="17">
        <f>LFAT!A42</f>
        <v>3</v>
      </c>
      <c r="J3511" s="16" t="str">
        <f>LFAT!B42</f>
        <v>Floodplain – Reconnect and Restore</v>
      </c>
      <c r="K3511" s="16" t="str">
        <f>LFAT!D42</f>
        <v>D</v>
      </c>
      <c r="L3511" s="19">
        <f>LFAT!F42</f>
        <v>1</v>
      </c>
      <c r="M3511" s="16" t="str">
        <f>LFAT!G42</f>
        <v>CD</v>
      </c>
      <c r="N3511" s="19">
        <f>LFAT!I42</f>
        <v>0.5</v>
      </c>
      <c r="O3511" s="18">
        <f>LFAT!J42</f>
        <v>0.5</v>
      </c>
      <c r="P3511" s="18">
        <f t="shared" si="162"/>
        <v>0.11637500000000001</v>
      </c>
      <c r="Q3511" s="18">
        <f t="shared" si="163"/>
        <v>0.48509148188945883</v>
      </c>
      <c r="R3511" s="18">
        <f t="shared" si="164"/>
        <v>0.13212417174133839</v>
      </c>
    </row>
    <row r="3512" spans="1:18" ht="18" customHeight="1" x14ac:dyDescent="0.2">
      <c r="A3512" s="16" t="str">
        <f>'Limiting Factor Scores'!A317</f>
        <v>UGR20</v>
      </c>
      <c r="B3512" s="16" t="str">
        <f>'Limiting Factor Scores'!B317</f>
        <v>Upper Grande Ronde</v>
      </c>
      <c r="C3512" s="16" t="str">
        <f>'Limiting Factor Scores'!C317</f>
        <v>Altered Flow Timing</v>
      </c>
      <c r="D3512" s="18">
        <f>'Limiting Factor Scores'!D317</f>
        <v>0.86970000000000003</v>
      </c>
      <c r="E3512" s="19">
        <f>'Limiting Factor Scores'!E317</f>
        <v>1.82</v>
      </c>
      <c r="F3512" s="18">
        <f>'Limiting Factor Scores'!F317</f>
        <v>0.28449999999999998</v>
      </c>
      <c r="G3512" s="18">
        <f>'Limiting Factor Scores'!G317</f>
        <v>1.2972383078924898</v>
      </c>
      <c r="H3512" s="18">
        <f>'Limiting Factor Scores'!H317</f>
        <v>0.36101753296040678</v>
      </c>
      <c r="I3512" s="17">
        <f>LFAT!A53</f>
        <v>4</v>
      </c>
      <c r="J3512" s="16" t="str">
        <f>LFAT!B53</f>
        <v>Riparian Vegetation Restoration</v>
      </c>
      <c r="K3512" s="16" t="str">
        <f>LFAT!D53</f>
        <v>I</v>
      </c>
      <c r="L3512" s="19">
        <f>LFAT!F53</f>
        <v>0.5</v>
      </c>
      <c r="M3512" s="16" t="str">
        <f>LFAT!G53</f>
        <v>CD</v>
      </c>
      <c r="N3512" s="19">
        <f>LFAT!I53</f>
        <v>0.5</v>
      </c>
      <c r="O3512" s="18">
        <f>LFAT!J53</f>
        <v>0.25</v>
      </c>
      <c r="P3512" s="18">
        <f t="shared" si="162"/>
        <v>7.1124999999999994E-2</v>
      </c>
      <c r="Q3512" s="18">
        <f t="shared" si="163"/>
        <v>0.32430957697312246</v>
      </c>
      <c r="R3512" s="18">
        <f t="shared" si="164"/>
        <v>9.0254383240101696E-2</v>
      </c>
    </row>
    <row r="3513" spans="1:18" ht="18" customHeight="1" x14ac:dyDescent="0.2">
      <c r="A3513" s="16" t="str">
        <f>'Limiting Factor Scores'!A318</f>
        <v>UGR20</v>
      </c>
      <c r="B3513" s="16" t="str">
        <f>'Limiting Factor Scores'!B318</f>
        <v>Upper Grande Ronde</v>
      </c>
      <c r="C3513" s="16" t="str">
        <f>'Limiting Factor Scores'!C318</f>
        <v>Altered Primary Productivity</v>
      </c>
      <c r="D3513" s="18">
        <f>'Limiting Factor Scores'!D318</f>
        <v>0.86970000000000003</v>
      </c>
      <c r="E3513" s="19">
        <f>'Limiting Factor Scores'!E318</f>
        <v>2.88</v>
      </c>
      <c r="F3513" s="18">
        <f>'Limiting Factor Scores'!F318</f>
        <v>0.52300000000000002</v>
      </c>
      <c r="G3513" s="18">
        <f>'Limiting Factor Scores'!G318</f>
        <v>1.6537159132465336</v>
      </c>
      <c r="H3513" s="18">
        <f>'Limiting Factor Scores'!H318</f>
        <v>0.473599545514863</v>
      </c>
      <c r="I3513" s="17">
        <f>LFAT!A60</f>
        <v>4</v>
      </c>
      <c r="J3513" s="16" t="str">
        <f>LFAT!B60</f>
        <v>Riparian Vegetation Restoration</v>
      </c>
      <c r="K3513" s="16" t="str">
        <f>LFAT!D60</f>
        <v>D</v>
      </c>
      <c r="L3513" s="19">
        <f>LFAT!F60</f>
        <v>1</v>
      </c>
      <c r="M3513" s="16" t="str">
        <f>LFAT!G60</f>
        <v>C</v>
      </c>
      <c r="N3513" s="19">
        <f>LFAT!I60</f>
        <v>1</v>
      </c>
      <c r="O3513" s="18">
        <f>LFAT!J60</f>
        <v>1</v>
      </c>
      <c r="P3513" s="18">
        <f t="shared" si="162"/>
        <v>0.52300000000000002</v>
      </c>
      <c r="Q3513" s="18">
        <f t="shared" si="163"/>
        <v>1.6537159132465336</v>
      </c>
      <c r="R3513" s="18">
        <f t="shared" si="164"/>
        <v>0.473599545514863</v>
      </c>
    </row>
    <row r="3514" spans="1:18" ht="18" customHeight="1" x14ac:dyDescent="0.2">
      <c r="A3514" s="16" t="str">
        <f>'Limiting Factor Scores'!A319</f>
        <v>UGR20</v>
      </c>
      <c r="B3514" s="16" t="str">
        <f>'Limiting Factor Scores'!B319</f>
        <v>Upper Grande Ronde</v>
      </c>
      <c r="C3514" s="16" t="str">
        <f>'Limiting Factor Scores'!C319</f>
        <v>Anthropogenic Barriers</v>
      </c>
      <c r="D3514" s="18">
        <f>'Limiting Factor Scores'!D319</f>
        <v>0.86970000000000003</v>
      </c>
      <c r="E3514" s="19">
        <f>'Limiting Factor Scores'!E319</f>
        <v>2.29</v>
      </c>
      <c r="F3514" s="18">
        <f>'Limiting Factor Scores'!F319</f>
        <v>0.39024999999999999</v>
      </c>
      <c r="G3514" s="18">
        <f>'Limiting Factor Scores'!G319</f>
        <v>1.8012465408621139</v>
      </c>
      <c r="H3514" s="18">
        <f>'Limiting Factor Scores'!H319</f>
        <v>0.57048362848126954</v>
      </c>
      <c r="I3514" s="17">
        <f>LFAT!A47</f>
        <v>4</v>
      </c>
      <c r="J3514" s="16" t="str">
        <f>LFAT!B47</f>
        <v>Riparian Vegetation Restoration</v>
      </c>
      <c r="K3514" s="16" t="str">
        <f>LFAT!D47</f>
        <v>N</v>
      </c>
      <c r="L3514" s="19">
        <f>LFAT!F47</f>
        <v>0.1</v>
      </c>
      <c r="M3514" s="16" t="str">
        <f>LFAT!G47</f>
        <v>R</v>
      </c>
      <c r="N3514" s="19">
        <f>LFAT!I47</f>
        <v>0.1</v>
      </c>
      <c r="O3514" s="18">
        <f>LFAT!J47</f>
        <v>0.01</v>
      </c>
      <c r="P3514" s="18">
        <f t="shared" si="162"/>
        <v>3.9025000000000002E-3</v>
      </c>
      <c r="Q3514" s="18">
        <f t="shared" si="163"/>
        <v>1.8012465408621139E-2</v>
      </c>
      <c r="R3514" s="18">
        <f t="shared" si="164"/>
        <v>5.7048362848126956E-3</v>
      </c>
    </row>
    <row r="3515" spans="1:18" ht="18" customHeight="1" x14ac:dyDescent="0.2">
      <c r="A3515" s="16" t="str">
        <f>'Limiting Factor Scores'!A320</f>
        <v>UGR20</v>
      </c>
      <c r="B3515" s="16" t="str">
        <f>'Limiting Factor Scores'!B320</f>
        <v>Upper Grande Ronde</v>
      </c>
      <c r="C3515" s="16" t="str">
        <f>'Limiting Factor Scores'!C320</f>
        <v>Channel and Habitat Structure</v>
      </c>
      <c r="D3515" s="18">
        <f>'Limiting Factor Scores'!D320</f>
        <v>0.86970000000000003</v>
      </c>
      <c r="E3515" s="19">
        <f>'Limiting Factor Scores'!E320</f>
        <v>2.0499999999999998</v>
      </c>
      <c r="F3515" s="18">
        <f>'Limiting Factor Scores'!F320</f>
        <v>0.33624999999999999</v>
      </c>
      <c r="G3515" s="18">
        <f>'Limiting Factor Scores'!G320</f>
        <v>2.5483763031954387</v>
      </c>
      <c r="H3515" s="18">
        <f>'Limiting Factor Scores'!H320</f>
        <v>0.77146870491909925</v>
      </c>
      <c r="I3515" s="17">
        <f>LFAT!A51</f>
        <v>4</v>
      </c>
      <c r="J3515" s="16" t="str">
        <f>LFAT!B51</f>
        <v>Riparian Vegetation Restoration</v>
      </c>
      <c r="K3515" s="16" t="str">
        <f>LFAT!D51</f>
        <v>D</v>
      </c>
      <c r="L3515" s="19">
        <f>LFAT!F51</f>
        <v>1</v>
      </c>
      <c r="M3515" s="16" t="str">
        <f>LFAT!G51</f>
        <v>CD</v>
      </c>
      <c r="N3515" s="19">
        <f>LFAT!I51</f>
        <v>0.5</v>
      </c>
      <c r="O3515" s="18">
        <f>LFAT!J51</f>
        <v>0.5</v>
      </c>
      <c r="P3515" s="18">
        <f t="shared" si="162"/>
        <v>0.168125</v>
      </c>
      <c r="Q3515" s="18">
        <f t="shared" si="163"/>
        <v>1.2741881515977194</v>
      </c>
      <c r="R3515" s="18">
        <f t="shared" si="164"/>
        <v>0.38573435245954962</v>
      </c>
    </row>
    <row r="3516" spans="1:18" ht="18" customHeight="1" x14ac:dyDescent="0.2">
      <c r="A3516" s="16" t="str">
        <f>'Limiting Factor Scores'!A321</f>
        <v>UGR20</v>
      </c>
      <c r="B3516" s="16" t="str">
        <f>'Limiting Factor Scores'!B321</f>
        <v>Upper Grande Ronde</v>
      </c>
      <c r="C3516" s="16" t="str">
        <f>'Limiting Factor Scores'!C321</f>
        <v>Decreased Sediment Quantity</v>
      </c>
      <c r="D3516" s="18">
        <f>'Limiting Factor Scores'!D321</f>
        <v>0.86970000000000003</v>
      </c>
      <c r="E3516" s="19">
        <f>'Limiting Factor Scores'!E321</f>
        <v>3.81</v>
      </c>
      <c r="F3516" s="18">
        <f>'Limiting Factor Scores'!F321</f>
        <v>0.73224999999999996</v>
      </c>
      <c r="G3516" s="18">
        <f>'Limiting Factor Scores'!G321</f>
        <v>3.2979101654515013</v>
      </c>
      <c r="H3516" s="18">
        <f>'Limiting Factor Scores'!H321</f>
        <v>0.9824133220647695</v>
      </c>
      <c r="I3516" s="17">
        <f>LFAT!A54</f>
        <v>4</v>
      </c>
      <c r="J3516" s="16" t="str">
        <f>LFAT!B54</f>
        <v>Riparian Vegetation Restoration</v>
      </c>
      <c r="K3516" s="16" t="str">
        <f>LFAT!D54</f>
        <v>N</v>
      </c>
      <c r="L3516" s="19">
        <f>LFAT!F54</f>
        <v>0.1</v>
      </c>
      <c r="M3516" s="16" t="str">
        <f>LFAT!G54</f>
        <v>R</v>
      </c>
      <c r="N3516" s="19">
        <f>LFAT!I54</f>
        <v>0.1</v>
      </c>
      <c r="O3516" s="18">
        <f>LFAT!J54</f>
        <v>0.01</v>
      </c>
      <c r="P3516" s="18">
        <f t="shared" si="162"/>
        <v>7.3225E-3</v>
      </c>
      <c r="Q3516" s="18">
        <f t="shared" si="163"/>
        <v>3.2979101654515015E-2</v>
      </c>
      <c r="R3516" s="18">
        <f t="shared" si="164"/>
        <v>9.8241332206476951E-3</v>
      </c>
    </row>
    <row r="3517" spans="1:18" ht="18" customHeight="1" x14ac:dyDescent="0.2">
      <c r="A3517" s="16" t="str">
        <f>'Limiting Factor Scores'!A322</f>
        <v>UGR20</v>
      </c>
      <c r="B3517" s="16" t="str">
        <f>'Limiting Factor Scores'!B322</f>
        <v>Upper Grande Ronde</v>
      </c>
      <c r="C3517" s="16" t="str">
        <f>'Limiting Factor Scores'!C322</f>
        <v>Decreased Water Quantity</v>
      </c>
      <c r="D3517" s="18">
        <f>'Limiting Factor Scores'!D322</f>
        <v>0.86970000000000003</v>
      </c>
      <c r="E3517" s="19">
        <f>'Limiting Factor Scores'!E322</f>
        <v>1.26</v>
      </c>
      <c r="F3517" s="18">
        <f>'Limiting Factor Scores'!F322</f>
        <v>0.1585</v>
      </c>
      <c r="G3517" s="18">
        <f>'Limiting Factor Scores'!G322</f>
        <v>1.0328712505146829</v>
      </c>
      <c r="H3517" s="18">
        <f>'Limiting Factor Scores'!H322</f>
        <v>0.2985184992667213</v>
      </c>
      <c r="I3517" s="17">
        <f>LFAT!A52</f>
        <v>4</v>
      </c>
      <c r="J3517" s="16" t="str">
        <f>LFAT!B52</f>
        <v>Riparian Vegetation Restoration</v>
      </c>
      <c r="K3517" s="16" t="str">
        <f>LFAT!D52</f>
        <v>N</v>
      </c>
      <c r="L3517" s="19">
        <f>LFAT!F52</f>
        <v>0.1</v>
      </c>
      <c r="M3517" s="16" t="str">
        <f>LFAT!G52</f>
        <v>R</v>
      </c>
      <c r="N3517" s="19">
        <f>LFAT!I52</f>
        <v>0.1</v>
      </c>
      <c r="O3517" s="18">
        <f>LFAT!J52</f>
        <v>0.01</v>
      </c>
      <c r="P3517" s="18">
        <f t="shared" si="162"/>
        <v>1.585E-3</v>
      </c>
      <c r="Q3517" s="18">
        <f t="shared" si="163"/>
        <v>1.0328712505146829E-2</v>
      </c>
      <c r="R3517" s="18">
        <f t="shared" si="164"/>
        <v>2.9851849926672133E-3</v>
      </c>
    </row>
    <row r="3518" spans="1:18" ht="18" customHeight="1" x14ac:dyDescent="0.2">
      <c r="A3518" s="16" t="str">
        <f>'Limiting Factor Scores'!A323</f>
        <v>UGR20</v>
      </c>
      <c r="B3518" s="16" t="str">
        <f>'Limiting Factor Scores'!B323</f>
        <v>Upper Grande Ronde</v>
      </c>
      <c r="C3518" s="16" t="str">
        <f>'Limiting Factor Scores'!C323</f>
        <v>Floodplain Condition</v>
      </c>
      <c r="D3518" s="18">
        <f>'Limiting Factor Scores'!D323</f>
        <v>0.86970000000000003</v>
      </c>
      <c r="E3518" s="19">
        <f>'Limiting Factor Scores'!E323</f>
        <v>2.0499999999999998</v>
      </c>
      <c r="F3518" s="18">
        <f>'Limiting Factor Scores'!F323</f>
        <v>0.33624999999999999</v>
      </c>
      <c r="G3518" s="18">
        <f>'Limiting Factor Scores'!G323</f>
        <v>1.7775969135181873</v>
      </c>
      <c r="H3518" s="18">
        <f>'Limiting Factor Scores'!H323</f>
        <v>0.50470383811351627</v>
      </c>
      <c r="I3518" s="17">
        <f>LFAT!A49</f>
        <v>4</v>
      </c>
      <c r="J3518" s="16" t="str">
        <f>LFAT!B49</f>
        <v>Riparian Vegetation Restoration</v>
      </c>
      <c r="K3518" s="16" t="str">
        <f>LFAT!D49</f>
        <v>D</v>
      </c>
      <c r="L3518" s="19">
        <f>LFAT!F49</f>
        <v>1</v>
      </c>
      <c r="M3518" s="16" t="str">
        <f>LFAT!G49</f>
        <v>C</v>
      </c>
      <c r="N3518" s="19">
        <f>LFAT!I49</f>
        <v>1</v>
      </c>
      <c r="O3518" s="18">
        <f>LFAT!J49</f>
        <v>1</v>
      </c>
      <c r="P3518" s="18">
        <f t="shared" si="162"/>
        <v>0.33624999999999999</v>
      </c>
      <c r="Q3518" s="18">
        <f t="shared" si="163"/>
        <v>1.7775969135181873</v>
      </c>
      <c r="R3518" s="18">
        <f t="shared" si="164"/>
        <v>0.50470383811351627</v>
      </c>
    </row>
    <row r="3519" spans="1:18" ht="18" customHeight="1" x14ac:dyDescent="0.2">
      <c r="A3519" s="16" t="str">
        <f>'Limiting Factor Scores'!A324</f>
        <v>UGR20</v>
      </c>
      <c r="B3519" s="16" t="str">
        <f>'Limiting Factor Scores'!B324</f>
        <v>Upper Grande Ronde</v>
      </c>
      <c r="C3519" s="16" t="str">
        <f>'Limiting Factor Scores'!C324</f>
        <v>Increased Sediment Quantity</v>
      </c>
      <c r="D3519" s="18">
        <f>'Limiting Factor Scores'!D324</f>
        <v>0.86970000000000003</v>
      </c>
      <c r="E3519" s="19">
        <f>'Limiting Factor Scores'!E324</f>
        <v>1.58</v>
      </c>
      <c r="F3519" s="18">
        <f>'Limiting Factor Scores'!F324</f>
        <v>0.23050000000000001</v>
      </c>
      <c r="G3519" s="18">
        <f>'Limiting Factor Scores'!G324</f>
        <v>0.72883655449966744</v>
      </c>
      <c r="H3519" s="18">
        <f>'Limiting Factor Scores'!H324</f>
        <v>0.23978579456196145</v>
      </c>
      <c r="I3519" s="17">
        <f>LFAT!A55</f>
        <v>4</v>
      </c>
      <c r="J3519" s="16" t="str">
        <f>LFAT!B55</f>
        <v>Riparian Vegetation Restoration</v>
      </c>
      <c r="K3519" s="16" t="str">
        <f>LFAT!D55</f>
        <v>D</v>
      </c>
      <c r="L3519" s="19">
        <f>LFAT!F55</f>
        <v>1</v>
      </c>
      <c r="M3519" s="16" t="str">
        <f>LFAT!G55</f>
        <v>CD</v>
      </c>
      <c r="N3519" s="19">
        <f>LFAT!I55</f>
        <v>0.5</v>
      </c>
      <c r="O3519" s="18">
        <f>LFAT!J55</f>
        <v>0.5</v>
      </c>
      <c r="P3519" s="18">
        <f t="shared" si="162"/>
        <v>0.11525000000000001</v>
      </c>
      <c r="Q3519" s="18">
        <f t="shared" si="163"/>
        <v>0.36441827724983372</v>
      </c>
      <c r="R3519" s="18">
        <f t="shared" si="164"/>
        <v>0.11989289728098072</v>
      </c>
    </row>
    <row r="3520" spans="1:18" ht="18" customHeight="1" x14ac:dyDescent="0.2">
      <c r="A3520" s="16" t="str">
        <f>'Limiting Factor Scores'!A325</f>
        <v>UGR20</v>
      </c>
      <c r="B3520" s="16" t="str">
        <f>'Limiting Factor Scores'!B325</f>
        <v>Upper Grande Ronde</v>
      </c>
      <c r="C3520" s="16" t="str">
        <f>'Limiting Factor Scores'!C325</f>
        <v>Non-Native Species Interactions and Competition</v>
      </c>
      <c r="D3520" s="18">
        <f>'Limiting Factor Scores'!D325</f>
        <v>0.86970000000000003</v>
      </c>
      <c r="E3520" s="19">
        <f>'Limiting Factor Scores'!E325</f>
        <v>4.6399999999999997</v>
      </c>
      <c r="F3520" s="18">
        <f>'Limiting Factor Scores'!F325</f>
        <v>0.91900000000000004</v>
      </c>
      <c r="G3520" s="18">
        <f>'Limiting Factor Scores'!G325</f>
        <v>3.214144077514606</v>
      </c>
      <c r="H3520" s="18">
        <f>'Limiting Factor Scores'!H325</f>
        <v>1.1337993140777751</v>
      </c>
      <c r="I3520" s="17">
        <f>LFAT!A61</f>
        <v>4</v>
      </c>
      <c r="J3520" s="16" t="str">
        <f>LFAT!B61</f>
        <v>Riparian Vegetation Restoration</v>
      </c>
      <c r="K3520" s="16" t="str">
        <f>LFAT!D61</f>
        <v>I</v>
      </c>
      <c r="L3520" s="19">
        <f>LFAT!F61</f>
        <v>0.5</v>
      </c>
      <c r="M3520" s="16" t="str">
        <f>LFAT!G61</f>
        <v>R</v>
      </c>
      <c r="N3520" s="19">
        <f>LFAT!I61</f>
        <v>0.1</v>
      </c>
      <c r="O3520" s="18">
        <f>LFAT!J61</f>
        <v>0.05</v>
      </c>
      <c r="P3520" s="18">
        <f t="shared" si="162"/>
        <v>4.5950000000000005E-2</v>
      </c>
      <c r="Q3520" s="18">
        <f t="shared" si="163"/>
        <v>0.16070720387573031</v>
      </c>
      <c r="R3520" s="18">
        <f t="shared" si="164"/>
        <v>5.6689965703888762E-2</v>
      </c>
    </row>
    <row r="3521" spans="1:18" ht="18" customHeight="1" x14ac:dyDescent="0.2">
      <c r="A3521" s="16" t="str">
        <f>'Limiting Factor Scores'!A326</f>
        <v>UGR20</v>
      </c>
      <c r="B3521" s="16" t="str">
        <f>'Limiting Factor Scores'!B326</f>
        <v>Upper Grande Ronde</v>
      </c>
      <c r="C3521" s="16" t="str">
        <f>'Limiting Factor Scores'!C326</f>
        <v>Predation</v>
      </c>
      <c r="D3521" s="18">
        <f>'Limiting Factor Scores'!D326</f>
        <v>0.86970000000000003</v>
      </c>
      <c r="E3521" s="19">
        <f>'Limiting Factor Scores'!E326</f>
        <v>2.88</v>
      </c>
      <c r="F3521" s="18">
        <f>'Limiting Factor Scores'!F326</f>
        <v>0.52300000000000002</v>
      </c>
      <c r="G3521" s="18">
        <f>'Limiting Factor Scores'!G326</f>
        <v>2.4432109378576263</v>
      </c>
      <c r="H3521" s="18">
        <f>'Limiting Factor Scores'!H326</f>
        <v>0.746998748403365</v>
      </c>
      <c r="I3521" s="17">
        <f>LFAT!A59</f>
        <v>4</v>
      </c>
      <c r="J3521" s="16" t="str">
        <f>LFAT!B59</f>
        <v>Riparian Vegetation Restoration</v>
      </c>
      <c r="K3521" s="16" t="str">
        <f>LFAT!D59</f>
        <v>N</v>
      </c>
      <c r="L3521" s="19">
        <f>LFAT!F59</f>
        <v>0.1</v>
      </c>
      <c r="M3521" s="16" t="str">
        <f>LFAT!G59</f>
        <v>CD</v>
      </c>
      <c r="N3521" s="19">
        <f>LFAT!I59</f>
        <v>0.5</v>
      </c>
      <c r="O3521" s="18">
        <f>LFAT!J59</f>
        <v>0.05</v>
      </c>
      <c r="P3521" s="18">
        <f t="shared" si="162"/>
        <v>2.6150000000000003E-2</v>
      </c>
      <c r="Q3521" s="18">
        <f t="shared" si="163"/>
        <v>0.12216054689288132</v>
      </c>
      <c r="R3521" s="18">
        <f t="shared" si="164"/>
        <v>3.7349937420168254E-2</v>
      </c>
    </row>
    <row r="3522" spans="1:18" ht="18" customHeight="1" x14ac:dyDescent="0.2">
      <c r="A3522" s="16" t="str">
        <f>'Limiting Factor Scores'!A327</f>
        <v>UGR20</v>
      </c>
      <c r="B3522" s="16" t="str">
        <f>'Limiting Factor Scores'!B327</f>
        <v>Upper Grande Ronde</v>
      </c>
      <c r="C3522" s="16" t="str">
        <f>'Limiting Factor Scores'!C327</f>
        <v>Riparian Condition</v>
      </c>
      <c r="D3522" s="18">
        <f>'Limiting Factor Scores'!D327</f>
        <v>0.86970000000000003</v>
      </c>
      <c r="E3522" s="19">
        <f>'Limiting Factor Scores'!E327</f>
        <v>1.64</v>
      </c>
      <c r="F3522" s="18">
        <f>'Limiting Factor Scores'!F327</f>
        <v>0.24399999999999999</v>
      </c>
      <c r="G3522" s="18">
        <f>'Limiting Factor Scores'!G327</f>
        <v>1.3171979230390345</v>
      </c>
      <c r="H3522" s="18">
        <f>'Limiting Factor Scores'!H327</f>
        <v>0.42530790012300201</v>
      </c>
      <c r="I3522" s="17">
        <f>LFAT!A48</f>
        <v>4</v>
      </c>
      <c r="J3522" s="16" t="str">
        <f>LFAT!B48</f>
        <v>Riparian Vegetation Restoration</v>
      </c>
      <c r="K3522" s="16" t="str">
        <f>LFAT!D48</f>
        <v>D</v>
      </c>
      <c r="L3522" s="19">
        <f>LFAT!F48</f>
        <v>1</v>
      </c>
      <c r="M3522" s="16" t="str">
        <f>LFAT!G48</f>
        <v>C</v>
      </c>
      <c r="N3522" s="19">
        <f>LFAT!I48</f>
        <v>1</v>
      </c>
      <c r="O3522" s="18">
        <f>LFAT!J48</f>
        <v>1</v>
      </c>
      <c r="P3522" s="18">
        <f t="shared" ref="P3522:P3585" si="165">F3522*O3522</f>
        <v>0.24399999999999999</v>
      </c>
      <c r="Q3522" s="18">
        <f t="shared" ref="Q3522:Q3585" si="166">G3522*O3522</f>
        <v>1.3171979230390345</v>
      </c>
      <c r="R3522" s="18">
        <f t="shared" ref="R3522:R3585" si="167">H3522*O3522</f>
        <v>0.42530790012300201</v>
      </c>
    </row>
    <row r="3523" spans="1:18" ht="18" customHeight="1" x14ac:dyDescent="0.2">
      <c r="A3523" s="16" t="str">
        <f>'Limiting Factor Scores'!A328</f>
        <v>UGR20</v>
      </c>
      <c r="B3523" s="16" t="str">
        <f>'Limiting Factor Scores'!B328</f>
        <v>Upper Grande Ronde</v>
      </c>
      <c r="C3523" s="16" t="str">
        <f>'Limiting Factor Scores'!C328</f>
        <v>Side Channel and Wetland Habitat</v>
      </c>
      <c r="D3523" s="18">
        <f>'Limiting Factor Scores'!D328</f>
        <v>0.86970000000000003</v>
      </c>
      <c r="E3523" s="19">
        <f>'Limiting Factor Scores'!E328</f>
        <v>2.0499999999999998</v>
      </c>
      <c r="F3523" s="18">
        <f>'Limiting Factor Scores'!F328</f>
        <v>0.33624999999999999</v>
      </c>
      <c r="G3523" s="18">
        <f>'Limiting Factor Scores'!G328</f>
        <v>2.2475843459272515</v>
      </c>
      <c r="H3523" s="18">
        <f>'Limiting Factor Scores'!H328</f>
        <v>0.65509981650196303</v>
      </c>
      <c r="I3523" s="17">
        <f>LFAT!A50</f>
        <v>4</v>
      </c>
      <c r="J3523" s="16" t="str">
        <f>LFAT!B50</f>
        <v>Riparian Vegetation Restoration</v>
      </c>
      <c r="K3523" s="16" t="str">
        <f>LFAT!D50</f>
        <v>I</v>
      </c>
      <c r="L3523" s="19">
        <f>LFAT!F50</f>
        <v>0.5</v>
      </c>
      <c r="M3523" s="16" t="str">
        <f>LFAT!G50</f>
        <v>C</v>
      </c>
      <c r="N3523" s="19">
        <f>LFAT!I50</f>
        <v>1</v>
      </c>
      <c r="O3523" s="18">
        <f>LFAT!J50</f>
        <v>0.5</v>
      </c>
      <c r="P3523" s="18">
        <f t="shared" si="165"/>
        <v>0.168125</v>
      </c>
      <c r="Q3523" s="18">
        <f t="shared" si="166"/>
        <v>1.1237921729636258</v>
      </c>
      <c r="R3523" s="18">
        <f t="shared" si="167"/>
        <v>0.32754990825098151</v>
      </c>
    </row>
    <row r="3524" spans="1:18" ht="18" customHeight="1" x14ac:dyDescent="0.2">
      <c r="A3524" s="16" t="str">
        <f>'Limiting Factor Scores'!A329</f>
        <v>UGR20</v>
      </c>
      <c r="B3524" s="16" t="str">
        <f>'Limiting Factor Scores'!B329</f>
        <v>Upper Grande Ronde</v>
      </c>
      <c r="C3524" s="16" t="str">
        <f>'Limiting Factor Scores'!C329</f>
        <v>Summer Water Temperature</v>
      </c>
      <c r="D3524" s="18">
        <f>'Limiting Factor Scores'!D329</f>
        <v>0.86970000000000003</v>
      </c>
      <c r="E3524" s="19">
        <f>'Limiting Factor Scores'!E329</f>
        <v>2.4700000000000002</v>
      </c>
      <c r="F3524" s="18">
        <f>'Limiting Factor Scores'!F329</f>
        <v>0.43075000000000002</v>
      </c>
      <c r="G3524" s="18">
        <f>'Limiting Factor Scores'!G329</f>
        <v>2.493920659232197</v>
      </c>
      <c r="H3524" s="18">
        <f>'Limiting Factor Scores'!H329</f>
        <v>0.78044731703304915</v>
      </c>
      <c r="I3524" s="17">
        <f>LFAT!A56</f>
        <v>4</v>
      </c>
      <c r="J3524" s="16" t="str">
        <f>LFAT!B56</f>
        <v>Riparian Vegetation Restoration</v>
      </c>
      <c r="K3524" s="16" t="str">
        <f>LFAT!D56</f>
        <v>D</v>
      </c>
      <c r="L3524" s="19">
        <f>LFAT!F56</f>
        <v>1</v>
      </c>
      <c r="M3524" s="16" t="str">
        <f>LFAT!G56</f>
        <v>CD</v>
      </c>
      <c r="N3524" s="19">
        <f>LFAT!I56</f>
        <v>0.5</v>
      </c>
      <c r="O3524" s="18">
        <f>LFAT!J56</f>
        <v>0.5</v>
      </c>
      <c r="P3524" s="18">
        <f t="shared" si="165"/>
        <v>0.21537500000000001</v>
      </c>
      <c r="Q3524" s="18">
        <f t="shared" si="166"/>
        <v>1.2469603296160985</v>
      </c>
      <c r="R3524" s="18">
        <f t="shared" si="167"/>
        <v>0.39022365851652457</v>
      </c>
    </row>
    <row r="3525" spans="1:18" ht="18" customHeight="1" x14ac:dyDescent="0.2">
      <c r="A3525" s="16" t="str">
        <f>'Limiting Factor Scores'!A330</f>
        <v>UGR20</v>
      </c>
      <c r="B3525" s="16" t="str">
        <f>'Limiting Factor Scores'!B330</f>
        <v>Upper Grande Ronde</v>
      </c>
      <c r="C3525" s="16" t="str">
        <f>'Limiting Factor Scores'!C330</f>
        <v>Water Quality</v>
      </c>
      <c r="D3525" s="18">
        <f>'Limiting Factor Scores'!D330</f>
        <v>0.86970000000000003</v>
      </c>
      <c r="E3525" s="19">
        <f>'Limiting Factor Scores'!E330</f>
        <v>1.71</v>
      </c>
      <c r="F3525" s="18">
        <f>'Limiting Factor Scores'!F330</f>
        <v>0.25974999999999998</v>
      </c>
      <c r="G3525" s="18">
        <f>'Limiting Factor Scores'!G330</f>
        <v>1.3150873476764215</v>
      </c>
      <c r="H3525" s="18">
        <f>'Limiting Factor Scores'!H330</f>
        <v>0.36504565725864935</v>
      </c>
      <c r="I3525" s="17">
        <f>LFAT!A58</f>
        <v>4</v>
      </c>
      <c r="J3525" s="16" t="str">
        <f>LFAT!B58</f>
        <v>Riparian Vegetation Restoration</v>
      </c>
      <c r="K3525" s="16" t="str">
        <f>LFAT!D58</f>
        <v>I</v>
      </c>
      <c r="L3525" s="19">
        <f>LFAT!F58</f>
        <v>0.5</v>
      </c>
      <c r="M3525" s="16" t="str">
        <f>LFAT!G58</f>
        <v>CD</v>
      </c>
      <c r="N3525" s="19">
        <f>LFAT!I58</f>
        <v>0.5</v>
      </c>
      <c r="O3525" s="18">
        <f>LFAT!J58</f>
        <v>0.25</v>
      </c>
      <c r="P3525" s="18">
        <f t="shared" si="165"/>
        <v>6.4937499999999995E-2</v>
      </c>
      <c r="Q3525" s="18">
        <f t="shared" si="166"/>
        <v>0.32877183691910539</v>
      </c>
      <c r="R3525" s="18">
        <f t="shared" si="167"/>
        <v>9.1261414314662337E-2</v>
      </c>
    </row>
    <row r="3526" spans="1:18" ht="18" customHeight="1" x14ac:dyDescent="0.2">
      <c r="A3526" s="16" t="str">
        <f>'Limiting Factor Scores'!A331</f>
        <v>UGR20</v>
      </c>
      <c r="B3526" s="16" t="str">
        <f>'Limiting Factor Scores'!B331</f>
        <v>Upper Grande Ronde</v>
      </c>
      <c r="C3526" s="16" t="str">
        <f>'Limiting Factor Scores'!C331</f>
        <v>Winter Water Temperature</v>
      </c>
      <c r="D3526" s="18">
        <f>'Limiting Factor Scores'!D331</f>
        <v>0.86970000000000003</v>
      </c>
      <c r="E3526" s="19">
        <f>'Limiting Factor Scores'!E331</f>
        <v>1.59</v>
      </c>
      <c r="F3526" s="18">
        <f>'Limiting Factor Scores'!F331</f>
        <v>0.23275000000000001</v>
      </c>
      <c r="G3526" s="18">
        <f>'Limiting Factor Scores'!G331</f>
        <v>0.97018296377891766</v>
      </c>
      <c r="H3526" s="18">
        <f>'Limiting Factor Scores'!H331</f>
        <v>0.26424834348267678</v>
      </c>
      <c r="I3526" s="17">
        <f>LFAT!A57</f>
        <v>4</v>
      </c>
      <c r="J3526" s="16" t="str">
        <f>LFAT!B57</f>
        <v>Riparian Vegetation Restoration</v>
      </c>
      <c r="K3526" s="16" t="str">
        <f>LFAT!D57</f>
        <v>I</v>
      </c>
      <c r="L3526" s="19">
        <f>LFAT!F57</f>
        <v>0.5</v>
      </c>
      <c r="M3526" s="16" t="str">
        <f>LFAT!G57</f>
        <v>R</v>
      </c>
      <c r="N3526" s="19">
        <f>LFAT!I57</f>
        <v>0.1</v>
      </c>
      <c r="O3526" s="18">
        <f>LFAT!J57</f>
        <v>0.05</v>
      </c>
      <c r="P3526" s="18">
        <f t="shared" si="165"/>
        <v>1.1637500000000002E-2</v>
      </c>
      <c r="Q3526" s="18">
        <f t="shared" si="166"/>
        <v>4.8509148188945889E-2</v>
      </c>
      <c r="R3526" s="18">
        <f t="shared" si="167"/>
        <v>1.321241717413384E-2</v>
      </c>
    </row>
    <row r="3527" spans="1:18" ht="18" customHeight="1" x14ac:dyDescent="0.2">
      <c r="A3527" s="16" t="str">
        <f>'Limiting Factor Scores'!A317</f>
        <v>UGR20</v>
      </c>
      <c r="B3527" s="16" t="str">
        <f>'Limiting Factor Scores'!B317</f>
        <v>Upper Grande Ronde</v>
      </c>
      <c r="C3527" s="16" t="str">
        <f>'Limiting Factor Scores'!C317</f>
        <v>Altered Flow Timing</v>
      </c>
      <c r="D3527" s="18">
        <f>'Limiting Factor Scores'!D317</f>
        <v>0.86970000000000003</v>
      </c>
      <c r="E3527" s="19">
        <f>'Limiting Factor Scores'!E317</f>
        <v>1.82</v>
      </c>
      <c r="F3527" s="18">
        <f>'Limiting Factor Scores'!F317</f>
        <v>0.28449999999999998</v>
      </c>
      <c r="G3527" s="18">
        <f>'Limiting Factor Scores'!G317</f>
        <v>1.2972383078924898</v>
      </c>
      <c r="H3527" s="18">
        <f>'Limiting Factor Scores'!H317</f>
        <v>0.36101753296040678</v>
      </c>
      <c r="I3527" s="17">
        <f>LFAT!A68</f>
        <v>5</v>
      </c>
      <c r="J3527" s="16" t="str">
        <f>LFAT!B68</f>
        <v>Fish Passage – Barrier Removal and Replacement</v>
      </c>
      <c r="K3527" s="16" t="str">
        <f>LFAT!D68</f>
        <v>I</v>
      </c>
      <c r="L3527" s="19">
        <f>LFAT!F68</f>
        <v>0.5</v>
      </c>
      <c r="M3527" s="16" t="str">
        <f>LFAT!G68</f>
        <v>R</v>
      </c>
      <c r="N3527" s="19">
        <f>LFAT!I68</f>
        <v>0.1</v>
      </c>
      <c r="O3527" s="18">
        <f>LFAT!J68</f>
        <v>0.05</v>
      </c>
      <c r="P3527" s="18">
        <f t="shared" si="165"/>
        <v>1.4225E-2</v>
      </c>
      <c r="Q3527" s="18">
        <f t="shared" si="166"/>
        <v>6.4861915394624492E-2</v>
      </c>
      <c r="R3527" s="18">
        <f t="shared" si="167"/>
        <v>1.8050876648020339E-2</v>
      </c>
    </row>
    <row r="3528" spans="1:18" ht="18" customHeight="1" x14ac:dyDescent="0.2">
      <c r="A3528" s="16" t="str">
        <f>'Limiting Factor Scores'!A318</f>
        <v>UGR20</v>
      </c>
      <c r="B3528" s="16" t="str">
        <f>'Limiting Factor Scores'!B318</f>
        <v>Upper Grande Ronde</v>
      </c>
      <c r="C3528" s="16" t="str">
        <f>'Limiting Factor Scores'!C318</f>
        <v>Altered Primary Productivity</v>
      </c>
      <c r="D3528" s="18">
        <f>'Limiting Factor Scores'!D318</f>
        <v>0.86970000000000003</v>
      </c>
      <c r="E3528" s="19">
        <f>'Limiting Factor Scores'!E318</f>
        <v>2.88</v>
      </c>
      <c r="F3528" s="18">
        <f>'Limiting Factor Scores'!F318</f>
        <v>0.52300000000000002</v>
      </c>
      <c r="G3528" s="18">
        <f>'Limiting Factor Scores'!G318</f>
        <v>1.6537159132465336</v>
      </c>
      <c r="H3528" s="18">
        <f>'Limiting Factor Scores'!H318</f>
        <v>0.473599545514863</v>
      </c>
      <c r="I3528" s="17">
        <f>LFAT!A75</f>
        <v>5</v>
      </c>
      <c r="J3528" s="16" t="str">
        <f>LFAT!B75</f>
        <v>Fish Passage – Barrier Removal and Replacement</v>
      </c>
      <c r="K3528" s="16" t="str">
        <f>LFAT!D75</f>
        <v>N</v>
      </c>
      <c r="L3528" s="19">
        <f>LFAT!F75</f>
        <v>0.1</v>
      </c>
      <c r="M3528" s="16" t="str">
        <f>LFAT!G75</f>
        <v>R</v>
      </c>
      <c r="N3528" s="19">
        <f>LFAT!I75</f>
        <v>0.1</v>
      </c>
      <c r="O3528" s="18">
        <f>LFAT!J75</f>
        <v>0.01</v>
      </c>
      <c r="P3528" s="18">
        <f t="shared" si="165"/>
        <v>5.2300000000000003E-3</v>
      </c>
      <c r="Q3528" s="18">
        <f t="shared" si="166"/>
        <v>1.6537159132465337E-2</v>
      </c>
      <c r="R3528" s="18">
        <f t="shared" si="167"/>
        <v>4.7359954551486304E-3</v>
      </c>
    </row>
    <row r="3529" spans="1:18" ht="18" customHeight="1" x14ac:dyDescent="0.2">
      <c r="A3529" s="16" t="str">
        <f>'Limiting Factor Scores'!A319</f>
        <v>UGR20</v>
      </c>
      <c r="B3529" s="16" t="str">
        <f>'Limiting Factor Scores'!B319</f>
        <v>Upper Grande Ronde</v>
      </c>
      <c r="C3529" s="16" t="str">
        <f>'Limiting Factor Scores'!C319</f>
        <v>Anthropogenic Barriers</v>
      </c>
      <c r="D3529" s="18">
        <f>'Limiting Factor Scores'!D319</f>
        <v>0.86970000000000003</v>
      </c>
      <c r="E3529" s="19">
        <f>'Limiting Factor Scores'!E319</f>
        <v>2.29</v>
      </c>
      <c r="F3529" s="18">
        <f>'Limiting Factor Scores'!F319</f>
        <v>0.39024999999999999</v>
      </c>
      <c r="G3529" s="18">
        <f>'Limiting Factor Scores'!G319</f>
        <v>1.8012465408621139</v>
      </c>
      <c r="H3529" s="18">
        <f>'Limiting Factor Scores'!H319</f>
        <v>0.57048362848126954</v>
      </c>
      <c r="I3529" s="17">
        <f>LFAT!A62</f>
        <v>5</v>
      </c>
      <c r="J3529" s="16" t="str">
        <f>LFAT!B62</f>
        <v>Fish Passage – Barrier Removal and Replacement</v>
      </c>
      <c r="K3529" s="16" t="str">
        <f>LFAT!D62</f>
        <v>D</v>
      </c>
      <c r="L3529" s="19">
        <f>LFAT!F62</f>
        <v>1</v>
      </c>
      <c r="M3529" s="16" t="str">
        <f>LFAT!G62</f>
        <v>C</v>
      </c>
      <c r="N3529" s="19">
        <f>LFAT!I62</f>
        <v>1</v>
      </c>
      <c r="O3529" s="18">
        <f>LFAT!J62</f>
        <v>1</v>
      </c>
      <c r="P3529" s="18">
        <f t="shared" si="165"/>
        <v>0.39024999999999999</v>
      </c>
      <c r="Q3529" s="18">
        <f t="shared" si="166"/>
        <v>1.8012465408621139</v>
      </c>
      <c r="R3529" s="18">
        <f t="shared" si="167"/>
        <v>0.57048362848126954</v>
      </c>
    </row>
    <row r="3530" spans="1:18" ht="18" customHeight="1" x14ac:dyDescent="0.2">
      <c r="A3530" s="16" t="str">
        <f>'Limiting Factor Scores'!A320</f>
        <v>UGR20</v>
      </c>
      <c r="B3530" s="16" t="str">
        <f>'Limiting Factor Scores'!B320</f>
        <v>Upper Grande Ronde</v>
      </c>
      <c r="C3530" s="16" t="str">
        <f>'Limiting Factor Scores'!C320</f>
        <v>Channel and Habitat Structure</v>
      </c>
      <c r="D3530" s="18">
        <f>'Limiting Factor Scores'!D320</f>
        <v>0.86970000000000003</v>
      </c>
      <c r="E3530" s="19">
        <f>'Limiting Factor Scores'!E320</f>
        <v>2.0499999999999998</v>
      </c>
      <c r="F3530" s="18">
        <f>'Limiting Factor Scores'!F320</f>
        <v>0.33624999999999999</v>
      </c>
      <c r="G3530" s="18">
        <f>'Limiting Factor Scores'!G320</f>
        <v>2.5483763031954387</v>
      </c>
      <c r="H3530" s="18">
        <f>'Limiting Factor Scores'!H320</f>
        <v>0.77146870491909925</v>
      </c>
      <c r="I3530" s="17">
        <f>LFAT!A66</f>
        <v>5</v>
      </c>
      <c r="J3530" s="16" t="str">
        <f>LFAT!B66</f>
        <v>Fish Passage – Barrier Removal and Replacement</v>
      </c>
      <c r="K3530" s="16" t="str">
        <f>LFAT!D66</f>
        <v>I</v>
      </c>
      <c r="L3530" s="19">
        <f>LFAT!F66</f>
        <v>0.5</v>
      </c>
      <c r="M3530" s="16" t="str">
        <f>LFAT!G66</f>
        <v>CD</v>
      </c>
      <c r="N3530" s="19">
        <f>LFAT!I66</f>
        <v>0.5</v>
      </c>
      <c r="O3530" s="18">
        <f>LFAT!J66</f>
        <v>0.25</v>
      </c>
      <c r="P3530" s="18">
        <f t="shared" si="165"/>
        <v>8.4062499999999998E-2</v>
      </c>
      <c r="Q3530" s="18">
        <f t="shared" si="166"/>
        <v>0.63709407579885968</v>
      </c>
      <c r="R3530" s="18">
        <f t="shared" si="167"/>
        <v>0.19286717622977481</v>
      </c>
    </row>
    <row r="3531" spans="1:18" ht="18" customHeight="1" x14ac:dyDescent="0.2">
      <c r="A3531" s="16" t="str">
        <f>'Limiting Factor Scores'!A321</f>
        <v>UGR20</v>
      </c>
      <c r="B3531" s="16" t="str">
        <f>'Limiting Factor Scores'!B321</f>
        <v>Upper Grande Ronde</v>
      </c>
      <c r="C3531" s="16" t="str">
        <f>'Limiting Factor Scores'!C321</f>
        <v>Decreased Sediment Quantity</v>
      </c>
      <c r="D3531" s="18">
        <f>'Limiting Factor Scores'!D321</f>
        <v>0.86970000000000003</v>
      </c>
      <c r="E3531" s="19">
        <f>'Limiting Factor Scores'!E321</f>
        <v>3.81</v>
      </c>
      <c r="F3531" s="18">
        <f>'Limiting Factor Scores'!F321</f>
        <v>0.73224999999999996</v>
      </c>
      <c r="G3531" s="18">
        <f>'Limiting Factor Scores'!G321</f>
        <v>3.2979101654515013</v>
      </c>
      <c r="H3531" s="18">
        <f>'Limiting Factor Scores'!H321</f>
        <v>0.9824133220647695</v>
      </c>
      <c r="I3531" s="17">
        <f>LFAT!A69</f>
        <v>5</v>
      </c>
      <c r="J3531" s="16" t="str">
        <f>LFAT!B69</f>
        <v>Fish Passage – Barrier Removal and Replacement</v>
      </c>
      <c r="K3531" s="16" t="str">
        <f>LFAT!D69</f>
        <v>I</v>
      </c>
      <c r="L3531" s="19">
        <f>LFAT!F69</f>
        <v>0.5</v>
      </c>
      <c r="M3531" s="16" t="str">
        <f>LFAT!G69</f>
        <v>R</v>
      </c>
      <c r="N3531" s="19">
        <f>LFAT!I69</f>
        <v>0.1</v>
      </c>
      <c r="O3531" s="18">
        <f>LFAT!J69</f>
        <v>0.05</v>
      </c>
      <c r="P3531" s="18">
        <f t="shared" si="165"/>
        <v>3.6612499999999999E-2</v>
      </c>
      <c r="Q3531" s="18">
        <f t="shared" si="166"/>
        <v>0.16489550827257507</v>
      </c>
      <c r="R3531" s="18">
        <f t="shared" si="167"/>
        <v>4.9120666103238481E-2</v>
      </c>
    </row>
    <row r="3532" spans="1:18" ht="18" customHeight="1" x14ac:dyDescent="0.2">
      <c r="A3532" s="16" t="str">
        <f>'Limiting Factor Scores'!A322</f>
        <v>UGR20</v>
      </c>
      <c r="B3532" s="16" t="str">
        <f>'Limiting Factor Scores'!B322</f>
        <v>Upper Grande Ronde</v>
      </c>
      <c r="C3532" s="16" t="str">
        <f>'Limiting Factor Scores'!C322</f>
        <v>Decreased Water Quantity</v>
      </c>
      <c r="D3532" s="18">
        <f>'Limiting Factor Scores'!D322</f>
        <v>0.86970000000000003</v>
      </c>
      <c r="E3532" s="19">
        <f>'Limiting Factor Scores'!E322</f>
        <v>1.26</v>
      </c>
      <c r="F3532" s="18">
        <f>'Limiting Factor Scores'!F322</f>
        <v>0.1585</v>
      </c>
      <c r="G3532" s="18">
        <f>'Limiting Factor Scores'!G322</f>
        <v>1.0328712505146829</v>
      </c>
      <c r="H3532" s="18">
        <f>'Limiting Factor Scores'!H322</f>
        <v>0.2985184992667213</v>
      </c>
      <c r="I3532" s="17">
        <f>LFAT!A67</f>
        <v>5</v>
      </c>
      <c r="J3532" s="16" t="str">
        <f>LFAT!B67</f>
        <v>Fish Passage – Barrier Removal and Replacement</v>
      </c>
      <c r="K3532" s="16" t="str">
        <f>LFAT!D67</f>
        <v>N</v>
      </c>
      <c r="L3532" s="19">
        <f>LFAT!F67</f>
        <v>0.1</v>
      </c>
      <c r="M3532" s="16" t="str">
        <f>LFAT!G67</f>
        <v>R</v>
      </c>
      <c r="N3532" s="19">
        <f>LFAT!I67</f>
        <v>0.1</v>
      </c>
      <c r="O3532" s="18">
        <f>LFAT!J67</f>
        <v>0.01</v>
      </c>
      <c r="P3532" s="18">
        <f t="shared" si="165"/>
        <v>1.585E-3</v>
      </c>
      <c r="Q3532" s="18">
        <f t="shared" si="166"/>
        <v>1.0328712505146829E-2</v>
      </c>
      <c r="R3532" s="18">
        <f t="shared" si="167"/>
        <v>2.9851849926672133E-3</v>
      </c>
    </row>
    <row r="3533" spans="1:18" ht="18" customHeight="1" x14ac:dyDescent="0.2">
      <c r="A3533" s="16" t="str">
        <f>'Limiting Factor Scores'!A323</f>
        <v>UGR20</v>
      </c>
      <c r="B3533" s="16" t="str">
        <f>'Limiting Factor Scores'!B323</f>
        <v>Upper Grande Ronde</v>
      </c>
      <c r="C3533" s="16" t="str">
        <f>'Limiting Factor Scores'!C323</f>
        <v>Floodplain Condition</v>
      </c>
      <c r="D3533" s="18">
        <f>'Limiting Factor Scores'!D323</f>
        <v>0.86970000000000003</v>
      </c>
      <c r="E3533" s="19">
        <f>'Limiting Factor Scores'!E323</f>
        <v>2.0499999999999998</v>
      </c>
      <c r="F3533" s="18">
        <f>'Limiting Factor Scores'!F323</f>
        <v>0.33624999999999999</v>
      </c>
      <c r="G3533" s="18">
        <f>'Limiting Factor Scores'!G323</f>
        <v>1.7775969135181873</v>
      </c>
      <c r="H3533" s="18">
        <f>'Limiting Factor Scores'!H323</f>
        <v>0.50470383811351627</v>
      </c>
      <c r="I3533" s="17">
        <f>LFAT!A64</f>
        <v>5</v>
      </c>
      <c r="J3533" s="16" t="str">
        <f>LFAT!B64</f>
        <v>Fish Passage – Barrier Removal and Replacement</v>
      </c>
      <c r="K3533" s="16" t="str">
        <f>LFAT!D64</f>
        <v>I</v>
      </c>
      <c r="L3533" s="19">
        <f>LFAT!F64</f>
        <v>0.5</v>
      </c>
      <c r="M3533" s="16" t="str">
        <f>LFAT!G64</f>
        <v>CD</v>
      </c>
      <c r="N3533" s="19">
        <f>LFAT!I64</f>
        <v>0.5</v>
      </c>
      <c r="O3533" s="18">
        <f>LFAT!J64</f>
        <v>0.25</v>
      </c>
      <c r="P3533" s="18">
        <f t="shared" si="165"/>
        <v>8.4062499999999998E-2</v>
      </c>
      <c r="Q3533" s="18">
        <f t="shared" si="166"/>
        <v>0.44439922837954682</v>
      </c>
      <c r="R3533" s="18">
        <f t="shared" si="167"/>
        <v>0.12617595952837907</v>
      </c>
    </row>
    <row r="3534" spans="1:18" ht="18" customHeight="1" x14ac:dyDescent="0.2">
      <c r="A3534" s="16" t="str">
        <f>'Limiting Factor Scores'!A324</f>
        <v>UGR20</v>
      </c>
      <c r="B3534" s="16" t="str">
        <f>'Limiting Factor Scores'!B324</f>
        <v>Upper Grande Ronde</v>
      </c>
      <c r="C3534" s="16" t="str">
        <f>'Limiting Factor Scores'!C324</f>
        <v>Increased Sediment Quantity</v>
      </c>
      <c r="D3534" s="18">
        <f>'Limiting Factor Scores'!D324</f>
        <v>0.86970000000000003</v>
      </c>
      <c r="E3534" s="19">
        <f>'Limiting Factor Scores'!E324</f>
        <v>1.58</v>
      </c>
      <c r="F3534" s="18">
        <f>'Limiting Factor Scores'!F324</f>
        <v>0.23050000000000001</v>
      </c>
      <c r="G3534" s="18">
        <f>'Limiting Factor Scores'!G324</f>
        <v>0.72883655449966744</v>
      </c>
      <c r="H3534" s="18">
        <f>'Limiting Factor Scores'!H324</f>
        <v>0.23978579456196145</v>
      </c>
      <c r="I3534" s="17">
        <f>LFAT!A70</f>
        <v>5</v>
      </c>
      <c r="J3534" s="16" t="str">
        <f>LFAT!B70</f>
        <v>Fish Passage – Barrier Removal and Replacement</v>
      </c>
      <c r="K3534" s="16" t="str">
        <f>LFAT!D70</f>
        <v>I</v>
      </c>
      <c r="L3534" s="19">
        <f>LFAT!F70</f>
        <v>0.5</v>
      </c>
      <c r="M3534" s="16" t="str">
        <f>LFAT!G70</f>
        <v>CD</v>
      </c>
      <c r="N3534" s="19">
        <f>LFAT!I70</f>
        <v>0.5</v>
      </c>
      <c r="O3534" s="18">
        <f>LFAT!J70</f>
        <v>0.25</v>
      </c>
      <c r="P3534" s="18">
        <f t="shared" si="165"/>
        <v>5.7625000000000003E-2</v>
      </c>
      <c r="Q3534" s="18">
        <f t="shared" si="166"/>
        <v>0.18220913862491686</v>
      </c>
      <c r="R3534" s="18">
        <f t="shared" si="167"/>
        <v>5.9946448640490362E-2</v>
      </c>
    </row>
    <row r="3535" spans="1:18" ht="18" customHeight="1" x14ac:dyDescent="0.2">
      <c r="A3535" s="16" t="str">
        <f>'Limiting Factor Scores'!A325</f>
        <v>UGR20</v>
      </c>
      <c r="B3535" s="16" t="str">
        <f>'Limiting Factor Scores'!B325</f>
        <v>Upper Grande Ronde</v>
      </c>
      <c r="C3535" s="16" t="str">
        <f>'Limiting Factor Scores'!C325</f>
        <v>Non-Native Species Interactions and Competition</v>
      </c>
      <c r="D3535" s="18">
        <f>'Limiting Factor Scores'!D325</f>
        <v>0.86970000000000003</v>
      </c>
      <c r="E3535" s="19">
        <f>'Limiting Factor Scores'!E325</f>
        <v>4.6399999999999997</v>
      </c>
      <c r="F3535" s="18">
        <f>'Limiting Factor Scores'!F325</f>
        <v>0.91900000000000004</v>
      </c>
      <c r="G3535" s="18">
        <f>'Limiting Factor Scores'!G325</f>
        <v>3.214144077514606</v>
      </c>
      <c r="H3535" s="18">
        <f>'Limiting Factor Scores'!H325</f>
        <v>1.1337993140777751</v>
      </c>
      <c r="I3535" s="17">
        <f>LFAT!A76</f>
        <v>5</v>
      </c>
      <c r="J3535" s="16" t="str">
        <f>LFAT!B76</f>
        <v>Fish Passage – Barrier Removal and Replacement</v>
      </c>
      <c r="K3535" s="16" t="str">
        <f>LFAT!D76</f>
        <v>I</v>
      </c>
      <c r="L3535" s="19">
        <f>LFAT!F76</f>
        <v>0.5</v>
      </c>
      <c r="M3535" s="16" t="str">
        <f>LFAT!G76</f>
        <v>R</v>
      </c>
      <c r="N3535" s="19">
        <f>LFAT!I76</f>
        <v>0.1</v>
      </c>
      <c r="O3535" s="18">
        <f>LFAT!J76</f>
        <v>0.05</v>
      </c>
      <c r="P3535" s="18">
        <f t="shared" si="165"/>
        <v>4.5950000000000005E-2</v>
      </c>
      <c r="Q3535" s="18">
        <f t="shared" si="166"/>
        <v>0.16070720387573031</v>
      </c>
      <c r="R3535" s="18">
        <f t="shared" si="167"/>
        <v>5.6689965703888762E-2</v>
      </c>
    </row>
    <row r="3536" spans="1:18" ht="18" customHeight="1" x14ac:dyDescent="0.2">
      <c r="A3536" s="16" t="str">
        <f>'Limiting Factor Scores'!A326</f>
        <v>UGR20</v>
      </c>
      <c r="B3536" s="16" t="str">
        <f>'Limiting Factor Scores'!B326</f>
        <v>Upper Grande Ronde</v>
      </c>
      <c r="C3536" s="16" t="str">
        <f>'Limiting Factor Scores'!C326</f>
        <v>Predation</v>
      </c>
      <c r="D3536" s="18">
        <f>'Limiting Factor Scores'!D326</f>
        <v>0.86970000000000003</v>
      </c>
      <c r="E3536" s="19">
        <f>'Limiting Factor Scores'!E326</f>
        <v>2.88</v>
      </c>
      <c r="F3536" s="18">
        <f>'Limiting Factor Scores'!F326</f>
        <v>0.52300000000000002</v>
      </c>
      <c r="G3536" s="18">
        <f>'Limiting Factor Scores'!G326</f>
        <v>2.4432109378576263</v>
      </c>
      <c r="H3536" s="18">
        <f>'Limiting Factor Scores'!H326</f>
        <v>0.746998748403365</v>
      </c>
      <c r="I3536" s="17">
        <f>LFAT!A74</f>
        <v>5</v>
      </c>
      <c r="J3536" s="16" t="str">
        <f>LFAT!B74</f>
        <v>Fish Passage – Barrier Removal and Replacement</v>
      </c>
      <c r="K3536" s="16" t="str">
        <f>LFAT!D74</f>
        <v>I</v>
      </c>
      <c r="L3536" s="19">
        <f>LFAT!F74</f>
        <v>0.5</v>
      </c>
      <c r="M3536" s="16" t="str">
        <f>LFAT!G74</f>
        <v>R</v>
      </c>
      <c r="N3536" s="19">
        <f>LFAT!I74</f>
        <v>0.1</v>
      </c>
      <c r="O3536" s="18">
        <f>LFAT!J74</f>
        <v>0.05</v>
      </c>
      <c r="P3536" s="18">
        <f t="shared" si="165"/>
        <v>2.6150000000000003E-2</v>
      </c>
      <c r="Q3536" s="18">
        <f t="shared" si="166"/>
        <v>0.12216054689288132</v>
      </c>
      <c r="R3536" s="18">
        <f t="shared" si="167"/>
        <v>3.7349937420168254E-2</v>
      </c>
    </row>
    <row r="3537" spans="1:18" ht="18" customHeight="1" x14ac:dyDescent="0.2">
      <c r="A3537" s="16" t="str">
        <f>'Limiting Factor Scores'!A327</f>
        <v>UGR20</v>
      </c>
      <c r="B3537" s="16" t="str">
        <f>'Limiting Factor Scores'!B327</f>
        <v>Upper Grande Ronde</v>
      </c>
      <c r="C3537" s="16" t="str">
        <f>'Limiting Factor Scores'!C327</f>
        <v>Riparian Condition</v>
      </c>
      <c r="D3537" s="18">
        <f>'Limiting Factor Scores'!D327</f>
        <v>0.86970000000000003</v>
      </c>
      <c r="E3537" s="19">
        <f>'Limiting Factor Scores'!E327</f>
        <v>1.64</v>
      </c>
      <c r="F3537" s="18">
        <f>'Limiting Factor Scores'!F327</f>
        <v>0.24399999999999999</v>
      </c>
      <c r="G3537" s="18">
        <f>'Limiting Factor Scores'!G327</f>
        <v>1.3171979230390345</v>
      </c>
      <c r="H3537" s="18">
        <f>'Limiting Factor Scores'!H327</f>
        <v>0.42530790012300201</v>
      </c>
      <c r="I3537" s="17">
        <f>LFAT!A63</f>
        <v>5</v>
      </c>
      <c r="J3537" s="16" t="str">
        <f>LFAT!B63</f>
        <v>Fish Passage – Barrier Removal and Replacement</v>
      </c>
      <c r="K3537" s="16" t="str">
        <f>LFAT!D63</f>
        <v>I</v>
      </c>
      <c r="L3537" s="19">
        <f>LFAT!F63</f>
        <v>0.5</v>
      </c>
      <c r="M3537" s="16" t="str">
        <f>LFAT!G63</f>
        <v>R</v>
      </c>
      <c r="N3537" s="19">
        <f>LFAT!I63</f>
        <v>0.1</v>
      </c>
      <c r="O3537" s="18">
        <f>LFAT!J63</f>
        <v>0.05</v>
      </c>
      <c r="P3537" s="18">
        <f t="shared" si="165"/>
        <v>1.2200000000000001E-2</v>
      </c>
      <c r="Q3537" s="18">
        <f t="shared" si="166"/>
        <v>6.585989615195173E-2</v>
      </c>
      <c r="R3537" s="18">
        <f t="shared" si="167"/>
        <v>2.1265395006150101E-2</v>
      </c>
    </row>
    <row r="3538" spans="1:18" ht="18" customHeight="1" x14ac:dyDescent="0.2">
      <c r="A3538" s="16" t="str">
        <f>'Limiting Factor Scores'!A328</f>
        <v>UGR20</v>
      </c>
      <c r="B3538" s="16" t="str">
        <f>'Limiting Factor Scores'!B328</f>
        <v>Upper Grande Ronde</v>
      </c>
      <c r="C3538" s="16" t="str">
        <f>'Limiting Factor Scores'!C328</f>
        <v>Side Channel and Wetland Habitat</v>
      </c>
      <c r="D3538" s="18">
        <f>'Limiting Factor Scores'!D328</f>
        <v>0.86970000000000003</v>
      </c>
      <c r="E3538" s="19">
        <f>'Limiting Factor Scores'!E328</f>
        <v>2.0499999999999998</v>
      </c>
      <c r="F3538" s="18">
        <f>'Limiting Factor Scores'!F328</f>
        <v>0.33624999999999999</v>
      </c>
      <c r="G3538" s="18">
        <f>'Limiting Factor Scores'!G328</f>
        <v>2.2475843459272515</v>
      </c>
      <c r="H3538" s="18">
        <f>'Limiting Factor Scores'!H328</f>
        <v>0.65509981650196303</v>
      </c>
      <c r="I3538" s="17">
        <f>LFAT!A65</f>
        <v>5</v>
      </c>
      <c r="J3538" s="16" t="str">
        <f>LFAT!B65</f>
        <v>Fish Passage – Barrier Removal and Replacement</v>
      </c>
      <c r="K3538" s="16" t="str">
        <f>LFAT!D65</f>
        <v>I</v>
      </c>
      <c r="L3538" s="19">
        <f>LFAT!F65</f>
        <v>0.5</v>
      </c>
      <c r="M3538" s="16" t="str">
        <f>LFAT!G65</f>
        <v>R</v>
      </c>
      <c r="N3538" s="19">
        <f>LFAT!I65</f>
        <v>0.1</v>
      </c>
      <c r="O3538" s="18">
        <f>LFAT!J65</f>
        <v>0.05</v>
      </c>
      <c r="P3538" s="18">
        <f t="shared" si="165"/>
        <v>1.6812500000000001E-2</v>
      </c>
      <c r="Q3538" s="18">
        <f t="shared" si="166"/>
        <v>0.11237921729636258</v>
      </c>
      <c r="R3538" s="18">
        <f t="shared" si="167"/>
        <v>3.2754990825098154E-2</v>
      </c>
    </row>
    <row r="3539" spans="1:18" ht="18" customHeight="1" x14ac:dyDescent="0.2">
      <c r="A3539" s="16" t="str">
        <f>'Limiting Factor Scores'!A329</f>
        <v>UGR20</v>
      </c>
      <c r="B3539" s="16" t="str">
        <f>'Limiting Factor Scores'!B329</f>
        <v>Upper Grande Ronde</v>
      </c>
      <c r="C3539" s="16" t="str">
        <f>'Limiting Factor Scores'!C329</f>
        <v>Summer Water Temperature</v>
      </c>
      <c r="D3539" s="18">
        <f>'Limiting Factor Scores'!D329</f>
        <v>0.86970000000000003</v>
      </c>
      <c r="E3539" s="19">
        <f>'Limiting Factor Scores'!E329</f>
        <v>2.4700000000000002</v>
      </c>
      <c r="F3539" s="18">
        <f>'Limiting Factor Scores'!F329</f>
        <v>0.43075000000000002</v>
      </c>
      <c r="G3539" s="18">
        <f>'Limiting Factor Scores'!G329</f>
        <v>2.493920659232197</v>
      </c>
      <c r="H3539" s="18">
        <f>'Limiting Factor Scores'!H329</f>
        <v>0.78044731703304915</v>
      </c>
      <c r="I3539" s="17">
        <f>LFAT!A71</f>
        <v>5</v>
      </c>
      <c r="J3539" s="16" t="str">
        <f>LFAT!B71</f>
        <v>Fish Passage – Barrier Removal and Replacement</v>
      </c>
      <c r="K3539" s="16" t="str">
        <f>LFAT!D71</f>
        <v>I</v>
      </c>
      <c r="L3539" s="19">
        <f>LFAT!F71</f>
        <v>0.5</v>
      </c>
      <c r="M3539" s="16" t="str">
        <f>LFAT!G71</f>
        <v>R</v>
      </c>
      <c r="N3539" s="19">
        <f>LFAT!I71</f>
        <v>0.1</v>
      </c>
      <c r="O3539" s="18">
        <f>LFAT!J71</f>
        <v>0.05</v>
      </c>
      <c r="P3539" s="18">
        <f t="shared" si="165"/>
        <v>2.1537500000000001E-2</v>
      </c>
      <c r="Q3539" s="18">
        <f t="shared" si="166"/>
        <v>0.12469603296160986</v>
      </c>
      <c r="R3539" s="18">
        <f t="shared" si="167"/>
        <v>3.902236585165246E-2</v>
      </c>
    </row>
    <row r="3540" spans="1:18" ht="18" customHeight="1" x14ac:dyDescent="0.2">
      <c r="A3540" s="16" t="str">
        <f>'Limiting Factor Scores'!A330</f>
        <v>UGR20</v>
      </c>
      <c r="B3540" s="16" t="str">
        <f>'Limiting Factor Scores'!B330</f>
        <v>Upper Grande Ronde</v>
      </c>
      <c r="C3540" s="16" t="str">
        <f>'Limiting Factor Scores'!C330</f>
        <v>Water Quality</v>
      </c>
      <c r="D3540" s="18">
        <f>'Limiting Factor Scores'!D330</f>
        <v>0.86970000000000003</v>
      </c>
      <c r="E3540" s="19">
        <f>'Limiting Factor Scores'!E330</f>
        <v>1.71</v>
      </c>
      <c r="F3540" s="18">
        <f>'Limiting Factor Scores'!F330</f>
        <v>0.25974999999999998</v>
      </c>
      <c r="G3540" s="18">
        <f>'Limiting Factor Scores'!G330</f>
        <v>1.3150873476764215</v>
      </c>
      <c r="H3540" s="18">
        <f>'Limiting Factor Scores'!H330</f>
        <v>0.36504565725864935</v>
      </c>
      <c r="I3540" s="17">
        <f>LFAT!A73</f>
        <v>5</v>
      </c>
      <c r="J3540" s="16" t="str">
        <f>LFAT!B73</f>
        <v>Fish Passage – Barrier Removal and Replacement</v>
      </c>
      <c r="K3540" s="16" t="str">
        <f>LFAT!D73</f>
        <v>I</v>
      </c>
      <c r="L3540" s="19">
        <f>LFAT!F73</f>
        <v>0.5</v>
      </c>
      <c r="M3540" s="16" t="str">
        <f>LFAT!G73</f>
        <v>CD</v>
      </c>
      <c r="N3540" s="19">
        <f>LFAT!I73</f>
        <v>0.5</v>
      </c>
      <c r="O3540" s="18">
        <f>LFAT!J73</f>
        <v>0.25</v>
      </c>
      <c r="P3540" s="18">
        <f t="shared" si="165"/>
        <v>6.4937499999999995E-2</v>
      </c>
      <c r="Q3540" s="18">
        <f t="shared" si="166"/>
        <v>0.32877183691910539</v>
      </c>
      <c r="R3540" s="18">
        <f t="shared" si="167"/>
        <v>9.1261414314662337E-2</v>
      </c>
    </row>
    <row r="3541" spans="1:18" ht="18" customHeight="1" x14ac:dyDescent="0.2">
      <c r="A3541" s="16" t="str">
        <f>'Limiting Factor Scores'!A331</f>
        <v>UGR20</v>
      </c>
      <c r="B3541" s="16" t="str">
        <f>'Limiting Factor Scores'!B331</f>
        <v>Upper Grande Ronde</v>
      </c>
      <c r="C3541" s="16" t="str">
        <f>'Limiting Factor Scores'!C331</f>
        <v>Winter Water Temperature</v>
      </c>
      <c r="D3541" s="18">
        <f>'Limiting Factor Scores'!D331</f>
        <v>0.86970000000000003</v>
      </c>
      <c r="E3541" s="19">
        <f>'Limiting Factor Scores'!E331</f>
        <v>1.59</v>
      </c>
      <c r="F3541" s="18">
        <f>'Limiting Factor Scores'!F331</f>
        <v>0.23275000000000001</v>
      </c>
      <c r="G3541" s="18">
        <f>'Limiting Factor Scores'!G331</f>
        <v>0.97018296377891766</v>
      </c>
      <c r="H3541" s="18">
        <f>'Limiting Factor Scores'!H331</f>
        <v>0.26424834348267678</v>
      </c>
      <c r="I3541" s="17">
        <f>LFAT!A72</f>
        <v>5</v>
      </c>
      <c r="J3541" s="16" t="str">
        <f>LFAT!B72</f>
        <v>Fish Passage – Barrier Removal and Replacement</v>
      </c>
      <c r="K3541" s="16" t="str">
        <f>LFAT!D72</f>
        <v>N</v>
      </c>
      <c r="L3541" s="19">
        <f>LFAT!F72</f>
        <v>0.1</v>
      </c>
      <c r="M3541" s="16" t="str">
        <f>LFAT!G72</f>
        <v>R</v>
      </c>
      <c r="N3541" s="19">
        <f>LFAT!I72</f>
        <v>0.1</v>
      </c>
      <c r="O3541" s="18">
        <f>LFAT!J72</f>
        <v>0.01</v>
      </c>
      <c r="P3541" s="18">
        <f t="shared" si="165"/>
        <v>2.3275000000000001E-3</v>
      </c>
      <c r="Q3541" s="18">
        <f t="shared" si="166"/>
        <v>9.701829637789176E-3</v>
      </c>
      <c r="R3541" s="18">
        <f t="shared" si="167"/>
        <v>2.6424834348267681E-3</v>
      </c>
    </row>
    <row r="3542" spans="1:18" ht="18" customHeight="1" x14ac:dyDescent="0.2">
      <c r="A3542" s="16" t="str">
        <f>'Limiting Factor Scores'!A317</f>
        <v>UGR20</v>
      </c>
      <c r="B3542" s="16" t="str">
        <f>'Limiting Factor Scores'!B317</f>
        <v>Upper Grande Ronde</v>
      </c>
      <c r="C3542" s="16" t="str">
        <f>'Limiting Factor Scores'!C317</f>
        <v>Altered Flow Timing</v>
      </c>
      <c r="D3542" s="18">
        <f>'Limiting Factor Scores'!D317</f>
        <v>0.86970000000000003</v>
      </c>
      <c r="E3542" s="19">
        <f>'Limiting Factor Scores'!E317</f>
        <v>1.82</v>
      </c>
      <c r="F3542" s="18">
        <f>'Limiting Factor Scores'!F317</f>
        <v>0.28449999999999998</v>
      </c>
      <c r="G3542" s="18">
        <f>'Limiting Factor Scores'!G317</f>
        <v>1.2972383078924898</v>
      </c>
      <c r="H3542" s="18">
        <f>'Limiting Factor Scores'!H317</f>
        <v>0.36101753296040678</v>
      </c>
      <c r="I3542" s="17">
        <f>LFAT!A83</f>
        <v>6</v>
      </c>
      <c r="J3542" s="16" t="str">
        <f>LFAT!B83</f>
        <v>Instream Flow Restoration</v>
      </c>
      <c r="K3542" s="16" t="str">
        <f>LFAT!D83</f>
        <v>D</v>
      </c>
      <c r="L3542" s="19">
        <f>LFAT!F83</f>
        <v>1</v>
      </c>
      <c r="M3542" s="16" t="str">
        <f>LFAT!G83</f>
        <v>CD</v>
      </c>
      <c r="N3542" s="19">
        <f>LFAT!I83</f>
        <v>0.5</v>
      </c>
      <c r="O3542" s="18">
        <f>LFAT!J83</f>
        <v>0.5</v>
      </c>
      <c r="P3542" s="18">
        <f t="shared" si="165"/>
        <v>0.14224999999999999</v>
      </c>
      <c r="Q3542" s="18">
        <f t="shared" si="166"/>
        <v>0.64861915394624492</v>
      </c>
      <c r="R3542" s="18">
        <f t="shared" si="167"/>
        <v>0.18050876648020339</v>
      </c>
    </row>
    <row r="3543" spans="1:18" ht="18" customHeight="1" x14ac:dyDescent="0.2">
      <c r="A3543" s="16" t="str">
        <f>'Limiting Factor Scores'!A318</f>
        <v>UGR20</v>
      </c>
      <c r="B3543" s="16" t="str">
        <f>'Limiting Factor Scores'!B318</f>
        <v>Upper Grande Ronde</v>
      </c>
      <c r="C3543" s="16" t="str">
        <f>'Limiting Factor Scores'!C318</f>
        <v>Altered Primary Productivity</v>
      </c>
      <c r="D3543" s="18">
        <f>'Limiting Factor Scores'!D318</f>
        <v>0.86970000000000003</v>
      </c>
      <c r="E3543" s="19">
        <f>'Limiting Factor Scores'!E318</f>
        <v>2.88</v>
      </c>
      <c r="F3543" s="18">
        <f>'Limiting Factor Scores'!F318</f>
        <v>0.52300000000000002</v>
      </c>
      <c r="G3543" s="18">
        <f>'Limiting Factor Scores'!G318</f>
        <v>1.6537159132465336</v>
      </c>
      <c r="H3543" s="18">
        <f>'Limiting Factor Scores'!H318</f>
        <v>0.473599545514863</v>
      </c>
      <c r="I3543" s="17">
        <f>LFAT!A90</f>
        <v>6</v>
      </c>
      <c r="J3543" s="16" t="str">
        <f>LFAT!B90</f>
        <v>Instream Flow Restoration</v>
      </c>
      <c r="K3543" s="16" t="str">
        <f>LFAT!D90</f>
        <v>N</v>
      </c>
      <c r="L3543" s="19">
        <f>LFAT!F90</f>
        <v>0.1</v>
      </c>
      <c r="M3543" s="16" t="str">
        <f>LFAT!G90</f>
        <v>R</v>
      </c>
      <c r="N3543" s="19">
        <f>LFAT!I90</f>
        <v>0.1</v>
      </c>
      <c r="O3543" s="18">
        <f>LFAT!J90</f>
        <v>0.01</v>
      </c>
      <c r="P3543" s="18">
        <f t="shared" si="165"/>
        <v>5.2300000000000003E-3</v>
      </c>
      <c r="Q3543" s="18">
        <f t="shared" si="166"/>
        <v>1.6537159132465337E-2</v>
      </c>
      <c r="R3543" s="18">
        <f t="shared" si="167"/>
        <v>4.7359954551486304E-3</v>
      </c>
    </row>
    <row r="3544" spans="1:18" ht="18" customHeight="1" x14ac:dyDescent="0.2">
      <c r="A3544" s="16" t="str">
        <f>'Limiting Factor Scores'!A319</f>
        <v>UGR20</v>
      </c>
      <c r="B3544" s="16" t="str">
        <f>'Limiting Factor Scores'!B319</f>
        <v>Upper Grande Ronde</v>
      </c>
      <c r="C3544" s="16" t="str">
        <f>'Limiting Factor Scores'!C319</f>
        <v>Anthropogenic Barriers</v>
      </c>
      <c r="D3544" s="18">
        <f>'Limiting Factor Scores'!D319</f>
        <v>0.86970000000000003</v>
      </c>
      <c r="E3544" s="19">
        <f>'Limiting Factor Scores'!E319</f>
        <v>2.29</v>
      </c>
      <c r="F3544" s="18">
        <f>'Limiting Factor Scores'!F319</f>
        <v>0.39024999999999999</v>
      </c>
      <c r="G3544" s="18">
        <f>'Limiting Factor Scores'!G319</f>
        <v>1.8012465408621139</v>
      </c>
      <c r="H3544" s="18">
        <f>'Limiting Factor Scores'!H319</f>
        <v>0.57048362848126954</v>
      </c>
      <c r="I3544" s="17">
        <f>LFAT!A77</f>
        <v>6</v>
      </c>
      <c r="J3544" s="16" t="str">
        <f>LFAT!B77</f>
        <v>Instream Flow Restoration</v>
      </c>
      <c r="K3544" s="16" t="str">
        <f>LFAT!D77</f>
        <v>I</v>
      </c>
      <c r="L3544" s="19">
        <f>LFAT!F77</f>
        <v>0.5</v>
      </c>
      <c r="M3544" s="16" t="str">
        <f>LFAT!G77</f>
        <v>CD</v>
      </c>
      <c r="N3544" s="19">
        <f>LFAT!I77</f>
        <v>0.5</v>
      </c>
      <c r="O3544" s="18">
        <f>LFAT!J77</f>
        <v>0.25</v>
      </c>
      <c r="P3544" s="18">
        <f t="shared" si="165"/>
        <v>9.7562499999999996E-2</v>
      </c>
      <c r="Q3544" s="18">
        <f t="shared" si="166"/>
        <v>0.45031163521552847</v>
      </c>
      <c r="R3544" s="18">
        <f t="shared" si="167"/>
        <v>0.14262090712031739</v>
      </c>
    </row>
    <row r="3545" spans="1:18" ht="18" customHeight="1" x14ac:dyDescent="0.2">
      <c r="A3545" s="16" t="str">
        <f>'Limiting Factor Scores'!A320</f>
        <v>UGR20</v>
      </c>
      <c r="B3545" s="16" t="str">
        <f>'Limiting Factor Scores'!B320</f>
        <v>Upper Grande Ronde</v>
      </c>
      <c r="C3545" s="16" t="str">
        <f>'Limiting Factor Scores'!C320</f>
        <v>Channel and Habitat Structure</v>
      </c>
      <c r="D3545" s="18">
        <f>'Limiting Factor Scores'!D320</f>
        <v>0.86970000000000003</v>
      </c>
      <c r="E3545" s="19">
        <f>'Limiting Factor Scores'!E320</f>
        <v>2.0499999999999998</v>
      </c>
      <c r="F3545" s="18">
        <f>'Limiting Factor Scores'!F320</f>
        <v>0.33624999999999999</v>
      </c>
      <c r="G3545" s="18">
        <f>'Limiting Factor Scores'!G320</f>
        <v>2.5483763031954387</v>
      </c>
      <c r="H3545" s="18">
        <f>'Limiting Factor Scores'!H320</f>
        <v>0.77146870491909925</v>
      </c>
      <c r="I3545" s="17">
        <f>LFAT!A81</f>
        <v>6</v>
      </c>
      <c r="J3545" s="16" t="str">
        <f>LFAT!B81</f>
        <v>Instream Flow Restoration</v>
      </c>
      <c r="K3545" s="16" t="str">
        <f>LFAT!D81</f>
        <v>N</v>
      </c>
      <c r="L3545" s="19">
        <f>LFAT!F81</f>
        <v>0.1</v>
      </c>
      <c r="M3545" s="16" t="str">
        <f>LFAT!G81</f>
        <v>R</v>
      </c>
      <c r="N3545" s="19">
        <f>LFAT!I81</f>
        <v>0.1</v>
      </c>
      <c r="O3545" s="18">
        <f>LFAT!J81</f>
        <v>0.01</v>
      </c>
      <c r="P3545" s="18">
        <f t="shared" si="165"/>
        <v>3.3625E-3</v>
      </c>
      <c r="Q3545" s="18">
        <f t="shared" si="166"/>
        <v>2.5483763031954387E-2</v>
      </c>
      <c r="R3545" s="18">
        <f t="shared" si="167"/>
        <v>7.7146870491909929E-3</v>
      </c>
    </row>
    <row r="3546" spans="1:18" ht="18" customHeight="1" x14ac:dyDescent="0.2">
      <c r="A3546" s="16" t="str">
        <f>'Limiting Factor Scores'!A321</f>
        <v>UGR20</v>
      </c>
      <c r="B3546" s="16" t="str">
        <f>'Limiting Factor Scores'!B321</f>
        <v>Upper Grande Ronde</v>
      </c>
      <c r="C3546" s="16" t="str">
        <f>'Limiting Factor Scores'!C321</f>
        <v>Decreased Sediment Quantity</v>
      </c>
      <c r="D3546" s="18">
        <f>'Limiting Factor Scores'!D321</f>
        <v>0.86970000000000003</v>
      </c>
      <c r="E3546" s="19">
        <f>'Limiting Factor Scores'!E321</f>
        <v>3.81</v>
      </c>
      <c r="F3546" s="18">
        <f>'Limiting Factor Scores'!F321</f>
        <v>0.73224999999999996</v>
      </c>
      <c r="G3546" s="18">
        <f>'Limiting Factor Scores'!G321</f>
        <v>3.2979101654515013</v>
      </c>
      <c r="H3546" s="18">
        <f>'Limiting Factor Scores'!H321</f>
        <v>0.9824133220647695</v>
      </c>
      <c r="I3546" s="17">
        <f>LFAT!A84</f>
        <v>6</v>
      </c>
      <c r="J3546" s="16" t="str">
        <f>LFAT!B84</f>
        <v>Instream Flow Restoration</v>
      </c>
      <c r="K3546" s="16" t="str">
        <f>LFAT!D84</f>
        <v>N</v>
      </c>
      <c r="L3546" s="19">
        <f>LFAT!F84</f>
        <v>0.1</v>
      </c>
      <c r="M3546" s="16" t="str">
        <f>LFAT!G84</f>
        <v>R</v>
      </c>
      <c r="N3546" s="19">
        <f>LFAT!I84</f>
        <v>0.1</v>
      </c>
      <c r="O3546" s="18">
        <f>LFAT!J84</f>
        <v>0.01</v>
      </c>
      <c r="P3546" s="18">
        <f t="shared" si="165"/>
        <v>7.3225E-3</v>
      </c>
      <c r="Q3546" s="18">
        <f t="shared" si="166"/>
        <v>3.2979101654515015E-2</v>
      </c>
      <c r="R3546" s="18">
        <f t="shared" si="167"/>
        <v>9.8241332206476951E-3</v>
      </c>
    </row>
    <row r="3547" spans="1:18" ht="18" customHeight="1" x14ac:dyDescent="0.2">
      <c r="A3547" s="16" t="str">
        <f>'Limiting Factor Scores'!A322</f>
        <v>UGR20</v>
      </c>
      <c r="B3547" s="16" t="str">
        <f>'Limiting Factor Scores'!B322</f>
        <v>Upper Grande Ronde</v>
      </c>
      <c r="C3547" s="16" t="str">
        <f>'Limiting Factor Scores'!C322</f>
        <v>Decreased Water Quantity</v>
      </c>
      <c r="D3547" s="18">
        <f>'Limiting Factor Scores'!D322</f>
        <v>0.86970000000000003</v>
      </c>
      <c r="E3547" s="19">
        <f>'Limiting Factor Scores'!E322</f>
        <v>1.26</v>
      </c>
      <c r="F3547" s="18">
        <f>'Limiting Factor Scores'!F322</f>
        <v>0.1585</v>
      </c>
      <c r="G3547" s="18">
        <f>'Limiting Factor Scores'!G322</f>
        <v>1.0328712505146829</v>
      </c>
      <c r="H3547" s="18">
        <f>'Limiting Factor Scores'!H322</f>
        <v>0.2985184992667213</v>
      </c>
      <c r="I3547" s="17">
        <f>LFAT!A82</f>
        <v>6</v>
      </c>
      <c r="J3547" s="16" t="str">
        <f>LFAT!B82</f>
        <v>Instream Flow Restoration</v>
      </c>
      <c r="K3547" s="16" t="str">
        <f>LFAT!D82</f>
        <v>D</v>
      </c>
      <c r="L3547" s="19">
        <f>LFAT!F82</f>
        <v>1</v>
      </c>
      <c r="M3547" s="16" t="str">
        <f>LFAT!G82</f>
        <v>C</v>
      </c>
      <c r="N3547" s="19">
        <f>LFAT!I82</f>
        <v>1</v>
      </c>
      <c r="O3547" s="18">
        <f>LFAT!J82</f>
        <v>1</v>
      </c>
      <c r="P3547" s="18">
        <f t="shared" si="165"/>
        <v>0.1585</v>
      </c>
      <c r="Q3547" s="18">
        <f t="shared" si="166"/>
        <v>1.0328712505146829</v>
      </c>
      <c r="R3547" s="18">
        <f t="shared" si="167"/>
        <v>0.2985184992667213</v>
      </c>
    </row>
    <row r="3548" spans="1:18" ht="18" customHeight="1" x14ac:dyDescent="0.2">
      <c r="A3548" s="16" t="str">
        <f>'Limiting Factor Scores'!A323</f>
        <v>UGR20</v>
      </c>
      <c r="B3548" s="16" t="str">
        <f>'Limiting Factor Scores'!B323</f>
        <v>Upper Grande Ronde</v>
      </c>
      <c r="C3548" s="16" t="str">
        <f>'Limiting Factor Scores'!C323</f>
        <v>Floodplain Condition</v>
      </c>
      <c r="D3548" s="18">
        <f>'Limiting Factor Scores'!D323</f>
        <v>0.86970000000000003</v>
      </c>
      <c r="E3548" s="19">
        <f>'Limiting Factor Scores'!E323</f>
        <v>2.0499999999999998</v>
      </c>
      <c r="F3548" s="18">
        <f>'Limiting Factor Scores'!F323</f>
        <v>0.33624999999999999</v>
      </c>
      <c r="G3548" s="18">
        <f>'Limiting Factor Scores'!G323</f>
        <v>1.7775969135181873</v>
      </c>
      <c r="H3548" s="18">
        <f>'Limiting Factor Scores'!H323</f>
        <v>0.50470383811351627</v>
      </c>
      <c r="I3548" s="17">
        <f>LFAT!A79</f>
        <v>6</v>
      </c>
      <c r="J3548" s="16" t="str">
        <f>LFAT!B79</f>
        <v>Instream Flow Restoration</v>
      </c>
      <c r="K3548" s="16" t="str">
        <f>LFAT!D79</f>
        <v>I</v>
      </c>
      <c r="L3548" s="19">
        <f>LFAT!F79</f>
        <v>0.5</v>
      </c>
      <c r="M3548" s="16" t="str">
        <f>LFAT!G79</f>
        <v>CD</v>
      </c>
      <c r="N3548" s="19">
        <f>LFAT!I79</f>
        <v>0.5</v>
      </c>
      <c r="O3548" s="18">
        <f>LFAT!J79</f>
        <v>0.25</v>
      </c>
      <c r="P3548" s="18">
        <f t="shared" si="165"/>
        <v>8.4062499999999998E-2</v>
      </c>
      <c r="Q3548" s="18">
        <f t="shared" si="166"/>
        <v>0.44439922837954682</v>
      </c>
      <c r="R3548" s="18">
        <f t="shared" si="167"/>
        <v>0.12617595952837907</v>
      </c>
    </row>
    <row r="3549" spans="1:18" ht="18" customHeight="1" x14ac:dyDescent="0.2">
      <c r="A3549" s="16" t="str">
        <f>'Limiting Factor Scores'!A324</f>
        <v>UGR20</v>
      </c>
      <c r="B3549" s="16" t="str">
        <f>'Limiting Factor Scores'!B324</f>
        <v>Upper Grande Ronde</v>
      </c>
      <c r="C3549" s="16" t="str">
        <f>'Limiting Factor Scores'!C324</f>
        <v>Increased Sediment Quantity</v>
      </c>
      <c r="D3549" s="18">
        <f>'Limiting Factor Scores'!D324</f>
        <v>0.86970000000000003</v>
      </c>
      <c r="E3549" s="19">
        <f>'Limiting Factor Scores'!E324</f>
        <v>1.58</v>
      </c>
      <c r="F3549" s="18">
        <f>'Limiting Factor Scores'!F324</f>
        <v>0.23050000000000001</v>
      </c>
      <c r="G3549" s="18">
        <f>'Limiting Factor Scores'!G324</f>
        <v>0.72883655449966744</v>
      </c>
      <c r="H3549" s="18">
        <f>'Limiting Factor Scores'!H324</f>
        <v>0.23978579456196145</v>
      </c>
      <c r="I3549" s="17">
        <f>LFAT!A85</f>
        <v>6</v>
      </c>
      <c r="J3549" s="16" t="str">
        <f>LFAT!B85</f>
        <v>Instream Flow Restoration</v>
      </c>
      <c r="K3549" s="16" t="str">
        <f>LFAT!D85</f>
        <v>N</v>
      </c>
      <c r="L3549" s="19">
        <f>LFAT!F85</f>
        <v>0.1</v>
      </c>
      <c r="M3549" s="16" t="str">
        <f>LFAT!G85</f>
        <v>R</v>
      </c>
      <c r="N3549" s="19">
        <f>LFAT!I85</f>
        <v>0.1</v>
      </c>
      <c r="O3549" s="18">
        <f>LFAT!J85</f>
        <v>0.01</v>
      </c>
      <c r="P3549" s="18">
        <f t="shared" si="165"/>
        <v>2.3050000000000002E-3</v>
      </c>
      <c r="Q3549" s="18">
        <f t="shared" si="166"/>
        <v>7.2883655449966743E-3</v>
      </c>
      <c r="R3549" s="18">
        <f t="shared" si="167"/>
        <v>2.3978579456196145E-3</v>
      </c>
    </row>
    <row r="3550" spans="1:18" ht="18" customHeight="1" x14ac:dyDescent="0.2">
      <c r="A3550" s="16" t="str">
        <f>'Limiting Factor Scores'!A325</f>
        <v>UGR20</v>
      </c>
      <c r="B3550" s="16" t="str">
        <f>'Limiting Factor Scores'!B325</f>
        <v>Upper Grande Ronde</v>
      </c>
      <c r="C3550" s="16" t="str">
        <f>'Limiting Factor Scores'!C325</f>
        <v>Non-Native Species Interactions and Competition</v>
      </c>
      <c r="D3550" s="18">
        <f>'Limiting Factor Scores'!D325</f>
        <v>0.86970000000000003</v>
      </c>
      <c r="E3550" s="19">
        <f>'Limiting Factor Scores'!E325</f>
        <v>4.6399999999999997</v>
      </c>
      <c r="F3550" s="18">
        <f>'Limiting Factor Scores'!F325</f>
        <v>0.91900000000000004</v>
      </c>
      <c r="G3550" s="18">
        <f>'Limiting Factor Scores'!G325</f>
        <v>3.214144077514606</v>
      </c>
      <c r="H3550" s="18">
        <f>'Limiting Factor Scores'!H325</f>
        <v>1.1337993140777751</v>
      </c>
      <c r="I3550" s="17">
        <f>LFAT!A91</f>
        <v>6</v>
      </c>
      <c r="J3550" s="16" t="str">
        <f>LFAT!B91</f>
        <v>Instream Flow Restoration</v>
      </c>
      <c r="K3550" s="16" t="str">
        <f>LFAT!D91</f>
        <v>N</v>
      </c>
      <c r="L3550" s="19">
        <f>LFAT!F91</f>
        <v>0.1</v>
      </c>
      <c r="M3550" s="16" t="str">
        <f>LFAT!G91</f>
        <v>R</v>
      </c>
      <c r="N3550" s="19">
        <f>LFAT!I91</f>
        <v>0.1</v>
      </c>
      <c r="O3550" s="18">
        <f>LFAT!J91</f>
        <v>0.01</v>
      </c>
      <c r="P3550" s="18">
        <f t="shared" si="165"/>
        <v>9.1900000000000003E-3</v>
      </c>
      <c r="Q3550" s="18">
        <f t="shared" si="166"/>
        <v>3.2141440775146059E-2</v>
      </c>
      <c r="R3550" s="18">
        <f t="shared" si="167"/>
        <v>1.1337993140777752E-2</v>
      </c>
    </row>
    <row r="3551" spans="1:18" ht="18" customHeight="1" x14ac:dyDescent="0.2">
      <c r="A3551" s="16" t="str">
        <f>'Limiting Factor Scores'!A326</f>
        <v>UGR20</v>
      </c>
      <c r="B3551" s="16" t="str">
        <f>'Limiting Factor Scores'!B326</f>
        <v>Upper Grande Ronde</v>
      </c>
      <c r="C3551" s="16" t="str">
        <f>'Limiting Factor Scores'!C326</f>
        <v>Predation</v>
      </c>
      <c r="D3551" s="18">
        <f>'Limiting Factor Scores'!D326</f>
        <v>0.86970000000000003</v>
      </c>
      <c r="E3551" s="19">
        <f>'Limiting Factor Scores'!E326</f>
        <v>2.88</v>
      </c>
      <c r="F3551" s="18">
        <f>'Limiting Factor Scores'!F326</f>
        <v>0.52300000000000002</v>
      </c>
      <c r="G3551" s="18">
        <f>'Limiting Factor Scores'!G326</f>
        <v>2.4432109378576263</v>
      </c>
      <c r="H3551" s="18">
        <f>'Limiting Factor Scores'!H326</f>
        <v>0.746998748403365</v>
      </c>
      <c r="I3551" s="17">
        <f>LFAT!A89</f>
        <v>6</v>
      </c>
      <c r="J3551" s="16" t="str">
        <f>LFAT!B89</f>
        <v>Instream Flow Restoration</v>
      </c>
      <c r="K3551" s="16" t="str">
        <f>LFAT!D89</f>
        <v>N</v>
      </c>
      <c r="L3551" s="19">
        <f>LFAT!F89</f>
        <v>0.1</v>
      </c>
      <c r="M3551" s="16" t="str">
        <f>LFAT!G89</f>
        <v>R</v>
      </c>
      <c r="N3551" s="19">
        <f>LFAT!I89</f>
        <v>0.1</v>
      </c>
      <c r="O3551" s="18">
        <f>LFAT!J89</f>
        <v>0.01</v>
      </c>
      <c r="P3551" s="18">
        <f t="shared" si="165"/>
        <v>5.2300000000000003E-3</v>
      </c>
      <c r="Q3551" s="18">
        <f t="shared" si="166"/>
        <v>2.4432109378576265E-2</v>
      </c>
      <c r="R3551" s="18">
        <f t="shared" si="167"/>
        <v>7.4699874840336499E-3</v>
      </c>
    </row>
    <row r="3552" spans="1:18" ht="18" customHeight="1" x14ac:dyDescent="0.2">
      <c r="A3552" s="16" t="str">
        <f>'Limiting Factor Scores'!A327</f>
        <v>UGR20</v>
      </c>
      <c r="B3552" s="16" t="str">
        <f>'Limiting Factor Scores'!B327</f>
        <v>Upper Grande Ronde</v>
      </c>
      <c r="C3552" s="16" t="str">
        <f>'Limiting Factor Scores'!C327</f>
        <v>Riparian Condition</v>
      </c>
      <c r="D3552" s="18">
        <f>'Limiting Factor Scores'!D327</f>
        <v>0.86970000000000003</v>
      </c>
      <c r="E3552" s="19">
        <f>'Limiting Factor Scores'!E327</f>
        <v>1.64</v>
      </c>
      <c r="F3552" s="18">
        <f>'Limiting Factor Scores'!F327</f>
        <v>0.24399999999999999</v>
      </c>
      <c r="G3552" s="18">
        <f>'Limiting Factor Scores'!G327</f>
        <v>1.3171979230390345</v>
      </c>
      <c r="H3552" s="18">
        <f>'Limiting Factor Scores'!H327</f>
        <v>0.42530790012300201</v>
      </c>
      <c r="I3552" s="17">
        <f>LFAT!A78</f>
        <v>6</v>
      </c>
      <c r="J3552" s="16" t="str">
        <f>LFAT!B78</f>
        <v>Instream Flow Restoration</v>
      </c>
      <c r="K3552" s="16" t="str">
        <f>LFAT!D78</f>
        <v>I</v>
      </c>
      <c r="L3552" s="19">
        <f>LFAT!F78</f>
        <v>0.5</v>
      </c>
      <c r="M3552" s="16" t="str">
        <f>LFAT!G78</f>
        <v>CD</v>
      </c>
      <c r="N3552" s="19">
        <f>LFAT!I78</f>
        <v>0.5</v>
      </c>
      <c r="O3552" s="18">
        <f>LFAT!J78</f>
        <v>0.25</v>
      </c>
      <c r="P3552" s="18">
        <f t="shared" si="165"/>
        <v>6.0999999999999999E-2</v>
      </c>
      <c r="Q3552" s="18">
        <f t="shared" si="166"/>
        <v>0.32929948075975862</v>
      </c>
      <c r="R3552" s="18">
        <f t="shared" si="167"/>
        <v>0.1063269750307505</v>
      </c>
    </row>
    <row r="3553" spans="1:18" ht="18" customHeight="1" x14ac:dyDescent="0.2">
      <c r="A3553" s="16" t="str">
        <f>'Limiting Factor Scores'!A328</f>
        <v>UGR20</v>
      </c>
      <c r="B3553" s="16" t="str">
        <f>'Limiting Factor Scores'!B328</f>
        <v>Upper Grande Ronde</v>
      </c>
      <c r="C3553" s="16" t="str">
        <f>'Limiting Factor Scores'!C328</f>
        <v>Side Channel and Wetland Habitat</v>
      </c>
      <c r="D3553" s="18">
        <f>'Limiting Factor Scores'!D328</f>
        <v>0.86970000000000003</v>
      </c>
      <c r="E3553" s="19">
        <f>'Limiting Factor Scores'!E328</f>
        <v>2.0499999999999998</v>
      </c>
      <c r="F3553" s="18">
        <f>'Limiting Factor Scores'!F328</f>
        <v>0.33624999999999999</v>
      </c>
      <c r="G3553" s="18">
        <f>'Limiting Factor Scores'!G328</f>
        <v>2.2475843459272515</v>
      </c>
      <c r="H3553" s="18">
        <f>'Limiting Factor Scores'!H328</f>
        <v>0.65509981650196303</v>
      </c>
      <c r="I3553" s="17">
        <f>LFAT!A80</f>
        <v>6</v>
      </c>
      <c r="J3553" s="16" t="str">
        <f>LFAT!B80</f>
        <v>Instream Flow Restoration</v>
      </c>
      <c r="K3553" s="16" t="str">
        <f>LFAT!D80</f>
        <v>D</v>
      </c>
      <c r="L3553" s="19">
        <f>LFAT!F80</f>
        <v>1</v>
      </c>
      <c r="M3553" s="16" t="str">
        <f>LFAT!G80</f>
        <v>CD</v>
      </c>
      <c r="N3553" s="19">
        <f>LFAT!I80</f>
        <v>0.5</v>
      </c>
      <c r="O3553" s="18">
        <f>LFAT!J80</f>
        <v>0.5</v>
      </c>
      <c r="P3553" s="18">
        <f t="shared" si="165"/>
        <v>0.168125</v>
      </c>
      <c r="Q3553" s="18">
        <f t="shared" si="166"/>
        <v>1.1237921729636258</v>
      </c>
      <c r="R3553" s="18">
        <f t="shared" si="167"/>
        <v>0.32754990825098151</v>
      </c>
    </row>
    <row r="3554" spans="1:18" ht="18" customHeight="1" x14ac:dyDescent="0.2">
      <c r="A3554" s="16" t="str">
        <f>'Limiting Factor Scores'!A329</f>
        <v>UGR20</v>
      </c>
      <c r="B3554" s="16" t="str">
        <f>'Limiting Factor Scores'!B329</f>
        <v>Upper Grande Ronde</v>
      </c>
      <c r="C3554" s="16" t="str">
        <f>'Limiting Factor Scores'!C329</f>
        <v>Summer Water Temperature</v>
      </c>
      <c r="D3554" s="18">
        <f>'Limiting Factor Scores'!D329</f>
        <v>0.86970000000000003</v>
      </c>
      <c r="E3554" s="19">
        <f>'Limiting Factor Scores'!E329</f>
        <v>2.4700000000000002</v>
      </c>
      <c r="F3554" s="18">
        <f>'Limiting Factor Scores'!F329</f>
        <v>0.43075000000000002</v>
      </c>
      <c r="G3554" s="18">
        <f>'Limiting Factor Scores'!G329</f>
        <v>2.493920659232197</v>
      </c>
      <c r="H3554" s="18">
        <f>'Limiting Factor Scores'!H329</f>
        <v>0.78044731703304915</v>
      </c>
      <c r="I3554" s="17">
        <f>LFAT!A86</f>
        <v>6</v>
      </c>
      <c r="J3554" s="16" t="str">
        <f>LFAT!B86</f>
        <v>Instream Flow Restoration</v>
      </c>
      <c r="K3554" s="16" t="str">
        <f>LFAT!D86</f>
        <v>D</v>
      </c>
      <c r="L3554" s="19">
        <f>LFAT!F86</f>
        <v>1</v>
      </c>
      <c r="M3554" s="16" t="str">
        <f>LFAT!G86</f>
        <v>C</v>
      </c>
      <c r="N3554" s="19">
        <f>LFAT!I86</f>
        <v>1</v>
      </c>
      <c r="O3554" s="18">
        <f>LFAT!J86</f>
        <v>1</v>
      </c>
      <c r="P3554" s="18">
        <f t="shared" si="165"/>
        <v>0.43075000000000002</v>
      </c>
      <c r="Q3554" s="18">
        <f t="shared" si="166"/>
        <v>2.493920659232197</v>
      </c>
      <c r="R3554" s="18">
        <f t="shared" si="167"/>
        <v>0.78044731703304915</v>
      </c>
    </row>
    <row r="3555" spans="1:18" ht="18" customHeight="1" x14ac:dyDescent="0.2">
      <c r="A3555" s="16" t="str">
        <f>'Limiting Factor Scores'!A330</f>
        <v>UGR20</v>
      </c>
      <c r="B3555" s="16" t="str">
        <f>'Limiting Factor Scores'!B330</f>
        <v>Upper Grande Ronde</v>
      </c>
      <c r="C3555" s="16" t="str">
        <f>'Limiting Factor Scores'!C330</f>
        <v>Water Quality</v>
      </c>
      <c r="D3555" s="18">
        <f>'Limiting Factor Scores'!D330</f>
        <v>0.86970000000000003</v>
      </c>
      <c r="E3555" s="19">
        <f>'Limiting Factor Scores'!E330</f>
        <v>1.71</v>
      </c>
      <c r="F3555" s="18">
        <f>'Limiting Factor Scores'!F330</f>
        <v>0.25974999999999998</v>
      </c>
      <c r="G3555" s="18">
        <f>'Limiting Factor Scores'!G330</f>
        <v>1.3150873476764215</v>
      </c>
      <c r="H3555" s="18">
        <f>'Limiting Factor Scores'!H330</f>
        <v>0.36504565725864935</v>
      </c>
      <c r="I3555" s="17">
        <f>LFAT!A88</f>
        <v>6</v>
      </c>
      <c r="J3555" s="16" t="str">
        <f>LFAT!B88</f>
        <v>Instream Flow Restoration</v>
      </c>
      <c r="K3555" s="16" t="str">
        <f>LFAT!D88</f>
        <v>D</v>
      </c>
      <c r="L3555" s="19">
        <f>LFAT!F88</f>
        <v>1</v>
      </c>
      <c r="M3555" s="16" t="str">
        <f>LFAT!G88</f>
        <v>CD</v>
      </c>
      <c r="N3555" s="19">
        <f>LFAT!I88</f>
        <v>0.5</v>
      </c>
      <c r="O3555" s="18">
        <f>LFAT!J88</f>
        <v>0.5</v>
      </c>
      <c r="P3555" s="18">
        <f t="shared" si="165"/>
        <v>0.12987499999999999</v>
      </c>
      <c r="Q3555" s="18">
        <f t="shared" si="166"/>
        <v>0.65754367383821077</v>
      </c>
      <c r="R3555" s="18">
        <f t="shared" si="167"/>
        <v>0.18252282862932467</v>
      </c>
    </row>
    <row r="3556" spans="1:18" ht="18" customHeight="1" x14ac:dyDescent="0.2">
      <c r="A3556" s="16" t="str">
        <f>'Limiting Factor Scores'!A331</f>
        <v>UGR20</v>
      </c>
      <c r="B3556" s="16" t="str">
        <f>'Limiting Factor Scores'!B331</f>
        <v>Upper Grande Ronde</v>
      </c>
      <c r="C3556" s="16" t="str">
        <f>'Limiting Factor Scores'!C331</f>
        <v>Winter Water Temperature</v>
      </c>
      <c r="D3556" s="18">
        <f>'Limiting Factor Scores'!D331</f>
        <v>0.86970000000000003</v>
      </c>
      <c r="E3556" s="19">
        <f>'Limiting Factor Scores'!E331</f>
        <v>1.59</v>
      </c>
      <c r="F3556" s="18">
        <f>'Limiting Factor Scores'!F331</f>
        <v>0.23275000000000001</v>
      </c>
      <c r="G3556" s="18">
        <f>'Limiting Factor Scores'!G331</f>
        <v>0.97018296377891766</v>
      </c>
      <c r="H3556" s="18">
        <f>'Limiting Factor Scores'!H331</f>
        <v>0.26424834348267678</v>
      </c>
      <c r="I3556" s="17">
        <f>LFAT!A87</f>
        <v>6</v>
      </c>
      <c r="J3556" s="16" t="str">
        <f>LFAT!B87</f>
        <v>Instream Flow Restoration</v>
      </c>
      <c r="K3556" s="16" t="str">
        <f>LFAT!D87</f>
        <v>N</v>
      </c>
      <c r="L3556" s="19">
        <f>LFAT!F87</f>
        <v>0.1</v>
      </c>
      <c r="M3556" s="16" t="str">
        <f>LFAT!G87</f>
        <v>R</v>
      </c>
      <c r="N3556" s="19">
        <f>LFAT!I87</f>
        <v>0.1</v>
      </c>
      <c r="O3556" s="18">
        <f>LFAT!J87</f>
        <v>0.01</v>
      </c>
      <c r="P3556" s="18">
        <f t="shared" si="165"/>
        <v>2.3275000000000001E-3</v>
      </c>
      <c r="Q3556" s="18">
        <f t="shared" si="166"/>
        <v>9.701829637789176E-3</v>
      </c>
      <c r="R3556" s="18">
        <f t="shared" si="167"/>
        <v>2.6424834348267681E-3</v>
      </c>
    </row>
    <row r="3557" spans="1:18" ht="18" customHeight="1" x14ac:dyDescent="0.2">
      <c r="A3557" s="16" t="str">
        <f>'Limiting Factor Scores'!A317</f>
        <v>UGR20</v>
      </c>
      <c r="B3557" s="16" t="str">
        <f>'Limiting Factor Scores'!B317</f>
        <v>Upper Grande Ronde</v>
      </c>
      <c r="C3557" s="16" t="str">
        <f>'Limiting Factor Scores'!C317</f>
        <v>Altered Flow Timing</v>
      </c>
      <c r="D3557" s="18">
        <f>'Limiting Factor Scores'!D317</f>
        <v>0.86970000000000003</v>
      </c>
      <c r="E3557" s="19">
        <f>'Limiting Factor Scores'!E317</f>
        <v>1.82</v>
      </c>
      <c r="F3557" s="18">
        <f>'Limiting Factor Scores'!F317</f>
        <v>0.28449999999999998</v>
      </c>
      <c r="G3557" s="18">
        <f>'Limiting Factor Scores'!G317</f>
        <v>1.2972383078924898</v>
      </c>
      <c r="H3557" s="18">
        <f>'Limiting Factor Scores'!H317</f>
        <v>0.36101753296040678</v>
      </c>
      <c r="I3557" s="17">
        <f>LFAT!A98</f>
        <v>7</v>
      </c>
      <c r="J3557" s="16" t="str">
        <f>LFAT!B98</f>
        <v>Thermal Refuge Enhancement (reconnect, expand)</v>
      </c>
      <c r="K3557" s="16" t="str">
        <f>LFAT!D98</f>
        <v>N</v>
      </c>
      <c r="L3557" s="19">
        <f>LFAT!F98</f>
        <v>0.1</v>
      </c>
      <c r="M3557" s="16" t="str">
        <f>LFAT!G98</f>
        <v>R</v>
      </c>
      <c r="N3557" s="19">
        <f>LFAT!I98</f>
        <v>0.1</v>
      </c>
      <c r="O3557" s="18">
        <f>LFAT!J98</f>
        <v>0.01</v>
      </c>
      <c r="P3557" s="18">
        <f t="shared" si="165"/>
        <v>2.8449999999999999E-3</v>
      </c>
      <c r="Q3557" s="18">
        <f t="shared" si="166"/>
        <v>1.2972383078924898E-2</v>
      </c>
      <c r="R3557" s="18">
        <f t="shared" si="167"/>
        <v>3.6101753296040678E-3</v>
      </c>
    </row>
    <row r="3558" spans="1:18" ht="18" customHeight="1" x14ac:dyDescent="0.2">
      <c r="A3558" s="16" t="str">
        <f>'Limiting Factor Scores'!A318</f>
        <v>UGR20</v>
      </c>
      <c r="B3558" s="16" t="str">
        <f>'Limiting Factor Scores'!B318</f>
        <v>Upper Grande Ronde</v>
      </c>
      <c r="C3558" s="16" t="str">
        <f>'Limiting Factor Scores'!C318</f>
        <v>Altered Primary Productivity</v>
      </c>
      <c r="D3558" s="18">
        <f>'Limiting Factor Scores'!D318</f>
        <v>0.86970000000000003</v>
      </c>
      <c r="E3558" s="19">
        <f>'Limiting Factor Scores'!E318</f>
        <v>2.88</v>
      </c>
      <c r="F3558" s="18">
        <f>'Limiting Factor Scores'!F318</f>
        <v>0.52300000000000002</v>
      </c>
      <c r="G3558" s="18">
        <f>'Limiting Factor Scores'!G318</f>
        <v>1.6537159132465336</v>
      </c>
      <c r="H3558" s="18">
        <f>'Limiting Factor Scores'!H318</f>
        <v>0.473599545514863</v>
      </c>
      <c r="I3558" s="17">
        <f>LFAT!A105</f>
        <v>7</v>
      </c>
      <c r="J3558" s="16" t="str">
        <f>LFAT!B105</f>
        <v>Thermal Refuge Enhancement (reconnect, expand)</v>
      </c>
      <c r="K3558" s="16" t="str">
        <f>LFAT!D105</f>
        <v>N</v>
      </c>
      <c r="L3558" s="19">
        <f>LFAT!F105</f>
        <v>0.1</v>
      </c>
      <c r="M3558" s="16" t="str">
        <f>LFAT!G105</f>
        <v>R</v>
      </c>
      <c r="N3558" s="19">
        <f>LFAT!I105</f>
        <v>0.1</v>
      </c>
      <c r="O3558" s="18">
        <f>LFAT!J105</f>
        <v>0.01</v>
      </c>
      <c r="P3558" s="18">
        <f t="shared" si="165"/>
        <v>5.2300000000000003E-3</v>
      </c>
      <c r="Q3558" s="18">
        <f t="shared" si="166"/>
        <v>1.6537159132465337E-2</v>
      </c>
      <c r="R3558" s="18">
        <f t="shared" si="167"/>
        <v>4.7359954551486304E-3</v>
      </c>
    </row>
    <row r="3559" spans="1:18" ht="18" customHeight="1" x14ac:dyDescent="0.2">
      <c r="A3559" s="16" t="str">
        <f>'Limiting Factor Scores'!A319</f>
        <v>UGR20</v>
      </c>
      <c r="B3559" s="16" t="str">
        <f>'Limiting Factor Scores'!B319</f>
        <v>Upper Grande Ronde</v>
      </c>
      <c r="C3559" s="16" t="str">
        <f>'Limiting Factor Scores'!C319</f>
        <v>Anthropogenic Barriers</v>
      </c>
      <c r="D3559" s="18">
        <f>'Limiting Factor Scores'!D319</f>
        <v>0.86970000000000003</v>
      </c>
      <c r="E3559" s="19">
        <f>'Limiting Factor Scores'!E319</f>
        <v>2.29</v>
      </c>
      <c r="F3559" s="18">
        <f>'Limiting Factor Scores'!F319</f>
        <v>0.39024999999999999</v>
      </c>
      <c r="G3559" s="18">
        <f>'Limiting Factor Scores'!G319</f>
        <v>1.8012465408621139</v>
      </c>
      <c r="H3559" s="18">
        <f>'Limiting Factor Scores'!H319</f>
        <v>0.57048362848126954</v>
      </c>
      <c r="I3559" s="17">
        <f>LFAT!A92</f>
        <v>7</v>
      </c>
      <c r="J3559" s="16" t="str">
        <f>LFAT!B92</f>
        <v>Thermal Refuge Enhancement (reconnect, expand)</v>
      </c>
      <c r="K3559" s="16" t="str">
        <f>LFAT!D92</f>
        <v>N</v>
      </c>
      <c r="L3559" s="19">
        <f>LFAT!F92</f>
        <v>0.1</v>
      </c>
      <c r="M3559" s="16" t="str">
        <f>LFAT!G92</f>
        <v>R</v>
      </c>
      <c r="N3559" s="19">
        <f>LFAT!I92</f>
        <v>0.1</v>
      </c>
      <c r="O3559" s="18">
        <f>LFAT!J92</f>
        <v>0.01</v>
      </c>
      <c r="P3559" s="18">
        <f t="shared" si="165"/>
        <v>3.9025000000000002E-3</v>
      </c>
      <c r="Q3559" s="18">
        <f t="shared" si="166"/>
        <v>1.8012465408621139E-2</v>
      </c>
      <c r="R3559" s="18">
        <f t="shared" si="167"/>
        <v>5.7048362848126956E-3</v>
      </c>
    </row>
    <row r="3560" spans="1:18" ht="18" customHeight="1" x14ac:dyDescent="0.2">
      <c r="A3560" s="16" t="str">
        <f>'Limiting Factor Scores'!A320</f>
        <v>UGR20</v>
      </c>
      <c r="B3560" s="16" t="str">
        <f>'Limiting Factor Scores'!B320</f>
        <v>Upper Grande Ronde</v>
      </c>
      <c r="C3560" s="16" t="str">
        <f>'Limiting Factor Scores'!C320</f>
        <v>Channel and Habitat Structure</v>
      </c>
      <c r="D3560" s="18">
        <f>'Limiting Factor Scores'!D320</f>
        <v>0.86970000000000003</v>
      </c>
      <c r="E3560" s="19">
        <f>'Limiting Factor Scores'!E320</f>
        <v>2.0499999999999998</v>
      </c>
      <c r="F3560" s="18">
        <f>'Limiting Factor Scores'!F320</f>
        <v>0.33624999999999999</v>
      </c>
      <c r="G3560" s="18">
        <f>'Limiting Factor Scores'!G320</f>
        <v>2.5483763031954387</v>
      </c>
      <c r="H3560" s="18">
        <f>'Limiting Factor Scores'!H320</f>
        <v>0.77146870491909925</v>
      </c>
      <c r="I3560" s="17">
        <f>LFAT!A96</f>
        <v>7</v>
      </c>
      <c r="J3560" s="16" t="str">
        <f>LFAT!B96</f>
        <v>Thermal Refuge Enhancement (reconnect, expand)</v>
      </c>
      <c r="K3560" s="16" t="str">
        <f>LFAT!D96</f>
        <v>N</v>
      </c>
      <c r="L3560" s="19">
        <f>LFAT!F96</f>
        <v>0.1</v>
      </c>
      <c r="M3560" s="16" t="str">
        <f>LFAT!G96</f>
        <v>R</v>
      </c>
      <c r="N3560" s="19">
        <f>LFAT!I96</f>
        <v>0.1</v>
      </c>
      <c r="O3560" s="18">
        <f>LFAT!J96</f>
        <v>0.01</v>
      </c>
      <c r="P3560" s="18">
        <f t="shared" si="165"/>
        <v>3.3625E-3</v>
      </c>
      <c r="Q3560" s="18">
        <f t="shared" si="166"/>
        <v>2.5483763031954387E-2</v>
      </c>
      <c r="R3560" s="18">
        <f t="shared" si="167"/>
        <v>7.7146870491909929E-3</v>
      </c>
    </row>
    <row r="3561" spans="1:18" ht="18" customHeight="1" x14ac:dyDescent="0.2">
      <c r="A3561" s="16" t="str">
        <f>'Limiting Factor Scores'!A321</f>
        <v>UGR20</v>
      </c>
      <c r="B3561" s="16" t="str">
        <f>'Limiting Factor Scores'!B321</f>
        <v>Upper Grande Ronde</v>
      </c>
      <c r="C3561" s="16" t="str">
        <f>'Limiting Factor Scores'!C321</f>
        <v>Decreased Sediment Quantity</v>
      </c>
      <c r="D3561" s="18">
        <f>'Limiting Factor Scores'!D321</f>
        <v>0.86970000000000003</v>
      </c>
      <c r="E3561" s="19">
        <f>'Limiting Factor Scores'!E321</f>
        <v>3.81</v>
      </c>
      <c r="F3561" s="18">
        <f>'Limiting Factor Scores'!F321</f>
        <v>0.73224999999999996</v>
      </c>
      <c r="G3561" s="18">
        <f>'Limiting Factor Scores'!G321</f>
        <v>3.2979101654515013</v>
      </c>
      <c r="H3561" s="18">
        <f>'Limiting Factor Scores'!H321</f>
        <v>0.9824133220647695</v>
      </c>
      <c r="I3561" s="17">
        <f>LFAT!A99</f>
        <v>7</v>
      </c>
      <c r="J3561" s="16" t="str">
        <f>LFAT!B99</f>
        <v>Thermal Refuge Enhancement (reconnect, expand)</v>
      </c>
      <c r="K3561" s="16" t="str">
        <f>LFAT!D99</f>
        <v>N</v>
      </c>
      <c r="L3561" s="19">
        <f>LFAT!F99</f>
        <v>0.1</v>
      </c>
      <c r="M3561" s="16" t="str">
        <f>LFAT!G99</f>
        <v>R</v>
      </c>
      <c r="N3561" s="19">
        <f>LFAT!I99</f>
        <v>0.1</v>
      </c>
      <c r="O3561" s="18">
        <f>LFAT!J99</f>
        <v>0.01</v>
      </c>
      <c r="P3561" s="18">
        <f t="shared" si="165"/>
        <v>7.3225E-3</v>
      </c>
      <c r="Q3561" s="18">
        <f t="shared" si="166"/>
        <v>3.2979101654515015E-2</v>
      </c>
      <c r="R3561" s="18">
        <f t="shared" si="167"/>
        <v>9.8241332206476951E-3</v>
      </c>
    </row>
    <row r="3562" spans="1:18" ht="18" customHeight="1" x14ac:dyDescent="0.2">
      <c r="A3562" s="16" t="str">
        <f>'Limiting Factor Scores'!A322</f>
        <v>UGR20</v>
      </c>
      <c r="B3562" s="16" t="str">
        <f>'Limiting Factor Scores'!B322</f>
        <v>Upper Grande Ronde</v>
      </c>
      <c r="C3562" s="16" t="str">
        <f>'Limiting Factor Scores'!C322</f>
        <v>Decreased Water Quantity</v>
      </c>
      <c r="D3562" s="18">
        <f>'Limiting Factor Scores'!D322</f>
        <v>0.86970000000000003</v>
      </c>
      <c r="E3562" s="19">
        <f>'Limiting Factor Scores'!E322</f>
        <v>1.26</v>
      </c>
      <c r="F3562" s="18">
        <f>'Limiting Factor Scores'!F322</f>
        <v>0.1585</v>
      </c>
      <c r="G3562" s="18">
        <f>'Limiting Factor Scores'!G322</f>
        <v>1.0328712505146829</v>
      </c>
      <c r="H3562" s="18">
        <f>'Limiting Factor Scores'!H322</f>
        <v>0.2985184992667213</v>
      </c>
      <c r="I3562" s="17">
        <f>LFAT!A97</f>
        <v>7</v>
      </c>
      <c r="J3562" s="16" t="str">
        <f>LFAT!B97</f>
        <v>Thermal Refuge Enhancement (reconnect, expand)</v>
      </c>
      <c r="K3562" s="16" t="str">
        <f>LFAT!D97</f>
        <v>I</v>
      </c>
      <c r="L3562" s="19">
        <f>LFAT!F97</f>
        <v>0.5</v>
      </c>
      <c r="M3562" s="16" t="str">
        <f>LFAT!G97</f>
        <v>R</v>
      </c>
      <c r="N3562" s="19">
        <f>LFAT!I97</f>
        <v>0.1</v>
      </c>
      <c r="O3562" s="18">
        <f>LFAT!J97</f>
        <v>0.05</v>
      </c>
      <c r="P3562" s="18">
        <f t="shared" si="165"/>
        <v>7.9249999999999998E-3</v>
      </c>
      <c r="Q3562" s="18">
        <f t="shared" si="166"/>
        <v>5.1643562525734148E-2</v>
      </c>
      <c r="R3562" s="18">
        <f t="shared" si="167"/>
        <v>1.4925924963336066E-2</v>
      </c>
    </row>
    <row r="3563" spans="1:18" ht="18" customHeight="1" x14ac:dyDescent="0.2">
      <c r="A3563" s="16" t="str">
        <f>'Limiting Factor Scores'!A323</f>
        <v>UGR20</v>
      </c>
      <c r="B3563" s="16" t="str">
        <f>'Limiting Factor Scores'!B323</f>
        <v>Upper Grande Ronde</v>
      </c>
      <c r="C3563" s="16" t="str">
        <f>'Limiting Factor Scores'!C323</f>
        <v>Floodplain Condition</v>
      </c>
      <c r="D3563" s="18">
        <f>'Limiting Factor Scores'!D323</f>
        <v>0.86970000000000003</v>
      </c>
      <c r="E3563" s="19">
        <f>'Limiting Factor Scores'!E323</f>
        <v>2.0499999999999998</v>
      </c>
      <c r="F3563" s="18">
        <f>'Limiting Factor Scores'!F323</f>
        <v>0.33624999999999999</v>
      </c>
      <c r="G3563" s="18">
        <f>'Limiting Factor Scores'!G323</f>
        <v>1.7775969135181873</v>
      </c>
      <c r="H3563" s="18">
        <f>'Limiting Factor Scores'!H323</f>
        <v>0.50470383811351627</v>
      </c>
      <c r="I3563" s="17">
        <f>LFAT!A94</f>
        <v>7</v>
      </c>
      <c r="J3563" s="16" t="str">
        <f>LFAT!B94</f>
        <v>Thermal Refuge Enhancement (reconnect, expand)</v>
      </c>
      <c r="K3563" s="16" t="str">
        <f>LFAT!D94</f>
        <v>N</v>
      </c>
      <c r="L3563" s="19">
        <f>LFAT!F94</f>
        <v>0.1</v>
      </c>
      <c r="M3563" s="16" t="str">
        <f>LFAT!G94</f>
        <v>CD</v>
      </c>
      <c r="N3563" s="19">
        <f>LFAT!I94</f>
        <v>0.5</v>
      </c>
      <c r="O3563" s="18">
        <f>LFAT!J94</f>
        <v>0.05</v>
      </c>
      <c r="P3563" s="18">
        <f t="shared" si="165"/>
        <v>1.6812500000000001E-2</v>
      </c>
      <c r="Q3563" s="18">
        <f t="shared" si="166"/>
        <v>8.8879845675909369E-2</v>
      </c>
      <c r="R3563" s="18">
        <f t="shared" si="167"/>
        <v>2.5235191905675816E-2</v>
      </c>
    </row>
    <row r="3564" spans="1:18" ht="18" customHeight="1" x14ac:dyDescent="0.2">
      <c r="A3564" s="16" t="str">
        <f>'Limiting Factor Scores'!A324</f>
        <v>UGR20</v>
      </c>
      <c r="B3564" s="16" t="str">
        <f>'Limiting Factor Scores'!B324</f>
        <v>Upper Grande Ronde</v>
      </c>
      <c r="C3564" s="16" t="str">
        <f>'Limiting Factor Scores'!C324</f>
        <v>Increased Sediment Quantity</v>
      </c>
      <c r="D3564" s="18">
        <f>'Limiting Factor Scores'!D324</f>
        <v>0.86970000000000003</v>
      </c>
      <c r="E3564" s="19">
        <f>'Limiting Factor Scores'!E324</f>
        <v>1.58</v>
      </c>
      <c r="F3564" s="18">
        <f>'Limiting Factor Scores'!F324</f>
        <v>0.23050000000000001</v>
      </c>
      <c r="G3564" s="18">
        <f>'Limiting Factor Scores'!G324</f>
        <v>0.72883655449966744</v>
      </c>
      <c r="H3564" s="18">
        <f>'Limiting Factor Scores'!H324</f>
        <v>0.23978579456196145</v>
      </c>
      <c r="I3564" s="17">
        <f>LFAT!A100</f>
        <v>7</v>
      </c>
      <c r="J3564" s="16" t="str">
        <f>LFAT!B100</f>
        <v>Thermal Refuge Enhancement (reconnect, expand)</v>
      </c>
      <c r="K3564" s="16" t="str">
        <f>LFAT!D100</f>
        <v>N</v>
      </c>
      <c r="L3564" s="19">
        <f>LFAT!F100</f>
        <v>0.1</v>
      </c>
      <c r="M3564" s="16" t="str">
        <f>LFAT!G100</f>
        <v>R</v>
      </c>
      <c r="N3564" s="19">
        <f>LFAT!I100</f>
        <v>0.1</v>
      </c>
      <c r="O3564" s="18">
        <f>LFAT!J100</f>
        <v>0.01</v>
      </c>
      <c r="P3564" s="18">
        <f t="shared" si="165"/>
        <v>2.3050000000000002E-3</v>
      </c>
      <c r="Q3564" s="18">
        <f t="shared" si="166"/>
        <v>7.2883655449966743E-3</v>
      </c>
      <c r="R3564" s="18">
        <f t="shared" si="167"/>
        <v>2.3978579456196145E-3</v>
      </c>
    </row>
    <row r="3565" spans="1:18" ht="18" customHeight="1" x14ac:dyDescent="0.2">
      <c r="A3565" s="16" t="str">
        <f>'Limiting Factor Scores'!A325</f>
        <v>UGR20</v>
      </c>
      <c r="B3565" s="16" t="str">
        <f>'Limiting Factor Scores'!B325</f>
        <v>Upper Grande Ronde</v>
      </c>
      <c r="C3565" s="16" t="str">
        <f>'Limiting Factor Scores'!C325</f>
        <v>Non-Native Species Interactions and Competition</v>
      </c>
      <c r="D3565" s="18">
        <f>'Limiting Factor Scores'!D325</f>
        <v>0.86970000000000003</v>
      </c>
      <c r="E3565" s="19">
        <f>'Limiting Factor Scores'!E325</f>
        <v>4.6399999999999997</v>
      </c>
      <c r="F3565" s="18">
        <f>'Limiting Factor Scores'!F325</f>
        <v>0.91900000000000004</v>
      </c>
      <c r="G3565" s="18">
        <f>'Limiting Factor Scores'!G325</f>
        <v>3.214144077514606</v>
      </c>
      <c r="H3565" s="18">
        <f>'Limiting Factor Scores'!H325</f>
        <v>1.1337993140777751</v>
      </c>
      <c r="I3565" s="17">
        <f>LFAT!A106</f>
        <v>7</v>
      </c>
      <c r="J3565" s="16" t="str">
        <f>LFAT!B106</f>
        <v>Thermal Refuge Enhancement (reconnect, expand)</v>
      </c>
      <c r="K3565" s="16" t="str">
        <f>LFAT!D106</f>
        <v>N</v>
      </c>
      <c r="L3565" s="19">
        <f>LFAT!F106</f>
        <v>0.1</v>
      </c>
      <c r="M3565" s="16" t="str">
        <f>LFAT!G106</f>
        <v>R</v>
      </c>
      <c r="N3565" s="19">
        <f>LFAT!I106</f>
        <v>0.1</v>
      </c>
      <c r="O3565" s="18">
        <f>LFAT!J106</f>
        <v>0.01</v>
      </c>
      <c r="P3565" s="18">
        <f t="shared" si="165"/>
        <v>9.1900000000000003E-3</v>
      </c>
      <c r="Q3565" s="18">
        <f t="shared" si="166"/>
        <v>3.2141440775146059E-2</v>
      </c>
      <c r="R3565" s="18">
        <f t="shared" si="167"/>
        <v>1.1337993140777752E-2</v>
      </c>
    </row>
    <row r="3566" spans="1:18" ht="18" customHeight="1" x14ac:dyDescent="0.2">
      <c r="A3566" s="16" t="str">
        <f>'Limiting Factor Scores'!A326</f>
        <v>UGR20</v>
      </c>
      <c r="B3566" s="16" t="str">
        <f>'Limiting Factor Scores'!B326</f>
        <v>Upper Grande Ronde</v>
      </c>
      <c r="C3566" s="16" t="str">
        <f>'Limiting Factor Scores'!C326</f>
        <v>Predation</v>
      </c>
      <c r="D3566" s="18">
        <f>'Limiting Factor Scores'!D326</f>
        <v>0.86970000000000003</v>
      </c>
      <c r="E3566" s="19">
        <f>'Limiting Factor Scores'!E326</f>
        <v>2.88</v>
      </c>
      <c r="F3566" s="18">
        <f>'Limiting Factor Scores'!F326</f>
        <v>0.52300000000000002</v>
      </c>
      <c r="G3566" s="18">
        <f>'Limiting Factor Scores'!G326</f>
        <v>2.4432109378576263</v>
      </c>
      <c r="H3566" s="18">
        <f>'Limiting Factor Scores'!H326</f>
        <v>0.746998748403365</v>
      </c>
      <c r="I3566" s="17">
        <f>LFAT!A104</f>
        <v>7</v>
      </c>
      <c r="J3566" s="16" t="str">
        <f>LFAT!B104</f>
        <v>Thermal Refuge Enhancement (reconnect, expand)</v>
      </c>
      <c r="K3566" s="16" t="str">
        <f>LFAT!D104</f>
        <v>I</v>
      </c>
      <c r="L3566" s="19">
        <f>LFAT!F104</f>
        <v>0.5</v>
      </c>
      <c r="M3566" s="16" t="str">
        <f>LFAT!G104</f>
        <v>R</v>
      </c>
      <c r="N3566" s="19">
        <f>LFAT!I104</f>
        <v>0.1</v>
      </c>
      <c r="O3566" s="18">
        <f>LFAT!J104</f>
        <v>0.05</v>
      </c>
      <c r="P3566" s="18">
        <f t="shared" si="165"/>
        <v>2.6150000000000003E-2</v>
      </c>
      <c r="Q3566" s="18">
        <f t="shared" si="166"/>
        <v>0.12216054689288132</v>
      </c>
      <c r="R3566" s="18">
        <f t="shared" si="167"/>
        <v>3.7349937420168254E-2</v>
      </c>
    </row>
    <row r="3567" spans="1:18" ht="18" customHeight="1" x14ac:dyDescent="0.2">
      <c r="A3567" s="16" t="str">
        <f>'Limiting Factor Scores'!A327</f>
        <v>UGR20</v>
      </c>
      <c r="B3567" s="16" t="str">
        <f>'Limiting Factor Scores'!B327</f>
        <v>Upper Grande Ronde</v>
      </c>
      <c r="C3567" s="16" t="str">
        <f>'Limiting Factor Scores'!C327</f>
        <v>Riparian Condition</v>
      </c>
      <c r="D3567" s="18">
        <f>'Limiting Factor Scores'!D327</f>
        <v>0.86970000000000003</v>
      </c>
      <c r="E3567" s="19">
        <f>'Limiting Factor Scores'!E327</f>
        <v>1.64</v>
      </c>
      <c r="F3567" s="18">
        <f>'Limiting Factor Scores'!F327</f>
        <v>0.24399999999999999</v>
      </c>
      <c r="G3567" s="18">
        <f>'Limiting Factor Scores'!G327</f>
        <v>1.3171979230390345</v>
      </c>
      <c r="H3567" s="18">
        <f>'Limiting Factor Scores'!H327</f>
        <v>0.42530790012300201</v>
      </c>
      <c r="I3567" s="17">
        <f>LFAT!A93</f>
        <v>7</v>
      </c>
      <c r="J3567" s="16" t="str">
        <f>LFAT!B93</f>
        <v>Thermal Refuge Enhancement (reconnect, expand)</v>
      </c>
      <c r="K3567" s="16" t="str">
        <f>LFAT!D93</f>
        <v>N</v>
      </c>
      <c r="L3567" s="19">
        <f>LFAT!F93</f>
        <v>0.1</v>
      </c>
      <c r="M3567" s="16" t="str">
        <f>LFAT!G93</f>
        <v>R</v>
      </c>
      <c r="N3567" s="19">
        <f>LFAT!I93</f>
        <v>0.1</v>
      </c>
      <c r="O3567" s="18">
        <f>LFAT!J93</f>
        <v>0.01</v>
      </c>
      <c r="P3567" s="18">
        <f t="shared" si="165"/>
        <v>2.4399999999999999E-3</v>
      </c>
      <c r="Q3567" s="18">
        <f t="shared" si="166"/>
        <v>1.3171979230390346E-2</v>
      </c>
      <c r="R3567" s="18">
        <f t="shared" si="167"/>
        <v>4.2530790012300203E-3</v>
      </c>
    </row>
    <row r="3568" spans="1:18" ht="18" customHeight="1" x14ac:dyDescent="0.2">
      <c r="A3568" s="16" t="str">
        <f>'Limiting Factor Scores'!A328</f>
        <v>UGR20</v>
      </c>
      <c r="B3568" s="16" t="str">
        <f>'Limiting Factor Scores'!B328</f>
        <v>Upper Grande Ronde</v>
      </c>
      <c r="C3568" s="16" t="str">
        <f>'Limiting Factor Scores'!C328</f>
        <v>Side Channel and Wetland Habitat</v>
      </c>
      <c r="D3568" s="18">
        <f>'Limiting Factor Scores'!D328</f>
        <v>0.86970000000000003</v>
      </c>
      <c r="E3568" s="19">
        <f>'Limiting Factor Scores'!E328</f>
        <v>2.0499999999999998</v>
      </c>
      <c r="F3568" s="18">
        <f>'Limiting Factor Scores'!F328</f>
        <v>0.33624999999999999</v>
      </c>
      <c r="G3568" s="18">
        <f>'Limiting Factor Scores'!G328</f>
        <v>2.2475843459272515</v>
      </c>
      <c r="H3568" s="18">
        <f>'Limiting Factor Scores'!H328</f>
        <v>0.65509981650196303</v>
      </c>
      <c r="I3568" s="17">
        <f>LFAT!A95</f>
        <v>7</v>
      </c>
      <c r="J3568" s="16" t="str">
        <f>LFAT!B95</f>
        <v>Thermal Refuge Enhancement (reconnect, expand)</v>
      </c>
      <c r="K3568" s="16" t="str">
        <f>LFAT!D95</f>
        <v>I</v>
      </c>
      <c r="L3568" s="19">
        <f>LFAT!F95</f>
        <v>0.5</v>
      </c>
      <c r="M3568" s="16" t="str">
        <f>LFAT!G95</f>
        <v>CD</v>
      </c>
      <c r="N3568" s="19">
        <f>LFAT!I95</f>
        <v>0.5</v>
      </c>
      <c r="O3568" s="18">
        <f>LFAT!J95</f>
        <v>0.25</v>
      </c>
      <c r="P3568" s="18">
        <f t="shared" si="165"/>
        <v>8.4062499999999998E-2</v>
      </c>
      <c r="Q3568" s="18">
        <f t="shared" si="166"/>
        <v>0.56189608648181288</v>
      </c>
      <c r="R3568" s="18">
        <f t="shared" si="167"/>
        <v>0.16377495412549076</v>
      </c>
    </row>
    <row r="3569" spans="1:18" ht="18" customHeight="1" x14ac:dyDescent="0.2">
      <c r="A3569" s="16" t="str">
        <f>'Limiting Factor Scores'!A329</f>
        <v>UGR20</v>
      </c>
      <c r="B3569" s="16" t="str">
        <f>'Limiting Factor Scores'!B329</f>
        <v>Upper Grande Ronde</v>
      </c>
      <c r="C3569" s="16" t="str">
        <f>'Limiting Factor Scores'!C329</f>
        <v>Summer Water Temperature</v>
      </c>
      <c r="D3569" s="18">
        <f>'Limiting Factor Scores'!D329</f>
        <v>0.86970000000000003</v>
      </c>
      <c r="E3569" s="19">
        <f>'Limiting Factor Scores'!E329</f>
        <v>2.4700000000000002</v>
      </c>
      <c r="F3569" s="18">
        <f>'Limiting Factor Scores'!F329</f>
        <v>0.43075000000000002</v>
      </c>
      <c r="G3569" s="18">
        <f>'Limiting Factor Scores'!G329</f>
        <v>2.493920659232197</v>
      </c>
      <c r="H3569" s="18">
        <f>'Limiting Factor Scores'!H329</f>
        <v>0.78044731703304915</v>
      </c>
      <c r="I3569" s="17">
        <f>LFAT!A101</f>
        <v>7</v>
      </c>
      <c r="J3569" s="16" t="str">
        <f>LFAT!B101</f>
        <v>Thermal Refuge Enhancement (reconnect, expand)</v>
      </c>
      <c r="K3569" s="16" t="str">
        <f>LFAT!D101</f>
        <v>D</v>
      </c>
      <c r="L3569" s="19">
        <f>LFAT!F101</f>
        <v>1</v>
      </c>
      <c r="M3569" s="16" t="str">
        <f>LFAT!G101</f>
        <v>C</v>
      </c>
      <c r="N3569" s="19">
        <f>LFAT!I101</f>
        <v>1</v>
      </c>
      <c r="O3569" s="18">
        <f>LFAT!J101</f>
        <v>1</v>
      </c>
      <c r="P3569" s="18">
        <f t="shared" si="165"/>
        <v>0.43075000000000002</v>
      </c>
      <c r="Q3569" s="18">
        <f t="shared" si="166"/>
        <v>2.493920659232197</v>
      </c>
      <c r="R3569" s="18">
        <f t="shared" si="167"/>
        <v>0.78044731703304915</v>
      </c>
    </row>
    <row r="3570" spans="1:18" ht="18" customHeight="1" x14ac:dyDescent="0.2">
      <c r="A3570" s="16" t="str">
        <f>'Limiting Factor Scores'!A330</f>
        <v>UGR20</v>
      </c>
      <c r="B3570" s="16" t="str">
        <f>'Limiting Factor Scores'!B330</f>
        <v>Upper Grande Ronde</v>
      </c>
      <c r="C3570" s="16" t="str">
        <f>'Limiting Factor Scores'!C330</f>
        <v>Water Quality</v>
      </c>
      <c r="D3570" s="18">
        <f>'Limiting Factor Scores'!D330</f>
        <v>0.86970000000000003</v>
      </c>
      <c r="E3570" s="19">
        <f>'Limiting Factor Scores'!E330</f>
        <v>1.71</v>
      </c>
      <c r="F3570" s="18">
        <f>'Limiting Factor Scores'!F330</f>
        <v>0.25974999999999998</v>
      </c>
      <c r="G3570" s="18">
        <f>'Limiting Factor Scores'!G330</f>
        <v>1.3150873476764215</v>
      </c>
      <c r="H3570" s="18">
        <f>'Limiting Factor Scores'!H330</f>
        <v>0.36504565725864935</v>
      </c>
      <c r="I3570" s="17">
        <f>LFAT!A103</f>
        <v>7</v>
      </c>
      <c r="J3570" s="16" t="str">
        <f>LFAT!B103</f>
        <v>Thermal Refuge Enhancement (reconnect, expand)</v>
      </c>
      <c r="K3570" s="16" t="str">
        <f>LFAT!D103</f>
        <v>N</v>
      </c>
      <c r="L3570" s="19">
        <f>LFAT!F103</f>
        <v>0.1</v>
      </c>
      <c r="M3570" s="16" t="str">
        <f>LFAT!G103</f>
        <v>R</v>
      </c>
      <c r="N3570" s="19">
        <f>LFAT!I103</f>
        <v>0.1</v>
      </c>
      <c r="O3570" s="18">
        <f>LFAT!J103</f>
        <v>0.01</v>
      </c>
      <c r="P3570" s="18">
        <f t="shared" si="165"/>
        <v>2.5975E-3</v>
      </c>
      <c r="Q3570" s="18">
        <f t="shared" si="166"/>
        <v>1.3150873476764215E-2</v>
      </c>
      <c r="R3570" s="18">
        <f t="shared" si="167"/>
        <v>3.6504565725864937E-3</v>
      </c>
    </row>
    <row r="3571" spans="1:18" ht="18" customHeight="1" x14ac:dyDescent="0.2">
      <c r="A3571" s="16" t="str">
        <f>'Limiting Factor Scores'!A331</f>
        <v>UGR20</v>
      </c>
      <c r="B3571" s="16" t="str">
        <f>'Limiting Factor Scores'!B331</f>
        <v>Upper Grande Ronde</v>
      </c>
      <c r="C3571" s="16" t="str">
        <f>'Limiting Factor Scores'!C331</f>
        <v>Winter Water Temperature</v>
      </c>
      <c r="D3571" s="18">
        <f>'Limiting Factor Scores'!D331</f>
        <v>0.86970000000000003</v>
      </c>
      <c r="E3571" s="19">
        <f>'Limiting Factor Scores'!E331</f>
        <v>1.59</v>
      </c>
      <c r="F3571" s="18">
        <f>'Limiting Factor Scores'!F331</f>
        <v>0.23275000000000001</v>
      </c>
      <c r="G3571" s="18">
        <f>'Limiting Factor Scores'!G331</f>
        <v>0.97018296377891766</v>
      </c>
      <c r="H3571" s="18">
        <f>'Limiting Factor Scores'!H331</f>
        <v>0.26424834348267678</v>
      </c>
      <c r="I3571" s="17">
        <f>LFAT!A102</f>
        <v>7</v>
      </c>
      <c r="J3571" s="16" t="str">
        <f>LFAT!B102</f>
        <v>Thermal Refuge Enhancement (reconnect, expand)</v>
      </c>
      <c r="K3571" s="16" t="str">
        <f>LFAT!D102</f>
        <v>D</v>
      </c>
      <c r="L3571" s="19">
        <f>LFAT!F102</f>
        <v>1</v>
      </c>
      <c r="M3571" s="16" t="str">
        <f>LFAT!G102</f>
        <v>C</v>
      </c>
      <c r="N3571" s="19">
        <f>LFAT!I102</f>
        <v>1</v>
      </c>
      <c r="O3571" s="18">
        <f>LFAT!J102</f>
        <v>1</v>
      </c>
      <c r="P3571" s="18">
        <f t="shared" si="165"/>
        <v>0.23275000000000001</v>
      </c>
      <c r="Q3571" s="18">
        <f t="shared" si="166"/>
        <v>0.97018296377891766</v>
      </c>
      <c r="R3571" s="18">
        <f t="shared" si="167"/>
        <v>0.26424834348267678</v>
      </c>
    </row>
    <row r="3572" spans="1:18" ht="18" customHeight="1" x14ac:dyDescent="0.2">
      <c r="A3572" s="16" t="str">
        <f>'Limiting Factor Scores'!A317</f>
        <v>UGR20</v>
      </c>
      <c r="B3572" s="16" t="str">
        <f>'Limiting Factor Scores'!B317</f>
        <v>Upper Grande Ronde</v>
      </c>
      <c r="C3572" s="16" t="str">
        <f>'Limiting Factor Scores'!C317</f>
        <v>Altered Flow Timing</v>
      </c>
      <c r="D3572" s="18">
        <f>'Limiting Factor Scores'!D317</f>
        <v>0.86970000000000003</v>
      </c>
      <c r="E3572" s="19">
        <f>'Limiting Factor Scores'!E317</f>
        <v>1.82</v>
      </c>
      <c r="F3572" s="18">
        <f>'Limiting Factor Scores'!F317</f>
        <v>0.28449999999999998</v>
      </c>
      <c r="G3572" s="18">
        <f>'Limiting Factor Scores'!G317</f>
        <v>1.2972383078924898</v>
      </c>
      <c r="H3572" s="18">
        <f>'Limiting Factor Scores'!H317</f>
        <v>0.36101753296040678</v>
      </c>
      <c r="I3572" s="17">
        <f>LFAT!A113</f>
        <v>8</v>
      </c>
      <c r="J3572" s="16" t="str">
        <f>LFAT!B113</f>
        <v>Water Quality Improvement (not including temperature)</v>
      </c>
      <c r="K3572" s="16" t="str">
        <f>LFAT!D113</f>
        <v>N</v>
      </c>
      <c r="L3572" s="19">
        <f>LFAT!F113</f>
        <v>0.1</v>
      </c>
      <c r="M3572" s="16" t="str">
        <f>LFAT!G113</f>
        <v>R</v>
      </c>
      <c r="N3572" s="19">
        <f>LFAT!I113</f>
        <v>0.1</v>
      </c>
      <c r="O3572" s="18">
        <f>LFAT!J113</f>
        <v>0.01</v>
      </c>
      <c r="P3572" s="18">
        <f t="shared" si="165"/>
        <v>2.8449999999999999E-3</v>
      </c>
      <c r="Q3572" s="18">
        <f t="shared" si="166"/>
        <v>1.2972383078924898E-2</v>
      </c>
      <c r="R3572" s="18">
        <f t="shared" si="167"/>
        <v>3.6101753296040678E-3</v>
      </c>
    </row>
    <row r="3573" spans="1:18" ht="18" customHeight="1" x14ac:dyDescent="0.2">
      <c r="A3573" s="16" t="str">
        <f>'Limiting Factor Scores'!A318</f>
        <v>UGR20</v>
      </c>
      <c r="B3573" s="16" t="str">
        <f>'Limiting Factor Scores'!B318</f>
        <v>Upper Grande Ronde</v>
      </c>
      <c r="C3573" s="16" t="str">
        <f>'Limiting Factor Scores'!C318</f>
        <v>Altered Primary Productivity</v>
      </c>
      <c r="D3573" s="18">
        <f>'Limiting Factor Scores'!D318</f>
        <v>0.86970000000000003</v>
      </c>
      <c r="E3573" s="19">
        <f>'Limiting Factor Scores'!E318</f>
        <v>2.88</v>
      </c>
      <c r="F3573" s="18">
        <f>'Limiting Factor Scores'!F318</f>
        <v>0.52300000000000002</v>
      </c>
      <c r="G3573" s="18">
        <f>'Limiting Factor Scores'!G318</f>
        <v>1.6537159132465336</v>
      </c>
      <c r="H3573" s="18">
        <f>'Limiting Factor Scores'!H318</f>
        <v>0.473599545514863</v>
      </c>
      <c r="I3573" s="17">
        <f>LFAT!A120</f>
        <v>8</v>
      </c>
      <c r="J3573" s="16" t="str">
        <f>LFAT!B120</f>
        <v>Water Quality Improvement (not including temperature)</v>
      </c>
      <c r="K3573" s="16" t="str">
        <f>LFAT!D120</f>
        <v>N</v>
      </c>
      <c r="L3573" s="19">
        <f>LFAT!F120</f>
        <v>0.1</v>
      </c>
      <c r="M3573" s="16" t="str">
        <f>LFAT!G120</f>
        <v>R</v>
      </c>
      <c r="N3573" s="19">
        <f>LFAT!I120</f>
        <v>0.1</v>
      </c>
      <c r="O3573" s="18">
        <f>LFAT!J120</f>
        <v>0.01</v>
      </c>
      <c r="P3573" s="18">
        <f t="shared" si="165"/>
        <v>5.2300000000000003E-3</v>
      </c>
      <c r="Q3573" s="18">
        <f t="shared" si="166"/>
        <v>1.6537159132465337E-2</v>
      </c>
      <c r="R3573" s="18">
        <f t="shared" si="167"/>
        <v>4.7359954551486304E-3</v>
      </c>
    </row>
    <row r="3574" spans="1:18" ht="18" customHeight="1" x14ac:dyDescent="0.2">
      <c r="A3574" s="16" t="str">
        <f>'Limiting Factor Scores'!A319</f>
        <v>UGR20</v>
      </c>
      <c r="B3574" s="16" t="str">
        <f>'Limiting Factor Scores'!B319</f>
        <v>Upper Grande Ronde</v>
      </c>
      <c r="C3574" s="16" t="str">
        <f>'Limiting Factor Scores'!C319</f>
        <v>Anthropogenic Barriers</v>
      </c>
      <c r="D3574" s="18">
        <f>'Limiting Factor Scores'!D319</f>
        <v>0.86970000000000003</v>
      </c>
      <c r="E3574" s="19">
        <f>'Limiting Factor Scores'!E319</f>
        <v>2.29</v>
      </c>
      <c r="F3574" s="18">
        <f>'Limiting Factor Scores'!F319</f>
        <v>0.39024999999999999</v>
      </c>
      <c r="G3574" s="18">
        <f>'Limiting Factor Scores'!G319</f>
        <v>1.8012465408621139</v>
      </c>
      <c r="H3574" s="18">
        <f>'Limiting Factor Scores'!H319</f>
        <v>0.57048362848126954</v>
      </c>
      <c r="I3574" s="17">
        <f>LFAT!A107</f>
        <v>8</v>
      </c>
      <c r="J3574" s="16" t="str">
        <f>LFAT!B107</f>
        <v>Water Quality Improvement (not including temperature)</v>
      </c>
      <c r="K3574" s="16" t="str">
        <f>LFAT!D107</f>
        <v>N</v>
      </c>
      <c r="L3574" s="19">
        <f>LFAT!F107</f>
        <v>0.1</v>
      </c>
      <c r="M3574" s="16" t="str">
        <f>LFAT!G107</f>
        <v>R</v>
      </c>
      <c r="N3574" s="19">
        <f>LFAT!I107</f>
        <v>0.1</v>
      </c>
      <c r="O3574" s="18">
        <f>LFAT!J107</f>
        <v>0.01</v>
      </c>
      <c r="P3574" s="18">
        <f t="shared" si="165"/>
        <v>3.9025000000000002E-3</v>
      </c>
      <c r="Q3574" s="18">
        <f t="shared" si="166"/>
        <v>1.8012465408621139E-2</v>
      </c>
      <c r="R3574" s="18">
        <f t="shared" si="167"/>
        <v>5.7048362848126956E-3</v>
      </c>
    </row>
    <row r="3575" spans="1:18" ht="18" customHeight="1" x14ac:dyDescent="0.2">
      <c r="A3575" s="16" t="str">
        <f>'Limiting Factor Scores'!A320</f>
        <v>UGR20</v>
      </c>
      <c r="B3575" s="16" t="str">
        <f>'Limiting Factor Scores'!B320</f>
        <v>Upper Grande Ronde</v>
      </c>
      <c r="C3575" s="16" t="str">
        <f>'Limiting Factor Scores'!C320</f>
        <v>Channel and Habitat Structure</v>
      </c>
      <c r="D3575" s="18">
        <f>'Limiting Factor Scores'!D320</f>
        <v>0.86970000000000003</v>
      </c>
      <c r="E3575" s="19">
        <f>'Limiting Factor Scores'!E320</f>
        <v>2.0499999999999998</v>
      </c>
      <c r="F3575" s="18">
        <f>'Limiting Factor Scores'!F320</f>
        <v>0.33624999999999999</v>
      </c>
      <c r="G3575" s="18">
        <f>'Limiting Factor Scores'!G320</f>
        <v>2.5483763031954387</v>
      </c>
      <c r="H3575" s="18">
        <f>'Limiting Factor Scores'!H320</f>
        <v>0.77146870491909925</v>
      </c>
      <c r="I3575" s="17">
        <f>LFAT!A111</f>
        <v>8</v>
      </c>
      <c r="J3575" s="16" t="str">
        <f>LFAT!B111</f>
        <v>Water Quality Improvement (not including temperature)</v>
      </c>
      <c r="K3575" s="16" t="str">
        <f>LFAT!D111</f>
        <v>N</v>
      </c>
      <c r="L3575" s="19">
        <f>LFAT!F111</f>
        <v>0.1</v>
      </c>
      <c r="M3575" s="16" t="str">
        <f>LFAT!G111</f>
        <v>R</v>
      </c>
      <c r="N3575" s="19">
        <f>LFAT!I111</f>
        <v>0.1</v>
      </c>
      <c r="O3575" s="18">
        <f>LFAT!J111</f>
        <v>0.01</v>
      </c>
      <c r="P3575" s="18">
        <f t="shared" si="165"/>
        <v>3.3625E-3</v>
      </c>
      <c r="Q3575" s="18">
        <f t="shared" si="166"/>
        <v>2.5483763031954387E-2</v>
      </c>
      <c r="R3575" s="18">
        <f t="shared" si="167"/>
        <v>7.7146870491909929E-3</v>
      </c>
    </row>
    <row r="3576" spans="1:18" ht="18" customHeight="1" x14ac:dyDescent="0.2">
      <c r="A3576" s="16" t="str">
        <f>'Limiting Factor Scores'!A321</f>
        <v>UGR20</v>
      </c>
      <c r="B3576" s="16" t="str">
        <f>'Limiting Factor Scores'!B321</f>
        <v>Upper Grande Ronde</v>
      </c>
      <c r="C3576" s="16" t="str">
        <f>'Limiting Factor Scores'!C321</f>
        <v>Decreased Sediment Quantity</v>
      </c>
      <c r="D3576" s="18">
        <f>'Limiting Factor Scores'!D321</f>
        <v>0.86970000000000003</v>
      </c>
      <c r="E3576" s="19">
        <f>'Limiting Factor Scores'!E321</f>
        <v>3.81</v>
      </c>
      <c r="F3576" s="18">
        <f>'Limiting Factor Scores'!F321</f>
        <v>0.73224999999999996</v>
      </c>
      <c r="G3576" s="18">
        <f>'Limiting Factor Scores'!G321</f>
        <v>3.2979101654515013</v>
      </c>
      <c r="H3576" s="18">
        <f>'Limiting Factor Scores'!H321</f>
        <v>0.9824133220647695</v>
      </c>
      <c r="I3576" s="17">
        <f>LFAT!A114</f>
        <v>8</v>
      </c>
      <c r="J3576" s="16" t="str">
        <f>LFAT!B114</f>
        <v>Water Quality Improvement (not including temperature)</v>
      </c>
      <c r="K3576" s="16" t="str">
        <f>LFAT!D114</f>
        <v>N</v>
      </c>
      <c r="L3576" s="19">
        <f>LFAT!F114</f>
        <v>0.1</v>
      </c>
      <c r="M3576" s="16" t="str">
        <f>LFAT!G114</f>
        <v>R</v>
      </c>
      <c r="N3576" s="19">
        <f>LFAT!I114</f>
        <v>0.1</v>
      </c>
      <c r="O3576" s="18">
        <f>LFAT!J114</f>
        <v>0.01</v>
      </c>
      <c r="P3576" s="18">
        <f t="shared" si="165"/>
        <v>7.3225E-3</v>
      </c>
      <c r="Q3576" s="18">
        <f t="shared" si="166"/>
        <v>3.2979101654515015E-2</v>
      </c>
      <c r="R3576" s="18">
        <f t="shared" si="167"/>
        <v>9.8241332206476951E-3</v>
      </c>
    </row>
    <row r="3577" spans="1:18" ht="18" customHeight="1" x14ac:dyDescent="0.2">
      <c r="A3577" s="16" t="str">
        <f>'Limiting Factor Scores'!A322</f>
        <v>UGR20</v>
      </c>
      <c r="B3577" s="16" t="str">
        <f>'Limiting Factor Scores'!B322</f>
        <v>Upper Grande Ronde</v>
      </c>
      <c r="C3577" s="16" t="str">
        <f>'Limiting Factor Scores'!C322</f>
        <v>Decreased Water Quantity</v>
      </c>
      <c r="D3577" s="18">
        <f>'Limiting Factor Scores'!D322</f>
        <v>0.86970000000000003</v>
      </c>
      <c r="E3577" s="19">
        <f>'Limiting Factor Scores'!E322</f>
        <v>1.26</v>
      </c>
      <c r="F3577" s="18">
        <f>'Limiting Factor Scores'!F322</f>
        <v>0.1585</v>
      </c>
      <c r="G3577" s="18">
        <f>'Limiting Factor Scores'!G322</f>
        <v>1.0328712505146829</v>
      </c>
      <c r="H3577" s="18">
        <f>'Limiting Factor Scores'!H322</f>
        <v>0.2985184992667213</v>
      </c>
      <c r="I3577" s="17">
        <f>LFAT!A112</f>
        <v>8</v>
      </c>
      <c r="J3577" s="16" t="str">
        <f>LFAT!B112</f>
        <v>Water Quality Improvement (not including temperature)</v>
      </c>
      <c r="K3577" s="16" t="str">
        <f>LFAT!D112</f>
        <v>N</v>
      </c>
      <c r="L3577" s="19">
        <f>LFAT!F112</f>
        <v>0.1</v>
      </c>
      <c r="M3577" s="16" t="str">
        <f>LFAT!G112</f>
        <v>R</v>
      </c>
      <c r="N3577" s="19">
        <f>LFAT!I112</f>
        <v>0.1</v>
      </c>
      <c r="O3577" s="18">
        <f>LFAT!J112</f>
        <v>0.01</v>
      </c>
      <c r="P3577" s="18">
        <f t="shared" si="165"/>
        <v>1.585E-3</v>
      </c>
      <c r="Q3577" s="18">
        <f t="shared" si="166"/>
        <v>1.0328712505146829E-2</v>
      </c>
      <c r="R3577" s="18">
        <f t="shared" si="167"/>
        <v>2.9851849926672133E-3</v>
      </c>
    </row>
    <row r="3578" spans="1:18" ht="18" customHeight="1" x14ac:dyDescent="0.2">
      <c r="A3578" s="16" t="str">
        <f>'Limiting Factor Scores'!A323</f>
        <v>UGR20</v>
      </c>
      <c r="B3578" s="16" t="str">
        <f>'Limiting Factor Scores'!B323</f>
        <v>Upper Grande Ronde</v>
      </c>
      <c r="C3578" s="16" t="str">
        <f>'Limiting Factor Scores'!C323</f>
        <v>Floodplain Condition</v>
      </c>
      <c r="D3578" s="18">
        <f>'Limiting Factor Scores'!D323</f>
        <v>0.86970000000000003</v>
      </c>
      <c r="E3578" s="19">
        <f>'Limiting Factor Scores'!E323</f>
        <v>2.0499999999999998</v>
      </c>
      <c r="F3578" s="18">
        <f>'Limiting Factor Scores'!F323</f>
        <v>0.33624999999999999</v>
      </c>
      <c r="G3578" s="18">
        <f>'Limiting Factor Scores'!G323</f>
        <v>1.7775969135181873</v>
      </c>
      <c r="H3578" s="18">
        <f>'Limiting Factor Scores'!H323</f>
        <v>0.50470383811351627</v>
      </c>
      <c r="I3578" s="17">
        <f>LFAT!A109</f>
        <v>8</v>
      </c>
      <c r="J3578" s="16" t="str">
        <f>LFAT!B109</f>
        <v>Water Quality Improvement (not including temperature)</v>
      </c>
      <c r="K3578" s="16" t="str">
        <f>LFAT!D109</f>
        <v>I</v>
      </c>
      <c r="L3578" s="19">
        <f>LFAT!F109</f>
        <v>0.5</v>
      </c>
      <c r="M3578" s="16" t="str">
        <f>LFAT!G109</f>
        <v>CD</v>
      </c>
      <c r="N3578" s="19">
        <f>LFAT!I109</f>
        <v>0.5</v>
      </c>
      <c r="O3578" s="18">
        <f>LFAT!J109</f>
        <v>0.25</v>
      </c>
      <c r="P3578" s="18">
        <f t="shared" si="165"/>
        <v>8.4062499999999998E-2</v>
      </c>
      <c r="Q3578" s="18">
        <f t="shared" si="166"/>
        <v>0.44439922837954682</v>
      </c>
      <c r="R3578" s="18">
        <f t="shared" si="167"/>
        <v>0.12617595952837907</v>
      </c>
    </row>
    <row r="3579" spans="1:18" ht="18" customHeight="1" x14ac:dyDescent="0.2">
      <c r="A3579" s="16" t="str">
        <f>'Limiting Factor Scores'!A324</f>
        <v>UGR20</v>
      </c>
      <c r="B3579" s="16" t="str">
        <f>'Limiting Factor Scores'!B324</f>
        <v>Upper Grande Ronde</v>
      </c>
      <c r="C3579" s="16" t="str">
        <f>'Limiting Factor Scores'!C324</f>
        <v>Increased Sediment Quantity</v>
      </c>
      <c r="D3579" s="18">
        <f>'Limiting Factor Scores'!D324</f>
        <v>0.86970000000000003</v>
      </c>
      <c r="E3579" s="19">
        <f>'Limiting Factor Scores'!E324</f>
        <v>1.58</v>
      </c>
      <c r="F3579" s="18">
        <f>'Limiting Factor Scores'!F324</f>
        <v>0.23050000000000001</v>
      </c>
      <c r="G3579" s="18">
        <f>'Limiting Factor Scores'!G324</f>
        <v>0.72883655449966744</v>
      </c>
      <c r="H3579" s="18">
        <f>'Limiting Factor Scores'!H324</f>
        <v>0.23978579456196145</v>
      </c>
      <c r="I3579" s="17">
        <f>LFAT!A115</f>
        <v>8</v>
      </c>
      <c r="J3579" s="16" t="str">
        <f>LFAT!B115</f>
        <v>Water Quality Improvement (not including temperature)</v>
      </c>
      <c r="K3579" s="16" t="str">
        <f>LFAT!D115</f>
        <v>I</v>
      </c>
      <c r="L3579" s="19">
        <f>LFAT!F115</f>
        <v>0.5</v>
      </c>
      <c r="M3579" s="16" t="str">
        <f>LFAT!G115</f>
        <v>CD</v>
      </c>
      <c r="N3579" s="19">
        <f>LFAT!I115</f>
        <v>0.5</v>
      </c>
      <c r="O3579" s="18">
        <f>LFAT!J115</f>
        <v>0.25</v>
      </c>
      <c r="P3579" s="18">
        <f t="shared" si="165"/>
        <v>5.7625000000000003E-2</v>
      </c>
      <c r="Q3579" s="18">
        <f t="shared" si="166"/>
        <v>0.18220913862491686</v>
      </c>
      <c r="R3579" s="18">
        <f t="shared" si="167"/>
        <v>5.9946448640490362E-2</v>
      </c>
    </row>
    <row r="3580" spans="1:18" ht="18" customHeight="1" x14ac:dyDescent="0.2">
      <c r="A3580" s="16" t="str">
        <f>'Limiting Factor Scores'!A325</f>
        <v>UGR20</v>
      </c>
      <c r="B3580" s="16" t="str">
        <f>'Limiting Factor Scores'!B325</f>
        <v>Upper Grande Ronde</v>
      </c>
      <c r="C3580" s="16" t="str">
        <f>'Limiting Factor Scores'!C325</f>
        <v>Non-Native Species Interactions and Competition</v>
      </c>
      <c r="D3580" s="18">
        <f>'Limiting Factor Scores'!D325</f>
        <v>0.86970000000000003</v>
      </c>
      <c r="E3580" s="19">
        <f>'Limiting Factor Scores'!E325</f>
        <v>4.6399999999999997</v>
      </c>
      <c r="F3580" s="18">
        <f>'Limiting Factor Scores'!F325</f>
        <v>0.91900000000000004</v>
      </c>
      <c r="G3580" s="18">
        <f>'Limiting Factor Scores'!G325</f>
        <v>3.214144077514606</v>
      </c>
      <c r="H3580" s="18">
        <f>'Limiting Factor Scores'!H325</f>
        <v>1.1337993140777751</v>
      </c>
      <c r="I3580" s="17">
        <f>LFAT!A121</f>
        <v>8</v>
      </c>
      <c r="J3580" s="16" t="str">
        <f>LFAT!B121</f>
        <v>Water Quality Improvement (not including temperature)</v>
      </c>
      <c r="K3580" s="16" t="str">
        <f>LFAT!D121</f>
        <v>N</v>
      </c>
      <c r="L3580" s="19">
        <f>LFAT!F121</f>
        <v>0.1</v>
      </c>
      <c r="M3580" s="16" t="str">
        <f>LFAT!G121</f>
        <v>R</v>
      </c>
      <c r="N3580" s="19">
        <f>LFAT!I121</f>
        <v>0.1</v>
      </c>
      <c r="O3580" s="18">
        <f>LFAT!J121</f>
        <v>0.01</v>
      </c>
      <c r="P3580" s="18">
        <f t="shared" si="165"/>
        <v>9.1900000000000003E-3</v>
      </c>
      <c r="Q3580" s="18">
        <f t="shared" si="166"/>
        <v>3.2141440775146059E-2</v>
      </c>
      <c r="R3580" s="18">
        <f t="shared" si="167"/>
        <v>1.1337993140777752E-2</v>
      </c>
    </row>
    <row r="3581" spans="1:18" ht="18" customHeight="1" x14ac:dyDescent="0.2">
      <c r="A3581" s="16" t="str">
        <f>'Limiting Factor Scores'!A326</f>
        <v>UGR20</v>
      </c>
      <c r="B3581" s="16" t="str">
        <f>'Limiting Factor Scores'!B326</f>
        <v>Upper Grande Ronde</v>
      </c>
      <c r="C3581" s="16" t="str">
        <f>'Limiting Factor Scores'!C326</f>
        <v>Predation</v>
      </c>
      <c r="D3581" s="18">
        <f>'Limiting Factor Scores'!D326</f>
        <v>0.86970000000000003</v>
      </c>
      <c r="E3581" s="19">
        <f>'Limiting Factor Scores'!E326</f>
        <v>2.88</v>
      </c>
      <c r="F3581" s="18">
        <f>'Limiting Factor Scores'!F326</f>
        <v>0.52300000000000002</v>
      </c>
      <c r="G3581" s="18">
        <f>'Limiting Factor Scores'!G326</f>
        <v>2.4432109378576263</v>
      </c>
      <c r="H3581" s="18">
        <f>'Limiting Factor Scores'!H326</f>
        <v>0.746998748403365</v>
      </c>
      <c r="I3581" s="17">
        <f>LFAT!A119</f>
        <v>8</v>
      </c>
      <c r="J3581" s="16" t="str">
        <f>LFAT!B119</f>
        <v>Water Quality Improvement (not including temperature)</v>
      </c>
      <c r="K3581" s="16" t="str">
        <f>LFAT!D119</f>
        <v>N</v>
      </c>
      <c r="L3581" s="19">
        <f>LFAT!F119</f>
        <v>0.1</v>
      </c>
      <c r="M3581" s="16" t="str">
        <f>LFAT!G119</f>
        <v>R</v>
      </c>
      <c r="N3581" s="19">
        <f>LFAT!I119</f>
        <v>0.1</v>
      </c>
      <c r="O3581" s="18">
        <f>LFAT!J119</f>
        <v>0.01</v>
      </c>
      <c r="P3581" s="18">
        <f t="shared" si="165"/>
        <v>5.2300000000000003E-3</v>
      </c>
      <c r="Q3581" s="18">
        <f t="shared" si="166"/>
        <v>2.4432109378576265E-2</v>
      </c>
      <c r="R3581" s="18">
        <f t="shared" si="167"/>
        <v>7.4699874840336499E-3</v>
      </c>
    </row>
    <row r="3582" spans="1:18" ht="18" customHeight="1" x14ac:dyDescent="0.2">
      <c r="A3582" s="16" t="str">
        <f>'Limiting Factor Scores'!A327</f>
        <v>UGR20</v>
      </c>
      <c r="B3582" s="16" t="str">
        <f>'Limiting Factor Scores'!B327</f>
        <v>Upper Grande Ronde</v>
      </c>
      <c r="C3582" s="16" t="str">
        <f>'Limiting Factor Scores'!C327</f>
        <v>Riparian Condition</v>
      </c>
      <c r="D3582" s="18">
        <f>'Limiting Factor Scores'!D327</f>
        <v>0.86970000000000003</v>
      </c>
      <c r="E3582" s="19">
        <f>'Limiting Factor Scores'!E327</f>
        <v>1.64</v>
      </c>
      <c r="F3582" s="18">
        <f>'Limiting Factor Scores'!F327</f>
        <v>0.24399999999999999</v>
      </c>
      <c r="G3582" s="18">
        <f>'Limiting Factor Scores'!G327</f>
        <v>1.3171979230390345</v>
      </c>
      <c r="H3582" s="18">
        <f>'Limiting Factor Scores'!H327</f>
        <v>0.42530790012300201</v>
      </c>
      <c r="I3582" s="17">
        <f>LFAT!A108</f>
        <v>8</v>
      </c>
      <c r="J3582" s="16" t="str">
        <f>LFAT!B108</f>
        <v>Water Quality Improvement (not including temperature)</v>
      </c>
      <c r="K3582" s="16" t="str">
        <f>LFAT!D108</f>
        <v>I</v>
      </c>
      <c r="L3582" s="19">
        <f>LFAT!F108</f>
        <v>0.5</v>
      </c>
      <c r="M3582" s="16" t="str">
        <f>LFAT!G108</f>
        <v>CD</v>
      </c>
      <c r="N3582" s="19">
        <f>LFAT!I108</f>
        <v>0.5</v>
      </c>
      <c r="O3582" s="18">
        <f>LFAT!J108</f>
        <v>0.25</v>
      </c>
      <c r="P3582" s="18">
        <f t="shared" si="165"/>
        <v>6.0999999999999999E-2</v>
      </c>
      <c r="Q3582" s="18">
        <f t="shared" si="166"/>
        <v>0.32929948075975862</v>
      </c>
      <c r="R3582" s="18">
        <f t="shared" si="167"/>
        <v>0.1063269750307505</v>
      </c>
    </row>
    <row r="3583" spans="1:18" ht="18" customHeight="1" x14ac:dyDescent="0.2">
      <c r="A3583" s="16" t="str">
        <f>'Limiting Factor Scores'!A328</f>
        <v>UGR20</v>
      </c>
      <c r="B3583" s="16" t="str">
        <f>'Limiting Factor Scores'!B328</f>
        <v>Upper Grande Ronde</v>
      </c>
      <c r="C3583" s="16" t="str">
        <f>'Limiting Factor Scores'!C328</f>
        <v>Side Channel and Wetland Habitat</v>
      </c>
      <c r="D3583" s="18">
        <f>'Limiting Factor Scores'!D328</f>
        <v>0.86970000000000003</v>
      </c>
      <c r="E3583" s="19">
        <f>'Limiting Factor Scores'!E328</f>
        <v>2.0499999999999998</v>
      </c>
      <c r="F3583" s="18">
        <f>'Limiting Factor Scores'!F328</f>
        <v>0.33624999999999999</v>
      </c>
      <c r="G3583" s="18">
        <f>'Limiting Factor Scores'!G328</f>
        <v>2.2475843459272515</v>
      </c>
      <c r="H3583" s="18">
        <f>'Limiting Factor Scores'!H328</f>
        <v>0.65509981650196303</v>
      </c>
      <c r="I3583" s="17">
        <f>LFAT!A110</f>
        <v>8</v>
      </c>
      <c r="J3583" s="16" t="str">
        <f>LFAT!B110</f>
        <v>Water Quality Improvement (not including temperature)</v>
      </c>
      <c r="K3583" s="16" t="str">
        <f>LFAT!D110</f>
        <v>N</v>
      </c>
      <c r="L3583" s="19">
        <f>LFAT!F110</f>
        <v>0.1</v>
      </c>
      <c r="M3583" s="16" t="str">
        <f>LFAT!G110</f>
        <v>R</v>
      </c>
      <c r="N3583" s="19">
        <f>LFAT!I110</f>
        <v>0.1</v>
      </c>
      <c r="O3583" s="18">
        <f>LFAT!J110</f>
        <v>0.01</v>
      </c>
      <c r="P3583" s="18">
        <f t="shared" si="165"/>
        <v>3.3625E-3</v>
      </c>
      <c r="Q3583" s="18">
        <f t="shared" si="166"/>
        <v>2.2475843459272515E-2</v>
      </c>
      <c r="R3583" s="18">
        <f t="shared" si="167"/>
        <v>6.5509981650196305E-3</v>
      </c>
    </row>
    <row r="3584" spans="1:18" ht="18" customHeight="1" x14ac:dyDescent="0.2">
      <c r="A3584" s="16" t="str">
        <f>'Limiting Factor Scores'!A329</f>
        <v>UGR20</v>
      </c>
      <c r="B3584" s="16" t="str">
        <f>'Limiting Factor Scores'!B329</f>
        <v>Upper Grande Ronde</v>
      </c>
      <c r="C3584" s="16" t="str">
        <f>'Limiting Factor Scores'!C329</f>
        <v>Summer Water Temperature</v>
      </c>
      <c r="D3584" s="18">
        <f>'Limiting Factor Scores'!D329</f>
        <v>0.86970000000000003</v>
      </c>
      <c r="E3584" s="19">
        <f>'Limiting Factor Scores'!E329</f>
        <v>2.4700000000000002</v>
      </c>
      <c r="F3584" s="18">
        <f>'Limiting Factor Scores'!F329</f>
        <v>0.43075000000000002</v>
      </c>
      <c r="G3584" s="18">
        <f>'Limiting Factor Scores'!G329</f>
        <v>2.493920659232197</v>
      </c>
      <c r="H3584" s="18">
        <f>'Limiting Factor Scores'!H329</f>
        <v>0.78044731703304915</v>
      </c>
      <c r="I3584" s="17">
        <f>LFAT!A116</f>
        <v>8</v>
      </c>
      <c r="J3584" s="16" t="str">
        <f>LFAT!B116</f>
        <v>Water Quality Improvement (not including temperature)</v>
      </c>
      <c r="K3584" s="16" t="str">
        <f>LFAT!D116</f>
        <v>N</v>
      </c>
      <c r="L3584" s="19">
        <f>LFAT!F116</f>
        <v>0.1</v>
      </c>
      <c r="M3584" s="16" t="str">
        <f>LFAT!G116</f>
        <v>R</v>
      </c>
      <c r="N3584" s="19">
        <f>LFAT!I116</f>
        <v>0.1</v>
      </c>
      <c r="O3584" s="18">
        <f>LFAT!J116</f>
        <v>0.01</v>
      </c>
      <c r="P3584" s="18">
        <f t="shared" si="165"/>
        <v>4.3075000000000006E-3</v>
      </c>
      <c r="Q3584" s="18">
        <f t="shared" si="166"/>
        <v>2.4939206592321971E-2</v>
      </c>
      <c r="R3584" s="18">
        <f t="shared" si="167"/>
        <v>7.804473170330492E-3</v>
      </c>
    </row>
    <row r="3585" spans="1:18" ht="18" customHeight="1" x14ac:dyDescent="0.2">
      <c r="A3585" s="16" t="str">
        <f>'Limiting Factor Scores'!A330</f>
        <v>UGR20</v>
      </c>
      <c r="B3585" s="16" t="str">
        <f>'Limiting Factor Scores'!B330</f>
        <v>Upper Grande Ronde</v>
      </c>
      <c r="C3585" s="16" t="str">
        <f>'Limiting Factor Scores'!C330</f>
        <v>Water Quality</v>
      </c>
      <c r="D3585" s="18">
        <f>'Limiting Factor Scores'!D330</f>
        <v>0.86970000000000003</v>
      </c>
      <c r="E3585" s="19">
        <f>'Limiting Factor Scores'!E330</f>
        <v>1.71</v>
      </c>
      <c r="F3585" s="18">
        <f>'Limiting Factor Scores'!F330</f>
        <v>0.25974999999999998</v>
      </c>
      <c r="G3585" s="18">
        <f>'Limiting Factor Scores'!G330</f>
        <v>1.3150873476764215</v>
      </c>
      <c r="H3585" s="18">
        <f>'Limiting Factor Scores'!H330</f>
        <v>0.36504565725864935</v>
      </c>
      <c r="I3585" s="17">
        <f>LFAT!A118</f>
        <v>8</v>
      </c>
      <c r="J3585" s="16" t="str">
        <f>LFAT!B118</f>
        <v>Water Quality Improvement (not including temperature)</v>
      </c>
      <c r="K3585" s="16" t="str">
        <f>LFAT!D118</f>
        <v>D</v>
      </c>
      <c r="L3585" s="19">
        <f>LFAT!F118</f>
        <v>1</v>
      </c>
      <c r="M3585" s="16" t="str">
        <f>LFAT!G118</f>
        <v>C</v>
      </c>
      <c r="N3585" s="19">
        <f>LFAT!I118</f>
        <v>1</v>
      </c>
      <c r="O3585" s="18">
        <f>LFAT!J118</f>
        <v>1</v>
      </c>
      <c r="P3585" s="18">
        <f t="shared" si="165"/>
        <v>0.25974999999999998</v>
      </c>
      <c r="Q3585" s="18">
        <f t="shared" si="166"/>
        <v>1.3150873476764215</v>
      </c>
      <c r="R3585" s="18">
        <f t="shared" si="167"/>
        <v>0.36504565725864935</v>
      </c>
    </row>
    <row r="3586" spans="1:18" ht="18" customHeight="1" x14ac:dyDescent="0.2">
      <c r="A3586" s="16" t="str">
        <f>'Limiting Factor Scores'!A331</f>
        <v>UGR20</v>
      </c>
      <c r="B3586" s="16" t="str">
        <f>'Limiting Factor Scores'!B331</f>
        <v>Upper Grande Ronde</v>
      </c>
      <c r="C3586" s="16" t="str">
        <f>'Limiting Factor Scores'!C331</f>
        <v>Winter Water Temperature</v>
      </c>
      <c r="D3586" s="18">
        <f>'Limiting Factor Scores'!D331</f>
        <v>0.86970000000000003</v>
      </c>
      <c r="E3586" s="19">
        <f>'Limiting Factor Scores'!E331</f>
        <v>1.59</v>
      </c>
      <c r="F3586" s="18">
        <f>'Limiting Factor Scores'!F331</f>
        <v>0.23275000000000001</v>
      </c>
      <c r="G3586" s="18">
        <f>'Limiting Factor Scores'!G331</f>
        <v>0.97018296377891766</v>
      </c>
      <c r="H3586" s="18">
        <f>'Limiting Factor Scores'!H331</f>
        <v>0.26424834348267678</v>
      </c>
      <c r="I3586" s="17">
        <f>LFAT!A117</f>
        <v>8</v>
      </c>
      <c r="J3586" s="16" t="str">
        <f>LFAT!B117</f>
        <v>Water Quality Improvement (not including temperature)</v>
      </c>
      <c r="K3586" s="16" t="str">
        <f>LFAT!D117</f>
        <v>N</v>
      </c>
      <c r="L3586" s="19">
        <f>LFAT!F117</f>
        <v>0.1</v>
      </c>
      <c r="M3586" s="16" t="str">
        <f>LFAT!G117</f>
        <v>R</v>
      </c>
      <c r="N3586" s="19">
        <f>LFAT!I117</f>
        <v>0.1</v>
      </c>
      <c r="O3586" s="18">
        <f>LFAT!J117</f>
        <v>0.01</v>
      </c>
      <c r="P3586" s="18">
        <f t="shared" ref="P3586:P3649" si="168">F3586*O3586</f>
        <v>2.3275000000000001E-3</v>
      </c>
      <c r="Q3586" s="18">
        <f t="shared" ref="Q3586:Q3649" si="169">G3586*O3586</f>
        <v>9.701829637789176E-3</v>
      </c>
      <c r="R3586" s="18">
        <f t="shared" ref="R3586:R3649" si="170">H3586*O3586</f>
        <v>2.6424834348267681E-3</v>
      </c>
    </row>
    <row r="3587" spans="1:18" ht="18" customHeight="1" x14ac:dyDescent="0.2">
      <c r="A3587" s="16" t="str">
        <f>'Limiting Factor Scores'!A317</f>
        <v>UGR20</v>
      </c>
      <c r="B3587" s="16" t="str">
        <f>'Limiting Factor Scores'!B317</f>
        <v>Upper Grande Ronde</v>
      </c>
      <c r="C3587" s="16" t="str">
        <f>'Limiting Factor Scores'!C317</f>
        <v>Altered Flow Timing</v>
      </c>
      <c r="D3587" s="18">
        <f>'Limiting Factor Scores'!D317</f>
        <v>0.86970000000000003</v>
      </c>
      <c r="E3587" s="19">
        <f>'Limiting Factor Scores'!E317</f>
        <v>1.82</v>
      </c>
      <c r="F3587" s="18">
        <f>'Limiting Factor Scores'!F317</f>
        <v>0.28449999999999998</v>
      </c>
      <c r="G3587" s="18">
        <f>'Limiting Factor Scores'!G317</f>
        <v>1.2972383078924898</v>
      </c>
      <c r="H3587" s="18">
        <f>'Limiting Factor Scores'!H317</f>
        <v>0.36101753296040678</v>
      </c>
      <c r="I3587" s="17">
        <f>LFAT!A128</f>
        <v>9</v>
      </c>
      <c r="J3587" s="16" t="str">
        <f>LFAT!B128</f>
        <v>Nutrient Enhancement</v>
      </c>
      <c r="K3587" s="16" t="str">
        <f>LFAT!D128</f>
        <v>N</v>
      </c>
      <c r="L3587" s="19">
        <f>LFAT!F128</f>
        <v>0.1</v>
      </c>
      <c r="M3587" s="16" t="str">
        <f>LFAT!G128</f>
        <v>R</v>
      </c>
      <c r="N3587" s="19">
        <f>LFAT!I128</f>
        <v>0.1</v>
      </c>
      <c r="O3587" s="18">
        <f>LFAT!J128</f>
        <v>0.01</v>
      </c>
      <c r="P3587" s="18">
        <f t="shared" si="168"/>
        <v>2.8449999999999999E-3</v>
      </c>
      <c r="Q3587" s="18">
        <f t="shared" si="169"/>
        <v>1.2972383078924898E-2</v>
      </c>
      <c r="R3587" s="18">
        <f t="shared" si="170"/>
        <v>3.6101753296040678E-3</v>
      </c>
    </row>
    <row r="3588" spans="1:18" ht="18" customHeight="1" x14ac:dyDescent="0.2">
      <c r="A3588" s="16" t="str">
        <f>'Limiting Factor Scores'!A318</f>
        <v>UGR20</v>
      </c>
      <c r="B3588" s="16" t="str">
        <f>'Limiting Factor Scores'!B318</f>
        <v>Upper Grande Ronde</v>
      </c>
      <c r="C3588" s="16" t="str">
        <f>'Limiting Factor Scores'!C318</f>
        <v>Altered Primary Productivity</v>
      </c>
      <c r="D3588" s="18">
        <f>'Limiting Factor Scores'!D318</f>
        <v>0.86970000000000003</v>
      </c>
      <c r="E3588" s="19">
        <f>'Limiting Factor Scores'!E318</f>
        <v>2.88</v>
      </c>
      <c r="F3588" s="18">
        <f>'Limiting Factor Scores'!F318</f>
        <v>0.52300000000000002</v>
      </c>
      <c r="G3588" s="18">
        <f>'Limiting Factor Scores'!G318</f>
        <v>1.6537159132465336</v>
      </c>
      <c r="H3588" s="18">
        <f>'Limiting Factor Scores'!H318</f>
        <v>0.473599545514863</v>
      </c>
      <c r="I3588" s="17">
        <f>LFAT!A135</f>
        <v>9</v>
      </c>
      <c r="J3588" s="16" t="str">
        <f>LFAT!B135</f>
        <v>Nutrient Enhancement</v>
      </c>
      <c r="K3588" s="16" t="str">
        <f>LFAT!D135</f>
        <v>D</v>
      </c>
      <c r="L3588" s="19">
        <f>LFAT!F135</f>
        <v>1</v>
      </c>
      <c r="M3588" s="16" t="str">
        <f>LFAT!G135</f>
        <v>C</v>
      </c>
      <c r="N3588" s="19">
        <f>LFAT!I135</f>
        <v>1</v>
      </c>
      <c r="O3588" s="18">
        <f>LFAT!J135</f>
        <v>1</v>
      </c>
      <c r="P3588" s="18">
        <f t="shared" si="168"/>
        <v>0.52300000000000002</v>
      </c>
      <c r="Q3588" s="18">
        <f t="shared" si="169"/>
        <v>1.6537159132465336</v>
      </c>
      <c r="R3588" s="18">
        <f t="shared" si="170"/>
        <v>0.473599545514863</v>
      </c>
    </row>
    <row r="3589" spans="1:18" ht="18" customHeight="1" x14ac:dyDescent="0.2">
      <c r="A3589" s="16" t="str">
        <f>'Limiting Factor Scores'!A319</f>
        <v>UGR20</v>
      </c>
      <c r="B3589" s="16" t="str">
        <f>'Limiting Factor Scores'!B319</f>
        <v>Upper Grande Ronde</v>
      </c>
      <c r="C3589" s="16" t="str">
        <f>'Limiting Factor Scores'!C319</f>
        <v>Anthropogenic Barriers</v>
      </c>
      <c r="D3589" s="18">
        <f>'Limiting Factor Scores'!D319</f>
        <v>0.86970000000000003</v>
      </c>
      <c r="E3589" s="19">
        <f>'Limiting Factor Scores'!E319</f>
        <v>2.29</v>
      </c>
      <c r="F3589" s="18">
        <f>'Limiting Factor Scores'!F319</f>
        <v>0.39024999999999999</v>
      </c>
      <c r="G3589" s="18">
        <f>'Limiting Factor Scores'!G319</f>
        <v>1.8012465408621139</v>
      </c>
      <c r="H3589" s="18">
        <f>'Limiting Factor Scores'!H319</f>
        <v>0.57048362848126954</v>
      </c>
      <c r="I3589" s="17">
        <f>LFAT!A122</f>
        <v>9</v>
      </c>
      <c r="J3589" s="16" t="str">
        <f>LFAT!B122</f>
        <v>Nutrient Enhancement</v>
      </c>
      <c r="K3589" s="16" t="str">
        <f>LFAT!D122</f>
        <v>N</v>
      </c>
      <c r="L3589" s="19">
        <f>LFAT!F122</f>
        <v>0.1</v>
      </c>
      <c r="M3589" s="16" t="str">
        <f>LFAT!G122</f>
        <v>R</v>
      </c>
      <c r="N3589" s="19">
        <f>LFAT!I122</f>
        <v>0.1</v>
      </c>
      <c r="O3589" s="18">
        <f>LFAT!J122</f>
        <v>0.01</v>
      </c>
      <c r="P3589" s="18">
        <f t="shared" si="168"/>
        <v>3.9025000000000002E-3</v>
      </c>
      <c r="Q3589" s="18">
        <f t="shared" si="169"/>
        <v>1.8012465408621139E-2</v>
      </c>
      <c r="R3589" s="18">
        <f t="shared" si="170"/>
        <v>5.7048362848126956E-3</v>
      </c>
    </row>
    <row r="3590" spans="1:18" ht="18" customHeight="1" x14ac:dyDescent="0.2">
      <c r="A3590" s="16" t="str">
        <f>'Limiting Factor Scores'!A320</f>
        <v>UGR20</v>
      </c>
      <c r="B3590" s="16" t="str">
        <f>'Limiting Factor Scores'!B320</f>
        <v>Upper Grande Ronde</v>
      </c>
      <c r="C3590" s="16" t="str">
        <f>'Limiting Factor Scores'!C320</f>
        <v>Channel and Habitat Structure</v>
      </c>
      <c r="D3590" s="18">
        <f>'Limiting Factor Scores'!D320</f>
        <v>0.86970000000000003</v>
      </c>
      <c r="E3590" s="19">
        <f>'Limiting Factor Scores'!E320</f>
        <v>2.0499999999999998</v>
      </c>
      <c r="F3590" s="18">
        <f>'Limiting Factor Scores'!F320</f>
        <v>0.33624999999999999</v>
      </c>
      <c r="G3590" s="18">
        <f>'Limiting Factor Scores'!G320</f>
        <v>2.5483763031954387</v>
      </c>
      <c r="H3590" s="18">
        <f>'Limiting Factor Scores'!H320</f>
        <v>0.77146870491909925</v>
      </c>
      <c r="I3590" s="17">
        <f>LFAT!A126</f>
        <v>9</v>
      </c>
      <c r="J3590" s="16" t="str">
        <f>LFAT!B126</f>
        <v>Nutrient Enhancement</v>
      </c>
      <c r="K3590" s="16" t="str">
        <f>LFAT!D126</f>
        <v>N</v>
      </c>
      <c r="L3590" s="19">
        <f>LFAT!F126</f>
        <v>0.1</v>
      </c>
      <c r="M3590" s="16" t="str">
        <f>LFAT!G126</f>
        <v>R</v>
      </c>
      <c r="N3590" s="19">
        <f>LFAT!I126</f>
        <v>0.1</v>
      </c>
      <c r="O3590" s="18">
        <f>LFAT!J126</f>
        <v>0.01</v>
      </c>
      <c r="P3590" s="18">
        <f t="shared" si="168"/>
        <v>3.3625E-3</v>
      </c>
      <c r="Q3590" s="18">
        <f t="shared" si="169"/>
        <v>2.5483763031954387E-2</v>
      </c>
      <c r="R3590" s="18">
        <f t="shared" si="170"/>
        <v>7.7146870491909929E-3</v>
      </c>
    </row>
    <row r="3591" spans="1:18" ht="18" customHeight="1" x14ac:dyDescent="0.2">
      <c r="A3591" s="16" t="str">
        <f>'Limiting Factor Scores'!A321</f>
        <v>UGR20</v>
      </c>
      <c r="B3591" s="16" t="str">
        <f>'Limiting Factor Scores'!B321</f>
        <v>Upper Grande Ronde</v>
      </c>
      <c r="C3591" s="16" t="str">
        <f>'Limiting Factor Scores'!C321</f>
        <v>Decreased Sediment Quantity</v>
      </c>
      <c r="D3591" s="18">
        <f>'Limiting Factor Scores'!D321</f>
        <v>0.86970000000000003</v>
      </c>
      <c r="E3591" s="19">
        <f>'Limiting Factor Scores'!E321</f>
        <v>3.81</v>
      </c>
      <c r="F3591" s="18">
        <f>'Limiting Factor Scores'!F321</f>
        <v>0.73224999999999996</v>
      </c>
      <c r="G3591" s="18">
        <f>'Limiting Factor Scores'!G321</f>
        <v>3.2979101654515013</v>
      </c>
      <c r="H3591" s="18">
        <f>'Limiting Factor Scores'!H321</f>
        <v>0.9824133220647695</v>
      </c>
      <c r="I3591" s="17">
        <f>LFAT!A129</f>
        <v>9</v>
      </c>
      <c r="J3591" s="16" t="str">
        <f>LFAT!B129</f>
        <v>Nutrient Enhancement</v>
      </c>
      <c r="K3591" s="16" t="str">
        <f>LFAT!D129</f>
        <v>N</v>
      </c>
      <c r="L3591" s="19">
        <f>LFAT!F129</f>
        <v>0.1</v>
      </c>
      <c r="M3591" s="16" t="str">
        <f>LFAT!G129</f>
        <v>R</v>
      </c>
      <c r="N3591" s="19">
        <f>LFAT!I129</f>
        <v>0.1</v>
      </c>
      <c r="O3591" s="18">
        <f>LFAT!J129</f>
        <v>0.01</v>
      </c>
      <c r="P3591" s="18">
        <f t="shared" si="168"/>
        <v>7.3225E-3</v>
      </c>
      <c r="Q3591" s="18">
        <f t="shared" si="169"/>
        <v>3.2979101654515015E-2</v>
      </c>
      <c r="R3591" s="18">
        <f t="shared" si="170"/>
        <v>9.8241332206476951E-3</v>
      </c>
    </row>
    <row r="3592" spans="1:18" ht="18" customHeight="1" x14ac:dyDescent="0.2">
      <c r="A3592" s="16" t="str">
        <f>'Limiting Factor Scores'!A322</f>
        <v>UGR20</v>
      </c>
      <c r="B3592" s="16" t="str">
        <f>'Limiting Factor Scores'!B322</f>
        <v>Upper Grande Ronde</v>
      </c>
      <c r="C3592" s="16" t="str">
        <f>'Limiting Factor Scores'!C322</f>
        <v>Decreased Water Quantity</v>
      </c>
      <c r="D3592" s="18">
        <f>'Limiting Factor Scores'!D322</f>
        <v>0.86970000000000003</v>
      </c>
      <c r="E3592" s="19">
        <f>'Limiting Factor Scores'!E322</f>
        <v>1.26</v>
      </c>
      <c r="F3592" s="18">
        <f>'Limiting Factor Scores'!F322</f>
        <v>0.1585</v>
      </c>
      <c r="G3592" s="18">
        <f>'Limiting Factor Scores'!G322</f>
        <v>1.0328712505146829</v>
      </c>
      <c r="H3592" s="18">
        <f>'Limiting Factor Scores'!H322</f>
        <v>0.2985184992667213</v>
      </c>
      <c r="I3592" s="17">
        <f>LFAT!A127</f>
        <v>9</v>
      </c>
      <c r="J3592" s="16" t="str">
        <f>LFAT!B127</f>
        <v>Nutrient Enhancement</v>
      </c>
      <c r="K3592" s="16" t="str">
        <f>LFAT!D127</f>
        <v>N</v>
      </c>
      <c r="L3592" s="19">
        <f>LFAT!F127</f>
        <v>0.1</v>
      </c>
      <c r="M3592" s="16" t="str">
        <f>LFAT!G127</f>
        <v>R</v>
      </c>
      <c r="N3592" s="19">
        <f>LFAT!I127</f>
        <v>0.1</v>
      </c>
      <c r="O3592" s="18">
        <f>LFAT!J127</f>
        <v>0.01</v>
      </c>
      <c r="P3592" s="18">
        <f t="shared" si="168"/>
        <v>1.585E-3</v>
      </c>
      <c r="Q3592" s="18">
        <f t="shared" si="169"/>
        <v>1.0328712505146829E-2</v>
      </c>
      <c r="R3592" s="18">
        <f t="shared" si="170"/>
        <v>2.9851849926672133E-3</v>
      </c>
    </row>
    <row r="3593" spans="1:18" ht="18" customHeight="1" x14ac:dyDescent="0.2">
      <c r="A3593" s="16" t="str">
        <f>'Limiting Factor Scores'!A323</f>
        <v>UGR20</v>
      </c>
      <c r="B3593" s="16" t="str">
        <f>'Limiting Factor Scores'!B323</f>
        <v>Upper Grande Ronde</v>
      </c>
      <c r="C3593" s="16" t="str">
        <f>'Limiting Factor Scores'!C323</f>
        <v>Floodplain Condition</v>
      </c>
      <c r="D3593" s="18">
        <f>'Limiting Factor Scores'!D323</f>
        <v>0.86970000000000003</v>
      </c>
      <c r="E3593" s="19">
        <f>'Limiting Factor Scores'!E323</f>
        <v>2.0499999999999998</v>
      </c>
      <c r="F3593" s="18">
        <f>'Limiting Factor Scores'!F323</f>
        <v>0.33624999999999999</v>
      </c>
      <c r="G3593" s="18">
        <f>'Limiting Factor Scores'!G323</f>
        <v>1.7775969135181873</v>
      </c>
      <c r="H3593" s="18">
        <f>'Limiting Factor Scores'!H323</f>
        <v>0.50470383811351627</v>
      </c>
      <c r="I3593" s="17">
        <f>LFAT!A124</f>
        <v>9</v>
      </c>
      <c r="J3593" s="16" t="str">
        <f>LFAT!B124</f>
        <v>Nutrient Enhancement</v>
      </c>
      <c r="K3593" s="16" t="str">
        <f>LFAT!D124</f>
        <v>I</v>
      </c>
      <c r="L3593" s="19">
        <f>LFAT!F124</f>
        <v>0.5</v>
      </c>
      <c r="M3593" s="16" t="str">
        <f>LFAT!G124</f>
        <v>R</v>
      </c>
      <c r="N3593" s="19">
        <f>LFAT!I124</f>
        <v>0.1</v>
      </c>
      <c r="O3593" s="18">
        <f>LFAT!J124</f>
        <v>0.05</v>
      </c>
      <c r="P3593" s="18">
        <f t="shared" si="168"/>
        <v>1.6812500000000001E-2</v>
      </c>
      <c r="Q3593" s="18">
        <f t="shared" si="169"/>
        <v>8.8879845675909369E-2</v>
      </c>
      <c r="R3593" s="18">
        <f t="shared" si="170"/>
        <v>2.5235191905675816E-2</v>
      </c>
    </row>
    <row r="3594" spans="1:18" ht="18" customHeight="1" x14ac:dyDescent="0.2">
      <c r="A3594" s="16" t="str">
        <f>'Limiting Factor Scores'!A324</f>
        <v>UGR20</v>
      </c>
      <c r="B3594" s="16" t="str">
        <f>'Limiting Factor Scores'!B324</f>
        <v>Upper Grande Ronde</v>
      </c>
      <c r="C3594" s="16" t="str">
        <f>'Limiting Factor Scores'!C324</f>
        <v>Increased Sediment Quantity</v>
      </c>
      <c r="D3594" s="18">
        <f>'Limiting Factor Scores'!D324</f>
        <v>0.86970000000000003</v>
      </c>
      <c r="E3594" s="19">
        <f>'Limiting Factor Scores'!E324</f>
        <v>1.58</v>
      </c>
      <c r="F3594" s="18">
        <f>'Limiting Factor Scores'!F324</f>
        <v>0.23050000000000001</v>
      </c>
      <c r="G3594" s="18">
        <f>'Limiting Factor Scores'!G324</f>
        <v>0.72883655449966744</v>
      </c>
      <c r="H3594" s="18">
        <f>'Limiting Factor Scores'!H324</f>
        <v>0.23978579456196145</v>
      </c>
      <c r="I3594" s="17">
        <f>LFAT!A130</f>
        <v>9</v>
      </c>
      <c r="J3594" s="16" t="str">
        <f>LFAT!B130</f>
        <v>Nutrient Enhancement</v>
      </c>
      <c r="K3594" s="16" t="str">
        <f>LFAT!D130</f>
        <v>N</v>
      </c>
      <c r="L3594" s="19">
        <f>LFAT!F130</f>
        <v>0.1</v>
      </c>
      <c r="M3594" s="16" t="str">
        <f>LFAT!G130</f>
        <v>R</v>
      </c>
      <c r="N3594" s="19">
        <f>LFAT!I130</f>
        <v>0.1</v>
      </c>
      <c r="O3594" s="18">
        <f>LFAT!J130</f>
        <v>0.01</v>
      </c>
      <c r="P3594" s="18">
        <f t="shared" si="168"/>
        <v>2.3050000000000002E-3</v>
      </c>
      <c r="Q3594" s="18">
        <f t="shared" si="169"/>
        <v>7.2883655449966743E-3</v>
      </c>
      <c r="R3594" s="18">
        <f t="shared" si="170"/>
        <v>2.3978579456196145E-3</v>
      </c>
    </row>
    <row r="3595" spans="1:18" ht="18" customHeight="1" x14ac:dyDescent="0.2">
      <c r="A3595" s="16" t="str">
        <f>'Limiting Factor Scores'!A325</f>
        <v>UGR20</v>
      </c>
      <c r="B3595" s="16" t="str">
        <f>'Limiting Factor Scores'!B325</f>
        <v>Upper Grande Ronde</v>
      </c>
      <c r="C3595" s="16" t="str">
        <f>'Limiting Factor Scores'!C325</f>
        <v>Non-Native Species Interactions and Competition</v>
      </c>
      <c r="D3595" s="18">
        <f>'Limiting Factor Scores'!D325</f>
        <v>0.86970000000000003</v>
      </c>
      <c r="E3595" s="19">
        <f>'Limiting Factor Scores'!E325</f>
        <v>4.6399999999999997</v>
      </c>
      <c r="F3595" s="18">
        <f>'Limiting Factor Scores'!F325</f>
        <v>0.91900000000000004</v>
      </c>
      <c r="G3595" s="18">
        <f>'Limiting Factor Scores'!G325</f>
        <v>3.214144077514606</v>
      </c>
      <c r="H3595" s="18">
        <f>'Limiting Factor Scores'!H325</f>
        <v>1.1337993140777751</v>
      </c>
      <c r="I3595" s="17">
        <f>LFAT!A136</f>
        <v>9</v>
      </c>
      <c r="J3595" s="16" t="str">
        <f>LFAT!B136</f>
        <v>Nutrient Enhancement</v>
      </c>
      <c r="K3595" s="16" t="str">
        <f>LFAT!D136</f>
        <v>N</v>
      </c>
      <c r="L3595" s="19">
        <f>LFAT!F136</f>
        <v>0.1</v>
      </c>
      <c r="M3595" s="16" t="str">
        <f>LFAT!G136</f>
        <v>R</v>
      </c>
      <c r="N3595" s="19">
        <f>LFAT!I136</f>
        <v>0.1</v>
      </c>
      <c r="O3595" s="18">
        <f>LFAT!J136</f>
        <v>0.01</v>
      </c>
      <c r="P3595" s="18">
        <f t="shared" si="168"/>
        <v>9.1900000000000003E-3</v>
      </c>
      <c r="Q3595" s="18">
        <f t="shared" si="169"/>
        <v>3.2141440775146059E-2</v>
      </c>
      <c r="R3595" s="18">
        <f t="shared" si="170"/>
        <v>1.1337993140777752E-2</v>
      </c>
    </row>
    <row r="3596" spans="1:18" ht="18" customHeight="1" x14ac:dyDescent="0.2">
      <c r="A3596" s="16" t="str">
        <f>'Limiting Factor Scores'!A326</f>
        <v>UGR20</v>
      </c>
      <c r="B3596" s="16" t="str">
        <f>'Limiting Factor Scores'!B326</f>
        <v>Upper Grande Ronde</v>
      </c>
      <c r="C3596" s="16" t="str">
        <f>'Limiting Factor Scores'!C326</f>
        <v>Predation</v>
      </c>
      <c r="D3596" s="18">
        <f>'Limiting Factor Scores'!D326</f>
        <v>0.86970000000000003</v>
      </c>
      <c r="E3596" s="19">
        <f>'Limiting Factor Scores'!E326</f>
        <v>2.88</v>
      </c>
      <c r="F3596" s="18">
        <f>'Limiting Factor Scores'!F326</f>
        <v>0.52300000000000002</v>
      </c>
      <c r="G3596" s="18">
        <f>'Limiting Factor Scores'!G326</f>
        <v>2.4432109378576263</v>
      </c>
      <c r="H3596" s="18">
        <f>'Limiting Factor Scores'!H326</f>
        <v>0.746998748403365</v>
      </c>
      <c r="I3596" s="17">
        <f>LFAT!A134</f>
        <v>9</v>
      </c>
      <c r="J3596" s="16" t="str">
        <f>LFAT!B134</f>
        <v>Nutrient Enhancement</v>
      </c>
      <c r="K3596" s="16" t="str">
        <f>LFAT!D134</f>
        <v>N</v>
      </c>
      <c r="L3596" s="19">
        <f>LFAT!F134</f>
        <v>0.1</v>
      </c>
      <c r="M3596" s="16" t="str">
        <f>LFAT!G134</f>
        <v>R</v>
      </c>
      <c r="N3596" s="19">
        <f>LFAT!I134</f>
        <v>0.1</v>
      </c>
      <c r="O3596" s="18">
        <f>LFAT!J134</f>
        <v>0.01</v>
      </c>
      <c r="P3596" s="18">
        <f t="shared" si="168"/>
        <v>5.2300000000000003E-3</v>
      </c>
      <c r="Q3596" s="18">
        <f t="shared" si="169"/>
        <v>2.4432109378576265E-2</v>
      </c>
      <c r="R3596" s="18">
        <f t="shared" si="170"/>
        <v>7.4699874840336499E-3</v>
      </c>
    </row>
    <row r="3597" spans="1:18" ht="18" customHeight="1" x14ac:dyDescent="0.2">
      <c r="A3597" s="16" t="str">
        <f>'Limiting Factor Scores'!A327</f>
        <v>UGR20</v>
      </c>
      <c r="B3597" s="16" t="str">
        <f>'Limiting Factor Scores'!B327</f>
        <v>Upper Grande Ronde</v>
      </c>
      <c r="C3597" s="16" t="str">
        <f>'Limiting Factor Scores'!C327</f>
        <v>Riparian Condition</v>
      </c>
      <c r="D3597" s="18">
        <f>'Limiting Factor Scores'!D327</f>
        <v>0.86970000000000003</v>
      </c>
      <c r="E3597" s="19">
        <f>'Limiting Factor Scores'!E327</f>
        <v>1.64</v>
      </c>
      <c r="F3597" s="18">
        <f>'Limiting Factor Scores'!F327</f>
        <v>0.24399999999999999</v>
      </c>
      <c r="G3597" s="18">
        <f>'Limiting Factor Scores'!G327</f>
        <v>1.3171979230390345</v>
      </c>
      <c r="H3597" s="18">
        <f>'Limiting Factor Scores'!H327</f>
        <v>0.42530790012300201</v>
      </c>
      <c r="I3597" s="17">
        <f>LFAT!A123</f>
        <v>9</v>
      </c>
      <c r="J3597" s="16" t="str">
        <f>LFAT!B123</f>
        <v>Nutrient Enhancement</v>
      </c>
      <c r="K3597" s="16" t="str">
        <f>LFAT!D123</f>
        <v>I</v>
      </c>
      <c r="L3597" s="19">
        <f>LFAT!F123</f>
        <v>0.5</v>
      </c>
      <c r="M3597" s="16" t="str">
        <f>LFAT!G123</f>
        <v>CD</v>
      </c>
      <c r="N3597" s="19">
        <f>LFAT!I123</f>
        <v>0.5</v>
      </c>
      <c r="O3597" s="18">
        <f>LFAT!J123</f>
        <v>0.25</v>
      </c>
      <c r="P3597" s="18">
        <f t="shared" si="168"/>
        <v>6.0999999999999999E-2</v>
      </c>
      <c r="Q3597" s="18">
        <f t="shared" si="169"/>
        <v>0.32929948075975862</v>
      </c>
      <c r="R3597" s="18">
        <f t="shared" si="170"/>
        <v>0.1063269750307505</v>
      </c>
    </row>
    <row r="3598" spans="1:18" ht="18" customHeight="1" x14ac:dyDescent="0.2">
      <c r="A3598" s="16" t="str">
        <f>'Limiting Factor Scores'!A328</f>
        <v>UGR20</v>
      </c>
      <c r="B3598" s="16" t="str">
        <f>'Limiting Factor Scores'!B328</f>
        <v>Upper Grande Ronde</v>
      </c>
      <c r="C3598" s="16" t="str">
        <f>'Limiting Factor Scores'!C328</f>
        <v>Side Channel and Wetland Habitat</v>
      </c>
      <c r="D3598" s="18">
        <f>'Limiting Factor Scores'!D328</f>
        <v>0.86970000000000003</v>
      </c>
      <c r="E3598" s="19">
        <f>'Limiting Factor Scores'!E328</f>
        <v>2.0499999999999998</v>
      </c>
      <c r="F3598" s="18">
        <f>'Limiting Factor Scores'!F328</f>
        <v>0.33624999999999999</v>
      </c>
      <c r="G3598" s="18">
        <f>'Limiting Factor Scores'!G328</f>
        <v>2.2475843459272515</v>
      </c>
      <c r="H3598" s="18">
        <f>'Limiting Factor Scores'!H328</f>
        <v>0.65509981650196303</v>
      </c>
      <c r="I3598" s="17">
        <f>LFAT!A125</f>
        <v>9</v>
      </c>
      <c r="J3598" s="16" t="str">
        <f>LFAT!B125</f>
        <v>Nutrient Enhancement</v>
      </c>
      <c r="K3598" s="16" t="str">
        <f>LFAT!D125</f>
        <v>N</v>
      </c>
      <c r="L3598" s="19">
        <f>LFAT!F125</f>
        <v>0.1</v>
      </c>
      <c r="M3598" s="16" t="str">
        <f>LFAT!G125</f>
        <v>R</v>
      </c>
      <c r="N3598" s="19">
        <f>LFAT!I125</f>
        <v>0.1</v>
      </c>
      <c r="O3598" s="18">
        <f>LFAT!J125</f>
        <v>0.01</v>
      </c>
      <c r="P3598" s="18">
        <f t="shared" si="168"/>
        <v>3.3625E-3</v>
      </c>
      <c r="Q3598" s="18">
        <f t="shared" si="169"/>
        <v>2.2475843459272515E-2</v>
      </c>
      <c r="R3598" s="18">
        <f t="shared" si="170"/>
        <v>6.5509981650196305E-3</v>
      </c>
    </row>
    <row r="3599" spans="1:18" ht="18" customHeight="1" x14ac:dyDescent="0.2">
      <c r="A3599" s="16" t="str">
        <f>'Limiting Factor Scores'!A329</f>
        <v>UGR20</v>
      </c>
      <c r="B3599" s="16" t="str">
        <f>'Limiting Factor Scores'!B329</f>
        <v>Upper Grande Ronde</v>
      </c>
      <c r="C3599" s="16" t="str">
        <f>'Limiting Factor Scores'!C329</f>
        <v>Summer Water Temperature</v>
      </c>
      <c r="D3599" s="18">
        <f>'Limiting Factor Scores'!D329</f>
        <v>0.86970000000000003</v>
      </c>
      <c r="E3599" s="19">
        <f>'Limiting Factor Scores'!E329</f>
        <v>2.4700000000000002</v>
      </c>
      <c r="F3599" s="18">
        <f>'Limiting Factor Scores'!F329</f>
        <v>0.43075000000000002</v>
      </c>
      <c r="G3599" s="18">
        <f>'Limiting Factor Scores'!G329</f>
        <v>2.493920659232197</v>
      </c>
      <c r="H3599" s="18">
        <f>'Limiting Factor Scores'!H329</f>
        <v>0.78044731703304915</v>
      </c>
      <c r="I3599" s="17">
        <f>LFAT!A131</f>
        <v>9</v>
      </c>
      <c r="J3599" s="16" t="str">
        <f>LFAT!B131</f>
        <v>Nutrient Enhancement</v>
      </c>
      <c r="K3599" s="16" t="str">
        <f>LFAT!D131</f>
        <v>N</v>
      </c>
      <c r="L3599" s="19">
        <f>LFAT!F131</f>
        <v>0.1</v>
      </c>
      <c r="M3599" s="16" t="str">
        <f>LFAT!G131</f>
        <v>R</v>
      </c>
      <c r="N3599" s="19">
        <f>LFAT!I131</f>
        <v>0.1</v>
      </c>
      <c r="O3599" s="18">
        <f>LFAT!J131</f>
        <v>0.01</v>
      </c>
      <c r="P3599" s="18">
        <f t="shared" si="168"/>
        <v>4.3075000000000006E-3</v>
      </c>
      <c r="Q3599" s="18">
        <f t="shared" si="169"/>
        <v>2.4939206592321971E-2</v>
      </c>
      <c r="R3599" s="18">
        <f t="shared" si="170"/>
        <v>7.804473170330492E-3</v>
      </c>
    </row>
    <row r="3600" spans="1:18" ht="18" customHeight="1" x14ac:dyDescent="0.2">
      <c r="A3600" s="16" t="str">
        <f>'Limiting Factor Scores'!A330</f>
        <v>UGR20</v>
      </c>
      <c r="B3600" s="16" t="str">
        <f>'Limiting Factor Scores'!B330</f>
        <v>Upper Grande Ronde</v>
      </c>
      <c r="C3600" s="16" t="str">
        <f>'Limiting Factor Scores'!C330</f>
        <v>Water Quality</v>
      </c>
      <c r="D3600" s="18">
        <f>'Limiting Factor Scores'!D330</f>
        <v>0.86970000000000003</v>
      </c>
      <c r="E3600" s="19">
        <f>'Limiting Factor Scores'!E330</f>
        <v>1.71</v>
      </c>
      <c r="F3600" s="18">
        <f>'Limiting Factor Scores'!F330</f>
        <v>0.25974999999999998</v>
      </c>
      <c r="G3600" s="18">
        <f>'Limiting Factor Scores'!G330</f>
        <v>1.3150873476764215</v>
      </c>
      <c r="H3600" s="18">
        <f>'Limiting Factor Scores'!H330</f>
        <v>0.36504565725864935</v>
      </c>
      <c r="I3600" s="17">
        <f>LFAT!A133</f>
        <v>9</v>
      </c>
      <c r="J3600" s="16" t="str">
        <f>LFAT!B133</f>
        <v>Nutrient Enhancement</v>
      </c>
      <c r="K3600" s="16" t="str">
        <f>LFAT!D133</f>
        <v>N</v>
      </c>
      <c r="L3600" s="19">
        <f>LFAT!F133</f>
        <v>0.1</v>
      </c>
      <c r="M3600" s="16" t="str">
        <f>LFAT!G133</f>
        <v>R</v>
      </c>
      <c r="N3600" s="19">
        <f>LFAT!I133</f>
        <v>0.1</v>
      </c>
      <c r="O3600" s="18">
        <f>LFAT!J133</f>
        <v>0.01</v>
      </c>
      <c r="P3600" s="18">
        <f t="shared" si="168"/>
        <v>2.5975E-3</v>
      </c>
      <c r="Q3600" s="18">
        <f t="shared" si="169"/>
        <v>1.3150873476764215E-2</v>
      </c>
      <c r="R3600" s="18">
        <f t="shared" si="170"/>
        <v>3.6504565725864937E-3</v>
      </c>
    </row>
    <row r="3601" spans="1:18" ht="18" customHeight="1" x14ac:dyDescent="0.2">
      <c r="A3601" s="16" t="str">
        <f>'Limiting Factor Scores'!A331</f>
        <v>UGR20</v>
      </c>
      <c r="B3601" s="16" t="str">
        <f>'Limiting Factor Scores'!B331</f>
        <v>Upper Grande Ronde</v>
      </c>
      <c r="C3601" s="16" t="str">
        <f>'Limiting Factor Scores'!C331</f>
        <v>Winter Water Temperature</v>
      </c>
      <c r="D3601" s="18">
        <f>'Limiting Factor Scores'!D331</f>
        <v>0.86970000000000003</v>
      </c>
      <c r="E3601" s="19">
        <f>'Limiting Factor Scores'!E331</f>
        <v>1.59</v>
      </c>
      <c r="F3601" s="18">
        <f>'Limiting Factor Scores'!F331</f>
        <v>0.23275000000000001</v>
      </c>
      <c r="G3601" s="18">
        <f>'Limiting Factor Scores'!G331</f>
        <v>0.97018296377891766</v>
      </c>
      <c r="H3601" s="18">
        <f>'Limiting Factor Scores'!H331</f>
        <v>0.26424834348267678</v>
      </c>
      <c r="I3601" s="17">
        <f>LFAT!A132</f>
        <v>9</v>
      </c>
      <c r="J3601" s="16" t="str">
        <f>LFAT!B132</f>
        <v>Nutrient Enhancement</v>
      </c>
      <c r="K3601" s="16" t="str">
        <f>LFAT!D132</f>
        <v>N</v>
      </c>
      <c r="L3601" s="19">
        <f>LFAT!F132</f>
        <v>0.1</v>
      </c>
      <c r="M3601" s="16" t="str">
        <f>LFAT!G132</f>
        <v>R</v>
      </c>
      <c r="N3601" s="19">
        <f>LFAT!I132</f>
        <v>0.1</v>
      </c>
      <c r="O3601" s="18">
        <f>LFAT!J132</f>
        <v>0.01</v>
      </c>
      <c r="P3601" s="18">
        <f t="shared" si="168"/>
        <v>2.3275000000000001E-3</v>
      </c>
      <c r="Q3601" s="18">
        <f t="shared" si="169"/>
        <v>9.701829637789176E-3</v>
      </c>
      <c r="R3601" s="18">
        <f t="shared" si="170"/>
        <v>2.6424834348267681E-3</v>
      </c>
    </row>
    <row r="3602" spans="1:18" ht="18" customHeight="1" x14ac:dyDescent="0.2">
      <c r="A3602" s="16" t="str">
        <f>'Limiting Factor Scores'!A317</f>
        <v>UGR20</v>
      </c>
      <c r="B3602" s="16" t="str">
        <f>'Limiting Factor Scores'!B317</f>
        <v>Upper Grande Ronde</v>
      </c>
      <c r="C3602" s="16" t="str">
        <f>'Limiting Factor Scores'!C317</f>
        <v>Altered Flow Timing</v>
      </c>
      <c r="D3602" s="18">
        <f>'Limiting Factor Scores'!D317</f>
        <v>0.86970000000000003</v>
      </c>
      <c r="E3602" s="19">
        <f>'Limiting Factor Scores'!E317</f>
        <v>1.82</v>
      </c>
      <c r="F3602" s="18">
        <f>'Limiting Factor Scores'!F317</f>
        <v>0.28449999999999998</v>
      </c>
      <c r="G3602" s="18">
        <f>'Limiting Factor Scores'!G317</f>
        <v>1.2972383078924898</v>
      </c>
      <c r="H3602" s="18">
        <f>'Limiting Factor Scores'!H317</f>
        <v>0.36101753296040678</v>
      </c>
      <c r="I3602" s="17">
        <f>LFAT!A143</f>
        <v>10</v>
      </c>
      <c r="J3602" s="16" t="str">
        <f>LFAT!B143</f>
        <v>Upland Treatments</v>
      </c>
      <c r="K3602" s="16" t="str">
        <f>LFAT!D143</f>
        <v>I</v>
      </c>
      <c r="L3602" s="19">
        <f>LFAT!F143</f>
        <v>0.5</v>
      </c>
      <c r="M3602" s="16" t="str">
        <f>LFAT!G143</f>
        <v>CD</v>
      </c>
      <c r="N3602" s="19">
        <f>LFAT!I143</f>
        <v>0.5</v>
      </c>
      <c r="O3602" s="18">
        <f>LFAT!J143</f>
        <v>0.25</v>
      </c>
      <c r="P3602" s="18">
        <f t="shared" si="168"/>
        <v>7.1124999999999994E-2</v>
      </c>
      <c r="Q3602" s="18">
        <f t="shared" si="169"/>
        <v>0.32430957697312246</v>
      </c>
      <c r="R3602" s="18">
        <f t="shared" si="170"/>
        <v>9.0254383240101696E-2</v>
      </c>
    </row>
    <row r="3603" spans="1:18" ht="18" customHeight="1" x14ac:dyDescent="0.2">
      <c r="A3603" s="16" t="str">
        <f>'Limiting Factor Scores'!A318</f>
        <v>UGR20</v>
      </c>
      <c r="B3603" s="16" t="str">
        <f>'Limiting Factor Scores'!B318</f>
        <v>Upper Grande Ronde</v>
      </c>
      <c r="C3603" s="16" t="str">
        <f>'Limiting Factor Scores'!C318</f>
        <v>Altered Primary Productivity</v>
      </c>
      <c r="D3603" s="18">
        <f>'Limiting Factor Scores'!D318</f>
        <v>0.86970000000000003</v>
      </c>
      <c r="E3603" s="19">
        <f>'Limiting Factor Scores'!E318</f>
        <v>2.88</v>
      </c>
      <c r="F3603" s="18">
        <f>'Limiting Factor Scores'!F318</f>
        <v>0.52300000000000002</v>
      </c>
      <c r="G3603" s="18">
        <f>'Limiting Factor Scores'!G318</f>
        <v>1.6537159132465336</v>
      </c>
      <c r="H3603" s="18">
        <f>'Limiting Factor Scores'!H318</f>
        <v>0.473599545514863</v>
      </c>
      <c r="I3603" s="17">
        <f>LFAT!A150</f>
        <v>10</v>
      </c>
      <c r="J3603" s="16" t="str">
        <f>LFAT!B150</f>
        <v>Upland Treatments</v>
      </c>
      <c r="K3603" s="16" t="str">
        <f>LFAT!D150</f>
        <v>I</v>
      </c>
      <c r="L3603" s="19">
        <f>LFAT!F150</f>
        <v>0.5</v>
      </c>
      <c r="M3603" s="16" t="str">
        <f>LFAT!G150</f>
        <v>CD</v>
      </c>
      <c r="N3603" s="19">
        <f>LFAT!I150</f>
        <v>0.5</v>
      </c>
      <c r="O3603" s="18">
        <f>LFAT!J150</f>
        <v>0.25</v>
      </c>
      <c r="P3603" s="18">
        <f t="shared" si="168"/>
        <v>0.13075000000000001</v>
      </c>
      <c r="Q3603" s="18">
        <f t="shared" si="169"/>
        <v>0.41342897831163339</v>
      </c>
      <c r="R3603" s="18">
        <f t="shared" si="170"/>
        <v>0.11839988637871575</v>
      </c>
    </row>
    <row r="3604" spans="1:18" ht="18" customHeight="1" x14ac:dyDescent="0.2">
      <c r="A3604" s="16" t="str">
        <f>'Limiting Factor Scores'!A319</f>
        <v>UGR20</v>
      </c>
      <c r="B3604" s="16" t="str">
        <f>'Limiting Factor Scores'!B319</f>
        <v>Upper Grande Ronde</v>
      </c>
      <c r="C3604" s="16" t="str">
        <f>'Limiting Factor Scores'!C319</f>
        <v>Anthropogenic Barriers</v>
      </c>
      <c r="D3604" s="18">
        <f>'Limiting Factor Scores'!D319</f>
        <v>0.86970000000000003</v>
      </c>
      <c r="E3604" s="19">
        <f>'Limiting Factor Scores'!E319</f>
        <v>2.29</v>
      </c>
      <c r="F3604" s="18">
        <f>'Limiting Factor Scores'!F319</f>
        <v>0.39024999999999999</v>
      </c>
      <c r="G3604" s="18">
        <f>'Limiting Factor Scores'!G319</f>
        <v>1.8012465408621139</v>
      </c>
      <c r="H3604" s="18">
        <f>'Limiting Factor Scores'!H319</f>
        <v>0.57048362848126954</v>
      </c>
      <c r="I3604" s="17">
        <f>LFAT!A137</f>
        <v>10</v>
      </c>
      <c r="J3604" s="16" t="str">
        <f>LFAT!B137</f>
        <v>Upland Treatments</v>
      </c>
      <c r="K3604" s="16" t="str">
        <f>LFAT!D137</f>
        <v>N</v>
      </c>
      <c r="L3604" s="19">
        <f>LFAT!F137</f>
        <v>0.1</v>
      </c>
      <c r="M3604" s="16" t="str">
        <f>LFAT!G137</f>
        <v>R</v>
      </c>
      <c r="N3604" s="19">
        <f>LFAT!I137</f>
        <v>0.1</v>
      </c>
      <c r="O3604" s="18">
        <f>LFAT!J137</f>
        <v>0.01</v>
      </c>
      <c r="P3604" s="18">
        <f t="shared" si="168"/>
        <v>3.9025000000000002E-3</v>
      </c>
      <c r="Q3604" s="18">
        <f t="shared" si="169"/>
        <v>1.8012465408621139E-2</v>
      </c>
      <c r="R3604" s="18">
        <f t="shared" si="170"/>
        <v>5.7048362848126956E-3</v>
      </c>
    </row>
    <row r="3605" spans="1:18" ht="18" customHeight="1" x14ac:dyDescent="0.2">
      <c r="A3605" s="16" t="str">
        <f>'Limiting Factor Scores'!A320</f>
        <v>UGR20</v>
      </c>
      <c r="B3605" s="16" t="str">
        <f>'Limiting Factor Scores'!B320</f>
        <v>Upper Grande Ronde</v>
      </c>
      <c r="C3605" s="16" t="str">
        <f>'Limiting Factor Scores'!C320</f>
        <v>Channel and Habitat Structure</v>
      </c>
      <c r="D3605" s="18">
        <f>'Limiting Factor Scores'!D320</f>
        <v>0.86970000000000003</v>
      </c>
      <c r="E3605" s="19">
        <f>'Limiting Factor Scores'!E320</f>
        <v>2.0499999999999998</v>
      </c>
      <c r="F3605" s="18">
        <f>'Limiting Factor Scores'!F320</f>
        <v>0.33624999999999999</v>
      </c>
      <c r="G3605" s="18">
        <f>'Limiting Factor Scores'!G320</f>
        <v>2.5483763031954387</v>
      </c>
      <c r="H3605" s="18">
        <f>'Limiting Factor Scores'!H320</f>
        <v>0.77146870491909925</v>
      </c>
      <c r="I3605" s="17">
        <f>LFAT!A141</f>
        <v>10</v>
      </c>
      <c r="J3605" s="16" t="str">
        <f>LFAT!B141</f>
        <v>Upland Treatments</v>
      </c>
      <c r="K3605" s="16" t="str">
        <f>LFAT!D141</f>
        <v>N</v>
      </c>
      <c r="L3605" s="19">
        <f>LFAT!F141</f>
        <v>0.1</v>
      </c>
      <c r="M3605" s="16" t="str">
        <f>LFAT!G141</f>
        <v>R</v>
      </c>
      <c r="N3605" s="19">
        <f>LFAT!I141</f>
        <v>0.1</v>
      </c>
      <c r="O3605" s="18">
        <f>LFAT!J141</f>
        <v>0.01</v>
      </c>
      <c r="P3605" s="18">
        <f t="shared" si="168"/>
        <v>3.3625E-3</v>
      </c>
      <c r="Q3605" s="18">
        <f t="shared" si="169"/>
        <v>2.5483763031954387E-2</v>
      </c>
      <c r="R3605" s="18">
        <f t="shared" si="170"/>
        <v>7.7146870491909929E-3</v>
      </c>
    </row>
    <row r="3606" spans="1:18" ht="18" customHeight="1" x14ac:dyDescent="0.2">
      <c r="A3606" s="16" t="str">
        <f>'Limiting Factor Scores'!A321</f>
        <v>UGR20</v>
      </c>
      <c r="B3606" s="16" t="str">
        <f>'Limiting Factor Scores'!B321</f>
        <v>Upper Grande Ronde</v>
      </c>
      <c r="C3606" s="16" t="str">
        <f>'Limiting Factor Scores'!C321</f>
        <v>Decreased Sediment Quantity</v>
      </c>
      <c r="D3606" s="18">
        <f>'Limiting Factor Scores'!D321</f>
        <v>0.86970000000000003</v>
      </c>
      <c r="E3606" s="19">
        <f>'Limiting Factor Scores'!E321</f>
        <v>3.81</v>
      </c>
      <c r="F3606" s="18">
        <f>'Limiting Factor Scores'!F321</f>
        <v>0.73224999999999996</v>
      </c>
      <c r="G3606" s="18">
        <f>'Limiting Factor Scores'!G321</f>
        <v>3.2979101654515013</v>
      </c>
      <c r="H3606" s="18">
        <f>'Limiting Factor Scores'!H321</f>
        <v>0.9824133220647695</v>
      </c>
      <c r="I3606" s="17">
        <f>LFAT!A144</f>
        <v>10</v>
      </c>
      <c r="J3606" s="16" t="str">
        <f>LFAT!B144</f>
        <v>Upland Treatments</v>
      </c>
      <c r="K3606" s="16" t="str">
        <f>LFAT!D144</f>
        <v>I</v>
      </c>
      <c r="L3606" s="19">
        <f>LFAT!F144</f>
        <v>0.5</v>
      </c>
      <c r="M3606" s="16" t="str">
        <f>LFAT!G144</f>
        <v>CD</v>
      </c>
      <c r="N3606" s="19">
        <f>LFAT!I144</f>
        <v>0.5</v>
      </c>
      <c r="O3606" s="18">
        <f>LFAT!J144</f>
        <v>0.25</v>
      </c>
      <c r="P3606" s="18">
        <f t="shared" si="168"/>
        <v>0.18306249999999999</v>
      </c>
      <c r="Q3606" s="18">
        <f t="shared" si="169"/>
        <v>0.82447754136287532</v>
      </c>
      <c r="R3606" s="18">
        <f t="shared" si="170"/>
        <v>0.24560333051619238</v>
      </c>
    </row>
    <row r="3607" spans="1:18" ht="18" customHeight="1" x14ac:dyDescent="0.2">
      <c r="A3607" s="16" t="str">
        <f>'Limiting Factor Scores'!A322</f>
        <v>UGR20</v>
      </c>
      <c r="B3607" s="16" t="str">
        <f>'Limiting Factor Scores'!B322</f>
        <v>Upper Grande Ronde</v>
      </c>
      <c r="C3607" s="16" t="str">
        <f>'Limiting Factor Scores'!C322</f>
        <v>Decreased Water Quantity</v>
      </c>
      <c r="D3607" s="18">
        <f>'Limiting Factor Scores'!D322</f>
        <v>0.86970000000000003</v>
      </c>
      <c r="E3607" s="19">
        <f>'Limiting Factor Scores'!E322</f>
        <v>1.26</v>
      </c>
      <c r="F3607" s="18">
        <f>'Limiting Factor Scores'!F322</f>
        <v>0.1585</v>
      </c>
      <c r="G3607" s="18">
        <f>'Limiting Factor Scores'!G322</f>
        <v>1.0328712505146829</v>
      </c>
      <c r="H3607" s="18">
        <f>'Limiting Factor Scores'!H322</f>
        <v>0.2985184992667213</v>
      </c>
      <c r="I3607" s="17">
        <f>LFAT!A142</f>
        <v>10</v>
      </c>
      <c r="J3607" s="16" t="str">
        <f>LFAT!B142</f>
        <v>Upland Treatments</v>
      </c>
      <c r="K3607" s="16" t="str">
        <f>LFAT!D142</f>
        <v>I</v>
      </c>
      <c r="L3607" s="19">
        <f>LFAT!F142</f>
        <v>0.5</v>
      </c>
      <c r="M3607" s="16" t="str">
        <f>LFAT!G142</f>
        <v>CD</v>
      </c>
      <c r="N3607" s="19">
        <f>LFAT!I142</f>
        <v>0.5</v>
      </c>
      <c r="O3607" s="18">
        <f>LFAT!J142</f>
        <v>0.25</v>
      </c>
      <c r="P3607" s="18">
        <f t="shared" si="168"/>
        <v>3.9625E-2</v>
      </c>
      <c r="Q3607" s="18">
        <f t="shared" si="169"/>
        <v>0.25821781262867072</v>
      </c>
      <c r="R3607" s="18">
        <f t="shared" si="170"/>
        <v>7.4629624816680326E-2</v>
      </c>
    </row>
    <row r="3608" spans="1:18" ht="18" customHeight="1" x14ac:dyDescent="0.2">
      <c r="A3608" s="16" t="str">
        <f>'Limiting Factor Scores'!A323</f>
        <v>UGR20</v>
      </c>
      <c r="B3608" s="16" t="str">
        <f>'Limiting Factor Scores'!B323</f>
        <v>Upper Grande Ronde</v>
      </c>
      <c r="C3608" s="16" t="str">
        <f>'Limiting Factor Scores'!C323</f>
        <v>Floodplain Condition</v>
      </c>
      <c r="D3608" s="18">
        <f>'Limiting Factor Scores'!D323</f>
        <v>0.86970000000000003</v>
      </c>
      <c r="E3608" s="19">
        <f>'Limiting Factor Scores'!E323</f>
        <v>2.0499999999999998</v>
      </c>
      <c r="F3608" s="18">
        <f>'Limiting Factor Scores'!F323</f>
        <v>0.33624999999999999</v>
      </c>
      <c r="G3608" s="18">
        <f>'Limiting Factor Scores'!G323</f>
        <v>1.7775969135181873</v>
      </c>
      <c r="H3608" s="18">
        <f>'Limiting Factor Scores'!H323</f>
        <v>0.50470383811351627</v>
      </c>
      <c r="I3608" s="17">
        <f>LFAT!A139</f>
        <v>10</v>
      </c>
      <c r="J3608" s="16" t="str">
        <f>LFAT!B139</f>
        <v>Upland Treatments</v>
      </c>
      <c r="K3608" s="16" t="str">
        <f>LFAT!D139</f>
        <v>N</v>
      </c>
      <c r="L3608" s="19">
        <f>LFAT!F139</f>
        <v>0.1</v>
      </c>
      <c r="M3608" s="16" t="str">
        <f>LFAT!G139</f>
        <v>R</v>
      </c>
      <c r="N3608" s="19">
        <f>LFAT!I139</f>
        <v>0.1</v>
      </c>
      <c r="O3608" s="18">
        <f>LFAT!J139</f>
        <v>0.01</v>
      </c>
      <c r="P3608" s="18">
        <f t="shared" si="168"/>
        <v>3.3625E-3</v>
      </c>
      <c r="Q3608" s="18">
        <f t="shared" si="169"/>
        <v>1.7775969135181872E-2</v>
      </c>
      <c r="R3608" s="18">
        <f t="shared" si="170"/>
        <v>5.0470383811351627E-3</v>
      </c>
    </row>
    <row r="3609" spans="1:18" ht="18" customHeight="1" x14ac:dyDescent="0.2">
      <c r="A3609" s="16" t="str">
        <f>'Limiting Factor Scores'!A324</f>
        <v>UGR20</v>
      </c>
      <c r="B3609" s="16" t="str">
        <f>'Limiting Factor Scores'!B324</f>
        <v>Upper Grande Ronde</v>
      </c>
      <c r="C3609" s="16" t="str">
        <f>'Limiting Factor Scores'!C324</f>
        <v>Increased Sediment Quantity</v>
      </c>
      <c r="D3609" s="18">
        <f>'Limiting Factor Scores'!D324</f>
        <v>0.86970000000000003</v>
      </c>
      <c r="E3609" s="19">
        <f>'Limiting Factor Scores'!E324</f>
        <v>1.58</v>
      </c>
      <c r="F3609" s="18">
        <f>'Limiting Factor Scores'!F324</f>
        <v>0.23050000000000001</v>
      </c>
      <c r="G3609" s="18">
        <f>'Limiting Factor Scores'!G324</f>
        <v>0.72883655449966744</v>
      </c>
      <c r="H3609" s="18">
        <f>'Limiting Factor Scores'!H324</f>
        <v>0.23978579456196145</v>
      </c>
      <c r="I3609" s="17">
        <f>LFAT!A145</f>
        <v>10</v>
      </c>
      <c r="J3609" s="16" t="str">
        <f>LFAT!B145</f>
        <v>Upland Treatments</v>
      </c>
      <c r="K3609" s="16" t="str">
        <f>LFAT!D145</f>
        <v>I</v>
      </c>
      <c r="L3609" s="19">
        <f>LFAT!F145</f>
        <v>0.5</v>
      </c>
      <c r="M3609" s="16" t="str">
        <f>LFAT!G145</f>
        <v>CD</v>
      </c>
      <c r="N3609" s="19">
        <f>LFAT!I145</f>
        <v>0.5</v>
      </c>
      <c r="O3609" s="18">
        <f>LFAT!J145</f>
        <v>0.25</v>
      </c>
      <c r="P3609" s="18">
        <f t="shared" si="168"/>
        <v>5.7625000000000003E-2</v>
      </c>
      <c r="Q3609" s="18">
        <f t="shared" si="169"/>
        <v>0.18220913862491686</v>
      </c>
      <c r="R3609" s="18">
        <f t="shared" si="170"/>
        <v>5.9946448640490362E-2</v>
      </c>
    </row>
    <row r="3610" spans="1:18" ht="18" customHeight="1" x14ac:dyDescent="0.2">
      <c r="A3610" s="16" t="str">
        <f>'Limiting Factor Scores'!A325</f>
        <v>UGR20</v>
      </c>
      <c r="B3610" s="16" t="str">
        <f>'Limiting Factor Scores'!B325</f>
        <v>Upper Grande Ronde</v>
      </c>
      <c r="C3610" s="16" t="str">
        <f>'Limiting Factor Scores'!C325</f>
        <v>Non-Native Species Interactions and Competition</v>
      </c>
      <c r="D3610" s="18">
        <f>'Limiting Factor Scores'!D325</f>
        <v>0.86970000000000003</v>
      </c>
      <c r="E3610" s="19">
        <f>'Limiting Factor Scores'!E325</f>
        <v>4.6399999999999997</v>
      </c>
      <c r="F3610" s="18">
        <f>'Limiting Factor Scores'!F325</f>
        <v>0.91900000000000004</v>
      </c>
      <c r="G3610" s="18">
        <f>'Limiting Factor Scores'!G325</f>
        <v>3.214144077514606</v>
      </c>
      <c r="H3610" s="18">
        <f>'Limiting Factor Scores'!H325</f>
        <v>1.1337993140777751</v>
      </c>
      <c r="I3610" s="17">
        <f>LFAT!A151</f>
        <v>10</v>
      </c>
      <c r="J3610" s="16" t="str">
        <f>LFAT!B151</f>
        <v>Upland Treatments</v>
      </c>
      <c r="K3610" s="16" t="str">
        <f>LFAT!D151</f>
        <v>N</v>
      </c>
      <c r="L3610" s="19">
        <f>LFAT!F151</f>
        <v>0.1</v>
      </c>
      <c r="M3610" s="16" t="str">
        <f>LFAT!G151</f>
        <v>R</v>
      </c>
      <c r="N3610" s="19">
        <f>LFAT!I151</f>
        <v>0.1</v>
      </c>
      <c r="O3610" s="18">
        <f>LFAT!J151</f>
        <v>0.01</v>
      </c>
      <c r="P3610" s="18">
        <f t="shared" si="168"/>
        <v>9.1900000000000003E-3</v>
      </c>
      <c r="Q3610" s="18">
        <f t="shared" si="169"/>
        <v>3.2141440775146059E-2</v>
      </c>
      <c r="R3610" s="18">
        <f t="shared" si="170"/>
        <v>1.1337993140777752E-2</v>
      </c>
    </row>
    <row r="3611" spans="1:18" ht="18" customHeight="1" x14ac:dyDescent="0.2">
      <c r="A3611" s="16" t="str">
        <f>'Limiting Factor Scores'!A326</f>
        <v>UGR20</v>
      </c>
      <c r="B3611" s="16" t="str">
        <f>'Limiting Factor Scores'!B326</f>
        <v>Upper Grande Ronde</v>
      </c>
      <c r="C3611" s="16" t="str">
        <f>'Limiting Factor Scores'!C326</f>
        <v>Predation</v>
      </c>
      <c r="D3611" s="18">
        <f>'Limiting Factor Scores'!D326</f>
        <v>0.86970000000000003</v>
      </c>
      <c r="E3611" s="19">
        <f>'Limiting Factor Scores'!E326</f>
        <v>2.88</v>
      </c>
      <c r="F3611" s="18">
        <f>'Limiting Factor Scores'!F326</f>
        <v>0.52300000000000002</v>
      </c>
      <c r="G3611" s="18">
        <f>'Limiting Factor Scores'!G326</f>
        <v>2.4432109378576263</v>
      </c>
      <c r="H3611" s="18">
        <f>'Limiting Factor Scores'!H326</f>
        <v>0.746998748403365</v>
      </c>
      <c r="I3611" s="17">
        <f>LFAT!A149</f>
        <v>10</v>
      </c>
      <c r="J3611" s="16" t="str">
        <f>LFAT!B149</f>
        <v>Upland Treatments</v>
      </c>
      <c r="K3611" s="16" t="str">
        <f>LFAT!D149</f>
        <v>N</v>
      </c>
      <c r="L3611" s="19">
        <f>LFAT!F149</f>
        <v>0.1</v>
      </c>
      <c r="M3611" s="16" t="str">
        <f>LFAT!G149</f>
        <v>R</v>
      </c>
      <c r="N3611" s="19">
        <f>LFAT!I149</f>
        <v>0.1</v>
      </c>
      <c r="O3611" s="18">
        <f>LFAT!J149</f>
        <v>0.01</v>
      </c>
      <c r="P3611" s="18">
        <f t="shared" si="168"/>
        <v>5.2300000000000003E-3</v>
      </c>
      <c r="Q3611" s="18">
        <f t="shared" si="169"/>
        <v>2.4432109378576265E-2</v>
      </c>
      <c r="R3611" s="18">
        <f t="shared" si="170"/>
        <v>7.4699874840336499E-3</v>
      </c>
    </row>
    <row r="3612" spans="1:18" ht="18" customHeight="1" x14ac:dyDescent="0.2">
      <c r="A3612" s="16" t="str">
        <f>'Limiting Factor Scores'!A327</f>
        <v>UGR20</v>
      </c>
      <c r="B3612" s="16" t="str">
        <f>'Limiting Factor Scores'!B327</f>
        <v>Upper Grande Ronde</v>
      </c>
      <c r="C3612" s="16" t="str">
        <f>'Limiting Factor Scores'!C327</f>
        <v>Riparian Condition</v>
      </c>
      <c r="D3612" s="18">
        <f>'Limiting Factor Scores'!D327</f>
        <v>0.86970000000000003</v>
      </c>
      <c r="E3612" s="19">
        <f>'Limiting Factor Scores'!E327</f>
        <v>1.64</v>
      </c>
      <c r="F3612" s="18">
        <f>'Limiting Factor Scores'!F327</f>
        <v>0.24399999999999999</v>
      </c>
      <c r="G3612" s="18">
        <f>'Limiting Factor Scores'!G327</f>
        <v>1.3171979230390345</v>
      </c>
      <c r="H3612" s="18">
        <f>'Limiting Factor Scores'!H327</f>
        <v>0.42530790012300201</v>
      </c>
      <c r="I3612" s="17">
        <f>LFAT!A138</f>
        <v>10</v>
      </c>
      <c r="J3612" s="16" t="str">
        <f>LFAT!B138</f>
        <v>Upland Treatments</v>
      </c>
      <c r="K3612" s="16" t="str">
        <f>LFAT!D138</f>
        <v>N</v>
      </c>
      <c r="L3612" s="19">
        <f>LFAT!F138</f>
        <v>0.1</v>
      </c>
      <c r="M3612" s="16" t="str">
        <f>LFAT!G138</f>
        <v>R</v>
      </c>
      <c r="N3612" s="19">
        <f>LFAT!I138</f>
        <v>0.1</v>
      </c>
      <c r="O3612" s="18">
        <f>LFAT!J138</f>
        <v>0.01</v>
      </c>
      <c r="P3612" s="18">
        <f t="shared" si="168"/>
        <v>2.4399999999999999E-3</v>
      </c>
      <c r="Q3612" s="18">
        <f t="shared" si="169"/>
        <v>1.3171979230390346E-2</v>
      </c>
      <c r="R3612" s="18">
        <f t="shared" si="170"/>
        <v>4.2530790012300203E-3</v>
      </c>
    </row>
    <row r="3613" spans="1:18" ht="18" customHeight="1" x14ac:dyDescent="0.2">
      <c r="A3613" s="16" t="str">
        <f>'Limiting Factor Scores'!A328</f>
        <v>UGR20</v>
      </c>
      <c r="B3613" s="16" t="str">
        <f>'Limiting Factor Scores'!B328</f>
        <v>Upper Grande Ronde</v>
      </c>
      <c r="C3613" s="16" t="str">
        <f>'Limiting Factor Scores'!C328</f>
        <v>Side Channel and Wetland Habitat</v>
      </c>
      <c r="D3613" s="18">
        <f>'Limiting Factor Scores'!D328</f>
        <v>0.86970000000000003</v>
      </c>
      <c r="E3613" s="19">
        <f>'Limiting Factor Scores'!E328</f>
        <v>2.0499999999999998</v>
      </c>
      <c r="F3613" s="18">
        <f>'Limiting Factor Scores'!F328</f>
        <v>0.33624999999999999</v>
      </c>
      <c r="G3613" s="18">
        <f>'Limiting Factor Scores'!G328</f>
        <v>2.2475843459272515</v>
      </c>
      <c r="H3613" s="18">
        <f>'Limiting Factor Scores'!H328</f>
        <v>0.65509981650196303</v>
      </c>
      <c r="I3613" s="17">
        <f>LFAT!A140</f>
        <v>10</v>
      </c>
      <c r="J3613" s="16" t="str">
        <f>LFAT!B140</f>
        <v>Upland Treatments</v>
      </c>
      <c r="K3613" s="16" t="str">
        <f>LFAT!D140</f>
        <v>N</v>
      </c>
      <c r="L3613" s="19">
        <f>LFAT!F140</f>
        <v>0.1</v>
      </c>
      <c r="M3613" s="16" t="str">
        <f>LFAT!G140</f>
        <v>R</v>
      </c>
      <c r="N3613" s="19">
        <f>LFAT!I140</f>
        <v>0.1</v>
      </c>
      <c r="O3613" s="18">
        <f>LFAT!J140</f>
        <v>0.01</v>
      </c>
      <c r="P3613" s="18">
        <f t="shared" si="168"/>
        <v>3.3625E-3</v>
      </c>
      <c r="Q3613" s="18">
        <f t="shared" si="169"/>
        <v>2.2475843459272515E-2</v>
      </c>
      <c r="R3613" s="18">
        <f t="shared" si="170"/>
        <v>6.5509981650196305E-3</v>
      </c>
    </row>
    <row r="3614" spans="1:18" ht="18" customHeight="1" x14ac:dyDescent="0.2">
      <c r="A3614" s="16" t="str">
        <f>'Limiting Factor Scores'!A329</f>
        <v>UGR20</v>
      </c>
      <c r="B3614" s="16" t="str">
        <f>'Limiting Factor Scores'!B329</f>
        <v>Upper Grande Ronde</v>
      </c>
      <c r="C3614" s="16" t="str">
        <f>'Limiting Factor Scores'!C329</f>
        <v>Summer Water Temperature</v>
      </c>
      <c r="D3614" s="18">
        <f>'Limiting Factor Scores'!D329</f>
        <v>0.86970000000000003</v>
      </c>
      <c r="E3614" s="19">
        <f>'Limiting Factor Scores'!E329</f>
        <v>2.4700000000000002</v>
      </c>
      <c r="F3614" s="18">
        <f>'Limiting Factor Scores'!F329</f>
        <v>0.43075000000000002</v>
      </c>
      <c r="G3614" s="18">
        <f>'Limiting Factor Scores'!G329</f>
        <v>2.493920659232197</v>
      </c>
      <c r="H3614" s="18">
        <f>'Limiting Factor Scores'!H329</f>
        <v>0.78044731703304915</v>
      </c>
      <c r="I3614" s="17">
        <f>LFAT!A146</f>
        <v>10</v>
      </c>
      <c r="J3614" s="16" t="str">
        <f>LFAT!B146</f>
        <v>Upland Treatments</v>
      </c>
      <c r="K3614" s="16" t="str">
        <f>LFAT!D146</f>
        <v>I</v>
      </c>
      <c r="L3614" s="19">
        <f>LFAT!F146</f>
        <v>0.5</v>
      </c>
      <c r="M3614" s="16" t="str">
        <f>LFAT!G146</f>
        <v>CD</v>
      </c>
      <c r="N3614" s="19">
        <f>LFAT!I146</f>
        <v>0.5</v>
      </c>
      <c r="O3614" s="18">
        <f>LFAT!J146</f>
        <v>0.25</v>
      </c>
      <c r="P3614" s="18">
        <f t="shared" si="168"/>
        <v>0.10768750000000001</v>
      </c>
      <c r="Q3614" s="18">
        <f t="shared" si="169"/>
        <v>0.62348016480804924</v>
      </c>
      <c r="R3614" s="18">
        <f t="shared" si="170"/>
        <v>0.19511182925826229</v>
      </c>
    </row>
    <row r="3615" spans="1:18" ht="18" customHeight="1" x14ac:dyDescent="0.2">
      <c r="A3615" s="16" t="str">
        <f>'Limiting Factor Scores'!A330</f>
        <v>UGR20</v>
      </c>
      <c r="B3615" s="16" t="str">
        <f>'Limiting Factor Scores'!B330</f>
        <v>Upper Grande Ronde</v>
      </c>
      <c r="C3615" s="16" t="str">
        <f>'Limiting Factor Scores'!C330</f>
        <v>Water Quality</v>
      </c>
      <c r="D3615" s="18">
        <f>'Limiting Factor Scores'!D330</f>
        <v>0.86970000000000003</v>
      </c>
      <c r="E3615" s="19">
        <f>'Limiting Factor Scores'!E330</f>
        <v>1.71</v>
      </c>
      <c r="F3615" s="18">
        <f>'Limiting Factor Scores'!F330</f>
        <v>0.25974999999999998</v>
      </c>
      <c r="G3615" s="18">
        <f>'Limiting Factor Scores'!G330</f>
        <v>1.3150873476764215</v>
      </c>
      <c r="H3615" s="18">
        <f>'Limiting Factor Scores'!H330</f>
        <v>0.36504565725864935</v>
      </c>
      <c r="I3615" s="17">
        <f>LFAT!A148</f>
        <v>10</v>
      </c>
      <c r="J3615" s="16" t="str">
        <f>LFAT!B148</f>
        <v>Upland Treatments</v>
      </c>
      <c r="K3615" s="16" t="str">
        <f>LFAT!D148</f>
        <v>I</v>
      </c>
      <c r="L3615" s="19">
        <f>LFAT!F148</f>
        <v>0.5</v>
      </c>
      <c r="M3615" s="16" t="str">
        <f>LFAT!G148</f>
        <v>CD</v>
      </c>
      <c r="N3615" s="19">
        <f>LFAT!I148</f>
        <v>0.5</v>
      </c>
      <c r="O3615" s="18">
        <f>LFAT!J148</f>
        <v>0.25</v>
      </c>
      <c r="P3615" s="18">
        <f t="shared" si="168"/>
        <v>6.4937499999999995E-2</v>
      </c>
      <c r="Q3615" s="18">
        <f t="shared" si="169"/>
        <v>0.32877183691910539</v>
      </c>
      <c r="R3615" s="18">
        <f t="shared" si="170"/>
        <v>9.1261414314662337E-2</v>
      </c>
    </row>
    <row r="3616" spans="1:18" ht="18" customHeight="1" x14ac:dyDescent="0.2">
      <c r="A3616" s="16" t="str">
        <f>'Limiting Factor Scores'!A331</f>
        <v>UGR20</v>
      </c>
      <c r="B3616" s="16" t="str">
        <f>'Limiting Factor Scores'!B331</f>
        <v>Upper Grande Ronde</v>
      </c>
      <c r="C3616" s="16" t="str">
        <f>'Limiting Factor Scores'!C331</f>
        <v>Winter Water Temperature</v>
      </c>
      <c r="D3616" s="18">
        <f>'Limiting Factor Scores'!D331</f>
        <v>0.86970000000000003</v>
      </c>
      <c r="E3616" s="19">
        <f>'Limiting Factor Scores'!E331</f>
        <v>1.59</v>
      </c>
      <c r="F3616" s="18">
        <f>'Limiting Factor Scores'!F331</f>
        <v>0.23275000000000001</v>
      </c>
      <c r="G3616" s="18">
        <f>'Limiting Factor Scores'!G331</f>
        <v>0.97018296377891766</v>
      </c>
      <c r="H3616" s="18">
        <f>'Limiting Factor Scores'!H331</f>
        <v>0.26424834348267678</v>
      </c>
      <c r="I3616" s="17">
        <f>LFAT!A147</f>
        <v>10</v>
      </c>
      <c r="J3616" s="16" t="str">
        <f>LFAT!B147</f>
        <v>Upland Treatments</v>
      </c>
      <c r="K3616" s="16" t="str">
        <f>LFAT!D147</f>
        <v>N</v>
      </c>
      <c r="L3616" s="19">
        <f>LFAT!F147</f>
        <v>0.1</v>
      </c>
      <c r="M3616" s="16" t="str">
        <f>LFAT!G147</f>
        <v>R</v>
      </c>
      <c r="N3616" s="19">
        <f>LFAT!I147</f>
        <v>0.1</v>
      </c>
      <c r="O3616" s="18">
        <f>LFAT!J147</f>
        <v>0.01</v>
      </c>
      <c r="P3616" s="18">
        <f t="shared" si="168"/>
        <v>2.3275000000000001E-3</v>
      </c>
      <c r="Q3616" s="18">
        <f t="shared" si="169"/>
        <v>9.701829637789176E-3</v>
      </c>
      <c r="R3616" s="18">
        <f t="shared" si="170"/>
        <v>2.6424834348267681E-3</v>
      </c>
    </row>
    <row r="3617" spans="1:18" ht="18" customHeight="1" x14ac:dyDescent="0.2">
      <c r="A3617" s="16" t="str">
        <f>'Limiting Factor Scores'!A317</f>
        <v>UGR20</v>
      </c>
      <c r="B3617" s="16" t="str">
        <f>'Limiting Factor Scores'!B317</f>
        <v>Upper Grande Ronde</v>
      </c>
      <c r="C3617" s="16" t="str">
        <f>'Limiting Factor Scores'!C317</f>
        <v>Altered Flow Timing</v>
      </c>
      <c r="D3617" s="18">
        <f>'Limiting Factor Scores'!D317</f>
        <v>0.86970000000000003</v>
      </c>
      <c r="E3617" s="19">
        <f>'Limiting Factor Scores'!E317</f>
        <v>1.82</v>
      </c>
      <c r="F3617" s="18">
        <f>'Limiting Factor Scores'!F317</f>
        <v>0.28449999999999998</v>
      </c>
      <c r="G3617" s="18">
        <f>'Limiting Factor Scores'!G317</f>
        <v>1.2972383078924898</v>
      </c>
      <c r="H3617" s="18">
        <f>'Limiting Factor Scores'!H317</f>
        <v>0.36101753296040678</v>
      </c>
      <c r="I3617" s="17">
        <f>LFAT!A158</f>
        <v>11</v>
      </c>
      <c r="J3617" s="16" t="str">
        <f>LFAT!B158</f>
        <v>Species Management (non-native or unnatural)</v>
      </c>
      <c r="K3617" s="16" t="str">
        <f>LFAT!D158</f>
        <v>N</v>
      </c>
      <c r="L3617" s="19">
        <f>LFAT!F158</f>
        <v>0.1</v>
      </c>
      <c r="M3617" s="16" t="str">
        <f>LFAT!G158</f>
        <v>R</v>
      </c>
      <c r="N3617" s="19">
        <f>LFAT!I158</f>
        <v>0.1</v>
      </c>
      <c r="O3617" s="18">
        <f>LFAT!J158</f>
        <v>0.01</v>
      </c>
      <c r="P3617" s="18">
        <f t="shared" si="168"/>
        <v>2.8449999999999999E-3</v>
      </c>
      <c r="Q3617" s="18">
        <f t="shared" si="169"/>
        <v>1.2972383078924898E-2</v>
      </c>
      <c r="R3617" s="18">
        <f t="shared" si="170"/>
        <v>3.6101753296040678E-3</v>
      </c>
    </row>
    <row r="3618" spans="1:18" ht="18" customHeight="1" x14ac:dyDescent="0.2">
      <c r="A3618" s="16" t="str">
        <f>'Limiting Factor Scores'!A318</f>
        <v>UGR20</v>
      </c>
      <c r="B3618" s="16" t="str">
        <f>'Limiting Factor Scores'!B318</f>
        <v>Upper Grande Ronde</v>
      </c>
      <c r="C3618" s="16" t="str">
        <f>'Limiting Factor Scores'!C318</f>
        <v>Altered Primary Productivity</v>
      </c>
      <c r="D3618" s="18">
        <f>'Limiting Factor Scores'!D318</f>
        <v>0.86970000000000003</v>
      </c>
      <c r="E3618" s="19">
        <f>'Limiting Factor Scores'!E318</f>
        <v>2.88</v>
      </c>
      <c r="F3618" s="18">
        <f>'Limiting Factor Scores'!F318</f>
        <v>0.52300000000000002</v>
      </c>
      <c r="G3618" s="18">
        <f>'Limiting Factor Scores'!G318</f>
        <v>1.6537159132465336</v>
      </c>
      <c r="H3618" s="18">
        <f>'Limiting Factor Scores'!H318</f>
        <v>0.473599545514863</v>
      </c>
      <c r="I3618" s="17">
        <f>LFAT!A165</f>
        <v>11</v>
      </c>
      <c r="J3618" s="16" t="str">
        <f>LFAT!B165</f>
        <v>Species Management (non-native or unnatural)</v>
      </c>
      <c r="K3618" s="16" t="str">
        <f>LFAT!D165</f>
        <v>N</v>
      </c>
      <c r="L3618" s="19">
        <f>LFAT!F165</f>
        <v>0.1</v>
      </c>
      <c r="M3618" s="16" t="str">
        <f>LFAT!G165</f>
        <v>R</v>
      </c>
      <c r="N3618" s="19">
        <f>LFAT!I165</f>
        <v>0.1</v>
      </c>
      <c r="O3618" s="18">
        <f>LFAT!J165</f>
        <v>0.01</v>
      </c>
      <c r="P3618" s="18">
        <f t="shared" si="168"/>
        <v>5.2300000000000003E-3</v>
      </c>
      <c r="Q3618" s="18">
        <f t="shared" si="169"/>
        <v>1.6537159132465337E-2</v>
      </c>
      <c r="R3618" s="18">
        <f t="shared" si="170"/>
        <v>4.7359954551486304E-3</v>
      </c>
    </row>
    <row r="3619" spans="1:18" ht="18" customHeight="1" x14ac:dyDescent="0.2">
      <c r="A3619" s="16" t="str">
        <f>'Limiting Factor Scores'!A319</f>
        <v>UGR20</v>
      </c>
      <c r="B3619" s="16" t="str">
        <f>'Limiting Factor Scores'!B319</f>
        <v>Upper Grande Ronde</v>
      </c>
      <c r="C3619" s="16" t="str">
        <f>'Limiting Factor Scores'!C319</f>
        <v>Anthropogenic Barriers</v>
      </c>
      <c r="D3619" s="18">
        <f>'Limiting Factor Scores'!D319</f>
        <v>0.86970000000000003</v>
      </c>
      <c r="E3619" s="19">
        <f>'Limiting Factor Scores'!E319</f>
        <v>2.29</v>
      </c>
      <c r="F3619" s="18">
        <f>'Limiting Factor Scores'!F319</f>
        <v>0.39024999999999999</v>
      </c>
      <c r="G3619" s="18">
        <f>'Limiting Factor Scores'!G319</f>
        <v>1.8012465408621139</v>
      </c>
      <c r="H3619" s="18">
        <f>'Limiting Factor Scores'!H319</f>
        <v>0.57048362848126954</v>
      </c>
      <c r="I3619" s="17">
        <f>LFAT!A152</f>
        <v>11</v>
      </c>
      <c r="J3619" s="16" t="str">
        <f>LFAT!B152</f>
        <v>Species Management (non-native or unnatural)</v>
      </c>
      <c r="K3619" s="16" t="str">
        <f>LFAT!D152</f>
        <v>N</v>
      </c>
      <c r="L3619" s="19">
        <f>LFAT!F152</f>
        <v>0.1</v>
      </c>
      <c r="M3619" s="16" t="str">
        <f>LFAT!G152</f>
        <v>R</v>
      </c>
      <c r="N3619" s="19">
        <f>LFAT!I152</f>
        <v>0.1</v>
      </c>
      <c r="O3619" s="18">
        <f>LFAT!J152</f>
        <v>0.01</v>
      </c>
      <c r="P3619" s="18">
        <f t="shared" si="168"/>
        <v>3.9025000000000002E-3</v>
      </c>
      <c r="Q3619" s="18">
        <f t="shared" si="169"/>
        <v>1.8012465408621139E-2</v>
      </c>
      <c r="R3619" s="18">
        <f t="shared" si="170"/>
        <v>5.7048362848126956E-3</v>
      </c>
    </row>
    <row r="3620" spans="1:18" ht="18" customHeight="1" x14ac:dyDescent="0.2">
      <c r="A3620" s="16" t="str">
        <f>'Limiting Factor Scores'!A320</f>
        <v>UGR20</v>
      </c>
      <c r="B3620" s="16" t="str">
        <f>'Limiting Factor Scores'!B320</f>
        <v>Upper Grande Ronde</v>
      </c>
      <c r="C3620" s="16" t="str">
        <f>'Limiting Factor Scores'!C320</f>
        <v>Channel and Habitat Structure</v>
      </c>
      <c r="D3620" s="18">
        <f>'Limiting Factor Scores'!D320</f>
        <v>0.86970000000000003</v>
      </c>
      <c r="E3620" s="19">
        <f>'Limiting Factor Scores'!E320</f>
        <v>2.0499999999999998</v>
      </c>
      <c r="F3620" s="18">
        <f>'Limiting Factor Scores'!F320</f>
        <v>0.33624999999999999</v>
      </c>
      <c r="G3620" s="18">
        <f>'Limiting Factor Scores'!G320</f>
        <v>2.5483763031954387</v>
      </c>
      <c r="H3620" s="18">
        <f>'Limiting Factor Scores'!H320</f>
        <v>0.77146870491909925</v>
      </c>
      <c r="I3620" s="17">
        <f>LFAT!A156</f>
        <v>11</v>
      </c>
      <c r="J3620" s="16" t="str">
        <f>LFAT!B156</f>
        <v>Species Management (non-native or unnatural)</v>
      </c>
      <c r="K3620" s="16" t="str">
        <f>LFAT!D156</f>
        <v>N</v>
      </c>
      <c r="L3620" s="19">
        <f>LFAT!F156</f>
        <v>0.1</v>
      </c>
      <c r="M3620" s="16" t="str">
        <f>LFAT!G156</f>
        <v>R</v>
      </c>
      <c r="N3620" s="19">
        <f>LFAT!I156</f>
        <v>0.1</v>
      </c>
      <c r="O3620" s="18">
        <f>LFAT!J156</f>
        <v>0.01</v>
      </c>
      <c r="P3620" s="18">
        <f t="shared" si="168"/>
        <v>3.3625E-3</v>
      </c>
      <c r="Q3620" s="18">
        <f t="shared" si="169"/>
        <v>2.5483763031954387E-2</v>
      </c>
      <c r="R3620" s="18">
        <f t="shared" si="170"/>
        <v>7.7146870491909929E-3</v>
      </c>
    </row>
    <row r="3621" spans="1:18" ht="18" customHeight="1" x14ac:dyDescent="0.2">
      <c r="A3621" s="16" t="str">
        <f>'Limiting Factor Scores'!A321</f>
        <v>UGR20</v>
      </c>
      <c r="B3621" s="16" t="str">
        <f>'Limiting Factor Scores'!B321</f>
        <v>Upper Grande Ronde</v>
      </c>
      <c r="C3621" s="16" t="str">
        <f>'Limiting Factor Scores'!C321</f>
        <v>Decreased Sediment Quantity</v>
      </c>
      <c r="D3621" s="18">
        <f>'Limiting Factor Scores'!D321</f>
        <v>0.86970000000000003</v>
      </c>
      <c r="E3621" s="19">
        <f>'Limiting Factor Scores'!E321</f>
        <v>3.81</v>
      </c>
      <c r="F3621" s="18">
        <f>'Limiting Factor Scores'!F321</f>
        <v>0.73224999999999996</v>
      </c>
      <c r="G3621" s="18">
        <f>'Limiting Factor Scores'!G321</f>
        <v>3.2979101654515013</v>
      </c>
      <c r="H3621" s="18">
        <f>'Limiting Factor Scores'!H321</f>
        <v>0.9824133220647695</v>
      </c>
      <c r="I3621" s="17">
        <f>LFAT!A159</f>
        <v>11</v>
      </c>
      <c r="J3621" s="16" t="str">
        <f>LFAT!B159</f>
        <v>Species Management (non-native or unnatural)</v>
      </c>
      <c r="K3621" s="16" t="str">
        <f>LFAT!D159</f>
        <v>N</v>
      </c>
      <c r="L3621" s="19">
        <f>LFAT!F159</f>
        <v>0.1</v>
      </c>
      <c r="M3621" s="16" t="str">
        <f>LFAT!G159</f>
        <v>R</v>
      </c>
      <c r="N3621" s="19">
        <f>LFAT!I159</f>
        <v>0.1</v>
      </c>
      <c r="O3621" s="18">
        <f>LFAT!J159</f>
        <v>0.01</v>
      </c>
      <c r="P3621" s="18">
        <f t="shared" si="168"/>
        <v>7.3225E-3</v>
      </c>
      <c r="Q3621" s="18">
        <f t="shared" si="169"/>
        <v>3.2979101654515015E-2</v>
      </c>
      <c r="R3621" s="18">
        <f t="shared" si="170"/>
        <v>9.8241332206476951E-3</v>
      </c>
    </row>
    <row r="3622" spans="1:18" ht="18" customHeight="1" x14ac:dyDescent="0.2">
      <c r="A3622" s="16" t="str">
        <f>'Limiting Factor Scores'!A322</f>
        <v>UGR20</v>
      </c>
      <c r="B3622" s="16" t="str">
        <f>'Limiting Factor Scores'!B322</f>
        <v>Upper Grande Ronde</v>
      </c>
      <c r="C3622" s="16" t="str">
        <f>'Limiting Factor Scores'!C322</f>
        <v>Decreased Water Quantity</v>
      </c>
      <c r="D3622" s="18">
        <f>'Limiting Factor Scores'!D322</f>
        <v>0.86970000000000003</v>
      </c>
      <c r="E3622" s="19">
        <f>'Limiting Factor Scores'!E322</f>
        <v>1.26</v>
      </c>
      <c r="F3622" s="18">
        <f>'Limiting Factor Scores'!F322</f>
        <v>0.1585</v>
      </c>
      <c r="G3622" s="18">
        <f>'Limiting Factor Scores'!G322</f>
        <v>1.0328712505146829</v>
      </c>
      <c r="H3622" s="18">
        <f>'Limiting Factor Scores'!H322</f>
        <v>0.2985184992667213</v>
      </c>
      <c r="I3622" s="17">
        <f>LFAT!A157</f>
        <v>11</v>
      </c>
      <c r="J3622" s="16" t="str">
        <f>LFAT!B157</f>
        <v>Species Management (non-native or unnatural)</v>
      </c>
      <c r="K3622" s="16" t="str">
        <f>LFAT!D157</f>
        <v>N</v>
      </c>
      <c r="L3622" s="19">
        <f>LFAT!F157</f>
        <v>0.1</v>
      </c>
      <c r="M3622" s="16" t="str">
        <f>LFAT!G157</f>
        <v>R</v>
      </c>
      <c r="N3622" s="19">
        <f>LFAT!I157</f>
        <v>0.1</v>
      </c>
      <c r="O3622" s="18">
        <f>LFAT!J157</f>
        <v>0.01</v>
      </c>
      <c r="P3622" s="18">
        <f t="shared" si="168"/>
        <v>1.585E-3</v>
      </c>
      <c r="Q3622" s="18">
        <f t="shared" si="169"/>
        <v>1.0328712505146829E-2</v>
      </c>
      <c r="R3622" s="18">
        <f t="shared" si="170"/>
        <v>2.9851849926672133E-3</v>
      </c>
    </row>
    <row r="3623" spans="1:18" ht="18" customHeight="1" x14ac:dyDescent="0.2">
      <c r="A3623" s="16" t="str">
        <f>'Limiting Factor Scores'!A323</f>
        <v>UGR20</v>
      </c>
      <c r="B3623" s="16" t="str">
        <f>'Limiting Factor Scores'!B323</f>
        <v>Upper Grande Ronde</v>
      </c>
      <c r="C3623" s="16" t="str">
        <f>'Limiting Factor Scores'!C323</f>
        <v>Floodplain Condition</v>
      </c>
      <c r="D3623" s="18">
        <f>'Limiting Factor Scores'!D323</f>
        <v>0.86970000000000003</v>
      </c>
      <c r="E3623" s="19">
        <f>'Limiting Factor Scores'!E323</f>
        <v>2.0499999999999998</v>
      </c>
      <c r="F3623" s="18">
        <f>'Limiting Factor Scores'!F323</f>
        <v>0.33624999999999999</v>
      </c>
      <c r="G3623" s="18">
        <f>'Limiting Factor Scores'!G323</f>
        <v>1.7775969135181873</v>
      </c>
      <c r="H3623" s="18">
        <f>'Limiting Factor Scores'!H323</f>
        <v>0.50470383811351627</v>
      </c>
      <c r="I3623" s="17">
        <f>LFAT!A154</f>
        <v>11</v>
      </c>
      <c r="J3623" s="16" t="str">
        <f>LFAT!B154</f>
        <v>Species Management (non-native or unnatural)</v>
      </c>
      <c r="K3623" s="16" t="str">
        <f>LFAT!D154</f>
        <v>N</v>
      </c>
      <c r="L3623" s="19">
        <f>LFAT!F154</f>
        <v>0.1</v>
      </c>
      <c r="M3623" s="16" t="str">
        <f>LFAT!G154</f>
        <v>R</v>
      </c>
      <c r="N3623" s="19">
        <f>LFAT!I154</f>
        <v>0.1</v>
      </c>
      <c r="O3623" s="18">
        <f>LFAT!J154</f>
        <v>0.01</v>
      </c>
      <c r="P3623" s="18">
        <f t="shared" si="168"/>
        <v>3.3625E-3</v>
      </c>
      <c r="Q3623" s="18">
        <f t="shared" si="169"/>
        <v>1.7775969135181872E-2</v>
      </c>
      <c r="R3623" s="18">
        <f t="shared" si="170"/>
        <v>5.0470383811351627E-3</v>
      </c>
    </row>
    <row r="3624" spans="1:18" ht="18" customHeight="1" x14ac:dyDescent="0.2">
      <c r="A3624" s="16" t="str">
        <f>'Limiting Factor Scores'!A324</f>
        <v>UGR20</v>
      </c>
      <c r="B3624" s="16" t="str">
        <f>'Limiting Factor Scores'!B324</f>
        <v>Upper Grande Ronde</v>
      </c>
      <c r="C3624" s="16" t="str">
        <f>'Limiting Factor Scores'!C324</f>
        <v>Increased Sediment Quantity</v>
      </c>
      <c r="D3624" s="18">
        <f>'Limiting Factor Scores'!D324</f>
        <v>0.86970000000000003</v>
      </c>
      <c r="E3624" s="19">
        <f>'Limiting Factor Scores'!E324</f>
        <v>1.58</v>
      </c>
      <c r="F3624" s="18">
        <f>'Limiting Factor Scores'!F324</f>
        <v>0.23050000000000001</v>
      </c>
      <c r="G3624" s="18">
        <f>'Limiting Factor Scores'!G324</f>
        <v>0.72883655449966744</v>
      </c>
      <c r="H3624" s="18">
        <f>'Limiting Factor Scores'!H324</f>
        <v>0.23978579456196145</v>
      </c>
      <c r="I3624" s="17">
        <f>LFAT!A160</f>
        <v>11</v>
      </c>
      <c r="J3624" s="16" t="str">
        <f>LFAT!B160</f>
        <v>Species Management (non-native or unnatural)</v>
      </c>
      <c r="K3624" s="16" t="str">
        <f>LFAT!D160</f>
        <v>N</v>
      </c>
      <c r="L3624" s="19">
        <f>LFAT!F160</f>
        <v>0.1</v>
      </c>
      <c r="M3624" s="16" t="str">
        <f>LFAT!G160</f>
        <v>R</v>
      </c>
      <c r="N3624" s="19">
        <f>LFAT!I160</f>
        <v>0.1</v>
      </c>
      <c r="O3624" s="18">
        <f>LFAT!J160</f>
        <v>0.01</v>
      </c>
      <c r="P3624" s="18">
        <f t="shared" si="168"/>
        <v>2.3050000000000002E-3</v>
      </c>
      <c r="Q3624" s="18">
        <f t="shared" si="169"/>
        <v>7.2883655449966743E-3</v>
      </c>
      <c r="R3624" s="18">
        <f t="shared" si="170"/>
        <v>2.3978579456196145E-3</v>
      </c>
    </row>
    <row r="3625" spans="1:18" ht="18" customHeight="1" x14ac:dyDescent="0.2">
      <c r="A3625" s="16" t="str">
        <f>'Limiting Factor Scores'!A325</f>
        <v>UGR20</v>
      </c>
      <c r="B3625" s="16" t="str">
        <f>'Limiting Factor Scores'!B325</f>
        <v>Upper Grande Ronde</v>
      </c>
      <c r="C3625" s="16" t="str">
        <f>'Limiting Factor Scores'!C325</f>
        <v>Non-Native Species Interactions and Competition</v>
      </c>
      <c r="D3625" s="18">
        <f>'Limiting Factor Scores'!D325</f>
        <v>0.86970000000000003</v>
      </c>
      <c r="E3625" s="19">
        <f>'Limiting Factor Scores'!E325</f>
        <v>4.6399999999999997</v>
      </c>
      <c r="F3625" s="18">
        <f>'Limiting Factor Scores'!F325</f>
        <v>0.91900000000000004</v>
      </c>
      <c r="G3625" s="18">
        <f>'Limiting Factor Scores'!G325</f>
        <v>3.214144077514606</v>
      </c>
      <c r="H3625" s="18">
        <f>'Limiting Factor Scores'!H325</f>
        <v>1.1337993140777751</v>
      </c>
      <c r="I3625" s="17">
        <f>LFAT!A166</f>
        <v>11</v>
      </c>
      <c r="J3625" s="16" t="str">
        <f>LFAT!B166</f>
        <v>Species Management (non-native or unnatural)</v>
      </c>
      <c r="K3625" s="16" t="str">
        <f>LFAT!D166</f>
        <v>D</v>
      </c>
      <c r="L3625" s="19">
        <f>LFAT!F166</f>
        <v>1</v>
      </c>
      <c r="M3625" s="16" t="str">
        <f>LFAT!G166</f>
        <v>C</v>
      </c>
      <c r="N3625" s="19">
        <f>LFAT!I166</f>
        <v>1</v>
      </c>
      <c r="O3625" s="18">
        <f>LFAT!J166</f>
        <v>1</v>
      </c>
      <c r="P3625" s="18">
        <f t="shared" si="168"/>
        <v>0.91900000000000004</v>
      </c>
      <c r="Q3625" s="18">
        <f t="shared" si="169"/>
        <v>3.214144077514606</v>
      </c>
      <c r="R3625" s="18">
        <f t="shared" si="170"/>
        <v>1.1337993140777751</v>
      </c>
    </row>
    <row r="3626" spans="1:18" ht="18" customHeight="1" x14ac:dyDescent="0.2">
      <c r="A3626" s="16" t="str">
        <f>'Limiting Factor Scores'!A326</f>
        <v>UGR20</v>
      </c>
      <c r="B3626" s="16" t="str">
        <f>'Limiting Factor Scores'!B326</f>
        <v>Upper Grande Ronde</v>
      </c>
      <c r="C3626" s="16" t="str">
        <f>'Limiting Factor Scores'!C326</f>
        <v>Predation</v>
      </c>
      <c r="D3626" s="18">
        <f>'Limiting Factor Scores'!D326</f>
        <v>0.86970000000000003</v>
      </c>
      <c r="E3626" s="19">
        <f>'Limiting Factor Scores'!E326</f>
        <v>2.88</v>
      </c>
      <c r="F3626" s="18">
        <f>'Limiting Factor Scores'!F326</f>
        <v>0.52300000000000002</v>
      </c>
      <c r="G3626" s="18">
        <f>'Limiting Factor Scores'!G326</f>
        <v>2.4432109378576263</v>
      </c>
      <c r="H3626" s="18">
        <f>'Limiting Factor Scores'!H326</f>
        <v>0.746998748403365</v>
      </c>
      <c r="I3626" s="17">
        <f>LFAT!A164</f>
        <v>11</v>
      </c>
      <c r="J3626" s="16" t="str">
        <f>LFAT!B164</f>
        <v>Species Management (non-native or unnatural)</v>
      </c>
      <c r="K3626" s="16" t="str">
        <f>LFAT!D164</f>
        <v>D</v>
      </c>
      <c r="L3626" s="19">
        <f>LFAT!F164</f>
        <v>1</v>
      </c>
      <c r="M3626" s="16" t="str">
        <f>LFAT!G164</f>
        <v>C</v>
      </c>
      <c r="N3626" s="19">
        <f>LFAT!I164</f>
        <v>1</v>
      </c>
      <c r="O3626" s="18">
        <f>LFAT!J164</f>
        <v>1</v>
      </c>
      <c r="P3626" s="18">
        <f t="shared" si="168"/>
        <v>0.52300000000000002</v>
      </c>
      <c r="Q3626" s="18">
        <f t="shared" si="169"/>
        <v>2.4432109378576263</v>
      </c>
      <c r="R3626" s="18">
        <f t="shared" si="170"/>
        <v>0.746998748403365</v>
      </c>
    </row>
    <row r="3627" spans="1:18" ht="18" customHeight="1" x14ac:dyDescent="0.2">
      <c r="A3627" s="16" t="str">
        <f>'Limiting Factor Scores'!A327</f>
        <v>UGR20</v>
      </c>
      <c r="B3627" s="16" t="str">
        <f>'Limiting Factor Scores'!B327</f>
        <v>Upper Grande Ronde</v>
      </c>
      <c r="C3627" s="16" t="str">
        <f>'Limiting Factor Scores'!C327</f>
        <v>Riparian Condition</v>
      </c>
      <c r="D3627" s="18">
        <f>'Limiting Factor Scores'!D327</f>
        <v>0.86970000000000003</v>
      </c>
      <c r="E3627" s="19">
        <f>'Limiting Factor Scores'!E327</f>
        <v>1.64</v>
      </c>
      <c r="F3627" s="18">
        <f>'Limiting Factor Scores'!F327</f>
        <v>0.24399999999999999</v>
      </c>
      <c r="G3627" s="18">
        <f>'Limiting Factor Scores'!G327</f>
        <v>1.3171979230390345</v>
      </c>
      <c r="H3627" s="18">
        <f>'Limiting Factor Scores'!H327</f>
        <v>0.42530790012300201</v>
      </c>
      <c r="I3627" s="17">
        <f>LFAT!A153</f>
        <v>11</v>
      </c>
      <c r="J3627" s="16" t="str">
        <f>LFAT!B153</f>
        <v>Species Management (non-native or unnatural)</v>
      </c>
      <c r="K3627" s="16" t="str">
        <f>LFAT!D153</f>
        <v>N</v>
      </c>
      <c r="L3627" s="19">
        <f>LFAT!F153</f>
        <v>0.1</v>
      </c>
      <c r="M3627" s="16" t="str">
        <f>LFAT!G153</f>
        <v>R</v>
      </c>
      <c r="N3627" s="19">
        <f>LFAT!I153</f>
        <v>0.1</v>
      </c>
      <c r="O3627" s="18">
        <f>LFAT!J153</f>
        <v>0.01</v>
      </c>
      <c r="P3627" s="18">
        <f t="shared" si="168"/>
        <v>2.4399999999999999E-3</v>
      </c>
      <c r="Q3627" s="18">
        <f t="shared" si="169"/>
        <v>1.3171979230390346E-2</v>
      </c>
      <c r="R3627" s="18">
        <f t="shared" si="170"/>
        <v>4.2530790012300203E-3</v>
      </c>
    </row>
    <row r="3628" spans="1:18" ht="18" customHeight="1" x14ac:dyDescent="0.2">
      <c r="A3628" s="16" t="str">
        <f>'Limiting Factor Scores'!A328</f>
        <v>UGR20</v>
      </c>
      <c r="B3628" s="16" t="str">
        <f>'Limiting Factor Scores'!B328</f>
        <v>Upper Grande Ronde</v>
      </c>
      <c r="C3628" s="16" t="str">
        <f>'Limiting Factor Scores'!C328</f>
        <v>Side Channel and Wetland Habitat</v>
      </c>
      <c r="D3628" s="18">
        <f>'Limiting Factor Scores'!D328</f>
        <v>0.86970000000000003</v>
      </c>
      <c r="E3628" s="19">
        <f>'Limiting Factor Scores'!E328</f>
        <v>2.0499999999999998</v>
      </c>
      <c r="F3628" s="18">
        <f>'Limiting Factor Scores'!F328</f>
        <v>0.33624999999999999</v>
      </c>
      <c r="G3628" s="18">
        <f>'Limiting Factor Scores'!G328</f>
        <v>2.2475843459272515</v>
      </c>
      <c r="H3628" s="18">
        <f>'Limiting Factor Scores'!H328</f>
        <v>0.65509981650196303</v>
      </c>
      <c r="I3628" s="17">
        <f>LFAT!A155</f>
        <v>11</v>
      </c>
      <c r="J3628" s="16" t="str">
        <f>LFAT!B155</f>
        <v>Species Management (non-native or unnatural)</v>
      </c>
      <c r="K3628" s="16" t="str">
        <f>LFAT!D155</f>
        <v>N</v>
      </c>
      <c r="L3628" s="19">
        <f>LFAT!F155</f>
        <v>0.1</v>
      </c>
      <c r="M3628" s="16" t="str">
        <f>LFAT!G155</f>
        <v>R</v>
      </c>
      <c r="N3628" s="19">
        <f>LFAT!I155</f>
        <v>0.1</v>
      </c>
      <c r="O3628" s="18">
        <f>LFAT!J155</f>
        <v>0.01</v>
      </c>
      <c r="P3628" s="18">
        <f t="shared" si="168"/>
        <v>3.3625E-3</v>
      </c>
      <c r="Q3628" s="18">
        <f t="shared" si="169"/>
        <v>2.2475843459272515E-2</v>
      </c>
      <c r="R3628" s="18">
        <f t="shared" si="170"/>
        <v>6.5509981650196305E-3</v>
      </c>
    </row>
    <row r="3629" spans="1:18" ht="18" customHeight="1" x14ac:dyDescent="0.2">
      <c r="A3629" s="16" t="str">
        <f>'Limiting Factor Scores'!A329</f>
        <v>UGR20</v>
      </c>
      <c r="B3629" s="16" t="str">
        <f>'Limiting Factor Scores'!B329</f>
        <v>Upper Grande Ronde</v>
      </c>
      <c r="C3629" s="16" t="str">
        <f>'Limiting Factor Scores'!C329</f>
        <v>Summer Water Temperature</v>
      </c>
      <c r="D3629" s="18">
        <f>'Limiting Factor Scores'!D329</f>
        <v>0.86970000000000003</v>
      </c>
      <c r="E3629" s="19">
        <f>'Limiting Factor Scores'!E329</f>
        <v>2.4700000000000002</v>
      </c>
      <c r="F3629" s="18">
        <f>'Limiting Factor Scores'!F329</f>
        <v>0.43075000000000002</v>
      </c>
      <c r="G3629" s="18">
        <f>'Limiting Factor Scores'!G329</f>
        <v>2.493920659232197</v>
      </c>
      <c r="H3629" s="18">
        <f>'Limiting Factor Scores'!H329</f>
        <v>0.78044731703304915</v>
      </c>
      <c r="I3629" s="17">
        <f>LFAT!A161</f>
        <v>11</v>
      </c>
      <c r="J3629" s="16" t="str">
        <f>LFAT!B161</f>
        <v>Species Management (non-native or unnatural)</v>
      </c>
      <c r="K3629" s="16" t="str">
        <f>LFAT!D161</f>
        <v>N</v>
      </c>
      <c r="L3629" s="19">
        <f>LFAT!F161</f>
        <v>0.1</v>
      </c>
      <c r="M3629" s="16" t="str">
        <f>LFAT!G161</f>
        <v>R</v>
      </c>
      <c r="N3629" s="19">
        <f>LFAT!I161</f>
        <v>0.1</v>
      </c>
      <c r="O3629" s="18">
        <f>LFAT!J161</f>
        <v>0.01</v>
      </c>
      <c r="P3629" s="18">
        <f t="shared" si="168"/>
        <v>4.3075000000000006E-3</v>
      </c>
      <c r="Q3629" s="18">
        <f t="shared" si="169"/>
        <v>2.4939206592321971E-2</v>
      </c>
      <c r="R3629" s="18">
        <f t="shared" si="170"/>
        <v>7.804473170330492E-3</v>
      </c>
    </row>
    <row r="3630" spans="1:18" ht="18" customHeight="1" x14ac:dyDescent="0.2">
      <c r="A3630" s="16" t="str">
        <f>'Limiting Factor Scores'!A330</f>
        <v>UGR20</v>
      </c>
      <c r="B3630" s="16" t="str">
        <f>'Limiting Factor Scores'!B330</f>
        <v>Upper Grande Ronde</v>
      </c>
      <c r="C3630" s="16" t="str">
        <f>'Limiting Factor Scores'!C330</f>
        <v>Water Quality</v>
      </c>
      <c r="D3630" s="18">
        <f>'Limiting Factor Scores'!D330</f>
        <v>0.86970000000000003</v>
      </c>
      <c r="E3630" s="19">
        <f>'Limiting Factor Scores'!E330</f>
        <v>1.71</v>
      </c>
      <c r="F3630" s="18">
        <f>'Limiting Factor Scores'!F330</f>
        <v>0.25974999999999998</v>
      </c>
      <c r="G3630" s="18">
        <f>'Limiting Factor Scores'!G330</f>
        <v>1.3150873476764215</v>
      </c>
      <c r="H3630" s="18">
        <f>'Limiting Factor Scores'!H330</f>
        <v>0.36504565725864935</v>
      </c>
      <c r="I3630" s="17">
        <f>LFAT!A163</f>
        <v>11</v>
      </c>
      <c r="J3630" s="16" t="str">
        <f>LFAT!B163</f>
        <v>Species Management (non-native or unnatural)</v>
      </c>
      <c r="K3630" s="16" t="str">
        <f>LFAT!D163</f>
        <v>N</v>
      </c>
      <c r="L3630" s="19">
        <f>LFAT!F163</f>
        <v>0.1</v>
      </c>
      <c r="M3630" s="16" t="str">
        <f>LFAT!G163</f>
        <v>R</v>
      </c>
      <c r="N3630" s="19">
        <f>LFAT!I163</f>
        <v>0.1</v>
      </c>
      <c r="O3630" s="18">
        <f>LFAT!J163</f>
        <v>0.01</v>
      </c>
      <c r="P3630" s="18">
        <f t="shared" si="168"/>
        <v>2.5975E-3</v>
      </c>
      <c r="Q3630" s="18">
        <f t="shared" si="169"/>
        <v>1.3150873476764215E-2</v>
      </c>
      <c r="R3630" s="18">
        <f t="shared" si="170"/>
        <v>3.6504565725864937E-3</v>
      </c>
    </row>
    <row r="3631" spans="1:18" ht="18" customHeight="1" x14ac:dyDescent="0.2">
      <c r="A3631" s="16" t="str">
        <f>'Limiting Factor Scores'!A331</f>
        <v>UGR20</v>
      </c>
      <c r="B3631" s="16" t="str">
        <f>'Limiting Factor Scores'!B331</f>
        <v>Upper Grande Ronde</v>
      </c>
      <c r="C3631" s="16" t="str">
        <f>'Limiting Factor Scores'!C331</f>
        <v>Winter Water Temperature</v>
      </c>
      <c r="D3631" s="18">
        <f>'Limiting Factor Scores'!D331</f>
        <v>0.86970000000000003</v>
      </c>
      <c r="E3631" s="19">
        <f>'Limiting Factor Scores'!E331</f>
        <v>1.59</v>
      </c>
      <c r="F3631" s="18">
        <f>'Limiting Factor Scores'!F331</f>
        <v>0.23275000000000001</v>
      </c>
      <c r="G3631" s="18">
        <f>'Limiting Factor Scores'!G331</f>
        <v>0.97018296377891766</v>
      </c>
      <c r="H3631" s="18">
        <f>'Limiting Factor Scores'!H331</f>
        <v>0.26424834348267678</v>
      </c>
      <c r="I3631" s="17">
        <f>LFAT!A162</f>
        <v>11</v>
      </c>
      <c r="J3631" s="16" t="str">
        <f>LFAT!B162</f>
        <v>Species Management (non-native or unnatural)</v>
      </c>
      <c r="K3631" s="16" t="str">
        <f>LFAT!D162</f>
        <v>N</v>
      </c>
      <c r="L3631" s="19">
        <f>LFAT!F162</f>
        <v>0.1</v>
      </c>
      <c r="M3631" s="16" t="str">
        <f>LFAT!G162</f>
        <v>R</v>
      </c>
      <c r="N3631" s="19">
        <f>LFAT!I162</f>
        <v>0.1</v>
      </c>
      <c r="O3631" s="18">
        <f>LFAT!J162</f>
        <v>0.01</v>
      </c>
      <c r="P3631" s="18">
        <f t="shared" si="168"/>
        <v>2.3275000000000001E-3</v>
      </c>
      <c r="Q3631" s="18">
        <f t="shared" si="169"/>
        <v>9.701829637789176E-3</v>
      </c>
      <c r="R3631" s="18">
        <f t="shared" si="170"/>
        <v>2.6424834348267681E-3</v>
      </c>
    </row>
    <row r="3632" spans="1:18" ht="18" customHeight="1" x14ac:dyDescent="0.2">
      <c r="A3632" s="16" t="str">
        <f>'Limiting Factor Scores'!A332</f>
        <v>UGR3</v>
      </c>
      <c r="B3632" s="16" t="str">
        <f>'Limiting Factor Scores'!B332</f>
        <v>Upper Grande Ronde</v>
      </c>
      <c r="C3632" s="16" t="str">
        <f>'Limiting Factor Scores'!C332</f>
        <v>Altered Flow Timing</v>
      </c>
      <c r="D3632" s="18">
        <f>'Limiting Factor Scores'!D332</f>
        <v>0.65139999999999998</v>
      </c>
      <c r="E3632" s="19">
        <f>'Limiting Factor Scores'!E332</f>
        <v>4.6399999999999997</v>
      </c>
      <c r="F3632" s="18">
        <f>'Limiting Factor Scores'!F332</f>
        <v>0.91900000000000004</v>
      </c>
      <c r="G3632" s="18">
        <f>'Limiting Factor Scores'!G332</f>
        <v>3.1385661743712334</v>
      </c>
      <c r="H3632" s="18">
        <f>'Limiting Factor Scores'!H332</f>
        <v>0.87345355931193325</v>
      </c>
      <c r="I3632" s="17">
        <f>LFAT!A8</f>
        <v>1</v>
      </c>
      <c r="J3632" s="16" t="str">
        <f>LFAT!B8</f>
        <v>Protect Land (Easement and Acquisition)</v>
      </c>
      <c r="K3632" s="16" t="str">
        <f>LFAT!D8</f>
        <v>I</v>
      </c>
      <c r="L3632" s="19">
        <f>LFAT!F8</f>
        <v>0.5</v>
      </c>
      <c r="M3632" s="16" t="str">
        <f>LFAT!G8</f>
        <v>CD</v>
      </c>
      <c r="N3632" s="19">
        <f>LFAT!I8</f>
        <v>0.5</v>
      </c>
      <c r="O3632" s="18">
        <f>LFAT!J8</f>
        <v>0.25</v>
      </c>
      <c r="P3632" s="18">
        <f t="shared" si="168"/>
        <v>0.22975000000000001</v>
      </c>
      <c r="Q3632" s="18">
        <f t="shared" si="169"/>
        <v>0.78464154359280835</v>
      </c>
      <c r="R3632" s="18">
        <f t="shared" si="170"/>
        <v>0.21836338982798331</v>
      </c>
    </row>
    <row r="3633" spans="1:18" ht="18" customHeight="1" x14ac:dyDescent="0.2">
      <c r="A3633" s="16" t="str">
        <f>'Limiting Factor Scores'!A333</f>
        <v>UGR3</v>
      </c>
      <c r="B3633" s="16" t="str">
        <f>'Limiting Factor Scores'!B333</f>
        <v>Upper Grande Ronde</v>
      </c>
      <c r="C3633" s="16" t="str">
        <f>'Limiting Factor Scores'!C333</f>
        <v>Altered Primary Productivity</v>
      </c>
      <c r="D3633" s="18">
        <f>'Limiting Factor Scores'!D333</f>
        <v>0.65139999999999998</v>
      </c>
      <c r="E3633" s="19">
        <f>'Limiting Factor Scores'!E333</f>
        <v>2.88</v>
      </c>
      <c r="F3633" s="18">
        <f>'Limiting Factor Scores'!F333</f>
        <v>0.52300000000000002</v>
      </c>
      <c r="G3633" s="18">
        <f>'Limiting Factor Scores'!G333</f>
        <v>1.2386231411852271</v>
      </c>
      <c r="H3633" s="18">
        <f>'Limiting Factor Scores'!H333</f>
        <v>0.35472317344875448</v>
      </c>
      <c r="I3633" s="17">
        <f>LFAT!A15</f>
        <v>1</v>
      </c>
      <c r="J3633" s="16" t="str">
        <f>LFAT!B15</f>
        <v>Protect Land (Easement and Acquisition)</v>
      </c>
      <c r="K3633" s="16" t="str">
        <f>LFAT!D15</f>
        <v>I</v>
      </c>
      <c r="L3633" s="19">
        <f>LFAT!F15</f>
        <v>0.5</v>
      </c>
      <c r="M3633" s="16" t="str">
        <f>LFAT!G15</f>
        <v>CD</v>
      </c>
      <c r="N3633" s="19">
        <f>LFAT!I15</f>
        <v>0.5</v>
      </c>
      <c r="O3633" s="18">
        <f>LFAT!J15</f>
        <v>0.25</v>
      </c>
      <c r="P3633" s="18">
        <f t="shared" si="168"/>
        <v>0.13075000000000001</v>
      </c>
      <c r="Q3633" s="18">
        <f t="shared" si="169"/>
        <v>0.30965578529630677</v>
      </c>
      <c r="R3633" s="18">
        <f t="shared" si="170"/>
        <v>8.868079336218862E-2</v>
      </c>
    </row>
    <row r="3634" spans="1:18" ht="18" customHeight="1" x14ac:dyDescent="0.2">
      <c r="A3634" s="16" t="str">
        <f>'Limiting Factor Scores'!A334</f>
        <v>UGR3</v>
      </c>
      <c r="B3634" s="16" t="str">
        <f>'Limiting Factor Scores'!B334</f>
        <v>Upper Grande Ronde</v>
      </c>
      <c r="C3634" s="16" t="str">
        <f>'Limiting Factor Scores'!C334</f>
        <v>Anthropogenic Barriers</v>
      </c>
      <c r="D3634" s="18">
        <f>'Limiting Factor Scores'!D334</f>
        <v>0.65139999999999998</v>
      </c>
      <c r="E3634" s="19">
        <f>'Limiting Factor Scores'!E334</f>
        <v>1.59</v>
      </c>
      <c r="F3634" s="18">
        <f>'Limiting Factor Scores'!F334</f>
        <v>0.23275000000000001</v>
      </c>
      <c r="G3634" s="18">
        <f>'Limiting Factor Scores'!G334</f>
        <v>0.80463370732672768</v>
      </c>
      <c r="H3634" s="18">
        <f>'Limiting Factor Scores'!H334</f>
        <v>0.25484038222462657</v>
      </c>
      <c r="I3634" s="17">
        <f>LFAT!A2</f>
        <v>1</v>
      </c>
      <c r="J3634" s="16" t="str">
        <f>LFAT!B2</f>
        <v>Protect Land (Easement and Acquisition)</v>
      </c>
      <c r="K3634" s="16" t="str">
        <f>LFAT!D2</f>
        <v>I</v>
      </c>
      <c r="L3634" s="19">
        <f>LFAT!F2</f>
        <v>0.5</v>
      </c>
      <c r="M3634" s="16" t="str">
        <f>LFAT!G2</f>
        <v>CD</v>
      </c>
      <c r="N3634" s="19">
        <f>LFAT!I2</f>
        <v>0.5</v>
      </c>
      <c r="O3634" s="18">
        <f>LFAT!J2</f>
        <v>0.25</v>
      </c>
      <c r="P3634" s="18">
        <f t="shared" si="168"/>
        <v>5.8187500000000003E-2</v>
      </c>
      <c r="Q3634" s="18">
        <f t="shared" si="169"/>
        <v>0.20115842683168192</v>
      </c>
      <c r="R3634" s="18">
        <f t="shared" si="170"/>
        <v>6.3710095556156643E-2</v>
      </c>
    </row>
    <row r="3635" spans="1:18" ht="18" customHeight="1" x14ac:dyDescent="0.2">
      <c r="A3635" s="16" t="str">
        <f>'Limiting Factor Scores'!A335</f>
        <v>UGR3</v>
      </c>
      <c r="B3635" s="16" t="str">
        <f>'Limiting Factor Scores'!B335</f>
        <v>Upper Grande Ronde</v>
      </c>
      <c r="C3635" s="16" t="str">
        <f>'Limiting Factor Scores'!C335</f>
        <v>Channel and Habitat Structure</v>
      </c>
      <c r="D3635" s="18">
        <f>'Limiting Factor Scores'!D335</f>
        <v>0.65139999999999998</v>
      </c>
      <c r="E3635" s="19">
        <f>'Limiting Factor Scores'!E335</f>
        <v>2.83</v>
      </c>
      <c r="F3635" s="18">
        <f>'Limiting Factor Scores'!F335</f>
        <v>0.51175000000000004</v>
      </c>
      <c r="G3635" s="18">
        <f>'Limiting Factor Scores'!G335</f>
        <v>2.904941563857117</v>
      </c>
      <c r="H3635" s="18">
        <f>'Limiting Factor Scores'!H335</f>
        <v>0.87941153091260793</v>
      </c>
      <c r="I3635" s="17">
        <f>LFAT!A6</f>
        <v>1</v>
      </c>
      <c r="J3635" s="16" t="str">
        <f>LFAT!B6</f>
        <v>Protect Land (Easement and Acquisition)</v>
      </c>
      <c r="K3635" s="16" t="str">
        <f>LFAT!D6</f>
        <v>I</v>
      </c>
      <c r="L3635" s="19">
        <f>LFAT!F6</f>
        <v>0.5</v>
      </c>
      <c r="M3635" s="16" t="str">
        <f>LFAT!G6</f>
        <v>CD</v>
      </c>
      <c r="N3635" s="19">
        <f>LFAT!I6</f>
        <v>0.5</v>
      </c>
      <c r="O3635" s="18">
        <f>LFAT!J6</f>
        <v>0.25</v>
      </c>
      <c r="P3635" s="18">
        <f t="shared" si="168"/>
        <v>0.12793750000000001</v>
      </c>
      <c r="Q3635" s="18">
        <f t="shared" si="169"/>
        <v>0.72623539096427925</v>
      </c>
      <c r="R3635" s="18">
        <f t="shared" si="170"/>
        <v>0.21985288272815198</v>
      </c>
    </row>
    <row r="3636" spans="1:18" ht="18" customHeight="1" x14ac:dyDescent="0.2">
      <c r="A3636" s="16" t="str">
        <f>'Limiting Factor Scores'!A336</f>
        <v>UGR3</v>
      </c>
      <c r="B3636" s="16" t="str">
        <f>'Limiting Factor Scores'!B336</f>
        <v>Upper Grande Ronde</v>
      </c>
      <c r="C3636" s="16" t="str">
        <f>'Limiting Factor Scores'!C336</f>
        <v>Decreased Sediment Quantity</v>
      </c>
      <c r="D3636" s="18">
        <f>'Limiting Factor Scores'!D336</f>
        <v>0.65139999999999998</v>
      </c>
      <c r="E3636" s="19">
        <f>'Limiting Factor Scores'!E336</f>
        <v>1.97</v>
      </c>
      <c r="F3636" s="18">
        <f>'Limiting Factor Scores'!F336</f>
        <v>0.31824999999999998</v>
      </c>
      <c r="G3636" s="18">
        <f>'Limiting Factor Scores'!G336</f>
        <v>1.073559544731703</v>
      </c>
      <c r="H3636" s="18">
        <f>'Limiting Factor Scores'!H336</f>
        <v>0.31980228261609506</v>
      </c>
      <c r="I3636" s="17">
        <f>LFAT!A9</f>
        <v>1</v>
      </c>
      <c r="J3636" s="16" t="str">
        <f>LFAT!B9</f>
        <v>Protect Land (Easement and Acquisition)</v>
      </c>
      <c r="K3636" s="16" t="str">
        <f>LFAT!D9</f>
        <v>I</v>
      </c>
      <c r="L3636" s="19">
        <f>LFAT!F9</f>
        <v>0.5</v>
      </c>
      <c r="M3636" s="16" t="str">
        <f>LFAT!G9</f>
        <v>CD</v>
      </c>
      <c r="N3636" s="19">
        <f>LFAT!I9</f>
        <v>0.5</v>
      </c>
      <c r="O3636" s="18">
        <f>LFAT!J9</f>
        <v>0.25</v>
      </c>
      <c r="P3636" s="18">
        <f t="shared" si="168"/>
        <v>7.9562499999999994E-2</v>
      </c>
      <c r="Q3636" s="18">
        <f t="shared" si="169"/>
        <v>0.26838988618292575</v>
      </c>
      <c r="R3636" s="18">
        <f t="shared" si="170"/>
        <v>7.9950570654023764E-2</v>
      </c>
    </row>
    <row r="3637" spans="1:18" ht="18" customHeight="1" x14ac:dyDescent="0.2">
      <c r="A3637" s="16" t="str">
        <f>'Limiting Factor Scores'!A337</f>
        <v>UGR3</v>
      </c>
      <c r="B3637" s="16" t="str">
        <f>'Limiting Factor Scores'!B337</f>
        <v>Upper Grande Ronde</v>
      </c>
      <c r="C3637" s="16" t="str">
        <f>'Limiting Factor Scores'!C337</f>
        <v>Decreased Water Quantity</v>
      </c>
      <c r="D3637" s="18">
        <f>'Limiting Factor Scores'!D337</f>
        <v>0.65139999999999998</v>
      </c>
      <c r="E3637" s="19">
        <f>'Limiting Factor Scores'!E337</f>
        <v>4.6399999999999997</v>
      </c>
      <c r="F3637" s="18">
        <f>'Limiting Factor Scores'!F337</f>
        <v>0.91900000000000004</v>
      </c>
      <c r="G3637" s="18">
        <f>'Limiting Factor Scores'!G337</f>
        <v>4.48549852496987</v>
      </c>
      <c r="H3637" s="18">
        <f>'Limiting Factor Scores'!H337</f>
        <v>1.2963903172538376</v>
      </c>
      <c r="I3637" s="17">
        <f>LFAT!A7</f>
        <v>1</v>
      </c>
      <c r="J3637" s="16" t="str">
        <f>LFAT!B7</f>
        <v>Protect Land (Easement and Acquisition)</v>
      </c>
      <c r="K3637" s="16" t="str">
        <f>LFAT!D7</f>
        <v>I</v>
      </c>
      <c r="L3637" s="19">
        <f>LFAT!F7</f>
        <v>0.5</v>
      </c>
      <c r="M3637" s="16" t="str">
        <f>LFAT!G7</f>
        <v>CD</v>
      </c>
      <c r="N3637" s="19">
        <f>LFAT!I7</f>
        <v>0.5</v>
      </c>
      <c r="O3637" s="18">
        <f>LFAT!J7</f>
        <v>0.25</v>
      </c>
      <c r="P3637" s="18">
        <f t="shared" si="168"/>
        <v>0.22975000000000001</v>
      </c>
      <c r="Q3637" s="18">
        <f t="shared" si="169"/>
        <v>1.1213746312424675</v>
      </c>
      <c r="R3637" s="18">
        <f t="shared" si="170"/>
        <v>0.32409757931345939</v>
      </c>
    </row>
    <row r="3638" spans="1:18" ht="18" customHeight="1" x14ac:dyDescent="0.2">
      <c r="A3638" s="16" t="str">
        <f>'Limiting Factor Scores'!A338</f>
        <v>UGR3</v>
      </c>
      <c r="B3638" s="16" t="str">
        <f>'Limiting Factor Scores'!B338</f>
        <v>Upper Grande Ronde</v>
      </c>
      <c r="C3638" s="16" t="str">
        <f>'Limiting Factor Scores'!C338</f>
        <v>Floodplain Condition</v>
      </c>
      <c r="D3638" s="18">
        <f>'Limiting Factor Scores'!D338</f>
        <v>0.65139999999999998</v>
      </c>
      <c r="E3638" s="19">
        <f>'Limiting Factor Scores'!E338</f>
        <v>2.72</v>
      </c>
      <c r="F3638" s="18">
        <f>'Limiting Factor Scores'!F338</f>
        <v>0.48699999999999999</v>
      </c>
      <c r="G3638" s="18">
        <f>'Limiting Factor Scores'!G338</f>
        <v>1.9283161558502422</v>
      </c>
      <c r="H3638" s="18">
        <f>'Limiting Factor Scores'!H338</f>
        <v>0.54749676799771363</v>
      </c>
      <c r="I3638" s="17">
        <f>LFAT!A4</f>
        <v>1</v>
      </c>
      <c r="J3638" s="16" t="str">
        <f>LFAT!B4</f>
        <v>Protect Land (Easement and Acquisition)</v>
      </c>
      <c r="K3638" s="16" t="str">
        <f>LFAT!D4</f>
        <v>I</v>
      </c>
      <c r="L3638" s="19">
        <f>LFAT!F4</f>
        <v>0.5</v>
      </c>
      <c r="M3638" s="16" t="str">
        <f>LFAT!G4</f>
        <v>CD</v>
      </c>
      <c r="N3638" s="19">
        <f>LFAT!I4</f>
        <v>0.5</v>
      </c>
      <c r="O3638" s="18">
        <f>LFAT!J4</f>
        <v>0.25</v>
      </c>
      <c r="P3638" s="18">
        <f t="shared" si="168"/>
        <v>0.12175</v>
      </c>
      <c r="Q3638" s="18">
        <f t="shared" si="169"/>
        <v>0.48207903896256055</v>
      </c>
      <c r="R3638" s="18">
        <f t="shared" si="170"/>
        <v>0.13687419199942841</v>
      </c>
    </row>
    <row r="3639" spans="1:18" ht="18" customHeight="1" x14ac:dyDescent="0.2">
      <c r="A3639" s="16" t="str">
        <f>'Limiting Factor Scores'!A339</f>
        <v>UGR3</v>
      </c>
      <c r="B3639" s="16" t="str">
        <f>'Limiting Factor Scores'!B339</f>
        <v>Upper Grande Ronde</v>
      </c>
      <c r="C3639" s="16" t="str">
        <f>'Limiting Factor Scores'!C339</f>
        <v>Increased Sediment Quantity</v>
      </c>
      <c r="D3639" s="18">
        <f>'Limiting Factor Scores'!D339</f>
        <v>0.65139999999999998</v>
      </c>
      <c r="E3639" s="19">
        <f>'Limiting Factor Scores'!E339</f>
        <v>2.0499999999999998</v>
      </c>
      <c r="F3639" s="18">
        <f>'Limiting Factor Scores'!F339</f>
        <v>0.33624999999999999</v>
      </c>
      <c r="G3639" s="18">
        <f>'Limiting Factor Scores'!G339</f>
        <v>0.79634231591497606</v>
      </c>
      <c r="H3639" s="18">
        <f>'Limiting Factor Scores'!H339</f>
        <v>0.26199505744613721</v>
      </c>
      <c r="I3639" s="17">
        <f>LFAT!A10</f>
        <v>1</v>
      </c>
      <c r="J3639" s="16" t="str">
        <f>LFAT!B10</f>
        <v>Protect Land (Easement and Acquisition)</v>
      </c>
      <c r="K3639" s="16" t="str">
        <f>LFAT!D10</f>
        <v>I</v>
      </c>
      <c r="L3639" s="19">
        <f>LFAT!F10</f>
        <v>0.5</v>
      </c>
      <c r="M3639" s="16" t="str">
        <f>LFAT!G10</f>
        <v>CD</v>
      </c>
      <c r="N3639" s="19">
        <f>LFAT!I10</f>
        <v>0.5</v>
      </c>
      <c r="O3639" s="18">
        <f>LFAT!J10</f>
        <v>0.25</v>
      </c>
      <c r="P3639" s="18">
        <f t="shared" si="168"/>
        <v>8.4062499999999998E-2</v>
      </c>
      <c r="Q3639" s="18">
        <f t="shared" si="169"/>
        <v>0.19908557897874402</v>
      </c>
      <c r="R3639" s="18">
        <f t="shared" si="170"/>
        <v>6.5498764361534303E-2</v>
      </c>
    </row>
    <row r="3640" spans="1:18" ht="18" customHeight="1" x14ac:dyDescent="0.2">
      <c r="A3640" s="16" t="str">
        <f>'Limiting Factor Scores'!A340</f>
        <v>UGR3</v>
      </c>
      <c r="B3640" s="16" t="str">
        <f>'Limiting Factor Scores'!B340</f>
        <v>Upper Grande Ronde</v>
      </c>
      <c r="C3640" s="16" t="str">
        <f>'Limiting Factor Scores'!C340</f>
        <v>Non-Native Species Interactions and Competition</v>
      </c>
      <c r="D3640" s="18">
        <f>'Limiting Factor Scores'!D340</f>
        <v>0.65139999999999998</v>
      </c>
      <c r="E3640" s="19">
        <f>'Limiting Factor Scores'!E340</f>
        <v>5</v>
      </c>
      <c r="F3640" s="18">
        <f>'Limiting Factor Scores'!F340</f>
        <v>1</v>
      </c>
      <c r="G3640" s="18">
        <f>'Limiting Factor Scores'!G340</f>
        <v>2.6195585711493998</v>
      </c>
      <c r="H3640" s="18">
        <f>'Limiting Factor Scores'!H340</f>
        <v>0.9240574285183859</v>
      </c>
      <c r="I3640" s="17">
        <f>LFAT!A16</f>
        <v>1</v>
      </c>
      <c r="J3640" s="16" t="str">
        <f>LFAT!B16</f>
        <v>Protect Land (Easement and Acquisition)</v>
      </c>
      <c r="K3640" s="16" t="str">
        <f>LFAT!D16</f>
        <v>I</v>
      </c>
      <c r="L3640" s="19">
        <f>LFAT!F16</f>
        <v>0.5</v>
      </c>
      <c r="M3640" s="16" t="str">
        <f>LFAT!G16</f>
        <v>R</v>
      </c>
      <c r="N3640" s="19">
        <f>LFAT!I16</f>
        <v>0.1</v>
      </c>
      <c r="O3640" s="18">
        <f>LFAT!J16</f>
        <v>0.05</v>
      </c>
      <c r="P3640" s="18">
        <f t="shared" si="168"/>
        <v>0.05</v>
      </c>
      <c r="Q3640" s="18">
        <f t="shared" si="169"/>
        <v>0.13097792855747001</v>
      </c>
      <c r="R3640" s="18">
        <f t="shared" si="170"/>
        <v>4.6202871425919299E-2</v>
      </c>
    </row>
    <row r="3641" spans="1:18" ht="18" customHeight="1" x14ac:dyDescent="0.2">
      <c r="A3641" s="16" t="str">
        <f>'Limiting Factor Scores'!A341</f>
        <v>UGR3</v>
      </c>
      <c r="B3641" s="16" t="str">
        <f>'Limiting Factor Scores'!B341</f>
        <v>Upper Grande Ronde</v>
      </c>
      <c r="C3641" s="16" t="str">
        <f>'Limiting Factor Scores'!C341</f>
        <v>Predation</v>
      </c>
      <c r="D3641" s="18">
        <f>'Limiting Factor Scores'!D341</f>
        <v>0.65139999999999998</v>
      </c>
      <c r="E3641" s="19">
        <f>'Limiting Factor Scores'!E341</f>
        <v>5</v>
      </c>
      <c r="F3641" s="18">
        <f>'Limiting Factor Scores'!F341</f>
        <v>1</v>
      </c>
      <c r="G3641" s="18">
        <f>'Limiting Factor Scores'!G341</f>
        <v>3.4989485724521998</v>
      </c>
      <c r="H3641" s="18">
        <f>'Limiting Factor Scores'!H341</f>
        <v>1.0697849145360379</v>
      </c>
      <c r="I3641" s="17">
        <f>LFAT!A14</f>
        <v>1</v>
      </c>
      <c r="J3641" s="16" t="str">
        <f>LFAT!B14</f>
        <v>Protect Land (Easement and Acquisition)</v>
      </c>
      <c r="K3641" s="16" t="str">
        <f>LFAT!D14</f>
        <v>I</v>
      </c>
      <c r="L3641" s="19">
        <f>LFAT!F14</f>
        <v>0.5</v>
      </c>
      <c r="M3641" s="16" t="str">
        <f>LFAT!G14</f>
        <v>R</v>
      </c>
      <c r="N3641" s="19">
        <f>LFAT!I14</f>
        <v>0.1</v>
      </c>
      <c r="O3641" s="18">
        <f>LFAT!J14</f>
        <v>0.05</v>
      </c>
      <c r="P3641" s="18">
        <f t="shared" si="168"/>
        <v>0.05</v>
      </c>
      <c r="Q3641" s="18">
        <f t="shared" si="169"/>
        <v>0.17494742862261001</v>
      </c>
      <c r="R3641" s="18">
        <f t="shared" si="170"/>
        <v>5.3489245726801894E-2</v>
      </c>
    </row>
    <row r="3642" spans="1:18" ht="18" customHeight="1" x14ac:dyDescent="0.2">
      <c r="A3642" s="16" t="str">
        <f>'Limiting Factor Scores'!A342</f>
        <v>UGR3</v>
      </c>
      <c r="B3642" s="16" t="str">
        <f>'Limiting Factor Scores'!B342</f>
        <v>Upper Grande Ronde</v>
      </c>
      <c r="C3642" s="16" t="str">
        <f>'Limiting Factor Scores'!C342</f>
        <v>Riparian Condition</v>
      </c>
      <c r="D3642" s="18">
        <f>'Limiting Factor Scores'!D342</f>
        <v>0.65139999999999998</v>
      </c>
      <c r="E3642" s="19">
        <f>'Limiting Factor Scores'!E342</f>
        <v>2.46</v>
      </c>
      <c r="F3642" s="18">
        <f>'Limiting Factor Scores'!F342</f>
        <v>0.42849999999999999</v>
      </c>
      <c r="G3642" s="18">
        <f>'Limiting Factor Scores'!G342</f>
        <v>1.7325681295249642</v>
      </c>
      <c r="H3642" s="18">
        <f>'Limiting Factor Scores'!H342</f>
        <v>0.55942611212761773</v>
      </c>
      <c r="I3642" s="17">
        <f>LFAT!A3</f>
        <v>1</v>
      </c>
      <c r="J3642" s="16" t="str">
        <f>LFAT!B3</f>
        <v>Protect Land (Easement and Acquisition)</v>
      </c>
      <c r="K3642" s="16" t="str">
        <f>LFAT!D3</f>
        <v>I</v>
      </c>
      <c r="L3642" s="19">
        <f>LFAT!F3</f>
        <v>0.5</v>
      </c>
      <c r="M3642" s="16" t="str">
        <f>LFAT!G3</f>
        <v>C</v>
      </c>
      <c r="N3642" s="19">
        <f>LFAT!I3</f>
        <v>1</v>
      </c>
      <c r="O3642" s="18">
        <f>LFAT!J3</f>
        <v>0.5</v>
      </c>
      <c r="P3642" s="18">
        <f t="shared" si="168"/>
        <v>0.21425</v>
      </c>
      <c r="Q3642" s="18">
        <f t="shared" si="169"/>
        <v>0.8662840647624821</v>
      </c>
      <c r="R3642" s="18">
        <f t="shared" si="170"/>
        <v>0.27971305606380886</v>
      </c>
    </row>
    <row r="3643" spans="1:18" ht="18" customHeight="1" x14ac:dyDescent="0.2">
      <c r="A3643" s="16" t="str">
        <f>'Limiting Factor Scores'!A343</f>
        <v>UGR3</v>
      </c>
      <c r="B3643" s="16" t="str">
        <f>'Limiting Factor Scores'!B343</f>
        <v>Upper Grande Ronde</v>
      </c>
      <c r="C3643" s="16" t="str">
        <f>'Limiting Factor Scores'!C343</f>
        <v>Side Channel and Wetland Habitat</v>
      </c>
      <c r="D3643" s="18">
        <f>'Limiting Factor Scores'!D343</f>
        <v>0.65139999999999998</v>
      </c>
      <c r="E3643" s="19">
        <f>'Limiting Factor Scores'!E343</f>
        <v>2.46</v>
      </c>
      <c r="F3643" s="18">
        <f>'Limiting Factor Scores'!F343</f>
        <v>0.42849999999999999</v>
      </c>
      <c r="G3643" s="18">
        <f>'Limiting Factor Scores'!G343</f>
        <v>2.1452742309500716</v>
      </c>
      <c r="H3643" s="18">
        <f>'Limiting Factor Scores'!H343</f>
        <v>0.62527965083418935</v>
      </c>
      <c r="I3643" s="17">
        <f>LFAT!A5</f>
        <v>1</v>
      </c>
      <c r="J3643" s="16" t="str">
        <f>LFAT!B5</f>
        <v>Protect Land (Easement and Acquisition)</v>
      </c>
      <c r="K3643" s="16" t="str">
        <f>LFAT!D5</f>
        <v>I</v>
      </c>
      <c r="L3643" s="19">
        <f>LFAT!F5</f>
        <v>0.5</v>
      </c>
      <c r="M3643" s="16" t="str">
        <f>LFAT!G5</f>
        <v>CD</v>
      </c>
      <c r="N3643" s="19">
        <f>LFAT!I5</f>
        <v>0.5</v>
      </c>
      <c r="O3643" s="18">
        <f>LFAT!J5</f>
        <v>0.25</v>
      </c>
      <c r="P3643" s="18">
        <f t="shared" si="168"/>
        <v>0.107125</v>
      </c>
      <c r="Q3643" s="18">
        <f t="shared" si="169"/>
        <v>0.53631855773751791</v>
      </c>
      <c r="R3643" s="18">
        <f t="shared" si="170"/>
        <v>0.15631991270854734</v>
      </c>
    </row>
    <row r="3644" spans="1:18" ht="18" customHeight="1" x14ac:dyDescent="0.2">
      <c r="A3644" s="16" t="str">
        <f>'Limiting Factor Scores'!A344</f>
        <v>UGR3</v>
      </c>
      <c r="B3644" s="16" t="str">
        <f>'Limiting Factor Scores'!B344</f>
        <v>Upper Grande Ronde</v>
      </c>
      <c r="C3644" s="16" t="str">
        <f>'Limiting Factor Scores'!C344</f>
        <v>Summer Water Temperature</v>
      </c>
      <c r="D3644" s="18">
        <f>'Limiting Factor Scores'!D344</f>
        <v>0.65139999999999998</v>
      </c>
      <c r="E3644" s="19">
        <f>'Limiting Factor Scores'!E344</f>
        <v>4</v>
      </c>
      <c r="F3644" s="18">
        <f>'Limiting Factor Scores'!F344</f>
        <v>0.77500000000000002</v>
      </c>
      <c r="G3644" s="18">
        <f>'Limiting Factor Scores'!G344</f>
        <v>3.3607587142135946</v>
      </c>
      <c r="H3644" s="18">
        <f>'Limiting Factor Scores'!H344</f>
        <v>1.0517155435533987</v>
      </c>
      <c r="I3644" s="17">
        <f>LFAT!A11</f>
        <v>1</v>
      </c>
      <c r="J3644" s="16" t="str">
        <f>LFAT!B11</f>
        <v>Protect Land (Easement and Acquisition)</v>
      </c>
      <c r="K3644" s="16" t="str">
        <f>LFAT!D11</f>
        <v>I</v>
      </c>
      <c r="L3644" s="19">
        <f>LFAT!F11</f>
        <v>0.5</v>
      </c>
      <c r="M3644" s="16" t="str">
        <f>LFAT!G11</f>
        <v>R</v>
      </c>
      <c r="N3644" s="19">
        <f>LFAT!I11</f>
        <v>0.1</v>
      </c>
      <c r="O3644" s="18">
        <f>LFAT!J11</f>
        <v>0.05</v>
      </c>
      <c r="P3644" s="18">
        <f t="shared" si="168"/>
        <v>3.8750000000000007E-2</v>
      </c>
      <c r="Q3644" s="18">
        <f t="shared" si="169"/>
        <v>0.16803793571067974</v>
      </c>
      <c r="R3644" s="18">
        <f t="shared" si="170"/>
        <v>5.2585777177669935E-2</v>
      </c>
    </row>
    <row r="3645" spans="1:18" ht="18" customHeight="1" x14ac:dyDescent="0.2">
      <c r="A3645" s="16" t="str">
        <f>'Limiting Factor Scores'!A345</f>
        <v>UGR3</v>
      </c>
      <c r="B3645" s="16" t="str">
        <f>'Limiting Factor Scores'!B345</f>
        <v>Upper Grande Ronde</v>
      </c>
      <c r="C3645" s="16" t="str">
        <f>'Limiting Factor Scores'!C345</f>
        <v>Water Quality</v>
      </c>
      <c r="D3645" s="18">
        <f>'Limiting Factor Scores'!D345</f>
        <v>0.65139999999999998</v>
      </c>
      <c r="E3645" s="19">
        <f>'Limiting Factor Scores'!E345</f>
        <v>4.6399999999999997</v>
      </c>
      <c r="F3645" s="18">
        <f>'Limiting Factor Scores'!F345</f>
        <v>0.91900000000000004</v>
      </c>
      <c r="G3645" s="18">
        <f>'Limiting Factor Scores'!G345</f>
        <v>3.4849202080835715</v>
      </c>
      <c r="H3645" s="18">
        <f>'Limiting Factor Scores'!H345</f>
        <v>0.96735398610711254</v>
      </c>
      <c r="I3645" s="17">
        <f>LFAT!A13</f>
        <v>1</v>
      </c>
      <c r="J3645" s="16" t="str">
        <f>LFAT!B13</f>
        <v>Protect Land (Easement and Acquisition)</v>
      </c>
      <c r="K3645" s="16" t="str">
        <f>LFAT!D13</f>
        <v>I</v>
      </c>
      <c r="L3645" s="19">
        <f>LFAT!F13</f>
        <v>0.5</v>
      </c>
      <c r="M3645" s="16" t="str">
        <f>LFAT!G13</f>
        <v>CD</v>
      </c>
      <c r="N3645" s="19">
        <f>LFAT!I13</f>
        <v>0.5</v>
      </c>
      <c r="O3645" s="18">
        <f>LFAT!J13</f>
        <v>0.25</v>
      </c>
      <c r="P3645" s="18">
        <f t="shared" si="168"/>
        <v>0.22975000000000001</v>
      </c>
      <c r="Q3645" s="18">
        <f t="shared" si="169"/>
        <v>0.87123005202089288</v>
      </c>
      <c r="R3645" s="18">
        <f t="shared" si="170"/>
        <v>0.24183849652677814</v>
      </c>
    </row>
    <row r="3646" spans="1:18" ht="18" customHeight="1" x14ac:dyDescent="0.2">
      <c r="A3646" s="16" t="str">
        <f>'Limiting Factor Scores'!A346</f>
        <v>UGR3</v>
      </c>
      <c r="B3646" s="16" t="str">
        <f>'Limiting Factor Scores'!B346</f>
        <v>Upper Grande Ronde</v>
      </c>
      <c r="C3646" s="16" t="str">
        <f>'Limiting Factor Scores'!C346</f>
        <v>Winter Water Temperature</v>
      </c>
      <c r="D3646" s="18">
        <f>'Limiting Factor Scores'!D346</f>
        <v>0.65139999999999998</v>
      </c>
      <c r="E3646" s="19">
        <f>'Limiting Factor Scores'!E346</f>
        <v>3.56</v>
      </c>
      <c r="F3646" s="18">
        <f>'Limiting Factor Scores'!F346</f>
        <v>0.67600000000000005</v>
      </c>
      <c r="G3646" s="18">
        <f>'Limiting Factor Scores'!G346</f>
        <v>2.1105173886343356</v>
      </c>
      <c r="H3646" s="18">
        <f>'Limiting Factor Scores'!H346</f>
        <v>0.57484077195679883</v>
      </c>
      <c r="I3646" s="17">
        <f>LFAT!A12</f>
        <v>1</v>
      </c>
      <c r="J3646" s="16" t="str">
        <f>LFAT!B12</f>
        <v>Protect Land (Easement and Acquisition)</v>
      </c>
      <c r="K3646" s="16" t="str">
        <f>LFAT!D12</f>
        <v>I</v>
      </c>
      <c r="L3646" s="19">
        <f>LFAT!F12</f>
        <v>0.5</v>
      </c>
      <c r="M3646" s="16" t="str">
        <f>LFAT!G12</f>
        <v>R</v>
      </c>
      <c r="N3646" s="19">
        <f>LFAT!I12</f>
        <v>0.1</v>
      </c>
      <c r="O3646" s="18">
        <f>LFAT!J12</f>
        <v>0.05</v>
      </c>
      <c r="P3646" s="18">
        <f t="shared" si="168"/>
        <v>3.3800000000000004E-2</v>
      </c>
      <c r="Q3646" s="18">
        <f t="shared" si="169"/>
        <v>0.10552586943171678</v>
      </c>
      <c r="R3646" s="18">
        <f t="shared" si="170"/>
        <v>2.8742038597839942E-2</v>
      </c>
    </row>
    <row r="3647" spans="1:18" ht="18" customHeight="1" x14ac:dyDescent="0.2">
      <c r="A3647" s="16" t="str">
        <f>'Limiting Factor Scores'!A332</f>
        <v>UGR3</v>
      </c>
      <c r="B3647" s="16" t="str">
        <f>'Limiting Factor Scores'!B332</f>
        <v>Upper Grande Ronde</v>
      </c>
      <c r="C3647" s="16" t="str">
        <f>'Limiting Factor Scores'!C332</f>
        <v>Altered Flow Timing</v>
      </c>
      <c r="D3647" s="18">
        <f>'Limiting Factor Scores'!D332</f>
        <v>0.65139999999999998</v>
      </c>
      <c r="E3647" s="19">
        <f>'Limiting Factor Scores'!E332</f>
        <v>4.6399999999999997</v>
      </c>
      <c r="F3647" s="18">
        <f>'Limiting Factor Scores'!F332</f>
        <v>0.91900000000000004</v>
      </c>
      <c r="G3647" s="18">
        <f>'Limiting Factor Scores'!G332</f>
        <v>3.1385661743712334</v>
      </c>
      <c r="H3647" s="18">
        <f>'Limiting Factor Scores'!H332</f>
        <v>0.87345355931193325</v>
      </c>
      <c r="I3647" s="17">
        <f>LFAT!A23</f>
        <v>2</v>
      </c>
      <c r="J3647" s="16" t="str">
        <f>LFAT!B23</f>
        <v>Instream Complexity Improvement</v>
      </c>
      <c r="K3647" s="16" t="str">
        <f>LFAT!D23</f>
        <v>N</v>
      </c>
      <c r="L3647" s="19">
        <f>LFAT!F23</f>
        <v>0.1</v>
      </c>
      <c r="M3647" s="16" t="str">
        <f>LFAT!G23</f>
        <v>CD</v>
      </c>
      <c r="N3647" s="19">
        <f>LFAT!I23</f>
        <v>0.5</v>
      </c>
      <c r="O3647" s="18">
        <f>LFAT!J23</f>
        <v>0.05</v>
      </c>
      <c r="P3647" s="18">
        <f t="shared" si="168"/>
        <v>4.5950000000000005E-2</v>
      </c>
      <c r="Q3647" s="18">
        <f t="shared" si="169"/>
        <v>0.15692830871856167</v>
      </c>
      <c r="R3647" s="18">
        <f t="shared" si="170"/>
        <v>4.3672677965596665E-2</v>
      </c>
    </row>
    <row r="3648" spans="1:18" ht="18" customHeight="1" x14ac:dyDescent="0.2">
      <c r="A3648" s="16" t="str">
        <f>'Limiting Factor Scores'!A333</f>
        <v>UGR3</v>
      </c>
      <c r="B3648" s="16" t="str">
        <f>'Limiting Factor Scores'!B333</f>
        <v>Upper Grande Ronde</v>
      </c>
      <c r="C3648" s="16" t="str">
        <f>'Limiting Factor Scores'!C333</f>
        <v>Altered Primary Productivity</v>
      </c>
      <c r="D3648" s="18">
        <f>'Limiting Factor Scores'!D333</f>
        <v>0.65139999999999998</v>
      </c>
      <c r="E3648" s="19">
        <f>'Limiting Factor Scores'!E333</f>
        <v>2.88</v>
      </c>
      <c r="F3648" s="18">
        <f>'Limiting Factor Scores'!F333</f>
        <v>0.52300000000000002</v>
      </c>
      <c r="G3648" s="18">
        <f>'Limiting Factor Scores'!G333</f>
        <v>1.2386231411852271</v>
      </c>
      <c r="H3648" s="18">
        <f>'Limiting Factor Scores'!H333</f>
        <v>0.35472317344875448</v>
      </c>
      <c r="I3648" s="17">
        <f>LFAT!A30</f>
        <v>2</v>
      </c>
      <c r="J3648" s="16" t="str">
        <f>LFAT!B30</f>
        <v>Instream Complexity Improvement</v>
      </c>
      <c r="K3648" s="16" t="str">
        <f>LFAT!D30</f>
        <v>N</v>
      </c>
      <c r="L3648" s="19">
        <f>LFAT!F30</f>
        <v>0.1</v>
      </c>
      <c r="M3648" s="16" t="str">
        <f>LFAT!G30</f>
        <v>R</v>
      </c>
      <c r="N3648" s="19">
        <f>LFAT!I30</f>
        <v>0.1</v>
      </c>
      <c r="O3648" s="18">
        <f>LFAT!J30</f>
        <v>0.01</v>
      </c>
      <c r="P3648" s="18">
        <f t="shared" si="168"/>
        <v>5.2300000000000003E-3</v>
      </c>
      <c r="Q3648" s="18">
        <f t="shared" si="169"/>
        <v>1.2386231411852272E-2</v>
      </c>
      <c r="R3648" s="18">
        <f t="shared" si="170"/>
        <v>3.5472317344875451E-3</v>
      </c>
    </row>
    <row r="3649" spans="1:18" ht="18" customHeight="1" x14ac:dyDescent="0.2">
      <c r="A3649" s="16" t="str">
        <f>'Limiting Factor Scores'!A334</f>
        <v>UGR3</v>
      </c>
      <c r="B3649" s="16" t="str">
        <f>'Limiting Factor Scores'!B334</f>
        <v>Upper Grande Ronde</v>
      </c>
      <c r="C3649" s="16" t="str">
        <f>'Limiting Factor Scores'!C334</f>
        <v>Anthropogenic Barriers</v>
      </c>
      <c r="D3649" s="18">
        <f>'Limiting Factor Scores'!D334</f>
        <v>0.65139999999999998</v>
      </c>
      <c r="E3649" s="19">
        <f>'Limiting Factor Scores'!E334</f>
        <v>1.59</v>
      </c>
      <c r="F3649" s="18">
        <f>'Limiting Factor Scores'!F334</f>
        <v>0.23275000000000001</v>
      </c>
      <c r="G3649" s="18">
        <f>'Limiting Factor Scores'!G334</f>
        <v>0.80463370732672768</v>
      </c>
      <c r="H3649" s="18">
        <f>'Limiting Factor Scores'!H334</f>
        <v>0.25484038222462657</v>
      </c>
      <c r="I3649" s="17">
        <f>LFAT!A17</f>
        <v>2</v>
      </c>
      <c r="J3649" s="16" t="str">
        <f>LFAT!B17</f>
        <v>Instream Complexity Improvement</v>
      </c>
      <c r="K3649" s="16" t="str">
        <f>LFAT!D17</f>
        <v>N</v>
      </c>
      <c r="L3649" s="19">
        <f>LFAT!F17</f>
        <v>0.1</v>
      </c>
      <c r="M3649" s="16" t="str">
        <f>LFAT!G17</f>
        <v>R</v>
      </c>
      <c r="N3649" s="19">
        <f>LFAT!I17</f>
        <v>0.1</v>
      </c>
      <c r="O3649" s="18">
        <f>LFAT!J17</f>
        <v>0.01</v>
      </c>
      <c r="P3649" s="18">
        <f t="shared" si="168"/>
        <v>2.3275000000000001E-3</v>
      </c>
      <c r="Q3649" s="18">
        <f t="shared" si="169"/>
        <v>8.0463370732672766E-3</v>
      </c>
      <c r="R3649" s="18">
        <f t="shared" si="170"/>
        <v>2.5484038222462657E-3</v>
      </c>
    </row>
    <row r="3650" spans="1:18" ht="18" customHeight="1" x14ac:dyDescent="0.2">
      <c r="A3650" s="16" t="str">
        <f>'Limiting Factor Scores'!A335</f>
        <v>UGR3</v>
      </c>
      <c r="B3650" s="16" t="str">
        <f>'Limiting Factor Scores'!B335</f>
        <v>Upper Grande Ronde</v>
      </c>
      <c r="C3650" s="16" t="str">
        <f>'Limiting Factor Scores'!C335</f>
        <v>Channel and Habitat Structure</v>
      </c>
      <c r="D3650" s="18">
        <f>'Limiting Factor Scores'!D335</f>
        <v>0.65139999999999998</v>
      </c>
      <c r="E3650" s="19">
        <f>'Limiting Factor Scores'!E335</f>
        <v>2.83</v>
      </c>
      <c r="F3650" s="18">
        <f>'Limiting Factor Scores'!F335</f>
        <v>0.51175000000000004</v>
      </c>
      <c r="G3650" s="18">
        <f>'Limiting Factor Scores'!G335</f>
        <v>2.904941563857117</v>
      </c>
      <c r="H3650" s="18">
        <f>'Limiting Factor Scores'!H335</f>
        <v>0.87941153091260793</v>
      </c>
      <c r="I3650" s="17">
        <f>LFAT!A21</f>
        <v>2</v>
      </c>
      <c r="J3650" s="16" t="str">
        <f>LFAT!B21</f>
        <v>Instream Complexity Improvement</v>
      </c>
      <c r="K3650" s="16" t="str">
        <f>LFAT!D21</f>
        <v>D</v>
      </c>
      <c r="L3650" s="19">
        <f>LFAT!F21</f>
        <v>1</v>
      </c>
      <c r="M3650" s="16" t="str">
        <f>LFAT!G21</f>
        <v>C</v>
      </c>
      <c r="N3650" s="19">
        <f>LFAT!I21</f>
        <v>1</v>
      </c>
      <c r="O3650" s="18">
        <f>LFAT!J21</f>
        <v>1</v>
      </c>
      <c r="P3650" s="18">
        <f t="shared" ref="P3650:P3713" si="171">F3650*O3650</f>
        <v>0.51175000000000004</v>
      </c>
      <c r="Q3650" s="18">
        <f t="shared" ref="Q3650:Q3713" si="172">G3650*O3650</f>
        <v>2.904941563857117</v>
      </c>
      <c r="R3650" s="18">
        <f t="shared" ref="R3650:R3713" si="173">H3650*O3650</f>
        <v>0.87941153091260793</v>
      </c>
    </row>
    <row r="3651" spans="1:18" ht="18" customHeight="1" x14ac:dyDescent="0.2">
      <c r="A3651" s="16" t="str">
        <f>'Limiting Factor Scores'!A336</f>
        <v>UGR3</v>
      </c>
      <c r="B3651" s="16" t="str">
        <f>'Limiting Factor Scores'!B336</f>
        <v>Upper Grande Ronde</v>
      </c>
      <c r="C3651" s="16" t="str">
        <f>'Limiting Factor Scores'!C336</f>
        <v>Decreased Sediment Quantity</v>
      </c>
      <c r="D3651" s="18">
        <f>'Limiting Factor Scores'!D336</f>
        <v>0.65139999999999998</v>
      </c>
      <c r="E3651" s="19">
        <f>'Limiting Factor Scores'!E336</f>
        <v>1.97</v>
      </c>
      <c r="F3651" s="18">
        <f>'Limiting Factor Scores'!F336</f>
        <v>0.31824999999999998</v>
      </c>
      <c r="G3651" s="18">
        <f>'Limiting Factor Scores'!G336</f>
        <v>1.073559544731703</v>
      </c>
      <c r="H3651" s="18">
        <f>'Limiting Factor Scores'!H336</f>
        <v>0.31980228261609506</v>
      </c>
      <c r="I3651" s="17">
        <f>LFAT!A24</f>
        <v>2</v>
      </c>
      <c r="J3651" s="16" t="str">
        <f>LFAT!B24</f>
        <v>Instream Complexity Improvement</v>
      </c>
      <c r="K3651" s="16" t="str">
        <f>LFAT!D24</f>
        <v>I</v>
      </c>
      <c r="L3651" s="19">
        <f>LFAT!F24</f>
        <v>0.5</v>
      </c>
      <c r="M3651" s="16" t="str">
        <f>LFAT!G24</f>
        <v>CD</v>
      </c>
      <c r="N3651" s="19">
        <f>LFAT!I24</f>
        <v>0.5</v>
      </c>
      <c r="O3651" s="18">
        <f>LFAT!J24</f>
        <v>0.25</v>
      </c>
      <c r="P3651" s="18">
        <f t="shared" si="171"/>
        <v>7.9562499999999994E-2</v>
      </c>
      <c r="Q3651" s="18">
        <f t="shared" si="172"/>
        <v>0.26838988618292575</v>
      </c>
      <c r="R3651" s="18">
        <f t="shared" si="173"/>
        <v>7.9950570654023764E-2</v>
      </c>
    </row>
    <row r="3652" spans="1:18" ht="18" customHeight="1" x14ac:dyDescent="0.2">
      <c r="A3652" s="16" t="str">
        <f>'Limiting Factor Scores'!A337</f>
        <v>UGR3</v>
      </c>
      <c r="B3652" s="16" t="str">
        <f>'Limiting Factor Scores'!B337</f>
        <v>Upper Grande Ronde</v>
      </c>
      <c r="C3652" s="16" t="str">
        <f>'Limiting Factor Scores'!C337</f>
        <v>Decreased Water Quantity</v>
      </c>
      <c r="D3652" s="18">
        <f>'Limiting Factor Scores'!D337</f>
        <v>0.65139999999999998</v>
      </c>
      <c r="E3652" s="19">
        <f>'Limiting Factor Scores'!E337</f>
        <v>4.6399999999999997</v>
      </c>
      <c r="F3652" s="18">
        <f>'Limiting Factor Scores'!F337</f>
        <v>0.91900000000000004</v>
      </c>
      <c r="G3652" s="18">
        <f>'Limiting Factor Scores'!G337</f>
        <v>4.48549852496987</v>
      </c>
      <c r="H3652" s="18">
        <f>'Limiting Factor Scores'!H337</f>
        <v>1.2963903172538376</v>
      </c>
      <c r="I3652" s="17">
        <f>LFAT!A22</f>
        <v>2</v>
      </c>
      <c r="J3652" s="16" t="str">
        <f>LFAT!B22</f>
        <v>Instream Complexity Improvement</v>
      </c>
      <c r="K3652" s="16" t="str">
        <f>LFAT!D22</f>
        <v>N</v>
      </c>
      <c r="L3652" s="19">
        <f>LFAT!F22</f>
        <v>0.1</v>
      </c>
      <c r="M3652" s="16" t="str">
        <f>LFAT!G22</f>
        <v>R</v>
      </c>
      <c r="N3652" s="19">
        <f>LFAT!I22</f>
        <v>0.1</v>
      </c>
      <c r="O3652" s="18">
        <f>LFAT!J22</f>
        <v>0.01</v>
      </c>
      <c r="P3652" s="18">
        <f t="shared" si="171"/>
        <v>9.1900000000000003E-3</v>
      </c>
      <c r="Q3652" s="18">
        <f t="shared" si="172"/>
        <v>4.4854985249698699E-2</v>
      </c>
      <c r="R3652" s="18">
        <f t="shared" si="173"/>
        <v>1.2963903172538377E-2</v>
      </c>
    </row>
    <row r="3653" spans="1:18" ht="18" customHeight="1" x14ac:dyDescent="0.2">
      <c r="A3653" s="16" t="str">
        <f>'Limiting Factor Scores'!A338</f>
        <v>UGR3</v>
      </c>
      <c r="B3653" s="16" t="str">
        <f>'Limiting Factor Scores'!B338</f>
        <v>Upper Grande Ronde</v>
      </c>
      <c r="C3653" s="16" t="str">
        <f>'Limiting Factor Scores'!C338</f>
        <v>Floodplain Condition</v>
      </c>
      <c r="D3653" s="18">
        <f>'Limiting Factor Scores'!D338</f>
        <v>0.65139999999999998</v>
      </c>
      <c r="E3653" s="19">
        <f>'Limiting Factor Scores'!E338</f>
        <v>2.72</v>
      </c>
      <c r="F3653" s="18">
        <f>'Limiting Factor Scores'!F338</f>
        <v>0.48699999999999999</v>
      </c>
      <c r="G3653" s="18">
        <f>'Limiting Factor Scores'!G338</f>
        <v>1.9283161558502422</v>
      </c>
      <c r="H3653" s="18">
        <f>'Limiting Factor Scores'!H338</f>
        <v>0.54749676799771363</v>
      </c>
      <c r="I3653" s="17">
        <f>LFAT!A19</f>
        <v>2</v>
      </c>
      <c r="J3653" s="16" t="str">
        <f>LFAT!B19</f>
        <v>Instream Complexity Improvement</v>
      </c>
      <c r="K3653" s="16" t="str">
        <f>LFAT!D19</f>
        <v>I</v>
      </c>
      <c r="L3653" s="19">
        <f>LFAT!F19</f>
        <v>0.5</v>
      </c>
      <c r="M3653" s="16" t="str">
        <f>LFAT!G19</f>
        <v>C</v>
      </c>
      <c r="N3653" s="19">
        <f>LFAT!I19</f>
        <v>1</v>
      </c>
      <c r="O3653" s="18">
        <f>LFAT!J19</f>
        <v>0.5</v>
      </c>
      <c r="P3653" s="18">
        <f t="shared" si="171"/>
        <v>0.24349999999999999</v>
      </c>
      <c r="Q3653" s="18">
        <f t="shared" si="172"/>
        <v>0.96415807792512109</v>
      </c>
      <c r="R3653" s="18">
        <f t="shared" si="173"/>
        <v>0.27374838399885681</v>
      </c>
    </row>
    <row r="3654" spans="1:18" ht="18" customHeight="1" x14ac:dyDescent="0.2">
      <c r="A3654" s="16" t="str">
        <f>'Limiting Factor Scores'!A339</f>
        <v>UGR3</v>
      </c>
      <c r="B3654" s="16" t="str">
        <f>'Limiting Factor Scores'!B339</f>
        <v>Upper Grande Ronde</v>
      </c>
      <c r="C3654" s="16" t="str">
        <f>'Limiting Factor Scores'!C339</f>
        <v>Increased Sediment Quantity</v>
      </c>
      <c r="D3654" s="18">
        <f>'Limiting Factor Scores'!D339</f>
        <v>0.65139999999999998</v>
      </c>
      <c r="E3654" s="19">
        <f>'Limiting Factor Scores'!E339</f>
        <v>2.0499999999999998</v>
      </c>
      <c r="F3654" s="18">
        <f>'Limiting Factor Scores'!F339</f>
        <v>0.33624999999999999</v>
      </c>
      <c r="G3654" s="18">
        <f>'Limiting Factor Scores'!G339</f>
        <v>0.79634231591497606</v>
      </c>
      <c r="H3654" s="18">
        <f>'Limiting Factor Scores'!H339</f>
        <v>0.26199505744613721</v>
      </c>
      <c r="I3654" s="17">
        <f>LFAT!A25</f>
        <v>2</v>
      </c>
      <c r="J3654" s="16" t="str">
        <f>LFAT!B25</f>
        <v>Instream Complexity Improvement</v>
      </c>
      <c r="K3654" s="16" t="str">
        <f>LFAT!D25</f>
        <v>I</v>
      </c>
      <c r="L3654" s="19">
        <f>LFAT!F25</f>
        <v>0.5</v>
      </c>
      <c r="M3654" s="16" t="str">
        <f>LFAT!G25</f>
        <v>C</v>
      </c>
      <c r="N3654" s="19">
        <f>LFAT!I25</f>
        <v>1</v>
      </c>
      <c r="O3654" s="18">
        <f>LFAT!J25</f>
        <v>0.5</v>
      </c>
      <c r="P3654" s="18">
        <f t="shared" si="171"/>
        <v>0.168125</v>
      </c>
      <c r="Q3654" s="18">
        <f t="shared" si="172"/>
        <v>0.39817115795748803</v>
      </c>
      <c r="R3654" s="18">
        <f t="shared" si="173"/>
        <v>0.13099752872306861</v>
      </c>
    </row>
    <row r="3655" spans="1:18" ht="18" customHeight="1" x14ac:dyDescent="0.2">
      <c r="A3655" s="16" t="str">
        <f>'Limiting Factor Scores'!A340</f>
        <v>UGR3</v>
      </c>
      <c r="B3655" s="16" t="str">
        <f>'Limiting Factor Scores'!B340</f>
        <v>Upper Grande Ronde</v>
      </c>
      <c r="C3655" s="16" t="str">
        <f>'Limiting Factor Scores'!C340</f>
        <v>Non-Native Species Interactions and Competition</v>
      </c>
      <c r="D3655" s="18">
        <f>'Limiting Factor Scores'!D340</f>
        <v>0.65139999999999998</v>
      </c>
      <c r="E3655" s="19">
        <f>'Limiting Factor Scores'!E340</f>
        <v>5</v>
      </c>
      <c r="F3655" s="18">
        <f>'Limiting Factor Scores'!F340</f>
        <v>1</v>
      </c>
      <c r="G3655" s="18">
        <f>'Limiting Factor Scores'!G340</f>
        <v>2.6195585711493998</v>
      </c>
      <c r="H3655" s="18">
        <f>'Limiting Factor Scores'!H340</f>
        <v>0.9240574285183859</v>
      </c>
      <c r="I3655" s="17">
        <f>LFAT!A31</f>
        <v>2</v>
      </c>
      <c r="J3655" s="16" t="str">
        <f>LFAT!B31</f>
        <v>Instream Complexity Improvement</v>
      </c>
      <c r="K3655" s="16" t="str">
        <f>LFAT!D31</f>
        <v>I</v>
      </c>
      <c r="L3655" s="19">
        <f>LFAT!F31</f>
        <v>0.5</v>
      </c>
      <c r="M3655" s="16" t="str">
        <f>LFAT!G31</f>
        <v>CD</v>
      </c>
      <c r="N3655" s="19">
        <f>LFAT!I31</f>
        <v>0.5</v>
      </c>
      <c r="O3655" s="18">
        <f>LFAT!J31</f>
        <v>0.25</v>
      </c>
      <c r="P3655" s="18">
        <f t="shared" si="171"/>
        <v>0.25</v>
      </c>
      <c r="Q3655" s="18">
        <f t="shared" si="172"/>
        <v>0.65488964278734996</v>
      </c>
      <c r="R3655" s="18">
        <f t="shared" si="173"/>
        <v>0.23101435712959648</v>
      </c>
    </row>
    <row r="3656" spans="1:18" ht="18" customHeight="1" x14ac:dyDescent="0.2">
      <c r="A3656" s="16" t="str">
        <f>'Limiting Factor Scores'!A341</f>
        <v>UGR3</v>
      </c>
      <c r="B3656" s="16" t="str">
        <f>'Limiting Factor Scores'!B341</f>
        <v>Upper Grande Ronde</v>
      </c>
      <c r="C3656" s="16" t="str">
        <f>'Limiting Factor Scores'!C341</f>
        <v>Predation</v>
      </c>
      <c r="D3656" s="18">
        <f>'Limiting Factor Scores'!D341</f>
        <v>0.65139999999999998</v>
      </c>
      <c r="E3656" s="19">
        <f>'Limiting Factor Scores'!E341</f>
        <v>5</v>
      </c>
      <c r="F3656" s="18">
        <f>'Limiting Factor Scores'!F341</f>
        <v>1</v>
      </c>
      <c r="G3656" s="18">
        <f>'Limiting Factor Scores'!G341</f>
        <v>3.4989485724521998</v>
      </c>
      <c r="H3656" s="18">
        <f>'Limiting Factor Scores'!H341</f>
        <v>1.0697849145360379</v>
      </c>
      <c r="I3656" s="17">
        <f>LFAT!A29</f>
        <v>2</v>
      </c>
      <c r="J3656" s="16" t="str">
        <f>LFAT!B29</f>
        <v>Instream Complexity Improvement</v>
      </c>
      <c r="K3656" s="16" t="str">
        <f>LFAT!D29</f>
        <v>I</v>
      </c>
      <c r="L3656" s="19">
        <f>LFAT!F29</f>
        <v>0.5</v>
      </c>
      <c r="M3656" s="16" t="str">
        <f>LFAT!G29</f>
        <v>CD</v>
      </c>
      <c r="N3656" s="19">
        <f>LFAT!I29</f>
        <v>0.5</v>
      </c>
      <c r="O3656" s="18">
        <f>LFAT!J29</f>
        <v>0.25</v>
      </c>
      <c r="P3656" s="18">
        <f t="shared" si="171"/>
        <v>0.25</v>
      </c>
      <c r="Q3656" s="18">
        <f t="shared" si="172"/>
        <v>0.87473714311304995</v>
      </c>
      <c r="R3656" s="18">
        <f t="shared" si="173"/>
        <v>0.26744622863400946</v>
      </c>
    </row>
    <row r="3657" spans="1:18" ht="18" customHeight="1" x14ac:dyDescent="0.2">
      <c r="A3657" s="16" t="str">
        <f>'Limiting Factor Scores'!A342</f>
        <v>UGR3</v>
      </c>
      <c r="B3657" s="16" t="str">
        <f>'Limiting Factor Scores'!B342</f>
        <v>Upper Grande Ronde</v>
      </c>
      <c r="C3657" s="16" t="str">
        <f>'Limiting Factor Scores'!C342</f>
        <v>Riparian Condition</v>
      </c>
      <c r="D3657" s="18">
        <f>'Limiting Factor Scores'!D342</f>
        <v>0.65139999999999998</v>
      </c>
      <c r="E3657" s="19">
        <f>'Limiting Factor Scores'!E342</f>
        <v>2.46</v>
      </c>
      <c r="F3657" s="18">
        <f>'Limiting Factor Scores'!F342</f>
        <v>0.42849999999999999</v>
      </c>
      <c r="G3657" s="18">
        <f>'Limiting Factor Scores'!G342</f>
        <v>1.7325681295249642</v>
      </c>
      <c r="H3657" s="18">
        <f>'Limiting Factor Scores'!H342</f>
        <v>0.55942611212761773</v>
      </c>
      <c r="I3657" s="17">
        <f>LFAT!A18</f>
        <v>2</v>
      </c>
      <c r="J3657" s="16" t="str">
        <f>LFAT!B18</f>
        <v>Instream Complexity Improvement</v>
      </c>
      <c r="K3657" s="16" t="str">
        <f>LFAT!D18</f>
        <v>I</v>
      </c>
      <c r="L3657" s="19">
        <f>LFAT!F18</f>
        <v>0.5</v>
      </c>
      <c r="M3657" s="16" t="str">
        <f>LFAT!G18</f>
        <v>CD</v>
      </c>
      <c r="N3657" s="19">
        <f>LFAT!I18</f>
        <v>0.5</v>
      </c>
      <c r="O3657" s="18">
        <f>LFAT!J18</f>
        <v>0.25</v>
      </c>
      <c r="P3657" s="18">
        <f t="shared" si="171"/>
        <v>0.107125</v>
      </c>
      <c r="Q3657" s="18">
        <f t="shared" si="172"/>
        <v>0.43314203238124105</v>
      </c>
      <c r="R3657" s="18">
        <f t="shared" si="173"/>
        <v>0.13985652803190443</v>
      </c>
    </row>
    <row r="3658" spans="1:18" ht="18" customHeight="1" x14ac:dyDescent="0.2">
      <c r="A3658" s="16" t="str">
        <f>'Limiting Factor Scores'!A343</f>
        <v>UGR3</v>
      </c>
      <c r="B3658" s="16" t="str">
        <f>'Limiting Factor Scores'!B343</f>
        <v>Upper Grande Ronde</v>
      </c>
      <c r="C3658" s="16" t="str">
        <f>'Limiting Factor Scores'!C343</f>
        <v>Side Channel and Wetland Habitat</v>
      </c>
      <c r="D3658" s="18">
        <f>'Limiting Factor Scores'!D343</f>
        <v>0.65139999999999998</v>
      </c>
      <c r="E3658" s="19">
        <f>'Limiting Factor Scores'!E343</f>
        <v>2.46</v>
      </c>
      <c r="F3658" s="18">
        <f>'Limiting Factor Scores'!F343</f>
        <v>0.42849999999999999</v>
      </c>
      <c r="G3658" s="18">
        <f>'Limiting Factor Scores'!G343</f>
        <v>2.1452742309500716</v>
      </c>
      <c r="H3658" s="18">
        <f>'Limiting Factor Scores'!H343</f>
        <v>0.62527965083418935</v>
      </c>
      <c r="I3658" s="17">
        <f>LFAT!A20</f>
        <v>2</v>
      </c>
      <c r="J3658" s="16" t="str">
        <f>LFAT!B20</f>
        <v>Instream Complexity Improvement</v>
      </c>
      <c r="K3658" s="16" t="str">
        <f>LFAT!D20</f>
        <v>D</v>
      </c>
      <c r="L3658" s="19">
        <f>LFAT!F20</f>
        <v>1</v>
      </c>
      <c r="M3658" s="16" t="str">
        <f>LFAT!G20</f>
        <v>C</v>
      </c>
      <c r="N3658" s="19">
        <f>LFAT!I20</f>
        <v>1</v>
      </c>
      <c r="O3658" s="18">
        <f>LFAT!J20</f>
        <v>1</v>
      </c>
      <c r="P3658" s="18">
        <f t="shared" si="171"/>
        <v>0.42849999999999999</v>
      </c>
      <c r="Q3658" s="18">
        <f t="shared" si="172"/>
        <v>2.1452742309500716</v>
      </c>
      <c r="R3658" s="18">
        <f t="shared" si="173"/>
        <v>0.62527965083418935</v>
      </c>
    </row>
    <row r="3659" spans="1:18" ht="18" customHeight="1" x14ac:dyDescent="0.2">
      <c r="A3659" s="16" t="str">
        <f>'Limiting Factor Scores'!A344</f>
        <v>UGR3</v>
      </c>
      <c r="B3659" s="16" t="str">
        <f>'Limiting Factor Scores'!B344</f>
        <v>Upper Grande Ronde</v>
      </c>
      <c r="C3659" s="16" t="str">
        <f>'Limiting Factor Scores'!C344</f>
        <v>Summer Water Temperature</v>
      </c>
      <c r="D3659" s="18">
        <f>'Limiting Factor Scores'!D344</f>
        <v>0.65139999999999998</v>
      </c>
      <c r="E3659" s="19">
        <f>'Limiting Factor Scores'!E344</f>
        <v>4</v>
      </c>
      <c r="F3659" s="18">
        <f>'Limiting Factor Scores'!F344</f>
        <v>0.77500000000000002</v>
      </c>
      <c r="G3659" s="18">
        <f>'Limiting Factor Scores'!G344</f>
        <v>3.3607587142135946</v>
      </c>
      <c r="H3659" s="18">
        <f>'Limiting Factor Scores'!H344</f>
        <v>1.0517155435533987</v>
      </c>
      <c r="I3659" s="17">
        <f>LFAT!A26</f>
        <v>2</v>
      </c>
      <c r="J3659" s="16" t="str">
        <f>LFAT!B26</f>
        <v>Instream Complexity Improvement</v>
      </c>
      <c r="K3659" s="16" t="str">
        <f>LFAT!D26</f>
        <v>I</v>
      </c>
      <c r="L3659" s="19">
        <f>LFAT!F26</f>
        <v>0.5</v>
      </c>
      <c r="M3659" s="16" t="str">
        <f>LFAT!G26</f>
        <v>CD</v>
      </c>
      <c r="N3659" s="19">
        <f>LFAT!I26</f>
        <v>0.5</v>
      </c>
      <c r="O3659" s="18">
        <f>LFAT!J26</f>
        <v>0.25</v>
      </c>
      <c r="P3659" s="18">
        <f t="shared" si="171"/>
        <v>0.19375000000000001</v>
      </c>
      <c r="Q3659" s="18">
        <f t="shared" si="172"/>
        <v>0.84018967855339866</v>
      </c>
      <c r="R3659" s="18">
        <f t="shared" si="173"/>
        <v>0.26292888588834967</v>
      </c>
    </row>
    <row r="3660" spans="1:18" ht="18" customHeight="1" x14ac:dyDescent="0.2">
      <c r="A3660" s="16" t="str">
        <f>'Limiting Factor Scores'!A345</f>
        <v>UGR3</v>
      </c>
      <c r="B3660" s="16" t="str">
        <f>'Limiting Factor Scores'!B345</f>
        <v>Upper Grande Ronde</v>
      </c>
      <c r="C3660" s="16" t="str">
        <f>'Limiting Factor Scores'!C345</f>
        <v>Water Quality</v>
      </c>
      <c r="D3660" s="18">
        <f>'Limiting Factor Scores'!D345</f>
        <v>0.65139999999999998</v>
      </c>
      <c r="E3660" s="19">
        <f>'Limiting Factor Scores'!E345</f>
        <v>4.6399999999999997</v>
      </c>
      <c r="F3660" s="18">
        <f>'Limiting Factor Scores'!F345</f>
        <v>0.91900000000000004</v>
      </c>
      <c r="G3660" s="18">
        <f>'Limiting Factor Scores'!G345</f>
        <v>3.4849202080835715</v>
      </c>
      <c r="H3660" s="18">
        <f>'Limiting Factor Scores'!H345</f>
        <v>0.96735398610711254</v>
      </c>
      <c r="I3660" s="17">
        <f>LFAT!A28</f>
        <v>2</v>
      </c>
      <c r="J3660" s="16" t="str">
        <f>LFAT!B28</f>
        <v>Instream Complexity Improvement</v>
      </c>
      <c r="K3660" s="16" t="str">
        <f>LFAT!D28</f>
        <v>N</v>
      </c>
      <c r="L3660" s="19">
        <f>LFAT!F28</f>
        <v>0.1</v>
      </c>
      <c r="M3660" s="16" t="str">
        <f>LFAT!G28</f>
        <v>R</v>
      </c>
      <c r="N3660" s="19">
        <f>LFAT!I28</f>
        <v>0.1</v>
      </c>
      <c r="O3660" s="18">
        <f>LFAT!J28</f>
        <v>0.01</v>
      </c>
      <c r="P3660" s="18">
        <f t="shared" si="171"/>
        <v>9.1900000000000003E-3</v>
      </c>
      <c r="Q3660" s="18">
        <f t="shared" si="172"/>
        <v>3.4849202080835716E-2</v>
      </c>
      <c r="R3660" s="18">
        <f t="shared" si="173"/>
        <v>9.673539861071126E-3</v>
      </c>
    </row>
    <row r="3661" spans="1:18" ht="18" customHeight="1" x14ac:dyDescent="0.2">
      <c r="A3661" s="16" t="str">
        <f>'Limiting Factor Scores'!A346</f>
        <v>UGR3</v>
      </c>
      <c r="B3661" s="16" t="str">
        <f>'Limiting Factor Scores'!B346</f>
        <v>Upper Grande Ronde</v>
      </c>
      <c r="C3661" s="16" t="str">
        <f>'Limiting Factor Scores'!C346</f>
        <v>Winter Water Temperature</v>
      </c>
      <c r="D3661" s="18">
        <f>'Limiting Factor Scores'!D346</f>
        <v>0.65139999999999998</v>
      </c>
      <c r="E3661" s="19">
        <f>'Limiting Factor Scores'!E346</f>
        <v>3.56</v>
      </c>
      <c r="F3661" s="18">
        <f>'Limiting Factor Scores'!F346</f>
        <v>0.67600000000000005</v>
      </c>
      <c r="G3661" s="18">
        <f>'Limiting Factor Scores'!G346</f>
        <v>2.1105173886343356</v>
      </c>
      <c r="H3661" s="18">
        <f>'Limiting Factor Scores'!H346</f>
        <v>0.57484077195679883</v>
      </c>
      <c r="I3661" s="17">
        <f>LFAT!A27</f>
        <v>2</v>
      </c>
      <c r="J3661" s="16" t="str">
        <f>LFAT!B27</f>
        <v>Instream Complexity Improvement</v>
      </c>
      <c r="K3661" s="16" t="str">
        <f>LFAT!D27</f>
        <v>I</v>
      </c>
      <c r="L3661" s="19">
        <f>LFAT!F27</f>
        <v>0.5</v>
      </c>
      <c r="M3661" s="16" t="str">
        <f>LFAT!G27</f>
        <v>CD</v>
      </c>
      <c r="N3661" s="19">
        <f>LFAT!I27</f>
        <v>0.5</v>
      </c>
      <c r="O3661" s="18">
        <f>LFAT!J27</f>
        <v>0.25</v>
      </c>
      <c r="P3661" s="18">
        <f t="shared" si="171"/>
        <v>0.16900000000000001</v>
      </c>
      <c r="Q3661" s="18">
        <f t="shared" si="172"/>
        <v>0.52762934715858389</v>
      </c>
      <c r="R3661" s="18">
        <f t="shared" si="173"/>
        <v>0.14371019298919971</v>
      </c>
    </row>
    <row r="3662" spans="1:18" ht="18" customHeight="1" x14ac:dyDescent="0.2">
      <c r="A3662" s="16" t="str">
        <f>'Limiting Factor Scores'!A332</f>
        <v>UGR3</v>
      </c>
      <c r="B3662" s="16" t="str">
        <f>'Limiting Factor Scores'!B332</f>
        <v>Upper Grande Ronde</v>
      </c>
      <c r="C3662" s="16" t="str">
        <f>'Limiting Factor Scores'!C332</f>
        <v>Altered Flow Timing</v>
      </c>
      <c r="D3662" s="18">
        <f>'Limiting Factor Scores'!D332</f>
        <v>0.65139999999999998</v>
      </c>
      <c r="E3662" s="19">
        <f>'Limiting Factor Scores'!E332</f>
        <v>4.6399999999999997</v>
      </c>
      <c r="F3662" s="18">
        <f>'Limiting Factor Scores'!F332</f>
        <v>0.91900000000000004</v>
      </c>
      <c r="G3662" s="18">
        <f>'Limiting Factor Scores'!G332</f>
        <v>3.1385661743712334</v>
      </c>
      <c r="H3662" s="18">
        <f>'Limiting Factor Scores'!H332</f>
        <v>0.87345355931193325</v>
      </c>
      <c r="I3662" s="17">
        <f>LFAT!A38</f>
        <v>3</v>
      </c>
      <c r="J3662" s="16" t="str">
        <f>LFAT!B38</f>
        <v>Floodplain – Reconnect and Restore</v>
      </c>
      <c r="K3662" s="16" t="str">
        <f>LFAT!D38</f>
        <v>I</v>
      </c>
      <c r="L3662" s="19">
        <f>LFAT!F38</f>
        <v>0.5</v>
      </c>
      <c r="M3662" s="16" t="str">
        <f>LFAT!G38</f>
        <v>CD</v>
      </c>
      <c r="N3662" s="19">
        <f>LFAT!I38</f>
        <v>0.5</v>
      </c>
      <c r="O3662" s="18">
        <f>LFAT!J38</f>
        <v>0.25</v>
      </c>
      <c r="P3662" s="18">
        <f t="shared" si="171"/>
        <v>0.22975000000000001</v>
      </c>
      <c r="Q3662" s="18">
        <f t="shared" si="172"/>
        <v>0.78464154359280835</v>
      </c>
      <c r="R3662" s="18">
        <f t="shared" si="173"/>
        <v>0.21836338982798331</v>
      </c>
    </row>
    <row r="3663" spans="1:18" ht="18" customHeight="1" x14ac:dyDescent="0.2">
      <c r="A3663" s="16" t="str">
        <f>'Limiting Factor Scores'!A333</f>
        <v>UGR3</v>
      </c>
      <c r="B3663" s="16" t="str">
        <f>'Limiting Factor Scores'!B333</f>
        <v>Upper Grande Ronde</v>
      </c>
      <c r="C3663" s="16" t="str">
        <f>'Limiting Factor Scores'!C333</f>
        <v>Altered Primary Productivity</v>
      </c>
      <c r="D3663" s="18">
        <f>'Limiting Factor Scores'!D333</f>
        <v>0.65139999999999998</v>
      </c>
      <c r="E3663" s="19">
        <f>'Limiting Factor Scores'!E333</f>
        <v>2.88</v>
      </c>
      <c r="F3663" s="18">
        <f>'Limiting Factor Scores'!F333</f>
        <v>0.52300000000000002</v>
      </c>
      <c r="G3663" s="18">
        <f>'Limiting Factor Scores'!G333</f>
        <v>1.2386231411852271</v>
      </c>
      <c r="H3663" s="18">
        <f>'Limiting Factor Scores'!H333</f>
        <v>0.35472317344875448</v>
      </c>
      <c r="I3663" s="17">
        <f>LFAT!A45</f>
        <v>3</v>
      </c>
      <c r="J3663" s="16" t="str">
        <f>LFAT!B45</f>
        <v>Floodplain – Reconnect and Restore</v>
      </c>
      <c r="K3663" s="16" t="str">
        <f>LFAT!D45</f>
        <v>I</v>
      </c>
      <c r="L3663" s="19">
        <f>LFAT!F45</f>
        <v>0.5</v>
      </c>
      <c r="M3663" s="16" t="str">
        <f>LFAT!G45</f>
        <v>C</v>
      </c>
      <c r="N3663" s="19">
        <f>LFAT!I45</f>
        <v>1</v>
      </c>
      <c r="O3663" s="18">
        <f>LFAT!J45</f>
        <v>0.5</v>
      </c>
      <c r="P3663" s="18">
        <f t="shared" si="171"/>
        <v>0.26150000000000001</v>
      </c>
      <c r="Q3663" s="18">
        <f t="shared" si="172"/>
        <v>0.61931157059261355</v>
      </c>
      <c r="R3663" s="18">
        <f t="shared" si="173"/>
        <v>0.17736158672437724</v>
      </c>
    </row>
    <row r="3664" spans="1:18" ht="18" customHeight="1" x14ac:dyDescent="0.2">
      <c r="A3664" s="16" t="str">
        <f>'Limiting Factor Scores'!A334</f>
        <v>UGR3</v>
      </c>
      <c r="B3664" s="16" t="str">
        <f>'Limiting Factor Scores'!B334</f>
        <v>Upper Grande Ronde</v>
      </c>
      <c r="C3664" s="16" t="str">
        <f>'Limiting Factor Scores'!C334</f>
        <v>Anthropogenic Barriers</v>
      </c>
      <c r="D3664" s="18">
        <f>'Limiting Factor Scores'!D334</f>
        <v>0.65139999999999998</v>
      </c>
      <c r="E3664" s="19">
        <f>'Limiting Factor Scores'!E334</f>
        <v>1.59</v>
      </c>
      <c r="F3664" s="18">
        <f>'Limiting Factor Scores'!F334</f>
        <v>0.23275000000000001</v>
      </c>
      <c r="G3664" s="18">
        <f>'Limiting Factor Scores'!G334</f>
        <v>0.80463370732672768</v>
      </c>
      <c r="H3664" s="18">
        <f>'Limiting Factor Scores'!H334</f>
        <v>0.25484038222462657</v>
      </c>
      <c r="I3664" s="17">
        <f>LFAT!A32</f>
        <v>3</v>
      </c>
      <c r="J3664" s="16" t="str">
        <f>LFAT!B32</f>
        <v>Floodplain – Reconnect and Restore</v>
      </c>
      <c r="K3664" s="16" t="str">
        <f>LFAT!D32</f>
        <v>N</v>
      </c>
      <c r="L3664" s="19">
        <f>LFAT!F32</f>
        <v>0.1</v>
      </c>
      <c r="M3664" s="16" t="str">
        <f>LFAT!G32</f>
        <v>R</v>
      </c>
      <c r="N3664" s="19">
        <f>LFAT!I32</f>
        <v>0.1</v>
      </c>
      <c r="O3664" s="18">
        <f>LFAT!J32</f>
        <v>0.01</v>
      </c>
      <c r="P3664" s="18">
        <f t="shared" si="171"/>
        <v>2.3275000000000001E-3</v>
      </c>
      <c r="Q3664" s="18">
        <f t="shared" si="172"/>
        <v>8.0463370732672766E-3</v>
      </c>
      <c r="R3664" s="18">
        <f t="shared" si="173"/>
        <v>2.5484038222462657E-3</v>
      </c>
    </row>
    <row r="3665" spans="1:18" ht="18" customHeight="1" x14ac:dyDescent="0.2">
      <c r="A3665" s="16" t="str">
        <f>'Limiting Factor Scores'!A335</f>
        <v>UGR3</v>
      </c>
      <c r="B3665" s="16" t="str">
        <f>'Limiting Factor Scores'!B335</f>
        <v>Upper Grande Ronde</v>
      </c>
      <c r="C3665" s="16" t="str">
        <f>'Limiting Factor Scores'!C335</f>
        <v>Channel and Habitat Structure</v>
      </c>
      <c r="D3665" s="18">
        <f>'Limiting Factor Scores'!D335</f>
        <v>0.65139999999999998</v>
      </c>
      <c r="E3665" s="19">
        <f>'Limiting Factor Scores'!E335</f>
        <v>2.83</v>
      </c>
      <c r="F3665" s="18">
        <f>'Limiting Factor Scores'!F335</f>
        <v>0.51175000000000004</v>
      </c>
      <c r="G3665" s="18">
        <f>'Limiting Factor Scores'!G335</f>
        <v>2.904941563857117</v>
      </c>
      <c r="H3665" s="18">
        <f>'Limiting Factor Scores'!H335</f>
        <v>0.87941153091260793</v>
      </c>
      <c r="I3665" s="17">
        <f>LFAT!A36</f>
        <v>3</v>
      </c>
      <c r="J3665" s="16" t="str">
        <f>LFAT!B36</f>
        <v>Floodplain – Reconnect and Restore</v>
      </c>
      <c r="K3665" s="16" t="str">
        <f>LFAT!D36</f>
        <v>I</v>
      </c>
      <c r="L3665" s="19">
        <f>LFAT!F36</f>
        <v>0.5</v>
      </c>
      <c r="M3665" s="16" t="str">
        <f>LFAT!G36</f>
        <v>C</v>
      </c>
      <c r="N3665" s="19">
        <f>LFAT!I36</f>
        <v>1</v>
      </c>
      <c r="O3665" s="18">
        <f>LFAT!J36</f>
        <v>0.5</v>
      </c>
      <c r="P3665" s="18">
        <f t="shared" si="171"/>
        <v>0.25587500000000002</v>
      </c>
      <c r="Q3665" s="18">
        <f t="shared" si="172"/>
        <v>1.4524707819285585</v>
      </c>
      <c r="R3665" s="18">
        <f t="shared" si="173"/>
        <v>0.43970576545630397</v>
      </c>
    </row>
    <row r="3666" spans="1:18" ht="18" customHeight="1" x14ac:dyDescent="0.2">
      <c r="A3666" s="16" t="str">
        <f>'Limiting Factor Scores'!A336</f>
        <v>UGR3</v>
      </c>
      <c r="B3666" s="16" t="str">
        <f>'Limiting Factor Scores'!B336</f>
        <v>Upper Grande Ronde</v>
      </c>
      <c r="C3666" s="16" t="str">
        <f>'Limiting Factor Scores'!C336</f>
        <v>Decreased Sediment Quantity</v>
      </c>
      <c r="D3666" s="18">
        <f>'Limiting Factor Scores'!D336</f>
        <v>0.65139999999999998</v>
      </c>
      <c r="E3666" s="19">
        <f>'Limiting Factor Scores'!E336</f>
        <v>1.97</v>
      </c>
      <c r="F3666" s="18">
        <f>'Limiting Factor Scores'!F336</f>
        <v>0.31824999999999998</v>
      </c>
      <c r="G3666" s="18">
        <f>'Limiting Factor Scores'!G336</f>
        <v>1.073559544731703</v>
      </c>
      <c r="H3666" s="18">
        <f>'Limiting Factor Scores'!H336</f>
        <v>0.31980228261609506</v>
      </c>
      <c r="I3666" s="17">
        <f>LFAT!A39</f>
        <v>3</v>
      </c>
      <c r="J3666" s="16" t="str">
        <f>LFAT!B39</f>
        <v>Floodplain – Reconnect and Restore</v>
      </c>
      <c r="K3666" s="16" t="str">
        <f>LFAT!D39</f>
        <v>D</v>
      </c>
      <c r="L3666" s="19">
        <f>LFAT!F39</f>
        <v>1</v>
      </c>
      <c r="M3666" s="16" t="str">
        <f>LFAT!G39</f>
        <v>C</v>
      </c>
      <c r="N3666" s="19">
        <f>LFAT!I39</f>
        <v>1</v>
      </c>
      <c r="O3666" s="18">
        <f>LFAT!J39</f>
        <v>1</v>
      </c>
      <c r="P3666" s="18">
        <f t="shared" si="171"/>
        <v>0.31824999999999998</v>
      </c>
      <c r="Q3666" s="18">
        <f t="shared" si="172"/>
        <v>1.073559544731703</v>
      </c>
      <c r="R3666" s="18">
        <f t="shared" si="173"/>
        <v>0.31980228261609506</v>
      </c>
    </row>
    <row r="3667" spans="1:18" ht="18" customHeight="1" x14ac:dyDescent="0.2">
      <c r="A3667" s="16" t="str">
        <f>'Limiting Factor Scores'!A337</f>
        <v>UGR3</v>
      </c>
      <c r="B3667" s="16" t="str">
        <f>'Limiting Factor Scores'!B337</f>
        <v>Upper Grande Ronde</v>
      </c>
      <c r="C3667" s="16" t="str">
        <f>'Limiting Factor Scores'!C337</f>
        <v>Decreased Water Quantity</v>
      </c>
      <c r="D3667" s="18">
        <f>'Limiting Factor Scores'!D337</f>
        <v>0.65139999999999998</v>
      </c>
      <c r="E3667" s="19">
        <f>'Limiting Factor Scores'!E337</f>
        <v>4.6399999999999997</v>
      </c>
      <c r="F3667" s="18">
        <f>'Limiting Factor Scores'!F337</f>
        <v>0.91900000000000004</v>
      </c>
      <c r="G3667" s="18">
        <f>'Limiting Factor Scores'!G337</f>
        <v>4.48549852496987</v>
      </c>
      <c r="H3667" s="18">
        <f>'Limiting Factor Scores'!H337</f>
        <v>1.2963903172538376</v>
      </c>
      <c r="I3667" s="17">
        <f>LFAT!A37</f>
        <v>3</v>
      </c>
      <c r="J3667" s="16" t="str">
        <f>LFAT!B37</f>
        <v>Floodplain – Reconnect and Restore</v>
      </c>
      <c r="K3667" s="16" t="str">
        <f>LFAT!D37</f>
        <v>I</v>
      </c>
      <c r="L3667" s="19">
        <f>LFAT!F37</f>
        <v>0.5</v>
      </c>
      <c r="M3667" s="16" t="str">
        <f>LFAT!G37</f>
        <v>CD</v>
      </c>
      <c r="N3667" s="19">
        <f>LFAT!I37</f>
        <v>0.5</v>
      </c>
      <c r="O3667" s="18">
        <f>LFAT!J37</f>
        <v>0.25</v>
      </c>
      <c r="P3667" s="18">
        <f t="shared" si="171"/>
        <v>0.22975000000000001</v>
      </c>
      <c r="Q3667" s="18">
        <f t="shared" si="172"/>
        <v>1.1213746312424675</v>
      </c>
      <c r="R3667" s="18">
        <f t="shared" si="173"/>
        <v>0.32409757931345939</v>
      </c>
    </row>
    <row r="3668" spans="1:18" ht="18" customHeight="1" x14ac:dyDescent="0.2">
      <c r="A3668" s="16" t="str">
        <f>'Limiting Factor Scores'!A338</f>
        <v>UGR3</v>
      </c>
      <c r="B3668" s="16" t="str">
        <f>'Limiting Factor Scores'!B338</f>
        <v>Upper Grande Ronde</v>
      </c>
      <c r="C3668" s="16" t="str">
        <f>'Limiting Factor Scores'!C338</f>
        <v>Floodplain Condition</v>
      </c>
      <c r="D3668" s="18">
        <f>'Limiting Factor Scores'!D338</f>
        <v>0.65139999999999998</v>
      </c>
      <c r="E3668" s="19">
        <f>'Limiting Factor Scores'!E338</f>
        <v>2.72</v>
      </c>
      <c r="F3668" s="18">
        <f>'Limiting Factor Scores'!F338</f>
        <v>0.48699999999999999</v>
      </c>
      <c r="G3668" s="18">
        <f>'Limiting Factor Scores'!G338</f>
        <v>1.9283161558502422</v>
      </c>
      <c r="H3668" s="18">
        <f>'Limiting Factor Scores'!H338</f>
        <v>0.54749676799771363</v>
      </c>
      <c r="I3668" s="17">
        <f>LFAT!A34</f>
        <v>3</v>
      </c>
      <c r="J3668" s="16" t="str">
        <f>LFAT!B34</f>
        <v>Floodplain – Reconnect and Restore</v>
      </c>
      <c r="K3668" s="16" t="str">
        <f>LFAT!D34</f>
        <v>D</v>
      </c>
      <c r="L3668" s="19">
        <f>LFAT!F34</f>
        <v>1</v>
      </c>
      <c r="M3668" s="16" t="str">
        <f>LFAT!G34</f>
        <v>C</v>
      </c>
      <c r="N3668" s="19">
        <f>LFAT!I34</f>
        <v>1</v>
      </c>
      <c r="O3668" s="18">
        <f>LFAT!J34</f>
        <v>1</v>
      </c>
      <c r="P3668" s="18">
        <f t="shared" si="171"/>
        <v>0.48699999999999999</v>
      </c>
      <c r="Q3668" s="18">
        <f t="shared" si="172"/>
        <v>1.9283161558502422</v>
      </c>
      <c r="R3668" s="18">
        <f t="shared" si="173"/>
        <v>0.54749676799771363</v>
      </c>
    </row>
    <row r="3669" spans="1:18" ht="18" customHeight="1" x14ac:dyDescent="0.2">
      <c r="A3669" s="16" t="str">
        <f>'Limiting Factor Scores'!A339</f>
        <v>UGR3</v>
      </c>
      <c r="B3669" s="16" t="str">
        <f>'Limiting Factor Scores'!B339</f>
        <v>Upper Grande Ronde</v>
      </c>
      <c r="C3669" s="16" t="str">
        <f>'Limiting Factor Scores'!C339</f>
        <v>Increased Sediment Quantity</v>
      </c>
      <c r="D3669" s="18">
        <f>'Limiting Factor Scores'!D339</f>
        <v>0.65139999999999998</v>
      </c>
      <c r="E3669" s="19">
        <f>'Limiting Factor Scores'!E339</f>
        <v>2.0499999999999998</v>
      </c>
      <c r="F3669" s="18">
        <f>'Limiting Factor Scores'!F339</f>
        <v>0.33624999999999999</v>
      </c>
      <c r="G3669" s="18">
        <f>'Limiting Factor Scores'!G339</f>
        <v>0.79634231591497606</v>
      </c>
      <c r="H3669" s="18">
        <f>'Limiting Factor Scores'!H339</f>
        <v>0.26199505744613721</v>
      </c>
      <c r="I3669" s="17">
        <f>LFAT!A40</f>
        <v>3</v>
      </c>
      <c r="J3669" s="16" t="str">
        <f>LFAT!B40</f>
        <v>Floodplain – Reconnect and Restore</v>
      </c>
      <c r="K3669" s="16" t="str">
        <f>LFAT!D40</f>
        <v>D</v>
      </c>
      <c r="L3669" s="19">
        <f>LFAT!F40</f>
        <v>1</v>
      </c>
      <c r="M3669" s="16" t="str">
        <f>LFAT!G40</f>
        <v>CD</v>
      </c>
      <c r="N3669" s="19">
        <f>LFAT!I40</f>
        <v>0.5</v>
      </c>
      <c r="O3669" s="18">
        <f>LFAT!J40</f>
        <v>0.5</v>
      </c>
      <c r="P3669" s="18">
        <f t="shared" si="171"/>
        <v>0.168125</v>
      </c>
      <c r="Q3669" s="18">
        <f t="shared" si="172"/>
        <v>0.39817115795748803</v>
      </c>
      <c r="R3669" s="18">
        <f t="shared" si="173"/>
        <v>0.13099752872306861</v>
      </c>
    </row>
    <row r="3670" spans="1:18" ht="18" customHeight="1" x14ac:dyDescent="0.2">
      <c r="A3670" s="16" t="str">
        <f>'Limiting Factor Scores'!A340</f>
        <v>UGR3</v>
      </c>
      <c r="B3670" s="16" t="str">
        <f>'Limiting Factor Scores'!B340</f>
        <v>Upper Grande Ronde</v>
      </c>
      <c r="C3670" s="16" t="str">
        <f>'Limiting Factor Scores'!C340</f>
        <v>Non-Native Species Interactions and Competition</v>
      </c>
      <c r="D3670" s="18">
        <f>'Limiting Factor Scores'!D340</f>
        <v>0.65139999999999998</v>
      </c>
      <c r="E3670" s="19">
        <f>'Limiting Factor Scores'!E340</f>
        <v>5</v>
      </c>
      <c r="F3670" s="18">
        <f>'Limiting Factor Scores'!F340</f>
        <v>1</v>
      </c>
      <c r="G3670" s="18">
        <f>'Limiting Factor Scores'!G340</f>
        <v>2.6195585711493998</v>
      </c>
      <c r="H3670" s="18">
        <f>'Limiting Factor Scores'!H340</f>
        <v>0.9240574285183859</v>
      </c>
      <c r="I3670" s="17">
        <f>LFAT!A46</f>
        <v>3</v>
      </c>
      <c r="J3670" s="16" t="str">
        <f>LFAT!B46</f>
        <v>Floodplain – Reconnect and Restore</v>
      </c>
      <c r="K3670" s="16" t="str">
        <f>LFAT!D46</f>
        <v>N</v>
      </c>
      <c r="L3670" s="19">
        <f>LFAT!F46</f>
        <v>0.1</v>
      </c>
      <c r="M3670" s="16" t="str">
        <f>LFAT!G46</f>
        <v>CD</v>
      </c>
      <c r="N3670" s="19">
        <f>LFAT!I46</f>
        <v>0.5</v>
      </c>
      <c r="O3670" s="18">
        <f>LFAT!J46</f>
        <v>0.05</v>
      </c>
      <c r="P3670" s="18">
        <f t="shared" si="171"/>
        <v>0.05</v>
      </c>
      <c r="Q3670" s="18">
        <f t="shared" si="172"/>
        <v>0.13097792855747001</v>
      </c>
      <c r="R3670" s="18">
        <f t="shared" si="173"/>
        <v>4.6202871425919299E-2</v>
      </c>
    </row>
    <row r="3671" spans="1:18" ht="18" customHeight="1" x14ac:dyDescent="0.2">
      <c r="A3671" s="16" t="str">
        <f>'Limiting Factor Scores'!A341</f>
        <v>UGR3</v>
      </c>
      <c r="B3671" s="16" t="str">
        <f>'Limiting Factor Scores'!B341</f>
        <v>Upper Grande Ronde</v>
      </c>
      <c r="C3671" s="16" t="str">
        <f>'Limiting Factor Scores'!C341</f>
        <v>Predation</v>
      </c>
      <c r="D3671" s="18">
        <f>'Limiting Factor Scores'!D341</f>
        <v>0.65139999999999998</v>
      </c>
      <c r="E3671" s="19">
        <f>'Limiting Factor Scores'!E341</f>
        <v>5</v>
      </c>
      <c r="F3671" s="18">
        <f>'Limiting Factor Scores'!F341</f>
        <v>1</v>
      </c>
      <c r="G3671" s="18">
        <f>'Limiting Factor Scores'!G341</f>
        <v>3.4989485724521998</v>
      </c>
      <c r="H3671" s="18">
        <f>'Limiting Factor Scores'!H341</f>
        <v>1.0697849145360379</v>
      </c>
      <c r="I3671" s="17">
        <f>LFAT!A44</f>
        <v>3</v>
      </c>
      <c r="J3671" s="16" t="str">
        <f>LFAT!B44</f>
        <v>Floodplain – Reconnect and Restore</v>
      </c>
      <c r="K3671" s="16" t="str">
        <f>LFAT!D44</f>
        <v>N</v>
      </c>
      <c r="L3671" s="19">
        <f>LFAT!F44</f>
        <v>0.1</v>
      </c>
      <c r="M3671" s="16" t="str">
        <f>LFAT!G44</f>
        <v>R</v>
      </c>
      <c r="N3671" s="19">
        <f>LFAT!I44</f>
        <v>0.1</v>
      </c>
      <c r="O3671" s="18">
        <f>LFAT!J44</f>
        <v>0.01</v>
      </c>
      <c r="P3671" s="18">
        <f t="shared" si="171"/>
        <v>0.01</v>
      </c>
      <c r="Q3671" s="18">
        <f t="shared" si="172"/>
        <v>3.4989485724521999E-2</v>
      </c>
      <c r="R3671" s="18">
        <f t="shared" si="173"/>
        <v>1.0697849145360379E-2</v>
      </c>
    </row>
    <row r="3672" spans="1:18" ht="18" customHeight="1" x14ac:dyDescent="0.2">
      <c r="A3672" s="16" t="str">
        <f>'Limiting Factor Scores'!A342</f>
        <v>UGR3</v>
      </c>
      <c r="B3672" s="16" t="str">
        <f>'Limiting Factor Scores'!B342</f>
        <v>Upper Grande Ronde</v>
      </c>
      <c r="C3672" s="16" t="str">
        <f>'Limiting Factor Scores'!C342</f>
        <v>Riparian Condition</v>
      </c>
      <c r="D3672" s="18">
        <f>'Limiting Factor Scores'!D342</f>
        <v>0.65139999999999998</v>
      </c>
      <c r="E3672" s="19">
        <f>'Limiting Factor Scores'!E342</f>
        <v>2.46</v>
      </c>
      <c r="F3672" s="18">
        <f>'Limiting Factor Scores'!F342</f>
        <v>0.42849999999999999</v>
      </c>
      <c r="G3672" s="18">
        <f>'Limiting Factor Scores'!G342</f>
        <v>1.7325681295249642</v>
      </c>
      <c r="H3672" s="18">
        <f>'Limiting Factor Scores'!H342</f>
        <v>0.55942611212761773</v>
      </c>
      <c r="I3672" s="17">
        <f>LFAT!A33</f>
        <v>3</v>
      </c>
      <c r="J3672" s="16" t="str">
        <f>LFAT!B33</f>
        <v>Floodplain – Reconnect and Restore</v>
      </c>
      <c r="K3672" s="16" t="str">
        <f>LFAT!D33</f>
        <v>I</v>
      </c>
      <c r="L3672" s="19">
        <f>LFAT!F33</f>
        <v>0.5</v>
      </c>
      <c r="M3672" s="16" t="str">
        <f>LFAT!G33</f>
        <v>C</v>
      </c>
      <c r="N3672" s="19">
        <f>LFAT!I33</f>
        <v>1</v>
      </c>
      <c r="O3672" s="18">
        <f>LFAT!J33</f>
        <v>0.5</v>
      </c>
      <c r="P3672" s="18">
        <f t="shared" si="171"/>
        <v>0.21425</v>
      </c>
      <c r="Q3672" s="18">
        <f t="shared" si="172"/>
        <v>0.8662840647624821</v>
      </c>
      <c r="R3672" s="18">
        <f t="shared" si="173"/>
        <v>0.27971305606380886</v>
      </c>
    </row>
    <row r="3673" spans="1:18" ht="18" customHeight="1" x14ac:dyDescent="0.2">
      <c r="A3673" s="16" t="str">
        <f>'Limiting Factor Scores'!A343</f>
        <v>UGR3</v>
      </c>
      <c r="B3673" s="16" t="str">
        <f>'Limiting Factor Scores'!B343</f>
        <v>Upper Grande Ronde</v>
      </c>
      <c r="C3673" s="16" t="str">
        <f>'Limiting Factor Scores'!C343</f>
        <v>Side Channel and Wetland Habitat</v>
      </c>
      <c r="D3673" s="18">
        <f>'Limiting Factor Scores'!D343</f>
        <v>0.65139999999999998</v>
      </c>
      <c r="E3673" s="19">
        <f>'Limiting Factor Scores'!E343</f>
        <v>2.46</v>
      </c>
      <c r="F3673" s="18">
        <f>'Limiting Factor Scores'!F343</f>
        <v>0.42849999999999999</v>
      </c>
      <c r="G3673" s="18">
        <f>'Limiting Factor Scores'!G343</f>
        <v>2.1452742309500716</v>
      </c>
      <c r="H3673" s="18">
        <f>'Limiting Factor Scores'!H343</f>
        <v>0.62527965083418935</v>
      </c>
      <c r="I3673" s="17">
        <f>LFAT!A35</f>
        <v>3</v>
      </c>
      <c r="J3673" s="16" t="str">
        <f>LFAT!B35</f>
        <v>Floodplain – Reconnect and Restore</v>
      </c>
      <c r="K3673" s="16" t="str">
        <f>LFAT!D35</f>
        <v>D</v>
      </c>
      <c r="L3673" s="19">
        <f>LFAT!F35</f>
        <v>1</v>
      </c>
      <c r="M3673" s="16" t="str">
        <f>LFAT!G35</f>
        <v>C</v>
      </c>
      <c r="N3673" s="19">
        <f>LFAT!I35</f>
        <v>1</v>
      </c>
      <c r="O3673" s="18">
        <f>LFAT!J35</f>
        <v>1</v>
      </c>
      <c r="P3673" s="18">
        <f t="shared" si="171"/>
        <v>0.42849999999999999</v>
      </c>
      <c r="Q3673" s="18">
        <f t="shared" si="172"/>
        <v>2.1452742309500716</v>
      </c>
      <c r="R3673" s="18">
        <f t="shared" si="173"/>
        <v>0.62527965083418935</v>
      </c>
    </row>
    <row r="3674" spans="1:18" ht="18" customHeight="1" x14ac:dyDescent="0.2">
      <c r="A3674" s="16" t="str">
        <f>'Limiting Factor Scores'!A344</f>
        <v>UGR3</v>
      </c>
      <c r="B3674" s="16" t="str">
        <f>'Limiting Factor Scores'!B344</f>
        <v>Upper Grande Ronde</v>
      </c>
      <c r="C3674" s="16" t="str">
        <f>'Limiting Factor Scores'!C344</f>
        <v>Summer Water Temperature</v>
      </c>
      <c r="D3674" s="18">
        <f>'Limiting Factor Scores'!D344</f>
        <v>0.65139999999999998</v>
      </c>
      <c r="E3674" s="19">
        <f>'Limiting Factor Scores'!E344</f>
        <v>4</v>
      </c>
      <c r="F3674" s="18">
        <f>'Limiting Factor Scores'!F344</f>
        <v>0.77500000000000002</v>
      </c>
      <c r="G3674" s="18">
        <f>'Limiting Factor Scores'!G344</f>
        <v>3.3607587142135946</v>
      </c>
      <c r="H3674" s="18">
        <f>'Limiting Factor Scores'!H344</f>
        <v>1.0517155435533987</v>
      </c>
      <c r="I3674" s="17">
        <f>LFAT!A41</f>
        <v>3</v>
      </c>
      <c r="J3674" s="16" t="str">
        <f>LFAT!B41</f>
        <v>Floodplain – Reconnect and Restore</v>
      </c>
      <c r="K3674" s="16" t="str">
        <f>LFAT!D41</f>
        <v>D</v>
      </c>
      <c r="L3674" s="19">
        <f>LFAT!F41</f>
        <v>1</v>
      </c>
      <c r="M3674" s="16" t="str">
        <f>LFAT!G41</f>
        <v>CD</v>
      </c>
      <c r="N3674" s="19">
        <f>LFAT!I41</f>
        <v>0.5</v>
      </c>
      <c r="O3674" s="18">
        <f>LFAT!J41</f>
        <v>0.5</v>
      </c>
      <c r="P3674" s="18">
        <f t="shared" si="171"/>
        <v>0.38750000000000001</v>
      </c>
      <c r="Q3674" s="18">
        <f t="shared" si="172"/>
        <v>1.6803793571067973</v>
      </c>
      <c r="R3674" s="18">
        <f t="shared" si="173"/>
        <v>0.52585777177669935</v>
      </c>
    </row>
    <row r="3675" spans="1:18" ht="18" customHeight="1" x14ac:dyDescent="0.2">
      <c r="A3675" s="16" t="str">
        <f>'Limiting Factor Scores'!A345</f>
        <v>UGR3</v>
      </c>
      <c r="B3675" s="16" t="str">
        <f>'Limiting Factor Scores'!B345</f>
        <v>Upper Grande Ronde</v>
      </c>
      <c r="C3675" s="16" t="str">
        <f>'Limiting Factor Scores'!C345</f>
        <v>Water Quality</v>
      </c>
      <c r="D3675" s="18">
        <f>'Limiting Factor Scores'!D345</f>
        <v>0.65139999999999998</v>
      </c>
      <c r="E3675" s="19">
        <f>'Limiting Factor Scores'!E345</f>
        <v>4.6399999999999997</v>
      </c>
      <c r="F3675" s="18">
        <f>'Limiting Factor Scores'!F345</f>
        <v>0.91900000000000004</v>
      </c>
      <c r="G3675" s="18">
        <f>'Limiting Factor Scores'!G345</f>
        <v>3.4849202080835715</v>
      </c>
      <c r="H3675" s="18">
        <f>'Limiting Factor Scores'!H345</f>
        <v>0.96735398610711254</v>
      </c>
      <c r="I3675" s="17">
        <f>LFAT!A43</f>
        <v>3</v>
      </c>
      <c r="J3675" s="16" t="str">
        <f>LFAT!B43</f>
        <v>Floodplain – Reconnect and Restore</v>
      </c>
      <c r="K3675" s="16" t="str">
        <f>LFAT!D43</f>
        <v>I</v>
      </c>
      <c r="L3675" s="19">
        <f>LFAT!F43</f>
        <v>0.5</v>
      </c>
      <c r="M3675" s="16" t="str">
        <f>LFAT!G43</f>
        <v>CD</v>
      </c>
      <c r="N3675" s="19">
        <f>LFAT!I43</f>
        <v>0.5</v>
      </c>
      <c r="O3675" s="18">
        <f>LFAT!J43</f>
        <v>0.25</v>
      </c>
      <c r="P3675" s="18">
        <f t="shared" si="171"/>
        <v>0.22975000000000001</v>
      </c>
      <c r="Q3675" s="18">
        <f t="shared" si="172"/>
        <v>0.87123005202089288</v>
      </c>
      <c r="R3675" s="18">
        <f t="shared" si="173"/>
        <v>0.24183849652677814</v>
      </c>
    </row>
    <row r="3676" spans="1:18" ht="18" customHeight="1" x14ac:dyDescent="0.2">
      <c r="A3676" s="16" t="str">
        <f>'Limiting Factor Scores'!A346</f>
        <v>UGR3</v>
      </c>
      <c r="B3676" s="16" t="str">
        <f>'Limiting Factor Scores'!B346</f>
        <v>Upper Grande Ronde</v>
      </c>
      <c r="C3676" s="16" t="str">
        <f>'Limiting Factor Scores'!C346</f>
        <v>Winter Water Temperature</v>
      </c>
      <c r="D3676" s="18">
        <f>'Limiting Factor Scores'!D346</f>
        <v>0.65139999999999998</v>
      </c>
      <c r="E3676" s="19">
        <f>'Limiting Factor Scores'!E346</f>
        <v>3.56</v>
      </c>
      <c r="F3676" s="18">
        <f>'Limiting Factor Scores'!F346</f>
        <v>0.67600000000000005</v>
      </c>
      <c r="G3676" s="18">
        <f>'Limiting Factor Scores'!G346</f>
        <v>2.1105173886343356</v>
      </c>
      <c r="H3676" s="18">
        <f>'Limiting Factor Scores'!H346</f>
        <v>0.57484077195679883</v>
      </c>
      <c r="I3676" s="17">
        <f>LFAT!A42</f>
        <v>3</v>
      </c>
      <c r="J3676" s="16" t="str">
        <f>LFAT!B42</f>
        <v>Floodplain – Reconnect and Restore</v>
      </c>
      <c r="K3676" s="16" t="str">
        <f>LFAT!D42</f>
        <v>D</v>
      </c>
      <c r="L3676" s="19">
        <f>LFAT!F42</f>
        <v>1</v>
      </c>
      <c r="M3676" s="16" t="str">
        <f>LFAT!G42</f>
        <v>CD</v>
      </c>
      <c r="N3676" s="19">
        <f>LFAT!I42</f>
        <v>0.5</v>
      </c>
      <c r="O3676" s="18">
        <f>LFAT!J42</f>
        <v>0.5</v>
      </c>
      <c r="P3676" s="18">
        <f t="shared" si="171"/>
        <v>0.33800000000000002</v>
      </c>
      <c r="Q3676" s="18">
        <f t="shared" si="172"/>
        <v>1.0552586943171678</v>
      </c>
      <c r="R3676" s="18">
        <f t="shared" si="173"/>
        <v>0.28742038597839942</v>
      </c>
    </row>
    <row r="3677" spans="1:18" ht="18" customHeight="1" x14ac:dyDescent="0.2">
      <c r="A3677" s="16" t="str">
        <f>'Limiting Factor Scores'!A332</f>
        <v>UGR3</v>
      </c>
      <c r="B3677" s="16" t="str">
        <f>'Limiting Factor Scores'!B332</f>
        <v>Upper Grande Ronde</v>
      </c>
      <c r="C3677" s="16" t="str">
        <f>'Limiting Factor Scores'!C332</f>
        <v>Altered Flow Timing</v>
      </c>
      <c r="D3677" s="18">
        <f>'Limiting Factor Scores'!D332</f>
        <v>0.65139999999999998</v>
      </c>
      <c r="E3677" s="19">
        <f>'Limiting Factor Scores'!E332</f>
        <v>4.6399999999999997</v>
      </c>
      <c r="F3677" s="18">
        <f>'Limiting Factor Scores'!F332</f>
        <v>0.91900000000000004</v>
      </c>
      <c r="G3677" s="18">
        <f>'Limiting Factor Scores'!G332</f>
        <v>3.1385661743712334</v>
      </c>
      <c r="H3677" s="18">
        <f>'Limiting Factor Scores'!H332</f>
        <v>0.87345355931193325</v>
      </c>
      <c r="I3677" s="17">
        <f>LFAT!A53</f>
        <v>4</v>
      </c>
      <c r="J3677" s="16" t="str">
        <f>LFAT!B53</f>
        <v>Riparian Vegetation Restoration</v>
      </c>
      <c r="K3677" s="16" t="str">
        <f>LFAT!D53</f>
        <v>I</v>
      </c>
      <c r="L3677" s="19">
        <f>LFAT!F53</f>
        <v>0.5</v>
      </c>
      <c r="M3677" s="16" t="str">
        <f>LFAT!G53</f>
        <v>CD</v>
      </c>
      <c r="N3677" s="19">
        <f>LFAT!I53</f>
        <v>0.5</v>
      </c>
      <c r="O3677" s="18">
        <f>LFAT!J53</f>
        <v>0.25</v>
      </c>
      <c r="P3677" s="18">
        <f t="shared" si="171"/>
        <v>0.22975000000000001</v>
      </c>
      <c r="Q3677" s="18">
        <f t="shared" si="172"/>
        <v>0.78464154359280835</v>
      </c>
      <c r="R3677" s="18">
        <f t="shared" si="173"/>
        <v>0.21836338982798331</v>
      </c>
    </row>
    <row r="3678" spans="1:18" ht="18" customHeight="1" x14ac:dyDescent="0.2">
      <c r="A3678" s="16" t="str">
        <f>'Limiting Factor Scores'!A333</f>
        <v>UGR3</v>
      </c>
      <c r="B3678" s="16" t="str">
        <f>'Limiting Factor Scores'!B333</f>
        <v>Upper Grande Ronde</v>
      </c>
      <c r="C3678" s="16" t="str">
        <f>'Limiting Factor Scores'!C333</f>
        <v>Altered Primary Productivity</v>
      </c>
      <c r="D3678" s="18">
        <f>'Limiting Factor Scores'!D333</f>
        <v>0.65139999999999998</v>
      </c>
      <c r="E3678" s="19">
        <f>'Limiting Factor Scores'!E333</f>
        <v>2.88</v>
      </c>
      <c r="F3678" s="18">
        <f>'Limiting Factor Scores'!F333</f>
        <v>0.52300000000000002</v>
      </c>
      <c r="G3678" s="18">
        <f>'Limiting Factor Scores'!G333</f>
        <v>1.2386231411852271</v>
      </c>
      <c r="H3678" s="18">
        <f>'Limiting Factor Scores'!H333</f>
        <v>0.35472317344875448</v>
      </c>
      <c r="I3678" s="17">
        <f>LFAT!A60</f>
        <v>4</v>
      </c>
      <c r="J3678" s="16" t="str">
        <f>LFAT!B60</f>
        <v>Riparian Vegetation Restoration</v>
      </c>
      <c r="K3678" s="16" t="str">
        <f>LFAT!D60</f>
        <v>D</v>
      </c>
      <c r="L3678" s="19">
        <f>LFAT!F60</f>
        <v>1</v>
      </c>
      <c r="M3678" s="16" t="str">
        <f>LFAT!G60</f>
        <v>C</v>
      </c>
      <c r="N3678" s="19">
        <f>LFAT!I60</f>
        <v>1</v>
      </c>
      <c r="O3678" s="18">
        <f>LFAT!J60</f>
        <v>1</v>
      </c>
      <c r="P3678" s="18">
        <f t="shared" si="171"/>
        <v>0.52300000000000002</v>
      </c>
      <c r="Q3678" s="18">
        <f t="shared" si="172"/>
        <v>1.2386231411852271</v>
      </c>
      <c r="R3678" s="18">
        <f t="shared" si="173"/>
        <v>0.35472317344875448</v>
      </c>
    </row>
    <row r="3679" spans="1:18" ht="18" customHeight="1" x14ac:dyDescent="0.2">
      <c r="A3679" s="16" t="str">
        <f>'Limiting Factor Scores'!A334</f>
        <v>UGR3</v>
      </c>
      <c r="B3679" s="16" t="str">
        <f>'Limiting Factor Scores'!B334</f>
        <v>Upper Grande Ronde</v>
      </c>
      <c r="C3679" s="16" t="str">
        <f>'Limiting Factor Scores'!C334</f>
        <v>Anthropogenic Barriers</v>
      </c>
      <c r="D3679" s="18">
        <f>'Limiting Factor Scores'!D334</f>
        <v>0.65139999999999998</v>
      </c>
      <c r="E3679" s="19">
        <f>'Limiting Factor Scores'!E334</f>
        <v>1.59</v>
      </c>
      <c r="F3679" s="18">
        <f>'Limiting Factor Scores'!F334</f>
        <v>0.23275000000000001</v>
      </c>
      <c r="G3679" s="18">
        <f>'Limiting Factor Scores'!G334</f>
        <v>0.80463370732672768</v>
      </c>
      <c r="H3679" s="18">
        <f>'Limiting Factor Scores'!H334</f>
        <v>0.25484038222462657</v>
      </c>
      <c r="I3679" s="17">
        <f>LFAT!A47</f>
        <v>4</v>
      </c>
      <c r="J3679" s="16" t="str">
        <f>LFAT!B47</f>
        <v>Riparian Vegetation Restoration</v>
      </c>
      <c r="K3679" s="16" t="str">
        <f>LFAT!D47</f>
        <v>N</v>
      </c>
      <c r="L3679" s="19">
        <f>LFAT!F47</f>
        <v>0.1</v>
      </c>
      <c r="M3679" s="16" t="str">
        <f>LFAT!G47</f>
        <v>R</v>
      </c>
      <c r="N3679" s="19">
        <f>LFAT!I47</f>
        <v>0.1</v>
      </c>
      <c r="O3679" s="18">
        <f>LFAT!J47</f>
        <v>0.01</v>
      </c>
      <c r="P3679" s="18">
        <f t="shared" si="171"/>
        <v>2.3275000000000001E-3</v>
      </c>
      <c r="Q3679" s="18">
        <f t="shared" si="172"/>
        <v>8.0463370732672766E-3</v>
      </c>
      <c r="R3679" s="18">
        <f t="shared" si="173"/>
        <v>2.5484038222462657E-3</v>
      </c>
    </row>
    <row r="3680" spans="1:18" ht="18" customHeight="1" x14ac:dyDescent="0.2">
      <c r="A3680" s="16" t="str">
        <f>'Limiting Factor Scores'!A335</f>
        <v>UGR3</v>
      </c>
      <c r="B3680" s="16" t="str">
        <f>'Limiting Factor Scores'!B335</f>
        <v>Upper Grande Ronde</v>
      </c>
      <c r="C3680" s="16" t="str">
        <f>'Limiting Factor Scores'!C335</f>
        <v>Channel and Habitat Structure</v>
      </c>
      <c r="D3680" s="18">
        <f>'Limiting Factor Scores'!D335</f>
        <v>0.65139999999999998</v>
      </c>
      <c r="E3680" s="19">
        <f>'Limiting Factor Scores'!E335</f>
        <v>2.83</v>
      </c>
      <c r="F3680" s="18">
        <f>'Limiting Factor Scores'!F335</f>
        <v>0.51175000000000004</v>
      </c>
      <c r="G3680" s="18">
        <f>'Limiting Factor Scores'!G335</f>
        <v>2.904941563857117</v>
      </c>
      <c r="H3680" s="18">
        <f>'Limiting Factor Scores'!H335</f>
        <v>0.87941153091260793</v>
      </c>
      <c r="I3680" s="17">
        <f>LFAT!A51</f>
        <v>4</v>
      </c>
      <c r="J3680" s="16" t="str">
        <f>LFAT!B51</f>
        <v>Riparian Vegetation Restoration</v>
      </c>
      <c r="K3680" s="16" t="str">
        <f>LFAT!D51</f>
        <v>D</v>
      </c>
      <c r="L3680" s="19">
        <f>LFAT!F51</f>
        <v>1</v>
      </c>
      <c r="M3680" s="16" t="str">
        <f>LFAT!G51</f>
        <v>CD</v>
      </c>
      <c r="N3680" s="19">
        <f>LFAT!I51</f>
        <v>0.5</v>
      </c>
      <c r="O3680" s="18">
        <f>LFAT!J51</f>
        <v>0.5</v>
      </c>
      <c r="P3680" s="18">
        <f t="shared" si="171"/>
        <v>0.25587500000000002</v>
      </c>
      <c r="Q3680" s="18">
        <f t="shared" si="172"/>
        <v>1.4524707819285585</v>
      </c>
      <c r="R3680" s="18">
        <f t="shared" si="173"/>
        <v>0.43970576545630397</v>
      </c>
    </row>
    <row r="3681" spans="1:18" ht="18" customHeight="1" x14ac:dyDescent="0.2">
      <c r="A3681" s="16" t="str">
        <f>'Limiting Factor Scores'!A336</f>
        <v>UGR3</v>
      </c>
      <c r="B3681" s="16" t="str">
        <f>'Limiting Factor Scores'!B336</f>
        <v>Upper Grande Ronde</v>
      </c>
      <c r="C3681" s="16" t="str">
        <f>'Limiting Factor Scores'!C336</f>
        <v>Decreased Sediment Quantity</v>
      </c>
      <c r="D3681" s="18">
        <f>'Limiting Factor Scores'!D336</f>
        <v>0.65139999999999998</v>
      </c>
      <c r="E3681" s="19">
        <f>'Limiting Factor Scores'!E336</f>
        <v>1.97</v>
      </c>
      <c r="F3681" s="18">
        <f>'Limiting Factor Scores'!F336</f>
        <v>0.31824999999999998</v>
      </c>
      <c r="G3681" s="18">
        <f>'Limiting Factor Scores'!G336</f>
        <v>1.073559544731703</v>
      </c>
      <c r="H3681" s="18">
        <f>'Limiting Factor Scores'!H336</f>
        <v>0.31980228261609506</v>
      </c>
      <c r="I3681" s="17">
        <f>LFAT!A54</f>
        <v>4</v>
      </c>
      <c r="J3681" s="16" t="str">
        <f>LFAT!B54</f>
        <v>Riparian Vegetation Restoration</v>
      </c>
      <c r="K3681" s="16" t="str">
        <f>LFAT!D54</f>
        <v>N</v>
      </c>
      <c r="L3681" s="19">
        <f>LFAT!F54</f>
        <v>0.1</v>
      </c>
      <c r="M3681" s="16" t="str">
        <f>LFAT!G54</f>
        <v>R</v>
      </c>
      <c r="N3681" s="19">
        <f>LFAT!I54</f>
        <v>0.1</v>
      </c>
      <c r="O3681" s="18">
        <f>LFAT!J54</f>
        <v>0.01</v>
      </c>
      <c r="P3681" s="18">
        <f t="shared" si="171"/>
        <v>3.1825E-3</v>
      </c>
      <c r="Q3681" s="18">
        <f t="shared" si="172"/>
        <v>1.0735595447317029E-2</v>
      </c>
      <c r="R3681" s="18">
        <f t="shared" si="173"/>
        <v>3.1980228261609504E-3</v>
      </c>
    </row>
    <row r="3682" spans="1:18" ht="18" customHeight="1" x14ac:dyDescent="0.2">
      <c r="A3682" s="16" t="str">
        <f>'Limiting Factor Scores'!A337</f>
        <v>UGR3</v>
      </c>
      <c r="B3682" s="16" t="str">
        <f>'Limiting Factor Scores'!B337</f>
        <v>Upper Grande Ronde</v>
      </c>
      <c r="C3682" s="16" t="str">
        <f>'Limiting Factor Scores'!C337</f>
        <v>Decreased Water Quantity</v>
      </c>
      <c r="D3682" s="18">
        <f>'Limiting Factor Scores'!D337</f>
        <v>0.65139999999999998</v>
      </c>
      <c r="E3682" s="19">
        <f>'Limiting Factor Scores'!E337</f>
        <v>4.6399999999999997</v>
      </c>
      <c r="F3682" s="18">
        <f>'Limiting Factor Scores'!F337</f>
        <v>0.91900000000000004</v>
      </c>
      <c r="G3682" s="18">
        <f>'Limiting Factor Scores'!G337</f>
        <v>4.48549852496987</v>
      </c>
      <c r="H3682" s="18">
        <f>'Limiting Factor Scores'!H337</f>
        <v>1.2963903172538376</v>
      </c>
      <c r="I3682" s="17">
        <f>LFAT!A52</f>
        <v>4</v>
      </c>
      <c r="J3682" s="16" t="str">
        <f>LFAT!B52</f>
        <v>Riparian Vegetation Restoration</v>
      </c>
      <c r="K3682" s="16" t="str">
        <f>LFAT!D52</f>
        <v>N</v>
      </c>
      <c r="L3682" s="19">
        <f>LFAT!F52</f>
        <v>0.1</v>
      </c>
      <c r="M3682" s="16" t="str">
        <f>LFAT!G52</f>
        <v>R</v>
      </c>
      <c r="N3682" s="19">
        <f>LFAT!I52</f>
        <v>0.1</v>
      </c>
      <c r="O3682" s="18">
        <f>LFAT!J52</f>
        <v>0.01</v>
      </c>
      <c r="P3682" s="18">
        <f t="shared" si="171"/>
        <v>9.1900000000000003E-3</v>
      </c>
      <c r="Q3682" s="18">
        <f t="shared" si="172"/>
        <v>4.4854985249698699E-2</v>
      </c>
      <c r="R3682" s="18">
        <f t="shared" si="173"/>
        <v>1.2963903172538377E-2</v>
      </c>
    </row>
    <row r="3683" spans="1:18" ht="18" customHeight="1" x14ac:dyDescent="0.2">
      <c r="A3683" s="16" t="str">
        <f>'Limiting Factor Scores'!A338</f>
        <v>UGR3</v>
      </c>
      <c r="B3683" s="16" t="str">
        <f>'Limiting Factor Scores'!B338</f>
        <v>Upper Grande Ronde</v>
      </c>
      <c r="C3683" s="16" t="str">
        <f>'Limiting Factor Scores'!C338</f>
        <v>Floodplain Condition</v>
      </c>
      <c r="D3683" s="18">
        <f>'Limiting Factor Scores'!D338</f>
        <v>0.65139999999999998</v>
      </c>
      <c r="E3683" s="19">
        <f>'Limiting Factor Scores'!E338</f>
        <v>2.72</v>
      </c>
      <c r="F3683" s="18">
        <f>'Limiting Factor Scores'!F338</f>
        <v>0.48699999999999999</v>
      </c>
      <c r="G3683" s="18">
        <f>'Limiting Factor Scores'!G338</f>
        <v>1.9283161558502422</v>
      </c>
      <c r="H3683" s="18">
        <f>'Limiting Factor Scores'!H338</f>
        <v>0.54749676799771363</v>
      </c>
      <c r="I3683" s="17">
        <f>LFAT!A49</f>
        <v>4</v>
      </c>
      <c r="J3683" s="16" t="str">
        <f>LFAT!B49</f>
        <v>Riparian Vegetation Restoration</v>
      </c>
      <c r="K3683" s="16" t="str">
        <f>LFAT!D49</f>
        <v>D</v>
      </c>
      <c r="L3683" s="19">
        <f>LFAT!F49</f>
        <v>1</v>
      </c>
      <c r="M3683" s="16" t="str">
        <f>LFAT!G49</f>
        <v>C</v>
      </c>
      <c r="N3683" s="19">
        <f>LFAT!I49</f>
        <v>1</v>
      </c>
      <c r="O3683" s="18">
        <f>LFAT!J49</f>
        <v>1</v>
      </c>
      <c r="P3683" s="18">
        <f t="shared" si="171"/>
        <v>0.48699999999999999</v>
      </c>
      <c r="Q3683" s="18">
        <f t="shared" si="172"/>
        <v>1.9283161558502422</v>
      </c>
      <c r="R3683" s="18">
        <f t="shared" si="173"/>
        <v>0.54749676799771363</v>
      </c>
    </row>
    <row r="3684" spans="1:18" ht="18" customHeight="1" x14ac:dyDescent="0.2">
      <c r="A3684" s="16" t="str">
        <f>'Limiting Factor Scores'!A339</f>
        <v>UGR3</v>
      </c>
      <c r="B3684" s="16" t="str">
        <f>'Limiting Factor Scores'!B339</f>
        <v>Upper Grande Ronde</v>
      </c>
      <c r="C3684" s="16" t="str">
        <f>'Limiting Factor Scores'!C339</f>
        <v>Increased Sediment Quantity</v>
      </c>
      <c r="D3684" s="18">
        <f>'Limiting Factor Scores'!D339</f>
        <v>0.65139999999999998</v>
      </c>
      <c r="E3684" s="19">
        <f>'Limiting Factor Scores'!E339</f>
        <v>2.0499999999999998</v>
      </c>
      <c r="F3684" s="18">
        <f>'Limiting Factor Scores'!F339</f>
        <v>0.33624999999999999</v>
      </c>
      <c r="G3684" s="18">
        <f>'Limiting Factor Scores'!G339</f>
        <v>0.79634231591497606</v>
      </c>
      <c r="H3684" s="18">
        <f>'Limiting Factor Scores'!H339</f>
        <v>0.26199505744613721</v>
      </c>
      <c r="I3684" s="17">
        <f>LFAT!A55</f>
        <v>4</v>
      </c>
      <c r="J3684" s="16" t="str">
        <f>LFAT!B55</f>
        <v>Riparian Vegetation Restoration</v>
      </c>
      <c r="K3684" s="16" t="str">
        <f>LFAT!D55</f>
        <v>D</v>
      </c>
      <c r="L3684" s="19">
        <f>LFAT!F55</f>
        <v>1</v>
      </c>
      <c r="M3684" s="16" t="str">
        <f>LFAT!G55</f>
        <v>CD</v>
      </c>
      <c r="N3684" s="19">
        <f>LFAT!I55</f>
        <v>0.5</v>
      </c>
      <c r="O3684" s="18">
        <f>LFAT!J55</f>
        <v>0.5</v>
      </c>
      <c r="P3684" s="18">
        <f t="shared" si="171"/>
        <v>0.168125</v>
      </c>
      <c r="Q3684" s="18">
        <f t="shared" si="172"/>
        <v>0.39817115795748803</v>
      </c>
      <c r="R3684" s="18">
        <f t="shared" si="173"/>
        <v>0.13099752872306861</v>
      </c>
    </row>
    <row r="3685" spans="1:18" ht="18" customHeight="1" x14ac:dyDescent="0.2">
      <c r="A3685" s="16" t="str">
        <f>'Limiting Factor Scores'!A340</f>
        <v>UGR3</v>
      </c>
      <c r="B3685" s="16" t="str">
        <f>'Limiting Factor Scores'!B340</f>
        <v>Upper Grande Ronde</v>
      </c>
      <c r="C3685" s="16" t="str">
        <f>'Limiting Factor Scores'!C340</f>
        <v>Non-Native Species Interactions and Competition</v>
      </c>
      <c r="D3685" s="18">
        <f>'Limiting Factor Scores'!D340</f>
        <v>0.65139999999999998</v>
      </c>
      <c r="E3685" s="19">
        <f>'Limiting Factor Scores'!E340</f>
        <v>5</v>
      </c>
      <c r="F3685" s="18">
        <f>'Limiting Factor Scores'!F340</f>
        <v>1</v>
      </c>
      <c r="G3685" s="18">
        <f>'Limiting Factor Scores'!G340</f>
        <v>2.6195585711493998</v>
      </c>
      <c r="H3685" s="18">
        <f>'Limiting Factor Scores'!H340</f>
        <v>0.9240574285183859</v>
      </c>
      <c r="I3685" s="17">
        <f>LFAT!A61</f>
        <v>4</v>
      </c>
      <c r="J3685" s="16" t="str">
        <f>LFAT!B61</f>
        <v>Riparian Vegetation Restoration</v>
      </c>
      <c r="K3685" s="16" t="str">
        <f>LFAT!D61</f>
        <v>I</v>
      </c>
      <c r="L3685" s="19">
        <f>LFAT!F61</f>
        <v>0.5</v>
      </c>
      <c r="M3685" s="16" t="str">
        <f>LFAT!G61</f>
        <v>R</v>
      </c>
      <c r="N3685" s="19">
        <f>LFAT!I61</f>
        <v>0.1</v>
      </c>
      <c r="O3685" s="18">
        <f>LFAT!J61</f>
        <v>0.05</v>
      </c>
      <c r="P3685" s="18">
        <f t="shared" si="171"/>
        <v>0.05</v>
      </c>
      <c r="Q3685" s="18">
        <f t="shared" si="172"/>
        <v>0.13097792855747001</v>
      </c>
      <c r="R3685" s="18">
        <f t="shared" si="173"/>
        <v>4.6202871425919299E-2</v>
      </c>
    </row>
    <row r="3686" spans="1:18" ht="18" customHeight="1" x14ac:dyDescent="0.2">
      <c r="A3686" s="16" t="str">
        <f>'Limiting Factor Scores'!A341</f>
        <v>UGR3</v>
      </c>
      <c r="B3686" s="16" t="str">
        <f>'Limiting Factor Scores'!B341</f>
        <v>Upper Grande Ronde</v>
      </c>
      <c r="C3686" s="16" t="str">
        <f>'Limiting Factor Scores'!C341</f>
        <v>Predation</v>
      </c>
      <c r="D3686" s="18">
        <f>'Limiting Factor Scores'!D341</f>
        <v>0.65139999999999998</v>
      </c>
      <c r="E3686" s="19">
        <f>'Limiting Factor Scores'!E341</f>
        <v>5</v>
      </c>
      <c r="F3686" s="18">
        <f>'Limiting Factor Scores'!F341</f>
        <v>1</v>
      </c>
      <c r="G3686" s="18">
        <f>'Limiting Factor Scores'!G341</f>
        <v>3.4989485724521998</v>
      </c>
      <c r="H3686" s="18">
        <f>'Limiting Factor Scores'!H341</f>
        <v>1.0697849145360379</v>
      </c>
      <c r="I3686" s="17">
        <f>LFAT!A59</f>
        <v>4</v>
      </c>
      <c r="J3686" s="16" t="str">
        <f>LFAT!B59</f>
        <v>Riparian Vegetation Restoration</v>
      </c>
      <c r="K3686" s="16" t="str">
        <f>LFAT!D59</f>
        <v>N</v>
      </c>
      <c r="L3686" s="19">
        <f>LFAT!F59</f>
        <v>0.1</v>
      </c>
      <c r="M3686" s="16" t="str">
        <f>LFAT!G59</f>
        <v>CD</v>
      </c>
      <c r="N3686" s="19">
        <f>LFAT!I59</f>
        <v>0.5</v>
      </c>
      <c r="O3686" s="18">
        <f>LFAT!J59</f>
        <v>0.05</v>
      </c>
      <c r="P3686" s="18">
        <f t="shared" si="171"/>
        <v>0.05</v>
      </c>
      <c r="Q3686" s="18">
        <f t="shared" si="172"/>
        <v>0.17494742862261001</v>
      </c>
      <c r="R3686" s="18">
        <f t="shared" si="173"/>
        <v>5.3489245726801894E-2</v>
      </c>
    </row>
    <row r="3687" spans="1:18" ht="18" customHeight="1" x14ac:dyDescent="0.2">
      <c r="A3687" s="16" t="str">
        <f>'Limiting Factor Scores'!A342</f>
        <v>UGR3</v>
      </c>
      <c r="B3687" s="16" t="str">
        <f>'Limiting Factor Scores'!B342</f>
        <v>Upper Grande Ronde</v>
      </c>
      <c r="C3687" s="16" t="str">
        <f>'Limiting Factor Scores'!C342</f>
        <v>Riparian Condition</v>
      </c>
      <c r="D3687" s="18">
        <f>'Limiting Factor Scores'!D342</f>
        <v>0.65139999999999998</v>
      </c>
      <c r="E3687" s="19">
        <f>'Limiting Factor Scores'!E342</f>
        <v>2.46</v>
      </c>
      <c r="F3687" s="18">
        <f>'Limiting Factor Scores'!F342</f>
        <v>0.42849999999999999</v>
      </c>
      <c r="G3687" s="18">
        <f>'Limiting Factor Scores'!G342</f>
        <v>1.7325681295249642</v>
      </c>
      <c r="H3687" s="18">
        <f>'Limiting Factor Scores'!H342</f>
        <v>0.55942611212761773</v>
      </c>
      <c r="I3687" s="17">
        <f>LFAT!A48</f>
        <v>4</v>
      </c>
      <c r="J3687" s="16" t="str">
        <f>LFAT!B48</f>
        <v>Riparian Vegetation Restoration</v>
      </c>
      <c r="K3687" s="16" t="str">
        <f>LFAT!D48</f>
        <v>D</v>
      </c>
      <c r="L3687" s="19">
        <f>LFAT!F48</f>
        <v>1</v>
      </c>
      <c r="M3687" s="16" t="str">
        <f>LFAT!G48</f>
        <v>C</v>
      </c>
      <c r="N3687" s="19">
        <f>LFAT!I48</f>
        <v>1</v>
      </c>
      <c r="O3687" s="18">
        <f>LFAT!J48</f>
        <v>1</v>
      </c>
      <c r="P3687" s="18">
        <f t="shared" si="171"/>
        <v>0.42849999999999999</v>
      </c>
      <c r="Q3687" s="18">
        <f t="shared" si="172"/>
        <v>1.7325681295249642</v>
      </c>
      <c r="R3687" s="18">
        <f t="shared" si="173"/>
        <v>0.55942611212761773</v>
      </c>
    </row>
    <row r="3688" spans="1:18" ht="18" customHeight="1" x14ac:dyDescent="0.2">
      <c r="A3688" s="16" t="str">
        <f>'Limiting Factor Scores'!A343</f>
        <v>UGR3</v>
      </c>
      <c r="B3688" s="16" t="str">
        <f>'Limiting Factor Scores'!B343</f>
        <v>Upper Grande Ronde</v>
      </c>
      <c r="C3688" s="16" t="str">
        <f>'Limiting Factor Scores'!C343</f>
        <v>Side Channel and Wetland Habitat</v>
      </c>
      <c r="D3688" s="18">
        <f>'Limiting Factor Scores'!D343</f>
        <v>0.65139999999999998</v>
      </c>
      <c r="E3688" s="19">
        <f>'Limiting Factor Scores'!E343</f>
        <v>2.46</v>
      </c>
      <c r="F3688" s="18">
        <f>'Limiting Factor Scores'!F343</f>
        <v>0.42849999999999999</v>
      </c>
      <c r="G3688" s="18">
        <f>'Limiting Factor Scores'!G343</f>
        <v>2.1452742309500716</v>
      </c>
      <c r="H3688" s="18">
        <f>'Limiting Factor Scores'!H343</f>
        <v>0.62527965083418935</v>
      </c>
      <c r="I3688" s="17">
        <f>LFAT!A50</f>
        <v>4</v>
      </c>
      <c r="J3688" s="16" t="str">
        <f>LFAT!B50</f>
        <v>Riparian Vegetation Restoration</v>
      </c>
      <c r="K3688" s="16" t="str">
        <f>LFAT!D50</f>
        <v>I</v>
      </c>
      <c r="L3688" s="19">
        <f>LFAT!F50</f>
        <v>0.5</v>
      </c>
      <c r="M3688" s="16" t="str">
        <f>LFAT!G50</f>
        <v>C</v>
      </c>
      <c r="N3688" s="19">
        <f>LFAT!I50</f>
        <v>1</v>
      </c>
      <c r="O3688" s="18">
        <f>LFAT!J50</f>
        <v>0.5</v>
      </c>
      <c r="P3688" s="18">
        <f t="shared" si="171"/>
        <v>0.21425</v>
      </c>
      <c r="Q3688" s="18">
        <f t="shared" si="172"/>
        <v>1.0726371154750358</v>
      </c>
      <c r="R3688" s="18">
        <f t="shared" si="173"/>
        <v>0.31263982541709467</v>
      </c>
    </row>
    <row r="3689" spans="1:18" ht="18" customHeight="1" x14ac:dyDescent="0.2">
      <c r="A3689" s="16" t="str">
        <f>'Limiting Factor Scores'!A344</f>
        <v>UGR3</v>
      </c>
      <c r="B3689" s="16" t="str">
        <f>'Limiting Factor Scores'!B344</f>
        <v>Upper Grande Ronde</v>
      </c>
      <c r="C3689" s="16" t="str">
        <f>'Limiting Factor Scores'!C344</f>
        <v>Summer Water Temperature</v>
      </c>
      <c r="D3689" s="18">
        <f>'Limiting Factor Scores'!D344</f>
        <v>0.65139999999999998</v>
      </c>
      <c r="E3689" s="19">
        <f>'Limiting Factor Scores'!E344</f>
        <v>4</v>
      </c>
      <c r="F3689" s="18">
        <f>'Limiting Factor Scores'!F344</f>
        <v>0.77500000000000002</v>
      </c>
      <c r="G3689" s="18">
        <f>'Limiting Factor Scores'!G344</f>
        <v>3.3607587142135946</v>
      </c>
      <c r="H3689" s="18">
        <f>'Limiting Factor Scores'!H344</f>
        <v>1.0517155435533987</v>
      </c>
      <c r="I3689" s="17">
        <f>LFAT!A56</f>
        <v>4</v>
      </c>
      <c r="J3689" s="16" t="str">
        <f>LFAT!B56</f>
        <v>Riparian Vegetation Restoration</v>
      </c>
      <c r="K3689" s="16" t="str">
        <f>LFAT!D56</f>
        <v>D</v>
      </c>
      <c r="L3689" s="19">
        <f>LFAT!F56</f>
        <v>1</v>
      </c>
      <c r="M3689" s="16" t="str">
        <f>LFAT!G56</f>
        <v>CD</v>
      </c>
      <c r="N3689" s="19">
        <f>LFAT!I56</f>
        <v>0.5</v>
      </c>
      <c r="O3689" s="18">
        <f>LFAT!J56</f>
        <v>0.5</v>
      </c>
      <c r="P3689" s="18">
        <f t="shared" si="171"/>
        <v>0.38750000000000001</v>
      </c>
      <c r="Q3689" s="18">
        <f t="shared" si="172"/>
        <v>1.6803793571067973</v>
      </c>
      <c r="R3689" s="18">
        <f t="shared" si="173"/>
        <v>0.52585777177669935</v>
      </c>
    </row>
    <row r="3690" spans="1:18" ht="18" customHeight="1" x14ac:dyDescent="0.2">
      <c r="A3690" s="16" t="str">
        <f>'Limiting Factor Scores'!A345</f>
        <v>UGR3</v>
      </c>
      <c r="B3690" s="16" t="str">
        <f>'Limiting Factor Scores'!B345</f>
        <v>Upper Grande Ronde</v>
      </c>
      <c r="C3690" s="16" t="str">
        <f>'Limiting Factor Scores'!C345</f>
        <v>Water Quality</v>
      </c>
      <c r="D3690" s="18">
        <f>'Limiting Factor Scores'!D345</f>
        <v>0.65139999999999998</v>
      </c>
      <c r="E3690" s="19">
        <f>'Limiting Factor Scores'!E345</f>
        <v>4.6399999999999997</v>
      </c>
      <c r="F3690" s="18">
        <f>'Limiting Factor Scores'!F345</f>
        <v>0.91900000000000004</v>
      </c>
      <c r="G3690" s="18">
        <f>'Limiting Factor Scores'!G345</f>
        <v>3.4849202080835715</v>
      </c>
      <c r="H3690" s="18">
        <f>'Limiting Factor Scores'!H345</f>
        <v>0.96735398610711254</v>
      </c>
      <c r="I3690" s="17">
        <f>LFAT!A58</f>
        <v>4</v>
      </c>
      <c r="J3690" s="16" t="str">
        <f>LFAT!B58</f>
        <v>Riparian Vegetation Restoration</v>
      </c>
      <c r="K3690" s="16" t="str">
        <f>LFAT!D58</f>
        <v>I</v>
      </c>
      <c r="L3690" s="19">
        <f>LFAT!F58</f>
        <v>0.5</v>
      </c>
      <c r="M3690" s="16" t="str">
        <f>LFAT!G58</f>
        <v>CD</v>
      </c>
      <c r="N3690" s="19">
        <f>LFAT!I58</f>
        <v>0.5</v>
      </c>
      <c r="O3690" s="18">
        <f>LFAT!J58</f>
        <v>0.25</v>
      </c>
      <c r="P3690" s="18">
        <f t="shared" si="171"/>
        <v>0.22975000000000001</v>
      </c>
      <c r="Q3690" s="18">
        <f t="shared" si="172"/>
        <v>0.87123005202089288</v>
      </c>
      <c r="R3690" s="18">
        <f t="shared" si="173"/>
        <v>0.24183849652677814</v>
      </c>
    </row>
    <row r="3691" spans="1:18" ht="18" customHeight="1" x14ac:dyDescent="0.2">
      <c r="A3691" s="16" t="str">
        <f>'Limiting Factor Scores'!A346</f>
        <v>UGR3</v>
      </c>
      <c r="B3691" s="16" t="str">
        <f>'Limiting Factor Scores'!B346</f>
        <v>Upper Grande Ronde</v>
      </c>
      <c r="C3691" s="16" t="str">
        <f>'Limiting Factor Scores'!C346</f>
        <v>Winter Water Temperature</v>
      </c>
      <c r="D3691" s="18">
        <f>'Limiting Factor Scores'!D346</f>
        <v>0.65139999999999998</v>
      </c>
      <c r="E3691" s="19">
        <f>'Limiting Factor Scores'!E346</f>
        <v>3.56</v>
      </c>
      <c r="F3691" s="18">
        <f>'Limiting Factor Scores'!F346</f>
        <v>0.67600000000000005</v>
      </c>
      <c r="G3691" s="18">
        <f>'Limiting Factor Scores'!G346</f>
        <v>2.1105173886343356</v>
      </c>
      <c r="H3691" s="18">
        <f>'Limiting Factor Scores'!H346</f>
        <v>0.57484077195679883</v>
      </c>
      <c r="I3691" s="17">
        <f>LFAT!A57</f>
        <v>4</v>
      </c>
      <c r="J3691" s="16" t="str">
        <f>LFAT!B57</f>
        <v>Riparian Vegetation Restoration</v>
      </c>
      <c r="K3691" s="16" t="str">
        <f>LFAT!D57</f>
        <v>I</v>
      </c>
      <c r="L3691" s="19">
        <f>LFAT!F57</f>
        <v>0.5</v>
      </c>
      <c r="M3691" s="16" t="str">
        <f>LFAT!G57</f>
        <v>R</v>
      </c>
      <c r="N3691" s="19">
        <f>LFAT!I57</f>
        <v>0.1</v>
      </c>
      <c r="O3691" s="18">
        <f>LFAT!J57</f>
        <v>0.05</v>
      </c>
      <c r="P3691" s="18">
        <f t="shared" si="171"/>
        <v>3.3800000000000004E-2</v>
      </c>
      <c r="Q3691" s="18">
        <f t="shared" si="172"/>
        <v>0.10552586943171678</v>
      </c>
      <c r="R3691" s="18">
        <f t="shared" si="173"/>
        <v>2.8742038597839942E-2</v>
      </c>
    </row>
    <row r="3692" spans="1:18" ht="18" customHeight="1" x14ac:dyDescent="0.2">
      <c r="A3692" s="16" t="str">
        <f>'Limiting Factor Scores'!A332</f>
        <v>UGR3</v>
      </c>
      <c r="B3692" s="16" t="str">
        <f>'Limiting Factor Scores'!B332</f>
        <v>Upper Grande Ronde</v>
      </c>
      <c r="C3692" s="16" t="str">
        <f>'Limiting Factor Scores'!C332</f>
        <v>Altered Flow Timing</v>
      </c>
      <c r="D3692" s="18">
        <f>'Limiting Factor Scores'!D332</f>
        <v>0.65139999999999998</v>
      </c>
      <c r="E3692" s="19">
        <f>'Limiting Factor Scores'!E332</f>
        <v>4.6399999999999997</v>
      </c>
      <c r="F3692" s="18">
        <f>'Limiting Factor Scores'!F332</f>
        <v>0.91900000000000004</v>
      </c>
      <c r="G3692" s="18">
        <f>'Limiting Factor Scores'!G332</f>
        <v>3.1385661743712334</v>
      </c>
      <c r="H3692" s="18">
        <f>'Limiting Factor Scores'!H332</f>
        <v>0.87345355931193325</v>
      </c>
      <c r="I3692" s="17">
        <f>LFAT!A68</f>
        <v>5</v>
      </c>
      <c r="J3692" s="16" t="str">
        <f>LFAT!B68</f>
        <v>Fish Passage – Barrier Removal and Replacement</v>
      </c>
      <c r="K3692" s="16" t="str">
        <f>LFAT!D68</f>
        <v>I</v>
      </c>
      <c r="L3692" s="19">
        <f>LFAT!F68</f>
        <v>0.5</v>
      </c>
      <c r="M3692" s="16" t="str">
        <f>LFAT!G68</f>
        <v>R</v>
      </c>
      <c r="N3692" s="19">
        <f>LFAT!I68</f>
        <v>0.1</v>
      </c>
      <c r="O3692" s="18">
        <f>LFAT!J68</f>
        <v>0.05</v>
      </c>
      <c r="P3692" s="18">
        <f t="shared" si="171"/>
        <v>4.5950000000000005E-2</v>
      </c>
      <c r="Q3692" s="18">
        <f t="shared" si="172"/>
        <v>0.15692830871856167</v>
      </c>
      <c r="R3692" s="18">
        <f t="shared" si="173"/>
        <v>4.3672677965596665E-2</v>
      </c>
    </row>
    <row r="3693" spans="1:18" ht="18" customHeight="1" x14ac:dyDescent="0.2">
      <c r="A3693" s="16" t="str">
        <f>'Limiting Factor Scores'!A333</f>
        <v>UGR3</v>
      </c>
      <c r="B3693" s="16" t="str">
        <f>'Limiting Factor Scores'!B333</f>
        <v>Upper Grande Ronde</v>
      </c>
      <c r="C3693" s="16" t="str">
        <f>'Limiting Factor Scores'!C333</f>
        <v>Altered Primary Productivity</v>
      </c>
      <c r="D3693" s="18">
        <f>'Limiting Factor Scores'!D333</f>
        <v>0.65139999999999998</v>
      </c>
      <c r="E3693" s="19">
        <f>'Limiting Factor Scores'!E333</f>
        <v>2.88</v>
      </c>
      <c r="F3693" s="18">
        <f>'Limiting Factor Scores'!F333</f>
        <v>0.52300000000000002</v>
      </c>
      <c r="G3693" s="18">
        <f>'Limiting Factor Scores'!G333</f>
        <v>1.2386231411852271</v>
      </c>
      <c r="H3693" s="18">
        <f>'Limiting Factor Scores'!H333</f>
        <v>0.35472317344875448</v>
      </c>
      <c r="I3693" s="17">
        <f>LFAT!A75</f>
        <v>5</v>
      </c>
      <c r="J3693" s="16" t="str">
        <f>LFAT!B75</f>
        <v>Fish Passage – Barrier Removal and Replacement</v>
      </c>
      <c r="K3693" s="16" t="str">
        <f>LFAT!D75</f>
        <v>N</v>
      </c>
      <c r="L3693" s="19">
        <f>LFAT!F75</f>
        <v>0.1</v>
      </c>
      <c r="M3693" s="16" t="str">
        <f>LFAT!G75</f>
        <v>R</v>
      </c>
      <c r="N3693" s="19">
        <f>LFAT!I75</f>
        <v>0.1</v>
      </c>
      <c r="O3693" s="18">
        <f>LFAT!J75</f>
        <v>0.01</v>
      </c>
      <c r="P3693" s="18">
        <f t="shared" si="171"/>
        <v>5.2300000000000003E-3</v>
      </c>
      <c r="Q3693" s="18">
        <f t="shared" si="172"/>
        <v>1.2386231411852272E-2</v>
      </c>
      <c r="R3693" s="18">
        <f t="shared" si="173"/>
        <v>3.5472317344875451E-3</v>
      </c>
    </row>
    <row r="3694" spans="1:18" ht="18" customHeight="1" x14ac:dyDescent="0.2">
      <c r="A3694" s="16" t="str">
        <f>'Limiting Factor Scores'!A334</f>
        <v>UGR3</v>
      </c>
      <c r="B3694" s="16" t="str">
        <f>'Limiting Factor Scores'!B334</f>
        <v>Upper Grande Ronde</v>
      </c>
      <c r="C3694" s="16" t="str">
        <f>'Limiting Factor Scores'!C334</f>
        <v>Anthropogenic Barriers</v>
      </c>
      <c r="D3694" s="18">
        <f>'Limiting Factor Scores'!D334</f>
        <v>0.65139999999999998</v>
      </c>
      <c r="E3694" s="19">
        <f>'Limiting Factor Scores'!E334</f>
        <v>1.59</v>
      </c>
      <c r="F3694" s="18">
        <f>'Limiting Factor Scores'!F334</f>
        <v>0.23275000000000001</v>
      </c>
      <c r="G3694" s="18">
        <f>'Limiting Factor Scores'!G334</f>
        <v>0.80463370732672768</v>
      </c>
      <c r="H3694" s="18">
        <f>'Limiting Factor Scores'!H334</f>
        <v>0.25484038222462657</v>
      </c>
      <c r="I3694" s="17">
        <f>LFAT!A62</f>
        <v>5</v>
      </c>
      <c r="J3694" s="16" t="str">
        <f>LFAT!B62</f>
        <v>Fish Passage – Barrier Removal and Replacement</v>
      </c>
      <c r="K3694" s="16" t="str">
        <f>LFAT!D62</f>
        <v>D</v>
      </c>
      <c r="L3694" s="19">
        <f>LFAT!F62</f>
        <v>1</v>
      </c>
      <c r="M3694" s="16" t="str">
        <f>LFAT!G62</f>
        <v>C</v>
      </c>
      <c r="N3694" s="19">
        <f>LFAT!I62</f>
        <v>1</v>
      </c>
      <c r="O3694" s="18">
        <f>LFAT!J62</f>
        <v>1</v>
      </c>
      <c r="P3694" s="18">
        <f t="shared" si="171"/>
        <v>0.23275000000000001</v>
      </c>
      <c r="Q3694" s="18">
        <f t="shared" si="172"/>
        <v>0.80463370732672768</v>
      </c>
      <c r="R3694" s="18">
        <f t="shared" si="173"/>
        <v>0.25484038222462657</v>
      </c>
    </row>
    <row r="3695" spans="1:18" ht="18" customHeight="1" x14ac:dyDescent="0.2">
      <c r="A3695" s="16" t="str">
        <f>'Limiting Factor Scores'!A335</f>
        <v>UGR3</v>
      </c>
      <c r="B3695" s="16" t="str">
        <f>'Limiting Factor Scores'!B335</f>
        <v>Upper Grande Ronde</v>
      </c>
      <c r="C3695" s="16" t="str">
        <f>'Limiting Factor Scores'!C335</f>
        <v>Channel and Habitat Structure</v>
      </c>
      <c r="D3695" s="18">
        <f>'Limiting Factor Scores'!D335</f>
        <v>0.65139999999999998</v>
      </c>
      <c r="E3695" s="19">
        <f>'Limiting Factor Scores'!E335</f>
        <v>2.83</v>
      </c>
      <c r="F3695" s="18">
        <f>'Limiting Factor Scores'!F335</f>
        <v>0.51175000000000004</v>
      </c>
      <c r="G3695" s="18">
        <f>'Limiting Factor Scores'!G335</f>
        <v>2.904941563857117</v>
      </c>
      <c r="H3695" s="18">
        <f>'Limiting Factor Scores'!H335</f>
        <v>0.87941153091260793</v>
      </c>
      <c r="I3695" s="17">
        <f>LFAT!A66</f>
        <v>5</v>
      </c>
      <c r="J3695" s="16" t="str">
        <f>LFAT!B66</f>
        <v>Fish Passage – Barrier Removal and Replacement</v>
      </c>
      <c r="K3695" s="16" t="str">
        <f>LFAT!D66</f>
        <v>I</v>
      </c>
      <c r="L3695" s="19">
        <f>LFAT!F66</f>
        <v>0.5</v>
      </c>
      <c r="M3695" s="16" t="str">
        <f>LFAT!G66</f>
        <v>CD</v>
      </c>
      <c r="N3695" s="19">
        <f>LFAT!I66</f>
        <v>0.5</v>
      </c>
      <c r="O3695" s="18">
        <f>LFAT!J66</f>
        <v>0.25</v>
      </c>
      <c r="P3695" s="18">
        <f t="shared" si="171"/>
        <v>0.12793750000000001</v>
      </c>
      <c r="Q3695" s="18">
        <f t="shared" si="172"/>
        <v>0.72623539096427925</v>
      </c>
      <c r="R3695" s="18">
        <f t="shared" si="173"/>
        <v>0.21985288272815198</v>
      </c>
    </row>
    <row r="3696" spans="1:18" ht="18" customHeight="1" x14ac:dyDescent="0.2">
      <c r="A3696" s="16" t="str">
        <f>'Limiting Factor Scores'!A336</f>
        <v>UGR3</v>
      </c>
      <c r="B3696" s="16" t="str">
        <f>'Limiting Factor Scores'!B336</f>
        <v>Upper Grande Ronde</v>
      </c>
      <c r="C3696" s="16" t="str">
        <f>'Limiting Factor Scores'!C336</f>
        <v>Decreased Sediment Quantity</v>
      </c>
      <c r="D3696" s="18">
        <f>'Limiting Factor Scores'!D336</f>
        <v>0.65139999999999998</v>
      </c>
      <c r="E3696" s="19">
        <f>'Limiting Factor Scores'!E336</f>
        <v>1.97</v>
      </c>
      <c r="F3696" s="18">
        <f>'Limiting Factor Scores'!F336</f>
        <v>0.31824999999999998</v>
      </c>
      <c r="G3696" s="18">
        <f>'Limiting Factor Scores'!G336</f>
        <v>1.073559544731703</v>
      </c>
      <c r="H3696" s="18">
        <f>'Limiting Factor Scores'!H336</f>
        <v>0.31980228261609506</v>
      </c>
      <c r="I3696" s="17">
        <f>LFAT!A69</f>
        <v>5</v>
      </c>
      <c r="J3696" s="16" t="str">
        <f>LFAT!B69</f>
        <v>Fish Passage – Barrier Removal and Replacement</v>
      </c>
      <c r="K3696" s="16" t="str">
        <f>LFAT!D69</f>
        <v>I</v>
      </c>
      <c r="L3696" s="19">
        <f>LFAT!F69</f>
        <v>0.5</v>
      </c>
      <c r="M3696" s="16" t="str">
        <f>LFAT!G69</f>
        <v>R</v>
      </c>
      <c r="N3696" s="19">
        <f>LFAT!I69</f>
        <v>0.1</v>
      </c>
      <c r="O3696" s="18">
        <f>LFAT!J69</f>
        <v>0.05</v>
      </c>
      <c r="P3696" s="18">
        <f t="shared" si="171"/>
        <v>1.59125E-2</v>
      </c>
      <c r="Q3696" s="18">
        <f t="shared" si="172"/>
        <v>5.3677977236585156E-2</v>
      </c>
      <c r="R3696" s="18">
        <f t="shared" si="173"/>
        <v>1.5990114130804752E-2</v>
      </c>
    </row>
    <row r="3697" spans="1:18" ht="18" customHeight="1" x14ac:dyDescent="0.2">
      <c r="A3697" s="16" t="str">
        <f>'Limiting Factor Scores'!A337</f>
        <v>UGR3</v>
      </c>
      <c r="B3697" s="16" t="str">
        <f>'Limiting Factor Scores'!B337</f>
        <v>Upper Grande Ronde</v>
      </c>
      <c r="C3697" s="16" t="str">
        <f>'Limiting Factor Scores'!C337</f>
        <v>Decreased Water Quantity</v>
      </c>
      <c r="D3697" s="18">
        <f>'Limiting Factor Scores'!D337</f>
        <v>0.65139999999999998</v>
      </c>
      <c r="E3697" s="19">
        <f>'Limiting Factor Scores'!E337</f>
        <v>4.6399999999999997</v>
      </c>
      <c r="F3697" s="18">
        <f>'Limiting Factor Scores'!F337</f>
        <v>0.91900000000000004</v>
      </c>
      <c r="G3697" s="18">
        <f>'Limiting Factor Scores'!G337</f>
        <v>4.48549852496987</v>
      </c>
      <c r="H3697" s="18">
        <f>'Limiting Factor Scores'!H337</f>
        <v>1.2963903172538376</v>
      </c>
      <c r="I3697" s="17">
        <f>LFAT!A67</f>
        <v>5</v>
      </c>
      <c r="J3697" s="16" t="str">
        <f>LFAT!B67</f>
        <v>Fish Passage – Barrier Removal and Replacement</v>
      </c>
      <c r="K3697" s="16" t="str">
        <f>LFAT!D67</f>
        <v>N</v>
      </c>
      <c r="L3697" s="19">
        <f>LFAT!F67</f>
        <v>0.1</v>
      </c>
      <c r="M3697" s="16" t="str">
        <f>LFAT!G67</f>
        <v>R</v>
      </c>
      <c r="N3697" s="19">
        <f>LFAT!I67</f>
        <v>0.1</v>
      </c>
      <c r="O3697" s="18">
        <f>LFAT!J67</f>
        <v>0.01</v>
      </c>
      <c r="P3697" s="18">
        <f t="shared" si="171"/>
        <v>9.1900000000000003E-3</v>
      </c>
      <c r="Q3697" s="18">
        <f t="shared" si="172"/>
        <v>4.4854985249698699E-2</v>
      </c>
      <c r="R3697" s="18">
        <f t="shared" si="173"/>
        <v>1.2963903172538377E-2</v>
      </c>
    </row>
    <row r="3698" spans="1:18" ht="18" customHeight="1" x14ac:dyDescent="0.2">
      <c r="A3698" s="16" t="str">
        <f>'Limiting Factor Scores'!A338</f>
        <v>UGR3</v>
      </c>
      <c r="B3698" s="16" t="str">
        <f>'Limiting Factor Scores'!B338</f>
        <v>Upper Grande Ronde</v>
      </c>
      <c r="C3698" s="16" t="str">
        <f>'Limiting Factor Scores'!C338</f>
        <v>Floodplain Condition</v>
      </c>
      <c r="D3698" s="18">
        <f>'Limiting Factor Scores'!D338</f>
        <v>0.65139999999999998</v>
      </c>
      <c r="E3698" s="19">
        <f>'Limiting Factor Scores'!E338</f>
        <v>2.72</v>
      </c>
      <c r="F3698" s="18">
        <f>'Limiting Factor Scores'!F338</f>
        <v>0.48699999999999999</v>
      </c>
      <c r="G3698" s="18">
        <f>'Limiting Factor Scores'!G338</f>
        <v>1.9283161558502422</v>
      </c>
      <c r="H3698" s="18">
        <f>'Limiting Factor Scores'!H338</f>
        <v>0.54749676799771363</v>
      </c>
      <c r="I3698" s="17">
        <f>LFAT!A64</f>
        <v>5</v>
      </c>
      <c r="J3698" s="16" t="str">
        <f>LFAT!B64</f>
        <v>Fish Passage – Barrier Removal and Replacement</v>
      </c>
      <c r="K3698" s="16" t="str">
        <f>LFAT!D64</f>
        <v>I</v>
      </c>
      <c r="L3698" s="19">
        <f>LFAT!F64</f>
        <v>0.5</v>
      </c>
      <c r="M3698" s="16" t="str">
        <f>LFAT!G64</f>
        <v>CD</v>
      </c>
      <c r="N3698" s="19">
        <f>LFAT!I64</f>
        <v>0.5</v>
      </c>
      <c r="O3698" s="18">
        <f>LFAT!J64</f>
        <v>0.25</v>
      </c>
      <c r="P3698" s="18">
        <f t="shared" si="171"/>
        <v>0.12175</v>
      </c>
      <c r="Q3698" s="18">
        <f t="shared" si="172"/>
        <v>0.48207903896256055</v>
      </c>
      <c r="R3698" s="18">
        <f t="shared" si="173"/>
        <v>0.13687419199942841</v>
      </c>
    </row>
    <row r="3699" spans="1:18" ht="18" customHeight="1" x14ac:dyDescent="0.2">
      <c r="A3699" s="16" t="str">
        <f>'Limiting Factor Scores'!A339</f>
        <v>UGR3</v>
      </c>
      <c r="B3699" s="16" t="str">
        <f>'Limiting Factor Scores'!B339</f>
        <v>Upper Grande Ronde</v>
      </c>
      <c r="C3699" s="16" t="str">
        <f>'Limiting Factor Scores'!C339</f>
        <v>Increased Sediment Quantity</v>
      </c>
      <c r="D3699" s="18">
        <f>'Limiting Factor Scores'!D339</f>
        <v>0.65139999999999998</v>
      </c>
      <c r="E3699" s="19">
        <f>'Limiting Factor Scores'!E339</f>
        <v>2.0499999999999998</v>
      </c>
      <c r="F3699" s="18">
        <f>'Limiting Factor Scores'!F339</f>
        <v>0.33624999999999999</v>
      </c>
      <c r="G3699" s="18">
        <f>'Limiting Factor Scores'!G339</f>
        <v>0.79634231591497606</v>
      </c>
      <c r="H3699" s="18">
        <f>'Limiting Factor Scores'!H339</f>
        <v>0.26199505744613721</v>
      </c>
      <c r="I3699" s="17">
        <f>LFAT!A70</f>
        <v>5</v>
      </c>
      <c r="J3699" s="16" t="str">
        <f>LFAT!B70</f>
        <v>Fish Passage – Barrier Removal and Replacement</v>
      </c>
      <c r="K3699" s="16" t="str">
        <f>LFAT!D70</f>
        <v>I</v>
      </c>
      <c r="L3699" s="19">
        <f>LFAT!F70</f>
        <v>0.5</v>
      </c>
      <c r="M3699" s="16" t="str">
        <f>LFAT!G70</f>
        <v>CD</v>
      </c>
      <c r="N3699" s="19">
        <f>LFAT!I70</f>
        <v>0.5</v>
      </c>
      <c r="O3699" s="18">
        <f>LFAT!J70</f>
        <v>0.25</v>
      </c>
      <c r="P3699" s="18">
        <f t="shared" si="171"/>
        <v>8.4062499999999998E-2</v>
      </c>
      <c r="Q3699" s="18">
        <f t="shared" si="172"/>
        <v>0.19908557897874402</v>
      </c>
      <c r="R3699" s="18">
        <f t="shared" si="173"/>
        <v>6.5498764361534303E-2</v>
      </c>
    </row>
    <row r="3700" spans="1:18" ht="18" customHeight="1" x14ac:dyDescent="0.2">
      <c r="A3700" s="16" t="str">
        <f>'Limiting Factor Scores'!A340</f>
        <v>UGR3</v>
      </c>
      <c r="B3700" s="16" t="str">
        <f>'Limiting Factor Scores'!B340</f>
        <v>Upper Grande Ronde</v>
      </c>
      <c r="C3700" s="16" t="str">
        <f>'Limiting Factor Scores'!C340</f>
        <v>Non-Native Species Interactions and Competition</v>
      </c>
      <c r="D3700" s="18">
        <f>'Limiting Factor Scores'!D340</f>
        <v>0.65139999999999998</v>
      </c>
      <c r="E3700" s="19">
        <f>'Limiting Factor Scores'!E340</f>
        <v>5</v>
      </c>
      <c r="F3700" s="18">
        <f>'Limiting Factor Scores'!F340</f>
        <v>1</v>
      </c>
      <c r="G3700" s="18">
        <f>'Limiting Factor Scores'!G340</f>
        <v>2.6195585711493998</v>
      </c>
      <c r="H3700" s="18">
        <f>'Limiting Factor Scores'!H340</f>
        <v>0.9240574285183859</v>
      </c>
      <c r="I3700" s="17">
        <f>LFAT!A76</f>
        <v>5</v>
      </c>
      <c r="J3700" s="16" t="str">
        <f>LFAT!B76</f>
        <v>Fish Passage – Barrier Removal and Replacement</v>
      </c>
      <c r="K3700" s="16" t="str">
        <f>LFAT!D76</f>
        <v>I</v>
      </c>
      <c r="L3700" s="19">
        <f>LFAT!F76</f>
        <v>0.5</v>
      </c>
      <c r="M3700" s="16" t="str">
        <f>LFAT!G76</f>
        <v>R</v>
      </c>
      <c r="N3700" s="19">
        <f>LFAT!I76</f>
        <v>0.1</v>
      </c>
      <c r="O3700" s="18">
        <f>LFAT!J76</f>
        <v>0.05</v>
      </c>
      <c r="P3700" s="18">
        <f t="shared" si="171"/>
        <v>0.05</v>
      </c>
      <c r="Q3700" s="18">
        <f t="shared" si="172"/>
        <v>0.13097792855747001</v>
      </c>
      <c r="R3700" s="18">
        <f t="shared" si="173"/>
        <v>4.6202871425919299E-2</v>
      </c>
    </row>
    <row r="3701" spans="1:18" ht="18" customHeight="1" x14ac:dyDescent="0.2">
      <c r="A3701" s="16" t="str">
        <f>'Limiting Factor Scores'!A341</f>
        <v>UGR3</v>
      </c>
      <c r="B3701" s="16" t="str">
        <f>'Limiting Factor Scores'!B341</f>
        <v>Upper Grande Ronde</v>
      </c>
      <c r="C3701" s="16" t="str">
        <f>'Limiting Factor Scores'!C341</f>
        <v>Predation</v>
      </c>
      <c r="D3701" s="18">
        <f>'Limiting Factor Scores'!D341</f>
        <v>0.65139999999999998</v>
      </c>
      <c r="E3701" s="19">
        <f>'Limiting Factor Scores'!E341</f>
        <v>5</v>
      </c>
      <c r="F3701" s="18">
        <f>'Limiting Factor Scores'!F341</f>
        <v>1</v>
      </c>
      <c r="G3701" s="18">
        <f>'Limiting Factor Scores'!G341</f>
        <v>3.4989485724521998</v>
      </c>
      <c r="H3701" s="18">
        <f>'Limiting Factor Scores'!H341</f>
        <v>1.0697849145360379</v>
      </c>
      <c r="I3701" s="17">
        <f>LFAT!A74</f>
        <v>5</v>
      </c>
      <c r="J3701" s="16" t="str">
        <f>LFAT!B74</f>
        <v>Fish Passage – Barrier Removal and Replacement</v>
      </c>
      <c r="K3701" s="16" t="str">
        <f>LFAT!D74</f>
        <v>I</v>
      </c>
      <c r="L3701" s="19">
        <f>LFAT!F74</f>
        <v>0.5</v>
      </c>
      <c r="M3701" s="16" t="str">
        <f>LFAT!G74</f>
        <v>R</v>
      </c>
      <c r="N3701" s="19">
        <f>LFAT!I74</f>
        <v>0.1</v>
      </c>
      <c r="O3701" s="18">
        <f>LFAT!J74</f>
        <v>0.05</v>
      </c>
      <c r="P3701" s="18">
        <f t="shared" si="171"/>
        <v>0.05</v>
      </c>
      <c r="Q3701" s="18">
        <f t="shared" si="172"/>
        <v>0.17494742862261001</v>
      </c>
      <c r="R3701" s="18">
        <f t="shared" si="173"/>
        <v>5.3489245726801894E-2</v>
      </c>
    </row>
    <row r="3702" spans="1:18" ht="18" customHeight="1" x14ac:dyDescent="0.2">
      <c r="A3702" s="16" t="str">
        <f>'Limiting Factor Scores'!A342</f>
        <v>UGR3</v>
      </c>
      <c r="B3702" s="16" t="str">
        <f>'Limiting Factor Scores'!B342</f>
        <v>Upper Grande Ronde</v>
      </c>
      <c r="C3702" s="16" t="str">
        <f>'Limiting Factor Scores'!C342</f>
        <v>Riparian Condition</v>
      </c>
      <c r="D3702" s="18">
        <f>'Limiting Factor Scores'!D342</f>
        <v>0.65139999999999998</v>
      </c>
      <c r="E3702" s="19">
        <f>'Limiting Factor Scores'!E342</f>
        <v>2.46</v>
      </c>
      <c r="F3702" s="18">
        <f>'Limiting Factor Scores'!F342</f>
        <v>0.42849999999999999</v>
      </c>
      <c r="G3702" s="18">
        <f>'Limiting Factor Scores'!G342</f>
        <v>1.7325681295249642</v>
      </c>
      <c r="H3702" s="18">
        <f>'Limiting Factor Scores'!H342</f>
        <v>0.55942611212761773</v>
      </c>
      <c r="I3702" s="17">
        <f>LFAT!A63</f>
        <v>5</v>
      </c>
      <c r="J3702" s="16" t="str">
        <f>LFAT!B63</f>
        <v>Fish Passage – Barrier Removal and Replacement</v>
      </c>
      <c r="K3702" s="16" t="str">
        <f>LFAT!D63</f>
        <v>I</v>
      </c>
      <c r="L3702" s="19">
        <f>LFAT!F63</f>
        <v>0.5</v>
      </c>
      <c r="M3702" s="16" t="str">
        <f>LFAT!G63</f>
        <v>R</v>
      </c>
      <c r="N3702" s="19">
        <f>LFAT!I63</f>
        <v>0.1</v>
      </c>
      <c r="O3702" s="18">
        <f>LFAT!J63</f>
        <v>0.05</v>
      </c>
      <c r="P3702" s="18">
        <f t="shared" si="171"/>
        <v>2.1425E-2</v>
      </c>
      <c r="Q3702" s="18">
        <f t="shared" si="172"/>
        <v>8.6628406476248213E-2</v>
      </c>
      <c r="R3702" s="18">
        <f t="shared" si="173"/>
        <v>2.7971305606380888E-2</v>
      </c>
    </row>
    <row r="3703" spans="1:18" ht="18" customHeight="1" x14ac:dyDescent="0.2">
      <c r="A3703" s="16" t="str">
        <f>'Limiting Factor Scores'!A343</f>
        <v>UGR3</v>
      </c>
      <c r="B3703" s="16" t="str">
        <f>'Limiting Factor Scores'!B343</f>
        <v>Upper Grande Ronde</v>
      </c>
      <c r="C3703" s="16" t="str">
        <f>'Limiting Factor Scores'!C343</f>
        <v>Side Channel and Wetland Habitat</v>
      </c>
      <c r="D3703" s="18">
        <f>'Limiting Factor Scores'!D343</f>
        <v>0.65139999999999998</v>
      </c>
      <c r="E3703" s="19">
        <f>'Limiting Factor Scores'!E343</f>
        <v>2.46</v>
      </c>
      <c r="F3703" s="18">
        <f>'Limiting Factor Scores'!F343</f>
        <v>0.42849999999999999</v>
      </c>
      <c r="G3703" s="18">
        <f>'Limiting Factor Scores'!G343</f>
        <v>2.1452742309500716</v>
      </c>
      <c r="H3703" s="18">
        <f>'Limiting Factor Scores'!H343</f>
        <v>0.62527965083418935</v>
      </c>
      <c r="I3703" s="17">
        <f>LFAT!A65</f>
        <v>5</v>
      </c>
      <c r="J3703" s="16" t="str">
        <f>LFAT!B65</f>
        <v>Fish Passage – Barrier Removal and Replacement</v>
      </c>
      <c r="K3703" s="16" t="str">
        <f>LFAT!D65</f>
        <v>I</v>
      </c>
      <c r="L3703" s="19">
        <f>LFAT!F65</f>
        <v>0.5</v>
      </c>
      <c r="M3703" s="16" t="str">
        <f>LFAT!G65</f>
        <v>R</v>
      </c>
      <c r="N3703" s="19">
        <f>LFAT!I65</f>
        <v>0.1</v>
      </c>
      <c r="O3703" s="18">
        <f>LFAT!J65</f>
        <v>0.05</v>
      </c>
      <c r="P3703" s="18">
        <f t="shared" si="171"/>
        <v>2.1425E-2</v>
      </c>
      <c r="Q3703" s="18">
        <f t="shared" si="172"/>
        <v>0.10726371154750358</v>
      </c>
      <c r="R3703" s="18">
        <f t="shared" si="173"/>
        <v>3.1263982541709472E-2</v>
      </c>
    </row>
    <row r="3704" spans="1:18" ht="18" customHeight="1" x14ac:dyDescent="0.2">
      <c r="A3704" s="16" t="str">
        <f>'Limiting Factor Scores'!A344</f>
        <v>UGR3</v>
      </c>
      <c r="B3704" s="16" t="str">
        <f>'Limiting Factor Scores'!B344</f>
        <v>Upper Grande Ronde</v>
      </c>
      <c r="C3704" s="16" t="str">
        <f>'Limiting Factor Scores'!C344</f>
        <v>Summer Water Temperature</v>
      </c>
      <c r="D3704" s="18">
        <f>'Limiting Factor Scores'!D344</f>
        <v>0.65139999999999998</v>
      </c>
      <c r="E3704" s="19">
        <f>'Limiting Factor Scores'!E344</f>
        <v>4</v>
      </c>
      <c r="F3704" s="18">
        <f>'Limiting Factor Scores'!F344</f>
        <v>0.77500000000000002</v>
      </c>
      <c r="G3704" s="18">
        <f>'Limiting Factor Scores'!G344</f>
        <v>3.3607587142135946</v>
      </c>
      <c r="H3704" s="18">
        <f>'Limiting Factor Scores'!H344</f>
        <v>1.0517155435533987</v>
      </c>
      <c r="I3704" s="17">
        <f>LFAT!A71</f>
        <v>5</v>
      </c>
      <c r="J3704" s="16" t="str">
        <f>LFAT!B71</f>
        <v>Fish Passage – Barrier Removal and Replacement</v>
      </c>
      <c r="K3704" s="16" t="str">
        <f>LFAT!D71</f>
        <v>I</v>
      </c>
      <c r="L3704" s="19">
        <f>LFAT!F71</f>
        <v>0.5</v>
      </c>
      <c r="M3704" s="16" t="str">
        <f>LFAT!G71</f>
        <v>R</v>
      </c>
      <c r="N3704" s="19">
        <f>LFAT!I71</f>
        <v>0.1</v>
      </c>
      <c r="O3704" s="18">
        <f>LFAT!J71</f>
        <v>0.05</v>
      </c>
      <c r="P3704" s="18">
        <f t="shared" si="171"/>
        <v>3.8750000000000007E-2</v>
      </c>
      <c r="Q3704" s="18">
        <f t="shared" si="172"/>
        <v>0.16803793571067974</v>
      </c>
      <c r="R3704" s="18">
        <f t="shared" si="173"/>
        <v>5.2585777177669935E-2</v>
      </c>
    </row>
    <row r="3705" spans="1:18" ht="18" customHeight="1" x14ac:dyDescent="0.2">
      <c r="A3705" s="16" t="str">
        <f>'Limiting Factor Scores'!A345</f>
        <v>UGR3</v>
      </c>
      <c r="B3705" s="16" t="str">
        <f>'Limiting Factor Scores'!B345</f>
        <v>Upper Grande Ronde</v>
      </c>
      <c r="C3705" s="16" t="str">
        <f>'Limiting Factor Scores'!C345</f>
        <v>Water Quality</v>
      </c>
      <c r="D3705" s="18">
        <f>'Limiting Factor Scores'!D345</f>
        <v>0.65139999999999998</v>
      </c>
      <c r="E3705" s="19">
        <f>'Limiting Factor Scores'!E345</f>
        <v>4.6399999999999997</v>
      </c>
      <c r="F3705" s="18">
        <f>'Limiting Factor Scores'!F345</f>
        <v>0.91900000000000004</v>
      </c>
      <c r="G3705" s="18">
        <f>'Limiting Factor Scores'!G345</f>
        <v>3.4849202080835715</v>
      </c>
      <c r="H3705" s="18">
        <f>'Limiting Factor Scores'!H345</f>
        <v>0.96735398610711254</v>
      </c>
      <c r="I3705" s="17">
        <f>LFAT!A73</f>
        <v>5</v>
      </c>
      <c r="J3705" s="16" t="str">
        <f>LFAT!B73</f>
        <v>Fish Passage – Barrier Removal and Replacement</v>
      </c>
      <c r="K3705" s="16" t="str">
        <f>LFAT!D73</f>
        <v>I</v>
      </c>
      <c r="L3705" s="19">
        <f>LFAT!F73</f>
        <v>0.5</v>
      </c>
      <c r="M3705" s="16" t="str">
        <f>LFAT!G73</f>
        <v>CD</v>
      </c>
      <c r="N3705" s="19">
        <f>LFAT!I73</f>
        <v>0.5</v>
      </c>
      <c r="O3705" s="18">
        <f>LFAT!J73</f>
        <v>0.25</v>
      </c>
      <c r="P3705" s="18">
        <f t="shared" si="171"/>
        <v>0.22975000000000001</v>
      </c>
      <c r="Q3705" s="18">
        <f t="shared" si="172"/>
        <v>0.87123005202089288</v>
      </c>
      <c r="R3705" s="18">
        <f t="shared" si="173"/>
        <v>0.24183849652677814</v>
      </c>
    </row>
    <row r="3706" spans="1:18" ht="18" customHeight="1" x14ac:dyDescent="0.2">
      <c r="A3706" s="16" t="str">
        <f>'Limiting Factor Scores'!A346</f>
        <v>UGR3</v>
      </c>
      <c r="B3706" s="16" t="str">
        <f>'Limiting Factor Scores'!B346</f>
        <v>Upper Grande Ronde</v>
      </c>
      <c r="C3706" s="16" t="str">
        <f>'Limiting Factor Scores'!C346</f>
        <v>Winter Water Temperature</v>
      </c>
      <c r="D3706" s="18">
        <f>'Limiting Factor Scores'!D346</f>
        <v>0.65139999999999998</v>
      </c>
      <c r="E3706" s="19">
        <f>'Limiting Factor Scores'!E346</f>
        <v>3.56</v>
      </c>
      <c r="F3706" s="18">
        <f>'Limiting Factor Scores'!F346</f>
        <v>0.67600000000000005</v>
      </c>
      <c r="G3706" s="18">
        <f>'Limiting Factor Scores'!G346</f>
        <v>2.1105173886343356</v>
      </c>
      <c r="H3706" s="18">
        <f>'Limiting Factor Scores'!H346</f>
        <v>0.57484077195679883</v>
      </c>
      <c r="I3706" s="17">
        <f>LFAT!A72</f>
        <v>5</v>
      </c>
      <c r="J3706" s="16" t="str">
        <f>LFAT!B72</f>
        <v>Fish Passage – Barrier Removal and Replacement</v>
      </c>
      <c r="K3706" s="16" t="str">
        <f>LFAT!D72</f>
        <v>N</v>
      </c>
      <c r="L3706" s="19">
        <f>LFAT!F72</f>
        <v>0.1</v>
      </c>
      <c r="M3706" s="16" t="str">
        <f>LFAT!G72</f>
        <v>R</v>
      </c>
      <c r="N3706" s="19">
        <f>LFAT!I72</f>
        <v>0.1</v>
      </c>
      <c r="O3706" s="18">
        <f>LFAT!J72</f>
        <v>0.01</v>
      </c>
      <c r="P3706" s="18">
        <f t="shared" si="171"/>
        <v>6.7600000000000004E-3</v>
      </c>
      <c r="Q3706" s="18">
        <f t="shared" si="172"/>
        <v>2.1105173886343358E-2</v>
      </c>
      <c r="R3706" s="18">
        <f t="shared" si="173"/>
        <v>5.7484077195679882E-3</v>
      </c>
    </row>
    <row r="3707" spans="1:18" ht="18" customHeight="1" x14ac:dyDescent="0.2">
      <c r="A3707" s="16" t="str">
        <f>'Limiting Factor Scores'!A332</f>
        <v>UGR3</v>
      </c>
      <c r="B3707" s="16" t="str">
        <f>'Limiting Factor Scores'!B332</f>
        <v>Upper Grande Ronde</v>
      </c>
      <c r="C3707" s="16" t="str">
        <f>'Limiting Factor Scores'!C332</f>
        <v>Altered Flow Timing</v>
      </c>
      <c r="D3707" s="18">
        <f>'Limiting Factor Scores'!D332</f>
        <v>0.65139999999999998</v>
      </c>
      <c r="E3707" s="19">
        <f>'Limiting Factor Scores'!E332</f>
        <v>4.6399999999999997</v>
      </c>
      <c r="F3707" s="18">
        <f>'Limiting Factor Scores'!F332</f>
        <v>0.91900000000000004</v>
      </c>
      <c r="G3707" s="18">
        <f>'Limiting Factor Scores'!G332</f>
        <v>3.1385661743712334</v>
      </c>
      <c r="H3707" s="18">
        <f>'Limiting Factor Scores'!H332</f>
        <v>0.87345355931193325</v>
      </c>
      <c r="I3707" s="17">
        <f>LFAT!A83</f>
        <v>6</v>
      </c>
      <c r="J3707" s="16" t="str">
        <f>LFAT!B83</f>
        <v>Instream Flow Restoration</v>
      </c>
      <c r="K3707" s="16" t="str">
        <f>LFAT!D83</f>
        <v>D</v>
      </c>
      <c r="L3707" s="19">
        <f>LFAT!F83</f>
        <v>1</v>
      </c>
      <c r="M3707" s="16" t="str">
        <f>LFAT!G83</f>
        <v>CD</v>
      </c>
      <c r="N3707" s="19">
        <f>LFAT!I83</f>
        <v>0.5</v>
      </c>
      <c r="O3707" s="18">
        <f>LFAT!J83</f>
        <v>0.5</v>
      </c>
      <c r="P3707" s="18">
        <f t="shared" si="171"/>
        <v>0.45950000000000002</v>
      </c>
      <c r="Q3707" s="18">
        <f t="shared" si="172"/>
        <v>1.5692830871856167</v>
      </c>
      <c r="R3707" s="18">
        <f t="shared" si="173"/>
        <v>0.43672677965596662</v>
      </c>
    </row>
    <row r="3708" spans="1:18" ht="18" customHeight="1" x14ac:dyDescent="0.2">
      <c r="A3708" s="16" t="str">
        <f>'Limiting Factor Scores'!A333</f>
        <v>UGR3</v>
      </c>
      <c r="B3708" s="16" t="str">
        <f>'Limiting Factor Scores'!B333</f>
        <v>Upper Grande Ronde</v>
      </c>
      <c r="C3708" s="16" t="str">
        <f>'Limiting Factor Scores'!C333</f>
        <v>Altered Primary Productivity</v>
      </c>
      <c r="D3708" s="18">
        <f>'Limiting Factor Scores'!D333</f>
        <v>0.65139999999999998</v>
      </c>
      <c r="E3708" s="19">
        <f>'Limiting Factor Scores'!E333</f>
        <v>2.88</v>
      </c>
      <c r="F3708" s="18">
        <f>'Limiting Factor Scores'!F333</f>
        <v>0.52300000000000002</v>
      </c>
      <c r="G3708" s="18">
        <f>'Limiting Factor Scores'!G333</f>
        <v>1.2386231411852271</v>
      </c>
      <c r="H3708" s="18">
        <f>'Limiting Factor Scores'!H333</f>
        <v>0.35472317344875448</v>
      </c>
      <c r="I3708" s="17">
        <f>LFAT!A90</f>
        <v>6</v>
      </c>
      <c r="J3708" s="16" t="str">
        <f>LFAT!B90</f>
        <v>Instream Flow Restoration</v>
      </c>
      <c r="K3708" s="16" t="str">
        <f>LFAT!D90</f>
        <v>N</v>
      </c>
      <c r="L3708" s="19">
        <f>LFAT!F90</f>
        <v>0.1</v>
      </c>
      <c r="M3708" s="16" t="str">
        <f>LFAT!G90</f>
        <v>R</v>
      </c>
      <c r="N3708" s="19">
        <f>LFAT!I90</f>
        <v>0.1</v>
      </c>
      <c r="O3708" s="18">
        <f>LFAT!J90</f>
        <v>0.01</v>
      </c>
      <c r="P3708" s="18">
        <f t="shared" si="171"/>
        <v>5.2300000000000003E-3</v>
      </c>
      <c r="Q3708" s="18">
        <f t="shared" si="172"/>
        <v>1.2386231411852272E-2</v>
      </c>
      <c r="R3708" s="18">
        <f t="shared" si="173"/>
        <v>3.5472317344875451E-3</v>
      </c>
    </row>
    <row r="3709" spans="1:18" ht="18" customHeight="1" x14ac:dyDescent="0.2">
      <c r="A3709" s="16" t="str">
        <f>'Limiting Factor Scores'!A334</f>
        <v>UGR3</v>
      </c>
      <c r="B3709" s="16" t="str">
        <f>'Limiting Factor Scores'!B334</f>
        <v>Upper Grande Ronde</v>
      </c>
      <c r="C3709" s="16" t="str">
        <f>'Limiting Factor Scores'!C334</f>
        <v>Anthropogenic Barriers</v>
      </c>
      <c r="D3709" s="18">
        <f>'Limiting Factor Scores'!D334</f>
        <v>0.65139999999999998</v>
      </c>
      <c r="E3709" s="19">
        <f>'Limiting Factor Scores'!E334</f>
        <v>1.59</v>
      </c>
      <c r="F3709" s="18">
        <f>'Limiting Factor Scores'!F334</f>
        <v>0.23275000000000001</v>
      </c>
      <c r="G3709" s="18">
        <f>'Limiting Factor Scores'!G334</f>
        <v>0.80463370732672768</v>
      </c>
      <c r="H3709" s="18">
        <f>'Limiting Factor Scores'!H334</f>
        <v>0.25484038222462657</v>
      </c>
      <c r="I3709" s="17">
        <f>LFAT!A77</f>
        <v>6</v>
      </c>
      <c r="J3709" s="16" t="str">
        <f>LFAT!B77</f>
        <v>Instream Flow Restoration</v>
      </c>
      <c r="K3709" s="16" t="str">
        <f>LFAT!D77</f>
        <v>I</v>
      </c>
      <c r="L3709" s="19">
        <f>LFAT!F77</f>
        <v>0.5</v>
      </c>
      <c r="M3709" s="16" t="str">
        <f>LFAT!G77</f>
        <v>CD</v>
      </c>
      <c r="N3709" s="19">
        <f>LFAT!I77</f>
        <v>0.5</v>
      </c>
      <c r="O3709" s="18">
        <f>LFAT!J77</f>
        <v>0.25</v>
      </c>
      <c r="P3709" s="18">
        <f t="shared" si="171"/>
        <v>5.8187500000000003E-2</v>
      </c>
      <c r="Q3709" s="18">
        <f t="shared" si="172"/>
        <v>0.20115842683168192</v>
      </c>
      <c r="R3709" s="18">
        <f t="shared" si="173"/>
        <v>6.3710095556156643E-2</v>
      </c>
    </row>
    <row r="3710" spans="1:18" ht="18" customHeight="1" x14ac:dyDescent="0.2">
      <c r="A3710" s="16" t="str">
        <f>'Limiting Factor Scores'!A335</f>
        <v>UGR3</v>
      </c>
      <c r="B3710" s="16" t="str">
        <f>'Limiting Factor Scores'!B335</f>
        <v>Upper Grande Ronde</v>
      </c>
      <c r="C3710" s="16" t="str">
        <f>'Limiting Factor Scores'!C335</f>
        <v>Channel and Habitat Structure</v>
      </c>
      <c r="D3710" s="18">
        <f>'Limiting Factor Scores'!D335</f>
        <v>0.65139999999999998</v>
      </c>
      <c r="E3710" s="19">
        <f>'Limiting Factor Scores'!E335</f>
        <v>2.83</v>
      </c>
      <c r="F3710" s="18">
        <f>'Limiting Factor Scores'!F335</f>
        <v>0.51175000000000004</v>
      </c>
      <c r="G3710" s="18">
        <f>'Limiting Factor Scores'!G335</f>
        <v>2.904941563857117</v>
      </c>
      <c r="H3710" s="18">
        <f>'Limiting Factor Scores'!H335</f>
        <v>0.87941153091260793</v>
      </c>
      <c r="I3710" s="17">
        <f>LFAT!A81</f>
        <v>6</v>
      </c>
      <c r="J3710" s="16" t="str">
        <f>LFAT!B81</f>
        <v>Instream Flow Restoration</v>
      </c>
      <c r="K3710" s="16" t="str">
        <f>LFAT!D81</f>
        <v>N</v>
      </c>
      <c r="L3710" s="19">
        <f>LFAT!F81</f>
        <v>0.1</v>
      </c>
      <c r="M3710" s="16" t="str">
        <f>LFAT!G81</f>
        <v>R</v>
      </c>
      <c r="N3710" s="19">
        <f>LFAT!I81</f>
        <v>0.1</v>
      </c>
      <c r="O3710" s="18">
        <f>LFAT!J81</f>
        <v>0.01</v>
      </c>
      <c r="P3710" s="18">
        <f t="shared" si="171"/>
        <v>5.1175000000000005E-3</v>
      </c>
      <c r="Q3710" s="18">
        <f t="shared" si="172"/>
        <v>2.904941563857117E-2</v>
      </c>
      <c r="R3710" s="18">
        <f t="shared" si="173"/>
        <v>8.7941153091260788E-3</v>
      </c>
    </row>
    <row r="3711" spans="1:18" ht="18" customHeight="1" x14ac:dyDescent="0.2">
      <c r="A3711" s="16" t="str">
        <f>'Limiting Factor Scores'!A336</f>
        <v>UGR3</v>
      </c>
      <c r="B3711" s="16" t="str">
        <f>'Limiting Factor Scores'!B336</f>
        <v>Upper Grande Ronde</v>
      </c>
      <c r="C3711" s="16" t="str">
        <f>'Limiting Factor Scores'!C336</f>
        <v>Decreased Sediment Quantity</v>
      </c>
      <c r="D3711" s="18">
        <f>'Limiting Factor Scores'!D336</f>
        <v>0.65139999999999998</v>
      </c>
      <c r="E3711" s="19">
        <f>'Limiting Factor Scores'!E336</f>
        <v>1.97</v>
      </c>
      <c r="F3711" s="18">
        <f>'Limiting Factor Scores'!F336</f>
        <v>0.31824999999999998</v>
      </c>
      <c r="G3711" s="18">
        <f>'Limiting Factor Scores'!G336</f>
        <v>1.073559544731703</v>
      </c>
      <c r="H3711" s="18">
        <f>'Limiting Factor Scores'!H336</f>
        <v>0.31980228261609506</v>
      </c>
      <c r="I3711" s="17">
        <f>LFAT!A84</f>
        <v>6</v>
      </c>
      <c r="J3711" s="16" t="str">
        <f>LFAT!B84</f>
        <v>Instream Flow Restoration</v>
      </c>
      <c r="K3711" s="16" t="str">
        <f>LFAT!D84</f>
        <v>N</v>
      </c>
      <c r="L3711" s="19">
        <f>LFAT!F84</f>
        <v>0.1</v>
      </c>
      <c r="M3711" s="16" t="str">
        <f>LFAT!G84</f>
        <v>R</v>
      </c>
      <c r="N3711" s="19">
        <f>LFAT!I84</f>
        <v>0.1</v>
      </c>
      <c r="O3711" s="18">
        <f>LFAT!J84</f>
        <v>0.01</v>
      </c>
      <c r="P3711" s="18">
        <f t="shared" si="171"/>
        <v>3.1825E-3</v>
      </c>
      <c r="Q3711" s="18">
        <f t="shared" si="172"/>
        <v>1.0735595447317029E-2</v>
      </c>
      <c r="R3711" s="18">
        <f t="shared" si="173"/>
        <v>3.1980228261609504E-3</v>
      </c>
    </row>
    <row r="3712" spans="1:18" ht="18" customHeight="1" x14ac:dyDescent="0.2">
      <c r="A3712" s="16" t="str">
        <f>'Limiting Factor Scores'!A337</f>
        <v>UGR3</v>
      </c>
      <c r="B3712" s="16" t="str">
        <f>'Limiting Factor Scores'!B337</f>
        <v>Upper Grande Ronde</v>
      </c>
      <c r="C3712" s="16" t="str">
        <f>'Limiting Factor Scores'!C337</f>
        <v>Decreased Water Quantity</v>
      </c>
      <c r="D3712" s="18">
        <f>'Limiting Factor Scores'!D337</f>
        <v>0.65139999999999998</v>
      </c>
      <c r="E3712" s="19">
        <f>'Limiting Factor Scores'!E337</f>
        <v>4.6399999999999997</v>
      </c>
      <c r="F3712" s="18">
        <f>'Limiting Factor Scores'!F337</f>
        <v>0.91900000000000004</v>
      </c>
      <c r="G3712" s="18">
        <f>'Limiting Factor Scores'!G337</f>
        <v>4.48549852496987</v>
      </c>
      <c r="H3712" s="18">
        <f>'Limiting Factor Scores'!H337</f>
        <v>1.2963903172538376</v>
      </c>
      <c r="I3712" s="17">
        <f>LFAT!A82</f>
        <v>6</v>
      </c>
      <c r="J3712" s="16" t="str">
        <f>LFAT!B82</f>
        <v>Instream Flow Restoration</v>
      </c>
      <c r="K3712" s="16" t="str">
        <f>LFAT!D82</f>
        <v>D</v>
      </c>
      <c r="L3712" s="19">
        <f>LFAT!F82</f>
        <v>1</v>
      </c>
      <c r="M3712" s="16" t="str">
        <f>LFAT!G82</f>
        <v>C</v>
      </c>
      <c r="N3712" s="19">
        <f>LFAT!I82</f>
        <v>1</v>
      </c>
      <c r="O3712" s="18">
        <f>LFAT!J82</f>
        <v>1</v>
      </c>
      <c r="P3712" s="18">
        <f t="shared" si="171"/>
        <v>0.91900000000000004</v>
      </c>
      <c r="Q3712" s="18">
        <f t="shared" si="172"/>
        <v>4.48549852496987</v>
      </c>
      <c r="R3712" s="18">
        <f t="shared" si="173"/>
        <v>1.2963903172538376</v>
      </c>
    </row>
    <row r="3713" spans="1:18" ht="18" customHeight="1" x14ac:dyDescent="0.2">
      <c r="A3713" s="16" t="str">
        <f>'Limiting Factor Scores'!A338</f>
        <v>UGR3</v>
      </c>
      <c r="B3713" s="16" t="str">
        <f>'Limiting Factor Scores'!B338</f>
        <v>Upper Grande Ronde</v>
      </c>
      <c r="C3713" s="16" t="str">
        <f>'Limiting Factor Scores'!C338</f>
        <v>Floodplain Condition</v>
      </c>
      <c r="D3713" s="18">
        <f>'Limiting Factor Scores'!D338</f>
        <v>0.65139999999999998</v>
      </c>
      <c r="E3713" s="19">
        <f>'Limiting Factor Scores'!E338</f>
        <v>2.72</v>
      </c>
      <c r="F3713" s="18">
        <f>'Limiting Factor Scores'!F338</f>
        <v>0.48699999999999999</v>
      </c>
      <c r="G3713" s="18">
        <f>'Limiting Factor Scores'!G338</f>
        <v>1.9283161558502422</v>
      </c>
      <c r="H3713" s="18">
        <f>'Limiting Factor Scores'!H338</f>
        <v>0.54749676799771363</v>
      </c>
      <c r="I3713" s="17">
        <f>LFAT!A79</f>
        <v>6</v>
      </c>
      <c r="J3713" s="16" t="str">
        <f>LFAT!B79</f>
        <v>Instream Flow Restoration</v>
      </c>
      <c r="K3713" s="16" t="str">
        <f>LFAT!D79</f>
        <v>I</v>
      </c>
      <c r="L3713" s="19">
        <f>LFAT!F79</f>
        <v>0.5</v>
      </c>
      <c r="M3713" s="16" t="str">
        <f>LFAT!G79</f>
        <v>CD</v>
      </c>
      <c r="N3713" s="19">
        <f>LFAT!I79</f>
        <v>0.5</v>
      </c>
      <c r="O3713" s="18">
        <f>LFAT!J79</f>
        <v>0.25</v>
      </c>
      <c r="P3713" s="18">
        <f t="shared" si="171"/>
        <v>0.12175</v>
      </c>
      <c r="Q3713" s="18">
        <f t="shared" si="172"/>
        <v>0.48207903896256055</v>
      </c>
      <c r="R3713" s="18">
        <f t="shared" si="173"/>
        <v>0.13687419199942841</v>
      </c>
    </row>
    <row r="3714" spans="1:18" ht="18" customHeight="1" x14ac:dyDescent="0.2">
      <c r="A3714" s="16" t="str">
        <f>'Limiting Factor Scores'!A339</f>
        <v>UGR3</v>
      </c>
      <c r="B3714" s="16" t="str">
        <f>'Limiting Factor Scores'!B339</f>
        <v>Upper Grande Ronde</v>
      </c>
      <c r="C3714" s="16" t="str">
        <f>'Limiting Factor Scores'!C339</f>
        <v>Increased Sediment Quantity</v>
      </c>
      <c r="D3714" s="18">
        <f>'Limiting Factor Scores'!D339</f>
        <v>0.65139999999999998</v>
      </c>
      <c r="E3714" s="19">
        <f>'Limiting Factor Scores'!E339</f>
        <v>2.0499999999999998</v>
      </c>
      <c r="F3714" s="18">
        <f>'Limiting Factor Scores'!F339</f>
        <v>0.33624999999999999</v>
      </c>
      <c r="G3714" s="18">
        <f>'Limiting Factor Scores'!G339</f>
        <v>0.79634231591497606</v>
      </c>
      <c r="H3714" s="18">
        <f>'Limiting Factor Scores'!H339</f>
        <v>0.26199505744613721</v>
      </c>
      <c r="I3714" s="17">
        <f>LFAT!A85</f>
        <v>6</v>
      </c>
      <c r="J3714" s="16" t="str">
        <f>LFAT!B85</f>
        <v>Instream Flow Restoration</v>
      </c>
      <c r="K3714" s="16" t="str">
        <f>LFAT!D85</f>
        <v>N</v>
      </c>
      <c r="L3714" s="19">
        <f>LFAT!F85</f>
        <v>0.1</v>
      </c>
      <c r="M3714" s="16" t="str">
        <f>LFAT!G85</f>
        <v>R</v>
      </c>
      <c r="N3714" s="19">
        <f>LFAT!I85</f>
        <v>0.1</v>
      </c>
      <c r="O3714" s="18">
        <f>LFAT!J85</f>
        <v>0.01</v>
      </c>
      <c r="P3714" s="18">
        <f t="shared" ref="P3714:P3777" si="174">F3714*O3714</f>
        <v>3.3625E-3</v>
      </c>
      <c r="Q3714" s="18">
        <f t="shared" ref="Q3714:Q3777" si="175">G3714*O3714</f>
        <v>7.9634231591497601E-3</v>
      </c>
      <c r="R3714" s="18">
        <f t="shared" ref="R3714:R3777" si="176">H3714*O3714</f>
        <v>2.6199505744613724E-3</v>
      </c>
    </row>
    <row r="3715" spans="1:18" ht="18" customHeight="1" x14ac:dyDescent="0.2">
      <c r="A3715" s="16" t="str">
        <f>'Limiting Factor Scores'!A340</f>
        <v>UGR3</v>
      </c>
      <c r="B3715" s="16" t="str">
        <f>'Limiting Factor Scores'!B340</f>
        <v>Upper Grande Ronde</v>
      </c>
      <c r="C3715" s="16" t="str">
        <f>'Limiting Factor Scores'!C340</f>
        <v>Non-Native Species Interactions and Competition</v>
      </c>
      <c r="D3715" s="18">
        <f>'Limiting Factor Scores'!D340</f>
        <v>0.65139999999999998</v>
      </c>
      <c r="E3715" s="19">
        <f>'Limiting Factor Scores'!E340</f>
        <v>5</v>
      </c>
      <c r="F3715" s="18">
        <f>'Limiting Factor Scores'!F340</f>
        <v>1</v>
      </c>
      <c r="G3715" s="18">
        <f>'Limiting Factor Scores'!G340</f>
        <v>2.6195585711493998</v>
      </c>
      <c r="H3715" s="18">
        <f>'Limiting Factor Scores'!H340</f>
        <v>0.9240574285183859</v>
      </c>
      <c r="I3715" s="17">
        <f>LFAT!A91</f>
        <v>6</v>
      </c>
      <c r="J3715" s="16" t="str">
        <f>LFAT!B91</f>
        <v>Instream Flow Restoration</v>
      </c>
      <c r="K3715" s="16" t="str">
        <f>LFAT!D91</f>
        <v>N</v>
      </c>
      <c r="L3715" s="19">
        <f>LFAT!F91</f>
        <v>0.1</v>
      </c>
      <c r="M3715" s="16" t="str">
        <f>LFAT!G91</f>
        <v>R</v>
      </c>
      <c r="N3715" s="19">
        <f>LFAT!I91</f>
        <v>0.1</v>
      </c>
      <c r="O3715" s="18">
        <f>LFAT!J91</f>
        <v>0.01</v>
      </c>
      <c r="P3715" s="18">
        <f t="shared" si="174"/>
        <v>0.01</v>
      </c>
      <c r="Q3715" s="18">
        <f t="shared" si="175"/>
        <v>2.6195585711494E-2</v>
      </c>
      <c r="R3715" s="18">
        <f t="shared" si="176"/>
        <v>9.2405742851838588E-3</v>
      </c>
    </row>
    <row r="3716" spans="1:18" ht="18" customHeight="1" x14ac:dyDescent="0.2">
      <c r="A3716" s="16" t="str">
        <f>'Limiting Factor Scores'!A341</f>
        <v>UGR3</v>
      </c>
      <c r="B3716" s="16" t="str">
        <f>'Limiting Factor Scores'!B341</f>
        <v>Upper Grande Ronde</v>
      </c>
      <c r="C3716" s="16" t="str">
        <f>'Limiting Factor Scores'!C341</f>
        <v>Predation</v>
      </c>
      <c r="D3716" s="18">
        <f>'Limiting Factor Scores'!D341</f>
        <v>0.65139999999999998</v>
      </c>
      <c r="E3716" s="19">
        <f>'Limiting Factor Scores'!E341</f>
        <v>5</v>
      </c>
      <c r="F3716" s="18">
        <f>'Limiting Factor Scores'!F341</f>
        <v>1</v>
      </c>
      <c r="G3716" s="18">
        <f>'Limiting Factor Scores'!G341</f>
        <v>3.4989485724521998</v>
      </c>
      <c r="H3716" s="18">
        <f>'Limiting Factor Scores'!H341</f>
        <v>1.0697849145360379</v>
      </c>
      <c r="I3716" s="17">
        <f>LFAT!A89</f>
        <v>6</v>
      </c>
      <c r="J3716" s="16" t="str">
        <f>LFAT!B89</f>
        <v>Instream Flow Restoration</v>
      </c>
      <c r="K3716" s="16" t="str">
        <f>LFAT!D89</f>
        <v>N</v>
      </c>
      <c r="L3716" s="19">
        <f>LFAT!F89</f>
        <v>0.1</v>
      </c>
      <c r="M3716" s="16" t="str">
        <f>LFAT!G89</f>
        <v>R</v>
      </c>
      <c r="N3716" s="19">
        <f>LFAT!I89</f>
        <v>0.1</v>
      </c>
      <c r="O3716" s="18">
        <f>LFAT!J89</f>
        <v>0.01</v>
      </c>
      <c r="P3716" s="18">
        <f t="shared" si="174"/>
        <v>0.01</v>
      </c>
      <c r="Q3716" s="18">
        <f t="shared" si="175"/>
        <v>3.4989485724521999E-2</v>
      </c>
      <c r="R3716" s="18">
        <f t="shared" si="176"/>
        <v>1.0697849145360379E-2</v>
      </c>
    </row>
    <row r="3717" spans="1:18" ht="18" customHeight="1" x14ac:dyDescent="0.2">
      <c r="A3717" s="16" t="str">
        <f>'Limiting Factor Scores'!A342</f>
        <v>UGR3</v>
      </c>
      <c r="B3717" s="16" t="str">
        <f>'Limiting Factor Scores'!B342</f>
        <v>Upper Grande Ronde</v>
      </c>
      <c r="C3717" s="16" t="str">
        <f>'Limiting Factor Scores'!C342</f>
        <v>Riparian Condition</v>
      </c>
      <c r="D3717" s="18">
        <f>'Limiting Factor Scores'!D342</f>
        <v>0.65139999999999998</v>
      </c>
      <c r="E3717" s="19">
        <f>'Limiting Factor Scores'!E342</f>
        <v>2.46</v>
      </c>
      <c r="F3717" s="18">
        <f>'Limiting Factor Scores'!F342</f>
        <v>0.42849999999999999</v>
      </c>
      <c r="G3717" s="18">
        <f>'Limiting Factor Scores'!G342</f>
        <v>1.7325681295249642</v>
      </c>
      <c r="H3717" s="18">
        <f>'Limiting Factor Scores'!H342</f>
        <v>0.55942611212761773</v>
      </c>
      <c r="I3717" s="17">
        <f>LFAT!A78</f>
        <v>6</v>
      </c>
      <c r="J3717" s="16" t="str">
        <f>LFAT!B78</f>
        <v>Instream Flow Restoration</v>
      </c>
      <c r="K3717" s="16" t="str">
        <f>LFAT!D78</f>
        <v>I</v>
      </c>
      <c r="L3717" s="19">
        <f>LFAT!F78</f>
        <v>0.5</v>
      </c>
      <c r="M3717" s="16" t="str">
        <f>LFAT!G78</f>
        <v>CD</v>
      </c>
      <c r="N3717" s="19">
        <f>LFAT!I78</f>
        <v>0.5</v>
      </c>
      <c r="O3717" s="18">
        <f>LFAT!J78</f>
        <v>0.25</v>
      </c>
      <c r="P3717" s="18">
        <f t="shared" si="174"/>
        <v>0.107125</v>
      </c>
      <c r="Q3717" s="18">
        <f t="shared" si="175"/>
        <v>0.43314203238124105</v>
      </c>
      <c r="R3717" s="18">
        <f t="shared" si="176"/>
        <v>0.13985652803190443</v>
      </c>
    </row>
    <row r="3718" spans="1:18" ht="18" customHeight="1" x14ac:dyDescent="0.2">
      <c r="A3718" s="16" t="str">
        <f>'Limiting Factor Scores'!A343</f>
        <v>UGR3</v>
      </c>
      <c r="B3718" s="16" t="str">
        <f>'Limiting Factor Scores'!B343</f>
        <v>Upper Grande Ronde</v>
      </c>
      <c r="C3718" s="16" t="str">
        <f>'Limiting Factor Scores'!C343</f>
        <v>Side Channel and Wetland Habitat</v>
      </c>
      <c r="D3718" s="18">
        <f>'Limiting Factor Scores'!D343</f>
        <v>0.65139999999999998</v>
      </c>
      <c r="E3718" s="19">
        <f>'Limiting Factor Scores'!E343</f>
        <v>2.46</v>
      </c>
      <c r="F3718" s="18">
        <f>'Limiting Factor Scores'!F343</f>
        <v>0.42849999999999999</v>
      </c>
      <c r="G3718" s="18">
        <f>'Limiting Factor Scores'!G343</f>
        <v>2.1452742309500716</v>
      </c>
      <c r="H3718" s="18">
        <f>'Limiting Factor Scores'!H343</f>
        <v>0.62527965083418935</v>
      </c>
      <c r="I3718" s="17">
        <f>LFAT!A80</f>
        <v>6</v>
      </c>
      <c r="J3718" s="16" t="str">
        <f>LFAT!B80</f>
        <v>Instream Flow Restoration</v>
      </c>
      <c r="K3718" s="16" t="str">
        <f>LFAT!D80</f>
        <v>D</v>
      </c>
      <c r="L3718" s="19">
        <f>LFAT!F80</f>
        <v>1</v>
      </c>
      <c r="M3718" s="16" t="str">
        <f>LFAT!G80</f>
        <v>CD</v>
      </c>
      <c r="N3718" s="19">
        <f>LFAT!I80</f>
        <v>0.5</v>
      </c>
      <c r="O3718" s="18">
        <f>LFAT!J80</f>
        <v>0.5</v>
      </c>
      <c r="P3718" s="18">
        <f t="shared" si="174"/>
        <v>0.21425</v>
      </c>
      <c r="Q3718" s="18">
        <f t="shared" si="175"/>
        <v>1.0726371154750358</v>
      </c>
      <c r="R3718" s="18">
        <f t="shared" si="176"/>
        <v>0.31263982541709467</v>
      </c>
    </row>
    <row r="3719" spans="1:18" ht="18" customHeight="1" x14ac:dyDescent="0.2">
      <c r="A3719" s="16" t="str">
        <f>'Limiting Factor Scores'!A344</f>
        <v>UGR3</v>
      </c>
      <c r="B3719" s="16" t="str">
        <f>'Limiting Factor Scores'!B344</f>
        <v>Upper Grande Ronde</v>
      </c>
      <c r="C3719" s="16" t="str">
        <f>'Limiting Factor Scores'!C344</f>
        <v>Summer Water Temperature</v>
      </c>
      <c r="D3719" s="18">
        <f>'Limiting Factor Scores'!D344</f>
        <v>0.65139999999999998</v>
      </c>
      <c r="E3719" s="19">
        <f>'Limiting Factor Scores'!E344</f>
        <v>4</v>
      </c>
      <c r="F3719" s="18">
        <f>'Limiting Factor Scores'!F344</f>
        <v>0.77500000000000002</v>
      </c>
      <c r="G3719" s="18">
        <f>'Limiting Factor Scores'!G344</f>
        <v>3.3607587142135946</v>
      </c>
      <c r="H3719" s="18">
        <f>'Limiting Factor Scores'!H344</f>
        <v>1.0517155435533987</v>
      </c>
      <c r="I3719" s="17">
        <f>LFAT!A86</f>
        <v>6</v>
      </c>
      <c r="J3719" s="16" t="str">
        <f>LFAT!B86</f>
        <v>Instream Flow Restoration</v>
      </c>
      <c r="K3719" s="16" t="str">
        <f>LFAT!D86</f>
        <v>D</v>
      </c>
      <c r="L3719" s="19">
        <f>LFAT!F86</f>
        <v>1</v>
      </c>
      <c r="M3719" s="16" t="str">
        <f>LFAT!G86</f>
        <v>C</v>
      </c>
      <c r="N3719" s="19">
        <f>LFAT!I86</f>
        <v>1</v>
      </c>
      <c r="O3719" s="18">
        <f>LFAT!J86</f>
        <v>1</v>
      </c>
      <c r="P3719" s="18">
        <f t="shared" si="174"/>
        <v>0.77500000000000002</v>
      </c>
      <c r="Q3719" s="18">
        <f t="shared" si="175"/>
        <v>3.3607587142135946</v>
      </c>
      <c r="R3719" s="18">
        <f t="shared" si="176"/>
        <v>1.0517155435533987</v>
      </c>
    </row>
    <row r="3720" spans="1:18" ht="18" customHeight="1" x14ac:dyDescent="0.2">
      <c r="A3720" s="16" t="str">
        <f>'Limiting Factor Scores'!A345</f>
        <v>UGR3</v>
      </c>
      <c r="B3720" s="16" t="str">
        <f>'Limiting Factor Scores'!B345</f>
        <v>Upper Grande Ronde</v>
      </c>
      <c r="C3720" s="16" t="str">
        <f>'Limiting Factor Scores'!C345</f>
        <v>Water Quality</v>
      </c>
      <c r="D3720" s="18">
        <f>'Limiting Factor Scores'!D345</f>
        <v>0.65139999999999998</v>
      </c>
      <c r="E3720" s="19">
        <f>'Limiting Factor Scores'!E345</f>
        <v>4.6399999999999997</v>
      </c>
      <c r="F3720" s="18">
        <f>'Limiting Factor Scores'!F345</f>
        <v>0.91900000000000004</v>
      </c>
      <c r="G3720" s="18">
        <f>'Limiting Factor Scores'!G345</f>
        <v>3.4849202080835715</v>
      </c>
      <c r="H3720" s="18">
        <f>'Limiting Factor Scores'!H345</f>
        <v>0.96735398610711254</v>
      </c>
      <c r="I3720" s="17">
        <f>LFAT!A88</f>
        <v>6</v>
      </c>
      <c r="J3720" s="16" t="str">
        <f>LFAT!B88</f>
        <v>Instream Flow Restoration</v>
      </c>
      <c r="K3720" s="16" t="str">
        <f>LFAT!D88</f>
        <v>D</v>
      </c>
      <c r="L3720" s="19">
        <f>LFAT!F88</f>
        <v>1</v>
      </c>
      <c r="M3720" s="16" t="str">
        <f>LFAT!G88</f>
        <v>CD</v>
      </c>
      <c r="N3720" s="19">
        <f>LFAT!I88</f>
        <v>0.5</v>
      </c>
      <c r="O3720" s="18">
        <f>LFAT!J88</f>
        <v>0.5</v>
      </c>
      <c r="P3720" s="18">
        <f t="shared" si="174"/>
        <v>0.45950000000000002</v>
      </c>
      <c r="Q3720" s="18">
        <f t="shared" si="175"/>
        <v>1.7424601040417858</v>
      </c>
      <c r="R3720" s="18">
        <f t="shared" si="176"/>
        <v>0.48367699305355627</v>
      </c>
    </row>
    <row r="3721" spans="1:18" ht="18" customHeight="1" x14ac:dyDescent="0.2">
      <c r="A3721" s="16" t="str">
        <f>'Limiting Factor Scores'!A346</f>
        <v>UGR3</v>
      </c>
      <c r="B3721" s="16" t="str">
        <f>'Limiting Factor Scores'!B346</f>
        <v>Upper Grande Ronde</v>
      </c>
      <c r="C3721" s="16" t="str">
        <f>'Limiting Factor Scores'!C346</f>
        <v>Winter Water Temperature</v>
      </c>
      <c r="D3721" s="18">
        <f>'Limiting Factor Scores'!D346</f>
        <v>0.65139999999999998</v>
      </c>
      <c r="E3721" s="19">
        <f>'Limiting Factor Scores'!E346</f>
        <v>3.56</v>
      </c>
      <c r="F3721" s="18">
        <f>'Limiting Factor Scores'!F346</f>
        <v>0.67600000000000005</v>
      </c>
      <c r="G3721" s="18">
        <f>'Limiting Factor Scores'!G346</f>
        <v>2.1105173886343356</v>
      </c>
      <c r="H3721" s="18">
        <f>'Limiting Factor Scores'!H346</f>
        <v>0.57484077195679883</v>
      </c>
      <c r="I3721" s="17">
        <f>LFAT!A87</f>
        <v>6</v>
      </c>
      <c r="J3721" s="16" t="str">
        <f>LFAT!B87</f>
        <v>Instream Flow Restoration</v>
      </c>
      <c r="K3721" s="16" t="str">
        <f>LFAT!D87</f>
        <v>N</v>
      </c>
      <c r="L3721" s="19">
        <f>LFAT!F87</f>
        <v>0.1</v>
      </c>
      <c r="M3721" s="16" t="str">
        <f>LFAT!G87</f>
        <v>R</v>
      </c>
      <c r="N3721" s="19">
        <f>LFAT!I87</f>
        <v>0.1</v>
      </c>
      <c r="O3721" s="18">
        <f>LFAT!J87</f>
        <v>0.01</v>
      </c>
      <c r="P3721" s="18">
        <f t="shared" si="174"/>
        <v>6.7600000000000004E-3</v>
      </c>
      <c r="Q3721" s="18">
        <f t="shared" si="175"/>
        <v>2.1105173886343358E-2</v>
      </c>
      <c r="R3721" s="18">
        <f t="shared" si="176"/>
        <v>5.7484077195679882E-3</v>
      </c>
    </row>
    <row r="3722" spans="1:18" ht="18" customHeight="1" x14ac:dyDescent="0.2">
      <c r="A3722" s="16" t="str">
        <f>'Limiting Factor Scores'!A332</f>
        <v>UGR3</v>
      </c>
      <c r="B3722" s="16" t="str">
        <f>'Limiting Factor Scores'!B332</f>
        <v>Upper Grande Ronde</v>
      </c>
      <c r="C3722" s="16" t="str">
        <f>'Limiting Factor Scores'!C332</f>
        <v>Altered Flow Timing</v>
      </c>
      <c r="D3722" s="18">
        <f>'Limiting Factor Scores'!D332</f>
        <v>0.65139999999999998</v>
      </c>
      <c r="E3722" s="19">
        <f>'Limiting Factor Scores'!E332</f>
        <v>4.6399999999999997</v>
      </c>
      <c r="F3722" s="18">
        <f>'Limiting Factor Scores'!F332</f>
        <v>0.91900000000000004</v>
      </c>
      <c r="G3722" s="18">
        <f>'Limiting Factor Scores'!G332</f>
        <v>3.1385661743712334</v>
      </c>
      <c r="H3722" s="18">
        <f>'Limiting Factor Scores'!H332</f>
        <v>0.87345355931193325</v>
      </c>
      <c r="I3722" s="17">
        <f>LFAT!A98</f>
        <v>7</v>
      </c>
      <c r="J3722" s="16" t="str">
        <f>LFAT!B98</f>
        <v>Thermal Refuge Enhancement (reconnect, expand)</v>
      </c>
      <c r="K3722" s="16" t="str">
        <f>LFAT!D98</f>
        <v>N</v>
      </c>
      <c r="L3722" s="19">
        <f>LFAT!F98</f>
        <v>0.1</v>
      </c>
      <c r="M3722" s="16" t="str">
        <f>LFAT!G98</f>
        <v>R</v>
      </c>
      <c r="N3722" s="19">
        <f>LFAT!I98</f>
        <v>0.1</v>
      </c>
      <c r="O3722" s="18">
        <f>LFAT!J98</f>
        <v>0.01</v>
      </c>
      <c r="P3722" s="18">
        <f t="shared" si="174"/>
        <v>9.1900000000000003E-3</v>
      </c>
      <c r="Q3722" s="18">
        <f t="shared" si="175"/>
        <v>3.1385661743712337E-2</v>
      </c>
      <c r="R3722" s="18">
        <f t="shared" si="176"/>
        <v>8.734535593119333E-3</v>
      </c>
    </row>
    <row r="3723" spans="1:18" ht="18" customHeight="1" x14ac:dyDescent="0.2">
      <c r="A3723" s="16" t="str">
        <f>'Limiting Factor Scores'!A333</f>
        <v>UGR3</v>
      </c>
      <c r="B3723" s="16" t="str">
        <f>'Limiting Factor Scores'!B333</f>
        <v>Upper Grande Ronde</v>
      </c>
      <c r="C3723" s="16" t="str">
        <f>'Limiting Factor Scores'!C333</f>
        <v>Altered Primary Productivity</v>
      </c>
      <c r="D3723" s="18">
        <f>'Limiting Factor Scores'!D333</f>
        <v>0.65139999999999998</v>
      </c>
      <c r="E3723" s="19">
        <f>'Limiting Factor Scores'!E333</f>
        <v>2.88</v>
      </c>
      <c r="F3723" s="18">
        <f>'Limiting Factor Scores'!F333</f>
        <v>0.52300000000000002</v>
      </c>
      <c r="G3723" s="18">
        <f>'Limiting Factor Scores'!G333</f>
        <v>1.2386231411852271</v>
      </c>
      <c r="H3723" s="18">
        <f>'Limiting Factor Scores'!H333</f>
        <v>0.35472317344875448</v>
      </c>
      <c r="I3723" s="17">
        <f>LFAT!A105</f>
        <v>7</v>
      </c>
      <c r="J3723" s="16" t="str">
        <f>LFAT!B105</f>
        <v>Thermal Refuge Enhancement (reconnect, expand)</v>
      </c>
      <c r="K3723" s="16" t="str">
        <f>LFAT!D105</f>
        <v>N</v>
      </c>
      <c r="L3723" s="19">
        <f>LFAT!F105</f>
        <v>0.1</v>
      </c>
      <c r="M3723" s="16" t="str">
        <f>LFAT!G105</f>
        <v>R</v>
      </c>
      <c r="N3723" s="19">
        <f>LFAT!I105</f>
        <v>0.1</v>
      </c>
      <c r="O3723" s="18">
        <f>LFAT!J105</f>
        <v>0.01</v>
      </c>
      <c r="P3723" s="18">
        <f t="shared" si="174"/>
        <v>5.2300000000000003E-3</v>
      </c>
      <c r="Q3723" s="18">
        <f t="shared" si="175"/>
        <v>1.2386231411852272E-2</v>
      </c>
      <c r="R3723" s="18">
        <f t="shared" si="176"/>
        <v>3.5472317344875451E-3</v>
      </c>
    </row>
    <row r="3724" spans="1:18" ht="18" customHeight="1" x14ac:dyDescent="0.2">
      <c r="A3724" s="16" t="str">
        <f>'Limiting Factor Scores'!A334</f>
        <v>UGR3</v>
      </c>
      <c r="B3724" s="16" t="str">
        <f>'Limiting Factor Scores'!B334</f>
        <v>Upper Grande Ronde</v>
      </c>
      <c r="C3724" s="16" t="str">
        <f>'Limiting Factor Scores'!C334</f>
        <v>Anthropogenic Barriers</v>
      </c>
      <c r="D3724" s="18">
        <f>'Limiting Factor Scores'!D334</f>
        <v>0.65139999999999998</v>
      </c>
      <c r="E3724" s="19">
        <f>'Limiting Factor Scores'!E334</f>
        <v>1.59</v>
      </c>
      <c r="F3724" s="18">
        <f>'Limiting Factor Scores'!F334</f>
        <v>0.23275000000000001</v>
      </c>
      <c r="G3724" s="18">
        <f>'Limiting Factor Scores'!G334</f>
        <v>0.80463370732672768</v>
      </c>
      <c r="H3724" s="18">
        <f>'Limiting Factor Scores'!H334</f>
        <v>0.25484038222462657</v>
      </c>
      <c r="I3724" s="17">
        <f>LFAT!A92</f>
        <v>7</v>
      </c>
      <c r="J3724" s="16" t="str">
        <f>LFAT!B92</f>
        <v>Thermal Refuge Enhancement (reconnect, expand)</v>
      </c>
      <c r="K3724" s="16" t="str">
        <f>LFAT!D92</f>
        <v>N</v>
      </c>
      <c r="L3724" s="19">
        <f>LFAT!F92</f>
        <v>0.1</v>
      </c>
      <c r="M3724" s="16" t="str">
        <f>LFAT!G92</f>
        <v>R</v>
      </c>
      <c r="N3724" s="19">
        <f>LFAT!I92</f>
        <v>0.1</v>
      </c>
      <c r="O3724" s="18">
        <f>LFAT!J92</f>
        <v>0.01</v>
      </c>
      <c r="P3724" s="18">
        <f t="shared" si="174"/>
        <v>2.3275000000000001E-3</v>
      </c>
      <c r="Q3724" s="18">
        <f t="shared" si="175"/>
        <v>8.0463370732672766E-3</v>
      </c>
      <c r="R3724" s="18">
        <f t="shared" si="176"/>
        <v>2.5484038222462657E-3</v>
      </c>
    </row>
    <row r="3725" spans="1:18" ht="18" customHeight="1" x14ac:dyDescent="0.2">
      <c r="A3725" s="16" t="str">
        <f>'Limiting Factor Scores'!A335</f>
        <v>UGR3</v>
      </c>
      <c r="B3725" s="16" t="str">
        <f>'Limiting Factor Scores'!B335</f>
        <v>Upper Grande Ronde</v>
      </c>
      <c r="C3725" s="16" t="str">
        <f>'Limiting Factor Scores'!C335</f>
        <v>Channel and Habitat Structure</v>
      </c>
      <c r="D3725" s="18">
        <f>'Limiting Factor Scores'!D335</f>
        <v>0.65139999999999998</v>
      </c>
      <c r="E3725" s="19">
        <f>'Limiting Factor Scores'!E335</f>
        <v>2.83</v>
      </c>
      <c r="F3725" s="18">
        <f>'Limiting Factor Scores'!F335</f>
        <v>0.51175000000000004</v>
      </c>
      <c r="G3725" s="18">
        <f>'Limiting Factor Scores'!G335</f>
        <v>2.904941563857117</v>
      </c>
      <c r="H3725" s="18">
        <f>'Limiting Factor Scores'!H335</f>
        <v>0.87941153091260793</v>
      </c>
      <c r="I3725" s="17">
        <f>LFAT!A96</f>
        <v>7</v>
      </c>
      <c r="J3725" s="16" t="str">
        <f>LFAT!B96</f>
        <v>Thermal Refuge Enhancement (reconnect, expand)</v>
      </c>
      <c r="K3725" s="16" t="str">
        <f>LFAT!D96</f>
        <v>N</v>
      </c>
      <c r="L3725" s="19">
        <f>LFAT!F96</f>
        <v>0.1</v>
      </c>
      <c r="M3725" s="16" t="str">
        <f>LFAT!G96</f>
        <v>R</v>
      </c>
      <c r="N3725" s="19">
        <f>LFAT!I96</f>
        <v>0.1</v>
      </c>
      <c r="O3725" s="18">
        <f>LFAT!J96</f>
        <v>0.01</v>
      </c>
      <c r="P3725" s="18">
        <f t="shared" si="174"/>
        <v>5.1175000000000005E-3</v>
      </c>
      <c r="Q3725" s="18">
        <f t="shared" si="175"/>
        <v>2.904941563857117E-2</v>
      </c>
      <c r="R3725" s="18">
        <f t="shared" si="176"/>
        <v>8.7941153091260788E-3</v>
      </c>
    </row>
    <row r="3726" spans="1:18" ht="18" customHeight="1" x14ac:dyDescent="0.2">
      <c r="A3726" s="16" t="str">
        <f>'Limiting Factor Scores'!A336</f>
        <v>UGR3</v>
      </c>
      <c r="B3726" s="16" t="str">
        <f>'Limiting Factor Scores'!B336</f>
        <v>Upper Grande Ronde</v>
      </c>
      <c r="C3726" s="16" t="str">
        <f>'Limiting Factor Scores'!C336</f>
        <v>Decreased Sediment Quantity</v>
      </c>
      <c r="D3726" s="18">
        <f>'Limiting Factor Scores'!D336</f>
        <v>0.65139999999999998</v>
      </c>
      <c r="E3726" s="19">
        <f>'Limiting Factor Scores'!E336</f>
        <v>1.97</v>
      </c>
      <c r="F3726" s="18">
        <f>'Limiting Factor Scores'!F336</f>
        <v>0.31824999999999998</v>
      </c>
      <c r="G3726" s="18">
        <f>'Limiting Factor Scores'!G336</f>
        <v>1.073559544731703</v>
      </c>
      <c r="H3726" s="18">
        <f>'Limiting Factor Scores'!H336</f>
        <v>0.31980228261609506</v>
      </c>
      <c r="I3726" s="17">
        <f>LFAT!A99</f>
        <v>7</v>
      </c>
      <c r="J3726" s="16" t="str">
        <f>LFAT!B99</f>
        <v>Thermal Refuge Enhancement (reconnect, expand)</v>
      </c>
      <c r="K3726" s="16" t="str">
        <f>LFAT!D99</f>
        <v>N</v>
      </c>
      <c r="L3726" s="19">
        <f>LFAT!F99</f>
        <v>0.1</v>
      </c>
      <c r="M3726" s="16" t="str">
        <f>LFAT!G99</f>
        <v>R</v>
      </c>
      <c r="N3726" s="19">
        <f>LFAT!I99</f>
        <v>0.1</v>
      </c>
      <c r="O3726" s="18">
        <f>LFAT!J99</f>
        <v>0.01</v>
      </c>
      <c r="P3726" s="18">
        <f t="shared" si="174"/>
        <v>3.1825E-3</v>
      </c>
      <c r="Q3726" s="18">
        <f t="shared" si="175"/>
        <v>1.0735595447317029E-2</v>
      </c>
      <c r="R3726" s="18">
        <f t="shared" si="176"/>
        <v>3.1980228261609504E-3</v>
      </c>
    </row>
    <row r="3727" spans="1:18" ht="18" customHeight="1" x14ac:dyDescent="0.2">
      <c r="A3727" s="16" t="str">
        <f>'Limiting Factor Scores'!A337</f>
        <v>UGR3</v>
      </c>
      <c r="B3727" s="16" t="str">
        <f>'Limiting Factor Scores'!B337</f>
        <v>Upper Grande Ronde</v>
      </c>
      <c r="C3727" s="16" t="str">
        <f>'Limiting Factor Scores'!C337</f>
        <v>Decreased Water Quantity</v>
      </c>
      <c r="D3727" s="18">
        <f>'Limiting Factor Scores'!D337</f>
        <v>0.65139999999999998</v>
      </c>
      <c r="E3727" s="19">
        <f>'Limiting Factor Scores'!E337</f>
        <v>4.6399999999999997</v>
      </c>
      <c r="F3727" s="18">
        <f>'Limiting Factor Scores'!F337</f>
        <v>0.91900000000000004</v>
      </c>
      <c r="G3727" s="18">
        <f>'Limiting Factor Scores'!G337</f>
        <v>4.48549852496987</v>
      </c>
      <c r="H3727" s="18">
        <f>'Limiting Factor Scores'!H337</f>
        <v>1.2963903172538376</v>
      </c>
      <c r="I3727" s="17">
        <f>LFAT!A97</f>
        <v>7</v>
      </c>
      <c r="J3727" s="16" t="str">
        <f>LFAT!B97</f>
        <v>Thermal Refuge Enhancement (reconnect, expand)</v>
      </c>
      <c r="K3727" s="16" t="str">
        <f>LFAT!D97</f>
        <v>I</v>
      </c>
      <c r="L3727" s="19">
        <f>LFAT!F97</f>
        <v>0.5</v>
      </c>
      <c r="M3727" s="16" t="str">
        <f>LFAT!G97</f>
        <v>R</v>
      </c>
      <c r="N3727" s="19">
        <f>LFAT!I97</f>
        <v>0.1</v>
      </c>
      <c r="O3727" s="18">
        <f>LFAT!J97</f>
        <v>0.05</v>
      </c>
      <c r="P3727" s="18">
        <f t="shared" si="174"/>
        <v>4.5950000000000005E-2</v>
      </c>
      <c r="Q3727" s="18">
        <f t="shared" si="175"/>
        <v>0.22427492624849352</v>
      </c>
      <c r="R3727" s="18">
        <f t="shared" si="176"/>
        <v>6.4819515862691884E-2</v>
      </c>
    </row>
    <row r="3728" spans="1:18" ht="18" customHeight="1" x14ac:dyDescent="0.2">
      <c r="A3728" s="16" t="str">
        <f>'Limiting Factor Scores'!A338</f>
        <v>UGR3</v>
      </c>
      <c r="B3728" s="16" t="str">
        <f>'Limiting Factor Scores'!B338</f>
        <v>Upper Grande Ronde</v>
      </c>
      <c r="C3728" s="16" t="str">
        <f>'Limiting Factor Scores'!C338</f>
        <v>Floodplain Condition</v>
      </c>
      <c r="D3728" s="18">
        <f>'Limiting Factor Scores'!D338</f>
        <v>0.65139999999999998</v>
      </c>
      <c r="E3728" s="19">
        <f>'Limiting Factor Scores'!E338</f>
        <v>2.72</v>
      </c>
      <c r="F3728" s="18">
        <f>'Limiting Factor Scores'!F338</f>
        <v>0.48699999999999999</v>
      </c>
      <c r="G3728" s="18">
        <f>'Limiting Factor Scores'!G338</f>
        <v>1.9283161558502422</v>
      </c>
      <c r="H3728" s="18">
        <f>'Limiting Factor Scores'!H338</f>
        <v>0.54749676799771363</v>
      </c>
      <c r="I3728" s="17">
        <f>LFAT!A94</f>
        <v>7</v>
      </c>
      <c r="J3728" s="16" t="str">
        <f>LFAT!B94</f>
        <v>Thermal Refuge Enhancement (reconnect, expand)</v>
      </c>
      <c r="K3728" s="16" t="str">
        <f>LFAT!D94</f>
        <v>N</v>
      </c>
      <c r="L3728" s="19">
        <f>LFAT!F94</f>
        <v>0.1</v>
      </c>
      <c r="M3728" s="16" t="str">
        <f>LFAT!G94</f>
        <v>CD</v>
      </c>
      <c r="N3728" s="19">
        <f>LFAT!I94</f>
        <v>0.5</v>
      </c>
      <c r="O3728" s="18">
        <f>LFAT!J94</f>
        <v>0.05</v>
      </c>
      <c r="P3728" s="18">
        <f t="shared" si="174"/>
        <v>2.435E-2</v>
      </c>
      <c r="Q3728" s="18">
        <f t="shared" si="175"/>
        <v>9.6415807792512118E-2</v>
      </c>
      <c r="R3728" s="18">
        <f t="shared" si="176"/>
        <v>2.7374838399885682E-2</v>
      </c>
    </row>
    <row r="3729" spans="1:18" ht="18" customHeight="1" x14ac:dyDescent="0.2">
      <c r="A3729" s="16" t="str">
        <f>'Limiting Factor Scores'!A339</f>
        <v>UGR3</v>
      </c>
      <c r="B3729" s="16" t="str">
        <f>'Limiting Factor Scores'!B339</f>
        <v>Upper Grande Ronde</v>
      </c>
      <c r="C3729" s="16" t="str">
        <f>'Limiting Factor Scores'!C339</f>
        <v>Increased Sediment Quantity</v>
      </c>
      <c r="D3729" s="18">
        <f>'Limiting Factor Scores'!D339</f>
        <v>0.65139999999999998</v>
      </c>
      <c r="E3729" s="19">
        <f>'Limiting Factor Scores'!E339</f>
        <v>2.0499999999999998</v>
      </c>
      <c r="F3729" s="18">
        <f>'Limiting Factor Scores'!F339</f>
        <v>0.33624999999999999</v>
      </c>
      <c r="G3729" s="18">
        <f>'Limiting Factor Scores'!G339</f>
        <v>0.79634231591497606</v>
      </c>
      <c r="H3729" s="18">
        <f>'Limiting Factor Scores'!H339</f>
        <v>0.26199505744613721</v>
      </c>
      <c r="I3729" s="17">
        <f>LFAT!A100</f>
        <v>7</v>
      </c>
      <c r="J3729" s="16" t="str">
        <f>LFAT!B100</f>
        <v>Thermal Refuge Enhancement (reconnect, expand)</v>
      </c>
      <c r="K3729" s="16" t="str">
        <f>LFAT!D100</f>
        <v>N</v>
      </c>
      <c r="L3729" s="19">
        <f>LFAT!F100</f>
        <v>0.1</v>
      </c>
      <c r="M3729" s="16" t="str">
        <f>LFAT!G100</f>
        <v>R</v>
      </c>
      <c r="N3729" s="19">
        <f>LFAT!I100</f>
        <v>0.1</v>
      </c>
      <c r="O3729" s="18">
        <f>LFAT!J100</f>
        <v>0.01</v>
      </c>
      <c r="P3729" s="18">
        <f t="shared" si="174"/>
        <v>3.3625E-3</v>
      </c>
      <c r="Q3729" s="18">
        <f t="shared" si="175"/>
        <v>7.9634231591497601E-3</v>
      </c>
      <c r="R3729" s="18">
        <f t="shared" si="176"/>
        <v>2.6199505744613724E-3</v>
      </c>
    </row>
    <row r="3730" spans="1:18" ht="18" customHeight="1" x14ac:dyDescent="0.2">
      <c r="A3730" s="16" t="str">
        <f>'Limiting Factor Scores'!A340</f>
        <v>UGR3</v>
      </c>
      <c r="B3730" s="16" t="str">
        <f>'Limiting Factor Scores'!B340</f>
        <v>Upper Grande Ronde</v>
      </c>
      <c r="C3730" s="16" t="str">
        <f>'Limiting Factor Scores'!C340</f>
        <v>Non-Native Species Interactions and Competition</v>
      </c>
      <c r="D3730" s="18">
        <f>'Limiting Factor Scores'!D340</f>
        <v>0.65139999999999998</v>
      </c>
      <c r="E3730" s="19">
        <f>'Limiting Factor Scores'!E340</f>
        <v>5</v>
      </c>
      <c r="F3730" s="18">
        <f>'Limiting Factor Scores'!F340</f>
        <v>1</v>
      </c>
      <c r="G3730" s="18">
        <f>'Limiting Factor Scores'!G340</f>
        <v>2.6195585711493998</v>
      </c>
      <c r="H3730" s="18">
        <f>'Limiting Factor Scores'!H340</f>
        <v>0.9240574285183859</v>
      </c>
      <c r="I3730" s="17">
        <f>LFAT!A106</f>
        <v>7</v>
      </c>
      <c r="J3730" s="16" t="str">
        <f>LFAT!B106</f>
        <v>Thermal Refuge Enhancement (reconnect, expand)</v>
      </c>
      <c r="K3730" s="16" t="str">
        <f>LFAT!D106</f>
        <v>N</v>
      </c>
      <c r="L3730" s="19">
        <f>LFAT!F106</f>
        <v>0.1</v>
      </c>
      <c r="M3730" s="16" t="str">
        <f>LFAT!G106</f>
        <v>R</v>
      </c>
      <c r="N3730" s="19">
        <f>LFAT!I106</f>
        <v>0.1</v>
      </c>
      <c r="O3730" s="18">
        <f>LFAT!J106</f>
        <v>0.01</v>
      </c>
      <c r="P3730" s="18">
        <f t="shared" si="174"/>
        <v>0.01</v>
      </c>
      <c r="Q3730" s="18">
        <f t="shared" si="175"/>
        <v>2.6195585711494E-2</v>
      </c>
      <c r="R3730" s="18">
        <f t="shared" si="176"/>
        <v>9.2405742851838588E-3</v>
      </c>
    </row>
    <row r="3731" spans="1:18" ht="18" customHeight="1" x14ac:dyDescent="0.2">
      <c r="A3731" s="16" t="str">
        <f>'Limiting Factor Scores'!A341</f>
        <v>UGR3</v>
      </c>
      <c r="B3731" s="16" t="str">
        <f>'Limiting Factor Scores'!B341</f>
        <v>Upper Grande Ronde</v>
      </c>
      <c r="C3731" s="16" t="str">
        <f>'Limiting Factor Scores'!C341</f>
        <v>Predation</v>
      </c>
      <c r="D3731" s="18">
        <f>'Limiting Factor Scores'!D341</f>
        <v>0.65139999999999998</v>
      </c>
      <c r="E3731" s="19">
        <f>'Limiting Factor Scores'!E341</f>
        <v>5</v>
      </c>
      <c r="F3731" s="18">
        <f>'Limiting Factor Scores'!F341</f>
        <v>1</v>
      </c>
      <c r="G3731" s="18">
        <f>'Limiting Factor Scores'!G341</f>
        <v>3.4989485724521998</v>
      </c>
      <c r="H3731" s="18">
        <f>'Limiting Factor Scores'!H341</f>
        <v>1.0697849145360379</v>
      </c>
      <c r="I3731" s="17">
        <f>LFAT!A104</f>
        <v>7</v>
      </c>
      <c r="J3731" s="16" t="str">
        <f>LFAT!B104</f>
        <v>Thermal Refuge Enhancement (reconnect, expand)</v>
      </c>
      <c r="K3731" s="16" t="str">
        <f>LFAT!D104</f>
        <v>I</v>
      </c>
      <c r="L3731" s="19">
        <f>LFAT!F104</f>
        <v>0.5</v>
      </c>
      <c r="M3731" s="16" t="str">
        <f>LFAT!G104</f>
        <v>R</v>
      </c>
      <c r="N3731" s="19">
        <f>LFAT!I104</f>
        <v>0.1</v>
      </c>
      <c r="O3731" s="18">
        <f>LFAT!J104</f>
        <v>0.05</v>
      </c>
      <c r="P3731" s="18">
        <f t="shared" si="174"/>
        <v>0.05</v>
      </c>
      <c r="Q3731" s="18">
        <f t="shared" si="175"/>
        <v>0.17494742862261001</v>
      </c>
      <c r="R3731" s="18">
        <f t="shared" si="176"/>
        <v>5.3489245726801894E-2</v>
      </c>
    </row>
    <row r="3732" spans="1:18" ht="18" customHeight="1" x14ac:dyDescent="0.2">
      <c r="A3732" s="16" t="str">
        <f>'Limiting Factor Scores'!A342</f>
        <v>UGR3</v>
      </c>
      <c r="B3732" s="16" t="str">
        <f>'Limiting Factor Scores'!B342</f>
        <v>Upper Grande Ronde</v>
      </c>
      <c r="C3732" s="16" t="str">
        <f>'Limiting Factor Scores'!C342</f>
        <v>Riparian Condition</v>
      </c>
      <c r="D3732" s="18">
        <f>'Limiting Factor Scores'!D342</f>
        <v>0.65139999999999998</v>
      </c>
      <c r="E3732" s="19">
        <f>'Limiting Factor Scores'!E342</f>
        <v>2.46</v>
      </c>
      <c r="F3732" s="18">
        <f>'Limiting Factor Scores'!F342</f>
        <v>0.42849999999999999</v>
      </c>
      <c r="G3732" s="18">
        <f>'Limiting Factor Scores'!G342</f>
        <v>1.7325681295249642</v>
      </c>
      <c r="H3732" s="18">
        <f>'Limiting Factor Scores'!H342</f>
        <v>0.55942611212761773</v>
      </c>
      <c r="I3732" s="17">
        <f>LFAT!A93</f>
        <v>7</v>
      </c>
      <c r="J3732" s="16" t="str">
        <f>LFAT!B93</f>
        <v>Thermal Refuge Enhancement (reconnect, expand)</v>
      </c>
      <c r="K3732" s="16" t="str">
        <f>LFAT!D93</f>
        <v>N</v>
      </c>
      <c r="L3732" s="19">
        <f>LFAT!F93</f>
        <v>0.1</v>
      </c>
      <c r="M3732" s="16" t="str">
        <f>LFAT!G93</f>
        <v>R</v>
      </c>
      <c r="N3732" s="19">
        <f>LFAT!I93</f>
        <v>0.1</v>
      </c>
      <c r="O3732" s="18">
        <f>LFAT!J93</f>
        <v>0.01</v>
      </c>
      <c r="P3732" s="18">
        <f t="shared" si="174"/>
        <v>4.2849999999999997E-3</v>
      </c>
      <c r="Q3732" s="18">
        <f t="shared" si="175"/>
        <v>1.7325681295249643E-2</v>
      </c>
      <c r="R3732" s="18">
        <f t="shared" si="176"/>
        <v>5.5942611212761771E-3</v>
      </c>
    </row>
    <row r="3733" spans="1:18" ht="18" customHeight="1" x14ac:dyDescent="0.2">
      <c r="A3733" s="16" t="str">
        <f>'Limiting Factor Scores'!A343</f>
        <v>UGR3</v>
      </c>
      <c r="B3733" s="16" t="str">
        <f>'Limiting Factor Scores'!B343</f>
        <v>Upper Grande Ronde</v>
      </c>
      <c r="C3733" s="16" t="str">
        <f>'Limiting Factor Scores'!C343</f>
        <v>Side Channel and Wetland Habitat</v>
      </c>
      <c r="D3733" s="18">
        <f>'Limiting Factor Scores'!D343</f>
        <v>0.65139999999999998</v>
      </c>
      <c r="E3733" s="19">
        <f>'Limiting Factor Scores'!E343</f>
        <v>2.46</v>
      </c>
      <c r="F3733" s="18">
        <f>'Limiting Factor Scores'!F343</f>
        <v>0.42849999999999999</v>
      </c>
      <c r="G3733" s="18">
        <f>'Limiting Factor Scores'!G343</f>
        <v>2.1452742309500716</v>
      </c>
      <c r="H3733" s="18">
        <f>'Limiting Factor Scores'!H343</f>
        <v>0.62527965083418935</v>
      </c>
      <c r="I3733" s="17">
        <f>LFAT!A95</f>
        <v>7</v>
      </c>
      <c r="J3733" s="16" t="str">
        <f>LFAT!B95</f>
        <v>Thermal Refuge Enhancement (reconnect, expand)</v>
      </c>
      <c r="K3733" s="16" t="str">
        <f>LFAT!D95</f>
        <v>I</v>
      </c>
      <c r="L3733" s="19">
        <f>LFAT!F95</f>
        <v>0.5</v>
      </c>
      <c r="M3733" s="16" t="str">
        <f>LFAT!G95</f>
        <v>CD</v>
      </c>
      <c r="N3733" s="19">
        <f>LFAT!I95</f>
        <v>0.5</v>
      </c>
      <c r="O3733" s="18">
        <f>LFAT!J95</f>
        <v>0.25</v>
      </c>
      <c r="P3733" s="18">
        <f t="shared" si="174"/>
        <v>0.107125</v>
      </c>
      <c r="Q3733" s="18">
        <f t="shared" si="175"/>
        <v>0.53631855773751791</v>
      </c>
      <c r="R3733" s="18">
        <f t="shared" si="176"/>
        <v>0.15631991270854734</v>
      </c>
    </row>
    <row r="3734" spans="1:18" ht="18" customHeight="1" x14ac:dyDescent="0.2">
      <c r="A3734" s="16" t="str">
        <f>'Limiting Factor Scores'!A344</f>
        <v>UGR3</v>
      </c>
      <c r="B3734" s="16" t="str">
        <f>'Limiting Factor Scores'!B344</f>
        <v>Upper Grande Ronde</v>
      </c>
      <c r="C3734" s="16" t="str">
        <f>'Limiting Factor Scores'!C344</f>
        <v>Summer Water Temperature</v>
      </c>
      <c r="D3734" s="18">
        <f>'Limiting Factor Scores'!D344</f>
        <v>0.65139999999999998</v>
      </c>
      <c r="E3734" s="19">
        <f>'Limiting Factor Scores'!E344</f>
        <v>4</v>
      </c>
      <c r="F3734" s="18">
        <f>'Limiting Factor Scores'!F344</f>
        <v>0.77500000000000002</v>
      </c>
      <c r="G3734" s="18">
        <f>'Limiting Factor Scores'!G344</f>
        <v>3.3607587142135946</v>
      </c>
      <c r="H3734" s="18">
        <f>'Limiting Factor Scores'!H344</f>
        <v>1.0517155435533987</v>
      </c>
      <c r="I3734" s="17">
        <f>LFAT!A101</f>
        <v>7</v>
      </c>
      <c r="J3734" s="16" t="str">
        <f>LFAT!B101</f>
        <v>Thermal Refuge Enhancement (reconnect, expand)</v>
      </c>
      <c r="K3734" s="16" t="str">
        <f>LFAT!D101</f>
        <v>D</v>
      </c>
      <c r="L3734" s="19">
        <f>LFAT!F101</f>
        <v>1</v>
      </c>
      <c r="M3734" s="16" t="str">
        <f>LFAT!G101</f>
        <v>C</v>
      </c>
      <c r="N3734" s="19">
        <f>LFAT!I101</f>
        <v>1</v>
      </c>
      <c r="O3734" s="18">
        <f>LFAT!J101</f>
        <v>1</v>
      </c>
      <c r="P3734" s="18">
        <f t="shared" si="174"/>
        <v>0.77500000000000002</v>
      </c>
      <c r="Q3734" s="18">
        <f t="shared" si="175"/>
        <v>3.3607587142135946</v>
      </c>
      <c r="R3734" s="18">
        <f t="shared" si="176"/>
        <v>1.0517155435533987</v>
      </c>
    </row>
    <row r="3735" spans="1:18" ht="18" customHeight="1" x14ac:dyDescent="0.2">
      <c r="A3735" s="16" t="str">
        <f>'Limiting Factor Scores'!A345</f>
        <v>UGR3</v>
      </c>
      <c r="B3735" s="16" t="str">
        <f>'Limiting Factor Scores'!B345</f>
        <v>Upper Grande Ronde</v>
      </c>
      <c r="C3735" s="16" t="str">
        <f>'Limiting Factor Scores'!C345</f>
        <v>Water Quality</v>
      </c>
      <c r="D3735" s="18">
        <f>'Limiting Factor Scores'!D345</f>
        <v>0.65139999999999998</v>
      </c>
      <c r="E3735" s="19">
        <f>'Limiting Factor Scores'!E345</f>
        <v>4.6399999999999997</v>
      </c>
      <c r="F3735" s="18">
        <f>'Limiting Factor Scores'!F345</f>
        <v>0.91900000000000004</v>
      </c>
      <c r="G3735" s="18">
        <f>'Limiting Factor Scores'!G345</f>
        <v>3.4849202080835715</v>
      </c>
      <c r="H3735" s="18">
        <f>'Limiting Factor Scores'!H345</f>
        <v>0.96735398610711254</v>
      </c>
      <c r="I3735" s="17">
        <f>LFAT!A103</f>
        <v>7</v>
      </c>
      <c r="J3735" s="16" t="str">
        <f>LFAT!B103</f>
        <v>Thermal Refuge Enhancement (reconnect, expand)</v>
      </c>
      <c r="K3735" s="16" t="str">
        <f>LFAT!D103</f>
        <v>N</v>
      </c>
      <c r="L3735" s="19">
        <f>LFAT!F103</f>
        <v>0.1</v>
      </c>
      <c r="M3735" s="16" t="str">
        <f>LFAT!G103</f>
        <v>R</v>
      </c>
      <c r="N3735" s="19">
        <f>LFAT!I103</f>
        <v>0.1</v>
      </c>
      <c r="O3735" s="18">
        <f>LFAT!J103</f>
        <v>0.01</v>
      </c>
      <c r="P3735" s="18">
        <f t="shared" si="174"/>
        <v>9.1900000000000003E-3</v>
      </c>
      <c r="Q3735" s="18">
        <f t="shared" si="175"/>
        <v>3.4849202080835716E-2</v>
      </c>
      <c r="R3735" s="18">
        <f t="shared" si="176"/>
        <v>9.673539861071126E-3</v>
      </c>
    </row>
    <row r="3736" spans="1:18" ht="18" customHeight="1" x14ac:dyDescent="0.2">
      <c r="A3736" s="16" t="str">
        <f>'Limiting Factor Scores'!A346</f>
        <v>UGR3</v>
      </c>
      <c r="B3736" s="16" t="str">
        <f>'Limiting Factor Scores'!B346</f>
        <v>Upper Grande Ronde</v>
      </c>
      <c r="C3736" s="16" t="str">
        <f>'Limiting Factor Scores'!C346</f>
        <v>Winter Water Temperature</v>
      </c>
      <c r="D3736" s="18">
        <f>'Limiting Factor Scores'!D346</f>
        <v>0.65139999999999998</v>
      </c>
      <c r="E3736" s="19">
        <f>'Limiting Factor Scores'!E346</f>
        <v>3.56</v>
      </c>
      <c r="F3736" s="18">
        <f>'Limiting Factor Scores'!F346</f>
        <v>0.67600000000000005</v>
      </c>
      <c r="G3736" s="18">
        <f>'Limiting Factor Scores'!G346</f>
        <v>2.1105173886343356</v>
      </c>
      <c r="H3736" s="18">
        <f>'Limiting Factor Scores'!H346</f>
        <v>0.57484077195679883</v>
      </c>
      <c r="I3736" s="17">
        <f>LFAT!A102</f>
        <v>7</v>
      </c>
      <c r="J3736" s="16" t="str">
        <f>LFAT!B102</f>
        <v>Thermal Refuge Enhancement (reconnect, expand)</v>
      </c>
      <c r="K3736" s="16" t="str">
        <f>LFAT!D102</f>
        <v>D</v>
      </c>
      <c r="L3736" s="19">
        <f>LFAT!F102</f>
        <v>1</v>
      </c>
      <c r="M3736" s="16" t="str">
        <f>LFAT!G102</f>
        <v>C</v>
      </c>
      <c r="N3736" s="19">
        <f>LFAT!I102</f>
        <v>1</v>
      </c>
      <c r="O3736" s="18">
        <f>LFAT!J102</f>
        <v>1</v>
      </c>
      <c r="P3736" s="18">
        <f t="shared" si="174"/>
        <v>0.67600000000000005</v>
      </c>
      <c r="Q3736" s="18">
        <f t="shared" si="175"/>
        <v>2.1105173886343356</v>
      </c>
      <c r="R3736" s="18">
        <f t="shared" si="176"/>
        <v>0.57484077195679883</v>
      </c>
    </row>
    <row r="3737" spans="1:18" ht="18" customHeight="1" x14ac:dyDescent="0.2">
      <c r="A3737" s="16" t="str">
        <f>'Limiting Factor Scores'!A332</f>
        <v>UGR3</v>
      </c>
      <c r="B3737" s="16" t="str">
        <f>'Limiting Factor Scores'!B332</f>
        <v>Upper Grande Ronde</v>
      </c>
      <c r="C3737" s="16" t="str">
        <f>'Limiting Factor Scores'!C332</f>
        <v>Altered Flow Timing</v>
      </c>
      <c r="D3737" s="18">
        <f>'Limiting Factor Scores'!D332</f>
        <v>0.65139999999999998</v>
      </c>
      <c r="E3737" s="19">
        <f>'Limiting Factor Scores'!E332</f>
        <v>4.6399999999999997</v>
      </c>
      <c r="F3737" s="18">
        <f>'Limiting Factor Scores'!F332</f>
        <v>0.91900000000000004</v>
      </c>
      <c r="G3737" s="18">
        <f>'Limiting Factor Scores'!G332</f>
        <v>3.1385661743712334</v>
      </c>
      <c r="H3737" s="18">
        <f>'Limiting Factor Scores'!H332</f>
        <v>0.87345355931193325</v>
      </c>
      <c r="I3737" s="17">
        <f>LFAT!A113</f>
        <v>8</v>
      </c>
      <c r="J3737" s="16" t="str">
        <f>LFAT!B113</f>
        <v>Water Quality Improvement (not including temperature)</v>
      </c>
      <c r="K3737" s="16" t="str">
        <f>LFAT!D113</f>
        <v>N</v>
      </c>
      <c r="L3737" s="19">
        <f>LFAT!F113</f>
        <v>0.1</v>
      </c>
      <c r="M3737" s="16" t="str">
        <f>LFAT!G113</f>
        <v>R</v>
      </c>
      <c r="N3737" s="19">
        <f>LFAT!I113</f>
        <v>0.1</v>
      </c>
      <c r="O3737" s="18">
        <f>LFAT!J113</f>
        <v>0.01</v>
      </c>
      <c r="P3737" s="18">
        <f t="shared" si="174"/>
        <v>9.1900000000000003E-3</v>
      </c>
      <c r="Q3737" s="18">
        <f t="shared" si="175"/>
        <v>3.1385661743712337E-2</v>
      </c>
      <c r="R3737" s="18">
        <f t="shared" si="176"/>
        <v>8.734535593119333E-3</v>
      </c>
    </row>
    <row r="3738" spans="1:18" ht="18" customHeight="1" x14ac:dyDescent="0.2">
      <c r="A3738" s="16" t="str">
        <f>'Limiting Factor Scores'!A333</f>
        <v>UGR3</v>
      </c>
      <c r="B3738" s="16" t="str">
        <f>'Limiting Factor Scores'!B333</f>
        <v>Upper Grande Ronde</v>
      </c>
      <c r="C3738" s="16" t="str">
        <f>'Limiting Factor Scores'!C333</f>
        <v>Altered Primary Productivity</v>
      </c>
      <c r="D3738" s="18">
        <f>'Limiting Factor Scores'!D333</f>
        <v>0.65139999999999998</v>
      </c>
      <c r="E3738" s="19">
        <f>'Limiting Factor Scores'!E333</f>
        <v>2.88</v>
      </c>
      <c r="F3738" s="18">
        <f>'Limiting Factor Scores'!F333</f>
        <v>0.52300000000000002</v>
      </c>
      <c r="G3738" s="18">
        <f>'Limiting Factor Scores'!G333</f>
        <v>1.2386231411852271</v>
      </c>
      <c r="H3738" s="18">
        <f>'Limiting Factor Scores'!H333</f>
        <v>0.35472317344875448</v>
      </c>
      <c r="I3738" s="17">
        <f>LFAT!A120</f>
        <v>8</v>
      </c>
      <c r="J3738" s="16" t="str">
        <f>LFAT!B120</f>
        <v>Water Quality Improvement (not including temperature)</v>
      </c>
      <c r="K3738" s="16" t="str">
        <f>LFAT!D120</f>
        <v>N</v>
      </c>
      <c r="L3738" s="19">
        <f>LFAT!F120</f>
        <v>0.1</v>
      </c>
      <c r="M3738" s="16" t="str">
        <f>LFAT!G120</f>
        <v>R</v>
      </c>
      <c r="N3738" s="19">
        <f>LFAT!I120</f>
        <v>0.1</v>
      </c>
      <c r="O3738" s="18">
        <f>LFAT!J120</f>
        <v>0.01</v>
      </c>
      <c r="P3738" s="18">
        <f t="shared" si="174"/>
        <v>5.2300000000000003E-3</v>
      </c>
      <c r="Q3738" s="18">
        <f t="shared" si="175"/>
        <v>1.2386231411852272E-2</v>
      </c>
      <c r="R3738" s="18">
        <f t="shared" si="176"/>
        <v>3.5472317344875451E-3</v>
      </c>
    </row>
    <row r="3739" spans="1:18" ht="18" customHeight="1" x14ac:dyDescent="0.2">
      <c r="A3739" s="16" t="str">
        <f>'Limiting Factor Scores'!A334</f>
        <v>UGR3</v>
      </c>
      <c r="B3739" s="16" t="str">
        <f>'Limiting Factor Scores'!B334</f>
        <v>Upper Grande Ronde</v>
      </c>
      <c r="C3739" s="16" t="str">
        <f>'Limiting Factor Scores'!C334</f>
        <v>Anthropogenic Barriers</v>
      </c>
      <c r="D3739" s="18">
        <f>'Limiting Factor Scores'!D334</f>
        <v>0.65139999999999998</v>
      </c>
      <c r="E3739" s="19">
        <f>'Limiting Factor Scores'!E334</f>
        <v>1.59</v>
      </c>
      <c r="F3739" s="18">
        <f>'Limiting Factor Scores'!F334</f>
        <v>0.23275000000000001</v>
      </c>
      <c r="G3739" s="18">
        <f>'Limiting Factor Scores'!G334</f>
        <v>0.80463370732672768</v>
      </c>
      <c r="H3739" s="18">
        <f>'Limiting Factor Scores'!H334</f>
        <v>0.25484038222462657</v>
      </c>
      <c r="I3739" s="17">
        <f>LFAT!A107</f>
        <v>8</v>
      </c>
      <c r="J3739" s="16" t="str">
        <f>LFAT!B107</f>
        <v>Water Quality Improvement (not including temperature)</v>
      </c>
      <c r="K3739" s="16" t="str">
        <f>LFAT!D107</f>
        <v>N</v>
      </c>
      <c r="L3739" s="19">
        <f>LFAT!F107</f>
        <v>0.1</v>
      </c>
      <c r="M3739" s="16" t="str">
        <f>LFAT!G107</f>
        <v>R</v>
      </c>
      <c r="N3739" s="19">
        <f>LFAT!I107</f>
        <v>0.1</v>
      </c>
      <c r="O3739" s="18">
        <f>LFAT!J107</f>
        <v>0.01</v>
      </c>
      <c r="P3739" s="18">
        <f t="shared" si="174"/>
        <v>2.3275000000000001E-3</v>
      </c>
      <c r="Q3739" s="18">
        <f t="shared" si="175"/>
        <v>8.0463370732672766E-3</v>
      </c>
      <c r="R3739" s="18">
        <f t="shared" si="176"/>
        <v>2.5484038222462657E-3</v>
      </c>
    </row>
    <row r="3740" spans="1:18" ht="18" customHeight="1" x14ac:dyDescent="0.2">
      <c r="A3740" s="16" t="str">
        <f>'Limiting Factor Scores'!A335</f>
        <v>UGR3</v>
      </c>
      <c r="B3740" s="16" t="str">
        <f>'Limiting Factor Scores'!B335</f>
        <v>Upper Grande Ronde</v>
      </c>
      <c r="C3740" s="16" t="str">
        <f>'Limiting Factor Scores'!C335</f>
        <v>Channel and Habitat Structure</v>
      </c>
      <c r="D3740" s="18">
        <f>'Limiting Factor Scores'!D335</f>
        <v>0.65139999999999998</v>
      </c>
      <c r="E3740" s="19">
        <f>'Limiting Factor Scores'!E335</f>
        <v>2.83</v>
      </c>
      <c r="F3740" s="18">
        <f>'Limiting Factor Scores'!F335</f>
        <v>0.51175000000000004</v>
      </c>
      <c r="G3740" s="18">
        <f>'Limiting Factor Scores'!G335</f>
        <v>2.904941563857117</v>
      </c>
      <c r="H3740" s="18">
        <f>'Limiting Factor Scores'!H335</f>
        <v>0.87941153091260793</v>
      </c>
      <c r="I3740" s="17">
        <f>LFAT!A111</f>
        <v>8</v>
      </c>
      <c r="J3740" s="16" t="str">
        <f>LFAT!B111</f>
        <v>Water Quality Improvement (not including temperature)</v>
      </c>
      <c r="K3740" s="16" t="str">
        <f>LFAT!D111</f>
        <v>N</v>
      </c>
      <c r="L3740" s="19">
        <f>LFAT!F111</f>
        <v>0.1</v>
      </c>
      <c r="M3740" s="16" t="str">
        <f>LFAT!G111</f>
        <v>R</v>
      </c>
      <c r="N3740" s="19">
        <f>LFAT!I111</f>
        <v>0.1</v>
      </c>
      <c r="O3740" s="18">
        <f>LFAT!J111</f>
        <v>0.01</v>
      </c>
      <c r="P3740" s="18">
        <f t="shared" si="174"/>
        <v>5.1175000000000005E-3</v>
      </c>
      <c r="Q3740" s="18">
        <f t="shared" si="175"/>
        <v>2.904941563857117E-2</v>
      </c>
      <c r="R3740" s="18">
        <f t="shared" si="176"/>
        <v>8.7941153091260788E-3</v>
      </c>
    </row>
    <row r="3741" spans="1:18" ht="18" customHeight="1" x14ac:dyDescent="0.2">
      <c r="A3741" s="16" t="str">
        <f>'Limiting Factor Scores'!A336</f>
        <v>UGR3</v>
      </c>
      <c r="B3741" s="16" t="str">
        <f>'Limiting Factor Scores'!B336</f>
        <v>Upper Grande Ronde</v>
      </c>
      <c r="C3741" s="16" t="str">
        <f>'Limiting Factor Scores'!C336</f>
        <v>Decreased Sediment Quantity</v>
      </c>
      <c r="D3741" s="18">
        <f>'Limiting Factor Scores'!D336</f>
        <v>0.65139999999999998</v>
      </c>
      <c r="E3741" s="19">
        <f>'Limiting Factor Scores'!E336</f>
        <v>1.97</v>
      </c>
      <c r="F3741" s="18">
        <f>'Limiting Factor Scores'!F336</f>
        <v>0.31824999999999998</v>
      </c>
      <c r="G3741" s="18">
        <f>'Limiting Factor Scores'!G336</f>
        <v>1.073559544731703</v>
      </c>
      <c r="H3741" s="18">
        <f>'Limiting Factor Scores'!H336</f>
        <v>0.31980228261609506</v>
      </c>
      <c r="I3741" s="17">
        <f>LFAT!A114</f>
        <v>8</v>
      </c>
      <c r="J3741" s="16" t="str">
        <f>LFAT!B114</f>
        <v>Water Quality Improvement (not including temperature)</v>
      </c>
      <c r="K3741" s="16" t="str">
        <f>LFAT!D114</f>
        <v>N</v>
      </c>
      <c r="L3741" s="19">
        <f>LFAT!F114</f>
        <v>0.1</v>
      </c>
      <c r="M3741" s="16" t="str">
        <f>LFAT!G114</f>
        <v>R</v>
      </c>
      <c r="N3741" s="19">
        <f>LFAT!I114</f>
        <v>0.1</v>
      </c>
      <c r="O3741" s="18">
        <f>LFAT!J114</f>
        <v>0.01</v>
      </c>
      <c r="P3741" s="18">
        <f t="shared" si="174"/>
        <v>3.1825E-3</v>
      </c>
      <c r="Q3741" s="18">
        <f t="shared" si="175"/>
        <v>1.0735595447317029E-2</v>
      </c>
      <c r="R3741" s="18">
        <f t="shared" si="176"/>
        <v>3.1980228261609504E-3</v>
      </c>
    </row>
    <row r="3742" spans="1:18" ht="18" customHeight="1" x14ac:dyDescent="0.2">
      <c r="A3742" s="16" t="str">
        <f>'Limiting Factor Scores'!A337</f>
        <v>UGR3</v>
      </c>
      <c r="B3742" s="16" t="str">
        <f>'Limiting Factor Scores'!B337</f>
        <v>Upper Grande Ronde</v>
      </c>
      <c r="C3742" s="16" t="str">
        <f>'Limiting Factor Scores'!C337</f>
        <v>Decreased Water Quantity</v>
      </c>
      <c r="D3742" s="18">
        <f>'Limiting Factor Scores'!D337</f>
        <v>0.65139999999999998</v>
      </c>
      <c r="E3742" s="19">
        <f>'Limiting Factor Scores'!E337</f>
        <v>4.6399999999999997</v>
      </c>
      <c r="F3742" s="18">
        <f>'Limiting Factor Scores'!F337</f>
        <v>0.91900000000000004</v>
      </c>
      <c r="G3742" s="18">
        <f>'Limiting Factor Scores'!G337</f>
        <v>4.48549852496987</v>
      </c>
      <c r="H3742" s="18">
        <f>'Limiting Factor Scores'!H337</f>
        <v>1.2963903172538376</v>
      </c>
      <c r="I3742" s="17">
        <f>LFAT!A112</f>
        <v>8</v>
      </c>
      <c r="J3742" s="16" t="str">
        <f>LFAT!B112</f>
        <v>Water Quality Improvement (not including temperature)</v>
      </c>
      <c r="K3742" s="16" t="str">
        <f>LFAT!D112</f>
        <v>N</v>
      </c>
      <c r="L3742" s="19">
        <f>LFAT!F112</f>
        <v>0.1</v>
      </c>
      <c r="M3742" s="16" t="str">
        <f>LFAT!G112</f>
        <v>R</v>
      </c>
      <c r="N3742" s="19">
        <f>LFAT!I112</f>
        <v>0.1</v>
      </c>
      <c r="O3742" s="18">
        <f>LFAT!J112</f>
        <v>0.01</v>
      </c>
      <c r="P3742" s="18">
        <f t="shared" si="174"/>
        <v>9.1900000000000003E-3</v>
      </c>
      <c r="Q3742" s="18">
        <f t="shared" si="175"/>
        <v>4.4854985249698699E-2</v>
      </c>
      <c r="R3742" s="18">
        <f t="shared" si="176"/>
        <v>1.2963903172538377E-2</v>
      </c>
    </row>
    <row r="3743" spans="1:18" ht="18" customHeight="1" x14ac:dyDescent="0.2">
      <c r="A3743" s="16" t="str">
        <f>'Limiting Factor Scores'!A338</f>
        <v>UGR3</v>
      </c>
      <c r="B3743" s="16" t="str">
        <f>'Limiting Factor Scores'!B338</f>
        <v>Upper Grande Ronde</v>
      </c>
      <c r="C3743" s="16" t="str">
        <f>'Limiting Factor Scores'!C338</f>
        <v>Floodplain Condition</v>
      </c>
      <c r="D3743" s="18">
        <f>'Limiting Factor Scores'!D338</f>
        <v>0.65139999999999998</v>
      </c>
      <c r="E3743" s="19">
        <f>'Limiting Factor Scores'!E338</f>
        <v>2.72</v>
      </c>
      <c r="F3743" s="18">
        <f>'Limiting Factor Scores'!F338</f>
        <v>0.48699999999999999</v>
      </c>
      <c r="G3743" s="18">
        <f>'Limiting Factor Scores'!G338</f>
        <v>1.9283161558502422</v>
      </c>
      <c r="H3743" s="18">
        <f>'Limiting Factor Scores'!H338</f>
        <v>0.54749676799771363</v>
      </c>
      <c r="I3743" s="17">
        <f>LFAT!A109</f>
        <v>8</v>
      </c>
      <c r="J3743" s="16" t="str">
        <f>LFAT!B109</f>
        <v>Water Quality Improvement (not including temperature)</v>
      </c>
      <c r="K3743" s="16" t="str">
        <f>LFAT!D109</f>
        <v>I</v>
      </c>
      <c r="L3743" s="19">
        <f>LFAT!F109</f>
        <v>0.5</v>
      </c>
      <c r="M3743" s="16" t="str">
        <f>LFAT!G109</f>
        <v>CD</v>
      </c>
      <c r="N3743" s="19">
        <f>LFAT!I109</f>
        <v>0.5</v>
      </c>
      <c r="O3743" s="18">
        <f>LFAT!J109</f>
        <v>0.25</v>
      </c>
      <c r="P3743" s="18">
        <f t="shared" si="174"/>
        <v>0.12175</v>
      </c>
      <c r="Q3743" s="18">
        <f t="shared" si="175"/>
        <v>0.48207903896256055</v>
      </c>
      <c r="R3743" s="18">
        <f t="shared" si="176"/>
        <v>0.13687419199942841</v>
      </c>
    </row>
    <row r="3744" spans="1:18" ht="18" customHeight="1" x14ac:dyDescent="0.2">
      <c r="A3744" s="16" t="str">
        <f>'Limiting Factor Scores'!A339</f>
        <v>UGR3</v>
      </c>
      <c r="B3744" s="16" t="str">
        <f>'Limiting Factor Scores'!B339</f>
        <v>Upper Grande Ronde</v>
      </c>
      <c r="C3744" s="16" t="str">
        <f>'Limiting Factor Scores'!C339</f>
        <v>Increased Sediment Quantity</v>
      </c>
      <c r="D3744" s="18">
        <f>'Limiting Factor Scores'!D339</f>
        <v>0.65139999999999998</v>
      </c>
      <c r="E3744" s="19">
        <f>'Limiting Factor Scores'!E339</f>
        <v>2.0499999999999998</v>
      </c>
      <c r="F3744" s="18">
        <f>'Limiting Factor Scores'!F339</f>
        <v>0.33624999999999999</v>
      </c>
      <c r="G3744" s="18">
        <f>'Limiting Factor Scores'!G339</f>
        <v>0.79634231591497606</v>
      </c>
      <c r="H3744" s="18">
        <f>'Limiting Factor Scores'!H339</f>
        <v>0.26199505744613721</v>
      </c>
      <c r="I3744" s="17">
        <f>LFAT!A115</f>
        <v>8</v>
      </c>
      <c r="J3744" s="16" t="str">
        <f>LFAT!B115</f>
        <v>Water Quality Improvement (not including temperature)</v>
      </c>
      <c r="K3744" s="16" t="str">
        <f>LFAT!D115</f>
        <v>I</v>
      </c>
      <c r="L3744" s="19">
        <f>LFAT!F115</f>
        <v>0.5</v>
      </c>
      <c r="M3744" s="16" t="str">
        <f>LFAT!G115</f>
        <v>CD</v>
      </c>
      <c r="N3744" s="19">
        <f>LFAT!I115</f>
        <v>0.5</v>
      </c>
      <c r="O3744" s="18">
        <f>LFAT!J115</f>
        <v>0.25</v>
      </c>
      <c r="P3744" s="18">
        <f t="shared" si="174"/>
        <v>8.4062499999999998E-2</v>
      </c>
      <c r="Q3744" s="18">
        <f t="shared" si="175"/>
        <v>0.19908557897874402</v>
      </c>
      <c r="R3744" s="18">
        <f t="shared" si="176"/>
        <v>6.5498764361534303E-2</v>
      </c>
    </row>
    <row r="3745" spans="1:18" ht="18" customHeight="1" x14ac:dyDescent="0.2">
      <c r="A3745" s="16" t="str">
        <f>'Limiting Factor Scores'!A340</f>
        <v>UGR3</v>
      </c>
      <c r="B3745" s="16" t="str">
        <f>'Limiting Factor Scores'!B340</f>
        <v>Upper Grande Ronde</v>
      </c>
      <c r="C3745" s="16" t="str">
        <f>'Limiting Factor Scores'!C340</f>
        <v>Non-Native Species Interactions and Competition</v>
      </c>
      <c r="D3745" s="18">
        <f>'Limiting Factor Scores'!D340</f>
        <v>0.65139999999999998</v>
      </c>
      <c r="E3745" s="19">
        <f>'Limiting Factor Scores'!E340</f>
        <v>5</v>
      </c>
      <c r="F3745" s="18">
        <f>'Limiting Factor Scores'!F340</f>
        <v>1</v>
      </c>
      <c r="G3745" s="18">
        <f>'Limiting Factor Scores'!G340</f>
        <v>2.6195585711493998</v>
      </c>
      <c r="H3745" s="18">
        <f>'Limiting Factor Scores'!H340</f>
        <v>0.9240574285183859</v>
      </c>
      <c r="I3745" s="17">
        <f>LFAT!A121</f>
        <v>8</v>
      </c>
      <c r="J3745" s="16" t="str">
        <f>LFAT!B121</f>
        <v>Water Quality Improvement (not including temperature)</v>
      </c>
      <c r="K3745" s="16" t="str">
        <f>LFAT!D121</f>
        <v>N</v>
      </c>
      <c r="L3745" s="19">
        <f>LFAT!F121</f>
        <v>0.1</v>
      </c>
      <c r="M3745" s="16" t="str">
        <f>LFAT!G121</f>
        <v>R</v>
      </c>
      <c r="N3745" s="19">
        <f>LFAT!I121</f>
        <v>0.1</v>
      </c>
      <c r="O3745" s="18">
        <f>LFAT!J121</f>
        <v>0.01</v>
      </c>
      <c r="P3745" s="18">
        <f t="shared" si="174"/>
        <v>0.01</v>
      </c>
      <c r="Q3745" s="18">
        <f t="shared" si="175"/>
        <v>2.6195585711494E-2</v>
      </c>
      <c r="R3745" s="18">
        <f t="shared" si="176"/>
        <v>9.2405742851838588E-3</v>
      </c>
    </row>
    <row r="3746" spans="1:18" ht="18" customHeight="1" x14ac:dyDescent="0.2">
      <c r="A3746" s="16" t="str">
        <f>'Limiting Factor Scores'!A341</f>
        <v>UGR3</v>
      </c>
      <c r="B3746" s="16" t="str">
        <f>'Limiting Factor Scores'!B341</f>
        <v>Upper Grande Ronde</v>
      </c>
      <c r="C3746" s="16" t="str">
        <f>'Limiting Factor Scores'!C341</f>
        <v>Predation</v>
      </c>
      <c r="D3746" s="18">
        <f>'Limiting Factor Scores'!D341</f>
        <v>0.65139999999999998</v>
      </c>
      <c r="E3746" s="19">
        <f>'Limiting Factor Scores'!E341</f>
        <v>5</v>
      </c>
      <c r="F3746" s="18">
        <f>'Limiting Factor Scores'!F341</f>
        <v>1</v>
      </c>
      <c r="G3746" s="18">
        <f>'Limiting Factor Scores'!G341</f>
        <v>3.4989485724521998</v>
      </c>
      <c r="H3746" s="18">
        <f>'Limiting Factor Scores'!H341</f>
        <v>1.0697849145360379</v>
      </c>
      <c r="I3746" s="17">
        <f>LFAT!A119</f>
        <v>8</v>
      </c>
      <c r="J3746" s="16" t="str">
        <f>LFAT!B119</f>
        <v>Water Quality Improvement (not including temperature)</v>
      </c>
      <c r="K3746" s="16" t="str">
        <f>LFAT!D119</f>
        <v>N</v>
      </c>
      <c r="L3746" s="19">
        <f>LFAT!F119</f>
        <v>0.1</v>
      </c>
      <c r="M3746" s="16" t="str">
        <f>LFAT!G119</f>
        <v>R</v>
      </c>
      <c r="N3746" s="19">
        <f>LFAT!I119</f>
        <v>0.1</v>
      </c>
      <c r="O3746" s="18">
        <f>LFAT!J119</f>
        <v>0.01</v>
      </c>
      <c r="P3746" s="18">
        <f t="shared" si="174"/>
        <v>0.01</v>
      </c>
      <c r="Q3746" s="18">
        <f t="shared" si="175"/>
        <v>3.4989485724521999E-2</v>
      </c>
      <c r="R3746" s="18">
        <f t="shared" si="176"/>
        <v>1.0697849145360379E-2</v>
      </c>
    </row>
    <row r="3747" spans="1:18" ht="18" customHeight="1" x14ac:dyDescent="0.2">
      <c r="A3747" s="16" t="str">
        <f>'Limiting Factor Scores'!A342</f>
        <v>UGR3</v>
      </c>
      <c r="B3747" s="16" t="str">
        <f>'Limiting Factor Scores'!B342</f>
        <v>Upper Grande Ronde</v>
      </c>
      <c r="C3747" s="16" t="str">
        <f>'Limiting Factor Scores'!C342</f>
        <v>Riparian Condition</v>
      </c>
      <c r="D3747" s="18">
        <f>'Limiting Factor Scores'!D342</f>
        <v>0.65139999999999998</v>
      </c>
      <c r="E3747" s="19">
        <f>'Limiting Factor Scores'!E342</f>
        <v>2.46</v>
      </c>
      <c r="F3747" s="18">
        <f>'Limiting Factor Scores'!F342</f>
        <v>0.42849999999999999</v>
      </c>
      <c r="G3747" s="18">
        <f>'Limiting Factor Scores'!G342</f>
        <v>1.7325681295249642</v>
      </c>
      <c r="H3747" s="18">
        <f>'Limiting Factor Scores'!H342</f>
        <v>0.55942611212761773</v>
      </c>
      <c r="I3747" s="17">
        <f>LFAT!A108</f>
        <v>8</v>
      </c>
      <c r="J3747" s="16" t="str">
        <f>LFAT!B108</f>
        <v>Water Quality Improvement (not including temperature)</v>
      </c>
      <c r="K3747" s="16" t="str">
        <f>LFAT!D108</f>
        <v>I</v>
      </c>
      <c r="L3747" s="19">
        <f>LFAT!F108</f>
        <v>0.5</v>
      </c>
      <c r="M3747" s="16" t="str">
        <f>LFAT!G108</f>
        <v>CD</v>
      </c>
      <c r="N3747" s="19">
        <f>LFAT!I108</f>
        <v>0.5</v>
      </c>
      <c r="O3747" s="18">
        <f>LFAT!J108</f>
        <v>0.25</v>
      </c>
      <c r="P3747" s="18">
        <f t="shared" si="174"/>
        <v>0.107125</v>
      </c>
      <c r="Q3747" s="18">
        <f t="shared" si="175"/>
        <v>0.43314203238124105</v>
      </c>
      <c r="R3747" s="18">
        <f t="shared" si="176"/>
        <v>0.13985652803190443</v>
      </c>
    </row>
    <row r="3748" spans="1:18" ht="18" customHeight="1" x14ac:dyDescent="0.2">
      <c r="A3748" s="16" t="str">
        <f>'Limiting Factor Scores'!A343</f>
        <v>UGR3</v>
      </c>
      <c r="B3748" s="16" t="str">
        <f>'Limiting Factor Scores'!B343</f>
        <v>Upper Grande Ronde</v>
      </c>
      <c r="C3748" s="16" t="str">
        <f>'Limiting Factor Scores'!C343</f>
        <v>Side Channel and Wetland Habitat</v>
      </c>
      <c r="D3748" s="18">
        <f>'Limiting Factor Scores'!D343</f>
        <v>0.65139999999999998</v>
      </c>
      <c r="E3748" s="19">
        <f>'Limiting Factor Scores'!E343</f>
        <v>2.46</v>
      </c>
      <c r="F3748" s="18">
        <f>'Limiting Factor Scores'!F343</f>
        <v>0.42849999999999999</v>
      </c>
      <c r="G3748" s="18">
        <f>'Limiting Factor Scores'!G343</f>
        <v>2.1452742309500716</v>
      </c>
      <c r="H3748" s="18">
        <f>'Limiting Factor Scores'!H343</f>
        <v>0.62527965083418935</v>
      </c>
      <c r="I3748" s="17">
        <f>LFAT!A110</f>
        <v>8</v>
      </c>
      <c r="J3748" s="16" t="str">
        <f>LFAT!B110</f>
        <v>Water Quality Improvement (not including temperature)</v>
      </c>
      <c r="K3748" s="16" t="str">
        <f>LFAT!D110</f>
        <v>N</v>
      </c>
      <c r="L3748" s="19">
        <f>LFAT!F110</f>
        <v>0.1</v>
      </c>
      <c r="M3748" s="16" t="str">
        <f>LFAT!G110</f>
        <v>R</v>
      </c>
      <c r="N3748" s="19">
        <f>LFAT!I110</f>
        <v>0.1</v>
      </c>
      <c r="O3748" s="18">
        <f>LFAT!J110</f>
        <v>0.01</v>
      </c>
      <c r="P3748" s="18">
        <f t="shared" si="174"/>
        <v>4.2849999999999997E-3</v>
      </c>
      <c r="Q3748" s="18">
        <f t="shared" si="175"/>
        <v>2.1452742309500717E-2</v>
      </c>
      <c r="R3748" s="18">
        <f t="shared" si="176"/>
        <v>6.2527965083418935E-3</v>
      </c>
    </row>
    <row r="3749" spans="1:18" ht="18" customHeight="1" x14ac:dyDescent="0.2">
      <c r="A3749" s="16" t="str">
        <f>'Limiting Factor Scores'!A344</f>
        <v>UGR3</v>
      </c>
      <c r="B3749" s="16" t="str">
        <f>'Limiting Factor Scores'!B344</f>
        <v>Upper Grande Ronde</v>
      </c>
      <c r="C3749" s="16" t="str">
        <f>'Limiting Factor Scores'!C344</f>
        <v>Summer Water Temperature</v>
      </c>
      <c r="D3749" s="18">
        <f>'Limiting Factor Scores'!D344</f>
        <v>0.65139999999999998</v>
      </c>
      <c r="E3749" s="19">
        <f>'Limiting Factor Scores'!E344</f>
        <v>4</v>
      </c>
      <c r="F3749" s="18">
        <f>'Limiting Factor Scores'!F344</f>
        <v>0.77500000000000002</v>
      </c>
      <c r="G3749" s="18">
        <f>'Limiting Factor Scores'!G344</f>
        <v>3.3607587142135946</v>
      </c>
      <c r="H3749" s="18">
        <f>'Limiting Factor Scores'!H344</f>
        <v>1.0517155435533987</v>
      </c>
      <c r="I3749" s="17">
        <f>LFAT!A116</f>
        <v>8</v>
      </c>
      <c r="J3749" s="16" t="str">
        <f>LFAT!B116</f>
        <v>Water Quality Improvement (not including temperature)</v>
      </c>
      <c r="K3749" s="16" t="str">
        <f>LFAT!D116</f>
        <v>N</v>
      </c>
      <c r="L3749" s="19">
        <f>LFAT!F116</f>
        <v>0.1</v>
      </c>
      <c r="M3749" s="16" t="str">
        <f>LFAT!G116</f>
        <v>R</v>
      </c>
      <c r="N3749" s="19">
        <f>LFAT!I116</f>
        <v>0.1</v>
      </c>
      <c r="O3749" s="18">
        <f>LFAT!J116</f>
        <v>0.01</v>
      </c>
      <c r="P3749" s="18">
        <f t="shared" si="174"/>
        <v>7.7500000000000008E-3</v>
      </c>
      <c r="Q3749" s="18">
        <f t="shared" si="175"/>
        <v>3.360758714213595E-2</v>
      </c>
      <c r="R3749" s="18">
        <f t="shared" si="176"/>
        <v>1.0517155435533988E-2</v>
      </c>
    </row>
    <row r="3750" spans="1:18" ht="18" customHeight="1" x14ac:dyDescent="0.2">
      <c r="A3750" s="16" t="str">
        <f>'Limiting Factor Scores'!A345</f>
        <v>UGR3</v>
      </c>
      <c r="B3750" s="16" t="str">
        <f>'Limiting Factor Scores'!B345</f>
        <v>Upper Grande Ronde</v>
      </c>
      <c r="C3750" s="16" t="str">
        <f>'Limiting Factor Scores'!C345</f>
        <v>Water Quality</v>
      </c>
      <c r="D3750" s="18">
        <f>'Limiting Factor Scores'!D345</f>
        <v>0.65139999999999998</v>
      </c>
      <c r="E3750" s="19">
        <f>'Limiting Factor Scores'!E345</f>
        <v>4.6399999999999997</v>
      </c>
      <c r="F3750" s="18">
        <f>'Limiting Factor Scores'!F345</f>
        <v>0.91900000000000004</v>
      </c>
      <c r="G3750" s="18">
        <f>'Limiting Factor Scores'!G345</f>
        <v>3.4849202080835715</v>
      </c>
      <c r="H3750" s="18">
        <f>'Limiting Factor Scores'!H345</f>
        <v>0.96735398610711254</v>
      </c>
      <c r="I3750" s="17">
        <f>LFAT!A118</f>
        <v>8</v>
      </c>
      <c r="J3750" s="16" t="str">
        <f>LFAT!B118</f>
        <v>Water Quality Improvement (not including temperature)</v>
      </c>
      <c r="K3750" s="16" t="str">
        <f>LFAT!D118</f>
        <v>D</v>
      </c>
      <c r="L3750" s="19">
        <f>LFAT!F118</f>
        <v>1</v>
      </c>
      <c r="M3750" s="16" t="str">
        <f>LFAT!G118</f>
        <v>C</v>
      </c>
      <c r="N3750" s="19">
        <f>LFAT!I118</f>
        <v>1</v>
      </c>
      <c r="O3750" s="18">
        <f>LFAT!J118</f>
        <v>1</v>
      </c>
      <c r="P3750" s="18">
        <f t="shared" si="174"/>
        <v>0.91900000000000004</v>
      </c>
      <c r="Q3750" s="18">
        <f t="shared" si="175"/>
        <v>3.4849202080835715</v>
      </c>
      <c r="R3750" s="18">
        <f t="shared" si="176"/>
        <v>0.96735398610711254</v>
      </c>
    </row>
    <row r="3751" spans="1:18" ht="18" customHeight="1" x14ac:dyDescent="0.2">
      <c r="A3751" s="16" t="str">
        <f>'Limiting Factor Scores'!A346</f>
        <v>UGR3</v>
      </c>
      <c r="B3751" s="16" t="str">
        <f>'Limiting Factor Scores'!B346</f>
        <v>Upper Grande Ronde</v>
      </c>
      <c r="C3751" s="16" t="str">
        <f>'Limiting Factor Scores'!C346</f>
        <v>Winter Water Temperature</v>
      </c>
      <c r="D3751" s="18">
        <f>'Limiting Factor Scores'!D346</f>
        <v>0.65139999999999998</v>
      </c>
      <c r="E3751" s="19">
        <f>'Limiting Factor Scores'!E346</f>
        <v>3.56</v>
      </c>
      <c r="F3751" s="18">
        <f>'Limiting Factor Scores'!F346</f>
        <v>0.67600000000000005</v>
      </c>
      <c r="G3751" s="18">
        <f>'Limiting Factor Scores'!G346</f>
        <v>2.1105173886343356</v>
      </c>
      <c r="H3751" s="18">
        <f>'Limiting Factor Scores'!H346</f>
        <v>0.57484077195679883</v>
      </c>
      <c r="I3751" s="17">
        <f>LFAT!A117</f>
        <v>8</v>
      </c>
      <c r="J3751" s="16" t="str">
        <f>LFAT!B117</f>
        <v>Water Quality Improvement (not including temperature)</v>
      </c>
      <c r="K3751" s="16" t="str">
        <f>LFAT!D117</f>
        <v>N</v>
      </c>
      <c r="L3751" s="19">
        <f>LFAT!F117</f>
        <v>0.1</v>
      </c>
      <c r="M3751" s="16" t="str">
        <f>LFAT!G117</f>
        <v>R</v>
      </c>
      <c r="N3751" s="19">
        <f>LFAT!I117</f>
        <v>0.1</v>
      </c>
      <c r="O3751" s="18">
        <f>LFAT!J117</f>
        <v>0.01</v>
      </c>
      <c r="P3751" s="18">
        <f t="shared" si="174"/>
        <v>6.7600000000000004E-3</v>
      </c>
      <c r="Q3751" s="18">
        <f t="shared" si="175"/>
        <v>2.1105173886343358E-2</v>
      </c>
      <c r="R3751" s="18">
        <f t="shared" si="176"/>
        <v>5.7484077195679882E-3</v>
      </c>
    </row>
    <row r="3752" spans="1:18" ht="18" customHeight="1" x14ac:dyDescent="0.2">
      <c r="A3752" s="16" t="str">
        <f>'Limiting Factor Scores'!A332</f>
        <v>UGR3</v>
      </c>
      <c r="B3752" s="16" t="str">
        <f>'Limiting Factor Scores'!B332</f>
        <v>Upper Grande Ronde</v>
      </c>
      <c r="C3752" s="16" t="str">
        <f>'Limiting Factor Scores'!C332</f>
        <v>Altered Flow Timing</v>
      </c>
      <c r="D3752" s="18">
        <f>'Limiting Factor Scores'!D332</f>
        <v>0.65139999999999998</v>
      </c>
      <c r="E3752" s="19">
        <f>'Limiting Factor Scores'!E332</f>
        <v>4.6399999999999997</v>
      </c>
      <c r="F3752" s="18">
        <f>'Limiting Factor Scores'!F332</f>
        <v>0.91900000000000004</v>
      </c>
      <c r="G3752" s="18">
        <f>'Limiting Factor Scores'!G332</f>
        <v>3.1385661743712334</v>
      </c>
      <c r="H3752" s="18">
        <f>'Limiting Factor Scores'!H332</f>
        <v>0.87345355931193325</v>
      </c>
      <c r="I3752" s="17">
        <f>LFAT!A128</f>
        <v>9</v>
      </c>
      <c r="J3752" s="16" t="str">
        <f>LFAT!B128</f>
        <v>Nutrient Enhancement</v>
      </c>
      <c r="K3752" s="16" t="str">
        <f>LFAT!D128</f>
        <v>N</v>
      </c>
      <c r="L3752" s="19">
        <f>LFAT!F128</f>
        <v>0.1</v>
      </c>
      <c r="M3752" s="16" t="str">
        <f>LFAT!G128</f>
        <v>R</v>
      </c>
      <c r="N3752" s="19">
        <f>LFAT!I128</f>
        <v>0.1</v>
      </c>
      <c r="O3752" s="18">
        <f>LFAT!J128</f>
        <v>0.01</v>
      </c>
      <c r="P3752" s="18">
        <f t="shared" si="174"/>
        <v>9.1900000000000003E-3</v>
      </c>
      <c r="Q3752" s="18">
        <f t="shared" si="175"/>
        <v>3.1385661743712337E-2</v>
      </c>
      <c r="R3752" s="18">
        <f t="shared" si="176"/>
        <v>8.734535593119333E-3</v>
      </c>
    </row>
    <row r="3753" spans="1:18" ht="18" customHeight="1" x14ac:dyDescent="0.2">
      <c r="A3753" s="16" t="str">
        <f>'Limiting Factor Scores'!A333</f>
        <v>UGR3</v>
      </c>
      <c r="B3753" s="16" t="str">
        <f>'Limiting Factor Scores'!B333</f>
        <v>Upper Grande Ronde</v>
      </c>
      <c r="C3753" s="16" t="str">
        <f>'Limiting Factor Scores'!C333</f>
        <v>Altered Primary Productivity</v>
      </c>
      <c r="D3753" s="18">
        <f>'Limiting Factor Scores'!D333</f>
        <v>0.65139999999999998</v>
      </c>
      <c r="E3753" s="19">
        <f>'Limiting Factor Scores'!E333</f>
        <v>2.88</v>
      </c>
      <c r="F3753" s="18">
        <f>'Limiting Factor Scores'!F333</f>
        <v>0.52300000000000002</v>
      </c>
      <c r="G3753" s="18">
        <f>'Limiting Factor Scores'!G333</f>
        <v>1.2386231411852271</v>
      </c>
      <c r="H3753" s="18">
        <f>'Limiting Factor Scores'!H333</f>
        <v>0.35472317344875448</v>
      </c>
      <c r="I3753" s="17">
        <f>LFAT!A135</f>
        <v>9</v>
      </c>
      <c r="J3753" s="16" t="str">
        <f>LFAT!B135</f>
        <v>Nutrient Enhancement</v>
      </c>
      <c r="K3753" s="16" t="str">
        <f>LFAT!D135</f>
        <v>D</v>
      </c>
      <c r="L3753" s="19">
        <f>LFAT!F135</f>
        <v>1</v>
      </c>
      <c r="M3753" s="16" t="str">
        <f>LFAT!G135</f>
        <v>C</v>
      </c>
      <c r="N3753" s="19">
        <f>LFAT!I135</f>
        <v>1</v>
      </c>
      <c r="O3753" s="18">
        <f>LFAT!J135</f>
        <v>1</v>
      </c>
      <c r="P3753" s="18">
        <f t="shared" si="174"/>
        <v>0.52300000000000002</v>
      </c>
      <c r="Q3753" s="18">
        <f t="shared" si="175"/>
        <v>1.2386231411852271</v>
      </c>
      <c r="R3753" s="18">
        <f t="shared" si="176"/>
        <v>0.35472317344875448</v>
      </c>
    </row>
    <row r="3754" spans="1:18" ht="18" customHeight="1" x14ac:dyDescent="0.2">
      <c r="A3754" s="16" t="str">
        <f>'Limiting Factor Scores'!A334</f>
        <v>UGR3</v>
      </c>
      <c r="B3754" s="16" t="str">
        <f>'Limiting Factor Scores'!B334</f>
        <v>Upper Grande Ronde</v>
      </c>
      <c r="C3754" s="16" t="str">
        <f>'Limiting Factor Scores'!C334</f>
        <v>Anthropogenic Barriers</v>
      </c>
      <c r="D3754" s="18">
        <f>'Limiting Factor Scores'!D334</f>
        <v>0.65139999999999998</v>
      </c>
      <c r="E3754" s="19">
        <f>'Limiting Factor Scores'!E334</f>
        <v>1.59</v>
      </c>
      <c r="F3754" s="18">
        <f>'Limiting Factor Scores'!F334</f>
        <v>0.23275000000000001</v>
      </c>
      <c r="G3754" s="18">
        <f>'Limiting Factor Scores'!G334</f>
        <v>0.80463370732672768</v>
      </c>
      <c r="H3754" s="18">
        <f>'Limiting Factor Scores'!H334</f>
        <v>0.25484038222462657</v>
      </c>
      <c r="I3754" s="17">
        <f>LFAT!A122</f>
        <v>9</v>
      </c>
      <c r="J3754" s="16" t="str">
        <f>LFAT!B122</f>
        <v>Nutrient Enhancement</v>
      </c>
      <c r="K3754" s="16" t="str">
        <f>LFAT!D122</f>
        <v>N</v>
      </c>
      <c r="L3754" s="19">
        <f>LFAT!F122</f>
        <v>0.1</v>
      </c>
      <c r="M3754" s="16" t="str">
        <f>LFAT!G122</f>
        <v>R</v>
      </c>
      <c r="N3754" s="19">
        <f>LFAT!I122</f>
        <v>0.1</v>
      </c>
      <c r="O3754" s="18">
        <f>LFAT!J122</f>
        <v>0.01</v>
      </c>
      <c r="P3754" s="18">
        <f t="shared" si="174"/>
        <v>2.3275000000000001E-3</v>
      </c>
      <c r="Q3754" s="18">
        <f t="shared" si="175"/>
        <v>8.0463370732672766E-3</v>
      </c>
      <c r="R3754" s="18">
        <f t="shared" si="176"/>
        <v>2.5484038222462657E-3</v>
      </c>
    </row>
    <row r="3755" spans="1:18" ht="18" customHeight="1" x14ac:dyDescent="0.2">
      <c r="A3755" s="16" t="str">
        <f>'Limiting Factor Scores'!A335</f>
        <v>UGR3</v>
      </c>
      <c r="B3755" s="16" t="str">
        <f>'Limiting Factor Scores'!B335</f>
        <v>Upper Grande Ronde</v>
      </c>
      <c r="C3755" s="16" t="str">
        <f>'Limiting Factor Scores'!C335</f>
        <v>Channel and Habitat Structure</v>
      </c>
      <c r="D3755" s="18">
        <f>'Limiting Factor Scores'!D335</f>
        <v>0.65139999999999998</v>
      </c>
      <c r="E3755" s="19">
        <f>'Limiting Factor Scores'!E335</f>
        <v>2.83</v>
      </c>
      <c r="F3755" s="18">
        <f>'Limiting Factor Scores'!F335</f>
        <v>0.51175000000000004</v>
      </c>
      <c r="G3755" s="18">
        <f>'Limiting Factor Scores'!G335</f>
        <v>2.904941563857117</v>
      </c>
      <c r="H3755" s="18">
        <f>'Limiting Factor Scores'!H335</f>
        <v>0.87941153091260793</v>
      </c>
      <c r="I3755" s="17">
        <f>LFAT!A126</f>
        <v>9</v>
      </c>
      <c r="J3755" s="16" t="str">
        <f>LFAT!B126</f>
        <v>Nutrient Enhancement</v>
      </c>
      <c r="K3755" s="16" t="str">
        <f>LFAT!D126</f>
        <v>N</v>
      </c>
      <c r="L3755" s="19">
        <f>LFAT!F126</f>
        <v>0.1</v>
      </c>
      <c r="M3755" s="16" t="str">
        <f>LFAT!G126</f>
        <v>R</v>
      </c>
      <c r="N3755" s="19">
        <f>LFAT!I126</f>
        <v>0.1</v>
      </c>
      <c r="O3755" s="18">
        <f>LFAT!J126</f>
        <v>0.01</v>
      </c>
      <c r="P3755" s="18">
        <f t="shared" si="174"/>
        <v>5.1175000000000005E-3</v>
      </c>
      <c r="Q3755" s="18">
        <f t="shared" si="175"/>
        <v>2.904941563857117E-2</v>
      </c>
      <c r="R3755" s="18">
        <f t="shared" si="176"/>
        <v>8.7941153091260788E-3</v>
      </c>
    </row>
    <row r="3756" spans="1:18" ht="18" customHeight="1" x14ac:dyDescent="0.2">
      <c r="A3756" s="16" t="str">
        <f>'Limiting Factor Scores'!A336</f>
        <v>UGR3</v>
      </c>
      <c r="B3756" s="16" t="str">
        <f>'Limiting Factor Scores'!B336</f>
        <v>Upper Grande Ronde</v>
      </c>
      <c r="C3756" s="16" t="str">
        <f>'Limiting Factor Scores'!C336</f>
        <v>Decreased Sediment Quantity</v>
      </c>
      <c r="D3756" s="18">
        <f>'Limiting Factor Scores'!D336</f>
        <v>0.65139999999999998</v>
      </c>
      <c r="E3756" s="19">
        <f>'Limiting Factor Scores'!E336</f>
        <v>1.97</v>
      </c>
      <c r="F3756" s="18">
        <f>'Limiting Factor Scores'!F336</f>
        <v>0.31824999999999998</v>
      </c>
      <c r="G3756" s="18">
        <f>'Limiting Factor Scores'!G336</f>
        <v>1.073559544731703</v>
      </c>
      <c r="H3756" s="18">
        <f>'Limiting Factor Scores'!H336</f>
        <v>0.31980228261609506</v>
      </c>
      <c r="I3756" s="17">
        <f>LFAT!A129</f>
        <v>9</v>
      </c>
      <c r="J3756" s="16" t="str">
        <f>LFAT!B129</f>
        <v>Nutrient Enhancement</v>
      </c>
      <c r="K3756" s="16" t="str">
        <f>LFAT!D129</f>
        <v>N</v>
      </c>
      <c r="L3756" s="19">
        <f>LFAT!F129</f>
        <v>0.1</v>
      </c>
      <c r="M3756" s="16" t="str">
        <f>LFAT!G129</f>
        <v>R</v>
      </c>
      <c r="N3756" s="19">
        <f>LFAT!I129</f>
        <v>0.1</v>
      </c>
      <c r="O3756" s="18">
        <f>LFAT!J129</f>
        <v>0.01</v>
      </c>
      <c r="P3756" s="18">
        <f t="shared" si="174"/>
        <v>3.1825E-3</v>
      </c>
      <c r="Q3756" s="18">
        <f t="shared" si="175"/>
        <v>1.0735595447317029E-2</v>
      </c>
      <c r="R3756" s="18">
        <f t="shared" si="176"/>
        <v>3.1980228261609504E-3</v>
      </c>
    </row>
    <row r="3757" spans="1:18" ht="18" customHeight="1" x14ac:dyDescent="0.2">
      <c r="A3757" s="16" t="str">
        <f>'Limiting Factor Scores'!A337</f>
        <v>UGR3</v>
      </c>
      <c r="B3757" s="16" t="str">
        <f>'Limiting Factor Scores'!B337</f>
        <v>Upper Grande Ronde</v>
      </c>
      <c r="C3757" s="16" t="str">
        <f>'Limiting Factor Scores'!C337</f>
        <v>Decreased Water Quantity</v>
      </c>
      <c r="D3757" s="18">
        <f>'Limiting Factor Scores'!D337</f>
        <v>0.65139999999999998</v>
      </c>
      <c r="E3757" s="19">
        <f>'Limiting Factor Scores'!E337</f>
        <v>4.6399999999999997</v>
      </c>
      <c r="F3757" s="18">
        <f>'Limiting Factor Scores'!F337</f>
        <v>0.91900000000000004</v>
      </c>
      <c r="G3757" s="18">
        <f>'Limiting Factor Scores'!G337</f>
        <v>4.48549852496987</v>
      </c>
      <c r="H3757" s="18">
        <f>'Limiting Factor Scores'!H337</f>
        <v>1.2963903172538376</v>
      </c>
      <c r="I3757" s="17">
        <f>LFAT!A127</f>
        <v>9</v>
      </c>
      <c r="J3757" s="16" t="str">
        <f>LFAT!B127</f>
        <v>Nutrient Enhancement</v>
      </c>
      <c r="K3757" s="16" t="str">
        <f>LFAT!D127</f>
        <v>N</v>
      </c>
      <c r="L3757" s="19">
        <f>LFAT!F127</f>
        <v>0.1</v>
      </c>
      <c r="M3757" s="16" t="str">
        <f>LFAT!G127</f>
        <v>R</v>
      </c>
      <c r="N3757" s="19">
        <f>LFAT!I127</f>
        <v>0.1</v>
      </c>
      <c r="O3757" s="18">
        <f>LFAT!J127</f>
        <v>0.01</v>
      </c>
      <c r="P3757" s="18">
        <f t="shared" si="174"/>
        <v>9.1900000000000003E-3</v>
      </c>
      <c r="Q3757" s="18">
        <f t="shared" si="175"/>
        <v>4.4854985249698699E-2</v>
      </c>
      <c r="R3757" s="18">
        <f t="shared" si="176"/>
        <v>1.2963903172538377E-2</v>
      </c>
    </row>
    <row r="3758" spans="1:18" ht="18" customHeight="1" x14ac:dyDescent="0.2">
      <c r="A3758" s="16" t="str">
        <f>'Limiting Factor Scores'!A338</f>
        <v>UGR3</v>
      </c>
      <c r="B3758" s="16" t="str">
        <f>'Limiting Factor Scores'!B338</f>
        <v>Upper Grande Ronde</v>
      </c>
      <c r="C3758" s="16" t="str">
        <f>'Limiting Factor Scores'!C338</f>
        <v>Floodplain Condition</v>
      </c>
      <c r="D3758" s="18">
        <f>'Limiting Factor Scores'!D338</f>
        <v>0.65139999999999998</v>
      </c>
      <c r="E3758" s="19">
        <f>'Limiting Factor Scores'!E338</f>
        <v>2.72</v>
      </c>
      <c r="F3758" s="18">
        <f>'Limiting Factor Scores'!F338</f>
        <v>0.48699999999999999</v>
      </c>
      <c r="G3758" s="18">
        <f>'Limiting Factor Scores'!G338</f>
        <v>1.9283161558502422</v>
      </c>
      <c r="H3758" s="18">
        <f>'Limiting Factor Scores'!H338</f>
        <v>0.54749676799771363</v>
      </c>
      <c r="I3758" s="17">
        <f>LFAT!A124</f>
        <v>9</v>
      </c>
      <c r="J3758" s="16" t="str">
        <f>LFAT!B124</f>
        <v>Nutrient Enhancement</v>
      </c>
      <c r="K3758" s="16" t="str">
        <f>LFAT!D124</f>
        <v>I</v>
      </c>
      <c r="L3758" s="19">
        <f>LFAT!F124</f>
        <v>0.5</v>
      </c>
      <c r="M3758" s="16" t="str">
        <f>LFAT!G124</f>
        <v>R</v>
      </c>
      <c r="N3758" s="19">
        <f>LFAT!I124</f>
        <v>0.1</v>
      </c>
      <c r="O3758" s="18">
        <f>LFAT!J124</f>
        <v>0.05</v>
      </c>
      <c r="P3758" s="18">
        <f t="shared" si="174"/>
        <v>2.435E-2</v>
      </c>
      <c r="Q3758" s="18">
        <f t="shared" si="175"/>
        <v>9.6415807792512118E-2</v>
      </c>
      <c r="R3758" s="18">
        <f t="shared" si="176"/>
        <v>2.7374838399885682E-2</v>
      </c>
    </row>
    <row r="3759" spans="1:18" ht="18" customHeight="1" x14ac:dyDescent="0.2">
      <c r="A3759" s="16" t="str">
        <f>'Limiting Factor Scores'!A339</f>
        <v>UGR3</v>
      </c>
      <c r="B3759" s="16" t="str">
        <f>'Limiting Factor Scores'!B339</f>
        <v>Upper Grande Ronde</v>
      </c>
      <c r="C3759" s="16" t="str">
        <f>'Limiting Factor Scores'!C339</f>
        <v>Increased Sediment Quantity</v>
      </c>
      <c r="D3759" s="18">
        <f>'Limiting Factor Scores'!D339</f>
        <v>0.65139999999999998</v>
      </c>
      <c r="E3759" s="19">
        <f>'Limiting Factor Scores'!E339</f>
        <v>2.0499999999999998</v>
      </c>
      <c r="F3759" s="18">
        <f>'Limiting Factor Scores'!F339</f>
        <v>0.33624999999999999</v>
      </c>
      <c r="G3759" s="18">
        <f>'Limiting Factor Scores'!G339</f>
        <v>0.79634231591497606</v>
      </c>
      <c r="H3759" s="18">
        <f>'Limiting Factor Scores'!H339</f>
        <v>0.26199505744613721</v>
      </c>
      <c r="I3759" s="17">
        <f>LFAT!A130</f>
        <v>9</v>
      </c>
      <c r="J3759" s="16" t="str">
        <f>LFAT!B130</f>
        <v>Nutrient Enhancement</v>
      </c>
      <c r="K3759" s="16" t="str">
        <f>LFAT!D130</f>
        <v>N</v>
      </c>
      <c r="L3759" s="19">
        <f>LFAT!F130</f>
        <v>0.1</v>
      </c>
      <c r="M3759" s="16" t="str">
        <f>LFAT!G130</f>
        <v>R</v>
      </c>
      <c r="N3759" s="19">
        <f>LFAT!I130</f>
        <v>0.1</v>
      </c>
      <c r="O3759" s="18">
        <f>LFAT!J130</f>
        <v>0.01</v>
      </c>
      <c r="P3759" s="18">
        <f t="shared" si="174"/>
        <v>3.3625E-3</v>
      </c>
      <c r="Q3759" s="18">
        <f t="shared" si="175"/>
        <v>7.9634231591497601E-3</v>
      </c>
      <c r="R3759" s="18">
        <f t="shared" si="176"/>
        <v>2.6199505744613724E-3</v>
      </c>
    </row>
    <row r="3760" spans="1:18" ht="18" customHeight="1" x14ac:dyDescent="0.2">
      <c r="A3760" s="16" t="str">
        <f>'Limiting Factor Scores'!A340</f>
        <v>UGR3</v>
      </c>
      <c r="B3760" s="16" t="str">
        <f>'Limiting Factor Scores'!B340</f>
        <v>Upper Grande Ronde</v>
      </c>
      <c r="C3760" s="16" t="str">
        <f>'Limiting Factor Scores'!C340</f>
        <v>Non-Native Species Interactions and Competition</v>
      </c>
      <c r="D3760" s="18">
        <f>'Limiting Factor Scores'!D340</f>
        <v>0.65139999999999998</v>
      </c>
      <c r="E3760" s="19">
        <f>'Limiting Factor Scores'!E340</f>
        <v>5</v>
      </c>
      <c r="F3760" s="18">
        <f>'Limiting Factor Scores'!F340</f>
        <v>1</v>
      </c>
      <c r="G3760" s="18">
        <f>'Limiting Factor Scores'!G340</f>
        <v>2.6195585711493998</v>
      </c>
      <c r="H3760" s="18">
        <f>'Limiting Factor Scores'!H340</f>
        <v>0.9240574285183859</v>
      </c>
      <c r="I3760" s="17">
        <f>LFAT!A136</f>
        <v>9</v>
      </c>
      <c r="J3760" s="16" t="str">
        <f>LFAT!B136</f>
        <v>Nutrient Enhancement</v>
      </c>
      <c r="K3760" s="16" t="str">
        <f>LFAT!D136</f>
        <v>N</v>
      </c>
      <c r="L3760" s="19">
        <f>LFAT!F136</f>
        <v>0.1</v>
      </c>
      <c r="M3760" s="16" t="str">
        <f>LFAT!G136</f>
        <v>R</v>
      </c>
      <c r="N3760" s="19">
        <f>LFAT!I136</f>
        <v>0.1</v>
      </c>
      <c r="O3760" s="18">
        <f>LFAT!J136</f>
        <v>0.01</v>
      </c>
      <c r="P3760" s="18">
        <f t="shared" si="174"/>
        <v>0.01</v>
      </c>
      <c r="Q3760" s="18">
        <f t="shared" si="175"/>
        <v>2.6195585711494E-2</v>
      </c>
      <c r="R3760" s="18">
        <f t="shared" si="176"/>
        <v>9.2405742851838588E-3</v>
      </c>
    </row>
    <row r="3761" spans="1:18" ht="18" customHeight="1" x14ac:dyDescent="0.2">
      <c r="A3761" s="16" t="str">
        <f>'Limiting Factor Scores'!A341</f>
        <v>UGR3</v>
      </c>
      <c r="B3761" s="16" t="str">
        <f>'Limiting Factor Scores'!B341</f>
        <v>Upper Grande Ronde</v>
      </c>
      <c r="C3761" s="16" t="str">
        <f>'Limiting Factor Scores'!C341</f>
        <v>Predation</v>
      </c>
      <c r="D3761" s="18">
        <f>'Limiting Factor Scores'!D341</f>
        <v>0.65139999999999998</v>
      </c>
      <c r="E3761" s="19">
        <f>'Limiting Factor Scores'!E341</f>
        <v>5</v>
      </c>
      <c r="F3761" s="18">
        <f>'Limiting Factor Scores'!F341</f>
        <v>1</v>
      </c>
      <c r="G3761" s="18">
        <f>'Limiting Factor Scores'!G341</f>
        <v>3.4989485724521998</v>
      </c>
      <c r="H3761" s="18">
        <f>'Limiting Factor Scores'!H341</f>
        <v>1.0697849145360379</v>
      </c>
      <c r="I3761" s="17">
        <f>LFAT!A134</f>
        <v>9</v>
      </c>
      <c r="J3761" s="16" t="str">
        <f>LFAT!B134</f>
        <v>Nutrient Enhancement</v>
      </c>
      <c r="K3761" s="16" t="str">
        <f>LFAT!D134</f>
        <v>N</v>
      </c>
      <c r="L3761" s="19">
        <f>LFAT!F134</f>
        <v>0.1</v>
      </c>
      <c r="M3761" s="16" t="str">
        <f>LFAT!G134</f>
        <v>R</v>
      </c>
      <c r="N3761" s="19">
        <f>LFAT!I134</f>
        <v>0.1</v>
      </c>
      <c r="O3761" s="18">
        <f>LFAT!J134</f>
        <v>0.01</v>
      </c>
      <c r="P3761" s="18">
        <f t="shared" si="174"/>
        <v>0.01</v>
      </c>
      <c r="Q3761" s="18">
        <f t="shared" si="175"/>
        <v>3.4989485724521999E-2</v>
      </c>
      <c r="R3761" s="18">
        <f t="shared" si="176"/>
        <v>1.0697849145360379E-2</v>
      </c>
    </row>
    <row r="3762" spans="1:18" ht="18" customHeight="1" x14ac:dyDescent="0.2">
      <c r="A3762" s="16" t="str">
        <f>'Limiting Factor Scores'!A342</f>
        <v>UGR3</v>
      </c>
      <c r="B3762" s="16" t="str">
        <f>'Limiting Factor Scores'!B342</f>
        <v>Upper Grande Ronde</v>
      </c>
      <c r="C3762" s="16" t="str">
        <f>'Limiting Factor Scores'!C342</f>
        <v>Riparian Condition</v>
      </c>
      <c r="D3762" s="18">
        <f>'Limiting Factor Scores'!D342</f>
        <v>0.65139999999999998</v>
      </c>
      <c r="E3762" s="19">
        <f>'Limiting Factor Scores'!E342</f>
        <v>2.46</v>
      </c>
      <c r="F3762" s="18">
        <f>'Limiting Factor Scores'!F342</f>
        <v>0.42849999999999999</v>
      </c>
      <c r="G3762" s="18">
        <f>'Limiting Factor Scores'!G342</f>
        <v>1.7325681295249642</v>
      </c>
      <c r="H3762" s="18">
        <f>'Limiting Factor Scores'!H342</f>
        <v>0.55942611212761773</v>
      </c>
      <c r="I3762" s="17">
        <f>LFAT!A123</f>
        <v>9</v>
      </c>
      <c r="J3762" s="16" t="str">
        <f>LFAT!B123</f>
        <v>Nutrient Enhancement</v>
      </c>
      <c r="K3762" s="16" t="str">
        <f>LFAT!D123</f>
        <v>I</v>
      </c>
      <c r="L3762" s="19">
        <f>LFAT!F123</f>
        <v>0.5</v>
      </c>
      <c r="M3762" s="16" t="str">
        <f>LFAT!G123</f>
        <v>CD</v>
      </c>
      <c r="N3762" s="19">
        <f>LFAT!I123</f>
        <v>0.5</v>
      </c>
      <c r="O3762" s="18">
        <f>LFAT!J123</f>
        <v>0.25</v>
      </c>
      <c r="P3762" s="18">
        <f t="shared" si="174"/>
        <v>0.107125</v>
      </c>
      <c r="Q3762" s="18">
        <f t="shared" si="175"/>
        <v>0.43314203238124105</v>
      </c>
      <c r="R3762" s="18">
        <f t="shared" si="176"/>
        <v>0.13985652803190443</v>
      </c>
    </row>
    <row r="3763" spans="1:18" ht="18" customHeight="1" x14ac:dyDescent="0.2">
      <c r="A3763" s="16" t="str">
        <f>'Limiting Factor Scores'!A343</f>
        <v>UGR3</v>
      </c>
      <c r="B3763" s="16" t="str">
        <f>'Limiting Factor Scores'!B343</f>
        <v>Upper Grande Ronde</v>
      </c>
      <c r="C3763" s="16" t="str">
        <f>'Limiting Factor Scores'!C343</f>
        <v>Side Channel and Wetland Habitat</v>
      </c>
      <c r="D3763" s="18">
        <f>'Limiting Factor Scores'!D343</f>
        <v>0.65139999999999998</v>
      </c>
      <c r="E3763" s="19">
        <f>'Limiting Factor Scores'!E343</f>
        <v>2.46</v>
      </c>
      <c r="F3763" s="18">
        <f>'Limiting Factor Scores'!F343</f>
        <v>0.42849999999999999</v>
      </c>
      <c r="G3763" s="18">
        <f>'Limiting Factor Scores'!G343</f>
        <v>2.1452742309500716</v>
      </c>
      <c r="H3763" s="18">
        <f>'Limiting Factor Scores'!H343</f>
        <v>0.62527965083418935</v>
      </c>
      <c r="I3763" s="17">
        <f>LFAT!A125</f>
        <v>9</v>
      </c>
      <c r="J3763" s="16" t="str">
        <f>LFAT!B125</f>
        <v>Nutrient Enhancement</v>
      </c>
      <c r="K3763" s="16" t="str">
        <f>LFAT!D125</f>
        <v>N</v>
      </c>
      <c r="L3763" s="19">
        <f>LFAT!F125</f>
        <v>0.1</v>
      </c>
      <c r="M3763" s="16" t="str">
        <f>LFAT!G125</f>
        <v>R</v>
      </c>
      <c r="N3763" s="19">
        <f>LFAT!I125</f>
        <v>0.1</v>
      </c>
      <c r="O3763" s="18">
        <f>LFAT!J125</f>
        <v>0.01</v>
      </c>
      <c r="P3763" s="18">
        <f t="shared" si="174"/>
        <v>4.2849999999999997E-3</v>
      </c>
      <c r="Q3763" s="18">
        <f t="shared" si="175"/>
        <v>2.1452742309500717E-2</v>
      </c>
      <c r="R3763" s="18">
        <f t="shared" si="176"/>
        <v>6.2527965083418935E-3</v>
      </c>
    </row>
    <row r="3764" spans="1:18" ht="18" customHeight="1" x14ac:dyDescent="0.2">
      <c r="A3764" s="16" t="str">
        <f>'Limiting Factor Scores'!A344</f>
        <v>UGR3</v>
      </c>
      <c r="B3764" s="16" t="str">
        <f>'Limiting Factor Scores'!B344</f>
        <v>Upper Grande Ronde</v>
      </c>
      <c r="C3764" s="16" t="str">
        <f>'Limiting Factor Scores'!C344</f>
        <v>Summer Water Temperature</v>
      </c>
      <c r="D3764" s="18">
        <f>'Limiting Factor Scores'!D344</f>
        <v>0.65139999999999998</v>
      </c>
      <c r="E3764" s="19">
        <f>'Limiting Factor Scores'!E344</f>
        <v>4</v>
      </c>
      <c r="F3764" s="18">
        <f>'Limiting Factor Scores'!F344</f>
        <v>0.77500000000000002</v>
      </c>
      <c r="G3764" s="18">
        <f>'Limiting Factor Scores'!G344</f>
        <v>3.3607587142135946</v>
      </c>
      <c r="H3764" s="18">
        <f>'Limiting Factor Scores'!H344</f>
        <v>1.0517155435533987</v>
      </c>
      <c r="I3764" s="17">
        <f>LFAT!A131</f>
        <v>9</v>
      </c>
      <c r="J3764" s="16" t="str">
        <f>LFAT!B131</f>
        <v>Nutrient Enhancement</v>
      </c>
      <c r="K3764" s="16" t="str">
        <f>LFAT!D131</f>
        <v>N</v>
      </c>
      <c r="L3764" s="19">
        <f>LFAT!F131</f>
        <v>0.1</v>
      </c>
      <c r="M3764" s="16" t="str">
        <f>LFAT!G131</f>
        <v>R</v>
      </c>
      <c r="N3764" s="19">
        <f>LFAT!I131</f>
        <v>0.1</v>
      </c>
      <c r="O3764" s="18">
        <f>LFAT!J131</f>
        <v>0.01</v>
      </c>
      <c r="P3764" s="18">
        <f t="shared" si="174"/>
        <v>7.7500000000000008E-3</v>
      </c>
      <c r="Q3764" s="18">
        <f t="shared" si="175"/>
        <v>3.360758714213595E-2</v>
      </c>
      <c r="R3764" s="18">
        <f t="shared" si="176"/>
        <v>1.0517155435533988E-2</v>
      </c>
    </row>
    <row r="3765" spans="1:18" ht="18" customHeight="1" x14ac:dyDescent="0.2">
      <c r="A3765" s="16" t="str">
        <f>'Limiting Factor Scores'!A345</f>
        <v>UGR3</v>
      </c>
      <c r="B3765" s="16" t="str">
        <f>'Limiting Factor Scores'!B345</f>
        <v>Upper Grande Ronde</v>
      </c>
      <c r="C3765" s="16" t="str">
        <f>'Limiting Factor Scores'!C345</f>
        <v>Water Quality</v>
      </c>
      <c r="D3765" s="18">
        <f>'Limiting Factor Scores'!D345</f>
        <v>0.65139999999999998</v>
      </c>
      <c r="E3765" s="19">
        <f>'Limiting Factor Scores'!E345</f>
        <v>4.6399999999999997</v>
      </c>
      <c r="F3765" s="18">
        <f>'Limiting Factor Scores'!F345</f>
        <v>0.91900000000000004</v>
      </c>
      <c r="G3765" s="18">
        <f>'Limiting Factor Scores'!G345</f>
        <v>3.4849202080835715</v>
      </c>
      <c r="H3765" s="18">
        <f>'Limiting Factor Scores'!H345</f>
        <v>0.96735398610711254</v>
      </c>
      <c r="I3765" s="17">
        <f>LFAT!A133</f>
        <v>9</v>
      </c>
      <c r="J3765" s="16" t="str">
        <f>LFAT!B133</f>
        <v>Nutrient Enhancement</v>
      </c>
      <c r="K3765" s="16" t="str">
        <f>LFAT!D133</f>
        <v>N</v>
      </c>
      <c r="L3765" s="19">
        <f>LFAT!F133</f>
        <v>0.1</v>
      </c>
      <c r="M3765" s="16" t="str">
        <f>LFAT!G133</f>
        <v>R</v>
      </c>
      <c r="N3765" s="19">
        <f>LFAT!I133</f>
        <v>0.1</v>
      </c>
      <c r="O3765" s="18">
        <f>LFAT!J133</f>
        <v>0.01</v>
      </c>
      <c r="P3765" s="18">
        <f t="shared" si="174"/>
        <v>9.1900000000000003E-3</v>
      </c>
      <c r="Q3765" s="18">
        <f t="shared" si="175"/>
        <v>3.4849202080835716E-2</v>
      </c>
      <c r="R3765" s="18">
        <f t="shared" si="176"/>
        <v>9.673539861071126E-3</v>
      </c>
    </row>
    <row r="3766" spans="1:18" ht="18" customHeight="1" x14ac:dyDescent="0.2">
      <c r="A3766" s="16" t="str">
        <f>'Limiting Factor Scores'!A346</f>
        <v>UGR3</v>
      </c>
      <c r="B3766" s="16" t="str">
        <f>'Limiting Factor Scores'!B346</f>
        <v>Upper Grande Ronde</v>
      </c>
      <c r="C3766" s="16" t="str">
        <f>'Limiting Factor Scores'!C346</f>
        <v>Winter Water Temperature</v>
      </c>
      <c r="D3766" s="18">
        <f>'Limiting Factor Scores'!D346</f>
        <v>0.65139999999999998</v>
      </c>
      <c r="E3766" s="19">
        <f>'Limiting Factor Scores'!E346</f>
        <v>3.56</v>
      </c>
      <c r="F3766" s="18">
        <f>'Limiting Factor Scores'!F346</f>
        <v>0.67600000000000005</v>
      </c>
      <c r="G3766" s="18">
        <f>'Limiting Factor Scores'!G346</f>
        <v>2.1105173886343356</v>
      </c>
      <c r="H3766" s="18">
        <f>'Limiting Factor Scores'!H346</f>
        <v>0.57484077195679883</v>
      </c>
      <c r="I3766" s="17">
        <f>LFAT!A132</f>
        <v>9</v>
      </c>
      <c r="J3766" s="16" t="str">
        <f>LFAT!B132</f>
        <v>Nutrient Enhancement</v>
      </c>
      <c r="K3766" s="16" t="str">
        <f>LFAT!D132</f>
        <v>N</v>
      </c>
      <c r="L3766" s="19">
        <f>LFAT!F132</f>
        <v>0.1</v>
      </c>
      <c r="M3766" s="16" t="str">
        <f>LFAT!G132</f>
        <v>R</v>
      </c>
      <c r="N3766" s="19">
        <f>LFAT!I132</f>
        <v>0.1</v>
      </c>
      <c r="O3766" s="18">
        <f>LFAT!J132</f>
        <v>0.01</v>
      </c>
      <c r="P3766" s="18">
        <f t="shared" si="174"/>
        <v>6.7600000000000004E-3</v>
      </c>
      <c r="Q3766" s="18">
        <f t="shared" si="175"/>
        <v>2.1105173886343358E-2</v>
      </c>
      <c r="R3766" s="18">
        <f t="shared" si="176"/>
        <v>5.7484077195679882E-3</v>
      </c>
    </row>
    <row r="3767" spans="1:18" ht="18" customHeight="1" x14ac:dyDescent="0.2">
      <c r="A3767" s="16" t="str">
        <f>'Limiting Factor Scores'!A332</f>
        <v>UGR3</v>
      </c>
      <c r="B3767" s="16" t="str">
        <f>'Limiting Factor Scores'!B332</f>
        <v>Upper Grande Ronde</v>
      </c>
      <c r="C3767" s="16" t="str">
        <f>'Limiting Factor Scores'!C332</f>
        <v>Altered Flow Timing</v>
      </c>
      <c r="D3767" s="18">
        <f>'Limiting Factor Scores'!D332</f>
        <v>0.65139999999999998</v>
      </c>
      <c r="E3767" s="19">
        <f>'Limiting Factor Scores'!E332</f>
        <v>4.6399999999999997</v>
      </c>
      <c r="F3767" s="18">
        <f>'Limiting Factor Scores'!F332</f>
        <v>0.91900000000000004</v>
      </c>
      <c r="G3767" s="18">
        <f>'Limiting Factor Scores'!G332</f>
        <v>3.1385661743712334</v>
      </c>
      <c r="H3767" s="18">
        <f>'Limiting Factor Scores'!H332</f>
        <v>0.87345355931193325</v>
      </c>
      <c r="I3767" s="17">
        <f>LFAT!A143</f>
        <v>10</v>
      </c>
      <c r="J3767" s="16" t="str">
        <f>LFAT!B143</f>
        <v>Upland Treatments</v>
      </c>
      <c r="K3767" s="16" t="str">
        <f>LFAT!D143</f>
        <v>I</v>
      </c>
      <c r="L3767" s="19">
        <f>LFAT!F143</f>
        <v>0.5</v>
      </c>
      <c r="M3767" s="16" t="str">
        <f>LFAT!G143</f>
        <v>CD</v>
      </c>
      <c r="N3767" s="19">
        <f>LFAT!I143</f>
        <v>0.5</v>
      </c>
      <c r="O3767" s="18">
        <f>LFAT!J143</f>
        <v>0.25</v>
      </c>
      <c r="P3767" s="18">
        <f t="shared" si="174"/>
        <v>0.22975000000000001</v>
      </c>
      <c r="Q3767" s="18">
        <f t="shared" si="175"/>
        <v>0.78464154359280835</v>
      </c>
      <c r="R3767" s="18">
        <f t="shared" si="176"/>
        <v>0.21836338982798331</v>
      </c>
    </row>
    <row r="3768" spans="1:18" ht="18" customHeight="1" x14ac:dyDescent="0.2">
      <c r="A3768" s="16" t="str">
        <f>'Limiting Factor Scores'!A333</f>
        <v>UGR3</v>
      </c>
      <c r="B3768" s="16" t="str">
        <f>'Limiting Factor Scores'!B333</f>
        <v>Upper Grande Ronde</v>
      </c>
      <c r="C3768" s="16" t="str">
        <f>'Limiting Factor Scores'!C333</f>
        <v>Altered Primary Productivity</v>
      </c>
      <c r="D3768" s="18">
        <f>'Limiting Factor Scores'!D333</f>
        <v>0.65139999999999998</v>
      </c>
      <c r="E3768" s="19">
        <f>'Limiting Factor Scores'!E333</f>
        <v>2.88</v>
      </c>
      <c r="F3768" s="18">
        <f>'Limiting Factor Scores'!F333</f>
        <v>0.52300000000000002</v>
      </c>
      <c r="G3768" s="18">
        <f>'Limiting Factor Scores'!G333</f>
        <v>1.2386231411852271</v>
      </c>
      <c r="H3768" s="18">
        <f>'Limiting Factor Scores'!H333</f>
        <v>0.35472317344875448</v>
      </c>
      <c r="I3768" s="17">
        <f>LFAT!A150</f>
        <v>10</v>
      </c>
      <c r="J3768" s="16" t="str">
        <f>LFAT!B150</f>
        <v>Upland Treatments</v>
      </c>
      <c r="K3768" s="16" t="str">
        <f>LFAT!D150</f>
        <v>I</v>
      </c>
      <c r="L3768" s="19">
        <f>LFAT!F150</f>
        <v>0.5</v>
      </c>
      <c r="M3768" s="16" t="str">
        <f>LFAT!G150</f>
        <v>CD</v>
      </c>
      <c r="N3768" s="19">
        <f>LFAT!I150</f>
        <v>0.5</v>
      </c>
      <c r="O3768" s="18">
        <f>LFAT!J150</f>
        <v>0.25</v>
      </c>
      <c r="P3768" s="18">
        <f t="shared" si="174"/>
        <v>0.13075000000000001</v>
      </c>
      <c r="Q3768" s="18">
        <f t="shared" si="175"/>
        <v>0.30965578529630677</v>
      </c>
      <c r="R3768" s="18">
        <f t="shared" si="176"/>
        <v>8.868079336218862E-2</v>
      </c>
    </row>
    <row r="3769" spans="1:18" ht="18" customHeight="1" x14ac:dyDescent="0.2">
      <c r="A3769" s="16" t="str">
        <f>'Limiting Factor Scores'!A334</f>
        <v>UGR3</v>
      </c>
      <c r="B3769" s="16" t="str">
        <f>'Limiting Factor Scores'!B334</f>
        <v>Upper Grande Ronde</v>
      </c>
      <c r="C3769" s="16" t="str">
        <f>'Limiting Factor Scores'!C334</f>
        <v>Anthropogenic Barriers</v>
      </c>
      <c r="D3769" s="18">
        <f>'Limiting Factor Scores'!D334</f>
        <v>0.65139999999999998</v>
      </c>
      <c r="E3769" s="19">
        <f>'Limiting Factor Scores'!E334</f>
        <v>1.59</v>
      </c>
      <c r="F3769" s="18">
        <f>'Limiting Factor Scores'!F334</f>
        <v>0.23275000000000001</v>
      </c>
      <c r="G3769" s="18">
        <f>'Limiting Factor Scores'!G334</f>
        <v>0.80463370732672768</v>
      </c>
      <c r="H3769" s="18">
        <f>'Limiting Factor Scores'!H334</f>
        <v>0.25484038222462657</v>
      </c>
      <c r="I3769" s="17">
        <f>LFAT!A137</f>
        <v>10</v>
      </c>
      <c r="J3769" s="16" t="str">
        <f>LFAT!B137</f>
        <v>Upland Treatments</v>
      </c>
      <c r="K3769" s="16" t="str">
        <f>LFAT!D137</f>
        <v>N</v>
      </c>
      <c r="L3769" s="19">
        <f>LFAT!F137</f>
        <v>0.1</v>
      </c>
      <c r="M3769" s="16" t="str">
        <f>LFAT!G137</f>
        <v>R</v>
      </c>
      <c r="N3769" s="19">
        <f>LFAT!I137</f>
        <v>0.1</v>
      </c>
      <c r="O3769" s="18">
        <f>LFAT!J137</f>
        <v>0.01</v>
      </c>
      <c r="P3769" s="18">
        <f t="shared" si="174"/>
        <v>2.3275000000000001E-3</v>
      </c>
      <c r="Q3769" s="18">
        <f t="shared" si="175"/>
        <v>8.0463370732672766E-3</v>
      </c>
      <c r="R3769" s="18">
        <f t="shared" si="176"/>
        <v>2.5484038222462657E-3</v>
      </c>
    </row>
    <row r="3770" spans="1:18" ht="18" customHeight="1" x14ac:dyDescent="0.2">
      <c r="A3770" s="16" t="str">
        <f>'Limiting Factor Scores'!A335</f>
        <v>UGR3</v>
      </c>
      <c r="B3770" s="16" t="str">
        <f>'Limiting Factor Scores'!B335</f>
        <v>Upper Grande Ronde</v>
      </c>
      <c r="C3770" s="16" t="str">
        <f>'Limiting Factor Scores'!C335</f>
        <v>Channel and Habitat Structure</v>
      </c>
      <c r="D3770" s="18">
        <f>'Limiting Factor Scores'!D335</f>
        <v>0.65139999999999998</v>
      </c>
      <c r="E3770" s="19">
        <f>'Limiting Factor Scores'!E335</f>
        <v>2.83</v>
      </c>
      <c r="F3770" s="18">
        <f>'Limiting Factor Scores'!F335</f>
        <v>0.51175000000000004</v>
      </c>
      <c r="G3770" s="18">
        <f>'Limiting Factor Scores'!G335</f>
        <v>2.904941563857117</v>
      </c>
      <c r="H3770" s="18">
        <f>'Limiting Factor Scores'!H335</f>
        <v>0.87941153091260793</v>
      </c>
      <c r="I3770" s="17">
        <f>LFAT!A141</f>
        <v>10</v>
      </c>
      <c r="J3770" s="16" t="str">
        <f>LFAT!B141</f>
        <v>Upland Treatments</v>
      </c>
      <c r="K3770" s="16" t="str">
        <f>LFAT!D141</f>
        <v>N</v>
      </c>
      <c r="L3770" s="19">
        <f>LFAT!F141</f>
        <v>0.1</v>
      </c>
      <c r="M3770" s="16" t="str">
        <f>LFAT!G141</f>
        <v>R</v>
      </c>
      <c r="N3770" s="19">
        <f>LFAT!I141</f>
        <v>0.1</v>
      </c>
      <c r="O3770" s="18">
        <f>LFAT!J141</f>
        <v>0.01</v>
      </c>
      <c r="P3770" s="18">
        <f t="shared" si="174"/>
        <v>5.1175000000000005E-3</v>
      </c>
      <c r="Q3770" s="18">
        <f t="shared" si="175"/>
        <v>2.904941563857117E-2</v>
      </c>
      <c r="R3770" s="18">
        <f t="shared" si="176"/>
        <v>8.7941153091260788E-3</v>
      </c>
    </row>
    <row r="3771" spans="1:18" ht="18" customHeight="1" x14ac:dyDescent="0.2">
      <c r="A3771" s="16" t="str">
        <f>'Limiting Factor Scores'!A336</f>
        <v>UGR3</v>
      </c>
      <c r="B3771" s="16" t="str">
        <f>'Limiting Factor Scores'!B336</f>
        <v>Upper Grande Ronde</v>
      </c>
      <c r="C3771" s="16" t="str">
        <f>'Limiting Factor Scores'!C336</f>
        <v>Decreased Sediment Quantity</v>
      </c>
      <c r="D3771" s="18">
        <f>'Limiting Factor Scores'!D336</f>
        <v>0.65139999999999998</v>
      </c>
      <c r="E3771" s="19">
        <f>'Limiting Factor Scores'!E336</f>
        <v>1.97</v>
      </c>
      <c r="F3771" s="18">
        <f>'Limiting Factor Scores'!F336</f>
        <v>0.31824999999999998</v>
      </c>
      <c r="G3771" s="18">
        <f>'Limiting Factor Scores'!G336</f>
        <v>1.073559544731703</v>
      </c>
      <c r="H3771" s="18">
        <f>'Limiting Factor Scores'!H336</f>
        <v>0.31980228261609506</v>
      </c>
      <c r="I3771" s="17">
        <f>LFAT!A144</f>
        <v>10</v>
      </c>
      <c r="J3771" s="16" t="str">
        <f>LFAT!B144</f>
        <v>Upland Treatments</v>
      </c>
      <c r="K3771" s="16" t="str">
        <f>LFAT!D144</f>
        <v>I</v>
      </c>
      <c r="L3771" s="19">
        <f>LFAT!F144</f>
        <v>0.5</v>
      </c>
      <c r="M3771" s="16" t="str">
        <f>LFAT!G144</f>
        <v>CD</v>
      </c>
      <c r="N3771" s="19">
        <f>LFAT!I144</f>
        <v>0.5</v>
      </c>
      <c r="O3771" s="18">
        <f>LFAT!J144</f>
        <v>0.25</v>
      </c>
      <c r="P3771" s="18">
        <f t="shared" si="174"/>
        <v>7.9562499999999994E-2</v>
      </c>
      <c r="Q3771" s="18">
        <f t="shared" si="175"/>
        <v>0.26838988618292575</v>
      </c>
      <c r="R3771" s="18">
        <f t="shared" si="176"/>
        <v>7.9950570654023764E-2</v>
      </c>
    </row>
    <row r="3772" spans="1:18" ht="18" customHeight="1" x14ac:dyDescent="0.2">
      <c r="A3772" s="16" t="str">
        <f>'Limiting Factor Scores'!A337</f>
        <v>UGR3</v>
      </c>
      <c r="B3772" s="16" t="str">
        <f>'Limiting Factor Scores'!B337</f>
        <v>Upper Grande Ronde</v>
      </c>
      <c r="C3772" s="16" t="str">
        <f>'Limiting Factor Scores'!C337</f>
        <v>Decreased Water Quantity</v>
      </c>
      <c r="D3772" s="18">
        <f>'Limiting Factor Scores'!D337</f>
        <v>0.65139999999999998</v>
      </c>
      <c r="E3772" s="19">
        <f>'Limiting Factor Scores'!E337</f>
        <v>4.6399999999999997</v>
      </c>
      <c r="F3772" s="18">
        <f>'Limiting Factor Scores'!F337</f>
        <v>0.91900000000000004</v>
      </c>
      <c r="G3772" s="18">
        <f>'Limiting Factor Scores'!G337</f>
        <v>4.48549852496987</v>
      </c>
      <c r="H3772" s="18">
        <f>'Limiting Factor Scores'!H337</f>
        <v>1.2963903172538376</v>
      </c>
      <c r="I3772" s="17">
        <f>LFAT!A142</f>
        <v>10</v>
      </c>
      <c r="J3772" s="16" t="str">
        <f>LFAT!B142</f>
        <v>Upland Treatments</v>
      </c>
      <c r="K3772" s="16" t="str">
        <f>LFAT!D142</f>
        <v>I</v>
      </c>
      <c r="L3772" s="19">
        <f>LFAT!F142</f>
        <v>0.5</v>
      </c>
      <c r="M3772" s="16" t="str">
        <f>LFAT!G142</f>
        <v>CD</v>
      </c>
      <c r="N3772" s="19">
        <f>LFAT!I142</f>
        <v>0.5</v>
      </c>
      <c r="O3772" s="18">
        <f>LFAT!J142</f>
        <v>0.25</v>
      </c>
      <c r="P3772" s="18">
        <f t="shared" si="174"/>
        <v>0.22975000000000001</v>
      </c>
      <c r="Q3772" s="18">
        <f t="shared" si="175"/>
        <v>1.1213746312424675</v>
      </c>
      <c r="R3772" s="18">
        <f t="shared" si="176"/>
        <v>0.32409757931345939</v>
      </c>
    </row>
    <row r="3773" spans="1:18" ht="18" customHeight="1" x14ac:dyDescent="0.2">
      <c r="A3773" s="16" t="str">
        <f>'Limiting Factor Scores'!A338</f>
        <v>UGR3</v>
      </c>
      <c r="B3773" s="16" t="str">
        <f>'Limiting Factor Scores'!B338</f>
        <v>Upper Grande Ronde</v>
      </c>
      <c r="C3773" s="16" t="str">
        <f>'Limiting Factor Scores'!C338</f>
        <v>Floodplain Condition</v>
      </c>
      <c r="D3773" s="18">
        <f>'Limiting Factor Scores'!D338</f>
        <v>0.65139999999999998</v>
      </c>
      <c r="E3773" s="19">
        <f>'Limiting Factor Scores'!E338</f>
        <v>2.72</v>
      </c>
      <c r="F3773" s="18">
        <f>'Limiting Factor Scores'!F338</f>
        <v>0.48699999999999999</v>
      </c>
      <c r="G3773" s="18">
        <f>'Limiting Factor Scores'!G338</f>
        <v>1.9283161558502422</v>
      </c>
      <c r="H3773" s="18">
        <f>'Limiting Factor Scores'!H338</f>
        <v>0.54749676799771363</v>
      </c>
      <c r="I3773" s="17">
        <f>LFAT!A139</f>
        <v>10</v>
      </c>
      <c r="J3773" s="16" t="str">
        <f>LFAT!B139</f>
        <v>Upland Treatments</v>
      </c>
      <c r="K3773" s="16" t="str">
        <f>LFAT!D139</f>
        <v>N</v>
      </c>
      <c r="L3773" s="19">
        <f>LFAT!F139</f>
        <v>0.1</v>
      </c>
      <c r="M3773" s="16" t="str">
        <f>LFAT!G139</f>
        <v>R</v>
      </c>
      <c r="N3773" s="19">
        <f>LFAT!I139</f>
        <v>0.1</v>
      </c>
      <c r="O3773" s="18">
        <f>LFAT!J139</f>
        <v>0.01</v>
      </c>
      <c r="P3773" s="18">
        <f t="shared" si="174"/>
        <v>4.8700000000000002E-3</v>
      </c>
      <c r="Q3773" s="18">
        <f t="shared" si="175"/>
        <v>1.9283161558502421E-2</v>
      </c>
      <c r="R3773" s="18">
        <f t="shared" si="176"/>
        <v>5.4749676799771361E-3</v>
      </c>
    </row>
    <row r="3774" spans="1:18" ht="18" customHeight="1" x14ac:dyDescent="0.2">
      <c r="A3774" s="16" t="str">
        <f>'Limiting Factor Scores'!A339</f>
        <v>UGR3</v>
      </c>
      <c r="B3774" s="16" t="str">
        <f>'Limiting Factor Scores'!B339</f>
        <v>Upper Grande Ronde</v>
      </c>
      <c r="C3774" s="16" t="str">
        <f>'Limiting Factor Scores'!C339</f>
        <v>Increased Sediment Quantity</v>
      </c>
      <c r="D3774" s="18">
        <f>'Limiting Factor Scores'!D339</f>
        <v>0.65139999999999998</v>
      </c>
      <c r="E3774" s="19">
        <f>'Limiting Factor Scores'!E339</f>
        <v>2.0499999999999998</v>
      </c>
      <c r="F3774" s="18">
        <f>'Limiting Factor Scores'!F339</f>
        <v>0.33624999999999999</v>
      </c>
      <c r="G3774" s="18">
        <f>'Limiting Factor Scores'!G339</f>
        <v>0.79634231591497606</v>
      </c>
      <c r="H3774" s="18">
        <f>'Limiting Factor Scores'!H339</f>
        <v>0.26199505744613721</v>
      </c>
      <c r="I3774" s="17">
        <f>LFAT!A145</f>
        <v>10</v>
      </c>
      <c r="J3774" s="16" t="str">
        <f>LFAT!B145</f>
        <v>Upland Treatments</v>
      </c>
      <c r="K3774" s="16" t="str">
        <f>LFAT!D145</f>
        <v>I</v>
      </c>
      <c r="L3774" s="19">
        <f>LFAT!F145</f>
        <v>0.5</v>
      </c>
      <c r="M3774" s="16" t="str">
        <f>LFAT!G145</f>
        <v>CD</v>
      </c>
      <c r="N3774" s="19">
        <f>LFAT!I145</f>
        <v>0.5</v>
      </c>
      <c r="O3774" s="18">
        <f>LFAT!J145</f>
        <v>0.25</v>
      </c>
      <c r="P3774" s="18">
        <f t="shared" si="174"/>
        <v>8.4062499999999998E-2</v>
      </c>
      <c r="Q3774" s="18">
        <f t="shared" si="175"/>
        <v>0.19908557897874402</v>
      </c>
      <c r="R3774" s="18">
        <f t="shared" si="176"/>
        <v>6.5498764361534303E-2</v>
      </c>
    </row>
    <row r="3775" spans="1:18" ht="18" customHeight="1" x14ac:dyDescent="0.2">
      <c r="A3775" s="16" t="str">
        <f>'Limiting Factor Scores'!A340</f>
        <v>UGR3</v>
      </c>
      <c r="B3775" s="16" t="str">
        <f>'Limiting Factor Scores'!B340</f>
        <v>Upper Grande Ronde</v>
      </c>
      <c r="C3775" s="16" t="str">
        <f>'Limiting Factor Scores'!C340</f>
        <v>Non-Native Species Interactions and Competition</v>
      </c>
      <c r="D3775" s="18">
        <f>'Limiting Factor Scores'!D340</f>
        <v>0.65139999999999998</v>
      </c>
      <c r="E3775" s="19">
        <f>'Limiting Factor Scores'!E340</f>
        <v>5</v>
      </c>
      <c r="F3775" s="18">
        <f>'Limiting Factor Scores'!F340</f>
        <v>1</v>
      </c>
      <c r="G3775" s="18">
        <f>'Limiting Factor Scores'!G340</f>
        <v>2.6195585711493998</v>
      </c>
      <c r="H3775" s="18">
        <f>'Limiting Factor Scores'!H340</f>
        <v>0.9240574285183859</v>
      </c>
      <c r="I3775" s="17">
        <f>LFAT!A151</f>
        <v>10</v>
      </c>
      <c r="J3775" s="16" t="str">
        <f>LFAT!B151</f>
        <v>Upland Treatments</v>
      </c>
      <c r="K3775" s="16" t="str">
        <f>LFAT!D151</f>
        <v>N</v>
      </c>
      <c r="L3775" s="19">
        <f>LFAT!F151</f>
        <v>0.1</v>
      </c>
      <c r="M3775" s="16" t="str">
        <f>LFAT!G151</f>
        <v>R</v>
      </c>
      <c r="N3775" s="19">
        <f>LFAT!I151</f>
        <v>0.1</v>
      </c>
      <c r="O3775" s="18">
        <f>LFAT!J151</f>
        <v>0.01</v>
      </c>
      <c r="P3775" s="18">
        <f t="shared" si="174"/>
        <v>0.01</v>
      </c>
      <c r="Q3775" s="18">
        <f t="shared" si="175"/>
        <v>2.6195585711494E-2</v>
      </c>
      <c r="R3775" s="18">
        <f t="shared" si="176"/>
        <v>9.2405742851838588E-3</v>
      </c>
    </row>
    <row r="3776" spans="1:18" ht="18" customHeight="1" x14ac:dyDescent="0.2">
      <c r="A3776" s="16" t="str">
        <f>'Limiting Factor Scores'!A341</f>
        <v>UGR3</v>
      </c>
      <c r="B3776" s="16" t="str">
        <f>'Limiting Factor Scores'!B341</f>
        <v>Upper Grande Ronde</v>
      </c>
      <c r="C3776" s="16" t="str">
        <f>'Limiting Factor Scores'!C341</f>
        <v>Predation</v>
      </c>
      <c r="D3776" s="18">
        <f>'Limiting Factor Scores'!D341</f>
        <v>0.65139999999999998</v>
      </c>
      <c r="E3776" s="19">
        <f>'Limiting Factor Scores'!E341</f>
        <v>5</v>
      </c>
      <c r="F3776" s="18">
        <f>'Limiting Factor Scores'!F341</f>
        <v>1</v>
      </c>
      <c r="G3776" s="18">
        <f>'Limiting Factor Scores'!G341</f>
        <v>3.4989485724521998</v>
      </c>
      <c r="H3776" s="18">
        <f>'Limiting Factor Scores'!H341</f>
        <v>1.0697849145360379</v>
      </c>
      <c r="I3776" s="17">
        <f>LFAT!A149</f>
        <v>10</v>
      </c>
      <c r="J3776" s="16" t="str">
        <f>LFAT!B149</f>
        <v>Upland Treatments</v>
      </c>
      <c r="K3776" s="16" t="str">
        <f>LFAT!D149</f>
        <v>N</v>
      </c>
      <c r="L3776" s="19">
        <f>LFAT!F149</f>
        <v>0.1</v>
      </c>
      <c r="M3776" s="16" t="str">
        <f>LFAT!G149</f>
        <v>R</v>
      </c>
      <c r="N3776" s="19">
        <f>LFAT!I149</f>
        <v>0.1</v>
      </c>
      <c r="O3776" s="18">
        <f>LFAT!J149</f>
        <v>0.01</v>
      </c>
      <c r="P3776" s="18">
        <f t="shared" si="174"/>
        <v>0.01</v>
      </c>
      <c r="Q3776" s="18">
        <f t="shared" si="175"/>
        <v>3.4989485724521999E-2</v>
      </c>
      <c r="R3776" s="18">
        <f t="shared" si="176"/>
        <v>1.0697849145360379E-2</v>
      </c>
    </row>
    <row r="3777" spans="1:18" ht="18" customHeight="1" x14ac:dyDescent="0.2">
      <c r="A3777" s="16" t="str">
        <f>'Limiting Factor Scores'!A342</f>
        <v>UGR3</v>
      </c>
      <c r="B3777" s="16" t="str">
        <f>'Limiting Factor Scores'!B342</f>
        <v>Upper Grande Ronde</v>
      </c>
      <c r="C3777" s="16" t="str">
        <f>'Limiting Factor Scores'!C342</f>
        <v>Riparian Condition</v>
      </c>
      <c r="D3777" s="18">
        <f>'Limiting Factor Scores'!D342</f>
        <v>0.65139999999999998</v>
      </c>
      <c r="E3777" s="19">
        <f>'Limiting Factor Scores'!E342</f>
        <v>2.46</v>
      </c>
      <c r="F3777" s="18">
        <f>'Limiting Factor Scores'!F342</f>
        <v>0.42849999999999999</v>
      </c>
      <c r="G3777" s="18">
        <f>'Limiting Factor Scores'!G342</f>
        <v>1.7325681295249642</v>
      </c>
      <c r="H3777" s="18">
        <f>'Limiting Factor Scores'!H342</f>
        <v>0.55942611212761773</v>
      </c>
      <c r="I3777" s="17">
        <f>LFAT!A138</f>
        <v>10</v>
      </c>
      <c r="J3777" s="16" t="str">
        <f>LFAT!B138</f>
        <v>Upland Treatments</v>
      </c>
      <c r="K3777" s="16" t="str">
        <f>LFAT!D138</f>
        <v>N</v>
      </c>
      <c r="L3777" s="19">
        <f>LFAT!F138</f>
        <v>0.1</v>
      </c>
      <c r="M3777" s="16" t="str">
        <f>LFAT!G138</f>
        <v>R</v>
      </c>
      <c r="N3777" s="19">
        <f>LFAT!I138</f>
        <v>0.1</v>
      </c>
      <c r="O3777" s="18">
        <f>LFAT!J138</f>
        <v>0.01</v>
      </c>
      <c r="P3777" s="18">
        <f t="shared" si="174"/>
        <v>4.2849999999999997E-3</v>
      </c>
      <c r="Q3777" s="18">
        <f t="shared" si="175"/>
        <v>1.7325681295249643E-2</v>
      </c>
      <c r="R3777" s="18">
        <f t="shared" si="176"/>
        <v>5.5942611212761771E-3</v>
      </c>
    </row>
    <row r="3778" spans="1:18" ht="18" customHeight="1" x14ac:dyDescent="0.2">
      <c r="A3778" s="16" t="str">
        <f>'Limiting Factor Scores'!A343</f>
        <v>UGR3</v>
      </c>
      <c r="B3778" s="16" t="str">
        <f>'Limiting Factor Scores'!B343</f>
        <v>Upper Grande Ronde</v>
      </c>
      <c r="C3778" s="16" t="str">
        <f>'Limiting Factor Scores'!C343</f>
        <v>Side Channel and Wetland Habitat</v>
      </c>
      <c r="D3778" s="18">
        <f>'Limiting Factor Scores'!D343</f>
        <v>0.65139999999999998</v>
      </c>
      <c r="E3778" s="19">
        <f>'Limiting Factor Scores'!E343</f>
        <v>2.46</v>
      </c>
      <c r="F3778" s="18">
        <f>'Limiting Factor Scores'!F343</f>
        <v>0.42849999999999999</v>
      </c>
      <c r="G3778" s="18">
        <f>'Limiting Factor Scores'!G343</f>
        <v>2.1452742309500716</v>
      </c>
      <c r="H3778" s="18">
        <f>'Limiting Factor Scores'!H343</f>
        <v>0.62527965083418935</v>
      </c>
      <c r="I3778" s="17">
        <f>LFAT!A140</f>
        <v>10</v>
      </c>
      <c r="J3778" s="16" t="str">
        <f>LFAT!B140</f>
        <v>Upland Treatments</v>
      </c>
      <c r="K3778" s="16" t="str">
        <f>LFAT!D140</f>
        <v>N</v>
      </c>
      <c r="L3778" s="19">
        <f>LFAT!F140</f>
        <v>0.1</v>
      </c>
      <c r="M3778" s="16" t="str">
        <f>LFAT!G140</f>
        <v>R</v>
      </c>
      <c r="N3778" s="19">
        <f>LFAT!I140</f>
        <v>0.1</v>
      </c>
      <c r="O3778" s="18">
        <f>LFAT!J140</f>
        <v>0.01</v>
      </c>
      <c r="P3778" s="18">
        <f t="shared" ref="P3778:P3841" si="177">F3778*O3778</f>
        <v>4.2849999999999997E-3</v>
      </c>
      <c r="Q3778" s="18">
        <f t="shared" ref="Q3778:Q3841" si="178">G3778*O3778</f>
        <v>2.1452742309500717E-2</v>
      </c>
      <c r="R3778" s="18">
        <f t="shared" ref="R3778:R3841" si="179">H3778*O3778</f>
        <v>6.2527965083418935E-3</v>
      </c>
    </row>
    <row r="3779" spans="1:18" ht="18" customHeight="1" x14ac:dyDescent="0.2">
      <c r="A3779" s="16" t="str">
        <f>'Limiting Factor Scores'!A344</f>
        <v>UGR3</v>
      </c>
      <c r="B3779" s="16" t="str">
        <f>'Limiting Factor Scores'!B344</f>
        <v>Upper Grande Ronde</v>
      </c>
      <c r="C3779" s="16" t="str">
        <f>'Limiting Factor Scores'!C344</f>
        <v>Summer Water Temperature</v>
      </c>
      <c r="D3779" s="18">
        <f>'Limiting Factor Scores'!D344</f>
        <v>0.65139999999999998</v>
      </c>
      <c r="E3779" s="19">
        <f>'Limiting Factor Scores'!E344</f>
        <v>4</v>
      </c>
      <c r="F3779" s="18">
        <f>'Limiting Factor Scores'!F344</f>
        <v>0.77500000000000002</v>
      </c>
      <c r="G3779" s="18">
        <f>'Limiting Factor Scores'!G344</f>
        <v>3.3607587142135946</v>
      </c>
      <c r="H3779" s="18">
        <f>'Limiting Factor Scores'!H344</f>
        <v>1.0517155435533987</v>
      </c>
      <c r="I3779" s="17">
        <f>LFAT!A146</f>
        <v>10</v>
      </c>
      <c r="J3779" s="16" t="str">
        <f>LFAT!B146</f>
        <v>Upland Treatments</v>
      </c>
      <c r="K3779" s="16" t="str">
        <f>LFAT!D146</f>
        <v>I</v>
      </c>
      <c r="L3779" s="19">
        <f>LFAT!F146</f>
        <v>0.5</v>
      </c>
      <c r="M3779" s="16" t="str">
        <f>LFAT!G146</f>
        <v>CD</v>
      </c>
      <c r="N3779" s="19">
        <f>LFAT!I146</f>
        <v>0.5</v>
      </c>
      <c r="O3779" s="18">
        <f>LFAT!J146</f>
        <v>0.25</v>
      </c>
      <c r="P3779" s="18">
        <f t="shared" si="177"/>
        <v>0.19375000000000001</v>
      </c>
      <c r="Q3779" s="18">
        <f t="shared" si="178"/>
        <v>0.84018967855339866</v>
      </c>
      <c r="R3779" s="18">
        <f t="shared" si="179"/>
        <v>0.26292888588834967</v>
      </c>
    </row>
    <row r="3780" spans="1:18" ht="18" customHeight="1" x14ac:dyDescent="0.2">
      <c r="A3780" s="16" t="str">
        <f>'Limiting Factor Scores'!A345</f>
        <v>UGR3</v>
      </c>
      <c r="B3780" s="16" t="str">
        <f>'Limiting Factor Scores'!B345</f>
        <v>Upper Grande Ronde</v>
      </c>
      <c r="C3780" s="16" t="str">
        <f>'Limiting Factor Scores'!C345</f>
        <v>Water Quality</v>
      </c>
      <c r="D3780" s="18">
        <f>'Limiting Factor Scores'!D345</f>
        <v>0.65139999999999998</v>
      </c>
      <c r="E3780" s="19">
        <f>'Limiting Factor Scores'!E345</f>
        <v>4.6399999999999997</v>
      </c>
      <c r="F3780" s="18">
        <f>'Limiting Factor Scores'!F345</f>
        <v>0.91900000000000004</v>
      </c>
      <c r="G3780" s="18">
        <f>'Limiting Factor Scores'!G345</f>
        <v>3.4849202080835715</v>
      </c>
      <c r="H3780" s="18">
        <f>'Limiting Factor Scores'!H345</f>
        <v>0.96735398610711254</v>
      </c>
      <c r="I3780" s="17">
        <f>LFAT!A148</f>
        <v>10</v>
      </c>
      <c r="J3780" s="16" t="str">
        <f>LFAT!B148</f>
        <v>Upland Treatments</v>
      </c>
      <c r="K3780" s="16" t="str">
        <f>LFAT!D148</f>
        <v>I</v>
      </c>
      <c r="L3780" s="19">
        <f>LFAT!F148</f>
        <v>0.5</v>
      </c>
      <c r="M3780" s="16" t="str">
        <f>LFAT!G148</f>
        <v>CD</v>
      </c>
      <c r="N3780" s="19">
        <f>LFAT!I148</f>
        <v>0.5</v>
      </c>
      <c r="O3780" s="18">
        <f>LFAT!J148</f>
        <v>0.25</v>
      </c>
      <c r="P3780" s="18">
        <f t="shared" si="177"/>
        <v>0.22975000000000001</v>
      </c>
      <c r="Q3780" s="18">
        <f t="shared" si="178"/>
        <v>0.87123005202089288</v>
      </c>
      <c r="R3780" s="18">
        <f t="shared" si="179"/>
        <v>0.24183849652677814</v>
      </c>
    </row>
    <row r="3781" spans="1:18" ht="18" customHeight="1" x14ac:dyDescent="0.2">
      <c r="A3781" s="16" t="str">
        <f>'Limiting Factor Scores'!A346</f>
        <v>UGR3</v>
      </c>
      <c r="B3781" s="16" t="str">
        <f>'Limiting Factor Scores'!B346</f>
        <v>Upper Grande Ronde</v>
      </c>
      <c r="C3781" s="16" t="str">
        <f>'Limiting Factor Scores'!C346</f>
        <v>Winter Water Temperature</v>
      </c>
      <c r="D3781" s="18">
        <f>'Limiting Factor Scores'!D346</f>
        <v>0.65139999999999998</v>
      </c>
      <c r="E3781" s="19">
        <f>'Limiting Factor Scores'!E346</f>
        <v>3.56</v>
      </c>
      <c r="F3781" s="18">
        <f>'Limiting Factor Scores'!F346</f>
        <v>0.67600000000000005</v>
      </c>
      <c r="G3781" s="18">
        <f>'Limiting Factor Scores'!G346</f>
        <v>2.1105173886343356</v>
      </c>
      <c r="H3781" s="18">
        <f>'Limiting Factor Scores'!H346</f>
        <v>0.57484077195679883</v>
      </c>
      <c r="I3781" s="17">
        <f>LFAT!A147</f>
        <v>10</v>
      </c>
      <c r="J3781" s="16" t="str">
        <f>LFAT!B147</f>
        <v>Upland Treatments</v>
      </c>
      <c r="K3781" s="16" t="str">
        <f>LFAT!D147</f>
        <v>N</v>
      </c>
      <c r="L3781" s="19">
        <f>LFAT!F147</f>
        <v>0.1</v>
      </c>
      <c r="M3781" s="16" t="str">
        <f>LFAT!G147</f>
        <v>R</v>
      </c>
      <c r="N3781" s="19">
        <f>LFAT!I147</f>
        <v>0.1</v>
      </c>
      <c r="O3781" s="18">
        <f>LFAT!J147</f>
        <v>0.01</v>
      </c>
      <c r="P3781" s="18">
        <f t="shared" si="177"/>
        <v>6.7600000000000004E-3</v>
      </c>
      <c r="Q3781" s="18">
        <f t="shared" si="178"/>
        <v>2.1105173886343358E-2</v>
      </c>
      <c r="R3781" s="18">
        <f t="shared" si="179"/>
        <v>5.7484077195679882E-3</v>
      </c>
    </row>
    <row r="3782" spans="1:18" ht="18" customHeight="1" x14ac:dyDescent="0.2">
      <c r="A3782" s="16" t="str">
        <f>'Limiting Factor Scores'!A332</f>
        <v>UGR3</v>
      </c>
      <c r="B3782" s="16" t="str">
        <f>'Limiting Factor Scores'!B332</f>
        <v>Upper Grande Ronde</v>
      </c>
      <c r="C3782" s="16" t="str">
        <f>'Limiting Factor Scores'!C332</f>
        <v>Altered Flow Timing</v>
      </c>
      <c r="D3782" s="18">
        <f>'Limiting Factor Scores'!D332</f>
        <v>0.65139999999999998</v>
      </c>
      <c r="E3782" s="19">
        <f>'Limiting Factor Scores'!E332</f>
        <v>4.6399999999999997</v>
      </c>
      <c r="F3782" s="18">
        <f>'Limiting Factor Scores'!F332</f>
        <v>0.91900000000000004</v>
      </c>
      <c r="G3782" s="18">
        <f>'Limiting Factor Scores'!G332</f>
        <v>3.1385661743712334</v>
      </c>
      <c r="H3782" s="18">
        <f>'Limiting Factor Scores'!H332</f>
        <v>0.87345355931193325</v>
      </c>
      <c r="I3782" s="17">
        <f>LFAT!A158</f>
        <v>11</v>
      </c>
      <c r="J3782" s="16" t="str">
        <f>LFAT!B158</f>
        <v>Species Management (non-native or unnatural)</v>
      </c>
      <c r="K3782" s="16" t="str">
        <f>LFAT!D158</f>
        <v>N</v>
      </c>
      <c r="L3782" s="19">
        <f>LFAT!F158</f>
        <v>0.1</v>
      </c>
      <c r="M3782" s="16" t="str">
        <f>LFAT!G158</f>
        <v>R</v>
      </c>
      <c r="N3782" s="19">
        <f>LFAT!I158</f>
        <v>0.1</v>
      </c>
      <c r="O3782" s="18">
        <f>LFAT!J158</f>
        <v>0.01</v>
      </c>
      <c r="P3782" s="18">
        <f t="shared" si="177"/>
        <v>9.1900000000000003E-3</v>
      </c>
      <c r="Q3782" s="18">
        <f t="shared" si="178"/>
        <v>3.1385661743712337E-2</v>
      </c>
      <c r="R3782" s="18">
        <f t="shared" si="179"/>
        <v>8.734535593119333E-3</v>
      </c>
    </row>
    <row r="3783" spans="1:18" ht="18" customHeight="1" x14ac:dyDescent="0.2">
      <c r="A3783" s="16" t="str">
        <f>'Limiting Factor Scores'!A333</f>
        <v>UGR3</v>
      </c>
      <c r="B3783" s="16" t="str">
        <f>'Limiting Factor Scores'!B333</f>
        <v>Upper Grande Ronde</v>
      </c>
      <c r="C3783" s="16" t="str">
        <f>'Limiting Factor Scores'!C333</f>
        <v>Altered Primary Productivity</v>
      </c>
      <c r="D3783" s="18">
        <f>'Limiting Factor Scores'!D333</f>
        <v>0.65139999999999998</v>
      </c>
      <c r="E3783" s="19">
        <f>'Limiting Factor Scores'!E333</f>
        <v>2.88</v>
      </c>
      <c r="F3783" s="18">
        <f>'Limiting Factor Scores'!F333</f>
        <v>0.52300000000000002</v>
      </c>
      <c r="G3783" s="18">
        <f>'Limiting Factor Scores'!G333</f>
        <v>1.2386231411852271</v>
      </c>
      <c r="H3783" s="18">
        <f>'Limiting Factor Scores'!H333</f>
        <v>0.35472317344875448</v>
      </c>
      <c r="I3783" s="17">
        <f>LFAT!A165</f>
        <v>11</v>
      </c>
      <c r="J3783" s="16" t="str">
        <f>LFAT!B165</f>
        <v>Species Management (non-native or unnatural)</v>
      </c>
      <c r="K3783" s="16" t="str">
        <f>LFAT!D165</f>
        <v>N</v>
      </c>
      <c r="L3783" s="19">
        <f>LFAT!F165</f>
        <v>0.1</v>
      </c>
      <c r="M3783" s="16" t="str">
        <f>LFAT!G165</f>
        <v>R</v>
      </c>
      <c r="N3783" s="19">
        <f>LFAT!I165</f>
        <v>0.1</v>
      </c>
      <c r="O3783" s="18">
        <f>LFAT!J165</f>
        <v>0.01</v>
      </c>
      <c r="P3783" s="18">
        <f t="shared" si="177"/>
        <v>5.2300000000000003E-3</v>
      </c>
      <c r="Q3783" s="18">
        <f t="shared" si="178"/>
        <v>1.2386231411852272E-2</v>
      </c>
      <c r="R3783" s="18">
        <f t="shared" si="179"/>
        <v>3.5472317344875451E-3</v>
      </c>
    </row>
    <row r="3784" spans="1:18" ht="18" customHeight="1" x14ac:dyDescent="0.2">
      <c r="A3784" s="16" t="str">
        <f>'Limiting Factor Scores'!A334</f>
        <v>UGR3</v>
      </c>
      <c r="B3784" s="16" t="str">
        <f>'Limiting Factor Scores'!B334</f>
        <v>Upper Grande Ronde</v>
      </c>
      <c r="C3784" s="16" t="str">
        <f>'Limiting Factor Scores'!C334</f>
        <v>Anthropogenic Barriers</v>
      </c>
      <c r="D3784" s="18">
        <f>'Limiting Factor Scores'!D334</f>
        <v>0.65139999999999998</v>
      </c>
      <c r="E3784" s="19">
        <f>'Limiting Factor Scores'!E334</f>
        <v>1.59</v>
      </c>
      <c r="F3784" s="18">
        <f>'Limiting Factor Scores'!F334</f>
        <v>0.23275000000000001</v>
      </c>
      <c r="G3784" s="18">
        <f>'Limiting Factor Scores'!G334</f>
        <v>0.80463370732672768</v>
      </c>
      <c r="H3784" s="18">
        <f>'Limiting Factor Scores'!H334</f>
        <v>0.25484038222462657</v>
      </c>
      <c r="I3784" s="17">
        <f>LFAT!A152</f>
        <v>11</v>
      </c>
      <c r="J3784" s="16" t="str">
        <f>LFAT!B152</f>
        <v>Species Management (non-native or unnatural)</v>
      </c>
      <c r="K3784" s="16" t="str">
        <f>LFAT!D152</f>
        <v>N</v>
      </c>
      <c r="L3784" s="19">
        <f>LFAT!F152</f>
        <v>0.1</v>
      </c>
      <c r="M3784" s="16" t="str">
        <f>LFAT!G152</f>
        <v>R</v>
      </c>
      <c r="N3784" s="19">
        <f>LFAT!I152</f>
        <v>0.1</v>
      </c>
      <c r="O3784" s="18">
        <f>LFAT!J152</f>
        <v>0.01</v>
      </c>
      <c r="P3784" s="18">
        <f t="shared" si="177"/>
        <v>2.3275000000000001E-3</v>
      </c>
      <c r="Q3784" s="18">
        <f t="shared" si="178"/>
        <v>8.0463370732672766E-3</v>
      </c>
      <c r="R3784" s="18">
        <f t="shared" si="179"/>
        <v>2.5484038222462657E-3</v>
      </c>
    </row>
    <row r="3785" spans="1:18" ht="18" customHeight="1" x14ac:dyDescent="0.2">
      <c r="A3785" s="16" t="str">
        <f>'Limiting Factor Scores'!A335</f>
        <v>UGR3</v>
      </c>
      <c r="B3785" s="16" t="str">
        <f>'Limiting Factor Scores'!B335</f>
        <v>Upper Grande Ronde</v>
      </c>
      <c r="C3785" s="16" t="str">
        <f>'Limiting Factor Scores'!C335</f>
        <v>Channel and Habitat Structure</v>
      </c>
      <c r="D3785" s="18">
        <f>'Limiting Factor Scores'!D335</f>
        <v>0.65139999999999998</v>
      </c>
      <c r="E3785" s="19">
        <f>'Limiting Factor Scores'!E335</f>
        <v>2.83</v>
      </c>
      <c r="F3785" s="18">
        <f>'Limiting Factor Scores'!F335</f>
        <v>0.51175000000000004</v>
      </c>
      <c r="G3785" s="18">
        <f>'Limiting Factor Scores'!G335</f>
        <v>2.904941563857117</v>
      </c>
      <c r="H3785" s="18">
        <f>'Limiting Factor Scores'!H335</f>
        <v>0.87941153091260793</v>
      </c>
      <c r="I3785" s="17">
        <f>LFAT!A156</f>
        <v>11</v>
      </c>
      <c r="J3785" s="16" t="str">
        <f>LFAT!B156</f>
        <v>Species Management (non-native or unnatural)</v>
      </c>
      <c r="K3785" s="16" t="str">
        <f>LFAT!D156</f>
        <v>N</v>
      </c>
      <c r="L3785" s="19">
        <f>LFAT!F156</f>
        <v>0.1</v>
      </c>
      <c r="M3785" s="16" t="str">
        <f>LFAT!G156</f>
        <v>R</v>
      </c>
      <c r="N3785" s="19">
        <f>LFAT!I156</f>
        <v>0.1</v>
      </c>
      <c r="O3785" s="18">
        <f>LFAT!J156</f>
        <v>0.01</v>
      </c>
      <c r="P3785" s="18">
        <f t="shared" si="177"/>
        <v>5.1175000000000005E-3</v>
      </c>
      <c r="Q3785" s="18">
        <f t="shared" si="178"/>
        <v>2.904941563857117E-2</v>
      </c>
      <c r="R3785" s="18">
        <f t="shared" si="179"/>
        <v>8.7941153091260788E-3</v>
      </c>
    </row>
    <row r="3786" spans="1:18" ht="18" customHeight="1" x14ac:dyDescent="0.2">
      <c r="A3786" s="16" t="str">
        <f>'Limiting Factor Scores'!A336</f>
        <v>UGR3</v>
      </c>
      <c r="B3786" s="16" t="str">
        <f>'Limiting Factor Scores'!B336</f>
        <v>Upper Grande Ronde</v>
      </c>
      <c r="C3786" s="16" t="str">
        <f>'Limiting Factor Scores'!C336</f>
        <v>Decreased Sediment Quantity</v>
      </c>
      <c r="D3786" s="18">
        <f>'Limiting Factor Scores'!D336</f>
        <v>0.65139999999999998</v>
      </c>
      <c r="E3786" s="19">
        <f>'Limiting Factor Scores'!E336</f>
        <v>1.97</v>
      </c>
      <c r="F3786" s="18">
        <f>'Limiting Factor Scores'!F336</f>
        <v>0.31824999999999998</v>
      </c>
      <c r="G3786" s="18">
        <f>'Limiting Factor Scores'!G336</f>
        <v>1.073559544731703</v>
      </c>
      <c r="H3786" s="18">
        <f>'Limiting Factor Scores'!H336</f>
        <v>0.31980228261609506</v>
      </c>
      <c r="I3786" s="17">
        <f>LFAT!A159</f>
        <v>11</v>
      </c>
      <c r="J3786" s="16" t="str">
        <f>LFAT!B159</f>
        <v>Species Management (non-native or unnatural)</v>
      </c>
      <c r="K3786" s="16" t="str">
        <f>LFAT!D159</f>
        <v>N</v>
      </c>
      <c r="L3786" s="19">
        <f>LFAT!F159</f>
        <v>0.1</v>
      </c>
      <c r="M3786" s="16" t="str">
        <f>LFAT!G159</f>
        <v>R</v>
      </c>
      <c r="N3786" s="19">
        <f>LFAT!I159</f>
        <v>0.1</v>
      </c>
      <c r="O3786" s="18">
        <f>LFAT!J159</f>
        <v>0.01</v>
      </c>
      <c r="P3786" s="18">
        <f t="shared" si="177"/>
        <v>3.1825E-3</v>
      </c>
      <c r="Q3786" s="18">
        <f t="shared" si="178"/>
        <v>1.0735595447317029E-2</v>
      </c>
      <c r="R3786" s="18">
        <f t="shared" si="179"/>
        <v>3.1980228261609504E-3</v>
      </c>
    </row>
    <row r="3787" spans="1:18" ht="18" customHeight="1" x14ac:dyDescent="0.2">
      <c r="A3787" s="16" t="str">
        <f>'Limiting Factor Scores'!A337</f>
        <v>UGR3</v>
      </c>
      <c r="B3787" s="16" t="str">
        <f>'Limiting Factor Scores'!B337</f>
        <v>Upper Grande Ronde</v>
      </c>
      <c r="C3787" s="16" t="str">
        <f>'Limiting Factor Scores'!C337</f>
        <v>Decreased Water Quantity</v>
      </c>
      <c r="D3787" s="18">
        <f>'Limiting Factor Scores'!D337</f>
        <v>0.65139999999999998</v>
      </c>
      <c r="E3787" s="19">
        <f>'Limiting Factor Scores'!E337</f>
        <v>4.6399999999999997</v>
      </c>
      <c r="F3787" s="18">
        <f>'Limiting Factor Scores'!F337</f>
        <v>0.91900000000000004</v>
      </c>
      <c r="G3787" s="18">
        <f>'Limiting Factor Scores'!G337</f>
        <v>4.48549852496987</v>
      </c>
      <c r="H3787" s="18">
        <f>'Limiting Factor Scores'!H337</f>
        <v>1.2963903172538376</v>
      </c>
      <c r="I3787" s="17">
        <f>LFAT!A157</f>
        <v>11</v>
      </c>
      <c r="J3787" s="16" t="str">
        <f>LFAT!B157</f>
        <v>Species Management (non-native or unnatural)</v>
      </c>
      <c r="K3787" s="16" t="str">
        <f>LFAT!D157</f>
        <v>N</v>
      </c>
      <c r="L3787" s="19">
        <f>LFAT!F157</f>
        <v>0.1</v>
      </c>
      <c r="M3787" s="16" t="str">
        <f>LFAT!G157</f>
        <v>R</v>
      </c>
      <c r="N3787" s="19">
        <f>LFAT!I157</f>
        <v>0.1</v>
      </c>
      <c r="O3787" s="18">
        <f>LFAT!J157</f>
        <v>0.01</v>
      </c>
      <c r="P3787" s="18">
        <f t="shared" si="177"/>
        <v>9.1900000000000003E-3</v>
      </c>
      <c r="Q3787" s="18">
        <f t="shared" si="178"/>
        <v>4.4854985249698699E-2</v>
      </c>
      <c r="R3787" s="18">
        <f t="shared" si="179"/>
        <v>1.2963903172538377E-2</v>
      </c>
    </row>
    <row r="3788" spans="1:18" ht="18" customHeight="1" x14ac:dyDescent="0.2">
      <c r="A3788" s="16" t="str">
        <f>'Limiting Factor Scores'!A338</f>
        <v>UGR3</v>
      </c>
      <c r="B3788" s="16" t="str">
        <f>'Limiting Factor Scores'!B338</f>
        <v>Upper Grande Ronde</v>
      </c>
      <c r="C3788" s="16" t="str">
        <f>'Limiting Factor Scores'!C338</f>
        <v>Floodplain Condition</v>
      </c>
      <c r="D3788" s="18">
        <f>'Limiting Factor Scores'!D338</f>
        <v>0.65139999999999998</v>
      </c>
      <c r="E3788" s="19">
        <f>'Limiting Factor Scores'!E338</f>
        <v>2.72</v>
      </c>
      <c r="F3788" s="18">
        <f>'Limiting Factor Scores'!F338</f>
        <v>0.48699999999999999</v>
      </c>
      <c r="G3788" s="18">
        <f>'Limiting Factor Scores'!G338</f>
        <v>1.9283161558502422</v>
      </c>
      <c r="H3788" s="18">
        <f>'Limiting Factor Scores'!H338</f>
        <v>0.54749676799771363</v>
      </c>
      <c r="I3788" s="17">
        <f>LFAT!A154</f>
        <v>11</v>
      </c>
      <c r="J3788" s="16" t="str">
        <f>LFAT!B154</f>
        <v>Species Management (non-native or unnatural)</v>
      </c>
      <c r="K3788" s="16" t="str">
        <f>LFAT!D154</f>
        <v>N</v>
      </c>
      <c r="L3788" s="19">
        <f>LFAT!F154</f>
        <v>0.1</v>
      </c>
      <c r="M3788" s="16" t="str">
        <f>LFAT!G154</f>
        <v>R</v>
      </c>
      <c r="N3788" s="19">
        <f>LFAT!I154</f>
        <v>0.1</v>
      </c>
      <c r="O3788" s="18">
        <f>LFAT!J154</f>
        <v>0.01</v>
      </c>
      <c r="P3788" s="18">
        <f t="shared" si="177"/>
        <v>4.8700000000000002E-3</v>
      </c>
      <c r="Q3788" s="18">
        <f t="shared" si="178"/>
        <v>1.9283161558502421E-2</v>
      </c>
      <c r="R3788" s="18">
        <f t="shared" si="179"/>
        <v>5.4749676799771361E-3</v>
      </c>
    </row>
    <row r="3789" spans="1:18" ht="18" customHeight="1" x14ac:dyDescent="0.2">
      <c r="A3789" s="16" t="str">
        <f>'Limiting Factor Scores'!A339</f>
        <v>UGR3</v>
      </c>
      <c r="B3789" s="16" t="str">
        <f>'Limiting Factor Scores'!B339</f>
        <v>Upper Grande Ronde</v>
      </c>
      <c r="C3789" s="16" t="str">
        <f>'Limiting Factor Scores'!C339</f>
        <v>Increased Sediment Quantity</v>
      </c>
      <c r="D3789" s="18">
        <f>'Limiting Factor Scores'!D339</f>
        <v>0.65139999999999998</v>
      </c>
      <c r="E3789" s="19">
        <f>'Limiting Factor Scores'!E339</f>
        <v>2.0499999999999998</v>
      </c>
      <c r="F3789" s="18">
        <f>'Limiting Factor Scores'!F339</f>
        <v>0.33624999999999999</v>
      </c>
      <c r="G3789" s="18">
        <f>'Limiting Factor Scores'!G339</f>
        <v>0.79634231591497606</v>
      </c>
      <c r="H3789" s="18">
        <f>'Limiting Factor Scores'!H339</f>
        <v>0.26199505744613721</v>
      </c>
      <c r="I3789" s="17">
        <f>LFAT!A160</f>
        <v>11</v>
      </c>
      <c r="J3789" s="16" t="str">
        <f>LFAT!B160</f>
        <v>Species Management (non-native or unnatural)</v>
      </c>
      <c r="K3789" s="16" t="str">
        <f>LFAT!D160</f>
        <v>N</v>
      </c>
      <c r="L3789" s="19">
        <f>LFAT!F160</f>
        <v>0.1</v>
      </c>
      <c r="M3789" s="16" t="str">
        <f>LFAT!G160</f>
        <v>R</v>
      </c>
      <c r="N3789" s="19">
        <f>LFAT!I160</f>
        <v>0.1</v>
      </c>
      <c r="O3789" s="18">
        <f>LFAT!J160</f>
        <v>0.01</v>
      </c>
      <c r="P3789" s="18">
        <f t="shared" si="177"/>
        <v>3.3625E-3</v>
      </c>
      <c r="Q3789" s="18">
        <f t="shared" si="178"/>
        <v>7.9634231591497601E-3</v>
      </c>
      <c r="R3789" s="18">
        <f t="shared" si="179"/>
        <v>2.6199505744613724E-3</v>
      </c>
    </row>
    <row r="3790" spans="1:18" ht="18" customHeight="1" x14ac:dyDescent="0.2">
      <c r="A3790" s="16" t="str">
        <f>'Limiting Factor Scores'!A340</f>
        <v>UGR3</v>
      </c>
      <c r="B3790" s="16" t="str">
        <f>'Limiting Factor Scores'!B340</f>
        <v>Upper Grande Ronde</v>
      </c>
      <c r="C3790" s="16" t="str">
        <f>'Limiting Factor Scores'!C340</f>
        <v>Non-Native Species Interactions and Competition</v>
      </c>
      <c r="D3790" s="18">
        <f>'Limiting Factor Scores'!D340</f>
        <v>0.65139999999999998</v>
      </c>
      <c r="E3790" s="19">
        <f>'Limiting Factor Scores'!E340</f>
        <v>5</v>
      </c>
      <c r="F3790" s="18">
        <f>'Limiting Factor Scores'!F340</f>
        <v>1</v>
      </c>
      <c r="G3790" s="18">
        <f>'Limiting Factor Scores'!G340</f>
        <v>2.6195585711493998</v>
      </c>
      <c r="H3790" s="18">
        <f>'Limiting Factor Scores'!H340</f>
        <v>0.9240574285183859</v>
      </c>
      <c r="I3790" s="17">
        <f>LFAT!A166</f>
        <v>11</v>
      </c>
      <c r="J3790" s="16" t="str">
        <f>LFAT!B166</f>
        <v>Species Management (non-native or unnatural)</v>
      </c>
      <c r="K3790" s="16" t="str">
        <f>LFAT!D166</f>
        <v>D</v>
      </c>
      <c r="L3790" s="19">
        <f>LFAT!F166</f>
        <v>1</v>
      </c>
      <c r="M3790" s="16" t="str">
        <f>LFAT!G166</f>
        <v>C</v>
      </c>
      <c r="N3790" s="19">
        <f>LFAT!I166</f>
        <v>1</v>
      </c>
      <c r="O3790" s="18">
        <f>LFAT!J166</f>
        <v>1</v>
      </c>
      <c r="P3790" s="18">
        <f t="shared" si="177"/>
        <v>1</v>
      </c>
      <c r="Q3790" s="18">
        <f t="shared" si="178"/>
        <v>2.6195585711493998</v>
      </c>
      <c r="R3790" s="18">
        <f t="shared" si="179"/>
        <v>0.9240574285183859</v>
      </c>
    </row>
    <row r="3791" spans="1:18" ht="18" customHeight="1" x14ac:dyDescent="0.2">
      <c r="A3791" s="16" t="str">
        <f>'Limiting Factor Scores'!A341</f>
        <v>UGR3</v>
      </c>
      <c r="B3791" s="16" t="str">
        <f>'Limiting Factor Scores'!B341</f>
        <v>Upper Grande Ronde</v>
      </c>
      <c r="C3791" s="16" t="str">
        <f>'Limiting Factor Scores'!C341</f>
        <v>Predation</v>
      </c>
      <c r="D3791" s="18">
        <f>'Limiting Factor Scores'!D341</f>
        <v>0.65139999999999998</v>
      </c>
      <c r="E3791" s="19">
        <f>'Limiting Factor Scores'!E341</f>
        <v>5</v>
      </c>
      <c r="F3791" s="18">
        <f>'Limiting Factor Scores'!F341</f>
        <v>1</v>
      </c>
      <c r="G3791" s="18">
        <f>'Limiting Factor Scores'!G341</f>
        <v>3.4989485724521998</v>
      </c>
      <c r="H3791" s="18">
        <f>'Limiting Factor Scores'!H341</f>
        <v>1.0697849145360379</v>
      </c>
      <c r="I3791" s="17">
        <f>LFAT!A164</f>
        <v>11</v>
      </c>
      <c r="J3791" s="16" t="str">
        <f>LFAT!B164</f>
        <v>Species Management (non-native or unnatural)</v>
      </c>
      <c r="K3791" s="16" t="str">
        <f>LFAT!D164</f>
        <v>D</v>
      </c>
      <c r="L3791" s="19">
        <f>LFAT!F164</f>
        <v>1</v>
      </c>
      <c r="M3791" s="16" t="str">
        <f>LFAT!G164</f>
        <v>C</v>
      </c>
      <c r="N3791" s="19">
        <f>LFAT!I164</f>
        <v>1</v>
      </c>
      <c r="O3791" s="18">
        <f>LFAT!J164</f>
        <v>1</v>
      </c>
      <c r="P3791" s="18">
        <f t="shared" si="177"/>
        <v>1</v>
      </c>
      <c r="Q3791" s="18">
        <f t="shared" si="178"/>
        <v>3.4989485724521998</v>
      </c>
      <c r="R3791" s="18">
        <f t="shared" si="179"/>
        <v>1.0697849145360379</v>
      </c>
    </row>
    <row r="3792" spans="1:18" ht="18" customHeight="1" x14ac:dyDescent="0.2">
      <c r="A3792" s="16" t="str">
        <f>'Limiting Factor Scores'!A342</f>
        <v>UGR3</v>
      </c>
      <c r="B3792" s="16" t="str">
        <f>'Limiting Factor Scores'!B342</f>
        <v>Upper Grande Ronde</v>
      </c>
      <c r="C3792" s="16" t="str">
        <f>'Limiting Factor Scores'!C342</f>
        <v>Riparian Condition</v>
      </c>
      <c r="D3792" s="18">
        <f>'Limiting Factor Scores'!D342</f>
        <v>0.65139999999999998</v>
      </c>
      <c r="E3792" s="19">
        <f>'Limiting Factor Scores'!E342</f>
        <v>2.46</v>
      </c>
      <c r="F3792" s="18">
        <f>'Limiting Factor Scores'!F342</f>
        <v>0.42849999999999999</v>
      </c>
      <c r="G3792" s="18">
        <f>'Limiting Factor Scores'!G342</f>
        <v>1.7325681295249642</v>
      </c>
      <c r="H3792" s="18">
        <f>'Limiting Factor Scores'!H342</f>
        <v>0.55942611212761773</v>
      </c>
      <c r="I3792" s="17">
        <f>LFAT!A153</f>
        <v>11</v>
      </c>
      <c r="J3792" s="16" t="str">
        <f>LFAT!B153</f>
        <v>Species Management (non-native or unnatural)</v>
      </c>
      <c r="K3792" s="16" t="str">
        <f>LFAT!D153</f>
        <v>N</v>
      </c>
      <c r="L3792" s="19">
        <f>LFAT!F153</f>
        <v>0.1</v>
      </c>
      <c r="M3792" s="16" t="str">
        <f>LFAT!G153</f>
        <v>R</v>
      </c>
      <c r="N3792" s="19">
        <f>LFAT!I153</f>
        <v>0.1</v>
      </c>
      <c r="O3792" s="18">
        <f>LFAT!J153</f>
        <v>0.01</v>
      </c>
      <c r="P3792" s="18">
        <f t="shared" si="177"/>
        <v>4.2849999999999997E-3</v>
      </c>
      <c r="Q3792" s="18">
        <f t="shared" si="178"/>
        <v>1.7325681295249643E-2</v>
      </c>
      <c r="R3792" s="18">
        <f t="shared" si="179"/>
        <v>5.5942611212761771E-3</v>
      </c>
    </row>
    <row r="3793" spans="1:18" ht="18" customHeight="1" x14ac:dyDescent="0.2">
      <c r="A3793" s="16" t="str">
        <f>'Limiting Factor Scores'!A343</f>
        <v>UGR3</v>
      </c>
      <c r="B3793" s="16" t="str">
        <f>'Limiting Factor Scores'!B343</f>
        <v>Upper Grande Ronde</v>
      </c>
      <c r="C3793" s="16" t="str">
        <f>'Limiting Factor Scores'!C343</f>
        <v>Side Channel and Wetland Habitat</v>
      </c>
      <c r="D3793" s="18">
        <f>'Limiting Factor Scores'!D343</f>
        <v>0.65139999999999998</v>
      </c>
      <c r="E3793" s="19">
        <f>'Limiting Factor Scores'!E343</f>
        <v>2.46</v>
      </c>
      <c r="F3793" s="18">
        <f>'Limiting Factor Scores'!F343</f>
        <v>0.42849999999999999</v>
      </c>
      <c r="G3793" s="18">
        <f>'Limiting Factor Scores'!G343</f>
        <v>2.1452742309500716</v>
      </c>
      <c r="H3793" s="18">
        <f>'Limiting Factor Scores'!H343</f>
        <v>0.62527965083418935</v>
      </c>
      <c r="I3793" s="17">
        <f>LFAT!A155</f>
        <v>11</v>
      </c>
      <c r="J3793" s="16" t="str">
        <f>LFAT!B155</f>
        <v>Species Management (non-native or unnatural)</v>
      </c>
      <c r="K3793" s="16" t="str">
        <f>LFAT!D155</f>
        <v>N</v>
      </c>
      <c r="L3793" s="19">
        <f>LFAT!F155</f>
        <v>0.1</v>
      </c>
      <c r="M3793" s="16" t="str">
        <f>LFAT!G155</f>
        <v>R</v>
      </c>
      <c r="N3793" s="19">
        <f>LFAT!I155</f>
        <v>0.1</v>
      </c>
      <c r="O3793" s="18">
        <f>LFAT!J155</f>
        <v>0.01</v>
      </c>
      <c r="P3793" s="18">
        <f t="shared" si="177"/>
        <v>4.2849999999999997E-3</v>
      </c>
      <c r="Q3793" s="18">
        <f t="shared" si="178"/>
        <v>2.1452742309500717E-2</v>
      </c>
      <c r="R3793" s="18">
        <f t="shared" si="179"/>
        <v>6.2527965083418935E-3</v>
      </c>
    </row>
    <row r="3794" spans="1:18" ht="18" customHeight="1" x14ac:dyDescent="0.2">
      <c r="A3794" s="16" t="str">
        <f>'Limiting Factor Scores'!A344</f>
        <v>UGR3</v>
      </c>
      <c r="B3794" s="16" t="str">
        <f>'Limiting Factor Scores'!B344</f>
        <v>Upper Grande Ronde</v>
      </c>
      <c r="C3794" s="16" t="str">
        <f>'Limiting Factor Scores'!C344</f>
        <v>Summer Water Temperature</v>
      </c>
      <c r="D3794" s="18">
        <f>'Limiting Factor Scores'!D344</f>
        <v>0.65139999999999998</v>
      </c>
      <c r="E3794" s="19">
        <f>'Limiting Factor Scores'!E344</f>
        <v>4</v>
      </c>
      <c r="F3794" s="18">
        <f>'Limiting Factor Scores'!F344</f>
        <v>0.77500000000000002</v>
      </c>
      <c r="G3794" s="18">
        <f>'Limiting Factor Scores'!G344</f>
        <v>3.3607587142135946</v>
      </c>
      <c r="H3794" s="18">
        <f>'Limiting Factor Scores'!H344</f>
        <v>1.0517155435533987</v>
      </c>
      <c r="I3794" s="17">
        <f>LFAT!A161</f>
        <v>11</v>
      </c>
      <c r="J3794" s="16" t="str">
        <f>LFAT!B161</f>
        <v>Species Management (non-native or unnatural)</v>
      </c>
      <c r="K3794" s="16" t="str">
        <f>LFAT!D161</f>
        <v>N</v>
      </c>
      <c r="L3794" s="19">
        <f>LFAT!F161</f>
        <v>0.1</v>
      </c>
      <c r="M3794" s="16" t="str">
        <f>LFAT!G161</f>
        <v>R</v>
      </c>
      <c r="N3794" s="19">
        <f>LFAT!I161</f>
        <v>0.1</v>
      </c>
      <c r="O3794" s="18">
        <f>LFAT!J161</f>
        <v>0.01</v>
      </c>
      <c r="P3794" s="18">
        <f t="shared" si="177"/>
        <v>7.7500000000000008E-3</v>
      </c>
      <c r="Q3794" s="18">
        <f t="shared" si="178"/>
        <v>3.360758714213595E-2</v>
      </c>
      <c r="R3794" s="18">
        <f t="shared" si="179"/>
        <v>1.0517155435533988E-2</v>
      </c>
    </row>
    <row r="3795" spans="1:18" ht="18" customHeight="1" x14ac:dyDescent="0.2">
      <c r="A3795" s="16" t="str">
        <f>'Limiting Factor Scores'!A345</f>
        <v>UGR3</v>
      </c>
      <c r="B3795" s="16" t="str">
        <f>'Limiting Factor Scores'!B345</f>
        <v>Upper Grande Ronde</v>
      </c>
      <c r="C3795" s="16" t="str">
        <f>'Limiting Factor Scores'!C345</f>
        <v>Water Quality</v>
      </c>
      <c r="D3795" s="18">
        <f>'Limiting Factor Scores'!D345</f>
        <v>0.65139999999999998</v>
      </c>
      <c r="E3795" s="19">
        <f>'Limiting Factor Scores'!E345</f>
        <v>4.6399999999999997</v>
      </c>
      <c r="F3795" s="18">
        <f>'Limiting Factor Scores'!F345</f>
        <v>0.91900000000000004</v>
      </c>
      <c r="G3795" s="18">
        <f>'Limiting Factor Scores'!G345</f>
        <v>3.4849202080835715</v>
      </c>
      <c r="H3795" s="18">
        <f>'Limiting Factor Scores'!H345</f>
        <v>0.96735398610711254</v>
      </c>
      <c r="I3795" s="17">
        <f>LFAT!A163</f>
        <v>11</v>
      </c>
      <c r="J3795" s="16" t="str">
        <f>LFAT!B163</f>
        <v>Species Management (non-native or unnatural)</v>
      </c>
      <c r="K3795" s="16" t="str">
        <f>LFAT!D163</f>
        <v>N</v>
      </c>
      <c r="L3795" s="19">
        <f>LFAT!F163</f>
        <v>0.1</v>
      </c>
      <c r="M3795" s="16" t="str">
        <f>LFAT!G163</f>
        <v>R</v>
      </c>
      <c r="N3795" s="19">
        <f>LFAT!I163</f>
        <v>0.1</v>
      </c>
      <c r="O3795" s="18">
        <f>LFAT!J163</f>
        <v>0.01</v>
      </c>
      <c r="P3795" s="18">
        <f t="shared" si="177"/>
        <v>9.1900000000000003E-3</v>
      </c>
      <c r="Q3795" s="18">
        <f t="shared" si="178"/>
        <v>3.4849202080835716E-2</v>
      </c>
      <c r="R3795" s="18">
        <f t="shared" si="179"/>
        <v>9.673539861071126E-3</v>
      </c>
    </row>
    <row r="3796" spans="1:18" ht="18" customHeight="1" x14ac:dyDescent="0.2">
      <c r="A3796" s="16" t="str">
        <f>'Limiting Factor Scores'!A346</f>
        <v>UGR3</v>
      </c>
      <c r="B3796" s="16" t="str">
        <f>'Limiting Factor Scores'!B346</f>
        <v>Upper Grande Ronde</v>
      </c>
      <c r="C3796" s="16" t="str">
        <f>'Limiting Factor Scores'!C346</f>
        <v>Winter Water Temperature</v>
      </c>
      <c r="D3796" s="18">
        <f>'Limiting Factor Scores'!D346</f>
        <v>0.65139999999999998</v>
      </c>
      <c r="E3796" s="19">
        <f>'Limiting Factor Scores'!E346</f>
        <v>3.56</v>
      </c>
      <c r="F3796" s="18">
        <f>'Limiting Factor Scores'!F346</f>
        <v>0.67600000000000005</v>
      </c>
      <c r="G3796" s="18">
        <f>'Limiting Factor Scores'!G346</f>
        <v>2.1105173886343356</v>
      </c>
      <c r="H3796" s="18">
        <f>'Limiting Factor Scores'!H346</f>
        <v>0.57484077195679883</v>
      </c>
      <c r="I3796" s="17">
        <f>LFAT!A162</f>
        <v>11</v>
      </c>
      <c r="J3796" s="16" t="str">
        <f>LFAT!B162</f>
        <v>Species Management (non-native or unnatural)</v>
      </c>
      <c r="K3796" s="16" t="str">
        <f>LFAT!D162</f>
        <v>N</v>
      </c>
      <c r="L3796" s="19">
        <f>LFAT!F162</f>
        <v>0.1</v>
      </c>
      <c r="M3796" s="16" t="str">
        <f>LFAT!G162</f>
        <v>R</v>
      </c>
      <c r="N3796" s="19">
        <f>LFAT!I162</f>
        <v>0.1</v>
      </c>
      <c r="O3796" s="18">
        <f>LFAT!J162</f>
        <v>0.01</v>
      </c>
      <c r="P3796" s="18">
        <f t="shared" si="177"/>
        <v>6.7600000000000004E-3</v>
      </c>
      <c r="Q3796" s="18">
        <f t="shared" si="178"/>
        <v>2.1105173886343358E-2</v>
      </c>
      <c r="R3796" s="18">
        <f t="shared" si="179"/>
        <v>5.7484077195679882E-3</v>
      </c>
    </row>
    <row r="3797" spans="1:18" ht="18" customHeight="1" x14ac:dyDescent="0.2">
      <c r="A3797" s="16" t="str">
        <f>'Limiting Factor Scores'!A347</f>
        <v>UGR4</v>
      </c>
      <c r="B3797" s="16" t="str">
        <f>'Limiting Factor Scores'!B347</f>
        <v>Upper Grande Ronde</v>
      </c>
      <c r="C3797" s="16" t="str">
        <f>'Limiting Factor Scores'!C347</f>
        <v>Altered Flow Timing</v>
      </c>
      <c r="D3797" s="18">
        <f>'Limiting Factor Scores'!D347</f>
        <v>0.18729999999999999</v>
      </c>
      <c r="E3797" s="19">
        <f>'Limiting Factor Scores'!E347</f>
        <v>3.3</v>
      </c>
      <c r="F3797" s="18">
        <f>'Limiting Factor Scores'!F347</f>
        <v>0.61750000000000005</v>
      </c>
      <c r="G3797" s="18">
        <f>'Limiting Factor Scores'!G347</f>
        <v>0.6063770607308081</v>
      </c>
      <c r="H3797" s="18">
        <f>'Limiting Factor Scores'!H347</f>
        <v>0.16875291854776292</v>
      </c>
      <c r="I3797" s="17">
        <f>LFAT!A8</f>
        <v>1</v>
      </c>
      <c r="J3797" s="16" t="str">
        <f>LFAT!B8</f>
        <v>Protect Land (Easement and Acquisition)</v>
      </c>
      <c r="K3797" s="16" t="str">
        <f>LFAT!D8</f>
        <v>I</v>
      </c>
      <c r="L3797" s="19">
        <f>LFAT!F8</f>
        <v>0.5</v>
      </c>
      <c r="M3797" s="16" t="str">
        <f>LFAT!G8</f>
        <v>CD</v>
      </c>
      <c r="N3797" s="19">
        <f>LFAT!I8</f>
        <v>0.5</v>
      </c>
      <c r="O3797" s="18">
        <f>LFAT!J8</f>
        <v>0.25</v>
      </c>
      <c r="P3797" s="18">
        <f t="shared" si="177"/>
        <v>0.15437500000000001</v>
      </c>
      <c r="Q3797" s="18">
        <f t="shared" si="178"/>
        <v>0.15159426518270203</v>
      </c>
      <c r="R3797" s="18">
        <f t="shared" si="179"/>
        <v>4.218822963694073E-2</v>
      </c>
    </row>
    <row r="3798" spans="1:18" ht="18" customHeight="1" x14ac:dyDescent="0.2">
      <c r="A3798" s="16" t="str">
        <f>'Limiting Factor Scores'!A348</f>
        <v>UGR4</v>
      </c>
      <c r="B3798" s="16" t="str">
        <f>'Limiting Factor Scores'!B348</f>
        <v>Upper Grande Ronde</v>
      </c>
      <c r="C3798" s="16" t="str">
        <f>'Limiting Factor Scores'!C348</f>
        <v>Altered Primary Productivity</v>
      </c>
      <c r="D3798" s="18">
        <f>'Limiting Factor Scores'!D348</f>
        <v>0.18729999999999999</v>
      </c>
      <c r="E3798" s="19">
        <f>'Limiting Factor Scores'!E348</f>
        <v>2</v>
      </c>
      <c r="F3798" s="18">
        <f>'Limiting Factor Scores'!F348</f>
        <v>0.32500000000000001</v>
      </c>
      <c r="G3798" s="18">
        <f>'Limiting Factor Scores'!G348</f>
        <v>0.22131501781366253</v>
      </c>
      <c r="H3798" s="18">
        <f>'Limiting Factor Scores'!H348</f>
        <v>6.3381316592881307E-2</v>
      </c>
      <c r="I3798" s="17">
        <f>LFAT!A15</f>
        <v>1</v>
      </c>
      <c r="J3798" s="16" t="str">
        <f>LFAT!B15</f>
        <v>Protect Land (Easement and Acquisition)</v>
      </c>
      <c r="K3798" s="16" t="str">
        <f>LFAT!D15</f>
        <v>I</v>
      </c>
      <c r="L3798" s="19">
        <f>LFAT!F15</f>
        <v>0.5</v>
      </c>
      <c r="M3798" s="16" t="str">
        <f>LFAT!G15</f>
        <v>CD</v>
      </c>
      <c r="N3798" s="19">
        <f>LFAT!I15</f>
        <v>0.5</v>
      </c>
      <c r="O3798" s="18">
        <f>LFAT!J15</f>
        <v>0.25</v>
      </c>
      <c r="P3798" s="18">
        <f t="shared" si="177"/>
        <v>8.1250000000000003E-2</v>
      </c>
      <c r="Q3798" s="18">
        <f t="shared" si="178"/>
        <v>5.5328754453415632E-2</v>
      </c>
      <c r="R3798" s="18">
        <f t="shared" si="179"/>
        <v>1.5845329148220327E-2</v>
      </c>
    </row>
    <row r="3799" spans="1:18" ht="18" customHeight="1" x14ac:dyDescent="0.2">
      <c r="A3799" s="16" t="str">
        <f>'Limiting Factor Scores'!A349</f>
        <v>UGR4</v>
      </c>
      <c r="B3799" s="16" t="str">
        <f>'Limiting Factor Scores'!B349</f>
        <v>Upper Grande Ronde</v>
      </c>
      <c r="C3799" s="16" t="str">
        <f>'Limiting Factor Scores'!C349</f>
        <v>Anthropogenic Barriers</v>
      </c>
      <c r="D3799" s="18">
        <f>'Limiting Factor Scores'!D349</f>
        <v>0.18729999999999999</v>
      </c>
      <c r="E3799" s="19">
        <f>'Limiting Factor Scores'!E349</f>
        <v>3.42</v>
      </c>
      <c r="F3799" s="18">
        <f>'Limiting Factor Scores'!F349</f>
        <v>0.64449999999999996</v>
      </c>
      <c r="G3799" s="18">
        <f>'Limiting Factor Scores'!G349</f>
        <v>0.64065095379061154</v>
      </c>
      <c r="H3799" s="18">
        <f>'Limiting Factor Scores'!H349</f>
        <v>0.20290441781141605</v>
      </c>
      <c r="I3799" s="17">
        <f>LFAT!A2</f>
        <v>1</v>
      </c>
      <c r="J3799" s="16" t="str">
        <f>LFAT!B2</f>
        <v>Protect Land (Easement and Acquisition)</v>
      </c>
      <c r="K3799" s="16" t="str">
        <f>LFAT!D2</f>
        <v>I</v>
      </c>
      <c r="L3799" s="19">
        <f>LFAT!F2</f>
        <v>0.5</v>
      </c>
      <c r="M3799" s="16" t="str">
        <f>LFAT!G2</f>
        <v>CD</v>
      </c>
      <c r="N3799" s="19">
        <f>LFAT!I2</f>
        <v>0.5</v>
      </c>
      <c r="O3799" s="18">
        <f>LFAT!J2</f>
        <v>0.25</v>
      </c>
      <c r="P3799" s="18">
        <f t="shared" si="177"/>
        <v>0.16112499999999999</v>
      </c>
      <c r="Q3799" s="18">
        <f t="shared" si="178"/>
        <v>0.16016273844765289</v>
      </c>
      <c r="R3799" s="18">
        <f t="shared" si="179"/>
        <v>5.0726104452854012E-2</v>
      </c>
    </row>
    <row r="3800" spans="1:18" ht="18" customHeight="1" x14ac:dyDescent="0.2">
      <c r="A3800" s="16" t="str">
        <f>'Limiting Factor Scores'!A350</f>
        <v>UGR4</v>
      </c>
      <c r="B3800" s="16" t="str">
        <f>'Limiting Factor Scores'!B350</f>
        <v>Upper Grande Ronde</v>
      </c>
      <c r="C3800" s="16" t="str">
        <f>'Limiting Factor Scores'!C350</f>
        <v>Channel and Habitat Structure</v>
      </c>
      <c r="D3800" s="18">
        <f>'Limiting Factor Scores'!D350</f>
        <v>0.18729999999999999</v>
      </c>
      <c r="E3800" s="19">
        <f>'Limiting Factor Scores'!E350</f>
        <v>3.57</v>
      </c>
      <c r="F3800" s="18">
        <f>'Limiting Factor Scores'!F350</f>
        <v>0.67825000000000002</v>
      </c>
      <c r="G3800" s="18">
        <f>'Limiting Factor Scores'!G350</f>
        <v>1.1070299605509535</v>
      </c>
      <c r="H3800" s="18">
        <f>'Limiting Factor Scores'!H350</f>
        <v>0.33513063549602007</v>
      </c>
      <c r="I3800" s="17">
        <f>LFAT!A6</f>
        <v>1</v>
      </c>
      <c r="J3800" s="16" t="str">
        <f>LFAT!B6</f>
        <v>Protect Land (Easement and Acquisition)</v>
      </c>
      <c r="K3800" s="16" t="str">
        <f>LFAT!D6</f>
        <v>I</v>
      </c>
      <c r="L3800" s="19">
        <f>LFAT!F6</f>
        <v>0.5</v>
      </c>
      <c r="M3800" s="16" t="str">
        <f>LFAT!G6</f>
        <v>CD</v>
      </c>
      <c r="N3800" s="19">
        <f>LFAT!I6</f>
        <v>0.5</v>
      </c>
      <c r="O3800" s="18">
        <f>LFAT!J6</f>
        <v>0.25</v>
      </c>
      <c r="P3800" s="18">
        <f t="shared" si="177"/>
        <v>0.1695625</v>
      </c>
      <c r="Q3800" s="18">
        <f t="shared" si="178"/>
        <v>0.27675749013773837</v>
      </c>
      <c r="R3800" s="18">
        <f t="shared" si="179"/>
        <v>8.3782658874005017E-2</v>
      </c>
    </row>
    <row r="3801" spans="1:18" ht="18" customHeight="1" x14ac:dyDescent="0.2">
      <c r="A3801" s="16" t="str">
        <f>'Limiting Factor Scores'!A351</f>
        <v>UGR4</v>
      </c>
      <c r="B3801" s="16" t="str">
        <f>'Limiting Factor Scores'!B351</f>
        <v>Upper Grande Ronde</v>
      </c>
      <c r="C3801" s="16" t="str">
        <f>'Limiting Factor Scores'!C351</f>
        <v>Decreased Sediment Quantity</v>
      </c>
      <c r="D3801" s="18">
        <f>'Limiting Factor Scores'!D351</f>
        <v>0.18729999999999999</v>
      </c>
      <c r="E3801" s="19">
        <f>'Limiting Factor Scores'!E351</f>
        <v>2.0499999999999998</v>
      </c>
      <c r="F3801" s="18">
        <f>'Limiting Factor Scores'!F351</f>
        <v>0.33624999999999999</v>
      </c>
      <c r="G3801" s="18">
        <f>'Limiting Factor Scores'!G351</f>
        <v>0.32614448663413409</v>
      </c>
      <c r="H3801" s="18">
        <f>'Limiting Factor Scores'!H351</f>
        <v>9.7155068668610262E-2</v>
      </c>
      <c r="I3801" s="17">
        <f>LFAT!A9</f>
        <v>1</v>
      </c>
      <c r="J3801" s="16" t="str">
        <f>LFAT!B9</f>
        <v>Protect Land (Easement and Acquisition)</v>
      </c>
      <c r="K3801" s="16" t="str">
        <f>LFAT!D9</f>
        <v>I</v>
      </c>
      <c r="L3801" s="19">
        <f>LFAT!F9</f>
        <v>0.5</v>
      </c>
      <c r="M3801" s="16" t="str">
        <f>LFAT!G9</f>
        <v>CD</v>
      </c>
      <c r="N3801" s="19">
        <f>LFAT!I9</f>
        <v>0.5</v>
      </c>
      <c r="O3801" s="18">
        <f>LFAT!J9</f>
        <v>0.25</v>
      </c>
      <c r="P3801" s="18">
        <f t="shared" si="177"/>
        <v>8.4062499999999998E-2</v>
      </c>
      <c r="Q3801" s="18">
        <f t="shared" si="178"/>
        <v>8.1536121658533522E-2</v>
      </c>
      <c r="R3801" s="18">
        <f t="shared" si="179"/>
        <v>2.4288767167152565E-2</v>
      </c>
    </row>
    <row r="3802" spans="1:18" ht="18" customHeight="1" x14ac:dyDescent="0.2">
      <c r="A3802" s="16" t="str">
        <f>'Limiting Factor Scores'!A352</f>
        <v>UGR4</v>
      </c>
      <c r="B3802" s="16" t="str">
        <f>'Limiting Factor Scores'!B352</f>
        <v>Upper Grande Ronde</v>
      </c>
      <c r="C3802" s="16" t="str">
        <f>'Limiting Factor Scores'!C352</f>
        <v>Decreased Water Quantity</v>
      </c>
      <c r="D3802" s="18">
        <f>'Limiting Factor Scores'!D352</f>
        <v>0.18729999999999999</v>
      </c>
      <c r="E3802" s="19">
        <f>'Limiting Factor Scores'!E352</f>
        <v>2.88</v>
      </c>
      <c r="F3802" s="18">
        <f>'Limiting Factor Scores'!F352</f>
        <v>0.52300000000000002</v>
      </c>
      <c r="G3802" s="18">
        <f>'Limiting Factor Scores'!G352</f>
        <v>0.73398455082623759</v>
      </c>
      <c r="H3802" s="18">
        <f>'Limiting Factor Scores'!H352</f>
        <v>0.21213482947504331</v>
      </c>
      <c r="I3802" s="17">
        <f>LFAT!A7</f>
        <v>1</v>
      </c>
      <c r="J3802" s="16" t="str">
        <f>LFAT!B7</f>
        <v>Protect Land (Easement and Acquisition)</v>
      </c>
      <c r="K3802" s="16" t="str">
        <f>LFAT!D7</f>
        <v>I</v>
      </c>
      <c r="L3802" s="19">
        <f>LFAT!F7</f>
        <v>0.5</v>
      </c>
      <c r="M3802" s="16" t="str">
        <f>LFAT!G7</f>
        <v>CD</v>
      </c>
      <c r="N3802" s="19">
        <f>LFAT!I7</f>
        <v>0.5</v>
      </c>
      <c r="O3802" s="18">
        <f>LFAT!J7</f>
        <v>0.25</v>
      </c>
      <c r="P3802" s="18">
        <f t="shared" si="177"/>
        <v>0.13075000000000001</v>
      </c>
      <c r="Q3802" s="18">
        <f t="shared" si="178"/>
        <v>0.1834961377065594</v>
      </c>
      <c r="R3802" s="18">
        <f t="shared" si="179"/>
        <v>5.3033707368760827E-2</v>
      </c>
    </row>
    <row r="3803" spans="1:18" ht="18" customHeight="1" x14ac:dyDescent="0.2">
      <c r="A3803" s="16" t="str">
        <f>'Limiting Factor Scores'!A353</f>
        <v>UGR4</v>
      </c>
      <c r="B3803" s="16" t="str">
        <f>'Limiting Factor Scores'!B353</f>
        <v>Upper Grande Ronde</v>
      </c>
      <c r="C3803" s="16" t="str">
        <f>'Limiting Factor Scores'!C353</f>
        <v>Floodplain Condition</v>
      </c>
      <c r="D3803" s="18">
        <f>'Limiting Factor Scores'!D353</f>
        <v>0.18729999999999999</v>
      </c>
      <c r="E3803" s="19">
        <f>'Limiting Factor Scores'!E353</f>
        <v>3.95</v>
      </c>
      <c r="F3803" s="18">
        <f>'Limiting Factor Scores'!F353</f>
        <v>0.76375000000000004</v>
      </c>
      <c r="G3803" s="18">
        <f>'Limiting Factor Scores'!G353</f>
        <v>0.86954192238273587</v>
      </c>
      <c r="H3803" s="18">
        <f>'Limiting Factor Scores'!H353</f>
        <v>0.24688451149399562</v>
      </c>
      <c r="I3803" s="17">
        <f>LFAT!A4</f>
        <v>1</v>
      </c>
      <c r="J3803" s="16" t="str">
        <f>LFAT!B4</f>
        <v>Protect Land (Easement and Acquisition)</v>
      </c>
      <c r="K3803" s="16" t="str">
        <f>LFAT!D4</f>
        <v>I</v>
      </c>
      <c r="L3803" s="19">
        <f>LFAT!F4</f>
        <v>0.5</v>
      </c>
      <c r="M3803" s="16" t="str">
        <f>LFAT!G4</f>
        <v>CD</v>
      </c>
      <c r="N3803" s="19">
        <f>LFAT!I4</f>
        <v>0.5</v>
      </c>
      <c r="O3803" s="18">
        <f>LFAT!J4</f>
        <v>0.25</v>
      </c>
      <c r="P3803" s="18">
        <f t="shared" si="177"/>
        <v>0.19093750000000001</v>
      </c>
      <c r="Q3803" s="18">
        <f t="shared" si="178"/>
        <v>0.21738548059568397</v>
      </c>
      <c r="R3803" s="18">
        <f t="shared" si="179"/>
        <v>6.1721127873498906E-2</v>
      </c>
    </row>
    <row r="3804" spans="1:18" ht="18" customHeight="1" x14ac:dyDescent="0.2">
      <c r="A3804" s="16" t="str">
        <f>'Limiting Factor Scores'!A354</f>
        <v>UGR4</v>
      </c>
      <c r="B3804" s="16" t="str">
        <f>'Limiting Factor Scores'!B354</f>
        <v>Upper Grande Ronde</v>
      </c>
      <c r="C3804" s="16" t="str">
        <f>'Limiting Factor Scores'!C354</f>
        <v>Increased Sediment Quantity</v>
      </c>
      <c r="D3804" s="18">
        <f>'Limiting Factor Scores'!D354</f>
        <v>0.18729999999999999</v>
      </c>
      <c r="E3804" s="19">
        <f>'Limiting Factor Scores'!E354</f>
        <v>4.08</v>
      </c>
      <c r="F3804" s="18">
        <f>'Limiting Factor Scores'!F354</f>
        <v>0.79300000000000004</v>
      </c>
      <c r="G3804" s="18">
        <f>'Limiting Factor Scores'!G354</f>
        <v>0.5400086434653365</v>
      </c>
      <c r="H3804" s="18">
        <f>'Limiting Factor Scores'!H354</f>
        <v>0.17766178280197903</v>
      </c>
      <c r="I3804" s="17">
        <f>LFAT!A10</f>
        <v>1</v>
      </c>
      <c r="J3804" s="16" t="str">
        <f>LFAT!B10</f>
        <v>Protect Land (Easement and Acquisition)</v>
      </c>
      <c r="K3804" s="16" t="str">
        <f>LFAT!D10</f>
        <v>I</v>
      </c>
      <c r="L3804" s="19">
        <f>LFAT!F10</f>
        <v>0.5</v>
      </c>
      <c r="M3804" s="16" t="str">
        <f>LFAT!G10</f>
        <v>CD</v>
      </c>
      <c r="N3804" s="19">
        <f>LFAT!I10</f>
        <v>0.5</v>
      </c>
      <c r="O3804" s="18">
        <f>LFAT!J10</f>
        <v>0.25</v>
      </c>
      <c r="P3804" s="18">
        <f t="shared" si="177"/>
        <v>0.19825000000000001</v>
      </c>
      <c r="Q3804" s="18">
        <f t="shared" si="178"/>
        <v>0.13500216086633413</v>
      </c>
      <c r="R3804" s="18">
        <f t="shared" si="179"/>
        <v>4.4415445700494757E-2</v>
      </c>
    </row>
    <row r="3805" spans="1:18" ht="18" customHeight="1" x14ac:dyDescent="0.2">
      <c r="A3805" s="16" t="str">
        <f>'Limiting Factor Scores'!A355</f>
        <v>UGR4</v>
      </c>
      <c r="B3805" s="16" t="str">
        <f>'Limiting Factor Scores'!B355</f>
        <v>Upper Grande Ronde</v>
      </c>
      <c r="C3805" s="16" t="str">
        <f>'Limiting Factor Scores'!C355</f>
        <v>Non-Native Species Interactions and Competition</v>
      </c>
      <c r="D3805" s="18">
        <f>'Limiting Factor Scores'!D355</f>
        <v>0.18729999999999999</v>
      </c>
      <c r="E3805" s="19">
        <f>'Limiting Factor Scores'!E355</f>
        <v>2</v>
      </c>
      <c r="F3805" s="18">
        <f>'Limiting Factor Scores'!F355</f>
        <v>0.32500000000000001</v>
      </c>
      <c r="G3805" s="18">
        <f>'Limiting Factor Scores'!G355</f>
        <v>0.24479441068819752</v>
      </c>
      <c r="H3805" s="18">
        <f>'Limiting Factor Scores'!H355</f>
        <v>8.6351989280757532E-2</v>
      </c>
      <c r="I3805" s="17">
        <f>LFAT!A16</f>
        <v>1</v>
      </c>
      <c r="J3805" s="16" t="str">
        <f>LFAT!B16</f>
        <v>Protect Land (Easement and Acquisition)</v>
      </c>
      <c r="K3805" s="16" t="str">
        <f>LFAT!D16</f>
        <v>I</v>
      </c>
      <c r="L3805" s="19">
        <f>LFAT!F16</f>
        <v>0.5</v>
      </c>
      <c r="M3805" s="16" t="str">
        <f>LFAT!G16</f>
        <v>R</v>
      </c>
      <c r="N3805" s="19">
        <f>LFAT!I16</f>
        <v>0.1</v>
      </c>
      <c r="O3805" s="18">
        <f>LFAT!J16</f>
        <v>0.05</v>
      </c>
      <c r="P3805" s="18">
        <f t="shared" si="177"/>
        <v>1.6250000000000001E-2</v>
      </c>
      <c r="Q3805" s="18">
        <f t="shared" si="178"/>
        <v>1.2239720534409877E-2</v>
      </c>
      <c r="R3805" s="18">
        <f t="shared" si="179"/>
        <v>4.3175994640378768E-3</v>
      </c>
    </row>
    <row r="3806" spans="1:18" ht="18" customHeight="1" x14ac:dyDescent="0.2">
      <c r="A3806" s="16" t="str">
        <f>'Limiting Factor Scores'!A356</f>
        <v>UGR4</v>
      </c>
      <c r="B3806" s="16" t="str">
        <f>'Limiting Factor Scores'!B356</f>
        <v>Upper Grande Ronde</v>
      </c>
      <c r="C3806" s="16" t="str">
        <f>'Limiting Factor Scores'!C356</f>
        <v>Predation</v>
      </c>
      <c r="D3806" s="18">
        <f>'Limiting Factor Scores'!D356</f>
        <v>0.18729999999999999</v>
      </c>
      <c r="E3806" s="19">
        <f>'Limiting Factor Scores'!E356</f>
        <v>2.15</v>
      </c>
      <c r="F3806" s="18">
        <f>'Limiting Factor Scores'!F356</f>
        <v>0.35875000000000001</v>
      </c>
      <c r="G3806" s="18">
        <f>'Limiting Factor Scores'!G356</f>
        <v>0.36092710010559031</v>
      </c>
      <c r="H3806" s="18">
        <f>'Limiting Factor Scores'!H356</f>
        <v>0.11035154102582165</v>
      </c>
      <c r="I3806" s="17">
        <f>LFAT!A14</f>
        <v>1</v>
      </c>
      <c r="J3806" s="16" t="str">
        <f>LFAT!B14</f>
        <v>Protect Land (Easement and Acquisition)</v>
      </c>
      <c r="K3806" s="16" t="str">
        <f>LFAT!D14</f>
        <v>I</v>
      </c>
      <c r="L3806" s="19">
        <f>LFAT!F14</f>
        <v>0.5</v>
      </c>
      <c r="M3806" s="16" t="str">
        <f>LFAT!G14</f>
        <v>R</v>
      </c>
      <c r="N3806" s="19">
        <f>LFAT!I14</f>
        <v>0.1</v>
      </c>
      <c r="O3806" s="18">
        <f>LFAT!J14</f>
        <v>0.05</v>
      </c>
      <c r="P3806" s="18">
        <f t="shared" si="177"/>
        <v>1.7937500000000002E-2</v>
      </c>
      <c r="Q3806" s="18">
        <f t="shared" si="178"/>
        <v>1.8046355005279516E-2</v>
      </c>
      <c r="R3806" s="18">
        <f t="shared" si="179"/>
        <v>5.5175770512910826E-3</v>
      </c>
    </row>
    <row r="3807" spans="1:18" ht="18" customHeight="1" x14ac:dyDescent="0.2">
      <c r="A3807" s="16" t="str">
        <f>'Limiting Factor Scores'!A357</f>
        <v>UGR4</v>
      </c>
      <c r="B3807" s="16" t="str">
        <f>'Limiting Factor Scores'!B357</f>
        <v>Upper Grande Ronde</v>
      </c>
      <c r="C3807" s="16" t="str">
        <f>'Limiting Factor Scores'!C357</f>
        <v>Riparian Condition</v>
      </c>
      <c r="D3807" s="18">
        <f>'Limiting Factor Scores'!D357</f>
        <v>0.18729999999999999</v>
      </c>
      <c r="E3807" s="19">
        <f>'Limiting Factor Scores'!E357</f>
        <v>3.52</v>
      </c>
      <c r="F3807" s="18">
        <f>'Limiting Factor Scores'!F357</f>
        <v>0.66700000000000004</v>
      </c>
      <c r="G3807" s="18">
        <f>'Limiting Factor Scores'!G357</f>
        <v>0.77545277082136777</v>
      </c>
      <c r="H3807" s="18">
        <f>'Limiting Factor Scores'!H357</f>
        <v>0.2503846869433804</v>
      </c>
      <c r="I3807" s="17">
        <f>LFAT!A3</f>
        <v>1</v>
      </c>
      <c r="J3807" s="16" t="str">
        <f>LFAT!B3</f>
        <v>Protect Land (Easement and Acquisition)</v>
      </c>
      <c r="K3807" s="16" t="str">
        <f>LFAT!D3</f>
        <v>I</v>
      </c>
      <c r="L3807" s="19">
        <f>LFAT!F3</f>
        <v>0.5</v>
      </c>
      <c r="M3807" s="16" t="str">
        <f>LFAT!G3</f>
        <v>C</v>
      </c>
      <c r="N3807" s="19">
        <f>LFAT!I3</f>
        <v>1</v>
      </c>
      <c r="O3807" s="18">
        <f>LFAT!J3</f>
        <v>0.5</v>
      </c>
      <c r="P3807" s="18">
        <f t="shared" si="177"/>
        <v>0.33350000000000002</v>
      </c>
      <c r="Q3807" s="18">
        <f t="shared" si="178"/>
        <v>0.38772638541068388</v>
      </c>
      <c r="R3807" s="18">
        <f t="shared" si="179"/>
        <v>0.1251923434716902</v>
      </c>
    </row>
    <row r="3808" spans="1:18" ht="18" customHeight="1" x14ac:dyDescent="0.2">
      <c r="A3808" s="16" t="str">
        <f>'Limiting Factor Scores'!A358</f>
        <v>UGR4</v>
      </c>
      <c r="B3808" s="16" t="str">
        <f>'Limiting Factor Scores'!B358</f>
        <v>Upper Grande Ronde</v>
      </c>
      <c r="C3808" s="16" t="str">
        <f>'Limiting Factor Scores'!C358</f>
        <v>Side Channel and Wetland Habitat</v>
      </c>
      <c r="D3808" s="18">
        <f>'Limiting Factor Scores'!D358</f>
        <v>0.18729999999999999</v>
      </c>
      <c r="E3808" s="19">
        <f>'Limiting Factor Scores'!E358</f>
        <v>3.73</v>
      </c>
      <c r="F3808" s="18">
        <f>'Limiting Factor Scores'!F358</f>
        <v>0.71425000000000005</v>
      </c>
      <c r="G3808" s="18">
        <f>'Limiting Factor Scores'!G358</f>
        <v>1.028187363342093</v>
      </c>
      <c r="H3808" s="18">
        <f>'Limiting Factor Scores'!H358</f>
        <v>0.29968412721666282</v>
      </c>
      <c r="I3808" s="17">
        <f>LFAT!A5</f>
        <v>1</v>
      </c>
      <c r="J3808" s="16" t="str">
        <f>LFAT!B5</f>
        <v>Protect Land (Easement and Acquisition)</v>
      </c>
      <c r="K3808" s="16" t="str">
        <f>LFAT!D5</f>
        <v>I</v>
      </c>
      <c r="L3808" s="19">
        <f>LFAT!F5</f>
        <v>0.5</v>
      </c>
      <c r="M3808" s="16" t="str">
        <f>LFAT!G5</f>
        <v>CD</v>
      </c>
      <c r="N3808" s="19">
        <f>LFAT!I5</f>
        <v>0.5</v>
      </c>
      <c r="O3808" s="18">
        <f>LFAT!J5</f>
        <v>0.25</v>
      </c>
      <c r="P3808" s="18">
        <f t="shared" si="177"/>
        <v>0.17856250000000001</v>
      </c>
      <c r="Q3808" s="18">
        <f t="shared" si="178"/>
        <v>0.25704684083552326</v>
      </c>
      <c r="R3808" s="18">
        <f t="shared" si="179"/>
        <v>7.4921031804165705E-2</v>
      </c>
    </row>
    <row r="3809" spans="1:18" ht="18" customHeight="1" x14ac:dyDescent="0.2">
      <c r="A3809" s="16" t="str">
        <f>'Limiting Factor Scores'!A359</f>
        <v>UGR4</v>
      </c>
      <c r="B3809" s="16" t="str">
        <f>'Limiting Factor Scores'!B359</f>
        <v>Upper Grande Ronde</v>
      </c>
      <c r="C3809" s="16" t="str">
        <f>'Limiting Factor Scores'!C359</f>
        <v>Summer Water Temperature</v>
      </c>
      <c r="D3809" s="18">
        <f>'Limiting Factor Scores'!D359</f>
        <v>0.18729999999999999</v>
      </c>
      <c r="E3809" s="19">
        <f>'Limiting Factor Scores'!E359</f>
        <v>3</v>
      </c>
      <c r="F3809" s="18">
        <f>'Limiting Factor Scores'!F359</f>
        <v>0.55000000000000004</v>
      </c>
      <c r="G3809" s="18">
        <f>'Limiting Factor Scores'!G359</f>
        <v>0.6857855714138551</v>
      </c>
      <c r="H3809" s="18">
        <f>'Limiting Factor Scores'!H359</f>
        <v>0.2146096778534638</v>
      </c>
      <c r="I3809" s="17">
        <f>LFAT!A11</f>
        <v>1</v>
      </c>
      <c r="J3809" s="16" t="str">
        <f>LFAT!B11</f>
        <v>Protect Land (Easement and Acquisition)</v>
      </c>
      <c r="K3809" s="16" t="str">
        <f>LFAT!D11</f>
        <v>I</v>
      </c>
      <c r="L3809" s="19">
        <f>LFAT!F11</f>
        <v>0.5</v>
      </c>
      <c r="M3809" s="16" t="str">
        <f>LFAT!G11</f>
        <v>R</v>
      </c>
      <c r="N3809" s="19">
        <f>LFAT!I11</f>
        <v>0.1</v>
      </c>
      <c r="O3809" s="18">
        <f>LFAT!J11</f>
        <v>0.05</v>
      </c>
      <c r="P3809" s="18">
        <f t="shared" si="177"/>
        <v>2.7500000000000004E-2</v>
      </c>
      <c r="Q3809" s="18">
        <f t="shared" si="178"/>
        <v>3.4289278570692756E-2</v>
      </c>
      <c r="R3809" s="18">
        <f t="shared" si="179"/>
        <v>1.0730483892673191E-2</v>
      </c>
    </row>
    <row r="3810" spans="1:18" ht="18" customHeight="1" x14ac:dyDescent="0.2">
      <c r="A3810" s="16" t="str">
        <f>'Limiting Factor Scores'!A360</f>
        <v>UGR4</v>
      </c>
      <c r="B3810" s="16" t="str">
        <f>'Limiting Factor Scores'!B360</f>
        <v>Upper Grande Ronde</v>
      </c>
      <c r="C3810" s="16" t="str">
        <f>'Limiting Factor Scores'!C360</f>
        <v>Water Quality</v>
      </c>
      <c r="D3810" s="18">
        <f>'Limiting Factor Scores'!D360</f>
        <v>0.18729999999999999</v>
      </c>
      <c r="E3810" s="19">
        <f>'Limiting Factor Scores'!E360</f>
        <v>3</v>
      </c>
      <c r="F3810" s="18">
        <f>'Limiting Factor Scores'!F360</f>
        <v>0.55000000000000004</v>
      </c>
      <c r="G3810" s="18">
        <f>'Limiting Factor Scores'!G360</f>
        <v>0.59969446444759511</v>
      </c>
      <c r="H3810" s="18">
        <f>'Limiting Factor Scores'!H360</f>
        <v>0.16646488183118807</v>
      </c>
      <c r="I3810" s="17">
        <f>LFAT!A13</f>
        <v>1</v>
      </c>
      <c r="J3810" s="16" t="str">
        <f>LFAT!B13</f>
        <v>Protect Land (Easement and Acquisition)</v>
      </c>
      <c r="K3810" s="16" t="str">
        <f>LFAT!D13</f>
        <v>I</v>
      </c>
      <c r="L3810" s="19">
        <f>LFAT!F13</f>
        <v>0.5</v>
      </c>
      <c r="M3810" s="16" t="str">
        <f>LFAT!G13</f>
        <v>CD</v>
      </c>
      <c r="N3810" s="19">
        <f>LFAT!I13</f>
        <v>0.5</v>
      </c>
      <c r="O3810" s="18">
        <f>LFAT!J13</f>
        <v>0.25</v>
      </c>
      <c r="P3810" s="18">
        <f t="shared" si="177"/>
        <v>0.13750000000000001</v>
      </c>
      <c r="Q3810" s="18">
        <f t="shared" si="178"/>
        <v>0.14992361611189878</v>
      </c>
      <c r="R3810" s="18">
        <f t="shared" si="179"/>
        <v>4.1616220457797018E-2</v>
      </c>
    </row>
    <row r="3811" spans="1:18" ht="18" customHeight="1" x14ac:dyDescent="0.2">
      <c r="A3811" s="16" t="str">
        <f>'Limiting Factor Scores'!A361</f>
        <v>UGR4</v>
      </c>
      <c r="B3811" s="16" t="str">
        <f>'Limiting Factor Scores'!B361</f>
        <v>Upper Grande Ronde</v>
      </c>
      <c r="C3811" s="16" t="str">
        <f>'Limiting Factor Scores'!C361</f>
        <v>Winter Water Temperature</v>
      </c>
      <c r="D3811" s="18">
        <f>'Limiting Factor Scores'!D361</f>
        <v>0.18729999999999999</v>
      </c>
      <c r="E3811" s="19">
        <f>'Limiting Factor Scores'!E361</f>
        <v>2.29</v>
      </c>
      <c r="F3811" s="18">
        <f>'Limiting Factor Scores'!F361</f>
        <v>0.39024999999999999</v>
      </c>
      <c r="G3811" s="18">
        <f>'Limiting Factor Scores'!G361</f>
        <v>0.35032826126044198</v>
      </c>
      <c r="H3811" s="18">
        <f>'Limiting Factor Scores'!H361</f>
        <v>9.5418767561799428E-2</v>
      </c>
      <c r="I3811" s="17">
        <f>LFAT!A12</f>
        <v>1</v>
      </c>
      <c r="J3811" s="16" t="str">
        <f>LFAT!B12</f>
        <v>Protect Land (Easement and Acquisition)</v>
      </c>
      <c r="K3811" s="16" t="str">
        <f>LFAT!D12</f>
        <v>I</v>
      </c>
      <c r="L3811" s="19">
        <f>LFAT!F12</f>
        <v>0.5</v>
      </c>
      <c r="M3811" s="16" t="str">
        <f>LFAT!G12</f>
        <v>R</v>
      </c>
      <c r="N3811" s="19">
        <f>LFAT!I12</f>
        <v>0.1</v>
      </c>
      <c r="O3811" s="18">
        <f>LFAT!J12</f>
        <v>0.05</v>
      </c>
      <c r="P3811" s="18">
        <f t="shared" si="177"/>
        <v>1.9512500000000002E-2</v>
      </c>
      <c r="Q3811" s="18">
        <f t="shared" si="178"/>
        <v>1.7516413063022099E-2</v>
      </c>
      <c r="R3811" s="18">
        <f t="shared" si="179"/>
        <v>4.7709383780899714E-3</v>
      </c>
    </row>
    <row r="3812" spans="1:18" ht="18" customHeight="1" x14ac:dyDescent="0.2">
      <c r="A3812" s="16" t="str">
        <f>'Limiting Factor Scores'!A347</f>
        <v>UGR4</v>
      </c>
      <c r="B3812" s="16" t="str">
        <f>'Limiting Factor Scores'!B347</f>
        <v>Upper Grande Ronde</v>
      </c>
      <c r="C3812" s="16" t="str">
        <f>'Limiting Factor Scores'!C347</f>
        <v>Altered Flow Timing</v>
      </c>
      <c r="D3812" s="18">
        <f>'Limiting Factor Scores'!D347</f>
        <v>0.18729999999999999</v>
      </c>
      <c r="E3812" s="19">
        <f>'Limiting Factor Scores'!E347</f>
        <v>3.3</v>
      </c>
      <c r="F3812" s="18">
        <f>'Limiting Factor Scores'!F347</f>
        <v>0.61750000000000005</v>
      </c>
      <c r="G3812" s="18">
        <f>'Limiting Factor Scores'!G347</f>
        <v>0.6063770607308081</v>
      </c>
      <c r="H3812" s="18">
        <f>'Limiting Factor Scores'!H347</f>
        <v>0.16875291854776292</v>
      </c>
      <c r="I3812" s="17">
        <f>LFAT!A23</f>
        <v>2</v>
      </c>
      <c r="J3812" s="16" t="str">
        <f>LFAT!B23</f>
        <v>Instream Complexity Improvement</v>
      </c>
      <c r="K3812" s="16" t="str">
        <f>LFAT!D23</f>
        <v>N</v>
      </c>
      <c r="L3812" s="19">
        <f>LFAT!F23</f>
        <v>0.1</v>
      </c>
      <c r="M3812" s="16" t="str">
        <f>LFAT!G23</f>
        <v>CD</v>
      </c>
      <c r="N3812" s="19">
        <f>LFAT!I23</f>
        <v>0.5</v>
      </c>
      <c r="O3812" s="18">
        <f>LFAT!J23</f>
        <v>0.05</v>
      </c>
      <c r="P3812" s="18">
        <f t="shared" si="177"/>
        <v>3.0875000000000003E-2</v>
      </c>
      <c r="Q3812" s="18">
        <f t="shared" si="178"/>
        <v>3.0318853036540406E-2</v>
      </c>
      <c r="R3812" s="18">
        <f t="shared" si="179"/>
        <v>8.437645927388146E-3</v>
      </c>
    </row>
    <row r="3813" spans="1:18" ht="18" customHeight="1" x14ac:dyDescent="0.2">
      <c r="A3813" s="16" t="str">
        <f>'Limiting Factor Scores'!A348</f>
        <v>UGR4</v>
      </c>
      <c r="B3813" s="16" t="str">
        <f>'Limiting Factor Scores'!B348</f>
        <v>Upper Grande Ronde</v>
      </c>
      <c r="C3813" s="16" t="str">
        <f>'Limiting Factor Scores'!C348</f>
        <v>Altered Primary Productivity</v>
      </c>
      <c r="D3813" s="18">
        <f>'Limiting Factor Scores'!D348</f>
        <v>0.18729999999999999</v>
      </c>
      <c r="E3813" s="19">
        <f>'Limiting Factor Scores'!E348</f>
        <v>2</v>
      </c>
      <c r="F3813" s="18">
        <f>'Limiting Factor Scores'!F348</f>
        <v>0.32500000000000001</v>
      </c>
      <c r="G3813" s="18">
        <f>'Limiting Factor Scores'!G348</f>
        <v>0.22131501781366253</v>
      </c>
      <c r="H3813" s="18">
        <f>'Limiting Factor Scores'!H348</f>
        <v>6.3381316592881307E-2</v>
      </c>
      <c r="I3813" s="17">
        <f>LFAT!A30</f>
        <v>2</v>
      </c>
      <c r="J3813" s="16" t="str">
        <f>LFAT!B30</f>
        <v>Instream Complexity Improvement</v>
      </c>
      <c r="K3813" s="16" t="str">
        <f>LFAT!D30</f>
        <v>N</v>
      </c>
      <c r="L3813" s="19">
        <f>LFAT!F30</f>
        <v>0.1</v>
      </c>
      <c r="M3813" s="16" t="str">
        <f>LFAT!G30</f>
        <v>R</v>
      </c>
      <c r="N3813" s="19">
        <f>LFAT!I30</f>
        <v>0.1</v>
      </c>
      <c r="O3813" s="18">
        <f>LFAT!J30</f>
        <v>0.01</v>
      </c>
      <c r="P3813" s="18">
        <f t="shared" si="177"/>
        <v>3.2500000000000003E-3</v>
      </c>
      <c r="Q3813" s="18">
        <f t="shared" si="178"/>
        <v>2.2131501781366253E-3</v>
      </c>
      <c r="R3813" s="18">
        <f t="shared" si="179"/>
        <v>6.3381316592881311E-4</v>
      </c>
    </row>
    <row r="3814" spans="1:18" ht="18" customHeight="1" x14ac:dyDescent="0.2">
      <c r="A3814" s="16" t="str">
        <f>'Limiting Factor Scores'!A349</f>
        <v>UGR4</v>
      </c>
      <c r="B3814" s="16" t="str">
        <f>'Limiting Factor Scores'!B349</f>
        <v>Upper Grande Ronde</v>
      </c>
      <c r="C3814" s="16" t="str">
        <f>'Limiting Factor Scores'!C349</f>
        <v>Anthropogenic Barriers</v>
      </c>
      <c r="D3814" s="18">
        <f>'Limiting Factor Scores'!D349</f>
        <v>0.18729999999999999</v>
      </c>
      <c r="E3814" s="19">
        <f>'Limiting Factor Scores'!E349</f>
        <v>3.42</v>
      </c>
      <c r="F3814" s="18">
        <f>'Limiting Factor Scores'!F349</f>
        <v>0.64449999999999996</v>
      </c>
      <c r="G3814" s="18">
        <f>'Limiting Factor Scores'!G349</f>
        <v>0.64065095379061154</v>
      </c>
      <c r="H3814" s="18">
        <f>'Limiting Factor Scores'!H349</f>
        <v>0.20290441781141605</v>
      </c>
      <c r="I3814" s="17">
        <f>LFAT!A17</f>
        <v>2</v>
      </c>
      <c r="J3814" s="16" t="str">
        <f>LFAT!B17</f>
        <v>Instream Complexity Improvement</v>
      </c>
      <c r="K3814" s="16" t="str">
        <f>LFAT!D17</f>
        <v>N</v>
      </c>
      <c r="L3814" s="19">
        <f>LFAT!F17</f>
        <v>0.1</v>
      </c>
      <c r="M3814" s="16" t="str">
        <f>LFAT!G17</f>
        <v>R</v>
      </c>
      <c r="N3814" s="19">
        <f>LFAT!I17</f>
        <v>0.1</v>
      </c>
      <c r="O3814" s="18">
        <f>LFAT!J17</f>
        <v>0.01</v>
      </c>
      <c r="P3814" s="18">
        <f t="shared" si="177"/>
        <v>6.4449999999999993E-3</v>
      </c>
      <c r="Q3814" s="18">
        <f t="shared" si="178"/>
        <v>6.4065095379061158E-3</v>
      </c>
      <c r="R3814" s="18">
        <f t="shared" si="179"/>
        <v>2.0290441781141604E-3</v>
      </c>
    </row>
    <row r="3815" spans="1:18" ht="18" customHeight="1" x14ac:dyDescent="0.2">
      <c r="A3815" s="16" t="str">
        <f>'Limiting Factor Scores'!A350</f>
        <v>UGR4</v>
      </c>
      <c r="B3815" s="16" t="str">
        <f>'Limiting Factor Scores'!B350</f>
        <v>Upper Grande Ronde</v>
      </c>
      <c r="C3815" s="16" t="str">
        <f>'Limiting Factor Scores'!C350</f>
        <v>Channel and Habitat Structure</v>
      </c>
      <c r="D3815" s="18">
        <f>'Limiting Factor Scores'!D350</f>
        <v>0.18729999999999999</v>
      </c>
      <c r="E3815" s="19">
        <f>'Limiting Factor Scores'!E350</f>
        <v>3.57</v>
      </c>
      <c r="F3815" s="18">
        <f>'Limiting Factor Scores'!F350</f>
        <v>0.67825000000000002</v>
      </c>
      <c r="G3815" s="18">
        <f>'Limiting Factor Scores'!G350</f>
        <v>1.1070299605509535</v>
      </c>
      <c r="H3815" s="18">
        <f>'Limiting Factor Scores'!H350</f>
        <v>0.33513063549602007</v>
      </c>
      <c r="I3815" s="17">
        <f>LFAT!A21</f>
        <v>2</v>
      </c>
      <c r="J3815" s="16" t="str">
        <f>LFAT!B21</f>
        <v>Instream Complexity Improvement</v>
      </c>
      <c r="K3815" s="16" t="str">
        <f>LFAT!D21</f>
        <v>D</v>
      </c>
      <c r="L3815" s="19">
        <f>LFAT!F21</f>
        <v>1</v>
      </c>
      <c r="M3815" s="16" t="str">
        <f>LFAT!G21</f>
        <v>C</v>
      </c>
      <c r="N3815" s="19">
        <f>LFAT!I21</f>
        <v>1</v>
      </c>
      <c r="O3815" s="18">
        <f>LFAT!J21</f>
        <v>1</v>
      </c>
      <c r="P3815" s="18">
        <f t="shared" si="177"/>
        <v>0.67825000000000002</v>
      </c>
      <c r="Q3815" s="18">
        <f t="shared" si="178"/>
        <v>1.1070299605509535</v>
      </c>
      <c r="R3815" s="18">
        <f t="shared" si="179"/>
        <v>0.33513063549602007</v>
      </c>
    </row>
    <row r="3816" spans="1:18" ht="18" customHeight="1" x14ac:dyDescent="0.2">
      <c r="A3816" s="16" t="str">
        <f>'Limiting Factor Scores'!A351</f>
        <v>UGR4</v>
      </c>
      <c r="B3816" s="16" t="str">
        <f>'Limiting Factor Scores'!B351</f>
        <v>Upper Grande Ronde</v>
      </c>
      <c r="C3816" s="16" t="str">
        <f>'Limiting Factor Scores'!C351</f>
        <v>Decreased Sediment Quantity</v>
      </c>
      <c r="D3816" s="18">
        <f>'Limiting Factor Scores'!D351</f>
        <v>0.18729999999999999</v>
      </c>
      <c r="E3816" s="19">
        <f>'Limiting Factor Scores'!E351</f>
        <v>2.0499999999999998</v>
      </c>
      <c r="F3816" s="18">
        <f>'Limiting Factor Scores'!F351</f>
        <v>0.33624999999999999</v>
      </c>
      <c r="G3816" s="18">
        <f>'Limiting Factor Scores'!G351</f>
        <v>0.32614448663413409</v>
      </c>
      <c r="H3816" s="18">
        <f>'Limiting Factor Scores'!H351</f>
        <v>9.7155068668610262E-2</v>
      </c>
      <c r="I3816" s="17">
        <f>LFAT!A24</f>
        <v>2</v>
      </c>
      <c r="J3816" s="16" t="str">
        <f>LFAT!B24</f>
        <v>Instream Complexity Improvement</v>
      </c>
      <c r="K3816" s="16" t="str">
        <f>LFAT!D24</f>
        <v>I</v>
      </c>
      <c r="L3816" s="19">
        <f>LFAT!F24</f>
        <v>0.5</v>
      </c>
      <c r="M3816" s="16" t="str">
        <f>LFAT!G24</f>
        <v>CD</v>
      </c>
      <c r="N3816" s="19">
        <f>LFAT!I24</f>
        <v>0.5</v>
      </c>
      <c r="O3816" s="18">
        <f>LFAT!J24</f>
        <v>0.25</v>
      </c>
      <c r="P3816" s="18">
        <f t="shared" si="177"/>
        <v>8.4062499999999998E-2</v>
      </c>
      <c r="Q3816" s="18">
        <f t="shared" si="178"/>
        <v>8.1536121658533522E-2</v>
      </c>
      <c r="R3816" s="18">
        <f t="shared" si="179"/>
        <v>2.4288767167152565E-2</v>
      </c>
    </row>
    <row r="3817" spans="1:18" ht="18" customHeight="1" x14ac:dyDescent="0.2">
      <c r="A3817" s="16" t="str">
        <f>'Limiting Factor Scores'!A352</f>
        <v>UGR4</v>
      </c>
      <c r="B3817" s="16" t="str">
        <f>'Limiting Factor Scores'!B352</f>
        <v>Upper Grande Ronde</v>
      </c>
      <c r="C3817" s="16" t="str">
        <f>'Limiting Factor Scores'!C352</f>
        <v>Decreased Water Quantity</v>
      </c>
      <c r="D3817" s="18">
        <f>'Limiting Factor Scores'!D352</f>
        <v>0.18729999999999999</v>
      </c>
      <c r="E3817" s="19">
        <f>'Limiting Factor Scores'!E352</f>
        <v>2.88</v>
      </c>
      <c r="F3817" s="18">
        <f>'Limiting Factor Scores'!F352</f>
        <v>0.52300000000000002</v>
      </c>
      <c r="G3817" s="18">
        <f>'Limiting Factor Scores'!G352</f>
        <v>0.73398455082623759</v>
      </c>
      <c r="H3817" s="18">
        <f>'Limiting Factor Scores'!H352</f>
        <v>0.21213482947504331</v>
      </c>
      <c r="I3817" s="17">
        <f>LFAT!A22</f>
        <v>2</v>
      </c>
      <c r="J3817" s="16" t="str">
        <f>LFAT!B22</f>
        <v>Instream Complexity Improvement</v>
      </c>
      <c r="K3817" s="16" t="str">
        <f>LFAT!D22</f>
        <v>N</v>
      </c>
      <c r="L3817" s="19">
        <f>LFAT!F22</f>
        <v>0.1</v>
      </c>
      <c r="M3817" s="16" t="str">
        <f>LFAT!G22</f>
        <v>R</v>
      </c>
      <c r="N3817" s="19">
        <f>LFAT!I22</f>
        <v>0.1</v>
      </c>
      <c r="O3817" s="18">
        <f>LFAT!J22</f>
        <v>0.01</v>
      </c>
      <c r="P3817" s="18">
        <f t="shared" si="177"/>
        <v>5.2300000000000003E-3</v>
      </c>
      <c r="Q3817" s="18">
        <f t="shared" si="178"/>
        <v>7.339845508262376E-3</v>
      </c>
      <c r="R3817" s="18">
        <f t="shared" si="179"/>
        <v>2.1213482947504332E-3</v>
      </c>
    </row>
    <row r="3818" spans="1:18" ht="18" customHeight="1" x14ac:dyDescent="0.2">
      <c r="A3818" s="16" t="str">
        <f>'Limiting Factor Scores'!A353</f>
        <v>UGR4</v>
      </c>
      <c r="B3818" s="16" t="str">
        <f>'Limiting Factor Scores'!B353</f>
        <v>Upper Grande Ronde</v>
      </c>
      <c r="C3818" s="16" t="str">
        <f>'Limiting Factor Scores'!C353</f>
        <v>Floodplain Condition</v>
      </c>
      <c r="D3818" s="18">
        <f>'Limiting Factor Scores'!D353</f>
        <v>0.18729999999999999</v>
      </c>
      <c r="E3818" s="19">
        <f>'Limiting Factor Scores'!E353</f>
        <v>3.95</v>
      </c>
      <c r="F3818" s="18">
        <f>'Limiting Factor Scores'!F353</f>
        <v>0.76375000000000004</v>
      </c>
      <c r="G3818" s="18">
        <f>'Limiting Factor Scores'!G353</f>
        <v>0.86954192238273587</v>
      </c>
      <c r="H3818" s="18">
        <f>'Limiting Factor Scores'!H353</f>
        <v>0.24688451149399562</v>
      </c>
      <c r="I3818" s="17">
        <f>LFAT!A19</f>
        <v>2</v>
      </c>
      <c r="J3818" s="16" t="str">
        <f>LFAT!B19</f>
        <v>Instream Complexity Improvement</v>
      </c>
      <c r="K3818" s="16" t="str">
        <f>LFAT!D19</f>
        <v>I</v>
      </c>
      <c r="L3818" s="19">
        <f>LFAT!F19</f>
        <v>0.5</v>
      </c>
      <c r="M3818" s="16" t="str">
        <f>LFAT!G19</f>
        <v>C</v>
      </c>
      <c r="N3818" s="19">
        <f>LFAT!I19</f>
        <v>1</v>
      </c>
      <c r="O3818" s="18">
        <f>LFAT!J19</f>
        <v>0.5</v>
      </c>
      <c r="P3818" s="18">
        <f t="shared" si="177"/>
        <v>0.38187500000000002</v>
      </c>
      <c r="Q3818" s="18">
        <f t="shared" si="178"/>
        <v>0.43477096119136793</v>
      </c>
      <c r="R3818" s="18">
        <f t="shared" si="179"/>
        <v>0.12344225574699781</v>
      </c>
    </row>
    <row r="3819" spans="1:18" ht="18" customHeight="1" x14ac:dyDescent="0.2">
      <c r="A3819" s="16" t="str">
        <f>'Limiting Factor Scores'!A354</f>
        <v>UGR4</v>
      </c>
      <c r="B3819" s="16" t="str">
        <f>'Limiting Factor Scores'!B354</f>
        <v>Upper Grande Ronde</v>
      </c>
      <c r="C3819" s="16" t="str">
        <f>'Limiting Factor Scores'!C354</f>
        <v>Increased Sediment Quantity</v>
      </c>
      <c r="D3819" s="18">
        <f>'Limiting Factor Scores'!D354</f>
        <v>0.18729999999999999</v>
      </c>
      <c r="E3819" s="19">
        <f>'Limiting Factor Scores'!E354</f>
        <v>4.08</v>
      </c>
      <c r="F3819" s="18">
        <f>'Limiting Factor Scores'!F354</f>
        <v>0.79300000000000004</v>
      </c>
      <c r="G3819" s="18">
        <f>'Limiting Factor Scores'!G354</f>
        <v>0.5400086434653365</v>
      </c>
      <c r="H3819" s="18">
        <f>'Limiting Factor Scores'!H354</f>
        <v>0.17766178280197903</v>
      </c>
      <c r="I3819" s="17">
        <f>LFAT!A25</f>
        <v>2</v>
      </c>
      <c r="J3819" s="16" t="str">
        <f>LFAT!B25</f>
        <v>Instream Complexity Improvement</v>
      </c>
      <c r="K3819" s="16" t="str">
        <f>LFAT!D25</f>
        <v>I</v>
      </c>
      <c r="L3819" s="19">
        <f>LFAT!F25</f>
        <v>0.5</v>
      </c>
      <c r="M3819" s="16" t="str">
        <f>LFAT!G25</f>
        <v>C</v>
      </c>
      <c r="N3819" s="19">
        <f>LFAT!I25</f>
        <v>1</v>
      </c>
      <c r="O3819" s="18">
        <f>LFAT!J25</f>
        <v>0.5</v>
      </c>
      <c r="P3819" s="18">
        <f t="shared" si="177"/>
        <v>0.39650000000000002</v>
      </c>
      <c r="Q3819" s="18">
        <f t="shared" si="178"/>
        <v>0.27000432173266825</v>
      </c>
      <c r="R3819" s="18">
        <f t="shared" si="179"/>
        <v>8.8830891400989515E-2</v>
      </c>
    </row>
    <row r="3820" spans="1:18" ht="18" customHeight="1" x14ac:dyDescent="0.2">
      <c r="A3820" s="16" t="str">
        <f>'Limiting Factor Scores'!A355</f>
        <v>UGR4</v>
      </c>
      <c r="B3820" s="16" t="str">
        <f>'Limiting Factor Scores'!B355</f>
        <v>Upper Grande Ronde</v>
      </c>
      <c r="C3820" s="16" t="str">
        <f>'Limiting Factor Scores'!C355</f>
        <v>Non-Native Species Interactions and Competition</v>
      </c>
      <c r="D3820" s="18">
        <f>'Limiting Factor Scores'!D355</f>
        <v>0.18729999999999999</v>
      </c>
      <c r="E3820" s="19">
        <f>'Limiting Factor Scores'!E355</f>
        <v>2</v>
      </c>
      <c r="F3820" s="18">
        <f>'Limiting Factor Scores'!F355</f>
        <v>0.32500000000000001</v>
      </c>
      <c r="G3820" s="18">
        <f>'Limiting Factor Scores'!G355</f>
        <v>0.24479441068819752</v>
      </c>
      <c r="H3820" s="18">
        <f>'Limiting Factor Scores'!H355</f>
        <v>8.6351989280757532E-2</v>
      </c>
      <c r="I3820" s="17">
        <f>LFAT!A31</f>
        <v>2</v>
      </c>
      <c r="J3820" s="16" t="str">
        <f>LFAT!B31</f>
        <v>Instream Complexity Improvement</v>
      </c>
      <c r="K3820" s="16" t="str">
        <f>LFAT!D31</f>
        <v>I</v>
      </c>
      <c r="L3820" s="19">
        <f>LFAT!F31</f>
        <v>0.5</v>
      </c>
      <c r="M3820" s="16" t="str">
        <f>LFAT!G31</f>
        <v>CD</v>
      </c>
      <c r="N3820" s="19">
        <f>LFAT!I31</f>
        <v>0.5</v>
      </c>
      <c r="O3820" s="18">
        <f>LFAT!J31</f>
        <v>0.25</v>
      </c>
      <c r="P3820" s="18">
        <f t="shared" si="177"/>
        <v>8.1250000000000003E-2</v>
      </c>
      <c r="Q3820" s="18">
        <f t="shared" si="178"/>
        <v>6.1198602672049379E-2</v>
      </c>
      <c r="R3820" s="18">
        <f t="shared" si="179"/>
        <v>2.1587997320189383E-2</v>
      </c>
    </row>
    <row r="3821" spans="1:18" ht="18" customHeight="1" x14ac:dyDescent="0.2">
      <c r="A3821" s="16" t="str">
        <f>'Limiting Factor Scores'!A356</f>
        <v>UGR4</v>
      </c>
      <c r="B3821" s="16" t="str">
        <f>'Limiting Factor Scores'!B356</f>
        <v>Upper Grande Ronde</v>
      </c>
      <c r="C3821" s="16" t="str">
        <f>'Limiting Factor Scores'!C356</f>
        <v>Predation</v>
      </c>
      <c r="D3821" s="18">
        <f>'Limiting Factor Scores'!D356</f>
        <v>0.18729999999999999</v>
      </c>
      <c r="E3821" s="19">
        <f>'Limiting Factor Scores'!E356</f>
        <v>2.15</v>
      </c>
      <c r="F3821" s="18">
        <f>'Limiting Factor Scores'!F356</f>
        <v>0.35875000000000001</v>
      </c>
      <c r="G3821" s="18">
        <f>'Limiting Factor Scores'!G356</f>
        <v>0.36092710010559031</v>
      </c>
      <c r="H3821" s="18">
        <f>'Limiting Factor Scores'!H356</f>
        <v>0.11035154102582165</v>
      </c>
      <c r="I3821" s="17">
        <f>LFAT!A29</f>
        <v>2</v>
      </c>
      <c r="J3821" s="16" t="str">
        <f>LFAT!B29</f>
        <v>Instream Complexity Improvement</v>
      </c>
      <c r="K3821" s="16" t="str">
        <f>LFAT!D29</f>
        <v>I</v>
      </c>
      <c r="L3821" s="19">
        <f>LFAT!F29</f>
        <v>0.5</v>
      </c>
      <c r="M3821" s="16" t="str">
        <f>LFAT!G29</f>
        <v>CD</v>
      </c>
      <c r="N3821" s="19">
        <f>LFAT!I29</f>
        <v>0.5</v>
      </c>
      <c r="O3821" s="18">
        <f>LFAT!J29</f>
        <v>0.25</v>
      </c>
      <c r="P3821" s="18">
        <f t="shared" si="177"/>
        <v>8.9687500000000003E-2</v>
      </c>
      <c r="Q3821" s="18">
        <f t="shared" si="178"/>
        <v>9.0231775026397579E-2</v>
      </c>
      <c r="R3821" s="18">
        <f t="shared" si="179"/>
        <v>2.7587885256455412E-2</v>
      </c>
    </row>
    <row r="3822" spans="1:18" ht="18" customHeight="1" x14ac:dyDescent="0.2">
      <c r="A3822" s="16" t="str">
        <f>'Limiting Factor Scores'!A357</f>
        <v>UGR4</v>
      </c>
      <c r="B3822" s="16" t="str">
        <f>'Limiting Factor Scores'!B357</f>
        <v>Upper Grande Ronde</v>
      </c>
      <c r="C3822" s="16" t="str">
        <f>'Limiting Factor Scores'!C357</f>
        <v>Riparian Condition</v>
      </c>
      <c r="D3822" s="18">
        <f>'Limiting Factor Scores'!D357</f>
        <v>0.18729999999999999</v>
      </c>
      <c r="E3822" s="19">
        <f>'Limiting Factor Scores'!E357</f>
        <v>3.52</v>
      </c>
      <c r="F3822" s="18">
        <f>'Limiting Factor Scores'!F357</f>
        <v>0.66700000000000004</v>
      </c>
      <c r="G3822" s="18">
        <f>'Limiting Factor Scores'!G357</f>
        <v>0.77545277082136777</v>
      </c>
      <c r="H3822" s="18">
        <f>'Limiting Factor Scores'!H357</f>
        <v>0.2503846869433804</v>
      </c>
      <c r="I3822" s="17">
        <f>LFAT!A18</f>
        <v>2</v>
      </c>
      <c r="J3822" s="16" t="str">
        <f>LFAT!B18</f>
        <v>Instream Complexity Improvement</v>
      </c>
      <c r="K3822" s="16" t="str">
        <f>LFAT!D18</f>
        <v>I</v>
      </c>
      <c r="L3822" s="19">
        <f>LFAT!F18</f>
        <v>0.5</v>
      </c>
      <c r="M3822" s="16" t="str">
        <f>LFAT!G18</f>
        <v>CD</v>
      </c>
      <c r="N3822" s="19">
        <f>LFAT!I18</f>
        <v>0.5</v>
      </c>
      <c r="O3822" s="18">
        <f>LFAT!J18</f>
        <v>0.25</v>
      </c>
      <c r="P3822" s="18">
        <f t="shared" si="177"/>
        <v>0.16675000000000001</v>
      </c>
      <c r="Q3822" s="18">
        <f t="shared" si="178"/>
        <v>0.19386319270534194</v>
      </c>
      <c r="R3822" s="18">
        <f t="shared" si="179"/>
        <v>6.2596171735845099E-2</v>
      </c>
    </row>
    <row r="3823" spans="1:18" ht="18" customHeight="1" x14ac:dyDescent="0.2">
      <c r="A3823" s="16" t="str">
        <f>'Limiting Factor Scores'!A358</f>
        <v>UGR4</v>
      </c>
      <c r="B3823" s="16" t="str">
        <f>'Limiting Factor Scores'!B358</f>
        <v>Upper Grande Ronde</v>
      </c>
      <c r="C3823" s="16" t="str">
        <f>'Limiting Factor Scores'!C358</f>
        <v>Side Channel and Wetland Habitat</v>
      </c>
      <c r="D3823" s="18">
        <f>'Limiting Factor Scores'!D358</f>
        <v>0.18729999999999999</v>
      </c>
      <c r="E3823" s="19">
        <f>'Limiting Factor Scores'!E358</f>
        <v>3.73</v>
      </c>
      <c r="F3823" s="18">
        <f>'Limiting Factor Scores'!F358</f>
        <v>0.71425000000000005</v>
      </c>
      <c r="G3823" s="18">
        <f>'Limiting Factor Scores'!G358</f>
        <v>1.028187363342093</v>
      </c>
      <c r="H3823" s="18">
        <f>'Limiting Factor Scores'!H358</f>
        <v>0.29968412721666282</v>
      </c>
      <c r="I3823" s="17">
        <f>LFAT!A20</f>
        <v>2</v>
      </c>
      <c r="J3823" s="16" t="str">
        <f>LFAT!B20</f>
        <v>Instream Complexity Improvement</v>
      </c>
      <c r="K3823" s="16" t="str">
        <f>LFAT!D20</f>
        <v>D</v>
      </c>
      <c r="L3823" s="19">
        <f>LFAT!F20</f>
        <v>1</v>
      </c>
      <c r="M3823" s="16" t="str">
        <f>LFAT!G20</f>
        <v>C</v>
      </c>
      <c r="N3823" s="19">
        <f>LFAT!I20</f>
        <v>1</v>
      </c>
      <c r="O3823" s="18">
        <f>LFAT!J20</f>
        <v>1</v>
      </c>
      <c r="P3823" s="18">
        <f t="shared" si="177"/>
        <v>0.71425000000000005</v>
      </c>
      <c r="Q3823" s="18">
        <f t="shared" si="178"/>
        <v>1.028187363342093</v>
      </c>
      <c r="R3823" s="18">
        <f t="shared" si="179"/>
        <v>0.29968412721666282</v>
      </c>
    </row>
    <row r="3824" spans="1:18" ht="18" customHeight="1" x14ac:dyDescent="0.2">
      <c r="A3824" s="16" t="str">
        <f>'Limiting Factor Scores'!A359</f>
        <v>UGR4</v>
      </c>
      <c r="B3824" s="16" t="str">
        <f>'Limiting Factor Scores'!B359</f>
        <v>Upper Grande Ronde</v>
      </c>
      <c r="C3824" s="16" t="str">
        <f>'Limiting Factor Scores'!C359</f>
        <v>Summer Water Temperature</v>
      </c>
      <c r="D3824" s="18">
        <f>'Limiting Factor Scores'!D359</f>
        <v>0.18729999999999999</v>
      </c>
      <c r="E3824" s="19">
        <f>'Limiting Factor Scores'!E359</f>
        <v>3</v>
      </c>
      <c r="F3824" s="18">
        <f>'Limiting Factor Scores'!F359</f>
        <v>0.55000000000000004</v>
      </c>
      <c r="G3824" s="18">
        <f>'Limiting Factor Scores'!G359</f>
        <v>0.6857855714138551</v>
      </c>
      <c r="H3824" s="18">
        <f>'Limiting Factor Scores'!H359</f>
        <v>0.2146096778534638</v>
      </c>
      <c r="I3824" s="17">
        <f>LFAT!A26</f>
        <v>2</v>
      </c>
      <c r="J3824" s="16" t="str">
        <f>LFAT!B26</f>
        <v>Instream Complexity Improvement</v>
      </c>
      <c r="K3824" s="16" t="str">
        <f>LFAT!D26</f>
        <v>I</v>
      </c>
      <c r="L3824" s="19">
        <f>LFAT!F26</f>
        <v>0.5</v>
      </c>
      <c r="M3824" s="16" t="str">
        <f>LFAT!G26</f>
        <v>CD</v>
      </c>
      <c r="N3824" s="19">
        <f>LFAT!I26</f>
        <v>0.5</v>
      </c>
      <c r="O3824" s="18">
        <f>LFAT!J26</f>
        <v>0.25</v>
      </c>
      <c r="P3824" s="18">
        <f t="shared" si="177"/>
        <v>0.13750000000000001</v>
      </c>
      <c r="Q3824" s="18">
        <f t="shared" si="178"/>
        <v>0.17144639285346377</v>
      </c>
      <c r="R3824" s="18">
        <f t="shared" si="179"/>
        <v>5.365241946336595E-2</v>
      </c>
    </row>
    <row r="3825" spans="1:18" ht="18" customHeight="1" x14ac:dyDescent="0.2">
      <c r="A3825" s="16" t="str">
        <f>'Limiting Factor Scores'!A360</f>
        <v>UGR4</v>
      </c>
      <c r="B3825" s="16" t="str">
        <f>'Limiting Factor Scores'!B360</f>
        <v>Upper Grande Ronde</v>
      </c>
      <c r="C3825" s="16" t="str">
        <f>'Limiting Factor Scores'!C360</f>
        <v>Water Quality</v>
      </c>
      <c r="D3825" s="18">
        <f>'Limiting Factor Scores'!D360</f>
        <v>0.18729999999999999</v>
      </c>
      <c r="E3825" s="19">
        <f>'Limiting Factor Scores'!E360</f>
        <v>3</v>
      </c>
      <c r="F3825" s="18">
        <f>'Limiting Factor Scores'!F360</f>
        <v>0.55000000000000004</v>
      </c>
      <c r="G3825" s="18">
        <f>'Limiting Factor Scores'!G360</f>
        <v>0.59969446444759511</v>
      </c>
      <c r="H3825" s="18">
        <f>'Limiting Factor Scores'!H360</f>
        <v>0.16646488183118807</v>
      </c>
      <c r="I3825" s="17">
        <f>LFAT!A28</f>
        <v>2</v>
      </c>
      <c r="J3825" s="16" t="str">
        <f>LFAT!B28</f>
        <v>Instream Complexity Improvement</v>
      </c>
      <c r="K3825" s="16" t="str">
        <f>LFAT!D28</f>
        <v>N</v>
      </c>
      <c r="L3825" s="19">
        <f>LFAT!F28</f>
        <v>0.1</v>
      </c>
      <c r="M3825" s="16" t="str">
        <f>LFAT!G28</f>
        <v>R</v>
      </c>
      <c r="N3825" s="19">
        <f>LFAT!I28</f>
        <v>0.1</v>
      </c>
      <c r="O3825" s="18">
        <f>LFAT!J28</f>
        <v>0.01</v>
      </c>
      <c r="P3825" s="18">
        <f t="shared" si="177"/>
        <v>5.5000000000000005E-3</v>
      </c>
      <c r="Q3825" s="18">
        <f t="shared" si="178"/>
        <v>5.9969446444759515E-3</v>
      </c>
      <c r="R3825" s="18">
        <f t="shared" si="179"/>
        <v>1.6646488183118808E-3</v>
      </c>
    </row>
    <row r="3826" spans="1:18" ht="18" customHeight="1" x14ac:dyDescent="0.2">
      <c r="A3826" s="16" t="str">
        <f>'Limiting Factor Scores'!A361</f>
        <v>UGR4</v>
      </c>
      <c r="B3826" s="16" t="str">
        <f>'Limiting Factor Scores'!B361</f>
        <v>Upper Grande Ronde</v>
      </c>
      <c r="C3826" s="16" t="str">
        <f>'Limiting Factor Scores'!C361</f>
        <v>Winter Water Temperature</v>
      </c>
      <c r="D3826" s="18">
        <f>'Limiting Factor Scores'!D361</f>
        <v>0.18729999999999999</v>
      </c>
      <c r="E3826" s="19">
        <f>'Limiting Factor Scores'!E361</f>
        <v>2.29</v>
      </c>
      <c r="F3826" s="18">
        <f>'Limiting Factor Scores'!F361</f>
        <v>0.39024999999999999</v>
      </c>
      <c r="G3826" s="18">
        <f>'Limiting Factor Scores'!G361</f>
        <v>0.35032826126044198</v>
      </c>
      <c r="H3826" s="18">
        <f>'Limiting Factor Scores'!H361</f>
        <v>9.5418767561799428E-2</v>
      </c>
      <c r="I3826" s="17">
        <f>LFAT!A27</f>
        <v>2</v>
      </c>
      <c r="J3826" s="16" t="str">
        <f>LFAT!B27</f>
        <v>Instream Complexity Improvement</v>
      </c>
      <c r="K3826" s="16" t="str">
        <f>LFAT!D27</f>
        <v>I</v>
      </c>
      <c r="L3826" s="19">
        <f>LFAT!F27</f>
        <v>0.5</v>
      </c>
      <c r="M3826" s="16" t="str">
        <f>LFAT!G27</f>
        <v>CD</v>
      </c>
      <c r="N3826" s="19">
        <f>LFAT!I27</f>
        <v>0.5</v>
      </c>
      <c r="O3826" s="18">
        <f>LFAT!J27</f>
        <v>0.25</v>
      </c>
      <c r="P3826" s="18">
        <f t="shared" si="177"/>
        <v>9.7562499999999996E-2</v>
      </c>
      <c r="Q3826" s="18">
        <f t="shared" si="178"/>
        <v>8.7582065315110494E-2</v>
      </c>
      <c r="R3826" s="18">
        <f t="shared" si="179"/>
        <v>2.3854691890449857E-2</v>
      </c>
    </row>
    <row r="3827" spans="1:18" ht="18" customHeight="1" x14ac:dyDescent="0.2">
      <c r="A3827" s="16" t="str">
        <f>'Limiting Factor Scores'!A347</f>
        <v>UGR4</v>
      </c>
      <c r="B3827" s="16" t="str">
        <f>'Limiting Factor Scores'!B347</f>
        <v>Upper Grande Ronde</v>
      </c>
      <c r="C3827" s="16" t="str">
        <f>'Limiting Factor Scores'!C347</f>
        <v>Altered Flow Timing</v>
      </c>
      <c r="D3827" s="18">
        <f>'Limiting Factor Scores'!D347</f>
        <v>0.18729999999999999</v>
      </c>
      <c r="E3827" s="19">
        <f>'Limiting Factor Scores'!E347</f>
        <v>3.3</v>
      </c>
      <c r="F3827" s="18">
        <f>'Limiting Factor Scores'!F347</f>
        <v>0.61750000000000005</v>
      </c>
      <c r="G3827" s="18">
        <f>'Limiting Factor Scores'!G347</f>
        <v>0.6063770607308081</v>
      </c>
      <c r="H3827" s="18">
        <f>'Limiting Factor Scores'!H347</f>
        <v>0.16875291854776292</v>
      </c>
      <c r="I3827" s="17">
        <f>LFAT!A38</f>
        <v>3</v>
      </c>
      <c r="J3827" s="16" t="str">
        <f>LFAT!B38</f>
        <v>Floodplain – Reconnect and Restore</v>
      </c>
      <c r="K3827" s="16" t="str">
        <f>LFAT!D38</f>
        <v>I</v>
      </c>
      <c r="L3827" s="19">
        <f>LFAT!F38</f>
        <v>0.5</v>
      </c>
      <c r="M3827" s="16" t="str">
        <f>LFAT!G38</f>
        <v>CD</v>
      </c>
      <c r="N3827" s="19">
        <f>LFAT!I38</f>
        <v>0.5</v>
      </c>
      <c r="O3827" s="18">
        <f>LFAT!J38</f>
        <v>0.25</v>
      </c>
      <c r="P3827" s="18">
        <f t="shared" si="177"/>
        <v>0.15437500000000001</v>
      </c>
      <c r="Q3827" s="18">
        <f t="shared" si="178"/>
        <v>0.15159426518270203</v>
      </c>
      <c r="R3827" s="18">
        <f t="shared" si="179"/>
        <v>4.218822963694073E-2</v>
      </c>
    </row>
    <row r="3828" spans="1:18" ht="18" customHeight="1" x14ac:dyDescent="0.2">
      <c r="A3828" s="16" t="str">
        <f>'Limiting Factor Scores'!A348</f>
        <v>UGR4</v>
      </c>
      <c r="B3828" s="16" t="str">
        <f>'Limiting Factor Scores'!B348</f>
        <v>Upper Grande Ronde</v>
      </c>
      <c r="C3828" s="16" t="str">
        <f>'Limiting Factor Scores'!C348</f>
        <v>Altered Primary Productivity</v>
      </c>
      <c r="D3828" s="18">
        <f>'Limiting Factor Scores'!D348</f>
        <v>0.18729999999999999</v>
      </c>
      <c r="E3828" s="19">
        <f>'Limiting Factor Scores'!E348</f>
        <v>2</v>
      </c>
      <c r="F3828" s="18">
        <f>'Limiting Factor Scores'!F348</f>
        <v>0.32500000000000001</v>
      </c>
      <c r="G3828" s="18">
        <f>'Limiting Factor Scores'!G348</f>
        <v>0.22131501781366253</v>
      </c>
      <c r="H3828" s="18">
        <f>'Limiting Factor Scores'!H348</f>
        <v>6.3381316592881307E-2</v>
      </c>
      <c r="I3828" s="17">
        <f>LFAT!A45</f>
        <v>3</v>
      </c>
      <c r="J3828" s="16" t="str">
        <f>LFAT!B45</f>
        <v>Floodplain – Reconnect and Restore</v>
      </c>
      <c r="K3828" s="16" t="str">
        <f>LFAT!D45</f>
        <v>I</v>
      </c>
      <c r="L3828" s="19">
        <f>LFAT!F45</f>
        <v>0.5</v>
      </c>
      <c r="M3828" s="16" t="str">
        <f>LFAT!G45</f>
        <v>C</v>
      </c>
      <c r="N3828" s="19">
        <f>LFAT!I45</f>
        <v>1</v>
      </c>
      <c r="O3828" s="18">
        <f>LFAT!J45</f>
        <v>0.5</v>
      </c>
      <c r="P3828" s="18">
        <f t="shared" si="177"/>
        <v>0.16250000000000001</v>
      </c>
      <c r="Q3828" s="18">
        <f t="shared" si="178"/>
        <v>0.11065750890683126</v>
      </c>
      <c r="R3828" s="18">
        <f t="shared" si="179"/>
        <v>3.1690658296440653E-2</v>
      </c>
    </row>
    <row r="3829" spans="1:18" ht="18" customHeight="1" x14ac:dyDescent="0.2">
      <c r="A3829" s="16" t="str">
        <f>'Limiting Factor Scores'!A349</f>
        <v>UGR4</v>
      </c>
      <c r="B3829" s="16" t="str">
        <f>'Limiting Factor Scores'!B349</f>
        <v>Upper Grande Ronde</v>
      </c>
      <c r="C3829" s="16" t="str">
        <f>'Limiting Factor Scores'!C349</f>
        <v>Anthropogenic Barriers</v>
      </c>
      <c r="D3829" s="18">
        <f>'Limiting Factor Scores'!D349</f>
        <v>0.18729999999999999</v>
      </c>
      <c r="E3829" s="19">
        <f>'Limiting Factor Scores'!E349</f>
        <v>3.42</v>
      </c>
      <c r="F3829" s="18">
        <f>'Limiting Factor Scores'!F349</f>
        <v>0.64449999999999996</v>
      </c>
      <c r="G3829" s="18">
        <f>'Limiting Factor Scores'!G349</f>
        <v>0.64065095379061154</v>
      </c>
      <c r="H3829" s="18">
        <f>'Limiting Factor Scores'!H349</f>
        <v>0.20290441781141605</v>
      </c>
      <c r="I3829" s="17">
        <f>LFAT!A32</f>
        <v>3</v>
      </c>
      <c r="J3829" s="16" t="str">
        <f>LFAT!B32</f>
        <v>Floodplain – Reconnect and Restore</v>
      </c>
      <c r="K3829" s="16" t="str">
        <f>LFAT!D32</f>
        <v>N</v>
      </c>
      <c r="L3829" s="19">
        <f>LFAT!F32</f>
        <v>0.1</v>
      </c>
      <c r="M3829" s="16" t="str">
        <f>LFAT!G32</f>
        <v>R</v>
      </c>
      <c r="N3829" s="19">
        <f>LFAT!I32</f>
        <v>0.1</v>
      </c>
      <c r="O3829" s="18">
        <f>LFAT!J32</f>
        <v>0.01</v>
      </c>
      <c r="P3829" s="18">
        <f t="shared" si="177"/>
        <v>6.4449999999999993E-3</v>
      </c>
      <c r="Q3829" s="18">
        <f t="shared" si="178"/>
        <v>6.4065095379061158E-3</v>
      </c>
      <c r="R3829" s="18">
        <f t="shared" si="179"/>
        <v>2.0290441781141604E-3</v>
      </c>
    </row>
    <row r="3830" spans="1:18" ht="18" customHeight="1" x14ac:dyDescent="0.2">
      <c r="A3830" s="16" t="str">
        <f>'Limiting Factor Scores'!A350</f>
        <v>UGR4</v>
      </c>
      <c r="B3830" s="16" t="str">
        <f>'Limiting Factor Scores'!B350</f>
        <v>Upper Grande Ronde</v>
      </c>
      <c r="C3830" s="16" t="str">
        <f>'Limiting Factor Scores'!C350</f>
        <v>Channel and Habitat Structure</v>
      </c>
      <c r="D3830" s="18">
        <f>'Limiting Factor Scores'!D350</f>
        <v>0.18729999999999999</v>
      </c>
      <c r="E3830" s="19">
        <f>'Limiting Factor Scores'!E350</f>
        <v>3.57</v>
      </c>
      <c r="F3830" s="18">
        <f>'Limiting Factor Scores'!F350</f>
        <v>0.67825000000000002</v>
      </c>
      <c r="G3830" s="18">
        <f>'Limiting Factor Scores'!G350</f>
        <v>1.1070299605509535</v>
      </c>
      <c r="H3830" s="18">
        <f>'Limiting Factor Scores'!H350</f>
        <v>0.33513063549602007</v>
      </c>
      <c r="I3830" s="17">
        <f>LFAT!A36</f>
        <v>3</v>
      </c>
      <c r="J3830" s="16" t="str">
        <f>LFAT!B36</f>
        <v>Floodplain – Reconnect and Restore</v>
      </c>
      <c r="K3830" s="16" t="str">
        <f>LFAT!D36</f>
        <v>I</v>
      </c>
      <c r="L3830" s="19">
        <f>LFAT!F36</f>
        <v>0.5</v>
      </c>
      <c r="M3830" s="16" t="str">
        <f>LFAT!G36</f>
        <v>C</v>
      </c>
      <c r="N3830" s="19">
        <f>LFAT!I36</f>
        <v>1</v>
      </c>
      <c r="O3830" s="18">
        <f>LFAT!J36</f>
        <v>0.5</v>
      </c>
      <c r="P3830" s="18">
        <f t="shared" si="177"/>
        <v>0.33912500000000001</v>
      </c>
      <c r="Q3830" s="18">
        <f t="shared" si="178"/>
        <v>0.55351498027547674</v>
      </c>
      <c r="R3830" s="18">
        <f t="shared" si="179"/>
        <v>0.16756531774801003</v>
      </c>
    </row>
    <row r="3831" spans="1:18" ht="18" customHeight="1" x14ac:dyDescent="0.2">
      <c r="A3831" s="16" t="str">
        <f>'Limiting Factor Scores'!A351</f>
        <v>UGR4</v>
      </c>
      <c r="B3831" s="16" t="str">
        <f>'Limiting Factor Scores'!B351</f>
        <v>Upper Grande Ronde</v>
      </c>
      <c r="C3831" s="16" t="str">
        <f>'Limiting Factor Scores'!C351</f>
        <v>Decreased Sediment Quantity</v>
      </c>
      <c r="D3831" s="18">
        <f>'Limiting Factor Scores'!D351</f>
        <v>0.18729999999999999</v>
      </c>
      <c r="E3831" s="19">
        <f>'Limiting Factor Scores'!E351</f>
        <v>2.0499999999999998</v>
      </c>
      <c r="F3831" s="18">
        <f>'Limiting Factor Scores'!F351</f>
        <v>0.33624999999999999</v>
      </c>
      <c r="G3831" s="18">
        <f>'Limiting Factor Scores'!G351</f>
        <v>0.32614448663413409</v>
      </c>
      <c r="H3831" s="18">
        <f>'Limiting Factor Scores'!H351</f>
        <v>9.7155068668610262E-2</v>
      </c>
      <c r="I3831" s="17">
        <f>LFAT!A39</f>
        <v>3</v>
      </c>
      <c r="J3831" s="16" t="str">
        <f>LFAT!B39</f>
        <v>Floodplain – Reconnect and Restore</v>
      </c>
      <c r="K3831" s="16" t="str">
        <f>LFAT!D39</f>
        <v>D</v>
      </c>
      <c r="L3831" s="19">
        <f>LFAT!F39</f>
        <v>1</v>
      </c>
      <c r="M3831" s="16" t="str">
        <f>LFAT!G39</f>
        <v>C</v>
      </c>
      <c r="N3831" s="19">
        <f>LFAT!I39</f>
        <v>1</v>
      </c>
      <c r="O3831" s="18">
        <f>LFAT!J39</f>
        <v>1</v>
      </c>
      <c r="P3831" s="18">
        <f t="shared" si="177"/>
        <v>0.33624999999999999</v>
      </c>
      <c r="Q3831" s="18">
        <f t="shared" si="178"/>
        <v>0.32614448663413409</v>
      </c>
      <c r="R3831" s="18">
        <f t="shared" si="179"/>
        <v>9.7155068668610262E-2</v>
      </c>
    </row>
    <row r="3832" spans="1:18" ht="18" customHeight="1" x14ac:dyDescent="0.2">
      <c r="A3832" s="16" t="str">
        <f>'Limiting Factor Scores'!A352</f>
        <v>UGR4</v>
      </c>
      <c r="B3832" s="16" t="str">
        <f>'Limiting Factor Scores'!B352</f>
        <v>Upper Grande Ronde</v>
      </c>
      <c r="C3832" s="16" t="str">
        <f>'Limiting Factor Scores'!C352</f>
        <v>Decreased Water Quantity</v>
      </c>
      <c r="D3832" s="18">
        <f>'Limiting Factor Scores'!D352</f>
        <v>0.18729999999999999</v>
      </c>
      <c r="E3832" s="19">
        <f>'Limiting Factor Scores'!E352</f>
        <v>2.88</v>
      </c>
      <c r="F3832" s="18">
        <f>'Limiting Factor Scores'!F352</f>
        <v>0.52300000000000002</v>
      </c>
      <c r="G3832" s="18">
        <f>'Limiting Factor Scores'!G352</f>
        <v>0.73398455082623759</v>
      </c>
      <c r="H3832" s="18">
        <f>'Limiting Factor Scores'!H352</f>
        <v>0.21213482947504331</v>
      </c>
      <c r="I3832" s="17">
        <f>LFAT!A37</f>
        <v>3</v>
      </c>
      <c r="J3832" s="16" t="str">
        <f>LFAT!B37</f>
        <v>Floodplain – Reconnect and Restore</v>
      </c>
      <c r="K3832" s="16" t="str">
        <f>LFAT!D37</f>
        <v>I</v>
      </c>
      <c r="L3832" s="19">
        <f>LFAT!F37</f>
        <v>0.5</v>
      </c>
      <c r="M3832" s="16" t="str">
        <f>LFAT!G37</f>
        <v>CD</v>
      </c>
      <c r="N3832" s="19">
        <f>LFAT!I37</f>
        <v>0.5</v>
      </c>
      <c r="O3832" s="18">
        <f>LFAT!J37</f>
        <v>0.25</v>
      </c>
      <c r="P3832" s="18">
        <f t="shared" si="177"/>
        <v>0.13075000000000001</v>
      </c>
      <c r="Q3832" s="18">
        <f t="shared" si="178"/>
        <v>0.1834961377065594</v>
      </c>
      <c r="R3832" s="18">
        <f t="shared" si="179"/>
        <v>5.3033707368760827E-2</v>
      </c>
    </row>
    <row r="3833" spans="1:18" ht="18" customHeight="1" x14ac:dyDescent="0.2">
      <c r="A3833" s="16" t="str">
        <f>'Limiting Factor Scores'!A353</f>
        <v>UGR4</v>
      </c>
      <c r="B3833" s="16" t="str">
        <f>'Limiting Factor Scores'!B353</f>
        <v>Upper Grande Ronde</v>
      </c>
      <c r="C3833" s="16" t="str">
        <f>'Limiting Factor Scores'!C353</f>
        <v>Floodplain Condition</v>
      </c>
      <c r="D3833" s="18">
        <f>'Limiting Factor Scores'!D353</f>
        <v>0.18729999999999999</v>
      </c>
      <c r="E3833" s="19">
        <f>'Limiting Factor Scores'!E353</f>
        <v>3.95</v>
      </c>
      <c r="F3833" s="18">
        <f>'Limiting Factor Scores'!F353</f>
        <v>0.76375000000000004</v>
      </c>
      <c r="G3833" s="18">
        <f>'Limiting Factor Scores'!G353</f>
        <v>0.86954192238273587</v>
      </c>
      <c r="H3833" s="18">
        <f>'Limiting Factor Scores'!H353</f>
        <v>0.24688451149399562</v>
      </c>
      <c r="I3833" s="17">
        <f>LFAT!A34</f>
        <v>3</v>
      </c>
      <c r="J3833" s="16" t="str">
        <f>LFAT!B34</f>
        <v>Floodplain – Reconnect and Restore</v>
      </c>
      <c r="K3833" s="16" t="str">
        <f>LFAT!D34</f>
        <v>D</v>
      </c>
      <c r="L3833" s="19">
        <f>LFAT!F34</f>
        <v>1</v>
      </c>
      <c r="M3833" s="16" t="str">
        <f>LFAT!G34</f>
        <v>C</v>
      </c>
      <c r="N3833" s="19">
        <f>LFAT!I34</f>
        <v>1</v>
      </c>
      <c r="O3833" s="18">
        <f>LFAT!J34</f>
        <v>1</v>
      </c>
      <c r="P3833" s="18">
        <f t="shared" si="177"/>
        <v>0.76375000000000004</v>
      </c>
      <c r="Q3833" s="18">
        <f t="shared" si="178"/>
        <v>0.86954192238273587</v>
      </c>
      <c r="R3833" s="18">
        <f t="shared" si="179"/>
        <v>0.24688451149399562</v>
      </c>
    </row>
    <row r="3834" spans="1:18" ht="18" customHeight="1" x14ac:dyDescent="0.2">
      <c r="A3834" s="16" t="str">
        <f>'Limiting Factor Scores'!A354</f>
        <v>UGR4</v>
      </c>
      <c r="B3834" s="16" t="str">
        <f>'Limiting Factor Scores'!B354</f>
        <v>Upper Grande Ronde</v>
      </c>
      <c r="C3834" s="16" t="str">
        <f>'Limiting Factor Scores'!C354</f>
        <v>Increased Sediment Quantity</v>
      </c>
      <c r="D3834" s="18">
        <f>'Limiting Factor Scores'!D354</f>
        <v>0.18729999999999999</v>
      </c>
      <c r="E3834" s="19">
        <f>'Limiting Factor Scores'!E354</f>
        <v>4.08</v>
      </c>
      <c r="F3834" s="18">
        <f>'Limiting Factor Scores'!F354</f>
        <v>0.79300000000000004</v>
      </c>
      <c r="G3834" s="18">
        <f>'Limiting Factor Scores'!G354</f>
        <v>0.5400086434653365</v>
      </c>
      <c r="H3834" s="18">
        <f>'Limiting Factor Scores'!H354</f>
        <v>0.17766178280197903</v>
      </c>
      <c r="I3834" s="17">
        <f>LFAT!A40</f>
        <v>3</v>
      </c>
      <c r="J3834" s="16" t="str">
        <f>LFAT!B40</f>
        <v>Floodplain – Reconnect and Restore</v>
      </c>
      <c r="K3834" s="16" t="str">
        <f>LFAT!D40</f>
        <v>D</v>
      </c>
      <c r="L3834" s="19">
        <f>LFAT!F40</f>
        <v>1</v>
      </c>
      <c r="M3834" s="16" t="str">
        <f>LFAT!G40</f>
        <v>CD</v>
      </c>
      <c r="N3834" s="19">
        <f>LFAT!I40</f>
        <v>0.5</v>
      </c>
      <c r="O3834" s="18">
        <f>LFAT!J40</f>
        <v>0.5</v>
      </c>
      <c r="P3834" s="18">
        <f t="shared" si="177"/>
        <v>0.39650000000000002</v>
      </c>
      <c r="Q3834" s="18">
        <f t="shared" si="178"/>
        <v>0.27000432173266825</v>
      </c>
      <c r="R3834" s="18">
        <f t="shared" si="179"/>
        <v>8.8830891400989515E-2</v>
      </c>
    </row>
    <row r="3835" spans="1:18" ht="18" customHeight="1" x14ac:dyDescent="0.2">
      <c r="A3835" s="16" t="str">
        <f>'Limiting Factor Scores'!A355</f>
        <v>UGR4</v>
      </c>
      <c r="B3835" s="16" t="str">
        <f>'Limiting Factor Scores'!B355</f>
        <v>Upper Grande Ronde</v>
      </c>
      <c r="C3835" s="16" t="str">
        <f>'Limiting Factor Scores'!C355</f>
        <v>Non-Native Species Interactions and Competition</v>
      </c>
      <c r="D3835" s="18">
        <f>'Limiting Factor Scores'!D355</f>
        <v>0.18729999999999999</v>
      </c>
      <c r="E3835" s="19">
        <f>'Limiting Factor Scores'!E355</f>
        <v>2</v>
      </c>
      <c r="F3835" s="18">
        <f>'Limiting Factor Scores'!F355</f>
        <v>0.32500000000000001</v>
      </c>
      <c r="G3835" s="18">
        <f>'Limiting Factor Scores'!G355</f>
        <v>0.24479441068819752</v>
      </c>
      <c r="H3835" s="18">
        <f>'Limiting Factor Scores'!H355</f>
        <v>8.6351989280757532E-2</v>
      </c>
      <c r="I3835" s="17">
        <f>LFAT!A46</f>
        <v>3</v>
      </c>
      <c r="J3835" s="16" t="str">
        <f>LFAT!B46</f>
        <v>Floodplain – Reconnect and Restore</v>
      </c>
      <c r="K3835" s="16" t="str">
        <f>LFAT!D46</f>
        <v>N</v>
      </c>
      <c r="L3835" s="19">
        <f>LFAT!F46</f>
        <v>0.1</v>
      </c>
      <c r="M3835" s="16" t="str">
        <f>LFAT!G46</f>
        <v>CD</v>
      </c>
      <c r="N3835" s="19">
        <f>LFAT!I46</f>
        <v>0.5</v>
      </c>
      <c r="O3835" s="18">
        <f>LFAT!J46</f>
        <v>0.05</v>
      </c>
      <c r="P3835" s="18">
        <f t="shared" si="177"/>
        <v>1.6250000000000001E-2</v>
      </c>
      <c r="Q3835" s="18">
        <f t="shared" si="178"/>
        <v>1.2239720534409877E-2</v>
      </c>
      <c r="R3835" s="18">
        <f t="shared" si="179"/>
        <v>4.3175994640378768E-3</v>
      </c>
    </row>
    <row r="3836" spans="1:18" ht="18" customHeight="1" x14ac:dyDescent="0.2">
      <c r="A3836" s="16" t="str">
        <f>'Limiting Factor Scores'!A356</f>
        <v>UGR4</v>
      </c>
      <c r="B3836" s="16" t="str">
        <f>'Limiting Factor Scores'!B356</f>
        <v>Upper Grande Ronde</v>
      </c>
      <c r="C3836" s="16" t="str">
        <f>'Limiting Factor Scores'!C356</f>
        <v>Predation</v>
      </c>
      <c r="D3836" s="18">
        <f>'Limiting Factor Scores'!D356</f>
        <v>0.18729999999999999</v>
      </c>
      <c r="E3836" s="19">
        <f>'Limiting Factor Scores'!E356</f>
        <v>2.15</v>
      </c>
      <c r="F3836" s="18">
        <f>'Limiting Factor Scores'!F356</f>
        <v>0.35875000000000001</v>
      </c>
      <c r="G3836" s="18">
        <f>'Limiting Factor Scores'!G356</f>
        <v>0.36092710010559031</v>
      </c>
      <c r="H3836" s="18">
        <f>'Limiting Factor Scores'!H356</f>
        <v>0.11035154102582165</v>
      </c>
      <c r="I3836" s="17">
        <f>LFAT!A44</f>
        <v>3</v>
      </c>
      <c r="J3836" s="16" t="str">
        <f>LFAT!B44</f>
        <v>Floodplain – Reconnect and Restore</v>
      </c>
      <c r="K3836" s="16" t="str">
        <f>LFAT!D44</f>
        <v>N</v>
      </c>
      <c r="L3836" s="19">
        <f>LFAT!F44</f>
        <v>0.1</v>
      </c>
      <c r="M3836" s="16" t="str">
        <f>LFAT!G44</f>
        <v>R</v>
      </c>
      <c r="N3836" s="19">
        <f>LFAT!I44</f>
        <v>0.1</v>
      </c>
      <c r="O3836" s="18">
        <f>LFAT!J44</f>
        <v>0.01</v>
      </c>
      <c r="P3836" s="18">
        <f t="shared" si="177"/>
        <v>3.5875000000000004E-3</v>
      </c>
      <c r="Q3836" s="18">
        <f t="shared" si="178"/>
        <v>3.609271001055903E-3</v>
      </c>
      <c r="R3836" s="18">
        <f t="shared" si="179"/>
        <v>1.1035154102582165E-3</v>
      </c>
    </row>
    <row r="3837" spans="1:18" ht="18" customHeight="1" x14ac:dyDescent="0.2">
      <c r="A3837" s="16" t="str">
        <f>'Limiting Factor Scores'!A357</f>
        <v>UGR4</v>
      </c>
      <c r="B3837" s="16" t="str">
        <f>'Limiting Factor Scores'!B357</f>
        <v>Upper Grande Ronde</v>
      </c>
      <c r="C3837" s="16" t="str">
        <f>'Limiting Factor Scores'!C357</f>
        <v>Riparian Condition</v>
      </c>
      <c r="D3837" s="18">
        <f>'Limiting Factor Scores'!D357</f>
        <v>0.18729999999999999</v>
      </c>
      <c r="E3837" s="19">
        <f>'Limiting Factor Scores'!E357</f>
        <v>3.52</v>
      </c>
      <c r="F3837" s="18">
        <f>'Limiting Factor Scores'!F357</f>
        <v>0.66700000000000004</v>
      </c>
      <c r="G3837" s="18">
        <f>'Limiting Factor Scores'!G357</f>
        <v>0.77545277082136777</v>
      </c>
      <c r="H3837" s="18">
        <f>'Limiting Factor Scores'!H357</f>
        <v>0.2503846869433804</v>
      </c>
      <c r="I3837" s="17">
        <f>LFAT!A33</f>
        <v>3</v>
      </c>
      <c r="J3837" s="16" t="str">
        <f>LFAT!B33</f>
        <v>Floodplain – Reconnect and Restore</v>
      </c>
      <c r="K3837" s="16" t="str">
        <f>LFAT!D33</f>
        <v>I</v>
      </c>
      <c r="L3837" s="19">
        <f>LFAT!F33</f>
        <v>0.5</v>
      </c>
      <c r="M3837" s="16" t="str">
        <f>LFAT!G33</f>
        <v>C</v>
      </c>
      <c r="N3837" s="19">
        <f>LFAT!I33</f>
        <v>1</v>
      </c>
      <c r="O3837" s="18">
        <f>LFAT!J33</f>
        <v>0.5</v>
      </c>
      <c r="P3837" s="18">
        <f t="shared" si="177"/>
        <v>0.33350000000000002</v>
      </c>
      <c r="Q3837" s="18">
        <f t="shared" si="178"/>
        <v>0.38772638541068388</v>
      </c>
      <c r="R3837" s="18">
        <f t="shared" si="179"/>
        <v>0.1251923434716902</v>
      </c>
    </row>
    <row r="3838" spans="1:18" ht="18" customHeight="1" x14ac:dyDescent="0.2">
      <c r="A3838" s="16" t="str">
        <f>'Limiting Factor Scores'!A358</f>
        <v>UGR4</v>
      </c>
      <c r="B3838" s="16" t="str">
        <f>'Limiting Factor Scores'!B358</f>
        <v>Upper Grande Ronde</v>
      </c>
      <c r="C3838" s="16" t="str">
        <f>'Limiting Factor Scores'!C358</f>
        <v>Side Channel and Wetland Habitat</v>
      </c>
      <c r="D3838" s="18">
        <f>'Limiting Factor Scores'!D358</f>
        <v>0.18729999999999999</v>
      </c>
      <c r="E3838" s="19">
        <f>'Limiting Factor Scores'!E358</f>
        <v>3.73</v>
      </c>
      <c r="F3838" s="18">
        <f>'Limiting Factor Scores'!F358</f>
        <v>0.71425000000000005</v>
      </c>
      <c r="G3838" s="18">
        <f>'Limiting Factor Scores'!G358</f>
        <v>1.028187363342093</v>
      </c>
      <c r="H3838" s="18">
        <f>'Limiting Factor Scores'!H358</f>
        <v>0.29968412721666282</v>
      </c>
      <c r="I3838" s="17">
        <f>LFAT!A35</f>
        <v>3</v>
      </c>
      <c r="J3838" s="16" t="str">
        <f>LFAT!B35</f>
        <v>Floodplain – Reconnect and Restore</v>
      </c>
      <c r="K3838" s="16" t="str">
        <f>LFAT!D35</f>
        <v>D</v>
      </c>
      <c r="L3838" s="19">
        <f>LFAT!F35</f>
        <v>1</v>
      </c>
      <c r="M3838" s="16" t="str">
        <f>LFAT!G35</f>
        <v>C</v>
      </c>
      <c r="N3838" s="19">
        <f>LFAT!I35</f>
        <v>1</v>
      </c>
      <c r="O3838" s="18">
        <f>LFAT!J35</f>
        <v>1</v>
      </c>
      <c r="P3838" s="18">
        <f t="shared" si="177"/>
        <v>0.71425000000000005</v>
      </c>
      <c r="Q3838" s="18">
        <f t="shared" si="178"/>
        <v>1.028187363342093</v>
      </c>
      <c r="R3838" s="18">
        <f t="shared" si="179"/>
        <v>0.29968412721666282</v>
      </c>
    </row>
    <row r="3839" spans="1:18" ht="18" customHeight="1" x14ac:dyDescent="0.2">
      <c r="A3839" s="16" t="str">
        <f>'Limiting Factor Scores'!A359</f>
        <v>UGR4</v>
      </c>
      <c r="B3839" s="16" t="str">
        <f>'Limiting Factor Scores'!B359</f>
        <v>Upper Grande Ronde</v>
      </c>
      <c r="C3839" s="16" t="str">
        <f>'Limiting Factor Scores'!C359</f>
        <v>Summer Water Temperature</v>
      </c>
      <c r="D3839" s="18">
        <f>'Limiting Factor Scores'!D359</f>
        <v>0.18729999999999999</v>
      </c>
      <c r="E3839" s="19">
        <f>'Limiting Factor Scores'!E359</f>
        <v>3</v>
      </c>
      <c r="F3839" s="18">
        <f>'Limiting Factor Scores'!F359</f>
        <v>0.55000000000000004</v>
      </c>
      <c r="G3839" s="18">
        <f>'Limiting Factor Scores'!G359</f>
        <v>0.6857855714138551</v>
      </c>
      <c r="H3839" s="18">
        <f>'Limiting Factor Scores'!H359</f>
        <v>0.2146096778534638</v>
      </c>
      <c r="I3839" s="17">
        <f>LFAT!A41</f>
        <v>3</v>
      </c>
      <c r="J3839" s="16" t="str">
        <f>LFAT!B41</f>
        <v>Floodplain – Reconnect and Restore</v>
      </c>
      <c r="K3839" s="16" t="str">
        <f>LFAT!D41</f>
        <v>D</v>
      </c>
      <c r="L3839" s="19">
        <f>LFAT!F41</f>
        <v>1</v>
      </c>
      <c r="M3839" s="16" t="str">
        <f>LFAT!G41</f>
        <v>CD</v>
      </c>
      <c r="N3839" s="19">
        <f>LFAT!I41</f>
        <v>0.5</v>
      </c>
      <c r="O3839" s="18">
        <f>LFAT!J41</f>
        <v>0.5</v>
      </c>
      <c r="P3839" s="18">
        <f t="shared" si="177"/>
        <v>0.27500000000000002</v>
      </c>
      <c r="Q3839" s="18">
        <f t="shared" si="178"/>
        <v>0.34289278570692755</v>
      </c>
      <c r="R3839" s="18">
        <f t="shared" si="179"/>
        <v>0.1073048389267319</v>
      </c>
    </row>
    <row r="3840" spans="1:18" ht="18" customHeight="1" x14ac:dyDescent="0.2">
      <c r="A3840" s="16" t="str">
        <f>'Limiting Factor Scores'!A360</f>
        <v>UGR4</v>
      </c>
      <c r="B3840" s="16" t="str">
        <f>'Limiting Factor Scores'!B360</f>
        <v>Upper Grande Ronde</v>
      </c>
      <c r="C3840" s="16" t="str">
        <f>'Limiting Factor Scores'!C360</f>
        <v>Water Quality</v>
      </c>
      <c r="D3840" s="18">
        <f>'Limiting Factor Scores'!D360</f>
        <v>0.18729999999999999</v>
      </c>
      <c r="E3840" s="19">
        <f>'Limiting Factor Scores'!E360</f>
        <v>3</v>
      </c>
      <c r="F3840" s="18">
        <f>'Limiting Factor Scores'!F360</f>
        <v>0.55000000000000004</v>
      </c>
      <c r="G3840" s="18">
        <f>'Limiting Factor Scores'!G360</f>
        <v>0.59969446444759511</v>
      </c>
      <c r="H3840" s="18">
        <f>'Limiting Factor Scores'!H360</f>
        <v>0.16646488183118807</v>
      </c>
      <c r="I3840" s="17">
        <f>LFAT!A43</f>
        <v>3</v>
      </c>
      <c r="J3840" s="16" t="str">
        <f>LFAT!B43</f>
        <v>Floodplain – Reconnect and Restore</v>
      </c>
      <c r="K3840" s="16" t="str">
        <f>LFAT!D43</f>
        <v>I</v>
      </c>
      <c r="L3840" s="19">
        <f>LFAT!F43</f>
        <v>0.5</v>
      </c>
      <c r="M3840" s="16" t="str">
        <f>LFAT!G43</f>
        <v>CD</v>
      </c>
      <c r="N3840" s="19">
        <f>LFAT!I43</f>
        <v>0.5</v>
      </c>
      <c r="O3840" s="18">
        <f>LFAT!J43</f>
        <v>0.25</v>
      </c>
      <c r="P3840" s="18">
        <f t="shared" si="177"/>
        <v>0.13750000000000001</v>
      </c>
      <c r="Q3840" s="18">
        <f t="shared" si="178"/>
        <v>0.14992361611189878</v>
      </c>
      <c r="R3840" s="18">
        <f t="shared" si="179"/>
        <v>4.1616220457797018E-2</v>
      </c>
    </row>
    <row r="3841" spans="1:18" ht="18" customHeight="1" x14ac:dyDescent="0.2">
      <c r="A3841" s="16" t="str">
        <f>'Limiting Factor Scores'!A361</f>
        <v>UGR4</v>
      </c>
      <c r="B3841" s="16" t="str">
        <f>'Limiting Factor Scores'!B361</f>
        <v>Upper Grande Ronde</v>
      </c>
      <c r="C3841" s="16" t="str">
        <f>'Limiting Factor Scores'!C361</f>
        <v>Winter Water Temperature</v>
      </c>
      <c r="D3841" s="18">
        <f>'Limiting Factor Scores'!D361</f>
        <v>0.18729999999999999</v>
      </c>
      <c r="E3841" s="19">
        <f>'Limiting Factor Scores'!E361</f>
        <v>2.29</v>
      </c>
      <c r="F3841" s="18">
        <f>'Limiting Factor Scores'!F361</f>
        <v>0.39024999999999999</v>
      </c>
      <c r="G3841" s="18">
        <f>'Limiting Factor Scores'!G361</f>
        <v>0.35032826126044198</v>
      </c>
      <c r="H3841" s="18">
        <f>'Limiting Factor Scores'!H361</f>
        <v>9.5418767561799428E-2</v>
      </c>
      <c r="I3841" s="17">
        <f>LFAT!A42</f>
        <v>3</v>
      </c>
      <c r="J3841" s="16" t="str">
        <f>LFAT!B42</f>
        <v>Floodplain – Reconnect and Restore</v>
      </c>
      <c r="K3841" s="16" t="str">
        <f>LFAT!D42</f>
        <v>D</v>
      </c>
      <c r="L3841" s="19">
        <f>LFAT!F42</f>
        <v>1</v>
      </c>
      <c r="M3841" s="16" t="str">
        <f>LFAT!G42</f>
        <v>CD</v>
      </c>
      <c r="N3841" s="19">
        <f>LFAT!I42</f>
        <v>0.5</v>
      </c>
      <c r="O3841" s="18">
        <f>LFAT!J42</f>
        <v>0.5</v>
      </c>
      <c r="P3841" s="18">
        <f t="shared" si="177"/>
        <v>0.19512499999999999</v>
      </c>
      <c r="Q3841" s="18">
        <f t="shared" si="178"/>
        <v>0.17516413063022099</v>
      </c>
      <c r="R3841" s="18">
        <f t="shared" si="179"/>
        <v>4.7709383780899714E-2</v>
      </c>
    </row>
    <row r="3842" spans="1:18" ht="18" customHeight="1" x14ac:dyDescent="0.2">
      <c r="A3842" s="16" t="str">
        <f>'Limiting Factor Scores'!A347</f>
        <v>UGR4</v>
      </c>
      <c r="B3842" s="16" t="str">
        <f>'Limiting Factor Scores'!B347</f>
        <v>Upper Grande Ronde</v>
      </c>
      <c r="C3842" s="16" t="str">
        <f>'Limiting Factor Scores'!C347</f>
        <v>Altered Flow Timing</v>
      </c>
      <c r="D3842" s="18">
        <f>'Limiting Factor Scores'!D347</f>
        <v>0.18729999999999999</v>
      </c>
      <c r="E3842" s="19">
        <f>'Limiting Factor Scores'!E347</f>
        <v>3.3</v>
      </c>
      <c r="F3842" s="18">
        <f>'Limiting Factor Scores'!F347</f>
        <v>0.61750000000000005</v>
      </c>
      <c r="G3842" s="18">
        <f>'Limiting Factor Scores'!G347</f>
        <v>0.6063770607308081</v>
      </c>
      <c r="H3842" s="18">
        <f>'Limiting Factor Scores'!H347</f>
        <v>0.16875291854776292</v>
      </c>
      <c r="I3842" s="17">
        <f>LFAT!A53</f>
        <v>4</v>
      </c>
      <c r="J3842" s="16" t="str">
        <f>LFAT!B53</f>
        <v>Riparian Vegetation Restoration</v>
      </c>
      <c r="K3842" s="16" t="str">
        <f>LFAT!D53</f>
        <v>I</v>
      </c>
      <c r="L3842" s="19">
        <f>LFAT!F53</f>
        <v>0.5</v>
      </c>
      <c r="M3842" s="16" t="str">
        <f>LFAT!G53</f>
        <v>CD</v>
      </c>
      <c r="N3842" s="19">
        <f>LFAT!I53</f>
        <v>0.5</v>
      </c>
      <c r="O3842" s="18">
        <f>LFAT!J53</f>
        <v>0.25</v>
      </c>
      <c r="P3842" s="18">
        <f t="shared" ref="P3842:P3905" si="180">F3842*O3842</f>
        <v>0.15437500000000001</v>
      </c>
      <c r="Q3842" s="18">
        <f t="shared" ref="Q3842:Q3905" si="181">G3842*O3842</f>
        <v>0.15159426518270203</v>
      </c>
      <c r="R3842" s="18">
        <f t="shared" ref="R3842:R3905" si="182">H3842*O3842</f>
        <v>4.218822963694073E-2</v>
      </c>
    </row>
    <row r="3843" spans="1:18" ht="18" customHeight="1" x14ac:dyDescent="0.2">
      <c r="A3843" s="16" t="str">
        <f>'Limiting Factor Scores'!A348</f>
        <v>UGR4</v>
      </c>
      <c r="B3843" s="16" t="str">
        <f>'Limiting Factor Scores'!B348</f>
        <v>Upper Grande Ronde</v>
      </c>
      <c r="C3843" s="16" t="str">
        <f>'Limiting Factor Scores'!C348</f>
        <v>Altered Primary Productivity</v>
      </c>
      <c r="D3843" s="18">
        <f>'Limiting Factor Scores'!D348</f>
        <v>0.18729999999999999</v>
      </c>
      <c r="E3843" s="19">
        <f>'Limiting Factor Scores'!E348</f>
        <v>2</v>
      </c>
      <c r="F3843" s="18">
        <f>'Limiting Factor Scores'!F348</f>
        <v>0.32500000000000001</v>
      </c>
      <c r="G3843" s="18">
        <f>'Limiting Factor Scores'!G348</f>
        <v>0.22131501781366253</v>
      </c>
      <c r="H3843" s="18">
        <f>'Limiting Factor Scores'!H348</f>
        <v>6.3381316592881307E-2</v>
      </c>
      <c r="I3843" s="17">
        <f>LFAT!A60</f>
        <v>4</v>
      </c>
      <c r="J3843" s="16" t="str">
        <f>LFAT!B60</f>
        <v>Riparian Vegetation Restoration</v>
      </c>
      <c r="K3843" s="16" t="str">
        <f>LFAT!D60</f>
        <v>D</v>
      </c>
      <c r="L3843" s="19">
        <f>LFAT!F60</f>
        <v>1</v>
      </c>
      <c r="M3843" s="16" t="str">
        <f>LFAT!G60</f>
        <v>C</v>
      </c>
      <c r="N3843" s="19">
        <f>LFAT!I60</f>
        <v>1</v>
      </c>
      <c r="O3843" s="18">
        <f>LFAT!J60</f>
        <v>1</v>
      </c>
      <c r="P3843" s="18">
        <f t="shared" si="180"/>
        <v>0.32500000000000001</v>
      </c>
      <c r="Q3843" s="18">
        <f t="shared" si="181"/>
        <v>0.22131501781366253</v>
      </c>
      <c r="R3843" s="18">
        <f t="shared" si="182"/>
        <v>6.3381316592881307E-2</v>
      </c>
    </row>
    <row r="3844" spans="1:18" ht="18" customHeight="1" x14ac:dyDescent="0.2">
      <c r="A3844" s="16" t="str">
        <f>'Limiting Factor Scores'!A349</f>
        <v>UGR4</v>
      </c>
      <c r="B3844" s="16" t="str">
        <f>'Limiting Factor Scores'!B349</f>
        <v>Upper Grande Ronde</v>
      </c>
      <c r="C3844" s="16" t="str">
        <f>'Limiting Factor Scores'!C349</f>
        <v>Anthropogenic Barriers</v>
      </c>
      <c r="D3844" s="18">
        <f>'Limiting Factor Scores'!D349</f>
        <v>0.18729999999999999</v>
      </c>
      <c r="E3844" s="19">
        <f>'Limiting Factor Scores'!E349</f>
        <v>3.42</v>
      </c>
      <c r="F3844" s="18">
        <f>'Limiting Factor Scores'!F349</f>
        <v>0.64449999999999996</v>
      </c>
      <c r="G3844" s="18">
        <f>'Limiting Factor Scores'!G349</f>
        <v>0.64065095379061154</v>
      </c>
      <c r="H3844" s="18">
        <f>'Limiting Factor Scores'!H349</f>
        <v>0.20290441781141605</v>
      </c>
      <c r="I3844" s="17">
        <f>LFAT!A47</f>
        <v>4</v>
      </c>
      <c r="J3844" s="16" t="str">
        <f>LFAT!B47</f>
        <v>Riparian Vegetation Restoration</v>
      </c>
      <c r="K3844" s="16" t="str">
        <f>LFAT!D47</f>
        <v>N</v>
      </c>
      <c r="L3844" s="19">
        <f>LFAT!F47</f>
        <v>0.1</v>
      </c>
      <c r="M3844" s="16" t="str">
        <f>LFAT!G47</f>
        <v>R</v>
      </c>
      <c r="N3844" s="19">
        <f>LFAT!I47</f>
        <v>0.1</v>
      </c>
      <c r="O3844" s="18">
        <f>LFAT!J47</f>
        <v>0.01</v>
      </c>
      <c r="P3844" s="18">
        <f t="shared" si="180"/>
        <v>6.4449999999999993E-3</v>
      </c>
      <c r="Q3844" s="18">
        <f t="shared" si="181"/>
        <v>6.4065095379061158E-3</v>
      </c>
      <c r="R3844" s="18">
        <f t="shared" si="182"/>
        <v>2.0290441781141604E-3</v>
      </c>
    </row>
    <row r="3845" spans="1:18" ht="18" customHeight="1" x14ac:dyDescent="0.2">
      <c r="A3845" s="16" t="str">
        <f>'Limiting Factor Scores'!A350</f>
        <v>UGR4</v>
      </c>
      <c r="B3845" s="16" t="str">
        <f>'Limiting Factor Scores'!B350</f>
        <v>Upper Grande Ronde</v>
      </c>
      <c r="C3845" s="16" t="str">
        <f>'Limiting Factor Scores'!C350</f>
        <v>Channel and Habitat Structure</v>
      </c>
      <c r="D3845" s="18">
        <f>'Limiting Factor Scores'!D350</f>
        <v>0.18729999999999999</v>
      </c>
      <c r="E3845" s="19">
        <f>'Limiting Factor Scores'!E350</f>
        <v>3.57</v>
      </c>
      <c r="F3845" s="18">
        <f>'Limiting Factor Scores'!F350</f>
        <v>0.67825000000000002</v>
      </c>
      <c r="G3845" s="18">
        <f>'Limiting Factor Scores'!G350</f>
        <v>1.1070299605509535</v>
      </c>
      <c r="H3845" s="18">
        <f>'Limiting Factor Scores'!H350</f>
        <v>0.33513063549602007</v>
      </c>
      <c r="I3845" s="17">
        <f>LFAT!A51</f>
        <v>4</v>
      </c>
      <c r="J3845" s="16" t="str">
        <f>LFAT!B51</f>
        <v>Riparian Vegetation Restoration</v>
      </c>
      <c r="K3845" s="16" t="str">
        <f>LFAT!D51</f>
        <v>D</v>
      </c>
      <c r="L3845" s="19">
        <f>LFAT!F51</f>
        <v>1</v>
      </c>
      <c r="M3845" s="16" t="str">
        <f>LFAT!G51</f>
        <v>CD</v>
      </c>
      <c r="N3845" s="19">
        <f>LFAT!I51</f>
        <v>0.5</v>
      </c>
      <c r="O3845" s="18">
        <f>LFAT!J51</f>
        <v>0.5</v>
      </c>
      <c r="P3845" s="18">
        <f t="shared" si="180"/>
        <v>0.33912500000000001</v>
      </c>
      <c r="Q3845" s="18">
        <f t="shared" si="181"/>
        <v>0.55351498027547674</v>
      </c>
      <c r="R3845" s="18">
        <f t="shared" si="182"/>
        <v>0.16756531774801003</v>
      </c>
    </row>
    <row r="3846" spans="1:18" ht="18" customHeight="1" x14ac:dyDescent="0.2">
      <c r="A3846" s="16" t="str">
        <f>'Limiting Factor Scores'!A351</f>
        <v>UGR4</v>
      </c>
      <c r="B3846" s="16" t="str">
        <f>'Limiting Factor Scores'!B351</f>
        <v>Upper Grande Ronde</v>
      </c>
      <c r="C3846" s="16" t="str">
        <f>'Limiting Factor Scores'!C351</f>
        <v>Decreased Sediment Quantity</v>
      </c>
      <c r="D3846" s="18">
        <f>'Limiting Factor Scores'!D351</f>
        <v>0.18729999999999999</v>
      </c>
      <c r="E3846" s="19">
        <f>'Limiting Factor Scores'!E351</f>
        <v>2.0499999999999998</v>
      </c>
      <c r="F3846" s="18">
        <f>'Limiting Factor Scores'!F351</f>
        <v>0.33624999999999999</v>
      </c>
      <c r="G3846" s="18">
        <f>'Limiting Factor Scores'!G351</f>
        <v>0.32614448663413409</v>
      </c>
      <c r="H3846" s="18">
        <f>'Limiting Factor Scores'!H351</f>
        <v>9.7155068668610262E-2</v>
      </c>
      <c r="I3846" s="17">
        <f>LFAT!A54</f>
        <v>4</v>
      </c>
      <c r="J3846" s="16" t="str">
        <f>LFAT!B54</f>
        <v>Riparian Vegetation Restoration</v>
      </c>
      <c r="K3846" s="16" t="str">
        <f>LFAT!D54</f>
        <v>N</v>
      </c>
      <c r="L3846" s="19">
        <f>LFAT!F54</f>
        <v>0.1</v>
      </c>
      <c r="M3846" s="16" t="str">
        <f>LFAT!G54</f>
        <v>R</v>
      </c>
      <c r="N3846" s="19">
        <f>LFAT!I54</f>
        <v>0.1</v>
      </c>
      <c r="O3846" s="18">
        <f>LFAT!J54</f>
        <v>0.01</v>
      </c>
      <c r="P3846" s="18">
        <f t="shared" si="180"/>
        <v>3.3625E-3</v>
      </c>
      <c r="Q3846" s="18">
        <f t="shared" si="181"/>
        <v>3.2614448663413412E-3</v>
      </c>
      <c r="R3846" s="18">
        <f t="shared" si="182"/>
        <v>9.7155068668610268E-4</v>
      </c>
    </row>
    <row r="3847" spans="1:18" ht="18" customHeight="1" x14ac:dyDescent="0.2">
      <c r="A3847" s="16" t="str">
        <f>'Limiting Factor Scores'!A352</f>
        <v>UGR4</v>
      </c>
      <c r="B3847" s="16" t="str">
        <f>'Limiting Factor Scores'!B352</f>
        <v>Upper Grande Ronde</v>
      </c>
      <c r="C3847" s="16" t="str">
        <f>'Limiting Factor Scores'!C352</f>
        <v>Decreased Water Quantity</v>
      </c>
      <c r="D3847" s="18">
        <f>'Limiting Factor Scores'!D352</f>
        <v>0.18729999999999999</v>
      </c>
      <c r="E3847" s="19">
        <f>'Limiting Factor Scores'!E352</f>
        <v>2.88</v>
      </c>
      <c r="F3847" s="18">
        <f>'Limiting Factor Scores'!F352</f>
        <v>0.52300000000000002</v>
      </c>
      <c r="G3847" s="18">
        <f>'Limiting Factor Scores'!G352</f>
        <v>0.73398455082623759</v>
      </c>
      <c r="H3847" s="18">
        <f>'Limiting Factor Scores'!H352</f>
        <v>0.21213482947504331</v>
      </c>
      <c r="I3847" s="17">
        <f>LFAT!A52</f>
        <v>4</v>
      </c>
      <c r="J3847" s="16" t="str">
        <f>LFAT!B52</f>
        <v>Riparian Vegetation Restoration</v>
      </c>
      <c r="K3847" s="16" t="str">
        <f>LFAT!D52</f>
        <v>N</v>
      </c>
      <c r="L3847" s="19">
        <f>LFAT!F52</f>
        <v>0.1</v>
      </c>
      <c r="M3847" s="16" t="str">
        <f>LFAT!G52</f>
        <v>R</v>
      </c>
      <c r="N3847" s="19">
        <f>LFAT!I52</f>
        <v>0.1</v>
      </c>
      <c r="O3847" s="18">
        <f>LFAT!J52</f>
        <v>0.01</v>
      </c>
      <c r="P3847" s="18">
        <f t="shared" si="180"/>
        <v>5.2300000000000003E-3</v>
      </c>
      <c r="Q3847" s="18">
        <f t="shared" si="181"/>
        <v>7.339845508262376E-3</v>
      </c>
      <c r="R3847" s="18">
        <f t="shared" si="182"/>
        <v>2.1213482947504332E-3</v>
      </c>
    </row>
    <row r="3848" spans="1:18" ht="18" customHeight="1" x14ac:dyDescent="0.2">
      <c r="A3848" s="16" t="str">
        <f>'Limiting Factor Scores'!A353</f>
        <v>UGR4</v>
      </c>
      <c r="B3848" s="16" t="str">
        <f>'Limiting Factor Scores'!B353</f>
        <v>Upper Grande Ronde</v>
      </c>
      <c r="C3848" s="16" t="str">
        <f>'Limiting Factor Scores'!C353</f>
        <v>Floodplain Condition</v>
      </c>
      <c r="D3848" s="18">
        <f>'Limiting Factor Scores'!D353</f>
        <v>0.18729999999999999</v>
      </c>
      <c r="E3848" s="19">
        <f>'Limiting Factor Scores'!E353</f>
        <v>3.95</v>
      </c>
      <c r="F3848" s="18">
        <f>'Limiting Factor Scores'!F353</f>
        <v>0.76375000000000004</v>
      </c>
      <c r="G3848" s="18">
        <f>'Limiting Factor Scores'!G353</f>
        <v>0.86954192238273587</v>
      </c>
      <c r="H3848" s="18">
        <f>'Limiting Factor Scores'!H353</f>
        <v>0.24688451149399562</v>
      </c>
      <c r="I3848" s="17">
        <f>LFAT!A49</f>
        <v>4</v>
      </c>
      <c r="J3848" s="16" t="str">
        <f>LFAT!B49</f>
        <v>Riparian Vegetation Restoration</v>
      </c>
      <c r="K3848" s="16" t="str">
        <f>LFAT!D49</f>
        <v>D</v>
      </c>
      <c r="L3848" s="19">
        <f>LFAT!F49</f>
        <v>1</v>
      </c>
      <c r="M3848" s="16" t="str">
        <f>LFAT!G49</f>
        <v>C</v>
      </c>
      <c r="N3848" s="19">
        <f>LFAT!I49</f>
        <v>1</v>
      </c>
      <c r="O3848" s="18">
        <f>LFAT!J49</f>
        <v>1</v>
      </c>
      <c r="P3848" s="18">
        <f t="shared" si="180"/>
        <v>0.76375000000000004</v>
      </c>
      <c r="Q3848" s="18">
        <f t="shared" si="181"/>
        <v>0.86954192238273587</v>
      </c>
      <c r="R3848" s="18">
        <f t="shared" si="182"/>
        <v>0.24688451149399562</v>
      </c>
    </row>
    <row r="3849" spans="1:18" ht="18" customHeight="1" x14ac:dyDescent="0.2">
      <c r="A3849" s="16" t="str">
        <f>'Limiting Factor Scores'!A354</f>
        <v>UGR4</v>
      </c>
      <c r="B3849" s="16" t="str">
        <f>'Limiting Factor Scores'!B354</f>
        <v>Upper Grande Ronde</v>
      </c>
      <c r="C3849" s="16" t="str">
        <f>'Limiting Factor Scores'!C354</f>
        <v>Increased Sediment Quantity</v>
      </c>
      <c r="D3849" s="18">
        <f>'Limiting Factor Scores'!D354</f>
        <v>0.18729999999999999</v>
      </c>
      <c r="E3849" s="19">
        <f>'Limiting Factor Scores'!E354</f>
        <v>4.08</v>
      </c>
      <c r="F3849" s="18">
        <f>'Limiting Factor Scores'!F354</f>
        <v>0.79300000000000004</v>
      </c>
      <c r="G3849" s="18">
        <f>'Limiting Factor Scores'!G354</f>
        <v>0.5400086434653365</v>
      </c>
      <c r="H3849" s="18">
        <f>'Limiting Factor Scores'!H354</f>
        <v>0.17766178280197903</v>
      </c>
      <c r="I3849" s="17">
        <f>LFAT!A55</f>
        <v>4</v>
      </c>
      <c r="J3849" s="16" t="str">
        <f>LFAT!B55</f>
        <v>Riparian Vegetation Restoration</v>
      </c>
      <c r="K3849" s="16" t="str">
        <f>LFAT!D55</f>
        <v>D</v>
      </c>
      <c r="L3849" s="19">
        <f>LFAT!F55</f>
        <v>1</v>
      </c>
      <c r="M3849" s="16" t="str">
        <f>LFAT!G55</f>
        <v>CD</v>
      </c>
      <c r="N3849" s="19">
        <f>LFAT!I55</f>
        <v>0.5</v>
      </c>
      <c r="O3849" s="18">
        <f>LFAT!J55</f>
        <v>0.5</v>
      </c>
      <c r="P3849" s="18">
        <f t="shared" si="180"/>
        <v>0.39650000000000002</v>
      </c>
      <c r="Q3849" s="18">
        <f t="shared" si="181"/>
        <v>0.27000432173266825</v>
      </c>
      <c r="R3849" s="18">
        <f t="shared" si="182"/>
        <v>8.8830891400989515E-2</v>
      </c>
    </row>
    <row r="3850" spans="1:18" ht="18" customHeight="1" x14ac:dyDescent="0.2">
      <c r="A3850" s="16" t="str">
        <f>'Limiting Factor Scores'!A355</f>
        <v>UGR4</v>
      </c>
      <c r="B3850" s="16" t="str">
        <f>'Limiting Factor Scores'!B355</f>
        <v>Upper Grande Ronde</v>
      </c>
      <c r="C3850" s="16" t="str">
        <f>'Limiting Factor Scores'!C355</f>
        <v>Non-Native Species Interactions and Competition</v>
      </c>
      <c r="D3850" s="18">
        <f>'Limiting Factor Scores'!D355</f>
        <v>0.18729999999999999</v>
      </c>
      <c r="E3850" s="19">
        <f>'Limiting Factor Scores'!E355</f>
        <v>2</v>
      </c>
      <c r="F3850" s="18">
        <f>'Limiting Factor Scores'!F355</f>
        <v>0.32500000000000001</v>
      </c>
      <c r="G3850" s="18">
        <f>'Limiting Factor Scores'!G355</f>
        <v>0.24479441068819752</v>
      </c>
      <c r="H3850" s="18">
        <f>'Limiting Factor Scores'!H355</f>
        <v>8.6351989280757532E-2</v>
      </c>
      <c r="I3850" s="17">
        <f>LFAT!A61</f>
        <v>4</v>
      </c>
      <c r="J3850" s="16" t="str">
        <f>LFAT!B61</f>
        <v>Riparian Vegetation Restoration</v>
      </c>
      <c r="K3850" s="16" t="str">
        <f>LFAT!D61</f>
        <v>I</v>
      </c>
      <c r="L3850" s="19">
        <f>LFAT!F61</f>
        <v>0.5</v>
      </c>
      <c r="M3850" s="16" t="str">
        <f>LFAT!G61</f>
        <v>R</v>
      </c>
      <c r="N3850" s="19">
        <f>LFAT!I61</f>
        <v>0.1</v>
      </c>
      <c r="O3850" s="18">
        <f>LFAT!J61</f>
        <v>0.05</v>
      </c>
      <c r="P3850" s="18">
        <f t="shared" si="180"/>
        <v>1.6250000000000001E-2</v>
      </c>
      <c r="Q3850" s="18">
        <f t="shared" si="181"/>
        <v>1.2239720534409877E-2</v>
      </c>
      <c r="R3850" s="18">
        <f t="shared" si="182"/>
        <v>4.3175994640378768E-3</v>
      </c>
    </row>
    <row r="3851" spans="1:18" ht="18" customHeight="1" x14ac:dyDescent="0.2">
      <c r="A3851" s="16" t="str">
        <f>'Limiting Factor Scores'!A356</f>
        <v>UGR4</v>
      </c>
      <c r="B3851" s="16" t="str">
        <f>'Limiting Factor Scores'!B356</f>
        <v>Upper Grande Ronde</v>
      </c>
      <c r="C3851" s="16" t="str">
        <f>'Limiting Factor Scores'!C356</f>
        <v>Predation</v>
      </c>
      <c r="D3851" s="18">
        <f>'Limiting Factor Scores'!D356</f>
        <v>0.18729999999999999</v>
      </c>
      <c r="E3851" s="19">
        <f>'Limiting Factor Scores'!E356</f>
        <v>2.15</v>
      </c>
      <c r="F3851" s="18">
        <f>'Limiting Factor Scores'!F356</f>
        <v>0.35875000000000001</v>
      </c>
      <c r="G3851" s="18">
        <f>'Limiting Factor Scores'!G356</f>
        <v>0.36092710010559031</v>
      </c>
      <c r="H3851" s="18">
        <f>'Limiting Factor Scores'!H356</f>
        <v>0.11035154102582165</v>
      </c>
      <c r="I3851" s="17">
        <f>LFAT!A59</f>
        <v>4</v>
      </c>
      <c r="J3851" s="16" t="str">
        <f>LFAT!B59</f>
        <v>Riparian Vegetation Restoration</v>
      </c>
      <c r="K3851" s="16" t="str">
        <f>LFAT!D59</f>
        <v>N</v>
      </c>
      <c r="L3851" s="19">
        <f>LFAT!F59</f>
        <v>0.1</v>
      </c>
      <c r="M3851" s="16" t="str">
        <f>LFAT!G59</f>
        <v>CD</v>
      </c>
      <c r="N3851" s="19">
        <f>LFAT!I59</f>
        <v>0.5</v>
      </c>
      <c r="O3851" s="18">
        <f>LFAT!J59</f>
        <v>0.05</v>
      </c>
      <c r="P3851" s="18">
        <f t="shared" si="180"/>
        <v>1.7937500000000002E-2</v>
      </c>
      <c r="Q3851" s="18">
        <f t="shared" si="181"/>
        <v>1.8046355005279516E-2</v>
      </c>
      <c r="R3851" s="18">
        <f t="shared" si="182"/>
        <v>5.5175770512910826E-3</v>
      </c>
    </row>
    <row r="3852" spans="1:18" ht="18" customHeight="1" x14ac:dyDescent="0.2">
      <c r="A3852" s="16" t="str">
        <f>'Limiting Factor Scores'!A357</f>
        <v>UGR4</v>
      </c>
      <c r="B3852" s="16" t="str">
        <f>'Limiting Factor Scores'!B357</f>
        <v>Upper Grande Ronde</v>
      </c>
      <c r="C3852" s="16" t="str">
        <f>'Limiting Factor Scores'!C357</f>
        <v>Riparian Condition</v>
      </c>
      <c r="D3852" s="18">
        <f>'Limiting Factor Scores'!D357</f>
        <v>0.18729999999999999</v>
      </c>
      <c r="E3852" s="19">
        <f>'Limiting Factor Scores'!E357</f>
        <v>3.52</v>
      </c>
      <c r="F3852" s="18">
        <f>'Limiting Factor Scores'!F357</f>
        <v>0.66700000000000004</v>
      </c>
      <c r="G3852" s="18">
        <f>'Limiting Factor Scores'!G357</f>
        <v>0.77545277082136777</v>
      </c>
      <c r="H3852" s="18">
        <f>'Limiting Factor Scores'!H357</f>
        <v>0.2503846869433804</v>
      </c>
      <c r="I3852" s="17">
        <f>LFAT!A48</f>
        <v>4</v>
      </c>
      <c r="J3852" s="16" t="str">
        <f>LFAT!B48</f>
        <v>Riparian Vegetation Restoration</v>
      </c>
      <c r="K3852" s="16" t="str">
        <f>LFAT!D48</f>
        <v>D</v>
      </c>
      <c r="L3852" s="19">
        <f>LFAT!F48</f>
        <v>1</v>
      </c>
      <c r="M3852" s="16" t="str">
        <f>LFAT!G48</f>
        <v>C</v>
      </c>
      <c r="N3852" s="19">
        <f>LFAT!I48</f>
        <v>1</v>
      </c>
      <c r="O3852" s="18">
        <f>LFAT!J48</f>
        <v>1</v>
      </c>
      <c r="P3852" s="18">
        <f t="shared" si="180"/>
        <v>0.66700000000000004</v>
      </c>
      <c r="Q3852" s="18">
        <f t="shared" si="181"/>
        <v>0.77545277082136777</v>
      </c>
      <c r="R3852" s="18">
        <f t="shared" si="182"/>
        <v>0.2503846869433804</v>
      </c>
    </row>
    <row r="3853" spans="1:18" ht="18" customHeight="1" x14ac:dyDescent="0.2">
      <c r="A3853" s="16" t="str">
        <f>'Limiting Factor Scores'!A358</f>
        <v>UGR4</v>
      </c>
      <c r="B3853" s="16" t="str">
        <f>'Limiting Factor Scores'!B358</f>
        <v>Upper Grande Ronde</v>
      </c>
      <c r="C3853" s="16" t="str">
        <f>'Limiting Factor Scores'!C358</f>
        <v>Side Channel and Wetland Habitat</v>
      </c>
      <c r="D3853" s="18">
        <f>'Limiting Factor Scores'!D358</f>
        <v>0.18729999999999999</v>
      </c>
      <c r="E3853" s="19">
        <f>'Limiting Factor Scores'!E358</f>
        <v>3.73</v>
      </c>
      <c r="F3853" s="18">
        <f>'Limiting Factor Scores'!F358</f>
        <v>0.71425000000000005</v>
      </c>
      <c r="G3853" s="18">
        <f>'Limiting Factor Scores'!G358</f>
        <v>1.028187363342093</v>
      </c>
      <c r="H3853" s="18">
        <f>'Limiting Factor Scores'!H358</f>
        <v>0.29968412721666282</v>
      </c>
      <c r="I3853" s="17">
        <f>LFAT!A50</f>
        <v>4</v>
      </c>
      <c r="J3853" s="16" t="str">
        <f>LFAT!B50</f>
        <v>Riparian Vegetation Restoration</v>
      </c>
      <c r="K3853" s="16" t="str">
        <f>LFAT!D50</f>
        <v>I</v>
      </c>
      <c r="L3853" s="19">
        <f>LFAT!F50</f>
        <v>0.5</v>
      </c>
      <c r="M3853" s="16" t="str">
        <f>LFAT!G50</f>
        <v>C</v>
      </c>
      <c r="N3853" s="19">
        <f>LFAT!I50</f>
        <v>1</v>
      </c>
      <c r="O3853" s="18">
        <f>LFAT!J50</f>
        <v>0.5</v>
      </c>
      <c r="P3853" s="18">
        <f t="shared" si="180"/>
        <v>0.35712500000000003</v>
      </c>
      <c r="Q3853" s="18">
        <f t="shared" si="181"/>
        <v>0.51409368167104652</v>
      </c>
      <c r="R3853" s="18">
        <f t="shared" si="182"/>
        <v>0.14984206360833141</v>
      </c>
    </row>
    <row r="3854" spans="1:18" ht="18" customHeight="1" x14ac:dyDescent="0.2">
      <c r="A3854" s="16" t="str">
        <f>'Limiting Factor Scores'!A359</f>
        <v>UGR4</v>
      </c>
      <c r="B3854" s="16" t="str">
        <f>'Limiting Factor Scores'!B359</f>
        <v>Upper Grande Ronde</v>
      </c>
      <c r="C3854" s="16" t="str">
        <f>'Limiting Factor Scores'!C359</f>
        <v>Summer Water Temperature</v>
      </c>
      <c r="D3854" s="18">
        <f>'Limiting Factor Scores'!D359</f>
        <v>0.18729999999999999</v>
      </c>
      <c r="E3854" s="19">
        <f>'Limiting Factor Scores'!E359</f>
        <v>3</v>
      </c>
      <c r="F3854" s="18">
        <f>'Limiting Factor Scores'!F359</f>
        <v>0.55000000000000004</v>
      </c>
      <c r="G3854" s="18">
        <f>'Limiting Factor Scores'!G359</f>
        <v>0.6857855714138551</v>
      </c>
      <c r="H3854" s="18">
        <f>'Limiting Factor Scores'!H359</f>
        <v>0.2146096778534638</v>
      </c>
      <c r="I3854" s="17">
        <f>LFAT!A56</f>
        <v>4</v>
      </c>
      <c r="J3854" s="16" t="str">
        <f>LFAT!B56</f>
        <v>Riparian Vegetation Restoration</v>
      </c>
      <c r="K3854" s="16" t="str">
        <f>LFAT!D56</f>
        <v>D</v>
      </c>
      <c r="L3854" s="19">
        <f>LFAT!F56</f>
        <v>1</v>
      </c>
      <c r="M3854" s="16" t="str">
        <f>LFAT!G56</f>
        <v>CD</v>
      </c>
      <c r="N3854" s="19">
        <f>LFAT!I56</f>
        <v>0.5</v>
      </c>
      <c r="O3854" s="18">
        <f>LFAT!J56</f>
        <v>0.5</v>
      </c>
      <c r="P3854" s="18">
        <f t="shared" si="180"/>
        <v>0.27500000000000002</v>
      </c>
      <c r="Q3854" s="18">
        <f t="shared" si="181"/>
        <v>0.34289278570692755</v>
      </c>
      <c r="R3854" s="18">
        <f t="shared" si="182"/>
        <v>0.1073048389267319</v>
      </c>
    </row>
    <row r="3855" spans="1:18" ht="18" customHeight="1" x14ac:dyDescent="0.2">
      <c r="A3855" s="16" t="str">
        <f>'Limiting Factor Scores'!A360</f>
        <v>UGR4</v>
      </c>
      <c r="B3855" s="16" t="str">
        <f>'Limiting Factor Scores'!B360</f>
        <v>Upper Grande Ronde</v>
      </c>
      <c r="C3855" s="16" t="str">
        <f>'Limiting Factor Scores'!C360</f>
        <v>Water Quality</v>
      </c>
      <c r="D3855" s="18">
        <f>'Limiting Factor Scores'!D360</f>
        <v>0.18729999999999999</v>
      </c>
      <c r="E3855" s="19">
        <f>'Limiting Factor Scores'!E360</f>
        <v>3</v>
      </c>
      <c r="F3855" s="18">
        <f>'Limiting Factor Scores'!F360</f>
        <v>0.55000000000000004</v>
      </c>
      <c r="G3855" s="18">
        <f>'Limiting Factor Scores'!G360</f>
        <v>0.59969446444759511</v>
      </c>
      <c r="H3855" s="18">
        <f>'Limiting Factor Scores'!H360</f>
        <v>0.16646488183118807</v>
      </c>
      <c r="I3855" s="17">
        <f>LFAT!A58</f>
        <v>4</v>
      </c>
      <c r="J3855" s="16" t="str">
        <f>LFAT!B58</f>
        <v>Riparian Vegetation Restoration</v>
      </c>
      <c r="K3855" s="16" t="str">
        <f>LFAT!D58</f>
        <v>I</v>
      </c>
      <c r="L3855" s="19">
        <f>LFAT!F58</f>
        <v>0.5</v>
      </c>
      <c r="M3855" s="16" t="str">
        <f>LFAT!G58</f>
        <v>CD</v>
      </c>
      <c r="N3855" s="19">
        <f>LFAT!I58</f>
        <v>0.5</v>
      </c>
      <c r="O3855" s="18">
        <f>LFAT!J58</f>
        <v>0.25</v>
      </c>
      <c r="P3855" s="18">
        <f t="shared" si="180"/>
        <v>0.13750000000000001</v>
      </c>
      <c r="Q3855" s="18">
        <f t="shared" si="181"/>
        <v>0.14992361611189878</v>
      </c>
      <c r="R3855" s="18">
        <f t="shared" si="182"/>
        <v>4.1616220457797018E-2</v>
      </c>
    </row>
    <row r="3856" spans="1:18" ht="18" customHeight="1" x14ac:dyDescent="0.2">
      <c r="A3856" s="16" t="str">
        <f>'Limiting Factor Scores'!A361</f>
        <v>UGR4</v>
      </c>
      <c r="B3856" s="16" t="str">
        <f>'Limiting Factor Scores'!B361</f>
        <v>Upper Grande Ronde</v>
      </c>
      <c r="C3856" s="16" t="str">
        <f>'Limiting Factor Scores'!C361</f>
        <v>Winter Water Temperature</v>
      </c>
      <c r="D3856" s="18">
        <f>'Limiting Factor Scores'!D361</f>
        <v>0.18729999999999999</v>
      </c>
      <c r="E3856" s="19">
        <f>'Limiting Factor Scores'!E361</f>
        <v>2.29</v>
      </c>
      <c r="F3856" s="18">
        <f>'Limiting Factor Scores'!F361</f>
        <v>0.39024999999999999</v>
      </c>
      <c r="G3856" s="18">
        <f>'Limiting Factor Scores'!G361</f>
        <v>0.35032826126044198</v>
      </c>
      <c r="H3856" s="18">
        <f>'Limiting Factor Scores'!H361</f>
        <v>9.5418767561799428E-2</v>
      </c>
      <c r="I3856" s="17">
        <f>LFAT!A57</f>
        <v>4</v>
      </c>
      <c r="J3856" s="16" t="str">
        <f>LFAT!B57</f>
        <v>Riparian Vegetation Restoration</v>
      </c>
      <c r="K3856" s="16" t="str">
        <f>LFAT!D57</f>
        <v>I</v>
      </c>
      <c r="L3856" s="19">
        <f>LFAT!F57</f>
        <v>0.5</v>
      </c>
      <c r="M3856" s="16" t="str">
        <f>LFAT!G57</f>
        <v>R</v>
      </c>
      <c r="N3856" s="19">
        <f>LFAT!I57</f>
        <v>0.1</v>
      </c>
      <c r="O3856" s="18">
        <f>LFAT!J57</f>
        <v>0.05</v>
      </c>
      <c r="P3856" s="18">
        <f t="shared" si="180"/>
        <v>1.9512500000000002E-2</v>
      </c>
      <c r="Q3856" s="18">
        <f t="shared" si="181"/>
        <v>1.7516413063022099E-2</v>
      </c>
      <c r="R3856" s="18">
        <f t="shared" si="182"/>
        <v>4.7709383780899714E-3</v>
      </c>
    </row>
    <row r="3857" spans="1:18" ht="18" customHeight="1" x14ac:dyDescent="0.2">
      <c r="A3857" s="16" t="str">
        <f>'Limiting Factor Scores'!A347</f>
        <v>UGR4</v>
      </c>
      <c r="B3857" s="16" t="str">
        <f>'Limiting Factor Scores'!B347</f>
        <v>Upper Grande Ronde</v>
      </c>
      <c r="C3857" s="16" t="str">
        <f>'Limiting Factor Scores'!C347</f>
        <v>Altered Flow Timing</v>
      </c>
      <c r="D3857" s="18">
        <f>'Limiting Factor Scores'!D347</f>
        <v>0.18729999999999999</v>
      </c>
      <c r="E3857" s="19">
        <f>'Limiting Factor Scores'!E347</f>
        <v>3.3</v>
      </c>
      <c r="F3857" s="18">
        <f>'Limiting Factor Scores'!F347</f>
        <v>0.61750000000000005</v>
      </c>
      <c r="G3857" s="18">
        <f>'Limiting Factor Scores'!G347</f>
        <v>0.6063770607308081</v>
      </c>
      <c r="H3857" s="18">
        <f>'Limiting Factor Scores'!H347</f>
        <v>0.16875291854776292</v>
      </c>
      <c r="I3857" s="17">
        <f>LFAT!A68</f>
        <v>5</v>
      </c>
      <c r="J3857" s="16" t="str">
        <f>LFAT!B68</f>
        <v>Fish Passage – Barrier Removal and Replacement</v>
      </c>
      <c r="K3857" s="16" t="str">
        <f>LFAT!D68</f>
        <v>I</v>
      </c>
      <c r="L3857" s="19">
        <f>LFAT!F68</f>
        <v>0.5</v>
      </c>
      <c r="M3857" s="16" t="str">
        <f>LFAT!G68</f>
        <v>R</v>
      </c>
      <c r="N3857" s="19">
        <f>LFAT!I68</f>
        <v>0.1</v>
      </c>
      <c r="O3857" s="18">
        <f>LFAT!J68</f>
        <v>0.05</v>
      </c>
      <c r="P3857" s="18">
        <f t="shared" si="180"/>
        <v>3.0875000000000003E-2</v>
      </c>
      <c r="Q3857" s="18">
        <f t="shared" si="181"/>
        <v>3.0318853036540406E-2</v>
      </c>
      <c r="R3857" s="18">
        <f t="shared" si="182"/>
        <v>8.437645927388146E-3</v>
      </c>
    </row>
    <row r="3858" spans="1:18" ht="18" customHeight="1" x14ac:dyDescent="0.2">
      <c r="A3858" s="16" t="str">
        <f>'Limiting Factor Scores'!A348</f>
        <v>UGR4</v>
      </c>
      <c r="B3858" s="16" t="str">
        <f>'Limiting Factor Scores'!B348</f>
        <v>Upper Grande Ronde</v>
      </c>
      <c r="C3858" s="16" t="str">
        <f>'Limiting Factor Scores'!C348</f>
        <v>Altered Primary Productivity</v>
      </c>
      <c r="D3858" s="18">
        <f>'Limiting Factor Scores'!D348</f>
        <v>0.18729999999999999</v>
      </c>
      <c r="E3858" s="19">
        <f>'Limiting Factor Scores'!E348</f>
        <v>2</v>
      </c>
      <c r="F3858" s="18">
        <f>'Limiting Factor Scores'!F348</f>
        <v>0.32500000000000001</v>
      </c>
      <c r="G3858" s="18">
        <f>'Limiting Factor Scores'!G348</f>
        <v>0.22131501781366253</v>
      </c>
      <c r="H3858" s="18">
        <f>'Limiting Factor Scores'!H348</f>
        <v>6.3381316592881307E-2</v>
      </c>
      <c r="I3858" s="17">
        <f>LFAT!A75</f>
        <v>5</v>
      </c>
      <c r="J3858" s="16" t="str">
        <f>LFAT!B75</f>
        <v>Fish Passage – Barrier Removal and Replacement</v>
      </c>
      <c r="K3858" s="16" t="str">
        <f>LFAT!D75</f>
        <v>N</v>
      </c>
      <c r="L3858" s="19">
        <f>LFAT!F75</f>
        <v>0.1</v>
      </c>
      <c r="M3858" s="16" t="str">
        <f>LFAT!G75</f>
        <v>R</v>
      </c>
      <c r="N3858" s="19">
        <f>LFAT!I75</f>
        <v>0.1</v>
      </c>
      <c r="O3858" s="18">
        <f>LFAT!J75</f>
        <v>0.01</v>
      </c>
      <c r="P3858" s="18">
        <f t="shared" si="180"/>
        <v>3.2500000000000003E-3</v>
      </c>
      <c r="Q3858" s="18">
        <f t="shared" si="181"/>
        <v>2.2131501781366253E-3</v>
      </c>
      <c r="R3858" s="18">
        <f t="shared" si="182"/>
        <v>6.3381316592881311E-4</v>
      </c>
    </row>
    <row r="3859" spans="1:18" ht="18" customHeight="1" x14ac:dyDescent="0.2">
      <c r="A3859" s="16" t="str">
        <f>'Limiting Factor Scores'!A349</f>
        <v>UGR4</v>
      </c>
      <c r="B3859" s="16" t="str">
        <f>'Limiting Factor Scores'!B349</f>
        <v>Upper Grande Ronde</v>
      </c>
      <c r="C3859" s="16" t="str">
        <f>'Limiting Factor Scores'!C349</f>
        <v>Anthropogenic Barriers</v>
      </c>
      <c r="D3859" s="18">
        <f>'Limiting Factor Scores'!D349</f>
        <v>0.18729999999999999</v>
      </c>
      <c r="E3859" s="19">
        <f>'Limiting Factor Scores'!E349</f>
        <v>3.42</v>
      </c>
      <c r="F3859" s="18">
        <f>'Limiting Factor Scores'!F349</f>
        <v>0.64449999999999996</v>
      </c>
      <c r="G3859" s="18">
        <f>'Limiting Factor Scores'!G349</f>
        <v>0.64065095379061154</v>
      </c>
      <c r="H3859" s="18">
        <f>'Limiting Factor Scores'!H349</f>
        <v>0.20290441781141605</v>
      </c>
      <c r="I3859" s="17">
        <f>LFAT!A62</f>
        <v>5</v>
      </c>
      <c r="J3859" s="16" t="str">
        <f>LFAT!B62</f>
        <v>Fish Passage – Barrier Removal and Replacement</v>
      </c>
      <c r="K3859" s="16" t="str">
        <f>LFAT!D62</f>
        <v>D</v>
      </c>
      <c r="L3859" s="19">
        <f>LFAT!F62</f>
        <v>1</v>
      </c>
      <c r="M3859" s="16" t="str">
        <f>LFAT!G62</f>
        <v>C</v>
      </c>
      <c r="N3859" s="19">
        <f>LFAT!I62</f>
        <v>1</v>
      </c>
      <c r="O3859" s="18">
        <f>LFAT!J62</f>
        <v>1</v>
      </c>
      <c r="P3859" s="18">
        <f t="shared" si="180"/>
        <v>0.64449999999999996</v>
      </c>
      <c r="Q3859" s="18">
        <f t="shared" si="181"/>
        <v>0.64065095379061154</v>
      </c>
      <c r="R3859" s="18">
        <f t="shared" si="182"/>
        <v>0.20290441781141605</v>
      </c>
    </row>
    <row r="3860" spans="1:18" ht="18" customHeight="1" x14ac:dyDescent="0.2">
      <c r="A3860" s="16" t="str">
        <f>'Limiting Factor Scores'!A350</f>
        <v>UGR4</v>
      </c>
      <c r="B3860" s="16" t="str">
        <f>'Limiting Factor Scores'!B350</f>
        <v>Upper Grande Ronde</v>
      </c>
      <c r="C3860" s="16" t="str">
        <f>'Limiting Factor Scores'!C350</f>
        <v>Channel and Habitat Structure</v>
      </c>
      <c r="D3860" s="18">
        <f>'Limiting Factor Scores'!D350</f>
        <v>0.18729999999999999</v>
      </c>
      <c r="E3860" s="19">
        <f>'Limiting Factor Scores'!E350</f>
        <v>3.57</v>
      </c>
      <c r="F3860" s="18">
        <f>'Limiting Factor Scores'!F350</f>
        <v>0.67825000000000002</v>
      </c>
      <c r="G3860" s="18">
        <f>'Limiting Factor Scores'!G350</f>
        <v>1.1070299605509535</v>
      </c>
      <c r="H3860" s="18">
        <f>'Limiting Factor Scores'!H350</f>
        <v>0.33513063549602007</v>
      </c>
      <c r="I3860" s="17">
        <f>LFAT!A66</f>
        <v>5</v>
      </c>
      <c r="J3860" s="16" t="str">
        <f>LFAT!B66</f>
        <v>Fish Passage – Barrier Removal and Replacement</v>
      </c>
      <c r="K3860" s="16" t="str">
        <f>LFAT!D66</f>
        <v>I</v>
      </c>
      <c r="L3860" s="19">
        <f>LFAT!F66</f>
        <v>0.5</v>
      </c>
      <c r="M3860" s="16" t="str">
        <f>LFAT!G66</f>
        <v>CD</v>
      </c>
      <c r="N3860" s="19">
        <f>LFAT!I66</f>
        <v>0.5</v>
      </c>
      <c r="O3860" s="18">
        <f>LFAT!J66</f>
        <v>0.25</v>
      </c>
      <c r="P3860" s="18">
        <f t="shared" si="180"/>
        <v>0.1695625</v>
      </c>
      <c r="Q3860" s="18">
        <f t="shared" si="181"/>
        <v>0.27675749013773837</v>
      </c>
      <c r="R3860" s="18">
        <f t="shared" si="182"/>
        <v>8.3782658874005017E-2</v>
      </c>
    </row>
    <row r="3861" spans="1:18" ht="18" customHeight="1" x14ac:dyDescent="0.2">
      <c r="A3861" s="16" t="str">
        <f>'Limiting Factor Scores'!A351</f>
        <v>UGR4</v>
      </c>
      <c r="B3861" s="16" t="str">
        <f>'Limiting Factor Scores'!B351</f>
        <v>Upper Grande Ronde</v>
      </c>
      <c r="C3861" s="16" t="str">
        <f>'Limiting Factor Scores'!C351</f>
        <v>Decreased Sediment Quantity</v>
      </c>
      <c r="D3861" s="18">
        <f>'Limiting Factor Scores'!D351</f>
        <v>0.18729999999999999</v>
      </c>
      <c r="E3861" s="19">
        <f>'Limiting Factor Scores'!E351</f>
        <v>2.0499999999999998</v>
      </c>
      <c r="F3861" s="18">
        <f>'Limiting Factor Scores'!F351</f>
        <v>0.33624999999999999</v>
      </c>
      <c r="G3861" s="18">
        <f>'Limiting Factor Scores'!G351</f>
        <v>0.32614448663413409</v>
      </c>
      <c r="H3861" s="18">
        <f>'Limiting Factor Scores'!H351</f>
        <v>9.7155068668610262E-2</v>
      </c>
      <c r="I3861" s="17">
        <f>LFAT!A69</f>
        <v>5</v>
      </c>
      <c r="J3861" s="16" t="str">
        <f>LFAT!B69</f>
        <v>Fish Passage – Barrier Removal and Replacement</v>
      </c>
      <c r="K3861" s="16" t="str">
        <f>LFAT!D69</f>
        <v>I</v>
      </c>
      <c r="L3861" s="19">
        <f>LFAT!F69</f>
        <v>0.5</v>
      </c>
      <c r="M3861" s="16" t="str">
        <f>LFAT!G69</f>
        <v>R</v>
      </c>
      <c r="N3861" s="19">
        <f>LFAT!I69</f>
        <v>0.1</v>
      </c>
      <c r="O3861" s="18">
        <f>LFAT!J69</f>
        <v>0.05</v>
      </c>
      <c r="P3861" s="18">
        <f t="shared" si="180"/>
        <v>1.6812500000000001E-2</v>
      </c>
      <c r="Q3861" s="18">
        <f t="shared" si="181"/>
        <v>1.6307224331706706E-2</v>
      </c>
      <c r="R3861" s="18">
        <f t="shared" si="182"/>
        <v>4.8577534334305131E-3</v>
      </c>
    </row>
    <row r="3862" spans="1:18" ht="18" customHeight="1" x14ac:dyDescent="0.2">
      <c r="A3862" s="16" t="str">
        <f>'Limiting Factor Scores'!A352</f>
        <v>UGR4</v>
      </c>
      <c r="B3862" s="16" t="str">
        <f>'Limiting Factor Scores'!B352</f>
        <v>Upper Grande Ronde</v>
      </c>
      <c r="C3862" s="16" t="str">
        <f>'Limiting Factor Scores'!C352</f>
        <v>Decreased Water Quantity</v>
      </c>
      <c r="D3862" s="18">
        <f>'Limiting Factor Scores'!D352</f>
        <v>0.18729999999999999</v>
      </c>
      <c r="E3862" s="19">
        <f>'Limiting Factor Scores'!E352</f>
        <v>2.88</v>
      </c>
      <c r="F3862" s="18">
        <f>'Limiting Factor Scores'!F352</f>
        <v>0.52300000000000002</v>
      </c>
      <c r="G3862" s="18">
        <f>'Limiting Factor Scores'!G352</f>
        <v>0.73398455082623759</v>
      </c>
      <c r="H3862" s="18">
        <f>'Limiting Factor Scores'!H352</f>
        <v>0.21213482947504331</v>
      </c>
      <c r="I3862" s="17">
        <f>LFAT!A67</f>
        <v>5</v>
      </c>
      <c r="J3862" s="16" t="str">
        <f>LFAT!B67</f>
        <v>Fish Passage – Barrier Removal and Replacement</v>
      </c>
      <c r="K3862" s="16" t="str">
        <f>LFAT!D67</f>
        <v>N</v>
      </c>
      <c r="L3862" s="19">
        <f>LFAT!F67</f>
        <v>0.1</v>
      </c>
      <c r="M3862" s="16" t="str">
        <f>LFAT!G67</f>
        <v>R</v>
      </c>
      <c r="N3862" s="19">
        <f>LFAT!I67</f>
        <v>0.1</v>
      </c>
      <c r="O3862" s="18">
        <f>LFAT!J67</f>
        <v>0.01</v>
      </c>
      <c r="P3862" s="18">
        <f t="shared" si="180"/>
        <v>5.2300000000000003E-3</v>
      </c>
      <c r="Q3862" s="18">
        <f t="shared" si="181"/>
        <v>7.339845508262376E-3</v>
      </c>
      <c r="R3862" s="18">
        <f t="shared" si="182"/>
        <v>2.1213482947504332E-3</v>
      </c>
    </row>
    <row r="3863" spans="1:18" ht="18" customHeight="1" x14ac:dyDescent="0.2">
      <c r="A3863" s="16" t="str">
        <f>'Limiting Factor Scores'!A353</f>
        <v>UGR4</v>
      </c>
      <c r="B3863" s="16" t="str">
        <f>'Limiting Factor Scores'!B353</f>
        <v>Upper Grande Ronde</v>
      </c>
      <c r="C3863" s="16" t="str">
        <f>'Limiting Factor Scores'!C353</f>
        <v>Floodplain Condition</v>
      </c>
      <c r="D3863" s="18">
        <f>'Limiting Factor Scores'!D353</f>
        <v>0.18729999999999999</v>
      </c>
      <c r="E3863" s="19">
        <f>'Limiting Factor Scores'!E353</f>
        <v>3.95</v>
      </c>
      <c r="F3863" s="18">
        <f>'Limiting Factor Scores'!F353</f>
        <v>0.76375000000000004</v>
      </c>
      <c r="G3863" s="18">
        <f>'Limiting Factor Scores'!G353</f>
        <v>0.86954192238273587</v>
      </c>
      <c r="H3863" s="18">
        <f>'Limiting Factor Scores'!H353</f>
        <v>0.24688451149399562</v>
      </c>
      <c r="I3863" s="17">
        <f>LFAT!A64</f>
        <v>5</v>
      </c>
      <c r="J3863" s="16" t="str">
        <f>LFAT!B64</f>
        <v>Fish Passage – Barrier Removal and Replacement</v>
      </c>
      <c r="K3863" s="16" t="str">
        <f>LFAT!D64</f>
        <v>I</v>
      </c>
      <c r="L3863" s="19">
        <f>LFAT!F64</f>
        <v>0.5</v>
      </c>
      <c r="M3863" s="16" t="str">
        <f>LFAT!G64</f>
        <v>CD</v>
      </c>
      <c r="N3863" s="19">
        <f>LFAT!I64</f>
        <v>0.5</v>
      </c>
      <c r="O3863" s="18">
        <f>LFAT!J64</f>
        <v>0.25</v>
      </c>
      <c r="P3863" s="18">
        <f t="shared" si="180"/>
        <v>0.19093750000000001</v>
      </c>
      <c r="Q3863" s="18">
        <f t="shared" si="181"/>
        <v>0.21738548059568397</v>
      </c>
      <c r="R3863" s="18">
        <f t="shared" si="182"/>
        <v>6.1721127873498906E-2</v>
      </c>
    </row>
    <row r="3864" spans="1:18" ht="18" customHeight="1" x14ac:dyDescent="0.2">
      <c r="A3864" s="16" t="str">
        <f>'Limiting Factor Scores'!A354</f>
        <v>UGR4</v>
      </c>
      <c r="B3864" s="16" t="str">
        <f>'Limiting Factor Scores'!B354</f>
        <v>Upper Grande Ronde</v>
      </c>
      <c r="C3864" s="16" t="str">
        <f>'Limiting Factor Scores'!C354</f>
        <v>Increased Sediment Quantity</v>
      </c>
      <c r="D3864" s="18">
        <f>'Limiting Factor Scores'!D354</f>
        <v>0.18729999999999999</v>
      </c>
      <c r="E3864" s="19">
        <f>'Limiting Factor Scores'!E354</f>
        <v>4.08</v>
      </c>
      <c r="F3864" s="18">
        <f>'Limiting Factor Scores'!F354</f>
        <v>0.79300000000000004</v>
      </c>
      <c r="G3864" s="18">
        <f>'Limiting Factor Scores'!G354</f>
        <v>0.5400086434653365</v>
      </c>
      <c r="H3864" s="18">
        <f>'Limiting Factor Scores'!H354</f>
        <v>0.17766178280197903</v>
      </c>
      <c r="I3864" s="17">
        <f>LFAT!A70</f>
        <v>5</v>
      </c>
      <c r="J3864" s="16" t="str">
        <f>LFAT!B70</f>
        <v>Fish Passage – Barrier Removal and Replacement</v>
      </c>
      <c r="K3864" s="16" t="str">
        <f>LFAT!D70</f>
        <v>I</v>
      </c>
      <c r="L3864" s="19">
        <f>LFAT!F70</f>
        <v>0.5</v>
      </c>
      <c r="M3864" s="16" t="str">
        <f>LFAT!G70</f>
        <v>CD</v>
      </c>
      <c r="N3864" s="19">
        <f>LFAT!I70</f>
        <v>0.5</v>
      </c>
      <c r="O3864" s="18">
        <f>LFAT!J70</f>
        <v>0.25</v>
      </c>
      <c r="P3864" s="18">
        <f t="shared" si="180"/>
        <v>0.19825000000000001</v>
      </c>
      <c r="Q3864" s="18">
        <f t="shared" si="181"/>
        <v>0.13500216086633413</v>
      </c>
      <c r="R3864" s="18">
        <f t="shared" si="182"/>
        <v>4.4415445700494757E-2</v>
      </c>
    </row>
    <row r="3865" spans="1:18" ht="18" customHeight="1" x14ac:dyDescent="0.2">
      <c r="A3865" s="16" t="str">
        <f>'Limiting Factor Scores'!A355</f>
        <v>UGR4</v>
      </c>
      <c r="B3865" s="16" t="str">
        <f>'Limiting Factor Scores'!B355</f>
        <v>Upper Grande Ronde</v>
      </c>
      <c r="C3865" s="16" t="str">
        <f>'Limiting Factor Scores'!C355</f>
        <v>Non-Native Species Interactions and Competition</v>
      </c>
      <c r="D3865" s="18">
        <f>'Limiting Factor Scores'!D355</f>
        <v>0.18729999999999999</v>
      </c>
      <c r="E3865" s="19">
        <f>'Limiting Factor Scores'!E355</f>
        <v>2</v>
      </c>
      <c r="F3865" s="18">
        <f>'Limiting Factor Scores'!F355</f>
        <v>0.32500000000000001</v>
      </c>
      <c r="G3865" s="18">
        <f>'Limiting Factor Scores'!G355</f>
        <v>0.24479441068819752</v>
      </c>
      <c r="H3865" s="18">
        <f>'Limiting Factor Scores'!H355</f>
        <v>8.6351989280757532E-2</v>
      </c>
      <c r="I3865" s="17">
        <f>LFAT!A76</f>
        <v>5</v>
      </c>
      <c r="J3865" s="16" t="str">
        <f>LFAT!B76</f>
        <v>Fish Passage – Barrier Removal and Replacement</v>
      </c>
      <c r="K3865" s="16" t="str">
        <f>LFAT!D76</f>
        <v>I</v>
      </c>
      <c r="L3865" s="19">
        <f>LFAT!F76</f>
        <v>0.5</v>
      </c>
      <c r="M3865" s="16" t="str">
        <f>LFAT!G76</f>
        <v>R</v>
      </c>
      <c r="N3865" s="19">
        <f>LFAT!I76</f>
        <v>0.1</v>
      </c>
      <c r="O3865" s="18">
        <f>LFAT!J76</f>
        <v>0.05</v>
      </c>
      <c r="P3865" s="18">
        <f t="shared" si="180"/>
        <v>1.6250000000000001E-2</v>
      </c>
      <c r="Q3865" s="18">
        <f t="shared" si="181"/>
        <v>1.2239720534409877E-2</v>
      </c>
      <c r="R3865" s="18">
        <f t="shared" si="182"/>
        <v>4.3175994640378768E-3</v>
      </c>
    </row>
    <row r="3866" spans="1:18" ht="18" customHeight="1" x14ac:dyDescent="0.2">
      <c r="A3866" s="16" t="str">
        <f>'Limiting Factor Scores'!A356</f>
        <v>UGR4</v>
      </c>
      <c r="B3866" s="16" t="str">
        <f>'Limiting Factor Scores'!B356</f>
        <v>Upper Grande Ronde</v>
      </c>
      <c r="C3866" s="16" t="str">
        <f>'Limiting Factor Scores'!C356</f>
        <v>Predation</v>
      </c>
      <c r="D3866" s="18">
        <f>'Limiting Factor Scores'!D356</f>
        <v>0.18729999999999999</v>
      </c>
      <c r="E3866" s="19">
        <f>'Limiting Factor Scores'!E356</f>
        <v>2.15</v>
      </c>
      <c r="F3866" s="18">
        <f>'Limiting Factor Scores'!F356</f>
        <v>0.35875000000000001</v>
      </c>
      <c r="G3866" s="18">
        <f>'Limiting Factor Scores'!G356</f>
        <v>0.36092710010559031</v>
      </c>
      <c r="H3866" s="18">
        <f>'Limiting Factor Scores'!H356</f>
        <v>0.11035154102582165</v>
      </c>
      <c r="I3866" s="17">
        <f>LFAT!A74</f>
        <v>5</v>
      </c>
      <c r="J3866" s="16" t="str">
        <f>LFAT!B74</f>
        <v>Fish Passage – Barrier Removal and Replacement</v>
      </c>
      <c r="K3866" s="16" t="str">
        <f>LFAT!D74</f>
        <v>I</v>
      </c>
      <c r="L3866" s="19">
        <f>LFAT!F74</f>
        <v>0.5</v>
      </c>
      <c r="M3866" s="16" t="str">
        <f>LFAT!G74</f>
        <v>R</v>
      </c>
      <c r="N3866" s="19">
        <f>LFAT!I74</f>
        <v>0.1</v>
      </c>
      <c r="O3866" s="18">
        <f>LFAT!J74</f>
        <v>0.05</v>
      </c>
      <c r="P3866" s="18">
        <f t="shared" si="180"/>
        <v>1.7937500000000002E-2</v>
      </c>
      <c r="Q3866" s="18">
        <f t="shared" si="181"/>
        <v>1.8046355005279516E-2</v>
      </c>
      <c r="R3866" s="18">
        <f t="shared" si="182"/>
        <v>5.5175770512910826E-3</v>
      </c>
    </row>
    <row r="3867" spans="1:18" ht="18" customHeight="1" x14ac:dyDescent="0.2">
      <c r="A3867" s="16" t="str">
        <f>'Limiting Factor Scores'!A357</f>
        <v>UGR4</v>
      </c>
      <c r="B3867" s="16" t="str">
        <f>'Limiting Factor Scores'!B357</f>
        <v>Upper Grande Ronde</v>
      </c>
      <c r="C3867" s="16" t="str">
        <f>'Limiting Factor Scores'!C357</f>
        <v>Riparian Condition</v>
      </c>
      <c r="D3867" s="18">
        <f>'Limiting Factor Scores'!D357</f>
        <v>0.18729999999999999</v>
      </c>
      <c r="E3867" s="19">
        <f>'Limiting Factor Scores'!E357</f>
        <v>3.52</v>
      </c>
      <c r="F3867" s="18">
        <f>'Limiting Factor Scores'!F357</f>
        <v>0.66700000000000004</v>
      </c>
      <c r="G3867" s="18">
        <f>'Limiting Factor Scores'!G357</f>
        <v>0.77545277082136777</v>
      </c>
      <c r="H3867" s="18">
        <f>'Limiting Factor Scores'!H357</f>
        <v>0.2503846869433804</v>
      </c>
      <c r="I3867" s="17">
        <f>LFAT!A63</f>
        <v>5</v>
      </c>
      <c r="J3867" s="16" t="str">
        <f>LFAT!B63</f>
        <v>Fish Passage – Barrier Removal and Replacement</v>
      </c>
      <c r="K3867" s="16" t="str">
        <f>LFAT!D63</f>
        <v>I</v>
      </c>
      <c r="L3867" s="19">
        <f>LFAT!F63</f>
        <v>0.5</v>
      </c>
      <c r="M3867" s="16" t="str">
        <f>LFAT!G63</f>
        <v>R</v>
      </c>
      <c r="N3867" s="19">
        <f>LFAT!I63</f>
        <v>0.1</v>
      </c>
      <c r="O3867" s="18">
        <f>LFAT!J63</f>
        <v>0.05</v>
      </c>
      <c r="P3867" s="18">
        <f t="shared" si="180"/>
        <v>3.3350000000000005E-2</v>
      </c>
      <c r="Q3867" s="18">
        <f t="shared" si="181"/>
        <v>3.877263854106839E-2</v>
      </c>
      <c r="R3867" s="18">
        <f t="shared" si="182"/>
        <v>1.251923434716902E-2</v>
      </c>
    </row>
    <row r="3868" spans="1:18" ht="18" customHeight="1" x14ac:dyDescent="0.2">
      <c r="A3868" s="16" t="str">
        <f>'Limiting Factor Scores'!A358</f>
        <v>UGR4</v>
      </c>
      <c r="B3868" s="16" t="str">
        <f>'Limiting Factor Scores'!B358</f>
        <v>Upper Grande Ronde</v>
      </c>
      <c r="C3868" s="16" t="str">
        <f>'Limiting Factor Scores'!C358</f>
        <v>Side Channel and Wetland Habitat</v>
      </c>
      <c r="D3868" s="18">
        <f>'Limiting Factor Scores'!D358</f>
        <v>0.18729999999999999</v>
      </c>
      <c r="E3868" s="19">
        <f>'Limiting Factor Scores'!E358</f>
        <v>3.73</v>
      </c>
      <c r="F3868" s="18">
        <f>'Limiting Factor Scores'!F358</f>
        <v>0.71425000000000005</v>
      </c>
      <c r="G3868" s="18">
        <f>'Limiting Factor Scores'!G358</f>
        <v>1.028187363342093</v>
      </c>
      <c r="H3868" s="18">
        <f>'Limiting Factor Scores'!H358</f>
        <v>0.29968412721666282</v>
      </c>
      <c r="I3868" s="17">
        <f>LFAT!A65</f>
        <v>5</v>
      </c>
      <c r="J3868" s="16" t="str">
        <f>LFAT!B65</f>
        <v>Fish Passage – Barrier Removal and Replacement</v>
      </c>
      <c r="K3868" s="16" t="str">
        <f>LFAT!D65</f>
        <v>I</v>
      </c>
      <c r="L3868" s="19">
        <f>LFAT!F65</f>
        <v>0.5</v>
      </c>
      <c r="M3868" s="16" t="str">
        <f>LFAT!G65</f>
        <v>R</v>
      </c>
      <c r="N3868" s="19">
        <f>LFAT!I65</f>
        <v>0.1</v>
      </c>
      <c r="O3868" s="18">
        <f>LFAT!J65</f>
        <v>0.05</v>
      </c>
      <c r="P3868" s="18">
        <f t="shared" si="180"/>
        <v>3.5712500000000001E-2</v>
      </c>
      <c r="Q3868" s="18">
        <f t="shared" si="181"/>
        <v>5.1409368167104653E-2</v>
      </c>
      <c r="R3868" s="18">
        <f t="shared" si="182"/>
        <v>1.4984206360833141E-2</v>
      </c>
    </row>
    <row r="3869" spans="1:18" ht="18" customHeight="1" x14ac:dyDescent="0.2">
      <c r="A3869" s="16" t="str">
        <f>'Limiting Factor Scores'!A359</f>
        <v>UGR4</v>
      </c>
      <c r="B3869" s="16" t="str">
        <f>'Limiting Factor Scores'!B359</f>
        <v>Upper Grande Ronde</v>
      </c>
      <c r="C3869" s="16" t="str">
        <f>'Limiting Factor Scores'!C359</f>
        <v>Summer Water Temperature</v>
      </c>
      <c r="D3869" s="18">
        <f>'Limiting Factor Scores'!D359</f>
        <v>0.18729999999999999</v>
      </c>
      <c r="E3869" s="19">
        <f>'Limiting Factor Scores'!E359</f>
        <v>3</v>
      </c>
      <c r="F3869" s="18">
        <f>'Limiting Factor Scores'!F359</f>
        <v>0.55000000000000004</v>
      </c>
      <c r="G3869" s="18">
        <f>'Limiting Factor Scores'!G359</f>
        <v>0.6857855714138551</v>
      </c>
      <c r="H3869" s="18">
        <f>'Limiting Factor Scores'!H359</f>
        <v>0.2146096778534638</v>
      </c>
      <c r="I3869" s="17">
        <f>LFAT!A71</f>
        <v>5</v>
      </c>
      <c r="J3869" s="16" t="str">
        <f>LFAT!B71</f>
        <v>Fish Passage – Barrier Removal and Replacement</v>
      </c>
      <c r="K3869" s="16" t="str">
        <f>LFAT!D71</f>
        <v>I</v>
      </c>
      <c r="L3869" s="19">
        <f>LFAT!F71</f>
        <v>0.5</v>
      </c>
      <c r="M3869" s="16" t="str">
        <f>LFAT!G71</f>
        <v>R</v>
      </c>
      <c r="N3869" s="19">
        <f>LFAT!I71</f>
        <v>0.1</v>
      </c>
      <c r="O3869" s="18">
        <f>LFAT!J71</f>
        <v>0.05</v>
      </c>
      <c r="P3869" s="18">
        <f t="shared" si="180"/>
        <v>2.7500000000000004E-2</v>
      </c>
      <c r="Q3869" s="18">
        <f t="shared" si="181"/>
        <v>3.4289278570692756E-2</v>
      </c>
      <c r="R3869" s="18">
        <f t="shared" si="182"/>
        <v>1.0730483892673191E-2</v>
      </c>
    </row>
    <row r="3870" spans="1:18" ht="18" customHeight="1" x14ac:dyDescent="0.2">
      <c r="A3870" s="16" t="str">
        <f>'Limiting Factor Scores'!A360</f>
        <v>UGR4</v>
      </c>
      <c r="B3870" s="16" t="str">
        <f>'Limiting Factor Scores'!B360</f>
        <v>Upper Grande Ronde</v>
      </c>
      <c r="C3870" s="16" t="str">
        <f>'Limiting Factor Scores'!C360</f>
        <v>Water Quality</v>
      </c>
      <c r="D3870" s="18">
        <f>'Limiting Factor Scores'!D360</f>
        <v>0.18729999999999999</v>
      </c>
      <c r="E3870" s="19">
        <f>'Limiting Factor Scores'!E360</f>
        <v>3</v>
      </c>
      <c r="F3870" s="18">
        <f>'Limiting Factor Scores'!F360</f>
        <v>0.55000000000000004</v>
      </c>
      <c r="G3870" s="18">
        <f>'Limiting Factor Scores'!G360</f>
        <v>0.59969446444759511</v>
      </c>
      <c r="H3870" s="18">
        <f>'Limiting Factor Scores'!H360</f>
        <v>0.16646488183118807</v>
      </c>
      <c r="I3870" s="17">
        <f>LFAT!A73</f>
        <v>5</v>
      </c>
      <c r="J3870" s="16" t="str">
        <f>LFAT!B73</f>
        <v>Fish Passage – Barrier Removal and Replacement</v>
      </c>
      <c r="K3870" s="16" t="str">
        <f>LFAT!D73</f>
        <v>I</v>
      </c>
      <c r="L3870" s="19">
        <f>LFAT!F73</f>
        <v>0.5</v>
      </c>
      <c r="M3870" s="16" t="str">
        <f>LFAT!G73</f>
        <v>CD</v>
      </c>
      <c r="N3870" s="19">
        <f>LFAT!I73</f>
        <v>0.5</v>
      </c>
      <c r="O3870" s="18">
        <f>LFAT!J73</f>
        <v>0.25</v>
      </c>
      <c r="P3870" s="18">
        <f t="shared" si="180"/>
        <v>0.13750000000000001</v>
      </c>
      <c r="Q3870" s="18">
        <f t="shared" si="181"/>
        <v>0.14992361611189878</v>
      </c>
      <c r="R3870" s="18">
        <f t="shared" si="182"/>
        <v>4.1616220457797018E-2</v>
      </c>
    </row>
    <row r="3871" spans="1:18" ht="18" customHeight="1" x14ac:dyDescent="0.2">
      <c r="A3871" s="16" t="str">
        <f>'Limiting Factor Scores'!A361</f>
        <v>UGR4</v>
      </c>
      <c r="B3871" s="16" t="str">
        <f>'Limiting Factor Scores'!B361</f>
        <v>Upper Grande Ronde</v>
      </c>
      <c r="C3871" s="16" t="str">
        <f>'Limiting Factor Scores'!C361</f>
        <v>Winter Water Temperature</v>
      </c>
      <c r="D3871" s="18">
        <f>'Limiting Factor Scores'!D361</f>
        <v>0.18729999999999999</v>
      </c>
      <c r="E3871" s="19">
        <f>'Limiting Factor Scores'!E361</f>
        <v>2.29</v>
      </c>
      <c r="F3871" s="18">
        <f>'Limiting Factor Scores'!F361</f>
        <v>0.39024999999999999</v>
      </c>
      <c r="G3871" s="18">
        <f>'Limiting Factor Scores'!G361</f>
        <v>0.35032826126044198</v>
      </c>
      <c r="H3871" s="18">
        <f>'Limiting Factor Scores'!H361</f>
        <v>9.5418767561799428E-2</v>
      </c>
      <c r="I3871" s="17">
        <f>LFAT!A72</f>
        <v>5</v>
      </c>
      <c r="J3871" s="16" t="str">
        <f>LFAT!B72</f>
        <v>Fish Passage – Barrier Removal and Replacement</v>
      </c>
      <c r="K3871" s="16" t="str">
        <f>LFAT!D72</f>
        <v>N</v>
      </c>
      <c r="L3871" s="19">
        <f>LFAT!F72</f>
        <v>0.1</v>
      </c>
      <c r="M3871" s="16" t="str">
        <f>LFAT!G72</f>
        <v>R</v>
      </c>
      <c r="N3871" s="19">
        <f>LFAT!I72</f>
        <v>0.1</v>
      </c>
      <c r="O3871" s="18">
        <f>LFAT!J72</f>
        <v>0.01</v>
      </c>
      <c r="P3871" s="18">
        <f t="shared" si="180"/>
        <v>3.9025000000000002E-3</v>
      </c>
      <c r="Q3871" s="18">
        <f t="shared" si="181"/>
        <v>3.5032826126044198E-3</v>
      </c>
      <c r="R3871" s="18">
        <f t="shared" si="182"/>
        <v>9.5418767561799428E-4</v>
      </c>
    </row>
    <row r="3872" spans="1:18" ht="18" customHeight="1" x14ac:dyDescent="0.2">
      <c r="A3872" s="16" t="str">
        <f>'Limiting Factor Scores'!A347</f>
        <v>UGR4</v>
      </c>
      <c r="B3872" s="16" t="str">
        <f>'Limiting Factor Scores'!B347</f>
        <v>Upper Grande Ronde</v>
      </c>
      <c r="C3872" s="16" t="str">
        <f>'Limiting Factor Scores'!C347</f>
        <v>Altered Flow Timing</v>
      </c>
      <c r="D3872" s="18">
        <f>'Limiting Factor Scores'!D347</f>
        <v>0.18729999999999999</v>
      </c>
      <c r="E3872" s="19">
        <f>'Limiting Factor Scores'!E347</f>
        <v>3.3</v>
      </c>
      <c r="F3872" s="18">
        <f>'Limiting Factor Scores'!F347</f>
        <v>0.61750000000000005</v>
      </c>
      <c r="G3872" s="18">
        <f>'Limiting Factor Scores'!G347</f>
        <v>0.6063770607308081</v>
      </c>
      <c r="H3872" s="18">
        <f>'Limiting Factor Scores'!H347</f>
        <v>0.16875291854776292</v>
      </c>
      <c r="I3872" s="17">
        <f>LFAT!A83</f>
        <v>6</v>
      </c>
      <c r="J3872" s="16" t="str">
        <f>LFAT!B83</f>
        <v>Instream Flow Restoration</v>
      </c>
      <c r="K3872" s="16" t="str">
        <f>LFAT!D83</f>
        <v>D</v>
      </c>
      <c r="L3872" s="19">
        <f>LFAT!F83</f>
        <v>1</v>
      </c>
      <c r="M3872" s="16" t="str">
        <f>LFAT!G83</f>
        <v>CD</v>
      </c>
      <c r="N3872" s="19">
        <f>LFAT!I83</f>
        <v>0.5</v>
      </c>
      <c r="O3872" s="18">
        <f>LFAT!J83</f>
        <v>0.5</v>
      </c>
      <c r="P3872" s="18">
        <f t="shared" si="180"/>
        <v>0.30875000000000002</v>
      </c>
      <c r="Q3872" s="18">
        <f t="shared" si="181"/>
        <v>0.30318853036540405</v>
      </c>
      <c r="R3872" s="18">
        <f t="shared" si="182"/>
        <v>8.437645927388146E-2</v>
      </c>
    </row>
    <row r="3873" spans="1:18" ht="18" customHeight="1" x14ac:dyDescent="0.2">
      <c r="A3873" s="16" t="str">
        <f>'Limiting Factor Scores'!A348</f>
        <v>UGR4</v>
      </c>
      <c r="B3873" s="16" t="str">
        <f>'Limiting Factor Scores'!B348</f>
        <v>Upper Grande Ronde</v>
      </c>
      <c r="C3873" s="16" t="str">
        <f>'Limiting Factor Scores'!C348</f>
        <v>Altered Primary Productivity</v>
      </c>
      <c r="D3873" s="18">
        <f>'Limiting Factor Scores'!D348</f>
        <v>0.18729999999999999</v>
      </c>
      <c r="E3873" s="19">
        <f>'Limiting Factor Scores'!E348</f>
        <v>2</v>
      </c>
      <c r="F3873" s="18">
        <f>'Limiting Factor Scores'!F348</f>
        <v>0.32500000000000001</v>
      </c>
      <c r="G3873" s="18">
        <f>'Limiting Factor Scores'!G348</f>
        <v>0.22131501781366253</v>
      </c>
      <c r="H3873" s="18">
        <f>'Limiting Factor Scores'!H348</f>
        <v>6.3381316592881307E-2</v>
      </c>
      <c r="I3873" s="17">
        <f>LFAT!A90</f>
        <v>6</v>
      </c>
      <c r="J3873" s="16" t="str">
        <f>LFAT!B90</f>
        <v>Instream Flow Restoration</v>
      </c>
      <c r="K3873" s="16" t="str">
        <f>LFAT!D90</f>
        <v>N</v>
      </c>
      <c r="L3873" s="19">
        <f>LFAT!F90</f>
        <v>0.1</v>
      </c>
      <c r="M3873" s="16" t="str">
        <f>LFAT!G90</f>
        <v>R</v>
      </c>
      <c r="N3873" s="19">
        <f>LFAT!I90</f>
        <v>0.1</v>
      </c>
      <c r="O3873" s="18">
        <f>LFAT!J90</f>
        <v>0.01</v>
      </c>
      <c r="P3873" s="18">
        <f t="shared" si="180"/>
        <v>3.2500000000000003E-3</v>
      </c>
      <c r="Q3873" s="18">
        <f t="shared" si="181"/>
        <v>2.2131501781366253E-3</v>
      </c>
      <c r="R3873" s="18">
        <f t="shared" si="182"/>
        <v>6.3381316592881311E-4</v>
      </c>
    </row>
    <row r="3874" spans="1:18" ht="18" customHeight="1" x14ac:dyDescent="0.2">
      <c r="A3874" s="16" t="str">
        <f>'Limiting Factor Scores'!A349</f>
        <v>UGR4</v>
      </c>
      <c r="B3874" s="16" t="str">
        <f>'Limiting Factor Scores'!B349</f>
        <v>Upper Grande Ronde</v>
      </c>
      <c r="C3874" s="16" t="str">
        <f>'Limiting Factor Scores'!C349</f>
        <v>Anthropogenic Barriers</v>
      </c>
      <c r="D3874" s="18">
        <f>'Limiting Factor Scores'!D349</f>
        <v>0.18729999999999999</v>
      </c>
      <c r="E3874" s="19">
        <f>'Limiting Factor Scores'!E349</f>
        <v>3.42</v>
      </c>
      <c r="F3874" s="18">
        <f>'Limiting Factor Scores'!F349</f>
        <v>0.64449999999999996</v>
      </c>
      <c r="G3874" s="18">
        <f>'Limiting Factor Scores'!G349</f>
        <v>0.64065095379061154</v>
      </c>
      <c r="H3874" s="18">
        <f>'Limiting Factor Scores'!H349</f>
        <v>0.20290441781141605</v>
      </c>
      <c r="I3874" s="17">
        <f>LFAT!A77</f>
        <v>6</v>
      </c>
      <c r="J3874" s="16" t="str">
        <f>LFAT!B77</f>
        <v>Instream Flow Restoration</v>
      </c>
      <c r="K3874" s="16" t="str">
        <f>LFAT!D77</f>
        <v>I</v>
      </c>
      <c r="L3874" s="19">
        <f>LFAT!F77</f>
        <v>0.5</v>
      </c>
      <c r="M3874" s="16" t="str">
        <f>LFAT!G77</f>
        <v>CD</v>
      </c>
      <c r="N3874" s="19">
        <f>LFAT!I77</f>
        <v>0.5</v>
      </c>
      <c r="O3874" s="18">
        <f>LFAT!J77</f>
        <v>0.25</v>
      </c>
      <c r="P3874" s="18">
        <f t="shared" si="180"/>
        <v>0.16112499999999999</v>
      </c>
      <c r="Q3874" s="18">
        <f t="shared" si="181"/>
        <v>0.16016273844765289</v>
      </c>
      <c r="R3874" s="18">
        <f t="shared" si="182"/>
        <v>5.0726104452854012E-2</v>
      </c>
    </row>
    <row r="3875" spans="1:18" ht="18" customHeight="1" x14ac:dyDescent="0.2">
      <c r="A3875" s="16" t="str">
        <f>'Limiting Factor Scores'!A350</f>
        <v>UGR4</v>
      </c>
      <c r="B3875" s="16" t="str">
        <f>'Limiting Factor Scores'!B350</f>
        <v>Upper Grande Ronde</v>
      </c>
      <c r="C3875" s="16" t="str">
        <f>'Limiting Factor Scores'!C350</f>
        <v>Channel and Habitat Structure</v>
      </c>
      <c r="D3875" s="18">
        <f>'Limiting Factor Scores'!D350</f>
        <v>0.18729999999999999</v>
      </c>
      <c r="E3875" s="19">
        <f>'Limiting Factor Scores'!E350</f>
        <v>3.57</v>
      </c>
      <c r="F3875" s="18">
        <f>'Limiting Factor Scores'!F350</f>
        <v>0.67825000000000002</v>
      </c>
      <c r="G3875" s="18">
        <f>'Limiting Factor Scores'!G350</f>
        <v>1.1070299605509535</v>
      </c>
      <c r="H3875" s="18">
        <f>'Limiting Factor Scores'!H350</f>
        <v>0.33513063549602007</v>
      </c>
      <c r="I3875" s="17">
        <f>LFAT!A81</f>
        <v>6</v>
      </c>
      <c r="J3875" s="16" t="str">
        <f>LFAT!B81</f>
        <v>Instream Flow Restoration</v>
      </c>
      <c r="K3875" s="16" t="str">
        <f>LFAT!D81</f>
        <v>N</v>
      </c>
      <c r="L3875" s="19">
        <f>LFAT!F81</f>
        <v>0.1</v>
      </c>
      <c r="M3875" s="16" t="str">
        <f>LFAT!G81</f>
        <v>R</v>
      </c>
      <c r="N3875" s="19">
        <f>LFAT!I81</f>
        <v>0.1</v>
      </c>
      <c r="O3875" s="18">
        <f>LFAT!J81</f>
        <v>0.01</v>
      </c>
      <c r="P3875" s="18">
        <f t="shared" si="180"/>
        <v>6.7825000000000003E-3</v>
      </c>
      <c r="Q3875" s="18">
        <f t="shared" si="181"/>
        <v>1.1070299605509535E-2</v>
      </c>
      <c r="R3875" s="18">
        <f t="shared" si="182"/>
        <v>3.3513063549602006E-3</v>
      </c>
    </row>
    <row r="3876" spans="1:18" ht="18" customHeight="1" x14ac:dyDescent="0.2">
      <c r="A3876" s="16" t="str">
        <f>'Limiting Factor Scores'!A351</f>
        <v>UGR4</v>
      </c>
      <c r="B3876" s="16" t="str">
        <f>'Limiting Factor Scores'!B351</f>
        <v>Upper Grande Ronde</v>
      </c>
      <c r="C3876" s="16" t="str">
        <f>'Limiting Factor Scores'!C351</f>
        <v>Decreased Sediment Quantity</v>
      </c>
      <c r="D3876" s="18">
        <f>'Limiting Factor Scores'!D351</f>
        <v>0.18729999999999999</v>
      </c>
      <c r="E3876" s="19">
        <f>'Limiting Factor Scores'!E351</f>
        <v>2.0499999999999998</v>
      </c>
      <c r="F3876" s="18">
        <f>'Limiting Factor Scores'!F351</f>
        <v>0.33624999999999999</v>
      </c>
      <c r="G3876" s="18">
        <f>'Limiting Factor Scores'!G351</f>
        <v>0.32614448663413409</v>
      </c>
      <c r="H3876" s="18">
        <f>'Limiting Factor Scores'!H351</f>
        <v>9.7155068668610262E-2</v>
      </c>
      <c r="I3876" s="17">
        <f>LFAT!A84</f>
        <v>6</v>
      </c>
      <c r="J3876" s="16" t="str">
        <f>LFAT!B84</f>
        <v>Instream Flow Restoration</v>
      </c>
      <c r="K3876" s="16" t="str">
        <f>LFAT!D84</f>
        <v>N</v>
      </c>
      <c r="L3876" s="19">
        <f>LFAT!F84</f>
        <v>0.1</v>
      </c>
      <c r="M3876" s="16" t="str">
        <f>LFAT!G84</f>
        <v>R</v>
      </c>
      <c r="N3876" s="19">
        <f>LFAT!I84</f>
        <v>0.1</v>
      </c>
      <c r="O3876" s="18">
        <f>LFAT!J84</f>
        <v>0.01</v>
      </c>
      <c r="P3876" s="18">
        <f t="shared" si="180"/>
        <v>3.3625E-3</v>
      </c>
      <c r="Q3876" s="18">
        <f t="shared" si="181"/>
        <v>3.2614448663413412E-3</v>
      </c>
      <c r="R3876" s="18">
        <f t="shared" si="182"/>
        <v>9.7155068668610268E-4</v>
      </c>
    </row>
    <row r="3877" spans="1:18" ht="18" customHeight="1" x14ac:dyDescent="0.2">
      <c r="A3877" s="16" t="str">
        <f>'Limiting Factor Scores'!A352</f>
        <v>UGR4</v>
      </c>
      <c r="B3877" s="16" t="str">
        <f>'Limiting Factor Scores'!B352</f>
        <v>Upper Grande Ronde</v>
      </c>
      <c r="C3877" s="16" t="str">
        <f>'Limiting Factor Scores'!C352</f>
        <v>Decreased Water Quantity</v>
      </c>
      <c r="D3877" s="18">
        <f>'Limiting Factor Scores'!D352</f>
        <v>0.18729999999999999</v>
      </c>
      <c r="E3877" s="19">
        <f>'Limiting Factor Scores'!E352</f>
        <v>2.88</v>
      </c>
      <c r="F3877" s="18">
        <f>'Limiting Factor Scores'!F352</f>
        <v>0.52300000000000002</v>
      </c>
      <c r="G3877" s="18">
        <f>'Limiting Factor Scores'!G352</f>
        <v>0.73398455082623759</v>
      </c>
      <c r="H3877" s="18">
        <f>'Limiting Factor Scores'!H352</f>
        <v>0.21213482947504331</v>
      </c>
      <c r="I3877" s="17">
        <f>LFAT!A82</f>
        <v>6</v>
      </c>
      <c r="J3877" s="16" t="str">
        <f>LFAT!B82</f>
        <v>Instream Flow Restoration</v>
      </c>
      <c r="K3877" s="16" t="str">
        <f>LFAT!D82</f>
        <v>D</v>
      </c>
      <c r="L3877" s="19">
        <f>LFAT!F82</f>
        <v>1</v>
      </c>
      <c r="M3877" s="16" t="str">
        <f>LFAT!G82</f>
        <v>C</v>
      </c>
      <c r="N3877" s="19">
        <f>LFAT!I82</f>
        <v>1</v>
      </c>
      <c r="O3877" s="18">
        <f>LFAT!J82</f>
        <v>1</v>
      </c>
      <c r="P3877" s="18">
        <f t="shared" si="180"/>
        <v>0.52300000000000002</v>
      </c>
      <c r="Q3877" s="18">
        <f t="shared" si="181"/>
        <v>0.73398455082623759</v>
      </c>
      <c r="R3877" s="18">
        <f t="shared" si="182"/>
        <v>0.21213482947504331</v>
      </c>
    </row>
    <row r="3878" spans="1:18" ht="18" customHeight="1" x14ac:dyDescent="0.2">
      <c r="A3878" s="16" t="str">
        <f>'Limiting Factor Scores'!A353</f>
        <v>UGR4</v>
      </c>
      <c r="B3878" s="16" t="str">
        <f>'Limiting Factor Scores'!B353</f>
        <v>Upper Grande Ronde</v>
      </c>
      <c r="C3878" s="16" t="str">
        <f>'Limiting Factor Scores'!C353</f>
        <v>Floodplain Condition</v>
      </c>
      <c r="D3878" s="18">
        <f>'Limiting Factor Scores'!D353</f>
        <v>0.18729999999999999</v>
      </c>
      <c r="E3878" s="19">
        <f>'Limiting Factor Scores'!E353</f>
        <v>3.95</v>
      </c>
      <c r="F3878" s="18">
        <f>'Limiting Factor Scores'!F353</f>
        <v>0.76375000000000004</v>
      </c>
      <c r="G3878" s="18">
        <f>'Limiting Factor Scores'!G353</f>
        <v>0.86954192238273587</v>
      </c>
      <c r="H3878" s="18">
        <f>'Limiting Factor Scores'!H353</f>
        <v>0.24688451149399562</v>
      </c>
      <c r="I3878" s="17">
        <f>LFAT!A79</f>
        <v>6</v>
      </c>
      <c r="J3878" s="16" t="str">
        <f>LFAT!B79</f>
        <v>Instream Flow Restoration</v>
      </c>
      <c r="K3878" s="16" t="str">
        <f>LFAT!D79</f>
        <v>I</v>
      </c>
      <c r="L3878" s="19">
        <f>LFAT!F79</f>
        <v>0.5</v>
      </c>
      <c r="M3878" s="16" t="str">
        <f>LFAT!G79</f>
        <v>CD</v>
      </c>
      <c r="N3878" s="19">
        <f>LFAT!I79</f>
        <v>0.5</v>
      </c>
      <c r="O3878" s="18">
        <f>LFAT!J79</f>
        <v>0.25</v>
      </c>
      <c r="P3878" s="18">
        <f t="shared" si="180"/>
        <v>0.19093750000000001</v>
      </c>
      <c r="Q3878" s="18">
        <f t="shared" si="181"/>
        <v>0.21738548059568397</v>
      </c>
      <c r="R3878" s="18">
        <f t="shared" si="182"/>
        <v>6.1721127873498906E-2</v>
      </c>
    </row>
    <row r="3879" spans="1:18" ht="18" customHeight="1" x14ac:dyDescent="0.2">
      <c r="A3879" s="16" t="str">
        <f>'Limiting Factor Scores'!A354</f>
        <v>UGR4</v>
      </c>
      <c r="B3879" s="16" t="str">
        <f>'Limiting Factor Scores'!B354</f>
        <v>Upper Grande Ronde</v>
      </c>
      <c r="C3879" s="16" t="str">
        <f>'Limiting Factor Scores'!C354</f>
        <v>Increased Sediment Quantity</v>
      </c>
      <c r="D3879" s="18">
        <f>'Limiting Factor Scores'!D354</f>
        <v>0.18729999999999999</v>
      </c>
      <c r="E3879" s="19">
        <f>'Limiting Factor Scores'!E354</f>
        <v>4.08</v>
      </c>
      <c r="F3879" s="18">
        <f>'Limiting Factor Scores'!F354</f>
        <v>0.79300000000000004</v>
      </c>
      <c r="G3879" s="18">
        <f>'Limiting Factor Scores'!G354</f>
        <v>0.5400086434653365</v>
      </c>
      <c r="H3879" s="18">
        <f>'Limiting Factor Scores'!H354</f>
        <v>0.17766178280197903</v>
      </c>
      <c r="I3879" s="17">
        <f>LFAT!A85</f>
        <v>6</v>
      </c>
      <c r="J3879" s="16" t="str">
        <f>LFAT!B85</f>
        <v>Instream Flow Restoration</v>
      </c>
      <c r="K3879" s="16" t="str">
        <f>LFAT!D85</f>
        <v>N</v>
      </c>
      <c r="L3879" s="19">
        <f>LFAT!F85</f>
        <v>0.1</v>
      </c>
      <c r="M3879" s="16" t="str">
        <f>LFAT!G85</f>
        <v>R</v>
      </c>
      <c r="N3879" s="19">
        <f>LFAT!I85</f>
        <v>0.1</v>
      </c>
      <c r="O3879" s="18">
        <f>LFAT!J85</f>
        <v>0.01</v>
      </c>
      <c r="P3879" s="18">
        <f t="shared" si="180"/>
        <v>7.9300000000000013E-3</v>
      </c>
      <c r="Q3879" s="18">
        <f t="shared" si="181"/>
        <v>5.4000864346533655E-3</v>
      </c>
      <c r="R3879" s="18">
        <f t="shared" si="182"/>
        <v>1.7766178280197904E-3</v>
      </c>
    </row>
    <row r="3880" spans="1:18" ht="18" customHeight="1" x14ac:dyDescent="0.2">
      <c r="A3880" s="16" t="str">
        <f>'Limiting Factor Scores'!A355</f>
        <v>UGR4</v>
      </c>
      <c r="B3880" s="16" t="str">
        <f>'Limiting Factor Scores'!B355</f>
        <v>Upper Grande Ronde</v>
      </c>
      <c r="C3880" s="16" t="str">
        <f>'Limiting Factor Scores'!C355</f>
        <v>Non-Native Species Interactions and Competition</v>
      </c>
      <c r="D3880" s="18">
        <f>'Limiting Factor Scores'!D355</f>
        <v>0.18729999999999999</v>
      </c>
      <c r="E3880" s="19">
        <f>'Limiting Factor Scores'!E355</f>
        <v>2</v>
      </c>
      <c r="F3880" s="18">
        <f>'Limiting Factor Scores'!F355</f>
        <v>0.32500000000000001</v>
      </c>
      <c r="G3880" s="18">
        <f>'Limiting Factor Scores'!G355</f>
        <v>0.24479441068819752</v>
      </c>
      <c r="H3880" s="18">
        <f>'Limiting Factor Scores'!H355</f>
        <v>8.6351989280757532E-2</v>
      </c>
      <c r="I3880" s="17">
        <f>LFAT!A91</f>
        <v>6</v>
      </c>
      <c r="J3880" s="16" t="str">
        <f>LFAT!B91</f>
        <v>Instream Flow Restoration</v>
      </c>
      <c r="K3880" s="16" t="str">
        <f>LFAT!D91</f>
        <v>N</v>
      </c>
      <c r="L3880" s="19">
        <f>LFAT!F91</f>
        <v>0.1</v>
      </c>
      <c r="M3880" s="16" t="str">
        <f>LFAT!G91</f>
        <v>R</v>
      </c>
      <c r="N3880" s="19">
        <f>LFAT!I91</f>
        <v>0.1</v>
      </c>
      <c r="O3880" s="18">
        <f>LFAT!J91</f>
        <v>0.01</v>
      </c>
      <c r="P3880" s="18">
        <f t="shared" si="180"/>
        <v>3.2500000000000003E-3</v>
      </c>
      <c r="Q3880" s="18">
        <f t="shared" si="181"/>
        <v>2.4479441068819751E-3</v>
      </c>
      <c r="R3880" s="18">
        <f t="shared" si="182"/>
        <v>8.6351989280757536E-4</v>
      </c>
    </row>
    <row r="3881" spans="1:18" ht="18" customHeight="1" x14ac:dyDescent="0.2">
      <c r="A3881" s="16" t="str">
        <f>'Limiting Factor Scores'!A356</f>
        <v>UGR4</v>
      </c>
      <c r="B3881" s="16" t="str">
        <f>'Limiting Factor Scores'!B356</f>
        <v>Upper Grande Ronde</v>
      </c>
      <c r="C3881" s="16" t="str">
        <f>'Limiting Factor Scores'!C356</f>
        <v>Predation</v>
      </c>
      <c r="D3881" s="18">
        <f>'Limiting Factor Scores'!D356</f>
        <v>0.18729999999999999</v>
      </c>
      <c r="E3881" s="19">
        <f>'Limiting Factor Scores'!E356</f>
        <v>2.15</v>
      </c>
      <c r="F3881" s="18">
        <f>'Limiting Factor Scores'!F356</f>
        <v>0.35875000000000001</v>
      </c>
      <c r="G3881" s="18">
        <f>'Limiting Factor Scores'!G356</f>
        <v>0.36092710010559031</v>
      </c>
      <c r="H3881" s="18">
        <f>'Limiting Factor Scores'!H356</f>
        <v>0.11035154102582165</v>
      </c>
      <c r="I3881" s="17">
        <f>LFAT!A89</f>
        <v>6</v>
      </c>
      <c r="J3881" s="16" t="str">
        <f>LFAT!B89</f>
        <v>Instream Flow Restoration</v>
      </c>
      <c r="K3881" s="16" t="str">
        <f>LFAT!D89</f>
        <v>N</v>
      </c>
      <c r="L3881" s="19">
        <f>LFAT!F89</f>
        <v>0.1</v>
      </c>
      <c r="M3881" s="16" t="str">
        <f>LFAT!G89</f>
        <v>R</v>
      </c>
      <c r="N3881" s="19">
        <f>LFAT!I89</f>
        <v>0.1</v>
      </c>
      <c r="O3881" s="18">
        <f>LFAT!J89</f>
        <v>0.01</v>
      </c>
      <c r="P3881" s="18">
        <f t="shared" si="180"/>
        <v>3.5875000000000004E-3</v>
      </c>
      <c r="Q3881" s="18">
        <f t="shared" si="181"/>
        <v>3.609271001055903E-3</v>
      </c>
      <c r="R3881" s="18">
        <f t="shared" si="182"/>
        <v>1.1035154102582165E-3</v>
      </c>
    </row>
    <row r="3882" spans="1:18" ht="18" customHeight="1" x14ac:dyDescent="0.2">
      <c r="A3882" s="16" t="str">
        <f>'Limiting Factor Scores'!A357</f>
        <v>UGR4</v>
      </c>
      <c r="B3882" s="16" t="str">
        <f>'Limiting Factor Scores'!B357</f>
        <v>Upper Grande Ronde</v>
      </c>
      <c r="C3882" s="16" t="str">
        <f>'Limiting Factor Scores'!C357</f>
        <v>Riparian Condition</v>
      </c>
      <c r="D3882" s="18">
        <f>'Limiting Factor Scores'!D357</f>
        <v>0.18729999999999999</v>
      </c>
      <c r="E3882" s="19">
        <f>'Limiting Factor Scores'!E357</f>
        <v>3.52</v>
      </c>
      <c r="F3882" s="18">
        <f>'Limiting Factor Scores'!F357</f>
        <v>0.66700000000000004</v>
      </c>
      <c r="G3882" s="18">
        <f>'Limiting Factor Scores'!G357</f>
        <v>0.77545277082136777</v>
      </c>
      <c r="H3882" s="18">
        <f>'Limiting Factor Scores'!H357</f>
        <v>0.2503846869433804</v>
      </c>
      <c r="I3882" s="17">
        <f>LFAT!A78</f>
        <v>6</v>
      </c>
      <c r="J3882" s="16" t="str">
        <f>LFAT!B78</f>
        <v>Instream Flow Restoration</v>
      </c>
      <c r="K3882" s="16" t="str">
        <f>LFAT!D78</f>
        <v>I</v>
      </c>
      <c r="L3882" s="19">
        <f>LFAT!F78</f>
        <v>0.5</v>
      </c>
      <c r="M3882" s="16" t="str">
        <f>LFAT!G78</f>
        <v>CD</v>
      </c>
      <c r="N3882" s="19">
        <f>LFAT!I78</f>
        <v>0.5</v>
      </c>
      <c r="O3882" s="18">
        <f>LFAT!J78</f>
        <v>0.25</v>
      </c>
      <c r="P3882" s="18">
        <f t="shared" si="180"/>
        <v>0.16675000000000001</v>
      </c>
      <c r="Q3882" s="18">
        <f t="shared" si="181"/>
        <v>0.19386319270534194</v>
      </c>
      <c r="R3882" s="18">
        <f t="shared" si="182"/>
        <v>6.2596171735845099E-2</v>
      </c>
    </row>
    <row r="3883" spans="1:18" ht="18" customHeight="1" x14ac:dyDescent="0.2">
      <c r="A3883" s="16" t="str">
        <f>'Limiting Factor Scores'!A358</f>
        <v>UGR4</v>
      </c>
      <c r="B3883" s="16" t="str">
        <f>'Limiting Factor Scores'!B358</f>
        <v>Upper Grande Ronde</v>
      </c>
      <c r="C3883" s="16" t="str">
        <f>'Limiting Factor Scores'!C358</f>
        <v>Side Channel and Wetland Habitat</v>
      </c>
      <c r="D3883" s="18">
        <f>'Limiting Factor Scores'!D358</f>
        <v>0.18729999999999999</v>
      </c>
      <c r="E3883" s="19">
        <f>'Limiting Factor Scores'!E358</f>
        <v>3.73</v>
      </c>
      <c r="F3883" s="18">
        <f>'Limiting Factor Scores'!F358</f>
        <v>0.71425000000000005</v>
      </c>
      <c r="G3883" s="18">
        <f>'Limiting Factor Scores'!G358</f>
        <v>1.028187363342093</v>
      </c>
      <c r="H3883" s="18">
        <f>'Limiting Factor Scores'!H358</f>
        <v>0.29968412721666282</v>
      </c>
      <c r="I3883" s="17">
        <f>LFAT!A80</f>
        <v>6</v>
      </c>
      <c r="J3883" s="16" t="str">
        <f>LFAT!B80</f>
        <v>Instream Flow Restoration</v>
      </c>
      <c r="K3883" s="16" t="str">
        <f>LFAT!D80</f>
        <v>D</v>
      </c>
      <c r="L3883" s="19">
        <f>LFAT!F80</f>
        <v>1</v>
      </c>
      <c r="M3883" s="16" t="str">
        <f>LFAT!G80</f>
        <v>CD</v>
      </c>
      <c r="N3883" s="19">
        <f>LFAT!I80</f>
        <v>0.5</v>
      </c>
      <c r="O3883" s="18">
        <f>LFAT!J80</f>
        <v>0.5</v>
      </c>
      <c r="P3883" s="18">
        <f t="shared" si="180"/>
        <v>0.35712500000000003</v>
      </c>
      <c r="Q3883" s="18">
        <f t="shared" si="181"/>
        <v>0.51409368167104652</v>
      </c>
      <c r="R3883" s="18">
        <f t="shared" si="182"/>
        <v>0.14984206360833141</v>
      </c>
    </row>
    <row r="3884" spans="1:18" ht="18" customHeight="1" x14ac:dyDescent="0.2">
      <c r="A3884" s="16" t="str">
        <f>'Limiting Factor Scores'!A359</f>
        <v>UGR4</v>
      </c>
      <c r="B3884" s="16" t="str">
        <f>'Limiting Factor Scores'!B359</f>
        <v>Upper Grande Ronde</v>
      </c>
      <c r="C3884" s="16" t="str">
        <f>'Limiting Factor Scores'!C359</f>
        <v>Summer Water Temperature</v>
      </c>
      <c r="D3884" s="18">
        <f>'Limiting Factor Scores'!D359</f>
        <v>0.18729999999999999</v>
      </c>
      <c r="E3884" s="19">
        <f>'Limiting Factor Scores'!E359</f>
        <v>3</v>
      </c>
      <c r="F3884" s="18">
        <f>'Limiting Factor Scores'!F359</f>
        <v>0.55000000000000004</v>
      </c>
      <c r="G3884" s="18">
        <f>'Limiting Factor Scores'!G359</f>
        <v>0.6857855714138551</v>
      </c>
      <c r="H3884" s="18">
        <f>'Limiting Factor Scores'!H359</f>
        <v>0.2146096778534638</v>
      </c>
      <c r="I3884" s="17">
        <f>LFAT!A86</f>
        <v>6</v>
      </c>
      <c r="J3884" s="16" t="str">
        <f>LFAT!B86</f>
        <v>Instream Flow Restoration</v>
      </c>
      <c r="K3884" s="16" t="str">
        <f>LFAT!D86</f>
        <v>D</v>
      </c>
      <c r="L3884" s="19">
        <f>LFAT!F86</f>
        <v>1</v>
      </c>
      <c r="M3884" s="16" t="str">
        <f>LFAT!G86</f>
        <v>C</v>
      </c>
      <c r="N3884" s="19">
        <f>LFAT!I86</f>
        <v>1</v>
      </c>
      <c r="O3884" s="18">
        <f>LFAT!J86</f>
        <v>1</v>
      </c>
      <c r="P3884" s="18">
        <f t="shared" si="180"/>
        <v>0.55000000000000004</v>
      </c>
      <c r="Q3884" s="18">
        <f t="shared" si="181"/>
        <v>0.6857855714138551</v>
      </c>
      <c r="R3884" s="18">
        <f t="shared" si="182"/>
        <v>0.2146096778534638</v>
      </c>
    </row>
    <row r="3885" spans="1:18" ht="18" customHeight="1" x14ac:dyDescent="0.2">
      <c r="A3885" s="16" t="str">
        <f>'Limiting Factor Scores'!A360</f>
        <v>UGR4</v>
      </c>
      <c r="B3885" s="16" t="str">
        <f>'Limiting Factor Scores'!B360</f>
        <v>Upper Grande Ronde</v>
      </c>
      <c r="C3885" s="16" t="str">
        <f>'Limiting Factor Scores'!C360</f>
        <v>Water Quality</v>
      </c>
      <c r="D3885" s="18">
        <f>'Limiting Factor Scores'!D360</f>
        <v>0.18729999999999999</v>
      </c>
      <c r="E3885" s="19">
        <f>'Limiting Factor Scores'!E360</f>
        <v>3</v>
      </c>
      <c r="F3885" s="18">
        <f>'Limiting Factor Scores'!F360</f>
        <v>0.55000000000000004</v>
      </c>
      <c r="G3885" s="18">
        <f>'Limiting Factor Scores'!G360</f>
        <v>0.59969446444759511</v>
      </c>
      <c r="H3885" s="18">
        <f>'Limiting Factor Scores'!H360</f>
        <v>0.16646488183118807</v>
      </c>
      <c r="I3885" s="17">
        <f>LFAT!A88</f>
        <v>6</v>
      </c>
      <c r="J3885" s="16" t="str">
        <f>LFAT!B88</f>
        <v>Instream Flow Restoration</v>
      </c>
      <c r="K3885" s="16" t="str">
        <f>LFAT!D88</f>
        <v>D</v>
      </c>
      <c r="L3885" s="19">
        <f>LFAT!F88</f>
        <v>1</v>
      </c>
      <c r="M3885" s="16" t="str">
        <f>LFAT!G88</f>
        <v>CD</v>
      </c>
      <c r="N3885" s="19">
        <f>LFAT!I88</f>
        <v>0.5</v>
      </c>
      <c r="O3885" s="18">
        <f>LFAT!J88</f>
        <v>0.5</v>
      </c>
      <c r="P3885" s="18">
        <f t="shared" si="180"/>
        <v>0.27500000000000002</v>
      </c>
      <c r="Q3885" s="18">
        <f t="shared" si="181"/>
        <v>0.29984723222379756</v>
      </c>
      <c r="R3885" s="18">
        <f t="shared" si="182"/>
        <v>8.3232440915594036E-2</v>
      </c>
    </row>
    <row r="3886" spans="1:18" ht="18" customHeight="1" x14ac:dyDescent="0.2">
      <c r="A3886" s="16" t="str">
        <f>'Limiting Factor Scores'!A361</f>
        <v>UGR4</v>
      </c>
      <c r="B3886" s="16" t="str">
        <f>'Limiting Factor Scores'!B361</f>
        <v>Upper Grande Ronde</v>
      </c>
      <c r="C3886" s="16" t="str">
        <f>'Limiting Factor Scores'!C361</f>
        <v>Winter Water Temperature</v>
      </c>
      <c r="D3886" s="18">
        <f>'Limiting Factor Scores'!D361</f>
        <v>0.18729999999999999</v>
      </c>
      <c r="E3886" s="19">
        <f>'Limiting Factor Scores'!E361</f>
        <v>2.29</v>
      </c>
      <c r="F3886" s="18">
        <f>'Limiting Factor Scores'!F361</f>
        <v>0.39024999999999999</v>
      </c>
      <c r="G3886" s="18">
        <f>'Limiting Factor Scores'!G361</f>
        <v>0.35032826126044198</v>
      </c>
      <c r="H3886" s="18">
        <f>'Limiting Factor Scores'!H361</f>
        <v>9.5418767561799428E-2</v>
      </c>
      <c r="I3886" s="17">
        <f>LFAT!A87</f>
        <v>6</v>
      </c>
      <c r="J3886" s="16" t="str">
        <f>LFAT!B87</f>
        <v>Instream Flow Restoration</v>
      </c>
      <c r="K3886" s="16" t="str">
        <f>LFAT!D87</f>
        <v>N</v>
      </c>
      <c r="L3886" s="19">
        <f>LFAT!F87</f>
        <v>0.1</v>
      </c>
      <c r="M3886" s="16" t="str">
        <f>LFAT!G87</f>
        <v>R</v>
      </c>
      <c r="N3886" s="19">
        <f>LFAT!I87</f>
        <v>0.1</v>
      </c>
      <c r="O3886" s="18">
        <f>LFAT!J87</f>
        <v>0.01</v>
      </c>
      <c r="P3886" s="18">
        <f t="shared" si="180"/>
        <v>3.9025000000000002E-3</v>
      </c>
      <c r="Q3886" s="18">
        <f t="shared" si="181"/>
        <v>3.5032826126044198E-3</v>
      </c>
      <c r="R3886" s="18">
        <f t="shared" si="182"/>
        <v>9.5418767561799428E-4</v>
      </c>
    </row>
    <row r="3887" spans="1:18" ht="18" customHeight="1" x14ac:dyDescent="0.2">
      <c r="A3887" s="16" t="str">
        <f>'Limiting Factor Scores'!A347</f>
        <v>UGR4</v>
      </c>
      <c r="B3887" s="16" t="str">
        <f>'Limiting Factor Scores'!B347</f>
        <v>Upper Grande Ronde</v>
      </c>
      <c r="C3887" s="16" t="str">
        <f>'Limiting Factor Scores'!C347</f>
        <v>Altered Flow Timing</v>
      </c>
      <c r="D3887" s="18">
        <f>'Limiting Factor Scores'!D347</f>
        <v>0.18729999999999999</v>
      </c>
      <c r="E3887" s="19">
        <f>'Limiting Factor Scores'!E347</f>
        <v>3.3</v>
      </c>
      <c r="F3887" s="18">
        <f>'Limiting Factor Scores'!F347</f>
        <v>0.61750000000000005</v>
      </c>
      <c r="G3887" s="18">
        <f>'Limiting Factor Scores'!G347</f>
        <v>0.6063770607308081</v>
      </c>
      <c r="H3887" s="18">
        <f>'Limiting Factor Scores'!H347</f>
        <v>0.16875291854776292</v>
      </c>
      <c r="I3887" s="17">
        <f>LFAT!A98</f>
        <v>7</v>
      </c>
      <c r="J3887" s="16" t="str">
        <f>LFAT!B98</f>
        <v>Thermal Refuge Enhancement (reconnect, expand)</v>
      </c>
      <c r="K3887" s="16" t="str">
        <f>LFAT!D98</f>
        <v>N</v>
      </c>
      <c r="L3887" s="19">
        <f>LFAT!F98</f>
        <v>0.1</v>
      </c>
      <c r="M3887" s="16" t="str">
        <f>LFAT!G98</f>
        <v>R</v>
      </c>
      <c r="N3887" s="19">
        <f>LFAT!I98</f>
        <v>0.1</v>
      </c>
      <c r="O3887" s="18">
        <f>LFAT!J98</f>
        <v>0.01</v>
      </c>
      <c r="P3887" s="18">
        <f t="shared" si="180"/>
        <v>6.1750000000000008E-3</v>
      </c>
      <c r="Q3887" s="18">
        <f t="shared" si="181"/>
        <v>6.063770607308081E-3</v>
      </c>
      <c r="R3887" s="18">
        <f t="shared" si="182"/>
        <v>1.6875291854776292E-3</v>
      </c>
    </row>
    <row r="3888" spans="1:18" ht="18" customHeight="1" x14ac:dyDescent="0.2">
      <c r="A3888" s="16" t="str">
        <f>'Limiting Factor Scores'!A348</f>
        <v>UGR4</v>
      </c>
      <c r="B3888" s="16" t="str">
        <f>'Limiting Factor Scores'!B348</f>
        <v>Upper Grande Ronde</v>
      </c>
      <c r="C3888" s="16" t="str">
        <f>'Limiting Factor Scores'!C348</f>
        <v>Altered Primary Productivity</v>
      </c>
      <c r="D3888" s="18">
        <f>'Limiting Factor Scores'!D348</f>
        <v>0.18729999999999999</v>
      </c>
      <c r="E3888" s="19">
        <f>'Limiting Factor Scores'!E348</f>
        <v>2</v>
      </c>
      <c r="F3888" s="18">
        <f>'Limiting Factor Scores'!F348</f>
        <v>0.32500000000000001</v>
      </c>
      <c r="G3888" s="18">
        <f>'Limiting Factor Scores'!G348</f>
        <v>0.22131501781366253</v>
      </c>
      <c r="H3888" s="18">
        <f>'Limiting Factor Scores'!H348</f>
        <v>6.3381316592881307E-2</v>
      </c>
      <c r="I3888" s="17">
        <f>LFAT!A105</f>
        <v>7</v>
      </c>
      <c r="J3888" s="16" t="str">
        <f>LFAT!B105</f>
        <v>Thermal Refuge Enhancement (reconnect, expand)</v>
      </c>
      <c r="K3888" s="16" t="str">
        <f>LFAT!D105</f>
        <v>N</v>
      </c>
      <c r="L3888" s="19">
        <f>LFAT!F105</f>
        <v>0.1</v>
      </c>
      <c r="M3888" s="16" t="str">
        <f>LFAT!G105</f>
        <v>R</v>
      </c>
      <c r="N3888" s="19">
        <f>LFAT!I105</f>
        <v>0.1</v>
      </c>
      <c r="O3888" s="18">
        <f>LFAT!J105</f>
        <v>0.01</v>
      </c>
      <c r="P3888" s="18">
        <f t="shared" si="180"/>
        <v>3.2500000000000003E-3</v>
      </c>
      <c r="Q3888" s="18">
        <f t="shared" si="181"/>
        <v>2.2131501781366253E-3</v>
      </c>
      <c r="R3888" s="18">
        <f t="shared" si="182"/>
        <v>6.3381316592881311E-4</v>
      </c>
    </row>
    <row r="3889" spans="1:18" ht="18" customHeight="1" x14ac:dyDescent="0.2">
      <c r="A3889" s="16" t="str">
        <f>'Limiting Factor Scores'!A349</f>
        <v>UGR4</v>
      </c>
      <c r="B3889" s="16" t="str">
        <f>'Limiting Factor Scores'!B349</f>
        <v>Upper Grande Ronde</v>
      </c>
      <c r="C3889" s="16" t="str">
        <f>'Limiting Factor Scores'!C349</f>
        <v>Anthropogenic Barriers</v>
      </c>
      <c r="D3889" s="18">
        <f>'Limiting Factor Scores'!D349</f>
        <v>0.18729999999999999</v>
      </c>
      <c r="E3889" s="19">
        <f>'Limiting Factor Scores'!E349</f>
        <v>3.42</v>
      </c>
      <c r="F3889" s="18">
        <f>'Limiting Factor Scores'!F349</f>
        <v>0.64449999999999996</v>
      </c>
      <c r="G3889" s="18">
        <f>'Limiting Factor Scores'!G349</f>
        <v>0.64065095379061154</v>
      </c>
      <c r="H3889" s="18">
        <f>'Limiting Factor Scores'!H349</f>
        <v>0.20290441781141605</v>
      </c>
      <c r="I3889" s="17">
        <f>LFAT!A92</f>
        <v>7</v>
      </c>
      <c r="J3889" s="16" t="str">
        <f>LFAT!B92</f>
        <v>Thermal Refuge Enhancement (reconnect, expand)</v>
      </c>
      <c r="K3889" s="16" t="str">
        <f>LFAT!D92</f>
        <v>N</v>
      </c>
      <c r="L3889" s="19">
        <f>LFAT!F92</f>
        <v>0.1</v>
      </c>
      <c r="M3889" s="16" t="str">
        <f>LFAT!G92</f>
        <v>R</v>
      </c>
      <c r="N3889" s="19">
        <f>LFAT!I92</f>
        <v>0.1</v>
      </c>
      <c r="O3889" s="18">
        <f>LFAT!J92</f>
        <v>0.01</v>
      </c>
      <c r="P3889" s="18">
        <f t="shared" si="180"/>
        <v>6.4449999999999993E-3</v>
      </c>
      <c r="Q3889" s="18">
        <f t="shared" si="181"/>
        <v>6.4065095379061158E-3</v>
      </c>
      <c r="R3889" s="18">
        <f t="shared" si="182"/>
        <v>2.0290441781141604E-3</v>
      </c>
    </row>
    <row r="3890" spans="1:18" ht="18" customHeight="1" x14ac:dyDescent="0.2">
      <c r="A3890" s="16" t="str">
        <f>'Limiting Factor Scores'!A350</f>
        <v>UGR4</v>
      </c>
      <c r="B3890" s="16" t="str">
        <f>'Limiting Factor Scores'!B350</f>
        <v>Upper Grande Ronde</v>
      </c>
      <c r="C3890" s="16" t="str">
        <f>'Limiting Factor Scores'!C350</f>
        <v>Channel and Habitat Structure</v>
      </c>
      <c r="D3890" s="18">
        <f>'Limiting Factor Scores'!D350</f>
        <v>0.18729999999999999</v>
      </c>
      <c r="E3890" s="19">
        <f>'Limiting Factor Scores'!E350</f>
        <v>3.57</v>
      </c>
      <c r="F3890" s="18">
        <f>'Limiting Factor Scores'!F350</f>
        <v>0.67825000000000002</v>
      </c>
      <c r="G3890" s="18">
        <f>'Limiting Factor Scores'!G350</f>
        <v>1.1070299605509535</v>
      </c>
      <c r="H3890" s="18">
        <f>'Limiting Factor Scores'!H350</f>
        <v>0.33513063549602007</v>
      </c>
      <c r="I3890" s="17">
        <f>LFAT!A96</f>
        <v>7</v>
      </c>
      <c r="J3890" s="16" t="str">
        <f>LFAT!B96</f>
        <v>Thermal Refuge Enhancement (reconnect, expand)</v>
      </c>
      <c r="K3890" s="16" t="str">
        <f>LFAT!D96</f>
        <v>N</v>
      </c>
      <c r="L3890" s="19">
        <f>LFAT!F96</f>
        <v>0.1</v>
      </c>
      <c r="M3890" s="16" t="str">
        <f>LFAT!G96</f>
        <v>R</v>
      </c>
      <c r="N3890" s="19">
        <f>LFAT!I96</f>
        <v>0.1</v>
      </c>
      <c r="O3890" s="18">
        <f>LFAT!J96</f>
        <v>0.01</v>
      </c>
      <c r="P3890" s="18">
        <f t="shared" si="180"/>
        <v>6.7825000000000003E-3</v>
      </c>
      <c r="Q3890" s="18">
        <f t="shared" si="181"/>
        <v>1.1070299605509535E-2</v>
      </c>
      <c r="R3890" s="18">
        <f t="shared" si="182"/>
        <v>3.3513063549602006E-3</v>
      </c>
    </row>
    <row r="3891" spans="1:18" ht="18" customHeight="1" x14ac:dyDescent="0.2">
      <c r="A3891" s="16" t="str">
        <f>'Limiting Factor Scores'!A351</f>
        <v>UGR4</v>
      </c>
      <c r="B3891" s="16" t="str">
        <f>'Limiting Factor Scores'!B351</f>
        <v>Upper Grande Ronde</v>
      </c>
      <c r="C3891" s="16" t="str">
        <f>'Limiting Factor Scores'!C351</f>
        <v>Decreased Sediment Quantity</v>
      </c>
      <c r="D3891" s="18">
        <f>'Limiting Factor Scores'!D351</f>
        <v>0.18729999999999999</v>
      </c>
      <c r="E3891" s="19">
        <f>'Limiting Factor Scores'!E351</f>
        <v>2.0499999999999998</v>
      </c>
      <c r="F3891" s="18">
        <f>'Limiting Factor Scores'!F351</f>
        <v>0.33624999999999999</v>
      </c>
      <c r="G3891" s="18">
        <f>'Limiting Factor Scores'!G351</f>
        <v>0.32614448663413409</v>
      </c>
      <c r="H3891" s="18">
        <f>'Limiting Factor Scores'!H351</f>
        <v>9.7155068668610262E-2</v>
      </c>
      <c r="I3891" s="17">
        <f>LFAT!A99</f>
        <v>7</v>
      </c>
      <c r="J3891" s="16" t="str">
        <f>LFAT!B99</f>
        <v>Thermal Refuge Enhancement (reconnect, expand)</v>
      </c>
      <c r="K3891" s="16" t="str">
        <f>LFAT!D99</f>
        <v>N</v>
      </c>
      <c r="L3891" s="19">
        <f>LFAT!F99</f>
        <v>0.1</v>
      </c>
      <c r="M3891" s="16" t="str">
        <f>LFAT!G99</f>
        <v>R</v>
      </c>
      <c r="N3891" s="19">
        <f>LFAT!I99</f>
        <v>0.1</v>
      </c>
      <c r="O3891" s="18">
        <f>LFAT!J99</f>
        <v>0.01</v>
      </c>
      <c r="P3891" s="18">
        <f t="shared" si="180"/>
        <v>3.3625E-3</v>
      </c>
      <c r="Q3891" s="18">
        <f t="shared" si="181"/>
        <v>3.2614448663413412E-3</v>
      </c>
      <c r="R3891" s="18">
        <f t="shared" si="182"/>
        <v>9.7155068668610268E-4</v>
      </c>
    </row>
    <row r="3892" spans="1:18" ht="18" customHeight="1" x14ac:dyDescent="0.2">
      <c r="A3892" s="16" t="str">
        <f>'Limiting Factor Scores'!A352</f>
        <v>UGR4</v>
      </c>
      <c r="B3892" s="16" t="str">
        <f>'Limiting Factor Scores'!B352</f>
        <v>Upper Grande Ronde</v>
      </c>
      <c r="C3892" s="16" t="str">
        <f>'Limiting Factor Scores'!C352</f>
        <v>Decreased Water Quantity</v>
      </c>
      <c r="D3892" s="18">
        <f>'Limiting Factor Scores'!D352</f>
        <v>0.18729999999999999</v>
      </c>
      <c r="E3892" s="19">
        <f>'Limiting Factor Scores'!E352</f>
        <v>2.88</v>
      </c>
      <c r="F3892" s="18">
        <f>'Limiting Factor Scores'!F352</f>
        <v>0.52300000000000002</v>
      </c>
      <c r="G3892" s="18">
        <f>'Limiting Factor Scores'!G352</f>
        <v>0.73398455082623759</v>
      </c>
      <c r="H3892" s="18">
        <f>'Limiting Factor Scores'!H352</f>
        <v>0.21213482947504331</v>
      </c>
      <c r="I3892" s="17">
        <f>LFAT!A97</f>
        <v>7</v>
      </c>
      <c r="J3892" s="16" t="str">
        <f>LFAT!B97</f>
        <v>Thermal Refuge Enhancement (reconnect, expand)</v>
      </c>
      <c r="K3892" s="16" t="str">
        <f>LFAT!D97</f>
        <v>I</v>
      </c>
      <c r="L3892" s="19">
        <f>LFAT!F97</f>
        <v>0.5</v>
      </c>
      <c r="M3892" s="16" t="str">
        <f>LFAT!G97</f>
        <v>R</v>
      </c>
      <c r="N3892" s="19">
        <f>LFAT!I97</f>
        <v>0.1</v>
      </c>
      <c r="O3892" s="18">
        <f>LFAT!J97</f>
        <v>0.05</v>
      </c>
      <c r="P3892" s="18">
        <f t="shared" si="180"/>
        <v>2.6150000000000003E-2</v>
      </c>
      <c r="Q3892" s="18">
        <f t="shared" si="181"/>
        <v>3.6699227541311878E-2</v>
      </c>
      <c r="R3892" s="18">
        <f t="shared" si="182"/>
        <v>1.0606741473752165E-2</v>
      </c>
    </row>
    <row r="3893" spans="1:18" ht="18" customHeight="1" x14ac:dyDescent="0.2">
      <c r="A3893" s="16" t="str">
        <f>'Limiting Factor Scores'!A353</f>
        <v>UGR4</v>
      </c>
      <c r="B3893" s="16" t="str">
        <f>'Limiting Factor Scores'!B353</f>
        <v>Upper Grande Ronde</v>
      </c>
      <c r="C3893" s="16" t="str">
        <f>'Limiting Factor Scores'!C353</f>
        <v>Floodplain Condition</v>
      </c>
      <c r="D3893" s="18">
        <f>'Limiting Factor Scores'!D353</f>
        <v>0.18729999999999999</v>
      </c>
      <c r="E3893" s="19">
        <f>'Limiting Factor Scores'!E353</f>
        <v>3.95</v>
      </c>
      <c r="F3893" s="18">
        <f>'Limiting Factor Scores'!F353</f>
        <v>0.76375000000000004</v>
      </c>
      <c r="G3893" s="18">
        <f>'Limiting Factor Scores'!G353</f>
        <v>0.86954192238273587</v>
      </c>
      <c r="H3893" s="18">
        <f>'Limiting Factor Scores'!H353</f>
        <v>0.24688451149399562</v>
      </c>
      <c r="I3893" s="17">
        <f>LFAT!A94</f>
        <v>7</v>
      </c>
      <c r="J3893" s="16" t="str">
        <f>LFAT!B94</f>
        <v>Thermal Refuge Enhancement (reconnect, expand)</v>
      </c>
      <c r="K3893" s="16" t="str">
        <f>LFAT!D94</f>
        <v>N</v>
      </c>
      <c r="L3893" s="19">
        <f>LFAT!F94</f>
        <v>0.1</v>
      </c>
      <c r="M3893" s="16" t="str">
        <f>LFAT!G94</f>
        <v>CD</v>
      </c>
      <c r="N3893" s="19">
        <f>LFAT!I94</f>
        <v>0.5</v>
      </c>
      <c r="O3893" s="18">
        <f>LFAT!J94</f>
        <v>0.05</v>
      </c>
      <c r="P3893" s="18">
        <f t="shared" si="180"/>
        <v>3.8187500000000006E-2</v>
      </c>
      <c r="Q3893" s="18">
        <f t="shared" si="181"/>
        <v>4.3477096119136797E-2</v>
      </c>
      <c r="R3893" s="18">
        <f t="shared" si="182"/>
        <v>1.2344225574699781E-2</v>
      </c>
    </row>
    <row r="3894" spans="1:18" ht="18" customHeight="1" x14ac:dyDescent="0.2">
      <c r="A3894" s="16" t="str">
        <f>'Limiting Factor Scores'!A354</f>
        <v>UGR4</v>
      </c>
      <c r="B3894" s="16" t="str">
        <f>'Limiting Factor Scores'!B354</f>
        <v>Upper Grande Ronde</v>
      </c>
      <c r="C3894" s="16" t="str">
        <f>'Limiting Factor Scores'!C354</f>
        <v>Increased Sediment Quantity</v>
      </c>
      <c r="D3894" s="18">
        <f>'Limiting Factor Scores'!D354</f>
        <v>0.18729999999999999</v>
      </c>
      <c r="E3894" s="19">
        <f>'Limiting Factor Scores'!E354</f>
        <v>4.08</v>
      </c>
      <c r="F3894" s="18">
        <f>'Limiting Factor Scores'!F354</f>
        <v>0.79300000000000004</v>
      </c>
      <c r="G3894" s="18">
        <f>'Limiting Factor Scores'!G354</f>
        <v>0.5400086434653365</v>
      </c>
      <c r="H3894" s="18">
        <f>'Limiting Factor Scores'!H354</f>
        <v>0.17766178280197903</v>
      </c>
      <c r="I3894" s="17">
        <f>LFAT!A100</f>
        <v>7</v>
      </c>
      <c r="J3894" s="16" t="str">
        <f>LFAT!B100</f>
        <v>Thermal Refuge Enhancement (reconnect, expand)</v>
      </c>
      <c r="K3894" s="16" t="str">
        <f>LFAT!D100</f>
        <v>N</v>
      </c>
      <c r="L3894" s="19">
        <f>LFAT!F100</f>
        <v>0.1</v>
      </c>
      <c r="M3894" s="16" t="str">
        <f>LFAT!G100</f>
        <v>R</v>
      </c>
      <c r="N3894" s="19">
        <f>LFAT!I100</f>
        <v>0.1</v>
      </c>
      <c r="O3894" s="18">
        <f>LFAT!J100</f>
        <v>0.01</v>
      </c>
      <c r="P3894" s="18">
        <f t="shared" si="180"/>
        <v>7.9300000000000013E-3</v>
      </c>
      <c r="Q3894" s="18">
        <f t="shared" si="181"/>
        <v>5.4000864346533655E-3</v>
      </c>
      <c r="R3894" s="18">
        <f t="shared" si="182"/>
        <v>1.7766178280197904E-3</v>
      </c>
    </row>
    <row r="3895" spans="1:18" ht="18" customHeight="1" x14ac:dyDescent="0.2">
      <c r="A3895" s="16" t="str">
        <f>'Limiting Factor Scores'!A355</f>
        <v>UGR4</v>
      </c>
      <c r="B3895" s="16" t="str">
        <f>'Limiting Factor Scores'!B355</f>
        <v>Upper Grande Ronde</v>
      </c>
      <c r="C3895" s="16" t="str">
        <f>'Limiting Factor Scores'!C355</f>
        <v>Non-Native Species Interactions and Competition</v>
      </c>
      <c r="D3895" s="18">
        <f>'Limiting Factor Scores'!D355</f>
        <v>0.18729999999999999</v>
      </c>
      <c r="E3895" s="19">
        <f>'Limiting Factor Scores'!E355</f>
        <v>2</v>
      </c>
      <c r="F3895" s="18">
        <f>'Limiting Factor Scores'!F355</f>
        <v>0.32500000000000001</v>
      </c>
      <c r="G3895" s="18">
        <f>'Limiting Factor Scores'!G355</f>
        <v>0.24479441068819752</v>
      </c>
      <c r="H3895" s="18">
        <f>'Limiting Factor Scores'!H355</f>
        <v>8.6351989280757532E-2</v>
      </c>
      <c r="I3895" s="17">
        <f>LFAT!A106</f>
        <v>7</v>
      </c>
      <c r="J3895" s="16" t="str">
        <f>LFAT!B106</f>
        <v>Thermal Refuge Enhancement (reconnect, expand)</v>
      </c>
      <c r="K3895" s="16" t="str">
        <f>LFAT!D106</f>
        <v>N</v>
      </c>
      <c r="L3895" s="19">
        <f>LFAT!F106</f>
        <v>0.1</v>
      </c>
      <c r="M3895" s="16" t="str">
        <f>LFAT!G106</f>
        <v>R</v>
      </c>
      <c r="N3895" s="19">
        <f>LFAT!I106</f>
        <v>0.1</v>
      </c>
      <c r="O3895" s="18">
        <f>LFAT!J106</f>
        <v>0.01</v>
      </c>
      <c r="P3895" s="18">
        <f t="shared" si="180"/>
        <v>3.2500000000000003E-3</v>
      </c>
      <c r="Q3895" s="18">
        <f t="shared" si="181"/>
        <v>2.4479441068819751E-3</v>
      </c>
      <c r="R3895" s="18">
        <f t="shared" si="182"/>
        <v>8.6351989280757536E-4</v>
      </c>
    </row>
    <row r="3896" spans="1:18" ht="18" customHeight="1" x14ac:dyDescent="0.2">
      <c r="A3896" s="16" t="str">
        <f>'Limiting Factor Scores'!A356</f>
        <v>UGR4</v>
      </c>
      <c r="B3896" s="16" t="str">
        <f>'Limiting Factor Scores'!B356</f>
        <v>Upper Grande Ronde</v>
      </c>
      <c r="C3896" s="16" t="str">
        <f>'Limiting Factor Scores'!C356</f>
        <v>Predation</v>
      </c>
      <c r="D3896" s="18">
        <f>'Limiting Factor Scores'!D356</f>
        <v>0.18729999999999999</v>
      </c>
      <c r="E3896" s="19">
        <f>'Limiting Factor Scores'!E356</f>
        <v>2.15</v>
      </c>
      <c r="F3896" s="18">
        <f>'Limiting Factor Scores'!F356</f>
        <v>0.35875000000000001</v>
      </c>
      <c r="G3896" s="18">
        <f>'Limiting Factor Scores'!G356</f>
        <v>0.36092710010559031</v>
      </c>
      <c r="H3896" s="18">
        <f>'Limiting Factor Scores'!H356</f>
        <v>0.11035154102582165</v>
      </c>
      <c r="I3896" s="17">
        <f>LFAT!A104</f>
        <v>7</v>
      </c>
      <c r="J3896" s="16" t="str">
        <f>LFAT!B104</f>
        <v>Thermal Refuge Enhancement (reconnect, expand)</v>
      </c>
      <c r="K3896" s="16" t="str">
        <f>LFAT!D104</f>
        <v>I</v>
      </c>
      <c r="L3896" s="19">
        <f>LFAT!F104</f>
        <v>0.5</v>
      </c>
      <c r="M3896" s="16" t="str">
        <f>LFAT!G104</f>
        <v>R</v>
      </c>
      <c r="N3896" s="19">
        <f>LFAT!I104</f>
        <v>0.1</v>
      </c>
      <c r="O3896" s="18">
        <f>LFAT!J104</f>
        <v>0.05</v>
      </c>
      <c r="P3896" s="18">
        <f t="shared" si="180"/>
        <v>1.7937500000000002E-2</v>
      </c>
      <c r="Q3896" s="18">
        <f t="shared" si="181"/>
        <v>1.8046355005279516E-2</v>
      </c>
      <c r="R3896" s="18">
        <f t="shared" si="182"/>
        <v>5.5175770512910826E-3</v>
      </c>
    </row>
    <row r="3897" spans="1:18" ht="18" customHeight="1" x14ac:dyDescent="0.2">
      <c r="A3897" s="16" t="str">
        <f>'Limiting Factor Scores'!A357</f>
        <v>UGR4</v>
      </c>
      <c r="B3897" s="16" t="str">
        <f>'Limiting Factor Scores'!B357</f>
        <v>Upper Grande Ronde</v>
      </c>
      <c r="C3897" s="16" t="str">
        <f>'Limiting Factor Scores'!C357</f>
        <v>Riparian Condition</v>
      </c>
      <c r="D3897" s="18">
        <f>'Limiting Factor Scores'!D357</f>
        <v>0.18729999999999999</v>
      </c>
      <c r="E3897" s="19">
        <f>'Limiting Factor Scores'!E357</f>
        <v>3.52</v>
      </c>
      <c r="F3897" s="18">
        <f>'Limiting Factor Scores'!F357</f>
        <v>0.66700000000000004</v>
      </c>
      <c r="G3897" s="18">
        <f>'Limiting Factor Scores'!G357</f>
        <v>0.77545277082136777</v>
      </c>
      <c r="H3897" s="18">
        <f>'Limiting Factor Scores'!H357</f>
        <v>0.2503846869433804</v>
      </c>
      <c r="I3897" s="17">
        <f>LFAT!A93</f>
        <v>7</v>
      </c>
      <c r="J3897" s="16" t="str">
        <f>LFAT!B93</f>
        <v>Thermal Refuge Enhancement (reconnect, expand)</v>
      </c>
      <c r="K3897" s="16" t="str">
        <f>LFAT!D93</f>
        <v>N</v>
      </c>
      <c r="L3897" s="19">
        <f>LFAT!F93</f>
        <v>0.1</v>
      </c>
      <c r="M3897" s="16" t="str">
        <f>LFAT!G93</f>
        <v>R</v>
      </c>
      <c r="N3897" s="19">
        <f>LFAT!I93</f>
        <v>0.1</v>
      </c>
      <c r="O3897" s="18">
        <f>LFAT!J93</f>
        <v>0.01</v>
      </c>
      <c r="P3897" s="18">
        <f t="shared" si="180"/>
        <v>6.6700000000000006E-3</v>
      </c>
      <c r="Q3897" s="18">
        <f t="shared" si="181"/>
        <v>7.7545277082136776E-3</v>
      </c>
      <c r="R3897" s="18">
        <f t="shared" si="182"/>
        <v>2.5038468694338041E-3</v>
      </c>
    </row>
    <row r="3898" spans="1:18" ht="18" customHeight="1" x14ac:dyDescent="0.2">
      <c r="A3898" s="16" t="str">
        <f>'Limiting Factor Scores'!A358</f>
        <v>UGR4</v>
      </c>
      <c r="B3898" s="16" t="str">
        <f>'Limiting Factor Scores'!B358</f>
        <v>Upper Grande Ronde</v>
      </c>
      <c r="C3898" s="16" t="str">
        <f>'Limiting Factor Scores'!C358</f>
        <v>Side Channel and Wetland Habitat</v>
      </c>
      <c r="D3898" s="18">
        <f>'Limiting Factor Scores'!D358</f>
        <v>0.18729999999999999</v>
      </c>
      <c r="E3898" s="19">
        <f>'Limiting Factor Scores'!E358</f>
        <v>3.73</v>
      </c>
      <c r="F3898" s="18">
        <f>'Limiting Factor Scores'!F358</f>
        <v>0.71425000000000005</v>
      </c>
      <c r="G3898" s="18">
        <f>'Limiting Factor Scores'!G358</f>
        <v>1.028187363342093</v>
      </c>
      <c r="H3898" s="18">
        <f>'Limiting Factor Scores'!H358</f>
        <v>0.29968412721666282</v>
      </c>
      <c r="I3898" s="17">
        <f>LFAT!A95</f>
        <v>7</v>
      </c>
      <c r="J3898" s="16" t="str">
        <f>LFAT!B95</f>
        <v>Thermal Refuge Enhancement (reconnect, expand)</v>
      </c>
      <c r="K3898" s="16" t="str">
        <f>LFAT!D95</f>
        <v>I</v>
      </c>
      <c r="L3898" s="19">
        <f>LFAT!F95</f>
        <v>0.5</v>
      </c>
      <c r="M3898" s="16" t="str">
        <f>LFAT!G95</f>
        <v>CD</v>
      </c>
      <c r="N3898" s="19">
        <f>LFAT!I95</f>
        <v>0.5</v>
      </c>
      <c r="O3898" s="18">
        <f>LFAT!J95</f>
        <v>0.25</v>
      </c>
      <c r="P3898" s="18">
        <f t="shared" si="180"/>
        <v>0.17856250000000001</v>
      </c>
      <c r="Q3898" s="18">
        <f t="shared" si="181"/>
        <v>0.25704684083552326</v>
      </c>
      <c r="R3898" s="18">
        <f t="shared" si="182"/>
        <v>7.4921031804165705E-2</v>
      </c>
    </row>
    <row r="3899" spans="1:18" ht="18" customHeight="1" x14ac:dyDescent="0.2">
      <c r="A3899" s="16" t="str">
        <f>'Limiting Factor Scores'!A359</f>
        <v>UGR4</v>
      </c>
      <c r="B3899" s="16" t="str">
        <f>'Limiting Factor Scores'!B359</f>
        <v>Upper Grande Ronde</v>
      </c>
      <c r="C3899" s="16" t="str">
        <f>'Limiting Factor Scores'!C359</f>
        <v>Summer Water Temperature</v>
      </c>
      <c r="D3899" s="18">
        <f>'Limiting Factor Scores'!D359</f>
        <v>0.18729999999999999</v>
      </c>
      <c r="E3899" s="19">
        <f>'Limiting Factor Scores'!E359</f>
        <v>3</v>
      </c>
      <c r="F3899" s="18">
        <f>'Limiting Factor Scores'!F359</f>
        <v>0.55000000000000004</v>
      </c>
      <c r="G3899" s="18">
        <f>'Limiting Factor Scores'!G359</f>
        <v>0.6857855714138551</v>
      </c>
      <c r="H3899" s="18">
        <f>'Limiting Factor Scores'!H359</f>
        <v>0.2146096778534638</v>
      </c>
      <c r="I3899" s="17">
        <f>LFAT!A101</f>
        <v>7</v>
      </c>
      <c r="J3899" s="16" t="str">
        <f>LFAT!B101</f>
        <v>Thermal Refuge Enhancement (reconnect, expand)</v>
      </c>
      <c r="K3899" s="16" t="str">
        <f>LFAT!D101</f>
        <v>D</v>
      </c>
      <c r="L3899" s="19">
        <f>LFAT!F101</f>
        <v>1</v>
      </c>
      <c r="M3899" s="16" t="str">
        <f>LFAT!G101</f>
        <v>C</v>
      </c>
      <c r="N3899" s="19">
        <f>LFAT!I101</f>
        <v>1</v>
      </c>
      <c r="O3899" s="18">
        <f>LFAT!J101</f>
        <v>1</v>
      </c>
      <c r="P3899" s="18">
        <f t="shared" si="180"/>
        <v>0.55000000000000004</v>
      </c>
      <c r="Q3899" s="18">
        <f t="shared" si="181"/>
        <v>0.6857855714138551</v>
      </c>
      <c r="R3899" s="18">
        <f t="shared" si="182"/>
        <v>0.2146096778534638</v>
      </c>
    </row>
    <row r="3900" spans="1:18" ht="18" customHeight="1" x14ac:dyDescent="0.2">
      <c r="A3900" s="16" t="str">
        <f>'Limiting Factor Scores'!A360</f>
        <v>UGR4</v>
      </c>
      <c r="B3900" s="16" t="str">
        <f>'Limiting Factor Scores'!B360</f>
        <v>Upper Grande Ronde</v>
      </c>
      <c r="C3900" s="16" t="str">
        <f>'Limiting Factor Scores'!C360</f>
        <v>Water Quality</v>
      </c>
      <c r="D3900" s="18">
        <f>'Limiting Factor Scores'!D360</f>
        <v>0.18729999999999999</v>
      </c>
      <c r="E3900" s="19">
        <f>'Limiting Factor Scores'!E360</f>
        <v>3</v>
      </c>
      <c r="F3900" s="18">
        <f>'Limiting Factor Scores'!F360</f>
        <v>0.55000000000000004</v>
      </c>
      <c r="G3900" s="18">
        <f>'Limiting Factor Scores'!G360</f>
        <v>0.59969446444759511</v>
      </c>
      <c r="H3900" s="18">
        <f>'Limiting Factor Scores'!H360</f>
        <v>0.16646488183118807</v>
      </c>
      <c r="I3900" s="17">
        <f>LFAT!A103</f>
        <v>7</v>
      </c>
      <c r="J3900" s="16" t="str">
        <f>LFAT!B103</f>
        <v>Thermal Refuge Enhancement (reconnect, expand)</v>
      </c>
      <c r="K3900" s="16" t="str">
        <f>LFAT!D103</f>
        <v>N</v>
      </c>
      <c r="L3900" s="19">
        <f>LFAT!F103</f>
        <v>0.1</v>
      </c>
      <c r="M3900" s="16" t="str">
        <f>LFAT!G103</f>
        <v>R</v>
      </c>
      <c r="N3900" s="19">
        <f>LFAT!I103</f>
        <v>0.1</v>
      </c>
      <c r="O3900" s="18">
        <f>LFAT!J103</f>
        <v>0.01</v>
      </c>
      <c r="P3900" s="18">
        <f t="shared" si="180"/>
        <v>5.5000000000000005E-3</v>
      </c>
      <c r="Q3900" s="18">
        <f t="shared" si="181"/>
        <v>5.9969446444759515E-3</v>
      </c>
      <c r="R3900" s="18">
        <f t="shared" si="182"/>
        <v>1.6646488183118808E-3</v>
      </c>
    </row>
    <row r="3901" spans="1:18" ht="18" customHeight="1" x14ac:dyDescent="0.2">
      <c r="A3901" s="16" t="str">
        <f>'Limiting Factor Scores'!A361</f>
        <v>UGR4</v>
      </c>
      <c r="B3901" s="16" t="str">
        <f>'Limiting Factor Scores'!B361</f>
        <v>Upper Grande Ronde</v>
      </c>
      <c r="C3901" s="16" t="str">
        <f>'Limiting Factor Scores'!C361</f>
        <v>Winter Water Temperature</v>
      </c>
      <c r="D3901" s="18">
        <f>'Limiting Factor Scores'!D361</f>
        <v>0.18729999999999999</v>
      </c>
      <c r="E3901" s="19">
        <f>'Limiting Factor Scores'!E361</f>
        <v>2.29</v>
      </c>
      <c r="F3901" s="18">
        <f>'Limiting Factor Scores'!F361</f>
        <v>0.39024999999999999</v>
      </c>
      <c r="G3901" s="18">
        <f>'Limiting Factor Scores'!G361</f>
        <v>0.35032826126044198</v>
      </c>
      <c r="H3901" s="18">
        <f>'Limiting Factor Scores'!H361</f>
        <v>9.5418767561799428E-2</v>
      </c>
      <c r="I3901" s="17">
        <f>LFAT!A102</f>
        <v>7</v>
      </c>
      <c r="J3901" s="16" t="str">
        <f>LFAT!B102</f>
        <v>Thermal Refuge Enhancement (reconnect, expand)</v>
      </c>
      <c r="K3901" s="16" t="str">
        <f>LFAT!D102</f>
        <v>D</v>
      </c>
      <c r="L3901" s="19">
        <f>LFAT!F102</f>
        <v>1</v>
      </c>
      <c r="M3901" s="16" t="str">
        <f>LFAT!G102</f>
        <v>C</v>
      </c>
      <c r="N3901" s="19">
        <f>LFAT!I102</f>
        <v>1</v>
      </c>
      <c r="O3901" s="18">
        <f>LFAT!J102</f>
        <v>1</v>
      </c>
      <c r="P3901" s="18">
        <f t="shared" si="180"/>
        <v>0.39024999999999999</v>
      </c>
      <c r="Q3901" s="18">
        <f t="shared" si="181"/>
        <v>0.35032826126044198</v>
      </c>
      <c r="R3901" s="18">
        <f t="shared" si="182"/>
        <v>9.5418767561799428E-2</v>
      </c>
    </row>
    <row r="3902" spans="1:18" ht="18" customHeight="1" x14ac:dyDescent="0.2">
      <c r="A3902" s="16" t="str">
        <f>'Limiting Factor Scores'!A347</f>
        <v>UGR4</v>
      </c>
      <c r="B3902" s="16" t="str">
        <f>'Limiting Factor Scores'!B347</f>
        <v>Upper Grande Ronde</v>
      </c>
      <c r="C3902" s="16" t="str">
        <f>'Limiting Factor Scores'!C347</f>
        <v>Altered Flow Timing</v>
      </c>
      <c r="D3902" s="18">
        <f>'Limiting Factor Scores'!D347</f>
        <v>0.18729999999999999</v>
      </c>
      <c r="E3902" s="19">
        <f>'Limiting Factor Scores'!E347</f>
        <v>3.3</v>
      </c>
      <c r="F3902" s="18">
        <f>'Limiting Factor Scores'!F347</f>
        <v>0.61750000000000005</v>
      </c>
      <c r="G3902" s="18">
        <f>'Limiting Factor Scores'!G347</f>
        <v>0.6063770607308081</v>
      </c>
      <c r="H3902" s="18">
        <f>'Limiting Factor Scores'!H347</f>
        <v>0.16875291854776292</v>
      </c>
      <c r="I3902" s="17">
        <f>LFAT!A113</f>
        <v>8</v>
      </c>
      <c r="J3902" s="16" t="str">
        <f>LFAT!B113</f>
        <v>Water Quality Improvement (not including temperature)</v>
      </c>
      <c r="K3902" s="16" t="str">
        <f>LFAT!D113</f>
        <v>N</v>
      </c>
      <c r="L3902" s="19">
        <f>LFAT!F113</f>
        <v>0.1</v>
      </c>
      <c r="M3902" s="16" t="str">
        <f>LFAT!G113</f>
        <v>R</v>
      </c>
      <c r="N3902" s="19">
        <f>LFAT!I113</f>
        <v>0.1</v>
      </c>
      <c r="O3902" s="18">
        <f>LFAT!J113</f>
        <v>0.01</v>
      </c>
      <c r="P3902" s="18">
        <f t="shared" si="180"/>
        <v>6.1750000000000008E-3</v>
      </c>
      <c r="Q3902" s="18">
        <f t="shared" si="181"/>
        <v>6.063770607308081E-3</v>
      </c>
      <c r="R3902" s="18">
        <f t="shared" si="182"/>
        <v>1.6875291854776292E-3</v>
      </c>
    </row>
    <row r="3903" spans="1:18" ht="18" customHeight="1" x14ac:dyDescent="0.2">
      <c r="A3903" s="16" t="str">
        <f>'Limiting Factor Scores'!A348</f>
        <v>UGR4</v>
      </c>
      <c r="B3903" s="16" t="str">
        <f>'Limiting Factor Scores'!B348</f>
        <v>Upper Grande Ronde</v>
      </c>
      <c r="C3903" s="16" t="str">
        <f>'Limiting Factor Scores'!C348</f>
        <v>Altered Primary Productivity</v>
      </c>
      <c r="D3903" s="18">
        <f>'Limiting Factor Scores'!D348</f>
        <v>0.18729999999999999</v>
      </c>
      <c r="E3903" s="19">
        <f>'Limiting Factor Scores'!E348</f>
        <v>2</v>
      </c>
      <c r="F3903" s="18">
        <f>'Limiting Factor Scores'!F348</f>
        <v>0.32500000000000001</v>
      </c>
      <c r="G3903" s="18">
        <f>'Limiting Factor Scores'!G348</f>
        <v>0.22131501781366253</v>
      </c>
      <c r="H3903" s="18">
        <f>'Limiting Factor Scores'!H348</f>
        <v>6.3381316592881307E-2</v>
      </c>
      <c r="I3903" s="17">
        <f>LFAT!A120</f>
        <v>8</v>
      </c>
      <c r="J3903" s="16" t="str">
        <f>LFAT!B120</f>
        <v>Water Quality Improvement (not including temperature)</v>
      </c>
      <c r="K3903" s="16" t="str">
        <f>LFAT!D120</f>
        <v>N</v>
      </c>
      <c r="L3903" s="19">
        <f>LFAT!F120</f>
        <v>0.1</v>
      </c>
      <c r="M3903" s="16" t="str">
        <f>LFAT!G120</f>
        <v>R</v>
      </c>
      <c r="N3903" s="19">
        <f>LFAT!I120</f>
        <v>0.1</v>
      </c>
      <c r="O3903" s="18">
        <f>LFAT!J120</f>
        <v>0.01</v>
      </c>
      <c r="P3903" s="18">
        <f t="shared" si="180"/>
        <v>3.2500000000000003E-3</v>
      </c>
      <c r="Q3903" s="18">
        <f t="shared" si="181"/>
        <v>2.2131501781366253E-3</v>
      </c>
      <c r="R3903" s="18">
        <f t="shared" si="182"/>
        <v>6.3381316592881311E-4</v>
      </c>
    </row>
    <row r="3904" spans="1:18" ht="18" customHeight="1" x14ac:dyDescent="0.2">
      <c r="A3904" s="16" t="str">
        <f>'Limiting Factor Scores'!A349</f>
        <v>UGR4</v>
      </c>
      <c r="B3904" s="16" t="str">
        <f>'Limiting Factor Scores'!B349</f>
        <v>Upper Grande Ronde</v>
      </c>
      <c r="C3904" s="16" t="str">
        <f>'Limiting Factor Scores'!C349</f>
        <v>Anthropogenic Barriers</v>
      </c>
      <c r="D3904" s="18">
        <f>'Limiting Factor Scores'!D349</f>
        <v>0.18729999999999999</v>
      </c>
      <c r="E3904" s="19">
        <f>'Limiting Factor Scores'!E349</f>
        <v>3.42</v>
      </c>
      <c r="F3904" s="18">
        <f>'Limiting Factor Scores'!F349</f>
        <v>0.64449999999999996</v>
      </c>
      <c r="G3904" s="18">
        <f>'Limiting Factor Scores'!G349</f>
        <v>0.64065095379061154</v>
      </c>
      <c r="H3904" s="18">
        <f>'Limiting Factor Scores'!H349</f>
        <v>0.20290441781141605</v>
      </c>
      <c r="I3904" s="17">
        <f>LFAT!A107</f>
        <v>8</v>
      </c>
      <c r="J3904" s="16" t="str">
        <f>LFAT!B107</f>
        <v>Water Quality Improvement (not including temperature)</v>
      </c>
      <c r="K3904" s="16" t="str">
        <f>LFAT!D107</f>
        <v>N</v>
      </c>
      <c r="L3904" s="19">
        <f>LFAT!F107</f>
        <v>0.1</v>
      </c>
      <c r="M3904" s="16" t="str">
        <f>LFAT!G107</f>
        <v>R</v>
      </c>
      <c r="N3904" s="19">
        <f>LFAT!I107</f>
        <v>0.1</v>
      </c>
      <c r="O3904" s="18">
        <f>LFAT!J107</f>
        <v>0.01</v>
      </c>
      <c r="P3904" s="18">
        <f t="shared" si="180"/>
        <v>6.4449999999999993E-3</v>
      </c>
      <c r="Q3904" s="18">
        <f t="shared" si="181"/>
        <v>6.4065095379061158E-3</v>
      </c>
      <c r="R3904" s="18">
        <f t="shared" si="182"/>
        <v>2.0290441781141604E-3</v>
      </c>
    </row>
    <row r="3905" spans="1:18" ht="18" customHeight="1" x14ac:dyDescent="0.2">
      <c r="A3905" s="16" t="str">
        <f>'Limiting Factor Scores'!A350</f>
        <v>UGR4</v>
      </c>
      <c r="B3905" s="16" t="str">
        <f>'Limiting Factor Scores'!B350</f>
        <v>Upper Grande Ronde</v>
      </c>
      <c r="C3905" s="16" t="str">
        <f>'Limiting Factor Scores'!C350</f>
        <v>Channel and Habitat Structure</v>
      </c>
      <c r="D3905" s="18">
        <f>'Limiting Factor Scores'!D350</f>
        <v>0.18729999999999999</v>
      </c>
      <c r="E3905" s="19">
        <f>'Limiting Factor Scores'!E350</f>
        <v>3.57</v>
      </c>
      <c r="F3905" s="18">
        <f>'Limiting Factor Scores'!F350</f>
        <v>0.67825000000000002</v>
      </c>
      <c r="G3905" s="18">
        <f>'Limiting Factor Scores'!G350</f>
        <v>1.1070299605509535</v>
      </c>
      <c r="H3905" s="18">
        <f>'Limiting Factor Scores'!H350</f>
        <v>0.33513063549602007</v>
      </c>
      <c r="I3905" s="17">
        <f>LFAT!A111</f>
        <v>8</v>
      </c>
      <c r="J3905" s="16" t="str">
        <f>LFAT!B111</f>
        <v>Water Quality Improvement (not including temperature)</v>
      </c>
      <c r="K3905" s="16" t="str">
        <f>LFAT!D111</f>
        <v>N</v>
      </c>
      <c r="L3905" s="19">
        <f>LFAT!F111</f>
        <v>0.1</v>
      </c>
      <c r="M3905" s="16" t="str">
        <f>LFAT!G111</f>
        <v>R</v>
      </c>
      <c r="N3905" s="19">
        <f>LFAT!I111</f>
        <v>0.1</v>
      </c>
      <c r="O3905" s="18">
        <f>LFAT!J111</f>
        <v>0.01</v>
      </c>
      <c r="P3905" s="18">
        <f t="shared" si="180"/>
        <v>6.7825000000000003E-3</v>
      </c>
      <c r="Q3905" s="18">
        <f t="shared" si="181"/>
        <v>1.1070299605509535E-2</v>
      </c>
      <c r="R3905" s="18">
        <f t="shared" si="182"/>
        <v>3.3513063549602006E-3</v>
      </c>
    </row>
    <row r="3906" spans="1:18" ht="18" customHeight="1" x14ac:dyDescent="0.2">
      <c r="A3906" s="16" t="str">
        <f>'Limiting Factor Scores'!A351</f>
        <v>UGR4</v>
      </c>
      <c r="B3906" s="16" t="str">
        <f>'Limiting Factor Scores'!B351</f>
        <v>Upper Grande Ronde</v>
      </c>
      <c r="C3906" s="16" t="str">
        <f>'Limiting Factor Scores'!C351</f>
        <v>Decreased Sediment Quantity</v>
      </c>
      <c r="D3906" s="18">
        <f>'Limiting Factor Scores'!D351</f>
        <v>0.18729999999999999</v>
      </c>
      <c r="E3906" s="19">
        <f>'Limiting Factor Scores'!E351</f>
        <v>2.0499999999999998</v>
      </c>
      <c r="F3906" s="18">
        <f>'Limiting Factor Scores'!F351</f>
        <v>0.33624999999999999</v>
      </c>
      <c r="G3906" s="18">
        <f>'Limiting Factor Scores'!G351</f>
        <v>0.32614448663413409</v>
      </c>
      <c r="H3906" s="18">
        <f>'Limiting Factor Scores'!H351</f>
        <v>9.7155068668610262E-2</v>
      </c>
      <c r="I3906" s="17">
        <f>LFAT!A114</f>
        <v>8</v>
      </c>
      <c r="J3906" s="16" t="str">
        <f>LFAT!B114</f>
        <v>Water Quality Improvement (not including temperature)</v>
      </c>
      <c r="K3906" s="16" t="str">
        <f>LFAT!D114</f>
        <v>N</v>
      </c>
      <c r="L3906" s="19">
        <f>LFAT!F114</f>
        <v>0.1</v>
      </c>
      <c r="M3906" s="16" t="str">
        <f>LFAT!G114</f>
        <v>R</v>
      </c>
      <c r="N3906" s="19">
        <f>LFAT!I114</f>
        <v>0.1</v>
      </c>
      <c r="O3906" s="18">
        <f>LFAT!J114</f>
        <v>0.01</v>
      </c>
      <c r="P3906" s="18">
        <f t="shared" ref="P3906:P3969" si="183">F3906*O3906</f>
        <v>3.3625E-3</v>
      </c>
      <c r="Q3906" s="18">
        <f t="shared" ref="Q3906:Q3969" si="184">G3906*O3906</f>
        <v>3.2614448663413412E-3</v>
      </c>
      <c r="R3906" s="18">
        <f t="shared" ref="R3906:R3969" si="185">H3906*O3906</f>
        <v>9.7155068668610268E-4</v>
      </c>
    </row>
    <row r="3907" spans="1:18" ht="18" customHeight="1" x14ac:dyDescent="0.2">
      <c r="A3907" s="16" t="str">
        <f>'Limiting Factor Scores'!A352</f>
        <v>UGR4</v>
      </c>
      <c r="B3907" s="16" t="str">
        <f>'Limiting Factor Scores'!B352</f>
        <v>Upper Grande Ronde</v>
      </c>
      <c r="C3907" s="16" t="str">
        <f>'Limiting Factor Scores'!C352</f>
        <v>Decreased Water Quantity</v>
      </c>
      <c r="D3907" s="18">
        <f>'Limiting Factor Scores'!D352</f>
        <v>0.18729999999999999</v>
      </c>
      <c r="E3907" s="19">
        <f>'Limiting Factor Scores'!E352</f>
        <v>2.88</v>
      </c>
      <c r="F3907" s="18">
        <f>'Limiting Factor Scores'!F352</f>
        <v>0.52300000000000002</v>
      </c>
      <c r="G3907" s="18">
        <f>'Limiting Factor Scores'!G352</f>
        <v>0.73398455082623759</v>
      </c>
      <c r="H3907" s="18">
        <f>'Limiting Factor Scores'!H352</f>
        <v>0.21213482947504331</v>
      </c>
      <c r="I3907" s="17">
        <f>LFAT!A112</f>
        <v>8</v>
      </c>
      <c r="J3907" s="16" t="str">
        <f>LFAT!B112</f>
        <v>Water Quality Improvement (not including temperature)</v>
      </c>
      <c r="K3907" s="16" t="str">
        <f>LFAT!D112</f>
        <v>N</v>
      </c>
      <c r="L3907" s="19">
        <f>LFAT!F112</f>
        <v>0.1</v>
      </c>
      <c r="M3907" s="16" t="str">
        <f>LFAT!G112</f>
        <v>R</v>
      </c>
      <c r="N3907" s="19">
        <f>LFAT!I112</f>
        <v>0.1</v>
      </c>
      <c r="O3907" s="18">
        <f>LFAT!J112</f>
        <v>0.01</v>
      </c>
      <c r="P3907" s="18">
        <f t="shared" si="183"/>
        <v>5.2300000000000003E-3</v>
      </c>
      <c r="Q3907" s="18">
        <f t="shared" si="184"/>
        <v>7.339845508262376E-3</v>
      </c>
      <c r="R3907" s="18">
        <f t="shared" si="185"/>
        <v>2.1213482947504332E-3</v>
      </c>
    </row>
    <row r="3908" spans="1:18" ht="18" customHeight="1" x14ac:dyDescent="0.2">
      <c r="A3908" s="16" t="str">
        <f>'Limiting Factor Scores'!A353</f>
        <v>UGR4</v>
      </c>
      <c r="B3908" s="16" t="str">
        <f>'Limiting Factor Scores'!B353</f>
        <v>Upper Grande Ronde</v>
      </c>
      <c r="C3908" s="16" t="str">
        <f>'Limiting Factor Scores'!C353</f>
        <v>Floodplain Condition</v>
      </c>
      <c r="D3908" s="18">
        <f>'Limiting Factor Scores'!D353</f>
        <v>0.18729999999999999</v>
      </c>
      <c r="E3908" s="19">
        <f>'Limiting Factor Scores'!E353</f>
        <v>3.95</v>
      </c>
      <c r="F3908" s="18">
        <f>'Limiting Factor Scores'!F353</f>
        <v>0.76375000000000004</v>
      </c>
      <c r="G3908" s="18">
        <f>'Limiting Factor Scores'!G353</f>
        <v>0.86954192238273587</v>
      </c>
      <c r="H3908" s="18">
        <f>'Limiting Factor Scores'!H353</f>
        <v>0.24688451149399562</v>
      </c>
      <c r="I3908" s="17">
        <f>LFAT!A109</f>
        <v>8</v>
      </c>
      <c r="J3908" s="16" t="str">
        <f>LFAT!B109</f>
        <v>Water Quality Improvement (not including temperature)</v>
      </c>
      <c r="K3908" s="16" t="str">
        <f>LFAT!D109</f>
        <v>I</v>
      </c>
      <c r="L3908" s="19">
        <f>LFAT!F109</f>
        <v>0.5</v>
      </c>
      <c r="M3908" s="16" t="str">
        <f>LFAT!G109</f>
        <v>CD</v>
      </c>
      <c r="N3908" s="19">
        <f>LFAT!I109</f>
        <v>0.5</v>
      </c>
      <c r="O3908" s="18">
        <f>LFAT!J109</f>
        <v>0.25</v>
      </c>
      <c r="P3908" s="18">
        <f t="shared" si="183"/>
        <v>0.19093750000000001</v>
      </c>
      <c r="Q3908" s="18">
        <f t="shared" si="184"/>
        <v>0.21738548059568397</v>
      </c>
      <c r="R3908" s="18">
        <f t="shared" si="185"/>
        <v>6.1721127873498906E-2</v>
      </c>
    </row>
    <row r="3909" spans="1:18" ht="18" customHeight="1" x14ac:dyDescent="0.2">
      <c r="A3909" s="16" t="str">
        <f>'Limiting Factor Scores'!A354</f>
        <v>UGR4</v>
      </c>
      <c r="B3909" s="16" t="str">
        <f>'Limiting Factor Scores'!B354</f>
        <v>Upper Grande Ronde</v>
      </c>
      <c r="C3909" s="16" t="str">
        <f>'Limiting Factor Scores'!C354</f>
        <v>Increased Sediment Quantity</v>
      </c>
      <c r="D3909" s="18">
        <f>'Limiting Factor Scores'!D354</f>
        <v>0.18729999999999999</v>
      </c>
      <c r="E3909" s="19">
        <f>'Limiting Factor Scores'!E354</f>
        <v>4.08</v>
      </c>
      <c r="F3909" s="18">
        <f>'Limiting Factor Scores'!F354</f>
        <v>0.79300000000000004</v>
      </c>
      <c r="G3909" s="18">
        <f>'Limiting Factor Scores'!G354</f>
        <v>0.5400086434653365</v>
      </c>
      <c r="H3909" s="18">
        <f>'Limiting Factor Scores'!H354</f>
        <v>0.17766178280197903</v>
      </c>
      <c r="I3909" s="17">
        <f>LFAT!A115</f>
        <v>8</v>
      </c>
      <c r="J3909" s="16" t="str">
        <f>LFAT!B115</f>
        <v>Water Quality Improvement (not including temperature)</v>
      </c>
      <c r="K3909" s="16" t="str">
        <f>LFAT!D115</f>
        <v>I</v>
      </c>
      <c r="L3909" s="19">
        <f>LFAT!F115</f>
        <v>0.5</v>
      </c>
      <c r="M3909" s="16" t="str">
        <f>LFAT!G115</f>
        <v>CD</v>
      </c>
      <c r="N3909" s="19">
        <f>LFAT!I115</f>
        <v>0.5</v>
      </c>
      <c r="O3909" s="18">
        <f>LFAT!J115</f>
        <v>0.25</v>
      </c>
      <c r="P3909" s="18">
        <f t="shared" si="183"/>
        <v>0.19825000000000001</v>
      </c>
      <c r="Q3909" s="18">
        <f t="shared" si="184"/>
        <v>0.13500216086633413</v>
      </c>
      <c r="R3909" s="18">
        <f t="shared" si="185"/>
        <v>4.4415445700494757E-2</v>
      </c>
    </row>
    <row r="3910" spans="1:18" ht="18" customHeight="1" x14ac:dyDescent="0.2">
      <c r="A3910" s="16" t="str">
        <f>'Limiting Factor Scores'!A355</f>
        <v>UGR4</v>
      </c>
      <c r="B3910" s="16" t="str">
        <f>'Limiting Factor Scores'!B355</f>
        <v>Upper Grande Ronde</v>
      </c>
      <c r="C3910" s="16" t="str">
        <f>'Limiting Factor Scores'!C355</f>
        <v>Non-Native Species Interactions and Competition</v>
      </c>
      <c r="D3910" s="18">
        <f>'Limiting Factor Scores'!D355</f>
        <v>0.18729999999999999</v>
      </c>
      <c r="E3910" s="19">
        <f>'Limiting Factor Scores'!E355</f>
        <v>2</v>
      </c>
      <c r="F3910" s="18">
        <f>'Limiting Factor Scores'!F355</f>
        <v>0.32500000000000001</v>
      </c>
      <c r="G3910" s="18">
        <f>'Limiting Factor Scores'!G355</f>
        <v>0.24479441068819752</v>
      </c>
      <c r="H3910" s="18">
        <f>'Limiting Factor Scores'!H355</f>
        <v>8.6351989280757532E-2</v>
      </c>
      <c r="I3910" s="17">
        <f>LFAT!A121</f>
        <v>8</v>
      </c>
      <c r="J3910" s="16" t="str">
        <f>LFAT!B121</f>
        <v>Water Quality Improvement (not including temperature)</v>
      </c>
      <c r="K3910" s="16" t="str">
        <f>LFAT!D121</f>
        <v>N</v>
      </c>
      <c r="L3910" s="19">
        <f>LFAT!F121</f>
        <v>0.1</v>
      </c>
      <c r="M3910" s="16" t="str">
        <f>LFAT!G121</f>
        <v>R</v>
      </c>
      <c r="N3910" s="19">
        <f>LFAT!I121</f>
        <v>0.1</v>
      </c>
      <c r="O3910" s="18">
        <f>LFAT!J121</f>
        <v>0.01</v>
      </c>
      <c r="P3910" s="18">
        <f t="shared" si="183"/>
        <v>3.2500000000000003E-3</v>
      </c>
      <c r="Q3910" s="18">
        <f t="shared" si="184"/>
        <v>2.4479441068819751E-3</v>
      </c>
      <c r="R3910" s="18">
        <f t="shared" si="185"/>
        <v>8.6351989280757536E-4</v>
      </c>
    </row>
    <row r="3911" spans="1:18" ht="18" customHeight="1" x14ac:dyDescent="0.2">
      <c r="A3911" s="16" t="str">
        <f>'Limiting Factor Scores'!A356</f>
        <v>UGR4</v>
      </c>
      <c r="B3911" s="16" t="str">
        <f>'Limiting Factor Scores'!B356</f>
        <v>Upper Grande Ronde</v>
      </c>
      <c r="C3911" s="16" t="str">
        <f>'Limiting Factor Scores'!C356</f>
        <v>Predation</v>
      </c>
      <c r="D3911" s="18">
        <f>'Limiting Factor Scores'!D356</f>
        <v>0.18729999999999999</v>
      </c>
      <c r="E3911" s="19">
        <f>'Limiting Factor Scores'!E356</f>
        <v>2.15</v>
      </c>
      <c r="F3911" s="18">
        <f>'Limiting Factor Scores'!F356</f>
        <v>0.35875000000000001</v>
      </c>
      <c r="G3911" s="18">
        <f>'Limiting Factor Scores'!G356</f>
        <v>0.36092710010559031</v>
      </c>
      <c r="H3911" s="18">
        <f>'Limiting Factor Scores'!H356</f>
        <v>0.11035154102582165</v>
      </c>
      <c r="I3911" s="17">
        <f>LFAT!A119</f>
        <v>8</v>
      </c>
      <c r="J3911" s="16" t="str">
        <f>LFAT!B119</f>
        <v>Water Quality Improvement (not including temperature)</v>
      </c>
      <c r="K3911" s="16" t="str">
        <f>LFAT!D119</f>
        <v>N</v>
      </c>
      <c r="L3911" s="19">
        <f>LFAT!F119</f>
        <v>0.1</v>
      </c>
      <c r="M3911" s="16" t="str">
        <f>LFAT!G119</f>
        <v>R</v>
      </c>
      <c r="N3911" s="19">
        <f>LFAT!I119</f>
        <v>0.1</v>
      </c>
      <c r="O3911" s="18">
        <f>LFAT!J119</f>
        <v>0.01</v>
      </c>
      <c r="P3911" s="18">
        <f t="shared" si="183"/>
        <v>3.5875000000000004E-3</v>
      </c>
      <c r="Q3911" s="18">
        <f t="shared" si="184"/>
        <v>3.609271001055903E-3</v>
      </c>
      <c r="R3911" s="18">
        <f t="shared" si="185"/>
        <v>1.1035154102582165E-3</v>
      </c>
    </row>
    <row r="3912" spans="1:18" ht="18" customHeight="1" x14ac:dyDescent="0.2">
      <c r="A3912" s="16" t="str">
        <f>'Limiting Factor Scores'!A357</f>
        <v>UGR4</v>
      </c>
      <c r="B3912" s="16" t="str">
        <f>'Limiting Factor Scores'!B357</f>
        <v>Upper Grande Ronde</v>
      </c>
      <c r="C3912" s="16" t="str">
        <f>'Limiting Factor Scores'!C357</f>
        <v>Riparian Condition</v>
      </c>
      <c r="D3912" s="18">
        <f>'Limiting Factor Scores'!D357</f>
        <v>0.18729999999999999</v>
      </c>
      <c r="E3912" s="19">
        <f>'Limiting Factor Scores'!E357</f>
        <v>3.52</v>
      </c>
      <c r="F3912" s="18">
        <f>'Limiting Factor Scores'!F357</f>
        <v>0.66700000000000004</v>
      </c>
      <c r="G3912" s="18">
        <f>'Limiting Factor Scores'!G357</f>
        <v>0.77545277082136777</v>
      </c>
      <c r="H3912" s="18">
        <f>'Limiting Factor Scores'!H357</f>
        <v>0.2503846869433804</v>
      </c>
      <c r="I3912" s="17">
        <f>LFAT!A108</f>
        <v>8</v>
      </c>
      <c r="J3912" s="16" t="str">
        <f>LFAT!B108</f>
        <v>Water Quality Improvement (not including temperature)</v>
      </c>
      <c r="K3912" s="16" t="str">
        <f>LFAT!D108</f>
        <v>I</v>
      </c>
      <c r="L3912" s="19">
        <f>LFAT!F108</f>
        <v>0.5</v>
      </c>
      <c r="M3912" s="16" t="str">
        <f>LFAT!G108</f>
        <v>CD</v>
      </c>
      <c r="N3912" s="19">
        <f>LFAT!I108</f>
        <v>0.5</v>
      </c>
      <c r="O3912" s="18">
        <f>LFAT!J108</f>
        <v>0.25</v>
      </c>
      <c r="P3912" s="18">
        <f t="shared" si="183"/>
        <v>0.16675000000000001</v>
      </c>
      <c r="Q3912" s="18">
        <f t="shared" si="184"/>
        <v>0.19386319270534194</v>
      </c>
      <c r="R3912" s="18">
        <f t="shared" si="185"/>
        <v>6.2596171735845099E-2</v>
      </c>
    </row>
    <row r="3913" spans="1:18" ht="18" customHeight="1" x14ac:dyDescent="0.2">
      <c r="A3913" s="16" t="str">
        <f>'Limiting Factor Scores'!A358</f>
        <v>UGR4</v>
      </c>
      <c r="B3913" s="16" t="str">
        <f>'Limiting Factor Scores'!B358</f>
        <v>Upper Grande Ronde</v>
      </c>
      <c r="C3913" s="16" t="str">
        <f>'Limiting Factor Scores'!C358</f>
        <v>Side Channel and Wetland Habitat</v>
      </c>
      <c r="D3913" s="18">
        <f>'Limiting Factor Scores'!D358</f>
        <v>0.18729999999999999</v>
      </c>
      <c r="E3913" s="19">
        <f>'Limiting Factor Scores'!E358</f>
        <v>3.73</v>
      </c>
      <c r="F3913" s="18">
        <f>'Limiting Factor Scores'!F358</f>
        <v>0.71425000000000005</v>
      </c>
      <c r="G3913" s="18">
        <f>'Limiting Factor Scores'!G358</f>
        <v>1.028187363342093</v>
      </c>
      <c r="H3913" s="18">
        <f>'Limiting Factor Scores'!H358</f>
        <v>0.29968412721666282</v>
      </c>
      <c r="I3913" s="17">
        <f>LFAT!A110</f>
        <v>8</v>
      </c>
      <c r="J3913" s="16" t="str">
        <f>LFAT!B110</f>
        <v>Water Quality Improvement (not including temperature)</v>
      </c>
      <c r="K3913" s="16" t="str">
        <f>LFAT!D110</f>
        <v>N</v>
      </c>
      <c r="L3913" s="19">
        <f>LFAT!F110</f>
        <v>0.1</v>
      </c>
      <c r="M3913" s="16" t="str">
        <f>LFAT!G110</f>
        <v>R</v>
      </c>
      <c r="N3913" s="19">
        <f>LFAT!I110</f>
        <v>0.1</v>
      </c>
      <c r="O3913" s="18">
        <f>LFAT!J110</f>
        <v>0.01</v>
      </c>
      <c r="P3913" s="18">
        <f t="shared" si="183"/>
        <v>7.1425000000000004E-3</v>
      </c>
      <c r="Q3913" s="18">
        <f t="shared" si="184"/>
        <v>1.0281873633420931E-2</v>
      </c>
      <c r="R3913" s="18">
        <f t="shared" si="185"/>
        <v>2.9968412721666283E-3</v>
      </c>
    </row>
    <row r="3914" spans="1:18" ht="18" customHeight="1" x14ac:dyDescent="0.2">
      <c r="A3914" s="16" t="str">
        <f>'Limiting Factor Scores'!A359</f>
        <v>UGR4</v>
      </c>
      <c r="B3914" s="16" t="str">
        <f>'Limiting Factor Scores'!B359</f>
        <v>Upper Grande Ronde</v>
      </c>
      <c r="C3914" s="16" t="str">
        <f>'Limiting Factor Scores'!C359</f>
        <v>Summer Water Temperature</v>
      </c>
      <c r="D3914" s="18">
        <f>'Limiting Factor Scores'!D359</f>
        <v>0.18729999999999999</v>
      </c>
      <c r="E3914" s="19">
        <f>'Limiting Factor Scores'!E359</f>
        <v>3</v>
      </c>
      <c r="F3914" s="18">
        <f>'Limiting Factor Scores'!F359</f>
        <v>0.55000000000000004</v>
      </c>
      <c r="G3914" s="18">
        <f>'Limiting Factor Scores'!G359</f>
        <v>0.6857855714138551</v>
      </c>
      <c r="H3914" s="18">
        <f>'Limiting Factor Scores'!H359</f>
        <v>0.2146096778534638</v>
      </c>
      <c r="I3914" s="17">
        <f>LFAT!A116</f>
        <v>8</v>
      </c>
      <c r="J3914" s="16" t="str">
        <f>LFAT!B116</f>
        <v>Water Quality Improvement (not including temperature)</v>
      </c>
      <c r="K3914" s="16" t="str">
        <f>LFAT!D116</f>
        <v>N</v>
      </c>
      <c r="L3914" s="19">
        <f>LFAT!F116</f>
        <v>0.1</v>
      </c>
      <c r="M3914" s="16" t="str">
        <f>LFAT!G116</f>
        <v>R</v>
      </c>
      <c r="N3914" s="19">
        <f>LFAT!I116</f>
        <v>0.1</v>
      </c>
      <c r="O3914" s="18">
        <f>LFAT!J116</f>
        <v>0.01</v>
      </c>
      <c r="P3914" s="18">
        <f t="shared" si="183"/>
        <v>5.5000000000000005E-3</v>
      </c>
      <c r="Q3914" s="18">
        <f t="shared" si="184"/>
        <v>6.8578557141385508E-3</v>
      </c>
      <c r="R3914" s="18">
        <f t="shared" si="185"/>
        <v>2.1460967785346379E-3</v>
      </c>
    </row>
    <row r="3915" spans="1:18" ht="18" customHeight="1" x14ac:dyDescent="0.2">
      <c r="A3915" s="16" t="str">
        <f>'Limiting Factor Scores'!A360</f>
        <v>UGR4</v>
      </c>
      <c r="B3915" s="16" t="str">
        <f>'Limiting Factor Scores'!B360</f>
        <v>Upper Grande Ronde</v>
      </c>
      <c r="C3915" s="16" t="str">
        <f>'Limiting Factor Scores'!C360</f>
        <v>Water Quality</v>
      </c>
      <c r="D3915" s="18">
        <f>'Limiting Factor Scores'!D360</f>
        <v>0.18729999999999999</v>
      </c>
      <c r="E3915" s="19">
        <f>'Limiting Factor Scores'!E360</f>
        <v>3</v>
      </c>
      <c r="F3915" s="18">
        <f>'Limiting Factor Scores'!F360</f>
        <v>0.55000000000000004</v>
      </c>
      <c r="G3915" s="18">
        <f>'Limiting Factor Scores'!G360</f>
        <v>0.59969446444759511</v>
      </c>
      <c r="H3915" s="18">
        <f>'Limiting Factor Scores'!H360</f>
        <v>0.16646488183118807</v>
      </c>
      <c r="I3915" s="17">
        <f>LFAT!A118</f>
        <v>8</v>
      </c>
      <c r="J3915" s="16" t="str">
        <f>LFAT!B118</f>
        <v>Water Quality Improvement (not including temperature)</v>
      </c>
      <c r="K3915" s="16" t="str">
        <f>LFAT!D118</f>
        <v>D</v>
      </c>
      <c r="L3915" s="19">
        <f>LFAT!F118</f>
        <v>1</v>
      </c>
      <c r="M3915" s="16" t="str">
        <f>LFAT!G118</f>
        <v>C</v>
      </c>
      <c r="N3915" s="19">
        <f>LFAT!I118</f>
        <v>1</v>
      </c>
      <c r="O3915" s="18">
        <f>LFAT!J118</f>
        <v>1</v>
      </c>
      <c r="P3915" s="18">
        <f t="shared" si="183"/>
        <v>0.55000000000000004</v>
      </c>
      <c r="Q3915" s="18">
        <f t="shared" si="184"/>
        <v>0.59969446444759511</v>
      </c>
      <c r="R3915" s="18">
        <f t="shared" si="185"/>
        <v>0.16646488183118807</v>
      </c>
    </row>
    <row r="3916" spans="1:18" ht="18" customHeight="1" x14ac:dyDescent="0.2">
      <c r="A3916" s="16" t="str">
        <f>'Limiting Factor Scores'!A361</f>
        <v>UGR4</v>
      </c>
      <c r="B3916" s="16" t="str">
        <f>'Limiting Factor Scores'!B361</f>
        <v>Upper Grande Ronde</v>
      </c>
      <c r="C3916" s="16" t="str">
        <f>'Limiting Factor Scores'!C361</f>
        <v>Winter Water Temperature</v>
      </c>
      <c r="D3916" s="18">
        <f>'Limiting Factor Scores'!D361</f>
        <v>0.18729999999999999</v>
      </c>
      <c r="E3916" s="19">
        <f>'Limiting Factor Scores'!E361</f>
        <v>2.29</v>
      </c>
      <c r="F3916" s="18">
        <f>'Limiting Factor Scores'!F361</f>
        <v>0.39024999999999999</v>
      </c>
      <c r="G3916" s="18">
        <f>'Limiting Factor Scores'!G361</f>
        <v>0.35032826126044198</v>
      </c>
      <c r="H3916" s="18">
        <f>'Limiting Factor Scores'!H361</f>
        <v>9.5418767561799428E-2</v>
      </c>
      <c r="I3916" s="17">
        <f>LFAT!A117</f>
        <v>8</v>
      </c>
      <c r="J3916" s="16" t="str">
        <f>LFAT!B117</f>
        <v>Water Quality Improvement (not including temperature)</v>
      </c>
      <c r="K3916" s="16" t="str">
        <f>LFAT!D117</f>
        <v>N</v>
      </c>
      <c r="L3916" s="19">
        <f>LFAT!F117</f>
        <v>0.1</v>
      </c>
      <c r="M3916" s="16" t="str">
        <f>LFAT!G117</f>
        <v>R</v>
      </c>
      <c r="N3916" s="19">
        <f>LFAT!I117</f>
        <v>0.1</v>
      </c>
      <c r="O3916" s="18">
        <f>LFAT!J117</f>
        <v>0.01</v>
      </c>
      <c r="P3916" s="18">
        <f t="shared" si="183"/>
        <v>3.9025000000000002E-3</v>
      </c>
      <c r="Q3916" s="18">
        <f t="shared" si="184"/>
        <v>3.5032826126044198E-3</v>
      </c>
      <c r="R3916" s="18">
        <f t="shared" si="185"/>
        <v>9.5418767561799428E-4</v>
      </c>
    </row>
    <row r="3917" spans="1:18" ht="18" customHeight="1" x14ac:dyDescent="0.2">
      <c r="A3917" s="16" t="str">
        <f>'Limiting Factor Scores'!A347</f>
        <v>UGR4</v>
      </c>
      <c r="B3917" s="16" t="str">
        <f>'Limiting Factor Scores'!B347</f>
        <v>Upper Grande Ronde</v>
      </c>
      <c r="C3917" s="16" t="str">
        <f>'Limiting Factor Scores'!C347</f>
        <v>Altered Flow Timing</v>
      </c>
      <c r="D3917" s="18">
        <f>'Limiting Factor Scores'!D347</f>
        <v>0.18729999999999999</v>
      </c>
      <c r="E3917" s="19">
        <f>'Limiting Factor Scores'!E347</f>
        <v>3.3</v>
      </c>
      <c r="F3917" s="18">
        <f>'Limiting Factor Scores'!F347</f>
        <v>0.61750000000000005</v>
      </c>
      <c r="G3917" s="18">
        <f>'Limiting Factor Scores'!G347</f>
        <v>0.6063770607308081</v>
      </c>
      <c r="H3917" s="18">
        <f>'Limiting Factor Scores'!H347</f>
        <v>0.16875291854776292</v>
      </c>
      <c r="I3917" s="17">
        <f>LFAT!A128</f>
        <v>9</v>
      </c>
      <c r="J3917" s="16" t="str">
        <f>LFAT!B128</f>
        <v>Nutrient Enhancement</v>
      </c>
      <c r="K3917" s="16" t="str">
        <f>LFAT!D128</f>
        <v>N</v>
      </c>
      <c r="L3917" s="19">
        <f>LFAT!F128</f>
        <v>0.1</v>
      </c>
      <c r="M3917" s="16" t="str">
        <f>LFAT!G128</f>
        <v>R</v>
      </c>
      <c r="N3917" s="19">
        <f>LFAT!I128</f>
        <v>0.1</v>
      </c>
      <c r="O3917" s="18">
        <f>LFAT!J128</f>
        <v>0.01</v>
      </c>
      <c r="P3917" s="18">
        <f t="shared" si="183"/>
        <v>6.1750000000000008E-3</v>
      </c>
      <c r="Q3917" s="18">
        <f t="shared" si="184"/>
        <v>6.063770607308081E-3</v>
      </c>
      <c r="R3917" s="18">
        <f t="shared" si="185"/>
        <v>1.6875291854776292E-3</v>
      </c>
    </row>
    <row r="3918" spans="1:18" ht="18" customHeight="1" x14ac:dyDescent="0.2">
      <c r="A3918" s="16" t="str">
        <f>'Limiting Factor Scores'!A348</f>
        <v>UGR4</v>
      </c>
      <c r="B3918" s="16" t="str">
        <f>'Limiting Factor Scores'!B348</f>
        <v>Upper Grande Ronde</v>
      </c>
      <c r="C3918" s="16" t="str">
        <f>'Limiting Factor Scores'!C348</f>
        <v>Altered Primary Productivity</v>
      </c>
      <c r="D3918" s="18">
        <f>'Limiting Factor Scores'!D348</f>
        <v>0.18729999999999999</v>
      </c>
      <c r="E3918" s="19">
        <f>'Limiting Factor Scores'!E348</f>
        <v>2</v>
      </c>
      <c r="F3918" s="18">
        <f>'Limiting Factor Scores'!F348</f>
        <v>0.32500000000000001</v>
      </c>
      <c r="G3918" s="18">
        <f>'Limiting Factor Scores'!G348</f>
        <v>0.22131501781366253</v>
      </c>
      <c r="H3918" s="18">
        <f>'Limiting Factor Scores'!H348</f>
        <v>6.3381316592881307E-2</v>
      </c>
      <c r="I3918" s="17">
        <f>LFAT!A135</f>
        <v>9</v>
      </c>
      <c r="J3918" s="16" t="str">
        <f>LFAT!B135</f>
        <v>Nutrient Enhancement</v>
      </c>
      <c r="K3918" s="16" t="str">
        <f>LFAT!D135</f>
        <v>D</v>
      </c>
      <c r="L3918" s="19">
        <f>LFAT!F135</f>
        <v>1</v>
      </c>
      <c r="M3918" s="16" t="str">
        <f>LFAT!G135</f>
        <v>C</v>
      </c>
      <c r="N3918" s="19">
        <f>LFAT!I135</f>
        <v>1</v>
      </c>
      <c r="O3918" s="18">
        <f>LFAT!J135</f>
        <v>1</v>
      </c>
      <c r="P3918" s="18">
        <f t="shared" si="183"/>
        <v>0.32500000000000001</v>
      </c>
      <c r="Q3918" s="18">
        <f t="shared" si="184"/>
        <v>0.22131501781366253</v>
      </c>
      <c r="R3918" s="18">
        <f t="shared" si="185"/>
        <v>6.3381316592881307E-2</v>
      </c>
    </row>
    <row r="3919" spans="1:18" ht="18" customHeight="1" x14ac:dyDescent="0.2">
      <c r="A3919" s="16" t="str">
        <f>'Limiting Factor Scores'!A349</f>
        <v>UGR4</v>
      </c>
      <c r="B3919" s="16" t="str">
        <f>'Limiting Factor Scores'!B349</f>
        <v>Upper Grande Ronde</v>
      </c>
      <c r="C3919" s="16" t="str">
        <f>'Limiting Factor Scores'!C349</f>
        <v>Anthropogenic Barriers</v>
      </c>
      <c r="D3919" s="18">
        <f>'Limiting Factor Scores'!D349</f>
        <v>0.18729999999999999</v>
      </c>
      <c r="E3919" s="19">
        <f>'Limiting Factor Scores'!E349</f>
        <v>3.42</v>
      </c>
      <c r="F3919" s="18">
        <f>'Limiting Factor Scores'!F349</f>
        <v>0.64449999999999996</v>
      </c>
      <c r="G3919" s="18">
        <f>'Limiting Factor Scores'!G349</f>
        <v>0.64065095379061154</v>
      </c>
      <c r="H3919" s="18">
        <f>'Limiting Factor Scores'!H349</f>
        <v>0.20290441781141605</v>
      </c>
      <c r="I3919" s="17">
        <f>LFAT!A122</f>
        <v>9</v>
      </c>
      <c r="J3919" s="16" t="str">
        <f>LFAT!B122</f>
        <v>Nutrient Enhancement</v>
      </c>
      <c r="K3919" s="16" t="str">
        <f>LFAT!D122</f>
        <v>N</v>
      </c>
      <c r="L3919" s="19">
        <f>LFAT!F122</f>
        <v>0.1</v>
      </c>
      <c r="M3919" s="16" t="str">
        <f>LFAT!G122</f>
        <v>R</v>
      </c>
      <c r="N3919" s="19">
        <f>LFAT!I122</f>
        <v>0.1</v>
      </c>
      <c r="O3919" s="18">
        <f>LFAT!J122</f>
        <v>0.01</v>
      </c>
      <c r="P3919" s="18">
        <f t="shared" si="183"/>
        <v>6.4449999999999993E-3</v>
      </c>
      <c r="Q3919" s="18">
        <f t="shared" si="184"/>
        <v>6.4065095379061158E-3</v>
      </c>
      <c r="R3919" s="18">
        <f t="shared" si="185"/>
        <v>2.0290441781141604E-3</v>
      </c>
    </row>
    <row r="3920" spans="1:18" ht="18" customHeight="1" x14ac:dyDescent="0.2">
      <c r="A3920" s="16" t="str">
        <f>'Limiting Factor Scores'!A350</f>
        <v>UGR4</v>
      </c>
      <c r="B3920" s="16" t="str">
        <f>'Limiting Factor Scores'!B350</f>
        <v>Upper Grande Ronde</v>
      </c>
      <c r="C3920" s="16" t="str">
        <f>'Limiting Factor Scores'!C350</f>
        <v>Channel and Habitat Structure</v>
      </c>
      <c r="D3920" s="18">
        <f>'Limiting Factor Scores'!D350</f>
        <v>0.18729999999999999</v>
      </c>
      <c r="E3920" s="19">
        <f>'Limiting Factor Scores'!E350</f>
        <v>3.57</v>
      </c>
      <c r="F3920" s="18">
        <f>'Limiting Factor Scores'!F350</f>
        <v>0.67825000000000002</v>
      </c>
      <c r="G3920" s="18">
        <f>'Limiting Factor Scores'!G350</f>
        <v>1.1070299605509535</v>
      </c>
      <c r="H3920" s="18">
        <f>'Limiting Factor Scores'!H350</f>
        <v>0.33513063549602007</v>
      </c>
      <c r="I3920" s="17">
        <f>LFAT!A126</f>
        <v>9</v>
      </c>
      <c r="J3920" s="16" t="str">
        <f>LFAT!B126</f>
        <v>Nutrient Enhancement</v>
      </c>
      <c r="K3920" s="16" t="str">
        <f>LFAT!D126</f>
        <v>N</v>
      </c>
      <c r="L3920" s="19">
        <f>LFAT!F126</f>
        <v>0.1</v>
      </c>
      <c r="M3920" s="16" t="str">
        <f>LFAT!G126</f>
        <v>R</v>
      </c>
      <c r="N3920" s="19">
        <f>LFAT!I126</f>
        <v>0.1</v>
      </c>
      <c r="O3920" s="18">
        <f>LFAT!J126</f>
        <v>0.01</v>
      </c>
      <c r="P3920" s="18">
        <f t="shared" si="183"/>
        <v>6.7825000000000003E-3</v>
      </c>
      <c r="Q3920" s="18">
        <f t="shared" si="184"/>
        <v>1.1070299605509535E-2</v>
      </c>
      <c r="R3920" s="18">
        <f t="shared" si="185"/>
        <v>3.3513063549602006E-3</v>
      </c>
    </row>
    <row r="3921" spans="1:18" ht="18" customHeight="1" x14ac:dyDescent="0.2">
      <c r="A3921" s="16" t="str">
        <f>'Limiting Factor Scores'!A351</f>
        <v>UGR4</v>
      </c>
      <c r="B3921" s="16" t="str">
        <f>'Limiting Factor Scores'!B351</f>
        <v>Upper Grande Ronde</v>
      </c>
      <c r="C3921" s="16" t="str">
        <f>'Limiting Factor Scores'!C351</f>
        <v>Decreased Sediment Quantity</v>
      </c>
      <c r="D3921" s="18">
        <f>'Limiting Factor Scores'!D351</f>
        <v>0.18729999999999999</v>
      </c>
      <c r="E3921" s="19">
        <f>'Limiting Factor Scores'!E351</f>
        <v>2.0499999999999998</v>
      </c>
      <c r="F3921" s="18">
        <f>'Limiting Factor Scores'!F351</f>
        <v>0.33624999999999999</v>
      </c>
      <c r="G3921" s="18">
        <f>'Limiting Factor Scores'!G351</f>
        <v>0.32614448663413409</v>
      </c>
      <c r="H3921" s="18">
        <f>'Limiting Factor Scores'!H351</f>
        <v>9.7155068668610262E-2</v>
      </c>
      <c r="I3921" s="17">
        <f>LFAT!A129</f>
        <v>9</v>
      </c>
      <c r="J3921" s="16" t="str">
        <f>LFAT!B129</f>
        <v>Nutrient Enhancement</v>
      </c>
      <c r="K3921" s="16" t="str">
        <f>LFAT!D129</f>
        <v>N</v>
      </c>
      <c r="L3921" s="19">
        <f>LFAT!F129</f>
        <v>0.1</v>
      </c>
      <c r="M3921" s="16" t="str">
        <f>LFAT!G129</f>
        <v>R</v>
      </c>
      <c r="N3921" s="19">
        <f>LFAT!I129</f>
        <v>0.1</v>
      </c>
      <c r="O3921" s="18">
        <f>LFAT!J129</f>
        <v>0.01</v>
      </c>
      <c r="P3921" s="18">
        <f t="shared" si="183"/>
        <v>3.3625E-3</v>
      </c>
      <c r="Q3921" s="18">
        <f t="shared" si="184"/>
        <v>3.2614448663413412E-3</v>
      </c>
      <c r="R3921" s="18">
        <f t="shared" si="185"/>
        <v>9.7155068668610268E-4</v>
      </c>
    </row>
    <row r="3922" spans="1:18" ht="18" customHeight="1" x14ac:dyDescent="0.2">
      <c r="A3922" s="16" t="str">
        <f>'Limiting Factor Scores'!A352</f>
        <v>UGR4</v>
      </c>
      <c r="B3922" s="16" t="str">
        <f>'Limiting Factor Scores'!B352</f>
        <v>Upper Grande Ronde</v>
      </c>
      <c r="C3922" s="16" t="str">
        <f>'Limiting Factor Scores'!C352</f>
        <v>Decreased Water Quantity</v>
      </c>
      <c r="D3922" s="18">
        <f>'Limiting Factor Scores'!D352</f>
        <v>0.18729999999999999</v>
      </c>
      <c r="E3922" s="19">
        <f>'Limiting Factor Scores'!E352</f>
        <v>2.88</v>
      </c>
      <c r="F3922" s="18">
        <f>'Limiting Factor Scores'!F352</f>
        <v>0.52300000000000002</v>
      </c>
      <c r="G3922" s="18">
        <f>'Limiting Factor Scores'!G352</f>
        <v>0.73398455082623759</v>
      </c>
      <c r="H3922" s="18">
        <f>'Limiting Factor Scores'!H352</f>
        <v>0.21213482947504331</v>
      </c>
      <c r="I3922" s="17">
        <f>LFAT!A127</f>
        <v>9</v>
      </c>
      <c r="J3922" s="16" t="str">
        <f>LFAT!B127</f>
        <v>Nutrient Enhancement</v>
      </c>
      <c r="K3922" s="16" t="str">
        <f>LFAT!D127</f>
        <v>N</v>
      </c>
      <c r="L3922" s="19">
        <f>LFAT!F127</f>
        <v>0.1</v>
      </c>
      <c r="M3922" s="16" t="str">
        <f>LFAT!G127</f>
        <v>R</v>
      </c>
      <c r="N3922" s="19">
        <f>LFAT!I127</f>
        <v>0.1</v>
      </c>
      <c r="O3922" s="18">
        <f>LFAT!J127</f>
        <v>0.01</v>
      </c>
      <c r="P3922" s="18">
        <f t="shared" si="183"/>
        <v>5.2300000000000003E-3</v>
      </c>
      <c r="Q3922" s="18">
        <f t="shared" si="184"/>
        <v>7.339845508262376E-3</v>
      </c>
      <c r="R3922" s="18">
        <f t="shared" si="185"/>
        <v>2.1213482947504332E-3</v>
      </c>
    </row>
    <row r="3923" spans="1:18" ht="18" customHeight="1" x14ac:dyDescent="0.2">
      <c r="A3923" s="16" t="str">
        <f>'Limiting Factor Scores'!A353</f>
        <v>UGR4</v>
      </c>
      <c r="B3923" s="16" t="str">
        <f>'Limiting Factor Scores'!B353</f>
        <v>Upper Grande Ronde</v>
      </c>
      <c r="C3923" s="16" t="str">
        <f>'Limiting Factor Scores'!C353</f>
        <v>Floodplain Condition</v>
      </c>
      <c r="D3923" s="18">
        <f>'Limiting Factor Scores'!D353</f>
        <v>0.18729999999999999</v>
      </c>
      <c r="E3923" s="19">
        <f>'Limiting Factor Scores'!E353</f>
        <v>3.95</v>
      </c>
      <c r="F3923" s="18">
        <f>'Limiting Factor Scores'!F353</f>
        <v>0.76375000000000004</v>
      </c>
      <c r="G3923" s="18">
        <f>'Limiting Factor Scores'!G353</f>
        <v>0.86954192238273587</v>
      </c>
      <c r="H3923" s="18">
        <f>'Limiting Factor Scores'!H353</f>
        <v>0.24688451149399562</v>
      </c>
      <c r="I3923" s="17">
        <f>LFAT!A124</f>
        <v>9</v>
      </c>
      <c r="J3923" s="16" t="str">
        <f>LFAT!B124</f>
        <v>Nutrient Enhancement</v>
      </c>
      <c r="K3923" s="16" t="str">
        <f>LFAT!D124</f>
        <v>I</v>
      </c>
      <c r="L3923" s="19">
        <f>LFAT!F124</f>
        <v>0.5</v>
      </c>
      <c r="M3923" s="16" t="str">
        <f>LFAT!G124</f>
        <v>R</v>
      </c>
      <c r="N3923" s="19">
        <f>LFAT!I124</f>
        <v>0.1</v>
      </c>
      <c r="O3923" s="18">
        <f>LFAT!J124</f>
        <v>0.05</v>
      </c>
      <c r="P3923" s="18">
        <f t="shared" si="183"/>
        <v>3.8187500000000006E-2</v>
      </c>
      <c r="Q3923" s="18">
        <f t="shared" si="184"/>
        <v>4.3477096119136797E-2</v>
      </c>
      <c r="R3923" s="18">
        <f t="shared" si="185"/>
        <v>1.2344225574699781E-2</v>
      </c>
    </row>
    <row r="3924" spans="1:18" ht="18" customHeight="1" x14ac:dyDescent="0.2">
      <c r="A3924" s="16" t="str">
        <f>'Limiting Factor Scores'!A354</f>
        <v>UGR4</v>
      </c>
      <c r="B3924" s="16" t="str">
        <f>'Limiting Factor Scores'!B354</f>
        <v>Upper Grande Ronde</v>
      </c>
      <c r="C3924" s="16" t="str">
        <f>'Limiting Factor Scores'!C354</f>
        <v>Increased Sediment Quantity</v>
      </c>
      <c r="D3924" s="18">
        <f>'Limiting Factor Scores'!D354</f>
        <v>0.18729999999999999</v>
      </c>
      <c r="E3924" s="19">
        <f>'Limiting Factor Scores'!E354</f>
        <v>4.08</v>
      </c>
      <c r="F3924" s="18">
        <f>'Limiting Factor Scores'!F354</f>
        <v>0.79300000000000004</v>
      </c>
      <c r="G3924" s="18">
        <f>'Limiting Factor Scores'!G354</f>
        <v>0.5400086434653365</v>
      </c>
      <c r="H3924" s="18">
        <f>'Limiting Factor Scores'!H354</f>
        <v>0.17766178280197903</v>
      </c>
      <c r="I3924" s="17">
        <f>LFAT!A130</f>
        <v>9</v>
      </c>
      <c r="J3924" s="16" t="str">
        <f>LFAT!B130</f>
        <v>Nutrient Enhancement</v>
      </c>
      <c r="K3924" s="16" t="str">
        <f>LFAT!D130</f>
        <v>N</v>
      </c>
      <c r="L3924" s="19">
        <f>LFAT!F130</f>
        <v>0.1</v>
      </c>
      <c r="M3924" s="16" t="str">
        <f>LFAT!G130</f>
        <v>R</v>
      </c>
      <c r="N3924" s="19">
        <f>LFAT!I130</f>
        <v>0.1</v>
      </c>
      <c r="O3924" s="18">
        <f>LFAT!J130</f>
        <v>0.01</v>
      </c>
      <c r="P3924" s="18">
        <f t="shared" si="183"/>
        <v>7.9300000000000013E-3</v>
      </c>
      <c r="Q3924" s="18">
        <f t="shared" si="184"/>
        <v>5.4000864346533655E-3</v>
      </c>
      <c r="R3924" s="18">
        <f t="shared" si="185"/>
        <v>1.7766178280197904E-3</v>
      </c>
    </row>
    <row r="3925" spans="1:18" ht="18" customHeight="1" x14ac:dyDescent="0.2">
      <c r="A3925" s="16" t="str">
        <f>'Limiting Factor Scores'!A355</f>
        <v>UGR4</v>
      </c>
      <c r="B3925" s="16" t="str">
        <f>'Limiting Factor Scores'!B355</f>
        <v>Upper Grande Ronde</v>
      </c>
      <c r="C3925" s="16" t="str">
        <f>'Limiting Factor Scores'!C355</f>
        <v>Non-Native Species Interactions and Competition</v>
      </c>
      <c r="D3925" s="18">
        <f>'Limiting Factor Scores'!D355</f>
        <v>0.18729999999999999</v>
      </c>
      <c r="E3925" s="19">
        <f>'Limiting Factor Scores'!E355</f>
        <v>2</v>
      </c>
      <c r="F3925" s="18">
        <f>'Limiting Factor Scores'!F355</f>
        <v>0.32500000000000001</v>
      </c>
      <c r="G3925" s="18">
        <f>'Limiting Factor Scores'!G355</f>
        <v>0.24479441068819752</v>
      </c>
      <c r="H3925" s="18">
        <f>'Limiting Factor Scores'!H355</f>
        <v>8.6351989280757532E-2</v>
      </c>
      <c r="I3925" s="17">
        <f>LFAT!A136</f>
        <v>9</v>
      </c>
      <c r="J3925" s="16" t="str">
        <f>LFAT!B136</f>
        <v>Nutrient Enhancement</v>
      </c>
      <c r="K3925" s="16" t="str">
        <f>LFAT!D136</f>
        <v>N</v>
      </c>
      <c r="L3925" s="19">
        <f>LFAT!F136</f>
        <v>0.1</v>
      </c>
      <c r="M3925" s="16" t="str">
        <f>LFAT!G136</f>
        <v>R</v>
      </c>
      <c r="N3925" s="19">
        <f>LFAT!I136</f>
        <v>0.1</v>
      </c>
      <c r="O3925" s="18">
        <f>LFAT!J136</f>
        <v>0.01</v>
      </c>
      <c r="P3925" s="18">
        <f t="shared" si="183"/>
        <v>3.2500000000000003E-3</v>
      </c>
      <c r="Q3925" s="18">
        <f t="shared" si="184"/>
        <v>2.4479441068819751E-3</v>
      </c>
      <c r="R3925" s="18">
        <f t="shared" si="185"/>
        <v>8.6351989280757536E-4</v>
      </c>
    </row>
    <row r="3926" spans="1:18" ht="18" customHeight="1" x14ac:dyDescent="0.2">
      <c r="A3926" s="16" t="str">
        <f>'Limiting Factor Scores'!A356</f>
        <v>UGR4</v>
      </c>
      <c r="B3926" s="16" t="str">
        <f>'Limiting Factor Scores'!B356</f>
        <v>Upper Grande Ronde</v>
      </c>
      <c r="C3926" s="16" t="str">
        <f>'Limiting Factor Scores'!C356</f>
        <v>Predation</v>
      </c>
      <c r="D3926" s="18">
        <f>'Limiting Factor Scores'!D356</f>
        <v>0.18729999999999999</v>
      </c>
      <c r="E3926" s="19">
        <f>'Limiting Factor Scores'!E356</f>
        <v>2.15</v>
      </c>
      <c r="F3926" s="18">
        <f>'Limiting Factor Scores'!F356</f>
        <v>0.35875000000000001</v>
      </c>
      <c r="G3926" s="18">
        <f>'Limiting Factor Scores'!G356</f>
        <v>0.36092710010559031</v>
      </c>
      <c r="H3926" s="18">
        <f>'Limiting Factor Scores'!H356</f>
        <v>0.11035154102582165</v>
      </c>
      <c r="I3926" s="17">
        <f>LFAT!A134</f>
        <v>9</v>
      </c>
      <c r="J3926" s="16" t="str">
        <f>LFAT!B134</f>
        <v>Nutrient Enhancement</v>
      </c>
      <c r="K3926" s="16" t="str">
        <f>LFAT!D134</f>
        <v>N</v>
      </c>
      <c r="L3926" s="19">
        <f>LFAT!F134</f>
        <v>0.1</v>
      </c>
      <c r="M3926" s="16" t="str">
        <f>LFAT!G134</f>
        <v>R</v>
      </c>
      <c r="N3926" s="19">
        <f>LFAT!I134</f>
        <v>0.1</v>
      </c>
      <c r="O3926" s="18">
        <f>LFAT!J134</f>
        <v>0.01</v>
      </c>
      <c r="P3926" s="18">
        <f t="shared" si="183"/>
        <v>3.5875000000000004E-3</v>
      </c>
      <c r="Q3926" s="18">
        <f t="shared" si="184"/>
        <v>3.609271001055903E-3</v>
      </c>
      <c r="R3926" s="18">
        <f t="shared" si="185"/>
        <v>1.1035154102582165E-3</v>
      </c>
    </row>
    <row r="3927" spans="1:18" ht="18" customHeight="1" x14ac:dyDescent="0.2">
      <c r="A3927" s="16" t="str">
        <f>'Limiting Factor Scores'!A357</f>
        <v>UGR4</v>
      </c>
      <c r="B3927" s="16" t="str">
        <f>'Limiting Factor Scores'!B357</f>
        <v>Upper Grande Ronde</v>
      </c>
      <c r="C3927" s="16" t="str">
        <f>'Limiting Factor Scores'!C357</f>
        <v>Riparian Condition</v>
      </c>
      <c r="D3927" s="18">
        <f>'Limiting Factor Scores'!D357</f>
        <v>0.18729999999999999</v>
      </c>
      <c r="E3927" s="19">
        <f>'Limiting Factor Scores'!E357</f>
        <v>3.52</v>
      </c>
      <c r="F3927" s="18">
        <f>'Limiting Factor Scores'!F357</f>
        <v>0.66700000000000004</v>
      </c>
      <c r="G3927" s="18">
        <f>'Limiting Factor Scores'!G357</f>
        <v>0.77545277082136777</v>
      </c>
      <c r="H3927" s="18">
        <f>'Limiting Factor Scores'!H357</f>
        <v>0.2503846869433804</v>
      </c>
      <c r="I3927" s="17">
        <f>LFAT!A123</f>
        <v>9</v>
      </c>
      <c r="J3927" s="16" t="str">
        <f>LFAT!B123</f>
        <v>Nutrient Enhancement</v>
      </c>
      <c r="K3927" s="16" t="str">
        <f>LFAT!D123</f>
        <v>I</v>
      </c>
      <c r="L3927" s="19">
        <f>LFAT!F123</f>
        <v>0.5</v>
      </c>
      <c r="M3927" s="16" t="str">
        <f>LFAT!G123</f>
        <v>CD</v>
      </c>
      <c r="N3927" s="19">
        <f>LFAT!I123</f>
        <v>0.5</v>
      </c>
      <c r="O3927" s="18">
        <f>LFAT!J123</f>
        <v>0.25</v>
      </c>
      <c r="P3927" s="18">
        <f t="shared" si="183"/>
        <v>0.16675000000000001</v>
      </c>
      <c r="Q3927" s="18">
        <f t="shared" si="184"/>
        <v>0.19386319270534194</v>
      </c>
      <c r="R3927" s="18">
        <f t="shared" si="185"/>
        <v>6.2596171735845099E-2</v>
      </c>
    </row>
    <row r="3928" spans="1:18" ht="18" customHeight="1" x14ac:dyDescent="0.2">
      <c r="A3928" s="16" t="str">
        <f>'Limiting Factor Scores'!A358</f>
        <v>UGR4</v>
      </c>
      <c r="B3928" s="16" t="str">
        <f>'Limiting Factor Scores'!B358</f>
        <v>Upper Grande Ronde</v>
      </c>
      <c r="C3928" s="16" t="str">
        <f>'Limiting Factor Scores'!C358</f>
        <v>Side Channel and Wetland Habitat</v>
      </c>
      <c r="D3928" s="18">
        <f>'Limiting Factor Scores'!D358</f>
        <v>0.18729999999999999</v>
      </c>
      <c r="E3928" s="19">
        <f>'Limiting Factor Scores'!E358</f>
        <v>3.73</v>
      </c>
      <c r="F3928" s="18">
        <f>'Limiting Factor Scores'!F358</f>
        <v>0.71425000000000005</v>
      </c>
      <c r="G3928" s="18">
        <f>'Limiting Factor Scores'!G358</f>
        <v>1.028187363342093</v>
      </c>
      <c r="H3928" s="18">
        <f>'Limiting Factor Scores'!H358</f>
        <v>0.29968412721666282</v>
      </c>
      <c r="I3928" s="17">
        <f>LFAT!A125</f>
        <v>9</v>
      </c>
      <c r="J3928" s="16" t="str">
        <f>LFAT!B125</f>
        <v>Nutrient Enhancement</v>
      </c>
      <c r="K3928" s="16" t="str">
        <f>LFAT!D125</f>
        <v>N</v>
      </c>
      <c r="L3928" s="19">
        <f>LFAT!F125</f>
        <v>0.1</v>
      </c>
      <c r="M3928" s="16" t="str">
        <f>LFAT!G125</f>
        <v>R</v>
      </c>
      <c r="N3928" s="19">
        <f>LFAT!I125</f>
        <v>0.1</v>
      </c>
      <c r="O3928" s="18">
        <f>LFAT!J125</f>
        <v>0.01</v>
      </c>
      <c r="P3928" s="18">
        <f t="shared" si="183"/>
        <v>7.1425000000000004E-3</v>
      </c>
      <c r="Q3928" s="18">
        <f t="shared" si="184"/>
        <v>1.0281873633420931E-2</v>
      </c>
      <c r="R3928" s="18">
        <f t="shared" si="185"/>
        <v>2.9968412721666283E-3</v>
      </c>
    </row>
    <row r="3929" spans="1:18" ht="18" customHeight="1" x14ac:dyDescent="0.2">
      <c r="A3929" s="16" t="str">
        <f>'Limiting Factor Scores'!A359</f>
        <v>UGR4</v>
      </c>
      <c r="B3929" s="16" t="str">
        <f>'Limiting Factor Scores'!B359</f>
        <v>Upper Grande Ronde</v>
      </c>
      <c r="C3929" s="16" t="str">
        <f>'Limiting Factor Scores'!C359</f>
        <v>Summer Water Temperature</v>
      </c>
      <c r="D3929" s="18">
        <f>'Limiting Factor Scores'!D359</f>
        <v>0.18729999999999999</v>
      </c>
      <c r="E3929" s="19">
        <f>'Limiting Factor Scores'!E359</f>
        <v>3</v>
      </c>
      <c r="F3929" s="18">
        <f>'Limiting Factor Scores'!F359</f>
        <v>0.55000000000000004</v>
      </c>
      <c r="G3929" s="18">
        <f>'Limiting Factor Scores'!G359</f>
        <v>0.6857855714138551</v>
      </c>
      <c r="H3929" s="18">
        <f>'Limiting Factor Scores'!H359</f>
        <v>0.2146096778534638</v>
      </c>
      <c r="I3929" s="17">
        <f>LFAT!A131</f>
        <v>9</v>
      </c>
      <c r="J3929" s="16" t="str">
        <f>LFAT!B131</f>
        <v>Nutrient Enhancement</v>
      </c>
      <c r="K3929" s="16" t="str">
        <f>LFAT!D131</f>
        <v>N</v>
      </c>
      <c r="L3929" s="19">
        <f>LFAT!F131</f>
        <v>0.1</v>
      </c>
      <c r="M3929" s="16" t="str">
        <f>LFAT!G131</f>
        <v>R</v>
      </c>
      <c r="N3929" s="19">
        <f>LFAT!I131</f>
        <v>0.1</v>
      </c>
      <c r="O3929" s="18">
        <f>LFAT!J131</f>
        <v>0.01</v>
      </c>
      <c r="P3929" s="18">
        <f t="shared" si="183"/>
        <v>5.5000000000000005E-3</v>
      </c>
      <c r="Q3929" s="18">
        <f t="shared" si="184"/>
        <v>6.8578557141385508E-3</v>
      </c>
      <c r="R3929" s="18">
        <f t="shared" si="185"/>
        <v>2.1460967785346379E-3</v>
      </c>
    </row>
    <row r="3930" spans="1:18" ht="18" customHeight="1" x14ac:dyDescent="0.2">
      <c r="A3930" s="16" t="str">
        <f>'Limiting Factor Scores'!A360</f>
        <v>UGR4</v>
      </c>
      <c r="B3930" s="16" t="str">
        <f>'Limiting Factor Scores'!B360</f>
        <v>Upper Grande Ronde</v>
      </c>
      <c r="C3930" s="16" t="str">
        <f>'Limiting Factor Scores'!C360</f>
        <v>Water Quality</v>
      </c>
      <c r="D3930" s="18">
        <f>'Limiting Factor Scores'!D360</f>
        <v>0.18729999999999999</v>
      </c>
      <c r="E3930" s="19">
        <f>'Limiting Factor Scores'!E360</f>
        <v>3</v>
      </c>
      <c r="F3930" s="18">
        <f>'Limiting Factor Scores'!F360</f>
        <v>0.55000000000000004</v>
      </c>
      <c r="G3930" s="18">
        <f>'Limiting Factor Scores'!G360</f>
        <v>0.59969446444759511</v>
      </c>
      <c r="H3930" s="18">
        <f>'Limiting Factor Scores'!H360</f>
        <v>0.16646488183118807</v>
      </c>
      <c r="I3930" s="17">
        <f>LFAT!A133</f>
        <v>9</v>
      </c>
      <c r="J3930" s="16" t="str">
        <f>LFAT!B133</f>
        <v>Nutrient Enhancement</v>
      </c>
      <c r="K3930" s="16" t="str">
        <f>LFAT!D133</f>
        <v>N</v>
      </c>
      <c r="L3930" s="19">
        <f>LFAT!F133</f>
        <v>0.1</v>
      </c>
      <c r="M3930" s="16" t="str">
        <f>LFAT!G133</f>
        <v>R</v>
      </c>
      <c r="N3930" s="19">
        <f>LFAT!I133</f>
        <v>0.1</v>
      </c>
      <c r="O3930" s="18">
        <f>LFAT!J133</f>
        <v>0.01</v>
      </c>
      <c r="P3930" s="18">
        <f t="shared" si="183"/>
        <v>5.5000000000000005E-3</v>
      </c>
      <c r="Q3930" s="18">
        <f t="shared" si="184"/>
        <v>5.9969446444759515E-3</v>
      </c>
      <c r="R3930" s="18">
        <f t="shared" si="185"/>
        <v>1.6646488183118808E-3</v>
      </c>
    </row>
    <row r="3931" spans="1:18" ht="18" customHeight="1" x14ac:dyDescent="0.2">
      <c r="A3931" s="16" t="str">
        <f>'Limiting Factor Scores'!A361</f>
        <v>UGR4</v>
      </c>
      <c r="B3931" s="16" t="str">
        <f>'Limiting Factor Scores'!B361</f>
        <v>Upper Grande Ronde</v>
      </c>
      <c r="C3931" s="16" t="str">
        <f>'Limiting Factor Scores'!C361</f>
        <v>Winter Water Temperature</v>
      </c>
      <c r="D3931" s="18">
        <f>'Limiting Factor Scores'!D361</f>
        <v>0.18729999999999999</v>
      </c>
      <c r="E3931" s="19">
        <f>'Limiting Factor Scores'!E361</f>
        <v>2.29</v>
      </c>
      <c r="F3931" s="18">
        <f>'Limiting Factor Scores'!F361</f>
        <v>0.39024999999999999</v>
      </c>
      <c r="G3931" s="18">
        <f>'Limiting Factor Scores'!G361</f>
        <v>0.35032826126044198</v>
      </c>
      <c r="H3931" s="18">
        <f>'Limiting Factor Scores'!H361</f>
        <v>9.5418767561799428E-2</v>
      </c>
      <c r="I3931" s="17">
        <f>LFAT!A132</f>
        <v>9</v>
      </c>
      <c r="J3931" s="16" t="str">
        <f>LFAT!B132</f>
        <v>Nutrient Enhancement</v>
      </c>
      <c r="K3931" s="16" t="str">
        <f>LFAT!D132</f>
        <v>N</v>
      </c>
      <c r="L3931" s="19">
        <f>LFAT!F132</f>
        <v>0.1</v>
      </c>
      <c r="M3931" s="16" t="str">
        <f>LFAT!G132</f>
        <v>R</v>
      </c>
      <c r="N3931" s="19">
        <f>LFAT!I132</f>
        <v>0.1</v>
      </c>
      <c r="O3931" s="18">
        <f>LFAT!J132</f>
        <v>0.01</v>
      </c>
      <c r="P3931" s="18">
        <f t="shared" si="183"/>
        <v>3.9025000000000002E-3</v>
      </c>
      <c r="Q3931" s="18">
        <f t="shared" si="184"/>
        <v>3.5032826126044198E-3</v>
      </c>
      <c r="R3931" s="18">
        <f t="shared" si="185"/>
        <v>9.5418767561799428E-4</v>
      </c>
    </row>
    <row r="3932" spans="1:18" ht="18" customHeight="1" x14ac:dyDescent="0.2">
      <c r="A3932" s="16" t="str">
        <f>'Limiting Factor Scores'!A347</f>
        <v>UGR4</v>
      </c>
      <c r="B3932" s="16" t="str">
        <f>'Limiting Factor Scores'!B347</f>
        <v>Upper Grande Ronde</v>
      </c>
      <c r="C3932" s="16" t="str">
        <f>'Limiting Factor Scores'!C347</f>
        <v>Altered Flow Timing</v>
      </c>
      <c r="D3932" s="18">
        <f>'Limiting Factor Scores'!D347</f>
        <v>0.18729999999999999</v>
      </c>
      <c r="E3932" s="19">
        <f>'Limiting Factor Scores'!E347</f>
        <v>3.3</v>
      </c>
      <c r="F3932" s="18">
        <f>'Limiting Factor Scores'!F347</f>
        <v>0.61750000000000005</v>
      </c>
      <c r="G3932" s="18">
        <f>'Limiting Factor Scores'!G347</f>
        <v>0.6063770607308081</v>
      </c>
      <c r="H3932" s="18">
        <f>'Limiting Factor Scores'!H347</f>
        <v>0.16875291854776292</v>
      </c>
      <c r="I3932" s="17">
        <f>LFAT!A143</f>
        <v>10</v>
      </c>
      <c r="J3932" s="16" t="str">
        <f>LFAT!B143</f>
        <v>Upland Treatments</v>
      </c>
      <c r="K3932" s="16" t="str">
        <f>LFAT!D143</f>
        <v>I</v>
      </c>
      <c r="L3932" s="19">
        <f>LFAT!F143</f>
        <v>0.5</v>
      </c>
      <c r="M3932" s="16" t="str">
        <f>LFAT!G143</f>
        <v>CD</v>
      </c>
      <c r="N3932" s="19">
        <f>LFAT!I143</f>
        <v>0.5</v>
      </c>
      <c r="O3932" s="18">
        <f>LFAT!J143</f>
        <v>0.25</v>
      </c>
      <c r="P3932" s="18">
        <f t="shared" si="183"/>
        <v>0.15437500000000001</v>
      </c>
      <c r="Q3932" s="18">
        <f t="shared" si="184"/>
        <v>0.15159426518270203</v>
      </c>
      <c r="R3932" s="18">
        <f t="shared" si="185"/>
        <v>4.218822963694073E-2</v>
      </c>
    </row>
    <row r="3933" spans="1:18" ht="18" customHeight="1" x14ac:dyDescent="0.2">
      <c r="A3933" s="16" t="str">
        <f>'Limiting Factor Scores'!A348</f>
        <v>UGR4</v>
      </c>
      <c r="B3933" s="16" t="str">
        <f>'Limiting Factor Scores'!B348</f>
        <v>Upper Grande Ronde</v>
      </c>
      <c r="C3933" s="16" t="str">
        <f>'Limiting Factor Scores'!C348</f>
        <v>Altered Primary Productivity</v>
      </c>
      <c r="D3933" s="18">
        <f>'Limiting Factor Scores'!D348</f>
        <v>0.18729999999999999</v>
      </c>
      <c r="E3933" s="19">
        <f>'Limiting Factor Scores'!E348</f>
        <v>2</v>
      </c>
      <c r="F3933" s="18">
        <f>'Limiting Factor Scores'!F348</f>
        <v>0.32500000000000001</v>
      </c>
      <c r="G3933" s="18">
        <f>'Limiting Factor Scores'!G348</f>
        <v>0.22131501781366253</v>
      </c>
      <c r="H3933" s="18">
        <f>'Limiting Factor Scores'!H348</f>
        <v>6.3381316592881307E-2</v>
      </c>
      <c r="I3933" s="17">
        <f>LFAT!A150</f>
        <v>10</v>
      </c>
      <c r="J3933" s="16" t="str">
        <f>LFAT!B150</f>
        <v>Upland Treatments</v>
      </c>
      <c r="K3933" s="16" t="str">
        <f>LFAT!D150</f>
        <v>I</v>
      </c>
      <c r="L3933" s="19">
        <f>LFAT!F150</f>
        <v>0.5</v>
      </c>
      <c r="M3933" s="16" t="str">
        <f>LFAT!G150</f>
        <v>CD</v>
      </c>
      <c r="N3933" s="19">
        <f>LFAT!I150</f>
        <v>0.5</v>
      </c>
      <c r="O3933" s="18">
        <f>LFAT!J150</f>
        <v>0.25</v>
      </c>
      <c r="P3933" s="18">
        <f t="shared" si="183"/>
        <v>8.1250000000000003E-2</v>
      </c>
      <c r="Q3933" s="18">
        <f t="shared" si="184"/>
        <v>5.5328754453415632E-2</v>
      </c>
      <c r="R3933" s="18">
        <f t="shared" si="185"/>
        <v>1.5845329148220327E-2</v>
      </c>
    </row>
    <row r="3934" spans="1:18" ht="18" customHeight="1" x14ac:dyDescent="0.2">
      <c r="A3934" s="16" t="str">
        <f>'Limiting Factor Scores'!A349</f>
        <v>UGR4</v>
      </c>
      <c r="B3934" s="16" t="str">
        <f>'Limiting Factor Scores'!B349</f>
        <v>Upper Grande Ronde</v>
      </c>
      <c r="C3934" s="16" t="str">
        <f>'Limiting Factor Scores'!C349</f>
        <v>Anthropogenic Barriers</v>
      </c>
      <c r="D3934" s="18">
        <f>'Limiting Factor Scores'!D349</f>
        <v>0.18729999999999999</v>
      </c>
      <c r="E3934" s="19">
        <f>'Limiting Factor Scores'!E349</f>
        <v>3.42</v>
      </c>
      <c r="F3934" s="18">
        <f>'Limiting Factor Scores'!F349</f>
        <v>0.64449999999999996</v>
      </c>
      <c r="G3934" s="18">
        <f>'Limiting Factor Scores'!G349</f>
        <v>0.64065095379061154</v>
      </c>
      <c r="H3934" s="18">
        <f>'Limiting Factor Scores'!H349</f>
        <v>0.20290441781141605</v>
      </c>
      <c r="I3934" s="17">
        <f>LFAT!A137</f>
        <v>10</v>
      </c>
      <c r="J3934" s="16" t="str">
        <f>LFAT!B137</f>
        <v>Upland Treatments</v>
      </c>
      <c r="K3934" s="16" t="str">
        <f>LFAT!D137</f>
        <v>N</v>
      </c>
      <c r="L3934" s="19">
        <f>LFAT!F137</f>
        <v>0.1</v>
      </c>
      <c r="M3934" s="16" t="str">
        <f>LFAT!G137</f>
        <v>R</v>
      </c>
      <c r="N3934" s="19">
        <f>LFAT!I137</f>
        <v>0.1</v>
      </c>
      <c r="O3934" s="18">
        <f>LFAT!J137</f>
        <v>0.01</v>
      </c>
      <c r="P3934" s="18">
        <f t="shared" si="183"/>
        <v>6.4449999999999993E-3</v>
      </c>
      <c r="Q3934" s="18">
        <f t="shared" si="184"/>
        <v>6.4065095379061158E-3</v>
      </c>
      <c r="R3934" s="18">
        <f t="shared" si="185"/>
        <v>2.0290441781141604E-3</v>
      </c>
    </row>
    <row r="3935" spans="1:18" ht="18" customHeight="1" x14ac:dyDescent="0.2">
      <c r="A3935" s="16" t="str">
        <f>'Limiting Factor Scores'!A350</f>
        <v>UGR4</v>
      </c>
      <c r="B3935" s="16" t="str">
        <f>'Limiting Factor Scores'!B350</f>
        <v>Upper Grande Ronde</v>
      </c>
      <c r="C3935" s="16" t="str">
        <f>'Limiting Factor Scores'!C350</f>
        <v>Channel and Habitat Structure</v>
      </c>
      <c r="D3935" s="18">
        <f>'Limiting Factor Scores'!D350</f>
        <v>0.18729999999999999</v>
      </c>
      <c r="E3935" s="19">
        <f>'Limiting Factor Scores'!E350</f>
        <v>3.57</v>
      </c>
      <c r="F3935" s="18">
        <f>'Limiting Factor Scores'!F350</f>
        <v>0.67825000000000002</v>
      </c>
      <c r="G3935" s="18">
        <f>'Limiting Factor Scores'!G350</f>
        <v>1.1070299605509535</v>
      </c>
      <c r="H3935" s="18">
        <f>'Limiting Factor Scores'!H350</f>
        <v>0.33513063549602007</v>
      </c>
      <c r="I3935" s="17">
        <f>LFAT!A141</f>
        <v>10</v>
      </c>
      <c r="J3935" s="16" t="str">
        <f>LFAT!B141</f>
        <v>Upland Treatments</v>
      </c>
      <c r="K3935" s="16" t="str">
        <f>LFAT!D141</f>
        <v>N</v>
      </c>
      <c r="L3935" s="19">
        <f>LFAT!F141</f>
        <v>0.1</v>
      </c>
      <c r="M3935" s="16" t="str">
        <f>LFAT!G141</f>
        <v>R</v>
      </c>
      <c r="N3935" s="19">
        <f>LFAT!I141</f>
        <v>0.1</v>
      </c>
      <c r="O3935" s="18">
        <f>LFAT!J141</f>
        <v>0.01</v>
      </c>
      <c r="P3935" s="18">
        <f t="shared" si="183"/>
        <v>6.7825000000000003E-3</v>
      </c>
      <c r="Q3935" s="18">
        <f t="shared" si="184"/>
        <v>1.1070299605509535E-2</v>
      </c>
      <c r="R3935" s="18">
        <f t="shared" si="185"/>
        <v>3.3513063549602006E-3</v>
      </c>
    </row>
    <row r="3936" spans="1:18" ht="18" customHeight="1" x14ac:dyDescent="0.2">
      <c r="A3936" s="16" t="str">
        <f>'Limiting Factor Scores'!A351</f>
        <v>UGR4</v>
      </c>
      <c r="B3936" s="16" t="str">
        <f>'Limiting Factor Scores'!B351</f>
        <v>Upper Grande Ronde</v>
      </c>
      <c r="C3936" s="16" t="str">
        <f>'Limiting Factor Scores'!C351</f>
        <v>Decreased Sediment Quantity</v>
      </c>
      <c r="D3936" s="18">
        <f>'Limiting Factor Scores'!D351</f>
        <v>0.18729999999999999</v>
      </c>
      <c r="E3936" s="19">
        <f>'Limiting Factor Scores'!E351</f>
        <v>2.0499999999999998</v>
      </c>
      <c r="F3936" s="18">
        <f>'Limiting Factor Scores'!F351</f>
        <v>0.33624999999999999</v>
      </c>
      <c r="G3936" s="18">
        <f>'Limiting Factor Scores'!G351</f>
        <v>0.32614448663413409</v>
      </c>
      <c r="H3936" s="18">
        <f>'Limiting Factor Scores'!H351</f>
        <v>9.7155068668610262E-2</v>
      </c>
      <c r="I3936" s="17">
        <f>LFAT!A144</f>
        <v>10</v>
      </c>
      <c r="J3936" s="16" t="str">
        <f>LFAT!B144</f>
        <v>Upland Treatments</v>
      </c>
      <c r="K3936" s="16" t="str">
        <f>LFAT!D144</f>
        <v>I</v>
      </c>
      <c r="L3936" s="19">
        <f>LFAT!F144</f>
        <v>0.5</v>
      </c>
      <c r="M3936" s="16" t="str">
        <f>LFAT!G144</f>
        <v>CD</v>
      </c>
      <c r="N3936" s="19">
        <f>LFAT!I144</f>
        <v>0.5</v>
      </c>
      <c r="O3936" s="18">
        <f>LFAT!J144</f>
        <v>0.25</v>
      </c>
      <c r="P3936" s="18">
        <f t="shared" si="183"/>
        <v>8.4062499999999998E-2</v>
      </c>
      <c r="Q3936" s="18">
        <f t="shared" si="184"/>
        <v>8.1536121658533522E-2</v>
      </c>
      <c r="R3936" s="18">
        <f t="shared" si="185"/>
        <v>2.4288767167152565E-2</v>
      </c>
    </row>
    <row r="3937" spans="1:18" ht="18" customHeight="1" x14ac:dyDescent="0.2">
      <c r="A3937" s="16" t="str">
        <f>'Limiting Factor Scores'!A352</f>
        <v>UGR4</v>
      </c>
      <c r="B3937" s="16" t="str">
        <f>'Limiting Factor Scores'!B352</f>
        <v>Upper Grande Ronde</v>
      </c>
      <c r="C3937" s="16" t="str">
        <f>'Limiting Factor Scores'!C352</f>
        <v>Decreased Water Quantity</v>
      </c>
      <c r="D3937" s="18">
        <f>'Limiting Factor Scores'!D352</f>
        <v>0.18729999999999999</v>
      </c>
      <c r="E3937" s="19">
        <f>'Limiting Factor Scores'!E352</f>
        <v>2.88</v>
      </c>
      <c r="F3937" s="18">
        <f>'Limiting Factor Scores'!F352</f>
        <v>0.52300000000000002</v>
      </c>
      <c r="G3937" s="18">
        <f>'Limiting Factor Scores'!G352</f>
        <v>0.73398455082623759</v>
      </c>
      <c r="H3937" s="18">
        <f>'Limiting Factor Scores'!H352</f>
        <v>0.21213482947504331</v>
      </c>
      <c r="I3937" s="17">
        <f>LFAT!A142</f>
        <v>10</v>
      </c>
      <c r="J3937" s="16" t="str">
        <f>LFAT!B142</f>
        <v>Upland Treatments</v>
      </c>
      <c r="K3937" s="16" t="str">
        <f>LFAT!D142</f>
        <v>I</v>
      </c>
      <c r="L3937" s="19">
        <f>LFAT!F142</f>
        <v>0.5</v>
      </c>
      <c r="M3937" s="16" t="str">
        <f>LFAT!G142</f>
        <v>CD</v>
      </c>
      <c r="N3937" s="19">
        <f>LFAT!I142</f>
        <v>0.5</v>
      </c>
      <c r="O3937" s="18">
        <f>LFAT!J142</f>
        <v>0.25</v>
      </c>
      <c r="P3937" s="18">
        <f t="shared" si="183"/>
        <v>0.13075000000000001</v>
      </c>
      <c r="Q3937" s="18">
        <f t="shared" si="184"/>
        <v>0.1834961377065594</v>
      </c>
      <c r="R3937" s="18">
        <f t="shared" si="185"/>
        <v>5.3033707368760827E-2</v>
      </c>
    </row>
    <row r="3938" spans="1:18" ht="18" customHeight="1" x14ac:dyDescent="0.2">
      <c r="A3938" s="16" t="str">
        <f>'Limiting Factor Scores'!A353</f>
        <v>UGR4</v>
      </c>
      <c r="B3938" s="16" t="str">
        <f>'Limiting Factor Scores'!B353</f>
        <v>Upper Grande Ronde</v>
      </c>
      <c r="C3938" s="16" t="str">
        <f>'Limiting Factor Scores'!C353</f>
        <v>Floodplain Condition</v>
      </c>
      <c r="D3938" s="18">
        <f>'Limiting Factor Scores'!D353</f>
        <v>0.18729999999999999</v>
      </c>
      <c r="E3938" s="19">
        <f>'Limiting Factor Scores'!E353</f>
        <v>3.95</v>
      </c>
      <c r="F3938" s="18">
        <f>'Limiting Factor Scores'!F353</f>
        <v>0.76375000000000004</v>
      </c>
      <c r="G3938" s="18">
        <f>'Limiting Factor Scores'!G353</f>
        <v>0.86954192238273587</v>
      </c>
      <c r="H3938" s="18">
        <f>'Limiting Factor Scores'!H353</f>
        <v>0.24688451149399562</v>
      </c>
      <c r="I3938" s="17">
        <f>LFAT!A139</f>
        <v>10</v>
      </c>
      <c r="J3938" s="16" t="str">
        <f>LFAT!B139</f>
        <v>Upland Treatments</v>
      </c>
      <c r="K3938" s="16" t="str">
        <f>LFAT!D139</f>
        <v>N</v>
      </c>
      <c r="L3938" s="19">
        <f>LFAT!F139</f>
        <v>0.1</v>
      </c>
      <c r="M3938" s="16" t="str">
        <f>LFAT!G139</f>
        <v>R</v>
      </c>
      <c r="N3938" s="19">
        <f>LFAT!I139</f>
        <v>0.1</v>
      </c>
      <c r="O3938" s="18">
        <f>LFAT!J139</f>
        <v>0.01</v>
      </c>
      <c r="P3938" s="18">
        <f t="shared" si="183"/>
        <v>7.6375000000000002E-3</v>
      </c>
      <c r="Q3938" s="18">
        <f t="shared" si="184"/>
        <v>8.6954192238273588E-3</v>
      </c>
      <c r="R3938" s="18">
        <f t="shared" si="185"/>
        <v>2.4688451149399563E-3</v>
      </c>
    </row>
    <row r="3939" spans="1:18" ht="18" customHeight="1" x14ac:dyDescent="0.2">
      <c r="A3939" s="16" t="str">
        <f>'Limiting Factor Scores'!A354</f>
        <v>UGR4</v>
      </c>
      <c r="B3939" s="16" t="str">
        <f>'Limiting Factor Scores'!B354</f>
        <v>Upper Grande Ronde</v>
      </c>
      <c r="C3939" s="16" t="str">
        <f>'Limiting Factor Scores'!C354</f>
        <v>Increased Sediment Quantity</v>
      </c>
      <c r="D3939" s="18">
        <f>'Limiting Factor Scores'!D354</f>
        <v>0.18729999999999999</v>
      </c>
      <c r="E3939" s="19">
        <f>'Limiting Factor Scores'!E354</f>
        <v>4.08</v>
      </c>
      <c r="F3939" s="18">
        <f>'Limiting Factor Scores'!F354</f>
        <v>0.79300000000000004</v>
      </c>
      <c r="G3939" s="18">
        <f>'Limiting Factor Scores'!G354</f>
        <v>0.5400086434653365</v>
      </c>
      <c r="H3939" s="18">
        <f>'Limiting Factor Scores'!H354</f>
        <v>0.17766178280197903</v>
      </c>
      <c r="I3939" s="17">
        <f>LFAT!A145</f>
        <v>10</v>
      </c>
      <c r="J3939" s="16" t="str">
        <f>LFAT!B145</f>
        <v>Upland Treatments</v>
      </c>
      <c r="K3939" s="16" t="str">
        <f>LFAT!D145</f>
        <v>I</v>
      </c>
      <c r="L3939" s="19">
        <f>LFAT!F145</f>
        <v>0.5</v>
      </c>
      <c r="M3939" s="16" t="str">
        <f>LFAT!G145</f>
        <v>CD</v>
      </c>
      <c r="N3939" s="19">
        <f>LFAT!I145</f>
        <v>0.5</v>
      </c>
      <c r="O3939" s="18">
        <f>LFAT!J145</f>
        <v>0.25</v>
      </c>
      <c r="P3939" s="18">
        <f t="shared" si="183"/>
        <v>0.19825000000000001</v>
      </c>
      <c r="Q3939" s="18">
        <f t="shared" si="184"/>
        <v>0.13500216086633413</v>
      </c>
      <c r="R3939" s="18">
        <f t="shared" si="185"/>
        <v>4.4415445700494757E-2</v>
      </c>
    </row>
    <row r="3940" spans="1:18" ht="18" customHeight="1" x14ac:dyDescent="0.2">
      <c r="A3940" s="16" t="str">
        <f>'Limiting Factor Scores'!A355</f>
        <v>UGR4</v>
      </c>
      <c r="B3940" s="16" t="str">
        <f>'Limiting Factor Scores'!B355</f>
        <v>Upper Grande Ronde</v>
      </c>
      <c r="C3940" s="16" t="str">
        <f>'Limiting Factor Scores'!C355</f>
        <v>Non-Native Species Interactions and Competition</v>
      </c>
      <c r="D3940" s="18">
        <f>'Limiting Factor Scores'!D355</f>
        <v>0.18729999999999999</v>
      </c>
      <c r="E3940" s="19">
        <f>'Limiting Factor Scores'!E355</f>
        <v>2</v>
      </c>
      <c r="F3940" s="18">
        <f>'Limiting Factor Scores'!F355</f>
        <v>0.32500000000000001</v>
      </c>
      <c r="G3940" s="18">
        <f>'Limiting Factor Scores'!G355</f>
        <v>0.24479441068819752</v>
      </c>
      <c r="H3940" s="18">
        <f>'Limiting Factor Scores'!H355</f>
        <v>8.6351989280757532E-2</v>
      </c>
      <c r="I3940" s="17">
        <f>LFAT!A151</f>
        <v>10</v>
      </c>
      <c r="J3940" s="16" t="str">
        <f>LFAT!B151</f>
        <v>Upland Treatments</v>
      </c>
      <c r="K3940" s="16" t="str">
        <f>LFAT!D151</f>
        <v>N</v>
      </c>
      <c r="L3940" s="19">
        <f>LFAT!F151</f>
        <v>0.1</v>
      </c>
      <c r="M3940" s="16" t="str">
        <f>LFAT!G151</f>
        <v>R</v>
      </c>
      <c r="N3940" s="19">
        <f>LFAT!I151</f>
        <v>0.1</v>
      </c>
      <c r="O3940" s="18">
        <f>LFAT!J151</f>
        <v>0.01</v>
      </c>
      <c r="P3940" s="18">
        <f t="shared" si="183"/>
        <v>3.2500000000000003E-3</v>
      </c>
      <c r="Q3940" s="18">
        <f t="shared" si="184"/>
        <v>2.4479441068819751E-3</v>
      </c>
      <c r="R3940" s="18">
        <f t="shared" si="185"/>
        <v>8.6351989280757536E-4</v>
      </c>
    </row>
    <row r="3941" spans="1:18" ht="18" customHeight="1" x14ac:dyDescent="0.2">
      <c r="A3941" s="16" t="str">
        <f>'Limiting Factor Scores'!A356</f>
        <v>UGR4</v>
      </c>
      <c r="B3941" s="16" t="str">
        <f>'Limiting Factor Scores'!B356</f>
        <v>Upper Grande Ronde</v>
      </c>
      <c r="C3941" s="16" t="str">
        <f>'Limiting Factor Scores'!C356</f>
        <v>Predation</v>
      </c>
      <c r="D3941" s="18">
        <f>'Limiting Factor Scores'!D356</f>
        <v>0.18729999999999999</v>
      </c>
      <c r="E3941" s="19">
        <f>'Limiting Factor Scores'!E356</f>
        <v>2.15</v>
      </c>
      <c r="F3941" s="18">
        <f>'Limiting Factor Scores'!F356</f>
        <v>0.35875000000000001</v>
      </c>
      <c r="G3941" s="18">
        <f>'Limiting Factor Scores'!G356</f>
        <v>0.36092710010559031</v>
      </c>
      <c r="H3941" s="18">
        <f>'Limiting Factor Scores'!H356</f>
        <v>0.11035154102582165</v>
      </c>
      <c r="I3941" s="17">
        <f>LFAT!A149</f>
        <v>10</v>
      </c>
      <c r="J3941" s="16" t="str">
        <f>LFAT!B149</f>
        <v>Upland Treatments</v>
      </c>
      <c r="K3941" s="16" t="str">
        <f>LFAT!D149</f>
        <v>N</v>
      </c>
      <c r="L3941" s="19">
        <f>LFAT!F149</f>
        <v>0.1</v>
      </c>
      <c r="M3941" s="16" t="str">
        <f>LFAT!G149</f>
        <v>R</v>
      </c>
      <c r="N3941" s="19">
        <f>LFAT!I149</f>
        <v>0.1</v>
      </c>
      <c r="O3941" s="18">
        <f>LFAT!J149</f>
        <v>0.01</v>
      </c>
      <c r="P3941" s="18">
        <f t="shared" si="183"/>
        <v>3.5875000000000004E-3</v>
      </c>
      <c r="Q3941" s="18">
        <f t="shared" si="184"/>
        <v>3.609271001055903E-3</v>
      </c>
      <c r="R3941" s="18">
        <f t="shared" si="185"/>
        <v>1.1035154102582165E-3</v>
      </c>
    </row>
    <row r="3942" spans="1:18" ht="18" customHeight="1" x14ac:dyDescent="0.2">
      <c r="A3942" s="16" t="str">
        <f>'Limiting Factor Scores'!A357</f>
        <v>UGR4</v>
      </c>
      <c r="B3942" s="16" t="str">
        <f>'Limiting Factor Scores'!B357</f>
        <v>Upper Grande Ronde</v>
      </c>
      <c r="C3942" s="16" t="str">
        <f>'Limiting Factor Scores'!C357</f>
        <v>Riparian Condition</v>
      </c>
      <c r="D3942" s="18">
        <f>'Limiting Factor Scores'!D357</f>
        <v>0.18729999999999999</v>
      </c>
      <c r="E3942" s="19">
        <f>'Limiting Factor Scores'!E357</f>
        <v>3.52</v>
      </c>
      <c r="F3942" s="18">
        <f>'Limiting Factor Scores'!F357</f>
        <v>0.66700000000000004</v>
      </c>
      <c r="G3942" s="18">
        <f>'Limiting Factor Scores'!G357</f>
        <v>0.77545277082136777</v>
      </c>
      <c r="H3942" s="18">
        <f>'Limiting Factor Scores'!H357</f>
        <v>0.2503846869433804</v>
      </c>
      <c r="I3942" s="17">
        <f>LFAT!A138</f>
        <v>10</v>
      </c>
      <c r="J3942" s="16" t="str">
        <f>LFAT!B138</f>
        <v>Upland Treatments</v>
      </c>
      <c r="K3942" s="16" t="str">
        <f>LFAT!D138</f>
        <v>N</v>
      </c>
      <c r="L3942" s="19">
        <f>LFAT!F138</f>
        <v>0.1</v>
      </c>
      <c r="M3942" s="16" t="str">
        <f>LFAT!G138</f>
        <v>R</v>
      </c>
      <c r="N3942" s="19">
        <f>LFAT!I138</f>
        <v>0.1</v>
      </c>
      <c r="O3942" s="18">
        <f>LFAT!J138</f>
        <v>0.01</v>
      </c>
      <c r="P3942" s="18">
        <f t="shared" si="183"/>
        <v>6.6700000000000006E-3</v>
      </c>
      <c r="Q3942" s="18">
        <f t="shared" si="184"/>
        <v>7.7545277082136776E-3</v>
      </c>
      <c r="R3942" s="18">
        <f t="shared" si="185"/>
        <v>2.5038468694338041E-3</v>
      </c>
    </row>
    <row r="3943" spans="1:18" ht="18" customHeight="1" x14ac:dyDescent="0.2">
      <c r="A3943" s="16" t="str">
        <f>'Limiting Factor Scores'!A358</f>
        <v>UGR4</v>
      </c>
      <c r="B3943" s="16" t="str">
        <f>'Limiting Factor Scores'!B358</f>
        <v>Upper Grande Ronde</v>
      </c>
      <c r="C3943" s="16" t="str">
        <f>'Limiting Factor Scores'!C358</f>
        <v>Side Channel and Wetland Habitat</v>
      </c>
      <c r="D3943" s="18">
        <f>'Limiting Factor Scores'!D358</f>
        <v>0.18729999999999999</v>
      </c>
      <c r="E3943" s="19">
        <f>'Limiting Factor Scores'!E358</f>
        <v>3.73</v>
      </c>
      <c r="F3943" s="18">
        <f>'Limiting Factor Scores'!F358</f>
        <v>0.71425000000000005</v>
      </c>
      <c r="G3943" s="18">
        <f>'Limiting Factor Scores'!G358</f>
        <v>1.028187363342093</v>
      </c>
      <c r="H3943" s="18">
        <f>'Limiting Factor Scores'!H358</f>
        <v>0.29968412721666282</v>
      </c>
      <c r="I3943" s="17">
        <f>LFAT!A140</f>
        <v>10</v>
      </c>
      <c r="J3943" s="16" t="str">
        <f>LFAT!B140</f>
        <v>Upland Treatments</v>
      </c>
      <c r="K3943" s="16" t="str">
        <f>LFAT!D140</f>
        <v>N</v>
      </c>
      <c r="L3943" s="19">
        <f>LFAT!F140</f>
        <v>0.1</v>
      </c>
      <c r="M3943" s="16" t="str">
        <f>LFAT!G140</f>
        <v>R</v>
      </c>
      <c r="N3943" s="19">
        <f>LFAT!I140</f>
        <v>0.1</v>
      </c>
      <c r="O3943" s="18">
        <f>LFAT!J140</f>
        <v>0.01</v>
      </c>
      <c r="P3943" s="18">
        <f t="shared" si="183"/>
        <v>7.1425000000000004E-3</v>
      </c>
      <c r="Q3943" s="18">
        <f t="shared" si="184"/>
        <v>1.0281873633420931E-2</v>
      </c>
      <c r="R3943" s="18">
        <f t="shared" si="185"/>
        <v>2.9968412721666283E-3</v>
      </c>
    </row>
    <row r="3944" spans="1:18" ht="18" customHeight="1" x14ac:dyDescent="0.2">
      <c r="A3944" s="16" t="str">
        <f>'Limiting Factor Scores'!A359</f>
        <v>UGR4</v>
      </c>
      <c r="B3944" s="16" t="str">
        <f>'Limiting Factor Scores'!B359</f>
        <v>Upper Grande Ronde</v>
      </c>
      <c r="C3944" s="16" t="str">
        <f>'Limiting Factor Scores'!C359</f>
        <v>Summer Water Temperature</v>
      </c>
      <c r="D3944" s="18">
        <f>'Limiting Factor Scores'!D359</f>
        <v>0.18729999999999999</v>
      </c>
      <c r="E3944" s="19">
        <f>'Limiting Factor Scores'!E359</f>
        <v>3</v>
      </c>
      <c r="F3944" s="18">
        <f>'Limiting Factor Scores'!F359</f>
        <v>0.55000000000000004</v>
      </c>
      <c r="G3944" s="18">
        <f>'Limiting Factor Scores'!G359</f>
        <v>0.6857855714138551</v>
      </c>
      <c r="H3944" s="18">
        <f>'Limiting Factor Scores'!H359</f>
        <v>0.2146096778534638</v>
      </c>
      <c r="I3944" s="17">
        <f>LFAT!A146</f>
        <v>10</v>
      </c>
      <c r="J3944" s="16" t="str">
        <f>LFAT!B146</f>
        <v>Upland Treatments</v>
      </c>
      <c r="K3944" s="16" t="str">
        <f>LFAT!D146</f>
        <v>I</v>
      </c>
      <c r="L3944" s="19">
        <f>LFAT!F146</f>
        <v>0.5</v>
      </c>
      <c r="M3944" s="16" t="str">
        <f>LFAT!G146</f>
        <v>CD</v>
      </c>
      <c r="N3944" s="19">
        <f>LFAT!I146</f>
        <v>0.5</v>
      </c>
      <c r="O3944" s="18">
        <f>LFAT!J146</f>
        <v>0.25</v>
      </c>
      <c r="P3944" s="18">
        <f t="shared" si="183"/>
        <v>0.13750000000000001</v>
      </c>
      <c r="Q3944" s="18">
        <f t="shared" si="184"/>
        <v>0.17144639285346377</v>
      </c>
      <c r="R3944" s="18">
        <f t="shared" si="185"/>
        <v>5.365241946336595E-2</v>
      </c>
    </row>
    <row r="3945" spans="1:18" ht="18" customHeight="1" x14ac:dyDescent="0.2">
      <c r="A3945" s="16" t="str">
        <f>'Limiting Factor Scores'!A360</f>
        <v>UGR4</v>
      </c>
      <c r="B3945" s="16" t="str">
        <f>'Limiting Factor Scores'!B360</f>
        <v>Upper Grande Ronde</v>
      </c>
      <c r="C3945" s="16" t="str">
        <f>'Limiting Factor Scores'!C360</f>
        <v>Water Quality</v>
      </c>
      <c r="D3945" s="18">
        <f>'Limiting Factor Scores'!D360</f>
        <v>0.18729999999999999</v>
      </c>
      <c r="E3945" s="19">
        <f>'Limiting Factor Scores'!E360</f>
        <v>3</v>
      </c>
      <c r="F3945" s="18">
        <f>'Limiting Factor Scores'!F360</f>
        <v>0.55000000000000004</v>
      </c>
      <c r="G3945" s="18">
        <f>'Limiting Factor Scores'!G360</f>
        <v>0.59969446444759511</v>
      </c>
      <c r="H3945" s="18">
        <f>'Limiting Factor Scores'!H360</f>
        <v>0.16646488183118807</v>
      </c>
      <c r="I3945" s="17">
        <f>LFAT!A148</f>
        <v>10</v>
      </c>
      <c r="J3945" s="16" t="str">
        <f>LFAT!B148</f>
        <v>Upland Treatments</v>
      </c>
      <c r="K3945" s="16" t="str">
        <f>LFAT!D148</f>
        <v>I</v>
      </c>
      <c r="L3945" s="19">
        <f>LFAT!F148</f>
        <v>0.5</v>
      </c>
      <c r="M3945" s="16" t="str">
        <f>LFAT!G148</f>
        <v>CD</v>
      </c>
      <c r="N3945" s="19">
        <f>LFAT!I148</f>
        <v>0.5</v>
      </c>
      <c r="O3945" s="18">
        <f>LFAT!J148</f>
        <v>0.25</v>
      </c>
      <c r="P3945" s="18">
        <f t="shared" si="183"/>
        <v>0.13750000000000001</v>
      </c>
      <c r="Q3945" s="18">
        <f t="shared" si="184"/>
        <v>0.14992361611189878</v>
      </c>
      <c r="R3945" s="18">
        <f t="shared" si="185"/>
        <v>4.1616220457797018E-2</v>
      </c>
    </row>
    <row r="3946" spans="1:18" ht="18" customHeight="1" x14ac:dyDescent="0.2">
      <c r="A3946" s="16" t="str">
        <f>'Limiting Factor Scores'!A361</f>
        <v>UGR4</v>
      </c>
      <c r="B3946" s="16" t="str">
        <f>'Limiting Factor Scores'!B361</f>
        <v>Upper Grande Ronde</v>
      </c>
      <c r="C3946" s="16" t="str">
        <f>'Limiting Factor Scores'!C361</f>
        <v>Winter Water Temperature</v>
      </c>
      <c r="D3946" s="18">
        <f>'Limiting Factor Scores'!D361</f>
        <v>0.18729999999999999</v>
      </c>
      <c r="E3946" s="19">
        <f>'Limiting Factor Scores'!E361</f>
        <v>2.29</v>
      </c>
      <c r="F3946" s="18">
        <f>'Limiting Factor Scores'!F361</f>
        <v>0.39024999999999999</v>
      </c>
      <c r="G3946" s="18">
        <f>'Limiting Factor Scores'!G361</f>
        <v>0.35032826126044198</v>
      </c>
      <c r="H3946" s="18">
        <f>'Limiting Factor Scores'!H361</f>
        <v>9.5418767561799428E-2</v>
      </c>
      <c r="I3946" s="17">
        <f>LFAT!A147</f>
        <v>10</v>
      </c>
      <c r="J3946" s="16" t="str">
        <f>LFAT!B147</f>
        <v>Upland Treatments</v>
      </c>
      <c r="K3946" s="16" t="str">
        <f>LFAT!D147</f>
        <v>N</v>
      </c>
      <c r="L3946" s="19">
        <f>LFAT!F147</f>
        <v>0.1</v>
      </c>
      <c r="M3946" s="16" t="str">
        <f>LFAT!G147</f>
        <v>R</v>
      </c>
      <c r="N3946" s="19">
        <f>LFAT!I147</f>
        <v>0.1</v>
      </c>
      <c r="O3946" s="18">
        <f>LFAT!J147</f>
        <v>0.01</v>
      </c>
      <c r="P3946" s="18">
        <f t="shared" si="183"/>
        <v>3.9025000000000002E-3</v>
      </c>
      <c r="Q3946" s="18">
        <f t="shared" si="184"/>
        <v>3.5032826126044198E-3</v>
      </c>
      <c r="R3946" s="18">
        <f t="shared" si="185"/>
        <v>9.5418767561799428E-4</v>
      </c>
    </row>
    <row r="3947" spans="1:18" ht="18" customHeight="1" x14ac:dyDescent="0.2">
      <c r="A3947" s="16" t="str">
        <f>'Limiting Factor Scores'!A347</f>
        <v>UGR4</v>
      </c>
      <c r="B3947" s="16" t="str">
        <f>'Limiting Factor Scores'!B347</f>
        <v>Upper Grande Ronde</v>
      </c>
      <c r="C3947" s="16" t="str">
        <f>'Limiting Factor Scores'!C347</f>
        <v>Altered Flow Timing</v>
      </c>
      <c r="D3947" s="18">
        <f>'Limiting Factor Scores'!D347</f>
        <v>0.18729999999999999</v>
      </c>
      <c r="E3947" s="19">
        <f>'Limiting Factor Scores'!E347</f>
        <v>3.3</v>
      </c>
      <c r="F3947" s="18">
        <f>'Limiting Factor Scores'!F347</f>
        <v>0.61750000000000005</v>
      </c>
      <c r="G3947" s="18">
        <f>'Limiting Factor Scores'!G347</f>
        <v>0.6063770607308081</v>
      </c>
      <c r="H3947" s="18">
        <f>'Limiting Factor Scores'!H347</f>
        <v>0.16875291854776292</v>
      </c>
      <c r="I3947" s="17">
        <f>LFAT!A158</f>
        <v>11</v>
      </c>
      <c r="J3947" s="16" t="str">
        <f>LFAT!B158</f>
        <v>Species Management (non-native or unnatural)</v>
      </c>
      <c r="K3947" s="16" t="str">
        <f>LFAT!D158</f>
        <v>N</v>
      </c>
      <c r="L3947" s="19">
        <f>LFAT!F158</f>
        <v>0.1</v>
      </c>
      <c r="M3947" s="16" t="str">
        <f>LFAT!G158</f>
        <v>R</v>
      </c>
      <c r="N3947" s="19">
        <f>LFAT!I158</f>
        <v>0.1</v>
      </c>
      <c r="O3947" s="18">
        <f>LFAT!J158</f>
        <v>0.01</v>
      </c>
      <c r="P3947" s="18">
        <f t="shared" si="183"/>
        <v>6.1750000000000008E-3</v>
      </c>
      <c r="Q3947" s="18">
        <f t="shared" si="184"/>
        <v>6.063770607308081E-3</v>
      </c>
      <c r="R3947" s="18">
        <f t="shared" si="185"/>
        <v>1.6875291854776292E-3</v>
      </c>
    </row>
    <row r="3948" spans="1:18" ht="18" customHeight="1" x14ac:dyDescent="0.2">
      <c r="A3948" s="16" t="str">
        <f>'Limiting Factor Scores'!A348</f>
        <v>UGR4</v>
      </c>
      <c r="B3948" s="16" t="str">
        <f>'Limiting Factor Scores'!B348</f>
        <v>Upper Grande Ronde</v>
      </c>
      <c r="C3948" s="16" t="str">
        <f>'Limiting Factor Scores'!C348</f>
        <v>Altered Primary Productivity</v>
      </c>
      <c r="D3948" s="18">
        <f>'Limiting Factor Scores'!D348</f>
        <v>0.18729999999999999</v>
      </c>
      <c r="E3948" s="19">
        <f>'Limiting Factor Scores'!E348</f>
        <v>2</v>
      </c>
      <c r="F3948" s="18">
        <f>'Limiting Factor Scores'!F348</f>
        <v>0.32500000000000001</v>
      </c>
      <c r="G3948" s="18">
        <f>'Limiting Factor Scores'!G348</f>
        <v>0.22131501781366253</v>
      </c>
      <c r="H3948" s="18">
        <f>'Limiting Factor Scores'!H348</f>
        <v>6.3381316592881307E-2</v>
      </c>
      <c r="I3948" s="17">
        <f>LFAT!A165</f>
        <v>11</v>
      </c>
      <c r="J3948" s="16" t="str">
        <f>LFAT!B165</f>
        <v>Species Management (non-native or unnatural)</v>
      </c>
      <c r="K3948" s="16" t="str">
        <f>LFAT!D165</f>
        <v>N</v>
      </c>
      <c r="L3948" s="19">
        <f>LFAT!F165</f>
        <v>0.1</v>
      </c>
      <c r="M3948" s="16" t="str">
        <f>LFAT!G165</f>
        <v>R</v>
      </c>
      <c r="N3948" s="19">
        <f>LFAT!I165</f>
        <v>0.1</v>
      </c>
      <c r="O3948" s="18">
        <f>LFAT!J165</f>
        <v>0.01</v>
      </c>
      <c r="P3948" s="18">
        <f t="shared" si="183"/>
        <v>3.2500000000000003E-3</v>
      </c>
      <c r="Q3948" s="18">
        <f t="shared" si="184"/>
        <v>2.2131501781366253E-3</v>
      </c>
      <c r="R3948" s="18">
        <f t="shared" si="185"/>
        <v>6.3381316592881311E-4</v>
      </c>
    </row>
    <row r="3949" spans="1:18" ht="18" customHeight="1" x14ac:dyDescent="0.2">
      <c r="A3949" s="16" t="str">
        <f>'Limiting Factor Scores'!A349</f>
        <v>UGR4</v>
      </c>
      <c r="B3949" s="16" t="str">
        <f>'Limiting Factor Scores'!B349</f>
        <v>Upper Grande Ronde</v>
      </c>
      <c r="C3949" s="16" t="str">
        <f>'Limiting Factor Scores'!C349</f>
        <v>Anthropogenic Barriers</v>
      </c>
      <c r="D3949" s="18">
        <f>'Limiting Factor Scores'!D349</f>
        <v>0.18729999999999999</v>
      </c>
      <c r="E3949" s="19">
        <f>'Limiting Factor Scores'!E349</f>
        <v>3.42</v>
      </c>
      <c r="F3949" s="18">
        <f>'Limiting Factor Scores'!F349</f>
        <v>0.64449999999999996</v>
      </c>
      <c r="G3949" s="18">
        <f>'Limiting Factor Scores'!G349</f>
        <v>0.64065095379061154</v>
      </c>
      <c r="H3949" s="18">
        <f>'Limiting Factor Scores'!H349</f>
        <v>0.20290441781141605</v>
      </c>
      <c r="I3949" s="17">
        <f>LFAT!A152</f>
        <v>11</v>
      </c>
      <c r="J3949" s="16" t="str">
        <f>LFAT!B152</f>
        <v>Species Management (non-native or unnatural)</v>
      </c>
      <c r="K3949" s="16" t="str">
        <f>LFAT!D152</f>
        <v>N</v>
      </c>
      <c r="L3949" s="19">
        <f>LFAT!F152</f>
        <v>0.1</v>
      </c>
      <c r="M3949" s="16" t="str">
        <f>LFAT!G152</f>
        <v>R</v>
      </c>
      <c r="N3949" s="19">
        <f>LFAT!I152</f>
        <v>0.1</v>
      </c>
      <c r="O3949" s="18">
        <f>LFAT!J152</f>
        <v>0.01</v>
      </c>
      <c r="P3949" s="18">
        <f t="shared" si="183"/>
        <v>6.4449999999999993E-3</v>
      </c>
      <c r="Q3949" s="18">
        <f t="shared" si="184"/>
        <v>6.4065095379061158E-3</v>
      </c>
      <c r="R3949" s="18">
        <f t="shared" si="185"/>
        <v>2.0290441781141604E-3</v>
      </c>
    </row>
    <row r="3950" spans="1:18" ht="18" customHeight="1" x14ac:dyDescent="0.2">
      <c r="A3950" s="16" t="str">
        <f>'Limiting Factor Scores'!A350</f>
        <v>UGR4</v>
      </c>
      <c r="B3950" s="16" t="str">
        <f>'Limiting Factor Scores'!B350</f>
        <v>Upper Grande Ronde</v>
      </c>
      <c r="C3950" s="16" t="str">
        <f>'Limiting Factor Scores'!C350</f>
        <v>Channel and Habitat Structure</v>
      </c>
      <c r="D3950" s="18">
        <f>'Limiting Factor Scores'!D350</f>
        <v>0.18729999999999999</v>
      </c>
      <c r="E3950" s="19">
        <f>'Limiting Factor Scores'!E350</f>
        <v>3.57</v>
      </c>
      <c r="F3950" s="18">
        <f>'Limiting Factor Scores'!F350</f>
        <v>0.67825000000000002</v>
      </c>
      <c r="G3950" s="18">
        <f>'Limiting Factor Scores'!G350</f>
        <v>1.1070299605509535</v>
      </c>
      <c r="H3950" s="18">
        <f>'Limiting Factor Scores'!H350</f>
        <v>0.33513063549602007</v>
      </c>
      <c r="I3950" s="17">
        <f>LFAT!A156</f>
        <v>11</v>
      </c>
      <c r="J3950" s="16" t="str">
        <f>LFAT!B156</f>
        <v>Species Management (non-native or unnatural)</v>
      </c>
      <c r="K3950" s="16" t="str">
        <f>LFAT!D156</f>
        <v>N</v>
      </c>
      <c r="L3950" s="19">
        <f>LFAT!F156</f>
        <v>0.1</v>
      </c>
      <c r="M3950" s="16" t="str">
        <f>LFAT!G156</f>
        <v>R</v>
      </c>
      <c r="N3950" s="19">
        <f>LFAT!I156</f>
        <v>0.1</v>
      </c>
      <c r="O3950" s="18">
        <f>LFAT!J156</f>
        <v>0.01</v>
      </c>
      <c r="P3950" s="18">
        <f t="shared" si="183"/>
        <v>6.7825000000000003E-3</v>
      </c>
      <c r="Q3950" s="18">
        <f t="shared" si="184"/>
        <v>1.1070299605509535E-2</v>
      </c>
      <c r="R3950" s="18">
        <f t="shared" si="185"/>
        <v>3.3513063549602006E-3</v>
      </c>
    </row>
    <row r="3951" spans="1:18" ht="18" customHeight="1" x14ac:dyDescent="0.2">
      <c r="A3951" s="16" t="str">
        <f>'Limiting Factor Scores'!A351</f>
        <v>UGR4</v>
      </c>
      <c r="B3951" s="16" t="str">
        <f>'Limiting Factor Scores'!B351</f>
        <v>Upper Grande Ronde</v>
      </c>
      <c r="C3951" s="16" t="str">
        <f>'Limiting Factor Scores'!C351</f>
        <v>Decreased Sediment Quantity</v>
      </c>
      <c r="D3951" s="18">
        <f>'Limiting Factor Scores'!D351</f>
        <v>0.18729999999999999</v>
      </c>
      <c r="E3951" s="19">
        <f>'Limiting Factor Scores'!E351</f>
        <v>2.0499999999999998</v>
      </c>
      <c r="F3951" s="18">
        <f>'Limiting Factor Scores'!F351</f>
        <v>0.33624999999999999</v>
      </c>
      <c r="G3951" s="18">
        <f>'Limiting Factor Scores'!G351</f>
        <v>0.32614448663413409</v>
      </c>
      <c r="H3951" s="18">
        <f>'Limiting Factor Scores'!H351</f>
        <v>9.7155068668610262E-2</v>
      </c>
      <c r="I3951" s="17">
        <f>LFAT!A159</f>
        <v>11</v>
      </c>
      <c r="J3951" s="16" t="str">
        <f>LFAT!B159</f>
        <v>Species Management (non-native or unnatural)</v>
      </c>
      <c r="K3951" s="16" t="str">
        <f>LFAT!D159</f>
        <v>N</v>
      </c>
      <c r="L3951" s="19">
        <f>LFAT!F159</f>
        <v>0.1</v>
      </c>
      <c r="M3951" s="16" t="str">
        <f>LFAT!G159</f>
        <v>R</v>
      </c>
      <c r="N3951" s="19">
        <f>LFAT!I159</f>
        <v>0.1</v>
      </c>
      <c r="O3951" s="18">
        <f>LFAT!J159</f>
        <v>0.01</v>
      </c>
      <c r="P3951" s="18">
        <f t="shared" si="183"/>
        <v>3.3625E-3</v>
      </c>
      <c r="Q3951" s="18">
        <f t="shared" si="184"/>
        <v>3.2614448663413412E-3</v>
      </c>
      <c r="R3951" s="18">
        <f t="shared" si="185"/>
        <v>9.7155068668610268E-4</v>
      </c>
    </row>
    <row r="3952" spans="1:18" ht="18" customHeight="1" x14ac:dyDescent="0.2">
      <c r="A3952" s="16" t="str">
        <f>'Limiting Factor Scores'!A352</f>
        <v>UGR4</v>
      </c>
      <c r="B3952" s="16" t="str">
        <f>'Limiting Factor Scores'!B352</f>
        <v>Upper Grande Ronde</v>
      </c>
      <c r="C3952" s="16" t="str">
        <f>'Limiting Factor Scores'!C352</f>
        <v>Decreased Water Quantity</v>
      </c>
      <c r="D3952" s="18">
        <f>'Limiting Factor Scores'!D352</f>
        <v>0.18729999999999999</v>
      </c>
      <c r="E3952" s="19">
        <f>'Limiting Factor Scores'!E352</f>
        <v>2.88</v>
      </c>
      <c r="F3952" s="18">
        <f>'Limiting Factor Scores'!F352</f>
        <v>0.52300000000000002</v>
      </c>
      <c r="G3952" s="18">
        <f>'Limiting Factor Scores'!G352</f>
        <v>0.73398455082623759</v>
      </c>
      <c r="H3952" s="18">
        <f>'Limiting Factor Scores'!H352</f>
        <v>0.21213482947504331</v>
      </c>
      <c r="I3952" s="17">
        <f>LFAT!A157</f>
        <v>11</v>
      </c>
      <c r="J3952" s="16" t="str">
        <f>LFAT!B157</f>
        <v>Species Management (non-native or unnatural)</v>
      </c>
      <c r="K3952" s="16" t="str">
        <f>LFAT!D157</f>
        <v>N</v>
      </c>
      <c r="L3952" s="19">
        <f>LFAT!F157</f>
        <v>0.1</v>
      </c>
      <c r="M3952" s="16" t="str">
        <f>LFAT!G157</f>
        <v>R</v>
      </c>
      <c r="N3952" s="19">
        <f>LFAT!I157</f>
        <v>0.1</v>
      </c>
      <c r="O3952" s="18">
        <f>LFAT!J157</f>
        <v>0.01</v>
      </c>
      <c r="P3952" s="18">
        <f t="shared" si="183"/>
        <v>5.2300000000000003E-3</v>
      </c>
      <c r="Q3952" s="18">
        <f t="shared" si="184"/>
        <v>7.339845508262376E-3</v>
      </c>
      <c r="R3952" s="18">
        <f t="shared" si="185"/>
        <v>2.1213482947504332E-3</v>
      </c>
    </row>
    <row r="3953" spans="1:18" ht="18" customHeight="1" x14ac:dyDescent="0.2">
      <c r="A3953" s="16" t="str">
        <f>'Limiting Factor Scores'!A353</f>
        <v>UGR4</v>
      </c>
      <c r="B3953" s="16" t="str">
        <f>'Limiting Factor Scores'!B353</f>
        <v>Upper Grande Ronde</v>
      </c>
      <c r="C3953" s="16" t="str">
        <f>'Limiting Factor Scores'!C353</f>
        <v>Floodplain Condition</v>
      </c>
      <c r="D3953" s="18">
        <f>'Limiting Factor Scores'!D353</f>
        <v>0.18729999999999999</v>
      </c>
      <c r="E3953" s="19">
        <f>'Limiting Factor Scores'!E353</f>
        <v>3.95</v>
      </c>
      <c r="F3953" s="18">
        <f>'Limiting Factor Scores'!F353</f>
        <v>0.76375000000000004</v>
      </c>
      <c r="G3953" s="18">
        <f>'Limiting Factor Scores'!G353</f>
        <v>0.86954192238273587</v>
      </c>
      <c r="H3953" s="18">
        <f>'Limiting Factor Scores'!H353</f>
        <v>0.24688451149399562</v>
      </c>
      <c r="I3953" s="17">
        <f>LFAT!A154</f>
        <v>11</v>
      </c>
      <c r="J3953" s="16" t="str">
        <f>LFAT!B154</f>
        <v>Species Management (non-native or unnatural)</v>
      </c>
      <c r="K3953" s="16" t="str">
        <f>LFAT!D154</f>
        <v>N</v>
      </c>
      <c r="L3953" s="19">
        <f>LFAT!F154</f>
        <v>0.1</v>
      </c>
      <c r="M3953" s="16" t="str">
        <f>LFAT!G154</f>
        <v>R</v>
      </c>
      <c r="N3953" s="19">
        <f>LFAT!I154</f>
        <v>0.1</v>
      </c>
      <c r="O3953" s="18">
        <f>LFAT!J154</f>
        <v>0.01</v>
      </c>
      <c r="P3953" s="18">
        <f t="shared" si="183"/>
        <v>7.6375000000000002E-3</v>
      </c>
      <c r="Q3953" s="18">
        <f t="shared" si="184"/>
        <v>8.6954192238273588E-3</v>
      </c>
      <c r="R3953" s="18">
        <f t="shared" si="185"/>
        <v>2.4688451149399563E-3</v>
      </c>
    </row>
    <row r="3954" spans="1:18" ht="18" customHeight="1" x14ac:dyDescent="0.2">
      <c r="A3954" s="16" t="str">
        <f>'Limiting Factor Scores'!A354</f>
        <v>UGR4</v>
      </c>
      <c r="B3954" s="16" t="str">
        <f>'Limiting Factor Scores'!B354</f>
        <v>Upper Grande Ronde</v>
      </c>
      <c r="C3954" s="16" t="str">
        <f>'Limiting Factor Scores'!C354</f>
        <v>Increased Sediment Quantity</v>
      </c>
      <c r="D3954" s="18">
        <f>'Limiting Factor Scores'!D354</f>
        <v>0.18729999999999999</v>
      </c>
      <c r="E3954" s="19">
        <f>'Limiting Factor Scores'!E354</f>
        <v>4.08</v>
      </c>
      <c r="F3954" s="18">
        <f>'Limiting Factor Scores'!F354</f>
        <v>0.79300000000000004</v>
      </c>
      <c r="G3954" s="18">
        <f>'Limiting Factor Scores'!G354</f>
        <v>0.5400086434653365</v>
      </c>
      <c r="H3954" s="18">
        <f>'Limiting Factor Scores'!H354</f>
        <v>0.17766178280197903</v>
      </c>
      <c r="I3954" s="17">
        <f>LFAT!A160</f>
        <v>11</v>
      </c>
      <c r="J3954" s="16" t="str">
        <f>LFAT!B160</f>
        <v>Species Management (non-native or unnatural)</v>
      </c>
      <c r="K3954" s="16" t="str">
        <f>LFAT!D160</f>
        <v>N</v>
      </c>
      <c r="L3954" s="19">
        <f>LFAT!F160</f>
        <v>0.1</v>
      </c>
      <c r="M3954" s="16" t="str">
        <f>LFAT!G160</f>
        <v>R</v>
      </c>
      <c r="N3954" s="19">
        <f>LFAT!I160</f>
        <v>0.1</v>
      </c>
      <c r="O3954" s="18">
        <f>LFAT!J160</f>
        <v>0.01</v>
      </c>
      <c r="P3954" s="18">
        <f t="shared" si="183"/>
        <v>7.9300000000000013E-3</v>
      </c>
      <c r="Q3954" s="18">
        <f t="shared" si="184"/>
        <v>5.4000864346533655E-3</v>
      </c>
      <c r="R3954" s="18">
        <f t="shared" si="185"/>
        <v>1.7766178280197904E-3</v>
      </c>
    </row>
    <row r="3955" spans="1:18" ht="18" customHeight="1" x14ac:dyDescent="0.2">
      <c r="A3955" s="16" t="str">
        <f>'Limiting Factor Scores'!A355</f>
        <v>UGR4</v>
      </c>
      <c r="B3955" s="16" t="str">
        <f>'Limiting Factor Scores'!B355</f>
        <v>Upper Grande Ronde</v>
      </c>
      <c r="C3955" s="16" t="str">
        <f>'Limiting Factor Scores'!C355</f>
        <v>Non-Native Species Interactions and Competition</v>
      </c>
      <c r="D3955" s="18">
        <f>'Limiting Factor Scores'!D355</f>
        <v>0.18729999999999999</v>
      </c>
      <c r="E3955" s="19">
        <f>'Limiting Factor Scores'!E355</f>
        <v>2</v>
      </c>
      <c r="F3955" s="18">
        <f>'Limiting Factor Scores'!F355</f>
        <v>0.32500000000000001</v>
      </c>
      <c r="G3955" s="18">
        <f>'Limiting Factor Scores'!G355</f>
        <v>0.24479441068819752</v>
      </c>
      <c r="H3955" s="18">
        <f>'Limiting Factor Scores'!H355</f>
        <v>8.6351989280757532E-2</v>
      </c>
      <c r="I3955" s="17">
        <f>LFAT!A166</f>
        <v>11</v>
      </c>
      <c r="J3955" s="16" t="str">
        <f>LFAT!B166</f>
        <v>Species Management (non-native or unnatural)</v>
      </c>
      <c r="K3955" s="16" t="str">
        <f>LFAT!D166</f>
        <v>D</v>
      </c>
      <c r="L3955" s="19">
        <f>LFAT!F166</f>
        <v>1</v>
      </c>
      <c r="M3955" s="16" t="str">
        <f>LFAT!G166</f>
        <v>C</v>
      </c>
      <c r="N3955" s="19">
        <f>LFAT!I166</f>
        <v>1</v>
      </c>
      <c r="O3955" s="18">
        <f>LFAT!J166</f>
        <v>1</v>
      </c>
      <c r="P3955" s="18">
        <f t="shared" si="183"/>
        <v>0.32500000000000001</v>
      </c>
      <c r="Q3955" s="18">
        <f t="shared" si="184"/>
        <v>0.24479441068819752</v>
      </c>
      <c r="R3955" s="18">
        <f t="shared" si="185"/>
        <v>8.6351989280757532E-2</v>
      </c>
    </row>
    <row r="3956" spans="1:18" ht="18" customHeight="1" x14ac:dyDescent="0.2">
      <c r="A3956" s="16" t="str">
        <f>'Limiting Factor Scores'!A356</f>
        <v>UGR4</v>
      </c>
      <c r="B3956" s="16" t="str">
        <f>'Limiting Factor Scores'!B356</f>
        <v>Upper Grande Ronde</v>
      </c>
      <c r="C3956" s="16" t="str">
        <f>'Limiting Factor Scores'!C356</f>
        <v>Predation</v>
      </c>
      <c r="D3956" s="18">
        <f>'Limiting Factor Scores'!D356</f>
        <v>0.18729999999999999</v>
      </c>
      <c r="E3956" s="19">
        <f>'Limiting Factor Scores'!E356</f>
        <v>2.15</v>
      </c>
      <c r="F3956" s="18">
        <f>'Limiting Factor Scores'!F356</f>
        <v>0.35875000000000001</v>
      </c>
      <c r="G3956" s="18">
        <f>'Limiting Factor Scores'!G356</f>
        <v>0.36092710010559031</v>
      </c>
      <c r="H3956" s="18">
        <f>'Limiting Factor Scores'!H356</f>
        <v>0.11035154102582165</v>
      </c>
      <c r="I3956" s="17">
        <f>LFAT!A164</f>
        <v>11</v>
      </c>
      <c r="J3956" s="16" t="str">
        <f>LFAT!B164</f>
        <v>Species Management (non-native or unnatural)</v>
      </c>
      <c r="K3956" s="16" t="str">
        <f>LFAT!D164</f>
        <v>D</v>
      </c>
      <c r="L3956" s="19">
        <f>LFAT!F164</f>
        <v>1</v>
      </c>
      <c r="M3956" s="16" t="str">
        <f>LFAT!G164</f>
        <v>C</v>
      </c>
      <c r="N3956" s="19">
        <f>LFAT!I164</f>
        <v>1</v>
      </c>
      <c r="O3956" s="18">
        <f>LFAT!J164</f>
        <v>1</v>
      </c>
      <c r="P3956" s="18">
        <f t="shared" si="183"/>
        <v>0.35875000000000001</v>
      </c>
      <c r="Q3956" s="18">
        <f t="shared" si="184"/>
        <v>0.36092710010559031</v>
      </c>
      <c r="R3956" s="18">
        <f t="shared" si="185"/>
        <v>0.11035154102582165</v>
      </c>
    </row>
    <row r="3957" spans="1:18" ht="18" customHeight="1" x14ac:dyDescent="0.2">
      <c r="A3957" s="16" t="str">
        <f>'Limiting Factor Scores'!A357</f>
        <v>UGR4</v>
      </c>
      <c r="B3957" s="16" t="str">
        <f>'Limiting Factor Scores'!B357</f>
        <v>Upper Grande Ronde</v>
      </c>
      <c r="C3957" s="16" t="str">
        <f>'Limiting Factor Scores'!C357</f>
        <v>Riparian Condition</v>
      </c>
      <c r="D3957" s="18">
        <f>'Limiting Factor Scores'!D357</f>
        <v>0.18729999999999999</v>
      </c>
      <c r="E3957" s="19">
        <f>'Limiting Factor Scores'!E357</f>
        <v>3.52</v>
      </c>
      <c r="F3957" s="18">
        <f>'Limiting Factor Scores'!F357</f>
        <v>0.66700000000000004</v>
      </c>
      <c r="G3957" s="18">
        <f>'Limiting Factor Scores'!G357</f>
        <v>0.77545277082136777</v>
      </c>
      <c r="H3957" s="18">
        <f>'Limiting Factor Scores'!H357</f>
        <v>0.2503846869433804</v>
      </c>
      <c r="I3957" s="17">
        <f>LFAT!A153</f>
        <v>11</v>
      </c>
      <c r="J3957" s="16" t="str">
        <f>LFAT!B153</f>
        <v>Species Management (non-native or unnatural)</v>
      </c>
      <c r="K3957" s="16" t="str">
        <f>LFAT!D153</f>
        <v>N</v>
      </c>
      <c r="L3957" s="19">
        <f>LFAT!F153</f>
        <v>0.1</v>
      </c>
      <c r="M3957" s="16" t="str">
        <f>LFAT!G153</f>
        <v>R</v>
      </c>
      <c r="N3957" s="19">
        <f>LFAT!I153</f>
        <v>0.1</v>
      </c>
      <c r="O3957" s="18">
        <f>LFAT!J153</f>
        <v>0.01</v>
      </c>
      <c r="P3957" s="18">
        <f t="shared" si="183"/>
        <v>6.6700000000000006E-3</v>
      </c>
      <c r="Q3957" s="18">
        <f t="shared" si="184"/>
        <v>7.7545277082136776E-3</v>
      </c>
      <c r="R3957" s="18">
        <f t="shared" si="185"/>
        <v>2.5038468694338041E-3</v>
      </c>
    </row>
    <row r="3958" spans="1:18" ht="18" customHeight="1" x14ac:dyDescent="0.2">
      <c r="A3958" s="16" t="str">
        <f>'Limiting Factor Scores'!A358</f>
        <v>UGR4</v>
      </c>
      <c r="B3958" s="16" t="str">
        <f>'Limiting Factor Scores'!B358</f>
        <v>Upper Grande Ronde</v>
      </c>
      <c r="C3958" s="16" t="str">
        <f>'Limiting Factor Scores'!C358</f>
        <v>Side Channel and Wetland Habitat</v>
      </c>
      <c r="D3958" s="18">
        <f>'Limiting Factor Scores'!D358</f>
        <v>0.18729999999999999</v>
      </c>
      <c r="E3958" s="19">
        <f>'Limiting Factor Scores'!E358</f>
        <v>3.73</v>
      </c>
      <c r="F3958" s="18">
        <f>'Limiting Factor Scores'!F358</f>
        <v>0.71425000000000005</v>
      </c>
      <c r="G3958" s="18">
        <f>'Limiting Factor Scores'!G358</f>
        <v>1.028187363342093</v>
      </c>
      <c r="H3958" s="18">
        <f>'Limiting Factor Scores'!H358</f>
        <v>0.29968412721666282</v>
      </c>
      <c r="I3958" s="17">
        <f>LFAT!A155</f>
        <v>11</v>
      </c>
      <c r="J3958" s="16" t="str">
        <f>LFAT!B155</f>
        <v>Species Management (non-native or unnatural)</v>
      </c>
      <c r="K3958" s="16" t="str">
        <f>LFAT!D155</f>
        <v>N</v>
      </c>
      <c r="L3958" s="19">
        <f>LFAT!F155</f>
        <v>0.1</v>
      </c>
      <c r="M3958" s="16" t="str">
        <f>LFAT!G155</f>
        <v>R</v>
      </c>
      <c r="N3958" s="19">
        <f>LFAT!I155</f>
        <v>0.1</v>
      </c>
      <c r="O3958" s="18">
        <f>LFAT!J155</f>
        <v>0.01</v>
      </c>
      <c r="P3958" s="18">
        <f t="shared" si="183"/>
        <v>7.1425000000000004E-3</v>
      </c>
      <c r="Q3958" s="18">
        <f t="shared" si="184"/>
        <v>1.0281873633420931E-2</v>
      </c>
      <c r="R3958" s="18">
        <f t="shared" si="185"/>
        <v>2.9968412721666283E-3</v>
      </c>
    </row>
    <row r="3959" spans="1:18" ht="18" customHeight="1" x14ac:dyDescent="0.2">
      <c r="A3959" s="16" t="str">
        <f>'Limiting Factor Scores'!A359</f>
        <v>UGR4</v>
      </c>
      <c r="B3959" s="16" t="str">
        <f>'Limiting Factor Scores'!B359</f>
        <v>Upper Grande Ronde</v>
      </c>
      <c r="C3959" s="16" t="str">
        <f>'Limiting Factor Scores'!C359</f>
        <v>Summer Water Temperature</v>
      </c>
      <c r="D3959" s="18">
        <f>'Limiting Factor Scores'!D359</f>
        <v>0.18729999999999999</v>
      </c>
      <c r="E3959" s="19">
        <f>'Limiting Factor Scores'!E359</f>
        <v>3</v>
      </c>
      <c r="F3959" s="18">
        <f>'Limiting Factor Scores'!F359</f>
        <v>0.55000000000000004</v>
      </c>
      <c r="G3959" s="18">
        <f>'Limiting Factor Scores'!G359</f>
        <v>0.6857855714138551</v>
      </c>
      <c r="H3959" s="18">
        <f>'Limiting Factor Scores'!H359</f>
        <v>0.2146096778534638</v>
      </c>
      <c r="I3959" s="17">
        <f>LFAT!A161</f>
        <v>11</v>
      </c>
      <c r="J3959" s="16" t="str">
        <f>LFAT!B161</f>
        <v>Species Management (non-native or unnatural)</v>
      </c>
      <c r="K3959" s="16" t="str">
        <f>LFAT!D161</f>
        <v>N</v>
      </c>
      <c r="L3959" s="19">
        <f>LFAT!F161</f>
        <v>0.1</v>
      </c>
      <c r="M3959" s="16" t="str">
        <f>LFAT!G161</f>
        <v>R</v>
      </c>
      <c r="N3959" s="19">
        <f>LFAT!I161</f>
        <v>0.1</v>
      </c>
      <c r="O3959" s="18">
        <f>LFAT!J161</f>
        <v>0.01</v>
      </c>
      <c r="P3959" s="18">
        <f t="shared" si="183"/>
        <v>5.5000000000000005E-3</v>
      </c>
      <c r="Q3959" s="18">
        <f t="shared" si="184"/>
        <v>6.8578557141385508E-3</v>
      </c>
      <c r="R3959" s="18">
        <f t="shared" si="185"/>
        <v>2.1460967785346379E-3</v>
      </c>
    </row>
    <row r="3960" spans="1:18" ht="18" customHeight="1" x14ac:dyDescent="0.2">
      <c r="A3960" s="16" t="str">
        <f>'Limiting Factor Scores'!A360</f>
        <v>UGR4</v>
      </c>
      <c r="B3960" s="16" t="str">
        <f>'Limiting Factor Scores'!B360</f>
        <v>Upper Grande Ronde</v>
      </c>
      <c r="C3960" s="16" t="str">
        <f>'Limiting Factor Scores'!C360</f>
        <v>Water Quality</v>
      </c>
      <c r="D3960" s="18">
        <f>'Limiting Factor Scores'!D360</f>
        <v>0.18729999999999999</v>
      </c>
      <c r="E3960" s="19">
        <f>'Limiting Factor Scores'!E360</f>
        <v>3</v>
      </c>
      <c r="F3960" s="18">
        <f>'Limiting Factor Scores'!F360</f>
        <v>0.55000000000000004</v>
      </c>
      <c r="G3960" s="18">
        <f>'Limiting Factor Scores'!G360</f>
        <v>0.59969446444759511</v>
      </c>
      <c r="H3960" s="18">
        <f>'Limiting Factor Scores'!H360</f>
        <v>0.16646488183118807</v>
      </c>
      <c r="I3960" s="17">
        <f>LFAT!A163</f>
        <v>11</v>
      </c>
      <c r="J3960" s="16" t="str">
        <f>LFAT!B163</f>
        <v>Species Management (non-native or unnatural)</v>
      </c>
      <c r="K3960" s="16" t="str">
        <f>LFAT!D163</f>
        <v>N</v>
      </c>
      <c r="L3960" s="19">
        <f>LFAT!F163</f>
        <v>0.1</v>
      </c>
      <c r="M3960" s="16" t="str">
        <f>LFAT!G163</f>
        <v>R</v>
      </c>
      <c r="N3960" s="19">
        <f>LFAT!I163</f>
        <v>0.1</v>
      </c>
      <c r="O3960" s="18">
        <f>LFAT!J163</f>
        <v>0.01</v>
      </c>
      <c r="P3960" s="18">
        <f t="shared" si="183"/>
        <v>5.5000000000000005E-3</v>
      </c>
      <c r="Q3960" s="18">
        <f t="shared" si="184"/>
        <v>5.9969446444759515E-3</v>
      </c>
      <c r="R3960" s="18">
        <f t="shared" si="185"/>
        <v>1.6646488183118808E-3</v>
      </c>
    </row>
    <row r="3961" spans="1:18" ht="18" customHeight="1" x14ac:dyDescent="0.2">
      <c r="A3961" s="16" t="str">
        <f>'Limiting Factor Scores'!A361</f>
        <v>UGR4</v>
      </c>
      <c r="B3961" s="16" t="str">
        <f>'Limiting Factor Scores'!B361</f>
        <v>Upper Grande Ronde</v>
      </c>
      <c r="C3961" s="16" t="str">
        <f>'Limiting Factor Scores'!C361</f>
        <v>Winter Water Temperature</v>
      </c>
      <c r="D3961" s="18">
        <f>'Limiting Factor Scores'!D361</f>
        <v>0.18729999999999999</v>
      </c>
      <c r="E3961" s="19">
        <f>'Limiting Factor Scores'!E361</f>
        <v>2.29</v>
      </c>
      <c r="F3961" s="18">
        <f>'Limiting Factor Scores'!F361</f>
        <v>0.39024999999999999</v>
      </c>
      <c r="G3961" s="18">
        <f>'Limiting Factor Scores'!G361</f>
        <v>0.35032826126044198</v>
      </c>
      <c r="H3961" s="18">
        <f>'Limiting Factor Scores'!H361</f>
        <v>9.5418767561799428E-2</v>
      </c>
      <c r="I3961" s="17">
        <f>LFAT!A162</f>
        <v>11</v>
      </c>
      <c r="J3961" s="16" t="str">
        <f>LFAT!B162</f>
        <v>Species Management (non-native or unnatural)</v>
      </c>
      <c r="K3961" s="16" t="str">
        <f>LFAT!D162</f>
        <v>N</v>
      </c>
      <c r="L3961" s="19">
        <f>LFAT!F162</f>
        <v>0.1</v>
      </c>
      <c r="M3961" s="16" t="str">
        <f>LFAT!G162</f>
        <v>R</v>
      </c>
      <c r="N3961" s="19">
        <f>LFAT!I162</f>
        <v>0.1</v>
      </c>
      <c r="O3961" s="18">
        <f>LFAT!J162</f>
        <v>0.01</v>
      </c>
      <c r="P3961" s="18">
        <f t="shared" si="183"/>
        <v>3.9025000000000002E-3</v>
      </c>
      <c r="Q3961" s="18">
        <f t="shared" si="184"/>
        <v>3.5032826126044198E-3</v>
      </c>
      <c r="R3961" s="18">
        <f t="shared" si="185"/>
        <v>9.5418767561799428E-4</v>
      </c>
    </row>
    <row r="3962" spans="1:18" ht="18" customHeight="1" x14ac:dyDescent="0.2">
      <c r="A3962" s="16" t="str">
        <f>'Limiting Factor Scores'!A362</f>
        <v>UGR5</v>
      </c>
      <c r="B3962" s="16" t="str">
        <f>'Limiting Factor Scores'!B362</f>
        <v>Upper Grande Ronde</v>
      </c>
      <c r="C3962" s="16" t="str">
        <f>'Limiting Factor Scores'!C362</f>
        <v>Altered Flow Timing</v>
      </c>
      <c r="D3962" s="18">
        <f>'Limiting Factor Scores'!D362</f>
        <v>0.5242</v>
      </c>
      <c r="E3962" s="19">
        <f>'Limiting Factor Scores'!E362</f>
        <v>4.6399999999999997</v>
      </c>
      <c r="F3962" s="18">
        <f>'Limiting Factor Scores'!F362</f>
        <v>0.91900000000000004</v>
      </c>
      <c r="G3962" s="18">
        <f>'Limiting Factor Scores'!G362</f>
        <v>2.5256929514973909</v>
      </c>
      <c r="H3962" s="18">
        <f>'Limiting Factor Scores'!H362</f>
        <v>0.70289277831027841</v>
      </c>
      <c r="I3962" s="17">
        <f>LFAT!A8</f>
        <v>1</v>
      </c>
      <c r="J3962" s="16" t="str">
        <f>LFAT!B8</f>
        <v>Protect Land (Easement and Acquisition)</v>
      </c>
      <c r="K3962" s="16" t="str">
        <f>LFAT!D8</f>
        <v>I</v>
      </c>
      <c r="L3962" s="19">
        <f>LFAT!F8</f>
        <v>0.5</v>
      </c>
      <c r="M3962" s="16" t="str">
        <f>LFAT!G8</f>
        <v>CD</v>
      </c>
      <c r="N3962" s="19">
        <f>LFAT!I8</f>
        <v>0.5</v>
      </c>
      <c r="O3962" s="18">
        <f>LFAT!J8</f>
        <v>0.25</v>
      </c>
      <c r="P3962" s="18">
        <f t="shared" si="183"/>
        <v>0.22975000000000001</v>
      </c>
      <c r="Q3962" s="18">
        <f t="shared" si="184"/>
        <v>0.63142323787434773</v>
      </c>
      <c r="R3962" s="18">
        <f t="shared" si="185"/>
        <v>0.1757231945775696</v>
      </c>
    </row>
    <row r="3963" spans="1:18" ht="18" customHeight="1" x14ac:dyDescent="0.2">
      <c r="A3963" s="16" t="str">
        <f>'Limiting Factor Scores'!A363</f>
        <v>UGR5</v>
      </c>
      <c r="B3963" s="16" t="str">
        <f>'Limiting Factor Scores'!B363</f>
        <v>Upper Grande Ronde</v>
      </c>
      <c r="C3963" s="16" t="str">
        <f>'Limiting Factor Scores'!C363</f>
        <v>Altered Primary Productivity</v>
      </c>
      <c r="D3963" s="18">
        <f>'Limiting Factor Scores'!D363</f>
        <v>0.5242</v>
      </c>
      <c r="E3963" s="19">
        <f>'Limiting Factor Scores'!E363</f>
        <v>3.42</v>
      </c>
      <c r="F3963" s="18">
        <f>'Limiting Factor Scores'!F363</f>
        <v>0.64449999999999996</v>
      </c>
      <c r="G3963" s="18">
        <f>'Limiting Factor Scores'!G363</f>
        <v>1.2283148004729663</v>
      </c>
      <c r="H3963" s="18">
        <f>'Limiting Factor Scores'!H363</f>
        <v>0.35177101858513299</v>
      </c>
      <c r="I3963" s="17">
        <f>LFAT!A15</f>
        <v>1</v>
      </c>
      <c r="J3963" s="16" t="str">
        <f>LFAT!B15</f>
        <v>Protect Land (Easement and Acquisition)</v>
      </c>
      <c r="K3963" s="16" t="str">
        <f>LFAT!D15</f>
        <v>I</v>
      </c>
      <c r="L3963" s="19">
        <f>LFAT!F15</f>
        <v>0.5</v>
      </c>
      <c r="M3963" s="16" t="str">
        <f>LFAT!G15</f>
        <v>CD</v>
      </c>
      <c r="N3963" s="19">
        <f>LFAT!I15</f>
        <v>0.5</v>
      </c>
      <c r="O3963" s="18">
        <f>LFAT!J15</f>
        <v>0.25</v>
      </c>
      <c r="P3963" s="18">
        <f t="shared" si="183"/>
        <v>0.16112499999999999</v>
      </c>
      <c r="Q3963" s="18">
        <f t="shared" si="184"/>
        <v>0.30707870011824157</v>
      </c>
      <c r="R3963" s="18">
        <f t="shared" si="185"/>
        <v>8.7942754646283247E-2</v>
      </c>
    </row>
    <row r="3964" spans="1:18" ht="18" customHeight="1" x14ac:dyDescent="0.2">
      <c r="A3964" s="16" t="str">
        <f>'Limiting Factor Scores'!A364</f>
        <v>UGR5</v>
      </c>
      <c r="B3964" s="16" t="str">
        <f>'Limiting Factor Scores'!B364</f>
        <v>Upper Grande Ronde</v>
      </c>
      <c r="C3964" s="16" t="str">
        <f>'Limiting Factor Scores'!C364</f>
        <v>Anthropogenic Barriers</v>
      </c>
      <c r="D3964" s="18">
        <f>'Limiting Factor Scores'!D364</f>
        <v>0.5242</v>
      </c>
      <c r="E3964" s="19">
        <f>'Limiting Factor Scores'!E364</f>
        <v>2.92</v>
      </c>
      <c r="F3964" s="18">
        <f>'Limiting Factor Scores'!F364</f>
        <v>0.53200000000000003</v>
      </c>
      <c r="G3964" s="18">
        <f>'Limiting Factor Scores'!G364</f>
        <v>1.4800262796812866</v>
      </c>
      <c r="H3964" s="18">
        <f>'Limiting Factor Scores'!H364</f>
        <v>0.46874802706135965</v>
      </c>
      <c r="I3964" s="17">
        <f>LFAT!A2</f>
        <v>1</v>
      </c>
      <c r="J3964" s="16" t="str">
        <f>LFAT!B2</f>
        <v>Protect Land (Easement and Acquisition)</v>
      </c>
      <c r="K3964" s="16" t="str">
        <f>LFAT!D2</f>
        <v>I</v>
      </c>
      <c r="L3964" s="19">
        <f>LFAT!F2</f>
        <v>0.5</v>
      </c>
      <c r="M3964" s="16" t="str">
        <f>LFAT!G2</f>
        <v>CD</v>
      </c>
      <c r="N3964" s="19">
        <f>LFAT!I2</f>
        <v>0.5</v>
      </c>
      <c r="O3964" s="18">
        <f>LFAT!J2</f>
        <v>0.25</v>
      </c>
      <c r="P3964" s="18">
        <f t="shared" si="183"/>
        <v>0.13300000000000001</v>
      </c>
      <c r="Q3964" s="18">
        <f t="shared" si="184"/>
        <v>0.37000656992032166</v>
      </c>
      <c r="R3964" s="18">
        <f t="shared" si="185"/>
        <v>0.11718700676533991</v>
      </c>
    </row>
    <row r="3965" spans="1:18" ht="18" customHeight="1" x14ac:dyDescent="0.2">
      <c r="A3965" s="16" t="str">
        <f>'Limiting Factor Scores'!A365</f>
        <v>UGR5</v>
      </c>
      <c r="B3965" s="16" t="str">
        <f>'Limiting Factor Scores'!B365</f>
        <v>Upper Grande Ronde</v>
      </c>
      <c r="C3965" s="16" t="str">
        <f>'Limiting Factor Scores'!C365</f>
        <v>Channel and Habitat Structure</v>
      </c>
      <c r="D3965" s="18">
        <f>'Limiting Factor Scores'!D365</f>
        <v>0.5242</v>
      </c>
      <c r="E3965" s="19">
        <f>'Limiting Factor Scores'!E365</f>
        <v>4.78</v>
      </c>
      <c r="F3965" s="18">
        <f>'Limiting Factor Scores'!F365</f>
        <v>0.95050000000000001</v>
      </c>
      <c r="G3965" s="18">
        <f>'Limiting Factor Scores'!G365</f>
        <v>4.3419111565022472</v>
      </c>
      <c r="H3965" s="18">
        <f>'Limiting Factor Scores'!H365</f>
        <v>1.314424628960964</v>
      </c>
      <c r="I3965" s="17">
        <f>LFAT!A6</f>
        <v>1</v>
      </c>
      <c r="J3965" s="16" t="str">
        <f>LFAT!B6</f>
        <v>Protect Land (Easement and Acquisition)</v>
      </c>
      <c r="K3965" s="16" t="str">
        <f>LFAT!D6</f>
        <v>I</v>
      </c>
      <c r="L3965" s="19">
        <f>LFAT!F6</f>
        <v>0.5</v>
      </c>
      <c r="M3965" s="16" t="str">
        <f>LFAT!G6</f>
        <v>CD</v>
      </c>
      <c r="N3965" s="19">
        <f>LFAT!I6</f>
        <v>0.5</v>
      </c>
      <c r="O3965" s="18">
        <f>LFAT!J6</f>
        <v>0.25</v>
      </c>
      <c r="P3965" s="18">
        <f t="shared" si="183"/>
        <v>0.237625</v>
      </c>
      <c r="Q3965" s="18">
        <f t="shared" si="184"/>
        <v>1.0854777891255618</v>
      </c>
      <c r="R3965" s="18">
        <f t="shared" si="185"/>
        <v>0.328606157240241</v>
      </c>
    </row>
    <row r="3966" spans="1:18" ht="18" customHeight="1" x14ac:dyDescent="0.2">
      <c r="A3966" s="16" t="str">
        <f>'Limiting Factor Scores'!A366</f>
        <v>UGR5</v>
      </c>
      <c r="B3966" s="16" t="str">
        <f>'Limiting Factor Scores'!B366</f>
        <v>Upper Grande Ronde</v>
      </c>
      <c r="C3966" s="16" t="str">
        <f>'Limiting Factor Scores'!C366</f>
        <v>Decreased Sediment Quantity</v>
      </c>
      <c r="D3966" s="18">
        <f>'Limiting Factor Scores'!D366</f>
        <v>0.5242</v>
      </c>
      <c r="E3966" s="19">
        <f>'Limiting Factor Scores'!E366</f>
        <v>2.61</v>
      </c>
      <c r="F3966" s="18">
        <f>'Limiting Factor Scores'!F366</f>
        <v>0.46224999999999999</v>
      </c>
      <c r="G3966" s="18">
        <f>'Limiting Factor Scores'!G366</f>
        <v>1.2548271518895622</v>
      </c>
      <c r="H3966" s="18">
        <f>'Limiting Factor Scores'!H366</f>
        <v>0.37380002761116038</v>
      </c>
      <c r="I3966" s="17">
        <f>LFAT!A9</f>
        <v>1</v>
      </c>
      <c r="J3966" s="16" t="str">
        <f>LFAT!B9</f>
        <v>Protect Land (Easement and Acquisition)</v>
      </c>
      <c r="K3966" s="16" t="str">
        <f>LFAT!D9</f>
        <v>I</v>
      </c>
      <c r="L3966" s="19">
        <f>LFAT!F9</f>
        <v>0.5</v>
      </c>
      <c r="M3966" s="16" t="str">
        <f>LFAT!G9</f>
        <v>CD</v>
      </c>
      <c r="N3966" s="19">
        <f>LFAT!I9</f>
        <v>0.5</v>
      </c>
      <c r="O3966" s="18">
        <f>LFAT!J9</f>
        <v>0.25</v>
      </c>
      <c r="P3966" s="18">
        <f t="shared" si="183"/>
        <v>0.1155625</v>
      </c>
      <c r="Q3966" s="18">
        <f t="shared" si="184"/>
        <v>0.31370678797239054</v>
      </c>
      <c r="R3966" s="18">
        <f t="shared" si="185"/>
        <v>9.3450006902790095E-2</v>
      </c>
    </row>
    <row r="3967" spans="1:18" ht="18" customHeight="1" x14ac:dyDescent="0.2">
      <c r="A3967" s="16" t="str">
        <f>'Limiting Factor Scores'!A367</f>
        <v>UGR5</v>
      </c>
      <c r="B3967" s="16" t="str">
        <f>'Limiting Factor Scores'!B367</f>
        <v>Upper Grande Ronde</v>
      </c>
      <c r="C3967" s="16" t="str">
        <f>'Limiting Factor Scores'!C367</f>
        <v>Decreased Water Quantity</v>
      </c>
      <c r="D3967" s="18">
        <f>'Limiting Factor Scores'!D367</f>
        <v>0.5242</v>
      </c>
      <c r="E3967" s="19">
        <f>'Limiting Factor Scores'!E367</f>
        <v>5</v>
      </c>
      <c r="F3967" s="18">
        <f>'Limiting Factor Scores'!F367</f>
        <v>1</v>
      </c>
      <c r="G3967" s="18">
        <f>'Limiting Factor Scores'!G367</f>
        <v>3.9277557148848001</v>
      </c>
      <c r="H3967" s="18">
        <f>'Limiting Factor Scores'!H367</f>
        <v>1.1351925430293799</v>
      </c>
      <c r="I3967" s="17">
        <f>LFAT!A7</f>
        <v>1</v>
      </c>
      <c r="J3967" s="16" t="str">
        <f>LFAT!B7</f>
        <v>Protect Land (Easement and Acquisition)</v>
      </c>
      <c r="K3967" s="16" t="str">
        <f>LFAT!D7</f>
        <v>I</v>
      </c>
      <c r="L3967" s="19">
        <f>LFAT!F7</f>
        <v>0.5</v>
      </c>
      <c r="M3967" s="16" t="str">
        <f>LFAT!G7</f>
        <v>CD</v>
      </c>
      <c r="N3967" s="19">
        <f>LFAT!I7</f>
        <v>0.5</v>
      </c>
      <c r="O3967" s="18">
        <f>LFAT!J7</f>
        <v>0.25</v>
      </c>
      <c r="P3967" s="18">
        <f t="shared" si="183"/>
        <v>0.25</v>
      </c>
      <c r="Q3967" s="18">
        <f t="shared" si="184"/>
        <v>0.98193892872120003</v>
      </c>
      <c r="R3967" s="18">
        <f t="shared" si="185"/>
        <v>0.28379813575734497</v>
      </c>
    </row>
    <row r="3968" spans="1:18" ht="18" customHeight="1" x14ac:dyDescent="0.2">
      <c r="A3968" s="16" t="str">
        <f>'Limiting Factor Scores'!A368</f>
        <v>UGR5</v>
      </c>
      <c r="B3968" s="16" t="str">
        <f>'Limiting Factor Scores'!B368</f>
        <v>Upper Grande Ronde</v>
      </c>
      <c r="C3968" s="16" t="str">
        <f>'Limiting Factor Scores'!C368</f>
        <v>Floodplain Condition</v>
      </c>
      <c r="D3968" s="18">
        <f>'Limiting Factor Scores'!D368</f>
        <v>0.5242</v>
      </c>
      <c r="E3968" s="19">
        <f>'Limiting Factor Scores'!E368</f>
        <v>5</v>
      </c>
      <c r="F3968" s="18">
        <f>'Limiting Factor Scores'!F368</f>
        <v>1</v>
      </c>
      <c r="G3968" s="18">
        <f>'Limiting Factor Scores'!G368</f>
        <v>3.1863871430818</v>
      </c>
      <c r="H3968" s="18">
        <f>'Limiting Factor Scores'!H368</f>
        <v>0.90469431432914804</v>
      </c>
      <c r="I3968" s="17">
        <f>LFAT!A4</f>
        <v>1</v>
      </c>
      <c r="J3968" s="16" t="str">
        <f>LFAT!B4</f>
        <v>Protect Land (Easement and Acquisition)</v>
      </c>
      <c r="K3968" s="16" t="str">
        <f>LFAT!D4</f>
        <v>I</v>
      </c>
      <c r="L3968" s="19">
        <f>LFAT!F4</f>
        <v>0.5</v>
      </c>
      <c r="M3968" s="16" t="str">
        <f>LFAT!G4</f>
        <v>CD</v>
      </c>
      <c r="N3968" s="19">
        <f>LFAT!I4</f>
        <v>0.5</v>
      </c>
      <c r="O3968" s="18">
        <f>LFAT!J4</f>
        <v>0.25</v>
      </c>
      <c r="P3968" s="18">
        <f t="shared" si="183"/>
        <v>0.25</v>
      </c>
      <c r="Q3968" s="18">
        <f t="shared" si="184"/>
        <v>0.79659678577045001</v>
      </c>
      <c r="R3968" s="18">
        <f t="shared" si="185"/>
        <v>0.22617357858228701</v>
      </c>
    </row>
    <row r="3969" spans="1:18" ht="18" customHeight="1" x14ac:dyDescent="0.2">
      <c r="A3969" s="16" t="str">
        <f>'Limiting Factor Scores'!A369</f>
        <v>UGR5</v>
      </c>
      <c r="B3969" s="16" t="str">
        <f>'Limiting Factor Scores'!B369</f>
        <v>Upper Grande Ronde</v>
      </c>
      <c r="C3969" s="16" t="str">
        <f>'Limiting Factor Scores'!C369</f>
        <v>Increased Sediment Quantity</v>
      </c>
      <c r="D3969" s="18">
        <f>'Limiting Factor Scores'!D369</f>
        <v>0.5242</v>
      </c>
      <c r="E3969" s="19">
        <f>'Limiting Factor Scores'!E369</f>
        <v>3.13</v>
      </c>
      <c r="F3969" s="18">
        <f>'Limiting Factor Scores'!F369</f>
        <v>0.57925000000000004</v>
      </c>
      <c r="G3969" s="18">
        <f>'Limiting Factor Scores'!G369</f>
        <v>1.1039586472831124</v>
      </c>
      <c r="H3969" s="18">
        <f>'Limiting Factor Scores'!H369</f>
        <v>0.3632002261248411</v>
      </c>
      <c r="I3969" s="17">
        <f>LFAT!A10</f>
        <v>1</v>
      </c>
      <c r="J3969" s="16" t="str">
        <f>LFAT!B10</f>
        <v>Protect Land (Easement and Acquisition)</v>
      </c>
      <c r="K3969" s="16" t="str">
        <f>LFAT!D10</f>
        <v>I</v>
      </c>
      <c r="L3969" s="19">
        <f>LFAT!F10</f>
        <v>0.5</v>
      </c>
      <c r="M3969" s="16" t="str">
        <f>LFAT!G10</f>
        <v>CD</v>
      </c>
      <c r="N3969" s="19">
        <f>LFAT!I10</f>
        <v>0.5</v>
      </c>
      <c r="O3969" s="18">
        <f>LFAT!J10</f>
        <v>0.25</v>
      </c>
      <c r="P3969" s="18">
        <f t="shared" si="183"/>
        <v>0.14481250000000001</v>
      </c>
      <c r="Q3969" s="18">
        <f t="shared" si="184"/>
        <v>0.27598966182077811</v>
      </c>
      <c r="R3969" s="18">
        <f t="shared" si="185"/>
        <v>9.0800056531210274E-2</v>
      </c>
    </row>
    <row r="3970" spans="1:18" ht="18" customHeight="1" x14ac:dyDescent="0.2">
      <c r="A3970" s="16" t="str">
        <f>'Limiting Factor Scores'!A370</f>
        <v>UGR5</v>
      </c>
      <c r="B3970" s="16" t="str">
        <f>'Limiting Factor Scores'!B370</f>
        <v>Upper Grande Ronde</v>
      </c>
      <c r="C3970" s="16" t="str">
        <f>'Limiting Factor Scores'!C370</f>
        <v>Non-Native Species Interactions and Competition</v>
      </c>
      <c r="D3970" s="18">
        <f>'Limiting Factor Scores'!D370</f>
        <v>0.5242</v>
      </c>
      <c r="E3970" s="19">
        <f>'Limiting Factor Scores'!E370</f>
        <v>5</v>
      </c>
      <c r="F3970" s="18">
        <f>'Limiting Factor Scores'!F370</f>
        <v>1</v>
      </c>
      <c r="G3970" s="18">
        <f>'Limiting Factor Scores'!G370</f>
        <v>2.1080328569181996</v>
      </c>
      <c r="H3970" s="18">
        <f>'Limiting Factor Scores'!H370</f>
        <v>0.74361514281445795</v>
      </c>
      <c r="I3970" s="17">
        <f>LFAT!A16</f>
        <v>1</v>
      </c>
      <c r="J3970" s="16" t="str">
        <f>LFAT!B16</f>
        <v>Protect Land (Easement and Acquisition)</v>
      </c>
      <c r="K3970" s="16" t="str">
        <f>LFAT!D16</f>
        <v>I</v>
      </c>
      <c r="L3970" s="19">
        <f>LFAT!F16</f>
        <v>0.5</v>
      </c>
      <c r="M3970" s="16" t="str">
        <f>LFAT!G16</f>
        <v>R</v>
      </c>
      <c r="N3970" s="19">
        <f>LFAT!I16</f>
        <v>0.1</v>
      </c>
      <c r="O3970" s="18">
        <f>LFAT!J16</f>
        <v>0.05</v>
      </c>
      <c r="P3970" s="18">
        <f t="shared" ref="P3970:P4033" si="186">F3970*O3970</f>
        <v>0.05</v>
      </c>
      <c r="Q3970" s="18">
        <f t="shared" ref="Q3970:Q4033" si="187">G3970*O3970</f>
        <v>0.10540164284590998</v>
      </c>
      <c r="R3970" s="18">
        <f t="shared" ref="R3970:R4033" si="188">H3970*O3970</f>
        <v>3.71807571407229E-2</v>
      </c>
    </row>
    <row r="3971" spans="1:18" ht="18" customHeight="1" x14ac:dyDescent="0.2">
      <c r="A3971" s="16" t="str">
        <f>'Limiting Factor Scores'!A371</f>
        <v>UGR5</v>
      </c>
      <c r="B3971" s="16" t="str">
        <f>'Limiting Factor Scores'!B371</f>
        <v>Upper Grande Ronde</v>
      </c>
      <c r="C3971" s="16" t="str">
        <f>'Limiting Factor Scores'!C371</f>
        <v>Predation</v>
      </c>
      <c r="D3971" s="18">
        <f>'Limiting Factor Scores'!D371</f>
        <v>0.5242</v>
      </c>
      <c r="E3971" s="19">
        <f>'Limiting Factor Scores'!E371</f>
        <v>5</v>
      </c>
      <c r="F3971" s="18">
        <f>'Limiting Factor Scores'!F371</f>
        <v>1</v>
      </c>
      <c r="G3971" s="18">
        <f>'Limiting Factor Scores'!G371</f>
        <v>2.8157028579666004</v>
      </c>
      <c r="H3971" s="18">
        <f>'Limiting Factor Scores'!H371</f>
        <v>0.86088617163001413</v>
      </c>
      <c r="I3971" s="17">
        <f>LFAT!A14</f>
        <v>1</v>
      </c>
      <c r="J3971" s="16" t="str">
        <f>LFAT!B14</f>
        <v>Protect Land (Easement and Acquisition)</v>
      </c>
      <c r="K3971" s="16" t="str">
        <f>LFAT!D14</f>
        <v>I</v>
      </c>
      <c r="L3971" s="19">
        <f>LFAT!F14</f>
        <v>0.5</v>
      </c>
      <c r="M3971" s="16" t="str">
        <f>LFAT!G14</f>
        <v>R</v>
      </c>
      <c r="N3971" s="19">
        <f>LFAT!I14</f>
        <v>0.1</v>
      </c>
      <c r="O3971" s="18">
        <f>LFAT!J14</f>
        <v>0.05</v>
      </c>
      <c r="P3971" s="18">
        <f t="shared" si="186"/>
        <v>0.05</v>
      </c>
      <c r="Q3971" s="18">
        <f t="shared" si="187"/>
        <v>0.14078514289833002</v>
      </c>
      <c r="R3971" s="18">
        <f t="shared" si="188"/>
        <v>4.3044308581500712E-2</v>
      </c>
    </row>
    <row r="3972" spans="1:18" ht="18" customHeight="1" x14ac:dyDescent="0.2">
      <c r="A3972" s="16" t="str">
        <f>'Limiting Factor Scores'!A372</f>
        <v>UGR5</v>
      </c>
      <c r="B3972" s="16" t="str">
        <f>'Limiting Factor Scores'!B372</f>
        <v>Upper Grande Ronde</v>
      </c>
      <c r="C3972" s="16" t="str">
        <f>'Limiting Factor Scores'!C372</f>
        <v>Riparian Condition</v>
      </c>
      <c r="D3972" s="18">
        <f>'Limiting Factor Scores'!D372</f>
        <v>0.5242</v>
      </c>
      <c r="E3972" s="19">
        <f>'Limiting Factor Scores'!E372</f>
        <v>5</v>
      </c>
      <c r="F3972" s="18">
        <f>'Limiting Factor Scores'!F372</f>
        <v>1</v>
      </c>
      <c r="G3972" s="18">
        <f>'Limiting Factor Scores'!G372</f>
        <v>3.2537842861636004</v>
      </c>
      <c r="H3972" s="18">
        <f>'Limiting Factor Scores'!H372</f>
        <v>1.0506091286635382</v>
      </c>
      <c r="I3972" s="17">
        <f>LFAT!A3</f>
        <v>1</v>
      </c>
      <c r="J3972" s="16" t="str">
        <f>LFAT!B3</f>
        <v>Protect Land (Easement and Acquisition)</v>
      </c>
      <c r="K3972" s="16" t="str">
        <f>LFAT!D3</f>
        <v>I</v>
      </c>
      <c r="L3972" s="19">
        <f>LFAT!F3</f>
        <v>0.5</v>
      </c>
      <c r="M3972" s="16" t="str">
        <f>LFAT!G3</f>
        <v>C</v>
      </c>
      <c r="N3972" s="19">
        <f>LFAT!I3</f>
        <v>1</v>
      </c>
      <c r="O3972" s="18">
        <f>LFAT!J3</f>
        <v>0.5</v>
      </c>
      <c r="P3972" s="18">
        <f t="shared" si="186"/>
        <v>0.5</v>
      </c>
      <c r="Q3972" s="18">
        <f t="shared" si="187"/>
        <v>1.6268921430818002</v>
      </c>
      <c r="R3972" s="18">
        <f t="shared" si="188"/>
        <v>0.52530456433176909</v>
      </c>
    </row>
    <row r="3973" spans="1:18" ht="18" customHeight="1" x14ac:dyDescent="0.2">
      <c r="A3973" s="16" t="str">
        <f>'Limiting Factor Scores'!A373</f>
        <v>UGR5</v>
      </c>
      <c r="B3973" s="16" t="str">
        <f>'Limiting Factor Scores'!B373</f>
        <v>Upper Grande Ronde</v>
      </c>
      <c r="C3973" s="16" t="str">
        <f>'Limiting Factor Scores'!C373</f>
        <v>Side Channel and Wetland Habitat</v>
      </c>
      <c r="D3973" s="18">
        <f>'Limiting Factor Scores'!D373</f>
        <v>0.5242</v>
      </c>
      <c r="E3973" s="19">
        <f>'Limiting Factor Scores'!E373</f>
        <v>5</v>
      </c>
      <c r="F3973" s="18">
        <f>'Limiting Factor Scores'!F373</f>
        <v>1</v>
      </c>
      <c r="G3973" s="18">
        <f>'Limiting Factor Scores'!G373</f>
        <v>4.0288514276727998</v>
      </c>
      <c r="H3973" s="18">
        <f>'Limiting Factor Scores'!H373</f>
        <v>1.17428288542972</v>
      </c>
      <c r="I3973" s="17">
        <f>LFAT!A5</f>
        <v>1</v>
      </c>
      <c r="J3973" s="16" t="str">
        <f>LFAT!B5</f>
        <v>Protect Land (Easement and Acquisition)</v>
      </c>
      <c r="K3973" s="16" t="str">
        <f>LFAT!D5</f>
        <v>I</v>
      </c>
      <c r="L3973" s="19">
        <f>LFAT!F5</f>
        <v>0.5</v>
      </c>
      <c r="M3973" s="16" t="str">
        <f>LFAT!G5</f>
        <v>CD</v>
      </c>
      <c r="N3973" s="19">
        <f>LFAT!I5</f>
        <v>0.5</v>
      </c>
      <c r="O3973" s="18">
        <f>LFAT!J5</f>
        <v>0.25</v>
      </c>
      <c r="P3973" s="18">
        <f t="shared" si="186"/>
        <v>0.25</v>
      </c>
      <c r="Q3973" s="18">
        <f t="shared" si="187"/>
        <v>1.0072128569182</v>
      </c>
      <c r="R3973" s="18">
        <f t="shared" si="188"/>
        <v>0.29357072135743001</v>
      </c>
    </row>
    <row r="3974" spans="1:18" ht="18" customHeight="1" x14ac:dyDescent="0.2">
      <c r="A3974" s="16" t="str">
        <f>'Limiting Factor Scores'!A374</f>
        <v>UGR5</v>
      </c>
      <c r="B3974" s="16" t="str">
        <f>'Limiting Factor Scores'!B374</f>
        <v>Upper Grande Ronde</v>
      </c>
      <c r="C3974" s="16" t="str">
        <f>'Limiting Factor Scores'!C374</f>
        <v>Summer Water Temperature</v>
      </c>
      <c r="D3974" s="18">
        <f>'Limiting Factor Scores'!D374</f>
        <v>0.5242</v>
      </c>
      <c r="E3974" s="19">
        <f>'Limiting Factor Scores'!E374</f>
        <v>4.3099999999999996</v>
      </c>
      <c r="F3974" s="18">
        <f>'Limiting Factor Scores'!F374</f>
        <v>0.84475</v>
      </c>
      <c r="G3974" s="18">
        <f>'Limiting Factor Scores'!G374</f>
        <v>2.9479023527938839</v>
      </c>
      <c r="H3974" s="18">
        <f>'Limiting Factor Scores'!H374</f>
        <v>0.92251630924847094</v>
      </c>
      <c r="I3974" s="17">
        <f>LFAT!A11</f>
        <v>1</v>
      </c>
      <c r="J3974" s="16" t="str">
        <f>LFAT!B11</f>
        <v>Protect Land (Easement and Acquisition)</v>
      </c>
      <c r="K3974" s="16" t="str">
        <f>LFAT!D11</f>
        <v>I</v>
      </c>
      <c r="L3974" s="19">
        <f>LFAT!F11</f>
        <v>0.5</v>
      </c>
      <c r="M3974" s="16" t="str">
        <f>LFAT!G11</f>
        <v>R</v>
      </c>
      <c r="N3974" s="19">
        <f>LFAT!I11</f>
        <v>0.1</v>
      </c>
      <c r="O3974" s="18">
        <f>LFAT!J11</f>
        <v>0.05</v>
      </c>
      <c r="P3974" s="18">
        <f t="shared" si="186"/>
        <v>4.2237500000000004E-2</v>
      </c>
      <c r="Q3974" s="18">
        <f t="shared" si="187"/>
        <v>0.14739511763969421</v>
      </c>
      <c r="R3974" s="18">
        <f t="shared" si="188"/>
        <v>4.6125815462423551E-2</v>
      </c>
    </row>
    <row r="3975" spans="1:18" ht="18" customHeight="1" x14ac:dyDescent="0.2">
      <c r="A3975" s="16" t="str">
        <f>'Limiting Factor Scores'!A375</f>
        <v>UGR5</v>
      </c>
      <c r="B3975" s="16" t="str">
        <f>'Limiting Factor Scores'!B375</f>
        <v>Upper Grande Ronde</v>
      </c>
      <c r="C3975" s="16" t="str">
        <f>'Limiting Factor Scores'!C375</f>
        <v>Water Quality</v>
      </c>
      <c r="D3975" s="18">
        <f>'Limiting Factor Scores'!D375</f>
        <v>0.5242</v>
      </c>
      <c r="E3975" s="19">
        <f>'Limiting Factor Scores'!E375</f>
        <v>4.6399999999999997</v>
      </c>
      <c r="F3975" s="18">
        <f>'Limiting Factor Scores'!F375</f>
        <v>0.91900000000000004</v>
      </c>
      <c r="G3975" s="18">
        <f>'Limiting Factor Scores'!G375</f>
        <v>2.8044138364713049</v>
      </c>
      <c r="H3975" s="18">
        <f>'Limiting Factor Scores'!H375</f>
        <v>0.77845710702693949</v>
      </c>
      <c r="I3975" s="17">
        <f>LFAT!A13</f>
        <v>1</v>
      </c>
      <c r="J3975" s="16" t="str">
        <f>LFAT!B13</f>
        <v>Protect Land (Easement and Acquisition)</v>
      </c>
      <c r="K3975" s="16" t="str">
        <f>LFAT!D13</f>
        <v>I</v>
      </c>
      <c r="L3975" s="19">
        <f>LFAT!F13</f>
        <v>0.5</v>
      </c>
      <c r="M3975" s="16" t="str">
        <f>LFAT!G13</f>
        <v>CD</v>
      </c>
      <c r="N3975" s="19">
        <f>LFAT!I13</f>
        <v>0.5</v>
      </c>
      <c r="O3975" s="18">
        <f>LFAT!J13</f>
        <v>0.25</v>
      </c>
      <c r="P3975" s="18">
        <f t="shared" si="186"/>
        <v>0.22975000000000001</v>
      </c>
      <c r="Q3975" s="18">
        <f t="shared" si="187"/>
        <v>0.70110345911782623</v>
      </c>
      <c r="R3975" s="18">
        <f t="shared" si="188"/>
        <v>0.19461427675673487</v>
      </c>
    </row>
    <row r="3976" spans="1:18" ht="18" customHeight="1" x14ac:dyDescent="0.2">
      <c r="A3976" s="16" t="str">
        <f>'Limiting Factor Scores'!A376</f>
        <v>UGR5</v>
      </c>
      <c r="B3976" s="16" t="str">
        <f>'Limiting Factor Scores'!B376</f>
        <v>Upper Grande Ronde</v>
      </c>
      <c r="C3976" s="16" t="str">
        <f>'Limiting Factor Scores'!C376</f>
        <v>Winter Water Temperature</v>
      </c>
      <c r="D3976" s="18">
        <f>'Limiting Factor Scores'!D376</f>
        <v>0.5242</v>
      </c>
      <c r="E3976" s="19">
        <f>'Limiting Factor Scores'!E376</f>
        <v>3.91</v>
      </c>
      <c r="F3976" s="18">
        <f>'Limiting Factor Scores'!F376</f>
        <v>0.75475000000000003</v>
      </c>
      <c r="G3976" s="18">
        <f>'Limiting Factor Scores'!G376</f>
        <v>1.8962457604136629</v>
      </c>
      <c r="H3976" s="18">
        <f>'Limiting Factor Scores'!H376</f>
        <v>0.51647969479243905</v>
      </c>
      <c r="I3976" s="17">
        <f>LFAT!A12</f>
        <v>1</v>
      </c>
      <c r="J3976" s="16" t="str">
        <f>LFAT!B12</f>
        <v>Protect Land (Easement and Acquisition)</v>
      </c>
      <c r="K3976" s="16" t="str">
        <f>LFAT!D12</f>
        <v>I</v>
      </c>
      <c r="L3976" s="19">
        <f>LFAT!F12</f>
        <v>0.5</v>
      </c>
      <c r="M3976" s="16" t="str">
        <f>LFAT!G12</f>
        <v>R</v>
      </c>
      <c r="N3976" s="19">
        <f>LFAT!I12</f>
        <v>0.1</v>
      </c>
      <c r="O3976" s="18">
        <f>LFAT!J12</f>
        <v>0.05</v>
      </c>
      <c r="P3976" s="18">
        <f t="shared" si="186"/>
        <v>3.7737500000000007E-2</v>
      </c>
      <c r="Q3976" s="18">
        <f t="shared" si="187"/>
        <v>9.4812288020683144E-2</v>
      </c>
      <c r="R3976" s="18">
        <f t="shared" si="188"/>
        <v>2.5823984739621955E-2</v>
      </c>
    </row>
    <row r="3977" spans="1:18" ht="18" customHeight="1" x14ac:dyDescent="0.2">
      <c r="A3977" s="16" t="str">
        <f>'Limiting Factor Scores'!A362</f>
        <v>UGR5</v>
      </c>
      <c r="B3977" s="16" t="str">
        <f>'Limiting Factor Scores'!B362</f>
        <v>Upper Grande Ronde</v>
      </c>
      <c r="C3977" s="16" t="str">
        <f>'Limiting Factor Scores'!C362</f>
        <v>Altered Flow Timing</v>
      </c>
      <c r="D3977" s="18">
        <f>'Limiting Factor Scores'!D362</f>
        <v>0.5242</v>
      </c>
      <c r="E3977" s="19">
        <f>'Limiting Factor Scores'!E362</f>
        <v>4.6399999999999997</v>
      </c>
      <c r="F3977" s="18">
        <f>'Limiting Factor Scores'!F362</f>
        <v>0.91900000000000004</v>
      </c>
      <c r="G3977" s="18">
        <f>'Limiting Factor Scores'!G362</f>
        <v>2.5256929514973909</v>
      </c>
      <c r="H3977" s="18">
        <f>'Limiting Factor Scores'!H362</f>
        <v>0.70289277831027841</v>
      </c>
      <c r="I3977" s="17">
        <f>LFAT!A23</f>
        <v>2</v>
      </c>
      <c r="J3977" s="16" t="str">
        <f>LFAT!B23</f>
        <v>Instream Complexity Improvement</v>
      </c>
      <c r="K3977" s="16" t="str">
        <f>LFAT!D23</f>
        <v>N</v>
      </c>
      <c r="L3977" s="19">
        <f>LFAT!F23</f>
        <v>0.1</v>
      </c>
      <c r="M3977" s="16" t="str">
        <f>LFAT!G23</f>
        <v>CD</v>
      </c>
      <c r="N3977" s="19">
        <f>LFAT!I23</f>
        <v>0.5</v>
      </c>
      <c r="O3977" s="18">
        <f>LFAT!J23</f>
        <v>0.05</v>
      </c>
      <c r="P3977" s="18">
        <f t="shared" si="186"/>
        <v>4.5950000000000005E-2</v>
      </c>
      <c r="Q3977" s="18">
        <f t="shared" si="187"/>
        <v>0.12628464757486954</v>
      </c>
      <c r="R3977" s="18">
        <f t="shared" si="188"/>
        <v>3.514463891551392E-2</v>
      </c>
    </row>
    <row r="3978" spans="1:18" ht="18" customHeight="1" x14ac:dyDescent="0.2">
      <c r="A3978" s="16" t="str">
        <f>'Limiting Factor Scores'!A363</f>
        <v>UGR5</v>
      </c>
      <c r="B3978" s="16" t="str">
        <f>'Limiting Factor Scores'!B363</f>
        <v>Upper Grande Ronde</v>
      </c>
      <c r="C3978" s="16" t="str">
        <f>'Limiting Factor Scores'!C363</f>
        <v>Altered Primary Productivity</v>
      </c>
      <c r="D3978" s="18">
        <f>'Limiting Factor Scores'!D363</f>
        <v>0.5242</v>
      </c>
      <c r="E3978" s="19">
        <f>'Limiting Factor Scores'!E363</f>
        <v>3.42</v>
      </c>
      <c r="F3978" s="18">
        <f>'Limiting Factor Scores'!F363</f>
        <v>0.64449999999999996</v>
      </c>
      <c r="G3978" s="18">
        <f>'Limiting Factor Scores'!G363</f>
        <v>1.2283148004729663</v>
      </c>
      <c r="H3978" s="18">
        <f>'Limiting Factor Scores'!H363</f>
        <v>0.35177101858513299</v>
      </c>
      <c r="I3978" s="17">
        <f>LFAT!A30</f>
        <v>2</v>
      </c>
      <c r="J3978" s="16" t="str">
        <f>LFAT!B30</f>
        <v>Instream Complexity Improvement</v>
      </c>
      <c r="K3978" s="16" t="str">
        <f>LFAT!D30</f>
        <v>N</v>
      </c>
      <c r="L3978" s="19">
        <f>LFAT!F30</f>
        <v>0.1</v>
      </c>
      <c r="M3978" s="16" t="str">
        <f>LFAT!G30</f>
        <v>R</v>
      </c>
      <c r="N3978" s="19">
        <f>LFAT!I30</f>
        <v>0.1</v>
      </c>
      <c r="O3978" s="18">
        <f>LFAT!J30</f>
        <v>0.01</v>
      </c>
      <c r="P3978" s="18">
        <f t="shared" si="186"/>
        <v>6.4449999999999993E-3</v>
      </c>
      <c r="Q3978" s="18">
        <f t="shared" si="187"/>
        <v>1.2283148004729664E-2</v>
      </c>
      <c r="R3978" s="18">
        <f t="shared" si="188"/>
        <v>3.5177101858513298E-3</v>
      </c>
    </row>
    <row r="3979" spans="1:18" ht="18" customHeight="1" x14ac:dyDescent="0.2">
      <c r="A3979" s="16" t="str">
        <f>'Limiting Factor Scores'!A364</f>
        <v>UGR5</v>
      </c>
      <c r="B3979" s="16" t="str">
        <f>'Limiting Factor Scores'!B364</f>
        <v>Upper Grande Ronde</v>
      </c>
      <c r="C3979" s="16" t="str">
        <f>'Limiting Factor Scores'!C364</f>
        <v>Anthropogenic Barriers</v>
      </c>
      <c r="D3979" s="18">
        <f>'Limiting Factor Scores'!D364</f>
        <v>0.5242</v>
      </c>
      <c r="E3979" s="19">
        <f>'Limiting Factor Scores'!E364</f>
        <v>2.92</v>
      </c>
      <c r="F3979" s="18">
        <f>'Limiting Factor Scores'!F364</f>
        <v>0.53200000000000003</v>
      </c>
      <c r="G3979" s="18">
        <f>'Limiting Factor Scores'!G364</f>
        <v>1.4800262796812866</v>
      </c>
      <c r="H3979" s="18">
        <f>'Limiting Factor Scores'!H364</f>
        <v>0.46874802706135965</v>
      </c>
      <c r="I3979" s="17">
        <f>LFAT!A17</f>
        <v>2</v>
      </c>
      <c r="J3979" s="16" t="str">
        <f>LFAT!B17</f>
        <v>Instream Complexity Improvement</v>
      </c>
      <c r="K3979" s="16" t="str">
        <f>LFAT!D17</f>
        <v>N</v>
      </c>
      <c r="L3979" s="19">
        <f>LFAT!F17</f>
        <v>0.1</v>
      </c>
      <c r="M3979" s="16" t="str">
        <f>LFAT!G17</f>
        <v>R</v>
      </c>
      <c r="N3979" s="19">
        <f>LFAT!I17</f>
        <v>0.1</v>
      </c>
      <c r="O3979" s="18">
        <f>LFAT!J17</f>
        <v>0.01</v>
      </c>
      <c r="P3979" s="18">
        <f t="shared" si="186"/>
        <v>5.3200000000000001E-3</v>
      </c>
      <c r="Q3979" s="18">
        <f t="shared" si="187"/>
        <v>1.4800262796812867E-2</v>
      </c>
      <c r="R3979" s="18">
        <f t="shared" si="188"/>
        <v>4.6874802706135966E-3</v>
      </c>
    </row>
    <row r="3980" spans="1:18" ht="18" customHeight="1" x14ac:dyDescent="0.2">
      <c r="A3980" s="16" t="str">
        <f>'Limiting Factor Scores'!A365</f>
        <v>UGR5</v>
      </c>
      <c r="B3980" s="16" t="str">
        <f>'Limiting Factor Scores'!B365</f>
        <v>Upper Grande Ronde</v>
      </c>
      <c r="C3980" s="16" t="str">
        <f>'Limiting Factor Scores'!C365</f>
        <v>Channel and Habitat Structure</v>
      </c>
      <c r="D3980" s="18">
        <f>'Limiting Factor Scores'!D365</f>
        <v>0.5242</v>
      </c>
      <c r="E3980" s="19">
        <f>'Limiting Factor Scores'!E365</f>
        <v>4.78</v>
      </c>
      <c r="F3980" s="18">
        <f>'Limiting Factor Scores'!F365</f>
        <v>0.95050000000000001</v>
      </c>
      <c r="G3980" s="18">
        <f>'Limiting Factor Scores'!G365</f>
        <v>4.3419111565022472</v>
      </c>
      <c r="H3980" s="18">
        <f>'Limiting Factor Scores'!H365</f>
        <v>1.314424628960964</v>
      </c>
      <c r="I3980" s="17">
        <f>LFAT!A21</f>
        <v>2</v>
      </c>
      <c r="J3980" s="16" t="str">
        <f>LFAT!B21</f>
        <v>Instream Complexity Improvement</v>
      </c>
      <c r="K3980" s="16" t="str">
        <f>LFAT!D21</f>
        <v>D</v>
      </c>
      <c r="L3980" s="19">
        <f>LFAT!F21</f>
        <v>1</v>
      </c>
      <c r="M3980" s="16" t="str">
        <f>LFAT!G21</f>
        <v>C</v>
      </c>
      <c r="N3980" s="19">
        <f>LFAT!I21</f>
        <v>1</v>
      </c>
      <c r="O3980" s="18">
        <f>LFAT!J21</f>
        <v>1</v>
      </c>
      <c r="P3980" s="18">
        <f t="shared" si="186"/>
        <v>0.95050000000000001</v>
      </c>
      <c r="Q3980" s="18">
        <f t="shared" si="187"/>
        <v>4.3419111565022472</v>
      </c>
      <c r="R3980" s="18">
        <f t="shared" si="188"/>
        <v>1.314424628960964</v>
      </c>
    </row>
    <row r="3981" spans="1:18" ht="18" customHeight="1" x14ac:dyDescent="0.2">
      <c r="A3981" s="16" t="str">
        <f>'Limiting Factor Scores'!A366</f>
        <v>UGR5</v>
      </c>
      <c r="B3981" s="16" t="str">
        <f>'Limiting Factor Scores'!B366</f>
        <v>Upper Grande Ronde</v>
      </c>
      <c r="C3981" s="16" t="str">
        <f>'Limiting Factor Scores'!C366</f>
        <v>Decreased Sediment Quantity</v>
      </c>
      <c r="D3981" s="18">
        <f>'Limiting Factor Scores'!D366</f>
        <v>0.5242</v>
      </c>
      <c r="E3981" s="19">
        <f>'Limiting Factor Scores'!E366</f>
        <v>2.61</v>
      </c>
      <c r="F3981" s="18">
        <f>'Limiting Factor Scores'!F366</f>
        <v>0.46224999999999999</v>
      </c>
      <c r="G3981" s="18">
        <f>'Limiting Factor Scores'!G366</f>
        <v>1.2548271518895622</v>
      </c>
      <c r="H3981" s="18">
        <f>'Limiting Factor Scores'!H366</f>
        <v>0.37380002761116038</v>
      </c>
      <c r="I3981" s="17">
        <f>LFAT!A24</f>
        <v>2</v>
      </c>
      <c r="J3981" s="16" t="str">
        <f>LFAT!B24</f>
        <v>Instream Complexity Improvement</v>
      </c>
      <c r="K3981" s="16" t="str">
        <f>LFAT!D24</f>
        <v>I</v>
      </c>
      <c r="L3981" s="19">
        <f>LFAT!F24</f>
        <v>0.5</v>
      </c>
      <c r="M3981" s="16" t="str">
        <f>LFAT!G24</f>
        <v>CD</v>
      </c>
      <c r="N3981" s="19">
        <f>LFAT!I24</f>
        <v>0.5</v>
      </c>
      <c r="O3981" s="18">
        <f>LFAT!J24</f>
        <v>0.25</v>
      </c>
      <c r="P3981" s="18">
        <f t="shared" si="186"/>
        <v>0.1155625</v>
      </c>
      <c r="Q3981" s="18">
        <f t="shared" si="187"/>
        <v>0.31370678797239054</v>
      </c>
      <c r="R3981" s="18">
        <f t="shared" si="188"/>
        <v>9.3450006902790095E-2</v>
      </c>
    </row>
    <row r="3982" spans="1:18" ht="18" customHeight="1" x14ac:dyDescent="0.2">
      <c r="A3982" s="16" t="str">
        <f>'Limiting Factor Scores'!A367</f>
        <v>UGR5</v>
      </c>
      <c r="B3982" s="16" t="str">
        <f>'Limiting Factor Scores'!B367</f>
        <v>Upper Grande Ronde</v>
      </c>
      <c r="C3982" s="16" t="str">
        <f>'Limiting Factor Scores'!C367</f>
        <v>Decreased Water Quantity</v>
      </c>
      <c r="D3982" s="18">
        <f>'Limiting Factor Scores'!D367</f>
        <v>0.5242</v>
      </c>
      <c r="E3982" s="19">
        <f>'Limiting Factor Scores'!E367</f>
        <v>5</v>
      </c>
      <c r="F3982" s="18">
        <f>'Limiting Factor Scores'!F367</f>
        <v>1</v>
      </c>
      <c r="G3982" s="18">
        <f>'Limiting Factor Scores'!G367</f>
        <v>3.9277557148848001</v>
      </c>
      <c r="H3982" s="18">
        <f>'Limiting Factor Scores'!H367</f>
        <v>1.1351925430293799</v>
      </c>
      <c r="I3982" s="17">
        <f>LFAT!A22</f>
        <v>2</v>
      </c>
      <c r="J3982" s="16" t="str">
        <f>LFAT!B22</f>
        <v>Instream Complexity Improvement</v>
      </c>
      <c r="K3982" s="16" t="str">
        <f>LFAT!D22</f>
        <v>N</v>
      </c>
      <c r="L3982" s="19">
        <f>LFAT!F22</f>
        <v>0.1</v>
      </c>
      <c r="M3982" s="16" t="str">
        <f>LFAT!G22</f>
        <v>R</v>
      </c>
      <c r="N3982" s="19">
        <f>LFAT!I22</f>
        <v>0.1</v>
      </c>
      <c r="O3982" s="18">
        <f>LFAT!J22</f>
        <v>0.01</v>
      </c>
      <c r="P3982" s="18">
        <f t="shared" si="186"/>
        <v>0.01</v>
      </c>
      <c r="Q3982" s="18">
        <f t="shared" si="187"/>
        <v>3.9277557148848001E-2</v>
      </c>
      <c r="R3982" s="18">
        <f t="shared" si="188"/>
        <v>1.1351925430293799E-2</v>
      </c>
    </row>
    <row r="3983" spans="1:18" ht="18" customHeight="1" x14ac:dyDescent="0.2">
      <c r="A3983" s="16" t="str">
        <f>'Limiting Factor Scores'!A368</f>
        <v>UGR5</v>
      </c>
      <c r="B3983" s="16" t="str">
        <f>'Limiting Factor Scores'!B368</f>
        <v>Upper Grande Ronde</v>
      </c>
      <c r="C3983" s="16" t="str">
        <f>'Limiting Factor Scores'!C368</f>
        <v>Floodplain Condition</v>
      </c>
      <c r="D3983" s="18">
        <f>'Limiting Factor Scores'!D368</f>
        <v>0.5242</v>
      </c>
      <c r="E3983" s="19">
        <f>'Limiting Factor Scores'!E368</f>
        <v>5</v>
      </c>
      <c r="F3983" s="18">
        <f>'Limiting Factor Scores'!F368</f>
        <v>1</v>
      </c>
      <c r="G3983" s="18">
        <f>'Limiting Factor Scores'!G368</f>
        <v>3.1863871430818</v>
      </c>
      <c r="H3983" s="18">
        <f>'Limiting Factor Scores'!H368</f>
        <v>0.90469431432914804</v>
      </c>
      <c r="I3983" s="17">
        <f>LFAT!A19</f>
        <v>2</v>
      </c>
      <c r="J3983" s="16" t="str">
        <f>LFAT!B19</f>
        <v>Instream Complexity Improvement</v>
      </c>
      <c r="K3983" s="16" t="str">
        <f>LFAT!D19</f>
        <v>I</v>
      </c>
      <c r="L3983" s="19">
        <f>LFAT!F19</f>
        <v>0.5</v>
      </c>
      <c r="M3983" s="16" t="str">
        <f>LFAT!G19</f>
        <v>C</v>
      </c>
      <c r="N3983" s="19">
        <f>LFAT!I19</f>
        <v>1</v>
      </c>
      <c r="O3983" s="18">
        <f>LFAT!J19</f>
        <v>0.5</v>
      </c>
      <c r="P3983" s="18">
        <f t="shared" si="186"/>
        <v>0.5</v>
      </c>
      <c r="Q3983" s="18">
        <f t="shared" si="187"/>
        <v>1.5931935715409</v>
      </c>
      <c r="R3983" s="18">
        <f t="shared" si="188"/>
        <v>0.45234715716457402</v>
      </c>
    </row>
    <row r="3984" spans="1:18" ht="18" customHeight="1" x14ac:dyDescent="0.2">
      <c r="A3984" s="16" t="str">
        <f>'Limiting Factor Scores'!A369</f>
        <v>UGR5</v>
      </c>
      <c r="B3984" s="16" t="str">
        <f>'Limiting Factor Scores'!B369</f>
        <v>Upper Grande Ronde</v>
      </c>
      <c r="C3984" s="16" t="str">
        <f>'Limiting Factor Scores'!C369</f>
        <v>Increased Sediment Quantity</v>
      </c>
      <c r="D3984" s="18">
        <f>'Limiting Factor Scores'!D369</f>
        <v>0.5242</v>
      </c>
      <c r="E3984" s="19">
        <f>'Limiting Factor Scores'!E369</f>
        <v>3.13</v>
      </c>
      <c r="F3984" s="18">
        <f>'Limiting Factor Scores'!F369</f>
        <v>0.57925000000000004</v>
      </c>
      <c r="G3984" s="18">
        <f>'Limiting Factor Scores'!G369</f>
        <v>1.1039586472831124</v>
      </c>
      <c r="H3984" s="18">
        <f>'Limiting Factor Scores'!H369</f>
        <v>0.3632002261248411</v>
      </c>
      <c r="I3984" s="17">
        <f>LFAT!A25</f>
        <v>2</v>
      </c>
      <c r="J3984" s="16" t="str">
        <f>LFAT!B25</f>
        <v>Instream Complexity Improvement</v>
      </c>
      <c r="K3984" s="16" t="str">
        <f>LFAT!D25</f>
        <v>I</v>
      </c>
      <c r="L3984" s="19">
        <f>LFAT!F25</f>
        <v>0.5</v>
      </c>
      <c r="M3984" s="16" t="str">
        <f>LFAT!G25</f>
        <v>C</v>
      </c>
      <c r="N3984" s="19">
        <f>LFAT!I25</f>
        <v>1</v>
      </c>
      <c r="O3984" s="18">
        <f>LFAT!J25</f>
        <v>0.5</v>
      </c>
      <c r="P3984" s="18">
        <f t="shared" si="186"/>
        <v>0.28962500000000002</v>
      </c>
      <c r="Q3984" s="18">
        <f t="shared" si="187"/>
        <v>0.55197932364155622</v>
      </c>
      <c r="R3984" s="18">
        <f t="shared" si="188"/>
        <v>0.18160011306242055</v>
      </c>
    </row>
    <row r="3985" spans="1:18" ht="18" customHeight="1" x14ac:dyDescent="0.2">
      <c r="A3985" s="16" t="str">
        <f>'Limiting Factor Scores'!A370</f>
        <v>UGR5</v>
      </c>
      <c r="B3985" s="16" t="str">
        <f>'Limiting Factor Scores'!B370</f>
        <v>Upper Grande Ronde</v>
      </c>
      <c r="C3985" s="16" t="str">
        <f>'Limiting Factor Scores'!C370</f>
        <v>Non-Native Species Interactions and Competition</v>
      </c>
      <c r="D3985" s="18">
        <f>'Limiting Factor Scores'!D370</f>
        <v>0.5242</v>
      </c>
      <c r="E3985" s="19">
        <f>'Limiting Factor Scores'!E370</f>
        <v>5</v>
      </c>
      <c r="F3985" s="18">
        <f>'Limiting Factor Scores'!F370</f>
        <v>1</v>
      </c>
      <c r="G3985" s="18">
        <f>'Limiting Factor Scores'!G370</f>
        <v>2.1080328569181996</v>
      </c>
      <c r="H3985" s="18">
        <f>'Limiting Factor Scores'!H370</f>
        <v>0.74361514281445795</v>
      </c>
      <c r="I3985" s="17">
        <f>LFAT!A31</f>
        <v>2</v>
      </c>
      <c r="J3985" s="16" t="str">
        <f>LFAT!B31</f>
        <v>Instream Complexity Improvement</v>
      </c>
      <c r="K3985" s="16" t="str">
        <f>LFAT!D31</f>
        <v>I</v>
      </c>
      <c r="L3985" s="19">
        <f>LFAT!F31</f>
        <v>0.5</v>
      </c>
      <c r="M3985" s="16" t="str">
        <f>LFAT!G31</f>
        <v>CD</v>
      </c>
      <c r="N3985" s="19">
        <f>LFAT!I31</f>
        <v>0.5</v>
      </c>
      <c r="O3985" s="18">
        <f>LFAT!J31</f>
        <v>0.25</v>
      </c>
      <c r="P3985" s="18">
        <f t="shared" si="186"/>
        <v>0.25</v>
      </c>
      <c r="Q3985" s="18">
        <f t="shared" si="187"/>
        <v>0.52700821422954991</v>
      </c>
      <c r="R3985" s="18">
        <f t="shared" si="188"/>
        <v>0.18590378570361449</v>
      </c>
    </row>
    <row r="3986" spans="1:18" ht="18" customHeight="1" x14ac:dyDescent="0.2">
      <c r="A3986" s="16" t="str">
        <f>'Limiting Factor Scores'!A371</f>
        <v>UGR5</v>
      </c>
      <c r="B3986" s="16" t="str">
        <f>'Limiting Factor Scores'!B371</f>
        <v>Upper Grande Ronde</v>
      </c>
      <c r="C3986" s="16" t="str">
        <f>'Limiting Factor Scores'!C371</f>
        <v>Predation</v>
      </c>
      <c r="D3986" s="18">
        <f>'Limiting Factor Scores'!D371</f>
        <v>0.5242</v>
      </c>
      <c r="E3986" s="19">
        <f>'Limiting Factor Scores'!E371</f>
        <v>5</v>
      </c>
      <c r="F3986" s="18">
        <f>'Limiting Factor Scores'!F371</f>
        <v>1</v>
      </c>
      <c r="G3986" s="18">
        <f>'Limiting Factor Scores'!G371</f>
        <v>2.8157028579666004</v>
      </c>
      <c r="H3986" s="18">
        <f>'Limiting Factor Scores'!H371</f>
        <v>0.86088617163001413</v>
      </c>
      <c r="I3986" s="17">
        <f>LFAT!A29</f>
        <v>2</v>
      </c>
      <c r="J3986" s="16" t="str">
        <f>LFAT!B29</f>
        <v>Instream Complexity Improvement</v>
      </c>
      <c r="K3986" s="16" t="str">
        <f>LFAT!D29</f>
        <v>I</v>
      </c>
      <c r="L3986" s="19">
        <f>LFAT!F29</f>
        <v>0.5</v>
      </c>
      <c r="M3986" s="16" t="str">
        <f>LFAT!G29</f>
        <v>CD</v>
      </c>
      <c r="N3986" s="19">
        <f>LFAT!I29</f>
        <v>0.5</v>
      </c>
      <c r="O3986" s="18">
        <f>LFAT!J29</f>
        <v>0.25</v>
      </c>
      <c r="P3986" s="18">
        <f t="shared" si="186"/>
        <v>0.25</v>
      </c>
      <c r="Q3986" s="18">
        <f t="shared" si="187"/>
        <v>0.70392571449165009</v>
      </c>
      <c r="R3986" s="18">
        <f t="shared" si="188"/>
        <v>0.21522154290750353</v>
      </c>
    </row>
    <row r="3987" spans="1:18" ht="18" customHeight="1" x14ac:dyDescent="0.2">
      <c r="A3987" s="16" t="str">
        <f>'Limiting Factor Scores'!A372</f>
        <v>UGR5</v>
      </c>
      <c r="B3987" s="16" t="str">
        <f>'Limiting Factor Scores'!B372</f>
        <v>Upper Grande Ronde</v>
      </c>
      <c r="C3987" s="16" t="str">
        <f>'Limiting Factor Scores'!C372</f>
        <v>Riparian Condition</v>
      </c>
      <c r="D3987" s="18">
        <f>'Limiting Factor Scores'!D372</f>
        <v>0.5242</v>
      </c>
      <c r="E3987" s="19">
        <f>'Limiting Factor Scores'!E372</f>
        <v>5</v>
      </c>
      <c r="F3987" s="18">
        <f>'Limiting Factor Scores'!F372</f>
        <v>1</v>
      </c>
      <c r="G3987" s="18">
        <f>'Limiting Factor Scores'!G372</f>
        <v>3.2537842861636004</v>
      </c>
      <c r="H3987" s="18">
        <f>'Limiting Factor Scores'!H372</f>
        <v>1.0506091286635382</v>
      </c>
      <c r="I3987" s="17">
        <f>LFAT!A18</f>
        <v>2</v>
      </c>
      <c r="J3987" s="16" t="str">
        <f>LFAT!B18</f>
        <v>Instream Complexity Improvement</v>
      </c>
      <c r="K3987" s="16" t="str">
        <f>LFAT!D18</f>
        <v>I</v>
      </c>
      <c r="L3987" s="19">
        <f>LFAT!F18</f>
        <v>0.5</v>
      </c>
      <c r="M3987" s="16" t="str">
        <f>LFAT!G18</f>
        <v>CD</v>
      </c>
      <c r="N3987" s="19">
        <f>LFAT!I18</f>
        <v>0.5</v>
      </c>
      <c r="O3987" s="18">
        <f>LFAT!J18</f>
        <v>0.25</v>
      </c>
      <c r="P3987" s="18">
        <f t="shared" si="186"/>
        <v>0.25</v>
      </c>
      <c r="Q3987" s="18">
        <f t="shared" si="187"/>
        <v>0.8134460715409001</v>
      </c>
      <c r="R3987" s="18">
        <f t="shared" si="188"/>
        <v>0.26265228216588454</v>
      </c>
    </row>
    <row r="3988" spans="1:18" ht="18" customHeight="1" x14ac:dyDescent="0.2">
      <c r="A3988" s="16" t="str">
        <f>'Limiting Factor Scores'!A373</f>
        <v>UGR5</v>
      </c>
      <c r="B3988" s="16" t="str">
        <f>'Limiting Factor Scores'!B373</f>
        <v>Upper Grande Ronde</v>
      </c>
      <c r="C3988" s="16" t="str">
        <f>'Limiting Factor Scores'!C373</f>
        <v>Side Channel and Wetland Habitat</v>
      </c>
      <c r="D3988" s="18">
        <f>'Limiting Factor Scores'!D373</f>
        <v>0.5242</v>
      </c>
      <c r="E3988" s="19">
        <f>'Limiting Factor Scores'!E373</f>
        <v>5</v>
      </c>
      <c r="F3988" s="18">
        <f>'Limiting Factor Scores'!F373</f>
        <v>1</v>
      </c>
      <c r="G3988" s="18">
        <f>'Limiting Factor Scores'!G373</f>
        <v>4.0288514276727998</v>
      </c>
      <c r="H3988" s="18">
        <f>'Limiting Factor Scores'!H373</f>
        <v>1.17428288542972</v>
      </c>
      <c r="I3988" s="17">
        <f>LFAT!A20</f>
        <v>2</v>
      </c>
      <c r="J3988" s="16" t="str">
        <f>LFAT!B20</f>
        <v>Instream Complexity Improvement</v>
      </c>
      <c r="K3988" s="16" t="str">
        <f>LFAT!D20</f>
        <v>D</v>
      </c>
      <c r="L3988" s="19">
        <f>LFAT!F20</f>
        <v>1</v>
      </c>
      <c r="M3988" s="16" t="str">
        <f>LFAT!G20</f>
        <v>C</v>
      </c>
      <c r="N3988" s="19">
        <f>LFAT!I20</f>
        <v>1</v>
      </c>
      <c r="O3988" s="18">
        <f>LFAT!J20</f>
        <v>1</v>
      </c>
      <c r="P3988" s="18">
        <f t="shared" si="186"/>
        <v>1</v>
      </c>
      <c r="Q3988" s="18">
        <f t="shared" si="187"/>
        <v>4.0288514276727998</v>
      </c>
      <c r="R3988" s="18">
        <f t="shared" si="188"/>
        <v>1.17428288542972</v>
      </c>
    </row>
    <row r="3989" spans="1:18" ht="18" customHeight="1" x14ac:dyDescent="0.2">
      <c r="A3989" s="16" t="str">
        <f>'Limiting Factor Scores'!A374</f>
        <v>UGR5</v>
      </c>
      <c r="B3989" s="16" t="str">
        <f>'Limiting Factor Scores'!B374</f>
        <v>Upper Grande Ronde</v>
      </c>
      <c r="C3989" s="16" t="str">
        <f>'Limiting Factor Scores'!C374</f>
        <v>Summer Water Temperature</v>
      </c>
      <c r="D3989" s="18">
        <f>'Limiting Factor Scores'!D374</f>
        <v>0.5242</v>
      </c>
      <c r="E3989" s="19">
        <f>'Limiting Factor Scores'!E374</f>
        <v>4.3099999999999996</v>
      </c>
      <c r="F3989" s="18">
        <f>'Limiting Factor Scores'!F374</f>
        <v>0.84475</v>
      </c>
      <c r="G3989" s="18">
        <f>'Limiting Factor Scores'!G374</f>
        <v>2.9479023527938839</v>
      </c>
      <c r="H3989" s="18">
        <f>'Limiting Factor Scores'!H374</f>
        <v>0.92251630924847094</v>
      </c>
      <c r="I3989" s="17">
        <f>LFAT!A26</f>
        <v>2</v>
      </c>
      <c r="J3989" s="16" t="str">
        <f>LFAT!B26</f>
        <v>Instream Complexity Improvement</v>
      </c>
      <c r="K3989" s="16" t="str">
        <f>LFAT!D26</f>
        <v>I</v>
      </c>
      <c r="L3989" s="19">
        <f>LFAT!F26</f>
        <v>0.5</v>
      </c>
      <c r="M3989" s="16" t="str">
        <f>LFAT!G26</f>
        <v>CD</v>
      </c>
      <c r="N3989" s="19">
        <f>LFAT!I26</f>
        <v>0.5</v>
      </c>
      <c r="O3989" s="18">
        <f>LFAT!J26</f>
        <v>0.25</v>
      </c>
      <c r="P3989" s="18">
        <f t="shared" si="186"/>
        <v>0.2111875</v>
      </c>
      <c r="Q3989" s="18">
        <f t="shared" si="187"/>
        <v>0.73697558819847098</v>
      </c>
      <c r="R3989" s="18">
        <f t="shared" si="188"/>
        <v>0.23062907731211774</v>
      </c>
    </row>
    <row r="3990" spans="1:18" ht="18" customHeight="1" x14ac:dyDescent="0.2">
      <c r="A3990" s="16" t="str">
        <f>'Limiting Factor Scores'!A375</f>
        <v>UGR5</v>
      </c>
      <c r="B3990" s="16" t="str">
        <f>'Limiting Factor Scores'!B375</f>
        <v>Upper Grande Ronde</v>
      </c>
      <c r="C3990" s="16" t="str">
        <f>'Limiting Factor Scores'!C375</f>
        <v>Water Quality</v>
      </c>
      <c r="D3990" s="18">
        <f>'Limiting Factor Scores'!D375</f>
        <v>0.5242</v>
      </c>
      <c r="E3990" s="19">
        <f>'Limiting Factor Scores'!E375</f>
        <v>4.6399999999999997</v>
      </c>
      <c r="F3990" s="18">
        <f>'Limiting Factor Scores'!F375</f>
        <v>0.91900000000000004</v>
      </c>
      <c r="G3990" s="18">
        <f>'Limiting Factor Scores'!G375</f>
        <v>2.8044138364713049</v>
      </c>
      <c r="H3990" s="18">
        <f>'Limiting Factor Scores'!H375</f>
        <v>0.77845710702693949</v>
      </c>
      <c r="I3990" s="17">
        <f>LFAT!A28</f>
        <v>2</v>
      </c>
      <c r="J3990" s="16" t="str">
        <f>LFAT!B28</f>
        <v>Instream Complexity Improvement</v>
      </c>
      <c r="K3990" s="16" t="str">
        <f>LFAT!D28</f>
        <v>N</v>
      </c>
      <c r="L3990" s="19">
        <f>LFAT!F28</f>
        <v>0.1</v>
      </c>
      <c r="M3990" s="16" t="str">
        <f>LFAT!G28</f>
        <v>R</v>
      </c>
      <c r="N3990" s="19">
        <f>LFAT!I28</f>
        <v>0.1</v>
      </c>
      <c r="O3990" s="18">
        <f>LFAT!J28</f>
        <v>0.01</v>
      </c>
      <c r="P3990" s="18">
        <f t="shared" si="186"/>
        <v>9.1900000000000003E-3</v>
      </c>
      <c r="Q3990" s="18">
        <f t="shared" si="187"/>
        <v>2.8044138364713051E-2</v>
      </c>
      <c r="R3990" s="18">
        <f t="shared" si="188"/>
        <v>7.784571070269395E-3</v>
      </c>
    </row>
    <row r="3991" spans="1:18" ht="18" customHeight="1" x14ac:dyDescent="0.2">
      <c r="A3991" s="16" t="str">
        <f>'Limiting Factor Scores'!A376</f>
        <v>UGR5</v>
      </c>
      <c r="B3991" s="16" t="str">
        <f>'Limiting Factor Scores'!B376</f>
        <v>Upper Grande Ronde</v>
      </c>
      <c r="C3991" s="16" t="str">
        <f>'Limiting Factor Scores'!C376</f>
        <v>Winter Water Temperature</v>
      </c>
      <c r="D3991" s="18">
        <f>'Limiting Factor Scores'!D376</f>
        <v>0.5242</v>
      </c>
      <c r="E3991" s="19">
        <f>'Limiting Factor Scores'!E376</f>
        <v>3.91</v>
      </c>
      <c r="F3991" s="18">
        <f>'Limiting Factor Scores'!F376</f>
        <v>0.75475000000000003</v>
      </c>
      <c r="G3991" s="18">
        <f>'Limiting Factor Scores'!G376</f>
        <v>1.8962457604136629</v>
      </c>
      <c r="H3991" s="18">
        <f>'Limiting Factor Scores'!H376</f>
        <v>0.51647969479243905</v>
      </c>
      <c r="I3991" s="17">
        <f>LFAT!A27</f>
        <v>2</v>
      </c>
      <c r="J3991" s="16" t="str">
        <f>LFAT!B27</f>
        <v>Instream Complexity Improvement</v>
      </c>
      <c r="K3991" s="16" t="str">
        <f>LFAT!D27</f>
        <v>I</v>
      </c>
      <c r="L3991" s="19">
        <f>LFAT!F27</f>
        <v>0.5</v>
      </c>
      <c r="M3991" s="16" t="str">
        <f>LFAT!G27</f>
        <v>CD</v>
      </c>
      <c r="N3991" s="19">
        <f>LFAT!I27</f>
        <v>0.5</v>
      </c>
      <c r="O3991" s="18">
        <f>LFAT!J27</f>
        <v>0.25</v>
      </c>
      <c r="P3991" s="18">
        <f t="shared" si="186"/>
        <v>0.18868750000000001</v>
      </c>
      <c r="Q3991" s="18">
        <f t="shared" si="187"/>
        <v>0.47406144010341572</v>
      </c>
      <c r="R3991" s="18">
        <f t="shared" si="188"/>
        <v>0.12911992369810976</v>
      </c>
    </row>
    <row r="3992" spans="1:18" ht="18" customHeight="1" x14ac:dyDescent="0.2">
      <c r="A3992" s="16" t="str">
        <f>'Limiting Factor Scores'!A362</f>
        <v>UGR5</v>
      </c>
      <c r="B3992" s="16" t="str">
        <f>'Limiting Factor Scores'!B362</f>
        <v>Upper Grande Ronde</v>
      </c>
      <c r="C3992" s="16" t="str">
        <f>'Limiting Factor Scores'!C362</f>
        <v>Altered Flow Timing</v>
      </c>
      <c r="D3992" s="18">
        <f>'Limiting Factor Scores'!D362</f>
        <v>0.5242</v>
      </c>
      <c r="E3992" s="19">
        <f>'Limiting Factor Scores'!E362</f>
        <v>4.6399999999999997</v>
      </c>
      <c r="F3992" s="18">
        <f>'Limiting Factor Scores'!F362</f>
        <v>0.91900000000000004</v>
      </c>
      <c r="G3992" s="18">
        <f>'Limiting Factor Scores'!G362</f>
        <v>2.5256929514973909</v>
      </c>
      <c r="H3992" s="18">
        <f>'Limiting Factor Scores'!H362</f>
        <v>0.70289277831027841</v>
      </c>
      <c r="I3992" s="17">
        <f>LFAT!A38</f>
        <v>3</v>
      </c>
      <c r="J3992" s="16" t="str">
        <f>LFAT!B38</f>
        <v>Floodplain – Reconnect and Restore</v>
      </c>
      <c r="K3992" s="16" t="str">
        <f>LFAT!D38</f>
        <v>I</v>
      </c>
      <c r="L3992" s="19">
        <f>LFAT!F38</f>
        <v>0.5</v>
      </c>
      <c r="M3992" s="16" t="str">
        <f>LFAT!G38</f>
        <v>CD</v>
      </c>
      <c r="N3992" s="19">
        <f>LFAT!I38</f>
        <v>0.5</v>
      </c>
      <c r="O3992" s="18">
        <f>LFAT!J38</f>
        <v>0.25</v>
      </c>
      <c r="P3992" s="18">
        <f t="shared" si="186"/>
        <v>0.22975000000000001</v>
      </c>
      <c r="Q3992" s="18">
        <f t="shared" si="187"/>
        <v>0.63142323787434773</v>
      </c>
      <c r="R3992" s="18">
        <f t="shared" si="188"/>
        <v>0.1757231945775696</v>
      </c>
    </row>
    <row r="3993" spans="1:18" ht="18" customHeight="1" x14ac:dyDescent="0.2">
      <c r="A3993" s="16" t="str">
        <f>'Limiting Factor Scores'!A363</f>
        <v>UGR5</v>
      </c>
      <c r="B3993" s="16" t="str">
        <f>'Limiting Factor Scores'!B363</f>
        <v>Upper Grande Ronde</v>
      </c>
      <c r="C3993" s="16" t="str">
        <f>'Limiting Factor Scores'!C363</f>
        <v>Altered Primary Productivity</v>
      </c>
      <c r="D3993" s="18">
        <f>'Limiting Factor Scores'!D363</f>
        <v>0.5242</v>
      </c>
      <c r="E3993" s="19">
        <f>'Limiting Factor Scores'!E363</f>
        <v>3.42</v>
      </c>
      <c r="F3993" s="18">
        <f>'Limiting Factor Scores'!F363</f>
        <v>0.64449999999999996</v>
      </c>
      <c r="G3993" s="18">
        <f>'Limiting Factor Scores'!G363</f>
        <v>1.2283148004729663</v>
      </c>
      <c r="H3993" s="18">
        <f>'Limiting Factor Scores'!H363</f>
        <v>0.35177101858513299</v>
      </c>
      <c r="I3993" s="17">
        <f>LFAT!A45</f>
        <v>3</v>
      </c>
      <c r="J3993" s="16" t="str">
        <f>LFAT!B45</f>
        <v>Floodplain – Reconnect and Restore</v>
      </c>
      <c r="K3993" s="16" t="str">
        <f>LFAT!D45</f>
        <v>I</v>
      </c>
      <c r="L3993" s="19">
        <f>LFAT!F45</f>
        <v>0.5</v>
      </c>
      <c r="M3993" s="16" t="str">
        <f>LFAT!G45</f>
        <v>C</v>
      </c>
      <c r="N3993" s="19">
        <f>LFAT!I45</f>
        <v>1</v>
      </c>
      <c r="O3993" s="18">
        <f>LFAT!J45</f>
        <v>0.5</v>
      </c>
      <c r="P3993" s="18">
        <f t="shared" si="186"/>
        <v>0.32224999999999998</v>
      </c>
      <c r="Q3993" s="18">
        <f t="shared" si="187"/>
        <v>0.61415740023648313</v>
      </c>
      <c r="R3993" s="18">
        <f t="shared" si="188"/>
        <v>0.17588550929256649</v>
      </c>
    </row>
    <row r="3994" spans="1:18" ht="18" customHeight="1" x14ac:dyDescent="0.2">
      <c r="A3994" s="16" t="str">
        <f>'Limiting Factor Scores'!A364</f>
        <v>UGR5</v>
      </c>
      <c r="B3994" s="16" t="str">
        <f>'Limiting Factor Scores'!B364</f>
        <v>Upper Grande Ronde</v>
      </c>
      <c r="C3994" s="16" t="str">
        <f>'Limiting Factor Scores'!C364</f>
        <v>Anthropogenic Barriers</v>
      </c>
      <c r="D3994" s="18">
        <f>'Limiting Factor Scores'!D364</f>
        <v>0.5242</v>
      </c>
      <c r="E3994" s="19">
        <f>'Limiting Factor Scores'!E364</f>
        <v>2.92</v>
      </c>
      <c r="F3994" s="18">
        <f>'Limiting Factor Scores'!F364</f>
        <v>0.53200000000000003</v>
      </c>
      <c r="G3994" s="18">
        <f>'Limiting Factor Scores'!G364</f>
        <v>1.4800262796812866</v>
      </c>
      <c r="H3994" s="18">
        <f>'Limiting Factor Scores'!H364</f>
        <v>0.46874802706135965</v>
      </c>
      <c r="I3994" s="17">
        <f>LFAT!A32</f>
        <v>3</v>
      </c>
      <c r="J3994" s="16" t="str">
        <f>LFAT!B32</f>
        <v>Floodplain – Reconnect and Restore</v>
      </c>
      <c r="K3994" s="16" t="str">
        <f>LFAT!D32</f>
        <v>N</v>
      </c>
      <c r="L3994" s="19">
        <f>LFAT!F32</f>
        <v>0.1</v>
      </c>
      <c r="M3994" s="16" t="str">
        <f>LFAT!G32</f>
        <v>R</v>
      </c>
      <c r="N3994" s="19">
        <f>LFAT!I32</f>
        <v>0.1</v>
      </c>
      <c r="O3994" s="18">
        <f>LFAT!J32</f>
        <v>0.01</v>
      </c>
      <c r="P3994" s="18">
        <f t="shared" si="186"/>
        <v>5.3200000000000001E-3</v>
      </c>
      <c r="Q3994" s="18">
        <f t="shared" si="187"/>
        <v>1.4800262796812867E-2</v>
      </c>
      <c r="R3994" s="18">
        <f t="shared" si="188"/>
        <v>4.6874802706135966E-3</v>
      </c>
    </row>
    <row r="3995" spans="1:18" ht="18" customHeight="1" x14ac:dyDescent="0.2">
      <c r="A3995" s="16" t="str">
        <f>'Limiting Factor Scores'!A365</f>
        <v>UGR5</v>
      </c>
      <c r="B3995" s="16" t="str">
        <f>'Limiting Factor Scores'!B365</f>
        <v>Upper Grande Ronde</v>
      </c>
      <c r="C3995" s="16" t="str">
        <f>'Limiting Factor Scores'!C365</f>
        <v>Channel and Habitat Structure</v>
      </c>
      <c r="D3995" s="18">
        <f>'Limiting Factor Scores'!D365</f>
        <v>0.5242</v>
      </c>
      <c r="E3995" s="19">
        <f>'Limiting Factor Scores'!E365</f>
        <v>4.78</v>
      </c>
      <c r="F3995" s="18">
        <f>'Limiting Factor Scores'!F365</f>
        <v>0.95050000000000001</v>
      </c>
      <c r="G3995" s="18">
        <f>'Limiting Factor Scores'!G365</f>
        <v>4.3419111565022472</v>
      </c>
      <c r="H3995" s="18">
        <f>'Limiting Factor Scores'!H365</f>
        <v>1.314424628960964</v>
      </c>
      <c r="I3995" s="17">
        <f>LFAT!A36</f>
        <v>3</v>
      </c>
      <c r="J3995" s="16" t="str">
        <f>LFAT!B36</f>
        <v>Floodplain – Reconnect and Restore</v>
      </c>
      <c r="K3995" s="16" t="str">
        <f>LFAT!D36</f>
        <v>I</v>
      </c>
      <c r="L3995" s="19">
        <f>LFAT!F36</f>
        <v>0.5</v>
      </c>
      <c r="M3995" s="16" t="str">
        <f>LFAT!G36</f>
        <v>C</v>
      </c>
      <c r="N3995" s="19">
        <f>LFAT!I36</f>
        <v>1</v>
      </c>
      <c r="O3995" s="18">
        <f>LFAT!J36</f>
        <v>0.5</v>
      </c>
      <c r="P3995" s="18">
        <f t="shared" si="186"/>
        <v>0.47525000000000001</v>
      </c>
      <c r="Q3995" s="18">
        <f t="shared" si="187"/>
        <v>2.1709555782511236</v>
      </c>
      <c r="R3995" s="18">
        <f t="shared" si="188"/>
        <v>0.65721231448048201</v>
      </c>
    </row>
    <row r="3996" spans="1:18" ht="18" customHeight="1" x14ac:dyDescent="0.2">
      <c r="A3996" s="16" t="str">
        <f>'Limiting Factor Scores'!A366</f>
        <v>UGR5</v>
      </c>
      <c r="B3996" s="16" t="str">
        <f>'Limiting Factor Scores'!B366</f>
        <v>Upper Grande Ronde</v>
      </c>
      <c r="C3996" s="16" t="str">
        <f>'Limiting Factor Scores'!C366</f>
        <v>Decreased Sediment Quantity</v>
      </c>
      <c r="D3996" s="18">
        <f>'Limiting Factor Scores'!D366</f>
        <v>0.5242</v>
      </c>
      <c r="E3996" s="19">
        <f>'Limiting Factor Scores'!E366</f>
        <v>2.61</v>
      </c>
      <c r="F3996" s="18">
        <f>'Limiting Factor Scores'!F366</f>
        <v>0.46224999999999999</v>
      </c>
      <c r="G3996" s="18">
        <f>'Limiting Factor Scores'!G366</f>
        <v>1.2548271518895622</v>
      </c>
      <c r="H3996" s="18">
        <f>'Limiting Factor Scores'!H366</f>
        <v>0.37380002761116038</v>
      </c>
      <c r="I3996" s="17">
        <f>LFAT!A39</f>
        <v>3</v>
      </c>
      <c r="J3996" s="16" t="str">
        <f>LFAT!B39</f>
        <v>Floodplain – Reconnect and Restore</v>
      </c>
      <c r="K3996" s="16" t="str">
        <f>LFAT!D39</f>
        <v>D</v>
      </c>
      <c r="L3996" s="19">
        <f>LFAT!F39</f>
        <v>1</v>
      </c>
      <c r="M3996" s="16" t="str">
        <f>LFAT!G39</f>
        <v>C</v>
      </c>
      <c r="N3996" s="19">
        <f>LFAT!I39</f>
        <v>1</v>
      </c>
      <c r="O3996" s="18">
        <f>LFAT!J39</f>
        <v>1</v>
      </c>
      <c r="P3996" s="18">
        <f t="shared" si="186"/>
        <v>0.46224999999999999</v>
      </c>
      <c r="Q3996" s="18">
        <f t="shared" si="187"/>
        <v>1.2548271518895622</v>
      </c>
      <c r="R3996" s="18">
        <f t="shared" si="188"/>
        <v>0.37380002761116038</v>
      </c>
    </row>
    <row r="3997" spans="1:18" ht="18" customHeight="1" x14ac:dyDescent="0.2">
      <c r="A3997" s="16" t="str">
        <f>'Limiting Factor Scores'!A367</f>
        <v>UGR5</v>
      </c>
      <c r="B3997" s="16" t="str">
        <f>'Limiting Factor Scores'!B367</f>
        <v>Upper Grande Ronde</v>
      </c>
      <c r="C3997" s="16" t="str">
        <f>'Limiting Factor Scores'!C367</f>
        <v>Decreased Water Quantity</v>
      </c>
      <c r="D3997" s="18">
        <f>'Limiting Factor Scores'!D367</f>
        <v>0.5242</v>
      </c>
      <c r="E3997" s="19">
        <f>'Limiting Factor Scores'!E367</f>
        <v>5</v>
      </c>
      <c r="F3997" s="18">
        <f>'Limiting Factor Scores'!F367</f>
        <v>1</v>
      </c>
      <c r="G3997" s="18">
        <f>'Limiting Factor Scores'!G367</f>
        <v>3.9277557148848001</v>
      </c>
      <c r="H3997" s="18">
        <f>'Limiting Factor Scores'!H367</f>
        <v>1.1351925430293799</v>
      </c>
      <c r="I3997" s="17">
        <f>LFAT!A37</f>
        <v>3</v>
      </c>
      <c r="J3997" s="16" t="str">
        <f>LFAT!B37</f>
        <v>Floodplain – Reconnect and Restore</v>
      </c>
      <c r="K3997" s="16" t="str">
        <f>LFAT!D37</f>
        <v>I</v>
      </c>
      <c r="L3997" s="19">
        <f>LFAT!F37</f>
        <v>0.5</v>
      </c>
      <c r="M3997" s="16" t="str">
        <f>LFAT!G37</f>
        <v>CD</v>
      </c>
      <c r="N3997" s="19">
        <f>LFAT!I37</f>
        <v>0.5</v>
      </c>
      <c r="O3997" s="18">
        <f>LFAT!J37</f>
        <v>0.25</v>
      </c>
      <c r="P3997" s="18">
        <f t="shared" si="186"/>
        <v>0.25</v>
      </c>
      <c r="Q3997" s="18">
        <f t="shared" si="187"/>
        <v>0.98193892872120003</v>
      </c>
      <c r="R3997" s="18">
        <f t="shared" si="188"/>
        <v>0.28379813575734497</v>
      </c>
    </row>
    <row r="3998" spans="1:18" ht="18" customHeight="1" x14ac:dyDescent="0.2">
      <c r="A3998" s="16" t="str">
        <f>'Limiting Factor Scores'!A368</f>
        <v>UGR5</v>
      </c>
      <c r="B3998" s="16" t="str">
        <f>'Limiting Factor Scores'!B368</f>
        <v>Upper Grande Ronde</v>
      </c>
      <c r="C3998" s="16" t="str">
        <f>'Limiting Factor Scores'!C368</f>
        <v>Floodplain Condition</v>
      </c>
      <c r="D3998" s="18">
        <f>'Limiting Factor Scores'!D368</f>
        <v>0.5242</v>
      </c>
      <c r="E3998" s="19">
        <f>'Limiting Factor Scores'!E368</f>
        <v>5</v>
      </c>
      <c r="F3998" s="18">
        <f>'Limiting Factor Scores'!F368</f>
        <v>1</v>
      </c>
      <c r="G3998" s="18">
        <f>'Limiting Factor Scores'!G368</f>
        <v>3.1863871430818</v>
      </c>
      <c r="H3998" s="18">
        <f>'Limiting Factor Scores'!H368</f>
        <v>0.90469431432914804</v>
      </c>
      <c r="I3998" s="17">
        <f>LFAT!A34</f>
        <v>3</v>
      </c>
      <c r="J3998" s="16" t="str">
        <f>LFAT!B34</f>
        <v>Floodplain – Reconnect and Restore</v>
      </c>
      <c r="K3998" s="16" t="str">
        <f>LFAT!D34</f>
        <v>D</v>
      </c>
      <c r="L3998" s="19">
        <f>LFAT!F34</f>
        <v>1</v>
      </c>
      <c r="M3998" s="16" t="str">
        <f>LFAT!G34</f>
        <v>C</v>
      </c>
      <c r="N3998" s="19">
        <f>LFAT!I34</f>
        <v>1</v>
      </c>
      <c r="O3998" s="18">
        <f>LFAT!J34</f>
        <v>1</v>
      </c>
      <c r="P3998" s="18">
        <f t="shared" si="186"/>
        <v>1</v>
      </c>
      <c r="Q3998" s="18">
        <f t="shared" si="187"/>
        <v>3.1863871430818</v>
      </c>
      <c r="R3998" s="18">
        <f t="shared" si="188"/>
        <v>0.90469431432914804</v>
      </c>
    </row>
    <row r="3999" spans="1:18" ht="18" customHeight="1" x14ac:dyDescent="0.2">
      <c r="A3999" s="16" t="str">
        <f>'Limiting Factor Scores'!A369</f>
        <v>UGR5</v>
      </c>
      <c r="B3999" s="16" t="str">
        <f>'Limiting Factor Scores'!B369</f>
        <v>Upper Grande Ronde</v>
      </c>
      <c r="C3999" s="16" t="str">
        <f>'Limiting Factor Scores'!C369</f>
        <v>Increased Sediment Quantity</v>
      </c>
      <c r="D3999" s="18">
        <f>'Limiting Factor Scores'!D369</f>
        <v>0.5242</v>
      </c>
      <c r="E3999" s="19">
        <f>'Limiting Factor Scores'!E369</f>
        <v>3.13</v>
      </c>
      <c r="F3999" s="18">
        <f>'Limiting Factor Scores'!F369</f>
        <v>0.57925000000000004</v>
      </c>
      <c r="G3999" s="18">
        <f>'Limiting Factor Scores'!G369</f>
        <v>1.1039586472831124</v>
      </c>
      <c r="H3999" s="18">
        <f>'Limiting Factor Scores'!H369</f>
        <v>0.3632002261248411</v>
      </c>
      <c r="I3999" s="17">
        <f>LFAT!A40</f>
        <v>3</v>
      </c>
      <c r="J3999" s="16" t="str">
        <f>LFAT!B40</f>
        <v>Floodplain – Reconnect and Restore</v>
      </c>
      <c r="K3999" s="16" t="str">
        <f>LFAT!D40</f>
        <v>D</v>
      </c>
      <c r="L3999" s="19">
        <f>LFAT!F40</f>
        <v>1</v>
      </c>
      <c r="M3999" s="16" t="str">
        <f>LFAT!G40</f>
        <v>CD</v>
      </c>
      <c r="N3999" s="19">
        <f>LFAT!I40</f>
        <v>0.5</v>
      </c>
      <c r="O3999" s="18">
        <f>LFAT!J40</f>
        <v>0.5</v>
      </c>
      <c r="P3999" s="18">
        <f t="shared" si="186"/>
        <v>0.28962500000000002</v>
      </c>
      <c r="Q3999" s="18">
        <f t="shared" si="187"/>
        <v>0.55197932364155622</v>
      </c>
      <c r="R3999" s="18">
        <f t="shared" si="188"/>
        <v>0.18160011306242055</v>
      </c>
    </row>
    <row r="4000" spans="1:18" ht="18" customHeight="1" x14ac:dyDescent="0.2">
      <c r="A4000" s="16" t="str">
        <f>'Limiting Factor Scores'!A370</f>
        <v>UGR5</v>
      </c>
      <c r="B4000" s="16" t="str">
        <f>'Limiting Factor Scores'!B370</f>
        <v>Upper Grande Ronde</v>
      </c>
      <c r="C4000" s="16" t="str">
        <f>'Limiting Factor Scores'!C370</f>
        <v>Non-Native Species Interactions and Competition</v>
      </c>
      <c r="D4000" s="18">
        <f>'Limiting Factor Scores'!D370</f>
        <v>0.5242</v>
      </c>
      <c r="E4000" s="19">
        <f>'Limiting Factor Scores'!E370</f>
        <v>5</v>
      </c>
      <c r="F4000" s="18">
        <f>'Limiting Factor Scores'!F370</f>
        <v>1</v>
      </c>
      <c r="G4000" s="18">
        <f>'Limiting Factor Scores'!G370</f>
        <v>2.1080328569181996</v>
      </c>
      <c r="H4000" s="18">
        <f>'Limiting Factor Scores'!H370</f>
        <v>0.74361514281445795</v>
      </c>
      <c r="I4000" s="17">
        <f>LFAT!A46</f>
        <v>3</v>
      </c>
      <c r="J4000" s="16" t="str">
        <f>LFAT!B46</f>
        <v>Floodplain – Reconnect and Restore</v>
      </c>
      <c r="K4000" s="16" t="str">
        <f>LFAT!D46</f>
        <v>N</v>
      </c>
      <c r="L4000" s="19">
        <f>LFAT!F46</f>
        <v>0.1</v>
      </c>
      <c r="M4000" s="16" t="str">
        <f>LFAT!G46</f>
        <v>CD</v>
      </c>
      <c r="N4000" s="19">
        <f>LFAT!I46</f>
        <v>0.5</v>
      </c>
      <c r="O4000" s="18">
        <f>LFAT!J46</f>
        <v>0.05</v>
      </c>
      <c r="P4000" s="18">
        <f t="shared" si="186"/>
        <v>0.05</v>
      </c>
      <c r="Q4000" s="18">
        <f t="shared" si="187"/>
        <v>0.10540164284590998</v>
      </c>
      <c r="R4000" s="18">
        <f t="shared" si="188"/>
        <v>3.71807571407229E-2</v>
      </c>
    </row>
    <row r="4001" spans="1:18" ht="18" customHeight="1" x14ac:dyDescent="0.2">
      <c r="A4001" s="16" t="str">
        <f>'Limiting Factor Scores'!A371</f>
        <v>UGR5</v>
      </c>
      <c r="B4001" s="16" t="str">
        <f>'Limiting Factor Scores'!B371</f>
        <v>Upper Grande Ronde</v>
      </c>
      <c r="C4001" s="16" t="str">
        <f>'Limiting Factor Scores'!C371</f>
        <v>Predation</v>
      </c>
      <c r="D4001" s="18">
        <f>'Limiting Factor Scores'!D371</f>
        <v>0.5242</v>
      </c>
      <c r="E4001" s="19">
        <f>'Limiting Factor Scores'!E371</f>
        <v>5</v>
      </c>
      <c r="F4001" s="18">
        <f>'Limiting Factor Scores'!F371</f>
        <v>1</v>
      </c>
      <c r="G4001" s="18">
        <f>'Limiting Factor Scores'!G371</f>
        <v>2.8157028579666004</v>
      </c>
      <c r="H4001" s="18">
        <f>'Limiting Factor Scores'!H371</f>
        <v>0.86088617163001413</v>
      </c>
      <c r="I4001" s="17">
        <f>LFAT!A44</f>
        <v>3</v>
      </c>
      <c r="J4001" s="16" t="str">
        <f>LFAT!B44</f>
        <v>Floodplain – Reconnect and Restore</v>
      </c>
      <c r="K4001" s="16" t="str">
        <f>LFAT!D44</f>
        <v>N</v>
      </c>
      <c r="L4001" s="19">
        <f>LFAT!F44</f>
        <v>0.1</v>
      </c>
      <c r="M4001" s="16" t="str">
        <f>LFAT!G44</f>
        <v>R</v>
      </c>
      <c r="N4001" s="19">
        <f>LFAT!I44</f>
        <v>0.1</v>
      </c>
      <c r="O4001" s="18">
        <f>LFAT!J44</f>
        <v>0.01</v>
      </c>
      <c r="P4001" s="18">
        <f t="shared" si="186"/>
        <v>0.01</v>
      </c>
      <c r="Q4001" s="18">
        <f t="shared" si="187"/>
        <v>2.8157028579666003E-2</v>
      </c>
      <c r="R4001" s="18">
        <f t="shared" si="188"/>
        <v>8.6088617163001414E-3</v>
      </c>
    </row>
    <row r="4002" spans="1:18" ht="18" customHeight="1" x14ac:dyDescent="0.2">
      <c r="A4002" s="16" t="str">
        <f>'Limiting Factor Scores'!A372</f>
        <v>UGR5</v>
      </c>
      <c r="B4002" s="16" t="str">
        <f>'Limiting Factor Scores'!B372</f>
        <v>Upper Grande Ronde</v>
      </c>
      <c r="C4002" s="16" t="str">
        <f>'Limiting Factor Scores'!C372</f>
        <v>Riparian Condition</v>
      </c>
      <c r="D4002" s="18">
        <f>'Limiting Factor Scores'!D372</f>
        <v>0.5242</v>
      </c>
      <c r="E4002" s="19">
        <f>'Limiting Factor Scores'!E372</f>
        <v>5</v>
      </c>
      <c r="F4002" s="18">
        <f>'Limiting Factor Scores'!F372</f>
        <v>1</v>
      </c>
      <c r="G4002" s="18">
        <f>'Limiting Factor Scores'!G372</f>
        <v>3.2537842861636004</v>
      </c>
      <c r="H4002" s="18">
        <f>'Limiting Factor Scores'!H372</f>
        <v>1.0506091286635382</v>
      </c>
      <c r="I4002" s="17">
        <f>LFAT!A33</f>
        <v>3</v>
      </c>
      <c r="J4002" s="16" t="str">
        <f>LFAT!B33</f>
        <v>Floodplain – Reconnect and Restore</v>
      </c>
      <c r="K4002" s="16" t="str">
        <f>LFAT!D33</f>
        <v>I</v>
      </c>
      <c r="L4002" s="19">
        <f>LFAT!F33</f>
        <v>0.5</v>
      </c>
      <c r="M4002" s="16" t="str">
        <f>LFAT!G33</f>
        <v>C</v>
      </c>
      <c r="N4002" s="19">
        <f>LFAT!I33</f>
        <v>1</v>
      </c>
      <c r="O4002" s="18">
        <f>LFAT!J33</f>
        <v>0.5</v>
      </c>
      <c r="P4002" s="18">
        <f t="shared" si="186"/>
        <v>0.5</v>
      </c>
      <c r="Q4002" s="18">
        <f t="shared" si="187"/>
        <v>1.6268921430818002</v>
      </c>
      <c r="R4002" s="18">
        <f t="shared" si="188"/>
        <v>0.52530456433176909</v>
      </c>
    </row>
    <row r="4003" spans="1:18" ht="18" customHeight="1" x14ac:dyDescent="0.2">
      <c r="A4003" s="16" t="str">
        <f>'Limiting Factor Scores'!A373</f>
        <v>UGR5</v>
      </c>
      <c r="B4003" s="16" t="str">
        <f>'Limiting Factor Scores'!B373</f>
        <v>Upper Grande Ronde</v>
      </c>
      <c r="C4003" s="16" t="str">
        <f>'Limiting Factor Scores'!C373</f>
        <v>Side Channel and Wetland Habitat</v>
      </c>
      <c r="D4003" s="18">
        <f>'Limiting Factor Scores'!D373</f>
        <v>0.5242</v>
      </c>
      <c r="E4003" s="19">
        <f>'Limiting Factor Scores'!E373</f>
        <v>5</v>
      </c>
      <c r="F4003" s="18">
        <f>'Limiting Factor Scores'!F373</f>
        <v>1</v>
      </c>
      <c r="G4003" s="18">
        <f>'Limiting Factor Scores'!G373</f>
        <v>4.0288514276727998</v>
      </c>
      <c r="H4003" s="18">
        <f>'Limiting Factor Scores'!H373</f>
        <v>1.17428288542972</v>
      </c>
      <c r="I4003" s="17">
        <f>LFAT!A35</f>
        <v>3</v>
      </c>
      <c r="J4003" s="16" t="str">
        <f>LFAT!B35</f>
        <v>Floodplain – Reconnect and Restore</v>
      </c>
      <c r="K4003" s="16" t="str">
        <f>LFAT!D35</f>
        <v>D</v>
      </c>
      <c r="L4003" s="19">
        <f>LFAT!F35</f>
        <v>1</v>
      </c>
      <c r="M4003" s="16" t="str">
        <f>LFAT!G35</f>
        <v>C</v>
      </c>
      <c r="N4003" s="19">
        <f>LFAT!I35</f>
        <v>1</v>
      </c>
      <c r="O4003" s="18">
        <f>LFAT!J35</f>
        <v>1</v>
      </c>
      <c r="P4003" s="18">
        <f t="shared" si="186"/>
        <v>1</v>
      </c>
      <c r="Q4003" s="18">
        <f t="shared" si="187"/>
        <v>4.0288514276727998</v>
      </c>
      <c r="R4003" s="18">
        <f t="shared" si="188"/>
        <v>1.17428288542972</v>
      </c>
    </row>
    <row r="4004" spans="1:18" ht="18" customHeight="1" x14ac:dyDescent="0.2">
      <c r="A4004" s="16" t="str">
        <f>'Limiting Factor Scores'!A374</f>
        <v>UGR5</v>
      </c>
      <c r="B4004" s="16" t="str">
        <f>'Limiting Factor Scores'!B374</f>
        <v>Upper Grande Ronde</v>
      </c>
      <c r="C4004" s="16" t="str">
        <f>'Limiting Factor Scores'!C374</f>
        <v>Summer Water Temperature</v>
      </c>
      <c r="D4004" s="18">
        <f>'Limiting Factor Scores'!D374</f>
        <v>0.5242</v>
      </c>
      <c r="E4004" s="19">
        <f>'Limiting Factor Scores'!E374</f>
        <v>4.3099999999999996</v>
      </c>
      <c r="F4004" s="18">
        <f>'Limiting Factor Scores'!F374</f>
        <v>0.84475</v>
      </c>
      <c r="G4004" s="18">
        <f>'Limiting Factor Scores'!G374</f>
        <v>2.9479023527938839</v>
      </c>
      <c r="H4004" s="18">
        <f>'Limiting Factor Scores'!H374</f>
        <v>0.92251630924847094</v>
      </c>
      <c r="I4004" s="17">
        <f>LFAT!A41</f>
        <v>3</v>
      </c>
      <c r="J4004" s="16" t="str">
        <f>LFAT!B41</f>
        <v>Floodplain – Reconnect and Restore</v>
      </c>
      <c r="K4004" s="16" t="str">
        <f>LFAT!D41</f>
        <v>D</v>
      </c>
      <c r="L4004" s="19">
        <f>LFAT!F41</f>
        <v>1</v>
      </c>
      <c r="M4004" s="16" t="str">
        <f>LFAT!G41</f>
        <v>CD</v>
      </c>
      <c r="N4004" s="19">
        <f>LFAT!I41</f>
        <v>0.5</v>
      </c>
      <c r="O4004" s="18">
        <f>LFAT!J41</f>
        <v>0.5</v>
      </c>
      <c r="P4004" s="18">
        <f t="shared" si="186"/>
        <v>0.422375</v>
      </c>
      <c r="Q4004" s="18">
        <f t="shared" si="187"/>
        <v>1.473951176396942</v>
      </c>
      <c r="R4004" s="18">
        <f t="shared" si="188"/>
        <v>0.46125815462423547</v>
      </c>
    </row>
    <row r="4005" spans="1:18" ht="18" customHeight="1" x14ac:dyDescent="0.2">
      <c r="A4005" s="16" t="str">
        <f>'Limiting Factor Scores'!A375</f>
        <v>UGR5</v>
      </c>
      <c r="B4005" s="16" t="str">
        <f>'Limiting Factor Scores'!B375</f>
        <v>Upper Grande Ronde</v>
      </c>
      <c r="C4005" s="16" t="str">
        <f>'Limiting Factor Scores'!C375</f>
        <v>Water Quality</v>
      </c>
      <c r="D4005" s="18">
        <f>'Limiting Factor Scores'!D375</f>
        <v>0.5242</v>
      </c>
      <c r="E4005" s="19">
        <f>'Limiting Factor Scores'!E375</f>
        <v>4.6399999999999997</v>
      </c>
      <c r="F4005" s="18">
        <f>'Limiting Factor Scores'!F375</f>
        <v>0.91900000000000004</v>
      </c>
      <c r="G4005" s="18">
        <f>'Limiting Factor Scores'!G375</f>
        <v>2.8044138364713049</v>
      </c>
      <c r="H4005" s="18">
        <f>'Limiting Factor Scores'!H375</f>
        <v>0.77845710702693949</v>
      </c>
      <c r="I4005" s="17">
        <f>LFAT!A43</f>
        <v>3</v>
      </c>
      <c r="J4005" s="16" t="str">
        <f>LFAT!B43</f>
        <v>Floodplain – Reconnect and Restore</v>
      </c>
      <c r="K4005" s="16" t="str">
        <f>LFAT!D43</f>
        <v>I</v>
      </c>
      <c r="L4005" s="19">
        <f>LFAT!F43</f>
        <v>0.5</v>
      </c>
      <c r="M4005" s="16" t="str">
        <f>LFAT!G43</f>
        <v>CD</v>
      </c>
      <c r="N4005" s="19">
        <f>LFAT!I43</f>
        <v>0.5</v>
      </c>
      <c r="O4005" s="18">
        <f>LFAT!J43</f>
        <v>0.25</v>
      </c>
      <c r="P4005" s="18">
        <f t="shared" si="186"/>
        <v>0.22975000000000001</v>
      </c>
      <c r="Q4005" s="18">
        <f t="shared" si="187"/>
        <v>0.70110345911782623</v>
      </c>
      <c r="R4005" s="18">
        <f t="shared" si="188"/>
        <v>0.19461427675673487</v>
      </c>
    </row>
    <row r="4006" spans="1:18" ht="18" customHeight="1" x14ac:dyDescent="0.2">
      <c r="A4006" s="16" t="str">
        <f>'Limiting Factor Scores'!A376</f>
        <v>UGR5</v>
      </c>
      <c r="B4006" s="16" t="str">
        <f>'Limiting Factor Scores'!B376</f>
        <v>Upper Grande Ronde</v>
      </c>
      <c r="C4006" s="16" t="str">
        <f>'Limiting Factor Scores'!C376</f>
        <v>Winter Water Temperature</v>
      </c>
      <c r="D4006" s="18">
        <f>'Limiting Factor Scores'!D376</f>
        <v>0.5242</v>
      </c>
      <c r="E4006" s="19">
        <f>'Limiting Factor Scores'!E376</f>
        <v>3.91</v>
      </c>
      <c r="F4006" s="18">
        <f>'Limiting Factor Scores'!F376</f>
        <v>0.75475000000000003</v>
      </c>
      <c r="G4006" s="18">
        <f>'Limiting Factor Scores'!G376</f>
        <v>1.8962457604136629</v>
      </c>
      <c r="H4006" s="18">
        <f>'Limiting Factor Scores'!H376</f>
        <v>0.51647969479243905</v>
      </c>
      <c r="I4006" s="17">
        <f>LFAT!A42</f>
        <v>3</v>
      </c>
      <c r="J4006" s="16" t="str">
        <f>LFAT!B42</f>
        <v>Floodplain – Reconnect and Restore</v>
      </c>
      <c r="K4006" s="16" t="str">
        <f>LFAT!D42</f>
        <v>D</v>
      </c>
      <c r="L4006" s="19">
        <f>LFAT!F42</f>
        <v>1</v>
      </c>
      <c r="M4006" s="16" t="str">
        <f>LFAT!G42</f>
        <v>CD</v>
      </c>
      <c r="N4006" s="19">
        <f>LFAT!I42</f>
        <v>0.5</v>
      </c>
      <c r="O4006" s="18">
        <f>LFAT!J42</f>
        <v>0.5</v>
      </c>
      <c r="P4006" s="18">
        <f t="shared" si="186"/>
        <v>0.37737500000000002</v>
      </c>
      <c r="Q4006" s="18">
        <f t="shared" si="187"/>
        <v>0.94812288020683144</v>
      </c>
      <c r="R4006" s="18">
        <f t="shared" si="188"/>
        <v>0.25823984739621952</v>
      </c>
    </row>
    <row r="4007" spans="1:18" ht="18" customHeight="1" x14ac:dyDescent="0.2">
      <c r="A4007" s="16" t="str">
        <f>'Limiting Factor Scores'!A362</f>
        <v>UGR5</v>
      </c>
      <c r="B4007" s="16" t="str">
        <f>'Limiting Factor Scores'!B362</f>
        <v>Upper Grande Ronde</v>
      </c>
      <c r="C4007" s="16" t="str">
        <f>'Limiting Factor Scores'!C362</f>
        <v>Altered Flow Timing</v>
      </c>
      <c r="D4007" s="18">
        <f>'Limiting Factor Scores'!D362</f>
        <v>0.5242</v>
      </c>
      <c r="E4007" s="19">
        <f>'Limiting Factor Scores'!E362</f>
        <v>4.6399999999999997</v>
      </c>
      <c r="F4007" s="18">
        <f>'Limiting Factor Scores'!F362</f>
        <v>0.91900000000000004</v>
      </c>
      <c r="G4007" s="18">
        <f>'Limiting Factor Scores'!G362</f>
        <v>2.5256929514973909</v>
      </c>
      <c r="H4007" s="18">
        <f>'Limiting Factor Scores'!H362</f>
        <v>0.70289277831027841</v>
      </c>
      <c r="I4007" s="17">
        <f>LFAT!A53</f>
        <v>4</v>
      </c>
      <c r="J4007" s="16" t="str">
        <f>LFAT!B53</f>
        <v>Riparian Vegetation Restoration</v>
      </c>
      <c r="K4007" s="16" t="str">
        <f>LFAT!D53</f>
        <v>I</v>
      </c>
      <c r="L4007" s="19">
        <f>LFAT!F53</f>
        <v>0.5</v>
      </c>
      <c r="M4007" s="16" t="str">
        <f>LFAT!G53</f>
        <v>CD</v>
      </c>
      <c r="N4007" s="19">
        <f>LFAT!I53</f>
        <v>0.5</v>
      </c>
      <c r="O4007" s="18">
        <f>LFAT!J53</f>
        <v>0.25</v>
      </c>
      <c r="P4007" s="18">
        <f t="shared" si="186"/>
        <v>0.22975000000000001</v>
      </c>
      <c r="Q4007" s="18">
        <f t="shared" si="187"/>
        <v>0.63142323787434773</v>
      </c>
      <c r="R4007" s="18">
        <f t="shared" si="188"/>
        <v>0.1757231945775696</v>
      </c>
    </row>
    <row r="4008" spans="1:18" ht="18" customHeight="1" x14ac:dyDescent="0.2">
      <c r="A4008" s="16" t="str">
        <f>'Limiting Factor Scores'!A363</f>
        <v>UGR5</v>
      </c>
      <c r="B4008" s="16" t="str">
        <f>'Limiting Factor Scores'!B363</f>
        <v>Upper Grande Ronde</v>
      </c>
      <c r="C4008" s="16" t="str">
        <f>'Limiting Factor Scores'!C363</f>
        <v>Altered Primary Productivity</v>
      </c>
      <c r="D4008" s="18">
        <f>'Limiting Factor Scores'!D363</f>
        <v>0.5242</v>
      </c>
      <c r="E4008" s="19">
        <f>'Limiting Factor Scores'!E363</f>
        <v>3.42</v>
      </c>
      <c r="F4008" s="18">
        <f>'Limiting Factor Scores'!F363</f>
        <v>0.64449999999999996</v>
      </c>
      <c r="G4008" s="18">
        <f>'Limiting Factor Scores'!G363</f>
        <v>1.2283148004729663</v>
      </c>
      <c r="H4008" s="18">
        <f>'Limiting Factor Scores'!H363</f>
        <v>0.35177101858513299</v>
      </c>
      <c r="I4008" s="17">
        <f>LFAT!A60</f>
        <v>4</v>
      </c>
      <c r="J4008" s="16" t="str">
        <f>LFAT!B60</f>
        <v>Riparian Vegetation Restoration</v>
      </c>
      <c r="K4008" s="16" t="str">
        <f>LFAT!D60</f>
        <v>D</v>
      </c>
      <c r="L4008" s="19">
        <f>LFAT!F60</f>
        <v>1</v>
      </c>
      <c r="M4008" s="16" t="str">
        <f>LFAT!G60</f>
        <v>C</v>
      </c>
      <c r="N4008" s="19">
        <f>LFAT!I60</f>
        <v>1</v>
      </c>
      <c r="O4008" s="18">
        <f>LFAT!J60</f>
        <v>1</v>
      </c>
      <c r="P4008" s="18">
        <f t="shared" si="186"/>
        <v>0.64449999999999996</v>
      </c>
      <c r="Q4008" s="18">
        <f t="shared" si="187"/>
        <v>1.2283148004729663</v>
      </c>
      <c r="R4008" s="18">
        <f t="shared" si="188"/>
        <v>0.35177101858513299</v>
      </c>
    </row>
    <row r="4009" spans="1:18" ht="18" customHeight="1" x14ac:dyDescent="0.2">
      <c r="A4009" s="16" t="str">
        <f>'Limiting Factor Scores'!A364</f>
        <v>UGR5</v>
      </c>
      <c r="B4009" s="16" t="str">
        <f>'Limiting Factor Scores'!B364</f>
        <v>Upper Grande Ronde</v>
      </c>
      <c r="C4009" s="16" t="str">
        <f>'Limiting Factor Scores'!C364</f>
        <v>Anthropogenic Barriers</v>
      </c>
      <c r="D4009" s="18">
        <f>'Limiting Factor Scores'!D364</f>
        <v>0.5242</v>
      </c>
      <c r="E4009" s="19">
        <f>'Limiting Factor Scores'!E364</f>
        <v>2.92</v>
      </c>
      <c r="F4009" s="18">
        <f>'Limiting Factor Scores'!F364</f>
        <v>0.53200000000000003</v>
      </c>
      <c r="G4009" s="18">
        <f>'Limiting Factor Scores'!G364</f>
        <v>1.4800262796812866</v>
      </c>
      <c r="H4009" s="18">
        <f>'Limiting Factor Scores'!H364</f>
        <v>0.46874802706135965</v>
      </c>
      <c r="I4009" s="17">
        <f>LFAT!A47</f>
        <v>4</v>
      </c>
      <c r="J4009" s="16" t="str">
        <f>LFAT!B47</f>
        <v>Riparian Vegetation Restoration</v>
      </c>
      <c r="K4009" s="16" t="str">
        <f>LFAT!D47</f>
        <v>N</v>
      </c>
      <c r="L4009" s="19">
        <f>LFAT!F47</f>
        <v>0.1</v>
      </c>
      <c r="M4009" s="16" t="str">
        <f>LFAT!G47</f>
        <v>R</v>
      </c>
      <c r="N4009" s="19">
        <f>LFAT!I47</f>
        <v>0.1</v>
      </c>
      <c r="O4009" s="18">
        <f>LFAT!J47</f>
        <v>0.01</v>
      </c>
      <c r="P4009" s="18">
        <f t="shared" si="186"/>
        <v>5.3200000000000001E-3</v>
      </c>
      <c r="Q4009" s="18">
        <f t="shared" si="187"/>
        <v>1.4800262796812867E-2</v>
      </c>
      <c r="R4009" s="18">
        <f t="shared" si="188"/>
        <v>4.6874802706135966E-3</v>
      </c>
    </row>
    <row r="4010" spans="1:18" ht="18" customHeight="1" x14ac:dyDescent="0.2">
      <c r="A4010" s="16" t="str">
        <f>'Limiting Factor Scores'!A365</f>
        <v>UGR5</v>
      </c>
      <c r="B4010" s="16" t="str">
        <f>'Limiting Factor Scores'!B365</f>
        <v>Upper Grande Ronde</v>
      </c>
      <c r="C4010" s="16" t="str">
        <f>'Limiting Factor Scores'!C365</f>
        <v>Channel and Habitat Structure</v>
      </c>
      <c r="D4010" s="18">
        <f>'Limiting Factor Scores'!D365</f>
        <v>0.5242</v>
      </c>
      <c r="E4010" s="19">
        <f>'Limiting Factor Scores'!E365</f>
        <v>4.78</v>
      </c>
      <c r="F4010" s="18">
        <f>'Limiting Factor Scores'!F365</f>
        <v>0.95050000000000001</v>
      </c>
      <c r="G4010" s="18">
        <f>'Limiting Factor Scores'!G365</f>
        <v>4.3419111565022472</v>
      </c>
      <c r="H4010" s="18">
        <f>'Limiting Factor Scores'!H365</f>
        <v>1.314424628960964</v>
      </c>
      <c r="I4010" s="17">
        <f>LFAT!A51</f>
        <v>4</v>
      </c>
      <c r="J4010" s="16" t="str">
        <f>LFAT!B51</f>
        <v>Riparian Vegetation Restoration</v>
      </c>
      <c r="K4010" s="16" t="str">
        <f>LFAT!D51</f>
        <v>D</v>
      </c>
      <c r="L4010" s="19">
        <f>LFAT!F51</f>
        <v>1</v>
      </c>
      <c r="M4010" s="16" t="str">
        <f>LFAT!G51</f>
        <v>CD</v>
      </c>
      <c r="N4010" s="19">
        <f>LFAT!I51</f>
        <v>0.5</v>
      </c>
      <c r="O4010" s="18">
        <f>LFAT!J51</f>
        <v>0.5</v>
      </c>
      <c r="P4010" s="18">
        <f t="shared" si="186"/>
        <v>0.47525000000000001</v>
      </c>
      <c r="Q4010" s="18">
        <f t="shared" si="187"/>
        <v>2.1709555782511236</v>
      </c>
      <c r="R4010" s="18">
        <f t="shared" si="188"/>
        <v>0.65721231448048201</v>
      </c>
    </row>
    <row r="4011" spans="1:18" ht="18" customHeight="1" x14ac:dyDescent="0.2">
      <c r="A4011" s="16" t="str">
        <f>'Limiting Factor Scores'!A366</f>
        <v>UGR5</v>
      </c>
      <c r="B4011" s="16" t="str">
        <f>'Limiting Factor Scores'!B366</f>
        <v>Upper Grande Ronde</v>
      </c>
      <c r="C4011" s="16" t="str">
        <f>'Limiting Factor Scores'!C366</f>
        <v>Decreased Sediment Quantity</v>
      </c>
      <c r="D4011" s="18">
        <f>'Limiting Factor Scores'!D366</f>
        <v>0.5242</v>
      </c>
      <c r="E4011" s="19">
        <f>'Limiting Factor Scores'!E366</f>
        <v>2.61</v>
      </c>
      <c r="F4011" s="18">
        <f>'Limiting Factor Scores'!F366</f>
        <v>0.46224999999999999</v>
      </c>
      <c r="G4011" s="18">
        <f>'Limiting Factor Scores'!G366</f>
        <v>1.2548271518895622</v>
      </c>
      <c r="H4011" s="18">
        <f>'Limiting Factor Scores'!H366</f>
        <v>0.37380002761116038</v>
      </c>
      <c r="I4011" s="17">
        <f>LFAT!A54</f>
        <v>4</v>
      </c>
      <c r="J4011" s="16" t="str">
        <f>LFAT!B54</f>
        <v>Riparian Vegetation Restoration</v>
      </c>
      <c r="K4011" s="16" t="str">
        <f>LFAT!D54</f>
        <v>N</v>
      </c>
      <c r="L4011" s="19">
        <f>LFAT!F54</f>
        <v>0.1</v>
      </c>
      <c r="M4011" s="16" t="str">
        <f>LFAT!G54</f>
        <v>R</v>
      </c>
      <c r="N4011" s="19">
        <f>LFAT!I54</f>
        <v>0.1</v>
      </c>
      <c r="O4011" s="18">
        <f>LFAT!J54</f>
        <v>0.01</v>
      </c>
      <c r="P4011" s="18">
        <f t="shared" si="186"/>
        <v>4.6224999999999999E-3</v>
      </c>
      <c r="Q4011" s="18">
        <f t="shared" si="187"/>
        <v>1.2548271518895622E-2</v>
      </c>
      <c r="R4011" s="18">
        <f t="shared" si="188"/>
        <v>3.7380002761116041E-3</v>
      </c>
    </row>
    <row r="4012" spans="1:18" ht="18" customHeight="1" x14ac:dyDescent="0.2">
      <c r="A4012" s="16" t="str">
        <f>'Limiting Factor Scores'!A367</f>
        <v>UGR5</v>
      </c>
      <c r="B4012" s="16" t="str">
        <f>'Limiting Factor Scores'!B367</f>
        <v>Upper Grande Ronde</v>
      </c>
      <c r="C4012" s="16" t="str">
        <f>'Limiting Factor Scores'!C367</f>
        <v>Decreased Water Quantity</v>
      </c>
      <c r="D4012" s="18">
        <f>'Limiting Factor Scores'!D367</f>
        <v>0.5242</v>
      </c>
      <c r="E4012" s="19">
        <f>'Limiting Factor Scores'!E367</f>
        <v>5</v>
      </c>
      <c r="F4012" s="18">
        <f>'Limiting Factor Scores'!F367</f>
        <v>1</v>
      </c>
      <c r="G4012" s="18">
        <f>'Limiting Factor Scores'!G367</f>
        <v>3.9277557148848001</v>
      </c>
      <c r="H4012" s="18">
        <f>'Limiting Factor Scores'!H367</f>
        <v>1.1351925430293799</v>
      </c>
      <c r="I4012" s="17">
        <f>LFAT!A52</f>
        <v>4</v>
      </c>
      <c r="J4012" s="16" t="str">
        <f>LFAT!B52</f>
        <v>Riparian Vegetation Restoration</v>
      </c>
      <c r="K4012" s="16" t="str">
        <f>LFAT!D52</f>
        <v>N</v>
      </c>
      <c r="L4012" s="19">
        <f>LFAT!F52</f>
        <v>0.1</v>
      </c>
      <c r="M4012" s="16" t="str">
        <f>LFAT!G52</f>
        <v>R</v>
      </c>
      <c r="N4012" s="19">
        <f>LFAT!I52</f>
        <v>0.1</v>
      </c>
      <c r="O4012" s="18">
        <f>LFAT!J52</f>
        <v>0.01</v>
      </c>
      <c r="P4012" s="18">
        <f t="shared" si="186"/>
        <v>0.01</v>
      </c>
      <c r="Q4012" s="18">
        <f t="shared" si="187"/>
        <v>3.9277557148848001E-2</v>
      </c>
      <c r="R4012" s="18">
        <f t="shared" si="188"/>
        <v>1.1351925430293799E-2</v>
      </c>
    </row>
    <row r="4013" spans="1:18" ht="18" customHeight="1" x14ac:dyDescent="0.2">
      <c r="A4013" s="16" t="str">
        <f>'Limiting Factor Scores'!A368</f>
        <v>UGR5</v>
      </c>
      <c r="B4013" s="16" t="str">
        <f>'Limiting Factor Scores'!B368</f>
        <v>Upper Grande Ronde</v>
      </c>
      <c r="C4013" s="16" t="str">
        <f>'Limiting Factor Scores'!C368</f>
        <v>Floodplain Condition</v>
      </c>
      <c r="D4013" s="18">
        <f>'Limiting Factor Scores'!D368</f>
        <v>0.5242</v>
      </c>
      <c r="E4013" s="19">
        <f>'Limiting Factor Scores'!E368</f>
        <v>5</v>
      </c>
      <c r="F4013" s="18">
        <f>'Limiting Factor Scores'!F368</f>
        <v>1</v>
      </c>
      <c r="G4013" s="18">
        <f>'Limiting Factor Scores'!G368</f>
        <v>3.1863871430818</v>
      </c>
      <c r="H4013" s="18">
        <f>'Limiting Factor Scores'!H368</f>
        <v>0.90469431432914804</v>
      </c>
      <c r="I4013" s="17">
        <f>LFAT!A49</f>
        <v>4</v>
      </c>
      <c r="J4013" s="16" t="str">
        <f>LFAT!B49</f>
        <v>Riparian Vegetation Restoration</v>
      </c>
      <c r="K4013" s="16" t="str">
        <f>LFAT!D49</f>
        <v>D</v>
      </c>
      <c r="L4013" s="19">
        <f>LFAT!F49</f>
        <v>1</v>
      </c>
      <c r="M4013" s="16" t="str">
        <f>LFAT!G49</f>
        <v>C</v>
      </c>
      <c r="N4013" s="19">
        <f>LFAT!I49</f>
        <v>1</v>
      </c>
      <c r="O4013" s="18">
        <f>LFAT!J49</f>
        <v>1</v>
      </c>
      <c r="P4013" s="18">
        <f t="shared" si="186"/>
        <v>1</v>
      </c>
      <c r="Q4013" s="18">
        <f t="shared" si="187"/>
        <v>3.1863871430818</v>
      </c>
      <c r="R4013" s="18">
        <f t="shared" si="188"/>
        <v>0.90469431432914804</v>
      </c>
    </row>
    <row r="4014" spans="1:18" ht="18" customHeight="1" x14ac:dyDescent="0.2">
      <c r="A4014" s="16" t="str">
        <f>'Limiting Factor Scores'!A369</f>
        <v>UGR5</v>
      </c>
      <c r="B4014" s="16" t="str">
        <f>'Limiting Factor Scores'!B369</f>
        <v>Upper Grande Ronde</v>
      </c>
      <c r="C4014" s="16" t="str">
        <f>'Limiting Factor Scores'!C369</f>
        <v>Increased Sediment Quantity</v>
      </c>
      <c r="D4014" s="18">
        <f>'Limiting Factor Scores'!D369</f>
        <v>0.5242</v>
      </c>
      <c r="E4014" s="19">
        <f>'Limiting Factor Scores'!E369</f>
        <v>3.13</v>
      </c>
      <c r="F4014" s="18">
        <f>'Limiting Factor Scores'!F369</f>
        <v>0.57925000000000004</v>
      </c>
      <c r="G4014" s="18">
        <f>'Limiting Factor Scores'!G369</f>
        <v>1.1039586472831124</v>
      </c>
      <c r="H4014" s="18">
        <f>'Limiting Factor Scores'!H369</f>
        <v>0.3632002261248411</v>
      </c>
      <c r="I4014" s="17">
        <f>LFAT!A55</f>
        <v>4</v>
      </c>
      <c r="J4014" s="16" t="str">
        <f>LFAT!B55</f>
        <v>Riparian Vegetation Restoration</v>
      </c>
      <c r="K4014" s="16" t="str">
        <f>LFAT!D55</f>
        <v>D</v>
      </c>
      <c r="L4014" s="19">
        <f>LFAT!F55</f>
        <v>1</v>
      </c>
      <c r="M4014" s="16" t="str">
        <f>LFAT!G55</f>
        <v>CD</v>
      </c>
      <c r="N4014" s="19">
        <f>LFAT!I55</f>
        <v>0.5</v>
      </c>
      <c r="O4014" s="18">
        <f>LFAT!J55</f>
        <v>0.5</v>
      </c>
      <c r="P4014" s="18">
        <f t="shared" si="186"/>
        <v>0.28962500000000002</v>
      </c>
      <c r="Q4014" s="18">
        <f t="shared" si="187"/>
        <v>0.55197932364155622</v>
      </c>
      <c r="R4014" s="18">
        <f t="shared" si="188"/>
        <v>0.18160011306242055</v>
      </c>
    </row>
    <row r="4015" spans="1:18" ht="18" customHeight="1" x14ac:dyDescent="0.2">
      <c r="A4015" s="16" t="str">
        <f>'Limiting Factor Scores'!A370</f>
        <v>UGR5</v>
      </c>
      <c r="B4015" s="16" t="str">
        <f>'Limiting Factor Scores'!B370</f>
        <v>Upper Grande Ronde</v>
      </c>
      <c r="C4015" s="16" t="str">
        <f>'Limiting Factor Scores'!C370</f>
        <v>Non-Native Species Interactions and Competition</v>
      </c>
      <c r="D4015" s="18">
        <f>'Limiting Factor Scores'!D370</f>
        <v>0.5242</v>
      </c>
      <c r="E4015" s="19">
        <f>'Limiting Factor Scores'!E370</f>
        <v>5</v>
      </c>
      <c r="F4015" s="18">
        <f>'Limiting Factor Scores'!F370</f>
        <v>1</v>
      </c>
      <c r="G4015" s="18">
        <f>'Limiting Factor Scores'!G370</f>
        <v>2.1080328569181996</v>
      </c>
      <c r="H4015" s="18">
        <f>'Limiting Factor Scores'!H370</f>
        <v>0.74361514281445795</v>
      </c>
      <c r="I4015" s="17">
        <f>LFAT!A61</f>
        <v>4</v>
      </c>
      <c r="J4015" s="16" t="str">
        <f>LFAT!B61</f>
        <v>Riparian Vegetation Restoration</v>
      </c>
      <c r="K4015" s="16" t="str">
        <f>LFAT!D61</f>
        <v>I</v>
      </c>
      <c r="L4015" s="19">
        <f>LFAT!F61</f>
        <v>0.5</v>
      </c>
      <c r="M4015" s="16" t="str">
        <f>LFAT!G61</f>
        <v>R</v>
      </c>
      <c r="N4015" s="19">
        <f>LFAT!I61</f>
        <v>0.1</v>
      </c>
      <c r="O4015" s="18">
        <f>LFAT!J61</f>
        <v>0.05</v>
      </c>
      <c r="P4015" s="18">
        <f t="shared" si="186"/>
        <v>0.05</v>
      </c>
      <c r="Q4015" s="18">
        <f t="shared" si="187"/>
        <v>0.10540164284590998</v>
      </c>
      <c r="R4015" s="18">
        <f t="shared" si="188"/>
        <v>3.71807571407229E-2</v>
      </c>
    </row>
    <row r="4016" spans="1:18" ht="18" customHeight="1" x14ac:dyDescent="0.2">
      <c r="A4016" s="16" t="str">
        <f>'Limiting Factor Scores'!A371</f>
        <v>UGR5</v>
      </c>
      <c r="B4016" s="16" t="str">
        <f>'Limiting Factor Scores'!B371</f>
        <v>Upper Grande Ronde</v>
      </c>
      <c r="C4016" s="16" t="str">
        <f>'Limiting Factor Scores'!C371</f>
        <v>Predation</v>
      </c>
      <c r="D4016" s="18">
        <f>'Limiting Factor Scores'!D371</f>
        <v>0.5242</v>
      </c>
      <c r="E4016" s="19">
        <f>'Limiting Factor Scores'!E371</f>
        <v>5</v>
      </c>
      <c r="F4016" s="18">
        <f>'Limiting Factor Scores'!F371</f>
        <v>1</v>
      </c>
      <c r="G4016" s="18">
        <f>'Limiting Factor Scores'!G371</f>
        <v>2.8157028579666004</v>
      </c>
      <c r="H4016" s="18">
        <f>'Limiting Factor Scores'!H371</f>
        <v>0.86088617163001413</v>
      </c>
      <c r="I4016" s="17">
        <f>LFAT!A59</f>
        <v>4</v>
      </c>
      <c r="J4016" s="16" t="str">
        <f>LFAT!B59</f>
        <v>Riparian Vegetation Restoration</v>
      </c>
      <c r="K4016" s="16" t="str">
        <f>LFAT!D59</f>
        <v>N</v>
      </c>
      <c r="L4016" s="19">
        <f>LFAT!F59</f>
        <v>0.1</v>
      </c>
      <c r="M4016" s="16" t="str">
        <f>LFAT!G59</f>
        <v>CD</v>
      </c>
      <c r="N4016" s="19">
        <f>LFAT!I59</f>
        <v>0.5</v>
      </c>
      <c r="O4016" s="18">
        <f>LFAT!J59</f>
        <v>0.05</v>
      </c>
      <c r="P4016" s="18">
        <f t="shared" si="186"/>
        <v>0.05</v>
      </c>
      <c r="Q4016" s="18">
        <f t="shared" si="187"/>
        <v>0.14078514289833002</v>
      </c>
      <c r="R4016" s="18">
        <f t="shared" si="188"/>
        <v>4.3044308581500712E-2</v>
      </c>
    </row>
    <row r="4017" spans="1:18" ht="18" customHeight="1" x14ac:dyDescent="0.2">
      <c r="A4017" s="16" t="str">
        <f>'Limiting Factor Scores'!A372</f>
        <v>UGR5</v>
      </c>
      <c r="B4017" s="16" t="str">
        <f>'Limiting Factor Scores'!B372</f>
        <v>Upper Grande Ronde</v>
      </c>
      <c r="C4017" s="16" t="str">
        <f>'Limiting Factor Scores'!C372</f>
        <v>Riparian Condition</v>
      </c>
      <c r="D4017" s="18">
        <f>'Limiting Factor Scores'!D372</f>
        <v>0.5242</v>
      </c>
      <c r="E4017" s="19">
        <f>'Limiting Factor Scores'!E372</f>
        <v>5</v>
      </c>
      <c r="F4017" s="18">
        <f>'Limiting Factor Scores'!F372</f>
        <v>1</v>
      </c>
      <c r="G4017" s="18">
        <f>'Limiting Factor Scores'!G372</f>
        <v>3.2537842861636004</v>
      </c>
      <c r="H4017" s="18">
        <f>'Limiting Factor Scores'!H372</f>
        <v>1.0506091286635382</v>
      </c>
      <c r="I4017" s="17">
        <f>LFAT!A48</f>
        <v>4</v>
      </c>
      <c r="J4017" s="16" t="str">
        <f>LFAT!B48</f>
        <v>Riparian Vegetation Restoration</v>
      </c>
      <c r="K4017" s="16" t="str">
        <f>LFAT!D48</f>
        <v>D</v>
      </c>
      <c r="L4017" s="19">
        <f>LFAT!F48</f>
        <v>1</v>
      </c>
      <c r="M4017" s="16" t="str">
        <f>LFAT!G48</f>
        <v>C</v>
      </c>
      <c r="N4017" s="19">
        <f>LFAT!I48</f>
        <v>1</v>
      </c>
      <c r="O4017" s="18">
        <f>LFAT!J48</f>
        <v>1</v>
      </c>
      <c r="P4017" s="18">
        <f t="shared" si="186"/>
        <v>1</v>
      </c>
      <c r="Q4017" s="18">
        <f t="shared" si="187"/>
        <v>3.2537842861636004</v>
      </c>
      <c r="R4017" s="18">
        <f t="shared" si="188"/>
        <v>1.0506091286635382</v>
      </c>
    </row>
    <row r="4018" spans="1:18" ht="18" customHeight="1" x14ac:dyDescent="0.2">
      <c r="A4018" s="16" t="str">
        <f>'Limiting Factor Scores'!A373</f>
        <v>UGR5</v>
      </c>
      <c r="B4018" s="16" t="str">
        <f>'Limiting Factor Scores'!B373</f>
        <v>Upper Grande Ronde</v>
      </c>
      <c r="C4018" s="16" t="str">
        <f>'Limiting Factor Scores'!C373</f>
        <v>Side Channel and Wetland Habitat</v>
      </c>
      <c r="D4018" s="18">
        <f>'Limiting Factor Scores'!D373</f>
        <v>0.5242</v>
      </c>
      <c r="E4018" s="19">
        <f>'Limiting Factor Scores'!E373</f>
        <v>5</v>
      </c>
      <c r="F4018" s="18">
        <f>'Limiting Factor Scores'!F373</f>
        <v>1</v>
      </c>
      <c r="G4018" s="18">
        <f>'Limiting Factor Scores'!G373</f>
        <v>4.0288514276727998</v>
      </c>
      <c r="H4018" s="18">
        <f>'Limiting Factor Scores'!H373</f>
        <v>1.17428288542972</v>
      </c>
      <c r="I4018" s="17">
        <f>LFAT!A50</f>
        <v>4</v>
      </c>
      <c r="J4018" s="16" t="str">
        <f>LFAT!B50</f>
        <v>Riparian Vegetation Restoration</v>
      </c>
      <c r="K4018" s="16" t="str">
        <f>LFAT!D50</f>
        <v>I</v>
      </c>
      <c r="L4018" s="19">
        <f>LFAT!F50</f>
        <v>0.5</v>
      </c>
      <c r="M4018" s="16" t="str">
        <f>LFAT!G50</f>
        <v>C</v>
      </c>
      <c r="N4018" s="19">
        <f>LFAT!I50</f>
        <v>1</v>
      </c>
      <c r="O4018" s="18">
        <f>LFAT!J50</f>
        <v>0.5</v>
      </c>
      <c r="P4018" s="18">
        <f t="shared" si="186"/>
        <v>0.5</v>
      </c>
      <c r="Q4018" s="18">
        <f t="shared" si="187"/>
        <v>2.0144257138363999</v>
      </c>
      <c r="R4018" s="18">
        <f t="shared" si="188"/>
        <v>0.58714144271486002</v>
      </c>
    </row>
    <row r="4019" spans="1:18" ht="18" customHeight="1" x14ac:dyDescent="0.2">
      <c r="A4019" s="16" t="str">
        <f>'Limiting Factor Scores'!A374</f>
        <v>UGR5</v>
      </c>
      <c r="B4019" s="16" t="str">
        <f>'Limiting Factor Scores'!B374</f>
        <v>Upper Grande Ronde</v>
      </c>
      <c r="C4019" s="16" t="str">
        <f>'Limiting Factor Scores'!C374</f>
        <v>Summer Water Temperature</v>
      </c>
      <c r="D4019" s="18">
        <f>'Limiting Factor Scores'!D374</f>
        <v>0.5242</v>
      </c>
      <c r="E4019" s="19">
        <f>'Limiting Factor Scores'!E374</f>
        <v>4.3099999999999996</v>
      </c>
      <c r="F4019" s="18">
        <f>'Limiting Factor Scores'!F374</f>
        <v>0.84475</v>
      </c>
      <c r="G4019" s="18">
        <f>'Limiting Factor Scores'!G374</f>
        <v>2.9479023527938839</v>
      </c>
      <c r="H4019" s="18">
        <f>'Limiting Factor Scores'!H374</f>
        <v>0.92251630924847094</v>
      </c>
      <c r="I4019" s="17">
        <f>LFAT!A56</f>
        <v>4</v>
      </c>
      <c r="J4019" s="16" t="str">
        <f>LFAT!B56</f>
        <v>Riparian Vegetation Restoration</v>
      </c>
      <c r="K4019" s="16" t="str">
        <f>LFAT!D56</f>
        <v>D</v>
      </c>
      <c r="L4019" s="19">
        <f>LFAT!F56</f>
        <v>1</v>
      </c>
      <c r="M4019" s="16" t="str">
        <f>LFAT!G56</f>
        <v>CD</v>
      </c>
      <c r="N4019" s="19">
        <f>LFAT!I56</f>
        <v>0.5</v>
      </c>
      <c r="O4019" s="18">
        <f>LFAT!J56</f>
        <v>0.5</v>
      </c>
      <c r="P4019" s="18">
        <f t="shared" si="186"/>
        <v>0.422375</v>
      </c>
      <c r="Q4019" s="18">
        <f t="shared" si="187"/>
        <v>1.473951176396942</v>
      </c>
      <c r="R4019" s="18">
        <f t="shared" si="188"/>
        <v>0.46125815462423547</v>
      </c>
    </row>
    <row r="4020" spans="1:18" ht="18" customHeight="1" x14ac:dyDescent="0.2">
      <c r="A4020" s="16" t="str">
        <f>'Limiting Factor Scores'!A375</f>
        <v>UGR5</v>
      </c>
      <c r="B4020" s="16" t="str">
        <f>'Limiting Factor Scores'!B375</f>
        <v>Upper Grande Ronde</v>
      </c>
      <c r="C4020" s="16" t="str">
        <f>'Limiting Factor Scores'!C375</f>
        <v>Water Quality</v>
      </c>
      <c r="D4020" s="18">
        <f>'Limiting Factor Scores'!D375</f>
        <v>0.5242</v>
      </c>
      <c r="E4020" s="19">
        <f>'Limiting Factor Scores'!E375</f>
        <v>4.6399999999999997</v>
      </c>
      <c r="F4020" s="18">
        <f>'Limiting Factor Scores'!F375</f>
        <v>0.91900000000000004</v>
      </c>
      <c r="G4020" s="18">
        <f>'Limiting Factor Scores'!G375</f>
        <v>2.8044138364713049</v>
      </c>
      <c r="H4020" s="18">
        <f>'Limiting Factor Scores'!H375</f>
        <v>0.77845710702693949</v>
      </c>
      <c r="I4020" s="17">
        <f>LFAT!A58</f>
        <v>4</v>
      </c>
      <c r="J4020" s="16" t="str">
        <f>LFAT!B58</f>
        <v>Riparian Vegetation Restoration</v>
      </c>
      <c r="K4020" s="16" t="str">
        <f>LFAT!D58</f>
        <v>I</v>
      </c>
      <c r="L4020" s="19">
        <f>LFAT!F58</f>
        <v>0.5</v>
      </c>
      <c r="M4020" s="16" t="str">
        <f>LFAT!G58</f>
        <v>CD</v>
      </c>
      <c r="N4020" s="19">
        <f>LFAT!I58</f>
        <v>0.5</v>
      </c>
      <c r="O4020" s="18">
        <f>LFAT!J58</f>
        <v>0.25</v>
      </c>
      <c r="P4020" s="18">
        <f t="shared" si="186"/>
        <v>0.22975000000000001</v>
      </c>
      <c r="Q4020" s="18">
        <f t="shared" si="187"/>
        <v>0.70110345911782623</v>
      </c>
      <c r="R4020" s="18">
        <f t="shared" si="188"/>
        <v>0.19461427675673487</v>
      </c>
    </row>
    <row r="4021" spans="1:18" ht="18" customHeight="1" x14ac:dyDescent="0.2">
      <c r="A4021" s="16" t="str">
        <f>'Limiting Factor Scores'!A376</f>
        <v>UGR5</v>
      </c>
      <c r="B4021" s="16" t="str">
        <f>'Limiting Factor Scores'!B376</f>
        <v>Upper Grande Ronde</v>
      </c>
      <c r="C4021" s="16" t="str">
        <f>'Limiting Factor Scores'!C376</f>
        <v>Winter Water Temperature</v>
      </c>
      <c r="D4021" s="18">
        <f>'Limiting Factor Scores'!D376</f>
        <v>0.5242</v>
      </c>
      <c r="E4021" s="19">
        <f>'Limiting Factor Scores'!E376</f>
        <v>3.91</v>
      </c>
      <c r="F4021" s="18">
        <f>'Limiting Factor Scores'!F376</f>
        <v>0.75475000000000003</v>
      </c>
      <c r="G4021" s="18">
        <f>'Limiting Factor Scores'!G376</f>
        <v>1.8962457604136629</v>
      </c>
      <c r="H4021" s="18">
        <f>'Limiting Factor Scores'!H376</f>
        <v>0.51647969479243905</v>
      </c>
      <c r="I4021" s="17">
        <f>LFAT!A57</f>
        <v>4</v>
      </c>
      <c r="J4021" s="16" t="str">
        <f>LFAT!B57</f>
        <v>Riparian Vegetation Restoration</v>
      </c>
      <c r="K4021" s="16" t="str">
        <f>LFAT!D57</f>
        <v>I</v>
      </c>
      <c r="L4021" s="19">
        <f>LFAT!F57</f>
        <v>0.5</v>
      </c>
      <c r="M4021" s="16" t="str">
        <f>LFAT!G57</f>
        <v>R</v>
      </c>
      <c r="N4021" s="19">
        <f>LFAT!I57</f>
        <v>0.1</v>
      </c>
      <c r="O4021" s="18">
        <f>LFAT!J57</f>
        <v>0.05</v>
      </c>
      <c r="P4021" s="18">
        <f t="shared" si="186"/>
        <v>3.7737500000000007E-2</v>
      </c>
      <c r="Q4021" s="18">
        <f t="shared" si="187"/>
        <v>9.4812288020683144E-2</v>
      </c>
      <c r="R4021" s="18">
        <f t="shared" si="188"/>
        <v>2.5823984739621955E-2</v>
      </c>
    </row>
    <row r="4022" spans="1:18" ht="18" customHeight="1" x14ac:dyDescent="0.2">
      <c r="A4022" s="16" t="str">
        <f>'Limiting Factor Scores'!A362</f>
        <v>UGR5</v>
      </c>
      <c r="B4022" s="16" t="str">
        <f>'Limiting Factor Scores'!B362</f>
        <v>Upper Grande Ronde</v>
      </c>
      <c r="C4022" s="16" t="str">
        <f>'Limiting Factor Scores'!C362</f>
        <v>Altered Flow Timing</v>
      </c>
      <c r="D4022" s="18">
        <f>'Limiting Factor Scores'!D362</f>
        <v>0.5242</v>
      </c>
      <c r="E4022" s="19">
        <f>'Limiting Factor Scores'!E362</f>
        <v>4.6399999999999997</v>
      </c>
      <c r="F4022" s="18">
        <f>'Limiting Factor Scores'!F362</f>
        <v>0.91900000000000004</v>
      </c>
      <c r="G4022" s="18">
        <f>'Limiting Factor Scores'!G362</f>
        <v>2.5256929514973909</v>
      </c>
      <c r="H4022" s="18">
        <f>'Limiting Factor Scores'!H362</f>
        <v>0.70289277831027841</v>
      </c>
      <c r="I4022" s="17">
        <f>LFAT!A68</f>
        <v>5</v>
      </c>
      <c r="J4022" s="16" t="str">
        <f>LFAT!B68</f>
        <v>Fish Passage – Barrier Removal and Replacement</v>
      </c>
      <c r="K4022" s="16" t="str">
        <f>LFAT!D68</f>
        <v>I</v>
      </c>
      <c r="L4022" s="19">
        <f>LFAT!F68</f>
        <v>0.5</v>
      </c>
      <c r="M4022" s="16" t="str">
        <f>LFAT!G68</f>
        <v>R</v>
      </c>
      <c r="N4022" s="19">
        <f>LFAT!I68</f>
        <v>0.1</v>
      </c>
      <c r="O4022" s="18">
        <f>LFAT!J68</f>
        <v>0.05</v>
      </c>
      <c r="P4022" s="18">
        <f t="shared" si="186"/>
        <v>4.5950000000000005E-2</v>
      </c>
      <c r="Q4022" s="18">
        <f t="shared" si="187"/>
        <v>0.12628464757486954</v>
      </c>
      <c r="R4022" s="18">
        <f t="shared" si="188"/>
        <v>3.514463891551392E-2</v>
      </c>
    </row>
    <row r="4023" spans="1:18" ht="18" customHeight="1" x14ac:dyDescent="0.2">
      <c r="A4023" s="16" t="str">
        <f>'Limiting Factor Scores'!A363</f>
        <v>UGR5</v>
      </c>
      <c r="B4023" s="16" t="str">
        <f>'Limiting Factor Scores'!B363</f>
        <v>Upper Grande Ronde</v>
      </c>
      <c r="C4023" s="16" t="str">
        <f>'Limiting Factor Scores'!C363</f>
        <v>Altered Primary Productivity</v>
      </c>
      <c r="D4023" s="18">
        <f>'Limiting Factor Scores'!D363</f>
        <v>0.5242</v>
      </c>
      <c r="E4023" s="19">
        <f>'Limiting Factor Scores'!E363</f>
        <v>3.42</v>
      </c>
      <c r="F4023" s="18">
        <f>'Limiting Factor Scores'!F363</f>
        <v>0.64449999999999996</v>
      </c>
      <c r="G4023" s="18">
        <f>'Limiting Factor Scores'!G363</f>
        <v>1.2283148004729663</v>
      </c>
      <c r="H4023" s="18">
        <f>'Limiting Factor Scores'!H363</f>
        <v>0.35177101858513299</v>
      </c>
      <c r="I4023" s="17">
        <f>LFAT!A75</f>
        <v>5</v>
      </c>
      <c r="J4023" s="16" t="str">
        <f>LFAT!B75</f>
        <v>Fish Passage – Barrier Removal and Replacement</v>
      </c>
      <c r="K4023" s="16" t="str">
        <f>LFAT!D75</f>
        <v>N</v>
      </c>
      <c r="L4023" s="19">
        <f>LFAT!F75</f>
        <v>0.1</v>
      </c>
      <c r="M4023" s="16" t="str">
        <f>LFAT!G75</f>
        <v>R</v>
      </c>
      <c r="N4023" s="19">
        <f>LFAT!I75</f>
        <v>0.1</v>
      </c>
      <c r="O4023" s="18">
        <f>LFAT!J75</f>
        <v>0.01</v>
      </c>
      <c r="P4023" s="18">
        <f t="shared" si="186"/>
        <v>6.4449999999999993E-3</v>
      </c>
      <c r="Q4023" s="18">
        <f t="shared" si="187"/>
        <v>1.2283148004729664E-2</v>
      </c>
      <c r="R4023" s="18">
        <f t="shared" si="188"/>
        <v>3.5177101858513298E-3</v>
      </c>
    </row>
    <row r="4024" spans="1:18" ht="18" customHeight="1" x14ac:dyDescent="0.2">
      <c r="A4024" s="16" t="str">
        <f>'Limiting Factor Scores'!A364</f>
        <v>UGR5</v>
      </c>
      <c r="B4024" s="16" t="str">
        <f>'Limiting Factor Scores'!B364</f>
        <v>Upper Grande Ronde</v>
      </c>
      <c r="C4024" s="16" t="str">
        <f>'Limiting Factor Scores'!C364</f>
        <v>Anthropogenic Barriers</v>
      </c>
      <c r="D4024" s="18">
        <f>'Limiting Factor Scores'!D364</f>
        <v>0.5242</v>
      </c>
      <c r="E4024" s="19">
        <f>'Limiting Factor Scores'!E364</f>
        <v>2.92</v>
      </c>
      <c r="F4024" s="18">
        <f>'Limiting Factor Scores'!F364</f>
        <v>0.53200000000000003</v>
      </c>
      <c r="G4024" s="18">
        <f>'Limiting Factor Scores'!G364</f>
        <v>1.4800262796812866</v>
      </c>
      <c r="H4024" s="18">
        <f>'Limiting Factor Scores'!H364</f>
        <v>0.46874802706135965</v>
      </c>
      <c r="I4024" s="17">
        <f>LFAT!A62</f>
        <v>5</v>
      </c>
      <c r="J4024" s="16" t="str">
        <f>LFAT!B62</f>
        <v>Fish Passage – Barrier Removal and Replacement</v>
      </c>
      <c r="K4024" s="16" t="str">
        <f>LFAT!D62</f>
        <v>D</v>
      </c>
      <c r="L4024" s="19">
        <f>LFAT!F62</f>
        <v>1</v>
      </c>
      <c r="M4024" s="16" t="str">
        <f>LFAT!G62</f>
        <v>C</v>
      </c>
      <c r="N4024" s="19">
        <f>LFAT!I62</f>
        <v>1</v>
      </c>
      <c r="O4024" s="18">
        <f>LFAT!J62</f>
        <v>1</v>
      </c>
      <c r="P4024" s="18">
        <f t="shared" si="186"/>
        <v>0.53200000000000003</v>
      </c>
      <c r="Q4024" s="18">
        <f t="shared" si="187"/>
        <v>1.4800262796812866</v>
      </c>
      <c r="R4024" s="18">
        <f t="shared" si="188"/>
        <v>0.46874802706135965</v>
      </c>
    </row>
    <row r="4025" spans="1:18" ht="18" customHeight="1" x14ac:dyDescent="0.2">
      <c r="A4025" s="16" t="str">
        <f>'Limiting Factor Scores'!A365</f>
        <v>UGR5</v>
      </c>
      <c r="B4025" s="16" t="str">
        <f>'Limiting Factor Scores'!B365</f>
        <v>Upper Grande Ronde</v>
      </c>
      <c r="C4025" s="16" t="str">
        <f>'Limiting Factor Scores'!C365</f>
        <v>Channel and Habitat Structure</v>
      </c>
      <c r="D4025" s="18">
        <f>'Limiting Factor Scores'!D365</f>
        <v>0.5242</v>
      </c>
      <c r="E4025" s="19">
        <f>'Limiting Factor Scores'!E365</f>
        <v>4.78</v>
      </c>
      <c r="F4025" s="18">
        <f>'Limiting Factor Scores'!F365</f>
        <v>0.95050000000000001</v>
      </c>
      <c r="G4025" s="18">
        <f>'Limiting Factor Scores'!G365</f>
        <v>4.3419111565022472</v>
      </c>
      <c r="H4025" s="18">
        <f>'Limiting Factor Scores'!H365</f>
        <v>1.314424628960964</v>
      </c>
      <c r="I4025" s="17">
        <f>LFAT!A66</f>
        <v>5</v>
      </c>
      <c r="J4025" s="16" t="str">
        <f>LFAT!B66</f>
        <v>Fish Passage – Barrier Removal and Replacement</v>
      </c>
      <c r="K4025" s="16" t="str">
        <f>LFAT!D66</f>
        <v>I</v>
      </c>
      <c r="L4025" s="19">
        <f>LFAT!F66</f>
        <v>0.5</v>
      </c>
      <c r="M4025" s="16" t="str">
        <f>LFAT!G66</f>
        <v>CD</v>
      </c>
      <c r="N4025" s="19">
        <f>LFAT!I66</f>
        <v>0.5</v>
      </c>
      <c r="O4025" s="18">
        <f>LFAT!J66</f>
        <v>0.25</v>
      </c>
      <c r="P4025" s="18">
        <f t="shared" si="186"/>
        <v>0.237625</v>
      </c>
      <c r="Q4025" s="18">
        <f t="shared" si="187"/>
        <v>1.0854777891255618</v>
      </c>
      <c r="R4025" s="18">
        <f t="shared" si="188"/>
        <v>0.328606157240241</v>
      </c>
    </row>
    <row r="4026" spans="1:18" ht="18" customHeight="1" x14ac:dyDescent="0.2">
      <c r="A4026" s="16" t="str">
        <f>'Limiting Factor Scores'!A366</f>
        <v>UGR5</v>
      </c>
      <c r="B4026" s="16" t="str">
        <f>'Limiting Factor Scores'!B366</f>
        <v>Upper Grande Ronde</v>
      </c>
      <c r="C4026" s="16" t="str">
        <f>'Limiting Factor Scores'!C366</f>
        <v>Decreased Sediment Quantity</v>
      </c>
      <c r="D4026" s="18">
        <f>'Limiting Factor Scores'!D366</f>
        <v>0.5242</v>
      </c>
      <c r="E4026" s="19">
        <f>'Limiting Factor Scores'!E366</f>
        <v>2.61</v>
      </c>
      <c r="F4026" s="18">
        <f>'Limiting Factor Scores'!F366</f>
        <v>0.46224999999999999</v>
      </c>
      <c r="G4026" s="18">
        <f>'Limiting Factor Scores'!G366</f>
        <v>1.2548271518895622</v>
      </c>
      <c r="H4026" s="18">
        <f>'Limiting Factor Scores'!H366</f>
        <v>0.37380002761116038</v>
      </c>
      <c r="I4026" s="17">
        <f>LFAT!A69</f>
        <v>5</v>
      </c>
      <c r="J4026" s="16" t="str">
        <f>LFAT!B69</f>
        <v>Fish Passage – Barrier Removal and Replacement</v>
      </c>
      <c r="K4026" s="16" t="str">
        <f>LFAT!D69</f>
        <v>I</v>
      </c>
      <c r="L4026" s="19">
        <f>LFAT!F69</f>
        <v>0.5</v>
      </c>
      <c r="M4026" s="16" t="str">
        <f>LFAT!G69</f>
        <v>R</v>
      </c>
      <c r="N4026" s="19">
        <f>LFAT!I69</f>
        <v>0.1</v>
      </c>
      <c r="O4026" s="18">
        <f>LFAT!J69</f>
        <v>0.05</v>
      </c>
      <c r="P4026" s="18">
        <f t="shared" si="186"/>
        <v>2.3112500000000001E-2</v>
      </c>
      <c r="Q4026" s="18">
        <f t="shared" si="187"/>
        <v>6.2741357594478117E-2</v>
      </c>
      <c r="R4026" s="18">
        <f t="shared" si="188"/>
        <v>1.869000138055802E-2</v>
      </c>
    </row>
    <row r="4027" spans="1:18" ht="18" customHeight="1" x14ac:dyDescent="0.2">
      <c r="A4027" s="16" t="str">
        <f>'Limiting Factor Scores'!A367</f>
        <v>UGR5</v>
      </c>
      <c r="B4027" s="16" t="str">
        <f>'Limiting Factor Scores'!B367</f>
        <v>Upper Grande Ronde</v>
      </c>
      <c r="C4027" s="16" t="str">
        <f>'Limiting Factor Scores'!C367</f>
        <v>Decreased Water Quantity</v>
      </c>
      <c r="D4027" s="18">
        <f>'Limiting Factor Scores'!D367</f>
        <v>0.5242</v>
      </c>
      <c r="E4027" s="19">
        <f>'Limiting Factor Scores'!E367</f>
        <v>5</v>
      </c>
      <c r="F4027" s="18">
        <f>'Limiting Factor Scores'!F367</f>
        <v>1</v>
      </c>
      <c r="G4027" s="18">
        <f>'Limiting Factor Scores'!G367</f>
        <v>3.9277557148848001</v>
      </c>
      <c r="H4027" s="18">
        <f>'Limiting Factor Scores'!H367</f>
        <v>1.1351925430293799</v>
      </c>
      <c r="I4027" s="17">
        <f>LFAT!A67</f>
        <v>5</v>
      </c>
      <c r="J4027" s="16" t="str">
        <f>LFAT!B67</f>
        <v>Fish Passage – Barrier Removal and Replacement</v>
      </c>
      <c r="K4027" s="16" t="str">
        <f>LFAT!D67</f>
        <v>N</v>
      </c>
      <c r="L4027" s="19">
        <f>LFAT!F67</f>
        <v>0.1</v>
      </c>
      <c r="M4027" s="16" t="str">
        <f>LFAT!G67</f>
        <v>R</v>
      </c>
      <c r="N4027" s="19">
        <f>LFAT!I67</f>
        <v>0.1</v>
      </c>
      <c r="O4027" s="18">
        <f>LFAT!J67</f>
        <v>0.01</v>
      </c>
      <c r="P4027" s="18">
        <f t="shared" si="186"/>
        <v>0.01</v>
      </c>
      <c r="Q4027" s="18">
        <f t="shared" si="187"/>
        <v>3.9277557148848001E-2</v>
      </c>
      <c r="R4027" s="18">
        <f t="shared" si="188"/>
        <v>1.1351925430293799E-2</v>
      </c>
    </row>
    <row r="4028" spans="1:18" ht="18" customHeight="1" x14ac:dyDescent="0.2">
      <c r="A4028" s="16" t="str">
        <f>'Limiting Factor Scores'!A368</f>
        <v>UGR5</v>
      </c>
      <c r="B4028" s="16" t="str">
        <f>'Limiting Factor Scores'!B368</f>
        <v>Upper Grande Ronde</v>
      </c>
      <c r="C4028" s="16" t="str">
        <f>'Limiting Factor Scores'!C368</f>
        <v>Floodplain Condition</v>
      </c>
      <c r="D4028" s="18">
        <f>'Limiting Factor Scores'!D368</f>
        <v>0.5242</v>
      </c>
      <c r="E4028" s="19">
        <f>'Limiting Factor Scores'!E368</f>
        <v>5</v>
      </c>
      <c r="F4028" s="18">
        <f>'Limiting Factor Scores'!F368</f>
        <v>1</v>
      </c>
      <c r="G4028" s="18">
        <f>'Limiting Factor Scores'!G368</f>
        <v>3.1863871430818</v>
      </c>
      <c r="H4028" s="18">
        <f>'Limiting Factor Scores'!H368</f>
        <v>0.90469431432914804</v>
      </c>
      <c r="I4028" s="17">
        <f>LFAT!A64</f>
        <v>5</v>
      </c>
      <c r="J4028" s="16" t="str">
        <f>LFAT!B64</f>
        <v>Fish Passage – Barrier Removal and Replacement</v>
      </c>
      <c r="K4028" s="16" t="str">
        <f>LFAT!D64</f>
        <v>I</v>
      </c>
      <c r="L4028" s="19">
        <f>LFAT!F64</f>
        <v>0.5</v>
      </c>
      <c r="M4028" s="16" t="str">
        <f>LFAT!G64</f>
        <v>CD</v>
      </c>
      <c r="N4028" s="19">
        <f>LFAT!I64</f>
        <v>0.5</v>
      </c>
      <c r="O4028" s="18">
        <f>LFAT!J64</f>
        <v>0.25</v>
      </c>
      <c r="P4028" s="18">
        <f t="shared" si="186"/>
        <v>0.25</v>
      </c>
      <c r="Q4028" s="18">
        <f t="shared" si="187"/>
        <v>0.79659678577045001</v>
      </c>
      <c r="R4028" s="18">
        <f t="shared" si="188"/>
        <v>0.22617357858228701</v>
      </c>
    </row>
    <row r="4029" spans="1:18" ht="18" customHeight="1" x14ac:dyDescent="0.2">
      <c r="A4029" s="16" t="str">
        <f>'Limiting Factor Scores'!A369</f>
        <v>UGR5</v>
      </c>
      <c r="B4029" s="16" t="str">
        <f>'Limiting Factor Scores'!B369</f>
        <v>Upper Grande Ronde</v>
      </c>
      <c r="C4029" s="16" t="str">
        <f>'Limiting Factor Scores'!C369</f>
        <v>Increased Sediment Quantity</v>
      </c>
      <c r="D4029" s="18">
        <f>'Limiting Factor Scores'!D369</f>
        <v>0.5242</v>
      </c>
      <c r="E4029" s="19">
        <f>'Limiting Factor Scores'!E369</f>
        <v>3.13</v>
      </c>
      <c r="F4029" s="18">
        <f>'Limiting Factor Scores'!F369</f>
        <v>0.57925000000000004</v>
      </c>
      <c r="G4029" s="18">
        <f>'Limiting Factor Scores'!G369</f>
        <v>1.1039586472831124</v>
      </c>
      <c r="H4029" s="18">
        <f>'Limiting Factor Scores'!H369</f>
        <v>0.3632002261248411</v>
      </c>
      <c r="I4029" s="17">
        <f>LFAT!A70</f>
        <v>5</v>
      </c>
      <c r="J4029" s="16" t="str">
        <f>LFAT!B70</f>
        <v>Fish Passage – Barrier Removal and Replacement</v>
      </c>
      <c r="K4029" s="16" t="str">
        <f>LFAT!D70</f>
        <v>I</v>
      </c>
      <c r="L4029" s="19">
        <f>LFAT!F70</f>
        <v>0.5</v>
      </c>
      <c r="M4029" s="16" t="str">
        <f>LFAT!G70</f>
        <v>CD</v>
      </c>
      <c r="N4029" s="19">
        <f>LFAT!I70</f>
        <v>0.5</v>
      </c>
      <c r="O4029" s="18">
        <f>LFAT!J70</f>
        <v>0.25</v>
      </c>
      <c r="P4029" s="18">
        <f t="shared" si="186"/>
        <v>0.14481250000000001</v>
      </c>
      <c r="Q4029" s="18">
        <f t="shared" si="187"/>
        <v>0.27598966182077811</v>
      </c>
      <c r="R4029" s="18">
        <f t="shared" si="188"/>
        <v>9.0800056531210274E-2</v>
      </c>
    </row>
    <row r="4030" spans="1:18" ht="18" customHeight="1" x14ac:dyDescent="0.2">
      <c r="A4030" s="16" t="str">
        <f>'Limiting Factor Scores'!A370</f>
        <v>UGR5</v>
      </c>
      <c r="B4030" s="16" t="str">
        <f>'Limiting Factor Scores'!B370</f>
        <v>Upper Grande Ronde</v>
      </c>
      <c r="C4030" s="16" t="str">
        <f>'Limiting Factor Scores'!C370</f>
        <v>Non-Native Species Interactions and Competition</v>
      </c>
      <c r="D4030" s="18">
        <f>'Limiting Factor Scores'!D370</f>
        <v>0.5242</v>
      </c>
      <c r="E4030" s="19">
        <f>'Limiting Factor Scores'!E370</f>
        <v>5</v>
      </c>
      <c r="F4030" s="18">
        <f>'Limiting Factor Scores'!F370</f>
        <v>1</v>
      </c>
      <c r="G4030" s="18">
        <f>'Limiting Factor Scores'!G370</f>
        <v>2.1080328569181996</v>
      </c>
      <c r="H4030" s="18">
        <f>'Limiting Factor Scores'!H370</f>
        <v>0.74361514281445795</v>
      </c>
      <c r="I4030" s="17">
        <f>LFAT!A76</f>
        <v>5</v>
      </c>
      <c r="J4030" s="16" t="str">
        <f>LFAT!B76</f>
        <v>Fish Passage – Barrier Removal and Replacement</v>
      </c>
      <c r="K4030" s="16" t="str">
        <f>LFAT!D76</f>
        <v>I</v>
      </c>
      <c r="L4030" s="19">
        <f>LFAT!F76</f>
        <v>0.5</v>
      </c>
      <c r="M4030" s="16" t="str">
        <f>LFAT!G76</f>
        <v>R</v>
      </c>
      <c r="N4030" s="19">
        <f>LFAT!I76</f>
        <v>0.1</v>
      </c>
      <c r="O4030" s="18">
        <f>LFAT!J76</f>
        <v>0.05</v>
      </c>
      <c r="P4030" s="18">
        <f t="shared" si="186"/>
        <v>0.05</v>
      </c>
      <c r="Q4030" s="18">
        <f t="shared" si="187"/>
        <v>0.10540164284590998</v>
      </c>
      <c r="R4030" s="18">
        <f t="shared" si="188"/>
        <v>3.71807571407229E-2</v>
      </c>
    </row>
    <row r="4031" spans="1:18" ht="18" customHeight="1" x14ac:dyDescent="0.2">
      <c r="A4031" s="16" t="str">
        <f>'Limiting Factor Scores'!A371</f>
        <v>UGR5</v>
      </c>
      <c r="B4031" s="16" t="str">
        <f>'Limiting Factor Scores'!B371</f>
        <v>Upper Grande Ronde</v>
      </c>
      <c r="C4031" s="16" t="str">
        <f>'Limiting Factor Scores'!C371</f>
        <v>Predation</v>
      </c>
      <c r="D4031" s="18">
        <f>'Limiting Factor Scores'!D371</f>
        <v>0.5242</v>
      </c>
      <c r="E4031" s="19">
        <f>'Limiting Factor Scores'!E371</f>
        <v>5</v>
      </c>
      <c r="F4031" s="18">
        <f>'Limiting Factor Scores'!F371</f>
        <v>1</v>
      </c>
      <c r="G4031" s="18">
        <f>'Limiting Factor Scores'!G371</f>
        <v>2.8157028579666004</v>
      </c>
      <c r="H4031" s="18">
        <f>'Limiting Factor Scores'!H371</f>
        <v>0.86088617163001413</v>
      </c>
      <c r="I4031" s="17">
        <f>LFAT!A74</f>
        <v>5</v>
      </c>
      <c r="J4031" s="16" t="str">
        <f>LFAT!B74</f>
        <v>Fish Passage – Barrier Removal and Replacement</v>
      </c>
      <c r="K4031" s="16" t="str">
        <f>LFAT!D74</f>
        <v>I</v>
      </c>
      <c r="L4031" s="19">
        <f>LFAT!F74</f>
        <v>0.5</v>
      </c>
      <c r="M4031" s="16" t="str">
        <f>LFAT!G74</f>
        <v>R</v>
      </c>
      <c r="N4031" s="19">
        <f>LFAT!I74</f>
        <v>0.1</v>
      </c>
      <c r="O4031" s="18">
        <f>LFAT!J74</f>
        <v>0.05</v>
      </c>
      <c r="P4031" s="18">
        <f t="shared" si="186"/>
        <v>0.05</v>
      </c>
      <c r="Q4031" s="18">
        <f t="shared" si="187"/>
        <v>0.14078514289833002</v>
      </c>
      <c r="R4031" s="18">
        <f t="shared" si="188"/>
        <v>4.3044308581500712E-2</v>
      </c>
    </row>
    <row r="4032" spans="1:18" ht="18" customHeight="1" x14ac:dyDescent="0.2">
      <c r="A4032" s="16" t="str">
        <f>'Limiting Factor Scores'!A372</f>
        <v>UGR5</v>
      </c>
      <c r="B4032" s="16" t="str">
        <f>'Limiting Factor Scores'!B372</f>
        <v>Upper Grande Ronde</v>
      </c>
      <c r="C4032" s="16" t="str">
        <f>'Limiting Factor Scores'!C372</f>
        <v>Riparian Condition</v>
      </c>
      <c r="D4032" s="18">
        <f>'Limiting Factor Scores'!D372</f>
        <v>0.5242</v>
      </c>
      <c r="E4032" s="19">
        <f>'Limiting Factor Scores'!E372</f>
        <v>5</v>
      </c>
      <c r="F4032" s="18">
        <f>'Limiting Factor Scores'!F372</f>
        <v>1</v>
      </c>
      <c r="G4032" s="18">
        <f>'Limiting Factor Scores'!G372</f>
        <v>3.2537842861636004</v>
      </c>
      <c r="H4032" s="18">
        <f>'Limiting Factor Scores'!H372</f>
        <v>1.0506091286635382</v>
      </c>
      <c r="I4032" s="17">
        <f>LFAT!A63</f>
        <v>5</v>
      </c>
      <c r="J4032" s="16" t="str">
        <f>LFAT!B63</f>
        <v>Fish Passage – Barrier Removal and Replacement</v>
      </c>
      <c r="K4032" s="16" t="str">
        <f>LFAT!D63</f>
        <v>I</v>
      </c>
      <c r="L4032" s="19">
        <f>LFAT!F63</f>
        <v>0.5</v>
      </c>
      <c r="M4032" s="16" t="str">
        <f>LFAT!G63</f>
        <v>R</v>
      </c>
      <c r="N4032" s="19">
        <f>LFAT!I63</f>
        <v>0.1</v>
      </c>
      <c r="O4032" s="18">
        <f>LFAT!J63</f>
        <v>0.05</v>
      </c>
      <c r="P4032" s="18">
        <f t="shared" si="186"/>
        <v>0.05</v>
      </c>
      <c r="Q4032" s="18">
        <f t="shared" si="187"/>
        <v>0.16268921430818004</v>
      </c>
      <c r="R4032" s="18">
        <f t="shared" si="188"/>
        <v>5.2530456433176914E-2</v>
      </c>
    </row>
    <row r="4033" spans="1:18" ht="18" customHeight="1" x14ac:dyDescent="0.2">
      <c r="A4033" s="16" t="str">
        <f>'Limiting Factor Scores'!A373</f>
        <v>UGR5</v>
      </c>
      <c r="B4033" s="16" t="str">
        <f>'Limiting Factor Scores'!B373</f>
        <v>Upper Grande Ronde</v>
      </c>
      <c r="C4033" s="16" t="str">
        <f>'Limiting Factor Scores'!C373</f>
        <v>Side Channel and Wetland Habitat</v>
      </c>
      <c r="D4033" s="18">
        <f>'Limiting Factor Scores'!D373</f>
        <v>0.5242</v>
      </c>
      <c r="E4033" s="19">
        <f>'Limiting Factor Scores'!E373</f>
        <v>5</v>
      </c>
      <c r="F4033" s="18">
        <f>'Limiting Factor Scores'!F373</f>
        <v>1</v>
      </c>
      <c r="G4033" s="18">
        <f>'Limiting Factor Scores'!G373</f>
        <v>4.0288514276727998</v>
      </c>
      <c r="H4033" s="18">
        <f>'Limiting Factor Scores'!H373</f>
        <v>1.17428288542972</v>
      </c>
      <c r="I4033" s="17">
        <f>LFAT!A65</f>
        <v>5</v>
      </c>
      <c r="J4033" s="16" t="str">
        <f>LFAT!B65</f>
        <v>Fish Passage – Barrier Removal and Replacement</v>
      </c>
      <c r="K4033" s="16" t="str">
        <f>LFAT!D65</f>
        <v>I</v>
      </c>
      <c r="L4033" s="19">
        <f>LFAT!F65</f>
        <v>0.5</v>
      </c>
      <c r="M4033" s="16" t="str">
        <f>LFAT!G65</f>
        <v>R</v>
      </c>
      <c r="N4033" s="19">
        <f>LFAT!I65</f>
        <v>0.1</v>
      </c>
      <c r="O4033" s="18">
        <f>LFAT!J65</f>
        <v>0.05</v>
      </c>
      <c r="P4033" s="18">
        <f t="shared" si="186"/>
        <v>0.05</v>
      </c>
      <c r="Q4033" s="18">
        <f t="shared" si="187"/>
        <v>0.20144257138364</v>
      </c>
      <c r="R4033" s="18">
        <f t="shared" si="188"/>
        <v>5.8714144271486003E-2</v>
      </c>
    </row>
    <row r="4034" spans="1:18" ht="18" customHeight="1" x14ac:dyDescent="0.2">
      <c r="A4034" s="16" t="str">
        <f>'Limiting Factor Scores'!A374</f>
        <v>UGR5</v>
      </c>
      <c r="B4034" s="16" t="str">
        <f>'Limiting Factor Scores'!B374</f>
        <v>Upper Grande Ronde</v>
      </c>
      <c r="C4034" s="16" t="str">
        <f>'Limiting Factor Scores'!C374</f>
        <v>Summer Water Temperature</v>
      </c>
      <c r="D4034" s="18">
        <f>'Limiting Factor Scores'!D374</f>
        <v>0.5242</v>
      </c>
      <c r="E4034" s="19">
        <f>'Limiting Factor Scores'!E374</f>
        <v>4.3099999999999996</v>
      </c>
      <c r="F4034" s="18">
        <f>'Limiting Factor Scores'!F374</f>
        <v>0.84475</v>
      </c>
      <c r="G4034" s="18">
        <f>'Limiting Factor Scores'!G374</f>
        <v>2.9479023527938839</v>
      </c>
      <c r="H4034" s="18">
        <f>'Limiting Factor Scores'!H374</f>
        <v>0.92251630924847094</v>
      </c>
      <c r="I4034" s="17">
        <f>LFAT!A71</f>
        <v>5</v>
      </c>
      <c r="J4034" s="16" t="str">
        <f>LFAT!B71</f>
        <v>Fish Passage – Barrier Removal and Replacement</v>
      </c>
      <c r="K4034" s="16" t="str">
        <f>LFAT!D71</f>
        <v>I</v>
      </c>
      <c r="L4034" s="19">
        <f>LFAT!F71</f>
        <v>0.5</v>
      </c>
      <c r="M4034" s="16" t="str">
        <f>LFAT!G71</f>
        <v>R</v>
      </c>
      <c r="N4034" s="19">
        <f>LFAT!I71</f>
        <v>0.1</v>
      </c>
      <c r="O4034" s="18">
        <f>LFAT!J71</f>
        <v>0.05</v>
      </c>
      <c r="P4034" s="18">
        <f t="shared" ref="P4034:P4097" si="189">F4034*O4034</f>
        <v>4.2237500000000004E-2</v>
      </c>
      <c r="Q4034" s="18">
        <f t="shared" ref="Q4034:Q4097" si="190">G4034*O4034</f>
        <v>0.14739511763969421</v>
      </c>
      <c r="R4034" s="18">
        <f t="shared" ref="R4034:R4097" si="191">H4034*O4034</f>
        <v>4.6125815462423551E-2</v>
      </c>
    </row>
    <row r="4035" spans="1:18" ht="18" customHeight="1" x14ac:dyDescent="0.2">
      <c r="A4035" s="16" t="str">
        <f>'Limiting Factor Scores'!A375</f>
        <v>UGR5</v>
      </c>
      <c r="B4035" s="16" t="str">
        <f>'Limiting Factor Scores'!B375</f>
        <v>Upper Grande Ronde</v>
      </c>
      <c r="C4035" s="16" t="str">
        <f>'Limiting Factor Scores'!C375</f>
        <v>Water Quality</v>
      </c>
      <c r="D4035" s="18">
        <f>'Limiting Factor Scores'!D375</f>
        <v>0.5242</v>
      </c>
      <c r="E4035" s="19">
        <f>'Limiting Factor Scores'!E375</f>
        <v>4.6399999999999997</v>
      </c>
      <c r="F4035" s="18">
        <f>'Limiting Factor Scores'!F375</f>
        <v>0.91900000000000004</v>
      </c>
      <c r="G4035" s="18">
        <f>'Limiting Factor Scores'!G375</f>
        <v>2.8044138364713049</v>
      </c>
      <c r="H4035" s="18">
        <f>'Limiting Factor Scores'!H375</f>
        <v>0.77845710702693949</v>
      </c>
      <c r="I4035" s="17">
        <f>LFAT!A73</f>
        <v>5</v>
      </c>
      <c r="J4035" s="16" t="str">
        <f>LFAT!B73</f>
        <v>Fish Passage – Barrier Removal and Replacement</v>
      </c>
      <c r="K4035" s="16" t="str">
        <f>LFAT!D73</f>
        <v>I</v>
      </c>
      <c r="L4035" s="19">
        <f>LFAT!F73</f>
        <v>0.5</v>
      </c>
      <c r="M4035" s="16" t="str">
        <f>LFAT!G73</f>
        <v>CD</v>
      </c>
      <c r="N4035" s="19">
        <f>LFAT!I73</f>
        <v>0.5</v>
      </c>
      <c r="O4035" s="18">
        <f>LFAT!J73</f>
        <v>0.25</v>
      </c>
      <c r="P4035" s="18">
        <f t="shared" si="189"/>
        <v>0.22975000000000001</v>
      </c>
      <c r="Q4035" s="18">
        <f t="shared" si="190"/>
        <v>0.70110345911782623</v>
      </c>
      <c r="R4035" s="18">
        <f t="shared" si="191"/>
        <v>0.19461427675673487</v>
      </c>
    </row>
    <row r="4036" spans="1:18" ht="18" customHeight="1" x14ac:dyDescent="0.2">
      <c r="A4036" s="16" t="str">
        <f>'Limiting Factor Scores'!A376</f>
        <v>UGR5</v>
      </c>
      <c r="B4036" s="16" t="str">
        <f>'Limiting Factor Scores'!B376</f>
        <v>Upper Grande Ronde</v>
      </c>
      <c r="C4036" s="16" t="str">
        <f>'Limiting Factor Scores'!C376</f>
        <v>Winter Water Temperature</v>
      </c>
      <c r="D4036" s="18">
        <f>'Limiting Factor Scores'!D376</f>
        <v>0.5242</v>
      </c>
      <c r="E4036" s="19">
        <f>'Limiting Factor Scores'!E376</f>
        <v>3.91</v>
      </c>
      <c r="F4036" s="18">
        <f>'Limiting Factor Scores'!F376</f>
        <v>0.75475000000000003</v>
      </c>
      <c r="G4036" s="18">
        <f>'Limiting Factor Scores'!G376</f>
        <v>1.8962457604136629</v>
      </c>
      <c r="H4036" s="18">
        <f>'Limiting Factor Scores'!H376</f>
        <v>0.51647969479243905</v>
      </c>
      <c r="I4036" s="17">
        <f>LFAT!A72</f>
        <v>5</v>
      </c>
      <c r="J4036" s="16" t="str">
        <f>LFAT!B72</f>
        <v>Fish Passage – Barrier Removal and Replacement</v>
      </c>
      <c r="K4036" s="16" t="str">
        <f>LFAT!D72</f>
        <v>N</v>
      </c>
      <c r="L4036" s="19">
        <f>LFAT!F72</f>
        <v>0.1</v>
      </c>
      <c r="M4036" s="16" t="str">
        <f>LFAT!G72</f>
        <v>R</v>
      </c>
      <c r="N4036" s="19">
        <f>LFAT!I72</f>
        <v>0.1</v>
      </c>
      <c r="O4036" s="18">
        <f>LFAT!J72</f>
        <v>0.01</v>
      </c>
      <c r="P4036" s="18">
        <f t="shared" si="189"/>
        <v>7.5475000000000004E-3</v>
      </c>
      <c r="Q4036" s="18">
        <f t="shared" si="190"/>
        <v>1.8962457604136628E-2</v>
      </c>
      <c r="R4036" s="18">
        <f t="shared" si="191"/>
        <v>5.1647969479243902E-3</v>
      </c>
    </row>
    <row r="4037" spans="1:18" ht="18" customHeight="1" x14ac:dyDescent="0.2">
      <c r="A4037" s="16" t="str">
        <f>'Limiting Factor Scores'!A362</f>
        <v>UGR5</v>
      </c>
      <c r="B4037" s="16" t="str">
        <f>'Limiting Factor Scores'!B362</f>
        <v>Upper Grande Ronde</v>
      </c>
      <c r="C4037" s="16" t="str">
        <f>'Limiting Factor Scores'!C362</f>
        <v>Altered Flow Timing</v>
      </c>
      <c r="D4037" s="18">
        <f>'Limiting Factor Scores'!D362</f>
        <v>0.5242</v>
      </c>
      <c r="E4037" s="19">
        <f>'Limiting Factor Scores'!E362</f>
        <v>4.6399999999999997</v>
      </c>
      <c r="F4037" s="18">
        <f>'Limiting Factor Scores'!F362</f>
        <v>0.91900000000000004</v>
      </c>
      <c r="G4037" s="18">
        <f>'Limiting Factor Scores'!G362</f>
        <v>2.5256929514973909</v>
      </c>
      <c r="H4037" s="18">
        <f>'Limiting Factor Scores'!H362</f>
        <v>0.70289277831027841</v>
      </c>
      <c r="I4037" s="17">
        <f>LFAT!A83</f>
        <v>6</v>
      </c>
      <c r="J4037" s="16" t="str">
        <f>LFAT!B83</f>
        <v>Instream Flow Restoration</v>
      </c>
      <c r="K4037" s="16" t="str">
        <f>LFAT!D83</f>
        <v>D</v>
      </c>
      <c r="L4037" s="19">
        <f>LFAT!F83</f>
        <v>1</v>
      </c>
      <c r="M4037" s="16" t="str">
        <f>LFAT!G83</f>
        <v>CD</v>
      </c>
      <c r="N4037" s="19">
        <f>LFAT!I83</f>
        <v>0.5</v>
      </c>
      <c r="O4037" s="18">
        <f>LFAT!J83</f>
        <v>0.5</v>
      </c>
      <c r="P4037" s="18">
        <f t="shared" si="189"/>
        <v>0.45950000000000002</v>
      </c>
      <c r="Q4037" s="18">
        <f t="shared" si="190"/>
        <v>1.2628464757486955</v>
      </c>
      <c r="R4037" s="18">
        <f t="shared" si="191"/>
        <v>0.3514463891551392</v>
      </c>
    </row>
    <row r="4038" spans="1:18" ht="18" customHeight="1" x14ac:dyDescent="0.2">
      <c r="A4038" s="16" t="str">
        <f>'Limiting Factor Scores'!A363</f>
        <v>UGR5</v>
      </c>
      <c r="B4038" s="16" t="str">
        <f>'Limiting Factor Scores'!B363</f>
        <v>Upper Grande Ronde</v>
      </c>
      <c r="C4038" s="16" t="str">
        <f>'Limiting Factor Scores'!C363</f>
        <v>Altered Primary Productivity</v>
      </c>
      <c r="D4038" s="18">
        <f>'Limiting Factor Scores'!D363</f>
        <v>0.5242</v>
      </c>
      <c r="E4038" s="19">
        <f>'Limiting Factor Scores'!E363</f>
        <v>3.42</v>
      </c>
      <c r="F4038" s="18">
        <f>'Limiting Factor Scores'!F363</f>
        <v>0.64449999999999996</v>
      </c>
      <c r="G4038" s="18">
        <f>'Limiting Factor Scores'!G363</f>
        <v>1.2283148004729663</v>
      </c>
      <c r="H4038" s="18">
        <f>'Limiting Factor Scores'!H363</f>
        <v>0.35177101858513299</v>
      </c>
      <c r="I4038" s="17">
        <f>LFAT!A90</f>
        <v>6</v>
      </c>
      <c r="J4038" s="16" t="str">
        <f>LFAT!B90</f>
        <v>Instream Flow Restoration</v>
      </c>
      <c r="K4038" s="16" t="str">
        <f>LFAT!D90</f>
        <v>N</v>
      </c>
      <c r="L4038" s="19">
        <f>LFAT!F90</f>
        <v>0.1</v>
      </c>
      <c r="M4038" s="16" t="str">
        <f>LFAT!G90</f>
        <v>R</v>
      </c>
      <c r="N4038" s="19">
        <f>LFAT!I90</f>
        <v>0.1</v>
      </c>
      <c r="O4038" s="18">
        <f>LFAT!J90</f>
        <v>0.01</v>
      </c>
      <c r="P4038" s="18">
        <f t="shared" si="189"/>
        <v>6.4449999999999993E-3</v>
      </c>
      <c r="Q4038" s="18">
        <f t="shared" si="190"/>
        <v>1.2283148004729664E-2</v>
      </c>
      <c r="R4038" s="18">
        <f t="shared" si="191"/>
        <v>3.5177101858513298E-3</v>
      </c>
    </row>
    <row r="4039" spans="1:18" ht="18" customHeight="1" x14ac:dyDescent="0.2">
      <c r="A4039" s="16" t="str">
        <f>'Limiting Factor Scores'!A364</f>
        <v>UGR5</v>
      </c>
      <c r="B4039" s="16" t="str">
        <f>'Limiting Factor Scores'!B364</f>
        <v>Upper Grande Ronde</v>
      </c>
      <c r="C4039" s="16" t="str">
        <f>'Limiting Factor Scores'!C364</f>
        <v>Anthropogenic Barriers</v>
      </c>
      <c r="D4039" s="18">
        <f>'Limiting Factor Scores'!D364</f>
        <v>0.5242</v>
      </c>
      <c r="E4039" s="19">
        <f>'Limiting Factor Scores'!E364</f>
        <v>2.92</v>
      </c>
      <c r="F4039" s="18">
        <f>'Limiting Factor Scores'!F364</f>
        <v>0.53200000000000003</v>
      </c>
      <c r="G4039" s="18">
        <f>'Limiting Factor Scores'!G364</f>
        <v>1.4800262796812866</v>
      </c>
      <c r="H4039" s="18">
        <f>'Limiting Factor Scores'!H364</f>
        <v>0.46874802706135965</v>
      </c>
      <c r="I4039" s="17">
        <f>LFAT!A77</f>
        <v>6</v>
      </c>
      <c r="J4039" s="16" t="str">
        <f>LFAT!B77</f>
        <v>Instream Flow Restoration</v>
      </c>
      <c r="K4039" s="16" t="str">
        <f>LFAT!D77</f>
        <v>I</v>
      </c>
      <c r="L4039" s="19">
        <f>LFAT!F77</f>
        <v>0.5</v>
      </c>
      <c r="M4039" s="16" t="str">
        <f>LFAT!G77</f>
        <v>CD</v>
      </c>
      <c r="N4039" s="19">
        <f>LFAT!I77</f>
        <v>0.5</v>
      </c>
      <c r="O4039" s="18">
        <f>LFAT!J77</f>
        <v>0.25</v>
      </c>
      <c r="P4039" s="18">
        <f t="shared" si="189"/>
        <v>0.13300000000000001</v>
      </c>
      <c r="Q4039" s="18">
        <f t="shared" si="190"/>
        <v>0.37000656992032166</v>
      </c>
      <c r="R4039" s="18">
        <f t="shared" si="191"/>
        <v>0.11718700676533991</v>
      </c>
    </row>
    <row r="4040" spans="1:18" ht="18" customHeight="1" x14ac:dyDescent="0.2">
      <c r="A4040" s="16" t="str">
        <f>'Limiting Factor Scores'!A365</f>
        <v>UGR5</v>
      </c>
      <c r="B4040" s="16" t="str">
        <f>'Limiting Factor Scores'!B365</f>
        <v>Upper Grande Ronde</v>
      </c>
      <c r="C4040" s="16" t="str">
        <f>'Limiting Factor Scores'!C365</f>
        <v>Channel and Habitat Structure</v>
      </c>
      <c r="D4040" s="18">
        <f>'Limiting Factor Scores'!D365</f>
        <v>0.5242</v>
      </c>
      <c r="E4040" s="19">
        <f>'Limiting Factor Scores'!E365</f>
        <v>4.78</v>
      </c>
      <c r="F4040" s="18">
        <f>'Limiting Factor Scores'!F365</f>
        <v>0.95050000000000001</v>
      </c>
      <c r="G4040" s="18">
        <f>'Limiting Factor Scores'!G365</f>
        <v>4.3419111565022472</v>
      </c>
      <c r="H4040" s="18">
        <f>'Limiting Factor Scores'!H365</f>
        <v>1.314424628960964</v>
      </c>
      <c r="I4040" s="17">
        <f>LFAT!A81</f>
        <v>6</v>
      </c>
      <c r="J4040" s="16" t="str">
        <f>LFAT!B81</f>
        <v>Instream Flow Restoration</v>
      </c>
      <c r="K4040" s="16" t="str">
        <f>LFAT!D81</f>
        <v>N</v>
      </c>
      <c r="L4040" s="19">
        <f>LFAT!F81</f>
        <v>0.1</v>
      </c>
      <c r="M4040" s="16" t="str">
        <f>LFAT!G81</f>
        <v>R</v>
      </c>
      <c r="N4040" s="19">
        <f>LFAT!I81</f>
        <v>0.1</v>
      </c>
      <c r="O4040" s="18">
        <f>LFAT!J81</f>
        <v>0.01</v>
      </c>
      <c r="P4040" s="18">
        <f t="shared" si="189"/>
        <v>9.5049999999999996E-3</v>
      </c>
      <c r="Q4040" s="18">
        <f t="shared" si="190"/>
        <v>4.3419111565022477E-2</v>
      </c>
      <c r="R4040" s="18">
        <f t="shared" si="191"/>
        <v>1.314424628960964E-2</v>
      </c>
    </row>
    <row r="4041" spans="1:18" ht="18" customHeight="1" x14ac:dyDescent="0.2">
      <c r="A4041" s="16" t="str">
        <f>'Limiting Factor Scores'!A366</f>
        <v>UGR5</v>
      </c>
      <c r="B4041" s="16" t="str">
        <f>'Limiting Factor Scores'!B366</f>
        <v>Upper Grande Ronde</v>
      </c>
      <c r="C4041" s="16" t="str">
        <f>'Limiting Factor Scores'!C366</f>
        <v>Decreased Sediment Quantity</v>
      </c>
      <c r="D4041" s="18">
        <f>'Limiting Factor Scores'!D366</f>
        <v>0.5242</v>
      </c>
      <c r="E4041" s="19">
        <f>'Limiting Factor Scores'!E366</f>
        <v>2.61</v>
      </c>
      <c r="F4041" s="18">
        <f>'Limiting Factor Scores'!F366</f>
        <v>0.46224999999999999</v>
      </c>
      <c r="G4041" s="18">
        <f>'Limiting Factor Scores'!G366</f>
        <v>1.2548271518895622</v>
      </c>
      <c r="H4041" s="18">
        <f>'Limiting Factor Scores'!H366</f>
        <v>0.37380002761116038</v>
      </c>
      <c r="I4041" s="17">
        <f>LFAT!A84</f>
        <v>6</v>
      </c>
      <c r="J4041" s="16" t="str">
        <f>LFAT!B84</f>
        <v>Instream Flow Restoration</v>
      </c>
      <c r="K4041" s="16" t="str">
        <f>LFAT!D84</f>
        <v>N</v>
      </c>
      <c r="L4041" s="19">
        <f>LFAT!F84</f>
        <v>0.1</v>
      </c>
      <c r="M4041" s="16" t="str">
        <f>LFAT!G84</f>
        <v>R</v>
      </c>
      <c r="N4041" s="19">
        <f>LFAT!I84</f>
        <v>0.1</v>
      </c>
      <c r="O4041" s="18">
        <f>LFAT!J84</f>
        <v>0.01</v>
      </c>
      <c r="P4041" s="18">
        <f t="shared" si="189"/>
        <v>4.6224999999999999E-3</v>
      </c>
      <c r="Q4041" s="18">
        <f t="shared" si="190"/>
        <v>1.2548271518895622E-2</v>
      </c>
      <c r="R4041" s="18">
        <f t="shared" si="191"/>
        <v>3.7380002761116041E-3</v>
      </c>
    </row>
    <row r="4042" spans="1:18" ht="18" customHeight="1" x14ac:dyDescent="0.2">
      <c r="A4042" s="16" t="str">
        <f>'Limiting Factor Scores'!A367</f>
        <v>UGR5</v>
      </c>
      <c r="B4042" s="16" t="str">
        <f>'Limiting Factor Scores'!B367</f>
        <v>Upper Grande Ronde</v>
      </c>
      <c r="C4042" s="16" t="str">
        <f>'Limiting Factor Scores'!C367</f>
        <v>Decreased Water Quantity</v>
      </c>
      <c r="D4042" s="18">
        <f>'Limiting Factor Scores'!D367</f>
        <v>0.5242</v>
      </c>
      <c r="E4042" s="19">
        <f>'Limiting Factor Scores'!E367</f>
        <v>5</v>
      </c>
      <c r="F4042" s="18">
        <f>'Limiting Factor Scores'!F367</f>
        <v>1</v>
      </c>
      <c r="G4042" s="18">
        <f>'Limiting Factor Scores'!G367</f>
        <v>3.9277557148848001</v>
      </c>
      <c r="H4042" s="18">
        <f>'Limiting Factor Scores'!H367</f>
        <v>1.1351925430293799</v>
      </c>
      <c r="I4042" s="17">
        <f>LFAT!A82</f>
        <v>6</v>
      </c>
      <c r="J4042" s="16" t="str">
        <f>LFAT!B82</f>
        <v>Instream Flow Restoration</v>
      </c>
      <c r="K4042" s="16" t="str">
        <f>LFAT!D82</f>
        <v>D</v>
      </c>
      <c r="L4042" s="19">
        <f>LFAT!F82</f>
        <v>1</v>
      </c>
      <c r="M4042" s="16" t="str">
        <f>LFAT!G82</f>
        <v>C</v>
      </c>
      <c r="N4042" s="19">
        <f>LFAT!I82</f>
        <v>1</v>
      </c>
      <c r="O4042" s="18">
        <f>LFAT!J82</f>
        <v>1</v>
      </c>
      <c r="P4042" s="18">
        <f t="shared" si="189"/>
        <v>1</v>
      </c>
      <c r="Q4042" s="18">
        <f t="shared" si="190"/>
        <v>3.9277557148848001</v>
      </c>
      <c r="R4042" s="18">
        <f t="shared" si="191"/>
        <v>1.1351925430293799</v>
      </c>
    </row>
    <row r="4043" spans="1:18" ht="18" customHeight="1" x14ac:dyDescent="0.2">
      <c r="A4043" s="16" t="str">
        <f>'Limiting Factor Scores'!A368</f>
        <v>UGR5</v>
      </c>
      <c r="B4043" s="16" t="str">
        <f>'Limiting Factor Scores'!B368</f>
        <v>Upper Grande Ronde</v>
      </c>
      <c r="C4043" s="16" t="str">
        <f>'Limiting Factor Scores'!C368</f>
        <v>Floodplain Condition</v>
      </c>
      <c r="D4043" s="18">
        <f>'Limiting Factor Scores'!D368</f>
        <v>0.5242</v>
      </c>
      <c r="E4043" s="19">
        <f>'Limiting Factor Scores'!E368</f>
        <v>5</v>
      </c>
      <c r="F4043" s="18">
        <f>'Limiting Factor Scores'!F368</f>
        <v>1</v>
      </c>
      <c r="G4043" s="18">
        <f>'Limiting Factor Scores'!G368</f>
        <v>3.1863871430818</v>
      </c>
      <c r="H4043" s="18">
        <f>'Limiting Factor Scores'!H368</f>
        <v>0.90469431432914804</v>
      </c>
      <c r="I4043" s="17">
        <f>LFAT!A79</f>
        <v>6</v>
      </c>
      <c r="J4043" s="16" t="str">
        <f>LFAT!B79</f>
        <v>Instream Flow Restoration</v>
      </c>
      <c r="K4043" s="16" t="str">
        <f>LFAT!D79</f>
        <v>I</v>
      </c>
      <c r="L4043" s="19">
        <f>LFAT!F79</f>
        <v>0.5</v>
      </c>
      <c r="M4043" s="16" t="str">
        <f>LFAT!G79</f>
        <v>CD</v>
      </c>
      <c r="N4043" s="19">
        <f>LFAT!I79</f>
        <v>0.5</v>
      </c>
      <c r="O4043" s="18">
        <f>LFAT!J79</f>
        <v>0.25</v>
      </c>
      <c r="P4043" s="18">
        <f t="shared" si="189"/>
        <v>0.25</v>
      </c>
      <c r="Q4043" s="18">
        <f t="shared" si="190"/>
        <v>0.79659678577045001</v>
      </c>
      <c r="R4043" s="18">
        <f t="shared" si="191"/>
        <v>0.22617357858228701</v>
      </c>
    </row>
    <row r="4044" spans="1:18" ht="18" customHeight="1" x14ac:dyDescent="0.2">
      <c r="A4044" s="16" t="str">
        <f>'Limiting Factor Scores'!A369</f>
        <v>UGR5</v>
      </c>
      <c r="B4044" s="16" t="str">
        <f>'Limiting Factor Scores'!B369</f>
        <v>Upper Grande Ronde</v>
      </c>
      <c r="C4044" s="16" t="str">
        <f>'Limiting Factor Scores'!C369</f>
        <v>Increased Sediment Quantity</v>
      </c>
      <c r="D4044" s="18">
        <f>'Limiting Factor Scores'!D369</f>
        <v>0.5242</v>
      </c>
      <c r="E4044" s="19">
        <f>'Limiting Factor Scores'!E369</f>
        <v>3.13</v>
      </c>
      <c r="F4044" s="18">
        <f>'Limiting Factor Scores'!F369</f>
        <v>0.57925000000000004</v>
      </c>
      <c r="G4044" s="18">
        <f>'Limiting Factor Scores'!G369</f>
        <v>1.1039586472831124</v>
      </c>
      <c r="H4044" s="18">
        <f>'Limiting Factor Scores'!H369</f>
        <v>0.3632002261248411</v>
      </c>
      <c r="I4044" s="17">
        <f>LFAT!A85</f>
        <v>6</v>
      </c>
      <c r="J4044" s="16" t="str">
        <f>LFAT!B85</f>
        <v>Instream Flow Restoration</v>
      </c>
      <c r="K4044" s="16" t="str">
        <f>LFAT!D85</f>
        <v>N</v>
      </c>
      <c r="L4044" s="19">
        <f>LFAT!F85</f>
        <v>0.1</v>
      </c>
      <c r="M4044" s="16" t="str">
        <f>LFAT!G85</f>
        <v>R</v>
      </c>
      <c r="N4044" s="19">
        <f>LFAT!I85</f>
        <v>0.1</v>
      </c>
      <c r="O4044" s="18">
        <f>LFAT!J85</f>
        <v>0.01</v>
      </c>
      <c r="P4044" s="18">
        <f t="shared" si="189"/>
        <v>5.7925000000000008E-3</v>
      </c>
      <c r="Q4044" s="18">
        <f t="shared" si="190"/>
        <v>1.1039586472831124E-2</v>
      </c>
      <c r="R4044" s="18">
        <f t="shared" si="191"/>
        <v>3.632002261248411E-3</v>
      </c>
    </row>
    <row r="4045" spans="1:18" ht="18" customHeight="1" x14ac:dyDescent="0.2">
      <c r="A4045" s="16" t="str">
        <f>'Limiting Factor Scores'!A370</f>
        <v>UGR5</v>
      </c>
      <c r="B4045" s="16" t="str">
        <f>'Limiting Factor Scores'!B370</f>
        <v>Upper Grande Ronde</v>
      </c>
      <c r="C4045" s="16" t="str">
        <f>'Limiting Factor Scores'!C370</f>
        <v>Non-Native Species Interactions and Competition</v>
      </c>
      <c r="D4045" s="18">
        <f>'Limiting Factor Scores'!D370</f>
        <v>0.5242</v>
      </c>
      <c r="E4045" s="19">
        <f>'Limiting Factor Scores'!E370</f>
        <v>5</v>
      </c>
      <c r="F4045" s="18">
        <f>'Limiting Factor Scores'!F370</f>
        <v>1</v>
      </c>
      <c r="G4045" s="18">
        <f>'Limiting Factor Scores'!G370</f>
        <v>2.1080328569181996</v>
      </c>
      <c r="H4045" s="18">
        <f>'Limiting Factor Scores'!H370</f>
        <v>0.74361514281445795</v>
      </c>
      <c r="I4045" s="17">
        <f>LFAT!A91</f>
        <v>6</v>
      </c>
      <c r="J4045" s="16" t="str">
        <f>LFAT!B91</f>
        <v>Instream Flow Restoration</v>
      </c>
      <c r="K4045" s="16" t="str">
        <f>LFAT!D91</f>
        <v>N</v>
      </c>
      <c r="L4045" s="19">
        <f>LFAT!F91</f>
        <v>0.1</v>
      </c>
      <c r="M4045" s="16" t="str">
        <f>LFAT!G91</f>
        <v>R</v>
      </c>
      <c r="N4045" s="19">
        <f>LFAT!I91</f>
        <v>0.1</v>
      </c>
      <c r="O4045" s="18">
        <f>LFAT!J91</f>
        <v>0.01</v>
      </c>
      <c r="P4045" s="18">
        <f t="shared" si="189"/>
        <v>0.01</v>
      </c>
      <c r="Q4045" s="18">
        <f t="shared" si="190"/>
        <v>2.1080328569181996E-2</v>
      </c>
      <c r="R4045" s="18">
        <f t="shared" si="191"/>
        <v>7.4361514281445799E-3</v>
      </c>
    </row>
    <row r="4046" spans="1:18" ht="18" customHeight="1" x14ac:dyDescent="0.2">
      <c r="A4046" s="16" t="str">
        <f>'Limiting Factor Scores'!A371</f>
        <v>UGR5</v>
      </c>
      <c r="B4046" s="16" t="str">
        <f>'Limiting Factor Scores'!B371</f>
        <v>Upper Grande Ronde</v>
      </c>
      <c r="C4046" s="16" t="str">
        <f>'Limiting Factor Scores'!C371</f>
        <v>Predation</v>
      </c>
      <c r="D4046" s="18">
        <f>'Limiting Factor Scores'!D371</f>
        <v>0.5242</v>
      </c>
      <c r="E4046" s="19">
        <f>'Limiting Factor Scores'!E371</f>
        <v>5</v>
      </c>
      <c r="F4046" s="18">
        <f>'Limiting Factor Scores'!F371</f>
        <v>1</v>
      </c>
      <c r="G4046" s="18">
        <f>'Limiting Factor Scores'!G371</f>
        <v>2.8157028579666004</v>
      </c>
      <c r="H4046" s="18">
        <f>'Limiting Factor Scores'!H371</f>
        <v>0.86088617163001413</v>
      </c>
      <c r="I4046" s="17">
        <f>LFAT!A89</f>
        <v>6</v>
      </c>
      <c r="J4046" s="16" t="str">
        <f>LFAT!B89</f>
        <v>Instream Flow Restoration</v>
      </c>
      <c r="K4046" s="16" t="str">
        <f>LFAT!D89</f>
        <v>N</v>
      </c>
      <c r="L4046" s="19">
        <f>LFAT!F89</f>
        <v>0.1</v>
      </c>
      <c r="M4046" s="16" t="str">
        <f>LFAT!G89</f>
        <v>R</v>
      </c>
      <c r="N4046" s="19">
        <f>LFAT!I89</f>
        <v>0.1</v>
      </c>
      <c r="O4046" s="18">
        <f>LFAT!J89</f>
        <v>0.01</v>
      </c>
      <c r="P4046" s="18">
        <f t="shared" si="189"/>
        <v>0.01</v>
      </c>
      <c r="Q4046" s="18">
        <f t="shared" si="190"/>
        <v>2.8157028579666003E-2</v>
      </c>
      <c r="R4046" s="18">
        <f t="shared" si="191"/>
        <v>8.6088617163001414E-3</v>
      </c>
    </row>
    <row r="4047" spans="1:18" ht="18" customHeight="1" x14ac:dyDescent="0.2">
      <c r="A4047" s="16" t="str">
        <f>'Limiting Factor Scores'!A372</f>
        <v>UGR5</v>
      </c>
      <c r="B4047" s="16" t="str">
        <f>'Limiting Factor Scores'!B372</f>
        <v>Upper Grande Ronde</v>
      </c>
      <c r="C4047" s="16" t="str">
        <f>'Limiting Factor Scores'!C372</f>
        <v>Riparian Condition</v>
      </c>
      <c r="D4047" s="18">
        <f>'Limiting Factor Scores'!D372</f>
        <v>0.5242</v>
      </c>
      <c r="E4047" s="19">
        <f>'Limiting Factor Scores'!E372</f>
        <v>5</v>
      </c>
      <c r="F4047" s="18">
        <f>'Limiting Factor Scores'!F372</f>
        <v>1</v>
      </c>
      <c r="G4047" s="18">
        <f>'Limiting Factor Scores'!G372</f>
        <v>3.2537842861636004</v>
      </c>
      <c r="H4047" s="18">
        <f>'Limiting Factor Scores'!H372</f>
        <v>1.0506091286635382</v>
      </c>
      <c r="I4047" s="17">
        <f>LFAT!A78</f>
        <v>6</v>
      </c>
      <c r="J4047" s="16" t="str">
        <f>LFAT!B78</f>
        <v>Instream Flow Restoration</v>
      </c>
      <c r="K4047" s="16" t="str">
        <f>LFAT!D78</f>
        <v>I</v>
      </c>
      <c r="L4047" s="19">
        <f>LFAT!F78</f>
        <v>0.5</v>
      </c>
      <c r="M4047" s="16" t="str">
        <f>LFAT!G78</f>
        <v>CD</v>
      </c>
      <c r="N4047" s="19">
        <f>LFAT!I78</f>
        <v>0.5</v>
      </c>
      <c r="O4047" s="18">
        <f>LFAT!J78</f>
        <v>0.25</v>
      </c>
      <c r="P4047" s="18">
        <f t="shared" si="189"/>
        <v>0.25</v>
      </c>
      <c r="Q4047" s="18">
        <f t="shared" si="190"/>
        <v>0.8134460715409001</v>
      </c>
      <c r="R4047" s="18">
        <f t="shared" si="191"/>
        <v>0.26265228216588454</v>
      </c>
    </row>
    <row r="4048" spans="1:18" ht="18" customHeight="1" x14ac:dyDescent="0.2">
      <c r="A4048" s="16" t="str">
        <f>'Limiting Factor Scores'!A373</f>
        <v>UGR5</v>
      </c>
      <c r="B4048" s="16" t="str">
        <f>'Limiting Factor Scores'!B373</f>
        <v>Upper Grande Ronde</v>
      </c>
      <c r="C4048" s="16" t="str">
        <f>'Limiting Factor Scores'!C373</f>
        <v>Side Channel and Wetland Habitat</v>
      </c>
      <c r="D4048" s="18">
        <f>'Limiting Factor Scores'!D373</f>
        <v>0.5242</v>
      </c>
      <c r="E4048" s="19">
        <f>'Limiting Factor Scores'!E373</f>
        <v>5</v>
      </c>
      <c r="F4048" s="18">
        <f>'Limiting Factor Scores'!F373</f>
        <v>1</v>
      </c>
      <c r="G4048" s="18">
        <f>'Limiting Factor Scores'!G373</f>
        <v>4.0288514276727998</v>
      </c>
      <c r="H4048" s="18">
        <f>'Limiting Factor Scores'!H373</f>
        <v>1.17428288542972</v>
      </c>
      <c r="I4048" s="17">
        <f>LFAT!A80</f>
        <v>6</v>
      </c>
      <c r="J4048" s="16" t="str">
        <f>LFAT!B80</f>
        <v>Instream Flow Restoration</v>
      </c>
      <c r="K4048" s="16" t="str">
        <f>LFAT!D80</f>
        <v>D</v>
      </c>
      <c r="L4048" s="19">
        <f>LFAT!F80</f>
        <v>1</v>
      </c>
      <c r="M4048" s="16" t="str">
        <f>LFAT!G80</f>
        <v>CD</v>
      </c>
      <c r="N4048" s="19">
        <f>LFAT!I80</f>
        <v>0.5</v>
      </c>
      <c r="O4048" s="18">
        <f>LFAT!J80</f>
        <v>0.5</v>
      </c>
      <c r="P4048" s="18">
        <f t="shared" si="189"/>
        <v>0.5</v>
      </c>
      <c r="Q4048" s="18">
        <f t="shared" si="190"/>
        <v>2.0144257138363999</v>
      </c>
      <c r="R4048" s="18">
        <f t="shared" si="191"/>
        <v>0.58714144271486002</v>
      </c>
    </row>
    <row r="4049" spans="1:18" ht="18" customHeight="1" x14ac:dyDescent="0.2">
      <c r="A4049" s="16" t="str">
        <f>'Limiting Factor Scores'!A374</f>
        <v>UGR5</v>
      </c>
      <c r="B4049" s="16" t="str">
        <f>'Limiting Factor Scores'!B374</f>
        <v>Upper Grande Ronde</v>
      </c>
      <c r="C4049" s="16" t="str">
        <f>'Limiting Factor Scores'!C374</f>
        <v>Summer Water Temperature</v>
      </c>
      <c r="D4049" s="18">
        <f>'Limiting Factor Scores'!D374</f>
        <v>0.5242</v>
      </c>
      <c r="E4049" s="19">
        <f>'Limiting Factor Scores'!E374</f>
        <v>4.3099999999999996</v>
      </c>
      <c r="F4049" s="18">
        <f>'Limiting Factor Scores'!F374</f>
        <v>0.84475</v>
      </c>
      <c r="G4049" s="18">
        <f>'Limiting Factor Scores'!G374</f>
        <v>2.9479023527938839</v>
      </c>
      <c r="H4049" s="18">
        <f>'Limiting Factor Scores'!H374</f>
        <v>0.92251630924847094</v>
      </c>
      <c r="I4049" s="17">
        <f>LFAT!A86</f>
        <v>6</v>
      </c>
      <c r="J4049" s="16" t="str">
        <f>LFAT!B86</f>
        <v>Instream Flow Restoration</v>
      </c>
      <c r="K4049" s="16" t="str">
        <f>LFAT!D86</f>
        <v>D</v>
      </c>
      <c r="L4049" s="19">
        <f>LFAT!F86</f>
        <v>1</v>
      </c>
      <c r="M4049" s="16" t="str">
        <f>LFAT!G86</f>
        <v>C</v>
      </c>
      <c r="N4049" s="19">
        <f>LFAT!I86</f>
        <v>1</v>
      </c>
      <c r="O4049" s="18">
        <f>LFAT!J86</f>
        <v>1</v>
      </c>
      <c r="P4049" s="18">
        <f t="shared" si="189"/>
        <v>0.84475</v>
      </c>
      <c r="Q4049" s="18">
        <f t="shared" si="190"/>
        <v>2.9479023527938839</v>
      </c>
      <c r="R4049" s="18">
        <f t="shared" si="191"/>
        <v>0.92251630924847094</v>
      </c>
    </row>
    <row r="4050" spans="1:18" ht="18" customHeight="1" x14ac:dyDescent="0.2">
      <c r="A4050" s="16" t="str">
        <f>'Limiting Factor Scores'!A375</f>
        <v>UGR5</v>
      </c>
      <c r="B4050" s="16" t="str">
        <f>'Limiting Factor Scores'!B375</f>
        <v>Upper Grande Ronde</v>
      </c>
      <c r="C4050" s="16" t="str">
        <f>'Limiting Factor Scores'!C375</f>
        <v>Water Quality</v>
      </c>
      <c r="D4050" s="18">
        <f>'Limiting Factor Scores'!D375</f>
        <v>0.5242</v>
      </c>
      <c r="E4050" s="19">
        <f>'Limiting Factor Scores'!E375</f>
        <v>4.6399999999999997</v>
      </c>
      <c r="F4050" s="18">
        <f>'Limiting Factor Scores'!F375</f>
        <v>0.91900000000000004</v>
      </c>
      <c r="G4050" s="18">
        <f>'Limiting Factor Scores'!G375</f>
        <v>2.8044138364713049</v>
      </c>
      <c r="H4050" s="18">
        <f>'Limiting Factor Scores'!H375</f>
        <v>0.77845710702693949</v>
      </c>
      <c r="I4050" s="17">
        <f>LFAT!A88</f>
        <v>6</v>
      </c>
      <c r="J4050" s="16" t="str">
        <f>LFAT!B88</f>
        <v>Instream Flow Restoration</v>
      </c>
      <c r="K4050" s="16" t="str">
        <f>LFAT!D88</f>
        <v>D</v>
      </c>
      <c r="L4050" s="19">
        <f>LFAT!F88</f>
        <v>1</v>
      </c>
      <c r="M4050" s="16" t="str">
        <f>LFAT!G88</f>
        <v>CD</v>
      </c>
      <c r="N4050" s="19">
        <f>LFAT!I88</f>
        <v>0.5</v>
      </c>
      <c r="O4050" s="18">
        <f>LFAT!J88</f>
        <v>0.5</v>
      </c>
      <c r="P4050" s="18">
        <f t="shared" si="189"/>
        <v>0.45950000000000002</v>
      </c>
      <c r="Q4050" s="18">
        <f t="shared" si="190"/>
        <v>1.4022069182356525</v>
      </c>
      <c r="R4050" s="18">
        <f t="shared" si="191"/>
        <v>0.38922855351346974</v>
      </c>
    </row>
    <row r="4051" spans="1:18" ht="18" customHeight="1" x14ac:dyDescent="0.2">
      <c r="A4051" s="16" t="str">
        <f>'Limiting Factor Scores'!A376</f>
        <v>UGR5</v>
      </c>
      <c r="B4051" s="16" t="str">
        <f>'Limiting Factor Scores'!B376</f>
        <v>Upper Grande Ronde</v>
      </c>
      <c r="C4051" s="16" t="str">
        <f>'Limiting Factor Scores'!C376</f>
        <v>Winter Water Temperature</v>
      </c>
      <c r="D4051" s="18">
        <f>'Limiting Factor Scores'!D376</f>
        <v>0.5242</v>
      </c>
      <c r="E4051" s="19">
        <f>'Limiting Factor Scores'!E376</f>
        <v>3.91</v>
      </c>
      <c r="F4051" s="18">
        <f>'Limiting Factor Scores'!F376</f>
        <v>0.75475000000000003</v>
      </c>
      <c r="G4051" s="18">
        <f>'Limiting Factor Scores'!G376</f>
        <v>1.8962457604136629</v>
      </c>
      <c r="H4051" s="18">
        <f>'Limiting Factor Scores'!H376</f>
        <v>0.51647969479243905</v>
      </c>
      <c r="I4051" s="17">
        <f>LFAT!A87</f>
        <v>6</v>
      </c>
      <c r="J4051" s="16" t="str">
        <f>LFAT!B87</f>
        <v>Instream Flow Restoration</v>
      </c>
      <c r="K4051" s="16" t="str">
        <f>LFAT!D87</f>
        <v>N</v>
      </c>
      <c r="L4051" s="19">
        <f>LFAT!F87</f>
        <v>0.1</v>
      </c>
      <c r="M4051" s="16" t="str">
        <f>LFAT!G87</f>
        <v>R</v>
      </c>
      <c r="N4051" s="19">
        <f>LFAT!I87</f>
        <v>0.1</v>
      </c>
      <c r="O4051" s="18">
        <f>LFAT!J87</f>
        <v>0.01</v>
      </c>
      <c r="P4051" s="18">
        <f t="shared" si="189"/>
        <v>7.5475000000000004E-3</v>
      </c>
      <c r="Q4051" s="18">
        <f t="shared" si="190"/>
        <v>1.8962457604136628E-2</v>
      </c>
      <c r="R4051" s="18">
        <f t="shared" si="191"/>
        <v>5.1647969479243902E-3</v>
      </c>
    </row>
    <row r="4052" spans="1:18" ht="18" customHeight="1" x14ac:dyDescent="0.2">
      <c r="A4052" s="16" t="str">
        <f>'Limiting Factor Scores'!A362</f>
        <v>UGR5</v>
      </c>
      <c r="B4052" s="16" t="str">
        <f>'Limiting Factor Scores'!B362</f>
        <v>Upper Grande Ronde</v>
      </c>
      <c r="C4052" s="16" t="str">
        <f>'Limiting Factor Scores'!C362</f>
        <v>Altered Flow Timing</v>
      </c>
      <c r="D4052" s="18">
        <f>'Limiting Factor Scores'!D362</f>
        <v>0.5242</v>
      </c>
      <c r="E4052" s="19">
        <f>'Limiting Factor Scores'!E362</f>
        <v>4.6399999999999997</v>
      </c>
      <c r="F4052" s="18">
        <f>'Limiting Factor Scores'!F362</f>
        <v>0.91900000000000004</v>
      </c>
      <c r="G4052" s="18">
        <f>'Limiting Factor Scores'!G362</f>
        <v>2.5256929514973909</v>
      </c>
      <c r="H4052" s="18">
        <f>'Limiting Factor Scores'!H362</f>
        <v>0.70289277831027841</v>
      </c>
      <c r="I4052" s="17">
        <f>LFAT!A98</f>
        <v>7</v>
      </c>
      <c r="J4052" s="16" t="str">
        <f>LFAT!B98</f>
        <v>Thermal Refuge Enhancement (reconnect, expand)</v>
      </c>
      <c r="K4052" s="16" t="str">
        <f>LFAT!D98</f>
        <v>N</v>
      </c>
      <c r="L4052" s="19">
        <f>LFAT!F98</f>
        <v>0.1</v>
      </c>
      <c r="M4052" s="16" t="str">
        <f>LFAT!G98</f>
        <v>R</v>
      </c>
      <c r="N4052" s="19">
        <f>LFAT!I98</f>
        <v>0.1</v>
      </c>
      <c r="O4052" s="18">
        <f>LFAT!J98</f>
        <v>0.01</v>
      </c>
      <c r="P4052" s="18">
        <f t="shared" si="189"/>
        <v>9.1900000000000003E-3</v>
      </c>
      <c r="Q4052" s="18">
        <f t="shared" si="190"/>
        <v>2.5256929514973908E-2</v>
      </c>
      <c r="R4052" s="18">
        <f t="shared" si="191"/>
        <v>7.0289277831027839E-3</v>
      </c>
    </row>
    <row r="4053" spans="1:18" ht="18" customHeight="1" x14ac:dyDescent="0.2">
      <c r="A4053" s="16" t="str">
        <f>'Limiting Factor Scores'!A363</f>
        <v>UGR5</v>
      </c>
      <c r="B4053" s="16" t="str">
        <f>'Limiting Factor Scores'!B363</f>
        <v>Upper Grande Ronde</v>
      </c>
      <c r="C4053" s="16" t="str">
        <f>'Limiting Factor Scores'!C363</f>
        <v>Altered Primary Productivity</v>
      </c>
      <c r="D4053" s="18">
        <f>'Limiting Factor Scores'!D363</f>
        <v>0.5242</v>
      </c>
      <c r="E4053" s="19">
        <f>'Limiting Factor Scores'!E363</f>
        <v>3.42</v>
      </c>
      <c r="F4053" s="18">
        <f>'Limiting Factor Scores'!F363</f>
        <v>0.64449999999999996</v>
      </c>
      <c r="G4053" s="18">
        <f>'Limiting Factor Scores'!G363</f>
        <v>1.2283148004729663</v>
      </c>
      <c r="H4053" s="18">
        <f>'Limiting Factor Scores'!H363</f>
        <v>0.35177101858513299</v>
      </c>
      <c r="I4053" s="17">
        <f>LFAT!A105</f>
        <v>7</v>
      </c>
      <c r="J4053" s="16" t="str">
        <f>LFAT!B105</f>
        <v>Thermal Refuge Enhancement (reconnect, expand)</v>
      </c>
      <c r="K4053" s="16" t="str">
        <f>LFAT!D105</f>
        <v>N</v>
      </c>
      <c r="L4053" s="19">
        <f>LFAT!F105</f>
        <v>0.1</v>
      </c>
      <c r="M4053" s="16" t="str">
        <f>LFAT!G105</f>
        <v>R</v>
      </c>
      <c r="N4053" s="19">
        <f>LFAT!I105</f>
        <v>0.1</v>
      </c>
      <c r="O4053" s="18">
        <f>LFAT!J105</f>
        <v>0.01</v>
      </c>
      <c r="P4053" s="18">
        <f t="shared" si="189"/>
        <v>6.4449999999999993E-3</v>
      </c>
      <c r="Q4053" s="18">
        <f t="shared" si="190"/>
        <v>1.2283148004729664E-2</v>
      </c>
      <c r="R4053" s="18">
        <f t="shared" si="191"/>
        <v>3.5177101858513298E-3</v>
      </c>
    </row>
    <row r="4054" spans="1:18" ht="18" customHeight="1" x14ac:dyDescent="0.2">
      <c r="A4054" s="16" t="str">
        <f>'Limiting Factor Scores'!A364</f>
        <v>UGR5</v>
      </c>
      <c r="B4054" s="16" t="str">
        <f>'Limiting Factor Scores'!B364</f>
        <v>Upper Grande Ronde</v>
      </c>
      <c r="C4054" s="16" t="str">
        <f>'Limiting Factor Scores'!C364</f>
        <v>Anthropogenic Barriers</v>
      </c>
      <c r="D4054" s="18">
        <f>'Limiting Factor Scores'!D364</f>
        <v>0.5242</v>
      </c>
      <c r="E4054" s="19">
        <f>'Limiting Factor Scores'!E364</f>
        <v>2.92</v>
      </c>
      <c r="F4054" s="18">
        <f>'Limiting Factor Scores'!F364</f>
        <v>0.53200000000000003</v>
      </c>
      <c r="G4054" s="18">
        <f>'Limiting Factor Scores'!G364</f>
        <v>1.4800262796812866</v>
      </c>
      <c r="H4054" s="18">
        <f>'Limiting Factor Scores'!H364</f>
        <v>0.46874802706135965</v>
      </c>
      <c r="I4054" s="17">
        <f>LFAT!A92</f>
        <v>7</v>
      </c>
      <c r="J4054" s="16" t="str">
        <f>LFAT!B92</f>
        <v>Thermal Refuge Enhancement (reconnect, expand)</v>
      </c>
      <c r="K4054" s="16" t="str">
        <f>LFAT!D92</f>
        <v>N</v>
      </c>
      <c r="L4054" s="19">
        <f>LFAT!F92</f>
        <v>0.1</v>
      </c>
      <c r="M4054" s="16" t="str">
        <f>LFAT!G92</f>
        <v>R</v>
      </c>
      <c r="N4054" s="19">
        <f>LFAT!I92</f>
        <v>0.1</v>
      </c>
      <c r="O4054" s="18">
        <f>LFAT!J92</f>
        <v>0.01</v>
      </c>
      <c r="P4054" s="18">
        <f t="shared" si="189"/>
        <v>5.3200000000000001E-3</v>
      </c>
      <c r="Q4054" s="18">
        <f t="shared" si="190"/>
        <v>1.4800262796812867E-2</v>
      </c>
      <c r="R4054" s="18">
        <f t="shared" si="191"/>
        <v>4.6874802706135966E-3</v>
      </c>
    </row>
    <row r="4055" spans="1:18" ht="18" customHeight="1" x14ac:dyDescent="0.2">
      <c r="A4055" s="16" t="str">
        <f>'Limiting Factor Scores'!A365</f>
        <v>UGR5</v>
      </c>
      <c r="B4055" s="16" t="str">
        <f>'Limiting Factor Scores'!B365</f>
        <v>Upper Grande Ronde</v>
      </c>
      <c r="C4055" s="16" t="str">
        <f>'Limiting Factor Scores'!C365</f>
        <v>Channel and Habitat Structure</v>
      </c>
      <c r="D4055" s="18">
        <f>'Limiting Factor Scores'!D365</f>
        <v>0.5242</v>
      </c>
      <c r="E4055" s="19">
        <f>'Limiting Factor Scores'!E365</f>
        <v>4.78</v>
      </c>
      <c r="F4055" s="18">
        <f>'Limiting Factor Scores'!F365</f>
        <v>0.95050000000000001</v>
      </c>
      <c r="G4055" s="18">
        <f>'Limiting Factor Scores'!G365</f>
        <v>4.3419111565022472</v>
      </c>
      <c r="H4055" s="18">
        <f>'Limiting Factor Scores'!H365</f>
        <v>1.314424628960964</v>
      </c>
      <c r="I4055" s="17">
        <f>LFAT!A96</f>
        <v>7</v>
      </c>
      <c r="J4055" s="16" t="str">
        <f>LFAT!B96</f>
        <v>Thermal Refuge Enhancement (reconnect, expand)</v>
      </c>
      <c r="K4055" s="16" t="str">
        <f>LFAT!D96</f>
        <v>N</v>
      </c>
      <c r="L4055" s="19">
        <f>LFAT!F96</f>
        <v>0.1</v>
      </c>
      <c r="M4055" s="16" t="str">
        <f>LFAT!G96</f>
        <v>R</v>
      </c>
      <c r="N4055" s="19">
        <f>LFAT!I96</f>
        <v>0.1</v>
      </c>
      <c r="O4055" s="18">
        <f>LFAT!J96</f>
        <v>0.01</v>
      </c>
      <c r="P4055" s="18">
        <f t="shared" si="189"/>
        <v>9.5049999999999996E-3</v>
      </c>
      <c r="Q4055" s="18">
        <f t="shared" si="190"/>
        <v>4.3419111565022477E-2</v>
      </c>
      <c r="R4055" s="18">
        <f t="shared" si="191"/>
        <v>1.314424628960964E-2</v>
      </c>
    </row>
    <row r="4056" spans="1:18" ht="18" customHeight="1" x14ac:dyDescent="0.2">
      <c r="A4056" s="16" t="str">
        <f>'Limiting Factor Scores'!A366</f>
        <v>UGR5</v>
      </c>
      <c r="B4056" s="16" t="str">
        <f>'Limiting Factor Scores'!B366</f>
        <v>Upper Grande Ronde</v>
      </c>
      <c r="C4056" s="16" t="str">
        <f>'Limiting Factor Scores'!C366</f>
        <v>Decreased Sediment Quantity</v>
      </c>
      <c r="D4056" s="18">
        <f>'Limiting Factor Scores'!D366</f>
        <v>0.5242</v>
      </c>
      <c r="E4056" s="19">
        <f>'Limiting Factor Scores'!E366</f>
        <v>2.61</v>
      </c>
      <c r="F4056" s="18">
        <f>'Limiting Factor Scores'!F366</f>
        <v>0.46224999999999999</v>
      </c>
      <c r="G4056" s="18">
        <f>'Limiting Factor Scores'!G366</f>
        <v>1.2548271518895622</v>
      </c>
      <c r="H4056" s="18">
        <f>'Limiting Factor Scores'!H366</f>
        <v>0.37380002761116038</v>
      </c>
      <c r="I4056" s="17">
        <f>LFAT!A99</f>
        <v>7</v>
      </c>
      <c r="J4056" s="16" t="str">
        <f>LFAT!B99</f>
        <v>Thermal Refuge Enhancement (reconnect, expand)</v>
      </c>
      <c r="K4056" s="16" t="str">
        <f>LFAT!D99</f>
        <v>N</v>
      </c>
      <c r="L4056" s="19">
        <f>LFAT!F99</f>
        <v>0.1</v>
      </c>
      <c r="M4056" s="16" t="str">
        <f>LFAT!G99</f>
        <v>R</v>
      </c>
      <c r="N4056" s="19">
        <f>LFAT!I99</f>
        <v>0.1</v>
      </c>
      <c r="O4056" s="18">
        <f>LFAT!J99</f>
        <v>0.01</v>
      </c>
      <c r="P4056" s="18">
        <f t="shared" si="189"/>
        <v>4.6224999999999999E-3</v>
      </c>
      <c r="Q4056" s="18">
        <f t="shared" si="190"/>
        <v>1.2548271518895622E-2</v>
      </c>
      <c r="R4056" s="18">
        <f t="shared" si="191"/>
        <v>3.7380002761116041E-3</v>
      </c>
    </row>
    <row r="4057" spans="1:18" ht="18" customHeight="1" x14ac:dyDescent="0.2">
      <c r="A4057" s="16" t="str">
        <f>'Limiting Factor Scores'!A367</f>
        <v>UGR5</v>
      </c>
      <c r="B4057" s="16" t="str">
        <f>'Limiting Factor Scores'!B367</f>
        <v>Upper Grande Ronde</v>
      </c>
      <c r="C4057" s="16" t="str">
        <f>'Limiting Factor Scores'!C367</f>
        <v>Decreased Water Quantity</v>
      </c>
      <c r="D4057" s="18">
        <f>'Limiting Factor Scores'!D367</f>
        <v>0.5242</v>
      </c>
      <c r="E4057" s="19">
        <f>'Limiting Factor Scores'!E367</f>
        <v>5</v>
      </c>
      <c r="F4057" s="18">
        <f>'Limiting Factor Scores'!F367</f>
        <v>1</v>
      </c>
      <c r="G4057" s="18">
        <f>'Limiting Factor Scores'!G367</f>
        <v>3.9277557148848001</v>
      </c>
      <c r="H4057" s="18">
        <f>'Limiting Factor Scores'!H367</f>
        <v>1.1351925430293799</v>
      </c>
      <c r="I4057" s="17">
        <f>LFAT!A97</f>
        <v>7</v>
      </c>
      <c r="J4057" s="16" t="str">
        <f>LFAT!B97</f>
        <v>Thermal Refuge Enhancement (reconnect, expand)</v>
      </c>
      <c r="K4057" s="16" t="str">
        <f>LFAT!D97</f>
        <v>I</v>
      </c>
      <c r="L4057" s="19">
        <f>LFAT!F97</f>
        <v>0.5</v>
      </c>
      <c r="M4057" s="16" t="str">
        <f>LFAT!G97</f>
        <v>R</v>
      </c>
      <c r="N4057" s="19">
        <f>LFAT!I97</f>
        <v>0.1</v>
      </c>
      <c r="O4057" s="18">
        <f>LFAT!J97</f>
        <v>0.05</v>
      </c>
      <c r="P4057" s="18">
        <f t="shared" si="189"/>
        <v>0.05</v>
      </c>
      <c r="Q4057" s="18">
        <f t="shared" si="190"/>
        <v>0.19638778574424001</v>
      </c>
      <c r="R4057" s="18">
        <f t="shared" si="191"/>
        <v>5.6759627151468997E-2</v>
      </c>
    </row>
    <row r="4058" spans="1:18" ht="18" customHeight="1" x14ac:dyDescent="0.2">
      <c r="A4058" s="16" t="str">
        <f>'Limiting Factor Scores'!A368</f>
        <v>UGR5</v>
      </c>
      <c r="B4058" s="16" t="str">
        <f>'Limiting Factor Scores'!B368</f>
        <v>Upper Grande Ronde</v>
      </c>
      <c r="C4058" s="16" t="str">
        <f>'Limiting Factor Scores'!C368</f>
        <v>Floodplain Condition</v>
      </c>
      <c r="D4058" s="18">
        <f>'Limiting Factor Scores'!D368</f>
        <v>0.5242</v>
      </c>
      <c r="E4058" s="19">
        <f>'Limiting Factor Scores'!E368</f>
        <v>5</v>
      </c>
      <c r="F4058" s="18">
        <f>'Limiting Factor Scores'!F368</f>
        <v>1</v>
      </c>
      <c r="G4058" s="18">
        <f>'Limiting Factor Scores'!G368</f>
        <v>3.1863871430818</v>
      </c>
      <c r="H4058" s="18">
        <f>'Limiting Factor Scores'!H368</f>
        <v>0.90469431432914804</v>
      </c>
      <c r="I4058" s="17">
        <f>LFAT!A94</f>
        <v>7</v>
      </c>
      <c r="J4058" s="16" t="str">
        <f>LFAT!B94</f>
        <v>Thermal Refuge Enhancement (reconnect, expand)</v>
      </c>
      <c r="K4058" s="16" t="str">
        <f>LFAT!D94</f>
        <v>N</v>
      </c>
      <c r="L4058" s="19">
        <f>LFAT!F94</f>
        <v>0.1</v>
      </c>
      <c r="M4058" s="16" t="str">
        <f>LFAT!G94</f>
        <v>CD</v>
      </c>
      <c r="N4058" s="19">
        <f>LFAT!I94</f>
        <v>0.5</v>
      </c>
      <c r="O4058" s="18">
        <f>LFAT!J94</f>
        <v>0.05</v>
      </c>
      <c r="P4058" s="18">
        <f t="shared" si="189"/>
        <v>0.05</v>
      </c>
      <c r="Q4058" s="18">
        <f t="shared" si="190"/>
        <v>0.15931935715409001</v>
      </c>
      <c r="R4058" s="18">
        <f t="shared" si="191"/>
        <v>4.5234715716457402E-2</v>
      </c>
    </row>
    <row r="4059" spans="1:18" ht="18" customHeight="1" x14ac:dyDescent="0.2">
      <c r="A4059" s="16" t="str">
        <f>'Limiting Factor Scores'!A369</f>
        <v>UGR5</v>
      </c>
      <c r="B4059" s="16" t="str">
        <f>'Limiting Factor Scores'!B369</f>
        <v>Upper Grande Ronde</v>
      </c>
      <c r="C4059" s="16" t="str">
        <f>'Limiting Factor Scores'!C369</f>
        <v>Increased Sediment Quantity</v>
      </c>
      <c r="D4059" s="18">
        <f>'Limiting Factor Scores'!D369</f>
        <v>0.5242</v>
      </c>
      <c r="E4059" s="19">
        <f>'Limiting Factor Scores'!E369</f>
        <v>3.13</v>
      </c>
      <c r="F4059" s="18">
        <f>'Limiting Factor Scores'!F369</f>
        <v>0.57925000000000004</v>
      </c>
      <c r="G4059" s="18">
        <f>'Limiting Factor Scores'!G369</f>
        <v>1.1039586472831124</v>
      </c>
      <c r="H4059" s="18">
        <f>'Limiting Factor Scores'!H369</f>
        <v>0.3632002261248411</v>
      </c>
      <c r="I4059" s="17">
        <f>LFAT!A100</f>
        <v>7</v>
      </c>
      <c r="J4059" s="16" t="str">
        <f>LFAT!B100</f>
        <v>Thermal Refuge Enhancement (reconnect, expand)</v>
      </c>
      <c r="K4059" s="16" t="str">
        <f>LFAT!D100</f>
        <v>N</v>
      </c>
      <c r="L4059" s="19">
        <f>LFAT!F100</f>
        <v>0.1</v>
      </c>
      <c r="M4059" s="16" t="str">
        <f>LFAT!G100</f>
        <v>R</v>
      </c>
      <c r="N4059" s="19">
        <f>LFAT!I100</f>
        <v>0.1</v>
      </c>
      <c r="O4059" s="18">
        <f>LFAT!J100</f>
        <v>0.01</v>
      </c>
      <c r="P4059" s="18">
        <f t="shared" si="189"/>
        <v>5.7925000000000008E-3</v>
      </c>
      <c r="Q4059" s="18">
        <f t="shared" si="190"/>
        <v>1.1039586472831124E-2</v>
      </c>
      <c r="R4059" s="18">
        <f t="shared" si="191"/>
        <v>3.632002261248411E-3</v>
      </c>
    </row>
    <row r="4060" spans="1:18" ht="18" customHeight="1" x14ac:dyDescent="0.2">
      <c r="A4060" s="16" t="str">
        <f>'Limiting Factor Scores'!A370</f>
        <v>UGR5</v>
      </c>
      <c r="B4060" s="16" t="str">
        <f>'Limiting Factor Scores'!B370</f>
        <v>Upper Grande Ronde</v>
      </c>
      <c r="C4060" s="16" t="str">
        <f>'Limiting Factor Scores'!C370</f>
        <v>Non-Native Species Interactions and Competition</v>
      </c>
      <c r="D4060" s="18">
        <f>'Limiting Factor Scores'!D370</f>
        <v>0.5242</v>
      </c>
      <c r="E4060" s="19">
        <f>'Limiting Factor Scores'!E370</f>
        <v>5</v>
      </c>
      <c r="F4060" s="18">
        <f>'Limiting Factor Scores'!F370</f>
        <v>1</v>
      </c>
      <c r="G4060" s="18">
        <f>'Limiting Factor Scores'!G370</f>
        <v>2.1080328569181996</v>
      </c>
      <c r="H4060" s="18">
        <f>'Limiting Factor Scores'!H370</f>
        <v>0.74361514281445795</v>
      </c>
      <c r="I4060" s="17">
        <f>LFAT!A106</f>
        <v>7</v>
      </c>
      <c r="J4060" s="16" t="str">
        <f>LFAT!B106</f>
        <v>Thermal Refuge Enhancement (reconnect, expand)</v>
      </c>
      <c r="K4060" s="16" t="str">
        <f>LFAT!D106</f>
        <v>N</v>
      </c>
      <c r="L4060" s="19">
        <f>LFAT!F106</f>
        <v>0.1</v>
      </c>
      <c r="M4060" s="16" t="str">
        <f>LFAT!G106</f>
        <v>R</v>
      </c>
      <c r="N4060" s="19">
        <f>LFAT!I106</f>
        <v>0.1</v>
      </c>
      <c r="O4060" s="18">
        <f>LFAT!J106</f>
        <v>0.01</v>
      </c>
      <c r="P4060" s="18">
        <f t="shared" si="189"/>
        <v>0.01</v>
      </c>
      <c r="Q4060" s="18">
        <f t="shared" si="190"/>
        <v>2.1080328569181996E-2</v>
      </c>
      <c r="R4060" s="18">
        <f t="shared" si="191"/>
        <v>7.4361514281445799E-3</v>
      </c>
    </row>
    <row r="4061" spans="1:18" ht="18" customHeight="1" x14ac:dyDescent="0.2">
      <c r="A4061" s="16" t="str">
        <f>'Limiting Factor Scores'!A371</f>
        <v>UGR5</v>
      </c>
      <c r="B4061" s="16" t="str">
        <f>'Limiting Factor Scores'!B371</f>
        <v>Upper Grande Ronde</v>
      </c>
      <c r="C4061" s="16" t="str">
        <f>'Limiting Factor Scores'!C371</f>
        <v>Predation</v>
      </c>
      <c r="D4061" s="18">
        <f>'Limiting Factor Scores'!D371</f>
        <v>0.5242</v>
      </c>
      <c r="E4061" s="19">
        <f>'Limiting Factor Scores'!E371</f>
        <v>5</v>
      </c>
      <c r="F4061" s="18">
        <f>'Limiting Factor Scores'!F371</f>
        <v>1</v>
      </c>
      <c r="G4061" s="18">
        <f>'Limiting Factor Scores'!G371</f>
        <v>2.8157028579666004</v>
      </c>
      <c r="H4061" s="18">
        <f>'Limiting Factor Scores'!H371</f>
        <v>0.86088617163001413</v>
      </c>
      <c r="I4061" s="17">
        <f>LFAT!A104</f>
        <v>7</v>
      </c>
      <c r="J4061" s="16" t="str">
        <f>LFAT!B104</f>
        <v>Thermal Refuge Enhancement (reconnect, expand)</v>
      </c>
      <c r="K4061" s="16" t="str">
        <f>LFAT!D104</f>
        <v>I</v>
      </c>
      <c r="L4061" s="19">
        <f>LFAT!F104</f>
        <v>0.5</v>
      </c>
      <c r="M4061" s="16" t="str">
        <f>LFAT!G104</f>
        <v>R</v>
      </c>
      <c r="N4061" s="19">
        <f>LFAT!I104</f>
        <v>0.1</v>
      </c>
      <c r="O4061" s="18">
        <f>LFAT!J104</f>
        <v>0.05</v>
      </c>
      <c r="P4061" s="18">
        <f t="shared" si="189"/>
        <v>0.05</v>
      </c>
      <c r="Q4061" s="18">
        <f t="shared" si="190"/>
        <v>0.14078514289833002</v>
      </c>
      <c r="R4061" s="18">
        <f t="shared" si="191"/>
        <v>4.3044308581500712E-2</v>
      </c>
    </row>
    <row r="4062" spans="1:18" ht="18" customHeight="1" x14ac:dyDescent="0.2">
      <c r="A4062" s="16" t="str">
        <f>'Limiting Factor Scores'!A372</f>
        <v>UGR5</v>
      </c>
      <c r="B4062" s="16" t="str">
        <f>'Limiting Factor Scores'!B372</f>
        <v>Upper Grande Ronde</v>
      </c>
      <c r="C4062" s="16" t="str">
        <f>'Limiting Factor Scores'!C372</f>
        <v>Riparian Condition</v>
      </c>
      <c r="D4062" s="18">
        <f>'Limiting Factor Scores'!D372</f>
        <v>0.5242</v>
      </c>
      <c r="E4062" s="19">
        <f>'Limiting Factor Scores'!E372</f>
        <v>5</v>
      </c>
      <c r="F4062" s="18">
        <f>'Limiting Factor Scores'!F372</f>
        <v>1</v>
      </c>
      <c r="G4062" s="18">
        <f>'Limiting Factor Scores'!G372</f>
        <v>3.2537842861636004</v>
      </c>
      <c r="H4062" s="18">
        <f>'Limiting Factor Scores'!H372</f>
        <v>1.0506091286635382</v>
      </c>
      <c r="I4062" s="17">
        <f>LFAT!A93</f>
        <v>7</v>
      </c>
      <c r="J4062" s="16" t="str">
        <f>LFAT!B93</f>
        <v>Thermal Refuge Enhancement (reconnect, expand)</v>
      </c>
      <c r="K4062" s="16" t="str">
        <f>LFAT!D93</f>
        <v>N</v>
      </c>
      <c r="L4062" s="19">
        <f>LFAT!F93</f>
        <v>0.1</v>
      </c>
      <c r="M4062" s="16" t="str">
        <f>LFAT!G93</f>
        <v>R</v>
      </c>
      <c r="N4062" s="19">
        <f>LFAT!I93</f>
        <v>0.1</v>
      </c>
      <c r="O4062" s="18">
        <f>LFAT!J93</f>
        <v>0.01</v>
      </c>
      <c r="P4062" s="18">
        <f t="shared" si="189"/>
        <v>0.01</v>
      </c>
      <c r="Q4062" s="18">
        <f t="shared" si="190"/>
        <v>3.2537842861636003E-2</v>
      </c>
      <c r="R4062" s="18">
        <f t="shared" si="191"/>
        <v>1.0506091286635382E-2</v>
      </c>
    </row>
    <row r="4063" spans="1:18" ht="18" customHeight="1" x14ac:dyDescent="0.2">
      <c r="A4063" s="16" t="str">
        <f>'Limiting Factor Scores'!A373</f>
        <v>UGR5</v>
      </c>
      <c r="B4063" s="16" t="str">
        <f>'Limiting Factor Scores'!B373</f>
        <v>Upper Grande Ronde</v>
      </c>
      <c r="C4063" s="16" t="str">
        <f>'Limiting Factor Scores'!C373</f>
        <v>Side Channel and Wetland Habitat</v>
      </c>
      <c r="D4063" s="18">
        <f>'Limiting Factor Scores'!D373</f>
        <v>0.5242</v>
      </c>
      <c r="E4063" s="19">
        <f>'Limiting Factor Scores'!E373</f>
        <v>5</v>
      </c>
      <c r="F4063" s="18">
        <f>'Limiting Factor Scores'!F373</f>
        <v>1</v>
      </c>
      <c r="G4063" s="18">
        <f>'Limiting Factor Scores'!G373</f>
        <v>4.0288514276727998</v>
      </c>
      <c r="H4063" s="18">
        <f>'Limiting Factor Scores'!H373</f>
        <v>1.17428288542972</v>
      </c>
      <c r="I4063" s="17">
        <f>LFAT!A95</f>
        <v>7</v>
      </c>
      <c r="J4063" s="16" t="str">
        <f>LFAT!B95</f>
        <v>Thermal Refuge Enhancement (reconnect, expand)</v>
      </c>
      <c r="K4063" s="16" t="str">
        <f>LFAT!D95</f>
        <v>I</v>
      </c>
      <c r="L4063" s="19">
        <f>LFAT!F95</f>
        <v>0.5</v>
      </c>
      <c r="M4063" s="16" t="str">
        <f>LFAT!G95</f>
        <v>CD</v>
      </c>
      <c r="N4063" s="19">
        <f>LFAT!I95</f>
        <v>0.5</v>
      </c>
      <c r="O4063" s="18">
        <f>LFAT!J95</f>
        <v>0.25</v>
      </c>
      <c r="P4063" s="18">
        <f t="shared" si="189"/>
        <v>0.25</v>
      </c>
      <c r="Q4063" s="18">
        <f t="shared" si="190"/>
        <v>1.0072128569182</v>
      </c>
      <c r="R4063" s="18">
        <f t="shared" si="191"/>
        <v>0.29357072135743001</v>
      </c>
    </row>
    <row r="4064" spans="1:18" ht="18" customHeight="1" x14ac:dyDescent="0.2">
      <c r="A4064" s="16" t="str">
        <f>'Limiting Factor Scores'!A374</f>
        <v>UGR5</v>
      </c>
      <c r="B4064" s="16" t="str">
        <f>'Limiting Factor Scores'!B374</f>
        <v>Upper Grande Ronde</v>
      </c>
      <c r="C4064" s="16" t="str">
        <f>'Limiting Factor Scores'!C374</f>
        <v>Summer Water Temperature</v>
      </c>
      <c r="D4064" s="18">
        <f>'Limiting Factor Scores'!D374</f>
        <v>0.5242</v>
      </c>
      <c r="E4064" s="19">
        <f>'Limiting Factor Scores'!E374</f>
        <v>4.3099999999999996</v>
      </c>
      <c r="F4064" s="18">
        <f>'Limiting Factor Scores'!F374</f>
        <v>0.84475</v>
      </c>
      <c r="G4064" s="18">
        <f>'Limiting Factor Scores'!G374</f>
        <v>2.9479023527938839</v>
      </c>
      <c r="H4064" s="18">
        <f>'Limiting Factor Scores'!H374</f>
        <v>0.92251630924847094</v>
      </c>
      <c r="I4064" s="17">
        <f>LFAT!A101</f>
        <v>7</v>
      </c>
      <c r="J4064" s="16" t="str">
        <f>LFAT!B101</f>
        <v>Thermal Refuge Enhancement (reconnect, expand)</v>
      </c>
      <c r="K4064" s="16" t="str">
        <f>LFAT!D101</f>
        <v>D</v>
      </c>
      <c r="L4064" s="19">
        <f>LFAT!F101</f>
        <v>1</v>
      </c>
      <c r="M4064" s="16" t="str">
        <f>LFAT!G101</f>
        <v>C</v>
      </c>
      <c r="N4064" s="19">
        <f>LFAT!I101</f>
        <v>1</v>
      </c>
      <c r="O4064" s="18">
        <f>LFAT!J101</f>
        <v>1</v>
      </c>
      <c r="P4064" s="18">
        <f t="shared" si="189"/>
        <v>0.84475</v>
      </c>
      <c r="Q4064" s="18">
        <f t="shared" si="190"/>
        <v>2.9479023527938839</v>
      </c>
      <c r="R4064" s="18">
        <f t="shared" si="191"/>
        <v>0.92251630924847094</v>
      </c>
    </row>
    <row r="4065" spans="1:18" ht="18" customHeight="1" x14ac:dyDescent="0.2">
      <c r="A4065" s="16" t="str">
        <f>'Limiting Factor Scores'!A375</f>
        <v>UGR5</v>
      </c>
      <c r="B4065" s="16" t="str">
        <f>'Limiting Factor Scores'!B375</f>
        <v>Upper Grande Ronde</v>
      </c>
      <c r="C4065" s="16" t="str">
        <f>'Limiting Factor Scores'!C375</f>
        <v>Water Quality</v>
      </c>
      <c r="D4065" s="18">
        <f>'Limiting Factor Scores'!D375</f>
        <v>0.5242</v>
      </c>
      <c r="E4065" s="19">
        <f>'Limiting Factor Scores'!E375</f>
        <v>4.6399999999999997</v>
      </c>
      <c r="F4065" s="18">
        <f>'Limiting Factor Scores'!F375</f>
        <v>0.91900000000000004</v>
      </c>
      <c r="G4065" s="18">
        <f>'Limiting Factor Scores'!G375</f>
        <v>2.8044138364713049</v>
      </c>
      <c r="H4065" s="18">
        <f>'Limiting Factor Scores'!H375</f>
        <v>0.77845710702693949</v>
      </c>
      <c r="I4065" s="17">
        <f>LFAT!A103</f>
        <v>7</v>
      </c>
      <c r="J4065" s="16" t="str">
        <f>LFAT!B103</f>
        <v>Thermal Refuge Enhancement (reconnect, expand)</v>
      </c>
      <c r="K4065" s="16" t="str">
        <f>LFAT!D103</f>
        <v>N</v>
      </c>
      <c r="L4065" s="19">
        <f>LFAT!F103</f>
        <v>0.1</v>
      </c>
      <c r="M4065" s="16" t="str">
        <f>LFAT!G103</f>
        <v>R</v>
      </c>
      <c r="N4065" s="19">
        <f>LFAT!I103</f>
        <v>0.1</v>
      </c>
      <c r="O4065" s="18">
        <f>LFAT!J103</f>
        <v>0.01</v>
      </c>
      <c r="P4065" s="18">
        <f t="shared" si="189"/>
        <v>9.1900000000000003E-3</v>
      </c>
      <c r="Q4065" s="18">
        <f t="shared" si="190"/>
        <v>2.8044138364713051E-2</v>
      </c>
      <c r="R4065" s="18">
        <f t="shared" si="191"/>
        <v>7.784571070269395E-3</v>
      </c>
    </row>
    <row r="4066" spans="1:18" ht="18" customHeight="1" x14ac:dyDescent="0.2">
      <c r="A4066" s="16" t="str">
        <f>'Limiting Factor Scores'!A376</f>
        <v>UGR5</v>
      </c>
      <c r="B4066" s="16" t="str">
        <f>'Limiting Factor Scores'!B376</f>
        <v>Upper Grande Ronde</v>
      </c>
      <c r="C4066" s="16" t="str">
        <f>'Limiting Factor Scores'!C376</f>
        <v>Winter Water Temperature</v>
      </c>
      <c r="D4066" s="18">
        <f>'Limiting Factor Scores'!D376</f>
        <v>0.5242</v>
      </c>
      <c r="E4066" s="19">
        <f>'Limiting Factor Scores'!E376</f>
        <v>3.91</v>
      </c>
      <c r="F4066" s="18">
        <f>'Limiting Factor Scores'!F376</f>
        <v>0.75475000000000003</v>
      </c>
      <c r="G4066" s="18">
        <f>'Limiting Factor Scores'!G376</f>
        <v>1.8962457604136629</v>
      </c>
      <c r="H4066" s="18">
        <f>'Limiting Factor Scores'!H376</f>
        <v>0.51647969479243905</v>
      </c>
      <c r="I4066" s="17">
        <f>LFAT!A102</f>
        <v>7</v>
      </c>
      <c r="J4066" s="16" t="str">
        <f>LFAT!B102</f>
        <v>Thermal Refuge Enhancement (reconnect, expand)</v>
      </c>
      <c r="K4066" s="16" t="str">
        <f>LFAT!D102</f>
        <v>D</v>
      </c>
      <c r="L4066" s="19">
        <f>LFAT!F102</f>
        <v>1</v>
      </c>
      <c r="M4066" s="16" t="str">
        <f>LFAT!G102</f>
        <v>C</v>
      </c>
      <c r="N4066" s="19">
        <f>LFAT!I102</f>
        <v>1</v>
      </c>
      <c r="O4066" s="18">
        <f>LFAT!J102</f>
        <v>1</v>
      </c>
      <c r="P4066" s="18">
        <f t="shared" si="189"/>
        <v>0.75475000000000003</v>
      </c>
      <c r="Q4066" s="18">
        <f t="shared" si="190"/>
        <v>1.8962457604136629</v>
      </c>
      <c r="R4066" s="18">
        <f t="shared" si="191"/>
        <v>0.51647969479243905</v>
      </c>
    </row>
    <row r="4067" spans="1:18" ht="18" customHeight="1" x14ac:dyDescent="0.2">
      <c r="A4067" s="16" t="str">
        <f>'Limiting Factor Scores'!A362</f>
        <v>UGR5</v>
      </c>
      <c r="B4067" s="16" t="str">
        <f>'Limiting Factor Scores'!B362</f>
        <v>Upper Grande Ronde</v>
      </c>
      <c r="C4067" s="16" t="str">
        <f>'Limiting Factor Scores'!C362</f>
        <v>Altered Flow Timing</v>
      </c>
      <c r="D4067" s="18">
        <f>'Limiting Factor Scores'!D362</f>
        <v>0.5242</v>
      </c>
      <c r="E4067" s="19">
        <f>'Limiting Factor Scores'!E362</f>
        <v>4.6399999999999997</v>
      </c>
      <c r="F4067" s="18">
        <f>'Limiting Factor Scores'!F362</f>
        <v>0.91900000000000004</v>
      </c>
      <c r="G4067" s="18">
        <f>'Limiting Factor Scores'!G362</f>
        <v>2.5256929514973909</v>
      </c>
      <c r="H4067" s="18">
        <f>'Limiting Factor Scores'!H362</f>
        <v>0.70289277831027841</v>
      </c>
      <c r="I4067" s="17">
        <f>LFAT!A113</f>
        <v>8</v>
      </c>
      <c r="J4067" s="16" t="str">
        <f>LFAT!B113</f>
        <v>Water Quality Improvement (not including temperature)</v>
      </c>
      <c r="K4067" s="16" t="str">
        <f>LFAT!D113</f>
        <v>N</v>
      </c>
      <c r="L4067" s="19">
        <f>LFAT!F113</f>
        <v>0.1</v>
      </c>
      <c r="M4067" s="16" t="str">
        <f>LFAT!G113</f>
        <v>R</v>
      </c>
      <c r="N4067" s="19">
        <f>LFAT!I113</f>
        <v>0.1</v>
      </c>
      <c r="O4067" s="18">
        <f>LFAT!J113</f>
        <v>0.01</v>
      </c>
      <c r="P4067" s="18">
        <f t="shared" si="189"/>
        <v>9.1900000000000003E-3</v>
      </c>
      <c r="Q4067" s="18">
        <f t="shared" si="190"/>
        <v>2.5256929514973908E-2</v>
      </c>
      <c r="R4067" s="18">
        <f t="shared" si="191"/>
        <v>7.0289277831027839E-3</v>
      </c>
    </row>
    <row r="4068" spans="1:18" ht="18" customHeight="1" x14ac:dyDescent="0.2">
      <c r="A4068" s="16" t="str">
        <f>'Limiting Factor Scores'!A363</f>
        <v>UGR5</v>
      </c>
      <c r="B4068" s="16" t="str">
        <f>'Limiting Factor Scores'!B363</f>
        <v>Upper Grande Ronde</v>
      </c>
      <c r="C4068" s="16" t="str">
        <f>'Limiting Factor Scores'!C363</f>
        <v>Altered Primary Productivity</v>
      </c>
      <c r="D4068" s="18">
        <f>'Limiting Factor Scores'!D363</f>
        <v>0.5242</v>
      </c>
      <c r="E4068" s="19">
        <f>'Limiting Factor Scores'!E363</f>
        <v>3.42</v>
      </c>
      <c r="F4068" s="18">
        <f>'Limiting Factor Scores'!F363</f>
        <v>0.64449999999999996</v>
      </c>
      <c r="G4068" s="18">
        <f>'Limiting Factor Scores'!G363</f>
        <v>1.2283148004729663</v>
      </c>
      <c r="H4068" s="18">
        <f>'Limiting Factor Scores'!H363</f>
        <v>0.35177101858513299</v>
      </c>
      <c r="I4068" s="17">
        <f>LFAT!A120</f>
        <v>8</v>
      </c>
      <c r="J4068" s="16" t="str">
        <f>LFAT!B120</f>
        <v>Water Quality Improvement (not including temperature)</v>
      </c>
      <c r="K4068" s="16" t="str">
        <f>LFAT!D120</f>
        <v>N</v>
      </c>
      <c r="L4068" s="19">
        <f>LFAT!F120</f>
        <v>0.1</v>
      </c>
      <c r="M4068" s="16" t="str">
        <f>LFAT!G120</f>
        <v>R</v>
      </c>
      <c r="N4068" s="19">
        <f>LFAT!I120</f>
        <v>0.1</v>
      </c>
      <c r="O4068" s="18">
        <f>LFAT!J120</f>
        <v>0.01</v>
      </c>
      <c r="P4068" s="18">
        <f t="shared" si="189"/>
        <v>6.4449999999999993E-3</v>
      </c>
      <c r="Q4068" s="18">
        <f t="shared" si="190"/>
        <v>1.2283148004729664E-2</v>
      </c>
      <c r="R4068" s="18">
        <f t="shared" si="191"/>
        <v>3.5177101858513298E-3</v>
      </c>
    </row>
    <row r="4069" spans="1:18" ht="18" customHeight="1" x14ac:dyDescent="0.2">
      <c r="A4069" s="16" t="str">
        <f>'Limiting Factor Scores'!A364</f>
        <v>UGR5</v>
      </c>
      <c r="B4069" s="16" t="str">
        <f>'Limiting Factor Scores'!B364</f>
        <v>Upper Grande Ronde</v>
      </c>
      <c r="C4069" s="16" t="str">
        <f>'Limiting Factor Scores'!C364</f>
        <v>Anthropogenic Barriers</v>
      </c>
      <c r="D4069" s="18">
        <f>'Limiting Factor Scores'!D364</f>
        <v>0.5242</v>
      </c>
      <c r="E4069" s="19">
        <f>'Limiting Factor Scores'!E364</f>
        <v>2.92</v>
      </c>
      <c r="F4069" s="18">
        <f>'Limiting Factor Scores'!F364</f>
        <v>0.53200000000000003</v>
      </c>
      <c r="G4069" s="18">
        <f>'Limiting Factor Scores'!G364</f>
        <v>1.4800262796812866</v>
      </c>
      <c r="H4069" s="18">
        <f>'Limiting Factor Scores'!H364</f>
        <v>0.46874802706135965</v>
      </c>
      <c r="I4069" s="17">
        <f>LFAT!A107</f>
        <v>8</v>
      </c>
      <c r="J4069" s="16" t="str">
        <f>LFAT!B107</f>
        <v>Water Quality Improvement (not including temperature)</v>
      </c>
      <c r="K4069" s="16" t="str">
        <f>LFAT!D107</f>
        <v>N</v>
      </c>
      <c r="L4069" s="19">
        <f>LFAT!F107</f>
        <v>0.1</v>
      </c>
      <c r="M4069" s="16" t="str">
        <f>LFAT!G107</f>
        <v>R</v>
      </c>
      <c r="N4069" s="19">
        <f>LFAT!I107</f>
        <v>0.1</v>
      </c>
      <c r="O4069" s="18">
        <f>LFAT!J107</f>
        <v>0.01</v>
      </c>
      <c r="P4069" s="18">
        <f t="shared" si="189"/>
        <v>5.3200000000000001E-3</v>
      </c>
      <c r="Q4069" s="18">
        <f t="shared" si="190"/>
        <v>1.4800262796812867E-2</v>
      </c>
      <c r="R4069" s="18">
        <f t="shared" si="191"/>
        <v>4.6874802706135966E-3</v>
      </c>
    </row>
    <row r="4070" spans="1:18" ht="18" customHeight="1" x14ac:dyDescent="0.2">
      <c r="A4070" s="16" t="str">
        <f>'Limiting Factor Scores'!A365</f>
        <v>UGR5</v>
      </c>
      <c r="B4070" s="16" t="str">
        <f>'Limiting Factor Scores'!B365</f>
        <v>Upper Grande Ronde</v>
      </c>
      <c r="C4070" s="16" t="str">
        <f>'Limiting Factor Scores'!C365</f>
        <v>Channel and Habitat Structure</v>
      </c>
      <c r="D4070" s="18">
        <f>'Limiting Factor Scores'!D365</f>
        <v>0.5242</v>
      </c>
      <c r="E4070" s="19">
        <f>'Limiting Factor Scores'!E365</f>
        <v>4.78</v>
      </c>
      <c r="F4070" s="18">
        <f>'Limiting Factor Scores'!F365</f>
        <v>0.95050000000000001</v>
      </c>
      <c r="G4070" s="18">
        <f>'Limiting Factor Scores'!G365</f>
        <v>4.3419111565022472</v>
      </c>
      <c r="H4070" s="18">
        <f>'Limiting Factor Scores'!H365</f>
        <v>1.314424628960964</v>
      </c>
      <c r="I4070" s="17">
        <f>LFAT!A111</f>
        <v>8</v>
      </c>
      <c r="J4070" s="16" t="str">
        <f>LFAT!B111</f>
        <v>Water Quality Improvement (not including temperature)</v>
      </c>
      <c r="K4070" s="16" t="str">
        <f>LFAT!D111</f>
        <v>N</v>
      </c>
      <c r="L4070" s="19">
        <f>LFAT!F111</f>
        <v>0.1</v>
      </c>
      <c r="M4070" s="16" t="str">
        <f>LFAT!G111</f>
        <v>R</v>
      </c>
      <c r="N4070" s="19">
        <f>LFAT!I111</f>
        <v>0.1</v>
      </c>
      <c r="O4070" s="18">
        <f>LFAT!J111</f>
        <v>0.01</v>
      </c>
      <c r="P4070" s="18">
        <f t="shared" si="189"/>
        <v>9.5049999999999996E-3</v>
      </c>
      <c r="Q4070" s="18">
        <f t="shared" si="190"/>
        <v>4.3419111565022477E-2</v>
      </c>
      <c r="R4070" s="18">
        <f t="shared" si="191"/>
        <v>1.314424628960964E-2</v>
      </c>
    </row>
    <row r="4071" spans="1:18" ht="18" customHeight="1" x14ac:dyDescent="0.2">
      <c r="A4071" s="16" t="str">
        <f>'Limiting Factor Scores'!A366</f>
        <v>UGR5</v>
      </c>
      <c r="B4071" s="16" t="str">
        <f>'Limiting Factor Scores'!B366</f>
        <v>Upper Grande Ronde</v>
      </c>
      <c r="C4071" s="16" t="str">
        <f>'Limiting Factor Scores'!C366</f>
        <v>Decreased Sediment Quantity</v>
      </c>
      <c r="D4071" s="18">
        <f>'Limiting Factor Scores'!D366</f>
        <v>0.5242</v>
      </c>
      <c r="E4071" s="19">
        <f>'Limiting Factor Scores'!E366</f>
        <v>2.61</v>
      </c>
      <c r="F4071" s="18">
        <f>'Limiting Factor Scores'!F366</f>
        <v>0.46224999999999999</v>
      </c>
      <c r="G4071" s="18">
        <f>'Limiting Factor Scores'!G366</f>
        <v>1.2548271518895622</v>
      </c>
      <c r="H4071" s="18">
        <f>'Limiting Factor Scores'!H366</f>
        <v>0.37380002761116038</v>
      </c>
      <c r="I4071" s="17">
        <f>LFAT!A114</f>
        <v>8</v>
      </c>
      <c r="J4071" s="16" t="str">
        <f>LFAT!B114</f>
        <v>Water Quality Improvement (not including temperature)</v>
      </c>
      <c r="K4071" s="16" t="str">
        <f>LFAT!D114</f>
        <v>N</v>
      </c>
      <c r="L4071" s="19">
        <f>LFAT!F114</f>
        <v>0.1</v>
      </c>
      <c r="M4071" s="16" t="str">
        <f>LFAT!G114</f>
        <v>R</v>
      </c>
      <c r="N4071" s="19">
        <f>LFAT!I114</f>
        <v>0.1</v>
      </c>
      <c r="O4071" s="18">
        <f>LFAT!J114</f>
        <v>0.01</v>
      </c>
      <c r="P4071" s="18">
        <f t="shared" si="189"/>
        <v>4.6224999999999999E-3</v>
      </c>
      <c r="Q4071" s="18">
        <f t="shared" si="190"/>
        <v>1.2548271518895622E-2</v>
      </c>
      <c r="R4071" s="18">
        <f t="shared" si="191"/>
        <v>3.7380002761116041E-3</v>
      </c>
    </row>
    <row r="4072" spans="1:18" ht="18" customHeight="1" x14ac:dyDescent="0.2">
      <c r="A4072" s="16" t="str">
        <f>'Limiting Factor Scores'!A367</f>
        <v>UGR5</v>
      </c>
      <c r="B4072" s="16" t="str">
        <f>'Limiting Factor Scores'!B367</f>
        <v>Upper Grande Ronde</v>
      </c>
      <c r="C4072" s="16" t="str">
        <f>'Limiting Factor Scores'!C367</f>
        <v>Decreased Water Quantity</v>
      </c>
      <c r="D4072" s="18">
        <f>'Limiting Factor Scores'!D367</f>
        <v>0.5242</v>
      </c>
      <c r="E4072" s="19">
        <f>'Limiting Factor Scores'!E367</f>
        <v>5</v>
      </c>
      <c r="F4072" s="18">
        <f>'Limiting Factor Scores'!F367</f>
        <v>1</v>
      </c>
      <c r="G4072" s="18">
        <f>'Limiting Factor Scores'!G367</f>
        <v>3.9277557148848001</v>
      </c>
      <c r="H4072" s="18">
        <f>'Limiting Factor Scores'!H367</f>
        <v>1.1351925430293799</v>
      </c>
      <c r="I4072" s="17">
        <f>LFAT!A112</f>
        <v>8</v>
      </c>
      <c r="J4072" s="16" t="str">
        <f>LFAT!B112</f>
        <v>Water Quality Improvement (not including temperature)</v>
      </c>
      <c r="K4072" s="16" t="str">
        <f>LFAT!D112</f>
        <v>N</v>
      </c>
      <c r="L4072" s="19">
        <f>LFAT!F112</f>
        <v>0.1</v>
      </c>
      <c r="M4072" s="16" t="str">
        <f>LFAT!G112</f>
        <v>R</v>
      </c>
      <c r="N4072" s="19">
        <f>LFAT!I112</f>
        <v>0.1</v>
      </c>
      <c r="O4072" s="18">
        <f>LFAT!J112</f>
        <v>0.01</v>
      </c>
      <c r="P4072" s="18">
        <f t="shared" si="189"/>
        <v>0.01</v>
      </c>
      <c r="Q4072" s="18">
        <f t="shared" si="190"/>
        <v>3.9277557148848001E-2</v>
      </c>
      <c r="R4072" s="18">
        <f t="shared" si="191"/>
        <v>1.1351925430293799E-2</v>
      </c>
    </row>
    <row r="4073" spans="1:18" ht="18" customHeight="1" x14ac:dyDescent="0.2">
      <c r="A4073" s="16" t="str">
        <f>'Limiting Factor Scores'!A368</f>
        <v>UGR5</v>
      </c>
      <c r="B4073" s="16" t="str">
        <f>'Limiting Factor Scores'!B368</f>
        <v>Upper Grande Ronde</v>
      </c>
      <c r="C4073" s="16" t="str">
        <f>'Limiting Factor Scores'!C368</f>
        <v>Floodplain Condition</v>
      </c>
      <c r="D4073" s="18">
        <f>'Limiting Factor Scores'!D368</f>
        <v>0.5242</v>
      </c>
      <c r="E4073" s="19">
        <f>'Limiting Factor Scores'!E368</f>
        <v>5</v>
      </c>
      <c r="F4073" s="18">
        <f>'Limiting Factor Scores'!F368</f>
        <v>1</v>
      </c>
      <c r="G4073" s="18">
        <f>'Limiting Factor Scores'!G368</f>
        <v>3.1863871430818</v>
      </c>
      <c r="H4073" s="18">
        <f>'Limiting Factor Scores'!H368</f>
        <v>0.90469431432914804</v>
      </c>
      <c r="I4073" s="17">
        <f>LFAT!A109</f>
        <v>8</v>
      </c>
      <c r="J4073" s="16" t="str">
        <f>LFAT!B109</f>
        <v>Water Quality Improvement (not including temperature)</v>
      </c>
      <c r="K4073" s="16" t="str">
        <f>LFAT!D109</f>
        <v>I</v>
      </c>
      <c r="L4073" s="19">
        <f>LFAT!F109</f>
        <v>0.5</v>
      </c>
      <c r="M4073" s="16" t="str">
        <f>LFAT!G109</f>
        <v>CD</v>
      </c>
      <c r="N4073" s="19">
        <f>LFAT!I109</f>
        <v>0.5</v>
      </c>
      <c r="O4073" s="18">
        <f>LFAT!J109</f>
        <v>0.25</v>
      </c>
      <c r="P4073" s="18">
        <f t="shared" si="189"/>
        <v>0.25</v>
      </c>
      <c r="Q4073" s="18">
        <f t="shared" si="190"/>
        <v>0.79659678577045001</v>
      </c>
      <c r="R4073" s="18">
        <f t="shared" si="191"/>
        <v>0.22617357858228701</v>
      </c>
    </row>
    <row r="4074" spans="1:18" ht="18" customHeight="1" x14ac:dyDescent="0.2">
      <c r="A4074" s="16" t="str">
        <f>'Limiting Factor Scores'!A369</f>
        <v>UGR5</v>
      </c>
      <c r="B4074" s="16" t="str">
        <f>'Limiting Factor Scores'!B369</f>
        <v>Upper Grande Ronde</v>
      </c>
      <c r="C4074" s="16" t="str">
        <f>'Limiting Factor Scores'!C369</f>
        <v>Increased Sediment Quantity</v>
      </c>
      <c r="D4074" s="18">
        <f>'Limiting Factor Scores'!D369</f>
        <v>0.5242</v>
      </c>
      <c r="E4074" s="19">
        <f>'Limiting Factor Scores'!E369</f>
        <v>3.13</v>
      </c>
      <c r="F4074" s="18">
        <f>'Limiting Factor Scores'!F369</f>
        <v>0.57925000000000004</v>
      </c>
      <c r="G4074" s="18">
        <f>'Limiting Factor Scores'!G369</f>
        <v>1.1039586472831124</v>
      </c>
      <c r="H4074" s="18">
        <f>'Limiting Factor Scores'!H369</f>
        <v>0.3632002261248411</v>
      </c>
      <c r="I4074" s="17">
        <f>LFAT!A115</f>
        <v>8</v>
      </c>
      <c r="J4074" s="16" t="str">
        <f>LFAT!B115</f>
        <v>Water Quality Improvement (not including temperature)</v>
      </c>
      <c r="K4074" s="16" t="str">
        <f>LFAT!D115</f>
        <v>I</v>
      </c>
      <c r="L4074" s="19">
        <f>LFAT!F115</f>
        <v>0.5</v>
      </c>
      <c r="M4074" s="16" t="str">
        <f>LFAT!G115</f>
        <v>CD</v>
      </c>
      <c r="N4074" s="19">
        <f>LFAT!I115</f>
        <v>0.5</v>
      </c>
      <c r="O4074" s="18">
        <f>LFAT!J115</f>
        <v>0.25</v>
      </c>
      <c r="P4074" s="18">
        <f t="shared" si="189"/>
        <v>0.14481250000000001</v>
      </c>
      <c r="Q4074" s="18">
        <f t="shared" si="190"/>
        <v>0.27598966182077811</v>
      </c>
      <c r="R4074" s="18">
        <f t="shared" si="191"/>
        <v>9.0800056531210274E-2</v>
      </c>
    </row>
    <row r="4075" spans="1:18" ht="18" customHeight="1" x14ac:dyDescent="0.2">
      <c r="A4075" s="16" t="str">
        <f>'Limiting Factor Scores'!A370</f>
        <v>UGR5</v>
      </c>
      <c r="B4075" s="16" t="str">
        <f>'Limiting Factor Scores'!B370</f>
        <v>Upper Grande Ronde</v>
      </c>
      <c r="C4075" s="16" t="str">
        <f>'Limiting Factor Scores'!C370</f>
        <v>Non-Native Species Interactions and Competition</v>
      </c>
      <c r="D4075" s="18">
        <f>'Limiting Factor Scores'!D370</f>
        <v>0.5242</v>
      </c>
      <c r="E4075" s="19">
        <f>'Limiting Factor Scores'!E370</f>
        <v>5</v>
      </c>
      <c r="F4075" s="18">
        <f>'Limiting Factor Scores'!F370</f>
        <v>1</v>
      </c>
      <c r="G4075" s="18">
        <f>'Limiting Factor Scores'!G370</f>
        <v>2.1080328569181996</v>
      </c>
      <c r="H4075" s="18">
        <f>'Limiting Factor Scores'!H370</f>
        <v>0.74361514281445795</v>
      </c>
      <c r="I4075" s="17">
        <f>LFAT!A121</f>
        <v>8</v>
      </c>
      <c r="J4075" s="16" t="str">
        <f>LFAT!B121</f>
        <v>Water Quality Improvement (not including temperature)</v>
      </c>
      <c r="K4075" s="16" t="str">
        <f>LFAT!D121</f>
        <v>N</v>
      </c>
      <c r="L4075" s="19">
        <f>LFAT!F121</f>
        <v>0.1</v>
      </c>
      <c r="M4075" s="16" t="str">
        <f>LFAT!G121</f>
        <v>R</v>
      </c>
      <c r="N4075" s="19">
        <f>LFAT!I121</f>
        <v>0.1</v>
      </c>
      <c r="O4075" s="18">
        <f>LFAT!J121</f>
        <v>0.01</v>
      </c>
      <c r="P4075" s="18">
        <f t="shared" si="189"/>
        <v>0.01</v>
      </c>
      <c r="Q4075" s="18">
        <f t="shared" si="190"/>
        <v>2.1080328569181996E-2</v>
      </c>
      <c r="R4075" s="18">
        <f t="shared" si="191"/>
        <v>7.4361514281445799E-3</v>
      </c>
    </row>
    <row r="4076" spans="1:18" ht="18" customHeight="1" x14ac:dyDescent="0.2">
      <c r="A4076" s="16" t="str">
        <f>'Limiting Factor Scores'!A371</f>
        <v>UGR5</v>
      </c>
      <c r="B4076" s="16" t="str">
        <f>'Limiting Factor Scores'!B371</f>
        <v>Upper Grande Ronde</v>
      </c>
      <c r="C4076" s="16" t="str">
        <f>'Limiting Factor Scores'!C371</f>
        <v>Predation</v>
      </c>
      <c r="D4076" s="18">
        <f>'Limiting Factor Scores'!D371</f>
        <v>0.5242</v>
      </c>
      <c r="E4076" s="19">
        <f>'Limiting Factor Scores'!E371</f>
        <v>5</v>
      </c>
      <c r="F4076" s="18">
        <f>'Limiting Factor Scores'!F371</f>
        <v>1</v>
      </c>
      <c r="G4076" s="18">
        <f>'Limiting Factor Scores'!G371</f>
        <v>2.8157028579666004</v>
      </c>
      <c r="H4076" s="18">
        <f>'Limiting Factor Scores'!H371</f>
        <v>0.86088617163001413</v>
      </c>
      <c r="I4076" s="17">
        <f>LFAT!A119</f>
        <v>8</v>
      </c>
      <c r="J4076" s="16" t="str">
        <f>LFAT!B119</f>
        <v>Water Quality Improvement (not including temperature)</v>
      </c>
      <c r="K4076" s="16" t="str">
        <f>LFAT!D119</f>
        <v>N</v>
      </c>
      <c r="L4076" s="19">
        <f>LFAT!F119</f>
        <v>0.1</v>
      </c>
      <c r="M4076" s="16" t="str">
        <f>LFAT!G119</f>
        <v>R</v>
      </c>
      <c r="N4076" s="19">
        <f>LFAT!I119</f>
        <v>0.1</v>
      </c>
      <c r="O4076" s="18">
        <f>LFAT!J119</f>
        <v>0.01</v>
      </c>
      <c r="P4076" s="18">
        <f t="shared" si="189"/>
        <v>0.01</v>
      </c>
      <c r="Q4076" s="18">
        <f t="shared" si="190"/>
        <v>2.8157028579666003E-2</v>
      </c>
      <c r="R4076" s="18">
        <f t="shared" si="191"/>
        <v>8.6088617163001414E-3</v>
      </c>
    </row>
    <row r="4077" spans="1:18" ht="18" customHeight="1" x14ac:dyDescent="0.2">
      <c r="A4077" s="16" t="str">
        <f>'Limiting Factor Scores'!A372</f>
        <v>UGR5</v>
      </c>
      <c r="B4077" s="16" t="str">
        <f>'Limiting Factor Scores'!B372</f>
        <v>Upper Grande Ronde</v>
      </c>
      <c r="C4077" s="16" t="str">
        <f>'Limiting Factor Scores'!C372</f>
        <v>Riparian Condition</v>
      </c>
      <c r="D4077" s="18">
        <f>'Limiting Factor Scores'!D372</f>
        <v>0.5242</v>
      </c>
      <c r="E4077" s="19">
        <f>'Limiting Factor Scores'!E372</f>
        <v>5</v>
      </c>
      <c r="F4077" s="18">
        <f>'Limiting Factor Scores'!F372</f>
        <v>1</v>
      </c>
      <c r="G4077" s="18">
        <f>'Limiting Factor Scores'!G372</f>
        <v>3.2537842861636004</v>
      </c>
      <c r="H4077" s="18">
        <f>'Limiting Factor Scores'!H372</f>
        <v>1.0506091286635382</v>
      </c>
      <c r="I4077" s="17">
        <f>LFAT!A108</f>
        <v>8</v>
      </c>
      <c r="J4077" s="16" t="str">
        <f>LFAT!B108</f>
        <v>Water Quality Improvement (not including temperature)</v>
      </c>
      <c r="K4077" s="16" t="str">
        <f>LFAT!D108</f>
        <v>I</v>
      </c>
      <c r="L4077" s="19">
        <f>LFAT!F108</f>
        <v>0.5</v>
      </c>
      <c r="M4077" s="16" t="str">
        <f>LFAT!G108</f>
        <v>CD</v>
      </c>
      <c r="N4077" s="19">
        <f>LFAT!I108</f>
        <v>0.5</v>
      </c>
      <c r="O4077" s="18">
        <f>LFAT!J108</f>
        <v>0.25</v>
      </c>
      <c r="P4077" s="18">
        <f t="shared" si="189"/>
        <v>0.25</v>
      </c>
      <c r="Q4077" s="18">
        <f t="shared" si="190"/>
        <v>0.8134460715409001</v>
      </c>
      <c r="R4077" s="18">
        <f t="shared" si="191"/>
        <v>0.26265228216588454</v>
      </c>
    </row>
    <row r="4078" spans="1:18" ht="18" customHeight="1" x14ac:dyDescent="0.2">
      <c r="A4078" s="16" t="str">
        <f>'Limiting Factor Scores'!A373</f>
        <v>UGR5</v>
      </c>
      <c r="B4078" s="16" t="str">
        <f>'Limiting Factor Scores'!B373</f>
        <v>Upper Grande Ronde</v>
      </c>
      <c r="C4078" s="16" t="str">
        <f>'Limiting Factor Scores'!C373</f>
        <v>Side Channel and Wetland Habitat</v>
      </c>
      <c r="D4078" s="18">
        <f>'Limiting Factor Scores'!D373</f>
        <v>0.5242</v>
      </c>
      <c r="E4078" s="19">
        <f>'Limiting Factor Scores'!E373</f>
        <v>5</v>
      </c>
      <c r="F4078" s="18">
        <f>'Limiting Factor Scores'!F373</f>
        <v>1</v>
      </c>
      <c r="G4078" s="18">
        <f>'Limiting Factor Scores'!G373</f>
        <v>4.0288514276727998</v>
      </c>
      <c r="H4078" s="18">
        <f>'Limiting Factor Scores'!H373</f>
        <v>1.17428288542972</v>
      </c>
      <c r="I4078" s="17">
        <f>LFAT!A110</f>
        <v>8</v>
      </c>
      <c r="J4078" s="16" t="str">
        <f>LFAT!B110</f>
        <v>Water Quality Improvement (not including temperature)</v>
      </c>
      <c r="K4078" s="16" t="str">
        <f>LFAT!D110</f>
        <v>N</v>
      </c>
      <c r="L4078" s="19">
        <f>LFAT!F110</f>
        <v>0.1</v>
      </c>
      <c r="M4078" s="16" t="str">
        <f>LFAT!G110</f>
        <v>R</v>
      </c>
      <c r="N4078" s="19">
        <f>LFAT!I110</f>
        <v>0.1</v>
      </c>
      <c r="O4078" s="18">
        <f>LFAT!J110</f>
        <v>0.01</v>
      </c>
      <c r="P4078" s="18">
        <f t="shared" si="189"/>
        <v>0.01</v>
      </c>
      <c r="Q4078" s="18">
        <f t="shared" si="190"/>
        <v>4.0288514276727999E-2</v>
      </c>
      <c r="R4078" s="18">
        <f t="shared" si="191"/>
        <v>1.1742828854297201E-2</v>
      </c>
    </row>
    <row r="4079" spans="1:18" ht="18" customHeight="1" x14ac:dyDescent="0.2">
      <c r="A4079" s="16" t="str">
        <f>'Limiting Factor Scores'!A374</f>
        <v>UGR5</v>
      </c>
      <c r="B4079" s="16" t="str">
        <f>'Limiting Factor Scores'!B374</f>
        <v>Upper Grande Ronde</v>
      </c>
      <c r="C4079" s="16" t="str">
        <f>'Limiting Factor Scores'!C374</f>
        <v>Summer Water Temperature</v>
      </c>
      <c r="D4079" s="18">
        <f>'Limiting Factor Scores'!D374</f>
        <v>0.5242</v>
      </c>
      <c r="E4079" s="19">
        <f>'Limiting Factor Scores'!E374</f>
        <v>4.3099999999999996</v>
      </c>
      <c r="F4079" s="18">
        <f>'Limiting Factor Scores'!F374</f>
        <v>0.84475</v>
      </c>
      <c r="G4079" s="18">
        <f>'Limiting Factor Scores'!G374</f>
        <v>2.9479023527938839</v>
      </c>
      <c r="H4079" s="18">
        <f>'Limiting Factor Scores'!H374</f>
        <v>0.92251630924847094</v>
      </c>
      <c r="I4079" s="17">
        <f>LFAT!A116</f>
        <v>8</v>
      </c>
      <c r="J4079" s="16" t="str">
        <f>LFAT!B116</f>
        <v>Water Quality Improvement (not including temperature)</v>
      </c>
      <c r="K4079" s="16" t="str">
        <f>LFAT!D116</f>
        <v>N</v>
      </c>
      <c r="L4079" s="19">
        <f>LFAT!F116</f>
        <v>0.1</v>
      </c>
      <c r="M4079" s="16" t="str">
        <f>LFAT!G116</f>
        <v>R</v>
      </c>
      <c r="N4079" s="19">
        <f>LFAT!I116</f>
        <v>0.1</v>
      </c>
      <c r="O4079" s="18">
        <f>LFAT!J116</f>
        <v>0.01</v>
      </c>
      <c r="P4079" s="18">
        <f t="shared" si="189"/>
        <v>8.4475000000000001E-3</v>
      </c>
      <c r="Q4079" s="18">
        <f t="shared" si="190"/>
        <v>2.9479023527938839E-2</v>
      </c>
      <c r="R4079" s="18">
        <f t="shared" si="191"/>
        <v>9.2251630924847089E-3</v>
      </c>
    </row>
    <row r="4080" spans="1:18" ht="18" customHeight="1" x14ac:dyDescent="0.2">
      <c r="A4080" s="16" t="str">
        <f>'Limiting Factor Scores'!A375</f>
        <v>UGR5</v>
      </c>
      <c r="B4080" s="16" t="str">
        <f>'Limiting Factor Scores'!B375</f>
        <v>Upper Grande Ronde</v>
      </c>
      <c r="C4080" s="16" t="str">
        <f>'Limiting Factor Scores'!C375</f>
        <v>Water Quality</v>
      </c>
      <c r="D4080" s="18">
        <f>'Limiting Factor Scores'!D375</f>
        <v>0.5242</v>
      </c>
      <c r="E4080" s="19">
        <f>'Limiting Factor Scores'!E375</f>
        <v>4.6399999999999997</v>
      </c>
      <c r="F4080" s="18">
        <f>'Limiting Factor Scores'!F375</f>
        <v>0.91900000000000004</v>
      </c>
      <c r="G4080" s="18">
        <f>'Limiting Factor Scores'!G375</f>
        <v>2.8044138364713049</v>
      </c>
      <c r="H4080" s="18">
        <f>'Limiting Factor Scores'!H375</f>
        <v>0.77845710702693949</v>
      </c>
      <c r="I4080" s="17">
        <f>LFAT!A118</f>
        <v>8</v>
      </c>
      <c r="J4080" s="16" t="str">
        <f>LFAT!B118</f>
        <v>Water Quality Improvement (not including temperature)</v>
      </c>
      <c r="K4080" s="16" t="str">
        <f>LFAT!D118</f>
        <v>D</v>
      </c>
      <c r="L4080" s="19">
        <f>LFAT!F118</f>
        <v>1</v>
      </c>
      <c r="M4080" s="16" t="str">
        <f>LFAT!G118</f>
        <v>C</v>
      </c>
      <c r="N4080" s="19">
        <f>LFAT!I118</f>
        <v>1</v>
      </c>
      <c r="O4080" s="18">
        <f>LFAT!J118</f>
        <v>1</v>
      </c>
      <c r="P4080" s="18">
        <f t="shared" si="189"/>
        <v>0.91900000000000004</v>
      </c>
      <c r="Q4080" s="18">
        <f t="shared" si="190"/>
        <v>2.8044138364713049</v>
      </c>
      <c r="R4080" s="18">
        <f t="shared" si="191"/>
        <v>0.77845710702693949</v>
      </c>
    </row>
    <row r="4081" spans="1:18" ht="18" customHeight="1" x14ac:dyDescent="0.2">
      <c r="A4081" s="16" t="str">
        <f>'Limiting Factor Scores'!A376</f>
        <v>UGR5</v>
      </c>
      <c r="B4081" s="16" t="str">
        <f>'Limiting Factor Scores'!B376</f>
        <v>Upper Grande Ronde</v>
      </c>
      <c r="C4081" s="16" t="str">
        <f>'Limiting Factor Scores'!C376</f>
        <v>Winter Water Temperature</v>
      </c>
      <c r="D4081" s="18">
        <f>'Limiting Factor Scores'!D376</f>
        <v>0.5242</v>
      </c>
      <c r="E4081" s="19">
        <f>'Limiting Factor Scores'!E376</f>
        <v>3.91</v>
      </c>
      <c r="F4081" s="18">
        <f>'Limiting Factor Scores'!F376</f>
        <v>0.75475000000000003</v>
      </c>
      <c r="G4081" s="18">
        <f>'Limiting Factor Scores'!G376</f>
        <v>1.8962457604136629</v>
      </c>
      <c r="H4081" s="18">
        <f>'Limiting Factor Scores'!H376</f>
        <v>0.51647969479243905</v>
      </c>
      <c r="I4081" s="17">
        <f>LFAT!A117</f>
        <v>8</v>
      </c>
      <c r="J4081" s="16" t="str">
        <f>LFAT!B117</f>
        <v>Water Quality Improvement (not including temperature)</v>
      </c>
      <c r="K4081" s="16" t="str">
        <f>LFAT!D117</f>
        <v>N</v>
      </c>
      <c r="L4081" s="19">
        <f>LFAT!F117</f>
        <v>0.1</v>
      </c>
      <c r="M4081" s="16" t="str">
        <f>LFAT!G117</f>
        <v>R</v>
      </c>
      <c r="N4081" s="19">
        <f>LFAT!I117</f>
        <v>0.1</v>
      </c>
      <c r="O4081" s="18">
        <f>LFAT!J117</f>
        <v>0.01</v>
      </c>
      <c r="P4081" s="18">
        <f t="shared" si="189"/>
        <v>7.5475000000000004E-3</v>
      </c>
      <c r="Q4081" s="18">
        <f t="shared" si="190"/>
        <v>1.8962457604136628E-2</v>
      </c>
      <c r="R4081" s="18">
        <f t="shared" si="191"/>
        <v>5.1647969479243902E-3</v>
      </c>
    </row>
    <row r="4082" spans="1:18" ht="18" customHeight="1" x14ac:dyDescent="0.2">
      <c r="A4082" s="16" t="str">
        <f>'Limiting Factor Scores'!A362</f>
        <v>UGR5</v>
      </c>
      <c r="B4082" s="16" t="str">
        <f>'Limiting Factor Scores'!B362</f>
        <v>Upper Grande Ronde</v>
      </c>
      <c r="C4082" s="16" t="str">
        <f>'Limiting Factor Scores'!C362</f>
        <v>Altered Flow Timing</v>
      </c>
      <c r="D4082" s="18">
        <f>'Limiting Factor Scores'!D362</f>
        <v>0.5242</v>
      </c>
      <c r="E4082" s="19">
        <f>'Limiting Factor Scores'!E362</f>
        <v>4.6399999999999997</v>
      </c>
      <c r="F4082" s="18">
        <f>'Limiting Factor Scores'!F362</f>
        <v>0.91900000000000004</v>
      </c>
      <c r="G4082" s="18">
        <f>'Limiting Factor Scores'!G362</f>
        <v>2.5256929514973909</v>
      </c>
      <c r="H4082" s="18">
        <f>'Limiting Factor Scores'!H362</f>
        <v>0.70289277831027841</v>
      </c>
      <c r="I4082" s="17">
        <f>LFAT!A128</f>
        <v>9</v>
      </c>
      <c r="J4082" s="16" t="str">
        <f>LFAT!B128</f>
        <v>Nutrient Enhancement</v>
      </c>
      <c r="K4082" s="16" t="str">
        <f>LFAT!D128</f>
        <v>N</v>
      </c>
      <c r="L4082" s="19">
        <f>LFAT!F128</f>
        <v>0.1</v>
      </c>
      <c r="M4082" s="16" t="str">
        <f>LFAT!G128</f>
        <v>R</v>
      </c>
      <c r="N4082" s="19">
        <f>LFAT!I128</f>
        <v>0.1</v>
      </c>
      <c r="O4082" s="18">
        <f>LFAT!J128</f>
        <v>0.01</v>
      </c>
      <c r="P4082" s="18">
        <f t="shared" si="189"/>
        <v>9.1900000000000003E-3</v>
      </c>
      <c r="Q4082" s="18">
        <f t="shared" si="190"/>
        <v>2.5256929514973908E-2</v>
      </c>
      <c r="R4082" s="18">
        <f t="shared" si="191"/>
        <v>7.0289277831027839E-3</v>
      </c>
    </row>
    <row r="4083" spans="1:18" ht="18" customHeight="1" x14ac:dyDescent="0.2">
      <c r="A4083" s="16" t="str">
        <f>'Limiting Factor Scores'!A363</f>
        <v>UGR5</v>
      </c>
      <c r="B4083" s="16" t="str">
        <f>'Limiting Factor Scores'!B363</f>
        <v>Upper Grande Ronde</v>
      </c>
      <c r="C4083" s="16" t="str">
        <f>'Limiting Factor Scores'!C363</f>
        <v>Altered Primary Productivity</v>
      </c>
      <c r="D4083" s="18">
        <f>'Limiting Factor Scores'!D363</f>
        <v>0.5242</v>
      </c>
      <c r="E4083" s="19">
        <f>'Limiting Factor Scores'!E363</f>
        <v>3.42</v>
      </c>
      <c r="F4083" s="18">
        <f>'Limiting Factor Scores'!F363</f>
        <v>0.64449999999999996</v>
      </c>
      <c r="G4083" s="18">
        <f>'Limiting Factor Scores'!G363</f>
        <v>1.2283148004729663</v>
      </c>
      <c r="H4083" s="18">
        <f>'Limiting Factor Scores'!H363</f>
        <v>0.35177101858513299</v>
      </c>
      <c r="I4083" s="17">
        <f>LFAT!A135</f>
        <v>9</v>
      </c>
      <c r="J4083" s="16" t="str">
        <f>LFAT!B135</f>
        <v>Nutrient Enhancement</v>
      </c>
      <c r="K4083" s="16" t="str">
        <f>LFAT!D135</f>
        <v>D</v>
      </c>
      <c r="L4083" s="19">
        <f>LFAT!F135</f>
        <v>1</v>
      </c>
      <c r="M4083" s="16" t="str">
        <f>LFAT!G135</f>
        <v>C</v>
      </c>
      <c r="N4083" s="19">
        <f>LFAT!I135</f>
        <v>1</v>
      </c>
      <c r="O4083" s="18">
        <f>LFAT!J135</f>
        <v>1</v>
      </c>
      <c r="P4083" s="18">
        <f t="shared" si="189"/>
        <v>0.64449999999999996</v>
      </c>
      <c r="Q4083" s="18">
        <f t="shared" si="190"/>
        <v>1.2283148004729663</v>
      </c>
      <c r="R4083" s="18">
        <f t="shared" si="191"/>
        <v>0.35177101858513299</v>
      </c>
    </row>
    <row r="4084" spans="1:18" ht="18" customHeight="1" x14ac:dyDescent="0.2">
      <c r="A4084" s="16" t="str">
        <f>'Limiting Factor Scores'!A364</f>
        <v>UGR5</v>
      </c>
      <c r="B4084" s="16" t="str">
        <f>'Limiting Factor Scores'!B364</f>
        <v>Upper Grande Ronde</v>
      </c>
      <c r="C4084" s="16" t="str">
        <f>'Limiting Factor Scores'!C364</f>
        <v>Anthropogenic Barriers</v>
      </c>
      <c r="D4084" s="18">
        <f>'Limiting Factor Scores'!D364</f>
        <v>0.5242</v>
      </c>
      <c r="E4084" s="19">
        <f>'Limiting Factor Scores'!E364</f>
        <v>2.92</v>
      </c>
      <c r="F4084" s="18">
        <f>'Limiting Factor Scores'!F364</f>
        <v>0.53200000000000003</v>
      </c>
      <c r="G4084" s="18">
        <f>'Limiting Factor Scores'!G364</f>
        <v>1.4800262796812866</v>
      </c>
      <c r="H4084" s="18">
        <f>'Limiting Factor Scores'!H364</f>
        <v>0.46874802706135965</v>
      </c>
      <c r="I4084" s="17">
        <f>LFAT!A122</f>
        <v>9</v>
      </c>
      <c r="J4084" s="16" t="str">
        <f>LFAT!B122</f>
        <v>Nutrient Enhancement</v>
      </c>
      <c r="K4084" s="16" t="str">
        <f>LFAT!D122</f>
        <v>N</v>
      </c>
      <c r="L4084" s="19">
        <f>LFAT!F122</f>
        <v>0.1</v>
      </c>
      <c r="M4084" s="16" t="str">
        <f>LFAT!G122</f>
        <v>R</v>
      </c>
      <c r="N4084" s="19">
        <f>LFAT!I122</f>
        <v>0.1</v>
      </c>
      <c r="O4084" s="18">
        <f>LFAT!J122</f>
        <v>0.01</v>
      </c>
      <c r="P4084" s="18">
        <f t="shared" si="189"/>
        <v>5.3200000000000001E-3</v>
      </c>
      <c r="Q4084" s="18">
        <f t="shared" si="190"/>
        <v>1.4800262796812867E-2</v>
      </c>
      <c r="R4084" s="18">
        <f t="shared" si="191"/>
        <v>4.6874802706135966E-3</v>
      </c>
    </row>
    <row r="4085" spans="1:18" ht="18" customHeight="1" x14ac:dyDescent="0.2">
      <c r="A4085" s="16" t="str">
        <f>'Limiting Factor Scores'!A365</f>
        <v>UGR5</v>
      </c>
      <c r="B4085" s="16" t="str">
        <f>'Limiting Factor Scores'!B365</f>
        <v>Upper Grande Ronde</v>
      </c>
      <c r="C4085" s="16" t="str">
        <f>'Limiting Factor Scores'!C365</f>
        <v>Channel and Habitat Structure</v>
      </c>
      <c r="D4085" s="18">
        <f>'Limiting Factor Scores'!D365</f>
        <v>0.5242</v>
      </c>
      <c r="E4085" s="19">
        <f>'Limiting Factor Scores'!E365</f>
        <v>4.78</v>
      </c>
      <c r="F4085" s="18">
        <f>'Limiting Factor Scores'!F365</f>
        <v>0.95050000000000001</v>
      </c>
      <c r="G4085" s="18">
        <f>'Limiting Factor Scores'!G365</f>
        <v>4.3419111565022472</v>
      </c>
      <c r="H4085" s="18">
        <f>'Limiting Factor Scores'!H365</f>
        <v>1.314424628960964</v>
      </c>
      <c r="I4085" s="17">
        <f>LFAT!A126</f>
        <v>9</v>
      </c>
      <c r="J4085" s="16" t="str">
        <f>LFAT!B126</f>
        <v>Nutrient Enhancement</v>
      </c>
      <c r="K4085" s="16" t="str">
        <f>LFAT!D126</f>
        <v>N</v>
      </c>
      <c r="L4085" s="19">
        <f>LFAT!F126</f>
        <v>0.1</v>
      </c>
      <c r="M4085" s="16" t="str">
        <f>LFAT!G126</f>
        <v>R</v>
      </c>
      <c r="N4085" s="19">
        <f>LFAT!I126</f>
        <v>0.1</v>
      </c>
      <c r="O4085" s="18">
        <f>LFAT!J126</f>
        <v>0.01</v>
      </c>
      <c r="P4085" s="18">
        <f t="shared" si="189"/>
        <v>9.5049999999999996E-3</v>
      </c>
      <c r="Q4085" s="18">
        <f t="shared" si="190"/>
        <v>4.3419111565022477E-2</v>
      </c>
      <c r="R4085" s="18">
        <f t="shared" si="191"/>
        <v>1.314424628960964E-2</v>
      </c>
    </row>
    <row r="4086" spans="1:18" ht="18" customHeight="1" x14ac:dyDescent="0.2">
      <c r="A4086" s="16" t="str">
        <f>'Limiting Factor Scores'!A366</f>
        <v>UGR5</v>
      </c>
      <c r="B4086" s="16" t="str">
        <f>'Limiting Factor Scores'!B366</f>
        <v>Upper Grande Ronde</v>
      </c>
      <c r="C4086" s="16" t="str">
        <f>'Limiting Factor Scores'!C366</f>
        <v>Decreased Sediment Quantity</v>
      </c>
      <c r="D4086" s="18">
        <f>'Limiting Factor Scores'!D366</f>
        <v>0.5242</v>
      </c>
      <c r="E4086" s="19">
        <f>'Limiting Factor Scores'!E366</f>
        <v>2.61</v>
      </c>
      <c r="F4086" s="18">
        <f>'Limiting Factor Scores'!F366</f>
        <v>0.46224999999999999</v>
      </c>
      <c r="G4086" s="18">
        <f>'Limiting Factor Scores'!G366</f>
        <v>1.2548271518895622</v>
      </c>
      <c r="H4086" s="18">
        <f>'Limiting Factor Scores'!H366</f>
        <v>0.37380002761116038</v>
      </c>
      <c r="I4086" s="17">
        <f>LFAT!A129</f>
        <v>9</v>
      </c>
      <c r="J4086" s="16" t="str">
        <f>LFAT!B129</f>
        <v>Nutrient Enhancement</v>
      </c>
      <c r="K4086" s="16" t="str">
        <f>LFAT!D129</f>
        <v>N</v>
      </c>
      <c r="L4086" s="19">
        <f>LFAT!F129</f>
        <v>0.1</v>
      </c>
      <c r="M4086" s="16" t="str">
        <f>LFAT!G129</f>
        <v>R</v>
      </c>
      <c r="N4086" s="19">
        <f>LFAT!I129</f>
        <v>0.1</v>
      </c>
      <c r="O4086" s="18">
        <f>LFAT!J129</f>
        <v>0.01</v>
      </c>
      <c r="P4086" s="18">
        <f t="shared" si="189"/>
        <v>4.6224999999999999E-3</v>
      </c>
      <c r="Q4086" s="18">
        <f t="shared" si="190"/>
        <v>1.2548271518895622E-2</v>
      </c>
      <c r="R4086" s="18">
        <f t="shared" si="191"/>
        <v>3.7380002761116041E-3</v>
      </c>
    </row>
    <row r="4087" spans="1:18" ht="18" customHeight="1" x14ac:dyDescent="0.2">
      <c r="A4087" s="16" t="str">
        <f>'Limiting Factor Scores'!A367</f>
        <v>UGR5</v>
      </c>
      <c r="B4087" s="16" t="str">
        <f>'Limiting Factor Scores'!B367</f>
        <v>Upper Grande Ronde</v>
      </c>
      <c r="C4087" s="16" t="str">
        <f>'Limiting Factor Scores'!C367</f>
        <v>Decreased Water Quantity</v>
      </c>
      <c r="D4087" s="18">
        <f>'Limiting Factor Scores'!D367</f>
        <v>0.5242</v>
      </c>
      <c r="E4087" s="19">
        <f>'Limiting Factor Scores'!E367</f>
        <v>5</v>
      </c>
      <c r="F4087" s="18">
        <f>'Limiting Factor Scores'!F367</f>
        <v>1</v>
      </c>
      <c r="G4087" s="18">
        <f>'Limiting Factor Scores'!G367</f>
        <v>3.9277557148848001</v>
      </c>
      <c r="H4087" s="18">
        <f>'Limiting Factor Scores'!H367</f>
        <v>1.1351925430293799</v>
      </c>
      <c r="I4087" s="17">
        <f>LFAT!A127</f>
        <v>9</v>
      </c>
      <c r="J4087" s="16" t="str">
        <f>LFAT!B127</f>
        <v>Nutrient Enhancement</v>
      </c>
      <c r="K4087" s="16" t="str">
        <f>LFAT!D127</f>
        <v>N</v>
      </c>
      <c r="L4087" s="19">
        <f>LFAT!F127</f>
        <v>0.1</v>
      </c>
      <c r="M4087" s="16" t="str">
        <f>LFAT!G127</f>
        <v>R</v>
      </c>
      <c r="N4087" s="19">
        <f>LFAT!I127</f>
        <v>0.1</v>
      </c>
      <c r="O4087" s="18">
        <f>LFAT!J127</f>
        <v>0.01</v>
      </c>
      <c r="P4087" s="18">
        <f t="shared" si="189"/>
        <v>0.01</v>
      </c>
      <c r="Q4087" s="18">
        <f t="shared" si="190"/>
        <v>3.9277557148848001E-2</v>
      </c>
      <c r="R4087" s="18">
        <f t="shared" si="191"/>
        <v>1.1351925430293799E-2</v>
      </c>
    </row>
    <row r="4088" spans="1:18" ht="18" customHeight="1" x14ac:dyDescent="0.2">
      <c r="A4088" s="16" t="str">
        <f>'Limiting Factor Scores'!A368</f>
        <v>UGR5</v>
      </c>
      <c r="B4088" s="16" t="str">
        <f>'Limiting Factor Scores'!B368</f>
        <v>Upper Grande Ronde</v>
      </c>
      <c r="C4088" s="16" t="str">
        <f>'Limiting Factor Scores'!C368</f>
        <v>Floodplain Condition</v>
      </c>
      <c r="D4088" s="18">
        <f>'Limiting Factor Scores'!D368</f>
        <v>0.5242</v>
      </c>
      <c r="E4088" s="19">
        <f>'Limiting Factor Scores'!E368</f>
        <v>5</v>
      </c>
      <c r="F4088" s="18">
        <f>'Limiting Factor Scores'!F368</f>
        <v>1</v>
      </c>
      <c r="G4088" s="18">
        <f>'Limiting Factor Scores'!G368</f>
        <v>3.1863871430818</v>
      </c>
      <c r="H4088" s="18">
        <f>'Limiting Factor Scores'!H368</f>
        <v>0.90469431432914804</v>
      </c>
      <c r="I4088" s="17">
        <f>LFAT!A124</f>
        <v>9</v>
      </c>
      <c r="J4088" s="16" t="str">
        <f>LFAT!B124</f>
        <v>Nutrient Enhancement</v>
      </c>
      <c r="K4088" s="16" t="str">
        <f>LFAT!D124</f>
        <v>I</v>
      </c>
      <c r="L4088" s="19">
        <f>LFAT!F124</f>
        <v>0.5</v>
      </c>
      <c r="M4088" s="16" t="str">
        <f>LFAT!G124</f>
        <v>R</v>
      </c>
      <c r="N4088" s="19">
        <f>LFAT!I124</f>
        <v>0.1</v>
      </c>
      <c r="O4088" s="18">
        <f>LFAT!J124</f>
        <v>0.05</v>
      </c>
      <c r="P4088" s="18">
        <f t="shared" si="189"/>
        <v>0.05</v>
      </c>
      <c r="Q4088" s="18">
        <f t="shared" si="190"/>
        <v>0.15931935715409001</v>
      </c>
      <c r="R4088" s="18">
        <f t="shared" si="191"/>
        <v>4.5234715716457402E-2</v>
      </c>
    </row>
    <row r="4089" spans="1:18" ht="18" customHeight="1" x14ac:dyDescent="0.2">
      <c r="A4089" s="16" t="str">
        <f>'Limiting Factor Scores'!A369</f>
        <v>UGR5</v>
      </c>
      <c r="B4089" s="16" t="str">
        <f>'Limiting Factor Scores'!B369</f>
        <v>Upper Grande Ronde</v>
      </c>
      <c r="C4089" s="16" t="str">
        <f>'Limiting Factor Scores'!C369</f>
        <v>Increased Sediment Quantity</v>
      </c>
      <c r="D4089" s="18">
        <f>'Limiting Factor Scores'!D369</f>
        <v>0.5242</v>
      </c>
      <c r="E4089" s="19">
        <f>'Limiting Factor Scores'!E369</f>
        <v>3.13</v>
      </c>
      <c r="F4089" s="18">
        <f>'Limiting Factor Scores'!F369</f>
        <v>0.57925000000000004</v>
      </c>
      <c r="G4089" s="18">
        <f>'Limiting Factor Scores'!G369</f>
        <v>1.1039586472831124</v>
      </c>
      <c r="H4089" s="18">
        <f>'Limiting Factor Scores'!H369</f>
        <v>0.3632002261248411</v>
      </c>
      <c r="I4089" s="17">
        <f>LFAT!A130</f>
        <v>9</v>
      </c>
      <c r="J4089" s="16" t="str">
        <f>LFAT!B130</f>
        <v>Nutrient Enhancement</v>
      </c>
      <c r="K4089" s="16" t="str">
        <f>LFAT!D130</f>
        <v>N</v>
      </c>
      <c r="L4089" s="19">
        <f>LFAT!F130</f>
        <v>0.1</v>
      </c>
      <c r="M4089" s="16" t="str">
        <f>LFAT!G130</f>
        <v>R</v>
      </c>
      <c r="N4089" s="19">
        <f>LFAT!I130</f>
        <v>0.1</v>
      </c>
      <c r="O4089" s="18">
        <f>LFAT!J130</f>
        <v>0.01</v>
      </c>
      <c r="P4089" s="18">
        <f t="shared" si="189"/>
        <v>5.7925000000000008E-3</v>
      </c>
      <c r="Q4089" s="18">
        <f t="shared" si="190"/>
        <v>1.1039586472831124E-2</v>
      </c>
      <c r="R4089" s="18">
        <f t="shared" si="191"/>
        <v>3.632002261248411E-3</v>
      </c>
    </row>
    <row r="4090" spans="1:18" ht="18" customHeight="1" x14ac:dyDescent="0.2">
      <c r="A4090" s="16" t="str">
        <f>'Limiting Factor Scores'!A370</f>
        <v>UGR5</v>
      </c>
      <c r="B4090" s="16" t="str">
        <f>'Limiting Factor Scores'!B370</f>
        <v>Upper Grande Ronde</v>
      </c>
      <c r="C4090" s="16" t="str">
        <f>'Limiting Factor Scores'!C370</f>
        <v>Non-Native Species Interactions and Competition</v>
      </c>
      <c r="D4090" s="18">
        <f>'Limiting Factor Scores'!D370</f>
        <v>0.5242</v>
      </c>
      <c r="E4090" s="19">
        <f>'Limiting Factor Scores'!E370</f>
        <v>5</v>
      </c>
      <c r="F4090" s="18">
        <f>'Limiting Factor Scores'!F370</f>
        <v>1</v>
      </c>
      <c r="G4090" s="18">
        <f>'Limiting Factor Scores'!G370</f>
        <v>2.1080328569181996</v>
      </c>
      <c r="H4090" s="18">
        <f>'Limiting Factor Scores'!H370</f>
        <v>0.74361514281445795</v>
      </c>
      <c r="I4090" s="17">
        <f>LFAT!A136</f>
        <v>9</v>
      </c>
      <c r="J4090" s="16" t="str">
        <f>LFAT!B136</f>
        <v>Nutrient Enhancement</v>
      </c>
      <c r="K4090" s="16" t="str">
        <f>LFAT!D136</f>
        <v>N</v>
      </c>
      <c r="L4090" s="19">
        <f>LFAT!F136</f>
        <v>0.1</v>
      </c>
      <c r="M4090" s="16" t="str">
        <f>LFAT!G136</f>
        <v>R</v>
      </c>
      <c r="N4090" s="19">
        <f>LFAT!I136</f>
        <v>0.1</v>
      </c>
      <c r="O4090" s="18">
        <f>LFAT!J136</f>
        <v>0.01</v>
      </c>
      <c r="P4090" s="18">
        <f t="shared" si="189"/>
        <v>0.01</v>
      </c>
      <c r="Q4090" s="18">
        <f t="shared" si="190"/>
        <v>2.1080328569181996E-2</v>
      </c>
      <c r="R4090" s="18">
        <f t="shared" si="191"/>
        <v>7.4361514281445799E-3</v>
      </c>
    </row>
    <row r="4091" spans="1:18" ht="18" customHeight="1" x14ac:dyDescent="0.2">
      <c r="A4091" s="16" t="str">
        <f>'Limiting Factor Scores'!A371</f>
        <v>UGR5</v>
      </c>
      <c r="B4091" s="16" t="str">
        <f>'Limiting Factor Scores'!B371</f>
        <v>Upper Grande Ronde</v>
      </c>
      <c r="C4091" s="16" t="str">
        <f>'Limiting Factor Scores'!C371</f>
        <v>Predation</v>
      </c>
      <c r="D4091" s="18">
        <f>'Limiting Factor Scores'!D371</f>
        <v>0.5242</v>
      </c>
      <c r="E4091" s="19">
        <f>'Limiting Factor Scores'!E371</f>
        <v>5</v>
      </c>
      <c r="F4091" s="18">
        <f>'Limiting Factor Scores'!F371</f>
        <v>1</v>
      </c>
      <c r="G4091" s="18">
        <f>'Limiting Factor Scores'!G371</f>
        <v>2.8157028579666004</v>
      </c>
      <c r="H4091" s="18">
        <f>'Limiting Factor Scores'!H371</f>
        <v>0.86088617163001413</v>
      </c>
      <c r="I4091" s="17">
        <f>LFAT!A134</f>
        <v>9</v>
      </c>
      <c r="J4091" s="16" t="str">
        <f>LFAT!B134</f>
        <v>Nutrient Enhancement</v>
      </c>
      <c r="K4091" s="16" t="str">
        <f>LFAT!D134</f>
        <v>N</v>
      </c>
      <c r="L4091" s="19">
        <f>LFAT!F134</f>
        <v>0.1</v>
      </c>
      <c r="M4091" s="16" t="str">
        <f>LFAT!G134</f>
        <v>R</v>
      </c>
      <c r="N4091" s="19">
        <f>LFAT!I134</f>
        <v>0.1</v>
      </c>
      <c r="O4091" s="18">
        <f>LFAT!J134</f>
        <v>0.01</v>
      </c>
      <c r="P4091" s="18">
        <f t="shared" si="189"/>
        <v>0.01</v>
      </c>
      <c r="Q4091" s="18">
        <f t="shared" si="190"/>
        <v>2.8157028579666003E-2</v>
      </c>
      <c r="R4091" s="18">
        <f t="shared" si="191"/>
        <v>8.6088617163001414E-3</v>
      </c>
    </row>
    <row r="4092" spans="1:18" ht="18" customHeight="1" x14ac:dyDescent="0.2">
      <c r="A4092" s="16" t="str">
        <f>'Limiting Factor Scores'!A372</f>
        <v>UGR5</v>
      </c>
      <c r="B4092" s="16" t="str">
        <f>'Limiting Factor Scores'!B372</f>
        <v>Upper Grande Ronde</v>
      </c>
      <c r="C4092" s="16" t="str">
        <f>'Limiting Factor Scores'!C372</f>
        <v>Riparian Condition</v>
      </c>
      <c r="D4092" s="18">
        <f>'Limiting Factor Scores'!D372</f>
        <v>0.5242</v>
      </c>
      <c r="E4092" s="19">
        <f>'Limiting Factor Scores'!E372</f>
        <v>5</v>
      </c>
      <c r="F4092" s="18">
        <f>'Limiting Factor Scores'!F372</f>
        <v>1</v>
      </c>
      <c r="G4092" s="18">
        <f>'Limiting Factor Scores'!G372</f>
        <v>3.2537842861636004</v>
      </c>
      <c r="H4092" s="18">
        <f>'Limiting Factor Scores'!H372</f>
        <v>1.0506091286635382</v>
      </c>
      <c r="I4092" s="17">
        <f>LFAT!A123</f>
        <v>9</v>
      </c>
      <c r="J4092" s="16" t="str">
        <f>LFAT!B123</f>
        <v>Nutrient Enhancement</v>
      </c>
      <c r="K4092" s="16" t="str">
        <f>LFAT!D123</f>
        <v>I</v>
      </c>
      <c r="L4092" s="19">
        <f>LFAT!F123</f>
        <v>0.5</v>
      </c>
      <c r="M4092" s="16" t="str">
        <f>LFAT!G123</f>
        <v>CD</v>
      </c>
      <c r="N4092" s="19">
        <f>LFAT!I123</f>
        <v>0.5</v>
      </c>
      <c r="O4092" s="18">
        <f>LFAT!J123</f>
        <v>0.25</v>
      </c>
      <c r="P4092" s="18">
        <f t="shared" si="189"/>
        <v>0.25</v>
      </c>
      <c r="Q4092" s="18">
        <f t="shared" si="190"/>
        <v>0.8134460715409001</v>
      </c>
      <c r="R4092" s="18">
        <f t="shared" si="191"/>
        <v>0.26265228216588454</v>
      </c>
    </row>
    <row r="4093" spans="1:18" ht="18" customHeight="1" x14ac:dyDescent="0.2">
      <c r="A4093" s="16" t="str">
        <f>'Limiting Factor Scores'!A373</f>
        <v>UGR5</v>
      </c>
      <c r="B4093" s="16" t="str">
        <f>'Limiting Factor Scores'!B373</f>
        <v>Upper Grande Ronde</v>
      </c>
      <c r="C4093" s="16" t="str">
        <f>'Limiting Factor Scores'!C373</f>
        <v>Side Channel and Wetland Habitat</v>
      </c>
      <c r="D4093" s="18">
        <f>'Limiting Factor Scores'!D373</f>
        <v>0.5242</v>
      </c>
      <c r="E4093" s="19">
        <f>'Limiting Factor Scores'!E373</f>
        <v>5</v>
      </c>
      <c r="F4093" s="18">
        <f>'Limiting Factor Scores'!F373</f>
        <v>1</v>
      </c>
      <c r="G4093" s="18">
        <f>'Limiting Factor Scores'!G373</f>
        <v>4.0288514276727998</v>
      </c>
      <c r="H4093" s="18">
        <f>'Limiting Factor Scores'!H373</f>
        <v>1.17428288542972</v>
      </c>
      <c r="I4093" s="17">
        <f>LFAT!A125</f>
        <v>9</v>
      </c>
      <c r="J4093" s="16" t="str">
        <f>LFAT!B125</f>
        <v>Nutrient Enhancement</v>
      </c>
      <c r="K4093" s="16" t="str">
        <f>LFAT!D125</f>
        <v>N</v>
      </c>
      <c r="L4093" s="19">
        <f>LFAT!F125</f>
        <v>0.1</v>
      </c>
      <c r="M4093" s="16" t="str">
        <f>LFAT!G125</f>
        <v>R</v>
      </c>
      <c r="N4093" s="19">
        <f>LFAT!I125</f>
        <v>0.1</v>
      </c>
      <c r="O4093" s="18">
        <f>LFAT!J125</f>
        <v>0.01</v>
      </c>
      <c r="P4093" s="18">
        <f t="shared" si="189"/>
        <v>0.01</v>
      </c>
      <c r="Q4093" s="18">
        <f t="shared" si="190"/>
        <v>4.0288514276727999E-2</v>
      </c>
      <c r="R4093" s="18">
        <f t="shared" si="191"/>
        <v>1.1742828854297201E-2</v>
      </c>
    </row>
    <row r="4094" spans="1:18" ht="18" customHeight="1" x14ac:dyDescent="0.2">
      <c r="A4094" s="16" t="str">
        <f>'Limiting Factor Scores'!A374</f>
        <v>UGR5</v>
      </c>
      <c r="B4094" s="16" t="str">
        <f>'Limiting Factor Scores'!B374</f>
        <v>Upper Grande Ronde</v>
      </c>
      <c r="C4094" s="16" t="str">
        <f>'Limiting Factor Scores'!C374</f>
        <v>Summer Water Temperature</v>
      </c>
      <c r="D4094" s="18">
        <f>'Limiting Factor Scores'!D374</f>
        <v>0.5242</v>
      </c>
      <c r="E4094" s="19">
        <f>'Limiting Factor Scores'!E374</f>
        <v>4.3099999999999996</v>
      </c>
      <c r="F4094" s="18">
        <f>'Limiting Factor Scores'!F374</f>
        <v>0.84475</v>
      </c>
      <c r="G4094" s="18">
        <f>'Limiting Factor Scores'!G374</f>
        <v>2.9479023527938839</v>
      </c>
      <c r="H4094" s="18">
        <f>'Limiting Factor Scores'!H374</f>
        <v>0.92251630924847094</v>
      </c>
      <c r="I4094" s="17">
        <f>LFAT!A131</f>
        <v>9</v>
      </c>
      <c r="J4094" s="16" t="str">
        <f>LFAT!B131</f>
        <v>Nutrient Enhancement</v>
      </c>
      <c r="K4094" s="16" t="str">
        <f>LFAT!D131</f>
        <v>N</v>
      </c>
      <c r="L4094" s="19">
        <f>LFAT!F131</f>
        <v>0.1</v>
      </c>
      <c r="M4094" s="16" t="str">
        <f>LFAT!G131</f>
        <v>R</v>
      </c>
      <c r="N4094" s="19">
        <f>LFAT!I131</f>
        <v>0.1</v>
      </c>
      <c r="O4094" s="18">
        <f>LFAT!J131</f>
        <v>0.01</v>
      </c>
      <c r="P4094" s="18">
        <f t="shared" si="189"/>
        <v>8.4475000000000001E-3</v>
      </c>
      <c r="Q4094" s="18">
        <f t="shared" si="190"/>
        <v>2.9479023527938839E-2</v>
      </c>
      <c r="R4094" s="18">
        <f t="shared" si="191"/>
        <v>9.2251630924847089E-3</v>
      </c>
    </row>
    <row r="4095" spans="1:18" ht="18" customHeight="1" x14ac:dyDescent="0.2">
      <c r="A4095" s="16" t="str">
        <f>'Limiting Factor Scores'!A375</f>
        <v>UGR5</v>
      </c>
      <c r="B4095" s="16" t="str">
        <f>'Limiting Factor Scores'!B375</f>
        <v>Upper Grande Ronde</v>
      </c>
      <c r="C4095" s="16" t="str">
        <f>'Limiting Factor Scores'!C375</f>
        <v>Water Quality</v>
      </c>
      <c r="D4095" s="18">
        <f>'Limiting Factor Scores'!D375</f>
        <v>0.5242</v>
      </c>
      <c r="E4095" s="19">
        <f>'Limiting Factor Scores'!E375</f>
        <v>4.6399999999999997</v>
      </c>
      <c r="F4095" s="18">
        <f>'Limiting Factor Scores'!F375</f>
        <v>0.91900000000000004</v>
      </c>
      <c r="G4095" s="18">
        <f>'Limiting Factor Scores'!G375</f>
        <v>2.8044138364713049</v>
      </c>
      <c r="H4095" s="18">
        <f>'Limiting Factor Scores'!H375</f>
        <v>0.77845710702693949</v>
      </c>
      <c r="I4095" s="17">
        <f>LFAT!A133</f>
        <v>9</v>
      </c>
      <c r="J4095" s="16" t="str">
        <f>LFAT!B133</f>
        <v>Nutrient Enhancement</v>
      </c>
      <c r="K4095" s="16" t="str">
        <f>LFAT!D133</f>
        <v>N</v>
      </c>
      <c r="L4095" s="19">
        <f>LFAT!F133</f>
        <v>0.1</v>
      </c>
      <c r="M4095" s="16" t="str">
        <f>LFAT!G133</f>
        <v>R</v>
      </c>
      <c r="N4095" s="19">
        <f>LFAT!I133</f>
        <v>0.1</v>
      </c>
      <c r="O4095" s="18">
        <f>LFAT!J133</f>
        <v>0.01</v>
      </c>
      <c r="P4095" s="18">
        <f t="shared" si="189"/>
        <v>9.1900000000000003E-3</v>
      </c>
      <c r="Q4095" s="18">
        <f t="shared" si="190"/>
        <v>2.8044138364713051E-2</v>
      </c>
      <c r="R4095" s="18">
        <f t="shared" si="191"/>
        <v>7.784571070269395E-3</v>
      </c>
    </row>
    <row r="4096" spans="1:18" ht="18" customHeight="1" x14ac:dyDescent="0.2">
      <c r="A4096" s="16" t="str">
        <f>'Limiting Factor Scores'!A376</f>
        <v>UGR5</v>
      </c>
      <c r="B4096" s="16" t="str">
        <f>'Limiting Factor Scores'!B376</f>
        <v>Upper Grande Ronde</v>
      </c>
      <c r="C4096" s="16" t="str">
        <f>'Limiting Factor Scores'!C376</f>
        <v>Winter Water Temperature</v>
      </c>
      <c r="D4096" s="18">
        <f>'Limiting Factor Scores'!D376</f>
        <v>0.5242</v>
      </c>
      <c r="E4096" s="19">
        <f>'Limiting Factor Scores'!E376</f>
        <v>3.91</v>
      </c>
      <c r="F4096" s="18">
        <f>'Limiting Factor Scores'!F376</f>
        <v>0.75475000000000003</v>
      </c>
      <c r="G4096" s="18">
        <f>'Limiting Factor Scores'!G376</f>
        <v>1.8962457604136629</v>
      </c>
      <c r="H4096" s="18">
        <f>'Limiting Factor Scores'!H376</f>
        <v>0.51647969479243905</v>
      </c>
      <c r="I4096" s="17">
        <f>LFAT!A132</f>
        <v>9</v>
      </c>
      <c r="J4096" s="16" t="str">
        <f>LFAT!B132</f>
        <v>Nutrient Enhancement</v>
      </c>
      <c r="K4096" s="16" t="str">
        <f>LFAT!D132</f>
        <v>N</v>
      </c>
      <c r="L4096" s="19">
        <f>LFAT!F132</f>
        <v>0.1</v>
      </c>
      <c r="M4096" s="16" t="str">
        <f>LFAT!G132</f>
        <v>R</v>
      </c>
      <c r="N4096" s="19">
        <f>LFAT!I132</f>
        <v>0.1</v>
      </c>
      <c r="O4096" s="18">
        <f>LFAT!J132</f>
        <v>0.01</v>
      </c>
      <c r="P4096" s="18">
        <f t="shared" si="189"/>
        <v>7.5475000000000004E-3</v>
      </c>
      <c r="Q4096" s="18">
        <f t="shared" si="190"/>
        <v>1.8962457604136628E-2</v>
      </c>
      <c r="R4096" s="18">
        <f t="shared" si="191"/>
        <v>5.1647969479243902E-3</v>
      </c>
    </row>
    <row r="4097" spans="1:18" ht="18" customHeight="1" x14ac:dyDescent="0.2">
      <c r="A4097" s="16" t="str">
        <f>'Limiting Factor Scores'!A362</f>
        <v>UGR5</v>
      </c>
      <c r="B4097" s="16" t="str">
        <f>'Limiting Factor Scores'!B362</f>
        <v>Upper Grande Ronde</v>
      </c>
      <c r="C4097" s="16" t="str">
        <f>'Limiting Factor Scores'!C362</f>
        <v>Altered Flow Timing</v>
      </c>
      <c r="D4097" s="18">
        <f>'Limiting Factor Scores'!D362</f>
        <v>0.5242</v>
      </c>
      <c r="E4097" s="19">
        <f>'Limiting Factor Scores'!E362</f>
        <v>4.6399999999999997</v>
      </c>
      <c r="F4097" s="18">
        <f>'Limiting Factor Scores'!F362</f>
        <v>0.91900000000000004</v>
      </c>
      <c r="G4097" s="18">
        <f>'Limiting Factor Scores'!G362</f>
        <v>2.5256929514973909</v>
      </c>
      <c r="H4097" s="18">
        <f>'Limiting Factor Scores'!H362</f>
        <v>0.70289277831027841</v>
      </c>
      <c r="I4097" s="17">
        <f>LFAT!A143</f>
        <v>10</v>
      </c>
      <c r="J4097" s="16" t="str">
        <f>LFAT!B143</f>
        <v>Upland Treatments</v>
      </c>
      <c r="K4097" s="16" t="str">
        <f>LFAT!D143</f>
        <v>I</v>
      </c>
      <c r="L4097" s="19">
        <f>LFAT!F143</f>
        <v>0.5</v>
      </c>
      <c r="M4097" s="16" t="str">
        <f>LFAT!G143</f>
        <v>CD</v>
      </c>
      <c r="N4097" s="19">
        <f>LFAT!I143</f>
        <v>0.5</v>
      </c>
      <c r="O4097" s="18">
        <f>LFAT!J143</f>
        <v>0.25</v>
      </c>
      <c r="P4097" s="18">
        <f t="shared" si="189"/>
        <v>0.22975000000000001</v>
      </c>
      <c r="Q4097" s="18">
        <f t="shared" si="190"/>
        <v>0.63142323787434773</v>
      </c>
      <c r="R4097" s="18">
        <f t="shared" si="191"/>
        <v>0.1757231945775696</v>
      </c>
    </row>
    <row r="4098" spans="1:18" ht="18" customHeight="1" x14ac:dyDescent="0.2">
      <c r="A4098" s="16" t="str">
        <f>'Limiting Factor Scores'!A363</f>
        <v>UGR5</v>
      </c>
      <c r="B4098" s="16" t="str">
        <f>'Limiting Factor Scores'!B363</f>
        <v>Upper Grande Ronde</v>
      </c>
      <c r="C4098" s="16" t="str">
        <f>'Limiting Factor Scores'!C363</f>
        <v>Altered Primary Productivity</v>
      </c>
      <c r="D4098" s="18">
        <f>'Limiting Factor Scores'!D363</f>
        <v>0.5242</v>
      </c>
      <c r="E4098" s="19">
        <f>'Limiting Factor Scores'!E363</f>
        <v>3.42</v>
      </c>
      <c r="F4098" s="18">
        <f>'Limiting Factor Scores'!F363</f>
        <v>0.64449999999999996</v>
      </c>
      <c r="G4098" s="18">
        <f>'Limiting Factor Scores'!G363</f>
        <v>1.2283148004729663</v>
      </c>
      <c r="H4098" s="18">
        <f>'Limiting Factor Scores'!H363</f>
        <v>0.35177101858513299</v>
      </c>
      <c r="I4098" s="17">
        <f>LFAT!A150</f>
        <v>10</v>
      </c>
      <c r="J4098" s="16" t="str">
        <f>LFAT!B150</f>
        <v>Upland Treatments</v>
      </c>
      <c r="K4098" s="16" t="str">
        <f>LFAT!D150</f>
        <v>I</v>
      </c>
      <c r="L4098" s="19">
        <f>LFAT!F150</f>
        <v>0.5</v>
      </c>
      <c r="M4098" s="16" t="str">
        <f>LFAT!G150</f>
        <v>CD</v>
      </c>
      <c r="N4098" s="19">
        <f>LFAT!I150</f>
        <v>0.5</v>
      </c>
      <c r="O4098" s="18">
        <f>LFAT!J150</f>
        <v>0.25</v>
      </c>
      <c r="P4098" s="18">
        <f t="shared" ref="P4098:P4161" si="192">F4098*O4098</f>
        <v>0.16112499999999999</v>
      </c>
      <c r="Q4098" s="18">
        <f t="shared" ref="Q4098:Q4161" si="193">G4098*O4098</f>
        <v>0.30707870011824157</v>
      </c>
      <c r="R4098" s="18">
        <f t="shared" ref="R4098:R4161" si="194">H4098*O4098</f>
        <v>8.7942754646283247E-2</v>
      </c>
    </row>
    <row r="4099" spans="1:18" ht="18" customHeight="1" x14ac:dyDescent="0.2">
      <c r="A4099" s="16" t="str">
        <f>'Limiting Factor Scores'!A364</f>
        <v>UGR5</v>
      </c>
      <c r="B4099" s="16" t="str">
        <f>'Limiting Factor Scores'!B364</f>
        <v>Upper Grande Ronde</v>
      </c>
      <c r="C4099" s="16" t="str">
        <f>'Limiting Factor Scores'!C364</f>
        <v>Anthropogenic Barriers</v>
      </c>
      <c r="D4099" s="18">
        <f>'Limiting Factor Scores'!D364</f>
        <v>0.5242</v>
      </c>
      <c r="E4099" s="19">
        <f>'Limiting Factor Scores'!E364</f>
        <v>2.92</v>
      </c>
      <c r="F4099" s="18">
        <f>'Limiting Factor Scores'!F364</f>
        <v>0.53200000000000003</v>
      </c>
      <c r="G4099" s="18">
        <f>'Limiting Factor Scores'!G364</f>
        <v>1.4800262796812866</v>
      </c>
      <c r="H4099" s="18">
        <f>'Limiting Factor Scores'!H364</f>
        <v>0.46874802706135965</v>
      </c>
      <c r="I4099" s="17">
        <f>LFAT!A137</f>
        <v>10</v>
      </c>
      <c r="J4099" s="16" t="str">
        <f>LFAT!B137</f>
        <v>Upland Treatments</v>
      </c>
      <c r="K4099" s="16" t="str">
        <f>LFAT!D137</f>
        <v>N</v>
      </c>
      <c r="L4099" s="19">
        <f>LFAT!F137</f>
        <v>0.1</v>
      </c>
      <c r="M4099" s="16" t="str">
        <f>LFAT!G137</f>
        <v>R</v>
      </c>
      <c r="N4099" s="19">
        <f>LFAT!I137</f>
        <v>0.1</v>
      </c>
      <c r="O4099" s="18">
        <f>LFAT!J137</f>
        <v>0.01</v>
      </c>
      <c r="P4099" s="18">
        <f t="shared" si="192"/>
        <v>5.3200000000000001E-3</v>
      </c>
      <c r="Q4099" s="18">
        <f t="shared" si="193"/>
        <v>1.4800262796812867E-2</v>
      </c>
      <c r="R4099" s="18">
        <f t="shared" si="194"/>
        <v>4.6874802706135966E-3</v>
      </c>
    </row>
    <row r="4100" spans="1:18" ht="18" customHeight="1" x14ac:dyDescent="0.2">
      <c r="A4100" s="16" t="str">
        <f>'Limiting Factor Scores'!A365</f>
        <v>UGR5</v>
      </c>
      <c r="B4100" s="16" t="str">
        <f>'Limiting Factor Scores'!B365</f>
        <v>Upper Grande Ronde</v>
      </c>
      <c r="C4100" s="16" t="str">
        <f>'Limiting Factor Scores'!C365</f>
        <v>Channel and Habitat Structure</v>
      </c>
      <c r="D4100" s="18">
        <f>'Limiting Factor Scores'!D365</f>
        <v>0.5242</v>
      </c>
      <c r="E4100" s="19">
        <f>'Limiting Factor Scores'!E365</f>
        <v>4.78</v>
      </c>
      <c r="F4100" s="18">
        <f>'Limiting Factor Scores'!F365</f>
        <v>0.95050000000000001</v>
      </c>
      <c r="G4100" s="18">
        <f>'Limiting Factor Scores'!G365</f>
        <v>4.3419111565022472</v>
      </c>
      <c r="H4100" s="18">
        <f>'Limiting Factor Scores'!H365</f>
        <v>1.314424628960964</v>
      </c>
      <c r="I4100" s="17">
        <f>LFAT!A141</f>
        <v>10</v>
      </c>
      <c r="J4100" s="16" t="str">
        <f>LFAT!B141</f>
        <v>Upland Treatments</v>
      </c>
      <c r="K4100" s="16" t="str">
        <f>LFAT!D141</f>
        <v>N</v>
      </c>
      <c r="L4100" s="19">
        <f>LFAT!F141</f>
        <v>0.1</v>
      </c>
      <c r="M4100" s="16" t="str">
        <f>LFAT!G141</f>
        <v>R</v>
      </c>
      <c r="N4100" s="19">
        <f>LFAT!I141</f>
        <v>0.1</v>
      </c>
      <c r="O4100" s="18">
        <f>LFAT!J141</f>
        <v>0.01</v>
      </c>
      <c r="P4100" s="18">
        <f t="shared" si="192"/>
        <v>9.5049999999999996E-3</v>
      </c>
      <c r="Q4100" s="18">
        <f t="shared" si="193"/>
        <v>4.3419111565022477E-2</v>
      </c>
      <c r="R4100" s="18">
        <f t="shared" si="194"/>
        <v>1.314424628960964E-2</v>
      </c>
    </row>
    <row r="4101" spans="1:18" ht="18" customHeight="1" x14ac:dyDescent="0.2">
      <c r="A4101" s="16" t="str">
        <f>'Limiting Factor Scores'!A366</f>
        <v>UGR5</v>
      </c>
      <c r="B4101" s="16" t="str">
        <f>'Limiting Factor Scores'!B366</f>
        <v>Upper Grande Ronde</v>
      </c>
      <c r="C4101" s="16" t="str">
        <f>'Limiting Factor Scores'!C366</f>
        <v>Decreased Sediment Quantity</v>
      </c>
      <c r="D4101" s="18">
        <f>'Limiting Factor Scores'!D366</f>
        <v>0.5242</v>
      </c>
      <c r="E4101" s="19">
        <f>'Limiting Factor Scores'!E366</f>
        <v>2.61</v>
      </c>
      <c r="F4101" s="18">
        <f>'Limiting Factor Scores'!F366</f>
        <v>0.46224999999999999</v>
      </c>
      <c r="G4101" s="18">
        <f>'Limiting Factor Scores'!G366</f>
        <v>1.2548271518895622</v>
      </c>
      <c r="H4101" s="18">
        <f>'Limiting Factor Scores'!H366</f>
        <v>0.37380002761116038</v>
      </c>
      <c r="I4101" s="17">
        <f>LFAT!A144</f>
        <v>10</v>
      </c>
      <c r="J4101" s="16" t="str">
        <f>LFAT!B144</f>
        <v>Upland Treatments</v>
      </c>
      <c r="K4101" s="16" t="str">
        <f>LFAT!D144</f>
        <v>I</v>
      </c>
      <c r="L4101" s="19">
        <f>LFAT!F144</f>
        <v>0.5</v>
      </c>
      <c r="M4101" s="16" t="str">
        <f>LFAT!G144</f>
        <v>CD</v>
      </c>
      <c r="N4101" s="19">
        <f>LFAT!I144</f>
        <v>0.5</v>
      </c>
      <c r="O4101" s="18">
        <f>LFAT!J144</f>
        <v>0.25</v>
      </c>
      <c r="P4101" s="18">
        <f t="shared" si="192"/>
        <v>0.1155625</v>
      </c>
      <c r="Q4101" s="18">
        <f t="shared" si="193"/>
        <v>0.31370678797239054</v>
      </c>
      <c r="R4101" s="18">
        <f t="shared" si="194"/>
        <v>9.3450006902790095E-2</v>
      </c>
    </row>
    <row r="4102" spans="1:18" ht="18" customHeight="1" x14ac:dyDescent="0.2">
      <c r="A4102" s="16" t="str">
        <f>'Limiting Factor Scores'!A367</f>
        <v>UGR5</v>
      </c>
      <c r="B4102" s="16" t="str">
        <f>'Limiting Factor Scores'!B367</f>
        <v>Upper Grande Ronde</v>
      </c>
      <c r="C4102" s="16" t="str">
        <f>'Limiting Factor Scores'!C367</f>
        <v>Decreased Water Quantity</v>
      </c>
      <c r="D4102" s="18">
        <f>'Limiting Factor Scores'!D367</f>
        <v>0.5242</v>
      </c>
      <c r="E4102" s="19">
        <f>'Limiting Factor Scores'!E367</f>
        <v>5</v>
      </c>
      <c r="F4102" s="18">
        <f>'Limiting Factor Scores'!F367</f>
        <v>1</v>
      </c>
      <c r="G4102" s="18">
        <f>'Limiting Factor Scores'!G367</f>
        <v>3.9277557148848001</v>
      </c>
      <c r="H4102" s="18">
        <f>'Limiting Factor Scores'!H367</f>
        <v>1.1351925430293799</v>
      </c>
      <c r="I4102" s="17">
        <f>LFAT!A142</f>
        <v>10</v>
      </c>
      <c r="J4102" s="16" t="str">
        <f>LFAT!B142</f>
        <v>Upland Treatments</v>
      </c>
      <c r="K4102" s="16" t="str">
        <f>LFAT!D142</f>
        <v>I</v>
      </c>
      <c r="L4102" s="19">
        <f>LFAT!F142</f>
        <v>0.5</v>
      </c>
      <c r="M4102" s="16" t="str">
        <f>LFAT!G142</f>
        <v>CD</v>
      </c>
      <c r="N4102" s="19">
        <f>LFAT!I142</f>
        <v>0.5</v>
      </c>
      <c r="O4102" s="18">
        <f>LFAT!J142</f>
        <v>0.25</v>
      </c>
      <c r="P4102" s="18">
        <f t="shared" si="192"/>
        <v>0.25</v>
      </c>
      <c r="Q4102" s="18">
        <f t="shared" si="193"/>
        <v>0.98193892872120003</v>
      </c>
      <c r="R4102" s="18">
        <f t="shared" si="194"/>
        <v>0.28379813575734497</v>
      </c>
    </row>
    <row r="4103" spans="1:18" ht="18" customHeight="1" x14ac:dyDescent="0.2">
      <c r="A4103" s="16" t="str">
        <f>'Limiting Factor Scores'!A368</f>
        <v>UGR5</v>
      </c>
      <c r="B4103" s="16" t="str">
        <f>'Limiting Factor Scores'!B368</f>
        <v>Upper Grande Ronde</v>
      </c>
      <c r="C4103" s="16" t="str">
        <f>'Limiting Factor Scores'!C368</f>
        <v>Floodplain Condition</v>
      </c>
      <c r="D4103" s="18">
        <f>'Limiting Factor Scores'!D368</f>
        <v>0.5242</v>
      </c>
      <c r="E4103" s="19">
        <f>'Limiting Factor Scores'!E368</f>
        <v>5</v>
      </c>
      <c r="F4103" s="18">
        <f>'Limiting Factor Scores'!F368</f>
        <v>1</v>
      </c>
      <c r="G4103" s="18">
        <f>'Limiting Factor Scores'!G368</f>
        <v>3.1863871430818</v>
      </c>
      <c r="H4103" s="18">
        <f>'Limiting Factor Scores'!H368</f>
        <v>0.90469431432914804</v>
      </c>
      <c r="I4103" s="17">
        <f>LFAT!A139</f>
        <v>10</v>
      </c>
      <c r="J4103" s="16" t="str">
        <f>LFAT!B139</f>
        <v>Upland Treatments</v>
      </c>
      <c r="K4103" s="16" t="str">
        <f>LFAT!D139</f>
        <v>N</v>
      </c>
      <c r="L4103" s="19">
        <f>LFAT!F139</f>
        <v>0.1</v>
      </c>
      <c r="M4103" s="16" t="str">
        <f>LFAT!G139</f>
        <v>R</v>
      </c>
      <c r="N4103" s="19">
        <f>LFAT!I139</f>
        <v>0.1</v>
      </c>
      <c r="O4103" s="18">
        <f>LFAT!J139</f>
        <v>0.01</v>
      </c>
      <c r="P4103" s="18">
        <f t="shared" si="192"/>
        <v>0.01</v>
      </c>
      <c r="Q4103" s="18">
        <f t="shared" si="193"/>
        <v>3.1863871430818001E-2</v>
      </c>
      <c r="R4103" s="18">
        <f t="shared" si="194"/>
        <v>9.0469431432914811E-3</v>
      </c>
    </row>
    <row r="4104" spans="1:18" ht="18" customHeight="1" x14ac:dyDescent="0.2">
      <c r="A4104" s="16" t="str">
        <f>'Limiting Factor Scores'!A369</f>
        <v>UGR5</v>
      </c>
      <c r="B4104" s="16" t="str">
        <f>'Limiting Factor Scores'!B369</f>
        <v>Upper Grande Ronde</v>
      </c>
      <c r="C4104" s="16" t="str">
        <f>'Limiting Factor Scores'!C369</f>
        <v>Increased Sediment Quantity</v>
      </c>
      <c r="D4104" s="18">
        <f>'Limiting Factor Scores'!D369</f>
        <v>0.5242</v>
      </c>
      <c r="E4104" s="19">
        <f>'Limiting Factor Scores'!E369</f>
        <v>3.13</v>
      </c>
      <c r="F4104" s="18">
        <f>'Limiting Factor Scores'!F369</f>
        <v>0.57925000000000004</v>
      </c>
      <c r="G4104" s="18">
        <f>'Limiting Factor Scores'!G369</f>
        <v>1.1039586472831124</v>
      </c>
      <c r="H4104" s="18">
        <f>'Limiting Factor Scores'!H369</f>
        <v>0.3632002261248411</v>
      </c>
      <c r="I4104" s="17">
        <f>LFAT!A145</f>
        <v>10</v>
      </c>
      <c r="J4104" s="16" t="str">
        <f>LFAT!B145</f>
        <v>Upland Treatments</v>
      </c>
      <c r="K4104" s="16" t="str">
        <f>LFAT!D145</f>
        <v>I</v>
      </c>
      <c r="L4104" s="19">
        <f>LFAT!F145</f>
        <v>0.5</v>
      </c>
      <c r="M4104" s="16" t="str">
        <f>LFAT!G145</f>
        <v>CD</v>
      </c>
      <c r="N4104" s="19">
        <f>LFAT!I145</f>
        <v>0.5</v>
      </c>
      <c r="O4104" s="18">
        <f>LFAT!J145</f>
        <v>0.25</v>
      </c>
      <c r="P4104" s="18">
        <f t="shared" si="192"/>
        <v>0.14481250000000001</v>
      </c>
      <c r="Q4104" s="18">
        <f t="shared" si="193"/>
        <v>0.27598966182077811</v>
      </c>
      <c r="R4104" s="18">
        <f t="shared" si="194"/>
        <v>9.0800056531210274E-2</v>
      </c>
    </row>
    <row r="4105" spans="1:18" ht="18" customHeight="1" x14ac:dyDescent="0.2">
      <c r="A4105" s="16" t="str">
        <f>'Limiting Factor Scores'!A370</f>
        <v>UGR5</v>
      </c>
      <c r="B4105" s="16" t="str">
        <f>'Limiting Factor Scores'!B370</f>
        <v>Upper Grande Ronde</v>
      </c>
      <c r="C4105" s="16" t="str">
        <f>'Limiting Factor Scores'!C370</f>
        <v>Non-Native Species Interactions and Competition</v>
      </c>
      <c r="D4105" s="18">
        <f>'Limiting Factor Scores'!D370</f>
        <v>0.5242</v>
      </c>
      <c r="E4105" s="19">
        <f>'Limiting Factor Scores'!E370</f>
        <v>5</v>
      </c>
      <c r="F4105" s="18">
        <f>'Limiting Factor Scores'!F370</f>
        <v>1</v>
      </c>
      <c r="G4105" s="18">
        <f>'Limiting Factor Scores'!G370</f>
        <v>2.1080328569181996</v>
      </c>
      <c r="H4105" s="18">
        <f>'Limiting Factor Scores'!H370</f>
        <v>0.74361514281445795</v>
      </c>
      <c r="I4105" s="17">
        <f>LFAT!A151</f>
        <v>10</v>
      </c>
      <c r="J4105" s="16" t="str">
        <f>LFAT!B151</f>
        <v>Upland Treatments</v>
      </c>
      <c r="K4105" s="16" t="str">
        <f>LFAT!D151</f>
        <v>N</v>
      </c>
      <c r="L4105" s="19">
        <f>LFAT!F151</f>
        <v>0.1</v>
      </c>
      <c r="M4105" s="16" t="str">
        <f>LFAT!G151</f>
        <v>R</v>
      </c>
      <c r="N4105" s="19">
        <f>LFAT!I151</f>
        <v>0.1</v>
      </c>
      <c r="O4105" s="18">
        <f>LFAT!J151</f>
        <v>0.01</v>
      </c>
      <c r="P4105" s="18">
        <f t="shared" si="192"/>
        <v>0.01</v>
      </c>
      <c r="Q4105" s="18">
        <f t="shared" si="193"/>
        <v>2.1080328569181996E-2</v>
      </c>
      <c r="R4105" s="18">
        <f t="shared" si="194"/>
        <v>7.4361514281445799E-3</v>
      </c>
    </row>
    <row r="4106" spans="1:18" ht="18" customHeight="1" x14ac:dyDescent="0.2">
      <c r="A4106" s="16" t="str">
        <f>'Limiting Factor Scores'!A371</f>
        <v>UGR5</v>
      </c>
      <c r="B4106" s="16" t="str">
        <f>'Limiting Factor Scores'!B371</f>
        <v>Upper Grande Ronde</v>
      </c>
      <c r="C4106" s="16" t="str">
        <f>'Limiting Factor Scores'!C371</f>
        <v>Predation</v>
      </c>
      <c r="D4106" s="18">
        <f>'Limiting Factor Scores'!D371</f>
        <v>0.5242</v>
      </c>
      <c r="E4106" s="19">
        <f>'Limiting Factor Scores'!E371</f>
        <v>5</v>
      </c>
      <c r="F4106" s="18">
        <f>'Limiting Factor Scores'!F371</f>
        <v>1</v>
      </c>
      <c r="G4106" s="18">
        <f>'Limiting Factor Scores'!G371</f>
        <v>2.8157028579666004</v>
      </c>
      <c r="H4106" s="18">
        <f>'Limiting Factor Scores'!H371</f>
        <v>0.86088617163001413</v>
      </c>
      <c r="I4106" s="17">
        <f>LFAT!A149</f>
        <v>10</v>
      </c>
      <c r="J4106" s="16" t="str">
        <f>LFAT!B149</f>
        <v>Upland Treatments</v>
      </c>
      <c r="K4106" s="16" t="str">
        <f>LFAT!D149</f>
        <v>N</v>
      </c>
      <c r="L4106" s="19">
        <f>LFAT!F149</f>
        <v>0.1</v>
      </c>
      <c r="M4106" s="16" t="str">
        <f>LFAT!G149</f>
        <v>R</v>
      </c>
      <c r="N4106" s="19">
        <f>LFAT!I149</f>
        <v>0.1</v>
      </c>
      <c r="O4106" s="18">
        <f>LFAT!J149</f>
        <v>0.01</v>
      </c>
      <c r="P4106" s="18">
        <f t="shared" si="192"/>
        <v>0.01</v>
      </c>
      <c r="Q4106" s="18">
        <f t="shared" si="193"/>
        <v>2.8157028579666003E-2</v>
      </c>
      <c r="R4106" s="18">
        <f t="shared" si="194"/>
        <v>8.6088617163001414E-3</v>
      </c>
    </row>
    <row r="4107" spans="1:18" ht="18" customHeight="1" x14ac:dyDescent="0.2">
      <c r="A4107" s="16" t="str">
        <f>'Limiting Factor Scores'!A372</f>
        <v>UGR5</v>
      </c>
      <c r="B4107" s="16" t="str">
        <f>'Limiting Factor Scores'!B372</f>
        <v>Upper Grande Ronde</v>
      </c>
      <c r="C4107" s="16" t="str">
        <f>'Limiting Factor Scores'!C372</f>
        <v>Riparian Condition</v>
      </c>
      <c r="D4107" s="18">
        <f>'Limiting Factor Scores'!D372</f>
        <v>0.5242</v>
      </c>
      <c r="E4107" s="19">
        <f>'Limiting Factor Scores'!E372</f>
        <v>5</v>
      </c>
      <c r="F4107" s="18">
        <f>'Limiting Factor Scores'!F372</f>
        <v>1</v>
      </c>
      <c r="G4107" s="18">
        <f>'Limiting Factor Scores'!G372</f>
        <v>3.2537842861636004</v>
      </c>
      <c r="H4107" s="18">
        <f>'Limiting Factor Scores'!H372</f>
        <v>1.0506091286635382</v>
      </c>
      <c r="I4107" s="17">
        <f>LFAT!A138</f>
        <v>10</v>
      </c>
      <c r="J4107" s="16" t="str">
        <f>LFAT!B138</f>
        <v>Upland Treatments</v>
      </c>
      <c r="K4107" s="16" t="str">
        <f>LFAT!D138</f>
        <v>N</v>
      </c>
      <c r="L4107" s="19">
        <f>LFAT!F138</f>
        <v>0.1</v>
      </c>
      <c r="M4107" s="16" t="str">
        <f>LFAT!G138</f>
        <v>R</v>
      </c>
      <c r="N4107" s="19">
        <f>LFAT!I138</f>
        <v>0.1</v>
      </c>
      <c r="O4107" s="18">
        <f>LFAT!J138</f>
        <v>0.01</v>
      </c>
      <c r="P4107" s="18">
        <f t="shared" si="192"/>
        <v>0.01</v>
      </c>
      <c r="Q4107" s="18">
        <f t="shared" si="193"/>
        <v>3.2537842861636003E-2</v>
      </c>
      <c r="R4107" s="18">
        <f t="shared" si="194"/>
        <v>1.0506091286635382E-2</v>
      </c>
    </row>
    <row r="4108" spans="1:18" ht="18" customHeight="1" x14ac:dyDescent="0.2">
      <c r="A4108" s="16" t="str">
        <f>'Limiting Factor Scores'!A373</f>
        <v>UGR5</v>
      </c>
      <c r="B4108" s="16" t="str">
        <f>'Limiting Factor Scores'!B373</f>
        <v>Upper Grande Ronde</v>
      </c>
      <c r="C4108" s="16" t="str">
        <f>'Limiting Factor Scores'!C373</f>
        <v>Side Channel and Wetland Habitat</v>
      </c>
      <c r="D4108" s="18">
        <f>'Limiting Factor Scores'!D373</f>
        <v>0.5242</v>
      </c>
      <c r="E4108" s="19">
        <f>'Limiting Factor Scores'!E373</f>
        <v>5</v>
      </c>
      <c r="F4108" s="18">
        <f>'Limiting Factor Scores'!F373</f>
        <v>1</v>
      </c>
      <c r="G4108" s="18">
        <f>'Limiting Factor Scores'!G373</f>
        <v>4.0288514276727998</v>
      </c>
      <c r="H4108" s="18">
        <f>'Limiting Factor Scores'!H373</f>
        <v>1.17428288542972</v>
      </c>
      <c r="I4108" s="17">
        <f>LFAT!A140</f>
        <v>10</v>
      </c>
      <c r="J4108" s="16" t="str">
        <f>LFAT!B140</f>
        <v>Upland Treatments</v>
      </c>
      <c r="K4108" s="16" t="str">
        <f>LFAT!D140</f>
        <v>N</v>
      </c>
      <c r="L4108" s="19">
        <f>LFAT!F140</f>
        <v>0.1</v>
      </c>
      <c r="M4108" s="16" t="str">
        <f>LFAT!G140</f>
        <v>R</v>
      </c>
      <c r="N4108" s="19">
        <f>LFAT!I140</f>
        <v>0.1</v>
      </c>
      <c r="O4108" s="18">
        <f>LFAT!J140</f>
        <v>0.01</v>
      </c>
      <c r="P4108" s="18">
        <f t="shared" si="192"/>
        <v>0.01</v>
      </c>
      <c r="Q4108" s="18">
        <f t="shared" si="193"/>
        <v>4.0288514276727999E-2</v>
      </c>
      <c r="R4108" s="18">
        <f t="shared" si="194"/>
        <v>1.1742828854297201E-2</v>
      </c>
    </row>
    <row r="4109" spans="1:18" ht="18" customHeight="1" x14ac:dyDescent="0.2">
      <c r="A4109" s="16" t="str">
        <f>'Limiting Factor Scores'!A374</f>
        <v>UGR5</v>
      </c>
      <c r="B4109" s="16" t="str">
        <f>'Limiting Factor Scores'!B374</f>
        <v>Upper Grande Ronde</v>
      </c>
      <c r="C4109" s="16" t="str">
        <f>'Limiting Factor Scores'!C374</f>
        <v>Summer Water Temperature</v>
      </c>
      <c r="D4109" s="18">
        <f>'Limiting Factor Scores'!D374</f>
        <v>0.5242</v>
      </c>
      <c r="E4109" s="19">
        <f>'Limiting Factor Scores'!E374</f>
        <v>4.3099999999999996</v>
      </c>
      <c r="F4109" s="18">
        <f>'Limiting Factor Scores'!F374</f>
        <v>0.84475</v>
      </c>
      <c r="G4109" s="18">
        <f>'Limiting Factor Scores'!G374</f>
        <v>2.9479023527938839</v>
      </c>
      <c r="H4109" s="18">
        <f>'Limiting Factor Scores'!H374</f>
        <v>0.92251630924847094</v>
      </c>
      <c r="I4109" s="17">
        <f>LFAT!A146</f>
        <v>10</v>
      </c>
      <c r="J4109" s="16" t="str">
        <f>LFAT!B146</f>
        <v>Upland Treatments</v>
      </c>
      <c r="K4109" s="16" t="str">
        <f>LFAT!D146</f>
        <v>I</v>
      </c>
      <c r="L4109" s="19">
        <f>LFAT!F146</f>
        <v>0.5</v>
      </c>
      <c r="M4109" s="16" t="str">
        <f>LFAT!G146</f>
        <v>CD</v>
      </c>
      <c r="N4109" s="19">
        <f>LFAT!I146</f>
        <v>0.5</v>
      </c>
      <c r="O4109" s="18">
        <f>LFAT!J146</f>
        <v>0.25</v>
      </c>
      <c r="P4109" s="18">
        <f t="shared" si="192"/>
        <v>0.2111875</v>
      </c>
      <c r="Q4109" s="18">
        <f t="shared" si="193"/>
        <v>0.73697558819847098</v>
      </c>
      <c r="R4109" s="18">
        <f t="shared" si="194"/>
        <v>0.23062907731211774</v>
      </c>
    </row>
    <row r="4110" spans="1:18" ht="18" customHeight="1" x14ac:dyDescent="0.2">
      <c r="A4110" s="16" t="str">
        <f>'Limiting Factor Scores'!A375</f>
        <v>UGR5</v>
      </c>
      <c r="B4110" s="16" t="str">
        <f>'Limiting Factor Scores'!B375</f>
        <v>Upper Grande Ronde</v>
      </c>
      <c r="C4110" s="16" t="str">
        <f>'Limiting Factor Scores'!C375</f>
        <v>Water Quality</v>
      </c>
      <c r="D4110" s="18">
        <f>'Limiting Factor Scores'!D375</f>
        <v>0.5242</v>
      </c>
      <c r="E4110" s="19">
        <f>'Limiting Factor Scores'!E375</f>
        <v>4.6399999999999997</v>
      </c>
      <c r="F4110" s="18">
        <f>'Limiting Factor Scores'!F375</f>
        <v>0.91900000000000004</v>
      </c>
      <c r="G4110" s="18">
        <f>'Limiting Factor Scores'!G375</f>
        <v>2.8044138364713049</v>
      </c>
      <c r="H4110" s="18">
        <f>'Limiting Factor Scores'!H375</f>
        <v>0.77845710702693949</v>
      </c>
      <c r="I4110" s="17">
        <f>LFAT!A148</f>
        <v>10</v>
      </c>
      <c r="J4110" s="16" t="str">
        <f>LFAT!B148</f>
        <v>Upland Treatments</v>
      </c>
      <c r="K4110" s="16" t="str">
        <f>LFAT!D148</f>
        <v>I</v>
      </c>
      <c r="L4110" s="19">
        <f>LFAT!F148</f>
        <v>0.5</v>
      </c>
      <c r="M4110" s="16" t="str">
        <f>LFAT!G148</f>
        <v>CD</v>
      </c>
      <c r="N4110" s="19">
        <f>LFAT!I148</f>
        <v>0.5</v>
      </c>
      <c r="O4110" s="18">
        <f>LFAT!J148</f>
        <v>0.25</v>
      </c>
      <c r="P4110" s="18">
        <f t="shared" si="192"/>
        <v>0.22975000000000001</v>
      </c>
      <c r="Q4110" s="18">
        <f t="shared" si="193"/>
        <v>0.70110345911782623</v>
      </c>
      <c r="R4110" s="18">
        <f t="shared" si="194"/>
        <v>0.19461427675673487</v>
      </c>
    </row>
    <row r="4111" spans="1:18" ht="18" customHeight="1" x14ac:dyDescent="0.2">
      <c r="A4111" s="16" t="str">
        <f>'Limiting Factor Scores'!A376</f>
        <v>UGR5</v>
      </c>
      <c r="B4111" s="16" t="str">
        <f>'Limiting Factor Scores'!B376</f>
        <v>Upper Grande Ronde</v>
      </c>
      <c r="C4111" s="16" t="str">
        <f>'Limiting Factor Scores'!C376</f>
        <v>Winter Water Temperature</v>
      </c>
      <c r="D4111" s="18">
        <f>'Limiting Factor Scores'!D376</f>
        <v>0.5242</v>
      </c>
      <c r="E4111" s="19">
        <f>'Limiting Factor Scores'!E376</f>
        <v>3.91</v>
      </c>
      <c r="F4111" s="18">
        <f>'Limiting Factor Scores'!F376</f>
        <v>0.75475000000000003</v>
      </c>
      <c r="G4111" s="18">
        <f>'Limiting Factor Scores'!G376</f>
        <v>1.8962457604136629</v>
      </c>
      <c r="H4111" s="18">
        <f>'Limiting Factor Scores'!H376</f>
        <v>0.51647969479243905</v>
      </c>
      <c r="I4111" s="17">
        <f>LFAT!A147</f>
        <v>10</v>
      </c>
      <c r="J4111" s="16" t="str">
        <f>LFAT!B147</f>
        <v>Upland Treatments</v>
      </c>
      <c r="K4111" s="16" t="str">
        <f>LFAT!D147</f>
        <v>N</v>
      </c>
      <c r="L4111" s="19">
        <f>LFAT!F147</f>
        <v>0.1</v>
      </c>
      <c r="M4111" s="16" t="str">
        <f>LFAT!G147</f>
        <v>R</v>
      </c>
      <c r="N4111" s="19">
        <f>LFAT!I147</f>
        <v>0.1</v>
      </c>
      <c r="O4111" s="18">
        <f>LFAT!J147</f>
        <v>0.01</v>
      </c>
      <c r="P4111" s="18">
        <f t="shared" si="192"/>
        <v>7.5475000000000004E-3</v>
      </c>
      <c r="Q4111" s="18">
        <f t="shared" si="193"/>
        <v>1.8962457604136628E-2</v>
      </c>
      <c r="R4111" s="18">
        <f t="shared" si="194"/>
        <v>5.1647969479243902E-3</v>
      </c>
    </row>
    <row r="4112" spans="1:18" ht="18" customHeight="1" x14ac:dyDescent="0.2">
      <c r="A4112" s="16" t="str">
        <f>'Limiting Factor Scores'!A362</f>
        <v>UGR5</v>
      </c>
      <c r="B4112" s="16" t="str">
        <f>'Limiting Factor Scores'!B362</f>
        <v>Upper Grande Ronde</v>
      </c>
      <c r="C4112" s="16" t="str">
        <f>'Limiting Factor Scores'!C362</f>
        <v>Altered Flow Timing</v>
      </c>
      <c r="D4112" s="18">
        <f>'Limiting Factor Scores'!D362</f>
        <v>0.5242</v>
      </c>
      <c r="E4112" s="19">
        <f>'Limiting Factor Scores'!E362</f>
        <v>4.6399999999999997</v>
      </c>
      <c r="F4112" s="18">
        <f>'Limiting Factor Scores'!F362</f>
        <v>0.91900000000000004</v>
      </c>
      <c r="G4112" s="18">
        <f>'Limiting Factor Scores'!G362</f>
        <v>2.5256929514973909</v>
      </c>
      <c r="H4112" s="18">
        <f>'Limiting Factor Scores'!H362</f>
        <v>0.70289277831027841</v>
      </c>
      <c r="I4112" s="17">
        <f>LFAT!A158</f>
        <v>11</v>
      </c>
      <c r="J4112" s="16" t="str">
        <f>LFAT!B158</f>
        <v>Species Management (non-native or unnatural)</v>
      </c>
      <c r="K4112" s="16" t="str">
        <f>LFAT!D158</f>
        <v>N</v>
      </c>
      <c r="L4112" s="19">
        <f>LFAT!F158</f>
        <v>0.1</v>
      </c>
      <c r="M4112" s="16" t="str">
        <f>LFAT!G158</f>
        <v>R</v>
      </c>
      <c r="N4112" s="19">
        <f>LFAT!I158</f>
        <v>0.1</v>
      </c>
      <c r="O4112" s="18">
        <f>LFAT!J158</f>
        <v>0.01</v>
      </c>
      <c r="P4112" s="18">
        <f t="shared" si="192"/>
        <v>9.1900000000000003E-3</v>
      </c>
      <c r="Q4112" s="18">
        <f t="shared" si="193"/>
        <v>2.5256929514973908E-2</v>
      </c>
      <c r="R4112" s="18">
        <f t="shared" si="194"/>
        <v>7.0289277831027839E-3</v>
      </c>
    </row>
    <row r="4113" spans="1:18" ht="18" customHeight="1" x14ac:dyDescent="0.2">
      <c r="A4113" s="16" t="str">
        <f>'Limiting Factor Scores'!A363</f>
        <v>UGR5</v>
      </c>
      <c r="B4113" s="16" t="str">
        <f>'Limiting Factor Scores'!B363</f>
        <v>Upper Grande Ronde</v>
      </c>
      <c r="C4113" s="16" t="str">
        <f>'Limiting Factor Scores'!C363</f>
        <v>Altered Primary Productivity</v>
      </c>
      <c r="D4113" s="18">
        <f>'Limiting Factor Scores'!D363</f>
        <v>0.5242</v>
      </c>
      <c r="E4113" s="19">
        <f>'Limiting Factor Scores'!E363</f>
        <v>3.42</v>
      </c>
      <c r="F4113" s="18">
        <f>'Limiting Factor Scores'!F363</f>
        <v>0.64449999999999996</v>
      </c>
      <c r="G4113" s="18">
        <f>'Limiting Factor Scores'!G363</f>
        <v>1.2283148004729663</v>
      </c>
      <c r="H4113" s="18">
        <f>'Limiting Factor Scores'!H363</f>
        <v>0.35177101858513299</v>
      </c>
      <c r="I4113" s="17">
        <f>LFAT!A165</f>
        <v>11</v>
      </c>
      <c r="J4113" s="16" t="str">
        <f>LFAT!B165</f>
        <v>Species Management (non-native or unnatural)</v>
      </c>
      <c r="K4113" s="16" t="str">
        <f>LFAT!D165</f>
        <v>N</v>
      </c>
      <c r="L4113" s="19">
        <f>LFAT!F165</f>
        <v>0.1</v>
      </c>
      <c r="M4113" s="16" t="str">
        <f>LFAT!G165</f>
        <v>R</v>
      </c>
      <c r="N4113" s="19">
        <f>LFAT!I165</f>
        <v>0.1</v>
      </c>
      <c r="O4113" s="18">
        <f>LFAT!J165</f>
        <v>0.01</v>
      </c>
      <c r="P4113" s="18">
        <f t="shared" si="192"/>
        <v>6.4449999999999993E-3</v>
      </c>
      <c r="Q4113" s="18">
        <f t="shared" si="193"/>
        <v>1.2283148004729664E-2</v>
      </c>
      <c r="R4113" s="18">
        <f t="shared" si="194"/>
        <v>3.5177101858513298E-3</v>
      </c>
    </row>
    <row r="4114" spans="1:18" ht="18" customHeight="1" x14ac:dyDescent="0.2">
      <c r="A4114" s="16" t="str">
        <f>'Limiting Factor Scores'!A364</f>
        <v>UGR5</v>
      </c>
      <c r="B4114" s="16" t="str">
        <f>'Limiting Factor Scores'!B364</f>
        <v>Upper Grande Ronde</v>
      </c>
      <c r="C4114" s="16" t="str">
        <f>'Limiting Factor Scores'!C364</f>
        <v>Anthropogenic Barriers</v>
      </c>
      <c r="D4114" s="18">
        <f>'Limiting Factor Scores'!D364</f>
        <v>0.5242</v>
      </c>
      <c r="E4114" s="19">
        <f>'Limiting Factor Scores'!E364</f>
        <v>2.92</v>
      </c>
      <c r="F4114" s="18">
        <f>'Limiting Factor Scores'!F364</f>
        <v>0.53200000000000003</v>
      </c>
      <c r="G4114" s="18">
        <f>'Limiting Factor Scores'!G364</f>
        <v>1.4800262796812866</v>
      </c>
      <c r="H4114" s="18">
        <f>'Limiting Factor Scores'!H364</f>
        <v>0.46874802706135965</v>
      </c>
      <c r="I4114" s="17">
        <f>LFAT!A152</f>
        <v>11</v>
      </c>
      <c r="J4114" s="16" t="str">
        <f>LFAT!B152</f>
        <v>Species Management (non-native or unnatural)</v>
      </c>
      <c r="K4114" s="16" t="str">
        <f>LFAT!D152</f>
        <v>N</v>
      </c>
      <c r="L4114" s="19">
        <f>LFAT!F152</f>
        <v>0.1</v>
      </c>
      <c r="M4114" s="16" t="str">
        <f>LFAT!G152</f>
        <v>R</v>
      </c>
      <c r="N4114" s="19">
        <f>LFAT!I152</f>
        <v>0.1</v>
      </c>
      <c r="O4114" s="18">
        <f>LFAT!J152</f>
        <v>0.01</v>
      </c>
      <c r="P4114" s="18">
        <f t="shared" si="192"/>
        <v>5.3200000000000001E-3</v>
      </c>
      <c r="Q4114" s="18">
        <f t="shared" si="193"/>
        <v>1.4800262796812867E-2</v>
      </c>
      <c r="R4114" s="18">
        <f t="shared" si="194"/>
        <v>4.6874802706135966E-3</v>
      </c>
    </row>
    <row r="4115" spans="1:18" ht="18" customHeight="1" x14ac:dyDescent="0.2">
      <c r="A4115" s="16" t="str">
        <f>'Limiting Factor Scores'!A365</f>
        <v>UGR5</v>
      </c>
      <c r="B4115" s="16" t="str">
        <f>'Limiting Factor Scores'!B365</f>
        <v>Upper Grande Ronde</v>
      </c>
      <c r="C4115" s="16" t="str">
        <f>'Limiting Factor Scores'!C365</f>
        <v>Channel and Habitat Structure</v>
      </c>
      <c r="D4115" s="18">
        <f>'Limiting Factor Scores'!D365</f>
        <v>0.5242</v>
      </c>
      <c r="E4115" s="19">
        <f>'Limiting Factor Scores'!E365</f>
        <v>4.78</v>
      </c>
      <c r="F4115" s="18">
        <f>'Limiting Factor Scores'!F365</f>
        <v>0.95050000000000001</v>
      </c>
      <c r="G4115" s="18">
        <f>'Limiting Factor Scores'!G365</f>
        <v>4.3419111565022472</v>
      </c>
      <c r="H4115" s="18">
        <f>'Limiting Factor Scores'!H365</f>
        <v>1.314424628960964</v>
      </c>
      <c r="I4115" s="17">
        <f>LFAT!A156</f>
        <v>11</v>
      </c>
      <c r="J4115" s="16" t="str">
        <f>LFAT!B156</f>
        <v>Species Management (non-native or unnatural)</v>
      </c>
      <c r="K4115" s="16" t="str">
        <f>LFAT!D156</f>
        <v>N</v>
      </c>
      <c r="L4115" s="19">
        <f>LFAT!F156</f>
        <v>0.1</v>
      </c>
      <c r="M4115" s="16" t="str">
        <f>LFAT!G156</f>
        <v>R</v>
      </c>
      <c r="N4115" s="19">
        <f>LFAT!I156</f>
        <v>0.1</v>
      </c>
      <c r="O4115" s="18">
        <f>LFAT!J156</f>
        <v>0.01</v>
      </c>
      <c r="P4115" s="18">
        <f t="shared" si="192"/>
        <v>9.5049999999999996E-3</v>
      </c>
      <c r="Q4115" s="18">
        <f t="shared" si="193"/>
        <v>4.3419111565022477E-2</v>
      </c>
      <c r="R4115" s="18">
        <f t="shared" si="194"/>
        <v>1.314424628960964E-2</v>
      </c>
    </row>
    <row r="4116" spans="1:18" ht="18" customHeight="1" x14ac:dyDescent="0.2">
      <c r="A4116" s="16" t="str">
        <f>'Limiting Factor Scores'!A366</f>
        <v>UGR5</v>
      </c>
      <c r="B4116" s="16" t="str">
        <f>'Limiting Factor Scores'!B366</f>
        <v>Upper Grande Ronde</v>
      </c>
      <c r="C4116" s="16" t="str">
        <f>'Limiting Factor Scores'!C366</f>
        <v>Decreased Sediment Quantity</v>
      </c>
      <c r="D4116" s="18">
        <f>'Limiting Factor Scores'!D366</f>
        <v>0.5242</v>
      </c>
      <c r="E4116" s="19">
        <f>'Limiting Factor Scores'!E366</f>
        <v>2.61</v>
      </c>
      <c r="F4116" s="18">
        <f>'Limiting Factor Scores'!F366</f>
        <v>0.46224999999999999</v>
      </c>
      <c r="G4116" s="18">
        <f>'Limiting Factor Scores'!G366</f>
        <v>1.2548271518895622</v>
      </c>
      <c r="H4116" s="18">
        <f>'Limiting Factor Scores'!H366</f>
        <v>0.37380002761116038</v>
      </c>
      <c r="I4116" s="17">
        <f>LFAT!A159</f>
        <v>11</v>
      </c>
      <c r="J4116" s="16" t="str">
        <f>LFAT!B159</f>
        <v>Species Management (non-native or unnatural)</v>
      </c>
      <c r="K4116" s="16" t="str">
        <f>LFAT!D159</f>
        <v>N</v>
      </c>
      <c r="L4116" s="19">
        <f>LFAT!F159</f>
        <v>0.1</v>
      </c>
      <c r="M4116" s="16" t="str">
        <f>LFAT!G159</f>
        <v>R</v>
      </c>
      <c r="N4116" s="19">
        <f>LFAT!I159</f>
        <v>0.1</v>
      </c>
      <c r="O4116" s="18">
        <f>LFAT!J159</f>
        <v>0.01</v>
      </c>
      <c r="P4116" s="18">
        <f t="shared" si="192"/>
        <v>4.6224999999999999E-3</v>
      </c>
      <c r="Q4116" s="18">
        <f t="shared" si="193"/>
        <v>1.2548271518895622E-2</v>
      </c>
      <c r="R4116" s="18">
        <f t="shared" si="194"/>
        <v>3.7380002761116041E-3</v>
      </c>
    </row>
    <row r="4117" spans="1:18" ht="18" customHeight="1" x14ac:dyDescent="0.2">
      <c r="A4117" s="16" t="str">
        <f>'Limiting Factor Scores'!A367</f>
        <v>UGR5</v>
      </c>
      <c r="B4117" s="16" t="str">
        <f>'Limiting Factor Scores'!B367</f>
        <v>Upper Grande Ronde</v>
      </c>
      <c r="C4117" s="16" t="str">
        <f>'Limiting Factor Scores'!C367</f>
        <v>Decreased Water Quantity</v>
      </c>
      <c r="D4117" s="18">
        <f>'Limiting Factor Scores'!D367</f>
        <v>0.5242</v>
      </c>
      <c r="E4117" s="19">
        <f>'Limiting Factor Scores'!E367</f>
        <v>5</v>
      </c>
      <c r="F4117" s="18">
        <f>'Limiting Factor Scores'!F367</f>
        <v>1</v>
      </c>
      <c r="G4117" s="18">
        <f>'Limiting Factor Scores'!G367</f>
        <v>3.9277557148848001</v>
      </c>
      <c r="H4117" s="18">
        <f>'Limiting Factor Scores'!H367</f>
        <v>1.1351925430293799</v>
      </c>
      <c r="I4117" s="17">
        <f>LFAT!A157</f>
        <v>11</v>
      </c>
      <c r="J4117" s="16" t="str">
        <f>LFAT!B157</f>
        <v>Species Management (non-native or unnatural)</v>
      </c>
      <c r="K4117" s="16" t="str">
        <f>LFAT!D157</f>
        <v>N</v>
      </c>
      <c r="L4117" s="19">
        <f>LFAT!F157</f>
        <v>0.1</v>
      </c>
      <c r="M4117" s="16" t="str">
        <f>LFAT!G157</f>
        <v>R</v>
      </c>
      <c r="N4117" s="19">
        <f>LFAT!I157</f>
        <v>0.1</v>
      </c>
      <c r="O4117" s="18">
        <f>LFAT!J157</f>
        <v>0.01</v>
      </c>
      <c r="P4117" s="18">
        <f t="shared" si="192"/>
        <v>0.01</v>
      </c>
      <c r="Q4117" s="18">
        <f t="shared" si="193"/>
        <v>3.9277557148848001E-2</v>
      </c>
      <c r="R4117" s="18">
        <f t="shared" si="194"/>
        <v>1.1351925430293799E-2</v>
      </c>
    </row>
    <row r="4118" spans="1:18" ht="18" customHeight="1" x14ac:dyDescent="0.2">
      <c r="A4118" s="16" t="str">
        <f>'Limiting Factor Scores'!A368</f>
        <v>UGR5</v>
      </c>
      <c r="B4118" s="16" t="str">
        <f>'Limiting Factor Scores'!B368</f>
        <v>Upper Grande Ronde</v>
      </c>
      <c r="C4118" s="16" t="str">
        <f>'Limiting Factor Scores'!C368</f>
        <v>Floodplain Condition</v>
      </c>
      <c r="D4118" s="18">
        <f>'Limiting Factor Scores'!D368</f>
        <v>0.5242</v>
      </c>
      <c r="E4118" s="19">
        <f>'Limiting Factor Scores'!E368</f>
        <v>5</v>
      </c>
      <c r="F4118" s="18">
        <f>'Limiting Factor Scores'!F368</f>
        <v>1</v>
      </c>
      <c r="G4118" s="18">
        <f>'Limiting Factor Scores'!G368</f>
        <v>3.1863871430818</v>
      </c>
      <c r="H4118" s="18">
        <f>'Limiting Factor Scores'!H368</f>
        <v>0.90469431432914804</v>
      </c>
      <c r="I4118" s="17">
        <f>LFAT!A154</f>
        <v>11</v>
      </c>
      <c r="J4118" s="16" t="str">
        <f>LFAT!B154</f>
        <v>Species Management (non-native or unnatural)</v>
      </c>
      <c r="K4118" s="16" t="str">
        <f>LFAT!D154</f>
        <v>N</v>
      </c>
      <c r="L4118" s="19">
        <f>LFAT!F154</f>
        <v>0.1</v>
      </c>
      <c r="M4118" s="16" t="str">
        <f>LFAT!G154</f>
        <v>R</v>
      </c>
      <c r="N4118" s="19">
        <f>LFAT!I154</f>
        <v>0.1</v>
      </c>
      <c r="O4118" s="18">
        <f>LFAT!J154</f>
        <v>0.01</v>
      </c>
      <c r="P4118" s="18">
        <f t="shared" si="192"/>
        <v>0.01</v>
      </c>
      <c r="Q4118" s="18">
        <f t="shared" si="193"/>
        <v>3.1863871430818001E-2</v>
      </c>
      <c r="R4118" s="18">
        <f t="shared" si="194"/>
        <v>9.0469431432914811E-3</v>
      </c>
    </row>
    <row r="4119" spans="1:18" ht="18" customHeight="1" x14ac:dyDescent="0.2">
      <c r="A4119" s="16" t="str">
        <f>'Limiting Factor Scores'!A369</f>
        <v>UGR5</v>
      </c>
      <c r="B4119" s="16" t="str">
        <f>'Limiting Factor Scores'!B369</f>
        <v>Upper Grande Ronde</v>
      </c>
      <c r="C4119" s="16" t="str">
        <f>'Limiting Factor Scores'!C369</f>
        <v>Increased Sediment Quantity</v>
      </c>
      <c r="D4119" s="18">
        <f>'Limiting Factor Scores'!D369</f>
        <v>0.5242</v>
      </c>
      <c r="E4119" s="19">
        <f>'Limiting Factor Scores'!E369</f>
        <v>3.13</v>
      </c>
      <c r="F4119" s="18">
        <f>'Limiting Factor Scores'!F369</f>
        <v>0.57925000000000004</v>
      </c>
      <c r="G4119" s="18">
        <f>'Limiting Factor Scores'!G369</f>
        <v>1.1039586472831124</v>
      </c>
      <c r="H4119" s="18">
        <f>'Limiting Factor Scores'!H369</f>
        <v>0.3632002261248411</v>
      </c>
      <c r="I4119" s="17">
        <f>LFAT!A160</f>
        <v>11</v>
      </c>
      <c r="J4119" s="16" t="str">
        <f>LFAT!B160</f>
        <v>Species Management (non-native or unnatural)</v>
      </c>
      <c r="K4119" s="16" t="str">
        <f>LFAT!D160</f>
        <v>N</v>
      </c>
      <c r="L4119" s="19">
        <f>LFAT!F160</f>
        <v>0.1</v>
      </c>
      <c r="M4119" s="16" t="str">
        <f>LFAT!G160</f>
        <v>R</v>
      </c>
      <c r="N4119" s="19">
        <f>LFAT!I160</f>
        <v>0.1</v>
      </c>
      <c r="O4119" s="18">
        <f>LFAT!J160</f>
        <v>0.01</v>
      </c>
      <c r="P4119" s="18">
        <f t="shared" si="192"/>
        <v>5.7925000000000008E-3</v>
      </c>
      <c r="Q4119" s="18">
        <f t="shared" si="193"/>
        <v>1.1039586472831124E-2</v>
      </c>
      <c r="R4119" s="18">
        <f t="shared" si="194"/>
        <v>3.632002261248411E-3</v>
      </c>
    </row>
    <row r="4120" spans="1:18" ht="18" customHeight="1" x14ac:dyDescent="0.2">
      <c r="A4120" s="16" t="str">
        <f>'Limiting Factor Scores'!A370</f>
        <v>UGR5</v>
      </c>
      <c r="B4120" s="16" t="str">
        <f>'Limiting Factor Scores'!B370</f>
        <v>Upper Grande Ronde</v>
      </c>
      <c r="C4120" s="16" t="str">
        <f>'Limiting Factor Scores'!C370</f>
        <v>Non-Native Species Interactions and Competition</v>
      </c>
      <c r="D4120" s="18">
        <f>'Limiting Factor Scores'!D370</f>
        <v>0.5242</v>
      </c>
      <c r="E4120" s="19">
        <f>'Limiting Factor Scores'!E370</f>
        <v>5</v>
      </c>
      <c r="F4120" s="18">
        <f>'Limiting Factor Scores'!F370</f>
        <v>1</v>
      </c>
      <c r="G4120" s="18">
        <f>'Limiting Factor Scores'!G370</f>
        <v>2.1080328569181996</v>
      </c>
      <c r="H4120" s="18">
        <f>'Limiting Factor Scores'!H370</f>
        <v>0.74361514281445795</v>
      </c>
      <c r="I4120" s="17">
        <f>LFAT!A166</f>
        <v>11</v>
      </c>
      <c r="J4120" s="16" t="str">
        <f>LFAT!B166</f>
        <v>Species Management (non-native or unnatural)</v>
      </c>
      <c r="K4120" s="16" t="str">
        <f>LFAT!D166</f>
        <v>D</v>
      </c>
      <c r="L4120" s="19">
        <f>LFAT!F166</f>
        <v>1</v>
      </c>
      <c r="M4120" s="16" t="str">
        <f>LFAT!G166</f>
        <v>C</v>
      </c>
      <c r="N4120" s="19">
        <f>LFAT!I166</f>
        <v>1</v>
      </c>
      <c r="O4120" s="18">
        <f>LFAT!J166</f>
        <v>1</v>
      </c>
      <c r="P4120" s="18">
        <f t="shared" si="192"/>
        <v>1</v>
      </c>
      <c r="Q4120" s="18">
        <f t="shared" si="193"/>
        <v>2.1080328569181996</v>
      </c>
      <c r="R4120" s="18">
        <f t="shared" si="194"/>
        <v>0.74361514281445795</v>
      </c>
    </row>
    <row r="4121" spans="1:18" ht="18" customHeight="1" x14ac:dyDescent="0.2">
      <c r="A4121" s="16" t="str">
        <f>'Limiting Factor Scores'!A371</f>
        <v>UGR5</v>
      </c>
      <c r="B4121" s="16" t="str">
        <f>'Limiting Factor Scores'!B371</f>
        <v>Upper Grande Ronde</v>
      </c>
      <c r="C4121" s="16" t="str">
        <f>'Limiting Factor Scores'!C371</f>
        <v>Predation</v>
      </c>
      <c r="D4121" s="18">
        <f>'Limiting Factor Scores'!D371</f>
        <v>0.5242</v>
      </c>
      <c r="E4121" s="19">
        <f>'Limiting Factor Scores'!E371</f>
        <v>5</v>
      </c>
      <c r="F4121" s="18">
        <f>'Limiting Factor Scores'!F371</f>
        <v>1</v>
      </c>
      <c r="G4121" s="18">
        <f>'Limiting Factor Scores'!G371</f>
        <v>2.8157028579666004</v>
      </c>
      <c r="H4121" s="18">
        <f>'Limiting Factor Scores'!H371</f>
        <v>0.86088617163001413</v>
      </c>
      <c r="I4121" s="17">
        <f>LFAT!A164</f>
        <v>11</v>
      </c>
      <c r="J4121" s="16" t="str">
        <f>LFAT!B164</f>
        <v>Species Management (non-native or unnatural)</v>
      </c>
      <c r="K4121" s="16" t="str">
        <f>LFAT!D164</f>
        <v>D</v>
      </c>
      <c r="L4121" s="19">
        <f>LFAT!F164</f>
        <v>1</v>
      </c>
      <c r="M4121" s="16" t="str">
        <f>LFAT!G164</f>
        <v>C</v>
      </c>
      <c r="N4121" s="19">
        <f>LFAT!I164</f>
        <v>1</v>
      </c>
      <c r="O4121" s="18">
        <f>LFAT!J164</f>
        <v>1</v>
      </c>
      <c r="P4121" s="18">
        <f t="shared" si="192"/>
        <v>1</v>
      </c>
      <c r="Q4121" s="18">
        <f t="shared" si="193"/>
        <v>2.8157028579666004</v>
      </c>
      <c r="R4121" s="18">
        <f t="shared" si="194"/>
        <v>0.86088617163001413</v>
      </c>
    </row>
    <row r="4122" spans="1:18" ht="18" customHeight="1" x14ac:dyDescent="0.2">
      <c r="A4122" s="16" t="str">
        <f>'Limiting Factor Scores'!A372</f>
        <v>UGR5</v>
      </c>
      <c r="B4122" s="16" t="str">
        <f>'Limiting Factor Scores'!B372</f>
        <v>Upper Grande Ronde</v>
      </c>
      <c r="C4122" s="16" t="str">
        <f>'Limiting Factor Scores'!C372</f>
        <v>Riparian Condition</v>
      </c>
      <c r="D4122" s="18">
        <f>'Limiting Factor Scores'!D372</f>
        <v>0.5242</v>
      </c>
      <c r="E4122" s="19">
        <f>'Limiting Factor Scores'!E372</f>
        <v>5</v>
      </c>
      <c r="F4122" s="18">
        <f>'Limiting Factor Scores'!F372</f>
        <v>1</v>
      </c>
      <c r="G4122" s="18">
        <f>'Limiting Factor Scores'!G372</f>
        <v>3.2537842861636004</v>
      </c>
      <c r="H4122" s="18">
        <f>'Limiting Factor Scores'!H372</f>
        <v>1.0506091286635382</v>
      </c>
      <c r="I4122" s="17">
        <f>LFAT!A153</f>
        <v>11</v>
      </c>
      <c r="J4122" s="16" t="str">
        <f>LFAT!B153</f>
        <v>Species Management (non-native or unnatural)</v>
      </c>
      <c r="K4122" s="16" t="str">
        <f>LFAT!D153</f>
        <v>N</v>
      </c>
      <c r="L4122" s="19">
        <f>LFAT!F153</f>
        <v>0.1</v>
      </c>
      <c r="M4122" s="16" t="str">
        <f>LFAT!G153</f>
        <v>R</v>
      </c>
      <c r="N4122" s="19">
        <f>LFAT!I153</f>
        <v>0.1</v>
      </c>
      <c r="O4122" s="18">
        <f>LFAT!J153</f>
        <v>0.01</v>
      </c>
      <c r="P4122" s="18">
        <f t="shared" si="192"/>
        <v>0.01</v>
      </c>
      <c r="Q4122" s="18">
        <f t="shared" si="193"/>
        <v>3.2537842861636003E-2</v>
      </c>
      <c r="R4122" s="18">
        <f t="shared" si="194"/>
        <v>1.0506091286635382E-2</v>
      </c>
    </row>
    <row r="4123" spans="1:18" ht="18" customHeight="1" x14ac:dyDescent="0.2">
      <c r="A4123" s="16" t="str">
        <f>'Limiting Factor Scores'!A373</f>
        <v>UGR5</v>
      </c>
      <c r="B4123" s="16" t="str">
        <f>'Limiting Factor Scores'!B373</f>
        <v>Upper Grande Ronde</v>
      </c>
      <c r="C4123" s="16" t="str">
        <f>'Limiting Factor Scores'!C373</f>
        <v>Side Channel and Wetland Habitat</v>
      </c>
      <c r="D4123" s="18">
        <f>'Limiting Factor Scores'!D373</f>
        <v>0.5242</v>
      </c>
      <c r="E4123" s="19">
        <f>'Limiting Factor Scores'!E373</f>
        <v>5</v>
      </c>
      <c r="F4123" s="18">
        <f>'Limiting Factor Scores'!F373</f>
        <v>1</v>
      </c>
      <c r="G4123" s="18">
        <f>'Limiting Factor Scores'!G373</f>
        <v>4.0288514276727998</v>
      </c>
      <c r="H4123" s="18">
        <f>'Limiting Factor Scores'!H373</f>
        <v>1.17428288542972</v>
      </c>
      <c r="I4123" s="17">
        <f>LFAT!A155</f>
        <v>11</v>
      </c>
      <c r="J4123" s="16" t="str">
        <f>LFAT!B155</f>
        <v>Species Management (non-native or unnatural)</v>
      </c>
      <c r="K4123" s="16" t="str">
        <f>LFAT!D155</f>
        <v>N</v>
      </c>
      <c r="L4123" s="19">
        <f>LFAT!F155</f>
        <v>0.1</v>
      </c>
      <c r="M4123" s="16" t="str">
        <f>LFAT!G155</f>
        <v>R</v>
      </c>
      <c r="N4123" s="19">
        <f>LFAT!I155</f>
        <v>0.1</v>
      </c>
      <c r="O4123" s="18">
        <f>LFAT!J155</f>
        <v>0.01</v>
      </c>
      <c r="P4123" s="18">
        <f t="shared" si="192"/>
        <v>0.01</v>
      </c>
      <c r="Q4123" s="18">
        <f t="shared" si="193"/>
        <v>4.0288514276727999E-2</v>
      </c>
      <c r="R4123" s="18">
        <f t="shared" si="194"/>
        <v>1.1742828854297201E-2</v>
      </c>
    </row>
    <row r="4124" spans="1:18" ht="18" customHeight="1" x14ac:dyDescent="0.2">
      <c r="A4124" s="16" t="str">
        <f>'Limiting Factor Scores'!A374</f>
        <v>UGR5</v>
      </c>
      <c r="B4124" s="16" t="str">
        <f>'Limiting Factor Scores'!B374</f>
        <v>Upper Grande Ronde</v>
      </c>
      <c r="C4124" s="16" t="str">
        <f>'Limiting Factor Scores'!C374</f>
        <v>Summer Water Temperature</v>
      </c>
      <c r="D4124" s="18">
        <f>'Limiting Factor Scores'!D374</f>
        <v>0.5242</v>
      </c>
      <c r="E4124" s="19">
        <f>'Limiting Factor Scores'!E374</f>
        <v>4.3099999999999996</v>
      </c>
      <c r="F4124" s="18">
        <f>'Limiting Factor Scores'!F374</f>
        <v>0.84475</v>
      </c>
      <c r="G4124" s="18">
        <f>'Limiting Factor Scores'!G374</f>
        <v>2.9479023527938839</v>
      </c>
      <c r="H4124" s="18">
        <f>'Limiting Factor Scores'!H374</f>
        <v>0.92251630924847094</v>
      </c>
      <c r="I4124" s="17">
        <f>LFAT!A161</f>
        <v>11</v>
      </c>
      <c r="J4124" s="16" t="str">
        <f>LFAT!B161</f>
        <v>Species Management (non-native or unnatural)</v>
      </c>
      <c r="K4124" s="16" t="str">
        <f>LFAT!D161</f>
        <v>N</v>
      </c>
      <c r="L4124" s="19">
        <f>LFAT!F161</f>
        <v>0.1</v>
      </c>
      <c r="M4124" s="16" t="str">
        <f>LFAT!G161</f>
        <v>R</v>
      </c>
      <c r="N4124" s="19">
        <f>LFAT!I161</f>
        <v>0.1</v>
      </c>
      <c r="O4124" s="18">
        <f>LFAT!J161</f>
        <v>0.01</v>
      </c>
      <c r="P4124" s="18">
        <f t="shared" si="192"/>
        <v>8.4475000000000001E-3</v>
      </c>
      <c r="Q4124" s="18">
        <f t="shared" si="193"/>
        <v>2.9479023527938839E-2</v>
      </c>
      <c r="R4124" s="18">
        <f t="shared" si="194"/>
        <v>9.2251630924847089E-3</v>
      </c>
    </row>
    <row r="4125" spans="1:18" ht="18" customHeight="1" x14ac:dyDescent="0.2">
      <c r="A4125" s="16" t="str">
        <f>'Limiting Factor Scores'!A375</f>
        <v>UGR5</v>
      </c>
      <c r="B4125" s="16" t="str">
        <f>'Limiting Factor Scores'!B375</f>
        <v>Upper Grande Ronde</v>
      </c>
      <c r="C4125" s="16" t="str">
        <f>'Limiting Factor Scores'!C375</f>
        <v>Water Quality</v>
      </c>
      <c r="D4125" s="18">
        <f>'Limiting Factor Scores'!D375</f>
        <v>0.5242</v>
      </c>
      <c r="E4125" s="19">
        <f>'Limiting Factor Scores'!E375</f>
        <v>4.6399999999999997</v>
      </c>
      <c r="F4125" s="18">
        <f>'Limiting Factor Scores'!F375</f>
        <v>0.91900000000000004</v>
      </c>
      <c r="G4125" s="18">
        <f>'Limiting Factor Scores'!G375</f>
        <v>2.8044138364713049</v>
      </c>
      <c r="H4125" s="18">
        <f>'Limiting Factor Scores'!H375</f>
        <v>0.77845710702693949</v>
      </c>
      <c r="I4125" s="17">
        <f>LFAT!A163</f>
        <v>11</v>
      </c>
      <c r="J4125" s="16" t="str">
        <f>LFAT!B163</f>
        <v>Species Management (non-native or unnatural)</v>
      </c>
      <c r="K4125" s="16" t="str">
        <f>LFAT!D163</f>
        <v>N</v>
      </c>
      <c r="L4125" s="19">
        <f>LFAT!F163</f>
        <v>0.1</v>
      </c>
      <c r="M4125" s="16" t="str">
        <f>LFAT!G163</f>
        <v>R</v>
      </c>
      <c r="N4125" s="19">
        <f>LFAT!I163</f>
        <v>0.1</v>
      </c>
      <c r="O4125" s="18">
        <f>LFAT!J163</f>
        <v>0.01</v>
      </c>
      <c r="P4125" s="18">
        <f t="shared" si="192"/>
        <v>9.1900000000000003E-3</v>
      </c>
      <c r="Q4125" s="18">
        <f t="shared" si="193"/>
        <v>2.8044138364713051E-2</v>
      </c>
      <c r="R4125" s="18">
        <f t="shared" si="194"/>
        <v>7.784571070269395E-3</v>
      </c>
    </row>
    <row r="4126" spans="1:18" ht="18" customHeight="1" x14ac:dyDescent="0.2">
      <c r="A4126" s="16" t="str">
        <f>'Limiting Factor Scores'!A376</f>
        <v>UGR5</v>
      </c>
      <c r="B4126" s="16" t="str">
        <f>'Limiting Factor Scores'!B376</f>
        <v>Upper Grande Ronde</v>
      </c>
      <c r="C4126" s="16" t="str">
        <f>'Limiting Factor Scores'!C376</f>
        <v>Winter Water Temperature</v>
      </c>
      <c r="D4126" s="18">
        <f>'Limiting Factor Scores'!D376</f>
        <v>0.5242</v>
      </c>
      <c r="E4126" s="19">
        <f>'Limiting Factor Scores'!E376</f>
        <v>3.91</v>
      </c>
      <c r="F4126" s="18">
        <f>'Limiting Factor Scores'!F376</f>
        <v>0.75475000000000003</v>
      </c>
      <c r="G4126" s="18">
        <f>'Limiting Factor Scores'!G376</f>
        <v>1.8962457604136629</v>
      </c>
      <c r="H4126" s="18">
        <f>'Limiting Factor Scores'!H376</f>
        <v>0.51647969479243905</v>
      </c>
      <c r="I4126" s="17">
        <f>LFAT!A162</f>
        <v>11</v>
      </c>
      <c r="J4126" s="16" t="str">
        <f>LFAT!B162</f>
        <v>Species Management (non-native or unnatural)</v>
      </c>
      <c r="K4126" s="16" t="str">
        <f>LFAT!D162</f>
        <v>N</v>
      </c>
      <c r="L4126" s="19">
        <f>LFAT!F162</f>
        <v>0.1</v>
      </c>
      <c r="M4126" s="16" t="str">
        <f>LFAT!G162</f>
        <v>R</v>
      </c>
      <c r="N4126" s="19">
        <f>LFAT!I162</f>
        <v>0.1</v>
      </c>
      <c r="O4126" s="18">
        <f>LFAT!J162</f>
        <v>0.01</v>
      </c>
      <c r="P4126" s="18">
        <f t="shared" si="192"/>
        <v>7.5475000000000004E-3</v>
      </c>
      <c r="Q4126" s="18">
        <f t="shared" si="193"/>
        <v>1.8962457604136628E-2</v>
      </c>
      <c r="R4126" s="18">
        <f t="shared" si="194"/>
        <v>5.1647969479243902E-3</v>
      </c>
    </row>
    <row r="4127" spans="1:18" ht="18" customHeight="1" x14ac:dyDescent="0.2">
      <c r="A4127" s="16" t="str">
        <f>'Limiting Factor Scores'!A377</f>
        <v>UGR6</v>
      </c>
      <c r="B4127" s="16" t="str">
        <f>'Limiting Factor Scores'!B377</f>
        <v>Upper Grande Ronde</v>
      </c>
      <c r="C4127" s="16" t="str">
        <f>'Limiting Factor Scores'!C377</f>
        <v>Altered Flow Timing</v>
      </c>
      <c r="D4127" s="18">
        <f>'Limiting Factor Scores'!D377</f>
        <v>0.76429999999999998</v>
      </c>
      <c r="E4127" s="19">
        <f>'Limiting Factor Scores'!E377</f>
        <v>1.59</v>
      </c>
      <c r="F4127" s="18">
        <f>'Limiting Factor Scores'!F377</f>
        <v>0.23275000000000001</v>
      </c>
      <c r="G4127" s="18">
        <f>'Limiting Factor Scores'!G377</f>
        <v>0.93265618252541305</v>
      </c>
      <c r="H4127" s="18">
        <f>'Limiting Factor Scores'!H377</f>
        <v>0.25955542020849753</v>
      </c>
      <c r="I4127" s="17">
        <f>LFAT!A8</f>
        <v>1</v>
      </c>
      <c r="J4127" s="16" t="str">
        <f>LFAT!B8</f>
        <v>Protect Land (Easement and Acquisition)</v>
      </c>
      <c r="K4127" s="16" t="str">
        <f>LFAT!D8</f>
        <v>I</v>
      </c>
      <c r="L4127" s="19">
        <f>LFAT!F8</f>
        <v>0.5</v>
      </c>
      <c r="M4127" s="16" t="str">
        <f>LFAT!G8</f>
        <v>CD</v>
      </c>
      <c r="N4127" s="19">
        <f>LFAT!I8</f>
        <v>0.5</v>
      </c>
      <c r="O4127" s="18">
        <f>LFAT!J8</f>
        <v>0.25</v>
      </c>
      <c r="P4127" s="18">
        <f t="shared" si="192"/>
        <v>5.8187500000000003E-2</v>
      </c>
      <c r="Q4127" s="18">
        <f t="shared" si="193"/>
        <v>0.23316404563135326</v>
      </c>
      <c r="R4127" s="18">
        <f t="shared" si="194"/>
        <v>6.4888855052124383E-2</v>
      </c>
    </row>
    <row r="4128" spans="1:18" ht="18" customHeight="1" x14ac:dyDescent="0.2">
      <c r="A4128" s="16" t="str">
        <f>'Limiting Factor Scores'!A378</f>
        <v>UGR6</v>
      </c>
      <c r="B4128" s="16" t="str">
        <f>'Limiting Factor Scores'!B378</f>
        <v>Upper Grande Ronde</v>
      </c>
      <c r="C4128" s="16" t="str">
        <f>'Limiting Factor Scores'!C378</f>
        <v>Altered Primary Productivity</v>
      </c>
      <c r="D4128" s="18">
        <f>'Limiting Factor Scores'!D378</f>
        <v>0.76429999999999998</v>
      </c>
      <c r="E4128" s="19">
        <f>'Limiting Factor Scores'!E378</f>
        <v>1.82</v>
      </c>
      <c r="F4128" s="18">
        <f>'Limiting Factor Scores'!F378</f>
        <v>0.28449999999999998</v>
      </c>
      <c r="G4128" s="18">
        <f>'Limiting Factor Scores'!G378</f>
        <v>0.7905618937732547</v>
      </c>
      <c r="H4128" s="18">
        <f>'Limiting Factor Scores'!H378</f>
        <v>0.22640512230262755</v>
      </c>
      <c r="I4128" s="17">
        <f>LFAT!A15</f>
        <v>1</v>
      </c>
      <c r="J4128" s="16" t="str">
        <f>LFAT!B15</f>
        <v>Protect Land (Easement and Acquisition)</v>
      </c>
      <c r="K4128" s="16" t="str">
        <f>LFAT!D15</f>
        <v>I</v>
      </c>
      <c r="L4128" s="19">
        <f>LFAT!F15</f>
        <v>0.5</v>
      </c>
      <c r="M4128" s="16" t="str">
        <f>LFAT!G15</f>
        <v>CD</v>
      </c>
      <c r="N4128" s="19">
        <f>LFAT!I15</f>
        <v>0.5</v>
      </c>
      <c r="O4128" s="18">
        <f>LFAT!J15</f>
        <v>0.25</v>
      </c>
      <c r="P4128" s="18">
        <f t="shared" si="192"/>
        <v>7.1124999999999994E-2</v>
      </c>
      <c r="Q4128" s="18">
        <f t="shared" si="193"/>
        <v>0.19764047344331367</v>
      </c>
      <c r="R4128" s="18">
        <f t="shared" si="194"/>
        <v>5.6601280575656887E-2</v>
      </c>
    </row>
    <row r="4129" spans="1:18" ht="18" customHeight="1" x14ac:dyDescent="0.2">
      <c r="A4129" s="16" t="str">
        <f>'Limiting Factor Scores'!A379</f>
        <v>UGR6</v>
      </c>
      <c r="B4129" s="16" t="str">
        <f>'Limiting Factor Scores'!B379</f>
        <v>Upper Grande Ronde</v>
      </c>
      <c r="C4129" s="16" t="str">
        <f>'Limiting Factor Scores'!C379</f>
        <v>Anthropogenic Barriers</v>
      </c>
      <c r="D4129" s="18">
        <f>'Limiting Factor Scores'!D379</f>
        <v>0.76429999999999998</v>
      </c>
      <c r="E4129" s="19">
        <f>'Limiting Factor Scores'!E379</f>
        <v>2.29</v>
      </c>
      <c r="F4129" s="18">
        <f>'Limiting Factor Scores'!F379</f>
        <v>0.39024999999999999</v>
      </c>
      <c r="G4129" s="18">
        <f>'Limiting Factor Scores'!G379</f>
        <v>1.5829512834091219</v>
      </c>
      <c r="H4129" s="18">
        <f>'Limiting Factor Scores'!H379</f>
        <v>0.50134602420171814</v>
      </c>
      <c r="I4129" s="17">
        <f>LFAT!A2</f>
        <v>1</v>
      </c>
      <c r="J4129" s="16" t="str">
        <f>LFAT!B2</f>
        <v>Protect Land (Easement and Acquisition)</v>
      </c>
      <c r="K4129" s="16" t="str">
        <f>LFAT!D2</f>
        <v>I</v>
      </c>
      <c r="L4129" s="19">
        <f>LFAT!F2</f>
        <v>0.5</v>
      </c>
      <c r="M4129" s="16" t="str">
        <f>LFAT!G2</f>
        <v>CD</v>
      </c>
      <c r="N4129" s="19">
        <f>LFAT!I2</f>
        <v>0.5</v>
      </c>
      <c r="O4129" s="18">
        <f>LFAT!J2</f>
        <v>0.25</v>
      </c>
      <c r="P4129" s="18">
        <f t="shared" si="192"/>
        <v>9.7562499999999996E-2</v>
      </c>
      <c r="Q4129" s="18">
        <f t="shared" si="193"/>
        <v>0.39573782085228049</v>
      </c>
      <c r="R4129" s="18">
        <f t="shared" si="194"/>
        <v>0.12533650605042954</v>
      </c>
    </row>
    <row r="4130" spans="1:18" ht="18" customHeight="1" x14ac:dyDescent="0.2">
      <c r="A4130" s="16" t="str">
        <f>'Limiting Factor Scores'!A380</f>
        <v>UGR6</v>
      </c>
      <c r="B4130" s="16" t="str">
        <f>'Limiting Factor Scores'!B380</f>
        <v>Upper Grande Ronde</v>
      </c>
      <c r="C4130" s="16" t="str">
        <f>'Limiting Factor Scores'!C380</f>
        <v>Channel and Habitat Structure</v>
      </c>
      <c r="D4130" s="18">
        <f>'Limiting Factor Scores'!D380</f>
        <v>0.76429999999999998</v>
      </c>
      <c r="E4130" s="19">
        <f>'Limiting Factor Scores'!E380</f>
        <v>3.25</v>
      </c>
      <c r="F4130" s="18">
        <f>'Limiting Factor Scores'!F380</f>
        <v>0.60624999999999996</v>
      </c>
      <c r="G4130" s="18">
        <f>'Limiting Factor Scores'!G380</f>
        <v>4.0378241958328269</v>
      </c>
      <c r="H4130" s="18">
        <f>'Limiting Factor Scores'!H380</f>
        <v>1.2223685329141345</v>
      </c>
      <c r="I4130" s="17">
        <f>LFAT!A6</f>
        <v>1</v>
      </c>
      <c r="J4130" s="16" t="str">
        <f>LFAT!B6</f>
        <v>Protect Land (Easement and Acquisition)</v>
      </c>
      <c r="K4130" s="16" t="str">
        <f>LFAT!D6</f>
        <v>I</v>
      </c>
      <c r="L4130" s="19">
        <f>LFAT!F6</f>
        <v>0.5</v>
      </c>
      <c r="M4130" s="16" t="str">
        <f>LFAT!G6</f>
        <v>CD</v>
      </c>
      <c r="N4130" s="19">
        <f>LFAT!I6</f>
        <v>0.5</v>
      </c>
      <c r="O4130" s="18">
        <f>LFAT!J6</f>
        <v>0.25</v>
      </c>
      <c r="P4130" s="18">
        <f t="shared" si="192"/>
        <v>0.15156249999999999</v>
      </c>
      <c r="Q4130" s="18">
        <f t="shared" si="193"/>
        <v>1.0094560489582067</v>
      </c>
      <c r="R4130" s="18">
        <f t="shared" si="194"/>
        <v>0.30559213322853362</v>
      </c>
    </row>
    <row r="4131" spans="1:18" ht="18" customHeight="1" x14ac:dyDescent="0.2">
      <c r="A4131" s="16" t="str">
        <f>'Limiting Factor Scores'!A381</f>
        <v>UGR6</v>
      </c>
      <c r="B4131" s="16" t="str">
        <f>'Limiting Factor Scores'!B381</f>
        <v>Upper Grande Ronde</v>
      </c>
      <c r="C4131" s="16" t="str">
        <f>'Limiting Factor Scores'!C381</f>
        <v>Decreased Sediment Quantity</v>
      </c>
      <c r="D4131" s="18">
        <f>'Limiting Factor Scores'!D381</f>
        <v>0.76429999999999998</v>
      </c>
      <c r="E4131" s="19">
        <f>'Limiting Factor Scores'!E381</f>
        <v>2.2999999999999998</v>
      </c>
      <c r="F4131" s="18">
        <f>'Limiting Factor Scores'!F381</f>
        <v>0.39250000000000002</v>
      </c>
      <c r="G4131" s="18">
        <f>'Limiting Factor Scores'!G381</f>
        <v>1.5535079911999947</v>
      </c>
      <c r="H4131" s="18">
        <f>'Limiting Factor Scores'!H381</f>
        <v>0.46277395984799674</v>
      </c>
      <c r="I4131" s="17">
        <f>LFAT!A9</f>
        <v>1</v>
      </c>
      <c r="J4131" s="16" t="str">
        <f>LFAT!B9</f>
        <v>Protect Land (Easement and Acquisition)</v>
      </c>
      <c r="K4131" s="16" t="str">
        <f>LFAT!D9</f>
        <v>I</v>
      </c>
      <c r="L4131" s="19">
        <f>LFAT!F9</f>
        <v>0.5</v>
      </c>
      <c r="M4131" s="16" t="str">
        <f>LFAT!G9</f>
        <v>CD</v>
      </c>
      <c r="N4131" s="19">
        <f>LFAT!I9</f>
        <v>0.5</v>
      </c>
      <c r="O4131" s="18">
        <f>LFAT!J9</f>
        <v>0.25</v>
      </c>
      <c r="P4131" s="18">
        <f t="shared" si="192"/>
        <v>9.8125000000000004E-2</v>
      </c>
      <c r="Q4131" s="18">
        <f t="shared" si="193"/>
        <v>0.38837699779999868</v>
      </c>
      <c r="R4131" s="18">
        <f t="shared" si="194"/>
        <v>0.11569348996199919</v>
      </c>
    </row>
    <row r="4132" spans="1:18" ht="18" customHeight="1" x14ac:dyDescent="0.2">
      <c r="A4132" s="16" t="str">
        <f>'Limiting Factor Scores'!A382</f>
        <v>UGR6</v>
      </c>
      <c r="B4132" s="16" t="str">
        <f>'Limiting Factor Scores'!B382</f>
        <v>Upper Grande Ronde</v>
      </c>
      <c r="C4132" s="16" t="str">
        <f>'Limiting Factor Scores'!C382</f>
        <v>Decreased Water Quantity</v>
      </c>
      <c r="D4132" s="18">
        <f>'Limiting Factor Scores'!D382</f>
        <v>0.76429999999999998</v>
      </c>
      <c r="E4132" s="19">
        <f>'Limiting Factor Scores'!E382</f>
        <v>2</v>
      </c>
      <c r="F4132" s="18">
        <f>'Limiting Factor Scores'!F382</f>
        <v>0.32500000000000001</v>
      </c>
      <c r="G4132" s="18">
        <f>'Limiting Factor Scores'!G382</f>
        <v>1.8612069824267401</v>
      </c>
      <c r="H4132" s="18">
        <f>'Limiting Factor Scores'!H382</f>
        <v>0.53792252901018778</v>
      </c>
      <c r="I4132" s="17">
        <f>LFAT!A7</f>
        <v>1</v>
      </c>
      <c r="J4132" s="16" t="str">
        <f>LFAT!B7</f>
        <v>Protect Land (Easement and Acquisition)</v>
      </c>
      <c r="K4132" s="16" t="str">
        <f>LFAT!D7</f>
        <v>I</v>
      </c>
      <c r="L4132" s="19">
        <f>LFAT!F7</f>
        <v>0.5</v>
      </c>
      <c r="M4132" s="16" t="str">
        <f>LFAT!G7</f>
        <v>CD</v>
      </c>
      <c r="N4132" s="19">
        <f>LFAT!I7</f>
        <v>0.5</v>
      </c>
      <c r="O4132" s="18">
        <f>LFAT!J7</f>
        <v>0.25</v>
      </c>
      <c r="P4132" s="18">
        <f t="shared" si="192"/>
        <v>8.1250000000000003E-2</v>
      </c>
      <c r="Q4132" s="18">
        <f t="shared" si="193"/>
        <v>0.46530174560668502</v>
      </c>
      <c r="R4132" s="18">
        <f t="shared" si="194"/>
        <v>0.13448063225254694</v>
      </c>
    </row>
    <row r="4133" spans="1:18" ht="18" customHeight="1" x14ac:dyDescent="0.2">
      <c r="A4133" s="16" t="str">
        <f>'Limiting Factor Scores'!A383</f>
        <v>UGR6</v>
      </c>
      <c r="B4133" s="16" t="str">
        <f>'Limiting Factor Scores'!B383</f>
        <v>Upper Grande Ronde</v>
      </c>
      <c r="C4133" s="16" t="str">
        <f>'Limiting Factor Scores'!C383</f>
        <v>Floodplain Condition</v>
      </c>
      <c r="D4133" s="18">
        <f>'Limiting Factor Scores'!D383</f>
        <v>0.76429999999999998</v>
      </c>
      <c r="E4133" s="19">
        <f>'Limiting Factor Scores'!E383</f>
        <v>2.76</v>
      </c>
      <c r="F4133" s="18">
        <f>'Limiting Factor Scores'!F383</f>
        <v>0.496</v>
      </c>
      <c r="G4133" s="18">
        <f>'Limiting Factor Scores'!G383</f>
        <v>2.3043426630196113</v>
      </c>
      <c r="H4133" s="18">
        <f>'Limiting Factor Scores'!H383</f>
        <v>0.65426001671712497</v>
      </c>
      <c r="I4133" s="17">
        <f>LFAT!A4</f>
        <v>1</v>
      </c>
      <c r="J4133" s="16" t="str">
        <f>LFAT!B4</f>
        <v>Protect Land (Easement and Acquisition)</v>
      </c>
      <c r="K4133" s="16" t="str">
        <f>LFAT!D4</f>
        <v>I</v>
      </c>
      <c r="L4133" s="19">
        <f>LFAT!F4</f>
        <v>0.5</v>
      </c>
      <c r="M4133" s="16" t="str">
        <f>LFAT!G4</f>
        <v>CD</v>
      </c>
      <c r="N4133" s="19">
        <f>LFAT!I4</f>
        <v>0.5</v>
      </c>
      <c r="O4133" s="18">
        <f>LFAT!J4</f>
        <v>0.25</v>
      </c>
      <c r="P4133" s="18">
        <f t="shared" si="192"/>
        <v>0.124</v>
      </c>
      <c r="Q4133" s="18">
        <f t="shared" si="193"/>
        <v>0.57608566575490283</v>
      </c>
      <c r="R4133" s="18">
        <f t="shared" si="194"/>
        <v>0.16356500417928124</v>
      </c>
    </row>
    <row r="4134" spans="1:18" ht="18" customHeight="1" x14ac:dyDescent="0.2">
      <c r="A4134" s="16" t="str">
        <f>'Limiting Factor Scores'!A384</f>
        <v>UGR6</v>
      </c>
      <c r="B4134" s="16" t="str">
        <f>'Limiting Factor Scores'!B384</f>
        <v>Upper Grande Ronde</v>
      </c>
      <c r="C4134" s="16" t="str">
        <f>'Limiting Factor Scores'!C384</f>
        <v>Increased Sediment Quantity</v>
      </c>
      <c r="D4134" s="18">
        <f>'Limiting Factor Scores'!D384</f>
        <v>0.76429999999999998</v>
      </c>
      <c r="E4134" s="19">
        <f>'Limiting Factor Scores'!E384</f>
        <v>2</v>
      </c>
      <c r="F4134" s="18">
        <f>'Limiting Factor Scores'!F384</f>
        <v>0.32500000000000001</v>
      </c>
      <c r="G4134" s="18">
        <f>'Limiting Factor Scores'!G384</f>
        <v>0.90310233910828752</v>
      </c>
      <c r="H4134" s="18">
        <f>'Limiting Factor Scores'!H384</f>
        <v>0.29711889533656133</v>
      </c>
      <c r="I4134" s="17">
        <f>LFAT!A10</f>
        <v>1</v>
      </c>
      <c r="J4134" s="16" t="str">
        <f>LFAT!B10</f>
        <v>Protect Land (Easement and Acquisition)</v>
      </c>
      <c r="K4134" s="16" t="str">
        <f>LFAT!D10</f>
        <v>I</v>
      </c>
      <c r="L4134" s="19">
        <f>LFAT!F10</f>
        <v>0.5</v>
      </c>
      <c r="M4134" s="16" t="str">
        <f>LFAT!G10</f>
        <v>CD</v>
      </c>
      <c r="N4134" s="19">
        <f>LFAT!I10</f>
        <v>0.5</v>
      </c>
      <c r="O4134" s="18">
        <f>LFAT!J10</f>
        <v>0.25</v>
      </c>
      <c r="P4134" s="18">
        <f t="shared" si="192"/>
        <v>8.1250000000000003E-2</v>
      </c>
      <c r="Q4134" s="18">
        <f t="shared" si="193"/>
        <v>0.22577558477707188</v>
      </c>
      <c r="R4134" s="18">
        <f t="shared" si="194"/>
        <v>7.4279723834140332E-2</v>
      </c>
    </row>
    <row r="4135" spans="1:18" ht="18" customHeight="1" x14ac:dyDescent="0.2">
      <c r="A4135" s="16" t="str">
        <f>'Limiting Factor Scores'!A385</f>
        <v>UGR6</v>
      </c>
      <c r="B4135" s="16" t="str">
        <f>'Limiting Factor Scores'!B385</f>
        <v>Upper Grande Ronde</v>
      </c>
      <c r="C4135" s="16" t="str">
        <f>'Limiting Factor Scores'!C385</f>
        <v>Non-Native Species Interactions and Competition</v>
      </c>
      <c r="D4135" s="18">
        <f>'Limiting Factor Scores'!D385</f>
        <v>0.76429999999999998</v>
      </c>
      <c r="E4135" s="19">
        <f>'Limiting Factor Scores'!E385</f>
        <v>2.88</v>
      </c>
      <c r="F4135" s="18">
        <f>'Limiting Factor Scores'!F385</f>
        <v>0.52300000000000002</v>
      </c>
      <c r="G4135" s="18">
        <f>'Limiting Factor Scores'!G385</f>
        <v>1.6074812191144017</v>
      </c>
      <c r="H4135" s="18">
        <f>'Limiting Factor Scores'!H385</f>
        <v>0.56704399668173633</v>
      </c>
      <c r="I4135" s="17">
        <f>LFAT!A16</f>
        <v>1</v>
      </c>
      <c r="J4135" s="16" t="str">
        <f>LFAT!B16</f>
        <v>Protect Land (Easement and Acquisition)</v>
      </c>
      <c r="K4135" s="16" t="str">
        <f>LFAT!D16</f>
        <v>I</v>
      </c>
      <c r="L4135" s="19">
        <f>LFAT!F16</f>
        <v>0.5</v>
      </c>
      <c r="M4135" s="16" t="str">
        <f>LFAT!G16</f>
        <v>R</v>
      </c>
      <c r="N4135" s="19">
        <f>LFAT!I16</f>
        <v>0.1</v>
      </c>
      <c r="O4135" s="18">
        <f>LFAT!J16</f>
        <v>0.05</v>
      </c>
      <c r="P4135" s="18">
        <f t="shared" si="192"/>
        <v>2.6150000000000003E-2</v>
      </c>
      <c r="Q4135" s="18">
        <f t="shared" si="193"/>
        <v>8.0374060955720084E-2</v>
      </c>
      <c r="R4135" s="18">
        <f t="shared" si="194"/>
        <v>2.8352199834086819E-2</v>
      </c>
    </row>
    <row r="4136" spans="1:18" ht="18" customHeight="1" x14ac:dyDescent="0.2">
      <c r="A4136" s="16" t="str">
        <f>'Limiting Factor Scores'!A386</f>
        <v>UGR6</v>
      </c>
      <c r="B4136" s="16" t="str">
        <f>'Limiting Factor Scores'!B386</f>
        <v>Upper Grande Ronde</v>
      </c>
      <c r="C4136" s="16" t="str">
        <f>'Limiting Factor Scores'!C386</f>
        <v>Predation</v>
      </c>
      <c r="D4136" s="18">
        <f>'Limiting Factor Scores'!D386</f>
        <v>0.76429999999999998</v>
      </c>
      <c r="E4136" s="19">
        <f>'Limiting Factor Scores'!E386</f>
        <v>1.59</v>
      </c>
      <c r="F4136" s="18">
        <f>'Limiting Factor Scores'!F386</f>
        <v>0.23275000000000001</v>
      </c>
      <c r="G4136" s="18">
        <f>'Limiting Factor Scores'!G386</f>
        <v>0.95552786027954251</v>
      </c>
      <c r="H4136" s="18">
        <f>'Limiting Factor Scores'!H386</f>
        <v>0.29214756066836089</v>
      </c>
      <c r="I4136" s="17">
        <f>LFAT!A14</f>
        <v>1</v>
      </c>
      <c r="J4136" s="16" t="str">
        <f>LFAT!B14</f>
        <v>Protect Land (Easement and Acquisition)</v>
      </c>
      <c r="K4136" s="16" t="str">
        <f>LFAT!D14</f>
        <v>I</v>
      </c>
      <c r="L4136" s="19">
        <f>LFAT!F14</f>
        <v>0.5</v>
      </c>
      <c r="M4136" s="16" t="str">
        <f>LFAT!G14</f>
        <v>R</v>
      </c>
      <c r="N4136" s="19">
        <f>LFAT!I14</f>
        <v>0.1</v>
      </c>
      <c r="O4136" s="18">
        <f>LFAT!J14</f>
        <v>0.05</v>
      </c>
      <c r="P4136" s="18">
        <f t="shared" si="192"/>
        <v>1.1637500000000002E-2</v>
      </c>
      <c r="Q4136" s="18">
        <f t="shared" si="193"/>
        <v>4.7776393013977125E-2</v>
      </c>
      <c r="R4136" s="18">
        <f t="shared" si="194"/>
        <v>1.4607378033418045E-2</v>
      </c>
    </row>
    <row r="4137" spans="1:18" ht="18" customHeight="1" x14ac:dyDescent="0.2">
      <c r="A4137" s="16" t="str">
        <f>'Limiting Factor Scores'!A387</f>
        <v>UGR6</v>
      </c>
      <c r="B4137" s="16" t="str">
        <f>'Limiting Factor Scores'!B387</f>
        <v>Upper Grande Ronde</v>
      </c>
      <c r="C4137" s="16" t="str">
        <f>'Limiting Factor Scores'!C387</f>
        <v>Riparian Condition</v>
      </c>
      <c r="D4137" s="18">
        <f>'Limiting Factor Scores'!D387</f>
        <v>0.76429999999999998</v>
      </c>
      <c r="E4137" s="19">
        <f>'Limiting Factor Scores'!E387</f>
        <v>2.17</v>
      </c>
      <c r="F4137" s="18">
        <f>'Limiting Factor Scores'!F387</f>
        <v>0.36325000000000002</v>
      </c>
      <c r="G4137" s="18">
        <f>'Limiting Factor Scores'!G387</f>
        <v>1.7233013307736846</v>
      </c>
      <c r="H4137" s="18">
        <f>'Limiting Factor Scores'!H387</f>
        <v>0.55643397051485544</v>
      </c>
      <c r="I4137" s="17">
        <f>LFAT!A3</f>
        <v>1</v>
      </c>
      <c r="J4137" s="16" t="str">
        <f>LFAT!B3</f>
        <v>Protect Land (Easement and Acquisition)</v>
      </c>
      <c r="K4137" s="16" t="str">
        <f>LFAT!D3</f>
        <v>I</v>
      </c>
      <c r="L4137" s="19">
        <f>LFAT!F3</f>
        <v>0.5</v>
      </c>
      <c r="M4137" s="16" t="str">
        <f>LFAT!G3</f>
        <v>C</v>
      </c>
      <c r="N4137" s="19">
        <f>LFAT!I3</f>
        <v>1</v>
      </c>
      <c r="O4137" s="18">
        <f>LFAT!J3</f>
        <v>0.5</v>
      </c>
      <c r="P4137" s="18">
        <f t="shared" si="192"/>
        <v>0.18162500000000001</v>
      </c>
      <c r="Q4137" s="18">
        <f t="shared" si="193"/>
        <v>0.86165066538684232</v>
      </c>
      <c r="R4137" s="18">
        <f t="shared" si="194"/>
        <v>0.27821698525742772</v>
      </c>
    </row>
    <row r="4138" spans="1:18" ht="18" customHeight="1" x14ac:dyDescent="0.2">
      <c r="A4138" s="16" t="str">
        <f>'Limiting Factor Scores'!A388</f>
        <v>UGR6</v>
      </c>
      <c r="B4138" s="16" t="str">
        <f>'Limiting Factor Scores'!B388</f>
        <v>Upper Grande Ronde</v>
      </c>
      <c r="C4138" s="16" t="str">
        <f>'Limiting Factor Scores'!C388</f>
        <v>Side Channel and Wetland Habitat</v>
      </c>
      <c r="D4138" s="18">
        <f>'Limiting Factor Scores'!D388</f>
        <v>0.76429999999999998</v>
      </c>
      <c r="E4138" s="19">
        <f>'Limiting Factor Scores'!E388</f>
        <v>3.18</v>
      </c>
      <c r="F4138" s="18">
        <f>'Limiting Factor Scores'!F388</f>
        <v>0.59050000000000002</v>
      </c>
      <c r="G4138" s="18">
        <f>'Limiting Factor Scores'!G388</f>
        <v>3.4687100377977389</v>
      </c>
      <c r="H4138" s="18">
        <f>'Limiting Factor Scores'!H388</f>
        <v>1.011019369919284</v>
      </c>
      <c r="I4138" s="17">
        <f>LFAT!A5</f>
        <v>1</v>
      </c>
      <c r="J4138" s="16" t="str">
        <f>LFAT!B5</f>
        <v>Protect Land (Easement and Acquisition)</v>
      </c>
      <c r="K4138" s="16" t="str">
        <f>LFAT!D5</f>
        <v>I</v>
      </c>
      <c r="L4138" s="19">
        <f>LFAT!F5</f>
        <v>0.5</v>
      </c>
      <c r="M4138" s="16" t="str">
        <f>LFAT!G5</f>
        <v>CD</v>
      </c>
      <c r="N4138" s="19">
        <f>LFAT!I5</f>
        <v>0.5</v>
      </c>
      <c r="O4138" s="18">
        <f>LFAT!J5</f>
        <v>0.25</v>
      </c>
      <c r="P4138" s="18">
        <f t="shared" si="192"/>
        <v>0.14762500000000001</v>
      </c>
      <c r="Q4138" s="18">
        <f t="shared" si="193"/>
        <v>0.86717750944943472</v>
      </c>
      <c r="R4138" s="18">
        <f t="shared" si="194"/>
        <v>0.252754842479821</v>
      </c>
    </row>
    <row r="4139" spans="1:18" ht="18" customHeight="1" x14ac:dyDescent="0.2">
      <c r="A4139" s="16" t="str">
        <f>'Limiting Factor Scores'!A389</f>
        <v>UGR6</v>
      </c>
      <c r="B4139" s="16" t="str">
        <f>'Limiting Factor Scores'!B389</f>
        <v>Upper Grande Ronde</v>
      </c>
      <c r="C4139" s="16" t="str">
        <f>'Limiting Factor Scores'!C389</f>
        <v>Summer Water Temperature</v>
      </c>
      <c r="D4139" s="18">
        <f>'Limiting Factor Scores'!D389</f>
        <v>0.76429999999999998</v>
      </c>
      <c r="E4139" s="19">
        <f>'Limiting Factor Scores'!E389</f>
        <v>1.59</v>
      </c>
      <c r="F4139" s="18">
        <f>'Limiting Factor Scores'!F389</f>
        <v>0.23275000000000001</v>
      </c>
      <c r="G4139" s="18">
        <f>'Limiting Factor Scores'!G389</f>
        <v>1.184244634974587</v>
      </c>
      <c r="H4139" s="18">
        <f>'Limiting Factor Scores'!H389</f>
        <v>0.37059741441864674</v>
      </c>
      <c r="I4139" s="17">
        <f>LFAT!A11</f>
        <v>1</v>
      </c>
      <c r="J4139" s="16" t="str">
        <f>LFAT!B11</f>
        <v>Protect Land (Easement and Acquisition)</v>
      </c>
      <c r="K4139" s="16" t="str">
        <f>LFAT!D11</f>
        <v>I</v>
      </c>
      <c r="L4139" s="19">
        <f>LFAT!F11</f>
        <v>0.5</v>
      </c>
      <c r="M4139" s="16" t="str">
        <f>LFAT!G11</f>
        <v>R</v>
      </c>
      <c r="N4139" s="19">
        <f>LFAT!I11</f>
        <v>0.1</v>
      </c>
      <c r="O4139" s="18">
        <f>LFAT!J11</f>
        <v>0.05</v>
      </c>
      <c r="P4139" s="18">
        <f t="shared" si="192"/>
        <v>1.1637500000000002E-2</v>
      </c>
      <c r="Q4139" s="18">
        <f t="shared" si="193"/>
        <v>5.9212231748729353E-2</v>
      </c>
      <c r="R4139" s="18">
        <f t="shared" si="194"/>
        <v>1.8529870720932339E-2</v>
      </c>
    </row>
    <row r="4140" spans="1:18" ht="18" customHeight="1" x14ac:dyDescent="0.2">
      <c r="A4140" s="16" t="str">
        <f>'Limiting Factor Scores'!A390</f>
        <v>UGR6</v>
      </c>
      <c r="B4140" s="16" t="str">
        <f>'Limiting Factor Scores'!B390</f>
        <v>Upper Grande Ronde</v>
      </c>
      <c r="C4140" s="16" t="str">
        <f>'Limiting Factor Scores'!C390</f>
        <v>Water Quality</v>
      </c>
      <c r="D4140" s="18">
        <f>'Limiting Factor Scores'!D390</f>
        <v>0.76429999999999998</v>
      </c>
      <c r="E4140" s="19">
        <f>'Limiting Factor Scores'!E390</f>
        <v>1.59</v>
      </c>
      <c r="F4140" s="18">
        <f>'Limiting Factor Scores'!F390</f>
        <v>0.23275000000000001</v>
      </c>
      <c r="G4140" s="18">
        <f>'Limiting Factor Scores'!G390</f>
        <v>1.0355787315295428</v>
      </c>
      <c r="H4140" s="18">
        <f>'Limiting Factor Scores'!H390</f>
        <v>0.28745886679102611</v>
      </c>
      <c r="I4140" s="17">
        <f>LFAT!A13</f>
        <v>1</v>
      </c>
      <c r="J4140" s="16" t="str">
        <f>LFAT!B13</f>
        <v>Protect Land (Easement and Acquisition)</v>
      </c>
      <c r="K4140" s="16" t="str">
        <f>LFAT!D13</f>
        <v>I</v>
      </c>
      <c r="L4140" s="19">
        <f>LFAT!F13</f>
        <v>0.5</v>
      </c>
      <c r="M4140" s="16" t="str">
        <f>LFAT!G13</f>
        <v>CD</v>
      </c>
      <c r="N4140" s="19">
        <f>LFAT!I13</f>
        <v>0.5</v>
      </c>
      <c r="O4140" s="18">
        <f>LFAT!J13</f>
        <v>0.25</v>
      </c>
      <c r="P4140" s="18">
        <f t="shared" si="192"/>
        <v>5.8187500000000003E-2</v>
      </c>
      <c r="Q4140" s="18">
        <f t="shared" si="193"/>
        <v>0.25889468288238571</v>
      </c>
      <c r="R4140" s="18">
        <f t="shared" si="194"/>
        <v>7.1864716697756528E-2</v>
      </c>
    </row>
    <row r="4141" spans="1:18" ht="18" customHeight="1" x14ac:dyDescent="0.2">
      <c r="A4141" s="16" t="str">
        <f>'Limiting Factor Scores'!A391</f>
        <v>UGR6</v>
      </c>
      <c r="B4141" s="16" t="str">
        <f>'Limiting Factor Scores'!B391</f>
        <v>Upper Grande Ronde</v>
      </c>
      <c r="C4141" s="16" t="str">
        <f>'Limiting Factor Scores'!C391</f>
        <v>Winter Water Temperature</v>
      </c>
      <c r="D4141" s="18">
        <f>'Limiting Factor Scores'!D391</f>
        <v>0.76429999999999998</v>
      </c>
      <c r="E4141" s="19">
        <f>'Limiting Factor Scores'!E391</f>
        <v>1.59</v>
      </c>
      <c r="F4141" s="18">
        <f>'Limiting Factor Scores'!F391</f>
        <v>0.23275000000000001</v>
      </c>
      <c r="G4141" s="18">
        <f>'Limiting Factor Scores'!G391</f>
        <v>0.85260531127541295</v>
      </c>
      <c r="H4141" s="18">
        <f>'Limiting Factor Scores'!H391</f>
        <v>0.23222376557871666</v>
      </c>
      <c r="I4141" s="17">
        <f>LFAT!A12</f>
        <v>1</v>
      </c>
      <c r="J4141" s="16" t="str">
        <f>LFAT!B12</f>
        <v>Protect Land (Easement and Acquisition)</v>
      </c>
      <c r="K4141" s="16" t="str">
        <f>LFAT!D12</f>
        <v>I</v>
      </c>
      <c r="L4141" s="19">
        <f>LFAT!F12</f>
        <v>0.5</v>
      </c>
      <c r="M4141" s="16" t="str">
        <f>LFAT!G12</f>
        <v>R</v>
      </c>
      <c r="N4141" s="19">
        <f>LFAT!I12</f>
        <v>0.1</v>
      </c>
      <c r="O4141" s="18">
        <f>LFAT!J12</f>
        <v>0.05</v>
      </c>
      <c r="P4141" s="18">
        <f t="shared" si="192"/>
        <v>1.1637500000000002E-2</v>
      </c>
      <c r="Q4141" s="18">
        <f t="shared" si="193"/>
        <v>4.2630265563770649E-2</v>
      </c>
      <c r="R4141" s="18">
        <f t="shared" si="194"/>
        <v>1.1611188278935834E-2</v>
      </c>
    </row>
    <row r="4142" spans="1:18" ht="18" customHeight="1" x14ac:dyDescent="0.2">
      <c r="A4142" s="16" t="str">
        <f>'Limiting Factor Scores'!A377</f>
        <v>UGR6</v>
      </c>
      <c r="B4142" s="16" t="str">
        <f>'Limiting Factor Scores'!B377</f>
        <v>Upper Grande Ronde</v>
      </c>
      <c r="C4142" s="16" t="str">
        <f>'Limiting Factor Scores'!C377</f>
        <v>Altered Flow Timing</v>
      </c>
      <c r="D4142" s="18">
        <f>'Limiting Factor Scores'!D377</f>
        <v>0.76429999999999998</v>
      </c>
      <c r="E4142" s="19">
        <f>'Limiting Factor Scores'!E377</f>
        <v>1.59</v>
      </c>
      <c r="F4142" s="18">
        <f>'Limiting Factor Scores'!F377</f>
        <v>0.23275000000000001</v>
      </c>
      <c r="G4142" s="18">
        <f>'Limiting Factor Scores'!G377</f>
        <v>0.93265618252541305</v>
      </c>
      <c r="H4142" s="18">
        <f>'Limiting Factor Scores'!H377</f>
        <v>0.25955542020849753</v>
      </c>
      <c r="I4142" s="17">
        <f>LFAT!A23</f>
        <v>2</v>
      </c>
      <c r="J4142" s="16" t="str">
        <f>LFAT!B23</f>
        <v>Instream Complexity Improvement</v>
      </c>
      <c r="K4142" s="16" t="str">
        <f>LFAT!D23</f>
        <v>N</v>
      </c>
      <c r="L4142" s="19">
        <f>LFAT!F23</f>
        <v>0.1</v>
      </c>
      <c r="M4142" s="16" t="str">
        <f>LFAT!G23</f>
        <v>CD</v>
      </c>
      <c r="N4142" s="19">
        <f>LFAT!I23</f>
        <v>0.5</v>
      </c>
      <c r="O4142" s="18">
        <f>LFAT!J23</f>
        <v>0.05</v>
      </c>
      <c r="P4142" s="18">
        <f t="shared" si="192"/>
        <v>1.1637500000000002E-2</v>
      </c>
      <c r="Q4142" s="18">
        <f t="shared" si="193"/>
        <v>4.6632809126270658E-2</v>
      </c>
      <c r="R4142" s="18">
        <f t="shared" si="194"/>
        <v>1.2977771010424877E-2</v>
      </c>
    </row>
    <row r="4143" spans="1:18" ht="18" customHeight="1" x14ac:dyDescent="0.2">
      <c r="A4143" s="16" t="str">
        <f>'Limiting Factor Scores'!A378</f>
        <v>UGR6</v>
      </c>
      <c r="B4143" s="16" t="str">
        <f>'Limiting Factor Scores'!B378</f>
        <v>Upper Grande Ronde</v>
      </c>
      <c r="C4143" s="16" t="str">
        <f>'Limiting Factor Scores'!C378</f>
        <v>Altered Primary Productivity</v>
      </c>
      <c r="D4143" s="18">
        <f>'Limiting Factor Scores'!D378</f>
        <v>0.76429999999999998</v>
      </c>
      <c r="E4143" s="19">
        <f>'Limiting Factor Scores'!E378</f>
        <v>1.82</v>
      </c>
      <c r="F4143" s="18">
        <f>'Limiting Factor Scores'!F378</f>
        <v>0.28449999999999998</v>
      </c>
      <c r="G4143" s="18">
        <f>'Limiting Factor Scores'!G378</f>
        <v>0.7905618937732547</v>
      </c>
      <c r="H4143" s="18">
        <f>'Limiting Factor Scores'!H378</f>
        <v>0.22640512230262755</v>
      </c>
      <c r="I4143" s="17">
        <f>LFAT!A30</f>
        <v>2</v>
      </c>
      <c r="J4143" s="16" t="str">
        <f>LFAT!B30</f>
        <v>Instream Complexity Improvement</v>
      </c>
      <c r="K4143" s="16" t="str">
        <f>LFAT!D30</f>
        <v>N</v>
      </c>
      <c r="L4143" s="19">
        <f>LFAT!F30</f>
        <v>0.1</v>
      </c>
      <c r="M4143" s="16" t="str">
        <f>LFAT!G30</f>
        <v>R</v>
      </c>
      <c r="N4143" s="19">
        <f>LFAT!I30</f>
        <v>0.1</v>
      </c>
      <c r="O4143" s="18">
        <f>LFAT!J30</f>
        <v>0.01</v>
      </c>
      <c r="P4143" s="18">
        <f t="shared" si="192"/>
        <v>2.8449999999999999E-3</v>
      </c>
      <c r="Q4143" s="18">
        <f t="shared" si="193"/>
        <v>7.9056189377325475E-3</v>
      </c>
      <c r="R4143" s="18">
        <f t="shared" si="194"/>
        <v>2.2640512230262754E-3</v>
      </c>
    </row>
    <row r="4144" spans="1:18" ht="18" customHeight="1" x14ac:dyDescent="0.2">
      <c r="A4144" s="16" t="str">
        <f>'Limiting Factor Scores'!A379</f>
        <v>UGR6</v>
      </c>
      <c r="B4144" s="16" t="str">
        <f>'Limiting Factor Scores'!B379</f>
        <v>Upper Grande Ronde</v>
      </c>
      <c r="C4144" s="16" t="str">
        <f>'Limiting Factor Scores'!C379</f>
        <v>Anthropogenic Barriers</v>
      </c>
      <c r="D4144" s="18">
        <f>'Limiting Factor Scores'!D379</f>
        <v>0.76429999999999998</v>
      </c>
      <c r="E4144" s="19">
        <f>'Limiting Factor Scores'!E379</f>
        <v>2.29</v>
      </c>
      <c r="F4144" s="18">
        <f>'Limiting Factor Scores'!F379</f>
        <v>0.39024999999999999</v>
      </c>
      <c r="G4144" s="18">
        <f>'Limiting Factor Scores'!G379</f>
        <v>1.5829512834091219</v>
      </c>
      <c r="H4144" s="18">
        <f>'Limiting Factor Scores'!H379</f>
        <v>0.50134602420171814</v>
      </c>
      <c r="I4144" s="17">
        <f>LFAT!A17</f>
        <v>2</v>
      </c>
      <c r="J4144" s="16" t="str">
        <f>LFAT!B17</f>
        <v>Instream Complexity Improvement</v>
      </c>
      <c r="K4144" s="16" t="str">
        <f>LFAT!D17</f>
        <v>N</v>
      </c>
      <c r="L4144" s="19">
        <f>LFAT!F17</f>
        <v>0.1</v>
      </c>
      <c r="M4144" s="16" t="str">
        <f>LFAT!G17</f>
        <v>R</v>
      </c>
      <c r="N4144" s="19">
        <f>LFAT!I17</f>
        <v>0.1</v>
      </c>
      <c r="O4144" s="18">
        <f>LFAT!J17</f>
        <v>0.01</v>
      </c>
      <c r="P4144" s="18">
        <f t="shared" si="192"/>
        <v>3.9025000000000002E-3</v>
      </c>
      <c r="Q4144" s="18">
        <f t="shared" si="193"/>
        <v>1.582951283409122E-2</v>
      </c>
      <c r="R4144" s="18">
        <f t="shared" si="194"/>
        <v>5.0134602420171814E-3</v>
      </c>
    </row>
    <row r="4145" spans="1:18" ht="18" customHeight="1" x14ac:dyDescent="0.2">
      <c r="A4145" s="16" t="str">
        <f>'Limiting Factor Scores'!A380</f>
        <v>UGR6</v>
      </c>
      <c r="B4145" s="16" t="str">
        <f>'Limiting Factor Scores'!B380</f>
        <v>Upper Grande Ronde</v>
      </c>
      <c r="C4145" s="16" t="str">
        <f>'Limiting Factor Scores'!C380</f>
        <v>Channel and Habitat Structure</v>
      </c>
      <c r="D4145" s="18">
        <f>'Limiting Factor Scores'!D380</f>
        <v>0.76429999999999998</v>
      </c>
      <c r="E4145" s="19">
        <f>'Limiting Factor Scores'!E380</f>
        <v>3.25</v>
      </c>
      <c r="F4145" s="18">
        <f>'Limiting Factor Scores'!F380</f>
        <v>0.60624999999999996</v>
      </c>
      <c r="G4145" s="18">
        <f>'Limiting Factor Scores'!G380</f>
        <v>4.0378241958328269</v>
      </c>
      <c r="H4145" s="18">
        <f>'Limiting Factor Scores'!H380</f>
        <v>1.2223685329141345</v>
      </c>
      <c r="I4145" s="17">
        <f>LFAT!A21</f>
        <v>2</v>
      </c>
      <c r="J4145" s="16" t="str">
        <f>LFAT!B21</f>
        <v>Instream Complexity Improvement</v>
      </c>
      <c r="K4145" s="16" t="str">
        <f>LFAT!D21</f>
        <v>D</v>
      </c>
      <c r="L4145" s="19">
        <f>LFAT!F21</f>
        <v>1</v>
      </c>
      <c r="M4145" s="16" t="str">
        <f>LFAT!G21</f>
        <v>C</v>
      </c>
      <c r="N4145" s="19">
        <f>LFAT!I21</f>
        <v>1</v>
      </c>
      <c r="O4145" s="18">
        <f>LFAT!J21</f>
        <v>1</v>
      </c>
      <c r="P4145" s="18">
        <f t="shared" si="192"/>
        <v>0.60624999999999996</v>
      </c>
      <c r="Q4145" s="18">
        <f t="shared" si="193"/>
        <v>4.0378241958328269</v>
      </c>
      <c r="R4145" s="18">
        <f t="shared" si="194"/>
        <v>1.2223685329141345</v>
      </c>
    </row>
    <row r="4146" spans="1:18" ht="18" customHeight="1" x14ac:dyDescent="0.2">
      <c r="A4146" s="16" t="str">
        <f>'Limiting Factor Scores'!A381</f>
        <v>UGR6</v>
      </c>
      <c r="B4146" s="16" t="str">
        <f>'Limiting Factor Scores'!B381</f>
        <v>Upper Grande Ronde</v>
      </c>
      <c r="C4146" s="16" t="str">
        <f>'Limiting Factor Scores'!C381</f>
        <v>Decreased Sediment Quantity</v>
      </c>
      <c r="D4146" s="18">
        <f>'Limiting Factor Scores'!D381</f>
        <v>0.76429999999999998</v>
      </c>
      <c r="E4146" s="19">
        <f>'Limiting Factor Scores'!E381</f>
        <v>2.2999999999999998</v>
      </c>
      <c r="F4146" s="18">
        <f>'Limiting Factor Scores'!F381</f>
        <v>0.39250000000000002</v>
      </c>
      <c r="G4146" s="18">
        <f>'Limiting Factor Scores'!G381</f>
        <v>1.5535079911999947</v>
      </c>
      <c r="H4146" s="18">
        <f>'Limiting Factor Scores'!H381</f>
        <v>0.46277395984799674</v>
      </c>
      <c r="I4146" s="17">
        <f>LFAT!A24</f>
        <v>2</v>
      </c>
      <c r="J4146" s="16" t="str">
        <f>LFAT!B24</f>
        <v>Instream Complexity Improvement</v>
      </c>
      <c r="K4146" s="16" t="str">
        <f>LFAT!D24</f>
        <v>I</v>
      </c>
      <c r="L4146" s="19">
        <f>LFAT!F24</f>
        <v>0.5</v>
      </c>
      <c r="M4146" s="16" t="str">
        <f>LFAT!G24</f>
        <v>CD</v>
      </c>
      <c r="N4146" s="19">
        <f>LFAT!I24</f>
        <v>0.5</v>
      </c>
      <c r="O4146" s="18">
        <f>LFAT!J24</f>
        <v>0.25</v>
      </c>
      <c r="P4146" s="18">
        <f t="shared" si="192"/>
        <v>9.8125000000000004E-2</v>
      </c>
      <c r="Q4146" s="18">
        <f t="shared" si="193"/>
        <v>0.38837699779999868</v>
      </c>
      <c r="R4146" s="18">
        <f t="shared" si="194"/>
        <v>0.11569348996199919</v>
      </c>
    </row>
    <row r="4147" spans="1:18" ht="18" customHeight="1" x14ac:dyDescent="0.2">
      <c r="A4147" s="16" t="str">
        <f>'Limiting Factor Scores'!A382</f>
        <v>UGR6</v>
      </c>
      <c r="B4147" s="16" t="str">
        <f>'Limiting Factor Scores'!B382</f>
        <v>Upper Grande Ronde</v>
      </c>
      <c r="C4147" s="16" t="str">
        <f>'Limiting Factor Scores'!C382</f>
        <v>Decreased Water Quantity</v>
      </c>
      <c r="D4147" s="18">
        <f>'Limiting Factor Scores'!D382</f>
        <v>0.76429999999999998</v>
      </c>
      <c r="E4147" s="19">
        <f>'Limiting Factor Scores'!E382</f>
        <v>2</v>
      </c>
      <c r="F4147" s="18">
        <f>'Limiting Factor Scores'!F382</f>
        <v>0.32500000000000001</v>
      </c>
      <c r="G4147" s="18">
        <f>'Limiting Factor Scores'!G382</f>
        <v>1.8612069824267401</v>
      </c>
      <c r="H4147" s="18">
        <f>'Limiting Factor Scores'!H382</f>
        <v>0.53792252901018778</v>
      </c>
      <c r="I4147" s="17">
        <f>LFAT!A22</f>
        <v>2</v>
      </c>
      <c r="J4147" s="16" t="str">
        <f>LFAT!B22</f>
        <v>Instream Complexity Improvement</v>
      </c>
      <c r="K4147" s="16" t="str">
        <f>LFAT!D22</f>
        <v>N</v>
      </c>
      <c r="L4147" s="19">
        <f>LFAT!F22</f>
        <v>0.1</v>
      </c>
      <c r="M4147" s="16" t="str">
        <f>LFAT!G22</f>
        <v>R</v>
      </c>
      <c r="N4147" s="19">
        <f>LFAT!I22</f>
        <v>0.1</v>
      </c>
      <c r="O4147" s="18">
        <f>LFAT!J22</f>
        <v>0.01</v>
      </c>
      <c r="P4147" s="18">
        <f t="shared" si="192"/>
        <v>3.2500000000000003E-3</v>
      </c>
      <c r="Q4147" s="18">
        <f t="shared" si="193"/>
        <v>1.8612069824267403E-2</v>
      </c>
      <c r="R4147" s="18">
        <f t="shared" si="194"/>
        <v>5.3792252901018779E-3</v>
      </c>
    </row>
    <row r="4148" spans="1:18" ht="18" customHeight="1" x14ac:dyDescent="0.2">
      <c r="A4148" s="16" t="str">
        <f>'Limiting Factor Scores'!A383</f>
        <v>UGR6</v>
      </c>
      <c r="B4148" s="16" t="str">
        <f>'Limiting Factor Scores'!B383</f>
        <v>Upper Grande Ronde</v>
      </c>
      <c r="C4148" s="16" t="str">
        <f>'Limiting Factor Scores'!C383</f>
        <v>Floodplain Condition</v>
      </c>
      <c r="D4148" s="18">
        <f>'Limiting Factor Scores'!D383</f>
        <v>0.76429999999999998</v>
      </c>
      <c r="E4148" s="19">
        <f>'Limiting Factor Scores'!E383</f>
        <v>2.76</v>
      </c>
      <c r="F4148" s="18">
        <f>'Limiting Factor Scores'!F383</f>
        <v>0.496</v>
      </c>
      <c r="G4148" s="18">
        <f>'Limiting Factor Scores'!G383</f>
        <v>2.3043426630196113</v>
      </c>
      <c r="H4148" s="18">
        <f>'Limiting Factor Scores'!H383</f>
        <v>0.65426001671712497</v>
      </c>
      <c r="I4148" s="17">
        <f>LFAT!A19</f>
        <v>2</v>
      </c>
      <c r="J4148" s="16" t="str">
        <f>LFAT!B19</f>
        <v>Instream Complexity Improvement</v>
      </c>
      <c r="K4148" s="16" t="str">
        <f>LFAT!D19</f>
        <v>I</v>
      </c>
      <c r="L4148" s="19">
        <f>LFAT!F19</f>
        <v>0.5</v>
      </c>
      <c r="M4148" s="16" t="str">
        <f>LFAT!G19</f>
        <v>C</v>
      </c>
      <c r="N4148" s="19">
        <f>LFAT!I19</f>
        <v>1</v>
      </c>
      <c r="O4148" s="18">
        <f>LFAT!J19</f>
        <v>0.5</v>
      </c>
      <c r="P4148" s="18">
        <f t="shared" si="192"/>
        <v>0.248</v>
      </c>
      <c r="Q4148" s="18">
        <f t="shared" si="193"/>
        <v>1.1521713315098057</v>
      </c>
      <c r="R4148" s="18">
        <f t="shared" si="194"/>
        <v>0.32713000835856249</v>
      </c>
    </row>
    <row r="4149" spans="1:18" ht="18" customHeight="1" x14ac:dyDescent="0.2">
      <c r="A4149" s="16" t="str">
        <f>'Limiting Factor Scores'!A384</f>
        <v>UGR6</v>
      </c>
      <c r="B4149" s="16" t="str">
        <f>'Limiting Factor Scores'!B384</f>
        <v>Upper Grande Ronde</v>
      </c>
      <c r="C4149" s="16" t="str">
        <f>'Limiting Factor Scores'!C384</f>
        <v>Increased Sediment Quantity</v>
      </c>
      <c r="D4149" s="18">
        <f>'Limiting Factor Scores'!D384</f>
        <v>0.76429999999999998</v>
      </c>
      <c r="E4149" s="19">
        <f>'Limiting Factor Scores'!E384</f>
        <v>2</v>
      </c>
      <c r="F4149" s="18">
        <f>'Limiting Factor Scores'!F384</f>
        <v>0.32500000000000001</v>
      </c>
      <c r="G4149" s="18">
        <f>'Limiting Factor Scores'!G384</f>
        <v>0.90310233910828752</v>
      </c>
      <c r="H4149" s="18">
        <f>'Limiting Factor Scores'!H384</f>
        <v>0.29711889533656133</v>
      </c>
      <c r="I4149" s="17">
        <f>LFAT!A25</f>
        <v>2</v>
      </c>
      <c r="J4149" s="16" t="str">
        <f>LFAT!B25</f>
        <v>Instream Complexity Improvement</v>
      </c>
      <c r="K4149" s="16" t="str">
        <f>LFAT!D25</f>
        <v>I</v>
      </c>
      <c r="L4149" s="19">
        <f>LFAT!F25</f>
        <v>0.5</v>
      </c>
      <c r="M4149" s="16" t="str">
        <f>LFAT!G25</f>
        <v>C</v>
      </c>
      <c r="N4149" s="19">
        <f>LFAT!I25</f>
        <v>1</v>
      </c>
      <c r="O4149" s="18">
        <f>LFAT!J25</f>
        <v>0.5</v>
      </c>
      <c r="P4149" s="18">
        <f t="shared" si="192"/>
        <v>0.16250000000000001</v>
      </c>
      <c r="Q4149" s="18">
        <f t="shared" si="193"/>
        <v>0.45155116955414376</v>
      </c>
      <c r="R4149" s="18">
        <f t="shared" si="194"/>
        <v>0.14855944766828066</v>
      </c>
    </row>
    <row r="4150" spans="1:18" ht="18" customHeight="1" x14ac:dyDescent="0.2">
      <c r="A4150" s="16" t="str">
        <f>'Limiting Factor Scores'!A385</f>
        <v>UGR6</v>
      </c>
      <c r="B4150" s="16" t="str">
        <f>'Limiting Factor Scores'!B385</f>
        <v>Upper Grande Ronde</v>
      </c>
      <c r="C4150" s="16" t="str">
        <f>'Limiting Factor Scores'!C385</f>
        <v>Non-Native Species Interactions and Competition</v>
      </c>
      <c r="D4150" s="18">
        <f>'Limiting Factor Scores'!D385</f>
        <v>0.76429999999999998</v>
      </c>
      <c r="E4150" s="19">
        <f>'Limiting Factor Scores'!E385</f>
        <v>2.88</v>
      </c>
      <c r="F4150" s="18">
        <f>'Limiting Factor Scores'!F385</f>
        <v>0.52300000000000002</v>
      </c>
      <c r="G4150" s="18">
        <f>'Limiting Factor Scores'!G385</f>
        <v>1.6074812191144017</v>
      </c>
      <c r="H4150" s="18">
        <f>'Limiting Factor Scores'!H385</f>
        <v>0.56704399668173633</v>
      </c>
      <c r="I4150" s="17">
        <f>LFAT!A31</f>
        <v>2</v>
      </c>
      <c r="J4150" s="16" t="str">
        <f>LFAT!B31</f>
        <v>Instream Complexity Improvement</v>
      </c>
      <c r="K4150" s="16" t="str">
        <f>LFAT!D31</f>
        <v>I</v>
      </c>
      <c r="L4150" s="19">
        <f>LFAT!F31</f>
        <v>0.5</v>
      </c>
      <c r="M4150" s="16" t="str">
        <f>LFAT!G31</f>
        <v>CD</v>
      </c>
      <c r="N4150" s="19">
        <f>LFAT!I31</f>
        <v>0.5</v>
      </c>
      <c r="O4150" s="18">
        <f>LFAT!J31</f>
        <v>0.25</v>
      </c>
      <c r="P4150" s="18">
        <f t="shared" si="192"/>
        <v>0.13075000000000001</v>
      </c>
      <c r="Q4150" s="18">
        <f t="shared" si="193"/>
        <v>0.40187030477860042</v>
      </c>
      <c r="R4150" s="18">
        <f t="shared" si="194"/>
        <v>0.14176099917043408</v>
      </c>
    </row>
    <row r="4151" spans="1:18" ht="18" customHeight="1" x14ac:dyDescent="0.2">
      <c r="A4151" s="16" t="str">
        <f>'Limiting Factor Scores'!A386</f>
        <v>UGR6</v>
      </c>
      <c r="B4151" s="16" t="str">
        <f>'Limiting Factor Scores'!B386</f>
        <v>Upper Grande Ronde</v>
      </c>
      <c r="C4151" s="16" t="str">
        <f>'Limiting Factor Scores'!C386</f>
        <v>Predation</v>
      </c>
      <c r="D4151" s="18">
        <f>'Limiting Factor Scores'!D386</f>
        <v>0.76429999999999998</v>
      </c>
      <c r="E4151" s="19">
        <f>'Limiting Factor Scores'!E386</f>
        <v>1.59</v>
      </c>
      <c r="F4151" s="18">
        <f>'Limiting Factor Scores'!F386</f>
        <v>0.23275000000000001</v>
      </c>
      <c r="G4151" s="18">
        <f>'Limiting Factor Scores'!G386</f>
        <v>0.95552786027954251</v>
      </c>
      <c r="H4151" s="18">
        <f>'Limiting Factor Scores'!H386</f>
        <v>0.29214756066836089</v>
      </c>
      <c r="I4151" s="17">
        <f>LFAT!A29</f>
        <v>2</v>
      </c>
      <c r="J4151" s="16" t="str">
        <f>LFAT!B29</f>
        <v>Instream Complexity Improvement</v>
      </c>
      <c r="K4151" s="16" t="str">
        <f>LFAT!D29</f>
        <v>I</v>
      </c>
      <c r="L4151" s="19">
        <f>LFAT!F29</f>
        <v>0.5</v>
      </c>
      <c r="M4151" s="16" t="str">
        <f>LFAT!G29</f>
        <v>CD</v>
      </c>
      <c r="N4151" s="19">
        <f>LFAT!I29</f>
        <v>0.5</v>
      </c>
      <c r="O4151" s="18">
        <f>LFAT!J29</f>
        <v>0.25</v>
      </c>
      <c r="P4151" s="18">
        <f t="shared" si="192"/>
        <v>5.8187500000000003E-2</v>
      </c>
      <c r="Q4151" s="18">
        <f t="shared" si="193"/>
        <v>0.23888196506988563</v>
      </c>
      <c r="R4151" s="18">
        <f t="shared" si="194"/>
        <v>7.3036890167090224E-2</v>
      </c>
    </row>
    <row r="4152" spans="1:18" ht="18" customHeight="1" x14ac:dyDescent="0.2">
      <c r="A4152" s="16" t="str">
        <f>'Limiting Factor Scores'!A387</f>
        <v>UGR6</v>
      </c>
      <c r="B4152" s="16" t="str">
        <f>'Limiting Factor Scores'!B387</f>
        <v>Upper Grande Ronde</v>
      </c>
      <c r="C4152" s="16" t="str">
        <f>'Limiting Factor Scores'!C387</f>
        <v>Riparian Condition</v>
      </c>
      <c r="D4152" s="18">
        <f>'Limiting Factor Scores'!D387</f>
        <v>0.76429999999999998</v>
      </c>
      <c r="E4152" s="19">
        <f>'Limiting Factor Scores'!E387</f>
        <v>2.17</v>
      </c>
      <c r="F4152" s="18">
        <f>'Limiting Factor Scores'!F387</f>
        <v>0.36325000000000002</v>
      </c>
      <c r="G4152" s="18">
        <f>'Limiting Factor Scores'!G387</f>
        <v>1.7233013307736846</v>
      </c>
      <c r="H4152" s="18">
        <f>'Limiting Factor Scores'!H387</f>
        <v>0.55643397051485544</v>
      </c>
      <c r="I4152" s="17">
        <f>LFAT!A18</f>
        <v>2</v>
      </c>
      <c r="J4152" s="16" t="str">
        <f>LFAT!B18</f>
        <v>Instream Complexity Improvement</v>
      </c>
      <c r="K4152" s="16" t="str">
        <f>LFAT!D18</f>
        <v>I</v>
      </c>
      <c r="L4152" s="19">
        <f>LFAT!F18</f>
        <v>0.5</v>
      </c>
      <c r="M4152" s="16" t="str">
        <f>LFAT!G18</f>
        <v>CD</v>
      </c>
      <c r="N4152" s="19">
        <f>LFAT!I18</f>
        <v>0.5</v>
      </c>
      <c r="O4152" s="18">
        <f>LFAT!J18</f>
        <v>0.25</v>
      </c>
      <c r="P4152" s="18">
        <f t="shared" si="192"/>
        <v>9.0812500000000004E-2</v>
      </c>
      <c r="Q4152" s="18">
        <f t="shared" si="193"/>
        <v>0.43082533269342116</v>
      </c>
      <c r="R4152" s="18">
        <f t="shared" si="194"/>
        <v>0.13910849262871386</v>
      </c>
    </row>
    <row r="4153" spans="1:18" ht="18" customHeight="1" x14ac:dyDescent="0.2">
      <c r="A4153" s="16" t="str">
        <f>'Limiting Factor Scores'!A388</f>
        <v>UGR6</v>
      </c>
      <c r="B4153" s="16" t="str">
        <f>'Limiting Factor Scores'!B388</f>
        <v>Upper Grande Ronde</v>
      </c>
      <c r="C4153" s="16" t="str">
        <f>'Limiting Factor Scores'!C388</f>
        <v>Side Channel and Wetland Habitat</v>
      </c>
      <c r="D4153" s="18">
        <f>'Limiting Factor Scores'!D388</f>
        <v>0.76429999999999998</v>
      </c>
      <c r="E4153" s="19">
        <f>'Limiting Factor Scores'!E388</f>
        <v>3.18</v>
      </c>
      <c r="F4153" s="18">
        <f>'Limiting Factor Scores'!F388</f>
        <v>0.59050000000000002</v>
      </c>
      <c r="G4153" s="18">
        <f>'Limiting Factor Scores'!G388</f>
        <v>3.4687100377977389</v>
      </c>
      <c r="H4153" s="18">
        <f>'Limiting Factor Scores'!H388</f>
        <v>1.011019369919284</v>
      </c>
      <c r="I4153" s="17">
        <f>LFAT!A20</f>
        <v>2</v>
      </c>
      <c r="J4153" s="16" t="str">
        <f>LFAT!B20</f>
        <v>Instream Complexity Improvement</v>
      </c>
      <c r="K4153" s="16" t="str">
        <f>LFAT!D20</f>
        <v>D</v>
      </c>
      <c r="L4153" s="19">
        <f>LFAT!F20</f>
        <v>1</v>
      </c>
      <c r="M4153" s="16" t="str">
        <f>LFAT!G20</f>
        <v>C</v>
      </c>
      <c r="N4153" s="19">
        <f>LFAT!I20</f>
        <v>1</v>
      </c>
      <c r="O4153" s="18">
        <f>LFAT!J20</f>
        <v>1</v>
      </c>
      <c r="P4153" s="18">
        <f t="shared" si="192"/>
        <v>0.59050000000000002</v>
      </c>
      <c r="Q4153" s="18">
        <f t="shared" si="193"/>
        <v>3.4687100377977389</v>
      </c>
      <c r="R4153" s="18">
        <f t="shared" si="194"/>
        <v>1.011019369919284</v>
      </c>
    </row>
    <row r="4154" spans="1:18" ht="18" customHeight="1" x14ac:dyDescent="0.2">
      <c r="A4154" s="16" t="str">
        <f>'Limiting Factor Scores'!A389</f>
        <v>UGR6</v>
      </c>
      <c r="B4154" s="16" t="str">
        <f>'Limiting Factor Scores'!B389</f>
        <v>Upper Grande Ronde</v>
      </c>
      <c r="C4154" s="16" t="str">
        <f>'Limiting Factor Scores'!C389</f>
        <v>Summer Water Temperature</v>
      </c>
      <c r="D4154" s="18">
        <f>'Limiting Factor Scores'!D389</f>
        <v>0.76429999999999998</v>
      </c>
      <c r="E4154" s="19">
        <f>'Limiting Factor Scores'!E389</f>
        <v>1.59</v>
      </c>
      <c r="F4154" s="18">
        <f>'Limiting Factor Scores'!F389</f>
        <v>0.23275000000000001</v>
      </c>
      <c r="G4154" s="18">
        <f>'Limiting Factor Scores'!G389</f>
        <v>1.184244634974587</v>
      </c>
      <c r="H4154" s="18">
        <f>'Limiting Factor Scores'!H389</f>
        <v>0.37059741441864674</v>
      </c>
      <c r="I4154" s="17">
        <f>LFAT!A26</f>
        <v>2</v>
      </c>
      <c r="J4154" s="16" t="str">
        <f>LFAT!B26</f>
        <v>Instream Complexity Improvement</v>
      </c>
      <c r="K4154" s="16" t="str">
        <f>LFAT!D26</f>
        <v>I</v>
      </c>
      <c r="L4154" s="19">
        <f>LFAT!F26</f>
        <v>0.5</v>
      </c>
      <c r="M4154" s="16" t="str">
        <f>LFAT!G26</f>
        <v>CD</v>
      </c>
      <c r="N4154" s="19">
        <f>LFAT!I26</f>
        <v>0.5</v>
      </c>
      <c r="O4154" s="18">
        <f>LFAT!J26</f>
        <v>0.25</v>
      </c>
      <c r="P4154" s="18">
        <f t="shared" si="192"/>
        <v>5.8187500000000003E-2</v>
      </c>
      <c r="Q4154" s="18">
        <f t="shared" si="193"/>
        <v>0.29606115874364675</v>
      </c>
      <c r="R4154" s="18">
        <f t="shared" si="194"/>
        <v>9.2649353604661686E-2</v>
      </c>
    </row>
    <row r="4155" spans="1:18" ht="18" customHeight="1" x14ac:dyDescent="0.2">
      <c r="A4155" s="16" t="str">
        <f>'Limiting Factor Scores'!A390</f>
        <v>UGR6</v>
      </c>
      <c r="B4155" s="16" t="str">
        <f>'Limiting Factor Scores'!B390</f>
        <v>Upper Grande Ronde</v>
      </c>
      <c r="C4155" s="16" t="str">
        <f>'Limiting Factor Scores'!C390</f>
        <v>Water Quality</v>
      </c>
      <c r="D4155" s="18">
        <f>'Limiting Factor Scores'!D390</f>
        <v>0.76429999999999998</v>
      </c>
      <c r="E4155" s="19">
        <f>'Limiting Factor Scores'!E390</f>
        <v>1.59</v>
      </c>
      <c r="F4155" s="18">
        <f>'Limiting Factor Scores'!F390</f>
        <v>0.23275000000000001</v>
      </c>
      <c r="G4155" s="18">
        <f>'Limiting Factor Scores'!G390</f>
        <v>1.0355787315295428</v>
      </c>
      <c r="H4155" s="18">
        <f>'Limiting Factor Scores'!H390</f>
        <v>0.28745886679102611</v>
      </c>
      <c r="I4155" s="17">
        <f>LFAT!A28</f>
        <v>2</v>
      </c>
      <c r="J4155" s="16" t="str">
        <f>LFAT!B28</f>
        <v>Instream Complexity Improvement</v>
      </c>
      <c r="K4155" s="16" t="str">
        <f>LFAT!D28</f>
        <v>N</v>
      </c>
      <c r="L4155" s="19">
        <f>LFAT!F28</f>
        <v>0.1</v>
      </c>
      <c r="M4155" s="16" t="str">
        <f>LFAT!G28</f>
        <v>R</v>
      </c>
      <c r="N4155" s="19">
        <f>LFAT!I28</f>
        <v>0.1</v>
      </c>
      <c r="O4155" s="18">
        <f>LFAT!J28</f>
        <v>0.01</v>
      </c>
      <c r="P4155" s="18">
        <f t="shared" si="192"/>
        <v>2.3275000000000001E-3</v>
      </c>
      <c r="Q4155" s="18">
        <f t="shared" si="193"/>
        <v>1.0355787315295429E-2</v>
      </c>
      <c r="R4155" s="18">
        <f t="shared" si="194"/>
        <v>2.8745886679102614E-3</v>
      </c>
    </row>
    <row r="4156" spans="1:18" ht="18" customHeight="1" x14ac:dyDescent="0.2">
      <c r="A4156" s="16" t="str">
        <f>'Limiting Factor Scores'!A391</f>
        <v>UGR6</v>
      </c>
      <c r="B4156" s="16" t="str">
        <f>'Limiting Factor Scores'!B391</f>
        <v>Upper Grande Ronde</v>
      </c>
      <c r="C4156" s="16" t="str">
        <f>'Limiting Factor Scores'!C391</f>
        <v>Winter Water Temperature</v>
      </c>
      <c r="D4156" s="18">
        <f>'Limiting Factor Scores'!D391</f>
        <v>0.76429999999999998</v>
      </c>
      <c r="E4156" s="19">
        <f>'Limiting Factor Scores'!E391</f>
        <v>1.59</v>
      </c>
      <c r="F4156" s="18">
        <f>'Limiting Factor Scores'!F391</f>
        <v>0.23275000000000001</v>
      </c>
      <c r="G4156" s="18">
        <f>'Limiting Factor Scores'!G391</f>
        <v>0.85260531127541295</v>
      </c>
      <c r="H4156" s="18">
        <f>'Limiting Factor Scores'!H391</f>
        <v>0.23222376557871666</v>
      </c>
      <c r="I4156" s="17">
        <f>LFAT!A27</f>
        <v>2</v>
      </c>
      <c r="J4156" s="16" t="str">
        <f>LFAT!B27</f>
        <v>Instream Complexity Improvement</v>
      </c>
      <c r="K4156" s="16" t="str">
        <f>LFAT!D27</f>
        <v>I</v>
      </c>
      <c r="L4156" s="19">
        <f>LFAT!F27</f>
        <v>0.5</v>
      </c>
      <c r="M4156" s="16" t="str">
        <f>LFAT!G27</f>
        <v>CD</v>
      </c>
      <c r="N4156" s="19">
        <f>LFAT!I27</f>
        <v>0.5</v>
      </c>
      <c r="O4156" s="18">
        <f>LFAT!J27</f>
        <v>0.25</v>
      </c>
      <c r="P4156" s="18">
        <f t="shared" si="192"/>
        <v>5.8187500000000003E-2</v>
      </c>
      <c r="Q4156" s="18">
        <f t="shared" si="193"/>
        <v>0.21315132781885324</v>
      </c>
      <c r="R4156" s="18">
        <f t="shared" si="194"/>
        <v>5.8055941394679164E-2</v>
      </c>
    </row>
    <row r="4157" spans="1:18" ht="18" customHeight="1" x14ac:dyDescent="0.2">
      <c r="A4157" s="16" t="str">
        <f>'Limiting Factor Scores'!A377</f>
        <v>UGR6</v>
      </c>
      <c r="B4157" s="16" t="str">
        <f>'Limiting Factor Scores'!B377</f>
        <v>Upper Grande Ronde</v>
      </c>
      <c r="C4157" s="16" t="str">
        <f>'Limiting Factor Scores'!C377</f>
        <v>Altered Flow Timing</v>
      </c>
      <c r="D4157" s="18">
        <f>'Limiting Factor Scores'!D377</f>
        <v>0.76429999999999998</v>
      </c>
      <c r="E4157" s="19">
        <f>'Limiting Factor Scores'!E377</f>
        <v>1.59</v>
      </c>
      <c r="F4157" s="18">
        <f>'Limiting Factor Scores'!F377</f>
        <v>0.23275000000000001</v>
      </c>
      <c r="G4157" s="18">
        <f>'Limiting Factor Scores'!G377</f>
        <v>0.93265618252541305</v>
      </c>
      <c r="H4157" s="18">
        <f>'Limiting Factor Scores'!H377</f>
        <v>0.25955542020849753</v>
      </c>
      <c r="I4157" s="17">
        <f>LFAT!A38</f>
        <v>3</v>
      </c>
      <c r="J4157" s="16" t="str">
        <f>LFAT!B38</f>
        <v>Floodplain – Reconnect and Restore</v>
      </c>
      <c r="K4157" s="16" t="str">
        <f>LFAT!D38</f>
        <v>I</v>
      </c>
      <c r="L4157" s="19">
        <f>LFAT!F38</f>
        <v>0.5</v>
      </c>
      <c r="M4157" s="16" t="str">
        <f>LFAT!G38</f>
        <v>CD</v>
      </c>
      <c r="N4157" s="19">
        <f>LFAT!I38</f>
        <v>0.5</v>
      </c>
      <c r="O4157" s="18">
        <f>LFAT!J38</f>
        <v>0.25</v>
      </c>
      <c r="P4157" s="18">
        <f t="shared" si="192"/>
        <v>5.8187500000000003E-2</v>
      </c>
      <c r="Q4157" s="18">
        <f t="shared" si="193"/>
        <v>0.23316404563135326</v>
      </c>
      <c r="R4157" s="18">
        <f t="shared" si="194"/>
        <v>6.4888855052124383E-2</v>
      </c>
    </row>
    <row r="4158" spans="1:18" ht="18" customHeight="1" x14ac:dyDescent="0.2">
      <c r="A4158" s="16" t="str">
        <f>'Limiting Factor Scores'!A378</f>
        <v>UGR6</v>
      </c>
      <c r="B4158" s="16" t="str">
        <f>'Limiting Factor Scores'!B378</f>
        <v>Upper Grande Ronde</v>
      </c>
      <c r="C4158" s="16" t="str">
        <f>'Limiting Factor Scores'!C378</f>
        <v>Altered Primary Productivity</v>
      </c>
      <c r="D4158" s="18">
        <f>'Limiting Factor Scores'!D378</f>
        <v>0.76429999999999998</v>
      </c>
      <c r="E4158" s="19">
        <f>'Limiting Factor Scores'!E378</f>
        <v>1.82</v>
      </c>
      <c r="F4158" s="18">
        <f>'Limiting Factor Scores'!F378</f>
        <v>0.28449999999999998</v>
      </c>
      <c r="G4158" s="18">
        <f>'Limiting Factor Scores'!G378</f>
        <v>0.7905618937732547</v>
      </c>
      <c r="H4158" s="18">
        <f>'Limiting Factor Scores'!H378</f>
        <v>0.22640512230262755</v>
      </c>
      <c r="I4158" s="17">
        <f>LFAT!A45</f>
        <v>3</v>
      </c>
      <c r="J4158" s="16" t="str">
        <f>LFAT!B45</f>
        <v>Floodplain – Reconnect and Restore</v>
      </c>
      <c r="K4158" s="16" t="str">
        <f>LFAT!D45</f>
        <v>I</v>
      </c>
      <c r="L4158" s="19">
        <f>LFAT!F45</f>
        <v>0.5</v>
      </c>
      <c r="M4158" s="16" t="str">
        <f>LFAT!G45</f>
        <v>C</v>
      </c>
      <c r="N4158" s="19">
        <f>LFAT!I45</f>
        <v>1</v>
      </c>
      <c r="O4158" s="18">
        <f>LFAT!J45</f>
        <v>0.5</v>
      </c>
      <c r="P4158" s="18">
        <f t="shared" si="192"/>
        <v>0.14224999999999999</v>
      </c>
      <c r="Q4158" s="18">
        <f t="shared" si="193"/>
        <v>0.39528094688662735</v>
      </c>
      <c r="R4158" s="18">
        <f t="shared" si="194"/>
        <v>0.11320256115131377</v>
      </c>
    </row>
    <row r="4159" spans="1:18" ht="18" customHeight="1" x14ac:dyDescent="0.2">
      <c r="A4159" s="16" t="str">
        <f>'Limiting Factor Scores'!A379</f>
        <v>UGR6</v>
      </c>
      <c r="B4159" s="16" t="str">
        <f>'Limiting Factor Scores'!B379</f>
        <v>Upper Grande Ronde</v>
      </c>
      <c r="C4159" s="16" t="str">
        <f>'Limiting Factor Scores'!C379</f>
        <v>Anthropogenic Barriers</v>
      </c>
      <c r="D4159" s="18">
        <f>'Limiting Factor Scores'!D379</f>
        <v>0.76429999999999998</v>
      </c>
      <c r="E4159" s="19">
        <f>'Limiting Factor Scores'!E379</f>
        <v>2.29</v>
      </c>
      <c r="F4159" s="18">
        <f>'Limiting Factor Scores'!F379</f>
        <v>0.39024999999999999</v>
      </c>
      <c r="G4159" s="18">
        <f>'Limiting Factor Scores'!G379</f>
        <v>1.5829512834091219</v>
      </c>
      <c r="H4159" s="18">
        <f>'Limiting Factor Scores'!H379</f>
        <v>0.50134602420171814</v>
      </c>
      <c r="I4159" s="17">
        <f>LFAT!A32</f>
        <v>3</v>
      </c>
      <c r="J4159" s="16" t="str">
        <f>LFAT!B32</f>
        <v>Floodplain – Reconnect and Restore</v>
      </c>
      <c r="K4159" s="16" t="str">
        <f>LFAT!D32</f>
        <v>N</v>
      </c>
      <c r="L4159" s="19">
        <f>LFAT!F32</f>
        <v>0.1</v>
      </c>
      <c r="M4159" s="16" t="str">
        <f>LFAT!G32</f>
        <v>R</v>
      </c>
      <c r="N4159" s="19">
        <f>LFAT!I32</f>
        <v>0.1</v>
      </c>
      <c r="O4159" s="18">
        <f>LFAT!J32</f>
        <v>0.01</v>
      </c>
      <c r="P4159" s="18">
        <f t="shared" si="192"/>
        <v>3.9025000000000002E-3</v>
      </c>
      <c r="Q4159" s="18">
        <f t="shared" si="193"/>
        <v>1.582951283409122E-2</v>
      </c>
      <c r="R4159" s="18">
        <f t="shared" si="194"/>
        <v>5.0134602420171814E-3</v>
      </c>
    </row>
    <row r="4160" spans="1:18" ht="18" customHeight="1" x14ac:dyDescent="0.2">
      <c r="A4160" s="16" t="str">
        <f>'Limiting Factor Scores'!A380</f>
        <v>UGR6</v>
      </c>
      <c r="B4160" s="16" t="str">
        <f>'Limiting Factor Scores'!B380</f>
        <v>Upper Grande Ronde</v>
      </c>
      <c r="C4160" s="16" t="str">
        <f>'Limiting Factor Scores'!C380</f>
        <v>Channel and Habitat Structure</v>
      </c>
      <c r="D4160" s="18">
        <f>'Limiting Factor Scores'!D380</f>
        <v>0.76429999999999998</v>
      </c>
      <c r="E4160" s="19">
        <f>'Limiting Factor Scores'!E380</f>
        <v>3.25</v>
      </c>
      <c r="F4160" s="18">
        <f>'Limiting Factor Scores'!F380</f>
        <v>0.60624999999999996</v>
      </c>
      <c r="G4160" s="18">
        <f>'Limiting Factor Scores'!G380</f>
        <v>4.0378241958328269</v>
      </c>
      <c r="H4160" s="18">
        <f>'Limiting Factor Scores'!H380</f>
        <v>1.2223685329141345</v>
      </c>
      <c r="I4160" s="17">
        <f>LFAT!A36</f>
        <v>3</v>
      </c>
      <c r="J4160" s="16" t="str">
        <f>LFAT!B36</f>
        <v>Floodplain – Reconnect and Restore</v>
      </c>
      <c r="K4160" s="16" t="str">
        <f>LFAT!D36</f>
        <v>I</v>
      </c>
      <c r="L4160" s="19">
        <f>LFAT!F36</f>
        <v>0.5</v>
      </c>
      <c r="M4160" s="16" t="str">
        <f>LFAT!G36</f>
        <v>C</v>
      </c>
      <c r="N4160" s="19">
        <f>LFAT!I36</f>
        <v>1</v>
      </c>
      <c r="O4160" s="18">
        <f>LFAT!J36</f>
        <v>0.5</v>
      </c>
      <c r="P4160" s="18">
        <f t="shared" si="192"/>
        <v>0.30312499999999998</v>
      </c>
      <c r="Q4160" s="18">
        <f t="shared" si="193"/>
        <v>2.0189120979164135</v>
      </c>
      <c r="R4160" s="18">
        <f t="shared" si="194"/>
        <v>0.61118426645706725</v>
      </c>
    </row>
    <row r="4161" spans="1:18" ht="18" customHeight="1" x14ac:dyDescent="0.2">
      <c r="A4161" s="16" t="str">
        <f>'Limiting Factor Scores'!A381</f>
        <v>UGR6</v>
      </c>
      <c r="B4161" s="16" t="str">
        <f>'Limiting Factor Scores'!B381</f>
        <v>Upper Grande Ronde</v>
      </c>
      <c r="C4161" s="16" t="str">
        <f>'Limiting Factor Scores'!C381</f>
        <v>Decreased Sediment Quantity</v>
      </c>
      <c r="D4161" s="18">
        <f>'Limiting Factor Scores'!D381</f>
        <v>0.76429999999999998</v>
      </c>
      <c r="E4161" s="19">
        <f>'Limiting Factor Scores'!E381</f>
        <v>2.2999999999999998</v>
      </c>
      <c r="F4161" s="18">
        <f>'Limiting Factor Scores'!F381</f>
        <v>0.39250000000000002</v>
      </c>
      <c r="G4161" s="18">
        <f>'Limiting Factor Scores'!G381</f>
        <v>1.5535079911999947</v>
      </c>
      <c r="H4161" s="18">
        <f>'Limiting Factor Scores'!H381</f>
        <v>0.46277395984799674</v>
      </c>
      <c r="I4161" s="17">
        <f>LFAT!A39</f>
        <v>3</v>
      </c>
      <c r="J4161" s="16" t="str">
        <f>LFAT!B39</f>
        <v>Floodplain – Reconnect and Restore</v>
      </c>
      <c r="K4161" s="16" t="str">
        <f>LFAT!D39</f>
        <v>D</v>
      </c>
      <c r="L4161" s="19">
        <f>LFAT!F39</f>
        <v>1</v>
      </c>
      <c r="M4161" s="16" t="str">
        <f>LFAT!G39</f>
        <v>C</v>
      </c>
      <c r="N4161" s="19">
        <f>LFAT!I39</f>
        <v>1</v>
      </c>
      <c r="O4161" s="18">
        <f>LFAT!J39</f>
        <v>1</v>
      </c>
      <c r="P4161" s="18">
        <f t="shared" si="192"/>
        <v>0.39250000000000002</v>
      </c>
      <c r="Q4161" s="18">
        <f t="shared" si="193"/>
        <v>1.5535079911999947</v>
      </c>
      <c r="R4161" s="18">
        <f t="shared" si="194"/>
        <v>0.46277395984799674</v>
      </c>
    </row>
    <row r="4162" spans="1:18" ht="18" customHeight="1" x14ac:dyDescent="0.2">
      <c r="A4162" s="16" t="str">
        <f>'Limiting Factor Scores'!A382</f>
        <v>UGR6</v>
      </c>
      <c r="B4162" s="16" t="str">
        <f>'Limiting Factor Scores'!B382</f>
        <v>Upper Grande Ronde</v>
      </c>
      <c r="C4162" s="16" t="str">
        <f>'Limiting Factor Scores'!C382</f>
        <v>Decreased Water Quantity</v>
      </c>
      <c r="D4162" s="18">
        <f>'Limiting Factor Scores'!D382</f>
        <v>0.76429999999999998</v>
      </c>
      <c r="E4162" s="19">
        <f>'Limiting Factor Scores'!E382</f>
        <v>2</v>
      </c>
      <c r="F4162" s="18">
        <f>'Limiting Factor Scores'!F382</f>
        <v>0.32500000000000001</v>
      </c>
      <c r="G4162" s="18">
        <f>'Limiting Factor Scores'!G382</f>
        <v>1.8612069824267401</v>
      </c>
      <c r="H4162" s="18">
        <f>'Limiting Factor Scores'!H382</f>
        <v>0.53792252901018778</v>
      </c>
      <c r="I4162" s="17">
        <f>LFAT!A37</f>
        <v>3</v>
      </c>
      <c r="J4162" s="16" t="str">
        <f>LFAT!B37</f>
        <v>Floodplain – Reconnect and Restore</v>
      </c>
      <c r="K4162" s="16" t="str">
        <f>LFAT!D37</f>
        <v>I</v>
      </c>
      <c r="L4162" s="19">
        <f>LFAT!F37</f>
        <v>0.5</v>
      </c>
      <c r="M4162" s="16" t="str">
        <f>LFAT!G37</f>
        <v>CD</v>
      </c>
      <c r="N4162" s="19">
        <f>LFAT!I37</f>
        <v>0.5</v>
      </c>
      <c r="O4162" s="18">
        <f>LFAT!J37</f>
        <v>0.25</v>
      </c>
      <c r="P4162" s="18">
        <f t="shared" ref="P4162:P4225" si="195">F4162*O4162</f>
        <v>8.1250000000000003E-2</v>
      </c>
      <c r="Q4162" s="18">
        <f t="shared" ref="Q4162:Q4225" si="196">G4162*O4162</f>
        <v>0.46530174560668502</v>
      </c>
      <c r="R4162" s="18">
        <f t="shared" ref="R4162:R4225" si="197">H4162*O4162</f>
        <v>0.13448063225254694</v>
      </c>
    </row>
    <row r="4163" spans="1:18" ht="18" customHeight="1" x14ac:dyDescent="0.2">
      <c r="A4163" s="16" t="str">
        <f>'Limiting Factor Scores'!A383</f>
        <v>UGR6</v>
      </c>
      <c r="B4163" s="16" t="str">
        <f>'Limiting Factor Scores'!B383</f>
        <v>Upper Grande Ronde</v>
      </c>
      <c r="C4163" s="16" t="str">
        <f>'Limiting Factor Scores'!C383</f>
        <v>Floodplain Condition</v>
      </c>
      <c r="D4163" s="18">
        <f>'Limiting Factor Scores'!D383</f>
        <v>0.76429999999999998</v>
      </c>
      <c r="E4163" s="19">
        <f>'Limiting Factor Scores'!E383</f>
        <v>2.76</v>
      </c>
      <c r="F4163" s="18">
        <f>'Limiting Factor Scores'!F383</f>
        <v>0.496</v>
      </c>
      <c r="G4163" s="18">
        <f>'Limiting Factor Scores'!G383</f>
        <v>2.3043426630196113</v>
      </c>
      <c r="H4163" s="18">
        <f>'Limiting Factor Scores'!H383</f>
        <v>0.65426001671712497</v>
      </c>
      <c r="I4163" s="17">
        <f>LFAT!A34</f>
        <v>3</v>
      </c>
      <c r="J4163" s="16" t="str">
        <f>LFAT!B34</f>
        <v>Floodplain – Reconnect and Restore</v>
      </c>
      <c r="K4163" s="16" t="str">
        <f>LFAT!D34</f>
        <v>D</v>
      </c>
      <c r="L4163" s="19">
        <f>LFAT!F34</f>
        <v>1</v>
      </c>
      <c r="M4163" s="16" t="str">
        <f>LFAT!G34</f>
        <v>C</v>
      </c>
      <c r="N4163" s="19">
        <f>LFAT!I34</f>
        <v>1</v>
      </c>
      <c r="O4163" s="18">
        <f>LFAT!J34</f>
        <v>1</v>
      </c>
      <c r="P4163" s="18">
        <f t="shared" si="195"/>
        <v>0.496</v>
      </c>
      <c r="Q4163" s="18">
        <f t="shared" si="196"/>
        <v>2.3043426630196113</v>
      </c>
      <c r="R4163" s="18">
        <f t="shared" si="197"/>
        <v>0.65426001671712497</v>
      </c>
    </row>
    <row r="4164" spans="1:18" ht="18" customHeight="1" x14ac:dyDescent="0.2">
      <c r="A4164" s="16" t="str">
        <f>'Limiting Factor Scores'!A384</f>
        <v>UGR6</v>
      </c>
      <c r="B4164" s="16" t="str">
        <f>'Limiting Factor Scores'!B384</f>
        <v>Upper Grande Ronde</v>
      </c>
      <c r="C4164" s="16" t="str">
        <f>'Limiting Factor Scores'!C384</f>
        <v>Increased Sediment Quantity</v>
      </c>
      <c r="D4164" s="18">
        <f>'Limiting Factor Scores'!D384</f>
        <v>0.76429999999999998</v>
      </c>
      <c r="E4164" s="19">
        <f>'Limiting Factor Scores'!E384</f>
        <v>2</v>
      </c>
      <c r="F4164" s="18">
        <f>'Limiting Factor Scores'!F384</f>
        <v>0.32500000000000001</v>
      </c>
      <c r="G4164" s="18">
        <f>'Limiting Factor Scores'!G384</f>
        <v>0.90310233910828752</v>
      </c>
      <c r="H4164" s="18">
        <f>'Limiting Factor Scores'!H384</f>
        <v>0.29711889533656133</v>
      </c>
      <c r="I4164" s="17">
        <f>LFAT!A40</f>
        <v>3</v>
      </c>
      <c r="J4164" s="16" t="str">
        <f>LFAT!B40</f>
        <v>Floodplain – Reconnect and Restore</v>
      </c>
      <c r="K4164" s="16" t="str">
        <f>LFAT!D40</f>
        <v>D</v>
      </c>
      <c r="L4164" s="19">
        <f>LFAT!F40</f>
        <v>1</v>
      </c>
      <c r="M4164" s="16" t="str">
        <f>LFAT!G40</f>
        <v>CD</v>
      </c>
      <c r="N4164" s="19">
        <f>LFAT!I40</f>
        <v>0.5</v>
      </c>
      <c r="O4164" s="18">
        <f>LFAT!J40</f>
        <v>0.5</v>
      </c>
      <c r="P4164" s="18">
        <f t="shared" si="195"/>
        <v>0.16250000000000001</v>
      </c>
      <c r="Q4164" s="18">
        <f t="shared" si="196"/>
        <v>0.45155116955414376</v>
      </c>
      <c r="R4164" s="18">
        <f t="shared" si="197"/>
        <v>0.14855944766828066</v>
      </c>
    </row>
    <row r="4165" spans="1:18" ht="18" customHeight="1" x14ac:dyDescent="0.2">
      <c r="A4165" s="16" t="str">
        <f>'Limiting Factor Scores'!A385</f>
        <v>UGR6</v>
      </c>
      <c r="B4165" s="16" t="str">
        <f>'Limiting Factor Scores'!B385</f>
        <v>Upper Grande Ronde</v>
      </c>
      <c r="C4165" s="16" t="str">
        <f>'Limiting Factor Scores'!C385</f>
        <v>Non-Native Species Interactions and Competition</v>
      </c>
      <c r="D4165" s="18">
        <f>'Limiting Factor Scores'!D385</f>
        <v>0.76429999999999998</v>
      </c>
      <c r="E4165" s="19">
        <f>'Limiting Factor Scores'!E385</f>
        <v>2.88</v>
      </c>
      <c r="F4165" s="18">
        <f>'Limiting Factor Scores'!F385</f>
        <v>0.52300000000000002</v>
      </c>
      <c r="G4165" s="18">
        <f>'Limiting Factor Scores'!G385</f>
        <v>1.6074812191144017</v>
      </c>
      <c r="H4165" s="18">
        <f>'Limiting Factor Scores'!H385</f>
        <v>0.56704399668173633</v>
      </c>
      <c r="I4165" s="17">
        <f>LFAT!A46</f>
        <v>3</v>
      </c>
      <c r="J4165" s="16" t="str">
        <f>LFAT!B46</f>
        <v>Floodplain – Reconnect and Restore</v>
      </c>
      <c r="K4165" s="16" t="str">
        <f>LFAT!D46</f>
        <v>N</v>
      </c>
      <c r="L4165" s="19">
        <f>LFAT!F46</f>
        <v>0.1</v>
      </c>
      <c r="M4165" s="16" t="str">
        <f>LFAT!G46</f>
        <v>CD</v>
      </c>
      <c r="N4165" s="19">
        <f>LFAT!I46</f>
        <v>0.5</v>
      </c>
      <c r="O4165" s="18">
        <f>LFAT!J46</f>
        <v>0.05</v>
      </c>
      <c r="P4165" s="18">
        <f t="shared" si="195"/>
        <v>2.6150000000000003E-2</v>
      </c>
      <c r="Q4165" s="18">
        <f t="shared" si="196"/>
        <v>8.0374060955720084E-2</v>
      </c>
      <c r="R4165" s="18">
        <f t="shared" si="197"/>
        <v>2.8352199834086819E-2</v>
      </c>
    </row>
    <row r="4166" spans="1:18" ht="18" customHeight="1" x14ac:dyDescent="0.2">
      <c r="A4166" s="16" t="str">
        <f>'Limiting Factor Scores'!A386</f>
        <v>UGR6</v>
      </c>
      <c r="B4166" s="16" t="str">
        <f>'Limiting Factor Scores'!B386</f>
        <v>Upper Grande Ronde</v>
      </c>
      <c r="C4166" s="16" t="str">
        <f>'Limiting Factor Scores'!C386</f>
        <v>Predation</v>
      </c>
      <c r="D4166" s="18">
        <f>'Limiting Factor Scores'!D386</f>
        <v>0.76429999999999998</v>
      </c>
      <c r="E4166" s="19">
        <f>'Limiting Factor Scores'!E386</f>
        <v>1.59</v>
      </c>
      <c r="F4166" s="18">
        <f>'Limiting Factor Scores'!F386</f>
        <v>0.23275000000000001</v>
      </c>
      <c r="G4166" s="18">
        <f>'Limiting Factor Scores'!G386</f>
        <v>0.95552786027954251</v>
      </c>
      <c r="H4166" s="18">
        <f>'Limiting Factor Scores'!H386</f>
        <v>0.29214756066836089</v>
      </c>
      <c r="I4166" s="17">
        <f>LFAT!A44</f>
        <v>3</v>
      </c>
      <c r="J4166" s="16" t="str">
        <f>LFAT!B44</f>
        <v>Floodplain – Reconnect and Restore</v>
      </c>
      <c r="K4166" s="16" t="str">
        <f>LFAT!D44</f>
        <v>N</v>
      </c>
      <c r="L4166" s="19">
        <f>LFAT!F44</f>
        <v>0.1</v>
      </c>
      <c r="M4166" s="16" t="str">
        <f>LFAT!G44</f>
        <v>R</v>
      </c>
      <c r="N4166" s="19">
        <f>LFAT!I44</f>
        <v>0.1</v>
      </c>
      <c r="O4166" s="18">
        <f>LFAT!J44</f>
        <v>0.01</v>
      </c>
      <c r="P4166" s="18">
        <f t="shared" si="195"/>
        <v>2.3275000000000001E-3</v>
      </c>
      <c r="Q4166" s="18">
        <f t="shared" si="196"/>
        <v>9.5552786027954251E-3</v>
      </c>
      <c r="R4166" s="18">
        <f t="shared" si="197"/>
        <v>2.9214756066836089E-3</v>
      </c>
    </row>
    <row r="4167" spans="1:18" ht="18" customHeight="1" x14ac:dyDescent="0.2">
      <c r="A4167" s="16" t="str">
        <f>'Limiting Factor Scores'!A387</f>
        <v>UGR6</v>
      </c>
      <c r="B4167" s="16" t="str">
        <f>'Limiting Factor Scores'!B387</f>
        <v>Upper Grande Ronde</v>
      </c>
      <c r="C4167" s="16" t="str">
        <f>'Limiting Factor Scores'!C387</f>
        <v>Riparian Condition</v>
      </c>
      <c r="D4167" s="18">
        <f>'Limiting Factor Scores'!D387</f>
        <v>0.76429999999999998</v>
      </c>
      <c r="E4167" s="19">
        <f>'Limiting Factor Scores'!E387</f>
        <v>2.17</v>
      </c>
      <c r="F4167" s="18">
        <f>'Limiting Factor Scores'!F387</f>
        <v>0.36325000000000002</v>
      </c>
      <c r="G4167" s="18">
        <f>'Limiting Factor Scores'!G387</f>
        <v>1.7233013307736846</v>
      </c>
      <c r="H4167" s="18">
        <f>'Limiting Factor Scores'!H387</f>
        <v>0.55643397051485544</v>
      </c>
      <c r="I4167" s="17">
        <f>LFAT!A33</f>
        <v>3</v>
      </c>
      <c r="J4167" s="16" t="str">
        <f>LFAT!B33</f>
        <v>Floodplain – Reconnect and Restore</v>
      </c>
      <c r="K4167" s="16" t="str">
        <f>LFAT!D33</f>
        <v>I</v>
      </c>
      <c r="L4167" s="19">
        <f>LFAT!F33</f>
        <v>0.5</v>
      </c>
      <c r="M4167" s="16" t="str">
        <f>LFAT!G33</f>
        <v>C</v>
      </c>
      <c r="N4167" s="19">
        <f>LFAT!I33</f>
        <v>1</v>
      </c>
      <c r="O4167" s="18">
        <f>LFAT!J33</f>
        <v>0.5</v>
      </c>
      <c r="P4167" s="18">
        <f t="shared" si="195"/>
        <v>0.18162500000000001</v>
      </c>
      <c r="Q4167" s="18">
        <f t="shared" si="196"/>
        <v>0.86165066538684232</v>
      </c>
      <c r="R4167" s="18">
        <f t="shared" si="197"/>
        <v>0.27821698525742772</v>
      </c>
    </row>
    <row r="4168" spans="1:18" ht="18" customHeight="1" x14ac:dyDescent="0.2">
      <c r="A4168" s="16" t="str">
        <f>'Limiting Factor Scores'!A388</f>
        <v>UGR6</v>
      </c>
      <c r="B4168" s="16" t="str">
        <f>'Limiting Factor Scores'!B388</f>
        <v>Upper Grande Ronde</v>
      </c>
      <c r="C4168" s="16" t="str">
        <f>'Limiting Factor Scores'!C388</f>
        <v>Side Channel and Wetland Habitat</v>
      </c>
      <c r="D4168" s="18">
        <f>'Limiting Factor Scores'!D388</f>
        <v>0.76429999999999998</v>
      </c>
      <c r="E4168" s="19">
        <f>'Limiting Factor Scores'!E388</f>
        <v>3.18</v>
      </c>
      <c r="F4168" s="18">
        <f>'Limiting Factor Scores'!F388</f>
        <v>0.59050000000000002</v>
      </c>
      <c r="G4168" s="18">
        <f>'Limiting Factor Scores'!G388</f>
        <v>3.4687100377977389</v>
      </c>
      <c r="H4168" s="18">
        <f>'Limiting Factor Scores'!H388</f>
        <v>1.011019369919284</v>
      </c>
      <c r="I4168" s="17">
        <f>LFAT!A35</f>
        <v>3</v>
      </c>
      <c r="J4168" s="16" t="str">
        <f>LFAT!B35</f>
        <v>Floodplain – Reconnect and Restore</v>
      </c>
      <c r="K4168" s="16" t="str">
        <f>LFAT!D35</f>
        <v>D</v>
      </c>
      <c r="L4168" s="19">
        <f>LFAT!F35</f>
        <v>1</v>
      </c>
      <c r="M4168" s="16" t="str">
        <f>LFAT!G35</f>
        <v>C</v>
      </c>
      <c r="N4168" s="19">
        <f>LFAT!I35</f>
        <v>1</v>
      </c>
      <c r="O4168" s="18">
        <f>LFAT!J35</f>
        <v>1</v>
      </c>
      <c r="P4168" s="18">
        <f t="shared" si="195"/>
        <v>0.59050000000000002</v>
      </c>
      <c r="Q4168" s="18">
        <f t="shared" si="196"/>
        <v>3.4687100377977389</v>
      </c>
      <c r="R4168" s="18">
        <f t="shared" si="197"/>
        <v>1.011019369919284</v>
      </c>
    </row>
    <row r="4169" spans="1:18" ht="18" customHeight="1" x14ac:dyDescent="0.2">
      <c r="A4169" s="16" t="str">
        <f>'Limiting Factor Scores'!A389</f>
        <v>UGR6</v>
      </c>
      <c r="B4169" s="16" t="str">
        <f>'Limiting Factor Scores'!B389</f>
        <v>Upper Grande Ronde</v>
      </c>
      <c r="C4169" s="16" t="str">
        <f>'Limiting Factor Scores'!C389</f>
        <v>Summer Water Temperature</v>
      </c>
      <c r="D4169" s="18">
        <f>'Limiting Factor Scores'!D389</f>
        <v>0.76429999999999998</v>
      </c>
      <c r="E4169" s="19">
        <f>'Limiting Factor Scores'!E389</f>
        <v>1.59</v>
      </c>
      <c r="F4169" s="18">
        <f>'Limiting Factor Scores'!F389</f>
        <v>0.23275000000000001</v>
      </c>
      <c r="G4169" s="18">
        <f>'Limiting Factor Scores'!G389</f>
        <v>1.184244634974587</v>
      </c>
      <c r="H4169" s="18">
        <f>'Limiting Factor Scores'!H389</f>
        <v>0.37059741441864674</v>
      </c>
      <c r="I4169" s="17">
        <f>LFAT!A41</f>
        <v>3</v>
      </c>
      <c r="J4169" s="16" t="str">
        <f>LFAT!B41</f>
        <v>Floodplain – Reconnect and Restore</v>
      </c>
      <c r="K4169" s="16" t="str">
        <f>LFAT!D41</f>
        <v>D</v>
      </c>
      <c r="L4169" s="19">
        <f>LFAT!F41</f>
        <v>1</v>
      </c>
      <c r="M4169" s="16" t="str">
        <f>LFAT!G41</f>
        <v>CD</v>
      </c>
      <c r="N4169" s="19">
        <f>LFAT!I41</f>
        <v>0.5</v>
      </c>
      <c r="O4169" s="18">
        <f>LFAT!J41</f>
        <v>0.5</v>
      </c>
      <c r="P4169" s="18">
        <f t="shared" si="195"/>
        <v>0.11637500000000001</v>
      </c>
      <c r="Q4169" s="18">
        <f t="shared" si="196"/>
        <v>0.59212231748729349</v>
      </c>
      <c r="R4169" s="18">
        <f t="shared" si="197"/>
        <v>0.18529870720932337</v>
      </c>
    </row>
    <row r="4170" spans="1:18" ht="18" customHeight="1" x14ac:dyDescent="0.2">
      <c r="A4170" s="16" t="str">
        <f>'Limiting Factor Scores'!A390</f>
        <v>UGR6</v>
      </c>
      <c r="B4170" s="16" t="str">
        <f>'Limiting Factor Scores'!B390</f>
        <v>Upper Grande Ronde</v>
      </c>
      <c r="C4170" s="16" t="str">
        <f>'Limiting Factor Scores'!C390</f>
        <v>Water Quality</v>
      </c>
      <c r="D4170" s="18">
        <f>'Limiting Factor Scores'!D390</f>
        <v>0.76429999999999998</v>
      </c>
      <c r="E4170" s="19">
        <f>'Limiting Factor Scores'!E390</f>
        <v>1.59</v>
      </c>
      <c r="F4170" s="18">
        <f>'Limiting Factor Scores'!F390</f>
        <v>0.23275000000000001</v>
      </c>
      <c r="G4170" s="18">
        <f>'Limiting Factor Scores'!G390</f>
        <v>1.0355787315295428</v>
      </c>
      <c r="H4170" s="18">
        <f>'Limiting Factor Scores'!H390</f>
        <v>0.28745886679102611</v>
      </c>
      <c r="I4170" s="17">
        <f>LFAT!A43</f>
        <v>3</v>
      </c>
      <c r="J4170" s="16" t="str">
        <f>LFAT!B43</f>
        <v>Floodplain – Reconnect and Restore</v>
      </c>
      <c r="K4170" s="16" t="str">
        <f>LFAT!D43</f>
        <v>I</v>
      </c>
      <c r="L4170" s="19">
        <f>LFAT!F43</f>
        <v>0.5</v>
      </c>
      <c r="M4170" s="16" t="str">
        <f>LFAT!G43</f>
        <v>CD</v>
      </c>
      <c r="N4170" s="19">
        <f>LFAT!I43</f>
        <v>0.5</v>
      </c>
      <c r="O4170" s="18">
        <f>LFAT!J43</f>
        <v>0.25</v>
      </c>
      <c r="P4170" s="18">
        <f t="shared" si="195"/>
        <v>5.8187500000000003E-2</v>
      </c>
      <c r="Q4170" s="18">
        <f t="shared" si="196"/>
        <v>0.25889468288238571</v>
      </c>
      <c r="R4170" s="18">
        <f t="shared" si="197"/>
        <v>7.1864716697756528E-2</v>
      </c>
    </row>
    <row r="4171" spans="1:18" ht="18" customHeight="1" x14ac:dyDescent="0.2">
      <c r="A4171" s="16" t="str">
        <f>'Limiting Factor Scores'!A391</f>
        <v>UGR6</v>
      </c>
      <c r="B4171" s="16" t="str">
        <f>'Limiting Factor Scores'!B391</f>
        <v>Upper Grande Ronde</v>
      </c>
      <c r="C4171" s="16" t="str">
        <f>'Limiting Factor Scores'!C391</f>
        <v>Winter Water Temperature</v>
      </c>
      <c r="D4171" s="18">
        <f>'Limiting Factor Scores'!D391</f>
        <v>0.76429999999999998</v>
      </c>
      <c r="E4171" s="19">
        <f>'Limiting Factor Scores'!E391</f>
        <v>1.59</v>
      </c>
      <c r="F4171" s="18">
        <f>'Limiting Factor Scores'!F391</f>
        <v>0.23275000000000001</v>
      </c>
      <c r="G4171" s="18">
        <f>'Limiting Factor Scores'!G391</f>
        <v>0.85260531127541295</v>
      </c>
      <c r="H4171" s="18">
        <f>'Limiting Factor Scores'!H391</f>
        <v>0.23222376557871666</v>
      </c>
      <c r="I4171" s="17">
        <f>LFAT!A42</f>
        <v>3</v>
      </c>
      <c r="J4171" s="16" t="str">
        <f>LFAT!B42</f>
        <v>Floodplain – Reconnect and Restore</v>
      </c>
      <c r="K4171" s="16" t="str">
        <f>LFAT!D42</f>
        <v>D</v>
      </c>
      <c r="L4171" s="19">
        <f>LFAT!F42</f>
        <v>1</v>
      </c>
      <c r="M4171" s="16" t="str">
        <f>LFAT!G42</f>
        <v>CD</v>
      </c>
      <c r="N4171" s="19">
        <f>LFAT!I42</f>
        <v>0.5</v>
      </c>
      <c r="O4171" s="18">
        <f>LFAT!J42</f>
        <v>0.5</v>
      </c>
      <c r="P4171" s="18">
        <f t="shared" si="195"/>
        <v>0.11637500000000001</v>
      </c>
      <c r="Q4171" s="18">
        <f t="shared" si="196"/>
        <v>0.42630265563770647</v>
      </c>
      <c r="R4171" s="18">
        <f t="shared" si="197"/>
        <v>0.11611188278935833</v>
      </c>
    </row>
    <row r="4172" spans="1:18" ht="18" customHeight="1" x14ac:dyDescent="0.2">
      <c r="A4172" s="16" t="str">
        <f>'Limiting Factor Scores'!A377</f>
        <v>UGR6</v>
      </c>
      <c r="B4172" s="16" t="str">
        <f>'Limiting Factor Scores'!B377</f>
        <v>Upper Grande Ronde</v>
      </c>
      <c r="C4172" s="16" t="str">
        <f>'Limiting Factor Scores'!C377</f>
        <v>Altered Flow Timing</v>
      </c>
      <c r="D4172" s="18">
        <f>'Limiting Factor Scores'!D377</f>
        <v>0.76429999999999998</v>
      </c>
      <c r="E4172" s="19">
        <f>'Limiting Factor Scores'!E377</f>
        <v>1.59</v>
      </c>
      <c r="F4172" s="18">
        <f>'Limiting Factor Scores'!F377</f>
        <v>0.23275000000000001</v>
      </c>
      <c r="G4172" s="18">
        <f>'Limiting Factor Scores'!G377</f>
        <v>0.93265618252541305</v>
      </c>
      <c r="H4172" s="18">
        <f>'Limiting Factor Scores'!H377</f>
        <v>0.25955542020849753</v>
      </c>
      <c r="I4172" s="17">
        <f>LFAT!A53</f>
        <v>4</v>
      </c>
      <c r="J4172" s="16" t="str">
        <f>LFAT!B53</f>
        <v>Riparian Vegetation Restoration</v>
      </c>
      <c r="K4172" s="16" t="str">
        <f>LFAT!D53</f>
        <v>I</v>
      </c>
      <c r="L4172" s="19">
        <f>LFAT!F53</f>
        <v>0.5</v>
      </c>
      <c r="M4172" s="16" t="str">
        <f>LFAT!G53</f>
        <v>CD</v>
      </c>
      <c r="N4172" s="19">
        <f>LFAT!I53</f>
        <v>0.5</v>
      </c>
      <c r="O4172" s="18">
        <f>LFAT!J53</f>
        <v>0.25</v>
      </c>
      <c r="P4172" s="18">
        <f t="shared" si="195"/>
        <v>5.8187500000000003E-2</v>
      </c>
      <c r="Q4172" s="18">
        <f t="shared" si="196"/>
        <v>0.23316404563135326</v>
      </c>
      <c r="R4172" s="18">
        <f t="shared" si="197"/>
        <v>6.4888855052124383E-2</v>
      </c>
    </row>
    <row r="4173" spans="1:18" ht="18" customHeight="1" x14ac:dyDescent="0.2">
      <c r="A4173" s="16" t="str">
        <f>'Limiting Factor Scores'!A378</f>
        <v>UGR6</v>
      </c>
      <c r="B4173" s="16" t="str">
        <f>'Limiting Factor Scores'!B378</f>
        <v>Upper Grande Ronde</v>
      </c>
      <c r="C4173" s="16" t="str">
        <f>'Limiting Factor Scores'!C378</f>
        <v>Altered Primary Productivity</v>
      </c>
      <c r="D4173" s="18">
        <f>'Limiting Factor Scores'!D378</f>
        <v>0.76429999999999998</v>
      </c>
      <c r="E4173" s="19">
        <f>'Limiting Factor Scores'!E378</f>
        <v>1.82</v>
      </c>
      <c r="F4173" s="18">
        <f>'Limiting Factor Scores'!F378</f>
        <v>0.28449999999999998</v>
      </c>
      <c r="G4173" s="18">
        <f>'Limiting Factor Scores'!G378</f>
        <v>0.7905618937732547</v>
      </c>
      <c r="H4173" s="18">
        <f>'Limiting Factor Scores'!H378</f>
        <v>0.22640512230262755</v>
      </c>
      <c r="I4173" s="17">
        <f>LFAT!A60</f>
        <v>4</v>
      </c>
      <c r="J4173" s="16" t="str">
        <f>LFAT!B60</f>
        <v>Riparian Vegetation Restoration</v>
      </c>
      <c r="K4173" s="16" t="str">
        <f>LFAT!D60</f>
        <v>D</v>
      </c>
      <c r="L4173" s="19">
        <f>LFAT!F60</f>
        <v>1</v>
      </c>
      <c r="M4173" s="16" t="str">
        <f>LFAT!G60</f>
        <v>C</v>
      </c>
      <c r="N4173" s="19">
        <f>LFAT!I60</f>
        <v>1</v>
      </c>
      <c r="O4173" s="18">
        <f>LFAT!J60</f>
        <v>1</v>
      </c>
      <c r="P4173" s="18">
        <f t="shared" si="195"/>
        <v>0.28449999999999998</v>
      </c>
      <c r="Q4173" s="18">
        <f t="shared" si="196"/>
        <v>0.7905618937732547</v>
      </c>
      <c r="R4173" s="18">
        <f t="shared" si="197"/>
        <v>0.22640512230262755</v>
      </c>
    </row>
    <row r="4174" spans="1:18" ht="18" customHeight="1" x14ac:dyDescent="0.2">
      <c r="A4174" s="16" t="str">
        <f>'Limiting Factor Scores'!A379</f>
        <v>UGR6</v>
      </c>
      <c r="B4174" s="16" t="str">
        <f>'Limiting Factor Scores'!B379</f>
        <v>Upper Grande Ronde</v>
      </c>
      <c r="C4174" s="16" t="str">
        <f>'Limiting Factor Scores'!C379</f>
        <v>Anthropogenic Barriers</v>
      </c>
      <c r="D4174" s="18">
        <f>'Limiting Factor Scores'!D379</f>
        <v>0.76429999999999998</v>
      </c>
      <c r="E4174" s="19">
        <f>'Limiting Factor Scores'!E379</f>
        <v>2.29</v>
      </c>
      <c r="F4174" s="18">
        <f>'Limiting Factor Scores'!F379</f>
        <v>0.39024999999999999</v>
      </c>
      <c r="G4174" s="18">
        <f>'Limiting Factor Scores'!G379</f>
        <v>1.5829512834091219</v>
      </c>
      <c r="H4174" s="18">
        <f>'Limiting Factor Scores'!H379</f>
        <v>0.50134602420171814</v>
      </c>
      <c r="I4174" s="17">
        <f>LFAT!A47</f>
        <v>4</v>
      </c>
      <c r="J4174" s="16" t="str">
        <f>LFAT!B47</f>
        <v>Riparian Vegetation Restoration</v>
      </c>
      <c r="K4174" s="16" t="str">
        <f>LFAT!D47</f>
        <v>N</v>
      </c>
      <c r="L4174" s="19">
        <f>LFAT!F47</f>
        <v>0.1</v>
      </c>
      <c r="M4174" s="16" t="str">
        <f>LFAT!G47</f>
        <v>R</v>
      </c>
      <c r="N4174" s="19">
        <f>LFAT!I47</f>
        <v>0.1</v>
      </c>
      <c r="O4174" s="18">
        <f>LFAT!J47</f>
        <v>0.01</v>
      </c>
      <c r="P4174" s="18">
        <f t="shared" si="195"/>
        <v>3.9025000000000002E-3</v>
      </c>
      <c r="Q4174" s="18">
        <f t="shared" si="196"/>
        <v>1.582951283409122E-2</v>
      </c>
      <c r="R4174" s="18">
        <f t="shared" si="197"/>
        <v>5.0134602420171814E-3</v>
      </c>
    </row>
    <row r="4175" spans="1:18" ht="18" customHeight="1" x14ac:dyDescent="0.2">
      <c r="A4175" s="16" t="str">
        <f>'Limiting Factor Scores'!A380</f>
        <v>UGR6</v>
      </c>
      <c r="B4175" s="16" t="str">
        <f>'Limiting Factor Scores'!B380</f>
        <v>Upper Grande Ronde</v>
      </c>
      <c r="C4175" s="16" t="str">
        <f>'Limiting Factor Scores'!C380</f>
        <v>Channel and Habitat Structure</v>
      </c>
      <c r="D4175" s="18">
        <f>'Limiting Factor Scores'!D380</f>
        <v>0.76429999999999998</v>
      </c>
      <c r="E4175" s="19">
        <f>'Limiting Factor Scores'!E380</f>
        <v>3.25</v>
      </c>
      <c r="F4175" s="18">
        <f>'Limiting Factor Scores'!F380</f>
        <v>0.60624999999999996</v>
      </c>
      <c r="G4175" s="18">
        <f>'Limiting Factor Scores'!G380</f>
        <v>4.0378241958328269</v>
      </c>
      <c r="H4175" s="18">
        <f>'Limiting Factor Scores'!H380</f>
        <v>1.2223685329141345</v>
      </c>
      <c r="I4175" s="17">
        <f>LFAT!A51</f>
        <v>4</v>
      </c>
      <c r="J4175" s="16" t="str">
        <f>LFAT!B51</f>
        <v>Riparian Vegetation Restoration</v>
      </c>
      <c r="K4175" s="16" t="str">
        <f>LFAT!D51</f>
        <v>D</v>
      </c>
      <c r="L4175" s="19">
        <f>LFAT!F51</f>
        <v>1</v>
      </c>
      <c r="M4175" s="16" t="str">
        <f>LFAT!G51</f>
        <v>CD</v>
      </c>
      <c r="N4175" s="19">
        <f>LFAT!I51</f>
        <v>0.5</v>
      </c>
      <c r="O4175" s="18">
        <f>LFAT!J51</f>
        <v>0.5</v>
      </c>
      <c r="P4175" s="18">
        <f t="shared" si="195"/>
        <v>0.30312499999999998</v>
      </c>
      <c r="Q4175" s="18">
        <f t="shared" si="196"/>
        <v>2.0189120979164135</v>
      </c>
      <c r="R4175" s="18">
        <f t="shared" si="197"/>
        <v>0.61118426645706725</v>
      </c>
    </row>
    <row r="4176" spans="1:18" ht="18" customHeight="1" x14ac:dyDescent="0.2">
      <c r="A4176" s="16" t="str">
        <f>'Limiting Factor Scores'!A381</f>
        <v>UGR6</v>
      </c>
      <c r="B4176" s="16" t="str">
        <f>'Limiting Factor Scores'!B381</f>
        <v>Upper Grande Ronde</v>
      </c>
      <c r="C4176" s="16" t="str">
        <f>'Limiting Factor Scores'!C381</f>
        <v>Decreased Sediment Quantity</v>
      </c>
      <c r="D4176" s="18">
        <f>'Limiting Factor Scores'!D381</f>
        <v>0.76429999999999998</v>
      </c>
      <c r="E4176" s="19">
        <f>'Limiting Factor Scores'!E381</f>
        <v>2.2999999999999998</v>
      </c>
      <c r="F4176" s="18">
        <f>'Limiting Factor Scores'!F381</f>
        <v>0.39250000000000002</v>
      </c>
      <c r="G4176" s="18">
        <f>'Limiting Factor Scores'!G381</f>
        <v>1.5535079911999947</v>
      </c>
      <c r="H4176" s="18">
        <f>'Limiting Factor Scores'!H381</f>
        <v>0.46277395984799674</v>
      </c>
      <c r="I4176" s="17">
        <f>LFAT!A54</f>
        <v>4</v>
      </c>
      <c r="J4176" s="16" t="str">
        <f>LFAT!B54</f>
        <v>Riparian Vegetation Restoration</v>
      </c>
      <c r="K4176" s="16" t="str">
        <f>LFAT!D54</f>
        <v>N</v>
      </c>
      <c r="L4176" s="19">
        <f>LFAT!F54</f>
        <v>0.1</v>
      </c>
      <c r="M4176" s="16" t="str">
        <f>LFAT!G54</f>
        <v>R</v>
      </c>
      <c r="N4176" s="19">
        <f>LFAT!I54</f>
        <v>0.1</v>
      </c>
      <c r="O4176" s="18">
        <f>LFAT!J54</f>
        <v>0.01</v>
      </c>
      <c r="P4176" s="18">
        <f t="shared" si="195"/>
        <v>3.9250000000000005E-3</v>
      </c>
      <c r="Q4176" s="18">
        <f t="shared" si="196"/>
        <v>1.5535079911999948E-2</v>
      </c>
      <c r="R4176" s="18">
        <f t="shared" si="197"/>
        <v>4.6277395984799675E-3</v>
      </c>
    </row>
    <row r="4177" spans="1:18" ht="18" customHeight="1" x14ac:dyDescent="0.2">
      <c r="A4177" s="16" t="str">
        <f>'Limiting Factor Scores'!A382</f>
        <v>UGR6</v>
      </c>
      <c r="B4177" s="16" t="str">
        <f>'Limiting Factor Scores'!B382</f>
        <v>Upper Grande Ronde</v>
      </c>
      <c r="C4177" s="16" t="str">
        <f>'Limiting Factor Scores'!C382</f>
        <v>Decreased Water Quantity</v>
      </c>
      <c r="D4177" s="18">
        <f>'Limiting Factor Scores'!D382</f>
        <v>0.76429999999999998</v>
      </c>
      <c r="E4177" s="19">
        <f>'Limiting Factor Scores'!E382</f>
        <v>2</v>
      </c>
      <c r="F4177" s="18">
        <f>'Limiting Factor Scores'!F382</f>
        <v>0.32500000000000001</v>
      </c>
      <c r="G4177" s="18">
        <f>'Limiting Factor Scores'!G382</f>
        <v>1.8612069824267401</v>
      </c>
      <c r="H4177" s="18">
        <f>'Limiting Factor Scores'!H382</f>
        <v>0.53792252901018778</v>
      </c>
      <c r="I4177" s="17">
        <f>LFAT!A52</f>
        <v>4</v>
      </c>
      <c r="J4177" s="16" t="str">
        <f>LFAT!B52</f>
        <v>Riparian Vegetation Restoration</v>
      </c>
      <c r="K4177" s="16" t="str">
        <f>LFAT!D52</f>
        <v>N</v>
      </c>
      <c r="L4177" s="19">
        <f>LFAT!F52</f>
        <v>0.1</v>
      </c>
      <c r="M4177" s="16" t="str">
        <f>LFAT!G52</f>
        <v>R</v>
      </c>
      <c r="N4177" s="19">
        <f>LFAT!I52</f>
        <v>0.1</v>
      </c>
      <c r="O4177" s="18">
        <f>LFAT!J52</f>
        <v>0.01</v>
      </c>
      <c r="P4177" s="18">
        <f t="shared" si="195"/>
        <v>3.2500000000000003E-3</v>
      </c>
      <c r="Q4177" s="18">
        <f t="shared" si="196"/>
        <v>1.8612069824267403E-2</v>
      </c>
      <c r="R4177" s="18">
        <f t="shared" si="197"/>
        <v>5.3792252901018779E-3</v>
      </c>
    </row>
    <row r="4178" spans="1:18" ht="18" customHeight="1" x14ac:dyDescent="0.2">
      <c r="A4178" s="16" t="str">
        <f>'Limiting Factor Scores'!A383</f>
        <v>UGR6</v>
      </c>
      <c r="B4178" s="16" t="str">
        <f>'Limiting Factor Scores'!B383</f>
        <v>Upper Grande Ronde</v>
      </c>
      <c r="C4178" s="16" t="str">
        <f>'Limiting Factor Scores'!C383</f>
        <v>Floodplain Condition</v>
      </c>
      <c r="D4178" s="18">
        <f>'Limiting Factor Scores'!D383</f>
        <v>0.76429999999999998</v>
      </c>
      <c r="E4178" s="19">
        <f>'Limiting Factor Scores'!E383</f>
        <v>2.76</v>
      </c>
      <c r="F4178" s="18">
        <f>'Limiting Factor Scores'!F383</f>
        <v>0.496</v>
      </c>
      <c r="G4178" s="18">
        <f>'Limiting Factor Scores'!G383</f>
        <v>2.3043426630196113</v>
      </c>
      <c r="H4178" s="18">
        <f>'Limiting Factor Scores'!H383</f>
        <v>0.65426001671712497</v>
      </c>
      <c r="I4178" s="17">
        <f>LFAT!A49</f>
        <v>4</v>
      </c>
      <c r="J4178" s="16" t="str">
        <f>LFAT!B49</f>
        <v>Riparian Vegetation Restoration</v>
      </c>
      <c r="K4178" s="16" t="str">
        <f>LFAT!D49</f>
        <v>D</v>
      </c>
      <c r="L4178" s="19">
        <f>LFAT!F49</f>
        <v>1</v>
      </c>
      <c r="M4178" s="16" t="str">
        <f>LFAT!G49</f>
        <v>C</v>
      </c>
      <c r="N4178" s="19">
        <f>LFAT!I49</f>
        <v>1</v>
      </c>
      <c r="O4178" s="18">
        <f>LFAT!J49</f>
        <v>1</v>
      </c>
      <c r="P4178" s="18">
        <f t="shared" si="195"/>
        <v>0.496</v>
      </c>
      <c r="Q4178" s="18">
        <f t="shared" si="196"/>
        <v>2.3043426630196113</v>
      </c>
      <c r="R4178" s="18">
        <f t="shared" si="197"/>
        <v>0.65426001671712497</v>
      </c>
    </row>
    <row r="4179" spans="1:18" ht="18" customHeight="1" x14ac:dyDescent="0.2">
      <c r="A4179" s="16" t="str">
        <f>'Limiting Factor Scores'!A384</f>
        <v>UGR6</v>
      </c>
      <c r="B4179" s="16" t="str">
        <f>'Limiting Factor Scores'!B384</f>
        <v>Upper Grande Ronde</v>
      </c>
      <c r="C4179" s="16" t="str">
        <f>'Limiting Factor Scores'!C384</f>
        <v>Increased Sediment Quantity</v>
      </c>
      <c r="D4179" s="18">
        <f>'Limiting Factor Scores'!D384</f>
        <v>0.76429999999999998</v>
      </c>
      <c r="E4179" s="19">
        <f>'Limiting Factor Scores'!E384</f>
        <v>2</v>
      </c>
      <c r="F4179" s="18">
        <f>'Limiting Factor Scores'!F384</f>
        <v>0.32500000000000001</v>
      </c>
      <c r="G4179" s="18">
        <f>'Limiting Factor Scores'!G384</f>
        <v>0.90310233910828752</v>
      </c>
      <c r="H4179" s="18">
        <f>'Limiting Factor Scores'!H384</f>
        <v>0.29711889533656133</v>
      </c>
      <c r="I4179" s="17">
        <f>LFAT!A55</f>
        <v>4</v>
      </c>
      <c r="J4179" s="16" t="str">
        <f>LFAT!B55</f>
        <v>Riparian Vegetation Restoration</v>
      </c>
      <c r="K4179" s="16" t="str">
        <f>LFAT!D55</f>
        <v>D</v>
      </c>
      <c r="L4179" s="19">
        <f>LFAT!F55</f>
        <v>1</v>
      </c>
      <c r="M4179" s="16" t="str">
        <f>LFAT!G55</f>
        <v>CD</v>
      </c>
      <c r="N4179" s="19">
        <f>LFAT!I55</f>
        <v>0.5</v>
      </c>
      <c r="O4179" s="18">
        <f>LFAT!J55</f>
        <v>0.5</v>
      </c>
      <c r="P4179" s="18">
        <f t="shared" si="195"/>
        <v>0.16250000000000001</v>
      </c>
      <c r="Q4179" s="18">
        <f t="shared" si="196"/>
        <v>0.45155116955414376</v>
      </c>
      <c r="R4179" s="18">
        <f t="shared" si="197"/>
        <v>0.14855944766828066</v>
      </c>
    </row>
    <row r="4180" spans="1:18" ht="18" customHeight="1" x14ac:dyDescent="0.2">
      <c r="A4180" s="16" t="str">
        <f>'Limiting Factor Scores'!A385</f>
        <v>UGR6</v>
      </c>
      <c r="B4180" s="16" t="str">
        <f>'Limiting Factor Scores'!B385</f>
        <v>Upper Grande Ronde</v>
      </c>
      <c r="C4180" s="16" t="str">
        <f>'Limiting Factor Scores'!C385</f>
        <v>Non-Native Species Interactions and Competition</v>
      </c>
      <c r="D4180" s="18">
        <f>'Limiting Factor Scores'!D385</f>
        <v>0.76429999999999998</v>
      </c>
      <c r="E4180" s="19">
        <f>'Limiting Factor Scores'!E385</f>
        <v>2.88</v>
      </c>
      <c r="F4180" s="18">
        <f>'Limiting Factor Scores'!F385</f>
        <v>0.52300000000000002</v>
      </c>
      <c r="G4180" s="18">
        <f>'Limiting Factor Scores'!G385</f>
        <v>1.6074812191144017</v>
      </c>
      <c r="H4180" s="18">
        <f>'Limiting Factor Scores'!H385</f>
        <v>0.56704399668173633</v>
      </c>
      <c r="I4180" s="17">
        <f>LFAT!A61</f>
        <v>4</v>
      </c>
      <c r="J4180" s="16" t="str">
        <f>LFAT!B61</f>
        <v>Riparian Vegetation Restoration</v>
      </c>
      <c r="K4180" s="16" t="str">
        <f>LFAT!D61</f>
        <v>I</v>
      </c>
      <c r="L4180" s="19">
        <f>LFAT!F61</f>
        <v>0.5</v>
      </c>
      <c r="M4180" s="16" t="str">
        <f>LFAT!G61</f>
        <v>R</v>
      </c>
      <c r="N4180" s="19">
        <f>LFAT!I61</f>
        <v>0.1</v>
      </c>
      <c r="O4180" s="18">
        <f>LFAT!J61</f>
        <v>0.05</v>
      </c>
      <c r="P4180" s="18">
        <f t="shared" si="195"/>
        <v>2.6150000000000003E-2</v>
      </c>
      <c r="Q4180" s="18">
        <f t="shared" si="196"/>
        <v>8.0374060955720084E-2</v>
      </c>
      <c r="R4180" s="18">
        <f t="shared" si="197"/>
        <v>2.8352199834086819E-2</v>
      </c>
    </row>
    <row r="4181" spans="1:18" ht="18" customHeight="1" x14ac:dyDescent="0.2">
      <c r="A4181" s="16" t="str">
        <f>'Limiting Factor Scores'!A386</f>
        <v>UGR6</v>
      </c>
      <c r="B4181" s="16" t="str">
        <f>'Limiting Factor Scores'!B386</f>
        <v>Upper Grande Ronde</v>
      </c>
      <c r="C4181" s="16" t="str">
        <f>'Limiting Factor Scores'!C386</f>
        <v>Predation</v>
      </c>
      <c r="D4181" s="18">
        <f>'Limiting Factor Scores'!D386</f>
        <v>0.76429999999999998</v>
      </c>
      <c r="E4181" s="19">
        <f>'Limiting Factor Scores'!E386</f>
        <v>1.59</v>
      </c>
      <c r="F4181" s="18">
        <f>'Limiting Factor Scores'!F386</f>
        <v>0.23275000000000001</v>
      </c>
      <c r="G4181" s="18">
        <f>'Limiting Factor Scores'!G386</f>
        <v>0.95552786027954251</v>
      </c>
      <c r="H4181" s="18">
        <f>'Limiting Factor Scores'!H386</f>
        <v>0.29214756066836089</v>
      </c>
      <c r="I4181" s="17">
        <f>LFAT!A59</f>
        <v>4</v>
      </c>
      <c r="J4181" s="16" t="str">
        <f>LFAT!B59</f>
        <v>Riparian Vegetation Restoration</v>
      </c>
      <c r="K4181" s="16" t="str">
        <f>LFAT!D59</f>
        <v>N</v>
      </c>
      <c r="L4181" s="19">
        <f>LFAT!F59</f>
        <v>0.1</v>
      </c>
      <c r="M4181" s="16" t="str">
        <f>LFAT!G59</f>
        <v>CD</v>
      </c>
      <c r="N4181" s="19">
        <f>LFAT!I59</f>
        <v>0.5</v>
      </c>
      <c r="O4181" s="18">
        <f>LFAT!J59</f>
        <v>0.05</v>
      </c>
      <c r="P4181" s="18">
        <f t="shared" si="195"/>
        <v>1.1637500000000002E-2</v>
      </c>
      <c r="Q4181" s="18">
        <f t="shared" si="196"/>
        <v>4.7776393013977125E-2</v>
      </c>
      <c r="R4181" s="18">
        <f t="shared" si="197"/>
        <v>1.4607378033418045E-2</v>
      </c>
    </row>
    <row r="4182" spans="1:18" ht="18" customHeight="1" x14ac:dyDescent="0.2">
      <c r="A4182" s="16" t="str">
        <f>'Limiting Factor Scores'!A387</f>
        <v>UGR6</v>
      </c>
      <c r="B4182" s="16" t="str">
        <f>'Limiting Factor Scores'!B387</f>
        <v>Upper Grande Ronde</v>
      </c>
      <c r="C4182" s="16" t="str">
        <f>'Limiting Factor Scores'!C387</f>
        <v>Riparian Condition</v>
      </c>
      <c r="D4182" s="18">
        <f>'Limiting Factor Scores'!D387</f>
        <v>0.76429999999999998</v>
      </c>
      <c r="E4182" s="19">
        <f>'Limiting Factor Scores'!E387</f>
        <v>2.17</v>
      </c>
      <c r="F4182" s="18">
        <f>'Limiting Factor Scores'!F387</f>
        <v>0.36325000000000002</v>
      </c>
      <c r="G4182" s="18">
        <f>'Limiting Factor Scores'!G387</f>
        <v>1.7233013307736846</v>
      </c>
      <c r="H4182" s="18">
        <f>'Limiting Factor Scores'!H387</f>
        <v>0.55643397051485544</v>
      </c>
      <c r="I4182" s="17">
        <f>LFAT!A48</f>
        <v>4</v>
      </c>
      <c r="J4182" s="16" t="str">
        <f>LFAT!B48</f>
        <v>Riparian Vegetation Restoration</v>
      </c>
      <c r="K4182" s="16" t="str">
        <f>LFAT!D48</f>
        <v>D</v>
      </c>
      <c r="L4182" s="19">
        <f>LFAT!F48</f>
        <v>1</v>
      </c>
      <c r="M4182" s="16" t="str">
        <f>LFAT!G48</f>
        <v>C</v>
      </c>
      <c r="N4182" s="19">
        <f>LFAT!I48</f>
        <v>1</v>
      </c>
      <c r="O4182" s="18">
        <f>LFAT!J48</f>
        <v>1</v>
      </c>
      <c r="P4182" s="18">
        <f t="shared" si="195"/>
        <v>0.36325000000000002</v>
      </c>
      <c r="Q4182" s="18">
        <f t="shared" si="196"/>
        <v>1.7233013307736846</v>
      </c>
      <c r="R4182" s="18">
        <f t="shared" si="197"/>
        <v>0.55643397051485544</v>
      </c>
    </row>
    <row r="4183" spans="1:18" ht="18" customHeight="1" x14ac:dyDescent="0.2">
      <c r="A4183" s="16" t="str">
        <f>'Limiting Factor Scores'!A388</f>
        <v>UGR6</v>
      </c>
      <c r="B4183" s="16" t="str">
        <f>'Limiting Factor Scores'!B388</f>
        <v>Upper Grande Ronde</v>
      </c>
      <c r="C4183" s="16" t="str">
        <f>'Limiting Factor Scores'!C388</f>
        <v>Side Channel and Wetland Habitat</v>
      </c>
      <c r="D4183" s="18">
        <f>'Limiting Factor Scores'!D388</f>
        <v>0.76429999999999998</v>
      </c>
      <c r="E4183" s="19">
        <f>'Limiting Factor Scores'!E388</f>
        <v>3.18</v>
      </c>
      <c r="F4183" s="18">
        <f>'Limiting Factor Scores'!F388</f>
        <v>0.59050000000000002</v>
      </c>
      <c r="G4183" s="18">
        <f>'Limiting Factor Scores'!G388</f>
        <v>3.4687100377977389</v>
      </c>
      <c r="H4183" s="18">
        <f>'Limiting Factor Scores'!H388</f>
        <v>1.011019369919284</v>
      </c>
      <c r="I4183" s="17">
        <f>LFAT!A50</f>
        <v>4</v>
      </c>
      <c r="J4183" s="16" t="str">
        <f>LFAT!B50</f>
        <v>Riparian Vegetation Restoration</v>
      </c>
      <c r="K4183" s="16" t="str">
        <f>LFAT!D50</f>
        <v>I</v>
      </c>
      <c r="L4183" s="19">
        <f>LFAT!F50</f>
        <v>0.5</v>
      </c>
      <c r="M4183" s="16" t="str">
        <f>LFAT!G50</f>
        <v>C</v>
      </c>
      <c r="N4183" s="19">
        <f>LFAT!I50</f>
        <v>1</v>
      </c>
      <c r="O4183" s="18">
        <f>LFAT!J50</f>
        <v>0.5</v>
      </c>
      <c r="P4183" s="18">
        <f t="shared" si="195"/>
        <v>0.29525000000000001</v>
      </c>
      <c r="Q4183" s="18">
        <f t="shared" si="196"/>
        <v>1.7343550188988694</v>
      </c>
      <c r="R4183" s="18">
        <f t="shared" si="197"/>
        <v>0.50550968495964199</v>
      </c>
    </row>
    <row r="4184" spans="1:18" ht="18" customHeight="1" x14ac:dyDescent="0.2">
      <c r="A4184" s="16" t="str">
        <f>'Limiting Factor Scores'!A389</f>
        <v>UGR6</v>
      </c>
      <c r="B4184" s="16" t="str">
        <f>'Limiting Factor Scores'!B389</f>
        <v>Upper Grande Ronde</v>
      </c>
      <c r="C4184" s="16" t="str">
        <f>'Limiting Factor Scores'!C389</f>
        <v>Summer Water Temperature</v>
      </c>
      <c r="D4184" s="18">
        <f>'Limiting Factor Scores'!D389</f>
        <v>0.76429999999999998</v>
      </c>
      <c r="E4184" s="19">
        <f>'Limiting Factor Scores'!E389</f>
        <v>1.59</v>
      </c>
      <c r="F4184" s="18">
        <f>'Limiting Factor Scores'!F389</f>
        <v>0.23275000000000001</v>
      </c>
      <c r="G4184" s="18">
        <f>'Limiting Factor Scores'!G389</f>
        <v>1.184244634974587</v>
      </c>
      <c r="H4184" s="18">
        <f>'Limiting Factor Scores'!H389</f>
        <v>0.37059741441864674</v>
      </c>
      <c r="I4184" s="17">
        <f>LFAT!A56</f>
        <v>4</v>
      </c>
      <c r="J4184" s="16" t="str">
        <f>LFAT!B56</f>
        <v>Riparian Vegetation Restoration</v>
      </c>
      <c r="K4184" s="16" t="str">
        <f>LFAT!D56</f>
        <v>D</v>
      </c>
      <c r="L4184" s="19">
        <f>LFAT!F56</f>
        <v>1</v>
      </c>
      <c r="M4184" s="16" t="str">
        <f>LFAT!G56</f>
        <v>CD</v>
      </c>
      <c r="N4184" s="19">
        <f>LFAT!I56</f>
        <v>0.5</v>
      </c>
      <c r="O4184" s="18">
        <f>LFAT!J56</f>
        <v>0.5</v>
      </c>
      <c r="P4184" s="18">
        <f t="shared" si="195"/>
        <v>0.11637500000000001</v>
      </c>
      <c r="Q4184" s="18">
        <f t="shared" si="196"/>
        <v>0.59212231748729349</v>
      </c>
      <c r="R4184" s="18">
        <f t="shared" si="197"/>
        <v>0.18529870720932337</v>
      </c>
    </row>
    <row r="4185" spans="1:18" ht="18" customHeight="1" x14ac:dyDescent="0.2">
      <c r="A4185" s="16" t="str">
        <f>'Limiting Factor Scores'!A390</f>
        <v>UGR6</v>
      </c>
      <c r="B4185" s="16" t="str">
        <f>'Limiting Factor Scores'!B390</f>
        <v>Upper Grande Ronde</v>
      </c>
      <c r="C4185" s="16" t="str">
        <f>'Limiting Factor Scores'!C390</f>
        <v>Water Quality</v>
      </c>
      <c r="D4185" s="18">
        <f>'Limiting Factor Scores'!D390</f>
        <v>0.76429999999999998</v>
      </c>
      <c r="E4185" s="19">
        <f>'Limiting Factor Scores'!E390</f>
        <v>1.59</v>
      </c>
      <c r="F4185" s="18">
        <f>'Limiting Factor Scores'!F390</f>
        <v>0.23275000000000001</v>
      </c>
      <c r="G4185" s="18">
        <f>'Limiting Factor Scores'!G390</f>
        <v>1.0355787315295428</v>
      </c>
      <c r="H4185" s="18">
        <f>'Limiting Factor Scores'!H390</f>
        <v>0.28745886679102611</v>
      </c>
      <c r="I4185" s="17">
        <f>LFAT!A58</f>
        <v>4</v>
      </c>
      <c r="J4185" s="16" t="str">
        <f>LFAT!B58</f>
        <v>Riparian Vegetation Restoration</v>
      </c>
      <c r="K4185" s="16" t="str">
        <f>LFAT!D58</f>
        <v>I</v>
      </c>
      <c r="L4185" s="19">
        <f>LFAT!F58</f>
        <v>0.5</v>
      </c>
      <c r="M4185" s="16" t="str">
        <f>LFAT!G58</f>
        <v>CD</v>
      </c>
      <c r="N4185" s="19">
        <f>LFAT!I58</f>
        <v>0.5</v>
      </c>
      <c r="O4185" s="18">
        <f>LFAT!J58</f>
        <v>0.25</v>
      </c>
      <c r="P4185" s="18">
        <f t="shared" si="195"/>
        <v>5.8187500000000003E-2</v>
      </c>
      <c r="Q4185" s="18">
        <f t="shared" si="196"/>
        <v>0.25889468288238571</v>
      </c>
      <c r="R4185" s="18">
        <f t="shared" si="197"/>
        <v>7.1864716697756528E-2</v>
      </c>
    </row>
    <row r="4186" spans="1:18" ht="18" customHeight="1" x14ac:dyDescent="0.2">
      <c r="A4186" s="16" t="str">
        <f>'Limiting Factor Scores'!A391</f>
        <v>UGR6</v>
      </c>
      <c r="B4186" s="16" t="str">
        <f>'Limiting Factor Scores'!B391</f>
        <v>Upper Grande Ronde</v>
      </c>
      <c r="C4186" s="16" t="str">
        <f>'Limiting Factor Scores'!C391</f>
        <v>Winter Water Temperature</v>
      </c>
      <c r="D4186" s="18">
        <f>'Limiting Factor Scores'!D391</f>
        <v>0.76429999999999998</v>
      </c>
      <c r="E4186" s="19">
        <f>'Limiting Factor Scores'!E391</f>
        <v>1.59</v>
      </c>
      <c r="F4186" s="18">
        <f>'Limiting Factor Scores'!F391</f>
        <v>0.23275000000000001</v>
      </c>
      <c r="G4186" s="18">
        <f>'Limiting Factor Scores'!G391</f>
        <v>0.85260531127541295</v>
      </c>
      <c r="H4186" s="18">
        <f>'Limiting Factor Scores'!H391</f>
        <v>0.23222376557871666</v>
      </c>
      <c r="I4186" s="17">
        <f>LFAT!A57</f>
        <v>4</v>
      </c>
      <c r="J4186" s="16" t="str">
        <f>LFAT!B57</f>
        <v>Riparian Vegetation Restoration</v>
      </c>
      <c r="K4186" s="16" t="str">
        <f>LFAT!D57</f>
        <v>I</v>
      </c>
      <c r="L4186" s="19">
        <f>LFAT!F57</f>
        <v>0.5</v>
      </c>
      <c r="M4186" s="16" t="str">
        <f>LFAT!G57</f>
        <v>R</v>
      </c>
      <c r="N4186" s="19">
        <f>LFAT!I57</f>
        <v>0.1</v>
      </c>
      <c r="O4186" s="18">
        <f>LFAT!J57</f>
        <v>0.05</v>
      </c>
      <c r="P4186" s="18">
        <f t="shared" si="195"/>
        <v>1.1637500000000002E-2</v>
      </c>
      <c r="Q4186" s="18">
        <f t="shared" si="196"/>
        <v>4.2630265563770649E-2</v>
      </c>
      <c r="R4186" s="18">
        <f t="shared" si="197"/>
        <v>1.1611188278935834E-2</v>
      </c>
    </row>
    <row r="4187" spans="1:18" ht="18" customHeight="1" x14ac:dyDescent="0.2">
      <c r="A4187" s="16" t="str">
        <f>'Limiting Factor Scores'!A377</f>
        <v>UGR6</v>
      </c>
      <c r="B4187" s="16" t="str">
        <f>'Limiting Factor Scores'!B377</f>
        <v>Upper Grande Ronde</v>
      </c>
      <c r="C4187" s="16" t="str">
        <f>'Limiting Factor Scores'!C377</f>
        <v>Altered Flow Timing</v>
      </c>
      <c r="D4187" s="18">
        <f>'Limiting Factor Scores'!D377</f>
        <v>0.76429999999999998</v>
      </c>
      <c r="E4187" s="19">
        <f>'Limiting Factor Scores'!E377</f>
        <v>1.59</v>
      </c>
      <c r="F4187" s="18">
        <f>'Limiting Factor Scores'!F377</f>
        <v>0.23275000000000001</v>
      </c>
      <c r="G4187" s="18">
        <f>'Limiting Factor Scores'!G377</f>
        <v>0.93265618252541305</v>
      </c>
      <c r="H4187" s="18">
        <f>'Limiting Factor Scores'!H377</f>
        <v>0.25955542020849753</v>
      </c>
      <c r="I4187" s="17">
        <f>LFAT!A68</f>
        <v>5</v>
      </c>
      <c r="J4187" s="16" t="str">
        <f>LFAT!B68</f>
        <v>Fish Passage – Barrier Removal and Replacement</v>
      </c>
      <c r="K4187" s="16" t="str">
        <f>LFAT!D68</f>
        <v>I</v>
      </c>
      <c r="L4187" s="19">
        <f>LFAT!F68</f>
        <v>0.5</v>
      </c>
      <c r="M4187" s="16" t="str">
        <f>LFAT!G68</f>
        <v>R</v>
      </c>
      <c r="N4187" s="19">
        <f>LFAT!I68</f>
        <v>0.1</v>
      </c>
      <c r="O4187" s="18">
        <f>LFAT!J68</f>
        <v>0.05</v>
      </c>
      <c r="P4187" s="18">
        <f t="shared" si="195"/>
        <v>1.1637500000000002E-2</v>
      </c>
      <c r="Q4187" s="18">
        <f t="shared" si="196"/>
        <v>4.6632809126270658E-2</v>
      </c>
      <c r="R4187" s="18">
        <f t="shared" si="197"/>
        <v>1.2977771010424877E-2</v>
      </c>
    </row>
    <row r="4188" spans="1:18" ht="18" customHeight="1" x14ac:dyDescent="0.2">
      <c r="A4188" s="16" t="str">
        <f>'Limiting Factor Scores'!A378</f>
        <v>UGR6</v>
      </c>
      <c r="B4188" s="16" t="str">
        <f>'Limiting Factor Scores'!B378</f>
        <v>Upper Grande Ronde</v>
      </c>
      <c r="C4188" s="16" t="str">
        <f>'Limiting Factor Scores'!C378</f>
        <v>Altered Primary Productivity</v>
      </c>
      <c r="D4188" s="18">
        <f>'Limiting Factor Scores'!D378</f>
        <v>0.76429999999999998</v>
      </c>
      <c r="E4188" s="19">
        <f>'Limiting Factor Scores'!E378</f>
        <v>1.82</v>
      </c>
      <c r="F4188" s="18">
        <f>'Limiting Factor Scores'!F378</f>
        <v>0.28449999999999998</v>
      </c>
      <c r="G4188" s="18">
        <f>'Limiting Factor Scores'!G378</f>
        <v>0.7905618937732547</v>
      </c>
      <c r="H4188" s="18">
        <f>'Limiting Factor Scores'!H378</f>
        <v>0.22640512230262755</v>
      </c>
      <c r="I4188" s="17">
        <f>LFAT!A75</f>
        <v>5</v>
      </c>
      <c r="J4188" s="16" t="str">
        <f>LFAT!B75</f>
        <v>Fish Passage – Barrier Removal and Replacement</v>
      </c>
      <c r="K4188" s="16" t="str">
        <f>LFAT!D75</f>
        <v>N</v>
      </c>
      <c r="L4188" s="19">
        <f>LFAT!F75</f>
        <v>0.1</v>
      </c>
      <c r="M4188" s="16" t="str">
        <f>LFAT!G75</f>
        <v>R</v>
      </c>
      <c r="N4188" s="19">
        <f>LFAT!I75</f>
        <v>0.1</v>
      </c>
      <c r="O4188" s="18">
        <f>LFAT!J75</f>
        <v>0.01</v>
      </c>
      <c r="P4188" s="18">
        <f t="shared" si="195"/>
        <v>2.8449999999999999E-3</v>
      </c>
      <c r="Q4188" s="18">
        <f t="shared" si="196"/>
        <v>7.9056189377325475E-3</v>
      </c>
      <c r="R4188" s="18">
        <f t="shared" si="197"/>
        <v>2.2640512230262754E-3</v>
      </c>
    </row>
    <row r="4189" spans="1:18" ht="18" customHeight="1" x14ac:dyDescent="0.2">
      <c r="A4189" s="16" t="str">
        <f>'Limiting Factor Scores'!A379</f>
        <v>UGR6</v>
      </c>
      <c r="B4189" s="16" t="str">
        <f>'Limiting Factor Scores'!B379</f>
        <v>Upper Grande Ronde</v>
      </c>
      <c r="C4189" s="16" t="str">
        <f>'Limiting Factor Scores'!C379</f>
        <v>Anthropogenic Barriers</v>
      </c>
      <c r="D4189" s="18">
        <f>'Limiting Factor Scores'!D379</f>
        <v>0.76429999999999998</v>
      </c>
      <c r="E4189" s="19">
        <f>'Limiting Factor Scores'!E379</f>
        <v>2.29</v>
      </c>
      <c r="F4189" s="18">
        <f>'Limiting Factor Scores'!F379</f>
        <v>0.39024999999999999</v>
      </c>
      <c r="G4189" s="18">
        <f>'Limiting Factor Scores'!G379</f>
        <v>1.5829512834091219</v>
      </c>
      <c r="H4189" s="18">
        <f>'Limiting Factor Scores'!H379</f>
        <v>0.50134602420171814</v>
      </c>
      <c r="I4189" s="17">
        <f>LFAT!A62</f>
        <v>5</v>
      </c>
      <c r="J4189" s="16" t="str">
        <f>LFAT!B62</f>
        <v>Fish Passage – Barrier Removal and Replacement</v>
      </c>
      <c r="K4189" s="16" t="str">
        <f>LFAT!D62</f>
        <v>D</v>
      </c>
      <c r="L4189" s="19">
        <f>LFAT!F62</f>
        <v>1</v>
      </c>
      <c r="M4189" s="16" t="str">
        <f>LFAT!G62</f>
        <v>C</v>
      </c>
      <c r="N4189" s="19">
        <f>LFAT!I62</f>
        <v>1</v>
      </c>
      <c r="O4189" s="18">
        <f>LFAT!J62</f>
        <v>1</v>
      </c>
      <c r="P4189" s="18">
        <f t="shared" si="195"/>
        <v>0.39024999999999999</v>
      </c>
      <c r="Q4189" s="18">
        <f t="shared" si="196"/>
        <v>1.5829512834091219</v>
      </c>
      <c r="R4189" s="18">
        <f t="shared" si="197"/>
        <v>0.50134602420171814</v>
      </c>
    </row>
    <row r="4190" spans="1:18" ht="18" customHeight="1" x14ac:dyDescent="0.2">
      <c r="A4190" s="16" t="str">
        <f>'Limiting Factor Scores'!A380</f>
        <v>UGR6</v>
      </c>
      <c r="B4190" s="16" t="str">
        <f>'Limiting Factor Scores'!B380</f>
        <v>Upper Grande Ronde</v>
      </c>
      <c r="C4190" s="16" t="str">
        <f>'Limiting Factor Scores'!C380</f>
        <v>Channel and Habitat Structure</v>
      </c>
      <c r="D4190" s="18">
        <f>'Limiting Factor Scores'!D380</f>
        <v>0.76429999999999998</v>
      </c>
      <c r="E4190" s="19">
        <f>'Limiting Factor Scores'!E380</f>
        <v>3.25</v>
      </c>
      <c r="F4190" s="18">
        <f>'Limiting Factor Scores'!F380</f>
        <v>0.60624999999999996</v>
      </c>
      <c r="G4190" s="18">
        <f>'Limiting Factor Scores'!G380</f>
        <v>4.0378241958328269</v>
      </c>
      <c r="H4190" s="18">
        <f>'Limiting Factor Scores'!H380</f>
        <v>1.2223685329141345</v>
      </c>
      <c r="I4190" s="17">
        <f>LFAT!A66</f>
        <v>5</v>
      </c>
      <c r="J4190" s="16" t="str">
        <f>LFAT!B66</f>
        <v>Fish Passage – Barrier Removal and Replacement</v>
      </c>
      <c r="K4190" s="16" t="str">
        <f>LFAT!D66</f>
        <v>I</v>
      </c>
      <c r="L4190" s="19">
        <f>LFAT!F66</f>
        <v>0.5</v>
      </c>
      <c r="M4190" s="16" t="str">
        <f>LFAT!G66</f>
        <v>CD</v>
      </c>
      <c r="N4190" s="19">
        <f>LFAT!I66</f>
        <v>0.5</v>
      </c>
      <c r="O4190" s="18">
        <f>LFAT!J66</f>
        <v>0.25</v>
      </c>
      <c r="P4190" s="18">
        <f t="shared" si="195"/>
        <v>0.15156249999999999</v>
      </c>
      <c r="Q4190" s="18">
        <f t="shared" si="196"/>
        <v>1.0094560489582067</v>
      </c>
      <c r="R4190" s="18">
        <f t="shared" si="197"/>
        <v>0.30559213322853362</v>
      </c>
    </row>
    <row r="4191" spans="1:18" ht="18" customHeight="1" x14ac:dyDescent="0.2">
      <c r="A4191" s="16" t="str">
        <f>'Limiting Factor Scores'!A381</f>
        <v>UGR6</v>
      </c>
      <c r="B4191" s="16" t="str">
        <f>'Limiting Factor Scores'!B381</f>
        <v>Upper Grande Ronde</v>
      </c>
      <c r="C4191" s="16" t="str">
        <f>'Limiting Factor Scores'!C381</f>
        <v>Decreased Sediment Quantity</v>
      </c>
      <c r="D4191" s="18">
        <f>'Limiting Factor Scores'!D381</f>
        <v>0.76429999999999998</v>
      </c>
      <c r="E4191" s="19">
        <f>'Limiting Factor Scores'!E381</f>
        <v>2.2999999999999998</v>
      </c>
      <c r="F4191" s="18">
        <f>'Limiting Factor Scores'!F381</f>
        <v>0.39250000000000002</v>
      </c>
      <c r="G4191" s="18">
        <f>'Limiting Factor Scores'!G381</f>
        <v>1.5535079911999947</v>
      </c>
      <c r="H4191" s="18">
        <f>'Limiting Factor Scores'!H381</f>
        <v>0.46277395984799674</v>
      </c>
      <c r="I4191" s="17">
        <f>LFAT!A69</f>
        <v>5</v>
      </c>
      <c r="J4191" s="16" t="str">
        <f>LFAT!B69</f>
        <v>Fish Passage – Barrier Removal and Replacement</v>
      </c>
      <c r="K4191" s="16" t="str">
        <f>LFAT!D69</f>
        <v>I</v>
      </c>
      <c r="L4191" s="19">
        <f>LFAT!F69</f>
        <v>0.5</v>
      </c>
      <c r="M4191" s="16" t="str">
        <f>LFAT!G69</f>
        <v>R</v>
      </c>
      <c r="N4191" s="19">
        <f>LFAT!I69</f>
        <v>0.1</v>
      </c>
      <c r="O4191" s="18">
        <f>LFAT!J69</f>
        <v>0.05</v>
      </c>
      <c r="P4191" s="18">
        <f t="shared" si="195"/>
        <v>1.9625000000000004E-2</v>
      </c>
      <c r="Q4191" s="18">
        <f t="shared" si="196"/>
        <v>7.7675399559999747E-2</v>
      </c>
      <c r="R4191" s="18">
        <f t="shared" si="197"/>
        <v>2.3138697992399839E-2</v>
      </c>
    </row>
    <row r="4192" spans="1:18" ht="18" customHeight="1" x14ac:dyDescent="0.2">
      <c r="A4192" s="16" t="str">
        <f>'Limiting Factor Scores'!A382</f>
        <v>UGR6</v>
      </c>
      <c r="B4192" s="16" t="str">
        <f>'Limiting Factor Scores'!B382</f>
        <v>Upper Grande Ronde</v>
      </c>
      <c r="C4192" s="16" t="str">
        <f>'Limiting Factor Scores'!C382</f>
        <v>Decreased Water Quantity</v>
      </c>
      <c r="D4192" s="18">
        <f>'Limiting Factor Scores'!D382</f>
        <v>0.76429999999999998</v>
      </c>
      <c r="E4192" s="19">
        <f>'Limiting Factor Scores'!E382</f>
        <v>2</v>
      </c>
      <c r="F4192" s="18">
        <f>'Limiting Factor Scores'!F382</f>
        <v>0.32500000000000001</v>
      </c>
      <c r="G4192" s="18">
        <f>'Limiting Factor Scores'!G382</f>
        <v>1.8612069824267401</v>
      </c>
      <c r="H4192" s="18">
        <f>'Limiting Factor Scores'!H382</f>
        <v>0.53792252901018778</v>
      </c>
      <c r="I4192" s="17">
        <f>LFAT!A67</f>
        <v>5</v>
      </c>
      <c r="J4192" s="16" t="str">
        <f>LFAT!B67</f>
        <v>Fish Passage – Barrier Removal and Replacement</v>
      </c>
      <c r="K4192" s="16" t="str">
        <f>LFAT!D67</f>
        <v>N</v>
      </c>
      <c r="L4192" s="19">
        <f>LFAT!F67</f>
        <v>0.1</v>
      </c>
      <c r="M4192" s="16" t="str">
        <f>LFAT!G67</f>
        <v>R</v>
      </c>
      <c r="N4192" s="19">
        <f>LFAT!I67</f>
        <v>0.1</v>
      </c>
      <c r="O4192" s="18">
        <f>LFAT!J67</f>
        <v>0.01</v>
      </c>
      <c r="P4192" s="18">
        <f t="shared" si="195"/>
        <v>3.2500000000000003E-3</v>
      </c>
      <c r="Q4192" s="18">
        <f t="shared" si="196"/>
        <v>1.8612069824267403E-2</v>
      </c>
      <c r="R4192" s="18">
        <f t="shared" si="197"/>
        <v>5.3792252901018779E-3</v>
      </c>
    </row>
    <row r="4193" spans="1:18" ht="18" customHeight="1" x14ac:dyDescent="0.2">
      <c r="A4193" s="16" t="str">
        <f>'Limiting Factor Scores'!A383</f>
        <v>UGR6</v>
      </c>
      <c r="B4193" s="16" t="str">
        <f>'Limiting Factor Scores'!B383</f>
        <v>Upper Grande Ronde</v>
      </c>
      <c r="C4193" s="16" t="str">
        <f>'Limiting Factor Scores'!C383</f>
        <v>Floodplain Condition</v>
      </c>
      <c r="D4193" s="18">
        <f>'Limiting Factor Scores'!D383</f>
        <v>0.76429999999999998</v>
      </c>
      <c r="E4193" s="19">
        <f>'Limiting Factor Scores'!E383</f>
        <v>2.76</v>
      </c>
      <c r="F4193" s="18">
        <f>'Limiting Factor Scores'!F383</f>
        <v>0.496</v>
      </c>
      <c r="G4193" s="18">
        <f>'Limiting Factor Scores'!G383</f>
        <v>2.3043426630196113</v>
      </c>
      <c r="H4193" s="18">
        <f>'Limiting Factor Scores'!H383</f>
        <v>0.65426001671712497</v>
      </c>
      <c r="I4193" s="17">
        <f>LFAT!A64</f>
        <v>5</v>
      </c>
      <c r="J4193" s="16" t="str">
        <f>LFAT!B64</f>
        <v>Fish Passage – Barrier Removal and Replacement</v>
      </c>
      <c r="K4193" s="16" t="str">
        <f>LFAT!D64</f>
        <v>I</v>
      </c>
      <c r="L4193" s="19">
        <f>LFAT!F64</f>
        <v>0.5</v>
      </c>
      <c r="M4193" s="16" t="str">
        <f>LFAT!G64</f>
        <v>CD</v>
      </c>
      <c r="N4193" s="19">
        <f>LFAT!I64</f>
        <v>0.5</v>
      </c>
      <c r="O4193" s="18">
        <f>LFAT!J64</f>
        <v>0.25</v>
      </c>
      <c r="P4193" s="18">
        <f t="shared" si="195"/>
        <v>0.124</v>
      </c>
      <c r="Q4193" s="18">
        <f t="shared" si="196"/>
        <v>0.57608566575490283</v>
      </c>
      <c r="R4193" s="18">
        <f t="shared" si="197"/>
        <v>0.16356500417928124</v>
      </c>
    </row>
    <row r="4194" spans="1:18" ht="18" customHeight="1" x14ac:dyDescent="0.2">
      <c r="A4194" s="16" t="str">
        <f>'Limiting Factor Scores'!A384</f>
        <v>UGR6</v>
      </c>
      <c r="B4194" s="16" t="str">
        <f>'Limiting Factor Scores'!B384</f>
        <v>Upper Grande Ronde</v>
      </c>
      <c r="C4194" s="16" t="str">
        <f>'Limiting Factor Scores'!C384</f>
        <v>Increased Sediment Quantity</v>
      </c>
      <c r="D4194" s="18">
        <f>'Limiting Factor Scores'!D384</f>
        <v>0.76429999999999998</v>
      </c>
      <c r="E4194" s="19">
        <f>'Limiting Factor Scores'!E384</f>
        <v>2</v>
      </c>
      <c r="F4194" s="18">
        <f>'Limiting Factor Scores'!F384</f>
        <v>0.32500000000000001</v>
      </c>
      <c r="G4194" s="18">
        <f>'Limiting Factor Scores'!G384</f>
        <v>0.90310233910828752</v>
      </c>
      <c r="H4194" s="18">
        <f>'Limiting Factor Scores'!H384</f>
        <v>0.29711889533656133</v>
      </c>
      <c r="I4194" s="17">
        <f>LFAT!A70</f>
        <v>5</v>
      </c>
      <c r="J4194" s="16" t="str">
        <f>LFAT!B70</f>
        <v>Fish Passage – Barrier Removal and Replacement</v>
      </c>
      <c r="K4194" s="16" t="str">
        <f>LFAT!D70</f>
        <v>I</v>
      </c>
      <c r="L4194" s="19">
        <f>LFAT!F70</f>
        <v>0.5</v>
      </c>
      <c r="M4194" s="16" t="str">
        <f>LFAT!G70</f>
        <v>CD</v>
      </c>
      <c r="N4194" s="19">
        <f>LFAT!I70</f>
        <v>0.5</v>
      </c>
      <c r="O4194" s="18">
        <f>LFAT!J70</f>
        <v>0.25</v>
      </c>
      <c r="P4194" s="18">
        <f t="shared" si="195"/>
        <v>8.1250000000000003E-2</v>
      </c>
      <c r="Q4194" s="18">
        <f t="shared" si="196"/>
        <v>0.22577558477707188</v>
      </c>
      <c r="R4194" s="18">
        <f t="shared" si="197"/>
        <v>7.4279723834140332E-2</v>
      </c>
    </row>
    <row r="4195" spans="1:18" ht="18" customHeight="1" x14ac:dyDescent="0.2">
      <c r="A4195" s="16" t="str">
        <f>'Limiting Factor Scores'!A385</f>
        <v>UGR6</v>
      </c>
      <c r="B4195" s="16" t="str">
        <f>'Limiting Factor Scores'!B385</f>
        <v>Upper Grande Ronde</v>
      </c>
      <c r="C4195" s="16" t="str">
        <f>'Limiting Factor Scores'!C385</f>
        <v>Non-Native Species Interactions and Competition</v>
      </c>
      <c r="D4195" s="18">
        <f>'Limiting Factor Scores'!D385</f>
        <v>0.76429999999999998</v>
      </c>
      <c r="E4195" s="19">
        <f>'Limiting Factor Scores'!E385</f>
        <v>2.88</v>
      </c>
      <c r="F4195" s="18">
        <f>'Limiting Factor Scores'!F385</f>
        <v>0.52300000000000002</v>
      </c>
      <c r="G4195" s="18">
        <f>'Limiting Factor Scores'!G385</f>
        <v>1.6074812191144017</v>
      </c>
      <c r="H4195" s="18">
        <f>'Limiting Factor Scores'!H385</f>
        <v>0.56704399668173633</v>
      </c>
      <c r="I4195" s="17">
        <f>LFAT!A76</f>
        <v>5</v>
      </c>
      <c r="J4195" s="16" t="str">
        <f>LFAT!B76</f>
        <v>Fish Passage – Barrier Removal and Replacement</v>
      </c>
      <c r="K4195" s="16" t="str">
        <f>LFAT!D76</f>
        <v>I</v>
      </c>
      <c r="L4195" s="19">
        <f>LFAT!F76</f>
        <v>0.5</v>
      </c>
      <c r="M4195" s="16" t="str">
        <f>LFAT!G76</f>
        <v>R</v>
      </c>
      <c r="N4195" s="19">
        <f>LFAT!I76</f>
        <v>0.1</v>
      </c>
      <c r="O4195" s="18">
        <f>LFAT!J76</f>
        <v>0.05</v>
      </c>
      <c r="P4195" s="18">
        <f t="shared" si="195"/>
        <v>2.6150000000000003E-2</v>
      </c>
      <c r="Q4195" s="18">
        <f t="shared" si="196"/>
        <v>8.0374060955720084E-2</v>
      </c>
      <c r="R4195" s="18">
        <f t="shared" si="197"/>
        <v>2.8352199834086819E-2</v>
      </c>
    </row>
    <row r="4196" spans="1:18" ht="18" customHeight="1" x14ac:dyDescent="0.2">
      <c r="A4196" s="16" t="str">
        <f>'Limiting Factor Scores'!A386</f>
        <v>UGR6</v>
      </c>
      <c r="B4196" s="16" t="str">
        <f>'Limiting Factor Scores'!B386</f>
        <v>Upper Grande Ronde</v>
      </c>
      <c r="C4196" s="16" t="str">
        <f>'Limiting Factor Scores'!C386</f>
        <v>Predation</v>
      </c>
      <c r="D4196" s="18">
        <f>'Limiting Factor Scores'!D386</f>
        <v>0.76429999999999998</v>
      </c>
      <c r="E4196" s="19">
        <f>'Limiting Factor Scores'!E386</f>
        <v>1.59</v>
      </c>
      <c r="F4196" s="18">
        <f>'Limiting Factor Scores'!F386</f>
        <v>0.23275000000000001</v>
      </c>
      <c r="G4196" s="18">
        <f>'Limiting Factor Scores'!G386</f>
        <v>0.95552786027954251</v>
      </c>
      <c r="H4196" s="18">
        <f>'Limiting Factor Scores'!H386</f>
        <v>0.29214756066836089</v>
      </c>
      <c r="I4196" s="17">
        <f>LFAT!A74</f>
        <v>5</v>
      </c>
      <c r="J4196" s="16" t="str">
        <f>LFAT!B74</f>
        <v>Fish Passage – Barrier Removal and Replacement</v>
      </c>
      <c r="K4196" s="16" t="str">
        <f>LFAT!D74</f>
        <v>I</v>
      </c>
      <c r="L4196" s="19">
        <f>LFAT!F74</f>
        <v>0.5</v>
      </c>
      <c r="M4196" s="16" t="str">
        <f>LFAT!G74</f>
        <v>R</v>
      </c>
      <c r="N4196" s="19">
        <f>LFAT!I74</f>
        <v>0.1</v>
      </c>
      <c r="O4196" s="18">
        <f>LFAT!J74</f>
        <v>0.05</v>
      </c>
      <c r="P4196" s="18">
        <f t="shared" si="195"/>
        <v>1.1637500000000002E-2</v>
      </c>
      <c r="Q4196" s="18">
        <f t="shared" si="196"/>
        <v>4.7776393013977125E-2</v>
      </c>
      <c r="R4196" s="18">
        <f t="shared" si="197"/>
        <v>1.4607378033418045E-2</v>
      </c>
    </row>
    <row r="4197" spans="1:18" ht="18" customHeight="1" x14ac:dyDescent="0.2">
      <c r="A4197" s="16" t="str">
        <f>'Limiting Factor Scores'!A387</f>
        <v>UGR6</v>
      </c>
      <c r="B4197" s="16" t="str">
        <f>'Limiting Factor Scores'!B387</f>
        <v>Upper Grande Ronde</v>
      </c>
      <c r="C4197" s="16" t="str">
        <f>'Limiting Factor Scores'!C387</f>
        <v>Riparian Condition</v>
      </c>
      <c r="D4197" s="18">
        <f>'Limiting Factor Scores'!D387</f>
        <v>0.76429999999999998</v>
      </c>
      <c r="E4197" s="19">
        <f>'Limiting Factor Scores'!E387</f>
        <v>2.17</v>
      </c>
      <c r="F4197" s="18">
        <f>'Limiting Factor Scores'!F387</f>
        <v>0.36325000000000002</v>
      </c>
      <c r="G4197" s="18">
        <f>'Limiting Factor Scores'!G387</f>
        <v>1.7233013307736846</v>
      </c>
      <c r="H4197" s="18">
        <f>'Limiting Factor Scores'!H387</f>
        <v>0.55643397051485544</v>
      </c>
      <c r="I4197" s="17">
        <f>LFAT!A63</f>
        <v>5</v>
      </c>
      <c r="J4197" s="16" t="str">
        <f>LFAT!B63</f>
        <v>Fish Passage – Barrier Removal and Replacement</v>
      </c>
      <c r="K4197" s="16" t="str">
        <f>LFAT!D63</f>
        <v>I</v>
      </c>
      <c r="L4197" s="19">
        <f>LFAT!F63</f>
        <v>0.5</v>
      </c>
      <c r="M4197" s="16" t="str">
        <f>LFAT!G63</f>
        <v>R</v>
      </c>
      <c r="N4197" s="19">
        <f>LFAT!I63</f>
        <v>0.1</v>
      </c>
      <c r="O4197" s="18">
        <f>LFAT!J63</f>
        <v>0.05</v>
      </c>
      <c r="P4197" s="18">
        <f t="shared" si="195"/>
        <v>1.8162500000000002E-2</v>
      </c>
      <c r="Q4197" s="18">
        <f t="shared" si="196"/>
        <v>8.6165066538684235E-2</v>
      </c>
      <c r="R4197" s="18">
        <f t="shared" si="197"/>
        <v>2.7821698525742775E-2</v>
      </c>
    </row>
    <row r="4198" spans="1:18" ht="18" customHeight="1" x14ac:dyDescent="0.2">
      <c r="A4198" s="16" t="str">
        <f>'Limiting Factor Scores'!A388</f>
        <v>UGR6</v>
      </c>
      <c r="B4198" s="16" t="str">
        <f>'Limiting Factor Scores'!B388</f>
        <v>Upper Grande Ronde</v>
      </c>
      <c r="C4198" s="16" t="str">
        <f>'Limiting Factor Scores'!C388</f>
        <v>Side Channel and Wetland Habitat</v>
      </c>
      <c r="D4198" s="18">
        <f>'Limiting Factor Scores'!D388</f>
        <v>0.76429999999999998</v>
      </c>
      <c r="E4198" s="19">
        <f>'Limiting Factor Scores'!E388</f>
        <v>3.18</v>
      </c>
      <c r="F4198" s="18">
        <f>'Limiting Factor Scores'!F388</f>
        <v>0.59050000000000002</v>
      </c>
      <c r="G4198" s="18">
        <f>'Limiting Factor Scores'!G388</f>
        <v>3.4687100377977389</v>
      </c>
      <c r="H4198" s="18">
        <f>'Limiting Factor Scores'!H388</f>
        <v>1.011019369919284</v>
      </c>
      <c r="I4198" s="17">
        <f>LFAT!A65</f>
        <v>5</v>
      </c>
      <c r="J4198" s="16" t="str">
        <f>LFAT!B65</f>
        <v>Fish Passage – Barrier Removal and Replacement</v>
      </c>
      <c r="K4198" s="16" t="str">
        <f>LFAT!D65</f>
        <v>I</v>
      </c>
      <c r="L4198" s="19">
        <f>LFAT!F65</f>
        <v>0.5</v>
      </c>
      <c r="M4198" s="16" t="str">
        <f>LFAT!G65</f>
        <v>R</v>
      </c>
      <c r="N4198" s="19">
        <f>LFAT!I65</f>
        <v>0.1</v>
      </c>
      <c r="O4198" s="18">
        <f>LFAT!J65</f>
        <v>0.05</v>
      </c>
      <c r="P4198" s="18">
        <f t="shared" si="195"/>
        <v>2.9525000000000003E-2</v>
      </c>
      <c r="Q4198" s="18">
        <f t="shared" si="196"/>
        <v>0.17343550188988696</v>
      </c>
      <c r="R4198" s="18">
        <f t="shared" si="197"/>
        <v>5.0550968495964202E-2</v>
      </c>
    </row>
    <row r="4199" spans="1:18" ht="18" customHeight="1" x14ac:dyDescent="0.2">
      <c r="A4199" s="16" t="str">
        <f>'Limiting Factor Scores'!A389</f>
        <v>UGR6</v>
      </c>
      <c r="B4199" s="16" t="str">
        <f>'Limiting Factor Scores'!B389</f>
        <v>Upper Grande Ronde</v>
      </c>
      <c r="C4199" s="16" t="str">
        <f>'Limiting Factor Scores'!C389</f>
        <v>Summer Water Temperature</v>
      </c>
      <c r="D4199" s="18">
        <f>'Limiting Factor Scores'!D389</f>
        <v>0.76429999999999998</v>
      </c>
      <c r="E4199" s="19">
        <f>'Limiting Factor Scores'!E389</f>
        <v>1.59</v>
      </c>
      <c r="F4199" s="18">
        <f>'Limiting Factor Scores'!F389</f>
        <v>0.23275000000000001</v>
      </c>
      <c r="G4199" s="18">
        <f>'Limiting Factor Scores'!G389</f>
        <v>1.184244634974587</v>
      </c>
      <c r="H4199" s="18">
        <f>'Limiting Factor Scores'!H389</f>
        <v>0.37059741441864674</v>
      </c>
      <c r="I4199" s="17">
        <f>LFAT!A71</f>
        <v>5</v>
      </c>
      <c r="J4199" s="16" t="str">
        <f>LFAT!B71</f>
        <v>Fish Passage – Barrier Removal and Replacement</v>
      </c>
      <c r="K4199" s="16" t="str">
        <f>LFAT!D71</f>
        <v>I</v>
      </c>
      <c r="L4199" s="19">
        <f>LFAT!F71</f>
        <v>0.5</v>
      </c>
      <c r="M4199" s="16" t="str">
        <f>LFAT!G71</f>
        <v>R</v>
      </c>
      <c r="N4199" s="19">
        <f>LFAT!I71</f>
        <v>0.1</v>
      </c>
      <c r="O4199" s="18">
        <f>LFAT!J71</f>
        <v>0.05</v>
      </c>
      <c r="P4199" s="18">
        <f t="shared" si="195"/>
        <v>1.1637500000000002E-2</v>
      </c>
      <c r="Q4199" s="18">
        <f t="shared" si="196"/>
        <v>5.9212231748729353E-2</v>
      </c>
      <c r="R4199" s="18">
        <f t="shared" si="197"/>
        <v>1.8529870720932339E-2</v>
      </c>
    </row>
    <row r="4200" spans="1:18" ht="18" customHeight="1" x14ac:dyDescent="0.2">
      <c r="A4200" s="16" t="str">
        <f>'Limiting Factor Scores'!A390</f>
        <v>UGR6</v>
      </c>
      <c r="B4200" s="16" t="str">
        <f>'Limiting Factor Scores'!B390</f>
        <v>Upper Grande Ronde</v>
      </c>
      <c r="C4200" s="16" t="str">
        <f>'Limiting Factor Scores'!C390</f>
        <v>Water Quality</v>
      </c>
      <c r="D4200" s="18">
        <f>'Limiting Factor Scores'!D390</f>
        <v>0.76429999999999998</v>
      </c>
      <c r="E4200" s="19">
        <f>'Limiting Factor Scores'!E390</f>
        <v>1.59</v>
      </c>
      <c r="F4200" s="18">
        <f>'Limiting Factor Scores'!F390</f>
        <v>0.23275000000000001</v>
      </c>
      <c r="G4200" s="18">
        <f>'Limiting Factor Scores'!G390</f>
        <v>1.0355787315295428</v>
      </c>
      <c r="H4200" s="18">
        <f>'Limiting Factor Scores'!H390</f>
        <v>0.28745886679102611</v>
      </c>
      <c r="I4200" s="17">
        <f>LFAT!A73</f>
        <v>5</v>
      </c>
      <c r="J4200" s="16" t="str">
        <f>LFAT!B73</f>
        <v>Fish Passage – Barrier Removal and Replacement</v>
      </c>
      <c r="K4200" s="16" t="str">
        <f>LFAT!D73</f>
        <v>I</v>
      </c>
      <c r="L4200" s="19">
        <f>LFAT!F73</f>
        <v>0.5</v>
      </c>
      <c r="M4200" s="16" t="str">
        <f>LFAT!G73</f>
        <v>CD</v>
      </c>
      <c r="N4200" s="19">
        <f>LFAT!I73</f>
        <v>0.5</v>
      </c>
      <c r="O4200" s="18">
        <f>LFAT!J73</f>
        <v>0.25</v>
      </c>
      <c r="P4200" s="18">
        <f t="shared" si="195"/>
        <v>5.8187500000000003E-2</v>
      </c>
      <c r="Q4200" s="18">
        <f t="shared" si="196"/>
        <v>0.25889468288238571</v>
      </c>
      <c r="R4200" s="18">
        <f t="shared" si="197"/>
        <v>7.1864716697756528E-2</v>
      </c>
    </row>
    <row r="4201" spans="1:18" ht="18" customHeight="1" x14ac:dyDescent="0.2">
      <c r="A4201" s="16" t="str">
        <f>'Limiting Factor Scores'!A391</f>
        <v>UGR6</v>
      </c>
      <c r="B4201" s="16" t="str">
        <f>'Limiting Factor Scores'!B391</f>
        <v>Upper Grande Ronde</v>
      </c>
      <c r="C4201" s="16" t="str">
        <f>'Limiting Factor Scores'!C391</f>
        <v>Winter Water Temperature</v>
      </c>
      <c r="D4201" s="18">
        <f>'Limiting Factor Scores'!D391</f>
        <v>0.76429999999999998</v>
      </c>
      <c r="E4201" s="19">
        <f>'Limiting Factor Scores'!E391</f>
        <v>1.59</v>
      </c>
      <c r="F4201" s="18">
        <f>'Limiting Factor Scores'!F391</f>
        <v>0.23275000000000001</v>
      </c>
      <c r="G4201" s="18">
        <f>'Limiting Factor Scores'!G391</f>
        <v>0.85260531127541295</v>
      </c>
      <c r="H4201" s="18">
        <f>'Limiting Factor Scores'!H391</f>
        <v>0.23222376557871666</v>
      </c>
      <c r="I4201" s="17">
        <f>LFAT!A72</f>
        <v>5</v>
      </c>
      <c r="J4201" s="16" t="str">
        <f>LFAT!B72</f>
        <v>Fish Passage – Barrier Removal and Replacement</v>
      </c>
      <c r="K4201" s="16" t="str">
        <f>LFAT!D72</f>
        <v>N</v>
      </c>
      <c r="L4201" s="19">
        <f>LFAT!F72</f>
        <v>0.1</v>
      </c>
      <c r="M4201" s="16" t="str">
        <f>LFAT!G72</f>
        <v>R</v>
      </c>
      <c r="N4201" s="19">
        <f>LFAT!I72</f>
        <v>0.1</v>
      </c>
      <c r="O4201" s="18">
        <f>LFAT!J72</f>
        <v>0.01</v>
      </c>
      <c r="P4201" s="18">
        <f t="shared" si="195"/>
        <v>2.3275000000000001E-3</v>
      </c>
      <c r="Q4201" s="18">
        <f t="shared" si="196"/>
        <v>8.5260531127541294E-3</v>
      </c>
      <c r="R4201" s="18">
        <f t="shared" si="197"/>
        <v>2.3222376557871668E-3</v>
      </c>
    </row>
    <row r="4202" spans="1:18" ht="18" customHeight="1" x14ac:dyDescent="0.2">
      <c r="A4202" s="16" t="str">
        <f>'Limiting Factor Scores'!A377</f>
        <v>UGR6</v>
      </c>
      <c r="B4202" s="16" t="str">
        <f>'Limiting Factor Scores'!B377</f>
        <v>Upper Grande Ronde</v>
      </c>
      <c r="C4202" s="16" t="str">
        <f>'Limiting Factor Scores'!C377</f>
        <v>Altered Flow Timing</v>
      </c>
      <c r="D4202" s="18">
        <f>'Limiting Factor Scores'!D377</f>
        <v>0.76429999999999998</v>
      </c>
      <c r="E4202" s="19">
        <f>'Limiting Factor Scores'!E377</f>
        <v>1.59</v>
      </c>
      <c r="F4202" s="18">
        <f>'Limiting Factor Scores'!F377</f>
        <v>0.23275000000000001</v>
      </c>
      <c r="G4202" s="18">
        <f>'Limiting Factor Scores'!G377</f>
        <v>0.93265618252541305</v>
      </c>
      <c r="H4202" s="18">
        <f>'Limiting Factor Scores'!H377</f>
        <v>0.25955542020849753</v>
      </c>
      <c r="I4202" s="17">
        <f>LFAT!A83</f>
        <v>6</v>
      </c>
      <c r="J4202" s="16" t="str">
        <f>LFAT!B83</f>
        <v>Instream Flow Restoration</v>
      </c>
      <c r="K4202" s="16" t="str">
        <f>LFAT!D83</f>
        <v>D</v>
      </c>
      <c r="L4202" s="19">
        <f>LFAT!F83</f>
        <v>1</v>
      </c>
      <c r="M4202" s="16" t="str">
        <f>LFAT!G83</f>
        <v>CD</v>
      </c>
      <c r="N4202" s="19">
        <f>LFAT!I83</f>
        <v>0.5</v>
      </c>
      <c r="O4202" s="18">
        <f>LFAT!J83</f>
        <v>0.5</v>
      </c>
      <c r="P4202" s="18">
        <f t="shared" si="195"/>
        <v>0.11637500000000001</v>
      </c>
      <c r="Q4202" s="18">
        <f t="shared" si="196"/>
        <v>0.46632809126270652</v>
      </c>
      <c r="R4202" s="18">
        <f t="shared" si="197"/>
        <v>0.12977771010424877</v>
      </c>
    </row>
    <row r="4203" spans="1:18" ht="18" customHeight="1" x14ac:dyDescent="0.2">
      <c r="A4203" s="16" t="str">
        <f>'Limiting Factor Scores'!A378</f>
        <v>UGR6</v>
      </c>
      <c r="B4203" s="16" t="str">
        <f>'Limiting Factor Scores'!B378</f>
        <v>Upper Grande Ronde</v>
      </c>
      <c r="C4203" s="16" t="str">
        <f>'Limiting Factor Scores'!C378</f>
        <v>Altered Primary Productivity</v>
      </c>
      <c r="D4203" s="18">
        <f>'Limiting Factor Scores'!D378</f>
        <v>0.76429999999999998</v>
      </c>
      <c r="E4203" s="19">
        <f>'Limiting Factor Scores'!E378</f>
        <v>1.82</v>
      </c>
      <c r="F4203" s="18">
        <f>'Limiting Factor Scores'!F378</f>
        <v>0.28449999999999998</v>
      </c>
      <c r="G4203" s="18">
        <f>'Limiting Factor Scores'!G378</f>
        <v>0.7905618937732547</v>
      </c>
      <c r="H4203" s="18">
        <f>'Limiting Factor Scores'!H378</f>
        <v>0.22640512230262755</v>
      </c>
      <c r="I4203" s="17">
        <f>LFAT!A90</f>
        <v>6</v>
      </c>
      <c r="J4203" s="16" t="str">
        <f>LFAT!B90</f>
        <v>Instream Flow Restoration</v>
      </c>
      <c r="K4203" s="16" t="str">
        <f>LFAT!D90</f>
        <v>N</v>
      </c>
      <c r="L4203" s="19">
        <f>LFAT!F90</f>
        <v>0.1</v>
      </c>
      <c r="M4203" s="16" t="str">
        <f>LFAT!G90</f>
        <v>R</v>
      </c>
      <c r="N4203" s="19">
        <f>LFAT!I90</f>
        <v>0.1</v>
      </c>
      <c r="O4203" s="18">
        <f>LFAT!J90</f>
        <v>0.01</v>
      </c>
      <c r="P4203" s="18">
        <f t="shared" si="195"/>
        <v>2.8449999999999999E-3</v>
      </c>
      <c r="Q4203" s="18">
        <f t="shared" si="196"/>
        <v>7.9056189377325475E-3</v>
      </c>
      <c r="R4203" s="18">
        <f t="shared" si="197"/>
        <v>2.2640512230262754E-3</v>
      </c>
    </row>
    <row r="4204" spans="1:18" ht="18" customHeight="1" x14ac:dyDescent="0.2">
      <c r="A4204" s="16" t="str">
        <f>'Limiting Factor Scores'!A379</f>
        <v>UGR6</v>
      </c>
      <c r="B4204" s="16" t="str">
        <f>'Limiting Factor Scores'!B379</f>
        <v>Upper Grande Ronde</v>
      </c>
      <c r="C4204" s="16" t="str">
        <f>'Limiting Factor Scores'!C379</f>
        <v>Anthropogenic Barriers</v>
      </c>
      <c r="D4204" s="18">
        <f>'Limiting Factor Scores'!D379</f>
        <v>0.76429999999999998</v>
      </c>
      <c r="E4204" s="19">
        <f>'Limiting Factor Scores'!E379</f>
        <v>2.29</v>
      </c>
      <c r="F4204" s="18">
        <f>'Limiting Factor Scores'!F379</f>
        <v>0.39024999999999999</v>
      </c>
      <c r="G4204" s="18">
        <f>'Limiting Factor Scores'!G379</f>
        <v>1.5829512834091219</v>
      </c>
      <c r="H4204" s="18">
        <f>'Limiting Factor Scores'!H379</f>
        <v>0.50134602420171814</v>
      </c>
      <c r="I4204" s="17">
        <f>LFAT!A77</f>
        <v>6</v>
      </c>
      <c r="J4204" s="16" t="str">
        <f>LFAT!B77</f>
        <v>Instream Flow Restoration</v>
      </c>
      <c r="K4204" s="16" t="str">
        <f>LFAT!D77</f>
        <v>I</v>
      </c>
      <c r="L4204" s="19">
        <f>LFAT!F77</f>
        <v>0.5</v>
      </c>
      <c r="M4204" s="16" t="str">
        <f>LFAT!G77</f>
        <v>CD</v>
      </c>
      <c r="N4204" s="19">
        <f>LFAT!I77</f>
        <v>0.5</v>
      </c>
      <c r="O4204" s="18">
        <f>LFAT!J77</f>
        <v>0.25</v>
      </c>
      <c r="P4204" s="18">
        <f t="shared" si="195"/>
        <v>9.7562499999999996E-2</v>
      </c>
      <c r="Q4204" s="18">
        <f t="shared" si="196"/>
        <v>0.39573782085228049</v>
      </c>
      <c r="R4204" s="18">
        <f t="shared" si="197"/>
        <v>0.12533650605042954</v>
      </c>
    </row>
    <row r="4205" spans="1:18" ht="18" customHeight="1" x14ac:dyDescent="0.2">
      <c r="A4205" s="16" t="str">
        <f>'Limiting Factor Scores'!A380</f>
        <v>UGR6</v>
      </c>
      <c r="B4205" s="16" t="str">
        <f>'Limiting Factor Scores'!B380</f>
        <v>Upper Grande Ronde</v>
      </c>
      <c r="C4205" s="16" t="str">
        <f>'Limiting Factor Scores'!C380</f>
        <v>Channel and Habitat Structure</v>
      </c>
      <c r="D4205" s="18">
        <f>'Limiting Factor Scores'!D380</f>
        <v>0.76429999999999998</v>
      </c>
      <c r="E4205" s="19">
        <f>'Limiting Factor Scores'!E380</f>
        <v>3.25</v>
      </c>
      <c r="F4205" s="18">
        <f>'Limiting Factor Scores'!F380</f>
        <v>0.60624999999999996</v>
      </c>
      <c r="G4205" s="18">
        <f>'Limiting Factor Scores'!G380</f>
        <v>4.0378241958328269</v>
      </c>
      <c r="H4205" s="18">
        <f>'Limiting Factor Scores'!H380</f>
        <v>1.2223685329141345</v>
      </c>
      <c r="I4205" s="17">
        <f>LFAT!A81</f>
        <v>6</v>
      </c>
      <c r="J4205" s="16" t="str">
        <f>LFAT!B81</f>
        <v>Instream Flow Restoration</v>
      </c>
      <c r="K4205" s="16" t="str">
        <f>LFAT!D81</f>
        <v>N</v>
      </c>
      <c r="L4205" s="19">
        <f>LFAT!F81</f>
        <v>0.1</v>
      </c>
      <c r="M4205" s="16" t="str">
        <f>LFAT!G81</f>
        <v>R</v>
      </c>
      <c r="N4205" s="19">
        <f>LFAT!I81</f>
        <v>0.1</v>
      </c>
      <c r="O4205" s="18">
        <f>LFAT!J81</f>
        <v>0.01</v>
      </c>
      <c r="P4205" s="18">
        <f t="shared" si="195"/>
        <v>6.0624999999999993E-3</v>
      </c>
      <c r="Q4205" s="18">
        <f t="shared" si="196"/>
        <v>4.0378241958328273E-2</v>
      </c>
      <c r="R4205" s="18">
        <f t="shared" si="197"/>
        <v>1.2223685329141346E-2</v>
      </c>
    </row>
    <row r="4206" spans="1:18" ht="18" customHeight="1" x14ac:dyDescent="0.2">
      <c r="A4206" s="16" t="str">
        <f>'Limiting Factor Scores'!A381</f>
        <v>UGR6</v>
      </c>
      <c r="B4206" s="16" t="str">
        <f>'Limiting Factor Scores'!B381</f>
        <v>Upper Grande Ronde</v>
      </c>
      <c r="C4206" s="16" t="str">
        <f>'Limiting Factor Scores'!C381</f>
        <v>Decreased Sediment Quantity</v>
      </c>
      <c r="D4206" s="18">
        <f>'Limiting Factor Scores'!D381</f>
        <v>0.76429999999999998</v>
      </c>
      <c r="E4206" s="19">
        <f>'Limiting Factor Scores'!E381</f>
        <v>2.2999999999999998</v>
      </c>
      <c r="F4206" s="18">
        <f>'Limiting Factor Scores'!F381</f>
        <v>0.39250000000000002</v>
      </c>
      <c r="G4206" s="18">
        <f>'Limiting Factor Scores'!G381</f>
        <v>1.5535079911999947</v>
      </c>
      <c r="H4206" s="18">
        <f>'Limiting Factor Scores'!H381</f>
        <v>0.46277395984799674</v>
      </c>
      <c r="I4206" s="17">
        <f>LFAT!A84</f>
        <v>6</v>
      </c>
      <c r="J4206" s="16" t="str">
        <f>LFAT!B84</f>
        <v>Instream Flow Restoration</v>
      </c>
      <c r="K4206" s="16" t="str">
        <f>LFAT!D84</f>
        <v>N</v>
      </c>
      <c r="L4206" s="19">
        <f>LFAT!F84</f>
        <v>0.1</v>
      </c>
      <c r="M4206" s="16" t="str">
        <f>LFAT!G84</f>
        <v>R</v>
      </c>
      <c r="N4206" s="19">
        <f>LFAT!I84</f>
        <v>0.1</v>
      </c>
      <c r="O4206" s="18">
        <f>LFAT!J84</f>
        <v>0.01</v>
      </c>
      <c r="P4206" s="18">
        <f t="shared" si="195"/>
        <v>3.9250000000000005E-3</v>
      </c>
      <c r="Q4206" s="18">
        <f t="shared" si="196"/>
        <v>1.5535079911999948E-2</v>
      </c>
      <c r="R4206" s="18">
        <f t="shared" si="197"/>
        <v>4.6277395984799675E-3</v>
      </c>
    </row>
    <row r="4207" spans="1:18" ht="18" customHeight="1" x14ac:dyDescent="0.2">
      <c r="A4207" s="16" t="str">
        <f>'Limiting Factor Scores'!A382</f>
        <v>UGR6</v>
      </c>
      <c r="B4207" s="16" t="str">
        <f>'Limiting Factor Scores'!B382</f>
        <v>Upper Grande Ronde</v>
      </c>
      <c r="C4207" s="16" t="str">
        <f>'Limiting Factor Scores'!C382</f>
        <v>Decreased Water Quantity</v>
      </c>
      <c r="D4207" s="18">
        <f>'Limiting Factor Scores'!D382</f>
        <v>0.76429999999999998</v>
      </c>
      <c r="E4207" s="19">
        <f>'Limiting Factor Scores'!E382</f>
        <v>2</v>
      </c>
      <c r="F4207" s="18">
        <f>'Limiting Factor Scores'!F382</f>
        <v>0.32500000000000001</v>
      </c>
      <c r="G4207" s="18">
        <f>'Limiting Factor Scores'!G382</f>
        <v>1.8612069824267401</v>
      </c>
      <c r="H4207" s="18">
        <f>'Limiting Factor Scores'!H382</f>
        <v>0.53792252901018778</v>
      </c>
      <c r="I4207" s="17">
        <f>LFAT!A82</f>
        <v>6</v>
      </c>
      <c r="J4207" s="16" t="str">
        <f>LFAT!B82</f>
        <v>Instream Flow Restoration</v>
      </c>
      <c r="K4207" s="16" t="str">
        <f>LFAT!D82</f>
        <v>D</v>
      </c>
      <c r="L4207" s="19">
        <f>LFAT!F82</f>
        <v>1</v>
      </c>
      <c r="M4207" s="16" t="str">
        <f>LFAT!G82</f>
        <v>C</v>
      </c>
      <c r="N4207" s="19">
        <f>LFAT!I82</f>
        <v>1</v>
      </c>
      <c r="O4207" s="18">
        <f>LFAT!J82</f>
        <v>1</v>
      </c>
      <c r="P4207" s="18">
        <f t="shared" si="195"/>
        <v>0.32500000000000001</v>
      </c>
      <c r="Q4207" s="18">
        <f t="shared" si="196"/>
        <v>1.8612069824267401</v>
      </c>
      <c r="R4207" s="18">
        <f t="shared" si="197"/>
        <v>0.53792252901018778</v>
      </c>
    </row>
    <row r="4208" spans="1:18" ht="18" customHeight="1" x14ac:dyDescent="0.2">
      <c r="A4208" s="16" t="str">
        <f>'Limiting Factor Scores'!A383</f>
        <v>UGR6</v>
      </c>
      <c r="B4208" s="16" t="str">
        <f>'Limiting Factor Scores'!B383</f>
        <v>Upper Grande Ronde</v>
      </c>
      <c r="C4208" s="16" t="str">
        <f>'Limiting Factor Scores'!C383</f>
        <v>Floodplain Condition</v>
      </c>
      <c r="D4208" s="18">
        <f>'Limiting Factor Scores'!D383</f>
        <v>0.76429999999999998</v>
      </c>
      <c r="E4208" s="19">
        <f>'Limiting Factor Scores'!E383</f>
        <v>2.76</v>
      </c>
      <c r="F4208" s="18">
        <f>'Limiting Factor Scores'!F383</f>
        <v>0.496</v>
      </c>
      <c r="G4208" s="18">
        <f>'Limiting Factor Scores'!G383</f>
        <v>2.3043426630196113</v>
      </c>
      <c r="H4208" s="18">
        <f>'Limiting Factor Scores'!H383</f>
        <v>0.65426001671712497</v>
      </c>
      <c r="I4208" s="17">
        <f>LFAT!A79</f>
        <v>6</v>
      </c>
      <c r="J4208" s="16" t="str">
        <f>LFAT!B79</f>
        <v>Instream Flow Restoration</v>
      </c>
      <c r="K4208" s="16" t="str">
        <f>LFAT!D79</f>
        <v>I</v>
      </c>
      <c r="L4208" s="19">
        <f>LFAT!F79</f>
        <v>0.5</v>
      </c>
      <c r="M4208" s="16" t="str">
        <f>LFAT!G79</f>
        <v>CD</v>
      </c>
      <c r="N4208" s="19">
        <f>LFAT!I79</f>
        <v>0.5</v>
      </c>
      <c r="O4208" s="18">
        <f>LFAT!J79</f>
        <v>0.25</v>
      </c>
      <c r="P4208" s="18">
        <f t="shared" si="195"/>
        <v>0.124</v>
      </c>
      <c r="Q4208" s="18">
        <f t="shared" si="196"/>
        <v>0.57608566575490283</v>
      </c>
      <c r="R4208" s="18">
        <f t="shared" si="197"/>
        <v>0.16356500417928124</v>
      </c>
    </row>
    <row r="4209" spans="1:18" ht="18" customHeight="1" x14ac:dyDescent="0.2">
      <c r="A4209" s="16" t="str">
        <f>'Limiting Factor Scores'!A384</f>
        <v>UGR6</v>
      </c>
      <c r="B4209" s="16" t="str">
        <f>'Limiting Factor Scores'!B384</f>
        <v>Upper Grande Ronde</v>
      </c>
      <c r="C4209" s="16" t="str">
        <f>'Limiting Factor Scores'!C384</f>
        <v>Increased Sediment Quantity</v>
      </c>
      <c r="D4209" s="18">
        <f>'Limiting Factor Scores'!D384</f>
        <v>0.76429999999999998</v>
      </c>
      <c r="E4209" s="19">
        <f>'Limiting Factor Scores'!E384</f>
        <v>2</v>
      </c>
      <c r="F4209" s="18">
        <f>'Limiting Factor Scores'!F384</f>
        <v>0.32500000000000001</v>
      </c>
      <c r="G4209" s="18">
        <f>'Limiting Factor Scores'!G384</f>
        <v>0.90310233910828752</v>
      </c>
      <c r="H4209" s="18">
        <f>'Limiting Factor Scores'!H384</f>
        <v>0.29711889533656133</v>
      </c>
      <c r="I4209" s="17">
        <f>LFAT!A85</f>
        <v>6</v>
      </c>
      <c r="J4209" s="16" t="str">
        <f>LFAT!B85</f>
        <v>Instream Flow Restoration</v>
      </c>
      <c r="K4209" s="16" t="str">
        <f>LFAT!D85</f>
        <v>N</v>
      </c>
      <c r="L4209" s="19">
        <f>LFAT!F85</f>
        <v>0.1</v>
      </c>
      <c r="M4209" s="16" t="str">
        <f>LFAT!G85</f>
        <v>R</v>
      </c>
      <c r="N4209" s="19">
        <f>LFAT!I85</f>
        <v>0.1</v>
      </c>
      <c r="O4209" s="18">
        <f>LFAT!J85</f>
        <v>0.01</v>
      </c>
      <c r="P4209" s="18">
        <f t="shared" si="195"/>
        <v>3.2500000000000003E-3</v>
      </c>
      <c r="Q4209" s="18">
        <f t="shared" si="196"/>
        <v>9.0310233910828753E-3</v>
      </c>
      <c r="R4209" s="18">
        <f t="shared" si="197"/>
        <v>2.9711889533656135E-3</v>
      </c>
    </row>
    <row r="4210" spans="1:18" ht="18" customHeight="1" x14ac:dyDescent="0.2">
      <c r="A4210" s="16" t="str">
        <f>'Limiting Factor Scores'!A385</f>
        <v>UGR6</v>
      </c>
      <c r="B4210" s="16" t="str">
        <f>'Limiting Factor Scores'!B385</f>
        <v>Upper Grande Ronde</v>
      </c>
      <c r="C4210" s="16" t="str">
        <f>'Limiting Factor Scores'!C385</f>
        <v>Non-Native Species Interactions and Competition</v>
      </c>
      <c r="D4210" s="18">
        <f>'Limiting Factor Scores'!D385</f>
        <v>0.76429999999999998</v>
      </c>
      <c r="E4210" s="19">
        <f>'Limiting Factor Scores'!E385</f>
        <v>2.88</v>
      </c>
      <c r="F4210" s="18">
        <f>'Limiting Factor Scores'!F385</f>
        <v>0.52300000000000002</v>
      </c>
      <c r="G4210" s="18">
        <f>'Limiting Factor Scores'!G385</f>
        <v>1.6074812191144017</v>
      </c>
      <c r="H4210" s="18">
        <f>'Limiting Factor Scores'!H385</f>
        <v>0.56704399668173633</v>
      </c>
      <c r="I4210" s="17">
        <f>LFAT!A91</f>
        <v>6</v>
      </c>
      <c r="J4210" s="16" t="str">
        <f>LFAT!B91</f>
        <v>Instream Flow Restoration</v>
      </c>
      <c r="K4210" s="16" t="str">
        <f>LFAT!D91</f>
        <v>N</v>
      </c>
      <c r="L4210" s="19">
        <f>LFAT!F91</f>
        <v>0.1</v>
      </c>
      <c r="M4210" s="16" t="str">
        <f>LFAT!G91</f>
        <v>R</v>
      </c>
      <c r="N4210" s="19">
        <f>LFAT!I91</f>
        <v>0.1</v>
      </c>
      <c r="O4210" s="18">
        <f>LFAT!J91</f>
        <v>0.01</v>
      </c>
      <c r="P4210" s="18">
        <f t="shared" si="195"/>
        <v>5.2300000000000003E-3</v>
      </c>
      <c r="Q4210" s="18">
        <f t="shared" si="196"/>
        <v>1.6074812191144018E-2</v>
      </c>
      <c r="R4210" s="18">
        <f t="shared" si="197"/>
        <v>5.6704399668173634E-3</v>
      </c>
    </row>
    <row r="4211" spans="1:18" ht="18" customHeight="1" x14ac:dyDescent="0.2">
      <c r="A4211" s="16" t="str">
        <f>'Limiting Factor Scores'!A386</f>
        <v>UGR6</v>
      </c>
      <c r="B4211" s="16" t="str">
        <f>'Limiting Factor Scores'!B386</f>
        <v>Upper Grande Ronde</v>
      </c>
      <c r="C4211" s="16" t="str">
        <f>'Limiting Factor Scores'!C386</f>
        <v>Predation</v>
      </c>
      <c r="D4211" s="18">
        <f>'Limiting Factor Scores'!D386</f>
        <v>0.76429999999999998</v>
      </c>
      <c r="E4211" s="19">
        <f>'Limiting Factor Scores'!E386</f>
        <v>1.59</v>
      </c>
      <c r="F4211" s="18">
        <f>'Limiting Factor Scores'!F386</f>
        <v>0.23275000000000001</v>
      </c>
      <c r="G4211" s="18">
        <f>'Limiting Factor Scores'!G386</f>
        <v>0.95552786027954251</v>
      </c>
      <c r="H4211" s="18">
        <f>'Limiting Factor Scores'!H386</f>
        <v>0.29214756066836089</v>
      </c>
      <c r="I4211" s="17">
        <f>LFAT!A89</f>
        <v>6</v>
      </c>
      <c r="J4211" s="16" t="str">
        <f>LFAT!B89</f>
        <v>Instream Flow Restoration</v>
      </c>
      <c r="K4211" s="16" t="str">
        <f>LFAT!D89</f>
        <v>N</v>
      </c>
      <c r="L4211" s="19">
        <f>LFAT!F89</f>
        <v>0.1</v>
      </c>
      <c r="M4211" s="16" t="str">
        <f>LFAT!G89</f>
        <v>R</v>
      </c>
      <c r="N4211" s="19">
        <f>LFAT!I89</f>
        <v>0.1</v>
      </c>
      <c r="O4211" s="18">
        <f>LFAT!J89</f>
        <v>0.01</v>
      </c>
      <c r="P4211" s="18">
        <f t="shared" si="195"/>
        <v>2.3275000000000001E-3</v>
      </c>
      <c r="Q4211" s="18">
        <f t="shared" si="196"/>
        <v>9.5552786027954251E-3</v>
      </c>
      <c r="R4211" s="18">
        <f t="shared" si="197"/>
        <v>2.9214756066836089E-3</v>
      </c>
    </row>
    <row r="4212" spans="1:18" ht="18" customHeight="1" x14ac:dyDescent="0.2">
      <c r="A4212" s="16" t="str">
        <f>'Limiting Factor Scores'!A387</f>
        <v>UGR6</v>
      </c>
      <c r="B4212" s="16" t="str">
        <f>'Limiting Factor Scores'!B387</f>
        <v>Upper Grande Ronde</v>
      </c>
      <c r="C4212" s="16" t="str">
        <f>'Limiting Factor Scores'!C387</f>
        <v>Riparian Condition</v>
      </c>
      <c r="D4212" s="18">
        <f>'Limiting Factor Scores'!D387</f>
        <v>0.76429999999999998</v>
      </c>
      <c r="E4212" s="19">
        <f>'Limiting Factor Scores'!E387</f>
        <v>2.17</v>
      </c>
      <c r="F4212" s="18">
        <f>'Limiting Factor Scores'!F387</f>
        <v>0.36325000000000002</v>
      </c>
      <c r="G4212" s="18">
        <f>'Limiting Factor Scores'!G387</f>
        <v>1.7233013307736846</v>
      </c>
      <c r="H4212" s="18">
        <f>'Limiting Factor Scores'!H387</f>
        <v>0.55643397051485544</v>
      </c>
      <c r="I4212" s="17">
        <f>LFAT!A78</f>
        <v>6</v>
      </c>
      <c r="J4212" s="16" t="str">
        <f>LFAT!B78</f>
        <v>Instream Flow Restoration</v>
      </c>
      <c r="K4212" s="16" t="str">
        <f>LFAT!D78</f>
        <v>I</v>
      </c>
      <c r="L4212" s="19">
        <f>LFAT!F78</f>
        <v>0.5</v>
      </c>
      <c r="M4212" s="16" t="str">
        <f>LFAT!G78</f>
        <v>CD</v>
      </c>
      <c r="N4212" s="19">
        <f>LFAT!I78</f>
        <v>0.5</v>
      </c>
      <c r="O4212" s="18">
        <f>LFAT!J78</f>
        <v>0.25</v>
      </c>
      <c r="P4212" s="18">
        <f t="shared" si="195"/>
        <v>9.0812500000000004E-2</v>
      </c>
      <c r="Q4212" s="18">
        <f t="shared" si="196"/>
        <v>0.43082533269342116</v>
      </c>
      <c r="R4212" s="18">
        <f t="shared" si="197"/>
        <v>0.13910849262871386</v>
      </c>
    </row>
    <row r="4213" spans="1:18" ht="18" customHeight="1" x14ac:dyDescent="0.2">
      <c r="A4213" s="16" t="str">
        <f>'Limiting Factor Scores'!A388</f>
        <v>UGR6</v>
      </c>
      <c r="B4213" s="16" t="str">
        <f>'Limiting Factor Scores'!B388</f>
        <v>Upper Grande Ronde</v>
      </c>
      <c r="C4213" s="16" t="str">
        <f>'Limiting Factor Scores'!C388</f>
        <v>Side Channel and Wetland Habitat</v>
      </c>
      <c r="D4213" s="18">
        <f>'Limiting Factor Scores'!D388</f>
        <v>0.76429999999999998</v>
      </c>
      <c r="E4213" s="19">
        <f>'Limiting Factor Scores'!E388</f>
        <v>3.18</v>
      </c>
      <c r="F4213" s="18">
        <f>'Limiting Factor Scores'!F388</f>
        <v>0.59050000000000002</v>
      </c>
      <c r="G4213" s="18">
        <f>'Limiting Factor Scores'!G388</f>
        <v>3.4687100377977389</v>
      </c>
      <c r="H4213" s="18">
        <f>'Limiting Factor Scores'!H388</f>
        <v>1.011019369919284</v>
      </c>
      <c r="I4213" s="17">
        <f>LFAT!A80</f>
        <v>6</v>
      </c>
      <c r="J4213" s="16" t="str">
        <f>LFAT!B80</f>
        <v>Instream Flow Restoration</v>
      </c>
      <c r="K4213" s="16" t="str">
        <f>LFAT!D80</f>
        <v>D</v>
      </c>
      <c r="L4213" s="19">
        <f>LFAT!F80</f>
        <v>1</v>
      </c>
      <c r="M4213" s="16" t="str">
        <f>LFAT!G80</f>
        <v>CD</v>
      </c>
      <c r="N4213" s="19">
        <f>LFAT!I80</f>
        <v>0.5</v>
      </c>
      <c r="O4213" s="18">
        <f>LFAT!J80</f>
        <v>0.5</v>
      </c>
      <c r="P4213" s="18">
        <f t="shared" si="195"/>
        <v>0.29525000000000001</v>
      </c>
      <c r="Q4213" s="18">
        <f t="shared" si="196"/>
        <v>1.7343550188988694</v>
      </c>
      <c r="R4213" s="18">
        <f t="shared" si="197"/>
        <v>0.50550968495964199</v>
      </c>
    </row>
    <row r="4214" spans="1:18" ht="18" customHeight="1" x14ac:dyDescent="0.2">
      <c r="A4214" s="16" t="str">
        <f>'Limiting Factor Scores'!A389</f>
        <v>UGR6</v>
      </c>
      <c r="B4214" s="16" t="str">
        <f>'Limiting Factor Scores'!B389</f>
        <v>Upper Grande Ronde</v>
      </c>
      <c r="C4214" s="16" t="str">
        <f>'Limiting Factor Scores'!C389</f>
        <v>Summer Water Temperature</v>
      </c>
      <c r="D4214" s="18">
        <f>'Limiting Factor Scores'!D389</f>
        <v>0.76429999999999998</v>
      </c>
      <c r="E4214" s="19">
        <f>'Limiting Factor Scores'!E389</f>
        <v>1.59</v>
      </c>
      <c r="F4214" s="18">
        <f>'Limiting Factor Scores'!F389</f>
        <v>0.23275000000000001</v>
      </c>
      <c r="G4214" s="18">
        <f>'Limiting Factor Scores'!G389</f>
        <v>1.184244634974587</v>
      </c>
      <c r="H4214" s="18">
        <f>'Limiting Factor Scores'!H389</f>
        <v>0.37059741441864674</v>
      </c>
      <c r="I4214" s="17">
        <f>LFAT!A86</f>
        <v>6</v>
      </c>
      <c r="J4214" s="16" t="str">
        <f>LFAT!B86</f>
        <v>Instream Flow Restoration</v>
      </c>
      <c r="K4214" s="16" t="str">
        <f>LFAT!D86</f>
        <v>D</v>
      </c>
      <c r="L4214" s="19">
        <f>LFAT!F86</f>
        <v>1</v>
      </c>
      <c r="M4214" s="16" t="str">
        <f>LFAT!G86</f>
        <v>C</v>
      </c>
      <c r="N4214" s="19">
        <f>LFAT!I86</f>
        <v>1</v>
      </c>
      <c r="O4214" s="18">
        <f>LFAT!J86</f>
        <v>1</v>
      </c>
      <c r="P4214" s="18">
        <f t="shared" si="195"/>
        <v>0.23275000000000001</v>
      </c>
      <c r="Q4214" s="18">
        <f t="shared" si="196"/>
        <v>1.184244634974587</v>
      </c>
      <c r="R4214" s="18">
        <f t="shared" si="197"/>
        <v>0.37059741441864674</v>
      </c>
    </row>
    <row r="4215" spans="1:18" ht="18" customHeight="1" x14ac:dyDescent="0.2">
      <c r="A4215" s="16" t="str">
        <f>'Limiting Factor Scores'!A390</f>
        <v>UGR6</v>
      </c>
      <c r="B4215" s="16" t="str">
        <f>'Limiting Factor Scores'!B390</f>
        <v>Upper Grande Ronde</v>
      </c>
      <c r="C4215" s="16" t="str">
        <f>'Limiting Factor Scores'!C390</f>
        <v>Water Quality</v>
      </c>
      <c r="D4215" s="18">
        <f>'Limiting Factor Scores'!D390</f>
        <v>0.76429999999999998</v>
      </c>
      <c r="E4215" s="19">
        <f>'Limiting Factor Scores'!E390</f>
        <v>1.59</v>
      </c>
      <c r="F4215" s="18">
        <f>'Limiting Factor Scores'!F390</f>
        <v>0.23275000000000001</v>
      </c>
      <c r="G4215" s="18">
        <f>'Limiting Factor Scores'!G390</f>
        <v>1.0355787315295428</v>
      </c>
      <c r="H4215" s="18">
        <f>'Limiting Factor Scores'!H390</f>
        <v>0.28745886679102611</v>
      </c>
      <c r="I4215" s="17">
        <f>LFAT!A88</f>
        <v>6</v>
      </c>
      <c r="J4215" s="16" t="str">
        <f>LFAT!B88</f>
        <v>Instream Flow Restoration</v>
      </c>
      <c r="K4215" s="16" t="str">
        <f>LFAT!D88</f>
        <v>D</v>
      </c>
      <c r="L4215" s="19">
        <f>LFAT!F88</f>
        <v>1</v>
      </c>
      <c r="M4215" s="16" t="str">
        <f>LFAT!G88</f>
        <v>CD</v>
      </c>
      <c r="N4215" s="19">
        <f>LFAT!I88</f>
        <v>0.5</v>
      </c>
      <c r="O4215" s="18">
        <f>LFAT!J88</f>
        <v>0.5</v>
      </c>
      <c r="P4215" s="18">
        <f t="shared" si="195"/>
        <v>0.11637500000000001</v>
      </c>
      <c r="Q4215" s="18">
        <f t="shared" si="196"/>
        <v>0.51778936576477141</v>
      </c>
      <c r="R4215" s="18">
        <f t="shared" si="197"/>
        <v>0.14372943339551306</v>
      </c>
    </row>
    <row r="4216" spans="1:18" ht="18" customHeight="1" x14ac:dyDescent="0.2">
      <c r="A4216" s="16" t="str">
        <f>'Limiting Factor Scores'!A391</f>
        <v>UGR6</v>
      </c>
      <c r="B4216" s="16" t="str">
        <f>'Limiting Factor Scores'!B391</f>
        <v>Upper Grande Ronde</v>
      </c>
      <c r="C4216" s="16" t="str">
        <f>'Limiting Factor Scores'!C391</f>
        <v>Winter Water Temperature</v>
      </c>
      <c r="D4216" s="18">
        <f>'Limiting Factor Scores'!D391</f>
        <v>0.76429999999999998</v>
      </c>
      <c r="E4216" s="19">
        <f>'Limiting Factor Scores'!E391</f>
        <v>1.59</v>
      </c>
      <c r="F4216" s="18">
        <f>'Limiting Factor Scores'!F391</f>
        <v>0.23275000000000001</v>
      </c>
      <c r="G4216" s="18">
        <f>'Limiting Factor Scores'!G391</f>
        <v>0.85260531127541295</v>
      </c>
      <c r="H4216" s="18">
        <f>'Limiting Factor Scores'!H391</f>
        <v>0.23222376557871666</v>
      </c>
      <c r="I4216" s="17">
        <f>LFAT!A87</f>
        <v>6</v>
      </c>
      <c r="J4216" s="16" t="str">
        <f>LFAT!B87</f>
        <v>Instream Flow Restoration</v>
      </c>
      <c r="K4216" s="16" t="str">
        <f>LFAT!D87</f>
        <v>N</v>
      </c>
      <c r="L4216" s="19">
        <f>LFAT!F87</f>
        <v>0.1</v>
      </c>
      <c r="M4216" s="16" t="str">
        <f>LFAT!G87</f>
        <v>R</v>
      </c>
      <c r="N4216" s="19">
        <f>LFAT!I87</f>
        <v>0.1</v>
      </c>
      <c r="O4216" s="18">
        <f>LFAT!J87</f>
        <v>0.01</v>
      </c>
      <c r="P4216" s="18">
        <f t="shared" si="195"/>
        <v>2.3275000000000001E-3</v>
      </c>
      <c r="Q4216" s="18">
        <f t="shared" si="196"/>
        <v>8.5260531127541294E-3</v>
      </c>
      <c r="R4216" s="18">
        <f t="shared" si="197"/>
        <v>2.3222376557871668E-3</v>
      </c>
    </row>
    <row r="4217" spans="1:18" ht="18" customHeight="1" x14ac:dyDescent="0.2">
      <c r="A4217" s="16" t="str">
        <f>'Limiting Factor Scores'!A377</f>
        <v>UGR6</v>
      </c>
      <c r="B4217" s="16" t="str">
        <f>'Limiting Factor Scores'!B377</f>
        <v>Upper Grande Ronde</v>
      </c>
      <c r="C4217" s="16" t="str">
        <f>'Limiting Factor Scores'!C377</f>
        <v>Altered Flow Timing</v>
      </c>
      <c r="D4217" s="18">
        <f>'Limiting Factor Scores'!D377</f>
        <v>0.76429999999999998</v>
      </c>
      <c r="E4217" s="19">
        <f>'Limiting Factor Scores'!E377</f>
        <v>1.59</v>
      </c>
      <c r="F4217" s="18">
        <f>'Limiting Factor Scores'!F377</f>
        <v>0.23275000000000001</v>
      </c>
      <c r="G4217" s="18">
        <f>'Limiting Factor Scores'!G377</f>
        <v>0.93265618252541305</v>
      </c>
      <c r="H4217" s="18">
        <f>'Limiting Factor Scores'!H377</f>
        <v>0.25955542020849753</v>
      </c>
      <c r="I4217" s="17">
        <f>LFAT!A98</f>
        <v>7</v>
      </c>
      <c r="J4217" s="16" t="str">
        <f>LFAT!B98</f>
        <v>Thermal Refuge Enhancement (reconnect, expand)</v>
      </c>
      <c r="K4217" s="16" t="str">
        <f>LFAT!D98</f>
        <v>N</v>
      </c>
      <c r="L4217" s="19">
        <f>LFAT!F98</f>
        <v>0.1</v>
      </c>
      <c r="M4217" s="16" t="str">
        <f>LFAT!G98</f>
        <v>R</v>
      </c>
      <c r="N4217" s="19">
        <f>LFAT!I98</f>
        <v>0.1</v>
      </c>
      <c r="O4217" s="18">
        <f>LFAT!J98</f>
        <v>0.01</v>
      </c>
      <c r="P4217" s="18">
        <f t="shared" si="195"/>
        <v>2.3275000000000001E-3</v>
      </c>
      <c r="Q4217" s="18">
        <f t="shared" si="196"/>
        <v>9.3265618252541312E-3</v>
      </c>
      <c r="R4217" s="18">
        <f t="shared" si="197"/>
        <v>2.5955542020849754E-3</v>
      </c>
    </row>
    <row r="4218" spans="1:18" ht="18" customHeight="1" x14ac:dyDescent="0.2">
      <c r="A4218" s="16" t="str">
        <f>'Limiting Factor Scores'!A378</f>
        <v>UGR6</v>
      </c>
      <c r="B4218" s="16" t="str">
        <f>'Limiting Factor Scores'!B378</f>
        <v>Upper Grande Ronde</v>
      </c>
      <c r="C4218" s="16" t="str">
        <f>'Limiting Factor Scores'!C378</f>
        <v>Altered Primary Productivity</v>
      </c>
      <c r="D4218" s="18">
        <f>'Limiting Factor Scores'!D378</f>
        <v>0.76429999999999998</v>
      </c>
      <c r="E4218" s="19">
        <f>'Limiting Factor Scores'!E378</f>
        <v>1.82</v>
      </c>
      <c r="F4218" s="18">
        <f>'Limiting Factor Scores'!F378</f>
        <v>0.28449999999999998</v>
      </c>
      <c r="G4218" s="18">
        <f>'Limiting Factor Scores'!G378</f>
        <v>0.7905618937732547</v>
      </c>
      <c r="H4218" s="18">
        <f>'Limiting Factor Scores'!H378</f>
        <v>0.22640512230262755</v>
      </c>
      <c r="I4218" s="17">
        <f>LFAT!A105</f>
        <v>7</v>
      </c>
      <c r="J4218" s="16" t="str">
        <f>LFAT!B105</f>
        <v>Thermal Refuge Enhancement (reconnect, expand)</v>
      </c>
      <c r="K4218" s="16" t="str">
        <f>LFAT!D105</f>
        <v>N</v>
      </c>
      <c r="L4218" s="19">
        <f>LFAT!F105</f>
        <v>0.1</v>
      </c>
      <c r="M4218" s="16" t="str">
        <f>LFAT!G105</f>
        <v>R</v>
      </c>
      <c r="N4218" s="19">
        <f>LFAT!I105</f>
        <v>0.1</v>
      </c>
      <c r="O4218" s="18">
        <f>LFAT!J105</f>
        <v>0.01</v>
      </c>
      <c r="P4218" s="18">
        <f t="shared" si="195"/>
        <v>2.8449999999999999E-3</v>
      </c>
      <c r="Q4218" s="18">
        <f t="shared" si="196"/>
        <v>7.9056189377325475E-3</v>
      </c>
      <c r="R4218" s="18">
        <f t="shared" si="197"/>
        <v>2.2640512230262754E-3</v>
      </c>
    </row>
    <row r="4219" spans="1:18" ht="18" customHeight="1" x14ac:dyDescent="0.2">
      <c r="A4219" s="16" t="str">
        <f>'Limiting Factor Scores'!A379</f>
        <v>UGR6</v>
      </c>
      <c r="B4219" s="16" t="str">
        <f>'Limiting Factor Scores'!B379</f>
        <v>Upper Grande Ronde</v>
      </c>
      <c r="C4219" s="16" t="str">
        <f>'Limiting Factor Scores'!C379</f>
        <v>Anthropogenic Barriers</v>
      </c>
      <c r="D4219" s="18">
        <f>'Limiting Factor Scores'!D379</f>
        <v>0.76429999999999998</v>
      </c>
      <c r="E4219" s="19">
        <f>'Limiting Factor Scores'!E379</f>
        <v>2.29</v>
      </c>
      <c r="F4219" s="18">
        <f>'Limiting Factor Scores'!F379</f>
        <v>0.39024999999999999</v>
      </c>
      <c r="G4219" s="18">
        <f>'Limiting Factor Scores'!G379</f>
        <v>1.5829512834091219</v>
      </c>
      <c r="H4219" s="18">
        <f>'Limiting Factor Scores'!H379</f>
        <v>0.50134602420171814</v>
      </c>
      <c r="I4219" s="17">
        <f>LFAT!A92</f>
        <v>7</v>
      </c>
      <c r="J4219" s="16" t="str">
        <f>LFAT!B92</f>
        <v>Thermal Refuge Enhancement (reconnect, expand)</v>
      </c>
      <c r="K4219" s="16" t="str">
        <f>LFAT!D92</f>
        <v>N</v>
      </c>
      <c r="L4219" s="19">
        <f>LFAT!F92</f>
        <v>0.1</v>
      </c>
      <c r="M4219" s="16" t="str">
        <f>LFAT!G92</f>
        <v>R</v>
      </c>
      <c r="N4219" s="19">
        <f>LFAT!I92</f>
        <v>0.1</v>
      </c>
      <c r="O4219" s="18">
        <f>LFAT!J92</f>
        <v>0.01</v>
      </c>
      <c r="P4219" s="18">
        <f t="shared" si="195"/>
        <v>3.9025000000000002E-3</v>
      </c>
      <c r="Q4219" s="18">
        <f t="shared" si="196"/>
        <v>1.582951283409122E-2</v>
      </c>
      <c r="R4219" s="18">
        <f t="shared" si="197"/>
        <v>5.0134602420171814E-3</v>
      </c>
    </row>
    <row r="4220" spans="1:18" ht="18" customHeight="1" x14ac:dyDescent="0.2">
      <c r="A4220" s="16" t="str">
        <f>'Limiting Factor Scores'!A380</f>
        <v>UGR6</v>
      </c>
      <c r="B4220" s="16" t="str">
        <f>'Limiting Factor Scores'!B380</f>
        <v>Upper Grande Ronde</v>
      </c>
      <c r="C4220" s="16" t="str">
        <f>'Limiting Factor Scores'!C380</f>
        <v>Channel and Habitat Structure</v>
      </c>
      <c r="D4220" s="18">
        <f>'Limiting Factor Scores'!D380</f>
        <v>0.76429999999999998</v>
      </c>
      <c r="E4220" s="19">
        <f>'Limiting Factor Scores'!E380</f>
        <v>3.25</v>
      </c>
      <c r="F4220" s="18">
        <f>'Limiting Factor Scores'!F380</f>
        <v>0.60624999999999996</v>
      </c>
      <c r="G4220" s="18">
        <f>'Limiting Factor Scores'!G380</f>
        <v>4.0378241958328269</v>
      </c>
      <c r="H4220" s="18">
        <f>'Limiting Factor Scores'!H380</f>
        <v>1.2223685329141345</v>
      </c>
      <c r="I4220" s="17">
        <f>LFAT!A96</f>
        <v>7</v>
      </c>
      <c r="J4220" s="16" t="str">
        <f>LFAT!B96</f>
        <v>Thermal Refuge Enhancement (reconnect, expand)</v>
      </c>
      <c r="K4220" s="16" t="str">
        <f>LFAT!D96</f>
        <v>N</v>
      </c>
      <c r="L4220" s="19">
        <f>LFAT!F96</f>
        <v>0.1</v>
      </c>
      <c r="M4220" s="16" t="str">
        <f>LFAT!G96</f>
        <v>R</v>
      </c>
      <c r="N4220" s="19">
        <f>LFAT!I96</f>
        <v>0.1</v>
      </c>
      <c r="O4220" s="18">
        <f>LFAT!J96</f>
        <v>0.01</v>
      </c>
      <c r="P4220" s="18">
        <f t="shared" si="195"/>
        <v>6.0624999999999993E-3</v>
      </c>
      <c r="Q4220" s="18">
        <f t="shared" si="196"/>
        <v>4.0378241958328273E-2</v>
      </c>
      <c r="R4220" s="18">
        <f t="shared" si="197"/>
        <v>1.2223685329141346E-2</v>
      </c>
    </row>
    <row r="4221" spans="1:18" ht="18" customHeight="1" x14ac:dyDescent="0.2">
      <c r="A4221" s="16" t="str">
        <f>'Limiting Factor Scores'!A381</f>
        <v>UGR6</v>
      </c>
      <c r="B4221" s="16" t="str">
        <f>'Limiting Factor Scores'!B381</f>
        <v>Upper Grande Ronde</v>
      </c>
      <c r="C4221" s="16" t="str">
        <f>'Limiting Factor Scores'!C381</f>
        <v>Decreased Sediment Quantity</v>
      </c>
      <c r="D4221" s="18">
        <f>'Limiting Factor Scores'!D381</f>
        <v>0.76429999999999998</v>
      </c>
      <c r="E4221" s="19">
        <f>'Limiting Factor Scores'!E381</f>
        <v>2.2999999999999998</v>
      </c>
      <c r="F4221" s="18">
        <f>'Limiting Factor Scores'!F381</f>
        <v>0.39250000000000002</v>
      </c>
      <c r="G4221" s="18">
        <f>'Limiting Factor Scores'!G381</f>
        <v>1.5535079911999947</v>
      </c>
      <c r="H4221" s="18">
        <f>'Limiting Factor Scores'!H381</f>
        <v>0.46277395984799674</v>
      </c>
      <c r="I4221" s="17">
        <f>LFAT!A99</f>
        <v>7</v>
      </c>
      <c r="J4221" s="16" t="str">
        <f>LFAT!B99</f>
        <v>Thermal Refuge Enhancement (reconnect, expand)</v>
      </c>
      <c r="K4221" s="16" t="str">
        <f>LFAT!D99</f>
        <v>N</v>
      </c>
      <c r="L4221" s="19">
        <f>LFAT!F99</f>
        <v>0.1</v>
      </c>
      <c r="M4221" s="16" t="str">
        <f>LFAT!G99</f>
        <v>R</v>
      </c>
      <c r="N4221" s="19">
        <f>LFAT!I99</f>
        <v>0.1</v>
      </c>
      <c r="O4221" s="18">
        <f>LFAT!J99</f>
        <v>0.01</v>
      </c>
      <c r="P4221" s="18">
        <f t="shared" si="195"/>
        <v>3.9250000000000005E-3</v>
      </c>
      <c r="Q4221" s="18">
        <f t="shared" si="196"/>
        <v>1.5535079911999948E-2</v>
      </c>
      <c r="R4221" s="18">
        <f t="shared" si="197"/>
        <v>4.6277395984799675E-3</v>
      </c>
    </row>
    <row r="4222" spans="1:18" ht="18" customHeight="1" x14ac:dyDescent="0.2">
      <c r="A4222" s="16" t="str">
        <f>'Limiting Factor Scores'!A382</f>
        <v>UGR6</v>
      </c>
      <c r="B4222" s="16" t="str">
        <f>'Limiting Factor Scores'!B382</f>
        <v>Upper Grande Ronde</v>
      </c>
      <c r="C4222" s="16" t="str">
        <f>'Limiting Factor Scores'!C382</f>
        <v>Decreased Water Quantity</v>
      </c>
      <c r="D4222" s="18">
        <f>'Limiting Factor Scores'!D382</f>
        <v>0.76429999999999998</v>
      </c>
      <c r="E4222" s="19">
        <f>'Limiting Factor Scores'!E382</f>
        <v>2</v>
      </c>
      <c r="F4222" s="18">
        <f>'Limiting Factor Scores'!F382</f>
        <v>0.32500000000000001</v>
      </c>
      <c r="G4222" s="18">
        <f>'Limiting Factor Scores'!G382</f>
        <v>1.8612069824267401</v>
      </c>
      <c r="H4222" s="18">
        <f>'Limiting Factor Scores'!H382</f>
        <v>0.53792252901018778</v>
      </c>
      <c r="I4222" s="17">
        <f>LFAT!A97</f>
        <v>7</v>
      </c>
      <c r="J4222" s="16" t="str">
        <f>LFAT!B97</f>
        <v>Thermal Refuge Enhancement (reconnect, expand)</v>
      </c>
      <c r="K4222" s="16" t="str">
        <f>LFAT!D97</f>
        <v>I</v>
      </c>
      <c r="L4222" s="19">
        <f>LFAT!F97</f>
        <v>0.5</v>
      </c>
      <c r="M4222" s="16" t="str">
        <f>LFAT!G97</f>
        <v>R</v>
      </c>
      <c r="N4222" s="19">
        <f>LFAT!I97</f>
        <v>0.1</v>
      </c>
      <c r="O4222" s="18">
        <f>LFAT!J97</f>
        <v>0.05</v>
      </c>
      <c r="P4222" s="18">
        <f t="shared" si="195"/>
        <v>1.6250000000000001E-2</v>
      </c>
      <c r="Q4222" s="18">
        <f t="shared" si="196"/>
        <v>9.306034912133701E-2</v>
      </c>
      <c r="R4222" s="18">
        <f t="shared" si="197"/>
        <v>2.689612645050939E-2</v>
      </c>
    </row>
    <row r="4223" spans="1:18" ht="18" customHeight="1" x14ac:dyDescent="0.2">
      <c r="A4223" s="16" t="str">
        <f>'Limiting Factor Scores'!A383</f>
        <v>UGR6</v>
      </c>
      <c r="B4223" s="16" t="str">
        <f>'Limiting Factor Scores'!B383</f>
        <v>Upper Grande Ronde</v>
      </c>
      <c r="C4223" s="16" t="str">
        <f>'Limiting Factor Scores'!C383</f>
        <v>Floodplain Condition</v>
      </c>
      <c r="D4223" s="18">
        <f>'Limiting Factor Scores'!D383</f>
        <v>0.76429999999999998</v>
      </c>
      <c r="E4223" s="19">
        <f>'Limiting Factor Scores'!E383</f>
        <v>2.76</v>
      </c>
      <c r="F4223" s="18">
        <f>'Limiting Factor Scores'!F383</f>
        <v>0.496</v>
      </c>
      <c r="G4223" s="18">
        <f>'Limiting Factor Scores'!G383</f>
        <v>2.3043426630196113</v>
      </c>
      <c r="H4223" s="18">
        <f>'Limiting Factor Scores'!H383</f>
        <v>0.65426001671712497</v>
      </c>
      <c r="I4223" s="17">
        <f>LFAT!A94</f>
        <v>7</v>
      </c>
      <c r="J4223" s="16" t="str">
        <f>LFAT!B94</f>
        <v>Thermal Refuge Enhancement (reconnect, expand)</v>
      </c>
      <c r="K4223" s="16" t="str">
        <f>LFAT!D94</f>
        <v>N</v>
      </c>
      <c r="L4223" s="19">
        <f>LFAT!F94</f>
        <v>0.1</v>
      </c>
      <c r="M4223" s="16" t="str">
        <f>LFAT!G94</f>
        <v>CD</v>
      </c>
      <c r="N4223" s="19">
        <f>LFAT!I94</f>
        <v>0.5</v>
      </c>
      <c r="O4223" s="18">
        <f>LFAT!J94</f>
        <v>0.05</v>
      </c>
      <c r="P4223" s="18">
        <f t="shared" si="195"/>
        <v>2.4800000000000003E-2</v>
      </c>
      <c r="Q4223" s="18">
        <f t="shared" si="196"/>
        <v>0.11521713315098057</v>
      </c>
      <c r="R4223" s="18">
        <f t="shared" si="197"/>
        <v>3.2713000835856251E-2</v>
      </c>
    </row>
    <row r="4224" spans="1:18" ht="18" customHeight="1" x14ac:dyDescent="0.2">
      <c r="A4224" s="16" t="str">
        <f>'Limiting Factor Scores'!A384</f>
        <v>UGR6</v>
      </c>
      <c r="B4224" s="16" t="str">
        <f>'Limiting Factor Scores'!B384</f>
        <v>Upper Grande Ronde</v>
      </c>
      <c r="C4224" s="16" t="str">
        <f>'Limiting Factor Scores'!C384</f>
        <v>Increased Sediment Quantity</v>
      </c>
      <c r="D4224" s="18">
        <f>'Limiting Factor Scores'!D384</f>
        <v>0.76429999999999998</v>
      </c>
      <c r="E4224" s="19">
        <f>'Limiting Factor Scores'!E384</f>
        <v>2</v>
      </c>
      <c r="F4224" s="18">
        <f>'Limiting Factor Scores'!F384</f>
        <v>0.32500000000000001</v>
      </c>
      <c r="G4224" s="18">
        <f>'Limiting Factor Scores'!G384</f>
        <v>0.90310233910828752</v>
      </c>
      <c r="H4224" s="18">
        <f>'Limiting Factor Scores'!H384</f>
        <v>0.29711889533656133</v>
      </c>
      <c r="I4224" s="17">
        <f>LFAT!A100</f>
        <v>7</v>
      </c>
      <c r="J4224" s="16" t="str">
        <f>LFAT!B100</f>
        <v>Thermal Refuge Enhancement (reconnect, expand)</v>
      </c>
      <c r="K4224" s="16" t="str">
        <f>LFAT!D100</f>
        <v>N</v>
      </c>
      <c r="L4224" s="19">
        <f>LFAT!F100</f>
        <v>0.1</v>
      </c>
      <c r="M4224" s="16" t="str">
        <f>LFAT!G100</f>
        <v>R</v>
      </c>
      <c r="N4224" s="19">
        <f>LFAT!I100</f>
        <v>0.1</v>
      </c>
      <c r="O4224" s="18">
        <f>LFAT!J100</f>
        <v>0.01</v>
      </c>
      <c r="P4224" s="18">
        <f t="shared" si="195"/>
        <v>3.2500000000000003E-3</v>
      </c>
      <c r="Q4224" s="18">
        <f t="shared" si="196"/>
        <v>9.0310233910828753E-3</v>
      </c>
      <c r="R4224" s="18">
        <f t="shared" si="197"/>
        <v>2.9711889533656135E-3</v>
      </c>
    </row>
    <row r="4225" spans="1:18" ht="18" customHeight="1" x14ac:dyDescent="0.2">
      <c r="A4225" s="16" t="str">
        <f>'Limiting Factor Scores'!A385</f>
        <v>UGR6</v>
      </c>
      <c r="B4225" s="16" t="str">
        <f>'Limiting Factor Scores'!B385</f>
        <v>Upper Grande Ronde</v>
      </c>
      <c r="C4225" s="16" t="str">
        <f>'Limiting Factor Scores'!C385</f>
        <v>Non-Native Species Interactions and Competition</v>
      </c>
      <c r="D4225" s="18">
        <f>'Limiting Factor Scores'!D385</f>
        <v>0.76429999999999998</v>
      </c>
      <c r="E4225" s="19">
        <f>'Limiting Factor Scores'!E385</f>
        <v>2.88</v>
      </c>
      <c r="F4225" s="18">
        <f>'Limiting Factor Scores'!F385</f>
        <v>0.52300000000000002</v>
      </c>
      <c r="G4225" s="18">
        <f>'Limiting Factor Scores'!G385</f>
        <v>1.6074812191144017</v>
      </c>
      <c r="H4225" s="18">
        <f>'Limiting Factor Scores'!H385</f>
        <v>0.56704399668173633</v>
      </c>
      <c r="I4225" s="17">
        <f>LFAT!A106</f>
        <v>7</v>
      </c>
      <c r="J4225" s="16" t="str">
        <f>LFAT!B106</f>
        <v>Thermal Refuge Enhancement (reconnect, expand)</v>
      </c>
      <c r="K4225" s="16" t="str">
        <f>LFAT!D106</f>
        <v>N</v>
      </c>
      <c r="L4225" s="19">
        <f>LFAT!F106</f>
        <v>0.1</v>
      </c>
      <c r="M4225" s="16" t="str">
        <f>LFAT!G106</f>
        <v>R</v>
      </c>
      <c r="N4225" s="19">
        <f>LFAT!I106</f>
        <v>0.1</v>
      </c>
      <c r="O4225" s="18">
        <f>LFAT!J106</f>
        <v>0.01</v>
      </c>
      <c r="P4225" s="18">
        <f t="shared" si="195"/>
        <v>5.2300000000000003E-3</v>
      </c>
      <c r="Q4225" s="18">
        <f t="shared" si="196"/>
        <v>1.6074812191144018E-2</v>
      </c>
      <c r="R4225" s="18">
        <f t="shared" si="197"/>
        <v>5.6704399668173634E-3</v>
      </c>
    </row>
    <row r="4226" spans="1:18" ht="18" customHeight="1" x14ac:dyDescent="0.2">
      <c r="A4226" s="16" t="str">
        <f>'Limiting Factor Scores'!A386</f>
        <v>UGR6</v>
      </c>
      <c r="B4226" s="16" t="str">
        <f>'Limiting Factor Scores'!B386</f>
        <v>Upper Grande Ronde</v>
      </c>
      <c r="C4226" s="16" t="str">
        <f>'Limiting Factor Scores'!C386</f>
        <v>Predation</v>
      </c>
      <c r="D4226" s="18">
        <f>'Limiting Factor Scores'!D386</f>
        <v>0.76429999999999998</v>
      </c>
      <c r="E4226" s="19">
        <f>'Limiting Factor Scores'!E386</f>
        <v>1.59</v>
      </c>
      <c r="F4226" s="18">
        <f>'Limiting Factor Scores'!F386</f>
        <v>0.23275000000000001</v>
      </c>
      <c r="G4226" s="18">
        <f>'Limiting Factor Scores'!G386</f>
        <v>0.95552786027954251</v>
      </c>
      <c r="H4226" s="18">
        <f>'Limiting Factor Scores'!H386</f>
        <v>0.29214756066836089</v>
      </c>
      <c r="I4226" s="17">
        <f>LFAT!A104</f>
        <v>7</v>
      </c>
      <c r="J4226" s="16" t="str">
        <f>LFAT!B104</f>
        <v>Thermal Refuge Enhancement (reconnect, expand)</v>
      </c>
      <c r="K4226" s="16" t="str">
        <f>LFAT!D104</f>
        <v>I</v>
      </c>
      <c r="L4226" s="19">
        <f>LFAT!F104</f>
        <v>0.5</v>
      </c>
      <c r="M4226" s="16" t="str">
        <f>LFAT!G104</f>
        <v>R</v>
      </c>
      <c r="N4226" s="19">
        <f>LFAT!I104</f>
        <v>0.1</v>
      </c>
      <c r="O4226" s="18">
        <f>LFAT!J104</f>
        <v>0.05</v>
      </c>
      <c r="P4226" s="18">
        <f t="shared" ref="P4226:P4289" si="198">F4226*O4226</f>
        <v>1.1637500000000002E-2</v>
      </c>
      <c r="Q4226" s="18">
        <f t="shared" ref="Q4226:Q4289" si="199">G4226*O4226</f>
        <v>4.7776393013977125E-2</v>
      </c>
      <c r="R4226" s="18">
        <f t="shared" ref="R4226:R4289" si="200">H4226*O4226</f>
        <v>1.4607378033418045E-2</v>
      </c>
    </row>
    <row r="4227" spans="1:18" ht="18" customHeight="1" x14ac:dyDescent="0.2">
      <c r="A4227" s="16" t="str">
        <f>'Limiting Factor Scores'!A387</f>
        <v>UGR6</v>
      </c>
      <c r="B4227" s="16" t="str">
        <f>'Limiting Factor Scores'!B387</f>
        <v>Upper Grande Ronde</v>
      </c>
      <c r="C4227" s="16" t="str">
        <f>'Limiting Factor Scores'!C387</f>
        <v>Riparian Condition</v>
      </c>
      <c r="D4227" s="18">
        <f>'Limiting Factor Scores'!D387</f>
        <v>0.76429999999999998</v>
      </c>
      <c r="E4227" s="19">
        <f>'Limiting Factor Scores'!E387</f>
        <v>2.17</v>
      </c>
      <c r="F4227" s="18">
        <f>'Limiting Factor Scores'!F387</f>
        <v>0.36325000000000002</v>
      </c>
      <c r="G4227" s="18">
        <f>'Limiting Factor Scores'!G387</f>
        <v>1.7233013307736846</v>
      </c>
      <c r="H4227" s="18">
        <f>'Limiting Factor Scores'!H387</f>
        <v>0.55643397051485544</v>
      </c>
      <c r="I4227" s="17">
        <f>LFAT!A93</f>
        <v>7</v>
      </c>
      <c r="J4227" s="16" t="str">
        <f>LFAT!B93</f>
        <v>Thermal Refuge Enhancement (reconnect, expand)</v>
      </c>
      <c r="K4227" s="16" t="str">
        <f>LFAT!D93</f>
        <v>N</v>
      </c>
      <c r="L4227" s="19">
        <f>LFAT!F93</f>
        <v>0.1</v>
      </c>
      <c r="M4227" s="16" t="str">
        <f>LFAT!G93</f>
        <v>R</v>
      </c>
      <c r="N4227" s="19">
        <f>LFAT!I93</f>
        <v>0.1</v>
      </c>
      <c r="O4227" s="18">
        <f>LFAT!J93</f>
        <v>0.01</v>
      </c>
      <c r="P4227" s="18">
        <f t="shared" si="198"/>
        <v>3.6325000000000003E-3</v>
      </c>
      <c r="Q4227" s="18">
        <f t="shared" si="199"/>
        <v>1.7233013307736848E-2</v>
      </c>
      <c r="R4227" s="18">
        <f t="shared" si="200"/>
        <v>5.5643397051485547E-3</v>
      </c>
    </row>
    <row r="4228" spans="1:18" ht="18" customHeight="1" x14ac:dyDescent="0.2">
      <c r="A4228" s="16" t="str">
        <f>'Limiting Factor Scores'!A388</f>
        <v>UGR6</v>
      </c>
      <c r="B4228" s="16" t="str">
        <f>'Limiting Factor Scores'!B388</f>
        <v>Upper Grande Ronde</v>
      </c>
      <c r="C4228" s="16" t="str">
        <f>'Limiting Factor Scores'!C388</f>
        <v>Side Channel and Wetland Habitat</v>
      </c>
      <c r="D4228" s="18">
        <f>'Limiting Factor Scores'!D388</f>
        <v>0.76429999999999998</v>
      </c>
      <c r="E4228" s="19">
        <f>'Limiting Factor Scores'!E388</f>
        <v>3.18</v>
      </c>
      <c r="F4228" s="18">
        <f>'Limiting Factor Scores'!F388</f>
        <v>0.59050000000000002</v>
      </c>
      <c r="G4228" s="18">
        <f>'Limiting Factor Scores'!G388</f>
        <v>3.4687100377977389</v>
      </c>
      <c r="H4228" s="18">
        <f>'Limiting Factor Scores'!H388</f>
        <v>1.011019369919284</v>
      </c>
      <c r="I4228" s="17">
        <f>LFAT!A95</f>
        <v>7</v>
      </c>
      <c r="J4228" s="16" t="str">
        <f>LFAT!B95</f>
        <v>Thermal Refuge Enhancement (reconnect, expand)</v>
      </c>
      <c r="K4228" s="16" t="str">
        <f>LFAT!D95</f>
        <v>I</v>
      </c>
      <c r="L4228" s="19">
        <f>LFAT!F95</f>
        <v>0.5</v>
      </c>
      <c r="M4228" s="16" t="str">
        <f>LFAT!G95</f>
        <v>CD</v>
      </c>
      <c r="N4228" s="19">
        <f>LFAT!I95</f>
        <v>0.5</v>
      </c>
      <c r="O4228" s="18">
        <f>LFAT!J95</f>
        <v>0.25</v>
      </c>
      <c r="P4228" s="18">
        <f t="shared" si="198"/>
        <v>0.14762500000000001</v>
      </c>
      <c r="Q4228" s="18">
        <f t="shared" si="199"/>
        <v>0.86717750944943472</v>
      </c>
      <c r="R4228" s="18">
        <f t="shared" si="200"/>
        <v>0.252754842479821</v>
      </c>
    </row>
    <row r="4229" spans="1:18" ht="18" customHeight="1" x14ac:dyDescent="0.2">
      <c r="A4229" s="16" t="str">
        <f>'Limiting Factor Scores'!A389</f>
        <v>UGR6</v>
      </c>
      <c r="B4229" s="16" t="str">
        <f>'Limiting Factor Scores'!B389</f>
        <v>Upper Grande Ronde</v>
      </c>
      <c r="C4229" s="16" t="str">
        <f>'Limiting Factor Scores'!C389</f>
        <v>Summer Water Temperature</v>
      </c>
      <c r="D4229" s="18">
        <f>'Limiting Factor Scores'!D389</f>
        <v>0.76429999999999998</v>
      </c>
      <c r="E4229" s="19">
        <f>'Limiting Factor Scores'!E389</f>
        <v>1.59</v>
      </c>
      <c r="F4229" s="18">
        <f>'Limiting Factor Scores'!F389</f>
        <v>0.23275000000000001</v>
      </c>
      <c r="G4229" s="18">
        <f>'Limiting Factor Scores'!G389</f>
        <v>1.184244634974587</v>
      </c>
      <c r="H4229" s="18">
        <f>'Limiting Factor Scores'!H389</f>
        <v>0.37059741441864674</v>
      </c>
      <c r="I4229" s="17">
        <f>LFAT!A101</f>
        <v>7</v>
      </c>
      <c r="J4229" s="16" t="str">
        <f>LFAT!B101</f>
        <v>Thermal Refuge Enhancement (reconnect, expand)</v>
      </c>
      <c r="K4229" s="16" t="str">
        <f>LFAT!D101</f>
        <v>D</v>
      </c>
      <c r="L4229" s="19">
        <f>LFAT!F101</f>
        <v>1</v>
      </c>
      <c r="M4229" s="16" t="str">
        <f>LFAT!G101</f>
        <v>C</v>
      </c>
      <c r="N4229" s="19">
        <f>LFAT!I101</f>
        <v>1</v>
      </c>
      <c r="O4229" s="18">
        <f>LFAT!J101</f>
        <v>1</v>
      </c>
      <c r="P4229" s="18">
        <f t="shared" si="198"/>
        <v>0.23275000000000001</v>
      </c>
      <c r="Q4229" s="18">
        <f t="shared" si="199"/>
        <v>1.184244634974587</v>
      </c>
      <c r="R4229" s="18">
        <f t="shared" si="200"/>
        <v>0.37059741441864674</v>
      </c>
    </row>
    <row r="4230" spans="1:18" ht="18" customHeight="1" x14ac:dyDescent="0.2">
      <c r="A4230" s="16" t="str">
        <f>'Limiting Factor Scores'!A390</f>
        <v>UGR6</v>
      </c>
      <c r="B4230" s="16" t="str">
        <f>'Limiting Factor Scores'!B390</f>
        <v>Upper Grande Ronde</v>
      </c>
      <c r="C4230" s="16" t="str">
        <f>'Limiting Factor Scores'!C390</f>
        <v>Water Quality</v>
      </c>
      <c r="D4230" s="18">
        <f>'Limiting Factor Scores'!D390</f>
        <v>0.76429999999999998</v>
      </c>
      <c r="E4230" s="19">
        <f>'Limiting Factor Scores'!E390</f>
        <v>1.59</v>
      </c>
      <c r="F4230" s="18">
        <f>'Limiting Factor Scores'!F390</f>
        <v>0.23275000000000001</v>
      </c>
      <c r="G4230" s="18">
        <f>'Limiting Factor Scores'!G390</f>
        <v>1.0355787315295428</v>
      </c>
      <c r="H4230" s="18">
        <f>'Limiting Factor Scores'!H390</f>
        <v>0.28745886679102611</v>
      </c>
      <c r="I4230" s="17">
        <f>LFAT!A103</f>
        <v>7</v>
      </c>
      <c r="J4230" s="16" t="str">
        <f>LFAT!B103</f>
        <v>Thermal Refuge Enhancement (reconnect, expand)</v>
      </c>
      <c r="K4230" s="16" t="str">
        <f>LFAT!D103</f>
        <v>N</v>
      </c>
      <c r="L4230" s="19">
        <f>LFAT!F103</f>
        <v>0.1</v>
      </c>
      <c r="M4230" s="16" t="str">
        <f>LFAT!G103</f>
        <v>R</v>
      </c>
      <c r="N4230" s="19">
        <f>LFAT!I103</f>
        <v>0.1</v>
      </c>
      <c r="O4230" s="18">
        <f>LFAT!J103</f>
        <v>0.01</v>
      </c>
      <c r="P4230" s="18">
        <f t="shared" si="198"/>
        <v>2.3275000000000001E-3</v>
      </c>
      <c r="Q4230" s="18">
        <f t="shared" si="199"/>
        <v>1.0355787315295429E-2</v>
      </c>
      <c r="R4230" s="18">
        <f t="shared" si="200"/>
        <v>2.8745886679102614E-3</v>
      </c>
    </row>
    <row r="4231" spans="1:18" ht="18" customHeight="1" x14ac:dyDescent="0.2">
      <c r="A4231" s="16" t="str">
        <f>'Limiting Factor Scores'!A391</f>
        <v>UGR6</v>
      </c>
      <c r="B4231" s="16" t="str">
        <f>'Limiting Factor Scores'!B391</f>
        <v>Upper Grande Ronde</v>
      </c>
      <c r="C4231" s="16" t="str">
        <f>'Limiting Factor Scores'!C391</f>
        <v>Winter Water Temperature</v>
      </c>
      <c r="D4231" s="18">
        <f>'Limiting Factor Scores'!D391</f>
        <v>0.76429999999999998</v>
      </c>
      <c r="E4231" s="19">
        <f>'Limiting Factor Scores'!E391</f>
        <v>1.59</v>
      </c>
      <c r="F4231" s="18">
        <f>'Limiting Factor Scores'!F391</f>
        <v>0.23275000000000001</v>
      </c>
      <c r="G4231" s="18">
        <f>'Limiting Factor Scores'!G391</f>
        <v>0.85260531127541295</v>
      </c>
      <c r="H4231" s="18">
        <f>'Limiting Factor Scores'!H391</f>
        <v>0.23222376557871666</v>
      </c>
      <c r="I4231" s="17">
        <f>LFAT!A102</f>
        <v>7</v>
      </c>
      <c r="J4231" s="16" t="str">
        <f>LFAT!B102</f>
        <v>Thermal Refuge Enhancement (reconnect, expand)</v>
      </c>
      <c r="K4231" s="16" t="str">
        <f>LFAT!D102</f>
        <v>D</v>
      </c>
      <c r="L4231" s="19">
        <f>LFAT!F102</f>
        <v>1</v>
      </c>
      <c r="M4231" s="16" t="str">
        <f>LFAT!G102</f>
        <v>C</v>
      </c>
      <c r="N4231" s="19">
        <f>LFAT!I102</f>
        <v>1</v>
      </c>
      <c r="O4231" s="18">
        <f>LFAT!J102</f>
        <v>1</v>
      </c>
      <c r="P4231" s="18">
        <f t="shared" si="198"/>
        <v>0.23275000000000001</v>
      </c>
      <c r="Q4231" s="18">
        <f t="shared" si="199"/>
        <v>0.85260531127541295</v>
      </c>
      <c r="R4231" s="18">
        <f t="shared" si="200"/>
        <v>0.23222376557871666</v>
      </c>
    </row>
    <row r="4232" spans="1:18" ht="18" customHeight="1" x14ac:dyDescent="0.2">
      <c r="A4232" s="16" t="str">
        <f>'Limiting Factor Scores'!A377</f>
        <v>UGR6</v>
      </c>
      <c r="B4232" s="16" t="str">
        <f>'Limiting Factor Scores'!B377</f>
        <v>Upper Grande Ronde</v>
      </c>
      <c r="C4232" s="16" t="str">
        <f>'Limiting Factor Scores'!C377</f>
        <v>Altered Flow Timing</v>
      </c>
      <c r="D4232" s="18">
        <f>'Limiting Factor Scores'!D377</f>
        <v>0.76429999999999998</v>
      </c>
      <c r="E4232" s="19">
        <f>'Limiting Factor Scores'!E377</f>
        <v>1.59</v>
      </c>
      <c r="F4232" s="18">
        <f>'Limiting Factor Scores'!F377</f>
        <v>0.23275000000000001</v>
      </c>
      <c r="G4232" s="18">
        <f>'Limiting Factor Scores'!G377</f>
        <v>0.93265618252541305</v>
      </c>
      <c r="H4232" s="18">
        <f>'Limiting Factor Scores'!H377</f>
        <v>0.25955542020849753</v>
      </c>
      <c r="I4232" s="17">
        <f>LFAT!A113</f>
        <v>8</v>
      </c>
      <c r="J4232" s="16" t="str">
        <f>LFAT!B113</f>
        <v>Water Quality Improvement (not including temperature)</v>
      </c>
      <c r="K4232" s="16" t="str">
        <f>LFAT!D113</f>
        <v>N</v>
      </c>
      <c r="L4232" s="19">
        <f>LFAT!F113</f>
        <v>0.1</v>
      </c>
      <c r="M4232" s="16" t="str">
        <f>LFAT!G113</f>
        <v>R</v>
      </c>
      <c r="N4232" s="19">
        <f>LFAT!I113</f>
        <v>0.1</v>
      </c>
      <c r="O4232" s="18">
        <f>LFAT!J113</f>
        <v>0.01</v>
      </c>
      <c r="P4232" s="18">
        <f t="shared" si="198"/>
        <v>2.3275000000000001E-3</v>
      </c>
      <c r="Q4232" s="18">
        <f t="shared" si="199"/>
        <v>9.3265618252541312E-3</v>
      </c>
      <c r="R4232" s="18">
        <f t="shared" si="200"/>
        <v>2.5955542020849754E-3</v>
      </c>
    </row>
    <row r="4233" spans="1:18" ht="18" customHeight="1" x14ac:dyDescent="0.2">
      <c r="A4233" s="16" t="str">
        <f>'Limiting Factor Scores'!A378</f>
        <v>UGR6</v>
      </c>
      <c r="B4233" s="16" t="str">
        <f>'Limiting Factor Scores'!B378</f>
        <v>Upper Grande Ronde</v>
      </c>
      <c r="C4233" s="16" t="str">
        <f>'Limiting Factor Scores'!C378</f>
        <v>Altered Primary Productivity</v>
      </c>
      <c r="D4233" s="18">
        <f>'Limiting Factor Scores'!D378</f>
        <v>0.76429999999999998</v>
      </c>
      <c r="E4233" s="19">
        <f>'Limiting Factor Scores'!E378</f>
        <v>1.82</v>
      </c>
      <c r="F4233" s="18">
        <f>'Limiting Factor Scores'!F378</f>
        <v>0.28449999999999998</v>
      </c>
      <c r="G4233" s="18">
        <f>'Limiting Factor Scores'!G378</f>
        <v>0.7905618937732547</v>
      </c>
      <c r="H4233" s="18">
        <f>'Limiting Factor Scores'!H378</f>
        <v>0.22640512230262755</v>
      </c>
      <c r="I4233" s="17">
        <f>LFAT!A120</f>
        <v>8</v>
      </c>
      <c r="J4233" s="16" t="str">
        <f>LFAT!B120</f>
        <v>Water Quality Improvement (not including temperature)</v>
      </c>
      <c r="K4233" s="16" t="str">
        <f>LFAT!D120</f>
        <v>N</v>
      </c>
      <c r="L4233" s="19">
        <f>LFAT!F120</f>
        <v>0.1</v>
      </c>
      <c r="M4233" s="16" t="str">
        <f>LFAT!G120</f>
        <v>R</v>
      </c>
      <c r="N4233" s="19">
        <f>LFAT!I120</f>
        <v>0.1</v>
      </c>
      <c r="O4233" s="18">
        <f>LFAT!J120</f>
        <v>0.01</v>
      </c>
      <c r="P4233" s="18">
        <f t="shared" si="198"/>
        <v>2.8449999999999999E-3</v>
      </c>
      <c r="Q4233" s="18">
        <f t="shared" si="199"/>
        <v>7.9056189377325475E-3</v>
      </c>
      <c r="R4233" s="18">
        <f t="shared" si="200"/>
        <v>2.2640512230262754E-3</v>
      </c>
    </row>
    <row r="4234" spans="1:18" ht="18" customHeight="1" x14ac:dyDescent="0.2">
      <c r="A4234" s="16" t="str">
        <f>'Limiting Factor Scores'!A379</f>
        <v>UGR6</v>
      </c>
      <c r="B4234" s="16" t="str">
        <f>'Limiting Factor Scores'!B379</f>
        <v>Upper Grande Ronde</v>
      </c>
      <c r="C4234" s="16" t="str">
        <f>'Limiting Factor Scores'!C379</f>
        <v>Anthropogenic Barriers</v>
      </c>
      <c r="D4234" s="18">
        <f>'Limiting Factor Scores'!D379</f>
        <v>0.76429999999999998</v>
      </c>
      <c r="E4234" s="19">
        <f>'Limiting Factor Scores'!E379</f>
        <v>2.29</v>
      </c>
      <c r="F4234" s="18">
        <f>'Limiting Factor Scores'!F379</f>
        <v>0.39024999999999999</v>
      </c>
      <c r="G4234" s="18">
        <f>'Limiting Factor Scores'!G379</f>
        <v>1.5829512834091219</v>
      </c>
      <c r="H4234" s="18">
        <f>'Limiting Factor Scores'!H379</f>
        <v>0.50134602420171814</v>
      </c>
      <c r="I4234" s="17">
        <f>LFAT!A107</f>
        <v>8</v>
      </c>
      <c r="J4234" s="16" t="str">
        <f>LFAT!B107</f>
        <v>Water Quality Improvement (not including temperature)</v>
      </c>
      <c r="K4234" s="16" t="str">
        <f>LFAT!D107</f>
        <v>N</v>
      </c>
      <c r="L4234" s="19">
        <f>LFAT!F107</f>
        <v>0.1</v>
      </c>
      <c r="M4234" s="16" t="str">
        <f>LFAT!G107</f>
        <v>R</v>
      </c>
      <c r="N4234" s="19">
        <f>LFAT!I107</f>
        <v>0.1</v>
      </c>
      <c r="O4234" s="18">
        <f>LFAT!J107</f>
        <v>0.01</v>
      </c>
      <c r="P4234" s="18">
        <f t="shared" si="198"/>
        <v>3.9025000000000002E-3</v>
      </c>
      <c r="Q4234" s="18">
        <f t="shared" si="199"/>
        <v>1.582951283409122E-2</v>
      </c>
      <c r="R4234" s="18">
        <f t="shared" si="200"/>
        <v>5.0134602420171814E-3</v>
      </c>
    </row>
    <row r="4235" spans="1:18" ht="18" customHeight="1" x14ac:dyDescent="0.2">
      <c r="A4235" s="16" t="str">
        <f>'Limiting Factor Scores'!A380</f>
        <v>UGR6</v>
      </c>
      <c r="B4235" s="16" t="str">
        <f>'Limiting Factor Scores'!B380</f>
        <v>Upper Grande Ronde</v>
      </c>
      <c r="C4235" s="16" t="str">
        <f>'Limiting Factor Scores'!C380</f>
        <v>Channel and Habitat Structure</v>
      </c>
      <c r="D4235" s="18">
        <f>'Limiting Factor Scores'!D380</f>
        <v>0.76429999999999998</v>
      </c>
      <c r="E4235" s="19">
        <f>'Limiting Factor Scores'!E380</f>
        <v>3.25</v>
      </c>
      <c r="F4235" s="18">
        <f>'Limiting Factor Scores'!F380</f>
        <v>0.60624999999999996</v>
      </c>
      <c r="G4235" s="18">
        <f>'Limiting Factor Scores'!G380</f>
        <v>4.0378241958328269</v>
      </c>
      <c r="H4235" s="18">
        <f>'Limiting Factor Scores'!H380</f>
        <v>1.2223685329141345</v>
      </c>
      <c r="I4235" s="17">
        <f>LFAT!A111</f>
        <v>8</v>
      </c>
      <c r="J4235" s="16" t="str">
        <f>LFAT!B111</f>
        <v>Water Quality Improvement (not including temperature)</v>
      </c>
      <c r="K4235" s="16" t="str">
        <f>LFAT!D111</f>
        <v>N</v>
      </c>
      <c r="L4235" s="19">
        <f>LFAT!F111</f>
        <v>0.1</v>
      </c>
      <c r="M4235" s="16" t="str">
        <f>LFAT!G111</f>
        <v>R</v>
      </c>
      <c r="N4235" s="19">
        <f>LFAT!I111</f>
        <v>0.1</v>
      </c>
      <c r="O4235" s="18">
        <f>LFAT!J111</f>
        <v>0.01</v>
      </c>
      <c r="P4235" s="18">
        <f t="shared" si="198"/>
        <v>6.0624999999999993E-3</v>
      </c>
      <c r="Q4235" s="18">
        <f t="shared" si="199"/>
        <v>4.0378241958328273E-2</v>
      </c>
      <c r="R4235" s="18">
        <f t="shared" si="200"/>
        <v>1.2223685329141346E-2</v>
      </c>
    </row>
    <row r="4236" spans="1:18" ht="18" customHeight="1" x14ac:dyDescent="0.2">
      <c r="A4236" s="16" t="str">
        <f>'Limiting Factor Scores'!A381</f>
        <v>UGR6</v>
      </c>
      <c r="B4236" s="16" t="str">
        <f>'Limiting Factor Scores'!B381</f>
        <v>Upper Grande Ronde</v>
      </c>
      <c r="C4236" s="16" t="str">
        <f>'Limiting Factor Scores'!C381</f>
        <v>Decreased Sediment Quantity</v>
      </c>
      <c r="D4236" s="18">
        <f>'Limiting Factor Scores'!D381</f>
        <v>0.76429999999999998</v>
      </c>
      <c r="E4236" s="19">
        <f>'Limiting Factor Scores'!E381</f>
        <v>2.2999999999999998</v>
      </c>
      <c r="F4236" s="18">
        <f>'Limiting Factor Scores'!F381</f>
        <v>0.39250000000000002</v>
      </c>
      <c r="G4236" s="18">
        <f>'Limiting Factor Scores'!G381</f>
        <v>1.5535079911999947</v>
      </c>
      <c r="H4236" s="18">
        <f>'Limiting Factor Scores'!H381</f>
        <v>0.46277395984799674</v>
      </c>
      <c r="I4236" s="17">
        <f>LFAT!A114</f>
        <v>8</v>
      </c>
      <c r="J4236" s="16" t="str">
        <f>LFAT!B114</f>
        <v>Water Quality Improvement (not including temperature)</v>
      </c>
      <c r="K4236" s="16" t="str">
        <f>LFAT!D114</f>
        <v>N</v>
      </c>
      <c r="L4236" s="19">
        <f>LFAT!F114</f>
        <v>0.1</v>
      </c>
      <c r="M4236" s="16" t="str">
        <f>LFAT!G114</f>
        <v>R</v>
      </c>
      <c r="N4236" s="19">
        <f>LFAT!I114</f>
        <v>0.1</v>
      </c>
      <c r="O4236" s="18">
        <f>LFAT!J114</f>
        <v>0.01</v>
      </c>
      <c r="P4236" s="18">
        <f t="shared" si="198"/>
        <v>3.9250000000000005E-3</v>
      </c>
      <c r="Q4236" s="18">
        <f t="shared" si="199"/>
        <v>1.5535079911999948E-2</v>
      </c>
      <c r="R4236" s="18">
        <f t="shared" si="200"/>
        <v>4.6277395984799675E-3</v>
      </c>
    </row>
    <row r="4237" spans="1:18" ht="18" customHeight="1" x14ac:dyDescent="0.2">
      <c r="A4237" s="16" t="str">
        <f>'Limiting Factor Scores'!A382</f>
        <v>UGR6</v>
      </c>
      <c r="B4237" s="16" t="str">
        <f>'Limiting Factor Scores'!B382</f>
        <v>Upper Grande Ronde</v>
      </c>
      <c r="C4237" s="16" t="str">
        <f>'Limiting Factor Scores'!C382</f>
        <v>Decreased Water Quantity</v>
      </c>
      <c r="D4237" s="18">
        <f>'Limiting Factor Scores'!D382</f>
        <v>0.76429999999999998</v>
      </c>
      <c r="E4237" s="19">
        <f>'Limiting Factor Scores'!E382</f>
        <v>2</v>
      </c>
      <c r="F4237" s="18">
        <f>'Limiting Factor Scores'!F382</f>
        <v>0.32500000000000001</v>
      </c>
      <c r="G4237" s="18">
        <f>'Limiting Factor Scores'!G382</f>
        <v>1.8612069824267401</v>
      </c>
      <c r="H4237" s="18">
        <f>'Limiting Factor Scores'!H382</f>
        <v>0.53792252901018778</v>
      </c>
      <c r="I4237" s="17">
        <f>LFAT!A112</f>
        <v>8</v>
      </c>
      <c r="J4237" s="16" t="str">
        <f>LFAT!B112</f>
        <v>Water Quality Improvement (not including temperature)</v>
      </c>
      <c r="K4237" s="16" t="str">
        <f>LFAT!D112</f>
        <v>N</v>
      </c>
      <c r="L4237" s="19">
        <f>LFAT!F112</f>
        <v>0.1</v>
      </c>
      <c r="M4237" s="16" t="str">
        <f>LFAT!G112</f>
        <v>R</v>
      </c>
      <c r="N4237" s="19">
        <f>LFAT!I112</f>
        <v>0.1</v>
      </c>
      <c r="O4237" s="18">
        <f>LFAT!J112</f>
        <v>0.01</v>
      </c>
      <c r="P4237" s="18">
        <f t="shared" si="198"/>
        <v>3.2500000000000003E-3</v>
      </c>
      <c r="Q4237" s="18">
        <f t="shared" si="199"/>
        <v>1.8612069824267403E-2</v>
      </c>
      <c r="R4237" s="18">
        <f t="shared" si="200"/>
        <v>5.3792252901018779E-3</v>
      </c>
    </row>
    <row r="4238" spans="1:18" ht="18" customHeight="1" x14ac:dyDescent="0.2">
      <c r="A4238" s="16" t="str">
        <f>'Limiting Factor Scores'!A383</f>
        <v>UGR6</v>
      </c>
      <c r="B4238" s="16" t="str">
        <f>'Limiting Factor Scores'!B383</f>
        <v>Upper Grande Ronde</v>
      </c>
      <c r="C4238" s="16" t="str">
        <f>'Limiting Factor Scores'!C383</f>
        <v>Floodplain Condition</v>
      </c>
      <c r="D4238" s="18">
        <f>'Limiting Factor Scores'!D383</f>
        <v>0.76429999999999998</v>
      </c>
      <c r="E4238" s="19">
        <f>'Limiting Factor Scores'!E383</f>
        <v>2.76</v>
      </c>
      <c r="F4238" s="18">
        <f>'Limiting Factor Scores'!F383</f>
        <v>0.496</v>
      </c>
      <c r="G4238" s="18">
        <f>'Limiting Factor Scores'!G383</f>
        <v>2.3043426630196113</v>
      </c>
      <c r="H4238" s="18">
        <f>'Limiting Factor Scores'!H383</f>
        <v>0.65426001671712497</v>
      </c>
      <c r="I4238" s="17">
        <f>LFAT!A109</f>
        <v>8</v>
      </c>
      <c r="J4238" s="16" t="str">
        <f>LFAT!B109</f>
        <v>Water Quality Improvement (not including temperature)</v>
      </c>
      <c r="K4238" s="16" t="str">
        <f>LFAT!D109</f>
        <v>I</v>
      </c>
      <c r="L4238" s="19">
        <f>LFAT!F109</f>
        <v>0.5</v>
      </c>
      <c r="M4238" s="16" t="str">
        <f>LFAT!G109</f>
        <v>CD</v>
      </c>
      <c r="N4238" s="19">
        <f>LFAT!I109</f>
        <v>0.5</v>
      </c>
      <c r="O4238" s="18">
        <f>LFAT!J109</f>
        <v>0.25</v>
      </c>
      <c r="P4238" s="18">
        <f t="shared" si="198"/>
        <v>0.124</v>
      </c>
      <c r="Q4238" s="18">
        <f t="shared" si="199"/>
        <v>0.57608566575490283</v>
      </c>
      <c r="R4238" s="18">
        <f t="shared" si="200"/>
        <v>0.16356500417928124</v>
      </c>
    </row>
    <row r="4239" spans="1:18" ht="18" customHeight="1" x14ac:dyDescent="0.2">
      <c r="A4239" s="16" t="str">
        <f>'Limiting Factor Scores'!A384</f>
        <v>UGR6</v>
      </c>
      <c r="B4239" s="16" t="str">
        <f>'Limiting Factor Scores'!B384</f>
        <v>Upper Grande Ronde</v>
      </c>
      <c r="C4239" s="16" t="str">
        <f>'Limiting Factor Scores'!C384</f>
        <v>Increased Sediment Quantity</v>
      </c>
      <c r="D4239" s="18">
        <f>'Limiting Factor Scores'!D384</f>
        <v>0.76429999999999998</v>
      </c>
      <c r="E4239" s="19">
        <f>'Limiting Factor Scores'!E384</f>
        <v>2</v>
      </c>
      <c r="F4239" s="18">
        <f>'Limiting Factor Scores'!F384</f>
        <v>0.32500000000000001</v>
      </c>
      <c r="G4239" s="18">
        <f>'Limiting Factor Scores'!G384</f>
        <v>0.90310233910828752</v>
      </c>
      <c r="H4239" s="18">
        <f>'Limiting Factor Scores'!H384</f>
        <v>0.29711889533656133</v>
      </c>
      <c r="I4239" s="17">
        <f>LFAT!A115</f>
        <v>8</v>
      </c>
      <c r="J4239" s="16" t="str">
        <f>LFAT!B115</f>
        <v>Water Quality Improvement (not including temperature)</v>
      </c>
      <c r="K4239" s="16" t="str">
        <f>LFAT!D115</f>
        <v>I</v>
      </c>
      <c r="L4239" s="19">
        <f>LFAT!F115</f>
        <v>0.5</v>
      </c>
      <c r="M4239" s="16" t="str">
        <f>LFAT!G115</f>
        <v>CD</v>
      </c>
      <c r="N4239" s="19">
        <f>LFAT!I115</f>
        <v>0.5</v>
      </c>
      <c r="O4239" s="18">
        <f>LFAT!J115</f>
        <v>0.25</v>
      </c>
      <c r="P4239" s="18">
        <f t="shared" si="198"/>
        <v>8.1250000000000003E-2</v>
      </c>
      <c r="Q4239" s="18">
        <f t="shared" si="199"/>
        <v>0.22577558477707188</v>
      </c>
      <c r="R4239" s="18">
        <f t="shared" si="200"/>
        <v>7.4279723834140332E-2</v>
      </c>
    </row>
    <row r="4240" spans="1:18" ht="18" customHeight="1" x14ac:dyDescent="0.2">
      <c r="A4240" s="16" t="str">
        <f>'Limiting Factor Scores'!A385</f>
        <v>UGR6</v>
      </c>
      <c r="B4240" s="16" t="str">
        <f>'Limiting Factor Scores'!B385</f>
        <v>Upper Grande Ronde</v>
      </c>
      <c r="C4240" s="16" t="str">
        <f>'Limiting Factor Scores'!C385</f>
        <v>Non-Native Species Interactions and Competition</v>
      </c>
      <c r="D4240" s="18">
        <f>'Limiting Factor Scores'!D385</f>
        <v>0.76429999999999998</v>
      </c>
      <c r="E4240" s="19">
        <f>'Limiting Factor Scores'!E385</f>
        <v>2.88</v>
      </c>
      <c r="F4240" s="18">
        <f>'Limiting Factor Scores'!F385</f>
        <v>0.52300000000000002</v>
      </c>
      <c r="G4240" s="18">
        <f>'Limiting Factor Scores'!G385</f>
        <v>1.6074812191144017</v>
      </c>
      <c r="H4240" s="18">
        <f>'Limiting Factor Scores'!H385</f>
        <v>0.56704399668173633</v>
      </c>
      <c r="I4240" s="17">
        <f>LFAT!A121</f>
        <v>8</v>
      </c>
      <c r="J4240" s="16" t="str">
        <f>LFAT!B121</f>
        <v>Water Quality Improvement (not including temperature)</v>
      </c>
      <c r="K4240" s="16" t="str">
        <f>LFAT!D121</f>
        <v>N</v>
      </c>
      <c r="L4240" s="19">
        <f>LFAT!F121</f>
        <v>0.1</v>
      </c>
      <c r="M4240" s="16" t="str">
        <f>LFAT!G121</f>
        <v>R</v>
      </c>
      <c r="N4240" s="19">
        <f>LFAT!I121</f>
        <v>0.1</v>
      </c>
      <c r="O4240" s="18">
        <f>LFAT!J121</f>
        <v>0.01</v>
      </c>
      <c r="P4240" s="18">
        <f t="shared" si="198"/>
        <v>5.2300000000000003E-3</v>
      </c>
      <c r="Q4240" s="18">
        <f t="shared" si="199"/>
        <v>1.6074812191144018E-2</v>
      </c>
      <c r="R4240" s="18">
        <f t="shared" si="200"/>
        <v>5.6704399668173634E-3</v>
      </c>
    </row>
    <row r="4241" spans="1:18" ht="18" customHeight="1" x14ac:dyDescent="0.2">
      <c r="A4241" s="16" t="str">
        <f>'Limiting Factor Scores'!A386</f>
        <v>UGR6</v>
      </c>
      <c r="B4241" s="16" t="str">
        <f>'Limiting Factor Scores'!B386</f>
        <v>Upper Grande Ronde</v>
      </c>
      <c r="C4241" s="16" t="str">
        <f>'Limiting Factor Scores'!C386</f>
        <v>Predation</v>
      </c>
      <c r="D4241" s="18">
        <f>'Limiting Factor Scores'!D386</f>
        <v>0.76429999999999998</v>
      </c>
      <c r="E4241" s="19">
        <f>'Limiting Factor Scores'!E386</f>
        <v>1.59</v>
      </c>
      <c r="F4241" s="18">
        <f>'Limiting Factor Scores'!F386</f>
        <v>0.23275000000000001</v>
      </c>
      <c r="G4241" s="18">
        <f>'Limiting Factor Scores'!G386</f>
        <v>0.95552786027954251</v>
      </c>
      <c r="H4241" s="18">
        <f>'Limiting Factor Scores'!H386</f>
        <v>0.29214756066836089</v>
      </c>
      <c r="I4241" s="17">
        <f>LFAT!A119</f>
        <v>8</v>
      </c>
      <c r="J4241" s="16" t="str">
        <f>LFAT!B119</f>
        <v>Water Quality Improvement (not including temperature)</v>
      </c>
      <c r="K4241" s="16" t="str">
        <f>LFAT!D119</f>
        <v>N</v>
      </c>
      <c r="L4241" s="19">
        <f>LFAT!F119</f>
        <v>0.1</v>
      </c>
      <c r="M4241" s="16" t="str">
        <f>LFAT!G119</f>
        <v>R</v>
      </c>
      <c r="N4241" s="19">
        <f>LFAT!I119</f>
        <v>0.1</v>
      </c>
      <c r="O4241" s="18">
        <f>LFAT!J119</f>
        <v>0.01</v>
      </c>
      <c r="P4241" s="18">
        <f t="shared" si="198"/>
        <v>2.3275000000000001E-3</v>
      </c>
      <c r="Q4241" s="18">
        <f t="shared" si="199"/>
        <v>9.5552786027954251E-3</v>
      </c>
      <c r="R4241" s="18">
        <f t="shared" si="200"/>
        <v>2.9214756066836089E-3</v>
      </c>
    </row>
    <row r="4242" spans="1:18" ht="18" customHeight="1" x14ac:dyDescent="0.2">
      <c r="A4242" s="16" t="str">
        <f>'Limiting Factor Scores'!A387</f>
        <v>UGR6</v>
      </c>
      <c r="B4242" s="16" t="str">
        <f>'Limiting Factor Scores'!B387</f>
        <v>Upper Grande Ronde</v>
      </c>
      <c r="C4242" s="16" t="str">
        <f>'Limiting Factor Scores'!C387</f>
        <v>Riparian Condition</v>
      </c>
      <c r="D4242" s="18">
        <f>'Limiting Factor Scores'!D387</f>
        <v>0.76429999999999998</v>
      </c>
      <c r="E4242" s="19">
        <f>'Limiting Factor Scores'!E387</f>
        <v>2.17</v>
      </c>
      <c r="F4242" s="18">
        <f>'Limiting Factor Scores'!F387</f>
        <v>0.36325000000000002</v>
      </c>
      <c r="G4242" s="18">
        <f>'Limiting Factor Scores'!G387</f>
        <v>1.7233013307736846</v>
      </c>
      <c r="H4242" s="18">
        <f>'Limiting Factor Scores'!H387</f>
        <v>0.55643397051485544</v>
      </c>
      <c r="I4242" s="17">
        <f>LFAT!A108</f>
        <v>8</v>
      </c>
      <c r="J4242" s="16" t="str">
        <f>LFAT!B108</f>
        <v>Water Quality Improvement (not including temperature)</v>
      </c>
      <c r="K4242" s="16" t="str">
        <f>LFAT!D108</f>
        <v>I</v>
      </c>
      <c r="L4242" s="19">
        <f>LFAT!F108</f>
        <v>0.5</v>
      </c>
      <c r="M4242" s="16" t="str">
        <f>LFAT!G108</f>
        <v>CD</v>
      </c>
      <c r="N4242" s="19">
        <f>LFAT!I108</f>
        <v>0.5</v>
      </c>
      <c r="O4242" s="18">
        <f>LFAT!J108</f>
        <v>0.25</v>
      </c>
      <c r="P4242" s="18">
        <f t="shared" si="198"/>
        <v>9.0812500000000004E-2</v>
      </c>
      <c r="Q4242" s="18">
        <f t="shared" si="199"/>
        <v>0.43082533269342116</v>
      </c>
      <c r="R4242" s="18">
        <f t="shared" si="200"/>
        <v>0.13910849262871386</v>
      </c>
    </row>
    <row r="4243" spans="1:18" ht="18" customHeight="1" x14ac:dyDescent="0.2">
      <c r="A4243" s="16" t="str">
        <f>'Limiting Factor Scores'!A388</f>
        <v>UGR6</v>
      </c>
      <c r="B4243" s="16" t="str">
        <f>'Limiting Factor Scores'!B388</f>
        <v>Upper Grande Ronde</v>
      </c>
      <c r="C4243" s="16" t="str">
        <f>'Limiting Factor Scores'!C388</f>
        <v>Side Channel and Wetland Habitat</v>
      </c>
      <c r="D4243" s="18">
        <f>'Limiting Factor Scores'!D388</f>
        <v>0.76429999999999998</v>
      </c>
      <c r="E4243" s="19">
        <f>'Limiting Factor Scores'!E388</f>
        <v>3.18</v>
      </c>
      <c r="F4243" s="18">
        <f>'Limiting Factor Scores'!F388</f>
        <v>0.59050000000000002</v>
      </c>
      <c r="G4243" s="18">
        <f>'Limiting Factor Scores'!G388</f>
        <v>3.4687100377977389</v>
      </c>
      <c r="H4243" s="18">
        <f>'Limiting Factor Scores'!H388</f>
        <v>1.011019369919284</v>
      </c>
      <c r="I4243" s="17">
        <f>LFAT!A110</f>
        <v>8</v>
      </c>
      <c r="J4243" s="16" t="str">
        <f>LFAT!B110</f>
        <v>Water Quality Improvement (not including temperature)</v>
      </c>
      <c r="K4243" s="16" t="str">
        <f>LFAT!D110</f>
        <v>N</v>
      </c>
      <c r="L4243" s="19">
        <f>LFAT!F110</f>
        <v>0.1</v>
      </c>
      <c r="M4243" s="16" t="str">
        <f>LFAT!G110</f>
        <v>R</v>
      </c>
      <c r="N4243" s="19">
        <f>LFAT!I110</f>
        <v>0.1</v>
      </c>
      <c r="O4243" s="18">
        <f>LFAT!J110</f>
        <v>0.01</v>
      </c>
      <c r="P4243" s="18">
        <f t="shared" si="198"/>
        <v>5.9050000000000005E-3</v>
      </c>
      <c r="Q4243" s="18">
        <f t="shared" si="199"/>
        <v>3.4687100377977391E-2</v>
      </c>
      <c r="R4243" s="18">
        <f t="shared" si="200"/>
        <v>1.0110193699192841E-2</v>
      </c>
    </row>
    <row r="4244" spans="1:18" ht="18" customHeight="1" x14ac:dyDescent="0.2">
      <c r="A4244" s="16" t="str">
        <f>'Limiting Factor Scores'!A389</f>
        <v>UGR6</v>
      </c>
      <c r="B4244" s="16" t="str">
        <f>'Limiting Factor Scores'!B389</f>
        <v>Upper Grande Ronde</v>
      </c>
      <c r="C4244" s="16" t="str">
        <f>'Limiting Factor Scores'!C389</f>
        <v>Summer Water Temperature</v>
      </c>
      <c r="D4244" s="18">
        <f>'Limiting Factor Scores'!D389</f>
        <v>0.76429999999999998</v>
      </c>
      <c r="E4244" s="19">
        <f>'Limiting Factor Scores'!E389</f>
        <v>1.59</v>
      </c>
      <c r="F4244" s="18">
        <f>'Limiting Factor Scores'!F389</f>
        <v>0.23275000000000001</v>
      </c>
      <c r="G4244" s="18">
        <f>'Limiting Factor Scores'!G389</f>
        <v>1.184244634974587</v>
      </c>
      <c r="H4244" s="18">
        <f>'Limiting Factor Scores'!H389</f>
        <v>0.37059741441864674</v>
      </c>
      <c r="I4244" s="17">
        <f>LFAT!A116</f>
        <v>8</v>
      </c>
      <c r="J4244" s="16" t="str">
        <f>LFAT!B116</f>
        <v>Water Quality Improvement (not including temperature)</v>
      </c>
      <c r="K4244" s="16" t="str">
        <f>LFAT!D116</f>
        <v>N</v>
      </c>
      <c r="L4244" s="19">
        <f>LFAT!F116</f>
        <v>0.1</v>
      </c>
      <c r="M4244" s="16" t="str">
        <f>LFAT!G116</f>
        <v>R</v>
      </c>
      <c r="N4244" s="19">
        <f>LFAT!I116</f>
        <v>0.1</v>
      </c>
      <c r="O4244" s="18">
        <f>LFAT!J116</f>
        <v>0.01</v>
      </c>
      <c r="P4244" s="18">
        <f t="shared" si="198"/>
        <v>2.3275000000000001E-3</v>
      </c>
      <c r="Q4244" s="18">
        <f t="shared" si="199"/>
        <v>1.1842446349745871E-2</v>
      </c>
      <c r="R4244" s="18">
        <f t="shared" si="200"/>
        <v>3.7059741441864674E-3</v>
      </c>
    </row>
    <row r="4245" spans="1:18" ht="18" customHeight="1" x14ac:dyDescent="0.2">
      <c r="A4245" s="16" t="str">
        <f>'Limiting Factor Scores'!A390</f>
        <v>UGR6</v>
      </c>
      <c r="B4245" s="16" t="str">
        <f>'Limiting Factor Scores'!B390</f>
        <v>Upper Grande Ronde</v>
      </c>
      <c r="C4245" s="16" t="str">
        <f>'Limiting Factor Scores'!C390</f>
        <v>Water Quality</v>
      </c>
      <c r="D4245" s="18">
        <f>'Limiting Factor Scores'!D390</f>
        <v>0.76429999999999998</v>
      </c>
      <c r="E4245" s="19">
        <f>'Limiting Factor Scores'!E390</f>
        <v>1.59</v>
      </c>
      <c r="F4245" s="18">
        <f>'Limiting Factor Scores'!F390</f>
        <v>0.23275000000000001</v>
      </c>
      <c r="G4245" s="18">
        <f>'Limiting Factor Scores'!G390</f>
        <v>1.0355787315295428</v>
      </c>
      <c r="H4245" s="18">
        <f>'Limiting Factor Scores'!H390</f>
        <v>0.28745886679102611</v>
      </c>
      <c r="I4245" s="17">
        <f>LFAT!A118</f>
        <v>8</v>
      </c>
      <c r="J4245" s="16" t="str">
        <f>LFAT!B118</f>
        <v>Water Quality Improvement (not including temperature)</v>
      </c>
      <c r="K4245" s="16" t="str">
        <f>LFAT!D118</f>
        <v>D</v>
      </c>
      <c r="L4245" s="19">
        <f>LFAT!F118</f>
        <v>1</v>
      </c>
      <c r="M4245" s="16" t="str">
        <f>LFAT!G118</f>
        <v>C</v>
      </c>
      <c r="N4245" s="19">
        <f>LFAT!I118</f>
        <v>1</v>
      </c>
      <c r="O4245" s="18">
        <f>LFAT!J118</f>
        <v>1</v>
      </c>
      <c r="P4245" s="18">
        <f t="shared" si="198"/>
        <v>0.23275000000000001</v>
      </c>
      <c r="Q4245" s="18">
        <f t="shared" si="199"/>
        <v>1.0355787315295428</v>
      </c>
      <c r="R4245" s="18">
        <f t="shared" si="200"/>
        <v>0.28745886679102611</v>
      </c>
    </row>
    <row r="4246" spans="1:18" ht="18" customHeight="1" x14ac:dyDescent="0.2">
      <c r="A4246" s="16" t="str">
        <f>'Limiting Factor Scores'!A391</f>
        <v>UGR6</v>
      </c>
      <c r="B4246" s="16" t="str">
        <f>'Limiting Factor Scores'!B391</f>
        <v>Upper Grande Ronde</v>
      </c>
      <c r="C4246" s="16" t="str">
        <f>'Limiting Factor Scores'!C391</f>
        <v>Winter Water Temperature</v>
      </c>
      <c r="D4246" s="18">
        <f>'Limiting Factor Scores'!D391</f>
        <v>0.76429999999999998</v>
      </c>
      <c r="E4246" s="19">
        <f>'Limiting Factor Scores'!E391</f>
        <v>1.59</v>
      </c>
      <c r="F4246" s="18">
        <f>'Limiting Factor Scores'!F391</f>
        <v>0.23275000000000001</v>
      </c>
      <c r="G4246" s="18">
        <f>'Limiting Factor Scores'!G391</f>
        <v>0.85260531127541295</v>
      </c>
      <c r="H4246" s="18">
        <f>'Limiting Factor Scores'!H391</f>
        <v>0.23222376557871666</v>
      </c>
      <c r="I4246" s="17">
        <f>LFAT!A117</f>
        <v>8</v>
      </c>
      <c r="J4246" s="16" t="str">
        <f>LFAT!B117</f>
        <v>Water Quality Improvement (not including temperature)</v>
      </c>
      <c r="K4246" s="16" t="str">
        <f>LFAT!D117</f>
        <v>N</v>
      </c>
      <c r="L4246" s="19">
        <f>LFAT!F117</f>
        <v>0.1</v>
      </c>
      <c r="M4246" s="16" t="str">
        <f>LFAT!G117</f>
        <v>R</v>
      </c>
      <c r="N4246" s="19">
        <f>LFAT!I117</f>
        <v>0.1</v>
      </c>
      <c r="O4246" s="18">
        <f>LFAT!J117</f>
        <v>0.01</v>
      </c>
      <c r="P4246" s="18">
        <f t="shared" si="198"/>
        <v>2.3275000000000001E-3</v>
      </c>
      <c r="Q4246" s="18">
        <f t="shared" si="199"/>
        <v>8.5260531127541294E-3</v>
      </c>
      <c r="R4246" s="18">
        <f t="shared" si="200"/>
        <v>2.3222376557871668E-3</v>
      </c>
    </row>
    <row r="4247" spans="1:18" ht="18" customHeight="1" x14ac:dyDescent="0.2">
      <c r="A4247" s="16" t="str">
        <f>'Limiting Factor Scores'!A377</f>
        <v>UGR6</v>
      </c>
      <c r="B4247" s="16" t="str">
        <f>'Limiting Factor Scores'!B377</f>
        <v>Upper Grande Ronde</v>
      </c>
      <c r="C4247" s="16" t="str">
        <f>'Limiting Factor Scores'!C377</f>
        <v>Altered Flow Timing</v>
      </c>
      <c r="D4247" s="18">
        <f>'Limiting Factor Scores'!D377</f>
        <v>0.76429999999999998</v>
      </c>
      <c r="E4247" s="19">
        <f>'Limiting Factor Scores'!E377</f>
        <v>1.59</v>
      </c>
      <c r="F4247" s="18">
        <f>'Limiting Factor Scores'!F377</f>
        <v>0.23275000000000001</v>
      </c>
      <c r="G4247" s="18">
        <f>'Limiting Factor Scores'!G377</f>
        <v>0.93265618252541305</v>
      </c>
      <c r="H4247" s="18">
        <f>'Limiting Factor Scores'!H377</f>
        <v>0.25955542020849753</v>
      </c>
      <c r="I4247" s="17">
        <f>LFAT!A128</f>
        <v>9</v>
      </c>
      <c r="J4247" s="16" t="str">
        <f>LFAT!B128</f>
        <v>Nutrient Enhancement</v>
      </c>
      <c r="K4247" s="16" t="str">
        <f>LFAT!D128</f>
        <v>N</v>
      </c>
      <c r="L4247" s="19">
        <f>LFAT!F128</f>
        <v>0.1</v>
      </c>
      <c r="M4247" s="16" t="str">
        <f>LFAT!G128</f>
        <v>R</v>
      </c>
      <c r="N4247" s="19">
        <f>LFAT!I128</f>
        <v>0.1</v>
      </c>
      <c r="O4247" s="18">
        <f>LFAT!J128</f>
        <v>0.01</v>
      </c>
      <c r="P4247" s="18">
        <f t="shared" si="198"/>
        <v>2.3275000000000001E-3</v>
      </c>
      <c r="Q4247" s="18">
        <f t="shared" si="199"/>
        <v>9.3265618252541312E-3</v>
      </c>
      <c r="R4247" s="18">
        <f t="shared" si="200"/>
        <v>2.5955542020849754E-3</v>
      </c>
    </row>
    <row r="4248" spans="1:18" ht="18" customHeight="1" x14ac:dyDescent="0.2">
      <c r="A4248" s="16" t="str">
        <f>'Limiting Factor Scores'!A378</f>
        <v>UGR6</v>
      </c>
      <c r="B4248" s="16" t="str">
        <f>'Limiting Factor Scores'!B378</f>
        <v>Upper Grande Ronde</v>
      </c>
      <c r="C4248" s="16" t="str">
        <f>'Limiting Factor Scores'!C378</f>
        <v>Altered Primary Productivity</v>
      </c>
      <c r="D4248" s="18">
        <f>'Limiting Factor Scores'!D378</f>
        <v>0.76429999999999998</v>
      </c>
      <c r="E4248" s="19">
        <f>'Limiting Factor Scores'!E378</f>
        <v>1.82</v>
      </c>
      <c r="F4248" s="18">
        <f>'Limiting Factor Scores'!F378</f>
        <v>0.28449999999999998</v>
      </c>
      <c r="G4248" s="18">
        <f>'Limiting Factor Scores'!G378</f>
        <v>0.7905618937732547</v>
      </c>
      <c r="H4248" s="18">
        <f>'Limiting Factor Scores'!H378</f>
        <v>0.22640512230262755</v>
      </c>
      <c r="I4248" s="17">
        <f>LFAT!A135</f>
        <v>9</v>
      </c>
      <c r="J4248" s="16" t="str">
        <f>LFAT!B135</f>
        <v>Nutrient Enhancement</v>
      </c>
      <c r="K4248" s="16" t="str">
        <f>LFAT!D135</f>
        <v>D</v>
      </c>
      <c r="L4248" s="19">
        <f>LFAT!F135</f>
        <v>1</v>
      </c>
      <c r="M4248" s="16" t="str">
        <f>LFAT!G135</f>
        <v>C</v>
      </c>
      <c r="N4248" s="19">
        <f>LFAT!I135</f>
        <v>1</v>
      </c>
      <c r="O4248" s="18">
        <f>LFAT!J135</f>
        <v>1</v>
      </c>
      <c r="P4248" s="18">
        <f t="shared" si="198"/>
        <v>0.28449999999999998</v>
      </c>
      <c r="Q4248" s="18">
        <f t="shared" si="199"/>
        <v>0.7905618937732547</v>
      </c>
      <c r="R4248" s="18">
        <f t="shared" si="200"/>
        <v>0.22640512230262755</v>
      </c>
    </row>
    <row r="4249" spans="1:18" ht="18" customHeight="1" x14ac:dyDescent="0.2">
      <c r="A4249" s="16" t="str">
        <f>'Limiting Factor Scores'!A379</f>
        <v>UGR6</v>
      </c>
      <c r="B4249" s="16" t="str">
        <f>'Limiting Factor Scores'!B379</f>
        <v>Upper Grande Ronde</v>
      </c>
      <c r="C4249" s="16" t="str">
        <f>'Limiting Factor Scores'!C379</f>
        <v>Anthropogenic Barriers</v>
      </c>
      <c r="D4249" s="18">
        <f>'Limiting Factor Scores'!D379</f>
        <v>0.76429999999999998</v>
      </c>
      <c r="E4249" s="19">
        <f>'Limiting Factor Scores'!E379</f>
        <v>2.29</v>
      </c>
      <c r="F4249" s="18">
        <f>'Limiting Factor Scores'!F379</f>
        <v>0.39024999999999999</v>
      </c>
      <c r="G4249" s="18">
        <f>'Limiting Factor Scores'!G379</f>
        <v>1.5829512834091219</v>
      </c>
      <c r="H4249" s="18">
        <f>'Limiting Factor Scores'!H379</f>
        <v>0.50134602420171814</v>
      </c>
      <c r="I4249" s="17">
        <f>LFAT!A122</f>
        <v>9</v>
      </c>
      <c r="J4249" s="16" t="str">
        <f>LFAT!B122</f>
        <v>Nutrient Enhancement</v>
      </c>
      <c r="K4249" s="16" t="str">
        <f>LFAT!D122</f>
        <v>N</v>
      </c>
      <c r="L4249" s="19">
        <f>LFAT!F122</f>
        <v>0.1</v>
      </c>
      <c r="M4249" s="16" t="str">
        <f>LFAT!G122</f>
        <v>R</v>
      </c>
      <c r="N4249" s="19">
        <f>LFAT!I122</f>
        <v>0.1</v>
      </c>
      <c r="O4249" s="18">
        <f>LFAT!J122</f>
        <v>0.01</v>
      </c>
      <c r="P4249" s="18">
        <f t="shared" si="198"/>
        <v>3.9025000000000002E-3</v>
      </c>
      <c r="Q4249" s="18">
        <f t="shared" si="199"/>
        <v>1.582951283409122E-2</v>
      </c>
      <c r="R4249" s="18">
        <f t="shared" si="200"/>
        <v>5.0134602420171814E-3</v>
      </c>
    </row>
    <row r="4250" spans="1:18" ht="18" customHeight="1" x14ac:dyDescent="0.2">
      <c r="A4250" s="16" t="str">
        <f>'Limiting Factor Scores'!A380</f>
        <v>UGR6</v>
      </c>
      <c r="B4250" s="16" t="str">
        <f>'Limiting Factor Scores'!B380</f>
        <v>Upper Grande Ronde</v>
      </c>
      <c r="C4250" s="16" t="str">
        <f>'Limiting Factor Scores'!C380</f>
        <v>Channel and Habitat Structure</v>
      </c>
      <c r="D4250" s="18">
        <f>'Limiting Factor Scores'!D380</f>
        <v>0.76429999999999998</v>
      </c>
      <c r="E4250" s="19">
        <f>'Limiting Factor Scores'!E380</f>
        <v>3.25</v>
      </c>
      <c r="F4250" s="18">
        <f>'Limiting Factor Scores'!F380</f>
        <v>0.60624999999999996</v>
      </c>
      <c r="G4250" s="18">
        <f>'Limiting Factor Scores'!G380</f>
        <v>4.0378241958328269</v>
      </c>
      <c r="H4250" s="18">
        <f>'Limiting Factor Scores'!H380</f>
        <v>1.2223685329141345</v>
      </c>
      <c r="I4250" s="17">
        <f>LFAT!A126</f>
        <v>9</v>
      </c>
      <c r="J4250" s="16" t="str">
        <f>LFAT!B126</f>
        <v>Nutrient Enhancement</v>
      </c>
      <c r="K4250" s="16" t="str">
        <f>LFAT!D126</f>
        <v>N</v>
      </c>
      <c r="L4250" s="19">
        <f>LFAT!F126</f>
        <v>0.1</v>
      </c>
      <c r="M4250" s="16" t="str">
        <f>LFAT!G126</f>
        <v>R</v>
      </c>
      <c r="N4250" s="19">
        <f>LFAT!I126</f>
        <v>0.1</v>
      </c>
      <c r="O4250" s="18">
        <f>LFAT!J126</f>
        <v>0.01</v>
      </c>
      <c r="P4250" s="18">
        <f t="shared" si="198"/>
        <v>6.0624999999999993E-3</v>
      </c>
      <c r="Q4250" s="18">
        <f t="shared" si="199"/>
        <v>4.0378241958328273E-2</v>
      </c>
      <c r="R4250" s="18">
        <f t="shared" si="200"/>
        <v>1.2223685329141346E-2</v>
      </c>
    </row>
    <row r="4251" spans="1:18" ht="18" customHeight="1" x14ac:dyDescent="0.2">
      <c r="A4251" s="16" t="str">
        <f>'Limiting Factor Scores'!A381</f>
        <v>UGR6</v>
      </c>
      <c r="B4251" s="16" t="str">
        <f>'Limiting Factor Scores'!B381</f>
        <v>Upper Grande Ronde</v>
      </c>
      <c r="C4251" s="16" t="str">
        <f>'Limiting Factor Scores'!C381</f>
        <v>Decreased Sediment Quantity</v>
      </c>
      <c r="D4251" s="18">
        <f>'Limiting Factor Scores'!D381</f>
        <v>0.76429999999999998</v>
      </c>
      <c r="E4251" s="19">
        <f>'Limiting Factor Scores'!E381</f>
        <v>2.2999999999999998</v>
      </c>
      <c r="F4251" s="18">
        <f>'Limiting Factor Scores'!F381</f>
        <v>0.39250000000000002</v>
      </c>
      <c r="G4251" s="18">
        <f>'Limiting Factor Scores'!G381</f>
        <v>1.5535079911999947</v>
      </c>
      <c r="H4251" s="18">
        <f>'Limiting Factor Scores'!H381</f>
        <v>0.46277395984799674</v>
      </c>
      <c r="I4251" s="17">
        <f>LFAT!A129</f>
        <v>9</v>
      </c>
      <c r="J4251" s="16" t="str">
        <f>LFAT!B129</f>
        <v>Nutrient Enhancement</v>
      </c>
      <c r="K4251" s="16" t="str">
        <f>LFAT!D129</f>
        <v>N</v>
      </c>
      <c r="L4251" s="19">
        <f>LFAT!F129</f>
        <v>0.1</v>
      </c>
      <c r="M4251" s="16" t="str">
        <f>LFAT!G129</f>
        <v>R</v>
      </c>
      <c r="N4251" s="19">
        <f>LFAT!I129</f>
        <v>0.1</v>
      </c>
      <c r="O4251" s="18">
        <f>LFAT!J129</f>
        <v>0.01</v>
      </c>
      <c r="P4251" s="18">
        <f t="shared" si="198"/>
        <v>3.9250000000000005E-3</v>
      </c>
      <c r="Q4251" s="18">
        <f t="shared" si="199"/>
        <v>1.5535079911999948E-2</v>
      </c>
      <c r="R4251" s="18">
        <f t="shared" si="200"/>
        <v>4.6277395984799675E-3</v>
      </c>
    </row>
    <row r="4252" spans="1:18" ht="18" customHeight="1" x14ac:dyDescent="0.2">
      <c r="A4252" s="16" t="str">
        <f>'Limiting Factor Scores'!A382</f>
        <v>UGR6</v>
      </c>
      <c r="B4252" s="16" t="str">
        <f>'Limiting Factor Scores'!B382</f>
        <v>Upper Grande Ronde</v>
      </c>
      <c r="C4252" s="16" t="str">
        <f>'Limiting Factor Scores'!C382</f>
        <v>Decreased Water Quantity</v>
      </c>
      <c r="D4252" s="18">
        <f>'Limiting Factor Scores'!D382</f>
        <v>0.76429999999999998</v>
      </c>
      <c r="E4252" s="19">
        <f>'Limiting Factor Scores'!E382</f>
        <v>2</v>
      </c>
      <c r="F4252" s="18">
        <f>'Limiting Factor Scores'!F382</f>
        <v>0.32500000000000001</v>
      </c>
      <c r="G4252" s="18">
        <f>'Limiting Factor Scores'!G382</f>
        <v>1.8612069824267401</v>
      </c>
      <c r="H4252" s="18">
        <f>'Limiting Factor Scores'!H382</f>
        <v>0.53792252901018778</v>
      </c>
      <c r="I4252" s="17">
        <f>LFAT!A127</f>
        <v>9</v>
      </c>
      <c r="J4252" s="16" t="str">
        <f>LFAT!B127</f>
        <v>Nutrient Enhancement</v>
      </c>
      <c r="K4252" s="16" t="str">
        <f>LFAT!D127</f>
        <v>N</v>
      </c>
      <c r="L4252" s="19">
        <f>LFAT!F127</f>
        <v>0.1</v>
      </c>
      <c r="M4252" s="16" t="str">
        <f>LFAT!G127</f>
        <v>R</v>
      </c>
      <c r="N4252" s="19">
        <f>LFAT!I127</f>
        <v>0.1</v>
      </c>
      <c r="O4252" s="18">
        <f>LFAT!J127</f>
        <v>0.01</v>
      </c>
      <c r="P4252" s="18">
        <f t="shared" si="198"/>
        <v>3.2500000000000003E-3</v>
      </c>
      <c r="Q4252" s="18">
        <f t="shared" si="199"/>
        <v>1.8612069824267403E-2</v>
      </c>
      <c r="R4252" s="18">
        <f t="shared" si="200"/>
        <v>5.3792252901018779E-3</v>
      </c>
    </row>
    <row r="4253" spans="1:18" ht="18" customHeight="1" x14ac:dyDescent="0.2">
      <c r="A4253" s="16" t="str">
        <f>'Limiting Factor Scores'!A383</f>
        <v>UGR6</v>
      </c>
      <c r="B4253" s="16" t="str">
        <f>'Limiting Factor Scores'!B383</f>
        <v>Upper Grande Ronde</v>
      </c>
      <c r="C4253" s="16" t="str">
        <f>'Limiting Factor Scores'!C383</f>
        <v>Floodplain Condition</v>
      </c>
      <c r="D4253" s="18">
        <f>'Limiting Factor Scores'!D383</f>
        <v>0.76429999999999998</v>
      </c>
      <c r="E4253" s="19">
        <f>'Limiting Factor Scores'!E383</f>
        <v>2.76</v>
      </c>
      <c r="F4253" s="18">
        <f>'Limiting Factor Scores'!F383</f>
        <v>0.496</v>
      </c>
      <c r="G4253" s="18">
        <f>'Limiting Factor Scores'!G383</f>
        <v>2.3043426630196113</v>
      </c>
      <c r="H4253" s="18">
        <f>'Limiting Factor Scores'!H383</f>
        <v>0.65426001671712497</v>
      </c>
      <c r="I4253" s="17">
        <f>LFAT!A124</f>
        <v>9</v>
      </c>
      <c r="J4253" s="16" t="str">
        <f>LFAT!B124</f>
        <v>Nutrient Enhancement</v>
      </c>
      <c r="K4253" s="16" t="str">
        <f>LFAT!D124</f>
        <v>I</v>
      </c>
      <c r="L4253" s="19">
        <f>LFAT!F124</f>
        <v>0.5</v>
      </c>
      <c r="M4253" s="16" t="str">
        <f>LFAT!G124</f>
        <v>R</v>
      </c>
      <c r="N4253" s="19">
        <f>LFAT!I124</f>
        <v>0.1</v>
      </c>
      <c r="O4253" s="18">
        <f>LFAT!J124</f>
        <v>0.05</v>
      </c>
      <c r="P4253" s="18">
        <f t="shared" si="198"/>
        <v>2.4800000000000003E-2</v>
      </c>
      <c r="Q4253" s="18">
        <f t="shared" si="199"/>
        <v>0.11521713315098057</v>
      </c>
      <c r="R4253" s="18">
        <f t="shared" si="200"/>
        <v>3.2713000835856251E-2</v>
      </c>
    </row>
    <row r="4254" spans="1:18" ht="18" customHeight="1" x14ac:dyDescent="0.2">
      <c r="A4254" s="16" t="str">
        <f>'Limiting Factor Scores'!A384</f>
        <v>UGR6</v>
      </c>
      <c r="B4254" s="16" t="str">
        <f>'Limiting Factor Scores'!B384</f>
        <v>Upper Grande Ronde</v>
      </c>
      <c r="C4254" s="16" t="str">
        <f>'Limiting Factor Scores'!C384</f>
        <v>Increased Sediment Quantity</v>
      </c>
      <c r="D4254" s="18">
        <f>'Limiting Factor Scores'!D384</f>
        <v>0.76429999999999998</v>
      </c>
      <c r="E4254" s="19">
        <f>'Limiting Factor Scores'!E384</f>
        <v>2</v>
      </c>
      <c r="F4254" s="18">
        <f>'Limiting Factor Scores'!F384</f>
        <v>0.32500000000000001</v>
      </c>
      <c r="G4254" s="18">
        <f>'Limiting Factor Scores'!G384</f>
        <v>0.90310233910828752</v>
      </c>
      <c r="H4254" s="18">
        <f>'Limiting Factor Scores'!H384</f>
        <v>0.29711889533656133</v>
      </c>
      <c r="I4254" s="17">
        <f>LFAT!A130</f>
        <v>9</v>
      </c>
      <c r="J4254" s="16" t="str">
        <f>LFAT!B130</f>
        <v>Nutrient Enhancement</v>
      </c>
      <c r="K4254" s="16" t="str">
        <f>LFAT!D130</f>
        <v>N</v>
      </c>
      <c r="L4254" s="19">
        <f>LFAT!F130</f>
        <v>0.1</v>
      </c>
      <c r="M4254" s="16" t="str">
        <f>LFAT!G130</f>
        <v>R</v>
      </c>
      <c r="N4254" s="19">
        <f>LFAT!I130</f>
        <v>0.1</v>
      </c>
      <c r="O4254" s="18">
        <f>LFAT!J130</f>
        <v>0.01</v>
      </c>
      <c r="P4254" s="18">
        <f t="shared" si="198"/>
        <v>3.2500000000000003E-3</v>
      </c>
      <c r="Q4254" s="18">
        <f t="shared" si="199"/>
        <v>9.0310233910828753E-3</v>
      </c>
      <c r="R4254" s="18">
        <f t="shared" si="200"/>
        <v>2.9711889533656135E-3</v>
      </c>
    </row>
    <row r="4255" spans="1:18" ht="18" customHeight="1" x14ac:dyDescent="0.2">
      <c r="A4255" s="16" t="str">
        <f>'Limiting Factor Scores'!A385</f>
        <v>UGR6</v>
      </c>
      <c r="B4255" s="16" t="str">
        <f>'Limiting Factor Scores'!B385</f>
        <v>Upper Grande Ronde</v>
      </c>
      <c r="C4255" s="16" t="str">
        <f>'Limiting Factor Scores'!C385</f>
        <v>Non-Native Species Interactions and Competition</v>
      </c>
      <c r="D4255" s="18">
        <f>'Limiting Factor Scores'!D385</f>
        <v>0.76429999999999998</v>
      </c>
      <c r="E4255" s="19">
        <f>'Limiting Factor Scores'!E385</f>
        <v>2.88</v>
      </c>
      <c r="F4255" s="18">
        <f>'Limiting Factor Scores'!F385</f>
        <v>0.52300000000000002</v>
      </c>
      <c r="G4255" s="18">
        <f>'Limiting Factor Scores'!G385</f>
        <v>1.6074812191144017</v>
      </c>
      <c r="H4255" s="18">
        <f>'Limiting Factor Scores'!H385</f>
        <v>0.56704399668173633</v>
      </c>
      <c r="I4255" s="17">
        <f>LFAT!A136</f>
        <v>9</v>
      </c>
      <c r="J4255" s="16" t="str">
        <f>LFAT!B136</f>
        <v>Nutrient Enhancement</v>
      </c>
      <c r="K4255" s="16" t="str">
        <f>LFAT!D136</f>
        <v>N</v>
      </c>
      <c r="L4255" s="19">
        <f>LFAT!F136</f>
        <v>0.1</v>
      </c>
      <c r="M4255" s="16" t="str">
        <f>LFAT!G136</f>
        <v>R</v>
      </c>
      <c r="N4255" s="19">
        <f>LFAT!I136</f>
        <v>0.1</v>
      </c>
      <c r="O4255" s="18">
        <f>LFAT!J136</f>
        <v>0.01</v>
      </c>
      <c r="P4255" s="18">
        <f t="shared" si="198"/>
        <v>5.2300000000000003E-3</v>
      </c>
      <c r="Q4255" s="18">
        <f t="shared" si="199"/>
        <v>1.6074812191144018E-2</v>
      </c>
      <c r="R4255" s="18">
        <f t="shared" si="200"/>
        <v>5.6704399668173634E-3</v>
      </c>
    </row>
    <row r="4256" spans="1:18" ht="18" customHeight="1" x14ac:dyDescent="0.2">
      <c r="A4256" s="16" t="str">
        <f>'Limiting Factor Scores'!A386</f>
        <v>UGR6</v>
      </c>
      <c r="B4256" s="16" t="str">
        <f>'Limiting Factor Scores'!B386</f>
        <v>Upper Grande Ronde</v>
      </c>
      <c r="C4256" s="16" t="str">
        <f>'Limiting Factor Scores'!C386</f>
        <v>Predation</v>
      </c>
      <c r="D4256" s="18">
        <f>'Limiting Factor Scores'!D386</f>
        <v>0.76429999999999998</v>
      </c>
      <c r="E4256" s="19">
        <f>'Limiting Factor Scores'!E386</f>
        <v>1.59</v>
      </c>
      <c r="F4256" s="18">
        <f>'Limiting Factor Scores'!F386</f>
        <v>0.23275000000000001</v>
      </c>
      <c r="G4256" s="18">
        <f>'Limiting Factor Scores'!G386</f>
        <v>0.95552786027954251</v>
      </c>
      <c r="H4256" s="18">
        <f>'Limiting Factor Scores'!H386</f>
        <v>0.29214756066836089</v>
      </c>
      <c r="I4256" s="17">
        <f>LFAT!A134</f>
        <v>9</v>
      </c>
      <c r="J4256" s="16" t="str">
        <f>LFAT!B134</f>
        <v>Nutrient Enhancement</v>
      </c>
      <c r="K4256" s="16" t="str">
        <f>LFAT!D134</f>
        <v>N</v>
      </c>
      <c r="L4256" s="19">
        <f>LFAT!F134</f>
        <v>0.1</v>
      </c>
      <c r="M4256" s="16" t="str">
        <f>LFAT!G134</f>
        <v>R</v>
      </c>
      <c r="N4256" s="19">
        <f>LFAT!I134</f>
        <v>0.1</v>
      </c>
      <c r="O4256" s="18">
        <f>LFAT!J134</f>
        <v>0.01</v>
      </c>
      <c r="P4256" s="18">
        <f t="shared" si="198"/>
        <v>2.3275000000000001E-3</v>
      </c>
      <c r="Q4256" s="18">
        <f t="shared" si="199"/>
        <v>9.5552786027954251E-3</v>
      </c>
      <c r="R4256" s="18">
        <f t="shared" si="200"/>
        <v>2.9214756066836089E-3</v>
      </c>
    </row>
    <row r="4257" spans="1:18" ht="18" customHeight="1" x14ac:dyDescent="0.2">
      <c r="A4257" s="16" t="str">
        <f>'Limiting Factor Scores'!A387</f>
        <v>UGR6</v>
      </c>
      <c r="B4257" s="16" t="str">
        <f>'Limiting Factor Scores'!B387</f>
        <v>Upper Grande Ronde</v>
      </c>
      <c r="C4257" s="16" t="str">
        <f>'Limiting Factor Scores'!C387</f>
        <v>Riparian Condition</v>
      </c>
      <c r="D4257" s="18">
        <f>'Limiting Factor Scores'!D387</f>
        <v>0.76429999999999998</v>
      </c>
      <c r="E4257" s="19">
        <f>'Limiting Factor Scores'!E387</f>
        <v>2.17</v>
      </c>
      <c r="F4257" s="18">
        <f>'Limiting Factor Scores'!F387</f>
        <v>0.36325000000000002</v>
      </c>
      <c r="G4257" s="18">
        <f>'Limiting Factor Scores'!G387</f>
        <v>1.7233013307736846</v>
      </c>
      <c r="H4257" s="18">
        <f>'Limiting Factor Scores'!H387</f>
        <v>0.55643397051485544</v>
      </c>
      <c r="I4257" s="17">
        <f>LFAT!A123</f>
        <v>9</v>
      </c>
      <c r="J4257" s="16" t="str">
        <f>LFAT!B123</f>
        <v>Nutrient Enhancement</v>
      </c>
      <c r="K4257" s="16" t="str">
        <f>LFAT!D123</f>
        <v>I</v>
      </c>
      <c r="L4257" s="19">
        <f>LFAT!F123</f>
        <v>0.5</v>
      </c>
      <c r="M4257" s="16" t="str">
        <f>LFAT!G123</f>
        <v>CD</v>
      </c>
      <c r="N4257" s="19">
        <f>LFAT!I123</f>
        <v>0.5</v>
      </c>
      <c r="O4257" s="18">
        <f>LFAT!J123</f>
        <v>0.25</v>
      </c>
      <c r="P4257" s="18">
        <f t="shared" si="198"/>
        <v>9.0812500000000004E-2</v>
      </c>
      <c r="Q4257" s="18">
        <f t="shared" si="199"/>
        <v>0.43082533269342116</v>
      </c>
      <c r="R4257" s="18">
        <f t="shared" si="200"/>
        <v>0.13910849262871386</v>
      </c>
    </row>
    <row r="4258" spans="1:18" ht="18" customHeight="1" x14ac:dyDescent="0.2">
      <c r="A4258" s="16" t="str">
        <f>'Limiting Factor Scores'!A388</f>
        <v>UGR6</v>
      </c>
      <c r="B4258" s="16" t="str">
        <f>'Limiting Factor Scores'!B388</f>
        <v>Upper Grande Ronde</v>
      </c>
      <c r="C4258" s="16" t="str">
        <f>'Limiting Factor Scores'!C388</f>
        <v>Side Channel and Wetland Habitat</v>
      </c>
      <c r="D4258" s="18">
        <f>'Limiting Factor Scores'!D388</f>
        <v>0.76429999999999998</v>
      </c>
      <c r="E4258" s="19">
        <f>'Limiting Factor Scores'!E388</f>
        <v>3.18</v>
      </c>
      <c r="F4258" s="18">
        <f>'Limiting Factor Scores'!F388</f>
        <v>0.59050000000000002</v>
      </c>
      <c r="G4258" s="18">
        <f>'Limiting Factor Scores'!G388</f>
        <v>3.4687100377977389</v>
      </c>
      <c r="H4258" s="18">
        <f>'Limiting Factor Scores'!H388</f>
        <v>1.011019369919284</v>
      </c>
      <c r="I4258" s="17">
        <f>LFAT!A125</f>
        <v>9</v>
      </c>
      <c r="J4258" s="16" t="str">
        <f>LFAT!B125</f>
        <v>Nutrient Enhancement</v>
      </c>
      <c r="K4258" s="16" t="str">
        <f>LFAT!D125</f>
        <v>N</v>
      </c>
      <c r="L4258" s="19">
        <f>LFAT!F125</f>
        <v>0.1</v>
      </c>
      <c r="M4258" s="16" t="str">
        <f>LFAT!G125</f>
        <v>R</v>
      </c>
      <c r="N4258" s="19">
        <f>LFAT!I125</f>
        <v>0.1</v>
      </c>
      <c r="O4258" s="18">
        <f>LFAT!J125</f>
        <v>0.01</v>
      </c>
      <c r="P4258" s="18">
        <f t="shared" si="198"/>
        <v>5.9050000000000005E-3</v>
      </c>
      <c r="Q4258" s="18">
        <f t="shared" si="199"/>
        <v>3.4687100377977391E-2</v>
      </c>
      <c r="R4258" s="18">
        <f t="shared" si="200"/>
        <v>1.0110193699192841E-2</v>
      </c>
    </row>
    <row r="4259" spans="1:18" ht="18" customHeight="1" x14ac:dyDescent="0.2">
      <c r="A4259" s="16" t="str">
        <f>'Limiting Factor Scores'!A389</f>
        <v>UGR6</v>
      </c>
      <c r="B4259" s="16" t="str">
        <f>'Limiting Factor Scores'!B389</f>
        <v>Upper Grande Ronde</v>
      </c>
      <c r="C4259" s="16" t="str">
        <f>'Limiting Factor Scores'!C389</f>
        <v>Summer Water Temperature</v>
      </c>
      <c r="D4259" s="18">
        <f>'Limiting Factor Scores'!D389</f>
        <v>0.76429999999999998</v>
      </c>
      <c r="E4259" s="19">
        <f>'Limiting Factor Scores'!E389</f>
        <v>1.59</v>
      </c>
      <c r="F4259" s="18">
        <f>'Limiting Factor Scores'!F389</f>
        <v>0.23275000000000001</v>
      </c>
      <c r="G4259" s="18">
        <f>'Limiting Factor Scores'!G389</f>
        <v>1.184244634974587</v>
      </c>
      <c r="H4259" s="18">
        <f>'Limiting Factor Scores'!H389</f>
        <v>0.37059741441864674</v>
      </c>
      <c r="I4259" s="17">
        <f>LFAT!A131</f>
        <v>9</v>
      </c>
      <c r="J4259" s="16" t="str">
        <f>LFAT!B131</f>
        <v>Nutrient Enhancement</v>
      </c>
      <c r="K4259" s="16" t="str">
        <f>LFAT!D131</f>
        <v>N</v>
      </c>
      <c r="L4259" s="19">
        <f>LFAT!F131</f>
        <v>0.1</v>
      </c>
      <c r="M4259" s="16" t="str">
        <f>LFAT!G131</f>
        <v>R</v>
      </c>
      <c r="N4259" s="19">
        <f>LFAT!I131</f>
        <v>0.1</v>
      </c>
      <c r="O4259" s="18">
        <f>LFAT!J131</f>
        <v>0.01</v>
      </c>
      <c r="P4259" s="18">
        <f t="shared" si="198"/>
        <v>2.3275000000000001E-3</v>
      </c>
      <c r="Q4259" s="18">
        <f t="shared" si="199"/>
        <v>1.1842446349745871E-2</v>
      </c>
      <c r="R4259" s="18">
        <f t="shared" si="200"/>
        <v>3.7059741441864674E-3</v>
      </c>
    </row>
    <row r="4260" spans="1:18" ht="18" customHeight="1" x14ac:dyDescent="0.2">
      <c r="A4260" s="16" t="str">
        <f>'Limiting Factor Scores'!A390</f>
        <v>UGR6</v>
      </c>
      <c r="B4260" s="16" t="str">
        <f>'Limiting Factor Scores'!B390</f>
        <v>Upper Grande Ronde</v>
      </c>
      <c r="C4260" s="16" t="str">
        <f>'Limiting Factor Scores'!C390</f>
        <v>Water Quality</v>
      </c>
      <c r="D4260" s="18">
        <f>'Limiting Factor Scores'!D390</f>
        <v>0.76429999999999998</v>
      </c>
      <c r="E4260" s="19">
        <f>'Limiting Factor Scores'!E390</f>
        <v>1.59</v>
      </c>
      <c r="F4260" s="18">
        <f>'Limiting Factor Scores'!F390</f>
        <v>0.23275000000000001</v>
      </c>
      <c r="G4260" s="18">
        <f>'Limiting Factor Scores'!G390</f>
        <v>1.0355787315295428</v>
      </c>
      <c r="H4260" s="18">
        <f>'Limiting Factor Scores'!H390</f>
        <v>0.28745886679102611</v>
      </c>
      <c r="I4260" s="17">
        <f>LFAT!A133</f>
        <v>9</v>
      </c>
      <c r="J4260" s="16" t="str">
        <f>LFAT!B133</f>
        <v>Nutrient Enhancement</v>
      </c>
      <c r="K4260" s="16" t="str">
        <f>LFAT!D133</f>
        <v>N</v>
      </c>
      <c r="L4260" s="19">
        <f>LFAT!F133</f>
        <v>0.1</v>
      </c>
      <c r="M4260" s="16" t="str">
        <f>LFAT!G133</f>
        <v>R</v>
      </c>
      <c r="N4260" s="19">
        <f>LFAT!I133</f>
        <v>0.1</v>
      </c>
      <c r="O4260" s="18">
        <f>LFAT!J133</f>
        <v>0.01</v>
      </c>
      <c r="P4260" s="18">
        <f t="shared" si="198"/>
        <v>2.3275000000000001E-3</v>
      </c>
      <c r="Q4260" s="18">
        <f t="shared" si="199"/>
        <v>1.0355787315295429E-2</v>
      </c>
      <c r="R4260" s="18">
        <f t="shared" si="200"/>
        <v>2.8745886679102614E-3</v>
      </c>
    </row>
    <row r="4261" spans="1:18" ht="18" customHeight="1" x14ac:dyDescent="0.2">
      <c r="A4261" s="16" t="str">
        <f>'Limiting Factor Scores'!A391</f>
        <v>UGR6</v>
      </c>
      <c r="B4261" s="16" t="str">
        <f>'Limiting Factor Scores'!B391</f>
        <v>Upper Grande Ronde</v>
      </c>
      <c r="C4261" s="16" t="str">
        <f>'Limiting Factor Scores'!C391</f>
        <v>Winter Water Temperature</v>
      </c>
      <c r="D4261" s="18">
        <f>'Limiting Factor Scores'!D391</f>
        <v>0.76429999999999998</v>
      </c>
      <c r="E4261" s="19">
        <f>'Limiting Factor Scores'!E391</f>
        <v>1.59</v>
      </c>
      <c r="F4261" s="18">
        <f>'Limiting Factor Scores'!F391</f>
        <v>0.23275000000000001</v>
      </c>
      <c r="G4261" s="18">
        <f>'Limiting Factor Scores'!G391</f>
        <v>0.85260531127541295</v>
      </c>
      <c r="H4261" s="18">
        <f>'Limiting Factor Scores'!H391</f>
        <v>0.23222376557871666</v>
      </c>
      <c r="I4261" s="17">
        <f>LFAT!A132</f>
        <v>9</v>
      </c>
      <c r="J4261" s="16" t="str">
        <f>LFAT!B132</f>
        <v>Nutrient Enhancement</v>
      </c>
      <c r="K4261" s="16" t="str">
        <f>LFAT!D132</f>
        <v>N</v>
      </c>
      <c r="L4261" s="19">
        <f>LFAT!F132</f>
        <v>0.1</v>
      </c>
      <c r="M4261" s="16" t="str">
        <f>LFAT!G132</f>
        <v>R</v>
      </c>
      <c r="N4261" s="19">
        <f>LFAT!I132</f>
        <v>0.1</v>
      </c>
      <c r="O4261" s="18">
        <f>LFAT!J132</f>
        <v>0.01</v>
      </c>
      <c r="P4261" s="18">
        <f t="shared" si="198"/>
        <v>2.3275000000000001E-3</v>
      </c>
      <c r="Q4261" s="18">
        <f t="shared" si="199"/>
        <v>8.5260531127541294E-3</v>
      </c>
      <c r="R4261" s="18">
        <f t="shared" si="200"/>
        <v>2.3222376557871668E-3</v>
      </c>
    </row>
    <row r="4262" spans="1:18" ht="18" customHeight="1" x14ac:dyDescent="0.2">
      <c r="A4262" s="16" t="str">
        <f>'Limiting Factor Scores'!A377</f>
        <v>UGR6</v>
      </c>
      <c r="B4262" s="16" t="str">
        <f>'Limiting Factor Scores'!B377</f>
        <v>Upper Grande Ronde</v>
      </c>
      <c r="C4262" s="16" t="str">
        <f>'Limiting Factor Scores'!C377</f>
        <v>Altered Flow Timing</v>
      </c>
      <c r="D4262" s="18">
        <f>'Limiting Factor Scores'!D377</f>
        <v>0.76429999999999998</v>
      </c>
      <c r="E4262" s="19">
        <f>'Limiting Factor Scores'!E377</f>
        <v>1.59</v>
      </c>
      <c r="F4262" s="18">
        <f>'Limiting Factor Scores'!F377</f>
        <v>0.23275000000000001</v>
      </c>
      <c r="G4262" s="18">
        <f>'Limiting Factor Scores'!G377</f>
        <v>0.93265618252541305</v>
      </c>
      <c r="H4262" s="18">
        <f>'Limiting Factor Scores'!H377</f>
        <v>0.25955542020849753</v>
      </c>
      <c r="I4262" s="17">
        <f>LFAT!A143</f>
        <v>10</v>
      </c>
      <c r="J4262" s="16" t="str">
        <f>LFAT!B143</f>
        <v>Upland Treatments</v>
      </c>
      <c r="K4262" s="16" t="str">
        <f>LFAT!D143</f>
        <v>I</v>
      </c>
      <c r="L4262" s="19">
        <f>LFAT!F143</f>
        <v>0.5</v>
      </c>
      <c r="M4262" s="16" t="str">
        <f>LFAT!G143</f>
        <v>CD</v>
      </c>
      <c r="N4262" s="19">
        <f>LFAT!I143</f>
        <v>0.5</v>
      </c>
      <c r="O4262" s="18">
        <f>LFAT!J143</f>
        <v>0.25</v>
      </c>
      <c r="P4262" s="18">
        <f t="shared" si="198"/>
        <v>5.8187500000000003E-2</v>
      </c>
      <c r="Q4262" s="18">
        <f t="shared" si="199"/>
        <v>0.23316404563135326</v>
      </c>
      <c r="R4262" s="18">
        <f t="shared" si="200"/>
        <v>6.4888855052124383E-2</v>
      </c>
    </row>
    <row r="4263" spans="1:18" ht="18" customHeight="1" x14ac:dyDescent="0.2">
      <c r="A4263" s="16" t="str">
        <f>'Limiting Factor Scores'!A378</f>
        <v>UGR6</v>
      </c>
      <c r="B4263" s="16" t="str">
        <f>'Limiting Factor Scores'!B378</f>
        <v>Upper Grande Ronde</v>
      </c>
      <c r="C4263" s="16" t="str">
        <f>'Limiting Factor Scores'!C378</f>
        <v>Altered Primary Productivity</v>
      </c>
      <c r="D4263" s="18">
        <f>'Limiting Factor Scores'!D378</f>
        <v>0.76429999999999998</v>
      </c>
      <c r="E4263" s="19">
        <f>'Limiting Factor Scores'!E378</f>
        <v>1.82</v>
      </c>
      <c r="F4263" s="18">
        <f>'Limiting Factor Scores'!F378</f>
        <v>0.28449999999999998</v>
      </c>
      <c r="G4263" s="18">
        <f>'Limiting Factor Scores'!G378</f>
        <v>0.7905618937732547</v>
      </c>
      <c r="H4263" s="18">
        <f>'Limiting Factor Scores'!H378</f>
        <v>0.22640512230262755</v>
      </c>
      <c r="I4263" s="17">
        <f>LFAT!A150</f>
        <v>10</v>
      </c>
      <c r="J4263" s="16" t="str">
        <f>LFAT!B150</f>
        <v>Upland Treatments</v>
      </c>
      <c r="K4263" s="16" t="str">
        <f>LFAT!D150</f>
        <v>I</v>
      </c>
      <c r="L4263" s="19">
        <f>LFAT!F150</f>
        <v>0.5</v>
      </c>
      <c r="M4263" s="16" t="str">
        <f>LFAT!G150</f>
        <v>CD</v>
      </c>
      <c r="N4263" s="19">
        <f>LFAT!I150</f>
        <v>0.5</v>
      </c>
      <c r="O4263" s="18">
        <f>LFAT!J150</f>
        <v>0.25</v>
      </c>
      <c r="P4263" s="18">
        <f t="shared" si="198"/>
        <v>7.1124999999999994E-2</v>
      </c>
      <c r="Q4263" s="18">
        <f t="shared" si="199"/>
        <v>0.19764047344331367</v>
      </c>
      <c r="R4263" s="18">
        <f t="shared" si="200"/>
        <v>5.6601280575656887E-2</v>
      </c>
    </row>
    <row r="4264" spans="1:18" ht="18" customHeight="1" x14ac:dyDescent="0.2">
      <c r="A4264" s="16" t="str">
        <f>'Limiting Factor Scores'!A379</f>
        <v>UGR6</v>
      </c>
      <c r="B4264" s="16" t="str">
        <f>'Limiting Factor Scores'!B379</f>
        <v>Upper Grande Ronde</v>
      </c>
      <c r="C4264" s="16" t="str">
        <f>'Limiting Factor Scores'!C379</f>
        <v>Anthropogenic Barriers</v>
      </c>
      <c r="D4264" s="18">
        <f>'Limiting Factor Scores'!D379</f>
        <v>0.76429999999999998</v>
      </c>
      <c r="E4264" s="19">
        <f>'Limiting Factor Scores'!E379</f>
        <v>2.29</v>
      </c>
      <c r="F4264" s="18">
        <f>'Limiting Factor Scores'!F379</f>
        <v>0.39024999999999999</v>
      </c>
      <c r="G4264" s="18">
        <f>'Limiting Factor Scores'!G379</f>
        <v>1.5829512834091219</v>
      </c>
      <c r="H4264" s="18">
        <f>'Limiting Factor Scores'!H379</f>
        <v>0.50134602420171814</v>
      </c>
      <c r="I4264" s="17">
        <f>LFAT!A137</f>
        <v>10</v>
      </c>
      <c r="J4264" s="16" t="str">
        <f>LFAT!B137</f>
        <v>Upland Treatments</v>
      </c>
      <c r="K4264" s="16" t="str">
        <f>LFAT!D137</f>
        <v>N</v>
      </c>
      <c r="L4264" s="19">
        <f>LFAT!F137</f>
        <v>0.1</v>
      </c>
      <c r="M4264" s="16" t="str">
        <f>LFAT!G137</f>
        <v>R</v>
      </c>
      <c r="N4264" s="19">
        <f>LFAT!I137</f>
        <v>0.1</v>
      </c>
      <c r="O4264" s="18">
        <f>LFAT!J137</f>
        <v>0.01</v>
      </c>
      <c r="P4264" s="18">
        <f t="shared" si="198"/>
        <v>3.9025000000000002E-3</v>
      </c>
      <c r="Q4264" s="18">
        <f t="shared" si="199"/>
        <v>1.582951283409122E-2</v>
      </c>
      <c r="R4264" s="18">
        <f t="shared" si="200"/>
        <v>5.0134602420171814E-3</v>
      </c>
    </row>
    <row r="4265" spans="1:18" ht="18" customHeight="1" x14ac:dyDescent="0.2">
      <c r="A4265" s="16" t="str">
        <f>'Limiting Factor Scores'!A380</f>
        <v>UGR6</v>
      </c>
      <c r="B4265" s="16" t="str">
        <f>'Limiting Factor Scores'!B380</f>
        <v>Upper Grande Ronde</v>
      </c>
      <c r="C4265" s="16" t="str">
        <f>'Limiting Factor Scores'!C380</f>
        <v>Channel and Habitat Structure</v>
      </c>
      <c r="D4265" s="18">
        <f>'Limiting Factor Scores'!D380</f>
        <v>0.76429999999999998</v>
      </c>
      <c r="E4265" s="19">
        <f>'Limiting Factor Scores'!E380</f>
        <v>3.25</v>
      </c>
      <c r="F4265" s="18">
        <f>'Limiting Factor Scores'!F380</f>
        <v>0.60624999999999996</v>
      </c>
      <c r="G4265" s="18">
        <f>'Limiting Factor Scores'!G380</f>
        <v>4.0378241958328269</v>
      </c>
      <c r="H4265" s="18">
        <f>'Limiting Factor Scores'!H380</f>
        <v>1.2223685329141345</v>
      </c>
      <c r="I4265" s="17">
        <f>LFAT!A141</f>
        <v>10</v>
      </c>
      <c r="J4265" s="16" t="str">
        <f>LFAT!B141</f>
        <v>Upland Treatments</v>
      </c>
      <c r="K4265" s="16" t="str">
        <f>LFAT!D141</f>
        <v>N</v>
      </c>
      <c r="L4265" s="19">
        <f>LFAT!F141</f>
        <v>0.1</v>
      </c>
      <c r="M4265" s="16" t="str">
        <f>LFAT!G141</f>
        <v>R</v>
      </c>
      <c r="N4265" s="19">
        <f>LFAT!I141</f>
        <v>0.1</v>
      </c>
      <c r="O4265" s="18">
        <f>LFAT!J141</f>
        <v>0.01</v>
      </c>
      <c r="P4265" s="18">
        <f t="shared" si="198"/>
        <v>6.0624999999999993E-3</v>
      </c>
      <c r="Q4265" s="18">
        <f t="shared" si="199"/>
        <v>4.0378241958328273E-2</v>
      </c>
      <c r="R4265" s="18">
        <f t="shared" si="200"/>
        <v>1.2223685329141346E-2</v>
      </c>
    </row>
    <row r="4266" spans="1:18" ht="18" customHeight="1" x14ac:dyDescent="0.2">
      <c r="A4266" s="16" t="str">
        <f>'Limiting Factor Scores'!A381</f>
        <v>UGR6</v>
      </c>
      <c r="B4266" s="16" t="str">
        <f>'Limiting Factor Scores'!B381</f>
        <v>Upper Grande Ronde</v>
      </c>
      <c r="C4266" s="16" t="str">
        <f>'Limiting Factor Scores'!C381</f>
        <v>Decreased Sediment Quantity</v>
      </c>
      <c r="D4266" s="18">
        <f>'Limiting Factor Scores'!D381</f>
        <v>0.76429999999999998</v>
      </c>
      <c r="E4266" s="19">
        <f>'Limiting Factor Scores'!E381</f>
        <v>2.2999999999999998</v>
      </c>
      <c r="F4266" s="18">
        <f>'Limiting Factor Scores'!F381</f>
        <v>0.39250000000000002</v>
      </c>
      <c r="G4266" s="18">
        <f>'Limiting Factor Scores'!G381</f>
        <v>1.5535079911999947</v>
      </c>
      <c r="H4266" s="18">
        <f>'Limiting Factor Scores'!H381</f>
        <v>0.46277395984799674</v>
      </c>
      <c r="I4266" s="17">
        <f>LFAT!A144</f>
        <v>10</v>
      </c>
      <c r="J4266" s="16" t="str">
        <f>LFAT!B144</f>
        <v>Upland Treatments</v>
      </c>
      <c r="K4266" s="16" t="str">
        <f>LFAT!D144</f>
        <v>I</v>
      </c>
      <c r="L4266" s="19">
        <f>LFAT!F144</f>
        <v>0.5</v>
      </c>
      <c r="M4266" s="16" t="str">
        <f>LFAT!G144</f>
        <v>CD</v>
      </c>
      <c r="N4266" s="19">
        <f>LFAT!I144</f>
        <v>0.5</v>
      </c>
      <c r="O4266" s="18">
        <f>LFAT!J144</f>
        <v>0.25</v>
      </c>
      <c r="P4266" s="18">
        <f t="shared" si="198"/>
        <v>9.8125000000000004E-2</v>
      </c>
      <c r="Q4266" s="18">
        <f t="shared" si="199"/>
        <v>0.38837699779999868</v>
      </c>
      <c r="R4266" s="18">
        <f t="shared" si="200"/>
        <v>0.11569348996199919</v>
      </c>
    </row>
    <row r="4267" spans="1:18" ht="18" customHeight="1" x14ac:dyDescent="0.2">
      <c r="A4267" s="16" t="str">
        <f>'Limiting Factor Scores'!A382</f>
        <v>UGR6</v>
      </c>
      <c r="B4267" s="16" t="str">
        <f>'Limiting Factor Scores'!B382</f>
        <v>Upper Grande Ronde</v>
      </c>
      <c r="C4267" s="16" t="str">
        <f>'Limiting Factor Scores'!C382</f>
        <v>Decreased Water Quantity</v>
      </c>
      <c r="D4267" s="18">
        <f>'Limiting Factor Scores'!D382</f>
        <v>0.76429999999999998</v>
      </c>
      <c r="E4267" s="19">
        <f>'Limiting Factor Scores'!E382</f>
        <v>2</v>
      </c>
      <c r="F4267" s="18">
        <f>'Limiting Factor Scores'!F382</f>
        <v>0.32500000000000001</v>
      </c>
      <c r="G4267" s="18">
        <f>'Limiting Factor Scores'!G382</f>
        <v>1.8612069824267401</v>
      </c>
      <c r="H4267" s="18">
        <f>'Limiting Factor Scores'!H382</f>
        <v>0.53792252901018778</v>
      </c>
      <c r="I4267" s="17">
        <f>LFAT!A142</f>
        <v>10</v>
      </c>
      <c r="J4267" s="16" t="str">
        <f>LFAT!B142</f>
        <v>Upland Treatments</v>
      </c>
      <c r="K4267" s="16" t="str">
        <f>LFAT!D142</f>
        <v>I</v>
      </c>
      <c r="L4267" s="19">
        <f>LFAT!F142</f>
        <v>0.5</v>
      </c>
      <c r="M4267" s="16" t="str">
        <f>LFAT!G142</f>
        <v>CD</v>
      </c>
      <c r="N4267" s="19">
        <f>LFAT!I142</f>
        <v>0.5</v>
      </c>
      <c r="O4267" s="18">
        <f>LFAT!J142</f>
        <v>0.25</v>
      </c>
      <c r="P4267" s="18">
        <f t="shared" si="198"/>
        <v>8.1250000000000003E-2</v>
      </c>
      <c r="Q4267" s="18">
        <f t="shared" si="199"/>
        <v>0.46530174560668502</v>
      </c>
      <c r="R4267" s="18">
        <f t="shared" si="200"/>
        <v>0.13448063225254694</v>
      </c>
    </row>
    <row r="4268" spans="1:18" ht="18" customHeight="1" x14ac:dyDescent="0.2">
      <c r="A4268" s="16" t="str">
        <f>'Limiting Factor Scores'!A383</f>
        <v>UGR6</v>
      </c>
      <c r="B4268" s="16" t="str">
        <f>'Limiting Factor Scores'!B383</f>
        <v>Upper Grande Ronde</v>
      </c>
      <c r="C4268" s="16" t="str">
        <f>'Limiting Factor Scores'!C383</f>
        <v>Floodplain Condition</v>
      </c>
      <c r="D4268" s="18">
        <f>'Limiting Factor Scores'!D383</f>
        <v>0.76429999999999998</v>
      </c>
      <c r="E4268" s="19">
        <f>'Limiting Factor Scores'!E383</f>
        <v>2.76</v>
      </c>
      <c r="F4268" s="18">
        <f>'Limiting Factor Scores'!F383</f>
        <v>0.496</v>
      </c>
      <c r="G4268" s="18">
        <f>'Limiting Factor Scores'!G383</f>
        <v>2.3043426630196113</v>
      </c>
      <c r="H4268" s="18">
        <f>'Limiting Factor Scores'!H383</f>
        <v>0.65426001671712497</v>
      </c>
      <c r="I4268" s="17">
        <f>LFAT!A139</f>
        <v>10</v>
      </c>
      <c r="J4268" s="16" t="str">
        <f>LFAT!B139</f>
        <v>Upland Treatments</v>
      </c>
      <c r="K4268" s="16" t="str">
        <f>LFAT!D139</f>
        <v>N</v>
      </c>
      <c r="L4268" s="19">
        <f>LFAT!F139</f>
        <v>0.1</v>
      </c>
      <c r="M4268" s="16" t="str">
        <f>LFAT!G139</f>
        <v>R</v>
      </c>
      <c r="N4268" s="19">
        <f>LFAT!I139</f>
        <v>0.1</v>
      </c>
      <c r="O4268" s="18">
        <f>LFAT!J139</f>
        <v>0.01</v>
      </c>
      <c r="P4268" s="18">
        <f t="shared" si="198"/>
        <v>4.96E-3</v>
      </c>
      <c r="Q4268" s="18">
        <f t="shared" si="199"/>
        <v>2.3043426630196113E-2</v>
      </c>
      <c r="R4268" s="18">
        <f t="shared" si="200"/>
        <v>6.5426001671712499E-3</v>
      </c>
    </row>
    <row r="4269" spans="1:18" ht="18" customHeight="1" x14ac:dyDescent="0.2">
      <c r="A4269" s="16" t="str">
        <f>'Limiting Factor Scores'!A384</f>
        <v>UGR6</v>
      </c>
      <c r="B4269" s="16" t="str">
        <f>'Limiting Factor Scores'!B384</f>
        <v>Upper Grande Ronde</v>
      </c>
      <c r="C4269" s="16" t="str">
        <f>'Limiting Factor Scores'!C384</f>
        <v>Increased Sediment Quantity</v>
      </c>
      <c r="D4269" s="18">
        <f>'Limiting Factor Scores'!D384</f>
        <v>0.76429999999999998</v>
      </c>
      <c r="E4269" s="19">
        <f>'Limiting Factor Scores'!E384</f>
        <v>2</v>
      </c>
      <c r="F4269" s="18">
        <f>'Limiting Factor Scores'!F384</f>
        <v>0.32500000000000001</v>
      </c>
      <c r="G4269" s="18">
        <f>'Limiting Factor Scores'!G384</f>
        <v>0.90310233910828752</v>
      </c>
      <c r="H4269" s="18">
        <f>'Limiting Factor Scores'!H384</f>
        <v>0.29711889533656133</v>
      </c>
      <c r="I4269" s="17">
        <f>LFAT!A145</f>
        <v>10</v>
      </c>
      <c r="J4269" s="16" t="str">
        <f>LFAT!B145</f>
        <v>Upland Treatments</v>
      </c>
      <c r="K4269" s="16" t="str">
        <f>LFAT!D145</f>
        <v>I</v>
      </c>
      <c r="L4269" s="19">
        <f>LFAT!F145</f>
        <v>0.5</v>
      </c>
      <c r="M4269" s="16" t="str">
        <f>LFAT!G145</f>
        <v>CD</v>
      </c>
      <c r="N4269" s="19">
        <f>LFAT!I145</f>
        <v>0.5</v>
      </c>
      <c r="O4269" s="18">
        <f>LFAT!J145</f>
        <v>0.25</v>
      </c>
      <c r="P4269" s="18">
        <f t="shared" si="198"/>
        <v>8.1250000000000003E-2</v>
      </c>
      <c r="Q4269" s="18">
        <f t="shared" si="199"/>
        <v>0.22577558477707188</v>
      </c>
      <c r="R4269" s="18">
        <f t="shared" si="200"/>
        <v>7.4279723834140332E-2</v>
      </c>
    </row>
    <row r="4270" spans="1:18" ht="18" customHeight="1" x14ac:dyDescent="0.2">
      <c r="A4270" s="16" t="str">
        <f>'Limiting Factor Scores'!A385</f>
        <v>UGR6</v>
      </c>
      <c r="B4270" s="16" t="str">
        <f>'Limiting Factor Scores'!B385</f>
        <v>Upper Grande Ronde</v>
      </c>
      <c r="C4270" s="16" t="str">
        <f>'Limiting Factor Scores'!C385</f>
        <v>Non-Native Species Interactions and Competition</v>
      </c>
      <c r="D4270" s="18">
        <f>'Limiting Factor Scores'!D385</f>
        <v>0.76429999999999998</v>
      </c>
      <c r="E4270" s="19">
        <f>'Limiting Factor Scores'!E385</f>
        <v>2.88</v>
      </c>
      <c r="F4270" s="18">
        <f>'Limiting Factor Scores'!F385</f>
        <v>0.52300000000000002</v>
      </c>
      <c r="G4270" s="18">
        <f>'Limiting Factor Scores'!G385</f>
        <v>1.6074812191144017</v>
      </c>
      <c r="H4270" s="18">
        <f>'Limiting Factor Scores'!H385</f>
        <v>0.56704399668173633</v>
      </c>
      <c r="I4270" s="17">
        <f>LFAT!A151</f>
        <v>10</v>
      </c>
      <c r="J4270" s="16" t="str">
        <f>LFAT!B151</f>
        <v>Upland Treatments</v>
      </c>
      <c r="K4270" s="16" t="str">
        <f>LFAT!D151</f>
        <v>N</v>
      </c>
      <c r="L4270" s="19">
        <f>LFAT!F151</f>
        <v>0.1</v>
      </c>
      <c r="M4270" s="16" t="str">
        <f>LFAT!G151</f>
        <v>R</v>
      </c>
      <c r="N4270" s="19">
        <f>LFAT!I151</f>
        <v>0.1</v>
      </c>
      <c r="O4270" s="18">
        <f>LFAT!J151</f>
        <v>0.01</v>
      </c>
      <c r="P4270" s="18">
        <f t="shared" si="198"/>
        <v>5.2300000000000003E-3</v>
      </c>
      <c r="Q4270" s="18">
        <f t="shared" si="199"/>
        <v>1.6074812191144018E-2</v>
      </c>
      <c r="R4270" s="18">
        <f t="shared" si="200"/>
        <v>5.6704399668173634E-3</v>
      </c>
    </row>
    <row r="4271" spans="1:18" ht="18" customHeight="1" x14ac:dyDescent="0.2">
      <c r="A4271" s="16" t="str">
        <f>'Limiting Factor Scores'!A386</f>
        <v>UGR6</v>
      </c>
      <c r="B4271" s="16" t="str">
        <f>'Limiting Factor Scores'!B386</f>
        <v>Upper Grande Ronde</v>
      </c>
      <c r="C4271" s="16" t="str">
        <f>'Limiting Factor Scores'!C386</f>
        <v>Predation</v>
      </c>
      <c r="D4271" s="18">
        <f>'Limiting Factor Scores'!D386</f>
        <v>0.76429999999999998</v>
      </c>
      <c r="E4271" s="19">
        <f>'Limiting Factor Scores'!E386</f>
        <v>1.59</v>
      </c>
      <c r="F4271" s="18">
        <f>'Limiting Factor Scores'!F386</f>
        <v>0.23275000000000001</v>
      </c>
      <c r="G4271" s="18">
        <f>'Limiting Factor Scores'!G386</f>
        <v>0.95552786027954251</v>
      </c>
      <c r="H4271" s="18">
        <f>'Limiting Factor Scores'!H386</f>
        <v>0.29214756066836089</v>
      </c>
      <c r="I4271" s="17">
        <f>LFAT!A149</f>
        <v>10</v>
      </c>
      <c r="J4271" s="16" t="str">
        <f>LFAT!B149</f>
        <v>Upland Treatments</v>
      </c>
      <c r="K4271" s="16" t="str">
        <f>LFAT!D149</f>
        <v>N</v>
      </c>
      <c r="L4271" s="19">
        <f>LFAT!F149</f>
        <v>0.1</v>
      </c>
      <c r="M4271" s="16" t="str">
        <f>LFAT!G149</f>
        <v>R</v>
      </c>
      <c r="N4271" s="19">
        <f>LFAT!I149</f>
        <v>0.1</v>
      </c>
      <c r="O4271" s="18">
        <f>LFAT!J149</f>
        <v>0.01</v>
      </c>
      <c r="P4271" s="18">
        <f t="shared" si="198"/>
        <v>2.3275000000000001E-3</v>
      </c>
      <c r="Q4271" s="18">
        <f t="shared" si="199"/>
        <v>9.5552786027954251E-3</v>
      </c>
      <c r="R4271" s="18">
        <f t="shared" si="200"/>
        <v>2.9214756066836089E-3</v>
      </c>
    </row>
    <row r="4272" spans="1:18" ht="18" customHeight="1" x14ac:dyDescent="0.2">
      <c r="A4272" s="16" t="str">
        <f>'Limiting Factor Scores'!A387</f>
        <v>UGR6</v>
      </c>
      <c r="B4272" s="16" t="str">
        <f>'Limiting Factor Scores'!B387</f>
        <v>Upper Grande Ronde</v>
      </c>
      <c r="C4272" s="16" t="str">
        <f>'Limiting Factor Scores'!C387</f>
        <v>Riparian Condition</v>
      </c>
      <c r="D4272" s="18">
        <f>'Limiting Factor Scores'!D387</f>
        <v>0.76429999999999998</v>
      </c>
      <c r="E4272" s="19">
        <f>'Limiting Factor Scores'!E387</f>
        <v>2.17</v>
      </c>
      <c r="F4272" s="18">
        <f>'Limiting Factor Scores'!F387</f>
        <v>0.36325000000000002</v>
      </c>
      <c r="G4272" s="18">
        <f>'Limiting Factor Scores'!G387</f>
        <v>1.7233013307736846</v>
      </c>
      <c r="H4272" s="18">
        <f>'Limiting Factor Scores'!H387</f>
        <v>0.55643397051485544</v>
      </c>
      <c r="I4272" s="17">
        <f>LFAT!A138</f>
        <v>10</v>
      </c>
      <c r="J4272" s="16" t="str">
        <f>LFAT!B138</f>
        <v>Upland Treatments</v>
      </c>
      <c r="K4272" s="16" t="str">
        <f>LFAT!D138</f>
        <v>N</v>
      </c>
      <c r="L4272" s="19">
        <f>LFAT!F138</f>
        <v>0.1</v>
      </c>
      <c r="M4272" s="16" t="str">
        <f>LFAT!G138</f>
        <v>R</v>
      </c>
      <c r="N4272" s="19">
        <f>LFAT!I138</f>
        <v>0.1</v>
      </c>
      <c r="O4272" s="18">
        <f>LFAT!J138</f>
        <v>0.01</v>
      </c>
      <c r="P4272" s="18">
        <f t="shared" si="198"/>
        <v>3.6325000000000003E-3</v>
      </c>
      <c r="Q4272" s="18">
        <f t="shared" si="199"/>
        <v>1.7233013307736848E-2</v>
      </c>
      <c r="R4272" s="18">
        <f t="shared" si="200"/>
        <v>5.5643397051485547E-3</v>
      </c>
    </row>
    <row r="4273" spans="1:18" ht="18" customHeight="1" x14ac:dyDescent="0.2">
      <c r="A4273" s="16" t="str">
        <f>'Limiting Factor Scores'!A388</f>
        <v>UGR6</v>
      </c>
      <c r="B4273" s="16" t="str">
        <f>'Limiting Factor Scores'!B388</f>
        <v>Upper Grande Ronde</v>
      </c>
      <c r="C4273" s="16" t="str">
        <f>'Limiting Factor Scores'!C388</f>
        <v>Side Channel and Wetland Habitat</v>
      </c>
      <c r="D4273" s="18">
        <f>'Limiting Factor Scores'!D388</f>
        <v>0.76429999999999998</v>
      </c>
      <c r="E4273" s="19">
        <f>'Limiting Factor Scores'!E388</f>
        <v>3.18</v>
      </c>
      <c r="F4273" s="18">
        <f>'Limiting Factor Scores'!F388</f>
        <v>0.59050000000000002</v>
      </c>
      <c r="G4273" s="18">
        <f>'Limiting Factor Scores'!G388</f>
        <v>3.4687100377977389</v>
      </c>
      <c r="H4273" s="18">
        <f>'Limiting Factor Scores'!H388</f>
        <v>1.011019369919284</v>
      </c>
      <c r="I4273" s="17">
        <f>LFAT!A140</f>
        <v>10</v>
      </c>
      <c r="J4273" s="16" t="str">
        <f>LFAT!B140</f>
        <v>Upland Treatments</v>
      </c>
      <c r="K4273" s="16" t="str">
        <f>LFAT!D140</f>
        <v>N</v>
      </c>
      <c r="L4273" s="19">
        <f>LFAT!F140</f>
        <v>0.1</v>
      </c>
      <c r="M4273" s="16" t="str">
        <f>LFAT!G140</f>
        <v>R</v>
      </c>
      <c r="N4273" s="19">
        <f>LFAT!I140</f>
        <v>0.1</v>
      </c>
      <c r="O4273" s="18">
        <f>LFAT!J140</f>
        <v>0.01</v>
      </c>
      <c r="P4273" s="18">
        <f t="shared" si="198"/>
        <v>5.9050000000000005E-3</v>
      </c>
      <c r="Q4273" s="18">
        <f t="shared" si="199"/>
        <v>3.4687100377977391E-2</v>
      </c>
      <c r="R4273" s="18">
        <f t="shared" si="200"/>
        <v>1.0110193699192841E-2</v>
      </c>
    </row>
    <row r="4274" spans="1:18" ht="18" customHeight="1" x14ac:dyDescent="0.2">
      <c r="A4274" s="16" t="str">
        <f>'Limiting Factor Scores'!A389</f>
        <v>UGR6</v>
      </c>
      <c r="B4274" s="16" t="str">
        <f>'Limiting Factor Scores'!B389</f>
        <v>Upper Grande Ronde</v>
      </c>
      <c r="C4274" s="16" t="str">
        <f>'Limiting Factor Scores'!C389</f>
        <v>Summer Water Temperature</v>
      </c>
      <c r="D4274" s="18">
        <f>'Limiting Factor Scores'!D389</f>
        <v>0.76429999999999998</v>
      </c>
      <c r="E4274" s="19">
        <f>'Limiting Factor Scores'!E389</f>
        <v>1.59</v>
      </c>
      <c r="F4274" s="18">
        <f>'Limiting Factor Scores'!F389</f>
        <v>0.23275000000000001</v>
      </c>
      <c r="G4274" s="18">
        <f>'Limiting Factor Scores'!G389</f>
        <v>1.184244634974587</v>
      </c>
      <c r="H4274" s="18">
        <f>'Limiting Factor Scores'!H389</f>
        <v>0.37059741441864674</v>
      </c>
      <c r="I4274" s="17">
        <f>LFAT!A146</f>
        <v>10</v>
      </c>
      <c r="J4274" s="16" t="str">
        <f>LFAT!B146</f>
        <v>Upland Treatments</v>
      </c>
      <c r="K4274" s="16" t="str">
        <f>LFAT!D146</f>
        <v>I</v>
      </c>
      <c r="L4274" s="19">
        <f>LFAT!F146</f>
        <v>0.5</v>
      </c>
      <c r="M4274" s="16" t="str">
        <f>LFAT!G146</f>
        <v>CD</v>
      </c>
      <c r="N4274" s="19">
        <f>LFAT!I146</f>
        <v>0.5</v>
      </c>
      <c r="O4274" s="18">
        <f>LFAT!J146</f>
        <v>0.25</v>
      </c>
      <c r="P4274" s="18">
        <f t="shared" si="198"/>
        <v>5.8187500000000003E-2</v>
      </c>
      <c r="Q4274" s="18">
        <f t="shared" si="199"/>
        <v>0.29606115874364675</v>
      </c>
      <c r="R4274" s="18">
        <f t="shared" si="200"/>
        <v>9.2649353604661686E-2</v>
      </c>
    </row>
    <row r="4275" spans="1:18" ht="18" customHeight="1" x14ac:dyDescent="0.2">
      <c r="A4275" s="16" t="str">
        <f>'Limiting Factor Scores'!A390</f>
        <v>UGR6</v>
      </c>
      <c r="B4275" s="16" t="str">
        <f>'Limiting Factor Scores'!B390</f>
        <v>Upper Grande Ronde</v>
      </c>
      <c r="C4275" s="16" t="str">
        <f>'Limiting Factor Scores'!C390</f>
        <v>Water Quality</v>
      </c>
      <c r="D4275" s="18">
        <f>'Limiting Factor Scores'!D390</f>
        <v>0.76429999999999998</v>
      </c>
      <c r="E4275" s="19">
        <f>'Limiting Factor Scores'!E390</f>
        <v>1.59</v>
      </c>
      <c r="F4275" s="18">
        <f>'Limiting Factor Scores'!F390</f>
        <v>0.23275000000000001</v>
      </c>
      <c r="G4275" s="18">
        <f>'Limiting Factor Scores'!G390</f>
        <v>1.0355787315295428</v>
      </c>
      <c r="H4275" s="18">
        <f>'Limiting Factor Scores'!H390</f>
        <v>0.28745886679102611</v>
      </c>
      <c r="I4275" s="17">
        <f>LFAT!A148</f>
        <v>10</v>
      </c>
      <c r="J4275" s="16" t="str">
        <f>LFAT!B148</f>
        <v>Upland Treatments</v>
      </c>
      <c r="K4275" s="16" t="str">
        <f>LFAT!D148</f>
        <v>I</v>
      </c>
      <c r="L4275" s="19">
        <f>LFAT!F148</f>
        <v>0.5</v>
      </c>
      <c r="M4275" s="16" t="str">
        <f>LFAT!G148</f>
        <v>CD</v>
      </c>
      <c r="N4275" s="19">
        <f>LFAT!I148</f>
        <v>0.5</v>
      </c>
      <c r="O4275" s="18">
        <f>LFAT!J148</f>
        <v>0.25</v>
      </c>
      <c r="P4275" s="18">
        <f t="shared" si="198"/>
        <v>5.8187500000000003E-2</v>
      </c>
      <c r="Q4275" s="18">
        <f t="shared" si="199"/>
        <v>0.25889468288238571</v>
      </c>
      <c r="R4275" s="18">
        <f t="shared" si="200"/>
        <v>7.1864716697756528E-2</v>
      </c>
    </row>
    <row r="4276" spans="1:18" ht="18" customHeight="1" x14ac:dyDescent="0.2">
      <c r="A4276" s="16" t="str">
        <f>'Limiting Factor Scores'!A391</f>
        <v>UGR6</v>
      </c>
      <c r="B4276" s="16" t="str">
        <f>'Limiting Factor Scores'!B391</f>
        <v>Upper Grande Ronde</v>
      </c>
      <c r="C4276" s="16" t="str">
        <f>'Limiting Factor Scores'!C391</f>
        <v>Winter Water Temperature</v>
      </c>
      <c r="D4276" s="18">
        <f>'Limiting Factor Scores'!D391</f>
        <v>0.76429999999999998</v>
      </c>
      <c r="E4276" s="19">
        <f>'Limiting Factor Scores'!E391</f>
        <v>1.59</v>
      </c>
      <c r="F4276" s="18">
        <f>'Limiting Factor Scores'!F391</f>
        <v>0.23275000000000001</v>
      </c>
      <c r="G4276" s="18">
        <f>'Limiting Factor Scores'!G391</f>
        <v>0.85260531127541295</v>
      </c>
      <c r="H4276" s="18">
        <f>'Limiting Factor Scores'!H391</f>
        <v>0.23222376557871666</v>
      </c>
      <c r="I4276" s="17">
        <f>LFAT!A147</f>
        <v>10</v>
      </c>
      <c r="J4276" s="16" t="str">
        <f>LFAT!B147</f>
        <v>Upland Treatments</v>
      </c>
      <c r="K4276" s="16" t="str">
        <f>LFAT!D147</f>
        <v>N</v>
      </c>
      <c r="L4276" s="19">
        <f>LFAT!F147</f>
        <v>0.1</v>
      </c>
      <c r="M4276" s="16" t="str">
        <f>LFAT!G147</f>
        <v>R</v>
      </c>
      <c r="N4276" s="19">
        <f>LFAT!I147</f>
        <v>0.1</v>
      </c>
      <c r="O4276" s="18">
        <f>LFAT!J147</f>
        <v>0.01</v>
      </c>
      <c r="P4276" s="18">
        <f t="shared" si="198"/>
        <v>2.3275000000000001E-3</v>
      </c>
      <c r="Q4276" s="18">
        <f t="shared" si="199"/>
        <v>8.5260531127541294E-3</v>
      </c>
      <c r="R4276" s="18">
        <f t="shared" si="200"/>
        <v>2.3222376557871668E-3</v>
      </c>
    </row>
    <row r="4277" spans="1:18" ht="18" customHeight="1" x14ac:dyDescent="0.2">
      <c r="A4277" s="16" t="str">
        <f>'Limiting Factor Scores'!A377</f>
        <v>UGR6</v>
      </c>
      <c r="B4277" s="16" t="str">
        <f>'Limiting Factor Scores'!B377</f>
        <v>Upper Grande Ronde</v>
      </c>
      <c r="C4277" s="16" t="str">
        <f>'Limiting Factor Scores'!C377</f>
        <v>Altered Flow Timing</v>
      </c>
      <c r="D4277" s="18">
        <f>'Limiting Factor Scores'!D377</f>
        <v>0.76429999999999998</v>
      </c>
      <c r="E4277" s="19">
        <f>'Limiting Factor Scores'!E377</f>
        <v>1.59</v>
      </c>
      <c r="F4277" s="18">
        <f>'Limiting Factor Scores'!F377</f>
        <v>0.23275000000000001</v>
      </c>
      <c r="G4277" s="18">
        <f>'Limiting Factor Scores'!G377</f>
        <v>0.93265618252541305</v>
      </c>
      <c r="H4277" s="18">
        <f>'Limiting Factor Scores'!H377</f>
        <v>0.25955542020849753</v>
      </c>
      <c r="I4277" s="17">
        <f>LFAT!A158</f>
        <v>11</v>
      </c>
      <c r="J4277" s="16" t="str">
        <f>LFAT!B158</f>
        <v>Species Management (non-native or unnatural)</v>
      </c>
      <c r="K4277" s="16" t="str">
        <f>LFAT!D158</f>
        <v>N</v>
      </c>
      <c r="L4277" s="19">
        <f>LFAT!F158</f>
        <v>0.1</v>
      </c>
      <c r="M4277" s="16" t="str">
        <f>LFAT!G158</f>
        <v>R</v>
      </c>
      <c r="N4277" s="19">
        <f>LFAT!I158</f>
        <v>0.1</v>
      </c>
      <c r="O4277" s="18">
        <f>LFAT!J158</f>
        <v>0.01</v>
      </c>
      <c r="P4277" s="18">
        <f t="shared" si="198"/>
        <v>2.3275000000000001E-3</v>
      </c>
      <c r="Q4277" s="18">
        <f t="shared" si="199"/>
        <v>9.3265618252541312E-3</v>
      </c>
      <c r="R4277" s="18">
        <f t="shared" si="200"/>
        <v>2.5955542020849754E-3</v>
      </c>
    </row>
    <row r="4278" spans="1:18" ht="18" customHeight="1" x14ac:dyDescent="0.2">
      <c r="A4278" s="16" t="str">
        <f>'Limiting Factor Scores'!A378</f>
        <v>UGR6</v>
      </c>
      <c r="B4278" s="16" t="str">
        <f>'Limiting Factor Scores'!B378</f>
        <v>Upper Grande Ronde</v>
      </c>
      <c r="C4278" s="16" t="str">
        <f>'Limiting Factor Scores'!C378</f>
        <v>Altered Primary Productivity</v>
      </c>
      <c r="D4278" s="18">
        <f>'Limiting Factor Scores'!D378</f>
        <v>0.76429999999999998</v>
      </c>
      <c r="E4278" s="19">
        <f>'Limiting Factor Scores'!E378</f>
        <v>1.82</v>
      </c>
      <c r="F4278" s="18">
        <f>'Limiting Factor Scores'!F378</f>
        <v>0.28449999999999998</v>
      </c>
      <c r="G4278" s="18">
        <f>'Limiting Factor Scores'!G378</f>
        <v>0.7905618937732547</v>
      </c>
      <c r="H4278" s="18">
        <f>'Limiting Factor Scores'!H378</f>
        <v>0.22640512230262755</v>
      </c>
      <c r="I4278" s="17">
        <f>LFAT!A165</f>
        <v>11</v>
      </c>
      <c r="J4278" s="16" t="str">
        <f>LFAT!B165</f>
        <v>Species Management (non-native or unnatural)</v>
      </c>
      <c r="K4278" s="16" t="str">
        <f>LFAT!D165</f>
        <v>N</v>
      </c>
      <c r="L4278" s="19">
        <f>LFAT!F165</f>
        <v>0.1</v>
      </c>
      <c r="M4278" s="16" t="str">
        <f>LFAT!G165</f>
        <v>R</v>
      </c>
      <c r="N4278" s="19">
        <f>LFAT!I165</f>
        <v>0.1</v>
      </c>
      <c r="O4278" s="18">
        <f>LFAT!J165</f>
        <v>0.01</v>
      </c>
      <c r="P4278" s="18">
        <f t="shared" si="198"/>
        <v>2.8449999999999999E-3</v>
      </c>
      <c r="Q4278" s="18">
        <f t="shared" si="199"/>
        <v>7.9056189377325475E-3</v>
      </c>
      <c r="R4278" s="18">
        <f t="shared" si="200"/>
        <v>2.2640512230262754E-3</v>
      </c>
    </row>
    <row r="4279" spans="1:18" ht="18" customHeight="1" x14ac:dyDescent="0.2">
      <c r="A4279" s="16" t="str">
        <f>'Limiting Factor Scores'!A379</f>
        <v>UGR6</v>
      </c>
      <c r="B4279" s="16" t="str">
        <f>'Limiting Factor Scores'!B379</f>
        <v>Upper Grande Ronde</v>
      </c>
      <c r="C4279" s="16" t="str">
        <f>'Limiting Factor Scores'!C379</f>
        <v>Anthropogenic Barriers</v>
      </c>
      <c r="D4279" s="18">
        <f>'Limiting Factor Scores'!D379</f>
        <v>0.76429999999999998</v>
      </c>
      <c r="E4279" s="19">
        <f>'Limiting Factor Scores'!E379</f>
        <v>2.29</v>
      </c>
      <c r="F4279" s="18">
        <f>'Limiting Factor Scores'!F379</f>
        <v>0.39024999999999999</v>
      </c>
      <c r="G4279" s="18">
        <f>'Limiting Factor Scores'!G379</f>
        <v>1.5829512834091219</v>
      </c>
      <c r="H4279" s="18">
        <f>'Limiting Factor Scores'!H379</f>
        <v>0.50134602420171814</v>
      </c>
      <c r="I4279" s="17">
        <f>LFAT!A152</f>
        <v>11</v>
      </c>
      <c r="J4279" s="16" t="str">
        <f>LFAT!B152</f>
        <v>Species Management (non-native or unnatural)</v>
      </c>
      <c r="K4279" s="16" t="str">
        <f>LFAT!D152</f>
        <v>N</v>
      </c>
      <c r="L4279" s="19">
        <f>LFAT!F152</f>
        <v>0.1</v>
      </c>
      <c r="M4279" s="16" t="str">
        <f>LFAT!G152</f>
        <v>R</v>
      </c>
      <c r="N4279" s="19">
        <f>LFAT!I152</f>
        <v>0.1</v>
      </c>
      <c r="O4279" s="18">
        <f>LFAT!J152</f>
        <v>0.01</v>
      </c>
      <c r="P4279" s="18">
        <f t="shared" si="198"/>
        <v>3.9025000000000002E-3</v>
      </c>
      <c r="Q4279" s="18">
        <f t="shared" si="199"/>
        <v>1.582951283409122E-2</v>
      </c>
      <c r="R4279" s="18">
        <f t="shared" si="200"/>
        <v>5.0134602420171814E-3</v>
      </c>
    </row>
    <row r="4280" spans="1:18" ht="18" customHeight="1" x14ac:dyDescent="0.2">
      <c r="A4280" s="16" t="str">
        <f>'Limiting Factor Scores'!A380</f>
        <v>UGR6</v>
      </c>
      <c r="B4280" s="16" t="str">
        <f>'Limiting Factor Scores'!B380</f>
        <v>Upper Grande Ronde</v>
      </c>
      <c r="C4280" s="16" t="str">
        <f>'Limiting Factor Scores'!C380</f>
        <v>Channel and Habitat Structure</v>
      </c>
      <c r="D4280" s="18">
        <f>'Limiting Factor Scores'!D380</f>
        <v>0.76429999999999998</v>
      </c>
      <c r="E4280" s="19">
        <f>'Limiting Factor Scores'!E380</f>
        <v>3.25</v>
      </c>
      <c r="F4280" s="18">
        <f>'Limiting Factor Scores'!F380</f>
        <v>0.60624999999999996</v>
      </c>
      <c r="G4280" s="18">
        <f>'Limiting Factor Scores'!G380</f>
        <v>4.0378241958328269</v>
      </c>
      <c r="H4280" s="18">
        <f>'Limiting Factor Scores'!H380</f>
        <v>1.2223685329141345</v>
      </c>
      <c r="I4280" s="17">
        <f>LFAT!A156</f>
        <v>11</v>
      </c>
      <c r="J4280" s="16" t="str">
        <f>LFAT!B156</f>
        <v>Species Management (non-native or unnatural)</v>
      </c>
      <c r="K4280" s="16" t="str">
        <f>LFAT!D156</f>
        <v>N</v>
      </c>
      <c r="L4280" s="19">
        <f>LFAT!F156</f>
        <v>0.1</v>
      </c>
      <c r="M4280" s="16" t="str">
        <f>LFAT!G156</f>
        <v>R</v>
      </c>
      <c r="N4280" s="19">
        <f>LFAT!I156</f>
        <v>0.1</v>
      </c>
      <c r="O4280" s="18">
        <f>LFAT!J156</f>
        <v>0.01</v>
      </c>
      <c r="P4280" s="18">
        <f t="shared" si="198"/>
        <v>6.0624999999999993E-3</v>
      </c>
      <c r="Q4280" s="18">
        <f t="shared" si="199"/>
        <v>4.0378241958328273E-2</v>
      </c>
      <c r="R4280" s="18">
        <f t="shared" si="200"/>
        <v>1.2223685329141346E-2</v>
      </c>
    </row>
    <row r="4281" spans="1:18" ht="18" customHeight="1" x14ac:dyDescent="0.2">
      <c r="A4281" s="16" t="str">
        <f>'Limiting Factor Scores'!A381</f>
        <v>UGR6</v>
      </c>
      <c r="B4281" s="16" t="str">
        <f>'Limiting Factor Scores'!B381</f>
        <v>Upper Grande Ronde</v>
      </c>
      <c r="C4281" s="16" t="str">
        <f>'Limiting Factor Scores'!C381</f>
        <v>Decreased Sediment Quantity</v>
      </c>
      <c r="D4281" s="18">
        <f>'Limiting Factor Scores'!D381</f>
        <v>0.76429999999999998</v>
      </c>
      <c r="E4281" s="19">
        <f>'Limiting Factor Scores'!E381</f>
        <v>2.2999999999999998</v>
      </c>
      <c r="F4281" s="18">
        <f>'Limiting Factor Scores'!F381</f>
        <v>0.39250000000000002</v>
      </c>
      <c r="G4281" s="18">
        <f>'Limiting Factor Scores'!G381</f>
        <v>1.5535079911999947</v>
      </c>
      <c r="H4281" s="18">
        <f>'Limiting Factor Scores'!H381</f>
        <v>0.46277395984799674</v>
      </c>
      <c r="I4281" s="17">
        <f>LFAT!A159</f>
        <v>11</v>
      </c>
      <c r="J4281" s="16" t="str">
        <f>LFAT!B159</f>
        <v>Species Management (non-native or unnatural)</v>
      </c>
      <c r="K4281" s="16" t="str">
        <f>LFAT!D159</f>
        <v>N</v>
      </c>
      <c r="L4281" s="19">
        <f>LFAT!F159</f>
        <v>0.1</v>
      </c>
      <c r="M4281" s="16" t="str">
        <f>LFAT!G159</f>
        <v>R</v>
      </c>
      <c r="N4281" s="19">
        <f>LFAT!I159</f>
        <v>0.1</v>
      </c>
      <c r="O4281" s="18">
        <f>LFAT!J159</f>
        <v>0.01</v>
      </c>
      <c r="P4281" s="18">
        <f t="shared" si="198"/>
        <v>3.9250000000000005E-3</v>
      </c>
      <c r="Q4281" s="18">
        <f t="shared" si="199"/>
        <v>1.5535079911999948E-2</v>
      </c>
      <c r="R4281" s="18">
        <f t="shared" si="200"/>
        <v>4.6277395984799675E-3</v>
      </c>
    </row>
    <row r="4282" spans="1:18" ht="18" customHeight="1" x14ac:dyDescent="0.2">
      <c r="A4282" s="16" t="str">
        <f>'Limiting Factor Scores'!A382</f>
        <v>UGR6</v>
      </c>
      <c r="B4282" s="16" t="str">
        <f>'Limiting Factor Scores'!B382</f>
        <v>Upper Grande Ronde</v>
      </c>
      <c r="C4282" s="16" t="str">
        <f>'Limiting Factor Scores'!C382</f>
        <v>Decreased Water Quantity</v>
      </c>
      <c r="D4282" s="18">
        <f>'Limiting Factor Scores'!D382</f>
        <v>0.76429999999999998</v>
      </c>
      <c r="E4282" s="19">
        <f>'Limiting Factor Scores'!E382</f>
        <v>2</v>
      </c>
      <c r="F4282" s="18">
        <f>'Limiting Factor Scores'!F382</f>
        <v>0.32500000000000001</v>
      </c>
      <c r="G4282" s="18">
        <f>'Limiting Factor Scores'!G382</f>
        <v>1.8612069824267401</v>
      </c>
      <c r="H4282" s="18">
        <f>'Limiting Factor Scores'!H382</f>
        <v>0.53792252901018778</v>
      </c>
      <c r="I4282" s="17">
        <f>LFAT!A157</f>
        <v>11</v>
      </c>
      <c r="J4282" s="16" t="str">
        <f>LFAT!B157</f>
        <v>Species Management (non-native or unnatural)</v>
      </c>
      <c r="K4282" s="16" t="str">
        <f>LFAT!D157</f>
        <v>N</v>
      </c>
      <c r="L4282" s="19">
        <f>LFAT!F157</f>
        <v>0.1</v>
      </c>
      <c r="M4282" s="16" t="str">
        <f>LFAT!G157</f>
        <v>R</v>
      </c>
      <c r="N4282" s="19">
        <f>LFAT!I157</f>
        <v>0.1</v>
      </c>
      <c r="O4282" s="18">
        <f>LFAT!J157</f>
        <v>0.01</v>
      </c>
      <c r="P4282" s="18">
        <f t="shared" si="198"/>
        <v>3.2500000000000003E-3</v>
      </c>
      <c r="Q4282" s="18">
        <f t="shared" si="199"/>
        <v>1.8612069824267403E-2</v>
      </c>
      <c r="R4282" s="18">
        <f t="shared" si="200"/>
        <v>5.3792252901018779E-3</v>
      </c>
    </row>
    <row r="4283" spans="1:18" ht="18" customHeight="1" x14ac:dyDescent="0.2">
      <c r="A4283" s="16" t="str">
        <f>'Limiting Factor Scores'!A383</f>
        <v>UGR6</v>
      </c>
      <c r="B4283" s="16" t="str">
        <f>'Limiting Factor Scores'!B383</f>
        <v>Upper Grande Ronde</v>
      </c>
      <c r="C4283" s="16" t="str">
        <f>'Limiting Factor Scores'!C383</f>
        <v>Floodplain Condition</v>
      </c>
      <c r="D4283" s="18">
        <f>'Limiting Factor Scores'!D383</f>
        <v>0.76429999999999998</v>
      </c>
      <c r="E4283" s="19">
        <f>'Limiting Factor Scores'!E383</f>
        <v>2.76</v>
      </c>
      <c r="F4283" s="18">
        <f>'Limiting Factor Scores'!F383</f>
        <v>0.496</v>
      </c>
      <c r="G4283" s="18">
        <f>'Limiting Factor Scores'!G383</f>
        <v>2.3043426630196113</v>
      </c>
      <c r="H4283" s="18">
        <f>'Limiting Factor Scores'!H383</f>
        <v>0.65426001671712497</v>
      </c>
      <c r="I4283" s="17">
        <f>LFAT!A154</f>
        <v>11</v>
      </c>
      <c r="J4283" s="16" t="str">
        <f>LFAT!B154</f>
        <v>Species Management (non-native or unnatural)</v>
      </c>
      <c r="K4283" s="16" t="str">
        <f>LFAT!D154</f>
        <v>N</v>
      </c>
      <c r="L4283" s="19">
        <f>LFAT!F154</f>
        <v>0.1</v>
      </c>
      <c r="M4283" s="16" t="str">
        <f>LFAT!G154</f>
        <v>R</v>
      </c>
      <c r="N4283" s="19">
        <f>LFAT!I154</f>
        <v>0.1</v>
      </c>
      <c r="O4283" s="18">
        <f>LFAT!J154</f>
        <v>0.01</v>
      </c>
      <c r="P4283" s="18">
        <f t="shared" si="198"/>
        <v>4.96E-3</v>
      </c>
      <c r="Q4283" s="18">
        <f t="shared" si="199"/>
        <v>2.3043426630196113E-2</v>
      </c>
      <c r="R4283" s="18">
        <f t="shared" si="200"/>
        <v>6.5426001671712499E-3</v>
      </c>
    </row>
    <row r="4284" spans="1:18" ht="18" customHeight="1" x14ac:dyDescent="0.2">
      <c r="A4284" s="16" t="str">
        <f>'Limiting Factor Scores'!A384</f>
        <v>UGR6</v>
      </c>
      <c r="B4284" s="16" t="str">
        <f>'Limiting Factor Scores'!B384</f>
        <v>Upper Grande Ronde</v>
      </c>
      <c r="C4284" s="16" t="str">
        <f>'Limiting Factor Scores'!C384</f>
        <v>Increased Sediment Quantity</v>
      </c>
      <c r="D4284" s="18">
        <f>'Limiting Factor Scores'!D384</f>
        <v>0.76429999999999998</v>
      </c>
      <c r="E4284" s="19">
        <f>'Limiting Factor Scores'!E384</f>
        <v>2</v>
      </c>
      <c r="F4284" s="18">
        <f>'Limiting Factor Scores'!F384</f>
        <v>0.32500000000000001</v>
      </c>
      <c r="G4284" s="18">
        <f>'Limiting Factor Scores'!G384</f>
        <v>0.90310233910828752</v>
      </c>
      <c r="H4284" s="18">
        <f>'Limiting Factor Scores'!H384</f>
        <v>0.29711889533656133</v>
      </c>
      <c r="I4284" s="17">
        <f>LFAT!A160</f>
        <v>11</v>
      </c>
      <c r="J4284" s="16" t="str">
        <f>LFAT!B160</f>
        <v>Species Management (non-native or unnatural)</v>
      </c>
      <c r="K4284" s="16" t="str">
        <f>LFAT!D160</f>
        <v>N</v>
      </c>
      <c r="L4284" s="19">
        <f>LFAT!F160</f>
        <v>0.1</v>
      </c>
      <c r="M4284" s="16" t="str">
        <f>LFAT!G160</f>
        <v>R</v>
      </c>
      <c r="N4284" s="19">
        <f>LFAT!I160</f>
        <v>0.1</v>
      </c>
      <c r="O4284" s="18">
        <f>LFAT!J160</f>
        <v>0.01</v>
      </c>
      <c r="P4284" s="18">
        <f t="shared" si="198"/>
        <v>3.2500000000000003E-3</v>
      </c>
      <c r="Q4284" s="18">
        <f t="shared" si="199"/>
        <v>9.0310233910828753E-3</v>
      </c>
      <c r="R4284" s="18">
        <f t="shared" si="200"/>
        <v>2.9711889533656135E-3</v>
      </c>
    </row>
    <row r="4285" spans="1:18" ht="18" customHeight="1" x14ac:dyDescent="0.2">
      <c r="A4285" s="16" t="str">
        <f>'Limiting Factor Scores'!A385</f>
        <v>UGR6</v>
      </c>
      <c r="B4285" s="16" t="str">
        <f>'Limiting Factor Scores'!B385</f>
        <v>Upper Grande Ronde</v>
      </c>
      <c r="C4285" s="16" t="str">
        <f>'Limiting Factor Scores'!C385</f>
        <v>Non-Native Species Interactions and Competition</v>
      </c>
      <c r="D4285" s="18">
        <f>'Limiting Factor Scores'!D385</f>
        <v>0.76429999999999998</v>
      </c>
      <c r="E4285" s="19">
        <f>'Limiting Factor Scores'!E385</f>
        <v>2.88</v>
      </c>
      <c r="F4285" s="18">
        <f>'Limiting Factor Scores'!F385</f>
        <v>0.52300000000000002</v>
      </c>
      <c r="G4285" s="18">
        <f>'Limiting Factor Scores'!G385</f>
        <v>1.6074812191144017</v>
      </c>
      <c r="H4285" s="18">
        <f>'Limiting Factor Scores'!H385</f>
        <v>0.56704399668173633</v>
      </c>
      <c r="I4285" s="17">
        <f>LFAT!A166</f>
        <v>11</v>
      </c>
      <c r="J4285" s="16" t="str">
        <f>LFAT!B166</f>
        <v>Species Management (non-native or unnatural)</v>
      </c>
      <c r="K4285" s="16" t="str">
        <f>LFAT!D166</f>
        <v>D</v>
      </c>
      <c r="L4285" s="19">
        <f>LFAT!F166</f>
        <v>1</v>
      </c>
      <c r="M4285" s="16" t="str">
        <f>LFAT!G166</f>
        <v>C</v>
      </c>
      <c r="N4285" s="19">
        <f>LFAT!I166</f>
        <v>1</v>
      </c>
      <c r="O4285" s="18">
        <f>LFAT!J166</f>
        <v>1</v>
      </c>
      <c r="P4285" s="18">
        <f t="shared" si="198"/>
        <v>0.52300000000000002</v>
      </c>
      <c r="Q4285" s="18">
        <f t="shared" si="199"/>
        <v>1.6074812191144017</v>
      </c>
      <c r="R4285" s="18">
        <f t="shared" si="200"/>
        <v>0.56704399668173633</v>
      </c>
    </row>
    <row r="4286" spans="1:18" ht="18" customHeight="1" x14ac:dyDescent="0.2">
      <c r="A4286" s="16" t="str">
        <f>'Limiting Factor Scores'!A386</f>
        <v>UGR6</v>
      </c>
      <c r="B4286" s="16" t="str">
        <f>'Limiting Factor Scores'!B386</f>
        <v>Upper Grande Ronde</v>
      </c>
      <c r="C4286" s="16" t="str">
        <f>'Limiting Factor Scores'!C386</f>
        <v>Predation</v>
      </c>
      <c r="D4286" s="18">
        <f>'Limiting Factor Scores'!D386</f>
        <v>0.76429999999999998</v>
      </c>
      <c r="E4286" s="19">
        <f>'Limiting Factor Scores'!E386</f>
        <v>1.59</v>
      </c>
      <c r="F4286" s="18">
        <f>'Limiting Factor Scores'!F386</f>
        <v>0.23275000000000001</v>
      </c>
      <c r="G4286" s="18">
        <f>'Limiting Factor Scores'!G386</f>
        <v>0.95552786027954251</v>
      </c>
      <c r="H4286" s="18">
        <f>'Limiting Factor Scores'!H386</f>
        <v>0.29214756066836089</v>
      </c>
      <c r="I4286" s="17">
        <f>LFAT!A164</f>
        <v>11</v>
      </c>
      <c r="J4286" s="16" t="str">
        <f>LFAT!B164</f>
        <v>Species Management (non-native or unnatural)</v>
      </c>
      <c r="K4286" s="16" t="str">
        <f>LFAT!D164</f>
        <v>D</v>
      </c>
      <c r="L4286" s="19">
        <f>LFAT!F164</f>
        <v>1</v>
      </c>
      <c r="M4286" s="16" t="str">
        <f>LFAT!G164</f>
        <v>C</v>
      </c>
      <c r="N4286" s="19">
        <f>LFAT!I164</f>
        <v>1</v>
      </c>
      <c r="O4286" s="18">
        <f>LFAT!J164</f>
        <v>1</v>
      </c>
      <c r="P4286" s="18">
        <f t="shared" si="198"/>
        <v>0.23275000000000001</v>
      </c>
      <c r="Q4286" s="18">
        <f t="shared" si="199"/>
        <v>0.95552786027954251</v>
      </c>
      <c r="R4286" s="18">
        <f t="shared" si="200"/>
        <v>0.29214756066836089</v>
      </c>
    </row>
    <row r="4287" spans="1:18" ht="18" customHeight="1" x14ac:dyDescent="0.2">
      <c r="A4287" s="16" t="str">
        <f>'Limiting Factor Scores'!A387</f>
        <v>UGR6</v>
      </c>
      <c r="B4287" s="16" t="str">
        <f>'Limiting Factor Scores'!B387</f>
        <v>Upper Grande Ronde</v>
      </c>
      <c r="C4287" s="16" t="str">
        <f>'Limiting Factor Scores'!C387</f>
        <v>Riparian Condition</v>
      </c>
      <c r="D4287" s="18">
        <f>'Limiting Factor Scores'!D387</f>
        <v>0.76429999999999998</v>
      </c>
      <c r="E4287" s="19">
        <f>'Limiting Factor Scores'!E387</f>
        <v>2.17</v>
      </c>
      <c r="F4287" s="18">
        <f>'Limiting Factor Scores'!F387</f>
        <v>0.36325000000000002</v>
      </c>
      <c r="G4287" s="18">
        <f>'Limiting Factor Scores'!G387</f>
        <v>1.7233013307736846</v>
      </c>
      <c r="H4287" s="18">
        <f>'Limiting Factor Scores'!H387</f>
        <v>0.55643397051485544</v>
      </c>
      <c r="I4287" s="17">
        <f>LFAT!A153</f>
        <v>11</v>
      </c>
      <c r="J4287" s="16" t="str">
        <f>LFAT!B153</f>
        <v>Species Management (non-native or unnatural)</v>
      </c>
      <c r="K4287" s="16" t="str">
        <f>LFAT!D153</f>
        <v>N</v>
      </c>
      <c r="L4287" s="19">
        <f>LFAT!F153</f>
        <v>0.1</v>
      </c>
      <c r="M4287" s="16" t="str">
        <f>LFAT!G153</f>
        <v>R</v>
      </c>
      <c r="N4287" s="19">
        <f>LFAT!I153</f>
        <v>0.1</v>
      </c>
      <c r="O4287" s="18">
        <f>LFAT!J153</f>
        <v>0.01</v>
      </c>
      <c r="P4287" s="18">
        <f t="shared" si="198"/>
        <v>3.6325000000000003E-3</v>
      </c>
      <c r="Q4287" s="18">
        <f t="shared" si="199"/>
        <v>1.7233013307736848E-2</v>
      </c>
      <c r="R4287" s="18">
        <f t="shared" si="200"/>
        <v>5.5643397051485547E-3</v>
      </c>
    </row>
    <row r="4288" spans="1:18" ht="18" customHeight="1" x14ac:dyDescent="0.2">
      <c r="A4288" s="16" t="str">
        <f>'Limiting Factor Scores'!A388</f>
        <v>UGR6</v>
      </c>
      <c r="B4288" s="16" t="str">
        <f>'Limiting Factor Scores'!B388</f>
        <v>Upper Grande Ronde</v>
      </c>
      <c r="C4288" s="16" t="str">
        <f>'Limiting Factor Scores'!C388</f>
        <v>Side Channel and Wetland Habitat</v>
      </c>
      <c r="D4288" s="18">
        <f>'Limiting Factor Scores'!D388</f>
        <v>0.76429999999999998</v>
      </c>
      <c r="E4288" s="19">
        <f>'Limiting Factor Scores'!E388</f>
        <v>3.18</v>
      </c>
      <c r="F4288" s="18">
        <f>'Limiting Factor Scores'!F388</f>
        <v>0.59050000000000002</v>
      </c>
      <c r="G4288" s="18">
        <f>'Limiting Factor Scores'!G388</f>
        <v>3.4687100377977389</v>
      </c>
      <c r="H4288" s="18">
        <f>'Limiting Factor Scores'!H388</f>
        <v>1.011019369919284</v>
      </c>
      <c r="I4288" s="17">
        <f>LFAT!A155</f>
        <v>11</v>
      </c>
      <c r="J4288" s="16" t="str">
        <f>LFAT!B155</f>
        <v>Species Management (non-native or unnatural)</v>
      </c>
      <c r="K4288" s="16" t="str">
        <f>LFAT!D155</f>
        <v>N</v>
      </c>
      <c r="L4288" s="19">
        <f>LFAT!F155</f>
        <v>0.1</v>
      </c>
      <c r="M4288" s="16" t="str">
        <f>LFAT!G155</f>
        <v>R</v>
      </c>
      <c r="N4288" s="19">
        <f>LFAT!I155</f>
        <v>0.1</v>
      </c>
      <c r="O4288" s="18">
        <f>LFAT!J155</f>
        <v>0.01</v>
      </c>
      <c r="P4288" s="18">
        <f t="shared" si="198"/>
        <v>5.9050000000000005E-3</v>
      </c>
      <c r="Q4288" s="18">
        <f t="shared" si="199"/>
        <v>3.4687100377977391E-2</v>
      </c>
      <c r="R4288" s="18">
        <f t="shared" si="200"/>
        <v>1.0110193699192841E-2</v>
      </c>
    </row>
    <row r="4289" spans="1:18" ht="18" customHeight="1" x14ac:dyDescent="0.2">
      <c r="A4289" s="16" t="str">
        <f>'Limiting Factor Scores'!A389</f>
        <v>UGR6</v>
      </c>
      <c r="B4289" s="16" t="str">
        <f>'Limiting Factor Scores'!B389</f>
        <v>Upper Grande Ronde</v>
      </c>
      <c r="C4289" s="16" t="str">
        <f>'Limiting Factor Scores'!C389</f>
        <v>Summer Water Temperature</v>
      </c>
      <c r="D4289" s="18">
        <f>'Limiting Factor Scores'!D389</f>
        <v>0.76429999999999998</v>
      </c>
      <c r="E4289" s="19">
        <f>'Limiting Factor Scores'!E389</f>
        <v>1.59</v>
      </c>
      <c r="F4289" s="18">
        <f>'Limiting Factor Scores'!F389</f>
        <v>0.23275000000000001</v>
      </c>
      <c r="G4289" s="18">
        <f>'Limiting Factor Scores'!G389</f>
        <v>1.184244634974587</v>
      </c>
      <c r="H4289" s="18">
        <f>'Limiting Factor Scores'!H389</f>
        <v>0.37059741441864674</v>
      </c>
      <c r="I4289" s="17">
        <f>LFAT!A161</f>
        <v>11</v>
      </c>
      <c r="J4289" s="16" t="str">
        <f>LFAT!B161</f>
        <v>Species Management (non-native or unnatural)</v>
      </c>
      <c r="K4289" s="16" t="str">
        <f>LFAT!D161</f>
        <v>N</v>
      </c>
      <c r="L4289" s="19">
        <f>LFAT!F161</f>
        <v>0.1</v>
      </c>
      <c r="M4289" s="16" t="str">
        <f>LFAT!G161</f>
        <v>R</v>
      </c>
      <c r="N4289" s="19">
        <f>LFAT!I161</f>
        <v>0.1</v>
      </c>
      <c r="O4289" s="18">
        <f>LFAT!J161</f>
        <v>0.01</v>
      </c>
      <c r="P4289" s="18">
        <f t="shared" si="198"/>
        <v>2.3275000000000001E-3</v>
      </c>
      <c r="Q4289" s="18">
        <f t="shared" si="199"/>
        <v>1.1842446349745871E-2</v>
      </c>
      <c r="R4289" s="18">
        <f t="shared" si="200"/>
        <v>3.7059741441864674E-3</v>
      </c>
    </row>
    <row r="4290" spans="1:18" ht="18" customHeight="1" x14ac:dyDescent="0.2">
      <c r="A4290" s="16" t="str">
        <f>'Limiting Factor Scores'!A390</f>
        <v>UGR6</v>
      </c>
      <c r="B4290" s="16" t="str">
        <f>'Limiting Factor Scores'!B390</f>
        <v>Upper Grande Ronde</v>
      </c>
      <c r="C4290" s="16" t="str">
        <f>'Limiting Factor Scores'!C390</f>
        <v>Water Quality</v>
      </c>
      <c r="D4290" s="18">
        <f>'Limiting Factor Scores'!D390</f>
        <v>0.76429999999999998</v>
      </c>
      <c r="E4290" s="19">
        <f>'Limiting Factor Scores'!E390</f>
        <v>1.59</v>
      </c>
      <c r="F4290" s="18">
        <f>'Limiting Factor Scores'!F390</f>
        <v>0.23275000000000001</v>
      </c>
      <c r="G4290" s="18">
        <f>'Limiting Factor Scores'!G390</f>
        <v>1.0355787315295428</v>
      </c>
      <c r="H4290" s="18">
        <f>'Limiting Factor Scores'!H390</f>
        <v>0.28745886679102611</v>
      </c>
      <c r="I4290" s="17">
        <f>LFAT!A163</f>
        <v>11</v>
      </c>
      <c r="J4290" s="16" t="str">
        <f>LFAT!B163</f>
        <v>Species Management (non-native or unnatural)</v>
      </c>
      <c r="K4290" s="16" t="str">
        <f>LFAT!D163</f>
        <v>N</v>
      </c>
      <c r="L4290" s="19">
        <f>LFAT!F163</f>
        <v>0.1</v>
      </c>
      <c r="M4290" s="16" t="str">
        <f>LFAT!G163</f>
        <v>R</v>
      </c>
      <c r="N4290" s="19">
        <f>LFAT!I163</f>
        <v>0.1</v>
      </c>
      <c r="O4290" s="18">
        <f>LFAT!J163</f>
        <v>0.01</v>
      </c>
      <c r="P4290" s="18">
        <f t="shared" ref="P4290:P4353" si="201">F4290*O4290</f>
        <v>2.3275000000000001E-3</v>
      </c>
      <c r="Q4290" s="18">
        <f t="shared" ref="Q4290:Q4353" si="202">G4290*O4290</f>
        <v>1.0355787315295429E-2</v>
      </c>
      <c r="R4290" s="18">
        <f t="shared" ref="R4290:R4353" si="203">H4290*O4290</f>
        <v>2.8745886679102614E-3</v>
      </c>
    </row>
    <row r="4291" spans="1:18" ht="18" customHeight="1" x14ac:dyDescent="0.2">
      <c r="A4291" s="16" t="str">
        <f>'Limiting Factor Scores'!A391</f>
        <v>UGR6</v>
      </c>
      <c r="B4291" s="16" t="str">
        <f>'Limiting Factor Scores'!B391</f>
        <v>Upper Grande Ronde</v>
      </c>
      <c r="C4291" s="16" t="str">
        <f>'Limiting Factor Scores'!C391</f>
        <v>Winter Water Temperature</v>
      </c>
      <c r="D4291" s="18">
        <f>'Limiting Factor Scores'!D391</f>
        <v>0.76429999999999998</v>
      </c>
      <c r="E4291" s="19">
        <f>'Limiting Factor Scores'!E391</f>
        <v>1.59</v>
      </c>
      <c r="F4291" s="18">
        <f>'Limiting Factor Scores'!F391</f>
        <v>0.23275000000000001</v>
      </c>
      <c r="G4291" s="18">
        <f>'Limiting Factor Scores'!G391</f>
        <v>0.85260531127541295</v>
      </c>
      <c r="H4291" s="18">
        <f>'Limiting Factor Scores'!H391</f>
        <v>0.23222376557871666</v>
      </c>
      <c r="I4291" s="17">
        <f>LFAT!A162</f>
        <v>11</v>
      </c>
      <c r="J4291" s="16" t="str">
        <f>LFAT!B162</f>
        <v>Species Management (non-native or unnatural)</v>
      </c>
      <c r="K4291" s="16" t="str">
        <f>LFAT!D162</f>
        <v>N</v>
      </c>
      <c r="L4291" s="19">
        <f>LFAT!F162</f>
        <v>0.1</v>
      </c>
      <c r="M4291" s="16" t="str">
        <f>LFAT!G162</f>
        <v>R</v>
      </c>
      <c r="N4291" s="19">
        <f>LFAT!I162</f>
        <v>0.1</v>
      </c>
      <c r="O4291" s="18">
        <f>LFAT!J162</f>
        <v>0.01</v>
      </c>
      <c r="P4291" s="18">
        <f t="shared" si="201"/>
        <v>2.3275000000000001E-3</v>
      </c>
      <c r="Q4291" s="18">
        <f t="shared" si="202"/>
        <v>8.5260531127541294E-3</v>
      </c>
      <c r="R4291" s="18">
        <f t="shared" si="203"/>
        <v>2.3222376557871668E-3</v>
      </c>
    </row>
    <row r="4292" spans="1:18" ht="18" customHeight="1" x14ac:dyDescent="0.2">
      <c r="A4292" s="16" t="str">
        <f>'Limiting Factor Scores'!A392</f>
        <v>UGR7</v>
      </c>
      <c r="B4292" s="16" t="str">
        <f>'Limiting Factor Scores'!B392</f>
        <v>Upper Grande Ronde</v>
      </c>
      <c r="C4292" s="16" t="str">
        <f>'Limiting Factor Scores'!C392</f>
        <v>Altered Flow Timing</v>
      </c>
      <c r="D4292" s="18">
        <f>'Limiting Factor Scores'!D392</f>
        <v>0.33750000000000002</v>
      </c>
      <c r="E4292" s="19">
        <f>'Limiting Factor Scores'!E392</f>
        <v>5</v>
      </c>
      <c r="F4292" s="18">
        <f>'Limiting Factor Scores'!F392</f>
        <v>1</v>
      </c>
      <c r="G4292" s="18">
        <f>'Limiting Factor Scores'!G392</f>
        <v>1.7694642857625003</v>
      </c>
      <c r="H4292" s="18">
        <f>'Limiting Factor Scores'!H392</f>
        <v>0.49243660723012511</v>
      </c>
      <c r="I4292" s="17">
        <f>LFAT!A8</f>
        <v>1</v>
      </c>
      <c r="J4292" s="16" t="str">
        <f>LFAT!B8</f>
        <v>Protect Land (Easement and Acquisition)</v>
      </c>
      <c r="K4292" s="16" t="str">
        <f>LFAT!D8</f>
        <v>I</v>
      </c>
      <c r="L4292" s="19">
        <f>LFAT!F8</f>
        <v>0.5</v>
      </c>
      <c r="M4292" s="16" t="str">
        <f>LFAT!G8</f>
        <v>CD</v>
      </c>
      <c r="N4292" s="19">
        <f>LFAT!I8</f>
        <v>0.5</v>
      </c>
      <c r="O4292" s="18">
        <f>LFAT!J8</f>
        <v>0.25</v>
      </c>
      <c r="P4292" s="18">
        <f t="shared" si="201"/>
        <v>0.25</v>
      </c>
      <c r="Q4292" s="18">
        <f t="shared" si="202"/>
        <v>0.44236607144062506</v>
      </c>
      <c r="R4292" s="18">
        <f t="shared" si="203"/>
        <v>0.12310915180753128</v>
      </c>
    </row>
    <row r="4293" spans="1:18" ht="18" customHeight="1" x14ac:dyDescent="0.2">
      <c r="A4293" s="16" t="str">
        <f>'Limiting Factor Scores'!A393</f>
        <v>UGR7</v>
      </c>
      <c r="B4293" s="16" t="str">
        <f>'Limiting Factor Scores'!B393</f>
        <v>Upper Grande Ronde</v>
      </c>
      <c r="C4293" s="16" t="str">
        <f>'Limiting Factor Scores'!C393</f>
        <v>Altered Primary Productivity</v>
      </c>
      <c r="D4293" s="18">
        <f>'Limiting Factor Scores'!D393</f>
        <v>0.33750000000000002</v>
      </c>
      <c r="E4293" s="19">
        <f>'Limiting Factor Scores'!E393</f>
        <v>3.42</v>
      </c>
      <c r="F4293" s="18">
        <f>'Limiting Factor Scores'!F393</f>
        <v>0.64449999999999996</v>
      </c>
      <c r="G4293" s="18">
        <f>'Limiting Factor Scores'!G393</f>
        <v>0.7908360266303438</v>
      </c>
      <c r="H4293" s="18">
        <f>'Limiting Factor Scores'!H393</f>
        <v>0.22648362985975276</v>
      </c>
      <c r="I4293" s="17">
        <f>LFAT!A15</f>
        <v>1</v>
      </c>
      <c r="J4293" s="16" t="str">
        <f>LFAT!B15</f>
        <v>Protect Land (Easement and Acquisition)</v>
      </c>
      <c r="K4293" s="16" t="str">
        <f>LFAT!D15</f>
        <v>I</v>
      </c>
      <c r="L4293" s="19">
        <f>LFAT!F15</f>
        <v>0.5</v>
      </c>
      <c r="M4293" s="16" t="str">
        <f>LFAT!G15</f>
        <v>CD</v>
      </c>
      <c r="N4293" s="19">
        <f>LFAT!I15</f>
        <v>0.5</v>
      </c>
      <c r="O4293" s="18">
        <f>LFAT!J15</f>
        <v>0.25</v>
      </c>
      <c r="P4293" s="18">
        <f t="shared" si="201"/>
        <v>0.16112499999999999</v>
      </c>
      <c r="Q4293" s="18">
        <f t="shared" si="202"/>
        <v>0.19770900665758595</v>
      </c>
      <c r="R4293" s="18">
        <f t="shared" si="203"/>
        <v>5.662090746493819E-2</v>
      </c>
    </row>
    <row r="4294" spans="1:18" ht="18" customHeight="1" x14ac:dyDescent="0.2">
      <c r="A4294" s="16" t="str">
        <f>'Limiting Factor Scores'!A394</f>
        <v>UGR7</v>
      </c>
      <c r="B4294" s="16" t="str">
        <f>'Limiting Factor Scores'!B394</f>
        <v>Upper Grande Ronde</v>
      </c>
      <c r="C4294" s="16" t="str">
        <f>'Limiting Factor Scores'!C394</f>
        <v>Anthropogenic Barriers</v>
      </c>
      <c r="D4294" s="18">
        <f>'Limiting Factor Scores'!D394</f>
        <v>0.33750000000000002</v>
      </c>
      <c r="E4294" s="19">
        <f>'Limiting Factor Scores'!E394</f>
        <v>2.71</v>
      </c>
      <c r="F4294" s="18">
        <f>'Limiting Factor Scores'!F394</f>
        <v>0.48475000000000001</v>
      </c>
      <c r="G4294" s="18">
        <f>'Limiting Factor Scores'!G394</f>
        <v>0.86826515606302501</v>
      </c>
      <c r="H4294" s="18">
        <f>'Limiting Factor Scores'!H394</f>
        <v>0.2749934811686659</v>
      </c>
      <c r="I4294" s="17">
        <f>LFAT!A2</f>
        <v>1</v>
      </c>
      <c r="J4294" s="16" t="str">
        <f>LFAT!B2</f>
        <v>Protect Land (Easement and Acquisition)</v>
      </c>
      <c r="K4294" s="16" t="str">
        <f>LFAT!D2</f>
        <v>I</v>
      </c>
      <c r="L4294" s="19">
        <f>LFAT!F2</f>
        <v>0.5</v>
      </c>
      <c r="M4294" s="16" t="str">
        <f>LFAT!G2</f>
        <v>CD</v>
      </c>
      <c r="N4294" s="19">
        <f>LFAT!I2</f>
        <v>0.5</v>
      </c>
      <c r="O4294" s="18">
        <f>LFAT!J2</f>
        <v>0.25</v>
      </c>
      <c r="P4294" s="18">
        <f t="shared" si="201"/>
        <v>0.1211875</v>
      </c>
      <c r="Q4294" s="18">
        <f t="shared" si="202"/>
        <v>0.21706628901575625</v>
      </c>
      <c r="R4294" s="18">
        <f t="shared" si="203"/>
        <v>6.8748370292166475E-2</v>
      </c>
    </row>
    <row r="4295" spans="1:18" ht="18" customHeight="1" x14ac:dyDescent="0.2">
      <c r="A4295" s="16" t="str">
        <f>'Limiting Factor Scores'!A395</f>
        <v>UGR7</v>
      </c>
      <c r="B4295" s="16" t="str">
        <f>'Limiting Factor Scores'!B395</f>
        <v>Upper Grande Ronde</v>
      </c>
      <c r="C4295" s="16" t="str">
        <f>'Limiting Factor Scores'!C395</f>
        <v>Channel and Habitat Structure</v>
      </c>
      <c r="D4295" s="18">
        <f>'Limiting Factor Scores'!D395</f>
        <v>0.33750000000000002</v>
      </c>
      <c r="E4295" s="19">
        <f>'Limiting Factor Scores'!E395</f>
        <v>4.78</v>
      </c>
      <c r="F4295" s="18">
        <f>'Limiting Factor Scores'!F395</f>
        <v>0.95050000000000001</v>
      </c>
      <c r="G4295" s="18">
        <f>'Limiting Factor Scores'!G395</f>
        <v>2.7954883924446943</v>
      </c>
      <c r="H4295" s="18">
        <f>'Limiting Factor Scores'!H395</f>
        <v>0.84627682616239097</v>
      </c>
      <c r="I4295" s="17">
        <f>LFAT!A6</f>
        <v>1</v>
      </c>
      <c r="J4295" s="16" t="str">
        <f>LFAT!B6</f>
        <v>Protect Land (Easement and Acquisition)</v>
      </c>
      <c r="K4295" s="16" t="str">
        <f>LFAT!D6</f>
        <v>I</v>
      </c>
      <c r="L4295" s="19">
        <f>LFAT!F6</f>
        <v>0.5</v>
      </c>
      <c r="M4295" s="16" t="str">
        <f>LFAT!G6</f>
        <v>CD</v>
      </c>
      <c r="N4295" s="19">
        <f>LFAT!I6</f>
        <v>0.5</v>
      </c>
      <c r="O4295" s="18">
        <f>LFAT!J6</f>
        <v>0.25</v>
      </c>
      <c r="P4295" s="18">
        <f t="shared" si="201"/>
        <v>0.237625</v>
      </c>
      <c r="Q4295" s="18">
        <f t="shared" si="202"/>
        <v>0.69887209811117357</v>
      </c>
      <c r="R4295" s="18">
        <f t="shared" si="203"/>
        <v>0.21156920654059774</v>
      </c>
    </row>
    <row r="4296" spans="1:18" ht="18" customHeight="1" x14ac:dyDescent="0.2">
      <c r="A4296" s="16" t="str">
        <f>'Limiting Factor Scores'!A396</f>
        <v>UGR7</v>
      </c>
      <c r="B4296" s="16" t="str">
        <f>'Limiting Factor Scores'!B396</f>
        <v>Upper Grande Ronde</v>
      </c>
      <c r="C4296" s="16" t="str">
        <f>'Limiting Factor Scores'!C396</f>
        <v>Decreased Sediment Quantity</v>
      </c>
      <c r="D4296" s="18">
        <f>'Limiting Factor Scores'!D396</f>
        <v>0.33750000000000002</v>
      </c>
      <c r="E4296" s="19">
        <f>'Limiting Factor Scores'!E396</f>
        <v>2.83</v>
      </c>
      <c r="F4296" s="18">
        <f>'Limiting Factor Scores'!F396</f>
        <v>0.51175000000000004</v>
      </c>
      <c r="G4296" s="18">
        <f>'Limiting Factor Scores'!G396</f>
        <v>0.89442020096687835</v>
      </c>
      <c r="H4296" s="18">
        <f>'Limiting Factor Scores'!H396</f>
        <v>0.26643852526935408</v>
      </c>
      <c r="I4296" s="17">
        <f>LFAT!A9</f>
        <v>1</v>
      </c>
      <c r="J4296" s="16" t="str">
        <f>LFAT!B9</f>
        <v>Protect Land (Easement and Acquisition)</v>
      </c>
      <c r="K4296" s="16" t="str">
        <f>LFAT!D9</f>
        <v>I</v>
      </c>
      <c r="L4296" s="19">
        <f>LFAT!F9</f>
        <v>0.5</v>
      </c>
      <c r="M4296" s="16" t="str">
        <f>LFAT!G9</f>
        <v>CD</v>
      </c>
      <c r="N4296" s="19">
        <f>LFAT!I9</f>
        <v>0.5</v>
      </c>
      <c r="O4296" s="18">
        <f>LFAT!J9</f>
        <v>0.25</v>
      </c>
      <c r="P4296" s="18">
        <f t="shared" si="201"/>
        <v>0.12793750000000001</v>
      </c>
      <c r="Q4296" s="18">
        <f t="shared" si="202"/>
        <v>0.22360505024171959</v>
      </c>
      <c r="R4296" s="18">
        <f t="shared" si="203"/>
        <v>6.6609631317338519E-2</v>
      </c>
    </row>
    <row r="4297" spans="1:18" ht="18" customHeight="1" x14ac:dyDescent="0.2">
      <c r="A4297" s="16" t="str">
        <f>'Limiting Factor Scores'!A397</f>
        <v>UGR7</v>
      </c>
      <c r="B4297" s="16" t="str">
        <f>'Limiting Factor Scores'!B397</f>
        <v>Upper Grande Ronde</v>
      </c>
      <c r="C4297" s="16" t="str">
        <f>'Limiting Factor Scores'!C397</f>
        <v>Decreased Water Quantity</v>
      </c>
      <c r="D4297" s="18">
        <f>'Limiting Factor Scores'!D397</f>
        <v>0.33750000000000002</v>
      </c>
      <c r="E4297" s="19">
        <f>'Limiting Factor Scores'!E397</f>
        <v>5</v>
      </c>
      <c r="F4297" s="18">
        <f>'Limiting Factor Scores'!F397</f>
        <v>1</v>
      </c>
      <c r="G4297" s="18">
        <f>'Limiting Factor Scores'!G397</f>
        <v>2.5288392861000002</v>
      </c>
      <c r="H4297" s="18">
        <f>'Limiting Factor Scores'!H397</f>
        <v>0.73088035725375011</v>
      </c>
      <c r="I4297" s="17">
        <f>LFAT!A7</f>
        <v>1</v>
      </c>
      <c r="J4297" s="16" t="str">
        <f>LFAT!B7</f>
        <v>Protect Land (Easement and Acquisition)</v>
      </c>
      <c r="K4297" s="16" t="str">
        <f>LFAT!D7</f>
        <v>I</v>
      </c>
      <c r="L4297" s="19">
        <f>LFAT!F7</f>
        <v>0.5</v>
      </c>
      <c r="M4297" s="16" t="str">
        <f>LFAT!G7</f>
        <v>CD</v>
      </c>
      <c r="N4297" s="19">
        <f>LFAT!I7</f>
        <v>0.5</v>
      </c>
      <c r="O4297" s="18">
        <f>LFAT!J7</f>
        <v>0.25</v>
      </c>
      <c r="P4297" s="18">
        <f t="shared" si="201"/>
        <v>0.25</v>
      </c>
      <c r="Q4297" s="18">
        <f t="shared" si="202"/>
        <v>0.63220982152500005</v>
      </c>
      <c r="R4297" s="18">
        <f t="shared" si="203"/>
        <v>0.18272008931343753</v>
      </c>
    </row>
    <row r="4298" spans="1:18" ht="18" customHeight="1" x14ac:dyDescent="0.2">
      <c r="A4298" s="16" t="str">
        <f>'Limiting Factor Scores'!A398</f>
        <v>UGR7</v>
      </c>
      <c r="B4298" s="16" t="str">
        <f>'Limiting Factor Scores'!B398</f>
        <v>Upper Grande Ronde</v>
      </c>
      <c r="C4298" s="16" t="str">
        <f>'Limiting Factor Scores'!C398</f>
        <v>Floodplain Condition</v>
      </c>
      <c r="D4298" s="18">
        <f>'Limiting Factor Scores'!D398</f>
        <v>0.33750000000000002</v>
      </c>
      <c r="E4298" s="19">
        <f>'Limiting Factor Scores'!E398</f>
        <v>5</v>
      </c>
      <c r="F4298" s="18">
        <f>'Limiting Factor Scores'!F398</f>
        <v>1</v>
      </c>
      <c r="G4298" s="18">
        <f>'Limiting Factor Scores'!G398</f>
        <v>2.0515178572875006</v>
      </c>
      <c r="H4298" s="18">
        <f>'Limiting Factor Scores'!H398</f>
        <v>0.58247678574225004</v>
      </c>
      <c r="I4298" s="17">
        <f>LFAT!A4</f>
        <v>1</v>
      </c>
      <c r="J4298" s="16" t="str">
        <f>LFAT!B4</f>
        <v>Protect Land (Easement and Acquisition)</v>
      </c>
      <c r="K4298" s="16" t="str">
        <f>LFAT!D4</f>
        <v>I</v>
      </c>
      <c r="L4298" s="19">
        <f>LFAT!F4</f>
        <v>0.5</v>
      </c>
      <c r="M4298" s="16" t="str">
        <f>LFAT!G4</f>
        <v>CD</v>
      </c>
      <c r="N4298" s="19">
        <f>LFAT!I4</f>
        <v>0.5</v>
      </c>
      <c r="O4298" s="18">
        <f>LFAT!J4</f>
        <v>0.25</v>
      </c>
      <c r="P4298" s="18">
        <f t="shared" si="201"/>
        <v>0.25</v>
      </c>
      <c r="Q4298" s="18">
        <f t="shared" si="202"/>
        <v>0.51287946432187514</v>
      </c>
      <c r="R4298" s="18">
        <f t="shared" si="203"/>
        <v>0.14561919643556251</v>
      </c>
    </row>
    <row r="4299" spans="1:18" ht="18" customHeight="1" x14ac:dyDescent="0.2">
      <c r="A4299" s="16" t="str">
        <f>'Limiting Factor Scores'!A399</f>
        <v>UGR7</v>
      </c>
      <c r="B4299" s="16" t="str">
        <f>'Limiting Factor Scores'!B399</f>
        <v>Upper Grande Ronde</v>
      </c>
      <c r="C4299" s="16" t="str">
        <f>'Limiting Factor Scores'!C399</f>
        <v>Increased Sediment Quantity</v>
      </c>
      <c r="D4299" s="18">
        <f>'Limiting Factor Scores'!D399</f>
        <v>0.33750000000000002</v>
      </c>
      <c r="E4299" s="19">
        <f>'Limiting Factor Scores'!E399</f>
        <v>4.16</v>
      </c>
      <c r="F4299" s="18">
        <f>'Limiting Factor Scores'!F399</f>
        <v>0.81100000000000005</v>
      </c>
      <c r="G4299" s="18">
        <f>'Limiting Factor Scores'!G399</f>
        <v>0.99514044623306264</v>
      </c>
      <c r="H4299" s="18">
        <f>'Limiting Factor Scores'!H399</f>
        <v>0.3273992517630353</v>
      </c>
      <c r="I4299" s="17">
        <f>LFAT!A10</f>
        <v>1</v>
      </c>
      <c r="J4299" s="16" t="str">
        <f>LFAT!B10</f>
        <v>Protect Land (Easement and Acquisition)</v>
      </c>
      <c r="K4299" s="16" t="str">
        <f>LFAT!D10</f>
        <v>I</v>
      </c>
      <c r="L4299" s="19">
        <f>LFAT!F10</f>
        <v>0.5</v>
      </c>
      <c r="M4299" s="16" t="str">
        <f>LFAT!G10</f>
        <v>CD</v>
      </c>
      <c r="N4299" s="19">
        <f>LFAT!I10</f>
        <v>0.5</v>
      </c>
      <c r="O4299" s="18">
        <f>LFAT!J10</f>
        <v>0.25</v>
      </c>
      <c r="P4299" s="18">
        <f t="shared" si="201"/>
        <v>0.20275000000000001</v>
      </c>
      <c r="Q4299" s="18">
        <f t="shared" si="202"/>
        <v>0.24878511155826566</v>
      </c>
      <c r="R4299" s="18">
        <f t="shared" si="203"/>
        <v>8.1849812940758826E-2</v>
      </c>
    </row>
    <row r="4300" spans="1:18" ht="18" customHeight="1" x14ac:dyDescent="0.2">
      <c r="A4300" s="16" t="str">
        <f>'Limiting Factor Scores'!A400</f>
        <v>UGR7</v>
      </c>
      <c r="B4300" s="16" t="str">
        <f>'Limiting Factor Scores'!B400</f>
        <v>Upper Grande Ronde</v>
      </c>
      <c r="C4300" s="16" t="str">
        <f>'Limiting Factor Scores'!C400</f>
        <v>Non-Native Species Interactions and Competition</v>
      </c>
      <c r="D4300" s="18">
        <f>'Limiting Factor Scores'!D400</f>
        <v>0.33750000000000002</v>
      </c>
      <c r="E4300" s="19">
        <f>'Limiting Factor Scores'!E400</f>
        <v>3.56</v>
      </c>
      <c r="F4300" s="18">
        <f>'Limiting Factor Scores'!F400</f>
        <v>0.67600000000000005</v>
      </c>
      <c r="G4300" s="18">
        <f>'Limiting Factor Scores'!G400</f>
        <v>0.91748892847365016</v>
      </c>
      <c r="H4300" s="18">
        <f>'Limiting Factor Scores'!H400</f>
        <v>0.32364707140999349</v>
      </c>
      <c r="I4300" s="17">
        <f>LFAT!A16</f>
        <v>1</v>
      </c>
      <c r="J4300" s="16" t="str">
        <f>LFAT!B16</f>
        <v>Protect Land (Easement and Acquisition)</v>
      </c>
      <c r="K4300" s="16" t="str">
        <f>LFAT!D16</f>
        <v>I</v>
      </c>
      <c r="L4300" s="19">
        <f>LFAT!F16</f>
        <v>0.5</v>
      </c>
      <c r="M4300" s="16" t="str">
        <f>LFAT!G16</f>
        <v>R</v>
      </c>
      <c r="N4300" s="19">
        <f>LFAT!I16</f>
        <v>0.1</v>
      </c>
      <c r="O4300" s="18">
        <f>LFAT!J16</f>
        <v>0.05</v>
      </c>
      <c r="P4300" s="18">
        <f t="shared" si="201"/>
        <v>3.3800000000000004E-2</v>
      </c>
      <c r="Q4300" s="18">
        <f t="shared" si="202"/>
        <v>4.5874446423682512E-2</v>
      </c>
      <c r="R4300" s="18">
        <f t="shared" si="203"/>
        <v>1.6182353570499675E-2</v>
      </c>
    </row>
    <row r="4301" spans="1:18" ht="18" customHeight="1" x14ac:dyDescent="0.2">
      <c r="A4301" s="16" t="str">
        <f>'Limiting Factor Scores'!A401</f>
        <v>UGR7</v>
      </c>
      <c r="B4301" s="16" t="str">
        <f>'Limiting Factor Scores'!B401</f>
        <v>Upper Grande Ronde</v>
      </c>
      <c r="C4301" s="16" t="str">
        <f>'Limiting Factor Scores'!C401</f>
        <v>Predation</v>
      </c>
      <c r="D4301" s="18">
        <f>'Limiting Factor Scores'!D401</f>
        <v>0.33750000000000002</v>
      </c>
      <c r="E4301" s="19">
        <f>'Limiting Factor Scores'!E401</f>
        <v>4.6399999999999997</v>
      </c>
      <c r="F4301" s="18">
        <f>'Limiting Factor Scores'!F401</f>
        <v>0.91900000000000004</v>
      </c>
      <c r="G4301" s="18">
        <f>'Limiting Factor Scores'!G401</f>
        <v>1.6660157147731125</v>
      </c>
      <c r="H4301" s="18">
        <f>'Limiting Factor Scores'!H401</f>
        <v>0.50937544297633397</v>
      </c>
      <c r="I4301" s="17">
        <f>LFAT!A14</f>
        <v>1</v>
      </c>
      <c r="J4301" s="16" t="str">
        <f>LFAT!B14</f>
        <v>Protect Land (Easement and Acquisition)</v>
      </c>
      <c r="K4301" s="16" t="str">
        <f>LFAT!D14</f>
        <v>I</v>
      </c>
      <c r="L4301" s="19">
        <f>LFAT!F14</f>
        <v>0.5</v>
      </c>
      <c r="M4301" s="16" t="str">
        <f>LFAT!G14</f>
        <v>R</v>
      </c>
      <c r="N4301" s="19">
        <f>LFAT!I14</f>
        <v>0.1</v>
      </c>
      <c r="O4301" s="18">
        <f>LFAT!J14</f>
        <v>0.05</v>
      </c>
      <c r="P4301" s="18">
        <f t="shared" si="201"/>
        <v>4.5950000000000005E-2</v>
      </c>
      <c r="Q4301" s="18">
        <f t="shared" si="202"/>
        <v>8.3300785738655625E-2</v>
      </c>
      <c r="R4301" s="18">
        <f t="shared" si="203"/>
        <v>2.5468772148816699E-2</v>
      </c>
    </row>
    <row r="4302" spans="1:18" ht="18" customHeight="1" x14ac:dyDescent="0.2">
      <c r="A4302" s="16" t="str">
        <f>'Limiting Factor Scores'!A402</f>
        <v>UGR7</v>
      </c>
      <c r="B4302" s="16" t="str">
        <f>'Limiting Factor Scores'!B402</f>
        <v>Upper Grande Ronde</v>
      </c>
      <c r="C4302" s="16" t="str">
        <f>'Limiting Factor Scores'!C402</f>
        <v>Riparian Condition</v>
      </c>
      <c r="D4302" s="18">
        <f>'Limiting Factor Scores'!D402</f>
        <v>0.33750000000000002</v>
      </c>
      <c r="E4302" s="19">
        <f>'Limiting Factor Scores'!E402</f>
        <v>4.78</v>
      </c>
      <c r="F4302" s="18">
        <f>'Limiting Factor Scores'!F402</f>
        <v>0.95050000000000001</v>
      </c>
      <c r="G4302" s="18">
        <f>'Limiting Factor Scores'!G402</f>
        <v>1.9912126342035381</v>
      </c>
      <c r="H4302" s="18">
        <f>'Limiting Factor Scores'!H402</f>
        <v>0.64293941657422538</v>
      </c>
      <c r="I4302" s="17">
        <f>LFAT!A3</f>
        <v>1</v>
      </c>
      <c r="J4302" s="16" t="str">
        <f>LFAT!B3</f>
        <v>Protect Land (Easement and Acquisition)</v>
      </c>
      <c r="K4302" s="16" t="str">
        <f>LFAT!D3</f>
        <v>I</v>
      </c>
      <c r="L4302" s="19">
        <f>LFAT!F3</f>
        <v>0.5</v>
      </c>
      <c r="M4302" s="16" t="str">
        <f>LFAT!G3</f>
        <v>C</v>
      </c>
      <c r="N4302" s="19">
        <f>LFAT!I3</f>
        <v>1</v>
      </c>
      <c r="O4302" s="18">
        <f>LFAT!J3</f>
        <v>0.5</v>
      </c>
      <c r="P4302" s="18">
        <f t="shared" si="201"/>
        <v>0.47525000000000001</v>
      </c>
      <c r="Q4302" s="18">
        <f t="shared" si="202"/>
        <v>0.99560631710176906</v>
      </c>
      <c r="R4302" s="18">
        <f t="shared" si="203"/>
        <v>0.32146970828711269</v>
      </c>
    </row>
    <row r="4303" spans="1:18" ht="18" customHeight="1" x14ac:dyDescent="0.2">
      <c r="A4303" s="16" t="str">
        <f>'Limiting Factor Scores'!A403</f>
        <v>UGR7</v>
      </c>
      <c r="B4303" s="16" t="str">
        <f>'Limiting Factor Scores'!B403</f>
        <v>Upper Grande Ronde</v>
      </c>
      <c r="C4303" s="16" t="str">
        <f>'Limiting Factor Scores'!C403</f>
        <v>Side Channel and Wetland Habitat</v>
      </c>
      <c r="D4303" s="18">
        <f>'Limiting Factor Scores'!D403</f>
        <v>0.33750000000000002</v>
      </c>
      <c r="E4303" s="19">
        <f>'Limiting Factor Scores'!E403</f>
        <v>5</v>
      </c>
      <c r="F4303" s="18">
        <f>'Limiting Factor Scores'!F403</f>
        <v>1</v>
      </c>
      <c r="G4303" s="18">
        <f>'Limiting Factor Scores'!G403</f>
        <v>2.5939285708500002</v>
      </c>
      <c r="H4303" s="18">
        <f>'Limiting Factor Scores'!H403</f>
        <v>0.75604821410250012</v>
      </c>
      <c r="I4303" s="17">
        <f>LFAT!A5</f>
        <v>1</v>
      </c>
      <c r="J4303" s="16" t="str">
        <f>LFAT!B5</f>
        <v>Protect Land (Easement and Acquisition)</v>
      </c>
      <c r="K4303" s="16" t="str">
        <f>LFAT!D5</f>
        <v>I</v>
      </c>
      <c r="L4303" s="19">
        <f>LFAT!F5</f>
        <v>0.5</v>
      </c>
      <c r="M4303" s="16" t="str">
        <f>LFAT!G5</f>
        <v>CD</v>
      </c>
      <c r="N4303" s="19">
        <f>LFAT!I5</f>
        <v>0.5</v>
      </c>
      <c r="O4303" s="18">
        <f>LFAT!J5</f>
        <v>0.25</v>
      </c>
      <c r="P4303" s="18">
        <f t="shared" si="201"/>
        <v>0.25</v>
      </c>
      <c r="Q4303" s="18">
        <f t="shared" si="202"/>
        <v>0.64848214271250004</v>
      </c>
      <c r="R4303" s="18">
        <f t="shared" si="203"/>
        <v>0.18901205352562503</v>
      </c>
    </row>
    <row r="4304" spans="1:18" ht="18" customHeight="1" x14ac:dyDescent="0.2">
      <c r="A4304" s="16" t="str">
        <f>'Limiting Factor Scores'!A404</f>
        <v>UGR7</v>
      </c>
      <c r="B4304" s="16" t="str">
        <f>'Limiting Factor Scores'!B404</f>
        <v>Upper Grande Ronde</v>
      </c>
      <c r="C4304" s="16" t="str">
        <f>'Limiting Factor Scores'!C404</f>
        <v>Summer Water Temperature</v>
      </c>
      <c r="D4304" s="18">
        <f>'Limiting Factor Scores'!D404</f>
        <v>0.33750000000000002</v>
      </c>
      <c r="E4304" s="19">
        <f>'Limiting Factor Scores'!E404</f>
        <v>5</v>
      </c>
      <c r="F4304" s="18">
        <f>'Limiting Factor Scores'!F404</f>
        <v>1</v>
      </c>
      <c r="G4304" s="18">
        <f>'Limiting Factor Scores'!G404</f>
        <v>2.2467857142374998</v>
      </c>
      <c r="H4304" s="18">
        <f>'Limiting Factor Scores'!H404</f>
        <v>0.70310892855937501</v>
      </c>
      <c r="I4304" s="17">
        <f>LFAT!A11</f>
        <v>1</v>
      </c>
      <c r="J4304" s="16" t="str">
        <f>LFAT!B11</f>
        <v>Protect Land (Easement and Acquisition)</v>
      </c>
      <c r="K4304" s="16" t="str">
        <f>LFAT!D11</f>
        <v>I</v>
      </c>
      <c r="L4304" s="19">
        <f>LFAT!F11</f>
        <v>0.5</v>
      </c>
      <c r="M4304" s="16" t="str">
        <f>LFAT!G11</f>
        <v>R</v>
      </c>
      <c r="N4304" s="19">
        <f>LFAT!I11</f>
        <v>0.1</v>
      </c>
      <c r="O4304" s="18">
        <f>LFAT!J11</f>
        <v>0.05</v>
      </c>
      <c r="P4304" s="18">
        <f t="shared" si="201"/>
        <v>0.05</v>
      </c>
      <c r="Q4304" s="18">
        <f t="shared" si="202"/>
        <v>0.112339285711875</v>
      </c>
      <c r="R4304" s="18">
        <f t="shared" si="203"/>
        <v>3.5155446427968751E-2</v>
      </c>
    </row>
    <row r="4305" spans="1:18" ht="18" customHeight="1" x14ac:dyDescent="0.2">
      <c r="A4305" s="16" t="str">
        <f>'Limiting Factor Scores'!A405</f>
        <v>UGR7</v>
      </c>
      <c r="B4305" s="16" t="str">
        <f>'Limiting Factor Scores'!B405</f>
        <v>Upper Grande Ronde</v>
      </c>
      <c r="C4305" s="16" t="str">
        <f>'Limiting Factor Scores'!C405</f>
        <v>Water Quality</v>
      </c>
      <c r="D4305" s="18">
        <f>'Limiting Factor Scores'!D405</f>
        <v>0.33750000000000002</v>
      </c>
      <c r="E4305" s="19">
        <f>'Limiting Factor Scores'!E405</f>
        <v>4.6399999999999997</v>
      </c>
      <c r="F4305" s="18">
        <f>'Limiting Factor Scores'!F405</f>
        <v>0.91900000000000004</v>
      </c>
      <c r="G4305" s="18">
        <f>'Limiting Factor Scores'!G405</f>
        <v>1.8055888397731124</v>
      </c>
      <c r="H4305" s="18">
        <f>'Limiting Factor Scores'!H405</f>
        <v>0.50120044567262889</v>
      </c>
      <c r="I4305" s="17">
        <f>LFAT!A13</f>
        <v>1</v>
      </c>
      <c r="J4305" s="16" t="str">
        <f>LFAT!B13</f>
        <v>Protect Land (Easement and Acquisition)</v>
      </c>
      <c r="K4305" s="16" t="str">
        <f>LFAT!D13</f>
        <v>I</v>
      </c>
      <c r="L4305" s="19">
        <f>LFAT!F13</f>
        <v>0.5</v>
      </c>
      <c r="M4305" s="16" t="str">
        <f>LFAT!G13</f>
        <v>CD</v>
      </c>
      <c r="N4305" s="19">
        <f>LFAT!I13</f>
        <v>0.5</v>
      </c>
      <c r="O4305" s="18">
        <f>LFAT!J13</f>
        <v>0.25</v>
      </c>
      <c r="P4305" s="18">
        <f t="shared" si="201"/>
        <v>0.22975000000000001</v>
      </c>
      <c r="Q4305" s="18">
        <f t="shared" si="202"/>
        <v>0.45139720994327809</v>
      </c>
      <c r="R4305" s="18">
        <f t="shared" si="203"/>
        <v>0.12530011141815722</v>
      </c>
    </row>
    <row r="4306" spans="1:18" ht="18" customHeight="1" x14ac:dyDescent="0.2">
      <c r="A4306" s="16" t="str">
        <f>'Limiting Factor Scores'!A406</f>
        <v>UGR7</v>
      </c>
      <c r="B4306" s="16" t="str">
        <f>'Limiting Factor Scores'!B406</f>
        <v>Upper Grande Ronde</v>
      </c>
      <c r="C4306" s="16" t="str">
        <f>'Limiting Factor Scores'!C406</f>
        <v>Winter Water Temperature</v>
      </c>
      <c r="D4306" s="18">
        <f>'Limiting Factor Scores'!D406</f>
        <v>0.33750000000000002</v>
      </c>
      <c r="E4306" s="19">
        <f>'Limiting Factor Scores'!E406</f>
        <v>3.91</v>
      </c>
      <c r="F4306" s="18">
        <f>'Limiting Factor Scores'!F406</f>
        <v>0.75475000000000003</v>
      </c>
      <c r="G4306" s="18">
        <f>'Limiting Factor Scores'!G406</f>
        <v>1.2208755134292471</v>
      </c>
      <c r="H4306" s="18">
        <f>'Limiting Factor Scores'!H406</f>
        <v>0.33252937236254904</v>
      </c>
      <c r="I4306" s="17">
        <f>LFAT!A12</f>
        <v>1</v>
      </c>
      <c r="J4306" s="16" t="str">
        <f>LFAT!B12</f>
        <v>Protect Land (Easement and Acquisition)</v>
      </c>
      <c r="K4306" s="16" t="str">
        <f>LFAT!D12</f>
        <v>I</v>
      </c>
      <c r="L4306" s="19">
        <f>LFAT!F12</f>
        <v>0.5</v>
      </c>
      <c r="M4306" s="16" t="str">
        <f>LFAT!G12</f>
        <v>R</v>
      </c>
      <c r="N4306" s="19">
        <f>LFAT!I12</f>
        <v>0.1</v>
      </c>
      <c r="O4306" s="18">
        <f>LFAT!J12</f>
        <v>0.05</v>
      </c>
      <c r="P4306" s="18">
        <f t="shared" si="201"/>
        <v>3.7737500000000007E-2</v>
      </c>
      <c r="Q4306" s="18">
        <f t="shared" si="202"/>
        <v>6.1043775671462353E-2</v>
      </c>
      <c r="R4306" s="18">
        <f t="shared" si="203"/>
        <v>1.6626468618127454E-2</v>
      </c>
    </row>
    <row r="4307" spans="1:18" ht="18" customHeight="1" x14ac:dyDescent="0.2">
      <c r="A4307" s="16" t="str">
        <f>'Limiting Factor Scores'!A392</f>
        <v>UGR7</v>
      </c>
      <c r="B4307" s="16" t="str">
        <f>'Limiting Factor Scores'!B392</f>
        <v>Upper Grande Ronde</v>
      </c>
      <c r="C4307" s="16" t="str">
        <f>'Limiting Factor Scores'!C392</f>
        <v>Altered Flow Timing</v>
      </c>
      <c r="D4307" s="18">
        <f>'Limiting Factor Scores'!D392</f>
        <v>0.33750000000000002</v>
      </c>
      <c r="E4307" s="19">
        <f>'Limiting Factor Scores'!E392</f>
        <v>5</v>
      </c>
      <c r="F4307" s="18">
        <f>'Limiting Factor Scores'!F392</f>
        <v>1</v>
      </c>
      <c r="G4307" s="18">
        <f>'Limiting Factor Scores'!G392</f>
        <v>1.7694642857625003</v>
      </c>
      <c r="H4307" s="18">
        <f>'Limiting Factor Scores'!H392</f>
        <v>0.49243660723012511</v>
      </c>
      <c r="I4307" s="17">
        <f>LFAT!A23</f>
        <v>2</v>
      </c>
      <c r="J4307" s="16" t="str">
        <f>LFAT!B23</f>
        <v>Instream Complexity Improvement</v>
      </c>
      <c r="K4307" s="16" t="str">
        <f>LFAT!D23</f>
        <v>N</v>
      </c>
      <c r="L4307" s="19">
        <f>LFAT!F23</f>
        <v>0.1</v>
      </c>
      <c r="M4307" s="16" t="str">
        <f>LFAT!G23</f>
        <v>CD</v>
      </c>
      <c r="N4307" s="19">
        <f>LFAT!I23</f>
        <v>0.5</v>
      </c>
      <c r="O4307" s="18">
        <f>LFAT!J23</f>
        <v>0.05</v>
      </c>
      <c r="P4307" s="18">
        <f t="shared" si="201"/>
        <v>0.05</v>
      </c>
      <c r="Q4307" s="18">
        <f t="shared" si="202"/>
        <v>8.8473214288125018E-2</v>
      </c>
      <c r="R4307" s="18">
        <f t="shared" si="203"/>
        <v>2.4621830361506256E-2</v>
      </c>
    </row>
    <row r="4308" spans="1:18" ht="18" customHeight="1" x14ac:dyDescent="0.2">
      <c r="A4308" s="16" t="str">
        <f>'Limiting Factor Scores'!A393</f>
        <v>UGR7</v>
      </c>
      <c r="B4308" s="16" t="str">
        <f>'Limiting Factor Scores'!B393</f>
        <v>Upper Grande Ronde</v>
      </c>
      <c r="C4308" s="16" t="str">
        <f>'Limiting Factor Scores'!C393</f>
        <v>Altered Primary Productivity</v>
      </c>
      <c r="D4308" s="18">
        <f>'Limiting Factor Scores'!D393</f>
        <v>0.33750000000000002</v>
      </c>
      <c r="E4308" s="19">
        <f>'Limiting Factor Scores'!E393</f>
        <v>3.42</v>
      </c>
      <c r="F4308" s="18">
        <f>'Limiting Factor Scores'!F393</f>
        <v>0.64449999999999996</v>
      </c>
      <c r="G4308" s="18">
        <f>'Limiting Factor Scores'!G393</f>
        <v>0.7908360266303438</v>
      </c>
      <c r="H4308" s="18">
        <f>'Limiting Factor Scores'!H393</f>
        <v>0.22648362985975276</v>
      </c>
      <c r="I4308" s="17">
        <f>LFAT!A30</f>
        <v>2</v>
      </c>
      <c r="J4308" s="16" t="str">
        <f>LFAT!B30</f>
        <v>Instream Complexity Improvement</v>
      </c>
      <c r="K4308" s="16" t="str">
        <f>LFAT!D30</f>
        <v>N</v>
      </c>
      <c r="L4308" s="19">
        <f>LFAT!F30</f>
        <v>0.1</v>
      </c>
      <c r="M4308" s="16" t="str">
        <f>LFAT!G30</f>
        <v>R</v>
      </c>
      <c r="N4308" s="19">
        <f>LFAT!I30</f>
        <v>0.1</v>
      </c>
      <c r="O4308" s="18">
        <f>LFAT!J30</f>
        <v>0.01</v>
      </c>
      <c r="P4308" s="18">
        <f t="shared" si="201"/>
        <v>6.4449999999999993E-3</v>
      </c>
      <c r="Q4308" s="18">
        <f t="shared" si="202"/>
        <v>7.9083602663034373E-3</v>
      </c>
      <c r="R4308" s="18">
        <f t="shared" si="203"/>
        <v>2.2648362985975275E-3</v>
      </c>
    </row>
    <row r="4309" spans="1:18" ht="18" customHeight="1" x14ac:dyDescent="0.2">
      <c r="A4309" s="16" t="str">
        <f>'Limiting Factor Scores'!A394</f>
        <v>UGR7</v>
      </c>
      <c r="B4309" s="16" t="str">
        <f>'Limiting Factor Scores'!B394</f>
        <v>Upper Grande Ronde</v>
      </c>
      <c r="C4309" s="16" t="str">
        <f>'Limiting Factor Scores'!C394</f>
        <v>Anthropogenic Barriers</v>
      </c>
      <c r="D4309" s="18">
        <f>'Limiting Factor Scores'!D394</f>
        <v>0.33750000000000002</v>
      </c>
      <c r="E4309" s="19">
        <f>'Limiting Factor Scores'!E394</f>
        <v>2.71</v>
      </c>
      <c r="F4309" s="18">
        <f>'Limiting Factor Scores'!F394</f>
        <v>0.48475000000000001</v>
      </c>
      <c r="G4309" s="18">
        <f>'Limiting Factor Scores'!G394</f>
        <v>0.86826515606302501</v>
      </c>
      <c r="H4309" s="18">
        <f>'Limiting Factor Scores'!H394</f>
        <v>0.2749934811686659</v>
      </c>
      <c r="I4309" s="17">
        <f>LFAT!A17</f>
        <v>2</v>
      </c>
      <c r="J4309" s="16" t="str">
        <f>LFAT!B17</f>
        <v>Instream Complexity Improvement</v>
      </c>
      <c r="K4309" s="16" t="str">
        <f>LFAT!D17</f>
        <v>N</v>
      </c>
      <c r="L4309" s="19">
        <f>LFAT!F17</f>
        <v>0.1</v>
      </c>
      <c r="M4309" s="16" t="str">
        <f>LFAT!G17</f>
        <v>R</v>
      </c>
      <c r="N4309" s="19">
        <f>LFAT!I17</f>
        <v>0.1</v>
      </c>
      <c r="O4309" s="18">
        <f>LFAT!J17</f>
        <v>0.01</v>
      </c>
      <c r="P4309" s="18">
        <f t="shared" si="201"/>
        <v>4.8475000000000002E-3</v>
      </c>
      <c r="Q4309" s="18">
        <f t="shared" si="202"/>
        <v>8.6826515606302501E-3</v>
      </c>
      <c r="R4309" s="18">
        <f t="shared" si="203"/>
        <v>2.7499348116866592E-3</v>
      </c>
    </row>
    <row r="4310" spans="1:18" ht="18" customHeight="1" x14ac:dyDescent="0.2">
      <c r="A4310" s="16" t="str">
        <f>'Limiting Factor Scores'!A395</f>
        <v>UGR7</v>
      </c>
      <c r="B4310" s="16" t="str">
        <f>'Limiting Factor Scores'!B395</f>
        <v>Upper Grande Ronde</v>
      </c>
      <c r="C4310" s="16" t="str">
        <f>'Limiting Factor Scores'!C395</f>
        <v>Channel and Habitat Structure</v>
      </c>
      <c r="D4310" s="18">
        <f>'Limiting Factor Scores'!D395</f>
        <v>0.33750000000000002</v>
      </c>
      <c r="E4310" s="19">
        <f>'Limiting Factor Scores'!E395</f>
        <v>4.78</v>
      </c>
      <c r="F4310" s="18">
        <f>'Limiting Factor Scores'!F395</f>
        <v>0.95050000000000001</v>
      </c>
      <c r="G4310" s="18">
        <f>'Limiting Factor Scores'!G395</f>
        <v>2.7954883924446943</v>
      </c>
      <c r="H4310" s="18">
        <f>'Limiting Factor Scores'!H395</f>
        <v>0.84627682616239097</v>
      </c>
      <c r="I4310" s="17">
        <f>LFAT!A21</f>
        <v>2</v>
      </c>
      <c r="J4310" s="16" t="str">
        <f>LFAT!B21</f>
        <v>Instream Complexity Improvement</v>
      </c>
      <c r="K4310" s="16" t="str">
        <f>LFAT!D21</f>
        <v>D</v>
      </c>
      <c r="L4310" s="19">
        <f>LFAT!F21</f>
        <v>1</v>
      </c>
      <c r="M4310" s="16" t="str">
        <f>LFAT!G21</f>
        <v>C</v>
      </c>
      <c r="N4310" s="19">
        <f>LFAT!I21</f>
        <v>1</v>
      </c>
      <c r="O4310" s="18">
        <f>LFAT!J21</f>
        <v>1</v>
      </c>
      <c r="P4310" s="18">
        <f t="shared" si="201"/>
        <v>0.95050000000000001</v>
      </c>
      <c r="Q4310" s="18">
        <f t="shared" si="202"/>
        <v>2.7954883924446943</v>
      </c>
      <c r="R4310" s="18">
        <f t="shared" si="203"/>
        <v>0.84627682616239097</v>
      </c>
    </row>
    <row r="4311" spans="1:18" ht="18" customHeight="1" x14ac:dyDescent="0.2">
      <c r="A4311" s="16" t="str">
        <f>'Limiting Factor Scores'!A396</f>
        <v>UGR7</v>
      </c>
      <c r="B4311" s="16" t="str">
        <f>'Limiting Factor Scores'!B396</f>
        <v>Upper Grande Ronde</v>
      </c>
      <c r="C4311" s="16" t="str">
        <f>'Limiting Factor Scores'!C396</f>
        <v>Decreased Sediment Quantity</v>
      </c>
      <c r="D4311" s="18">
        <f>'Limiting Factor Scores'!D396</f>
        <v>0.33750000000000002</v>
      </c>
      <c r="E4311" s="19">
        <f>'Limiting Factor Scores'!E396</f>
        <v>2.83</v>
      </c>
      <c r="F4311" s="18">
        <f>'Limiting Factor Scores'!F396</f>
        <v>0.51175000000000004</v>
      </c>
      <c r="G4311" s="18">
        <f>'Limiting Factor Scores'!G396</f>
        <v>0.89442020096687835</v>
      </c>
      <c r="H4311" s="18">
        <f>'Limiting Factor Scores'!H396</f>
        <v>0.26643852526935408</v>
      </c>
      <c r="I4311" s="17">
        <f>LFAT!A24</f>
        <v>2</v>
      </c>
      <c r="J4311" s="16" t="str">
        <f>LFAT!B24</f>
        <v>Instream Complexity Improvement</v>
      </c>
      <c r="K4311" s="16" t="str">
        <f>LFAT!D24</f>
        <v>I</v>
      </c>
      <c r="L4311" s="19">
        <f>LFAT!F24</f>
        <v>0.5</v>
      </c>
      <c r="M4311" s="16" t="str">
        <f>LFAT!G24</f>
        <v>CD</v>
      </c>
      <c r="N4311" s="19">
        <f>LFAT!I24</f>
        <v>0.5</v>
      </c>
      <c r="O4311" s="18">
        <f>LFAT!J24</f>
        <v>0.25</v>
      </c>
      <c r="P4311" s="18">
        <f t="shared" si="201"/>
        <v>0.12793750000000001</v>
      </c>
      <c r="Q4311" s="18">
        <f t="shared" si="202"/>
        <v>0.22360505024171959</v>
      </c>
      <c r="R4311" s="18">
        <f t="shared" si="203"/>
        <v>6.6609631317338519E-2</v>
      </c>
    </row>
    <row r="4312" spans="1:18" ht="18" customHeight="1" x14ac:dyDescent="0.2">
      <c r="A4312" s="16" t="str">
        <f>'Limiting Factor Scores'!A397</f>
        <v>UGR7</v>
      </c>
      <c r="B4312" s="16" t="str">
        <f>'Limiting Factor Scores'!B397</f>
        <v>Upper Grande Ronde</v>
      </c>
      <c r="C4312" s="16" t="str">
        <f>'Limiting Factor Scores'!C397</f>
        <v>Decreased Water Quantity</v>
      </c>
      <c r="D4312" s="18">
        <f>'Limiting Factor Scores'!D397</f>
        <v>0.33750000000000002</v>
      </c>
      <c r="E4312" s="19">
        <f>'Limiting Factor Scores'!E397</f>
        <v>5</v>
      </c>
      <c r="F4312" s="18">
        <f>'Limiting Factor Scores'!F397</f>
        <v>1</v>
      </c>
      <c r="G4312" s="18">
        <f>'Limiting Factor Scores'!G397</f>
        <v>2.5288392861000002</v>
      </c>
      <c r="H4312" s="18">
        <f>'Limiting Factor Scores'!H397</f>
        <v>0.73088035725375011</v>
      </c>
      <c r="I4312" s="17">
        <f>LFAT!A22</f>
        <v>2</v>
      </c>
      <c r="J4312" s="16" t="str">
        <f>LFAT!B22</f>
        <v>Instream Complexity Improvement</v>
      </c>
      <c r="K4312" s="16" t="str">
        <f>LFAT!D22</f>
        <v>N</v>
      </c>
      <c r="L4312" s="19">
        <f>LFAT!F22</f>
        <v>0.1</v>
      </c>
      <c r="M4312" s="16" t="str">
        <f>LFAT!G22</f>
        <v>R</v>
      </c>
      <c r="N4312" s="19">
        <f>LFAT!I22</f>
        <v>0.1</v>
      </c>
      <c r="O4312" s="18">
        <f>LFAT!J22</f>
        <v>0.01</v>
      </c>
      <c r="P4312" s="18">
        <f t="shared" si="201"/>
        <v>0.01</v>
      </c>
      <c r="Q4312" s="18">
        <f t="shared" si="202"/>
        <v>2.5288392861000004E-2</v>
      </c>
      <c r="R4312" s="18">
        <f t="shared" si="203"/>
        <v>7.3088035725375009E-3</v>
      </c>
    </row>
    <row r="4313" spans="1:18" ht="18" customHeight="1" x14ac:dyDescent="0.2">
      <c r="A4313" s="16" t="str">
        <f>'Limiting Factor Scores'!A398</f>
        <v>UGR7</v>
      </c>
      <c r="B4313" s="16" t="str">
        <f>'Limiting Factor Scores'!B398</f>
        <v>Upper Grande Ronde</v>
      </c>
      <c r="C4313" s="16" t="str">
        <f>'Limiting Factor Scores'!C398</f>
        <v>Floodplain Condition</v>
      </c>
      <c r="D4313" s="18">
        <f>'Limiting Factor Scores'!D398</f>
        <v>0.33750000000000002</v>
      </c>
      <c r="E4313" s="19">
        <f>'Limiting Factor Scores'!E398</f>
        <v>5</v>
      </c>
      <c r="F4313" s="18">
        <f>'Limiting Factor Scores'!F398</f>
        <v>1</v>
      </c>
      <c r="G4313" s="18">
        <f>'Limiting Factor Scores'!G398</f>
        <v>2.0515178572875006</v>
      </c>
      <c r="H4313" s="18">
        <f>'Limiting Factor Scores'!H398</f>
        <v>0.58247678574225004</v>
      </c>
      <c r="I4313" s="17">
        <f>LFAT!A19</f>
        <v>2</v>
      </c>
      <c r="J4313" s="16" t="str">
        <f>LFAT!B19</f>
        <v>Instream Complexity Improvement</v>
      </c>
      <c r="K4313" s="16" t="str">
        <f>LFAT!D19</f>
        <v>I</v>
      </c>
      <c r="L4313" s="19">
        <f>LFAT!F19</f>
        <v>0.5</v>
      </c>
      <c r="M4313" s="16" t="str">
        <f>LFAT!G19</f>
        <v>C</v>
      </c>
      <c r="N4313" s="19">
        <f>LFAT!I19</f>
        <v>1</v>
      </c>
      <c r="O4313" s="18">
        <f>LFAT!J19</f>
        <v>0.5</v>
      </c>
      <c r="P4313" s="18">
        <f t="shared" si="201"/>
        <v>0.5</v>
      </c>
      <c r="Q4313" s="18">
        <f t="shared" si="202"/>
        <v>1.0257589286437503</v>
      </c>
      <c r="R4313" s="18">
        <f t="shared" si="203"/>
        <v>0.29123839287112502</v>
      </c>
    </row>
    <row r="4314" spans="1:18" ht="18" customHeight="1" x14ac:dyDescent="0.2">
      <c r="A4314" s="16" t="str">
        <f>'Limiting Factor Scores'!A399</f>
        <v>UGR7</v>
      </c>
      <c r="B4314" s="16" t="str">
        <f>'Limiting Factor Scores'!B399</f>
        <v>Upper Grande Ronde</v>
      </c>
      <c r="C4314" s="16" t="str">
        <f>'Limiting Factor Scores'!C399</f>
        <v>Increased Sediment Quantity</v>
      </c>
      <c r="D4314" s="18">
        <f>'Limiting Factor Scores'!D399</f>
        <v>0.33750000000000002</v>
      </c>
      <c r="E4314" s="19">
        <f>'Limiting Factor Scores'!E399</f>
        <v>4.16</v>
      </c>
      <c r="F4314" s="18">
        <f>'Limiting Factor Scores'!F399</f>
        <v>0.81100000000000005</v>
      </c>
      <c r="G4314" s="18">
        <f>'Limiting Factor Scores'!G399</f>
        <v>0.99514044623306264</v>
      </c>
      <c r="H4314" s="18">
        <f>'Limiting Factor Scores'!H399</f>
        <v>0.3273992517630353</v>
      </c>
      <c r="I4314" s="17">
        <f>LFAT!A25</f>
        <v>2</v>
      </c>
      <c r="J4314" s="16" t="str">
        <f>LFAT!B25</f>
        <v>Instream Complexity Improvement</v>
      </c>
      <c r="K4314" s="16" t="str">
        <f>LFAT!D25</f>
        <v>I</v>
      </c>
      <c r="L4314" s="19">
        <f>LFAT!F25</f>
        <v>0.5</v>
      </c>
      <c r="M4314" s="16" t="str">
        <f>LFAT!G25</f>
        <v>C</v>
      </c>
      <c r="N4314" s="19">
        <f>LFAT!I25</f>
        <v>1</v>
      </c>
      <c r="O4314" s="18">
        <f>LFAT!J25</f>
        <v>0.5</v>
      </c>
      <c r="P4314" s="18">
        <f t="shared" si="201"/>
        <v>0.40550000000000003</v>
      </c>
      <c r="Q4314" s="18">
        <f t="shared" si="202"/>
        <v>0.49757022311653132</v>
      </c>
      <c r="R4314" s="18">
        <f t="shared" si="203"/>
        <v>0.16369962588151765</v>
      </c>
    </row>
    <row r="4315" spans="1:18" ht="18" customHeight="1" x14ac:dyDescent="0.2">
      <c r="A4315" s="16" t="str">
        <f>'Limiting Factor Scores'!A400</f>
        <v>UGR7</v>
      </c>
      <c r="B4315" s="16" t="str">
        <f>'Limiting Factor Scores'!B400</f>
        <v>Upper Grande Ronde</v>
      </c>
      <c r="C4315" s="16" t="str">
        <f>'Limiting Factor Scores'!C400</f>
        <v>Non-Native Species Interactions and Competition</v>
      </c>
      <c r="D4315" s="18">
        <f>'Limiting Factor Scores'!D400</f>
        <v>0.33750000000000002</v>
      </c>
      <c r="E4315" s="19">
        <f>'Limiting Factor Scores'!E400</f>
        <v>3.56</v>
      </c>
      <c r="F4315" s="18">
        <f>'Limiting Factor Scores'!F400</f>
        <v>0.67600000000000005</v>
      </c>
      <c r="G4315" s="18">
        <f>'Limiting Factor Scores'!G400</f>
        <v>0.91748892847365016</v>
      </c>
      <c r="H4315" s="18">
        <f>'Limiting Factor Scores'!H400</f>
        <v>0.32364707140999349</v>
      </c>
      <c r="I4315" s="17">
        <f>LFAT!A31</f>
        <v>2</v>
      </c>
      <c r="J4315" s="16" t="str">
        <f>LFAT!B31</f>
        <v>Instream Complexity Improvement</v>
      </c>
      <c r="K4315" s="16" t="str">
        <f>LFAT!D31</f>
        <v>I</v>
      </c>
      <c r="L4315" s="19">
        <f>LFAT!F31</f>
        <v>0.5</v>
      </c>
      <c r="M4315" s="16" t="str">
        <f>LFAT!G31</f>
        <v>CD</v>
      </c>
      <c r="N4315" s="19">
        <f>LFAT!I31</f>
        <v>0.5</v>
      </c>
      <c r="O4315" s="18">
        <f>LFAT!J31</f>
        <v>0.25</v>
      </c>
      <c r="P4315" s="18">
        <f t="shared" si="201"/>
        <v>0.16900000000000001</v>
      </c>
      <c r="Q4315" s="18">
        <f t="shared" si="202"/>
        <v>0.22937223211841254</v>
      </c>
      <c r="R4315" s="18">
        <f t="shared" si="203"/>
        <v>8.0911767852498373E-2</v>
      </c>
    </row>
    <row r="4316" spans="1:18" ht="18" customHeight="1" x14ac:dyDescent="0.2">
      <c r="A4316" s="16" t="str">
        <f>'Limiting Factor Scores'!A401</f>
        <v>UGR7</v>
      </c>
      <c r="B4316" s="16" t="str">
        <f>'Limiting Factor Scores'!B401</f>
        <v>Upper Grande Ronde</v>
      </c>
      <c r="C4316" s="16" t="str">
        <f>'Limiting Factor Scores'!C401</f>
        <v>Predation</v>
      </c>
      <c r="D4316" s="18">
        <f>'Limiting Factor Scores'!D401</f>
        <v>0.33750000000000002</v>
      </c>
      <c r="E4316" s="19">
        <f>'Limiting Factor Scores'!E401</f>
        <v>4.6399999999999997</v>
      </c>
      <c r="F4316" s="18">
        <f>'Limiting Factor Scores'!F401</f>
        <v>0.91900000000000004</v>
      </c>
      <c r="G4316" s="18">
        <f>'Limiting Factor Scores'!G401</f>
        <v>1.6660157147731125</v>
      </c>
      <c r="H4316" s="18">
        <f>'Limiting Factor Scores'!H401</f>
        <v>0.50937544297633397</v>
      </c>
      <c r="I4316" s="17">
        <f>LFAT!A29</f>
        <v>2</v>
      </c>
      <c r="J4316" s="16" t="str">
        <f>LFAT!B29</f>
        <v>Instream Complexity Improvement</v>
      </c>
      <c r="K4316" s="16" t="str">
        <f>LFAT!D29</f>
        <v>I</v>
      </c>
      <c r="L4316" s="19">
        <f>LFAT!F29</f>
        <v>0.5</v>
      </c>
      <c r="M4316" s="16" t="str">
        <f>LFAT!G29</f>
        <v>CD</v>
      </c>
      <c r="N4316" s="19">
        <f>LFAT!I29</f>
        <v>0.5</v>
      </c>
      <c r="O4316" s="18">
        <f>LFAT!J29</f>
        <v>0.25</v>
      </c>
      <c r="P4316" s="18">
        <f t="shared" si="201"/>
        <v>0.22975000000000001</v>
      </c>
      <c r="Q4316" s="18">
        <f t="shared" si="202"/>
        <v>0.41650392869327812</v>
      </c>
      <c r="R4316" s="18">
        <f t="shared" si="203"/>
        <v>0.12734386074408349</v>
      </c>
    </row>
    <row r="4317" spans="1:18" ht="18" customHeight="1" x14ac:dyDescent="0.2">
      <c r="A4317" s="16" t="str">
        <f>'Limiting Factor Scores'!A402</f>
        <v>UGR7</v>
      </c>
      <c r="B4317" s="16" t="str">
        <f>'Limiting Factor Scores'!B402</f>
        <v>Upper Grande Ronde</v>
      </c>
      <c r="C4317" s="16" t="str">
        <f>'Limiting Factor Scores'!C402</f>
        <v>Riparian Condition</v>
      </c>
      <c r="D4317" s="18">
        <f>'Limiting Factor Scores'!D402</f>
        <v>0.33750000000000002</v>
      </c>
      <c r="E4317" s="19">
        <f>'Limiting Factor Scores'!E402</f>
        <v>4.78</v>
      </c>
      <c r="F4317" s="18">
        <f>'Limiting Factor Scores'!F402</f>
        <v>0.95050000000000001</v>
      </c>
      <c r="G4317" s="18">
        <f>'Limiting Factor Scores'!G402</f>
        <v>1.9912126342035381</v>
      </c>
      <c r="H4317" s="18">
        <f>'Limiting Factor Scores'!H402</f>
        <v>0.64293941657422538</v>
      </c>
      <c r="I4317" s="17">
        <f>LFAT!A18</f>
        <v>2</v>
      </c>
      <c r="J4317" s="16" t="str">
        <f>LFAT!B18</f>
        <v>Instream Complexity Improvement</v>
      </c>
      <c r="K4317" s="16" t="str">
        <f>LFAT!D18</f>
        <v>I</v>
      </c>
      <c r="L4317" s="19">
        <f>LFAT!F18</f>
        <v>0.5</v>
      </c>
      <c r="M4317" s="16" t="str">
        <f>LFAT!G18</f>
        <v>CD</v>
      </c>
      <c r="N4317" s="19">
        <f>LFAT!I18</f>
        <v>0.5</v>
      </c>
      <c r="O4317" s="18">
        <f>LFAT!J18</f>
        <v>0.25</v>
      </c>
      <c r="P4317" s="18">
        <f t="shared" si="201"/>
        <v>0.237625</v>
      </c>
      <c r="Q4317" s="18">
        <f t="shared" si="202"/>
        <v>0.49780315855088453</v>
      </c>
      <c r="R4317" s="18">
        <f t="shared" si="203"/>
        <v>0.16073485414355634</v>
      </c>
    </row>
    <row r="4318" spans="1:18" ht="18" customHeight="1" x14ac:dyDescent="0.2">
      <c r="A4318" s="16" t="str">
        <f>'Limiting Factor Scores'!A403</f>
        <v>UGR7</v>
      </c>
      <c r="B4318" s="16" t="str">
        <f>'Limiting Factor Scores'!B403</f>
        <v>Upper Grande Ronde</v>
      </c>
      <c r="C4318" s="16" t="str">
        <f>'Limiting Factor Scores'!C403</f>
        <v>Side Channel and Wetland Habitat</v>
      </c>
      <c r="D4318" s="18">
        <f>'Limiting Factor Scores'!D403</f>
        <v>0.33750000000000002</v>
      </c>
      <c r="E4318" s="19">
        <f>'Limiting Factor Scores'!E403</f>
        <v>5</v>
      </c>
      <c r="F4318" s="18">
        <f>'Limiting Factor Scores'!F403</f>
        <v>1</v>
      </c>
      <c r="G4318" s="18">
        <f>'Limiting Factor Scores'!G403</f>
        <v>2.5939285708500002</v>
      </c>
      <c r="H4318" s="18">
        <f>'Limiting Factor Scores'!H403</f>
        <v>0.75604821410250012</v>
      </c>
      <c r="I4318" s="17">
        <f>LFAT!A20</f>
        <v>2</v>
      </c>
      <c r="J4318" s="16" t="str">
        <f>LFAT!B20</f>
        <v>Instream Complexity Improvement</v>
      </c>
      <c r="K4318" s="16" t="str">
        <f>LFAT!D20</f>
        <v>D</v>
      </c>
      <c r="L4318" s="19">
        <f>LFAT!F20</f>
        <v>1</v>
      </c>
      <c r="M4318" s="16" t="str">
        <f>LFAT!G20</f>
        <v>C</v>
      </c>
      <c r="N4318" s="19">
        <f>LFAT!I20</f>
        <v>1</v>
      </c>
      <c r="O4318" s="18">
        <f>LFAT!J20</f>
        <v>1</v>
      </c>
      <c r="P4318" s="18">
        <f t="shared" si="201"/>
        <v>1</v>
      </c>
      <c r="Q4318" s="18">
        <f t="shared" si="202"/>
        <v>2.5939285708500002</v>
      </c>
      <c r="R4318" s="18">
        <f t="shared" si="203"/>
        <v>0.75604821410250012</v>
      </c>
    </row>
    <row r="4319" spans="1:18" ht="18" customHeight="1" x14ac:dyDescent="0.2">
      <c r="A4319" s="16" t="str">
        <f>'Limiting Factor Scores'!A404</f>
        <v>UGR7</v>
      </c>
      <c r="B4319" s="16" t="str">
        <f>'Limiting Factor Scores'!B404</f>
        <v>Upper Grande Ronde</v>
      </c>
      <c r="C4319" s="16" t="str">
        <f>'Limiting Factor Scores'!C404</f>
        <v>Summer Water Temperature</v>
      </c>
      <c r="D4319" s="18">
        <f>'Limiting Factor Scores'!D404</f>
        <v>0.33750000000000002</v>
      </c>
      <c r="E4319" s="19">
        <f>'Limiting Factor Scores'!E404</f>
        <v>5</v>
      </c>
      <c r="F4319" s="18">
        <f>'Limiting Factor Scores'!F404</f>
        <v>1</v>
      </c>
      <c r="G4319" s="18">
        <f>'Limiting Factor Scores'!G404</f>
        <v>2.2467857142374998</v>
      </c>
      <c r="H4319" s="18">
        <f>'Limiting Factor Scores'!H404</f>
        <v>0.70310892855937501</v>
      </c>
      <c r="I4319" s="17">
        <f>LFAT!A26</f>
        <v>2</v>
      </c>
      <c r="J4319" s="16" t="str">
        <f>LFAT!B26</f>
        <v>Instream Complexity Improvement</v>
      </c>
      <c r="K4319" s="16" t="str">
        <f>LFAT!D26</f>
        <v>I</v>
      </c>
      <c r="L4319" s="19">
        <f>LFAT!F26</f>
        <v>0.5</v>
      </c>
      <c r="M4319" s="16" t="str">
        <f>LFAT!G26</f>
        <v>CD</v>
      </c>
      <c r="N4319" s="19">
        <f>LFAT!I26</f>
        <v>0.5</v>
      </c>
      <c r="O4319" s="18">
        <f>LFAT!J26</f>
        <v>0.25</v>
      </c>
      <c r="P4319" s="18">
        <f t="shared" si="201"/>
        <v>0.25</v>
      </c>
      <c r="Q4319" s="18">
        <f t="shared" si="202"/>
        <v>0.56169642855937496</v>
      </c>
      <c r="R4319" s="18">
        <f t="shared" si="203"/>
        <v>0.17577723213984375</v>
      </c>
    </row>
    <row r="4320" spans="1:18" ht="18" customHeight="1" x14ac:dyDescent="0.2">
      <c r="A4320" s="16" t="str">
        <f>'Limiting Factor Scores'!A405</f>
        <v>UGR7</v>
      </c>
      <c r="B4320" s="16" t="str">
        <f>'Limiting Factor Scores'!B405</f>
        <v>Upper Grande Ronde</v>
      </c>
      <c r="C4320" s="16" t="str">
        <f>'Limiting Factor Scores'!C405</f>
        <v>Water Quality</v>
      </c>
      <c r="D4320" s="18">
        <f>'Limiting Factor Scores'!D405</f>
        <v>0.33750000000000002</v>
      </c>
      <c r="E4320" s="19">
        <f>'Limiting Factor Scores'!E405</f>
        <v>4.6399999999999997</v>
      </c>
      <c r="F4320" s="18">
        <f>'Limiting Factor Scores'!F405</f>
        <v>0.91900000000000004</v>
      </c>
      <c r="G4320" s="18">
        <f>'Limiting Factor Scores'!G405</f>
        <v>1.8055888397731124</v>
      </c>
      <c r="H4320" s="18">
        <f>'Limiting Factor Scores'!H405</f>
        <v>0.50120044567262889</v>
      </c>
      <c r="I4320" s="17">
        <f>LFAT!A28</f>
        <v>2</v>
      </c>
      <c r="J4320" s="16" t="str">
        <f>LFAT!B28</f>
        <v>Instream Complexity Improvement</v>
      </c>
      <c r="K4320" s="16" t="str">
        <f>LFAT!D28</f>
        <v>N</v>
      </c>
      <c r="L4320" s="19">
        <f>LFAT!F28</f>
        <v>0.1</v>
      </c>
      <c r="M4320" s="16" t="str">
        <f>LFAT!G28</f>
        <v>R</v>
      </c>
      <c r="N4320" s="19">
        <f>LFAT!I28</f>
        <v>0.1</v>
      </c>
      <c r="O4320" s="18">
        <f>LFAT!J28</f>
        <v>0.01</v>
      </c>
      <c r="P4320" s="18">
        <f t="shared" si="201"/>
        <v>9.1900000000000003E-3</v>
      </c>
      <c r="Q4320" s="18">
        <f t="shared" si="202"/>
        <v>1.8055888397731125E-2</v>
      </c>
      <c r="R4320" s="18">
        <f t="shared" si="203"/>
        <v>5.0120044567262892E-3</v>
      </c>
    </row>
    <row r="4321" spans="1:18" ht="18" customHeight="1" x14ac:dyDescent="0.2">
      <c r="A4321" s="16" t="str">
        <f>'Limiting Factor Scores'!A406</f>
        <v>UGR7</v>
      </c>
      <c r="B4321" s="16" t="str">
        <f>'Limiting Factor Scores'!B406</f>
        <v>Upper Grande Ronde</v>
      </c>
      <c r="C4321" s="16" t="str">
        <f>'Limiting Factor Scores'!C406</f>
        <v>Winter Water Temperature</v>
      </c>
      <c r="D4321" s="18">
        <f>'Limiting Factor Scores'!D406</f>
        <v>0.33750000000000002</v>
      </c>
      <c r="E4321" s="19">
        <f>'Limiting Factor Scores'!E406</f>
        <v>3.91</v>
      </c>
      <c r="F4321" s="18">
        <f>'Limiting Factor Scores'!F406</f>
        <v>0.75475000000000003</v>
      </c>
      <c r="G4321" s="18">
        <f>'Limiting Factor Scores'!G406</f>
        <v>1.2208755134292471</v>
      </c>
      <c r="H4321" s="18">
        <f>'Limiting Factor Scores'!H406</f>
        <v>0.33252937236254904</v>
      </c>
      <c r="I4321" s="17">
        <f>LFAT!A27</f>
        <v>2</v>
      </c>
      <c r="J4321" s="16" t="str">
        <f>LFAT!B27</f>
        <v>Instream Complexity Improvement</v>
      </c>
      <c r="K4321" s="16" t="str">
        <f>LFAT!D27</f>
        <v>I</v>
      </c>
      <c r="L4321" s="19">
        <f>LFAT!F27</f>
        <v>0.5</v>
      </c>
      <c r="M4321" s="16" t="str">
        <f>LFAT!G27</f>
        <v>CD</v>
      </c>
      <c r="N4321" s="19">
        <f>LFAT!I27</f>
        <v>0.5</v>
      </c>
      <c r="O4321" s="18">
        <f>LFAT!J27</f>
        <v>0.25</v>
      </c>
      <c r="P4321" s="18">
        <f t="shared" si="201"/>
        <v>0.18868750000000001</v>
      </c>
      <c r="Q4321" s="18">
        <f t="shared" si="202"/>
        <v>0.30521887835731176</v>
      </c>
      <c r="R4321" s="18">
        <f t="shared" si="203"/>
        <v>8.3132343090637259E-2</v>
      </c>
    </row>
    <row r="4322" spans="1:18" ht="18" customHeight="1" x14ac:dyDescent="0.2">
      <c r="A4322" s="16" t="str">
        <f>'Limiting Factor Scores'!A392</f>
        <v>UGR7</v>
      </c>
      <c r="B4322" s="16" t="str">
        <f>'Limiting Factor Scores'!B392</f>
        <v>Upper Grande Ronde</v>
      </c>
      <c r="C4322" s="16" t="str">
        <f>'Limiting Factor Scores'!C392</f>
        <v>Altered Flow Timing</v>
      </c>
      <c r="D4322" s="18">
        <f>'Limiting Factor Scores'!D392</f>
        <v>0.33750000000000002</v>
      </c>
      <c r="E4322" s="19">
        <f>'Limiting Factor Scores'!E392</f>
        <v>5</v>
      </c>
      <c r="F4322" s="18">
        <f>'Limiting Factor Scores'!F392</f>
        <v>1</v>
      </c>
      <c r="G4322" s="18">
        <f>'Limiting Factor Scores'!G392</f>
        <v>1.7694642857625003</v>
      </c>
      <c r="H4322" s="18">
        <f>'Limiting Factor Scores'!H392</f>
        <v>0.49243660723012511</v>
      </c>
      <c r="I4322" s="17">
        <f>LFAT!A38</f>
        <v>3</v>
      </c>
      <c r="J4322" s="16" t="str">
        <f>LFAT!B38</f>
        <v>Floodplain – Reconnect and Restore</v>
      </c>
      <c r="K4322" s="16" t="str">
        <f>LFAT!D38</f>
        <v>I</v>
      </c>
      <c r="L4322" s="19">
        <f>LFAT!F38</f>
        <v>0.5</v>
      </c>
      <c r="M4322" s="16" t="str">
        <f>LFAT!G38</f>
        <v>CD</v>
      </c>
      <c r="N4322" s="19">
        <f>LFAT!I38</f>
        <v>0.5</v>
      </c>
      <c r="O4322" s="18">
        <f>LFAT!J38</f>
        <v>0.25</v>
      </c>
      <c r="P4322" s="18">
        <f t="shared" si="201"/>
        <v>0.25</v>
      </c>
      <c r="Q4322" s="18">
        <f t="shared" si="202"/>
        <v>0.44236607144062506</v>
      </c>
      <c r="R4322" s="18">
        <f t="shared" si="203"/>
        <v>0.12310915180753128</v>
      </c>
    </row>
    <row r="4323" spans="1:18" ht="18" customHeight="1" x14ac:dyDescent="0.2">
      <c r="A4323" s="16" t="str">
        <f>'Limiting Factor Scores'!A393</f>
        <v>UGR7</v>
      </c>
      <c r="B4323" s="16" t="str">
        <f>'Limiting Factor Scores'!B393</f>
        <v>Upper Grande Ronde</v>
      </c>
      <c r="C4323" s="16" t="str">
        <f>'Limiting Factor Scores'!C393</f>
        <v>Altered Primary Productivity</v>
      </c>
      <c r="D4323" s="18">
        <f>'Limiting Factor Scores'!D393</f>
        <v>0.33750000000000002</v>
      </c>
      <c r="E4323" s="19">
        <f>'Limiting Factor Scores'!E393</f>
        <v>3.42</v>
      </c>
      <c r="F4323" s="18">
        <f>'Limiting Factor Scores'!F393</f>
        <v>0.64449999999999996</v>
      </c>
      <c r="G4323" s="18">
        <f>'Limiting Factor Scores'!G393</f>
        <v>0.7908360266303438</v>
      </c>
      <c r="H4323" s="18">
        <f>'Limiting Factor Scores'!H393</f>
        <v>0.22648362985975276</v>
      </c>
      <c r="I4323" s="17">
        <f>LFAT!A45</f>
        <v>3</v>
      </c>
      <c r="J4323" s="16" t="str">
        <f>LFAT!B45</f>
        <v>Floodplain – Reconnect and Restore</v>
      </c>
      <c r="K4323" s="16" t="str">
        <f>LFAT!D45</f>
        <v>I</v>
      </c>
      <c r="L4323" s="19">
        <f>LFAT!F45</f>
        <v>0.5</v>
      </c>
      <c r="M4323" s="16" t="str">
        <f>LFAT!G45</f>
        <v>C</v>
      </c>
      <c r="N4323" s="19">
        <f>LFAT!I45</f>
        <v>1</v>
      </c>
      <c r="O4323" s="18">
        <f>LFAT!J45</f>
        <v>0.5</v>
      </c>
      <c r="P4323" s="18">
        <f t="shared" si="201"/>
        <v>0.32224999999999998</v>
      </c>
      <c r="Q4323" s="18">
        <f t="shared" si="202"/>
        <v>0.3954180133151719</v>
      </c>
      <c r="R4323" s="18">
        <f t="shared" si="203"/>
        <v>0.11324181492987638</v>
      </c>
    </row>
    <row r="4324" spans="1:18" ht="18" customHeight="1" x14ac:dyDescent="0.2">
      <c r="A4324" s="16" t="str">
        <f>'Limiting Factor Scores'!A394</f>
        <v>UGR7</v>
      </c>
      <c r="B4324" s="16" t="str">
        <f>'Limiting Factor Scores'!B394</f>
        <v>Upper Grande Ronde</v>
      </c>
      <c r="C4324" s="16" t="str">
        <f>'Limiting Factor Scores'!C394</f>
        <v>Anthropogenic Barriers</v>
      </c>
      <c r="D4324" s="18">
        <f>'Limiting Factor Scores'!D394</f>
        <v>0.33750000000000002</v>
      </c>
      <c r="E4324" s="19">
        <f>'Limiting Factor Scores'!E394</f>
        <v>2.71</v>
      </c>
      <c r="F4324" s="18">
        <f>'Limiting Factor Scores'!F394</f>
        <v>0.48475000000000001</v>
      </c>
      <c r="G4324" s="18">
        <f>'Limiting Factor Scores'!G394</f>
        <v>0.86826515606302501</v>
      </c>
      <c r="H4324" s="18">
        <f>'Limiting Factor Scores'!H394</f>
        <v>0.2749934811686659</v>
      </c>
      <c r="I4324" s="17">
        <f>LFAT!A32</f>
        <v>3</v>
      </c>
      <c r="J4324" s="16" t="str">
        <f>LFAT!B32</f>
        <v>Floodplain – Reconnect and Restore</v>
      </c>
      <c r="K4324" s="16" t="str">
        <f>LFAT!D32</f>
        <v>N</v>
      </c>
      <c r="L4324" s="19">
        <f>LFAT!F32</f>
        <v>0.1</v>
      </c>
      <c r="M4324" s="16" t="str">
        <f>LFAT!G32</f>
        <v>R</v>
      </c>
      <c r="N4324" s="19">
        <f>LFAT!I32</f>
        <v>0.1</v>
      </c>
      <c r="O4324" s="18">
        <f>LFAT!J32</f>
        <v>0.01</v>
      </c>
      <c r="P4324" s="18">
        <f t="shared" si="201"/>
        <v>4.8475000000000002E-3</v>
      </c>
      <c r="Q4324" s="18">
        <f t="shared" si="202"/>
        <v>8.6826515606302501E-3</v>
      </c>
      <c r="R4324" s="18">
        <f t="shared" si="203"/>
        <v>2.7499348116866592E-3</v>
      </c>
    </row>
    <row r="4325" spans="1:18" ht="18" customHeight="1" x14ac:dyDescent="0.2">
      <c r="A4325" s="16" t="str">
        <f>'Limiting Factor Scores'!A395</f>
        <v>UGR7</v>
      </c>
      <c r="B4325" s="16" t="str">
        <f>'Limiting Factor Scores'!B395</f>
        <v>Upper Grande Ronde</v>
      </c>
      <c r="C4325" s="16" t="str">
        <f>'Limiting Factor Scores'!C395</f>
        <v>Channel and Habitat Structure</v>
      </c>
      <c r="D4325" s="18">
        <f>'Limiting Factor Scores'!D395</f>
        <v>0.33750000000000002</v>
      </c>
      <c r="E4325" s="19">
        <f>'Limiting Factor Scores'!E395</f>
        <v>4.78</v>
      </c>
      <c r="F4325" s="18">
        <f>'Limiting Factor Scores'!F395</f>
        <v>0.95050000000000001</v>
      </c>
      <c r="G4325" s="18">
        <f>'Limiting Factor Scores'!G395</f>
        <v>2.7954883924446943</v>
      </c>
      <c r="H4325" s="18">
        <f>'Limiting Factor Scores'!H395</f>
        <v>0.84627682616239097</v>
      </c>
      <c r="I4325" s="17">
        <f>LFAT!A36</f>
        <v>3</v>
      </c>
      <c r="J4325" s="16" t="str">
        <f>LFAT!B36</f>
        <v>Floodplain – Reconnect and Restore</v>
      </c>
      <c r="K4325" s="16" t="str">
        <f>LFAT!D36</f>
        <v>I</v>
      </c>
      <c r="L4325" s="19">
        <f>LFAT!F36</f>
        <v>0.5</v>
      </c>
      <c r="M4325" s="16" t="str">
        <f>LFAT!G36</f>
        <v>C</v>
      </c>
      <c r="N4325" s="19">
        <f>LFAT!I36</f>
        <v>1</v>
      </c>
      <c r="O4325" s="18">
        <f>LFAT!J36</f>
        <v>0.5</v>
      </c>
      <c r="P4325" s="18">
        <f t="shared" si="201"/>
        <v>0.47525000000000001</v>
      </c>
      <c r="Q4325" s="18">
        <f t="shared" si="202"/>
        <v>1.3977441962223471</v>
      </c>
      <c r="R4325" s="18">
        <f t="shared" si="203"/>
        <v>0.42313841308119549</v>
      </c>
    </row>
    <row r="4326" spans="1:18" ht="18" customHeight="1" x14ac:dyDescent="0.2">
      <c r="A4326" s="16" t="str">
        <f>'Limiting Factor Scores'!A396</f>
        <v>UGR7</v>
      </c>
      <c r="B4326" s="16" t="str">
        <f>'Limiting Factor Scores'!B396</f>
        <v>Upper Grande Ronde</v>
      </c>
      <c r="C4326" s="16" t="str">
        <f>'Limiting Factor Scores'!C396</f>
        <v>Decreased Sediment Quantity</v>
      </c>
      <c r="D4326" s="18">
        <f>'Limiting Factor Scores'!D396</f>
        <v>0.33750000000000002</v>
      </c>
      <c r="E4326" s="19">
        <f>'Limiting Factor Scores'!E396</f>
        <v>2.83</v>
      </c>
      <c r="F4326" s="18">
        <f>'Limiting Factor Scores'!F396</f>
        <v>0.51175000000000004</v>
      </c>
      <c r="G4326" s="18">
        <f>'Limiting Factor Scores'!G396</f>
        <v>0.89442020096687835</v>
      </c>
      <c r="H4326" s="18">
        <f>'Limiting Factor Scores'!H396</f>
        <v>0.26643852526935408</v>
      </c>
      <c r="I4326" s="17">
        <f>LFAT!A39</f>
        <v>3</v>
      </c>
      <c r="J4326" s="16" t="str">
        <f>LFAT!B39</f>
        <v>Floodplain – Reconnect and Restore</v>
      </c>
      <c r="K4326" s="16" t="str">
        <f>LFAT!D39</f>
        <v>D</v>
      </c>
      <c r="L4326" s="19">
        <f>LFAT!F39</f>
        <v>1</v>
      </c>
      <c r="M4326" s="16" t="str">
        <f>LFAT!G39</f>
        <v>C</v>
      </c>
      <c r="N4326" s="19">
        <f>LFAT!I39</f>
        <v>1</v>
      </c>
      <c r="O4326" s="18">
        <f>LFAT!J39</f>
        <v>1</v>
      </c>
      <c r="P4326" s="18">
        <f t="shared" si="201"/>
        <v>0.51175000000000004</v>
      </c>
      <c r="Q4326" s="18">
        <f t="shared" si="202"/>
        <v>0.89442020096687835</v>
      </c>
      <c r="R4326" s="18">
        <f t="shared" si="203"/>
        <v>0.26643852526935408</v>
      </c>
    </row>
    <row r="4327" spans="1:18" ht="18" customHeight="1" x14ac:dyDescent="0.2">
      <c r="A4327" s="16" t="str">
        <f>'Limiting Factor Scores'!A397</f>
        <v>UGR7</v>
      </c>
      <c r="B4327" s="16" t="str">
        <f>'Limiting Factor Scores'!B397</f>
        <v>Upper Grande Ronde</v>
      </c>
      <c r="C4327" s="16" t="str">
        <f>'Limiting Factor Scores'!C397</f>
        <v>Decreased Water Quantity</v>
      </c>
      <c r="D4327" s="18">
        <f>'Limiting Factor Scores'!D397</f>
        <v>0.33750000000000002</v>
      </c>
      <c r="E4327" s="19">
        <f>'Limiting Factor Scores'!E397</f>
        <v>5</v>
      </c>
      <c r="F4327" s="18">
        <f>'Limiting Factor Scores'!F397</f>
        <v>1</v>
      </c>
      <c r="G4327" s="18">
        <f>'Limiting Factor Scores'!G397</f>
        <v>2.5288392861000002</v>
      </c>
      <c r="H4327" s="18">
        <f>'Limiting Factor Scores'!H397</f>
        <v>0.73088035725375011</v>
      </c>
      <c r="I4327" s="17">
        <f>LFAT!A37</f>
        <v>3</v>
      </c>
      <c r="J4327" s="16" t="str">
        <f>LFAT!B37</f>
        <v>Floodplain – Reconnect and Restore</v>
      </c>
      <c r="K4327" s="16" t="str">
        <f>LFAT!D37</f>
        <v>I</v>
      </c>
      <c r="L4327" s="19">
        <f>LFAT!F37</f>
        <v>0.5</v>
      </c>
      <c r="M4327" s="16" t="str">
        <f>LFAT!G37</f>
        <v>CD</v>
      </c>
      <c r="N4327" s="19">
        <f>LFAT!I37</f>
        <v>0.5</v>
      </c>
      <c r="O4327" s="18">
        <f>LFAT!J37</f>
        <v>0.25</v>
      </c>
      <c r="P4327" s="18">
        <f t="shared" si="201"/>
        <v>0.25</v>
      </c>
      <c r="Q4327" s="18">
        <f t="shared" si="202"/>
        <v>0.63220982152500005</v>
      </c>
      <c r="R4327" s="18">
        <f t="shared" si="203"/>
        <v>0.18272008931343753</v>
      </c>
    </row>
    <row r="4328" spans="1:18" ht="18" customHeight="1" x14ac:dyDescent="0.2">
      <c r="A4328" s="16" t="str">
        <f>'Limiting Factor Scores'!A398</f>
        <v>UGR7</v>
      </c>
      <c r="B4328" s="16" t="str">
        <f>'Limiting Factor Scores'!B398</f>
        <v>Upper Grande Ronde</v>
      </c>
      <c r="C4328" s="16" t="str">
        <f>'Limiting Factor Scores'!C398</f>
        <v>Floodplain Condition</v>
      </c>
      <c r="D4328" s="18">
        <f>'Limiting Factor Scores'!D398</f>
        <v>0.33750000000000002</v>
      </c>
      <c r="E4328" s="19">
        <f>'Limiting Factor Scores'!E398</f>
        <v>5</v>
      </c>
      <c r="F4328" s="18">
        <f>'Limiting Factor Scores'!F398</f>
        <v>1</v>
      </c>
      <c r="G4328" s="18">
        <f>'Limiting Factor Scores'!G398</f>
        <v>2.0515178572875006</v>
      </c>
      <c r="H4328" s="18">
        <f>'Limiting Factor Scores'!H398</f>
        <v>0.58247678574225004</v>
      </c>
      <c r="I4328" s="17">
        <f>LFAT!A34</f>
        <v>3</v>
      </c>
      <c r="J4328" s="16" t="str">
        <f>LFAT!B34</f>
        <v>Floodplain – Reconnect and Restore</v>
      </c>
      <c r="K4328" s="16" t="str">
        <f>LFAT!D34</f>
        <v>D</v>
      </c>
      <c r="L4328" s="19">
        <f>LFAT!F34</f>
        <v>1</v>
      </c>
      <c r="M4328" s="16" t="str">
        <f>LFAT!G34</f>
        <v>C</v>
      </c>
      <c r="N4328" s="19">
        <f>LFAT!I34</f>
        <v>1</v>
      </c>
      <c r="O4328" s="18">
        <f>LFAT!J34</f>
        <v>1</v>
      </c>
      <c r="P4328" s="18">
        <f t="shared" si="201"/>
        <v>1</v>
      </c>
      <c r="Q4328" s="18">
        <f t="shared" si="202"/>
        <v>2.0515178572875006</v>
      </c>
      <c r="R4328" s="18">
        <f t="shared" si="203"/>
        <v>0.58247678574225004</v>
      </c>
    </row>
    <row r="4329" spans="1:18" ht="18" customHeight="1" x14ac:dyDescent="0.2">
      <c r="A4329" s="16" t="str">
        <f>'Limiting Factor Scores'!A399</f>
        <v>UGR7</v>
      </c>
      <c r="B4329" s="16" t="str">
        <f>'Limiting Factor Scores'!B399</f>
        <v>Upper Grande Ronde</v>
      </c>
      <c r="C4329" s="16" t="str">
        <f>'Limiting Factor Scores'!C399</f>
        <v>Increased Sediment Quantity</v>
      </c>
      <c r="D4329" s="18">
        <f>'Limiting Factor Scores'!D399</f>
        <v>0.33750000000000002</v>
      </c>
      <c r="E4329" s="19">
        <f>'Limiting Factor Scores'!E399</f>
        <v>4.16</v>
      </c>
      <c r="F4329" s="18">
        <f>'Limiting Factor Scores'!F399</f>
        <v>0.81100000000000005</v>
      </c>
      <c r="G4329" s="18">
        <f>'Limiting Factor Scores'!G399</f>
        <v>0.99514044623306264</v>
      </c>
      <c r="H4329" s="18">
        <f>'Limiting Factor Scores'!H399</f>
        <v>0.3273992517630353</v>
      </c>
      <c r="I4329" s="17">
        <f>LFAT!A40</f>
        <v>3</v>
      </c>
      <c r="J4329" s="16" t="str">
        <f>LFAT!B40</f>
        <v>Floodplain – Reconnect and Restore</v>
      </c>
      <c r="K4329" s="16" t="str">
        <f>LFAT!D40</f>
        <v>D</v>
      </c>
      <c r="L4329" s="19">
        <f>LFAT!F40</f>
        <v>1</v>
      </c>
      <c r="M4329" s="16" t="str">
        <f>LFAT!G40</f>
        <v>CD</v>
      </c>
      <c r="N4329" s="19">
        <f>LFAT!I40</f>
        <v>0.5</v>
      </c>
      <c r="O4329" s="18">
        <f>LFAT!J40</f>
        <v>0.5</v>
      </c>
      <c r="P4329" s="18">
        <f t="shared" si="201"/>
        <v>0.40550000000000003</v>
      </c>
      <c r="Q4329" s="18">
        <f t="shared" si="202"/>
        <v>0.49757022311653132</v>
      </c>
      <c r="R4329" s="18">
        <f t="shared" si="203"/>
        <v>0.16369962588151765</v>
      </c>
    </row>
    <row r="4330" spans="1:18" ht="18" customHeight="1" x14ac:dyDescent="0.2">
      <c r="A4330" s="16" t="str">
        <f>'Limiting Factor Scores'!A400</f>
        <v>UGR7</v>
      </c>
      <c r="B4330" s="16" t="str">
        <f>'Limiting Factor Scores'!B400</f>
        <v>Upper Grande Ronde</v>
      </c>
      <c r="C4330" s="16" t="str">
        <f>'Limiting Factor Scores'!C400</f>
        <v>Non-Native Species Interactions and Competition</v>
      </c>
      <c r="D4330" s="18">
        <f>'Limiting Factor Scores'!D400</f>
        <v>0.33750000000000002</v>
      </c>
      <c r="E4330" s="19">
        <f>'Limiting Factor Scores'!E400</f>
        <v>3.56</v>
      </c>
      <c r="F4330" s="18">
        <f>'Limiting Factor Scores'!F400</f>
        <v>0.67600000000000005</v>
      </c>
      <c r="G4330" s="18">
        <f>'Limiting Factor Scores'!G400</f>
        <v>0.91748892847365016</v>
      </c>
      <c r="H4330" s="18">
        <f>'Limiting Factor Scores'!H400</f>
        <v>0.32364707140999349</v>
      </c>
      <c r="I4330" s="17">
        <f>LFAT!A46</f>
        <v>3</v>
      </c>
      <c r="J4330" s="16" t="str">
        <f>LFAT!B46</f>
        <v>Floodplain – Reconnect and Restore</v>
      </c>
      <c r="K4330" s="16" t="str">
        <f>LFAT!D46</f>
        <v>N</v>
      </c>
      <c r="L4330" s="19">
        <f>LFAT!F46</f>
        <v>0.1</v>
      </c>
      <c r="M4330" s="16" t="str">
        <f>LFAT!G46</f>
        <v>CD</v>
      </c>
      <c r="N4330" s="19">
        <f>LFAT!I46</f>
        <v>0.5</v>
      </c>
      <c r="O4330" s="18">
        <f>LFAT!J46</f>
        <v>0.05</v>
      </c>
      <c r="P4330" s="18">
        <f t="shared" si="201"/>
        <v>3.3800000000000004E-2</v>
      </c>
      <c r="Q4330" s="18">
        <f t="shared" si="202"/>
        <v>4.5874446423682512E-2</v>
      </c>
      <c r="R4330" s="18">
        <f t="shared" si="203"/>
        <v>1.6182353570499675E-2</v>
      </c>
    </row>
    <row r="4331" spans="1:18" ht="18" customHeight="1" x14ac:dyDescent="0.2">
      <c r="A4331" s="16" t="str">
        <f>'Limiting Factor Scores'!A401</f>
        <v>UGR7</v>
      </c>
      <c r="B4331" s="16" t="str">
        <f>'Limiting Factor Scores'!B401</f>
        <v>Upper Grande Ronde</v>
      </c>
      <c r="C4331" s="16" t="str">
        <f>'Limiting Factor Scores'!C401</f>
        <v>Predation</v>
      </c>
      <c r="D4331" s="18">
        <f>'Limiting Factor Scores'!D401</f>
        <v>0.33750000000000002</v>
      </c>
      <c r="E4331" s="19">
        <f>'Limiting Factor Scores'!E401</f>
        <v>4.6399999999999997</v>
      </c>
      <c r="F4331" s="18">
        <f>'Limiting Factor Scores'!F401</f>
        <v>0.91900000000000004</v>
      </c>
      <c r="G4331" s="18">
        <f>'Limiting Factor Scores'!G401</f>
        <v>1.6660157147731125</v>
      </c>
      <c r="H4331" s="18">
        <f>'Limiting Factor Scores'!H401</f>
        <v>0.50937544297633397</v>
      </c>
      <c r="I4331" s="17">
        <f>LFAT!A44</f>
        <v>3</v>
      </c>
      <c r="J4331" s="16" t="str">
        <f>LFAT!B44</f>
        <v>Floodplain – Reconnect and Restore</v>
      </c>
      <c r="K4331" s="16" t="str">
        <f>LFAT!D44</f>
        <v>N</v>
      </c>
      <c r="L4331" s="19">
        <f>LFAT!F44</f>
        <v>0.1</v>
      </c>
      <c r="M4331" s="16" t="str">
        <f>LFAT!G44</f>
        <v>R</v>
      </c>
      <c r="N4331" s="19">
        <f>LFAT!I44</f>
        <v>0.1</v>
      </c>
      <c r="O4331" s="18">
        <f>LFAT!J44</f>
        <v>0.01</v>
      </c>
      <c r="P4331" s="18">
        <f t="shared" si="201"/>
        <v>9.1900000000000003E-3</v>
      </c>
      <c r="Q4331" s="18">
        <f t="shared" si="202"/>
        <v>1.6660157147731124E-2</v>
      </c>
      <c r="R4331" s="18">
        <f t="shared" si="203"/>
        <v>5.0937544297633402E-3</v>
      </c>
    </row>
    <row r="4332" spans="1:18" ht="18" customHeight="1" x14ac:dyDescent="0.2">
      <c r="A4332" s="16" t="str">
        <f>'Limiting Factor Scores'!A402</f>
        <v>UGR7</v>
      </c>
      <c r="B4332" s="16" t="str">
        <f>'Limiting Factor Scores'!B402</f>
        <v>Upper Grande Ronde</v>
      </c>
      <c r="C4332" s="16" t="str">
        <f>'Limiting Factor Scores'!C402</f>
        <v>Riparian Condition</v>
      </c>
      <c r="D4332" s="18">
        <f>'Limiting Factor Scores'!D402</f>
        <v>0.33750000000000002</v>
      </c>
      <c r="E4332" s="19">
        <f>'Limiting Factor Scores'!E402</f>
        <v>4.78</v>
      </c>
      <c r="F4332" s="18">
        <f>'Limiting Factor Scores'!F402</f>
        <v>0.95050000000000001</v>
      </c>
      <c r="G4332" s="18">
        <f>'Limiting Factor Scores'!G402</f>
        <v>1.9912126342035381</v>
      </c>
      <c r="H4332" s="18">
        <f>'Limiting Factor Scores'!H402</f>
        <v>0.64293941657422538</v>
      </c>
      <c r="I4332" s="17">
        <f>LFAT!A33</f>
        <v>3</v>
      </c>
      <c r="J4332" s="16" t="str">
        <f>LFAT!B33</f>
        <v>Floodplain – Reconnect and Restore</v>
      </c>
      <c r="K4332" s="16" t="str">
        <f>LFAT!D33</f>
        <v>I</v>
      </c>
      <c r="L4332" s="19">
        <f>LFAT!F33</f>
        <v>0.5</v>
      </c>
      <c r="M4332" s="16" t="str">
        <f>LFAT!G33</f>
        <v>C</v>
      </c>
      <c r="N4332" s="19">
        <f>LFAT!I33</f>
        <v>1</v>
      </c>
      <c r="O4332" s="18">
        <f>LFAT!J33</f>
        <v>0.5</v>
      </c>
      <c r="P4332" s="18">
        <f t="shared" si="201"/>
        <v>0.47525000000000001</v>
      </c>
      <c r="Q4332" s="18">
        <f t="shared" si="202"/>
        <v>0.99560631710176906</v>
      </c>
      <c r="R4332" s="18">
        <f t="shared" si="203"/>
        <v>0.32146970828711269</v>
      </c>
    </row>
    <row r="4333" spans="1:18" ht="18" customHeight="1" x14ac:dyDescent="0.2">
      <c r="A4333" s="16" t="str">
        <f>'Limiting Factor Scores'!A403</f>
        <v>UGR7</v>
      </c>
      <c r="B4333" s="16" t="str">
        <f>'Limiting Factor Scores'!B403</f>
        <v>Upper Grande Ronde</v>
      </c>
      <c r="C4333" s="16" t="str">
        <f>'Limiting Factor Scores'!C403</f>
        <v>Side Channel and Wetland Habitat</v>
      </c>
      <c r="D4333" s="18">
        <f>'Limiting Factor Scores'!D403</f>
        <v>0.33750000000000002</v>
      </c>
      <c r="E4333" s="19">
        <f>'Limiting Factor Scores'!E403</f>
        <v>5</v>
      </c>
      <c r="F4333" s="18">
        <f>'Limiting Factor Scores'!F403</f>
        <v>1</v>
      </c>
      <c r="G4333" s="18">
        <f>'Limiting Factor Scores'!G403</f>
        <v>2.5939285708500002</v>
      </c>
      <c r="H4333" s="18">
        <f>'Limiting Factor Scores'!H403</f>
        <v>0.75604821410250012</v>
      </c>
      <c r="I4333" s="17">
        <f>LFAT!A35</f>
        <v>3</v>
      </c>
      <c r="J4333" s="16" t="str">
        <f>LFAT!B35</f>
        <v>Floodplain – Reconnect and Restore</v>
      </c>
      <c r="K4333" s="16" t="str">
        <f>LFAT!D35</f>
        <v>D</v>
      </c>
      <c r="L4333" s="19">
        <f>LFAT!F35</f>
        <v>1</v>
      </c>
      <c r="M4333" s="16" t="str">
        <f>LFAT!G35</f>
        <v>C</v>
      </c>
      <c r="N4333" s="19">
        <f>LFAT!I35</f>
        <v>1</v>
      </c>
      <c r="O4333" s="18">
        <f>LFAT!J35</f>
        <v>1</v>
      </c>
      <c r="P4333" s="18">
        <f t="shared" si="201"/>
        <v>1</v>
      </c>
      <c r="Q4333" s="18">
        <f t="shared" si="202"/>
        <v>2.5939285708500002</v>
      </c>
      <c r="R4333" s="18">
        <f t="shared" si="203"/>
        <v>0.75604821410250012</v>
      </c>
    </row>
    <row r="4334" spans="1:18" ht="18" customHeight="1" x14ac:dyDescent="0.2">
      <c r="A4334" s="16" t="str">
        <f>'Limiting Factor Scores'!A404</f>
        <v>UGR7</v>
      </c>
      <c r="B4334" s="16" t="str">
        <f>'Limiting Factor Scores'!B404</f>
        <v>Upper Grande Ronde</v>
      </c>
      <c r="C4334" s="16" t="str">
        <f>'Limiting Factor Scores'!C404</f>
        <v>Summer Water Temperature</v>
      </c>
      <c r="D4334" s="18">
        <f>'Limiting Factor Scores'!D404</f>
        <v>0.33750000000000002</v>
      </c>
      <c r="E4334" s="19">
        <f>'Limiting Factor Scores'!E404</f>
        <v>5</v>
      </c>
      <c r="F4334" s="18">
        <f>'Limiting Factor Scores'!F404</f>
        <v>1</v>
      </c>
      <c r="G4334" s="18">
        <f>'Limiting Factor Scores'!G404</f>
        <v>2.2467857142374998</v>
      </c>
      <c r="H4334" s="18">
        <f>'Limiting Factor Scores'!H404</f>
        <v>0.70310892855937501</v>
      </c>
      <c r="I4334" s="17">
        <f>LFAT!A41</f>
        <v>3</v>
      </c>
      <c r="J4334" s="16" t="str">
        <f>LFAT!B41</f>
        <v>Floodplain – Reconnect and Restore</v>
      </c>
      <c r="K4334" s="16" t="str">
        <f>LFAT!D41</f>
        <v>D</v>
      </c>
      <c r="L4334" s="19">
        <f>LFAT!F41</f>
        <v>1</v>
      </c>
      <c r="M4334" s="16" t="str">
        <f>LFAT!G41</f>
        <v>CD</v>
      </c>
      <c r="N4334" s="19">
        <f>LFAT!I41</f>
        <v>0.5</v>
      </c>
      <c r="O4334" s="18">
        <f>LFAT!J41</f>
        <v>0.5</v>
      </c>
      <c r="P4334" s="18">
        <f t="shared" si="201"/>
        <v>0.5</v>
      </c>
      <c r="Q4334" s="18">
        <f t="shared" si="202"/>
        <v>1.1233928571187499</v>
      </c>
      <c r="R4334" s="18">
        <f t="shared" si="203"/>
        <v>0.35155446427968751</v>
      </c>
    </row>
    <row r="4335" spans="1:18" ht="18" customHeight="1" x14ac:dyDescent="0.2">
      <c r="A4335" s="16" t="str">
        <f>'Limiting Factor Scores'!A405</f>
        <v>UGR7</v>
      </c>
      <c r="B4335" s="16" t="str">
        <f>'Limiting Factor Scores'!B405</f>
        <v>Upper Grande Ronde</v>
      </c>
      <c r="C4335" s="16" t="str">
        <f>'Limiting Factor Scores'!C405</f>
        <v>Water Quality</v>
      </c>
      <c r="D4335" s="18">
        <f>'Limiting Factor Scores'!D405</f>
        <v>0.33750000000000002</v>
      </c>
      <c r="E4335" s="19">
        <f>'Limiting Factor Scores'!E405</f>
        <v>4.6399999999999997</v>
      </c>
      <c r="F4335" s="18">
        <f>'Limiting Factor Scores'!F405</f>
        <v>0.91900000000000004</v>
      </c>
      <c r="G4335" s="18">
        <f>'Limiting Factor Scores'!G405</f>
        <v>1.8055888397731124</v>
      </c>
      <c r="H4335" s="18">
        <f>'Limiting Factor Scores'!H405</f>
        <v>0.50120044567262889</v>
      </c>
      <c r="I4335" s="17">
        <f>LFAT!A43</f>
        <v>3</v>
      </c>
      <c r="J4335" s="16" t="str">
        <f>LFAT!B43</f>
        <v>Floodplain – Reconnect and Restore</v>
      </c>
      <c r="K4335" s="16" t="str">
        <f>LFAT!D43</f>
        <v>I</v>
      </c>
      <c r="L4335" s="19">
        <f>LFAT!F43</f>
        <v>0.5</v>
      </c>
      <c r="M4335" s="16" t="str">
        <f>LFAT!G43</f>
        <v>CD</v>
      </c>
      <c r="N4335" s="19">
        <f>LFAT!I43</f>
        <v>0.5</v>
      </c>
      <c r="O4335" s="18">
        <f>LFAT!J43</f>
        <v>0.25</v>
      </c>
      <c r="P4335" s="18">
        <f t="shared" si="201"/>
        <v>0.22975000000000001</v>
      </c>
      <c r="Q4335" s="18">
        <f t="shared" si="202"/>
        <v>0.45139720994327809</v>
      </c>
      <c r="R4335" s="18">
        <f t="shared" si="203"/>
        <v>0.12530011141815722</v>
      </c>
    </row>
    <row r="4336" spans="1:18" ht="18" customHeight="1" x14ac:dyDescent="0.2">
      <c r="A4336" s="16" t="str">
        <f>'Limiting Factor Scores'!A406</f>
        <v>UGR7</v>
      </c>
      <c r="B4336" s="16" t="str">
        <f>'Limiting Factor Scores'!B406</f>
        <v>Upper Grande Ronde</v>
      </c>
      <c r="C4336" s="16" t="str">
        <f>'Limiting Factor Scores'!C406</f>
        <v>Winter Water Temperature</v>
      </c>
      <c r="D4336" s="18">
        <f>'Limiting Factor Scores'!D406</f>
        <v>0.33750000000000002</v>
      </c>
      <c r="E4336" s="19">
        <f>'Limiting Factor Scores'!E406</f>
        <v>3.91</v>
      </c>
      <c r="F4336" s="18">
        <f>'Limiting Factor Scores'!F406</f>
        <v>0.75475000000000003</v>
      </c>
      <c r="G4336" s="18">
        <f>'Limiting Factor Scores'!G406</f>
        <v>1.2208755134292471</v>
      </c>
      <c r="H4336" s="18">
        <f>'Limiting Factor Scores'!H406</f>
        <v>0.33252937236254904</v>
      </c>
      <c r="I4336" s="17">
        <f>LFAT!A42</f>
        <v>3</v>
      </c>
      <c r="J4336" s="16" t="str">
        <f>LFAT!B42</f>
        <v>Floodplain – Reconnect and Restore</v>
      </c>
      <c r="K4336" s="16" t="str">
        <f>LFAT!D42</f>
        <v>D</v>
      </c>
      <c r="L4336" s="19">
        <f>LFAT!F42</f>
        <v>1</v>
      </c>
      <c r="M4336" s="16" t="str">
        <f>LFAT!G42</f>
        <v>CD</v>
      </c>
      <c r="N4336" s="19">
        <f>LFAT!I42</f>
        <v>0.5</v>
      </c>
      <c r="O4336" s="18">
        <f>LFAT!J42</f>
        <v>0.5</v>
      </c>
      <c r="P4336" s="18">
        <f t="shared" si="201"/>
        <v>0.37737500000000002</v>
      </c>
      <c r="Q4336" s="18">
        <f t="shared" si="202"/>
        <v>0.61043775671462353</v>
      </c>
      <c r="R4336" s="18">
        <f t="shared" si="203"/>
        <v>0.16626468618127452</v>
      </c>
    </row>
    <row r="4337" spans="1:18" ht="18" customHeight="1" x14ac:dyDescent="0.2">
      <c r="A4337" s="16" t="str">
        <f>'Limiting Factor Scores'!A392</f>
        <v>UGR7</v>
      </c>
      <c r="B4337" s="16" t="str">
        <f>'Limiting Factor Scores'!B392</f>
        <v>Upper Grande Ronde</v>
      </c>
      <c r="C4337" s="16" t="str">
        <f>'Limiting Factor Scores'!C392</f>
        <v>Altered Flow Timing</v>
      </c>
      <c r="D4337" s="18">
        <f>'Limiting Factor Scores'!D392</f>
        <v>0.33750000000000002</v>
      </c>
      <c r="E4337" s="19">
        <f>'Limiting Factor Scores'!E392</f>
        <v>5</v>
      </c>
      <c r="F4337" s="18">
        <f>'Limiting Factor Scores'!F392</f>
        <v>1</v>
      </c>
      <c r="G4337" s="18">
        <f>'Limiting Factor Scores'!G392</f>
        <v>1.7694642857625003</v>
      </c>
      <c r="H4337" s="18">
        <f>'Limiting Factor Scores'!H392</f>
        <v>0.49243660723012511</v>
      </c>
      <c r="I4337" s="17">
        <f>LFAT!A53</f>
        <v>4</v>
      </c>
      <c r="J4337" s="16" t="str">
        <f>LFAT!B53</f>
        <v>Riparian Vegetation Restoration</v>
      </c>
      <c r="K4337" s="16" t="str">
        <f>LFAT!D53</f>
        <v>I</v>
      </c>
      <c r="L4337" s="19">
        <f>LFAT!F53</f>
        <v>0.5</v>
      </c>
      <c r="M4337" s="16" t="str">
        <f>LFAT!G53</f>
        <v>CD</v>
      </c>
      <c r="N4337" s="19">
        <f>LFAT!I53</f>
        <v>0.5</v>
      </c>
      <c r="O4337" s="18">
        <f>LFAT!J53</f>
        <v>0.25</v>
      </c>
      <c r="P4337" s="18">
        <f t="shared" si="201"/>
        <v>0.25</v>
      </c>
      <c r="Q4337" s="18">
        <f t="shared" si="202"/>
        <v>0.44236607144062506</v>
      </c>
      <c r="R4337" s="18">
        <f t="shared" si="203"/>
        <v>0.12310915180753128</v>
      </c>
    </row>
    <row r="4338" spans="1:18" ht="18" customHeight="1" x14ac:dyDescent="0.2">
      <c r="A4338" s="16" t="str">
        <f>'Limiting Factor Scores'!A393</f>
        <v>UGR7</v>
      </c>
      <c r="B4338" s="16" t="str">
        <f>'Limiting Factor Scores'!B393</f>
        <v>Upper Grande Ronde</v>
      </c>
      <c r="C4338" s="16" t="str">
        <f>'Limiting Factor Scores'!C393</f>
        <v>Altered Primary Productivity</v>
      </c>
      <c r="D4338" s="18">
        <f>'Limiting Factor Scores'!D393</f>
        <v>0.33750000000000002</v>
      </c>
      <c r="E4338" s="19">
        <f>'Limiting Factor Scores'!E393</f>
        <v>3.42</v>
      </c>
      <c r="F4338" s="18">
        <f>'Limiting Factor Scores'!F393</f>
        <v>0.64449999999999996</v>
      </c>
      <c r="G4338" s="18">
        <f>'Limiting Factor Scores'!G393</f>
        <v>0.7908360266303438</v>
      </c>
      <c r="H4338" s="18">
        <f>'Limiting Factor Scores'!H393</f>
        <v>0.22648362985975276</v>
      </c>
      <c r="I4338" s="17">
        <f>LFAT!A60</f>
        <v>4</v>
      </c>
      <c r="J4338" s="16" t="str">
        <f>LFAT!B60</f>
        <v>Riparian Vegetation Restoration</v>
      </c>
      <c r="K4338" s="16" t="str">
        <f>LFAT!D60</f>
        <v>D</v>
      </c>
      <c r="L4338" s="19">
        <f>LFAT!F60</f>
        <v>1</v>
      </c>
      <c r="M4338" s="16" t="str">
        <f>LFAT!G60</f>
        <v>C</v>
      </c>
      <c r="N4338" s="19">
        <f>LFAT!I60</f>
        <v>1</v>
      </c>
      <c r="O4338" s="18">
        <f>LFAT!J60</f>
        <v>1</v>
      </c>
      <c r="P4338" s="18">
        <f t="shared" si="201"/>
        <v>0.64449999999999996</v>
      </c>
      <c r="Q4338" s="18">
        <f t="shared" si="202"/>
        <v>0.7908360266303438</v>
      </c>
      <c r="R4338" s="18">
        <f t="shared" si="203"/>
        <v>0.22648362985975276</v>
      </c>
    </row>
    <row r="4339" spans="1:18" ht="18" customHeight="1" x14ac:dyDescent="0.2">
      <c r="A4339" s="16" t="str">
        <f>'Limiting Factor Scores'!A394</f>
        <v>UGR7</v>
      </c>
      <c r="B4339" s="16" t="str">
        <f>'Limiting Factor Scores'!B394</f>
        <v>Upper Grande Ronde</v>
      </c>
      <c r="C4339" s="16" t="str">
        <f>'Limiting Factor Scores'!C394</f>
        <v>Anthropogenic Barriers</v>
      </c>
      <c r="D4339" s="18">
        <f>'Limiting Factor Scores'!D394</f>
        <v>0.33750000000000002</v>
      </c>
      <c r="E4339" s="19">
        <f>'Limiting Factor Scores'!E394</f>
        <v>2.71</v>
      </c>
      <c r="F4339" s="18">
        <f>'Limiting Factor Scores'!F394</f>
        <v>0.48475000000000001</v>
      </c>
      <c r="G4339" s="18">
        <f>'Limiting Factor Scores'!G394</f>
        <v>0.86826515606302501</v>
      </c>
      <c r="H4339" s="18">
        <f>'Limiting Factor Scores'!H394</f>
        <v>0.2749934811686659</v>
      </c>
      <c r="I4339" s="17">
        <f>LFAT!A47</f>
        <v>4</v>
      </c>
      <c r="J4339" s="16" t="str">
        <f>LFAT!B47</f>
        <v>Riparian Vegetation Restoration</v>
      </c>
      <c r="K4339" s="16" t="str">
        <f>LFAT!D47</f>
        <v>N</v>
      </c>
      <c r="L4339" s="19">
        <f>LFAT!F47</f>
        <v>0.1</v>
      </c>
      <c r="M4339" s="16" t="str">
        <f>LFAT!G47</f>
        <v>R</v>
      </c>
      <c r="N4339" s="19">
        <f>LFAT!I47</f>
        <v>0.1</v>
      </c>
      <c r="O4339" s="18">
        <f>LFAT!J47</f>
        <v>0.01</v>
      </c>
      <c r="P4339" s="18">
        <f t="shared" si="201"/>
        <v>4.8475000000000002E-3</v>
      </c>
      <c r="Q4339" s="18">
        <f t="shared" si="202"/>
        <v>8.6826515606302501E-3</v>
      </c>
      <c r="R4339" s="18">
        <f t="shared" si="203"/>
        <v>2.7499348116866592E-3</v>
      </c>
    </row>
    <row r="4340" spans="1:18" ht="18" customHeight="1" x14ac:dyDescent="0.2">
      <c r="A4340" s="16" t="str">
        <f>'Limiting Factor Scores'!A395</f>
        <v>UGR7</v>
      </c>
      <c r="B4340" s="16" t="str">
        <f>'Limiting Factor Scores'!B395</f>
        <v>Upper Grande Ronde</v>
      </c>
      <c r="C4340" s="16" t="str">
        <f>'Limiting Factor Scores'!C395</f>
        <v>Channel and Habitat Structure</v>
      </c>
      <c r="D4340" s="18">
        <f>'Limiting Factor Scores'!D395</f>
        <v>0.33750000000000002</v>
      </c>
      <c r="E4340" s="19">
        <f>'Limiting Factor Scores'!E395</f>
        <v>4.78</v>
      </c>
      <c r="F4340" s="18">
        <f>'Limiting Factor Scores'!F395</f>
        <v>0.95050000000000001</v>
      </c>
      <c r="G4340" s="18">
        <f>'Limiting Factor Scores'!G395</f>
        <v>2.7954883924446943</v>
      </c>
      <c r="H4340" s="18">
        <f>'Limiting Factor Scores'!H395</f>
        <v>0.84627682616239097</v>
      </c>
      <c r="I4340" s="17">
        <f>LFAT!A51</f>
        <v>4</v>
      </c>
      <c r="J4340" s="16" t="str">
        <f>LFAT!B51</f>
        <v>Riparian Vegetation Restoration</v>
      </c>
      <c r="K4340" s="16" t="str">
        <f>LFAT!D51</f>
        <v>D</v>
      </c>
      <c r="L4340" s="19">
        <f>LFAT!F51</f>
        <v>1</v>
      </c>
      <c r="M4340" s="16" t="str">
        <f>LFAT!G51</f>
        <v>CD</v>
      </c>
      <c r="N4340" s="19">
        <f>LFAT!I51</f>
        <v>0.5</v>
      </c>
      <c r="O4340" s="18">
        <f>LFAT!J51</f>
        <v>0.5</v>
      </c>
      <c r="P4340" s="18">
        <f t="shared" si="201"/>
        <v>0.47525000000000001</v>
      </c>
      <c r="Q4340" s="18">
        <f t="shared" si="202"/>
        <v>1.3977441962223471</v>
      </c>
      <c r="R4340" s="18">
        <f t="shared" si="203"/>
        <v>0.42313841308119549</v>
      </c>
    </row>
    <row r="4341" spans="1:18" ht="18" customHeight="1" x14ac:dyDescent="0.2">
      <c r="A4341" s="16" t="str">
        <f>'Limiting Factor Scores'!A396</f>
        <v>UGR7</v>
      </c>
      <c r="B4341" s="16" t="str">
        <f>'Limiting Factor Scores'!B396</f>
        <v>Upper Grande Ronde</v>
      </c>
      <c r="C4341" s="16" t="str">
        <f>'Limiting Factor Scores'!C396</f>
        <v>Decreased Sediment Quantity</v>
      </c>
      <c r="D4341" s="18">
        <f>'Limiting Factor Scores'!D396</f>
        <v>0.33750000000000002</v>
      </c>
      <c r="E4341" s="19">
        <f>'Limiting Factor Scores'!E396</f>
        <v>2.83</v>
      </c>
      <c r="F4341" s="18">
        <f>'Limiting Factor Scores'!F396</f>
        <v>0.51175000000000004</v>
      </c>
      <c r="G4341" s="18">
        <f>'Limiting Factor Scores'!G396</f>
        <v>0.89442020096687835</v>
      </c>
      <c r="H4341" s="18">
        <f>'Limiting Factor Scores'!H396</f>
        <v>0.26643852526935408</v>
      </c>
      <c r="I4341" s="17">
        <f>LFAT!A54</f>
        <v>4</v>
      </c>
      <c r="J4341" s="16" t="str">
        <f>LFAT!B54</f>
        <v>Riparian Vegetation Restoration</v>
      </c>
      <c r="K4341" s="16" t="str">
        <f>LFAT!D54</f>
        <v>N</v>
      </c>
      <c r="L4341" s="19">
        <f>LFAT!F54</f>
        <v>0.1</v>
      </c>
      <c r="M4341" s="16" t="str">
        <f>LFAT!G54</f>
        <v>R</v>
      </c>
      <c r="N4341" s="19">
        <f>LFAT!I54</f>
        <v>0.1</v>
      </c>
      <c r="O4341" s="18">
        <f>LFAT!J54</f>
        <v>0.01</v>
      </c>
      <c r="P4341" s="18">
        <f t="shared" si="201"/>
        <v>5.1175000000000005E-3</v>
      </c>
      <c r="Q4341" s="18">
        <f t="shared" si="202"/>
        <v>8.9442020096687832E-3</v>
      </c>
      <c r="R4341" s="18">
        <f t="shared" si="203"/>
        <v>2.664385252693541E-3</v>
      </c>
    </row>
    <row r="4342" spans="1:18" ht="18" customHeight="1" x14ac:dyDescent="0.2">
      <c r="A4342" s="16" t="str">
        <f>'Limiting Factor Scores'!A397</f>
        <v>UGR7</v>
      </c>
      <c r="B4342" s="16" t="str">
        <f>'Limiting Factor Scores'!B397</f>
        <v>Upper Grande Ronde</v>
      </c>
      <c r="C4342" s="16" t="str">
        <f>'Limiting Factor Scores'!C397</f>
        <v>Decreased Water Quantity</v>
      </c>
      <c r="D4342" s="18">
        <f>'Limiting Factor Scores'!D397</f>
        <v>0.33750000000000002</v>
      </c>
      <c r="E4342" s="19">
        <f>'Limiting Factor Scores'!E397</f>
        <v>5</v>
      </c>
      <c r="F4342" s="18">
        <f>'Limiting Factor Scores'!F397</f>
        <v>1</v>
      </c>
      <c r="G4342" s="18">
        <f>'Limiting Factor Scores'!G397</f>
        <v>2.5288392861000002</v>
      </c>
      <c r="H4342" s="18">
        <f>'Limiting Factor Scores'!H397</f>
        <v>0.73088035725375011</v>
      </c>
      <c r="I4342" s="17">
        <f>LFAT!A52</f>
        <v>4</v>
      </c>
      <c r="J4342" s="16" t="str">
        <f>LFAT!B52</f>
        <v>Riparian Vegetation Restoration</v>
      </c>
      <c r="K4342" s="16" t="str">
        <f>LFAT!D52</f>
        <v>N</v>
      </c>
      <c r="L4342" s="19">
        <f>LFAT!F52</f>
        <v>0.1</v>
      </c>
      <c r="M4342" s="16" t="str">
        <f>LFAT!G52</f>
        <v>R</v>
      </c>
      <c r="N4342" s="19">
        <f>LFAT!I52</f>
        <v>0.1</v>
      </c>
      <c r="O4342" s="18">
        <f>LFAT!J52</f>
        <v>0.01</v>
      </c>
      <c r="P4342" s="18">
        <f t="shared" si="201"/>
        <v>0.01</v>
      </c>
      <c r="Q4342" s="18">
        <f t="shared" si="202"/>
        <v>2.5288392861000004E-2</v>
      </c>
      <c r="R4342" s="18">
        <f t="shared" si="203"/>
        <v>7.3088035725375009E-3</v>
      </c>
    </row>
    <row r="4343" spans="1:18" ht="18" customHeight="1" x14ac:dyDescent="0.2">
      <c r="A4343" s="16" t="str">
        <f>'Limiting Factor Scores'!A398</f>
        <v>UGR7</v>
      </c>
      <c r="B4343" s="16" t="str">
        <f>'Limiting Factor Scores'!B398</f>
        <v>Upper Grande Ronde</v>
      </c>
      <c r="C4343" s="16" t="str">
        <f>'Limiting Factor Scores'!C398</f>
        <v>Floodplain Condition</v>
      </c>
      <c r="D4343" s="18">
        <f>'Limiting Factor Scores'!D398</f>
        <v>0.33750000000000002</v>
      </c>
      <c r="E4343" s="19">
        <f>'Limiting Factor Scores'!E398</f>
        <v>5</v>
      </c>
      <c r="F4343" s="18">
        <f>'Limiting Factor Scores'!F398</f>
        <v>1</v>
      </c>
      <c r="G4343" s="18">
        <f>'Limiting Factor Scores'!G398</f>
        <v>2.0515178572875006</v>
      </c>
      <c r="H4343" s="18">
        <f>'Limiting Factor Scores'!H398</f>
        <v>0.58247678574225004</v>
      </c>
      <c r="I4343" s="17">
        <f>LFAT!A49</f>
        <v>4</v>
      </c>
      <c r="J4343" s="16" t="str">
        <f>LFAT!B49</f>
        <v>Riparian Vegetation Restoration</v>
      </c>
      <c r="K4343" s="16" t="str">
        <f>LFAT!D49</f>
        <v>D</v>
      </c>
      <c r="L4343" s="19">
        <f>LFAT!F49</f>
        <v>1</v>
      </c>
      <c r="M4343" s="16" t="str">
        <f>LFAT!G49</f>
        <v>C</v>
      </c>
      <c r="N4343" s="19">
        <f>LFAT!I49</f>
        <v>1</v>
      </c>
      <c r="O4343" s="18">
        <f>LFAT!J49</f>
        <v>1</v>
      </c>
      <c r="P4343" s="18">
        <f t="shared" si="201"/>
        <v>1</v>
      </c>
      <c r="Q4343" s="18">
        <f t="shared" si="202"/>
        <v>2.0515178572875006</v>
      </c>
      <c r="R4343" s="18">
        <f t="shared" si="203"/>
        <v>0.58247678574225004</v>
      </c>
    </row>
    <row r="4344" spans="1:18" ht="18" customHeight="1" x14ac:dyDescent="0.2">
      <c r="A4344" s="16" t="str">
        <f>'Limiting Factor Scores'!A399</f>
        <v>UGR7</v>
      </c>
      <c r="B4344" s="16" t="str">
        <f>'Limiting Factor Scores'!B399</f>
        <v>Upper Grande Ronde</v>
      </c>
      <c r="C4344" s="16" t="str">
        <f>'Limiting Factor Scores'!C399</f>
        <v>Increased Sediment Quantity</v>
      </c>
      <c r="D4344" s="18">
        <f>'Limiting Factor Scores'!D399</f>
        <v>0.33750000000000002</v>
      </c>
      <c r="E4344" s="19">
        <f>'Limiting Factor Scores'!E399</f>
        <v>4.16</v>
      </c>
      <c r="F4344" s="18">
        <f>'Limiting Factor Scores'!F399</f>
        <v>0.81100000000000005</v>
      </c>
      <c r="G4344" s="18">
        <f>'Limiting Factor Scores'!G399</f>
        <v>0.99514044623306264</v>
      </c>
      <c r="H4344" s="18">
        <f>'Limiting Factor Scores'!H399</f>
        <v>0.3273992517630353</v>
      </c>
      <c r="I4344" s="17">
        <f>LFAT!A55</f>
        <v>4</v>
      </c>
      <c r="J4344" s="16" t="str">
        <f>LFAT!B55</f>
        <v>Riparian Vegetation Restoration</v>
      </c>
      <c r="K4344" s="16" t="str">
        <f>LFAT!D55</f>
        <v>D</v>
      </c>
      <c r="L4344" s="19">
        <f>LFAT!F55</f>
        <v>1</v>
      </c>
      <c r="M4344" s="16" t="str">
        <f>LFAT!G55</f>
        <v>CD</v>
      </c>
      <c r="N4344" s="19">
        <f>LFAT!I55</f>
        <v>0.5</v>
      </c>
      <c r="O4344" s="18">
        <f>LFAT!J55</f>
        <v>0.5</v>
      </c>
      <c r="P4344" s="18">
        <f t="shared" si="201"/>
        <v>0.40550000000000003</v>
      </c>
      <c r="Q4344" s="18">
        <f t="shared" si="202"/>
        <v>0.49757022311653132</v>
      </c>
      <c r="R4344" s="18">
        <f t="shared" si="203"/>
        <v>0.16369962588151765</v>
      </c>
    </row>
    <row r="4345" spans="1:18" ht="18" customHeight="1" x14ac:dyDescent="0.2">
      <c r="A4345" s="16" t="str">
        <f>'Limiting Factor Scores'!A400</f>
        <v>UGR7</v>
      </c>
      <c r="B4345" s="16" t="str">
        <f>'Limiting Factor Scores'!B400</f>
        <v>Upper Grande Ronde</v>
      </c>
      <c r="C4345" s="16" t="str">
        <f>'Limiting Factor Scores'!C400</f>
        <v>Non-Native Species Interactions and Competition</v>
      </c>
      <c r="D4345" s="18">
        <f>'Limiting Factor Scores'!D400</f>
        <v>0.33750000000000002</v>
      </c>
      <c r="E4345" s="19">
        <f>'Limiting Factor Scores'!E400</f>
        <v>3.56</v>
      </c>
      <c r="F4345" s="18">
        <f>'Limiting Factor Scores'!F400</f>
        <v>0.67600000000000005</v>
      </c>
      <c r="G4345" s="18">
        <f>'Limiting Factor Scores'!G400</f>
        <v>0.91748892847365016</v>
      </c>
      <c r="H4345" s="18">
        <f>'Limiting Factor Scores'!H400</f>
        <v>0.32364707140999349</v>
      </c>
      <c r="I4345" s="17">
        <f>LFAT!A61</f>
        <v>4</v>
      </c>
      <c r="J4345" s="16" t="str">
        <f>LFAT!B61</f>
        <v>Riparian Vegetation Restoration</v>
      </c>
      <c r="K4345" s="16" t="str">
        <f>LFAT!D61</f>
        <v>I</v>
      </c>
      <c r="L4345" s="19">
        <f>LFAT!F61</f>
        <v>0.5</v>
      </c>
      <c r="M4345" s="16" t="str">
        <f>LFAT!G61</f>
        <v>R</v>
      </c>
      <c r="N4345" s="19">
        <f>LFAT!I61</f>
        <v>0.1</v>
      </c>
      <c r="O4345" s="18">
        <f>LFAT!J61</f>
        <v>0.05</v>
      </c>
      <c r="P4345" s="18">
        <f t="shared" si="201"/>
        <v>3.3800000000000004E-2</v>
      </c>
      <c r="Q4345" s="18">
        <f t="shared" si="202"/>
        <v>4.5874446423682512E-2</v>
      </c>
      <c r="R4345" s="18">
        <f t="shared" si="203"/>
        <v>1.6182353570499675E-2</v>
      </c>
    </row>
    <row r="4346" spans="1:18" ht="18" customHeight="1" x14ac:dyDescent="0.2">
      <c r="A4346" s="16" t="str">
        <f>'Limiting Factor Scores'!A401</f>
        <v>UGR7</v>
      </c>
      <c r="B4346" s="16" t="str">
        <f>'Limiting Factor Scores'!B401</f>
        <v>Upper Grande Ronde</v>
      </c>
      <c r="C4346" s="16" t="str">
        <f>'Limiting Factor Scores'!C401</f>
        <v>Predation</v>
      </c>
      <c r="D4346" s="18">
        <f>'Limiting Factor Scores'!D401</f>
        <v>0.33750000000000002</v>
      </c>
      <c r="E4346" s="19">
        <f>'Limiting Factor Scores'!E401</f>
        <v>4.6399999999999997</v>
      </c>
      <c r="F4346" s="18">
        <f>'Limiting Factor Scores'!F401</f>
        <v>0.91900000000000004</v>
      </c>
      <c r="G4346" s="18">
        <f>'Limiting Factor Scores'!G401</f>
        <v>1.6660157147731125</v>
      </c>
      <c r="H4346" s="18">
        <f>'Limiting Factor Scores'!H401</f>
        <v>0.50937544297633397</v>
      </c>
      <c r="I4346" s="17">
        <f>LFAT!A59</f>
        <v>4</v>
      </c>
      <c r="J4346" s="16" t="str">
        <f>LFAT!B59</f>
        <v>Riparian Vegetation Restoration</v>
      </c>
      <c r="K4346" s="16" t="str">
        <f>LFAT!D59</f>
        <v>N</v>
      </c>
      <c r="L4346" s="19">
        <f>LFAT!F59</f>
        <v>0.1</v>
      </c>
      <c r="M4346" s="16" t="str">
        <f>LFAT!G59</f>
        <v>CD</v>
      </c>
      <c r="N4346" s="19">
        <f>LFAT!I59</f>
        <v>0.5</v>
      </c>
      <c r="O4346" s="18">
        <f>LFAT!J59</f>
        <v>0.05</v>
      </c>
      <c r="P4346" s="18">
        <f t="shared" si="201"/>
        <v>4.5950000000000005E-2</v>
      </c>
      <c r="Q4346" s="18">
        <f t="shared" si="202"/>
        <v>8.3300785738655625E-2</v>
      </c>
      <c r="R4346" s="18">
        <f t="shared" si="203"/>
        <v>2.5468772148816699E-2</v>
      </c>
    </row>
    <row r="4347" spans="1:18" ht="18" customHeight="1" x14ac:dyDescent="0.2">
      <c r="A4347" s="16" t="str">
        <f>'Limiting Factor Scores'!A402</f>
        <v>UGR7</v>
      </c>
      <c r="B4347" s="16" t="str">
        <f>'Limiting Factor Scores'!B402</f>
        <v>Upper Grande Ronde</v>
      </c>
      <c r="C4347" s="16" t="str">
        <f>'Limiting Factor Scores'!C402</f>
        <v>Riparian Condition</v>
      </c>
      <c r="D4347" s="18">
        <f>'Limiting Factor Scores'!D402</f>
        <v>0.33750000000000002</v>
      </c>
      <c r="E4347" s="19">
        <f>'Limiting Factor Scores'!E402</f>
        <v>4.78</v>
      </c>
      <c r="F4347" s="18">
        <f>'Limiting Factor Scores'!F402</f>
        <v>0.95050000000000001</v>
      </c>
      <c r="G4347" s="18">
        <f>'Limiting Factor Scores'!G402</f>
        <v>1.9912126342035381</v>
      </c>
      <c r="H4347" s="18">
        <f>'Limiting Factor Scores'!H402</f>
        <v>0.64293941657422538</v>
      </c>
      <c r="I4347" s="17">
        <f>LFAT!A48</f>
        <v>4</v>
      </c>
      <c r="J4347" s="16" t="str">
        <f>LFAT!B48</f>
        <v>Riparian Vegetation Restoration</v>
      </c>
      <c r="K4347" s="16" t="str">
        <f>LFAT!D48</f>
        <v>D</v>
      </c>
      <c r="L4347" s="19">
        <f>LFAT!F48</f>
        <v>1</v>
      </c>
      <c r="M4347" s="16" t="str">
        <f>LFAT!G48</f>
        <v>C</v>
      </c>
      <c r="N4347" s="19">
        <f>LFAT!I48</f>
        <v>1</v>
      </c>
      <c r="O4347" s="18">
        <f>LFAT!J48</f>
        <v>1</v>
      </c>
      <c r="P4347" s="18">
        <f t="shared" si="201"/>
        <v>0.95050000000000001</v>
      </c>
      <c r="Q4347" s="18">
        <f t="shared" si="202"/>
        <v>1.9912126342035381</v>
      </c>
      <c r="R4347" s="18">
        <f t="shared" si="203"/>
        <v>0.64293941657422538</v>
      </c>
    </row>
    <row r="4348" spans="1:18" ht="18" customHeight="1" x14ac:dyDescent="0.2">
      <c r="A4348" s="16" t="str">
        <f>'Limiting Factor Scores'!A403</f>
        <v>UGR7</v>
      </c>
      <c r="B4348" s="16" t="str">
        <f>'Limiting Factor Scores'!B403</f>
        <v>Upper Grande Ronde</v>
      </c>
      <c r="C4348" s="16" t="str">
        <f>'Limiting Factor Scores'!C403</f>
        <v>Side Channel and Wetland Habitat</v>
      </c>
      <c r="D4348" s="18">
        <f>'Limiting Factor Scores'!D403</f>
        <v>0.33750000000000002</v>
      </c>
      <c r="E4348" s="19">
        <f>'Limiting Factor Scores'!E403</f>
        <v>5</v>
      </c>
      <c r="F4348" s="18">
        <f>'Limiting Factor Scores'!F403</f>
        <v>1</v>
      </c>
      <c r="G4348" s="18">
        <f>'Limiting Factor Scores'!G403</f>
        <v>2.5939285708500002</v>
      </c>
      <c r="H4348" s="18">
        <f>'Limiting Factor Scores'!H403</f>
        <v>0.75604821410250012</v>
      </c>
      <c r="I4348" s="17">
        <f>LFAT!A50</f>
        <v>4</v>
      </c>
      <c r="J4348" s="16" t="str">
        <f>LFAT!B50</f>
        <v>Riparian Vegetation Restoration</v>
      </c>
      <c r="K4348" s="16" t="str">
        <f>LFAT!D50</f>
        <v>I</v>
      </c>
      <c r="L4348" s="19">
        <f>LFAT!F50</f>
        <v>0.5</v>
      </c>
      <c r="M4348" s="16" t="str">
        <f>LFAT!G50</f>
        <v>C</v>
      </c>
      <c r="N4348" s="19">
        <f>LFAT!I50</f>
        <v>1</v>
      </c>
      <c r="O4348" s="18">
        <f>LFAT!J50</f>
        <v>0.5</v>
      </c>
      <c r="P4348" s="18">
        <f t="shared" si="201"/>
        <v>0.5</v>
      </c>
      <c r="Q4348" s="18">
        <f t="shared" si="202"/>
        <v>1.2969642854250001</v>
      </c>
      <c r="R4348" s="18">
        <f t="shared" si="203"/>
        <v>0.37802410705125006</v>
      </c>
    </row>
    <row r="4349" spans="1:18" ht="18" customHeight="1" x14ac:dyDescent="0.2">
      <c r="A4349" s="16" t="str">
        <f>'Limiting Factor Scores'!A404</f>
        <v>UGR7</v>
      </c>
      <c r="B4349" s="16" t="str">
        <f>'Limiting Factor Scores'!B404</f>
        <v>Upper Grande Ronde</v>
      </c>
      <c r="C4349" s="16" t="str">
        <f>'Limiting Factor Scores'!C404</f>
        <v>Summer Water Temperature</v>
      </c>
      <c r="D4349" s="18">
        <f>'Limiting Factor Scores'!D404</f>
        <v>0.33750000000000002</v>
      </c>
      <c r="E4349" s="19">
        <f>'Limiting Factor Scores'!E404</f>
        <v>5</v>
      </c>
      <c r="F4349" s="18">
        <f>'Limiting Factor Scores'!F404</f>
        <v>1</v>
      </c>
      <c r="G4349" s="18">
        <f>'Limiting Factor Scores'!G404</f>
        <v>2.2467857142374998</v>
      </c>
      <c r="H4349" s="18">
        <f>'Limiting Factor Scores'!H404</f>
        <v>0.70310892855937501</v>
      </c>
      <c r="I4349" s="17">
        <f>LFAT!A56</f>
        <v>4</v>
      </c>
      <c r="J4349" s="16" t="str">
        <f>LFAT!B56</f>
        <v>Riparian Vegetation Restoration</v>
      </c>
      <c r="K4349" s="16" t="str">
        <f>LFAT!D56</f>
        <v>D</v>
      </c>
      <c r="L4349" s="19">
        <f>LFAT!F56</f>
        <v>1</v>
      </c>
      <c r="M4349" s="16" t="str">
        <f>LFAT!G56</f>
        <v>CD</v>
      </c>
      <c r="N4349" s="19">
        <f>LFAT!I56</f>
        <v>0.5</v>
      </c>
      <c r="O4349" s="18">
        <f>LFAT!J56</f>
        <v>0.5</v>
      </c>
      <c r="P4349" s="18">
        <f t="shared" si="201"/>
        <v>0.5</v>
      </c>
      <c r="Q4349" s="18">
        <f t="shared" si="202"/>
        <v>1.1233928571187499</v>
      </c>
      <c r="R4349" s="18">
        <f t="shared" si="203"/>
        <v>0.35155446427968751</v>
      </c>
    </row>
    <row r="4350" spans="1:18" ht="18" customHeight="1" x14ac:dyDescent="0.2">
      <c r="A4350" s="16" t="str">
        <f>'Limiting Factor Scores'!A405</f>
        <v>UGR7</v>
      </c>
      <c r="B4350" s="16" t="str">
        <f>'Limiting Factor Scores'!B405</f>
        <v>Upper Grande Ronde</v>
      </c>
      <c r="C4350" s="16" t="str">
        <f>'Limiting Factor Scores'!C405</f>
        <v>Water Quality</v>
      </c>
      <c r="D4350" s="18">
        <f>'Limiting Factor Scores'!D405</f>
        <v>0.33750000000000002</v>
      </c>
      <c r="E4350" s="19">
        <f>'Limiting Factor Scores'!E405</f>
        <v>4.6399999999999997</v>
      </c>
      <c r="F4350" s="18">
        <f>'Limiting Factor Scores'!F405</f>
        <v>0.91900000000000004</v>
      </c>
      <c r="G4350" s="18">
        <f>'Limiting Factor Scores'!G405</f>
        <v>1.8055888397731124</v>
      </c>
      <c r="H4350" s="18">
        <f>'Limiting Factor Scores'!H405</f>
        <v>0.50120044567262889</v>
      </c>
      <c r="I4350" s="17">
        <f>LFAT!A58</f>
        <v>4</v>
      </c>
      <c r="J4350" s="16" t="str">
        <f>LFAT!B58</f>
        <v>Riparian Vegetation Restoration</v>
      </c>
      <c r="K4350" s="16" t="str">
        <f>LFAT!D58</f>
        <v>I</v>
      </c>
      <c r="L4350" s="19">
        <f>LFAT!F58</f>
        <v>0.5</v>
      </c>
      <c r="M4350" s="16" t="str">
        <f>LFAT!G58</f>
        <v>CD</v>
      </c>
      <c r="N4350" s="19">
        <f>LFAT!I58</f>
        <v>0.5</v>
      </c>
      <c r="O4350" s="18">
        <f>LFAT!J58</f>
        <v>0.25</v>
      </c>
      <c r="P4350" s="18">
        <f t="shared" si="201"/>
        <v>0.22975000000000001</v>
      </c>
      <c r="Q4350" s="18">
        <f t="shared" si="202"/>
        <v>0.45139720994327809</v>
      </c>
      <c r="R4350" s="18">
        <f t="shared" si="203"/>
        <v>0.12530011141815722</v>
      </c>
    </row>
    <row r="4351" spans="1:18" ht="18" customHeight="1" x14ac:dyDescent="0.2">
      <c r="A4351" s="16" t="str">
        <f>'Limiting Factor Scores'!A406</f>
        <v>UGR7</v>
      </c>
      <c r="B4351" s="16" t="str">
        <f>'Limiting Factor Scores'!B406</f>
        <v>Upper Grande Ronde</v>
      </c>
      <c r="C4351" s="16" t="str">
        <f>'Limiting Factor Scores'!C406</f>
        <v>Winter Water Temperature</v>
      </c>
      <c r="D4351" s="18">
        <f>'Limiting Factor Scores'!D406</f>
        <v>0.33750000000000002</v>
      </c>
      <c r="E4351" s="19">
        <f>'Limiting Factor Scores'!E406</f>
        <v>3.91</v>
      </c>
      <c r="F4351" s="18">
        <f>'Limiting Factor Scores'!F406</f>
        <v>0.75475000000000003</v>
      </c>
      <c r="G4351" s="18">
        <f>'Limiting Factor Scores'!G406</f>
        <v>1.2208755134292471</v>
      </c>
      <c r="H4351" s="18">
        <f>'Limiting Factor Scores'!H406</f>
        <v>0.33252937236254904</v>
      </c>
      <c r="I4351" s="17">
        <f>LFAT!A57</f>
        <v>4</v>
      </c>
      <c r="J4351" s="16" t="str">
        <f>LFAT!B57</f>
        <v>Riparian Vegetation Restoration</v>
      </c>
      <c r="K4351" s="16" t="str">
        <f>LFAT!D57</f>
        <v>I</v>
      </c>
      <c r="L4351" s="19">
        <f>LFAT!F57</f>
        <v>0.5</v>
      </c>
      <c r="M4351" s="16" t="str">
        <f>LFAT!G57</f>
        <v>R</v>
      </c>
      <c r="N4351" s="19">
        <f>LFAT!I57</f>
        <v>0.1</v>
      </c>
      <c r="O4351" s="18">
        <f>LFAT!J57</f>
        <v>0.05</v>
      </c>
      <c r="P4351" s="18">
        <f t="shared" si="201"/>
        <v>3.7737500000000007E-2</v>
      </c>
      <c r="Q4351" s="18">
        <f t="shared" si="202"/>
        <v>6.1043775671462353E-2</v>
      </c>
      <c r="R4351" s="18">
        <f t="shared" si="203"/>
        <v>1.6626468618127454E-2</v>
      </c>
    </row>
    <row r="4352" spans="1:18" ht="18" customHeight="1" x14ac:dyDescent="0.2">
      <c r="A4352" s="16" t="str">
        <f>'Limiting Factor Scores'!A392</f>
        <v>UGR7</v>
      </c>
      <c r="B4352" s="16" t="str">
        <f>'Limiting Factor Scores'!B392</f>
        <v>Upper Grande Ronde</v>
      </c>
      <c r="C4352" s="16" t="str">
        <f>'Limiting Factor Scores'!C392</f>
        <v>Altered Flow Timing</v>
      </c>
      <c r="D4352" s="18">
        <f>'Limiting Factor Scores'!D392</f>
        <v>0.33750000000000002</v>
      </c>
      <c r="E4352" s="19">
        <f>'Limiting Factor Scores'!E392</f>
        <v>5</v>
      </c>
      <c r="F4352" s="18">
        <f>'Limiting Factor Scores'!F392</f>
        <v>1</v>
      </c>
      <c r="G4352" s="18">
        <f>'Limiting Factor Scores'!G392</f>
        <v>1.7694642857625003</v>
      </c>
      <c r="H4352" s="18">
        <f>'Limiting Factor Scores'!H392</f>
        <v>0.49243660723012511</v>
      </c>
      <c r="I4352" s="17">
        <f>LFAT!A68</f>
        <v>5</v>
      </c>
      <c r="J4352" s="16" t="str">
        <f>LFAT!B68</f>
        <v>Fish Passage – Barrier Removal and Replacement</v>
      </c>
      <c r="K4352" s="16" t="str">
        <f>LFAT!D68</f>
        <v>I</v>
      </c>
      <c r="L4352" s="19">
        <f>LFAT!F68</f>
        <v>0.5</v>
      </c>
      <c r="M4352" s="16" t="str">
        <f>LFAT!G68</f>
        <v>R</v>
      </c>
      <c r="N4352" s="19">
        <f>LFAT!I68</f>
        <v>0.1</v>
      </c>
      <c r="O4352" s="18">
        <f>LFAT!J68</f>
        <v>0.05</v>
      </c>
      <c r="P4352" s="18">
        <f t="shared" si="201"/>
        <v>0.05</v>
      </c>
      <c r="Q4352" s="18">
        <f t="shared" si="202"/>
        <v>8.8473214288125018E-2</v>
      </c>
      <c r="R4352" s="18">
        <f t="shared" si="203"/>
        <v>2.4621830361506256E-2</v>
      </c>
    </row>
    <row r="4353" spans="1:18" ht="18" customHeight="1" x14ac:dyDescent="0.2">
      <c r="A4353" s="16" t="str">
        <f>'Limiting Factor Scores'!A393</f>
        <v>UGR7</v>
      </c>
      <c r="B4353" s="16" t="str">
        <f>'Limiting Factor Scores'!B393</f>
        <v>Upper Grande Ronde</v>
      </c>
      <c r="C4353" s="16" t="str">
        <f>'Limiting Factor Scores'!C393</f>
        <v>Altered Primary Productivity</v>
      </c>
      <c r="D4353" s="18">
        <f>'Limiting Factor Scores'!D393</f>
        <v>0.33750000000000002</v>
      </c>
      <c r="E4353" s="19">
        <f>'Limiting Factor Scores'!E393</f>
        <v>3.42</v>
      </c>
      <c r="F4353" s="18">
        <f>'Limiting Factor Scores'!F393</f>
        <v>0.64449999999999996</v>
      </c>
      <c r="G4353" s="18">
        <f>'Limiting Factor Scores'!G393</f>
        <v>0.7908360266303438</v>
      </c>
      <c r="H4353" s="18">
        <f>'Limiting Factor Scores'!H393</f>
        <v>0.22648362985975276</v>
      </c>
      <c r="I4353" s="17">
        <f>LFAT!A75</f>
        <v>5</v>
      </c>
      <c r="J4353" s="16" t="str">
        <f>LFAT!B75</f>
        <v>Fish Passage – Barrier Removal and Replacement</v>
      </c>
      <c r="K4353" s="16" t="str">
        <f>LFAT!D75</f>
        <v>N</v>
      </c>
      <c r="L4353" s="19">
        <f>LFAT!F75</f>
        <v>0.1</v>
      </c>
      <c r="M4353" s="16" t="str">
        <f>LFAT!G75</f>
        <v>R</v>
      </c>
      <c r="N4353" s="19">
        <f>LFAT!I75</f>
        <v>0.1</v>
      </c>
      <c r="O4353" s="18">
        <f>LFAT!J75</f>
        <v>0.01</v>
      </c>
      <c r="P4353" s="18">
        <f t="shared" si="201"/>
        <v>6.4449999999999993E-3</v>
      </c>
      <c r="Q4353" s="18">
        <f t="shared" si="202"/>
        <v>7.9083602663034373E-3</v>
      </c>
      <c r="R4353" s="18">
        <f t="shared" si="203"/>
        <v>2.2648362985975275E-3</v>
      </c>
    </row>
    <row r="4354" spans="1:18" ht="18" customHeight="1" x14ac:dyDescent="0.2">
      <c r="A4354" s="16" t="str">
        <f>'Limiting Factor Scores'!A394</f>
        <v>UGR7</v>
      </c>
      <c r="B4354" s="16" t="str">
        <f>'Limiting Factor Scores'!B394</f>
        <v>Upper Grande Ronde</v>
      </c>
      <c r="C4354" s="16" t="str">
        <f>'Limiting Factor Scores'!C394</f>
        <v>Anthropogenic Barriers</v>
      </c>
      <c r="D4354" s="18">
        <f>'Limiting Factor Scores'!D394</f>
        <v>0.33750000000000002</v>
      </c>
      <c r="E4354" s="19">
        <f>'Limiting Factor Scores'!E394</f>
        <v>2.71</v>
      </c>
      <c r="F4354" s="18">
        <f>'Limiting Factor Scores'!F394</f>
        <v>0.48475000000000001</v>
      </c>
      <c r="G4354" s="18">
        <f>'Limiting Factor Scores'!G394</f>
        <v>0.86826515606302501</v>
      </c>
      <c r="H4354" s="18">
        <f>'Limiting Factor Scores'!H394</f>
        <v>0.2749934811686659</v>
      </c>
      <c r="I4354" s="17">
        <f>LFAT!A62</f>
        <v>5</v>
      </c>
      <c r="J4354" s="16" t="str">
        <f>LFAT!B62</f>
        <v>Fish Passage – Barrier Removal and Replacement</v>
      </c>
      <c r="K4354" s="16" t="str">
        <f>LFAT!D62</f>
        <v>D</v>
      </c>
      <c r="L4354" s="19">
        <f>LFAT!F62</f>
        <v>1</v>
      </c>
      <c r="M4354" s="16" t="str">
        <f>LFAT!G62</f>
        <v>C</v>
      </c>
      <c r="N4354" s="19">
        <f>LFAT!I62</f>
        <v>1</v>
      </c>
      <c r="O4354" s="18">
        <f>LFAT!J62</f>
        <v>1</v>
      </c>
      <c r="P4354" s="18">
        <f t="shared" ref="P4354:P4417" si="204">F4354*O4354</f>
        <v>0.48475000000000001</v>
      </c>
      <c r="Q4354" s="18">
        <f t="shared" ref="Q4354:Q4417" si="205">G4354*O4354</f>
        <v>0.86826515606302501</v>
      </c>
      <c r="R4354" s="18">
        <f t="shared" ref="R4354:R4417" si="206">H4354*O4354</f>
        <v>0.2749934811686659</v>
      </c>
    </row>
    <row r="4355" spans="1:18" ht="18" customHeight="1" x14ac:dyDescent="0.2">
      <c r="A4355" s="16" t="str">
        <f>'Limiting Factor Scores'!A395</f>
        <v>UGR7</v>
      </c>
      <c r="B4355" s="16" t="str">
        <f>'Limiting Factor Scores'!B395</f>
        <v>Upper Grande Ronde</v>
      </c>
      <c r="C4355" s="16" t="str">
        <f>'Limiting Factor Scores'!C395</f>
        <v>Channel and Habitat Structure</v>
      </c>
      <c r="D4355" s="18">
        <f>'Limiting Factor Scores'!D395</f>
        <v>0.33750000000000002</v>
      </c>
      <c r="E4355" s="19">
        <f>'Limiting Factor Scores'!E395</f>
        <v>4.78</v>
      </c>
      <c r="F4355" s="18">
        <f>'Limiting Factor Scores'!F395</f>
        <v>0.95050000000000001</v>
      </c>
      <c r="G4355" s="18">
        <f>'Limiting Factor Scores'!G395</f>
        <v>2.7954883924446943</v>
      </c>
      <c r="H4355" s="18">
        <f>'Limiting Factor Scores'!H395</f>
        <v>0.84627682616239097</v>
      </c>
      <c r="I4355" s="17">
        <f>LFAT!A66</f>
        <v>5</v>
      </c>
      <c r="J4355" s="16" t="str">
        <f>LFAT!B66</f>
        <v>Fish Passage – Barrier Removal and Replacement</v>
      </c>
      <c r="K4355" s="16" t="str">
        <f>LFAT!D66</f>
        <v>I</v>
      </c>
      <c r="L4355" s="19">
        <f>LFAT!F66</f>
        <v>0.5</v>
      </c>
      <c r="M4355" s="16" t="str">
        <f>LFAT!G66</f>
        <v>CD</v>
      </c>
      <c r="N4355" s="19">
        <f>LFAT!I66</f>
        <v>0.5</v>
      </c>
      <c r="O4355" s="18">
        <f>LFAT!J66</f>
        <v>0.25</v>
      </c>
      <c r="P4355" s="18">
        <f t="shared" si="204"/>
        <v>0.237625</v>
      </c>
      <c r="Q4355" s="18">
        <f t="shared" si="205"/>
        <v>0.69887209811117357</v>
      </c>
      <c r="R4355" s="18">
        <f t="shared" si="206"/>
        <v>0.21156920654059774</v>
      </c>
    </row>
    <row r="4356" spans="1:18" ht="18" customHeight="1" x14ac:dyDescent="0.2">
      <c r="A4356" s="16" t="str">
        <f>'Limiting Factor Scores'!A396</f>
        <v>UGR7</v>
      </c>
      <c r="B4356" s="16" t="str">
        <f>'Limiting Factor Scores'!B396</f>
        <v>Upper Grande Ronde</v>
      </c>
      <c r="C4356" s="16" t="str">
        <f>'Limiting Factor Scores'!C396</f>
        <v>Decreased Sediment Quantity</v>
      </c>
      <c r="D4356" s="18">
        <f>'Limiting Factor Scores'!D396</f>
        <v>0.33750000000000002</v>
      </c>
      <c r="E4356" s="19">
        <f>'Limiting Factor Scores'!E396</f>
        <v>2.83</v>
      </c>
      <c r="F4356" s="18">
        <f>'Limiting Factor Scores'!F396</f>
        <v>0.51175000000000004</v>
      </c>
      <c r="G4356" s="18">
        <f>'Limiting Factor Scores'!G396</f>
        <v>0.89442020096687835</v>
      </c>
      <c r="H4356" s="18">
        <f>'Limiting Factor Scores'!H396</f>
        <v>0.26643852526935408</v>
      </c>
      <c r="I4356" s="17">
        <f>LFAT!A69</f>
        <v>5</v>
      </c>
      <c r="J4356" s="16" t="str">
        <f>LFAT!B69</f>
        <v>Fish Passage – Barrier Removal and Replacement</v>
      </c>
      <c r="K4356" s="16" t="str">
        <f>LFAT!D69</f>
        <v>I</v>
      </c>
      <c r="L4356" s="19">
        <f>LFAT!F69</f>
        <v>0.5</v>
      </c>
      <c r="M4356" s="16" t="str">
        <f>LFAT!G69</f>
        <v>R</v>
      </c>
      <c r="N4356" s="19">
        <f>LFAT!I69</f>
        <v>0.1</v>
      </c>
      <c r="O4356" s="18">
        <f>LFAT!J69</f>
        <v>0.05</v>
      </c>
      <c r="P4356" s="18">
        <f t="shared" si="204"/>
        <v>2.5587500000000003E-2</v>
      </c>
      <c r="Q4356" s="18">
        <f t="shared" si="205"/>
        <v>4.4721010048343918E-2</v>
      </c>
      <c r="R4356" s="18">
        <f t="shared" si="206"/>
        <v>1.3321926263467704E-2</v>
      </c>
    </row>
    <row r="4357" spans="1:18" ht="18" customHeight="1" x14ac:dyDescent="0.2">
      <c r="A4357" s="16" t="str">
        <f>'Limiting Factor Scores'!A397</f>
        <v>UGR7</v>
      </c>
      <c r="B4357" s="16" t="str">
        <f>'Limiting Factor Scores'!B397</f>
        <v>Upper Grande Ronde</v>
      </c>
      <c r="C4357" s="16" t="str">
        <f>'Limiting Factor Scores'!C397</f>
        <v>Decreased Water Quantity</v>
      </c>
      <c r="D4357" s="18">
        <f>'Limiting Factor Scores'!D397</f>
        <v>0.33750000000000002</v>
      </c>
      <c r="E4357" s="19">
        <f>'Limiting Factor Scores'!E397</f>
        <v>5</v>
      </c>
      <c r="F4357" s="18">
        <f>'Limiting Factor Scores'!F397</f>
        <v>1</v>
      </c>
      <c r="G4357" s="18">
        <f>'Limiting Factor Scores'!G397</f>
        <v>2.5288392861000002</v>
      </c>
      <c r="H4357" s="18">
        <f>'Limiting Factor Scores'!H397</f>
        <v>0.73088035725375011</v>
      </c>
      <c r="I4357" s="17">
        <f>LFAT!A67</f>
        <v>5</v>
      </c>
      <c r="J4357" s="16" t="str">
        <f>LFAT!B67</f>
        <v>Fish Passage – Barrier Removal and Replacement</v>
      </c>
      <c r="K4357" s="16" t="str">
        <f>LFAT!D67</f>
        <v>N</v>
      </c>
      <c r="L4357" s="19">
        <f>LFAT!F67</f>
        <v>0.1</v>
      </c>
      <c r="M4357" s="16" t="str">
        <f>LFAT!G67</f>
        <v>R</v>
      </c>
      <c r="N4357" s="19">
        <f>LFAT!I67</f>
        <v>0.1</v>
      </c>
      <c r="O4357" s="18">
        <f>LFAT!J67</f>
        <v>0.01</v>
      </c>
      <c r="P4357" s="18">
        <f t="shared" si="204"/>
        <v>0.01</v>
      </c>
      <c r="Q4357" s="18">
        <f t="shared" si="205"/>
        <v>2.5288392861000004E-2</v>
      </c>
      <c r="R4357" s="18">
        <f t="shared" si="206"/>
        <v>7.3088035725375009E-3</v>
      </c>
    </row>
    <row r="4358" spans="1:18" ht="18" customHeight="1" x14ac:dyDescent="0.2">
      <c r="A4358" s="16" t="str">
        <f>'Limiting Factor Scores'!A398</f>
        <v>UGR7</v>
      </c>
      <c r="B4358" s="16" t="str">
        <f>'Limiting Factor Scores'!B398</f>
        <v>Upper Grande Ronde</v>
      </c>
      <c r="C4358" s="16" t="str">
        <f>'Limiting Factor Scores'!C398</f>
        <v>Floodplain Condition</v>
      </c>
      <c r="D4358" s="18">
        <f>'Limiting Factor Scores'!D398</f>
        <v>0.33750000000000002</v>
      </c>
      <c r="E4358" s="19">
        <f>'Limiting Factor Scores'!E398</f>
        <v>5</v>
      </c>
      <c r="F4358" s="18">
        <f>'Limiting Factor Scores'!F398</f>
        <v>1</v>
      </c>
      <c r="G4358" s="18">
        <f>'Limiting Factor Scores'!G398</f>
        <v>2.0515178572875006</v>
      </c>
      <c r="H4358" s="18">
        <f>'Limiting Factor Scores'!H398</f>
        <v>0.58247678574225004</v>
      </c>
      <c r="I4358" s="17">
        <f>LFAT!A64</f>
        <v>5</v>
      </c>
      <c r="J4358" s="16" t="str">
        <f>LFAT!B64</f>
        <v>Fish Passage – Barrier Removal and Replacement</v>
      </c>
      <c r="K4358" s="16" t="str">
        <f>LFAT!D64</f>
        <v>I</v>
      </c>
      <c r="L4358" s="19">
        <f>LFAT!F64</f>
        <v>0.5</v>
      </c>
      <c r="M4358" s="16" t="str">
        <f>LFAT!G64</f>
        <v>CD</v>
      </c>
      <c r="N4358" s="19">
        <f>LFAT!I64</f>
        <v>0.5</v>
      </c>
      <c r="O4358" s="18">
        <f>LFAT!J64</f>
        <v>0.25</v>
      </c>
      <c r="P4358" s="18">
        <f t="shared" si="204"/>
        <v>0.25</v>
      </c>
      <c r="Q4358" s="18">
        <f t="shared" si="205"/>
        <v>0.51287946432187514</v>
      </c>
      <c r="R4358" s="18">
        <f t="shared" si="206"/>
        <v>0.14561919643556251</v>
      </c>
    </row>
    <row r="4359" spans="1:18" ht="18" customHeight="1" x14ac:dyDescent="0.2">
      <c r="A4359" s="16" t="str">
        <f>'Limiting Factor Scores'!A399</f>
        <v>UGR7</v>
      </c>
      <c r="B4359" s="16" t="str">
        <f>'Limiting Factor Scores'!B399</f>
        <v>Upper Grande Ronde</v>
      </c>
      <c r="C4359" s="16" t="str">
        <f>'Limiting Factor Scores'!C399</f>
        <v>Increased Sediment Quantity</v>
      </c>
      <c r="D4359" s="18">
        <f>'Limiting Factor Scores'!D399</f>
        <v>0.33750000000000002</v>
      </c>
      <c r="E4359" s="19">
        <f>'Limiting Factor Scores'!E399</f>
        <v>4.16</v>
      </c>
      <c r="F4359" s="18">
        <f>'Limiting Factor Scores'!F399</f>
        <v>0.81100000000000005</v>
      </c>
      <c r="G4359" s="18">
        <f>'Limiting Factor Scores'!G399</f>
        <v>0.99514044623306264</v>
      </c>
      <c r="H4359" s="18">
        <f>'Limiting Factor Scores'!H399</f>
        <v>0.3273992517630353</v>
      </c>
      <c r="I4359" s="17">
        <f>LFAT!A70</f>
        <v>5</v>
      </c>
      <c r="J4359" s="16" t="str">
        <f>LFAT!B70</f>
        <v>Fish Passage – Barrier Removal and Replacement</v>
      </c>
      <c r="K4359" s="16" t="str">
        <f>LFAT!D70</f>
        <v>I</v>
      </c>
      <c r="L4359" s="19">
        <f>LFAT!F70</f>
        <v>0.5</v>
      </c>
      <c r="M4359" s="16" t="str">
        <f>LFAT!G70</f>
        <v>CD</v>
      </c>
      <c r="N4359" s="19">
        <f>LFAT!I70</f>
        <v>0.5</v>
      </c>
      <c r="O4359" s="18">
        <f>LFAT!J70</f>
        <v>0.25</v>
      </c>
      <c r="P4359" s="18">
        <f t="shared" si="204"/>
        <v>0.20275000000000001</v>
      </c>
      <c r="Q4359" s="18">
        <f t="shared" si="205"/>
        <v>0.24878511155826566</v>
      </c>
      <c r="R4359" s="18">
        <f t="shared" si="206"/>
        <v>8.1849812940758826E-2</v>
      </c>
    </row>
    <row r="4360" spans="1:18" ht="18" customHeight="1" x14ac:dyDescent="0.2">
      <c r="A4360" s="16" t="str">
        <f>'Limiting Factor Scores'!A400</f>
        <v>UGR7</v>
      </c>
      <c r="B4360" s="16" t="str">
        <f>'Limiting Factor Scores'!B400</f>
        <v>Upper Grande Ronde</v>
      </c>
      <c r="C4360" s="16" t="str">
        <f>'Limiting Factor Scores'!C400</f>
        <v>Non-Native Species Interactions and Competition</v>
      </c>
      <c r="D4360" s="18">
        <f>'Limiting Factor Scores'!D400</f>
        <v>0.33750000000000002</v>
      </c>
      <c r="E4360" s="19">
        <f>'Limiting Factor Scores'!E400</f>
        <v>3.56</v>
      </c>
      <c r="F4360" s="18">
        <f>'Limiting Factor Scores'!F400</f>
        <v>0.67600000000000005</v>
      </c>
      <c r="G4360" s="18">
        <f>'Limiting Factor Scores'!G400</f>
        <v>0.91748892847365016</v>
      </c>
      <c r="H4360" s="18">
        <f>'Limiting Factor Scores'!H400</f>
        <v>0.32364707140999349</v>
      </c>
      <c r="I4360" s="17">
        <f>LFAT!A76</f>
        <v>5</v>
      </c>
      <c r="J4360" s="16" t="str">
        <f>LFAT!B76</f>
        <v>Fish Passage – Barrier Removal and Replacement</v>
      </c>
      <c r="K4360" s="16" t="str">
        <f>LFAT!D76</f>
        <v>I</v>
      </c>
      <c r="L4360" s="19">
        <f>LFAT!F76</f>
        <v>0.5</v>
      </c>
      <c r="M4360" s="16" t="str">
        <f>LFAT!G76</f>
        <v>R</v>
      </c>
      <c r="N4360" s="19">
        <f>LFAT!I76</f>
        <v>0.1</v>
      </c>
      <c r="O4360" s="18">
        <f>LFAT!J76</f>
        <v>0.05</v>
      </c>
      <c r="P4360" s="18">
        <f t="shared" si="204"/>
        <v>3.3800000000000004E-2</v>
      </c>
      <c r="Q4360" s="18">
        <f t="shared" si="205"/>
        <v>4.5874446423682512E-2</v>
      </c>
      <c r="R4360" s="18">
        <f t="shared" si="206"/>
        <v>1.6182353570499675E-2</v>
      </c>
    </row>
    <row r="4361" spans="1:18" ht="18" customHeight="1" x14ac:dyDescent="0.2">
      <c r="A4361" s="16" t="str">
        <f>'Limiting Factor Scores'!A401</f>
        <v>UGR7</v>
      </c>
      <c r="B4361" s="16" t="str">
        <f>'Limiting Factor Scores'!B401</f>
        <v>Upper Grande Ronde</v>
      </c>
      <c r="C4361" s="16" t="str">
        <f>'Limiting Factor Scores'!C401</f>
        <v>Predation</v>
      </c>
      <c r="D4361" s="18">
        <f>'Limiting Factor Scores'!D401</f>
        <v>0.33750000000000002</v>
      </c>
      <c r="E4361" s="19">
        <f>'Limiting Factor Scores'!E401</f>
        <v>4.6399999999999997</v>
      </c>
      <c r="F4361" s="18">
        <f>'Limiting Factor Scores'!F401</f>
        <v>0.91900000000000004</v>
      </c>
      <c r="G4361" s="18">
        <f>'Limiting Factor Scores'!G401</f>
        <v>1.6660157147731125</v>
      </c>
      <c r="H4361" s="18">
        <f>'Limiting Factor Scores'!H401</f>
        <v>0.50937544297633397</v>
      </c>
      <c r="I4361" s="17">
        <f>LFAT!A74</f>
        <v>5</v>
      </c>
      <c r="J4361" s="16" t="str">
        <f>LFAT!B74</f>
        <v>Fish Passage – Barrier Removal and Replacement</v>
      </c>
      <c r="K4361" s="16" t="str">
        <f>LFAT!D74</f>
        <v>I</v>
      </c>
      <c r="L4361" s="19">
        <f>LFAT!F74</f>
        <v>0.5</v>
      </c>
      <c r="M4361" s="16" t="str">
        <f>LFAT!G74</f>
        <v>R</v>
      </c>
      <c r="N4361" s="19">
        <f>LFAT!I74</f>
        <v>0.1</v>
      </c>
      <c r="O4361" s="18">
        <f>LFAT!J74</f>
        <v>0.05</v>
      </c>
      <c r="P4361" s="18">
        <f t="shared" si="204"/>
        <v>4.5950000000000005E-2</v>
      </c>
      <c r="Q4361" s="18">
        <f t="shared" si="205"/>
        <v>8.3300785738655625E-2</v>
      </c>
      <c r="R4361" s="18">
        <f t="shared" si="206"/>
        <v>2.5468772148816699E-2</v>
      </c>
    </row>
    <row r="4362" spans="1:18" ht="18" customHeight="1" x14ac:dyDescent="0.2">
      <c r="A4362" s="16" t="str">
        <f>'Limiting Factor Scores'!A402</f>
        <v>UGR7</v>
      </c>
      <c r="B4362" s="16" t="str">
        <f>'Limiting Factor Scores'!B402</f>
        <v>Upper Grande Ronde</v>
      </c>
      <c r="C4362" s="16" t="str">
        <f>'Limiting Factor Scores'!C402</f>
        <v>Riparian Condition</v>
      </c>
      <c r="D4362" s="18">
        <f>'Limiting Factor Scores'!D402</f>
        <v>0.33750000000000002</v>
      </c>
      <c r="E4362" s="19">
        <f>'Limiting Factor Scores'!E402</f>
        <v>4.78</v>
      </c>
      <c r="F4362" s="18">
        <f>'Limiting Factor Scores'!F402</f>
        <v>0.95050000000000001</v>
      </c>
      <c r="G4362" s="18">
        <f>'Limiting Factor Scores'!G402</f>
        <v>1.9912126342035381</v>
      </c>
      <c r="H4362" s="18">
        <f>'Limiting Factor Scores'!H402</f>
        <v>0.64293941657422538</v>
      </c>
      <c r="I4362" s="17">
        <f>LFAT!A63</f>
        <v>5</v>
      </c>
      <c r="J4362" s="16" t="str">
        <f>LFAT!B63</f>
        <v>Fish Passage – Barrier Removal and Replacement</v>
      </c>
      <c r="K4362" s="16" t="str">
        <f>LFAT!D63</f>
        <v>I</v>
      </c>
      <c r="L4362" s="19">
        <f>LFAT!F63</f>
        <v>0.5</v>
      </c>
      <c r="M4362" s="16" t="str">
        <f>LFAT!G63</f>
        <v>R</v>
      </c>
      <c r="N4362" s="19">
        <f>LFAT!I63</f>
        <v>0.1</v>
      </c>
      <c r="O4362" s="18">
        <f>LFAT!J63</f>
        <v>0.05</v>
      </c>
      <c r="P4362" s="18">
        <f t="shared" si="204"/>
        <v>4.7525000000000005E-2</v>
      </c>
      <c r="Q4362" s="18">
        <f t="shared" si="205"/>
        <v>9.9560631710176914E-2</v>
      </c>
      <c r="R4362" s="18">
        <f t="shared" si="206"/>
        <v>3.214697082871127E-2</v>
      </c>
    </row>
    <row r="4363" spans="1:18" ht="18" customHeight="1" x14ac:dyDescent="0.2">
      <c r="A4363" s="16" t="str">
        <f>'Limiting Factor Scores'!A403</f>
        <v>UGR7</v>
      </c>
      <c r="B4363" s="16" t="str">
        <f>'Limiting Factor Scores'!B403</f>
        <v>Upper Grande Ronde</v>
      </c>
      <c r="C4363" s="16" t="str">
        <f>'Limiting Factor Scores'!C403</f>
        <v>Side Channel and Wetland Habitat</v>
      </c>
      <c r="D4363" s="18">
        <f>'Limiting Factor Scores'!D403</f>
        <v>0.33750000000000002</v>
      </c>
      <c r="E4363" s="19">
        <f>'Limiting Factor Scores'!E403</f>
        <v>5</v>
      </c>
      <c r="F4363" s="18">
        <f>'Limiting Factor Scores'!F403</f>
        <v>1</v>
      </c>
      <c r="G4363" s="18">
        <f>'Limiting Factor Scores'!G403</f>
        <v>2.5939285708500002</v>
      </c>
      <c r="H4363" s="18">
        <f>'Limiting Factor Scores'!H403</f>
        <v>0.75604821410250012</v>
      </c>
      <c r="I4363" s="17">
        <f>LFAT!A65</f>
        <v>5</v>
      </c>
      <c r="J4363" s="16" t="str">
        <f>LFAT!B65</f>
        <v>Fish Passage – Barrier Removal and Replacement</v>
      </c>
      <c r="K4363" s="16" t="str">
        <f>LFAT!D65</f>
        <v>I</v>
      </c>
      <c r="L4363" s="19">
        <f>LFAT!F65</f>
        <v>0.5</v>
      </c>
      <c r="M4363" s="16" t="str">
        <f>LFAT!G65</f>
        <v>R</v>
      </c>
      <c r="N4363" s="19">
        <f>LFAT!I65</f>
        <v>0.1</v>
      </c>
      <c r="O4363" s="18">
        <f>LFAT!J65</f>
        <v>0.05</v>
      </c>
      <c r="P4363" s="18">
        <f t="shared" si="204"/>
        <v>0.05</v>
      </c>
      <c r="Q4363" s="18">
        <f t="shared" si="205"/>
        <v>0.12969642854250002</v>
      </c>
      <c r="R4363" s="18">
        <f t="shared" si="206"/>
        <v>3.7802410705125009E-2</v>
      </c>
    </row>
    <row r="4364" spans="1:18" ht="18" customHeight="1" x14ac:dyDescent="0.2">
      <c r="A4364" s="16" t="str">
        <f>'Limiting Factor Scores'!A404</f>
        <v>UGR7</v>
      </c>
      <c r="B4364" s="16" t="str">
        <f>'Limiting Factor Scores'!B404</f>
        <v>Upper Grande Ronde</v>
      </c>
      <c r="C4364" s="16" t="str">
        <f>'Limiting Factor Scores'!C404</f>
        <v>Summer Water Temperature</v>
      </c>
      <c r="D4364" s="18">
        <f>'Limiting Factor Scores'!D404</f>
        <v>0.33750000000000002</v>
      </c>
      <c r="E4364" s="19">
        <f>'Limiting Factor Scores'!E404</f>
        <v>5</v>
      </c>
      <c r="F4364" s="18">
        <f>'Limiting Factor Scores'!F404</f>
        <v>1</v>
      </c>
      <c r="G4364" s="18">
        <f>'Limiting Factor Scores'!G404</f>
        <v>2.2467857142374998</v>
      </c>
      <c r="H4364" s="18">
        <f>'Limiting Factor Scores'!H404</f>
        <v>0.70310892855937501</v>
      </c>
      <c r="I4364" s="17">
        <f>LFAT!A71</f>
        <v>5</v>
      </c>
      <c r="J4364" s="16" t="str">
        <f>LFAT!B71</f>
        <v>Fish Passage – Barrier Removal and Replacement</v>
      </c>
      <c r="K4364" s="16" t="str">
        <f>LFAT!D71</f>
        <v>I</v>
      </c>
      <c r="L4364" s="19">
        <f>LFAT!F71</f>
        <v>0.5</v>
      </c>
      <c r="M4364" s="16" t="str">
        <f>LFAT!G71</f>
        <v>R</v>
      </c>
      <c r="N4364" s="19">
        <f>LFAT!I71</f>
        <v>0.1</v>
      </c>
      <c r="O4364" s="18">
        <f>LFAT!J71</f>
        <v>0.05</v>
      </c>
      <c r="P4364" s="18">
        <f t="shared" si="204"/>
        <v>0.05</v>
      </c>
      <c r="Q4364" s="18">
        <f t="shared" si="205"/>
        <v>0.112339285711875</v>
      </c>
      <c r="R4364" s="18">
        <f t="shared" si="206"/>
        <v>3.5155446427968751E-2</v>
      </c>
    </row>
    <row r="4365" spans="1:18" ht="18" customHeight="1" x14ac:dyDescent="0.2">
      <c r="A4365" s="16" t="str">
        <f>'Limiting Factor Scores'!A405</f>
        <v>UGR7</v>
      </c>
      <c r="B4365" s="16" t="str">
        <f>'Limiting Factor Scores'!B405</f>
        <v>Upper Grande Ronde</v>
      </c>
      <c r="C4365" s="16" t="str">
        <f>'Limiting Factor Scores'!C405</f>
        <v>Water Quality</v>
      </c>
      <c r="D4365" s="18">
        <f>'Limiting Factor Scores'!D405</f>
        <v>0.33750000000000002</v>
      </c>
      <c r="E4365" s="19">
        <f>'Limiting Factor Scores'!E405</f>
        <v>4.6399999999999997</v>
      </c>
      <c r="F4365" s="18">
        <f>'Limiting Factor Scores'!F405</f>
        <v>0.91900000000000004</v>
      </c>
      <c r="G4365" s="18">
        <f>'Limiting Factor Scores'!G405</f>
        <v>1.8055888397731124</v>
      </c>
      <c r="H4365" s="18">
        <f>'Limiting Factor Scores'!H405</f>
        <v>0.50120044567262889</v>
      </c>
      <c r="I4365" s="17">
        <f>LFAT!A73</f>
        <v>5</v>
      </c>
      <c r="J4365" s="16" t="str">
        <f>LFAT!B73</f>
        <v>Fish Passage – Barrier Removal and Replacement</v>
      </c>
      <c r="K4365" s="16" t="str">
        <f>LFAT!D73</f>
        <v>I</v>
      </c>
      <c r="L4365" s="19">
        <f>LFAT!F73</f>
        <v>0.5</v>
      </c>
      <c r="M4365" s="16" t="str">
        <f>LFAT!G73</f>
        <v>CD</v>
      </c>
      <c r="N4365" s="19">
        <f>LFAT!I73</f>
        <v>0.5</v>
      </c>
      <c r="O4365" s="18">
        <f>LFAT!J73</f>
        <v>0.25</v>
      </c>
      <c r="P4365" s="18">
        <f t="shared" si="204"/>
        <v>0.22975000000000001</v>
      </c>
      <c r="Q4365" s="18">
        <f t="shared" si="205"/>
        <v>0.45139720994327809</v>
      </c>
      <c r="R4365" s="18">
        <f t="shared" si="206"/>
        <v>0.12530011141815722</v>
      </c>
    </row>
    <row r="4366" spans="1:18" ht="18" customHeight="1" x14ac:dyDescent="0.2">
      <c r="A4366" s="16" t="str">
        <f>'Limiting Factor Scores'!A406</f>
        <v>UGR7</v>
      </c>
      <c r="B4366" s="16" t="str">
        <f>'Limiting Factor Scores'!B406</f>
        <v>Upper Grande Ronde</v>
      </c>
      <c r="C4366" s="16" t="str">
        <f>'Limiting Factor Scores'!C406</f>
        <v>Winter Water Temperature</v>
      </c>
      <c r="D4366" s="18">
        <f>'Limiting Factor Scores'!D406</f>
        <v>0.33750000000000002</v>
      </c>
      <c r="E4366" s="19">
        <f>'Limiting Factor Scores'!E406</f>
        <v>3.91</v>
      </c>
      <c r="F4366" s="18">
        <f>'Limiting Factor Scores'!F406</f>
        <v>0.75475000000000003</v>
      </c>
      <c r="G4366" s="18">
        <f>'Limiting Factor Scores'!G406</f>
        <v>1.2208755134292471</v>
      </c>
      <c r="H4366" s="18">
        <f>'Limiting Factor Scores'!H406</f>
        <v>0.33252937236254904</v>
      </c>
      <c r="I4366" s="17">
        <f>LFAT!A72</f>
        <v>5</v>
      </c>
      <c r="J4366" s="16" t="str">
        <f>LFAT!B72</f>
        <v>Fish Passage – Barrier Removal and Replacement</v>
      </c>
      <c r="K4366" s="16" t="str">
        <f>LFAT!D72</f>
        <v>N</v>
      </c>
      <c r="L4366" s="19">
        <f>LFAT!F72</f>
        <v>0.1</v>
      </c>
      <c r="M4366" s="16" t="str">
        <f>LFAT!G72</f>
        <v>R</v>
      </c>
      <c r="N4366" s="19">
        <f>LFAT!I72</f>
        <v>0.1</v>
      </c>
      <c r="O4366" s="18">
        <f>LFAT!J72</f>
        <v>0.01</v>
      </c>
      <c r="P4366" s="18">
        <f t="shared" si="204"/>
        <v>7.5475000000000004E-3</v>
      </c>
      <c r="Q4366" s="18">
        <f t="shared" si="205"/>
        <v>1.2208755134292471E-2</v>
      </c>
      <c r="R4366" s="18">
        <f t="shared" si="206"/>
        <v>3.3252937236254903E-3</v>
      </c>
    </row>
    <row r="4367" spans="1:18" ht="18" customHeight="1" x14ac:dyDescent="0.2">
      <c r="A4367" s="16" t="str">
        <f>'Limiting Factor Scores'!A392</f>
        <v>UGR7</v>
      </c>
      <c r="B4367" s="16" t="str">
        <f>'Limiting Factor Scores'!B392</f>
        <v>Upper Grande Ronde</v>
      </c>
      <c r="C4367" s="16" t="str">
        <f>'Limiting Factor Scores'!C392</f>
        <v>Altered Flow Timing</v>
      </c>
      <c r="D4367" s="18">
        <f>'Limiting Factor Scores'!D392</f>
        <v>0.33750000000000002</v>
      </c>
      <c r="E4367" s="19">
        <f>'Limiting Factor Scores'!E392</f>
        <v>5</v>
      </c>
      <c r="F4367" s="18">
        <f>'Limiting Factor Scores'!F392</f>
        <v>1</v>
      </c>
      <c r="G4367" s="18">
        <f>'Limiting Factor Scores'!G392</f>
        <v>1.7694642857625003</v>
      </c>
      <c r="H4367" s="18">
        <f>'Limiting Factor Scores'!H392</f>
        <v>0.49243660723012511</v>
      </c>
      <c r="I4367" s="17">
        <f>LFAT!A83</f>
        <v>6</v>
      </c>
      <c r="J4367" s="16" t="str">
        <f>LFAT!B83</f>
        <v>Instream Flow Restoration</v>
      </c>
      <c r="K4367" s="16" t="str">
        <f>LFAT!D83</f>
        <v>D</v>
      </c>
      <c r="L4367" s="19">
        <f>LFAT!F83</f>
        <v>1</v>
      </c>
      <c r="M4367" s="16" t="str">
        <f>LFAT!G83</f>
        <v>CD</v>
      </c>
      <c r="N4367" s="19">
        <f>LFAT!I83</f>
        <v>0.5</v>
      </c>
      <c r="O4367" s="18">
        <f>LFAT!J83</f>
        <v>0.5</v>
      </c>
      <c r="P4367" s="18">
        <f t="shared" si="204"/>
        <v>0.5</v>
      </c>
      <c r="Q4367" s="18">
        <f t="shared" si="205"/>
        <v>0.88473214288125013</v>
      </c>
      <c r="R4367" s="18">
        <f t="shared" si="206"/>
        <v>0.24621830361506256</v>
      </c>
    </row>
    <row r="4368" spans="1:18" ht="18" customHeight="1" x14ac:dyDescent="0.2">
      <c r="A4368" s="16" t="str">
        <f>'Limiting Factor Scores'!A393</f>
        <v>UGR7</v>
      </c>
      <c r="B4368" s="16" t="str">
        <f>'Limiting Factor Scores'!B393</f>
        <v>Upper Grande Ronde</v>
      </c>
      <c r="C4368" s="16" t="str">
        <f>'Limiting Factor Scores'!C393</f>
        <v>Altered Primary Productivity</v>
      </c>
      <c r="D4368" s="18">
        <f>'Limiting Factor Scores'!D393</f>
        <v>0.33750000000000002</v>
      </c>
      <c r="E4368" s="19">
        <f>'Limiting Factor Scores'!E393</f>
        <v>3.42</v>
      </c>
      <c r="F4368" s="18">
        <f>'Limiting Factor Scores'!F393</f>
        <v>0.64449999999999996</v>
      </c>
      <c r="G4368" s="18">
        <f>'Limiting Factor Scores'!G393</f>
        <v>0.7908360266303438</v>
      </c>
      <c r="H4368" s="18">
        <f>'Limiting Factor Scores'!H393</f>
        <v>0.22648362985975276</v>
      </c>
      <c r="I4368" s="17">
        <f>LFAT!A90</f>
        <v>6</v>
      </c>
      <c r="J4368" s="16" t="str">
        <f>LFAT!B90</f>
        <v>Instream Flow Restoration</v>
      </c>
      <c r="K4368" s="16" t="str">
        <f>LFAT!D90</f>
        <v>N</v>
      </c>
      <c r="L4368" s="19">
        <f>LFAT!F90</f>
        <v>0.1</v>
      </c>
      <c r="M4368" s="16" t="str">
        <f>LFAT!G90</f>
        <v>R</v>
      </c>
      <c r="N4368" s="19">
        <f>LFAT!I90</f>
        <v>0.1</v>
      </c>
      <c r="O4368" s="18">
        <f>LFAT!J90</f>
        <v>0.01</v>
      </c>
      <c r="P4368" s="18">
        <f t="shared" si="204"/>
        <v>6.4449999999999993E-3</v>
      </c>
      <c r="Q4368" s="18">
        <f t="shared" si="205"/>
        <v>7.9083602663034373E-3</v>
      </c>
      <c r="R4368" s="18">
        <f t="shared" si="206"/>
        <v>2.2648362985975275E-3</v>
      </c>
    </row>
    <row r="4369" spans="1:18" ht="18" customHeight="1" x14ac:dyDescent="0.2">
      <c r="A4369" s="16" t="str">
        <f>'Limiting Factor Scores'!A394</f>
        <v>UGR7</v>
      </c>
      <c r="B4369" s="16" t="str">
        <f>'Limiting Factor Scores'!B394</f>
        <v>Upper Grande Ronde</v>
      </c>
      <c r="C4369" s="16" t="str">
        <f>'Limiting Factor Scores'!C394</f>
        <v>Anthropogenic Barriers</v>
      </c>
      <c r="D4369" s="18">
        <f>'Limiting Factor Scores'!D394</f>
        <v>0.33750000000000002</v>
      </c>
      <c r="E4369" s="19">
        <f>'Limiting Factor Scores'!E394</f>
        <v>2.71</v>
      </c>
      <c r="F4369" s="18">
        <f>'Limiting Factor Scores'!F394</f>
        <v>0.48475000000000001</v>
      </c>
      <c r="G4369" s="18">
        <f>'Limiting Factor Scores'!G394</f>
        <v>0.86826515606302501</v>
      </c>
      <c r="H4369" s="18">
        <f>'Limiting Factor Scores'!H394</f>
        <v>0.2749934811686659</v>
      </c>
      <c r="I4369" s="17">
        <f>LFAT!A77</f>
        <v>6</v>
      </c>
      <c r="J4369" s="16" t="str">
        <f>LFAT!B77</f>
        <v>Instream Flow Restoration</v>
      </c>
      <c r="K4369" s="16" t="str">
        <f>LFAT!D77</f>
        <v>I</v>
      </c>
      <c r="L4369" s="19">
        <f>LFAT!F77</f>
        <v>0.5</v>
      </c>
      <c r="M4369" s="16" t="str">
        <f>LFAT!G77</f>
        <v>CD</v>
      </c>
      <c r="N4369" s="19">
        <f>LFAT!I77</f>
        <v>0.5</v>
      </c>
      <c r="O4369" s="18">
        <f>LFAT!J77</f>
        <v>0.25</v>
      </c>
      <c r="P4369" s="18">
        <f t="shared" si="204"/>
        <v>0.1211875</v>
      </c>
      <c r="Q4369" s="18">
        <f t="shared" si="205"/>
        <v>0.21706628901575625</v>
      </c>
      <c r="R4369" s="18">
        <f t="shared" si="206"/>
        <v>6.8748370292166475E-2</v>
      </c>
    </row>
    <row r="4370" spans="1:18" ht="18" customHeight="1" x14ac:dyDescent="0.2">
      <c r="A4370" s="16" t="str">
        <f>'Limiting Factor Scores'!A395</f>
        <v>UGR7</v>
      </c>
      <c r="B4370" s="16" t="str">
        <f>'Limiting Factor Scores'!B395</f>
        <v>Upper Grande Ronde</v>
      </c>
      <c r="C4370" s="16" t="str">
        <f>'Limiting Factor Scores'!C395</f>
        <v>Channel and Habitat Structure</v>
      </c>
      <c r="D4370" s="18">
        <f>'Limiting Factor Scores'!D395</f>
        <v>0.33750000000000002</v>
      </c>
      <c r="E4370" s="19">
        <f>'Limiting Factor Scores'!E395</f>
        <v>4.78</v>
      </c>
      <c r="F4370" s="18">
        <f>'Limiting Factor Scores'!F395</f>
        <v>0.95050000000000001</v>
      </c>
      <c r="G4370" s="18">
        <f>'Limiting Factor Scores'!G395</f>
        <v>2.7954883924446943</v>
      </c>
      <c r="H4370" s="18">
        <f>'Limiting Factor Scores'!H395</f>
        <v>0.84627682616239097</v>
      </c>
      <c r="I4370" s="17">
        <f>LFAT!A81</f>
        <v>6</v>
      </c>
      <c r="J4370" s="16" t="str">
        <f>LFAT!B81</f>
        <v>Instream Flow Restoration</v>
      </c>
      <c r="K4370" s="16" t="str">
        <f>LFAT!D81</f>
        <v>N</v>
      </c>
      <c r="L4370" s="19">
        <f>LFAT!F81</f>
        <v>0.1</v>
      </c>
      <c r="M4370" s="16" t="str">
        <f>LFAT!G81</f>
        <v>R</v>
      </c>
      <c r="N4370" s="19">
        <f>LFAT!I81</f>
        <v>0.1</v>
      </c>
      <c r="O4370" s="18">
        <f>LFAT!J81</f>
        <v>0.01</v>
      </c>
      <c r="P4370" s="18">
        <f t="shared" si="204"/>
        <v>9.5049999999999996E-3</v>
      </c>
      <c r="Q4370" s="18">
        <f t="shared" si="205"/>
        <v>2.7954883924446942E-2</v>
      </c>
      <c r="R4370" s="18">
        <f t="shared" si="206"/>
        <v>8.4627682616239108E-3</v>
      </c>
    </row>
    <row r="4371" spans="1:18" ht="18" customHeight="1" x14ac:dyDescent="0.2">
      <c r="A4371" s="16" t="str">
        <f>'Limiting Factor Scores'!A396</f>
        <v>UGR7</v>
      </c>
      <c r="B4371" s="16" t="str">
        <f>'Limiting Factor Scores'!B396</f>
        <v>Upper Grande Ronde</v>
      </c>
      <c r="C4371" s="16" t="str">
        <f>'Limiting Factor Scores'!C396</f>
        <v>Decreased Sediment Quantity</v>
      </c>
      <c r="D4371" s="18">
        <f>'Limiting Factor Scores'!D396</f>
        <v>0.33750000000000002</v>
      </c>
      <c r="E4371" s="19">
        <f>'Limiting Factor Scores'!E396</f>
        <v>2.83</v>
      </c>
      <c r="F4371" s="18">
        <f>'Limiting Factor Scores'!F396</f>
        <v>0.51175000000000004</v>
      </c>
      <c r="G4371" s="18">
        <f>'Limiting Factor Scores'!G396</f>
        <v>0.89442020096687835</v>
      </c>
      <c r="H4371" s="18">
        <f>'Limiting Factor Scores'!H396</f>
        <v>0.26643852526935408</v>
      </c>
      <c r="I4371" s="17">
        <f>LFAT!A84</f>
        <v>6</v>
      </c>
      <c r="J4371" s="16" t="str">
        <f>LFAT!B84</f>
        <v>Instream Flow Restoration</v>
      </c>
      <c r="K4371" s="16" t="str">
        <f>LFAT!D84</f>
        <v>N</v>
      </c>
      <c r="L4371" s="19">
        <f>LFAT!F84</f>
        <v>0.1</v>
      </c>
      <c r="M4371" s="16" t="str">
        <f>LFAT!G84</f>
        <v>R</v>
      </c>
      <c r="N4371" s="19">
        <f>LFAT!I84</f>
        <v>0.1</v>
      </c>
      <c r="O4371" s="18">
        <f>LFAT!J84</f>
        <v>0.01</v>
      </c>
      <c r="P4371" s="18">
        <f t="shared" si="204"/>
        <v>5.1175000000000005E-3</v>
      </c>
      <c r="Q4371" s="18">
        <f t="shared" si="205"/>
        <v>8.9442020096687832E-3</v>
      </c>
      <c r="R4371" s="18">
        <f t="shared" si="206"/>
        <v>2.664385252693541E-3</v>
      </c>
    </row>
    <row r="4372" spans="1:18" ht="18" customHeight="1" x14ac:dyDescent="0.2">
      <c r="A4372" s="16" t="str">
        <f>'Limiting Factor Scores'!A397</f>
        <v>UGR7</v>
      </c>
      <c r="B4372" s="16" t="str">
        <f>'Limiting Factor Scores'!B397</f>
        <v>Upper Grande Ronde</v>
      </c>
      <c r="C4372" s="16" t="str">
        <f>'Limiting Factor Scores'!C397</f>
        <v>Decreased Water Quantity</v>
      </c>
      <c r="D4372" s="18">
        <f>'Limiting Factor Scores'!D397</f>
        <v>0.33750000000000002</v>
      </c>
      <c r="E4372" s="19">
        <f>'Limiting Factor Scores'!E397</f>
        <v>5</v>
      </c>
      <c r="F4372" s="18">
        <f>'Limiting Factor Scores'!F397</f>
        <v>1</v>
      </c>
      <c r="G4372" s="18">
        <f>'Limiting Factor Scores'!G397</f>
        <v>2.5288392861000002</v>
      </c>
      <c r="H4372" s="18">
        <f>'Limiting Factor Scores'!H397</f>
        <v>0.73088035725375011</v>
      </c>
      <c r="I4372" s="17">
        <f>LFAT!A82</f>
        <v>6</v>
      </c>
      <c r="J4372" s="16" t="str">
        <f>LFAT!B82</f>
        <v>Instream Flow Restoration</v>
      </c>
      <c r="K4372" s="16" t="str">
        <f>LFAT!D82</f>
        <v>D</v>
      </c>
      <c r="L4372" s="19">
        <f>LFAT!F82</f>
        <v>1</v>
      </c>
      <c r="M4372" s="16" t="str">
        <f>LFAT!G82</f>
        <v>C</v>
      </c>
      <c r="N4372" s="19">
        <f>LFAT!I82</f>
        <v>1</v>
      </c>
      <c r="O4372" s="18">
        <f>LFAT!J82</f>
        <v>1</v>
      </c>
      <c r="P4372" s="18">
        <f t="shared" si="204"/>
        <v>1</v>
      </c>
      <c r="Q4372" s="18">
        <f t="shared" si="205"/>
        <v>2.5288392861000002</v>
      </c>
      <c r="R4372" s="18">
        <f t="shared" si="206"/>
        <v>0.73088035725375011</v>
      </c>
    </row>
    <row r="4373" spans="1:18" ht="18" customHeight="1" x14ac:dyDescent="0.2">
      <c r="A4373" s="16" t="str">
        <f>'Limiting Factor Scores'!A398</f>
        <v>UGR7</v>
      </c>
      <c r="B4373" s="16" t="str">
        <f>'Limiting Factor Scores'!B398</f>
        <v>Upper Grande Ronde</v>
      </c>
      <c r="C4373" s="16" t="str">
        <f>'Limiting Factor Scores'!C398</f>
        <v>Floodplain Condition</v>
      </c>
      <c r="D4373" s="18">
        <f>'Limiting Factor Scores'!D398</f>
        <v>0.33750000000000002</v>
      </c>
      <c r="E4373" s="19">
        <f>'Limiting Factor Scores'!E398</f>
        <v>5</v>
      </c>
      <c r="F4373" s="18">
        <f>'Limiting Factor Scores'!F398</f>
        <v>1</v>
      </c>
      <c r="G4373" s="18">
        <f>'Limiting Factor Scores'!G398</f>
        <v>2.0515178572875006</v>
      </c>
      <c r="H4373" s="18">
        <f>'Limiting Factor Scores'!H398</f>
        <v>0.58247678574225004</v>
      </c>
      <c r="I4373" s="17">
        <f>LFAT!A79</f>
        <v>6</v>
      </c>
      <c r="J4373" s="16" t="str">
        <f>LFAT!B79</f>
        <v>Instream Flow Restoration</v>
      </c>
      <c r="K4373" s="16" t="str">
        <f>LFAT!D79</f>
        <v>I</v>
      </c>
      <c r="L4373" s="19">
        <f>LFAT!F79</f>
        <v>0.5</v>
      </c>
      <c r="M4373" s="16" t="str">
        <f>LFAT!G79</f>
        <v>CD</v>
      </c>
      <c r="N4373" s="19">
        <f>LFAT!I79</f>
        <v>0.5</v>
      </c>
      <c r="O4373" s="18">
        <f>LFAT!J79</f>
        <v>0.25</v>
      </c>
      <c r="P4373" s="18">
        <f t="shared" si="204"/>
        <v>0.25</v>
      </c>
      <c r="Q4373" s="18">
        <f t="shared" si="205"/>
        <v>0.51287946432187514</v>
      </c>
      <c r="R4373" s="18">
        <f t="shared" si="206"/>
        <v>0.14561919643556251</v>
      </c>
    </row>
    <row r="4374" spans="1:18" ht="18" customHeight="1" x14ac:dyDescent="0.2">
      <c r="A4374" s="16" t="str">
        <f>'Limiting Factor Scores'!A399</f>
        <v>UGR7</v>
      </c>
      <c r="B4374" s="16" t="str">
        <f>'Limiting Factor Scores'!B399</f>
        <v>Upper Grande Ronde</v>
      </c>
      <c r="C4374" s="16" t="str">
        <f>'Limiting Factor Scores'!C399</f>
        <v>Increased Sediment Quantity</v>
      </c>
      <c r="D4374" s="18">
        <f>'Limiting Factor Scores'!D399</f>
        <v>0.33750000000000002</v>
      </c>
      <c r="E4374" s="19">
        <f>'Limiting Factor Scores'!E399</f>
        <v>4.16</v>
      </c>
      <c r="F4374" s="18">
        <f>'Limiting Factor Scores'!F399</f>
        <v>0.81100000000000005</v>
      </c>
      <c r="G4374" s="18">
        <f>'Limiting Factor Scores'!G399</f>
        <v>0.99514044623306264</v>
      </c>
      <c r="H4374" s="18">
        <f>'Limiting Factor Scores'!H399</f>
        <v>0.3273992517630353</v>
      </c>
      <c r="I4374" s="17">
        <f>LFAT!A85</f>
        <v>6</v>
      </c>
      <c r="J4374" s="16" t="str">
        <f>LFAT!B85</f>
        <v>Instream Flow Restoration</v>
      </c>
      <c r="K4374" s="16" t="str">
        <f>LFAT!D85</f>
        <v>N</v>
      </c>
      <c r="L4374" s="19">
        <f>LFAT!F85</f>
        <v>0.1</v>
      </c>
      <c r="M4374" s="16" t="str">
        <f>LFAT!G85</f>
        <v>R</v>
      </c>
      <c r="N4374" s="19">
        <f>LFAT!I85</f>
        <v>0.1</v>
      </c>
      <c r="O4374" s="18">
        <f>LFAT!J85</f>
        <v>0.01</v>
      </c>
      <c r="P4374" s="18">
        <f t="shared" si="204"/>
        <v>8.1100000000000009E-3</v>
      </c>
      <c r="Q4374" s="18">
        <f t="shared" si="205"/>
        <v>9.9514044623306274E-3</v>
      </c>
      <c r="R4374" s="18">
        <f t="shared" si="206"/>
        <v>3.273992517630353E-3</v>
      </c>
    </row>
    <row r="4375" spans="1:18" ht="18" customHeight="1" x14ac:dyDescent="0.2">
      <c r="A4375" s="16" t="str">
        <f>'Limiting Factor Scores'!A400</f>
        <v>UGR7</v>
      </c>
      <c r="B4375" s="16" t="str">
        <f>'Limiting Factor Scores'!B400</f>
        <v>Upper Grande Ronde</v>
      </c>
      <c r="C4375" s="16" t="str">
        <f>'Limiting Factor Scores'!C400</f>
        <v>Non-Native Species Interactions and Competition</v>
      </c>
      <c r="D4375" s="18">
        <f>'Limiting Factor Scores'!D400</f>
        <v>0.33750000000000002</v>
      </c>
      <c r="E4375" s="19">
        <f>'Limiting Factor Scores'!E400</f>
        <v>3.56</v>
      </c>
      <c r="F4375" s="18">
        <f>'Limiting Factor Scores'!F400</f>
        <v>0.67600000000000005</v>
      </c>
      <c r="G4375" s="18">
        <f>'Limiting Factor Scores'!G400</f>
        <v>0.91748892847365016</v>
      </c>
      <c r="H4375" s="18">
        <f>'Limiting Factor Scores'!H400</f>
        <v>0.32364707140999349</v>
      </c>
      <c r="I4375" s="17">
        <f>LFAT!A91</f>
        <v>6</v>
      </c>
      <c r="J4375" s="16" t="str">
        <f>LFAT!B91</f>
        <v>Instream Flow Restoration</v>
      </c>
      <c r="K4375" s="16" t="str">
        <f>LFAT!D91</f>
        <v>N</v>
      </c>
      <c r="L4375" s="19">
        <f>LFAT!F91</f>
        <v>0.1</v>
      </c>
      <c r="M4375" s="16" t="str">
        <f>LFAT!G91</f>
        <v>R</v>
      </c>
      <c r="N4375" s="19">
        <f>LFAT!I91</f>
        <v>0.1</v>
      </c>
      <c r="O4375" s="18">
        <f>LFAT!J91</f>
        <v>0.01</v>
      </c>
      <c r="P4375" s="18">
        <f t="shared" si="204"/>
        <v>6.7600000000000004E-3</v>
      </c>
      <c r="Q4375" s="18">
        <f t="shared" si="205"/>
        <v>9.174889284736502E-3</v>
      </c>
      <c r="R4375" s="18">
        <f t="shared" si="206"/>
        <v>3.236470714099935E-3</v>
      </c>
    </row>
    <row r="4376" spans="1:18" ht="18" customHeight="1" x14ac:dyDescent="0.2">
      <c r="A4376" s="16" t="str">
        <f>'Limiting Factor Scores'!A401</f>
        <v>UGR7</v>
      </c>
      <c r="B4376" s="16" t="str">
        <f>'Limiting Factor Scores'!B401</f>
        <v>Upper Grande Ronde</v>
      </c>
      <c r="C4376" s="16" t="str">
        <f>'Limiting Factor Scores'!C401</f>
        <v>Predation</v>
      </c>
      <c r="D4376" s="18">
        <f>'Limiting Factor Scores'!D401</f>
        <v>0.33750000000000002</v>
      </c>
      <c r="E4376" s="19">
        <f>'Limiting Factor Scores'!E401</f>
        <v>4.6399999999999997</v>
      </c>
      <c r="F4376" s="18">
        <f>'Limiting Factor Scores'!F401</f>
        <v>0.91900000000000004</v>
      </c>
      <c r="G4376" s="18">
        <f>'Limiting Factor Scores'!G401</f>
        <v>1.6660157147731125</v>
      </c>
      <c r="H4376" s="18">
        <f>'Limiting Factor Scores'!H401</f>
        <v>0.50937544297633397</v>
      </c>
      <c r="I4376" s="17">
        <f>LFAT!A89</f>
        <v>6</v>
      </c>
      <c r="J4376" s="16" t="str">
        <f>LFAT!B89</f>
        <v>Instream Flow Restoration</v>
      </c>
      <c r="K4376" s="16" t="str">
        <f>LFAT!D89</f>
        <v>N</v>
      </c>
      <c r="L4376" s="19">
        <f>LFAT!F89</f>
        <v>0.1</v>
      </c>
      <c r="M4376" s="16" t="str">
        <f>LFAT!G89</f>
        <v>R</v>
      </c>
      <c r="N4376" s="19">
        <f>LFAT!I89</f>
        <v>0.1</v>
      </c>
      <c r="O4376" s="18">
        <f>LFAT!J89</f>
        <v>0.01</v>
      </c>
      <c r="P4376" s="18">
        <f t="shared" si="204"/>
        <v>9.1900000000000003E-3</v>
      </c>
      <c r="Q4376" s="18">
        <f t="shared" si="205"/>
        <v>1.6660157147731124E-2</v>
      </c>
      <c r="R4376" s="18">
        <f t="shared" si="206"/>
        <v>5.0937544297633402E-3</v>
      </c>
    </row>
    <row r="4377" spans="1:18" ht="18" customHeight="1" x14ac:dyDescent="0.2">
      <c r="A4377" s="16" t="str">
        <f>'Limiting Factor Scores'!A402</f>
        <v>UGR7</v>
      </c>
      <c r="B4377" s="16" t="str">
        <f>'Limiting Factor Scores'!B402</f>
        <v>Upper Grande Ronde</v>
      </c>
      <c r="C4377" s="16" t="str">
        <f>'Limiting Factor Scores'!C402</f>
        <v>Riparian Condition</v>
      </c>
      <c r="D4377" s="18">
        <f>'Limiting Factor Scores'!D402</f>
        <v>0.33750000000000002</v>
      </c>
      <c r="E4377" s="19">
        <f>'Limiting Factor Scores'!E402</f>
        <v>4.78</v>
      </c>
      <c r="F4377" s="18">
        <f>'Limiting Factor Scores'!F402</f>
        <v>0.95050000000000001</v>
      </c>
      <c r="G4377" s="18">
        <f>'Limiting Factor Scores'!G402</f>
        <v>1.9912126342035381</v>
      </c>
      <c r="H4377" s="18">
        <f>'Limiting Factor Scores'!H402</f>
        <v>0.64293941657422538</v>
      </c>
      <c r="I4377" s="17">
        <f>LFAT!A78</f>
        <v>6</v>
      </c>
      <c r="J4377" s="16" t="str">
        <f>LFAT!B78</f>
        <v>Instream Flow Restoration</v>
      </c>
      <c r="K4377" s="16" t="str">
        <f>LFAT!D78</f>
        <v>I</v>
      </c>
      <c r="L4377" s="19">
        <f>LFAT!F78</f>
        <v>0.5</v>
      </c>
      <c r="M4377" s="16" t="str">
        <f>LFAT!G78</f>
        <v>CD</v>
      </c>
      <c r="N4377" s="19">
        <f>LFAT!I78</f>
        <v>0.5</v>
      </c>
      <c r="O4377" s="18">
        <f>LFAT!J78</f>
        <v>0.25</v>
      </c>
      <c r="P4377" s="18">
        <f t="shared" si="204"/>
        <v>0.237625</v>
      </c>
      <c r="Q4377" s="18">
        <f t="shared" si="205"/>
        <v>0.49780315855088453</v>
      </c>
      <c r="R4377" s="18">
        <f t="shared" si="206"/>
        <v>0.16073485414355634</v>
      </c>
    </row>
    <row r="4378" spans="1:18" ht="18" customHeight="1" x14ac:dyDescent="0.2">
      <c r="A4378" s="16" t="str">
        <f>'Limiting Factor Scores'!A403</f>
        <v>UGR7</v>
      </c>
      <c r="B4378" s="16" t="str">
        <f>'Limiting Factor Scores'!B403</f>
        <v>Upper Grande Ronde</v>
      </c>
      <c r="C4378" s="16" t="str">
        <f>'Limiting Factor Scores'!C403</f>
        <v>Side Channel and Wetland Habitat</v>
      </c>
      <c r="D4378" s="18">
        <f>'Limiting Factor Scores'!D403</f>
        <v>0.33750000000000002</v>
      </c>
      <c r="E4378" s="19">
        <f>'Limiting Factor Scores'!E403</f>
        <v>5</v>
      </c>
      <c r="F4378" s="18">
        <f>'Limiting Factor Scores'!F403</f>
        <v>1</v>
      </c>
      <c r="G4378" s="18">
        <f>'Limiting Factor Scores'!G403</f>
        <v>2.5939285708500002</v>
      </c>
      <c r="H4378" s="18">
        <f>'Limiting Factor Scores'!H403</f>
        <v>0.75604821410250012</v>
      </c>
      <c r="I4378" s="17">
        <f>LFAT!A80</f>
        <v>6</v>
      </c>
      <c r="J4378" s="16" t="str">
        <f>LFAT!B80</f>
        <v>Instream Flow Restoration</v>
      </c>
      <c r="K4378" s="16" t="str">
        <f>LFAT!D80</f>
        <v>D</v>
      </c>
      <c r="L4378" s="19">
        <f>LFAT!F80</f>
        <v>1</v>
      </c>
      <c r="M4378" s="16" t="str">
        <f>LFAT!G80</f>
        <v>CD</v>
      </c>
      <c r="N4378" s="19">
        <f>LFAT!I80</f>
        <v>0.5</v>
      </c>
      <c r="O4378" s="18">
        <f>LFAT!J80</f>
        <v>0.5</v>
      </c>
      <c r="P4378" s="18">
        <f t="shared" si="204"/>
        <v>0.5</v>
      </c>
      <c r="Q4378" s="18">
        <f t="shared" si="205"/>
        <v>1.2969642854250001</v>
      </c>
      <c r="R4378" s="18">
        <f t="shared" si="206"/>
        <v>0.37802410705125006</v>
      </c>
    </row>
    <row r="4379" spans="1:18" ht="18" customHeight="1" x14ac:dyDescent="0.2">
      <c r="A4379" s="16" t="str">
        <f>'Limiting Factor Scores'!A404</f>
        <v>UGR7</v>
      </c>
      <c r="B4379" s="16" t="str">
        <f>'Limiting Factor Scores'!B404</f>
        <v>Upper Grande Ronde</v>
      </c>
      <c r="C4379" s="16" t="str">
        <f>'Limiting Factor Scores'!C404</f>
        <v>Summer Water Temperature</v>
      </c>
      <c r="D4379" s="18">
        <f>'Limiting Factor Scores'!D404</f>
        <v>0.33750000000000002</v>
      </c>
      <c r="E4379" s="19">
        <f>'Limiting Factor Scores'!E404</f>
        <v>5</v>
      </c>
      <c r="F4379" s="18">
        <f>'Limiting Factor Scores'!F404</f>
        <v>1</v>
      </c>
      <c r="G4379" s="18">
        <f>'Limiting Factor Scores'!G404</f>
        <v>2.2467857142374998</v>
      </c>
      <c r="H4379" s="18">
        <f>'Limiting Factor Scores'!H404</f>
        <v>0.70310892855937501</v>
      </c>
      <c r="I4379" s="17">
        <f>LFAT!A86</f>
        <v>6</v>
      </c>
      <c r="J4379" s="16" t="str">
        <f>LFAT!B86</f>
        <v>Instream Flow Restoration</v>
      </c>
      <c r="K4379" s="16" t="str">
        <f>LFAT!D86</f>
        <v>D</v>
      </c>
      <c r="L4379" s="19">
        <f>LFAT!F86</f>
        <v>1</v>
      </c>
      <c r="M4379" s="16" t="str">
        <f>LFAT!G86</f>
        <v>C</v>
      </c>
      <c r="N4379" s="19">
        <f>LFAT!I86</f>
        <v>1</v>
      </c>
      <c r="O4379" s="18">
        <f>LFAT!J86</f>
        <v>1</v>
      </c>
      <c r="P4379" s="18">
        <f t="shared" si="204"/>
        <v>1</v>
      </c>
      <c r="Q4379" s="18">
        <f t="shared" si="205"/>
        <v>2.2467857142374998</v>
      </c>
      <c r="R4379" s="18">
        <f t="shared" si="206"/>
        <v>0.70310892855937501</v>
      </c>
    </row>
    <row r="4380" spans="1:18" ht="18" customHeight="1" x14ac:dyDescent="0.2">
      <c r="A4380" s="16" t="str">
        <f>'Limiting Factor Scores'!A405</f>
        <v>UGR7</v>
      </c>
      <c r="B4380" s="16" t="str">
        <f>'Limiting Factor Scores'!B405</f>
        <v>Upper Grande Ronde</v>
      </c>
      <c r="C4380" s="16" t="str">
        <f>'Limiting Factor Scores'!C405</f>
        <v>Water Quality</v>
      </c>
      <c r="D4380" s="18">
        <f>'Limiting Factor Scores'!D405</f>
        <v>0.33750000000000002</v>
      </c>
      <c r="E4380" s="19">
        <f>'Limiting Factor Scores'!E405</f>
        <v>4.6399999999999997</v>
      </c>
      <c r="F4380" s="18">
        <f>'Limiting Factor Scores'!F405</f>
        <v>0.91900000000000004</v>
      </c>
      <c r="G4380" s="18">
        <f>'Limiting Factor Scores'!G405</f>
        <v>1.8055888397731124</v>
      </c>
      <c r="H4380" s="18">
        <f>'Limiting Factor Scores'!H405</f>
        <v>0.50120044567262889</v>
      </c>
      <c r="I4380" s="17">
        <f>LFAT!A88</f>
        <v>6</v>
      </c>
      <c r="J4380" s="16" t="str">
        <f>LFAT!B88</f>
        <v>Instream Flow Restoration</v>
      </c>
      <c r="K4380" s="16" t="str">
        <f>LFAT!D88</f>
        <v>D</v>
      </c>
      <c r="L4380" s="19">
        <f>LFAT!F88</f>
        <v>1</v>
      </c>
      <c r="M4380" s="16" t="str">
        <f>LFAT!G88</f>
        <v>CD</v>
      </c>
      <c r="N4380" s="19">
        <f>LFAT!I88</f>
        <v>0.5</v>
      </c>
      <c r="O4380" s="18">
        <f>LFAT!J88</f>
        <v>0.5</v>
      </c>
      <c r="P4380" s="18">
        <f t="shared" si="204"/>
        <v>0.45950000000000002</v>
      </c>
      <c r="Q4380" s="18">
        <f t="shared" si="205"/>
        <v>0.90279441988655618</v>
      </c>
      <c r="R4380" s="18">
        <f t="shared" si="206"/>
        <v>0.25060022283631445</v>
      </c>
    </row>
    <row r="4381" spans="1:18" ht="18" customHeight="1" x14ac:dyDescent="0.2">
      <c r="A4381" s="16" t="str">
        <f>'Limiting Factor Scores'!A406</f>
        <v>UGR7</v>
      </c>
      <c r="B4381" s="16" t="str">
        <f>'Limiting Factor Scores'!B406</f>
        <v>Upper Grande Ronde</v>
      </c>
      <c r="C4381" s="16" t="str">
        <f>'Limiting Factor Scores'!C406</f>
        <v>Winter Water Temperature</v>
      </c>
      <c r="D4381" s="18">
        <f>'Limiting Factor Scores'!D406</f>
        <v>0.33750000000000002</v>
      </c>
      <c r="E4381" s="19">
        <f>'Limiting Factor Scores'!E406</f>
        <v>3.91</v>
      </c>
      <c r="F4381" s="18">
        <f>'Limiting Factor Scores'!F406</f>
        <v>0.75475000000000003</v>
      </c>
      <c r="G4381" s="18">
        <f>'Limiting Factor Scores'!G406</f>
        <v>1.2208755134292471</v>
      </c>
      <c r="H4381" s="18">
        <f>'Limiting Factor Scores'!H406</f>
        <v>0.33252937236254904</v>
      </c>
      <c r="I4381" s="17">
        <f>LFAT!A87</f>
        <v>6</v>
      </c>
      <c r="J4381" s="16" t="str">
        <f>LFAT!B87</f>
        <v>Instream Flow Restoration</v>
      </c>
      <c r="K4381" s="16" t="str">
        <f>LFAT!D87</f>
        <v>N</v>
      </c>
      <c r="L4381" s="19">
        <f>LFAT!F87</f>
        <v>0.1</v>
      </c>
      <c r="M4381" s="16" t="str">
        <f>LFAT!G87</f>
        <v>R</v>
      </c>
      <c r="N4381" s="19">
        <f>LFAT!I87</f>
        <v>0.1</v>
      </c>
      <c r="O4381" s="18">
        <f>LFAT!J87</f>
        <v>0.01</v>
      </c>
      <c r="P4381" s="18">
        <f t="shared" si="204"/>
        <v>7.5475000000000004E-3</v>
      </c>
      <c r="Q4381" s="18">
        <f t="shared" si="205"/>
        <v>1.2208755134292471E-2</v>
      </c>
      <c r="R4381" s="18">
        <f t="shared" si="206"/>
        <v>3.3252937236254903E-3</v>
      </c>
    </row>
    <row r="4382" spans="1:18" ht="18" customHeight="1" x14ac:dyDescent="0.2">
      <c r="A4382" s="16" t="str">
        <f>'Limiting Factor Scores'!A392</f>
        <v>UGR7</v>
      </c>
      <c r="B4382" s="16" t="str">
        <f>'Limiting Factor Scores'!B392</f>
        <v>Upper Grande Ronde</v>
      </c>
      <c r="C4382" s="16" t="str">
        <f>'Limiting Factor Scores'!C392</f>
        <v>Altered Flow Timing</v>
      </c>
      <c r="D4382" s="18">
        <f>'Limiting Factor Scores'!D392</f>
        <v>0.33750000000000002</v>
      </c>
      <c r="E4382" s="19">
        <f>'Limiting Factor Scores'!E392</f>
        <v>5</v>
      </c>
      <c r="F4382" s="18">
        <f>'Limiting Factor Scores'!F392</f>
        <v>1</v>
      </c>
      <c r="G4382" s="18">
        <f>'Limiting Factor Scores'!G392</f>
        <v>1.7694642857625003</v>
      </c>
      <c r="H4382" s="18">
        <f>'Limiting Factor Scores'!H392</f>
        <v>0.49243660723012511</v>
      </c>
      <c r="I4382" s="17">
        <f>LFAT!A98</f>
        <v>7</v>
      </c>
      <c r="J4382" s="16" t="str">
        <f>LFAT!B98</f>
        <v>Thermal Refuge Enhancement (reconnect, expand)</v>
      </c>
      <c r="K4382" s="16" t="str">
        <f>LFAT!D98</f>
        <v>N</v>
      </c>
      <c r="L4382" s="19">
        <f>LFAT!F98</f>
        <v>0.1</v>
      </c>
      <c r="M4382" s="16" t="str">
        <f>LFAT!G98</f>
        <v>R</v>
      </c>
      <c r="N4382" s="19">
        <f>LFAT!I98</f>
        <v>0.1</v>
      </c>
      <c r="O4382" s="18">
        <f>LFAT!J98</f>
        <v>0.01</v>
      </c>
      <c r="P4382" s="18">
        <f t="shared" si="204"/>
        <v>0.01</v>
      </c>
      <c r="Q4382" s="18">
        <f t="shared" si="205"/>
        <v>1.7694642857625002E-2</v>
      </c>
      <c r="R4382" s="18">
        <f t="shared" si="206"/>
        <v>4.9243660723012513E-3</v>
      </c>
    </row>
    <row r="4383" spans="1:18" ht="18" customHeight="1" x14ac:dyDescent="0.2">
      <c r="A4383" s="16" t="str">
        <f>'Limiting Factor Scores'!A393</f>
        <v>UGR7</v>
      </c>
      <c r="B4383" s="16" t="str">
        <f>'Limiting Factor Scores'!B393</f>
        <v>Upper Grande Ronde</v>
      </c>
      <c r="C4383" s="16" t="str">
        <f>'Limiting Factor Scores'!C393</f>
        <v>Altered Primary Productivity</v>
      </c>
      <c r="D4383" s="18">
        <f>'Limiting Factor Scores'!D393</f>
        <v>0.33750000000000002</v>
      </c>
      <c r="E4383" s="19">
        <f>'Limiting Factor Scores'!E393</f>
        <v>3.42</v>
      </c>
      <c r="F4383" s="18">
        <f>'Limiting Factor Scores'!F393</f>
        <v>0.64449999999999996</v>
      </c>
      <c r="G4383" s="18">
        <f>'Limiting Factor Scores'!G393</f>
        <v>0.7908360266303438</v>
      </c>
      <c r="H4383" s="18">
        <f>'Limiting Factor Scores'!H393</f>
        <v>0.22648362985975276</v>
      </c>
      <c r="I4383" s="17">
        <f>LFAT!A105</f>
        <v>7</v>
      </c>
      <c r="J4383" s="16" t="str">
        <f>LFAT!B105</f>
        <v>Thermal Refuge Enhancement (reconnect, expand)</v>
      </c>
      <c r="K4383" s="16" t="str">
        <f>LFAT!D105</f>
        <v>N</v>
      </c>
      <c r="L4383" s="19">
        <f>LFAT!F105</f>
        <v>0.1</v>
      </c>
      <c r="M4383" s="16" t="str">
        <f>LFAT!G105</f>
        <v>R</v>
      </c>
      <c r="N4383" s="19">
        <f>LFAT!I105</f>
        <v>0.1</v>
      </c>
      <c r="O4383" s="18">
        <f>LFAT!J105</f>
        <v>0.01</v>
      </c>
      <c r="P4383" s="18">
        <f t="shared" si="204"/>
        <v>6.4449999999999993E-3</v>
      </c>
      <c r="Q4383" s="18">
        <f t="shared" si="205"/>
        <v>7.9083602663034373E-3</v>
      </c>
      <c r="R4383" s="18">
        <f t="shared" si="206"/>
        <v>2.2648362985975275E-3</v>
      </c>
    </row>
    <row r="4384" spans="1:18" ht="18" customHeight="1" x14ac:dyDescent="0.2">
      <c r="A4384" s="16" t="str">
        <f>'Limiting Factor Scores'!A394</f>
        <v>UGR7</v>
      </c>
      <c r="B4384" s="16" t="str">
        <f>'Limiting Factor Scores'!B394</f>
        <v>Upper Grande Ronde</v>
      </c>
      <c r="C4384" s="16" t="str">
        <f>'Limiting Factor Scores'!C394</f>
        <v>Anthropogenic Barriers</v>
      </c>
      <c r="D4384" s="18">
        <f>'Limiting Factor Scores'!D394</f>
        <v>0.33750000000000002</v>
      </c>
      <c r="E4384" s="19">
        <f>'Limiting Factor Scores'!E394</f>
        <v>2.71</v>
      </c>
      <c r="F4384" s="18">
        <f>'Limiting Factor Scores'!F394</f>
        <v>0.48475000000000001</v>
      </c>
      <c r="G4384" s="18">
        <f>'Limiting Factor Scores'!G394</f>
        <v>0.86826515606302501</v>
      </c>
      <c r="H4384" s="18">
        <f>'Limiting Factor Scores'!H394</f>
        <v>0.2749934811686659</v>
      </c>
      <c r="I4384" s="17">
        <f>LFAT!A92</f>
        <v>7</v>
      </c>
      <c r="J4384" s="16" t="str">
        <f>LFAT!B92</f>
        <v>Thermal Refuge Enhancement (reconnect, expand)</v>
      </c>
      <c r="K4384" s="16" t="str">
        <f>LFAT!D92</f>
        <v>N</v>
      </c>
      <c r="L4384" s="19">
        <f>LFAT!F92</f>
        <v>0.1</v>
      </c>
      <c r="M4384" s="16" t="str">
        <f>LFAT!G92</f>
        <v>R</v>
      </c>
      <c r="N4384" s="19">
        <f>LFAT!I92</f>
        <v>0.1</v>
      </c>
      <c r="O4384" s="18">
        <f>LFAT!J92</f>
        <v>0.01</v>
      </c>
      <c r="P4384" s="18">
        <f t="shared" si="204"/>
        <v>4.8475000000000002E-3</v>
      </c>
      <c r="Q4384" s="18">
        <f t="shared" si="205"/>
        <v>8.6826515606302501E-3</v>
      </c>
      <c r="R4384" s="18">
        <f t="shared" si="206"/>
        <v>2.7499348116866592E-3</v>
      </c>
    </row>
    <row r="4385" spans="1:18" ht="18" customHeight="1" x14ac:dyDescent="0.2">
      <c r="A4385" s="16" t="str">
        <f>'Limiting Factor Scores'!A395</f>
        <v>UGR7</v>
      </c>
      <c r="B4385" s="16" t="str">
        <f>'Limiting Factor Scores'!B395</f>
        <v>Upper Grande Ronde</v>
      </c>
      <c r="C4385" s="16" t="str">
        <f>'Limiting Factor Scores'!C395</f>
        <v>Channel and Habitat Structure</v>
      </c>
      <c r="D4385" s="18">
        <f>'Limiting Factor Scores'!D395</f>
        <v>0.33750000000000002</v>
      </c>
      <c r="E4385" s="19">
        <f>'Limiting Factor Scores'!E395</f>
        <v>4.78</v>
      </c>
      <c r="F4385" s="18">
        <f>'Limiting Factor Scores'!F395</f>
        <v>0.95050000000000001</v>
      </c>
      <c r="G4385" s="18">
        <f>'Limiting Factor Scores'!G395</f>
        <v>2.7954883924446943</v>
      </c>
      <c r="H4385" s="18">
        <f>'Limiting Factor Scores'!H395</f>
        <v>0.84627682616239097</v>
      </c>
      <c r="I4385" s="17">
        <f>LFAT!A96</f>
        <v>7</v>
      </c>
      <c r="J4385" s="16" t="str">
        <f>LFAT!B96</f>
        <v>Thermal Refuge Enhancement (reconnect, expand)</v>
      </c>
      <c r="K4385" s="16" t="str">
        <f>LFAT!D96</f>
        <v>N</v>
      </c>
      <c r="L4385" s="19">
        <f>LFAT!F96</f>
        <v>0.1</v>
      </c>
      <c r="M4385" s="16" t="str">
        <f>LFAT!G96</f>
        <v>R</v>
      </c>
      <c r="N4385" s="19">
        <f>LFAT!I96</f>
        <v>0.1</v>
      </c>
      <c r="O4385" s="18">
        <f>LFAT!J96</f>
        <v>0.01</v>
      </c>
      <c r="P4385" s="18">
        <f t="shared" si="204"/>
        <v>9.5049999999999996E-3</v>
      </c>
      <c r="Q4385" s="18">
        <f t="shared" si="205"/>
        <v>2.7954883924446942E-2</v>
      </c>
      <c r="R4385" s="18">
        <f t="shared" si="206"/>
        <v>8.4627682616239108E-3</v>
      </c>
    </row>
    <row r="4386" spans="1:18" ht="18" customHeight="1" x14ac:dyDescent="0.2">
      <c r="A4386" s="16" t="str">
        <f>'Limiting Factor Scores'!A396</f>
        <v>UGR7</v>
      </c>
      <c r="B4386" s="16" t="str">
        <f>'Limiting Factor Scores'!B396</f>
        <v>Upper Grande Ronde</v>
      </c>
      <c r="C4386" s="16" t="str">
        <f>'Limiting Factor Scores'!C396</f>
        <v>Decreased Sediment Quantity</v>
      </c>
      <c r="D4386" s="18">
        <f>'Limiting Factor Scores'!D396</f>
        <v>0.33750000000000002</v>
      </c>
      <c r="E4386" s="19">
        <f>'Limiting Factor Scores'!E396</f>
        <v>2.83</v>
      </c>
      <c r="F4386" s="18">
        <f>'Limiting Factor Scores'!F396</f>
        <v>0.51175000000000004</v>
      </c>
      <c r="G4386" s="18">
        <f>'Limiting Factor Scores'!G396</f>
        <v>0.89442020096687835</v>
      </c>
      <c r="H4386" s="18">
        <f>'Limiting Factor Scores'!H396</f>
        <v>0.26643852526935408</v>
      </c>
      <c r="I4386" s="17">
        <f>LFAT!A99</f>
        <v>7</v>
      </c>
      <c r="J4386" s="16" t="str">
        <f>LFAT!B99</f>
        <v>Thermal Refuge Enhancement (reconnect, expand)</v>
      </c>
      <c r="K4386" s="16" t="str">
        <f>LFAT!D99</f>
        <v>N</v>
      </c>
      <c r="L4386" s="19">
        <f>LFAT!F99</f>
        <v>0.1</v>
      </c>
      <c r="M4386" s="16" t="str">
        <f>LFAT!G99</f>
        <v>R</v>
      </c>
      <c r="N4386" s="19">
        <f>LFAT!I99</f>
        <v>0.1</v>
      </c>
      <c r="O4386" s="18">
        <f>LFAT!J99</f>
        <v>0.01</v>
      </c>
      <c r="P4386" s="18">
        <f t="shared" si="204"/>
        <v>5.1175000000000005E-3</v>
      </c>
      <c r="Q4386" s="18">
        <f t="shared" si="205"/>
        <v>8.9442020096687832E-3</v>
      </c>
      <c r="R4386" s="18">
        <f t="shared" si="206"/>
        <v>2.664385252693541E-3</v>
      </c>
    </row>
    <row r="4387" spans="1:18" ht="18" customHeight="1" x14ac:dyDescent="0.2">
      <c r="A4387" s="16" t="str">
        <f>'Limiting Factor Scores'!A397</f>
        <v>UGR7</v>
      </c>
      <c r="B4387" s="16" t="str">
        <f>'Limiting Factor Scores'!B397</f>
        <v>Upper Grande Ronde</v>
      </c>
      <c r="C4387" s="16" t="str">
        <f>'Limiting Factor Scores'!C397</f>
        <v>Decreased Water Quantity</v>
      </c>
      <c r="D4387" s="18">
        <f>'Limiting Factor Scores'!D397</f>
        <v>0.33750000000000002</v>
      </c>
      <c r="E4387" s="19">
        <f>'Limiting Factor Scores'!E397</f>
        <v>5</v>
      </c>
      <c r="F4387" s="18">
        <f>'Limiting Factor Scores'!F397</f>
        <v>1</v>
      </c>
      <c r="G4387" s="18">
        <f>'Limiting Factor Scores'!G397</f>
        <v>2.5288392861000002</v>
      </c>
      <c r="H4387" s="18">
        <f>'Limiting Factor Scores'!H397</f>
        <v>0.73088035725375011</v>
      </c>
      <c r="I4387" s="17">
        <f>LFAT!A97</f>
        <v>7</v>
      </c>
      <c r="J4387" s="16" t="str">
        <f>LFAT!B97</f>
        <v>Thermal Refuge Enhancement (reconnect, expand)</v>
      </c>
      <c r="K4387" s="16" t="str">
        <f>LFAT!D97</f>
        <v>I</v>
      </c>
      <c r="L4387" s="19">
        <f>LFAT!F97</f>
        <v>0.5</v>
      </c>
      <c r="M4387" s="16" t="str">
        <f>LFAT!G97</f>
        <v>R</v>
      </c>
      <c r="N4387" s="19">
        <f>LFAT!I97</f>
        <v>0.1</v>
      </c>
      <c r="O4387" s="18">
        <f>LFAT!J97</f>
        <v>0.05</v>
      </c>
      <c r="P4387" s="18">
        <f t="shared" si="204"/>
        <v>0.05</v>
      </c>
      <c r="Q4387" s="18">
        <f t="shared" si="205"/>
        <v>0.12644196430500002</v>
      </c>
      <c r="R4387" s="18">
        <f t="shared" si="206"/>
        <v>3.654401786268751E-2</v>
      </c>
    </row>
    <row r="4388" spans="1:18" ht="18" customHeight="1" x14ac:dyDescent="0.2">
      <c r="A4388" s="16" t="str">
        <f>'Limiting Factor Scores'!A398</f>
        <v>UGR7</v>
      </c>
      <c r="B4388" s="16" t="str">
        <f>'Limiting Factor Scores'!B398</f>
        <v>Upper Grande Ronde</v>
      </c>
      <c r="C4388" s="16" t="str">
        <f>'Limiting Factor Scores'!C398</f>
        <v>Floodplain Condition</v>
      </c>
      <c r="D4388" s="18">
        <f>'Limiting Factor Scores'!D398</f>
        <v>0.33750000000000002</v>
      </c>
      <c r="E4388" s="19">
        <f>'Limiting Factor Scores'!E398</f>
        <v>5</v>
      </c>
      <c r="F4388" s="18">
        <f>'Limiting Factor Scores'!F398</f>
        <v>1</v>
      </c>
      <c r="G4388" s="18">
        <f>'Limiting Factor Scores'!G398</f>
        <v>2.0515178572875006</v>
      </c>
      <c r="H4388" s="18">
        <f>'Limiting Factor Scores'!H398</f>
        <v>0.58247678574225004</v>
      </c>
      <c r="I4388" s="17">
        <f>LFAT!A94</f>
        <v>7</v>
      </c>
      <c r="J4388" s="16" t="str">
        <f>LFAT!B94</f>
        <v>Thermal Refuge Enhancement (reconnect, expand)</v>
      </c>
      <c r="K4388" s="16" t="str">
        <f>LFAT!D94</f>
        <v>N</v>
      </c>
      <c r="L4388" s="19">
        <f>LFAT!F94</f>
        <v>0.1</v>
      </c>
      <c r="M4388" s="16" t="str">
        <f>LFAT!G94</f>
        <v>CD</v>
      </c>
      <c r="N4388" s="19">
        <f>LFAT!I94</f>
        <v>0.5</v>
      </c>
      <c r="O4388" s="18">
        <f>LFAT!J94</f>
        <v>0.05</v>
      </c>
      <c r="P4388" s="18">
        <f t="shared" si="204"/>
        <v>0.05</v>
      </c>
      <c r="Q4388" s="18">
        <f t="shared" si="205"/>
        <v>0.10257589286437503</v>
      </c>
      <c r="R4388" s="18">
        <f t="shared" si="206"/>
        <v>2.9123839287112502E-2</v>
      </c>
    </row>
    <row r="4389" spans="1:18" ht="18" customHeight="1" x14ac:dyDescent="0.2">
      <c r="A4389" s="16" t="str">
        <f>'Limiting Factor Scores'!A399</f>
        <v>UGR7</v>
      </c>
      <c r="B4389" s="16" t="str">
        <f>'Limiting Factor Scores'!B399</f>
        <v>Upper Grande Ronde</v>
      </c>
      <c r="C4389" s="16" t="str">
        <f>'Limiting Factor Scores'!C399</f>
        <v>Increased Sediment Quantity</v>
      </c>
      <c r="D4389" s="18">
        <f>'Limiting Factor Scores'!D399</f>
        <v>0.33750000000000002</v>
      </c>
      <c r="E4389" s="19">
        <f>'Limiting Factor Scores'!E399</f>
        <v>4.16</v>
      </c>
      <c r="F4389" s="18">
        <f>'Limiting Factor Scores'!F399</f>
        <v>0.81100000000000005</v>
      </c>
      <c r="G4389" s="18">
        <f>'Limiting Factor Scores'!G399</f>
        <v>0.99514044623306264</v>
      </c>
      <c r="H4389" s="18">
        <f>'Limiting Factor Scores'!H399</f>
        <v>0.3273992517630353</v>
      </c>
      <c r="I4389" s="17">
        <f>LFAT!A100</f>
        <v>7</v>
      </c>
      <c r="J4389" s="16" t="str">
        <f>LFAT!B100</f>
        <v>Thermal Refuge Enhancement (reconnect, expand)</v>
      </c>
      <c r="K4389" s="16" t="str">
        <f>LFAT!D100</f>
        <v>N</v>
      </c>
      <c r="L4389" s="19">
        <f>LFAT!F100</f>
        <v>0.1</v>
      </c>
      <c r="M4389" s="16" t="str">
        <f>LFAT!G100</f>
        <v>R</v>
      </c>
      <c r="N4389" s="19">
        <f>LFAT!I100</f>
        <v>0.1</v>
      </c>
      <c r="O4389" s="18">
        <f>LFAT!J100</f>
        <v>0.01</v>
      </c>
      <c r="P4389" s="18">
        <f t="shared" si="204"/>
        <v>8.1100000000000009E-3</v>
      </c>
      <c r="Q4389" s="18">
        <f t="shared" si="205"/>
        <v>9.9514044623306274E-3</v>
      </c>
      <c r="R4389" s="18">
        <f t="shared" si="206"/>
        <v>3.273992517630353E-3</v>
      </c>
    </row>
    <row r="4390" spans="1:18" ht="18" customHeight="1" x14ac:dyDescent="0.2">
      <c r="A4390" s="16" t="str">
        <f>'Limiting Factor Scores'!A400</f>
        <v>UGR7</v>
      </c>
      <c r="B4390" s="16" t="str">
        <f>'Limiting Factor Scores'!B400</f>
        <v>Upper Grande Ronde</v>
      </c>
      <c r="C4390" s="16" t="str">
        <f>'Limiting Factor Scores'!C400</f>
        <v>Non-Native Species Interactions and Competition</v>
      </c>
      <c r="D4390" s="18">
        <f>'Limiting Factor Scores'!D400</f>
        <v>0.33750000000000002</v>
      </c>
      <c r="E4390" s="19">
        <f>'Limiting Factor Scores'!E400</f>
        <v>3.56</v>
      </c>
      <c r="F4390" s="18">
        <f>'Limiting Factor Scores'!F400</f>
        <v>0.67600000000000005</v>
      </c>
      <c r="G4390" s="18">
        <f>'Limiting Factor Scores'!G400</f>
        <v>0.91748892847365016</v>
      </c>
      <c r="H4390" s="18">
        <f>'Limiting Factor Scores'!H400</f>
        <v>0.32364707140999349</v>
      </c>
      <c r="I4390" s="17">
        <f>LFAT!A106</f>
        <v>7</v>
      </c>
      <c r="J4390" s="16" t="str">
        <f>LFAT!B106</f>
        <v>Thermal Refuge Enhancement (reconnect, expand)</v>
      </c>
      <c r="K4390" s="16" t="str">
        <f>LFAT!D106</f>
        <v>N</v>
      </c>
      <c r="L4390" s="19">
        <f>LFAT!F106</f>
        <v>0.1</v>
      </c>
      <c r="M4390" s="16" t="str">
        <f>LFAT!G106</f>
        <v>R</v>
      </c>
      <c r="N4390" s="19">
        <f>LFAT!I106</f>
        <v>0.1</v>
      </c>
      <c r="O4390" s="18">
        <f>LFAT!J106</f>
        <v>0.01</v>
      </c>
      <c r="P4390" s="18">
        <f t="shared" si="204"/>
        <v>6.7600000000000004E-3</v>
      </c>
      <c r="Q4390" s="18">
        <f t="shared" si="205"/>
        <v>9.174889284736502E-3</v>
      </c>
      <c r="R4390" s="18">
        <f t="shared" si="206"/>
        <v>3.236470714099935E-3</v>
      </c>
    </row>
    <row r="4391" spans="1:18" ht="18" customHeight="1" x14ac:dyDescent="0.2">
      <c r="A4391" s="16" t="str">
        <f>'Limiting Factor Scores'!A401</f>
        <v>UGR7</v>
      </c>
      <c r="B4391" s="16" t="str">
        <f>'Limiting Factor Scores'!B401</f>
        <v>Upper Grande Ronde</v>
      </c>
      <c r="C4391" s="16" t="str">
        <f>'Limiting Factor Scores'!C401</f>
        <v>Predation</v>
      </c>
      <c r="D4391" s="18">
        <f>'Limiting Factor Scores'!D401</f>
        <v>0.33750000000000002</v>
      </c>
      <c r="E4391" s="19">
        <f>'Limiting Factor Scores'!E401</f>
        <v>4.6399999999999997</v>
      </c>
      <c r="F4391" s="18">
        <f>'Limiting Factor Scores'!F401</f>
        <v>0.91900000000000004</v>
      </c>
      <c r="G4391" s="18">
        <f>'Limiting Factor Scores'!G401</f>
        <v>1.6660157147731125</v>
      </c>
      <c r="H4391" s="18">
        <f>'Limiting Factor Scores'!H401</f>
        <v>0.50937544297633397</v>
      </c>
      <c r="I4391" s="17">
        <f>LFAT!A104</f>
        <v>7</v>
      </c>
      <c r="J4391" s="16" t="str">
        <f>LFAT!B104</f>
        <v>Thermal Refuge Enhancement (reconnect, expand)</v>
      </c>
      <c r="K4391" s="16" t="str">
        <f>LFAT!D104</f>
        <v>I</v>
      </c>
      <c r="L4391" s="19">
        <f>LFAT!F104</f>
        <v>0.5</v>
      </c>
      <c r="M4391" s="16" t="str">
        <f>LFAT!G104</f>
        <v>R</v>
      </c>
      <c r="N4391" s="19">
        <f>LFAT!I104</f>
        <v>0.1</v>
      </c>
      <c r="O4391" s="18">
        <f>LFAT!J104</f>
        <v>0.05</v>
      </c>
      <c r="P4391" s="18">
        <f t="shared" si="204"/>
        <v>4.5950000000000005E-2</v>
      </c>
      <c r="Q4391" s="18">
        <f t="shared" si="205"/>
        <v>8.3300785738655625E-2</v>
      </c>
      <c r="R4391" s="18">
        <f t="shared" si="206"/>
        <v>2.5468772148816699E-2</v>
      </c>
    </row>
    <row r="4392" spans="1:18" ht="18" customHeight="1" x14ac:dyDescent="0.2">
      <c r="A4392" s="16" t="str">
        <f>'Limiting Factor Scores'!A402</f>
        <v>UGR7</v>
      </c>
      <c r="B4392" s="16" t="str">
        <f>'Limiting Factor Scores'!B402</f>
        <v>Upper Grande Ronde</v>
      </c>
      <c r="C4392" s="16" t="str">
        <f>'Limiting Factor Scores'!C402</f>
        <v>Riparian Condition</v>
      </c>
      <c r="D4392" s="18">
        <f>'Limiting Factor Scores'!D402</f>
        <v>0.33750000000000002</v>
      </c>
      <c r="E4392" s="19">
        <f>'Limiting Factor Scores'!E402</f>
        <v>4.78</v>
      </c>
      <c r="F4392" s="18">
        <f>'Limiting Factor Scores'!F402</f>
        <v>0.95050000000000001</v>
      </c>
      <c r="G4392" s="18">
        <f>'Limiting Factor Scores'!G402</f>
        <v>1.9912126342035381</v>
      </c>
      <c r="H4392" s="18">
        <f>'Limiting Factor Scores'!H402</f>
        <v>0.64293941657422538</v>
      </c>
      <c r="I4392" s="17">
        <f>LFAT!A93</f>
        <v>7</v>
      </c>
      <c r="J4392" s="16" t="str">
        <f>LFAT!B93</f>
        <v>Thermal Refuge Enhancement (reconnect, expand)</v>
      </c>
      <c r="K4392" s="16" t="str">
        <f>LFAT!D93</f>
        <v>N</v>
      </c>
      <c r="L4392" s="19">
        <f>LFAT!F93</f>
        <v>0.1</v>
      </c>
      <c r="M4392" s="16" t="str">
        <f>LFAT!G93</f>
        <v>R</v>
      </c>
      <c r="N4392" s="19">
        <f>LFAT!I93</f>
        <v>0.1</v>
      </c>
      <c r="O4392" s="18">
        <f>LFAT!J93</f>
        <v>0.01</v>
      </c>
      <c r="P4392" s="18">
        <f t="shared" si="204"/>
        <v>9.5049999999999996E-3</v>
      </c>
      <c r="Q4392" s="18">
        <f t="shared" si="205"/>
        <v>1.9912126342035381E-2</v>
      </c>
      <c r="R4392" s="18">
        <f t="shared" si="206"/>
        <v>6.4293941657422539E-3</v>
      </c>
    </row>
    <row r="4393" spans="1:18" ht="18" customHeight="1" x14ac:dyDescent="0.2">
      <c r="A4393" s="16" t="str">
        <f>'Limiting Factor Scores'!A403</f>
        <v>UGR7</v>
      </c>
      <c r="B4393" s="16" t="str">
        <f>'Limiting Factor Scores'!B403</f>
        <v>Upper Grande Ronde</v>
      </c>
      <c r="C4393" s="16" t="str">
        <f>'Limiting Factor Scores'!C403</f>
        <v>Side Channel and Wetland Habitat</v>
      </c>
      <c r="D4393" s="18">
        <f>'Limiting Factor Scores'!D403</f>
        <v>0.33750000000000002</v>
      </c>
      <c r="E4393" s="19">
        <f>'Limiting Factor Scores'!E403</f>
        <v>5</v>
      </c>
      <c r="F4393" s="18">
        <f>'Limiting Factor Scores'!F403</f>
        <v>1</v>
      </c>
      <c r="G4393" s="18">
        <f>'Limiting Factor Scores'!G403</f>
        <v>2.5939285708500002</v>
      </c>
      <c r="H4393" s="18">
        <f>'Limiting Factor Scores'!H403</f>
        <v>0.75604821410250012</v>
      </c>
      <c r="I4393" s="17">
        <f>LFAT!A95</f>
        <v>7</v>
      </c>
      <c r="J4393" s="16" t="str">
        <f>LFAT!B95</f>
        <v>Thermal Refuge Enhancement (reconnect, expand)</v>
      </c>
      <c r="K4393" s="16" t="str">
        <f>LFAT!D95</f>
        <v>I</v>
      </c>
      <c r="L4393" s="19">
        <f>LFAT!F95</f>
        <v>0.5</v>
      </c>
      <c r="M4393" s="16" t="str">
        <f>LFAT!G95</f>
        <v>CD</v>
      </c>
      <c r="N4393" s="19">
        <f>LFAT!I95</f>
        <v>0.5</v>
      </c>
      <c r="O4393" s="18">
        <f>LFAT!J95</f>
        <v>0.25</v>
      </c>
      <c r="P4393" s="18">
        <f t="shared" si="204"/>
        <v>0.25</v>
      </c>
      <c r="Q4393" s="18">
        <f t="shared" si="205"/>
        <v>0.64848214271250004</v>
      </c>
      <c r="R4393" s="18">
        <f t="shared" si="206"/>
        <v>0.18901205352562503</v>
      </c>
    </row>
    <row r="4394" spans="1:18" ht="18" customHeight="1" x14ac:dyDescent="0.2">
      <c r="A4394" s="16" t="str">
        <f>'Limiting Factor Scores'!A404</f>
        <v>UGR7</v>
      </c>
      <c r="B4394" s="16" t="str">
        <f>'Limiting Factor Scores'!B404</f>
        <v>Upper Grande Ronde</v>
      </c>
      <c r="C4394" s="16" t="str">
        <f>'Limiting Factor Scores'!C404</f>
        <v>Summer Water Temperature</v>
      </c>
      <c r="D4394" s="18">
        <f>'Limiting Factor Scores'!D404</f>
        <v>0.33750000000000002</v>
      </c>
      <c r="E4394" s="19">
        <f>'Limiting Factor Scores'!E404</f>
        <v>5</v>
      </c>
      <c r="F4394" s="18">
        <f>'Limiting Factor Scores'!F404</f>
        <v>1</v>
      </c>
      <c r="G4394" s="18">
        <f>'Limiting Factor Scores'!G404</f>
        <v>2.2467857142374998</v>
      </c>
      <c r="H4394" s="18">
        <f>'Limiting Factor Scores'!H404</f>
        <v>0.70310892855937501</v>
      </c>
      <c r="I4394" s="17">
        <f>LFAT!A101</f>
        <v>7</v>
      </c>
      <c r="J4394" s="16" t="str">
        <f>LFAT!B101</f>
        <v>Thermal Refuge Enhancement (reconnect, expand)</v>
      </c>
      <c r="K4394" s="16" t="str">
        <f>LFAT!D101</f>
        <v>D</v>
      </c>
      <c r="L4394" s="19">
        <f>LFAT!F101</f>
        <v>1</v>
      </c>
      <c r="M4394" s="16" t="str">
        <f>LFAT!G101</f>
        <v>C</v>
      </c>
      <c r="N4394" s="19">
        <f>LFAT!I101</f>
        <v>1</v>
      </c>
      <c r="O4394" s="18">
        <f>LFAT!J101</f>
        <v>1</v>
      </c>
      <c r="P4394" s="18">
        <f t="shared" si="204"/>
        <v>1</v>
      </c>
      <c r="Q4394" s="18">
        <f t="shared" si="205"/>
        <v>2.2467857142374998</v>
      </c>
      <c r="R4394" s="18">
        <f t="shared" si="206"/>
        <v>0.70310892855937501</v>
      </c>
    </row>
    <row r="4395" spans="1:18" ht="18" customHeight="1" x14ac:dyDescent="0.2">
      <c r="A4395" s="16" t="str">
        <f>'Limiting Factor Scores'!A405</f>
        <v>UGR7</v>
      </c>
      <c r="B4395" s="16" t="str">
        <f>'Limiting Factor Scores'!B405</f>
        <v>Upper Grande Ronde</v>
      </c>
      <c r="C4395" s="16" t="str">
        <f>'Limiting Factor Scores'!C405</f>
        <v>Water Quality</v>
      </c>
      <c r="D4395" s="18">
        <f>'Limiting Factor Scores'!D405</f>
        <v>0.33750000000000002</v>
      </c>
      <c r="E4395" s="19">
        <f>'Limiting Factor Scores'!E405</f>
        <v>4.6399999999999997</v>
      </c>
      <c r="F4395" s="18">
        <f>'Limiting Factor Scores'!F405</f>
        <v>0.91900000000000004</v>
      </c>
      <c r="G4395" s="18">
        <f>'Limiting Factor Scores'!G405</f>
        <v>1.8055888397731124</v>
      </c>
      <c r="H4395" s="18">
        <f>'Limiting Factor Scores'!H405</f>
        <v>0.50120044567262889</v>
      </c>
      <c r="I4395" s="17">
        <f>LFAT!A103</f>
        <v>7</v>
      </c>
      <c r="J4395" s="16" t="str">
        <f>LFAT!B103</f>
        <v>Thermal Refuge Enhancement (reconnect, expand)</v>
      </c>
      <c r="K4395" s="16" t="str">
        <f>LFAT!D103</f>
        <v>N</v>
      </c>
      <c r="L4395" s="19">
        <f>LFAT!F103</f>
        <v>0.1</v>
      </c>
      <c r="M4395" s="16" t="str">
        <f>LFAT!G103</f>
        <v>R</v>
      </c>
      <c r="N4395" s="19">
        <f>LFAT!I103</f>
        <v>0.1</v>
      </c>
      <c r="O4395" s="18">
        <f>LFAT!J103</f>
        <v>0.01</v>
      </c>
      <c r="P4395" s="18">
        <f t="shared" si="204"/>
        <v>9.1900000000000003E-3</v>
      </c>
      <c r="Q4395" s="18">
        <f t="shared" si="205"/>
        <v>1.8055888397731125E-2</v>
      </c>
      <c r="R4395" s="18">
        <f t="shared" si="206"/>
        <v>5.0120044567262892E-3</v>
      </c>
    </row>
    <row r="4396" spans="1:18" ht="18" customHeight="1" x14ac:dyDescent="0.2">
      <c r="A4396" s="16" t="str">
        <f>'Limiting Factor Scores'!A406</f>
        <v>UGR7</v>
      </c>
      <c r="B4396" s="16" t="str">
        <f>'Limiting Factor Scores'!B406</f>
        <v>Upper Grande Ronde</v>
      </c>
      <c r="C4396" s="16" t="str">
        <f>'Limiting Factor Scores'!C406</f>
        <v>Winter Water Temperature</v>
      </c>
      <c r="D4396" s="18">
        <f>'Limiting Factor Scores'!D406</f>
        <v>0.33750000000000002</v>
      </c>
      <c r="E4396" s="19">
        <f>'Limiting Factor Scores'!E406</f>
        <v>3.91</v>
      </c>
      <c r="F4396" s="18">
        <f>'Limiting Factor Scores'!F406</f>
        <v>0.75475000000000003</v>
      </c>
      <c r="G4396" s="18">
        <f>'Limiting Factor Scores'!G406</f>
        <v>1.2208755134292471</v>
      </c>
      <c r="H4396" s="18">
        <f>'Limiting Factor Scores'!H406</f>
        <v>0.33252937236254904</v>
      </c>
      <c r="I4396" s="17">
        <f>LFAT!A102</f>
        <v>7</v>
      </c>
      <c r="J4396" s="16" t="str">
        <f>LFAT!B102</f>
        <v>Thermal Refuge Enhancement (reconnect, expand)</v>
      </c>
      <c r="K4396" s="16" t="str">
        <f>LFAT!D102</f>
        <v>D</v>
      </c>
      <c r="L4396" s="19">
        <f>LFAT!F102</f>
        <v>1</v>
      </c>
      <c r="M4396" s="16" t="str">
        <f>LFAT!G102</f>
        <v>C</v>
      </c>
      <c r="N4396" s="19">
        <f>LFAT!I102</f>
        <v>1</v>
      </c>
      <c r="O4396" s="18">
        <f>LFAT!J102</f>
        <v>1</v>
      </c>
      <c r="P4396" s="18">
        <f t="shared" si="204"/>
        <v>0.75475000000000003</v>
      </c>
      <c r="Q4396" s="18">
        <f t="shared" si="205"/>
        <v>1.2208755134292471</v>
      </c>
      <c r="R4396" s="18">
        <f t="shared" si="206"/>
        <v>0.33252937236254904</v>
      </c>
    </row>
    <row r="4397" spans="1:18" ht="18" customHeight="1" x14ac:dyDescent="0.2">
      <c r="A4397" s="16" t="str">
        <f>'Limiting Factor Scores'!A392</f>
        <v>UGR7</v>
      </c>
      <c r="B4397" s="16" t="str">
        <f>'Limiting Factor Scores'!B392</f>
        <v>Upper Grande Ronde</v>
      </c>
      <c r="C4397" s="16" t="str">
        <f>'Limiting Factor Scores'!C392</f>
        <v>Altered Flow Timing</v>
      </c>
      <c r="D4397" s="18">
        <f>'Limiting Factor Scores'!D392</f>
        <v>0.33750000000000002</v>
      </c>
      <c r="E4397" s="19">
        <f>'Limiting Factor Scores'!E392</f>
        <v>5</v>
      </c>
      <c r="F4397" s="18">
        <f>'Limiting Factor Scores'!F392</f>
        <v>1</v>
      </c>
      <c r="G4397" s="18">
        <f>'Limiting Factor Scores'!G392</f>
        <v>1.7694642857625003</v>
      </c>
      <c r="H4397" s="18">
        <f>'Limiting Factor Scores'!H392</f>
        <v>0.49243660723012511</v>
      </c>
      <c r="I4397" s="17">
        <f>LFAT!A113</f>
        <v>8</v>
      </c>
      <c r="J4397" s="16" t="str">
        <f>LFAT!B113</f>
        <v>Water Quality Improvement (not including temperature)</v>
      </c>
      <c r="K4397" s="16" t="str">
        <f>LFAT!D113</f>
        <v>N</v>
      </c>
      <c r="L4397" s="19">
        <f>LFAT!F113</f>
        <v>0.1</v>
      </c>
      <c r="M4397" s="16" t="str">
        <f>LFAT!G113</f>
        <v>R</v>
      </c>
      <c r="N4397" s="19">
        <f>LFAT!I113</f>
        <v>0.1</v>
      </c>
      <c r="O4397" s="18">
        <f>LFAT!J113</f>
        <v>0.01</v>
      </c>
      <c r="P4397" s="18">
        <f t="shared" si="204"/>
        <v>0.01</v>
      </c>
      <c r="Q4397" s="18">
        <f t="shared" si="205"/>
        <v>1.7694642857625002E-2</v>
      </c>
      <c r="R4397" s="18">
        <f t="shared" si="206"/>
        <v>4.9243660723012513E-3</v>
      </c>
    </row>
    <row r="4398" spans="1:18" ht="18" customHeight="1" x14ac:dyDescent="0.2">
      <c r="A4398" s="16" t="str">
        <f>'Limiting Factor Scores'!A393</f>
        <v>UGR7</v>
      </c>
      <c r="B4398" s="16" t="str">
        <f>'Limiting Factor Scores'!B393</f>
        <v>Upper Grande Ronde</v>
      </c>
      <c r="C4398" s="16" t="str">
        <f>'Limiting Factor Scores'!C393</f>
        <v>Altered Primary Productivity</v>
      </c>
      <c r="D4398" s="18">
        <f>'Limiting Factor Scores'!D393</f>
        <v>0.33750000000000002</v>
      </c>
      <c r="E4398" s="19">
        <f>'Limiting Factor Scores'!E393</f>
        <v>3.42</v>
      </c>
      <c r="F4398" s="18">
        <f>'Limiting Factor Scores'!F393</f>
        <v>0.64449999999999996</v>
      </c>
      <c r="G4398" s="18">
        <f>'Limiting Factor Scores'!G393</f>
        <v>0.7908360266303438</v>
      </c>
      <c r="H4398" s="18">
        <f>'Limiting Factor Scores'!H393</f>
        <v>0.22648362985975276</v>
      </c>
      <c r="I4398" s="17">
        <f>LFAT!A120</f>
        <v>8</v>
      </c>
      <c r="J4398" s="16" t="str">
        <f>LFAT!B120</f>
        <v>Water Quality Improvement (not including temperature)</v>
      </c>
      <c r="K4398" s="16" t="str">
        <f>LFAT!D120</f>
        <v>N</v>
      </c>
      <c r="L4398" s="19">
        <f>LFAT!F120</f>
        <v>0.1</v>
      </c>
      <c r="M4398" s="16" t="str">
        <f>LFAT!G120</f>
        <v>R</v>
      </c>
      <c r="N4398" s="19">
        <f>LFAT!I120</f>
        <v>0.1</v>
      </c>
      <c r="O4398" s="18">
        <f>LFAT!J120</f>
        <v>0.01</v>
      </c>
      <c r="P4398" s="18">
        <f t="shared" si="204"/>
        <v>6.4449999999999993E-3</v>
      </c>
      <c r="Q4398" s="18">
        <f t="shared" si="205"/>
        <v>7.9083602663034373E-3</v>
      </c>
      <c r="R4398" s="18">
        <f t="shared" si="206"/>
        <v>2.2648362985975275E-3</v>
      </c>
    </row>
    <row r="4399" spans="1:18" ht="18" customHeight="1" x14ac:dyDescent="0.2">
      <c r="A4399" s="16" t="str">
        <f>'Limiting Factor Scores'!A394</f>
        <v>UGR7</v>
      </c>
      <c r="B4399" s="16" t="str">
        <f>'Limiting Factor Scores'!B394</f>
        <v>Upper Grande Ronde</v>
      </c>
      <c r="C4399" s="16" t="str">
        <f>'Limiting Factor Scores'!C394</f>
        <v>Anthropogenic Barriers</v>
      </c>
      <c r="D4399" s="18">
        <f>'Limiting Factor Scores'!D394</f>
        <v>0.33750000000000002</v>
      </c>
      <c r="E4399" s="19">
        <f>'Limiting Factor Scores'!E394</f>
        <v>2.71</v>
      </c>
      <c r="F4399" s="18">
        <f>'Limiting Factor Scores'!F394</f>
        <v>0.48475000000000001</v>
      </c>
      <c r="G4399" s="18">
        <f>'Limiting Factor Scores'!G394</f>
        <v>0.86826515606302501</v>
      </c>
      <c r="H4399" s="18">
        <f>'Limiting Factor Scores'!H394</f>
        <v>0.2749934811686659</v>
      </c>
      <c r="I4399" s="17">
        <f>LFAT!A107</f>
        <v>8</v>
      </c>
      <c r="J4399" s="16" t="str">
        <f>LFAT!B107</f>
        <v>Water Quality Improvement (not including temperature)</v>
      </c>
      <c r="K4399" s="16" t="str">
        <f>LFAT!D107</f>
        <v>N</v>
      </c>
      <c r="L4399" s="19">
        <f>LFAT!F107</f>
        <v>0.1</v>
      </c>
      <c r="M4399" s="16" t="str">
        <f>LFAT!G107</f>
        <v>R</v>
      </c>
      <c r="N4399" s="19">
        <f>LFAT!I107</f>
        <v>0.1</v>
      </c>
      <c r="O4399" s="18">
        <f>LFAT!J107</f>
        <v>0.01</v>
      </c>
      <c r="P4399" s="18">
        <f t="shared" si="204"/>
        <v>4.8475000000000002E-3</v>
      </c>
      <c r="Q4399" s="18">
        <f t="shared" si="205"/>
        <v>8.6826515606302501E-3</v>
      </c>
      <c r="R4399" s="18">
        <f t="shared" si="206"/>
        <v>2.7499348116866592E-3</v>
      </c>
    </row>
    <row r="4400" spans="1:18" ht="18" customHeight="1" x14ac:dyDescent="0.2">
      <c r="A4400" s="16" t="str">
        <f>'Limiting Factor Scores'!A395</f>
        <v>UGR7</v>
      </c>
      <c r="B4400" s="16" t="str">
        <f>'Limiting Factor Scores'!B395</f>
        <v>Upper Grande Ronde</v>
      </c>
      <c r="C4400" s="16" t="str">
        <f>'Limiting Factor Scores'!C395</f>
        <v>Channel and Habitat Structure</v>
      </c>
      <c r="D4400" s="18">
        <f>'Limiting Factor Scores'!D395</f>
        <v>0.33750000000000002</v>
      </c>
      <c r="E4400" s="19">
        <f>'Limiting Factor Scores'!E395</f>
        <v>4.78</v>
      </c>
      <c r="F4400" s="18">
        <f>'Limiting Factor Scores'!F395</f>
        <v>0.95050000000000001</v>
      </c>
      <c r="G4400" s="18">
        <f>'Limiting Factor Scores'!G395</f>
        <v>2.7954883924446943</v>
      </c>
      <c r="H4400" s="18">
        <f>'Limiting Factor Scores'!H395</f>
        <v>0.84627682616239097</v>
      </c>
      <c r="I4400" s="17">
        <f>LFAT!A111</f>
        <v>8</v>
      </c>
      <c r="J4400" s="16" t="str">
        <f>LFAT!B111</f>
        <v>Water Quality Improvement (not including temperature)</v>
      </c>
      <c r="K4400" s="16" t="str">
        <f>LFAT!D111</f>
        <v>N</v>
      </c>
      <c r="L4400" s="19">
        <f>LFAT!F111</f>
        <v>0.1</v>
      </c>
      <c r="M4400" s="16" t="str">
        <f>LFAT!G111</f>
        <v>R</v>
      </c>
      <c r="N4400" s="19">
        <f>LFAT!I111</f>
        <v>0.1</v>
      </c>
      <c r="O4400" s="18">
        <f>LFAT!J111</f>
        <v>0.01</v>
      </c>
      <c r="P4400" s="18">
        <f t="shared" si="204"/>
        <v>9.5049999999999996E-3</v>
      </c>
      <c r="Q4400" s="18">
        <f t="shared" si="205"/>
        <v>2.7954883924446942E-2</v>
      </c>
      <c r="R4400" s="18">
        <f t="shared" si="206"/>
        <v>8.4627682616239108E-3</v>
      </c>
    </row>
    <row r="4401" spans="1:18" ht="18" customHeight="1" x14ac:dyDescent="0.2">
      <c r="A4401" s="16" t="str">
        <f>'Limiting Factor Scores'!A396</f>
        <v>UGR7</v>
      </c>
      <c r="B4401" s="16" t="str">
        <f>'Limiting Factor Scores'!B396</f>
        <v>Upper Grande Ronde</v>
      </c>
      <c r="C4401" s="16" t="str">
        <f>'Limiting Factor Scores'!C396</f>
        <v>Decreased Sediment Quantity</v>
      </c>
      <c r="D4401" s="18">
        <f>'Limiting Factor Scores'!D396</f>
        <v>0.33750000000000002</v>
      </c>
      <c r="E4401" s="19">
        <f>'Limiting Factor Scores'!E396</f>
        <v>2.83</v>
      </c>
      <c r="F4401" s="18">
        <f>'Limiting Factor Scores'!F396</f>
        <v>0.51175000000000004</v>
      </c>
      <c r="G4401" s="18">
        <f>'Limiting Factor Scores'!G396</f>
        <v>0.89442020096687835</v>
      </c>
      <c r="H4401" s="18">
        <f>'Limiting Factor Scores'!H396</f>
        <v>0.26643852526935408</v>
      </c>
      <c r="I4401" s="17">
        <f>LFAT!A114</f>
        <v>8</v>
      </c>
      <c r="J4401" s="16" t="str">
        <f>LFAT!B114</f>
        <v>Water Quality Improvement (not including temperature)</v>
      </c>
      <c r="K4401" s="16" t="str">
        <f>LFAT!D114</f>
        <v>N</v>
      </c>
      <c r="L4401" s="19">
        <f>LFAT!F114</f>
        <v>0.1</v>
      </c>
      <c r="M4401" s="16" t="str">
        <f>LFAT!G114</f>
        <v>R</v>
      </c>
      <c r="N4401" s="19">
        <f>LFAT!I114</f>
        <v>0.1</v>
      </c>
      <c r="O4401" s="18">
        <f>LFAT!J114</f>
        <v>0.01</v>
      </c>
      <c r="P4401" s="18">
        <f t="shared" si="204"/>
        <v>5.1175000000000005E-3</v>
      </c>
      <c r="Q4401" s="18">
        <f t="shared" si="205"/>
        <v>8.9442020096687832E-3</v>
      </c>
      <c r="R4401" s="18">
        <f t="shared" si="206"/>
        <v>2.664385252693541E-3</v>
      </c>
    </row>
    <row r="4402" spans="1:18" ht="18" customHeight="1" x14ac:dyDescent="0.2">
      <c r="A4402" s="16" t="str">
        <f>'Limiting Factor Scores'!A397</f>
        <v>UGR7</v>
      </c>
      <c r="B4402" s="16" t="str">
        <f>'Limiting Factor Scores'!B397</f>
        <v>Upper Grande Ronde</v>
      </c>
      <c r="C4402" s="16" t="str">
        <f>'Limiting Factor Scores'!C397</f>
        <v>Decreased Water Quantity</v>
      </c>
      <c r="D4402" s="18">
        <f>'Limiting Factor Scores'!D397</f>
        <v>0.33750000000000002</v>
      </c>
      <c r="E4402" s="19">
        <f>'Limiting Factor Scores'!E397</f>
        <v>5</v>
      </c>
      <c r="F4402" s="18">
        <f>'Limiting Factor Scores'!F397</f>
        <v>1</v>
      </c>
      <c r="G4402" s="18">
        <f>'Limiting Factor Scores'!G397</f>
        <v>2.5288392861000002</v>
      </c>
      <c r="H4402" s="18">
        <f>'Limiting Factor Scores'!H397</f>
        <v>0.73088035725375011</v>
      </c>
      <c r="I4402" s="17">
        <f>LFAT!A112</f>
        <v>8</v>
      </c>
      <c r="J4402" s="16" t="str">
        <f>LFAT!B112</f>
        <v>Water Quality Improvement (not including temperature)</v>
      </c>
      <c r="K4402" s="16" t="str">
        <f>LFAT!D112</f>
        <v>N</v>
      </c>
      <c r="L4402" s="19">
        <f>LFAT!F112</f>
        <v>0.1</v>
      </c>
      <c r="M4402" s="16" t="str">
        <f>LFAT!G112</f>
        <v>R</v>
      </c>
      <c r="N4402" s="19">
        <f>LFAT!I112</f>
        <v>0.1</v>
      </c>
      <c r="O4402" s="18">
        <f>LFAT!J112</f>
        <v>0.01</v>
      </c>
      <c r="P4402" s="18">
        <f t="shared" si="204"/>
        <v>0.01</v>
      </c>
      <c r="Q4402" s="18">
        <f t="shared" si="205"/>
        <v>2.5288392861000004E-2</v>
      </c>
      <c r="R4402" s="18">
        <f t="shared" si="206"/>
        <v>7.3088035725375009E-3</v>
      </c>
    </row>
    <row r="4403" spans="1:18" ht="18" customHeight="1" x14ac:dyDescent="0.2">
      <c r="A4403" s="16" t="str">
        <f>'Limiting Factor Scores'!A398</f>
        <v>UGR7</v>
      </c>
      <c r="B4403" s="16" t="str">
        <f>'Limiting Factor Scores'!B398</f>
        <v>Upper Grande Ronde</v>
      </c>
      <c r="C4403" s="16" t="str">
        <f>'Limiting Factor Scores'!C398</f>
        <v>Floodplain Condition</v>
      </c>
      <c r="D4403" s="18">
        <f>'Limiting Factor Scores'!D398</f>
        <v>0.33750000000000002</v>
      </c>
      <c r="E4403" s="19">
        <f>'Limiting Factor Scores'!E398</f>
        <v>5</v>
      </c>
      <c r="F4403" s="18">
        <f>'Limiting Factor Scores'!F398</f>
        <v>1</v>
      </c>
      <c r="G4403" s="18">
        <f>'Limiting Factor Scores'!G398</f>
        <v>2.0515178572875006</v>
      </c>
      <c r="H4403" s="18">
        <f>'Limiting Factor Scores'!H398</f>
        <v>0.58247678574225004</v>
      </c>
      <c r="I4403" s="17">
        <f>LFAT!A109</f>
        <v>8</v>
      </c>
      <c r="J4403" s="16" t="str">
        <f>LFAT!B109</f>
        <v>Water Quality Improvement (not including temperature)</v>
      </c>
      <c r="K4403" s="16" t="str">
        <f>LFAT!D109</f>
        <v>I</v>
      </c>
      <c r="L4403" s="19">
        <f>LFAT!F109</f>
        <v>0.5</v>
      </c>
      <c r="M4403" s="16" t="str">
        <f>LFAT!G109</f>
        <v>CD</v>
      </c>
      <c r="N4403" s="19">
        <f>LFAT!I109</f>
        <v>0.5</v>
      </c>
      <c r="O4403" s="18">
        <f>LFAT!J109</f>
        <v>0.25</v>
      </c>
      <c r="P4403" s="18">
        <f t="shared" si="204"/>
        <v>0.25</v>
      </c>
      <c r="Q4403" s="18">
        <f t="shared" si="205"/>
        <v>0.51287946432187514</v>
      </c>
      <c r="R4403" s="18">
        <f t="shared" si="206"/>
        <v>0.14561919643556251</v>
      </c>
    </row>
    <row r="4404" spans="1:18" ht="18" customHeight="1" x14ac:dyDescent="0.2">
      <c r="A4404" s="16" t="str">
        <f>'Limiting Factor Scores'!A399</f>
        <v>UGR7</v>
      </c>
      <c r="B4404" s="16" t="str">
        <f>'Limiting Factor Scores'!B399</f>
        <v>Upper Grande Ronde</v>
      </c>
      <c r="C4404" s="16" t="str">
        <f>'Limiting Factor Scores'!C399</f>
        <v>Increased Sediment Quantity</v>
      </c>
      <c r="D4404" s="18">
        <f>'Limiting Factor Scores'!D399</f>
        <v>0.33750000000000002</v>
      </c>
      <c r="E4404" s="19">
        <f>'Limiting Factor Scores'!E399</f>
        <v>4.16</v>
      </c>
      <c r="F4404" s="18">
        <f>'Limiting Factor Scores'!F399</f>
        <v>0.81100000000000005</v>
      </c>
      <c r="G4404" s="18">
        <f>'Limiting Factor Scores'!G399</f>
        <v>0.99514044623306264</v>
      </c>
      <c r="H4404" s="18">
        <f>'Limiting Factor Scores'!H399</f>
        <v>0.3273992517630353</v>
      </c>
      <c r="I4404" s="17">
        <f>LFAT!A115</f>
        <v>8</v>
      </c>
      <c r="J4404" s="16" t="str">
        <f>LFAT!B115</f>
        <v>Water Quality Improvement (not including temperature)</v>
      </c>
      <c r="K4404" s="16" t="str">
        <f>LFAT!D115</f>
        <v>I</v>
      </c>
      <c r="L4404" s="19">
        <f>LFAT!F115</f>
        <v>0.5</v>
      </c>
      <c r="M4404" s="16" t="str">
        <f>LFAT!G115</f>
        <v>CD</v>
      </c>
      <c r="N4404" s="19">
        <f>LFAT!I115</f>
        <v>0.5</v>
      </c>
      <c r="O4404" s="18">
        <f>LFAT!J115</f>
        <v>0.25</v>
      </c>
      <c r="P4404" s="18">
        <f t="shared" si="204"/>
        <v>0.20275000000000001</v>
      </c>
      <c r="Q4404" s="18">
        <f t="shared" si="205"/>
        <v>0.24878511155826566</v>
      </c>
      <c r="R4404" s="18">
        <f t="shared" si="206"/>
        <v>8.1849812940758826E-2</v>
      </c>
    </row>
    <row r="4405" spans="1:18" ht="18" customHeight="1" x14ac:dyDescent="0.2">
      <c r="A4405" s="16" t="str">
        <f>'Limiting Factor Scores'!A400</f>
        <v>UGR7</v>
      </c>
      <c r="B4405" s="16" t="str">
        <f>'Limiting Factor Scores'!B400</f>
        <v>Upper Grande Ronde</v>
      </c>
      <c r="C4405" s="16" t="str">
        <f>'Limiting Factor Scores'!C400</f>
        <v>Non-Native Species Interactions and Competition</v>
      </c>
      <c r="D4405" s="18">
        <f>'Limiting Factor Scores'!D400</f>
        <v>0.33750000000000002</v>
      </c>
      <c r="E4405" s="19">
        <f>'Limiting Factor Scores'!E400</f>
        <v>3.56</v>
      </c>
      <c r="F4405" s="18">
        <f>'Limiting Factor Scores'!F400</f>
        <v>0.67600000000000005</v>
      </c>
      <c r="G4405" s="18">
        <f>'Limiting Factor Scores'!G400</f>
        <v>0.91748892847365016</v>
      </c>
      <c r="H4405" s="18">
        <f>'Limiting Factor Scores'!H400</f>
        <v>0.32364707140999349</v>
      </c>
      <c r="I4405" s="17">
        <f>LFAT!A121</f>
        <v>8</v>
      </c>
      <c r="J4405" s="16" t="str">
        <f>LFAT!B121</f>
        <v>Water Quality Improvement (not including temperature)</v>
      </c>
      <c r="K4405" s="16" t="str">
        <f>LFAT!D121</f>
        <v>N</v>
      </c>
      <c r="L4405" s="19">
        <f>LFAT!F121</f>
        <v>0.1</v>
      </c>
      <c r="M4405" s="16" t="str">
        <f>LFAT!G121</f>
        <v>R</v>
      </c>
      <c r="N4405" s="19">
        <f>LFAT!I121</f>
        <v>0.1</v>
      </c>
      <c r="O4405" s="18">
        <f>LFAT!J121</f>
        <v>0.01</v>
      </c>
      <c r="P4405" s="18">
        <f t="shared" si="204"/>
        <v>6.7600000000000004E-3</v>
      </c>
      <c r="Q4405" s="18">
        <f t="shared" si="205"/>
        <v>9.174889284736502E-3</v>
      </c>
      <c r="R4405" s="18">
        <f t="shared" si="206"/>
        <v>3.236470714099935E-3</v>
      </c>
    </row>
    <row r="4406" spans="1:18" ht="18" customHeight="1" x14ac:dyDescent="0.2">
      <c r="A4406" s="16" t="str">
        <f>'Limiting Factor Scores'!A401</f>
        <v>UGR7</v>
      </c>
      <c r="B4406" s="16" t="str">
        <f>'Limiting Factor Scores'!B401</f>
        <v>Upper Grande Ronde</v>
      </c>
      <c r="C4406" s="16" t="str">
        <f>'Limiting Factor Scores'!C401</f>
        <v>Predation</v>
      </c>
      <c r="D4406" s="18">
        <f>'Limiting Factor Scores'!D401</f>
        <v>0.33750000000000002</v>
      </c>
      <c r="E4406" s="19">
        <f>'Limiting Factor Scores'!E401</f>
        <v>4.6399999999999997</v>
      </c>
      <c r="F4406" s="18">
        <f>'Limiting Factor Scores'!F401</f>
        <v>0.91900000000000004</v>
      </c>
      <c r="G4406" s="18">
        <f>'Limiting Factor Scores'!G401</f>
        <v>1.6660157147731125</v>
      </c>
      <c r="H4406" s="18">
        <f>'Limiting Factor Scores'!H401</f>
        <v>0.50937544297633397</v>
      </c>
      <c r="I4406" s="17">
        <f>LFAT!A119</f>
        <v>8</v>
      </c>
      <c r="J4406" s="16" t="str">
        <f>LFAT!B119</f>
        <v>Water Quality Improvement (not including temperature)</v>
      </c>
      <c r="K4406" s="16" t="str">
        <f>LFAT!D119</f>
        <v>N</v>
      </c>
      <c r="L4406" s="19">
        <f>LFAT!F119</f>
        <v>0.1</v>
      </c>
      <c r="M4406" s="16" t="str">
        <f>LFAT!G119</f>
        <v>R</v>
      </c>
      <c r="N4406" s="19">
        <f>LFAT!I119</f>
        <v>0.1</v>
      </c>
      <c r="O4406" s="18">
        <f>LFAT!J119</f>
        <v>0.01</v>
      </c>
      <c r="P4406" s="18">
        <f t="shared" si="204"/>
        <v>9.1900000000000003E-3</v>
      </c>
      <c r="Q4406" s="18">
        <f t="shared" si="205"/>
        <v>1.6660157147731124E-2</v>
      </c>
      <c r="R4406" s="18">
        <f t="shared" si="206"/>
        <v>5.0937544297633402E-3</v>
      </c>
    </row>
    <row r="4407" spans="1:18" ht="18" customHeight="1" x14ac:dyDescent="0.2">
      <c r="A4407" s="16" t="str">
        <f>'Limiting Factor Scores'!A402</f>
        <v>UGR7</v>
      </c>
      <c r="B4407" s="16" t="str">
        <f>'Limiting Factor Scores'!B402</f>
        <v>Upper Grande Ronde</v>
      </c>
      <c r="C4407" s="16" t="str">
        <f>'Limiting Factor Scores'!C402</f>
        <v>Riparian Condition</v>
      </c>
      <c r="D4407" s="18">
        <f>'Limiting Factor Scores'!D402</f>
        <v>0.33750000000000002</v>
      </c>
      <c r="E4407" s="19">
        <f>'Limiting Factor Scores'!E402</f>
        <v>4.78</v>
      </c>
      <c r="F4407" s="18">
        <f>'Limiting Factor Scores'!F402</f>
        <v>0.95050000000000001</v>
      </c>
      <c r="G4407" s="18">
        <f>'Limiting Factor Scores'!G402</f>
        <v>1.9912126342035381</v>
      </c>
      <c r="H4407" s="18">
        <f>'Limiting Factor Scores'!H402</f>
        <v>0.64293941657422538</v>
      </c>
      <c r="I4407" s="17">
        <f>LFAT!A108</f>
        <v>8</v>
      </c>
      <c r="J4407" s="16" t="str">
        <f>LFAT!B108</f>
        <v>Water Quality Improvement (not including temperature)</v>
      </c>
      <c r="K4407" s="16" t="str">
        <f>LFAT!D108</f>
        <v>I</v>
      </c>
      <c r="L4407" s="19">
        <f>LFAT!F108</f>
        <v>0.5</v>
      </c>
      <c r="M4407" s="16" t="str">
        <f>LFAT!G108</f>
        <v>CD</v>
      </c>
      <c r="N4407" s="19">
        <f>LFAT!I108</f>
        <v>0.5</v>
      </c>
      <c r="O4407" s="18">
        <f>LFAT!J108</f>
        <v>0.25</v>
      </c>
      <c r="P4407" s="18">
        <f t="shared" si="204"/>
        <v>0.237625</v>
      </c>
      <c r="Q4407" s="18">
        <f t="shared" si="205"/>
        <v>0.49780315855088453</v>
      </c>
      <c r="R4407" s="18">
        <f t="shared" si="206"/>
        <v>0.16073485414355634</v>
      </c>
    </row>
    <row r="4408" spans="1:18" ht="18" customHeight="1" x14ac:dyDescent="0.2">
      <c r="A4408" s="16" t="str">
        <f>'Limiting Factor Scores'!A403</f>
        <v>UGR7</v>
      </c>
      <c r="B4408" s="16" t="str">
        <f>'Limiting Factor Scores'!B403</f>
        <v>Upper Grande Ronde</v>
      </c>
      <c r="C4408" s="16" t="str">
        <f>'Limiting Factor Scores'!C403</f>
        <v>Side Channel and Wetland Habitat</v>
      </c>
      <c r="D4408" s="18">
        <f>'Limiting Factor Scores'!D403</f>
        <v>0.33750000000000002</v>
      </c>
      <c r="E4408" s="19">
        <f>'Limiting Factor Scores'!E403</f>
        <v>5</v>
      </c>
      <c r="F4408" s="18">
        <f>'Limiting Factor Scores'!F403</f>
        <v>1</v>
      </c>
      <c r="G4408" s="18">
        <f>'Limiting Factor Scores'!G403</f>
        <v>2.5939285708500002</v>
      </c>
      <c r="H4408" s="18">
        <f>'Limiting Factor Scores'!H403</f>
        <v>0.75604821410250012</v>
      </c>
      <c r="I4408" s="17">
        <f>LFAT!A110</f>
        <v>8</v>
      </c>
      <c r="J4408" s="16" t="str">
        <f>LFAT!B110</f>
        <v>Water Quality Improvement (not including temperature)</v>
      </c>
      <c r="K4408" s="16" t="str">
        <f>LFAT!D110</f>
        <v>N</v>
      </c>
      <c r="L4408" s="19">
        <f>LFAT!F110</f>
        <v>0.1</v>
      </c>
      <c r="M4408" s="16" t="str">
        <f>LFAT!G110</f>
        <v>R</v>
      </c>
      <c r="N4408" s="19">
        <f>LFAT!I110</f>
        <v>0.1</v>
      </c>
      <c r="O4408" s="18">
        <f>LFAT!J110</f>
        <v>0.01</v>
      </c>
      <c r="P4408" s="18">
        <f t="shared" si="204"/>
        <v>0.01</v>
      </c>
      <c r="Q4408" s="18">
        <f t="shared" si="205"/>
        <v>2.5939285708500001E-2</v>
      </c>
      <c r="R4408" s="18">
        <f t="shared" si="206"/>
        <v>7.560482141025001E-3</v>
      </c>
    </row>
    <row r="4409" spans="1:18" ht="18" customHeight="1" x14ac:dyDescent="0.2">
      <c r="A4409" s="16" t="str">
        <f>'Limiting Factor Scores'!A404</f>
        <v>UGR7</v>
      </c>
      <c r="B4409" s="16" t="str">
        <f>'Limiting Factor Scores'!B404</f>
        <v>Upper Grande Ronde</v>
      </c>
      <c r="C4409" s="16" t="str">
        <f>'Limiting Factor Scores'!C404</f>
        <v>Summer Water Temperature</v>
      </c>
      <c r="D4409" s="18">
        <f>'Limiting Factor Scores'!D404</f>
        <v>0.33750000000000002</v>
      </c>
      <c r="E4409" s="19">
        <f>'Limiting Factor Scores'!E404</f>
        <v>5</v>
      </c>
      <c r="F4409" s="18">
        <f>'Limiting Factor Scores'!F404</f>
        <v>1</v>
      </c>
      <c r="G4409" s="18">
        <f>'Limiting Factor Scores'!G404</f>
        <v>2.2467857142374998</v>
      </c>
      <c r="H4409" s="18">
        <f>'Limiting Factor Scores'!H404</f>
        <v>0.70310892855937501</v>
      </c>
      <c r="I4409" s="17">
        <f>LFAT!A116</f>
        <v>8</v>
      </c>
      <c r="J4409" s="16" t="str">
        <f>LFAT!B116</f>
        <v>Water Quality Improvement (not including temperature)</v>
      </c>
      <c r="K4409" s="16" t="str">
        <f>LFAT!D116</f>
        <v>N</v>
      </c>
      <c r="L4409" s="19">
        <f>LFAT!F116</f>
        <v>0.1</v>
      </c>
      <c r="M4409" s="16" t="str">
        <f>LFAT!G116</f>
        <v>R</v>
      </c>
      <c r="N4409" s="19">
        <f>LFAT!I116</f>
        <v>0.1</v>
      </c>
      <c r="O4409" s="18">
        <f>LFAT!J116</f>
        <v>0.01</v>
      </c>
      <c r="P4409" s="18">
        <f t="shared" si="204"/>
        <v>0.01</v>
      </c>
      <c r="Q4409" s="18">
        <f t="shared" si="205"/>
        <v>2.2467857142374998E-2</v>
      </c>
      <c r="R4409" s="18">
        <f t="shared" si="206"/>
        <v>7.03108928559375E-3</v>
      </c>
    </row>
    <row r="4410" spans="1:18" ht="18" customHeight="1" x14ac:dyDescent="0.2">
      <c r="A4410" s="16" t="str">
        <f>'Limiting Factor Scores'!A405</f>
        <v>UGR7</v>
      </c>
      <c r="B4410" s="16" t="str">
        <f>'Limiting Factor Scores'!B405</f>
        <v>Upper Grande Ronde</v>
      </c>
      <c r="C4410" s="16" t="str">
        <f>'Limiting Factor Scores'!C405</f>
        <v>Water Quality</v>
      </c>
      <c r="D4410" s="18">
        <f>'Limiting Factor Scores'!D405</f>
        <v>0.33750000000000002</v>
      </c>
      <c r="E4410" s="19">
        <f>'Limiting Factor Scores'!E405</f>
        <v>4.6399999999999997</v>
      </c>
      <c r="F4410" s="18">
        <f>'Limiting Factor Scores'!F405</f>
        <v>0.91900000000000004</v>
      </c>
      <c r="G4410" s="18">
        <f>'Limiting Factor Scores'!G405</f>
        <v>1.8055888397731124</v>
      </c>
      <c r="H4410" s="18">
        <f>'Limiting Factor Scores'!H405</f>
        <v>0.50120044567262889</v>
      </c>
      <c r="I4410" s="17">
        <f>LFAT!A118</f>
        <v>8</v>
      </c>
      <c r="J4410" s="16" t="str">
        <f>LFAT!B118</f>
        <v>Water Quality Improvement (not including temperature)</v>
      </c>
      <c r="K4410" s="16" t="str">
        <f>LFAT!D118</f>
        <v>D</v>
      </c>
      <c r="L4410" s="19">
        <f>LFAT!F118</f>
        <v>1</v>
      </c>
      <c r="M4410" s="16" t="str">
        <f>LFAT!G118</f>
        <v>C</v>
      </c>
      <c r="N4410" s="19">
        <f>LFAT!I118</f>
        <v>1</v>
      </c>
      <c r="O4410" s="18">
        <f>LFAT!J118</f>
        <v>1</v>
      </c>
      <c r="P4410" s="18">
        <f t="shared" si="204"/>
        <v>0.91900000000000004</v>
      </c>
      <c r="Q4410" s="18">
        <f t="shared" si="205"/>
        <v>1.8055888397731124</v>
      </c>
      <c r="R4410" s="18">
        <f t="shared" si="206"/>
        <v>0.50120044567262889</v>
      </c>
    </row>
    <row r="4411" spans="1:18" ht="18" customHeight="1" x14ac:dyDescent="0.2">
      <c r="A4411" s="16" t="str">
        <f>'Limiting Factor Scores'!A406</f>
        <v>UGR7</v>
      </c>
      <c r="B4411" s="16" t="str">
        <f>'Limiting Factor Scores'!B406</f>
        <v>Upper Grande Ronde</v>
      </c>
      <c r="C4411" s="16" t="str">
        <f>'Limiting Factor Scores'!C406</f>
        <v>Winter Water Temperature</v>
      </c>
      <c r="D4411" s="18">
        <f>'Limiting Factor Scores'!D406</f>
        <v>0.33750000000000002</v>
      </c>
      <c r="E4411" s="19">
        <f>'Limiting Factor Scores'!E406</f>
        <v>3.91</v>
      </c>
      <c r="F4411" s="18">
        <f>'Limiting Factor Scores'!F406</f>
        <v>0.75475000000000003</v>
      </c>
      <c r="G4411" s="18">
        <f>'Limiting Factor Scores'!G406</f>
        <v>1.2208755134292471</v>
      </c>
      <c r="H4411" s="18">
        <f>'Limiting Factor Scores'!H406</f>
        <v>0.33252937236254904</v>
      </c>
      <c r="I4411" s="17">
        <f>LFAT!A117</f>
        <v>8</v>
      </c>
      <c r="J4411" s="16" t="str">
        <f>LFAT!B117</f>
        <v>Water Quality Improvement (not including temperature)</v>
      </c>
      <c r="K4411" s="16" t="str">
        <f>LFAT!D117</f>
        <v>N</v>
      </c>
      <c r="L4411" s="19">
        <f>LFAT!F117</f>
        <v>0.1</v>
      </c>
      <c r="M4411" s="16" t="str">
        <f>LFAT!G117</f>
        <v>R</v>
      </c>
      <c r="N4411" s="19">
        <f>LFAT!I117</f>
        <v>0.1</v>
      </c>
      <c r="O4411" s="18">
        <f>LFAT!J117</f>
        <v>0.01</v>
      </c>
      <c r="P4411" s="18">
        <f t="shared" si="204"/>
        <v>7.5475000000000004E-3</v>
      </c>
      <c r="Q4411" s="18">
        <f t="shared" si="205"/>
        <v>1.2208755134292471E-2</v>
      </c>
      <c r="R4411" s="18">
        <f t="shared" si="206"/>
        <v>3.3252937236254903E-3</v>
      </c>
    </row>
    <row r="4412" spans="1:18" ht="18" customHeight="1" x14ac:dyDescent="0.2">
      <c r="A4412" s="16" t="str">
        <f>'Limiting Factor Scores'!A392</f>
        <v>UGR7</v>
      </c>
      <c r="B4412" s="16" t="str">
        <f>'Limiting Factor Scores'!B392</f>
        <v>Upper Grande Ronde</v>
      </c>
      <c r="C4412" s="16" t="str">
        <f>'Limiting Factor Scores'!C392</f>
        <v>Altered Flow Timing</v>
      </c>
      <c r="D4412" s="18">
        <f>'Limiting Factor Scores'!D392</f>
        <v>0.33750000000000002</v>
      </c>
      <c r="E4412" s="19">
        <f>'Limiting Factor Scores'!E392</f>
        <v>5</v>
      </c>
      <c r="F4412" s="18">
        <f>'Limiting Factor Scores'!F392</f>
        <v>1</v>
      </c>
      <c r="G4412" s="18">
        <f>'Limiting Factor Scores'!G392</f>
        <v>1.7694642857625003</v>
      </c>
      <c r="H4412" s="18">
        <f>'Limiting Factor Scores'!H392</f>
        <v>0.49243660723012511</v>
      </c>
      <c r="I4412" s="17">
        <f>LFAT!A128</f>
        <v>9</v>
      </c>
      <c r="J4412" s="16" t="str">
        <f>LFAT!B128</f>
        <v>Nutrient Enhancement</v>
      </c>
      <c r="K4412" s="16" t="str">
        <f>LFAT!D128</f>
        <v>N</v>
      </c>
      <c r="L4412" s="19">
        <f>LFAT!F128</f>
        <v>0.1</v>
      </c>
      <c r="M4412" s="16" t="str">
        <f>LFAT!G128</f>
        <v>R</v>
      </c>
      <c r="N4412" s="19">
        <f>LFAT!I128</f>
        <v>0.1</v>
      </c>
      <c r="O4412" s="18">
        <f>LFAT!J128</f>
        <v>0.01</v>
      </c>
      <c r="P4412" s="18">
        <f t="shared" si="204"/>
        <v>0.01</v>
      </c>
      <c r="Q4412" s="18">
        <f t="shared" si="205"/>
        <v>1.7694642857625002E-2</v>
      </c>
      <c r="R4412" s="18">
        <f t="shared" si="206"/>
        <v>4.9243660723012513E-3</v>
      </c>
    </row>
    <row r="4413" spans="1:18" ht="18" customHeight="1" x14ac:dyDescent="0.2">
      <c r="A4413" s="16" t="str">
        <f>'Limiting Factor Scores'!A393</f>
        <v>UGR7</v>
      </c>
      <c r="B4413" s="16" t="str">
        <f>'Limiting Factor Scores'!B393</f>
        <v>Upper Grande Ronde</v>
      </c>
      <c r="C4413" s="16" t="str">
        <f>'Limiting Factor Scores'!C393</f>
        <v>Altered Primary Productivity</v>
      </c>
      <c r="D4413" s="18">
        <f>'Limiting Factor Scores'!D393</f>
        <v>0.33750000000000002</v>
      </c>
      <c r="E4413" s="19">
        <f>'Limiting Factor Scores'!E393</f>
        <v>3.42</v>
      </c>
      <c r="F4413" s="18">
        <f>'Limiting Factor Scores'!F393</f>
        <v>0.64449999999999996</v>
      </c>
      <c r="G4413" s="18">
        <f>'Limiting Factor Scores'!G393</f>
        <v>0.7908360266303438</v>
      </c>
      <c r="H4413" s="18">
        <f>'Limiting Factor Scores'!H393</f>
        <v>0.22648362985975276</v>
      </c>
      <c r="I4413" s="17">
        <f>LFAT!A135</f>
        <v>9</v>
      </c>
      <c r="J4413" s="16" t="str">
        <f>LFAT!B135</f>
        <v>Nutrient Enhancement</v>
      </c>
      <c r="K4413" s="16" t="str">
        <f>LFAT!D135</f>
        <v>D</v>
      </c>
      <c r="L4413" s="19">
        <f>LFAT!F135</f>
        <v>1</v>
      </c>
      <c r="M4413" s="16" t="str">
        <f>LFAT!G135</f>
        <v>C</v>
      </c>
      <c r="N4413" s="19">
        <f>LFAT!I135</f>
        <v>1</v>
      </c>
      <c r="O4413" s="18">
        <f>LFAT!J135</f>
        <v>1</v>
      </c>
      <c r="P4413" s="18">
        <f t="shared" si="204"/>
        <v>0.64449999999999996</v>
      </c>
      <c r="Q4413" s="18">
        <f t="shared" si="205"/>
        <v>0.7908360266303438</v>
      </c>
      <c r="R4413" s="18">
        <f t="shared" si="206"/>
        <v>0.22648362985975276</v>
      </c>
    </row>
    <row r="4414" spans="1:18" ht="18" customHeight="1" x14ac:dyDescent="0.2">
      <c r="A4414" s="16" t="str">
        <f>'Limiting Factor Scores'!A394</f>
        <v>UGR7</v>
      </c>
      <c r="B4414" s="16" t="str">
        <f>'Limiting Factor Scores'!B394</f>
        <v>Upper Grande Ronde</v>
      </c>
      <c r="C4414" s="16" t="str">
        <f>'Limiting Factor Scores'!C394</f>
        <v>Anthropogenic Barriers</v>
      </c>
      <c r="D4414" s="18">
        <f>'Limiting Factor Scores'!D394</f>
        <v>0.33750000000000002</v>
      </c>
      <c r="E4414" s="19">
        <f>'Limiting Factor Scores'!E394</f>
        <v>2.71</v>
      </c>
      <c r="F4414" s="18">
        <f>'Limiting Factor Scores'!F394</f>
        <v>0.48475000000000001</v>
      </c>
      <c r="G4414" s="18">
        <f>'Limiting Factor Scores'!G394</f>
        <v>0.86826515606302501</v>
      </c>
      <c r="H4414" s="18">
        <f>'Limiting Factor Scores'!H394</f>
        <v>0.2749934811686659</v>
      </c>
      <c r="I4414" s="17">
        <f>LFAT!A122</f>
        <v>9</v>
      </c>
      <c r="J4414" s="16" t="str">
        <f>LFAT!B122</f>
        <v>Nutrient Enhancement</v>
      </c>
      <c r="K4414" s="16" t="str">
        <f>LFAT!D122</f>
        <v>N</v>
      </c>
      <c r="L4414" s="19">
        <f>LFAT!F122</f>
        <v>0.1</v>
      </c>
      <c r="M4414" s="16" t="str">
        <f>LFAT!G122</f>
        <v>R</v>
      </c>
      <c r="N4414" s="19">
        <f>LFAT!I122</f>
        <v>0.1</v>
      </c>
      <c r="O4414" s="18">
        <f>LFAT!J122</f>
        <v>0.01</v>
      </c>
      <c r="P4414" s="18">
        <f t="shared" si="204"/>
        <v>4.8475000000000002E-3</v>
      </c>
      <c r="Q4414" s="18">
        <f t="shared" si="205"/>
        <v>8.6826515606302501E-3</v>
      </c>
      <c r="R4414" s="18">
        <f t="shared" si="206"/>
        <v>2.7499348116866592E-3</v>
      </c>
    </row>
    <row r="4415" spans="1:18" ht="18" customHeight="1" x14ac:dyDescent="0.2">
      <c r="A4415" s="16" t="str">
        <f>'Limiting Factor Scores'!A395</f>
        <v>UGR7</v>
      </c>
      <c r="B4415" s="16" t="str">
        <f>'Limiting Factor Scores'!B395</f>
        <v>Upper Grande Ronde</v>
      </c>
      <c r="C4415" s="16" t="str">
        <f>'Limiting Factor Scores'!C395</f>
        <v>Channel and Habitat Structure</v>
      </c>
      <c r="D4415" s="18">
        <f>'Limiting Factor Scores'!D395</f>
        <v>0.33750000000000002</v>
      </c>
      <c r="E4415" s="19">
        <f>'Limiting Factor Scores'!E395</f>
        <v>4.78</v>
      </c>
      <c r="F4415" s="18">
        <f>'Limiting Factor Scores'!F395</f>
        <v>0.95050000000000001</v>
      </c>
      <c r="G4415" s="18">
        <f>'Limiting Factor Scores'!G395</f>
        <v>2.7954883924446943</v>
      </c>
      <c r="H4415" s="18">
        <f>'Limiting Factor Scores'!H395</f>
        <v>0.84627682616239097</v>
      </c>
      <c r="I4415" s="17">
        <f>LFAT!A126</f>
        <v>9</v>
      </c>
      <c r="J4415" s="16" t="str">
        <f>LFAT!B126</f>
        <v>Nutrient Enhancement</v>
      </c>
      <c r="K4415" s="16" t="str">
        <f>LFAT!D126</f>
        <v>N</v>
      </c>
      <c r="L4415" s="19">
        <f>LFAT!F126</f>
        <v>0.1</v>
      </c>
      <c r="M4415" s="16" t="str">
        <f>LFAT!G126</f>
        <v>R</v>
      </c>
      <c r="N4415" s="19">
        <f>LFAT!I126</f>
        <v>0.1</v>
      </c>
      <c r="O4415" s="18">
        <f>LFAT!J126</f>
        <v>0.01</v>
      </c>
      <c r="P4415" s="18">
        <f t="shared" si="204"/>
        <v>9.5049999999999996E-3</v>
      </c>
      <c r="Q4415" s="18">
        <f t="shared" si="205"/>
        <v>2.7954883924446942E-2</v>
      </c>
      <c r="R4415" s="18">
        <f t="shared" si="206"/>
        <v>8.4627682616239108E-3</v>
      </c>
    </row>
    <row r="4416" spans="1:18" ht="18" customHeight="1" x14ac:dyDescent="0.2">
      <c r="A4416" s="16" t="str">
        <f>'Limiting Factor Scores'!A396</f>
        <v>UGR7</v>
      </c>
      <c r="B4416" s="16" t="str">
        <f>'Limiting Factor Scores'!B396</f>
        <v>Upper Grande Ronde</v>
      </c>
      <c r="C4416" s="16" t="str">
        <f>'Limiting Factor Scores'!C396</f>
        <v>Decreased Sediment Quantity</v>
      </c>
      <c r="D4416" s="18">
        <f>'Limiting Factor Scores'!D396</f>
        <v>0.33750000000000002</v>
      </c>
      <c r="E4416" s="19">
        <f>'Limiting Factor Scores'!E396</f>
        <v>2.83</v>
      </c>
      <c r="F4416" s="18">
        <f>'Limiting Factor Scores'!F396</f>
        <v>0.51175000000000004</v>
      </c>
      <c r="G4416" s="18">
        <f>'Limiting Factor Scores'!G396</f>
        <v>0.89442020096687835</v>
      </c>
      <c r="H4416" s="18">
        <f>'Limiting Factor Scores'!H396</f>
        <v>0.26643852526935408</v>
      </c>
      <c r="I4416" s="17">
        <f>LFAT!A129</f>
        <v>9</v>
      </c>
      <c r="J4416" s="16" t="str">
        <f>LFAT!B129</f>
        <v>Nutrient Enhancement</v>
      </c>
      <c r="K4416" s="16" t="str">
        <f>LFAT!D129</f>
        <v>N</v>
      </c>
      <c r="L4416" s="19">
        <f>LFAT!F129</f>
        <v>0.1</v>
      </c>
      <c r="M4416" s="16" t="str">
        <f>LFAT!G129</f>
        <v>R</v>
      </c>
      <c r="N4416" s="19">
        <f>LFAT!I129</f>
        <v>0.1</v>
      </c>
      <c r="O4416" s="18">
        <f>LFAT!J129</f>
        <v>0.01</v>
      </c>
      <c r="P4416" s="18">
        <f t="shared" si="204"/>
        <v>5.1175000000000005E-3</v>
      </c>
      <c r="Q4416" s="18">
        <f t="shared" si="205"/>
        <v>8.9442020096687832E-3</v>
      </c>
      <c r="R4416" s="18">
        <f t="shared" si="206"/>
        <v>2.664385252693541E-3</v>
      </c>
    </row>
    <row r="4417" spans="1:18" ht="18" customHeight="1" x14ac:dyDescent="0.2">
      <c r="A4417" s="16" t="str">
        <f>'Limiting Factor Scores'!A397</f>
        <v>UGR7</v>
      </c>
      <c r="B4417" s="16" t="str">
        <f>'Limiting Factor Scores'!B397</f>
        <v>Upper Grande Ronde</v>
      </c>
      <c r="C4417" s="16" t="str">
        <f>'Limiting Factor Scores'!C397</f>
        <v>Decreased Water Quantity</v>
      </c>
      <c r="D4417" s="18">
        <f>'Limiting Factor Scores'!D397</f>
        <v>0.33750000000000002</v>
      </c>
      <c r="E4417" s="19">
        <f>'Limiting Factor Scores'!E397</f>
        <v>5</v>
      </c>
      <c r="F4417" s="18">
        <f>'Limiting Factor Scores'!F397</f>
        <v>1</v>
      </c>
      <c r="G4417" s="18">
        <f>'Limiting Factor Scores'!G397</f>
        <v>2.5288392861000002</v>
      </c>
      <c r="H4417" s="18">
        <f>'Limiting Factor Scores'!H397</f>
        <v>0.73088035725375011</v>
      </c>
      <c r="I4417" s="17">
        <f>LFAT!A127</f>
        <v>9</v>
      </c>
      <c r="J4417" s="16" t="str">
        <f>LFAT!B127</f>
        <v>Nutrient Enhancement</v>
      </c>
      <c r="K4417" s="16" t="str">
        <f>LFAT!D127</f>
        <v>N</v>
      </c>
      <c r="L4417" s="19">
        <f>LFAT!F127</f>
        <v>0.1</v>
      </c>
      <c r="M4417" s="16" t="str">
        <f>LFAT!G127</f>
        <v>R</v>
      </c>
      <c r="N4417" s="19">
        <f>LFAT!I127</f>
        <v>0.1</v>
      </c>
      <c r="O4417" s="18">
        <f>LFAT!J127</f>
        <v>0.01</v>
      </c>
      <c r="P4417" s="18">
        <f t="shared" si="204"/>
        <v>0.01</v>
      </c>
      <c r="Q4417" s="18">
        <f t="shared" si="205"/>
        <v>2.5288392861000004E-2</v>
      </c>
      <c r="R4417" s="18">
        <f t="shared" si="206"/>
        <v>7.3088035725375009E-3</v>
      </c>
    </row>
    <row r="4418" spans="1:18" ht="18" customHeight="1" x14ac:dyDescent="0.2">
      <c r="A4418" s="16" t="str">
        <f>'Limiting Factor Scores'!A398</f>
        <v>UGR7</v>
      </c>
      <c r="B4418" s="16" t="str">
        <f>'Limiting Factor Scores'!B398</f>
        <v>Upper Grande Ronde</v>
      </c>
      <c r="C4418" s="16" t="str">
        <f>'Limiting Factor Scores'!C398</f>
        <v>Floodplain Condition</v>
      </c>
      <c r="D4418" s="18">
        <f>'Limiting Factor Scores'!D398</f>
        <v>0.33750000000000002</v>
      </c>
      <c r="E4418" s="19">
        <f>'Limiting Factor Scores'!E398</f>
        <v>5</v>
      </c>
      <c r="F4418" s="18">
        <f>'Limiting Factor Scores'!F398</f>
        <v>1</v>
      </c>
      <c r="G4418" s="18">
        <f>'Limiting Factor Scores'!G398</f>
        <v>2.0515178572875006</v>
      </c>
      <c r="H4418" s="18">
        <f>'Limiting Factor Scores'!H398</f>
        <v>0.58247678574225004</v>
      </c>
      <c r="I4418" s="17">
        <f>LFAT!A124</f>
        <v>9</v>
      </c>
      <c r="J4418" s="16" t="str">
        <f>LFAT!B124</f>
        <v>Nutrient Enhancement</v>
      </c>
      <c r="K4418" s="16" t="str">
        <f>LFAT!D124</f>
        <v>I</v>
      </c>
      <c r="L4418" s="19">
        <f>LFAT!F124</f>
        <v>0.5</v>
      </c>
      <c r="M4418" s="16" t="str">
        <f>LFAT!G124</f>
        <v>R</v>
      </c>
      <c r="N4418" s="19">
        <f>LFAT!I124</f>
        <v>0.1</v>
      </c>
      <c r="O4418" s="18">
        <f>LFAT!J124</f>
        <v>0.05</v>
      </c>
      <c r="P4418" s="18">
        <f t="shared" ref="P4418:P4481" si="207">F4418*O4418</f>
        <v>0.05</v>
      </c>
      <c r="Q4418" s="18">
        <f t="shared" ref="Q4418:Q4481" si="208">G4418*O4418</f>
        <v>0.10257589286437503</v>
      </c>
      <c r="R4418" s="18">
        <f t="shared" ref="R4418:R4481" si="209">H4418*O4418</f>
        <v>2.9123839287112502E-2</v>
      </c>
    </row>
    <row r="4419" spans="1:18" ht="18" customHeight="1" x14ac:dyDescent="0.2">
      <c r="A4419" s="16" t="str">
        <f>'Limiting Factor Scores'!A399</f>
        <v>UGR7</v>
      </c>
      <c r="B4419" s="16" t="str">
        <f>'Limiting Factor Scores'!B399</f>
        <v>Upper Grande Ronde</v>
      </c>
      <c r="C4419" s="16" t="str">
        <f>'Limiting Factor Scores'!C399</f>
        <v>Increased Sediment Quantity</v>
      </c>
      <c r="D4419" s="18">
        <f>'Limiting Factor Scores'!D399</f>
        <v>0.33750000000000002</v>
      </c>
      <c r="E4419" s="19">
        <f>'Limiting Factor Scores'!E399</f>
        <v>4.16</v>
      </c>
      <c r="F4419" s="18">
        <f>'Limiting Factor Scores'!F399</f>
        <v>0.81100000000000005</v>
      </c>
      <c r="G4419" s="18">
        <f>'Limiting Factor Scores'!G399</f>
        <v>0.99514044623306264</v>
      </c>
      <c r="H4419" s="18">
        <f>'Limiting Factor Scores'!H399</f>
        <v>0.3273992517630353</v>
      </c>
      <c r="I4419" s="17">
        <f>LFAT!A130</f>
        <v>9</v>
      </c>
      <c r="J4419" s="16" t="str">
        <f>LFAT!B130</f>
        <v>Nutrient Enhancement</v>
      </c>
      <c r="K4419" s="16" t="str">
        <f>LFAT!D130</f>
        <v>N</v>
      </c>
      <c r="L4419" s="19">
        <f>LFAT!F130</f>
        <v>0.1</v>
      </c>
      <c r="M4419" s="16" t="str">
        <f>LFAT!G130</f>
        <v>R</v>
      </c>
      <c r="N4419" s="19">
        <f>LFAT!I130</f>
        <v>0.1</v>
      </c>
      <c r="O4419" s="18">
        <f>LFAT!J130</f>
        <v>0.01</v>
      </c>
      <c r="P4419" s="18">
        <f t="shared" si="207"/>
        <v>8.1100000000000009E-3</v>
      </c>
      <c r="Q4419" s="18">
        <f t="shared" si="208"/>
        <v>9.9514044623306274E-3</v>
      </c>
      <c r="R4419" s="18">
        <f t="shared" si="209"/>
        <v>3.273992517630353E-3</v>
      </c>
    </row>
    <row r="4420" spans="1:18" ht="18" customHeight="1" x14ac:dyDescent="0.2">
      <c r="A4420" s="16" t="str">
        <f>'Limiting Factor Scores'!A400</f>
        <v>UGR7</v>
      </c>
      <c r="B4420" s="16" t="str">
        <f>'Limiting Factor Scores'!B400</f>
        <v>Upper Grande Ronde</v>
      </c>
      <c r="C4420" s="16" t="str">
        <f>'Limiting Factor Scores'!C400</f>
        <v>Non-Native Species Interactions and Competition</v>
      </c>
      <c r="D4420" s="18">
        <f>'Limiting Factor Scores'!D400</f>
        <v>0.33750000000000002</v>
      </c>
      <c r="E4420" s="19">
        <f>'Limiting Factor Scores'!E400</f>
        <v>3.56</v>
      </c>
      <c r="F4420" s="18">
        <f>'Limiting Factor Scores'!F400</f>
        <v>0.67600000000000005</v>
      </c>
      <c r="G4420" s="18">
        <f>'Limiting Factor Scores'!G400</f>
        <v>0.91748892847365016</v>
      </c>
      <c r="H4420" s="18">
        <f>'Limiting Factor Scores'!H400</f>
        <v>0.32364707140999349</v>
      </c>
      <c r="I4420" s="17">
        <f>LFAT!A136</f>
        <v>9</v>
      </c>
      <c r="J4420" s="16" t="str">
        <f>LFAT!B136</f>
        <v>Nutrient Enhancement</v>
      </c>
      <c r="K4420" s="16" t="str">
        <f>LFAT!D136</f>
        <v>N</v>
      </c>
      <c r="L4420" s="19">
        <f>LFAT!F136</f>
        <v>0.1</v>
      </c>
      <c r="M4420" s="16" t="str">
        <f>LFAT!G136</f>
        <v>R</v>
      </c>
      <c r="N4420" s="19">
        <f>LFAT!I136</f>
        <v>0.1</v>
      </c>
      <c r="O4420" s="18">
        <f>LFAT!J136</f>
        <v>0.01</v>
      </c>
      <c r="P4420" s="18">
        <f t="shared" si="207"/>
        <v>6.7600000000000004E-3</v>
      </c>
      <c r="Q4420" s="18">
        <f t="shared" si="208"/>
        <v>9.174889284736502E-3</v>
      </c>
      <c r="R4420" s="18">
        <f t="shared" si="209"/>
        <v>3.236470714099935E-3</v>
      </c>
    </row>
    <row r="4421" spans="1:18" ht="18" customHeight="1" x14ac:dyDescent="0.2">
      <c r="A4421" s="16" t="str">
        <f>'Limiting Factor Scores'!A401</f>
        <v>UGR7</v>
      </c>
      <c r="B4421" s="16" t="str">
        <f>'Limiting Factor Scores'!B401</f>
        <v>Upper Grande Ronde</v>
      </c>
      <c r="C4421" s="16" t="str">
        <f>'Limiting Factor Scores'!C401</f>
        <v>Predation</v>
      </c>
      <c r="D4421" s="18">
        <f>'Limiting Factor Scores'!D401</f>
        <v>0.33750000000000002</v>
      </c>
      <c r="E4421" s="19">
        <f>'Limiting Factor Scores'!E401</f>
        <v>4.6399999999999997</v>
      </c>
      <c r="F4421" s="18">
        <f>'Limiting Factor Scores'!F401</f>
        <v>0.91900000000000004</v>
      </c>
      <c r="G4421" s="18">
        <f>'Limiting Factor Scores'!G401</f>
        <v>1.6660157147731125</v>
      </c>
      <c r="H4421" s="18">
        <f>'Limiting Factor Scores'!H401</f>
        <v>0.50937544297633397</v>
      </c>
      <c r="I4421" s="17">
        <f>LFAT!A134</f>
        <v>9</v>
      </c>
      <c r="J4421" s="16" t="str">
        <f>LFAT!B134</f>
        <v>Nutrient Enhancement</v>
      </c>
      <c r="K4421" s="16" t="str">
        <f>LFAT!D134</f>
        <v>N</v>
      </c>
      <c r="L4421" s="19">
        <f>LFAT!F134</f>
        <v>0.1</v>
      </c>
      <c r="M4421" s="16" t="str">
        <f>LFAT!G134</f>
        <v>R</v>
      </c>
      <c r="N4421" s="19">
        <f>LFAT!I134</f>
        <v>0.1</v>
      </c>
      <c r="O4421" s="18">
        <f>LFAT!J134</f>
        <v>0.01</v>
      </c>
      <c r="P4421" s="18">
        <f t="shared" si="207"/>
        <v>9.1900000000000003E-3</v>
      </c>
      <c r="Q4421" s="18">
        <f t="shared" si="208"/>
        <v>1.6660157147731124E-2</v>
      </c>
      <c r="R4421" s="18">
        <f t="shared" si="209"/>
        <v>5.0937544297633402E-3</v>
      </c>
    </row>
    <row r="4422" spans="1:18" ht="18" customHeight="1" x14ac:dyDescent="0.2">
      <c r="A4422" s="16" t="str">
        <f>'Limiting Factor Scores'!A402</f>
        <v>UGR7</v>
      </c>
      <c r="B4422" s="16" t="str">
        <f>'Limiting Factor Scores'!B402</f>
        <v>Upper Grande Ronde</v>
      </c>
      <c r="C4422" s="16" t="str">
        <f>'Limiting Factor Scores'!C402</f>
        <v>Riparian Condition</v>
      </c>
      <c r="D4422" s="18">
        <f>'Limiting Factor Scores'!D402</f>
        <v>0.33750000000000002</v>
      </c>
      <c r="E4422" s="19">
        <f>'Limiting Factor Scores'!E402</f>
        <v>4.78</v>
      </c>
      <c r="F4422" s="18">
        <f>'Limiting Factor Scores'!F402</f>
        <v>0.95050000000000001</v>
      </c>
      <c r="G4422" s="18">
        <f>'Limiting Factor Scores'!G402</f>
        <v>1.9912126342035381</v>
      </c>
      <c r="H4422" s="18">
        <f>'Limiting Factor Scores'!H402</f>
        <v>0.64293941657422538</v>
      </c>
      <c r="I4422" s="17">
        <f>LFAT!A123</f>
        <v>9</v>
      </c>
      <c r="J4422" s="16" t="str">
        <f>LFAT!B123</f>
        <v>Nutrient Enhancement</v>
      </c>
      <c r="K4422" s="16" t="str">
        <f>LFAT!D123</f>
        <v>I</v>
      </c>
      <c r="L4422" s="19">
        <f>LFAT!F123</f>
        <v>0.5</v>
      </c>
      <c r="M4422" s="16" t="str">
        <f>LFAT!G123</f>
        <v>CD</v>
      </c>
      <c r="N4422" s="19">
        <f>LFAT!I123</f>
        <v>0.5</v>
      </c>
      <c r="O4422" s="18">
        <f>LFAT!J123</f>
        <v>0.25</v>
      </c>
      <c r="P4422" s="18">
        <f t="shared" si="207"/>
        <v>0.237625</v>
      </c>
      <c r="Q4422" s="18">
        <f t="shared" si="208"/>
        <v>0.49780315855088453</v>
      </c>
      <c r="R4422" s="18">
        <f t="shared" si="209"/>
        <v>0.16073485414355634</v>
      </c>
    </row>
    <row r="4423" spans="1:18" ht="18" customHeight="1" x14ac:dyDescent="0.2">
      <c r="A4423" s="16" t="str">
        <f>'Limiting Factor Scores'!A403</f>
        <v>UGR7</v>
      </c>
      <c r="B4423" s="16" t="str">
        <f>'Limiting Factor Scores'!B403</f>
        <v>Upper Grande Ronde</v>
      </c>
      <c r="C4423" s="16" t="str">
        <f>'Limiting Factor Scores'!C403</f>
        <v>Side Channel and Wetland Habitat</v>
      </c>
      <c r="D4423" s="18">
        <f>'Limiting Factor Scores'!D403</f>
        <v>0.33750000000000002</v>
      </c>
      <c r="E4423" s="19">
        <f>'Limiting Factor Scores'!E403</f>
        <v>5</v>
      </c>
      <c r="F4423" s="18">
        <f>'Limiting Factor Scores'!F403</f>
        <v>1</v>
      </c>
      <c r="G4423" s="18">
        <f>'Limiting Factor Scores'!G403</f>
        <v>2.5939285708500002</v>
      </c>
      <c r="H4423" s="18">
        <f>'Limiting Factor Scores'!H403</f>
        <v>0.75604821410250012</v>
      </c>
      <c r="I4423" s="17">
        <f>LFAT!A125</f>
        <v>9</v>
      </c>
      <c r="J4423" s="16" t="str">
        <f>LFAT!B125</f>
        <v>Nutrient Enhancement</v>
      </c>
      <c r="K4423" s="16" t="str">
        <f>LFAT!D125</f>
        <v>N</v>
      </c>
      <c r="L4423" s="19">
        <f>LFAT!F125</f>
        <v>0.1</v>
      </c>
      <c r="M4423" s="16" t="str">
        <f>LFAT!G125</f>
        <v>R</v>
      </c>
      <c r="N4423" s="19">
        <f>LFAT!I125</f>
        <v>0.1</v>
      </c>
      <c r="O4423" s="18">
        <f>LFAT!J125</f>
        <v>0.01</v>
      </c>
      <c r="P4423" s="18">
        <f t="shared" si="207"/>
        <v>0.01</v>
      </c>
      <c r="Q4423" s="18">
        <f t="shared" si="208"/>
        <v>2.5939285708500001E-2</v>
      </c>
      <c r="R4423" s="18">
        <f t="shared" si="209"/>
        <v>7.560482141025001E-3</v>
      </c>
    </row>
    <row r="4424" spans="1:18" ht="18" customHeight="1" x14ac:dyDescent="0.2">
      <c r="A4424" s="16" t="str">
        <f>'Limiting Factor Scores'!A404</f>
        <v>UGR7</v>
      </c>
      <c r="B4424" s="16" t="str">
        <f>'Limiting Factor Scores'!B404</f>
        <v>Upper Grande Ronde</v>
      </c>
      <c r="C4424" s="16" t="str">
        <f>'Limiting Factor Scores'!C404</f>
        <v>Summer Water Temperature</v>
      </c>
      <c r="D4424" s="18">
        <f>'Limiting Factor Scores'!D404</f>
        <v>0.33750000000000002</v>
      </c>
      <c r="E4424" s="19">
        <f>'Limiting Factor Scores'!E404</f>
        <v>5</v>
      </c>
      <c r="F4424" s="18">
        <f>'Limiting Factor Scores'!F404</f>
        <v>1</v>
      </c>
      <c r="G4424" s="18">
        <f>'Limiting Factor Scores'!G404</f>
        <v>2.2467857142374998</v>
      </c>
      <c r="H4424" s="18">
        <f>'Limiting Factor Scores'!H404</f>
        <v>0.70310892855937501</v>
      </c>
      <c r="I4424" s="17">
        <f>LFAT!A131</f>
        <v>9</v>
      </c>
      <c r="J4424" s="16" t="str">
        <f>LFAT!B131</f>
        <v>Nutrient Enhancement</v>
      </c>
      <c r="K4424" s="16" t="str">
        <f>LFAT!D131</f>
        <v>N</v>
      </c>
      <c r="L4424" s="19">
        <f>LFAT!F131</f>
        <v>0.1</v>
      </c>
      <c r="M4424" s="16" t="str">
        <f>LFAT!G131</f>
        <v>R</v>
      </c>
      <c r="N4424" s="19">
        <f>LFAT!I131</f>
        <v>0.1</v>
      </c>
      <c r="O4424" s="18">
        <f>LFAT!J131</f>
        <v>0.01</v>
      </c>
      <c r="P4424" s="18">
        <f t="shared" si="207"/>
        <v>0.01</v>
      </c>
      <c r="Q4424" s="18">
        <f t="shared" si="208"/>
        <v>2.2467857142374998E-2</v>
      </c>
      <c r="R4424" s="18">
        <f t="shared" si="209"/>
        <v>7.03108928559375E-3</v>
      </c>
    </row>
    <row r="4425" spans="1:18" ht="18" customHeight="1" x14ac:dyDescent="0.2">
      <c r="A4425" s="16" t="str">
        <f>'Limiting Factor Scores'!A405</f>
        <v>UGR7</v>
      </c>
      <c r="B4425" s="16" t="str">
        <f>'Limiting Factor Scores'!B405</f>
        <v>Upper Grande Ronde</v>
      </c>
      <c r="C4425" s="16" t="str">
        <f>'Limiting Factor Scores'!C405</f>
        <v>Water Quality</v>
      </c>
      <c r="D4425" s="18">
        <f>'Limiting Factor Scores'!D405</f>
        <v>0.33750000000000002</v>
      </c>
      <c r="E4425" s="19">
        <f>'Limiting Factor Scores'!E405</f>
        <v>4.6399999999999997</v>
      </c>
      <c r="F4425" s="18">
        <f>'Limiting Factor Scores'!F405</f>
        <v>0.91900000000000004</v>
      </c>
      <c r="G4425" s="18">
        <f>'Limiting Factor Scores'!G405</f>
        <v>1.8055888397731124</v>
      </c>
      <c r="H4425" s="18">
        <f>'Limiting Factor Scores'!H405</f>
        <v>0.50120044567262889</v>
      </c>
      <c r="I4425" s="17">
        <f>LFAT!A133</f>
        <v>9</v>
      </c>
      <c r="J4425" s="16" t="str">
        <f>LFAT!B133</f>
        <v>Nutrient Enhancement</v>
      </c>
      <c r="K4425" s="16" t="str">
        <f>LFAT!D133</f>
        <v>N</v>
      </c>
      <c r="L4425" s="19">
        <f>LFAT!F133</f>
        <v>0.1</v>
      </c>
      <c r="M4425" s="16" t="str">
        <f>LFAT!G133</f>
        <v>R</v>
      </c>
      <c r="N4425" s="19">
        <f>LFAT!I133</f>
        <v>0.1</v>
      </c>
      <c r="O4425" s="18">
        <f>LFAT!J133</f>
        <v>0.01</v>
      </c>
      <c r="P4425" s="18">
        <f t="shared" si="207"/>
        <v>9.1900000000000003E-3</v>
      </c>
      <c r="Q4425" s="18">
        <f t="shared" si="208"/>
        <v>1.8055888397731125E-2</v>
      </c>
      <c r="R4425" s="18">
        <f t="shared" si="209"/>
        <v>5.0120044567262892E-3</v>
      </c>
    </row>
    <row r="4426" spans="1:18" ht="18" customHeight="1" x14ac:dyDescent="0.2">
      <c r="A4426" s="16" t="str">
        <f>'Limiting Factor Scores'!A406</f>
        <v>UGR7</v>
      </c>
      <c r="B4426" s="16" t="str">
        <f>'Limiting Factor Scores'!B406</f>
        <v>Upper Grande Ronde</v>
      </c>
      <c r="C4426" s="16" t="str">
        <f>'Limiting Factor Scores'!C406</f>
        <v>Winter Water Temperature</v>
      </c>
      <c r="D4426" s="18">
        <f>'Limiting Factor Scores'!D406</f>
        <v>0.33750000000000002</v>
      </c>
      <c r="E4426" s="19">
        <f>'Limiting Factor Scores'!E406</f>
        <v>3.91</v>
      </c>
      <c r="F4426" s="18">
        <f>'Limiting Factor Scores'!F406</f>
        <v>0.75475000000000003</v>
      </c>
      <c r="G4426" s="18">
        <f>'Limiting Factor Scores'!G406</f>
        <v>1.2208755134292471</v>
      </c>
      <c r="H4426" s="18">
        <f>'Limiting Factor Scores'!H406</f>
        <v>0.33252937236254904</v>
      </c>
      <c r="I4426" s="17">
        <f>LFAT!A132</f>
        <v>9</v>
      </c>
      <c r="J4426" s="16" t="str">
        <f>LFAT!B132</f>
        <v>Nutrient Enhancement</v>
      </c>
      <c r="K4426" s="16" t="str">
        <f>LFAT!D132</f>
        <v>N</v>
      </c>
      <c r="L4426" s="19">
        <f>LFAT!F132</f>
        <v>0.1</v>
      </c>
      <c r="M4426" s="16" t="str">
        <f>LFAT!G132</f>
        <v>R</v>
      </c>
      <c r="N4426" s="19">
        <f>LFAT!I132</f>
        <v>0.1</v>
      </c>
      <c r="O4426" s="18">
        <f>LFAT!J132</f>
        <v>0.01</v>
      </c>
      <c r="P4426" s="18">
        <f t="shared" si="207"/>
        <v>7.5475000000000004E-3</v>
      </c>
      <c r="Q4426" s="18">
        <f t="shared" si="208"/>
        <v>1.2208755134292471E-2</v>
      </c>
      <c r="R4426" s="18">
        <f t="shared" si="209"/>
        <v>3.3252937236254903E-3</v>
      </c>
    </row>
    <row r="4427" spans="1:18" ht="18" customHeight="1" x14ac:dyDescent="0.2">
      <c r="A4427" s="16" t="str">
        <f>'Limiting Factor Scores'!A392</f>
        <v>UGR7</v>
      </c>
      <c r="B4427" s="16" t="str">
        <f>'Limiting Factor Scores'!B392</f>
        <v>Upper Grande Ronde</v>
      </c>
      <c r="C4427" s="16" t="str">
        <f>'Limiting Factor Scores'!C392</f>
        <v>Altered Flow Timing</v>
      </c>
      <c r="D4427" s="18">
        <f>'Limiting Factor Scores'!D392</f>
        <v>0.33750000000000002</v>
      </c>
      <c r="E4427" s="19">
        <f>'Limiting Factor Scores'!E392</f>
        <v>5</v>
      </c>
      <c r="F4427" s="18">
        <f>'Limiting Factor Scores'!F392</f>
        <v>1</v>
      </c>
      <c r="G4427" s="18">
        <f>'Limiting Factor Scores'!G392</f>
        <v>1.7694642857625003</v>
      </c>
      <c r="H4427" s="18">
        <f>'Limiting Factor Scores'!H392</f>
        <v>0.49243660723012511</v>
      </c>
      <c r="I4427" s="17">
        <f>LFAT!A143</f>
        <v>10</v>
      </c>
      <c r="J4427" s="16" t="str">
        <f>LFAT!B143</f>
        <v>Upland Treatments</v>
      </c>
      <c r="K4427" s="16" t="str">
        <f>LFAT!D143</f>
        <v>I</v>
      </c>
      <c r="L4427" s="19">
        <f>LFAT!F143</f>
        <v>0.5</v>
      </c>
      <c r="M4427" s="16" t="str">
        <f>LFAT!G143</f>
        <v>CD</v>
      </c>
      <c r="N4427" s="19">
        <f>LFAT!I143</f>
        <v>0.5</v>
      </c>
      <c r="O4427" s="18">
        <f>LFAT!J143</f>
        <v>0.25</v>
      </c>
      <c r="P4427" s="18">
        <f t="shared" si="207"/>
        <v>0.25</v>
      </c>
      <c r="Q4427" s="18">
        <f t="shared" si="208"/>
        <v>0.44236607144062506</v>
      </c>
      <c r="R4427" s="18">
        <f t="shared" si="209"/>
        <v>0.12310915180753128</v>
      </c>
    </row>
    <row r="4428" spans="1:18" ht="18" customHeight="1" x14ac:dyDescent="0.2">
      <c r="A4428" s="16" t="str">
        <f>'Limiting Factor Scores'!A393</f>
        <v>UGR7</v>
      </c>
      <c r="B4428" s="16" t="str">
        <f>'Limiting Factor Scores'!B393</f>
        <v>Upper Grande Ronde</v>
      </c>
      <c r="C4428" s="16" t="str">
        <f>'Limiting Factor Scores'!C393</f>
        <v>Altered Primary Productivity</v>
      </c>
      <c r="D4428" s="18">
        <f>'Limiting Factor Scores'!D393</f>
        <v>0.33750000000000002</v>
      </c>
      <c r="E4428" s="19">
        <f>'Limiting Factor Scores'!E393</f>
        <v>3.42</v>
      </c>
      <c r="F4428" s="18">
        <f>'Limiting Factor Scores'!F393</f>
        <v>0.64449999999999996</v>
      </c>
      <c r="G4428" s="18">
        <f>'Limiting Factor Scores'!G393</f>
        <v>0.7908360266303438</v>
      </c>
      <c r="H4428" s="18">
        <f>'Limiting Factor Scores'!H393</f>
        <v>0.22648362985975276</v>
      </c>
      <c r="I4428" s="17">
        <f>LFAT!A150</f>
        <v>10</v>
      </c>
      <c r="J4428" s="16" t="str">
        <f>LFAT!B150</f>
        <v>Upland Treatments</v>
      </c>
      <c r="K4428" s="16" t="str">
        <f>LFAT!D150</f>
        <v>I</v>
      </c>
      <c r="L4428" s="19">
        <f>LFAT!F150</f>
        <v>0.5</v>
      </c>
      <c r="M4428" s="16" t="str">
        <f>LFAT!G150</f>
        <v>CD</v>
      </c>
      <c r="N4428" s="19">
        <f>LFAT!I150</f>
        <v>0.5</v>
      </c>
      <c r="O4428" s="18">
        <f>LFAT!J150</f>
        <v>0.25</v>
      </c>
      <c r="P4428" s="18">
        <f t="shared" si="207"/>
        <v>0.16112499999999999</v>
      </c>
      <c r="Q4428" s="18">
        <f t="shared" si="208"/>
        <v>0.19770900665758595</v>
      </c>
      <c r="R4428" s="18">
        <f t="shared" si="209"/>
        <v>5.662090746493819E-2</v>
      </c>
    </row>
    <row r="4429" spans="1:18" ht="18" customHeight="1" x14ac:dyDescent="0.2">
      <c r="A4429" s="16" t="str">
        <f>'Limiting Factor Scores'!A394</f>
        <v>UGR7</v>
      </c>
      <c r="B4429" s="16" t="str">
        <f>'Limiting Factor Scores'!B394</f>
        <v>Upper Grande Ronde</v>
      </c>
      <c r="C4429" s="16" t="str">
        <f>'Limiting Factor Scores'!C394</f>
        <v>Anthropogenic Barriers</v>
      </c>
      <c r="D4429" s="18">
        <f>'Limiting Factor Scores'!D394</f>
        <v>0.33750000000000002</v>
      </c>
      <c r="E4429" s="19">
        <f>'Limiting Factor Scores'!E394</f>
        <v>2.71</v>
      </c>
      <c r="F4429" s="18">
        <f>'Limiting Factor Scores'!F394</f>
        <v>0.48475000000000001</v>
      </c>
      <c r="G4429" s="18">
        <f>'Limiting Factor Scores'!G394</f>
        <v>0.86826515606302501</v>
      </c>
      <c r="H4429" s="18">
        <f>'Limiting Factor Scores'!H394</f>
        <v>0.2749934811686659</v>
      </c>
      <c r="I4429" s="17">
        <f>LFAT!A137</f>
        <v>10</v>
      </c>
      <c r="J4429" s="16" t="str">
        <f>LFAT!B137</f>
        <v>Upland Treatments</v>
      </c>
      <c r="K4429" s="16" t="str">
        <f>LFAT!D137</f>
        <v>N</v>
      </c>
      <c r="L4429" s="19">
        <f>LFAT!F137</f>
        <v>0.1</v>
      </c>
      <c r="M4429" s="16" t="str">
        <f>LFAT!G137</f>
        <v>R</v>
      </c>
      <c r="N4429" s="19">
        <f>LFAT!I137</f>
        <v>0.1</v>
      </c>
      <c r="O4429" s="18">
        <f>LFAT!J137</f>
        <v>0.01</v>
      </c>
      <c r="P4429" s="18">
        <f t="shared" si="207"/>
        <v>4.8475000000000002E-3</v>
      </c>
      <c r="Q4429" s="18">
        <f t="shared" si="208"/>
        <v>8.6826515606302501E-3</v>
      </c>
      <c r="R4429" s="18">
        <f t="shared" si="209"/>
        <v>2.7499348116866592E-3</v>
      </c>
    </row>
    <row r="4430" spans="1:18" ht="18" customHeight="1" x14ac:dyDescent="0.2">
      <c r="A4430" s="16" t="str">
        <f>'Limiting Factor Scores'!A395</f>
        <v>UGR7</v>
      </c>
      <c r="B4430" s="16" t="str">
        <f>'Limiting Factor Scores'!B395</f>
        <v>Upper Grande Ronde</v>
      </c>
      <c r="C4430" s="16" t="str">
        <f>'Limiting Factor Scores'!C395</f>
        <v>Channel and Habitat Structure</v>
      </c>
      <c r="D4430" s="18">
        <f>'Limiting Factor Scores'!D395</f>
        <v>0.33750000000000002</v>
      </c>
      <c r="E4430" s="19">
        <f>'Limiting Factor Scores'!E395</f>
        <v>4.78</v>
      </c>
      <c r="F4430" s="18">
        <f>'Limiting Factor Scores'!F395</f>
        <v>0.95050000000000001</v>
      </c>
      <c r="G4430" s="18">
        <f>'Limiting Factor Scores'!G395</f>
        <v>2.7954883924446943</v>
      </c>
      <c r="H4430" s="18">
        <f>'Limiting Factor Scores'!H395</f>
        <v>0.84627682616239097</v>
      </c>
      <c r="I4430" s="17">
        <f>LFAT!A141</f>
        <v>10</v>
      </c>
      <c r="J4430" s="16" t="str">
        <f>LFAT!B141</f>
        <v>Upland Treatments</v>
      </c>
      <c r="K4430" s="16" t="str">
        <f>LFAT!D141</f>
        <v>N</v>
      </c>
      <c r="L4430" s="19">
        <f>LFAT!F141</f>
        <v>0.1</v>
      </c>
      <c r="M4430" s="16" t="str">
        <f>LFAT!G141</f>
        <v>R</v>
      </c>
      <c r="N4430" s="19">
        <f>LFAT!I141</f>
        <v>0.1</v>
      </c>
      <c r="O4430" s="18">
        <f>LFAT!J141</f>
        <v>0.01</v>
      </c>
      <c r="P4430" s="18">
        <f t="shared" si="207"/>
        <v>9.5049999999999996E-3</v>
      </c>
      <c r="Q4430" s="18">
        <f t="shared" si="208"/>
        <v>2.7954883924446942E-2</v>
      </c>
      <c r="R4430" s="18">
        <f t="shared" si="209"/>
        <v>8.4627682616239108E-3</v>
      </c>
    </row>
    <row r="4431" spans="1:18" ht="18" customHeight="1" x14ac:dyDescent="0.2">
      <c r="A4431" s="16" t="str">
        <f>'Limiting Factor Scores'!A396</f>
        <v>UGR7</v>
      </c>
      <c r="B4431" s="16" t="str">
        <f>'Limiting Factor Scores'!B396</f>
        <v>Upper Grande Ronde</v>
      </c>
      <c r="C4431" s="16" t="str">
        <f>'Limiting Factor Scores'!C396</f>
        <v>Decreased Sediment Quantity</v>
      </c>
      <c r="D4431" s="18">
        <f>'Limiting Factor Scores'!D396</f>
        <v>0.33750000000000002</v>
      </c>
      <c r="E4431" s="19">
        <f>'Limiting Factor Scores'!E396</f>
        <v>2.83</v>
      </c>
      <c r="F4431" s="18">
        <f>'Limiting Factor Scores'!F396</f>
        <v>0.51175000000000004</v>
      </c>
      <c r="G4431" s="18">
        <f>'Limiting Factor Scores'!G396</f>
        <v>0.89442020096687835</v>
      </c>
      <c r="H4431" s="18">
        <f>'Limiting Factor Scores'!H396</f>
        <v>0.26643852526935408</v>
      </c>
      <c r="I4431" s="17">
        <f>LFAT!A144</f>
        <v>10</v>
      </c>
      <c r="J4431" s="16" t="str">
        <f>LFAT!B144</f>
        <v>Upland Treatments</v>
      </c>
      <c r="K4431" s="16" t="str">
        <f>LFAT!D144</f>
        <v>I</v>
      </c>
      <c r="L4431" s="19">
        <f>LFAT!F144</f>
        <v>0.5</v>
      </c>
      <c r="M4431" s="16" t="str">
        <f>LFAT!G144</f>
        <v>CD</v>
      </c>
      <c r="N4431" s="19">
        <f>LFAT!I144</f>
        <v>0.5</v>
      </c>
      <c r="O4431" s="18">
        <f>LFAT!J144</f>
        <v>0.25</v>
      </c>
      <c r="P4431" s="18">
        <f t="shared" si="207"/>
        <v>0.12793750000000001</v>
      </c>
      <c r="Q4431" s="18">
        <f t="shared" si="208"/>
        <v>0.22360505024171959</v>
      </c>
      <c r="R4431" s="18">
        <f t="shared" si="209"/>
        <v>6.6609631317338519E-2</v>
      </c>
    </row>
    <row r="4432" spans="1:18" ht="18" customHeight="1" x14ac:dyDescent="0.2">
      <c r="A4432" s="16" t="str">
        <f>'Limiting Factor Scores'!A397</f>
        <v>UGR7</v>
      </c>
      <c r="B4432" s="16" t="str">
        <f>'Limiting Factor Scores'!B397</f>
        <v>Upper Grande Ronde</v>
      </c>
      <c r="C4432" s="16" t="str">
        <f>'Limiting Factor Scores'!C397</f>
        <v>Decreased Water Quantity</v>
      </c>
      <c r="D4432" s="18">
        <f>'Limiting Factor Scores'!D397</f>
        <v>0.33750000000000002</v>
      </c>
      <c r="E4432" s="19">
        <f>'Limiting Factor Scores'!E397</f>
        <v>5</v>
      </c>
      <c r="F4432" s="18">
        <f>'Limiting Factor Scores'!F397</f>
        <v>1</v>
      </c>
      <c r="G4432" s="18">
        <f>'Limiting Factor Scores'!G397</f>
        <v>2.5288392861000002</v>
      </c>
      <c r="H4432" s="18">
        <f>'Limiting Factor Scores'!H397</f>
        <v>0.73088035725375011</v>
      </c>
      <c r="I4432" s="17">
        <f>LFAT!A142</f>
        <v>10</v>
      </c>
      <c r="J4432" s="16" t="str">
        <f>LFAT!B142</f>
        <v>Upland Treatments</v>
      </c>
      <c r="K4432" s="16" t="str">
        <f>LFAT!D142</f>
        <v>I</v>
      </c>
      <c r="L4432" s="19">
        <f>LFAT!F142</f>
        <v>0.5</v>
      </c>
      <c r="M4432" s="16" t="str">
        <f>LFAT!G142</f>
        <v>CD</v>
      </c>
      <c r="N4432" s="19">
        <f>LFAT!I142</f>
        <v>0.5</v>
      </c>
      <c r="O4432" s="18">
        <f>LFAT!J142</f>
        <v>0.25</v>
      </c>
      <c r="P4432" s="18">
        <f t="shared" si="207"/>
        <v>0.25</v>
      </c>
      <c r="Q4432" s="18">
        <f t="shared" si="208"/>
        <v>0.63220982152500005</v>
      </c>
      <c r="R4432" s="18">
        <f t="shared" si="209"/>
        <v>0.18272008931343753</v>
      </c>
    </row>
    <row r="4433" spans="1:18" ht="18" customHeight="1" x14ac:dyDescent="0.2">
      <c r="A4433" s="16" t="str">
        <f>'Limiting Factor Scores'!A398</f>
        <v>UGR7</v>
      </c>
      <c r="B4433" s="16" t="str">
        <f>'Limiting Factor Scores'!B398</f>
        <v>Upper Grande Ronde</v>
      </c>
      <c r="C4433" s="16" t="str">
        <f>'Limiting Factor Scores'!C398</f>
        <v>Floodplain Condition</v>
      </c>
      <c r="D4433" s="18">
        <f>'Limiting Factor Scores'!D398</f>
        <v>0.33750000000000002</v>
      </c>
      <c r="E4433" s="19">
        <f>'Limiting Factor Scores'!E398</f>
        <v>5</v>
      </c>
      <c r="F4433" s="18">
        <f>'Limiting Factor Scores'!F398</f>
        <v>1</v>
      </c>
      <c r="G4433" s="18">
        <f>'Limiting Factor Scores'!G398</f>
        <v>2.0515178572875006</v>
      </c>
      <c r="H4433" s="18">
        <f>'Limiting Factor Scores'!H398</f>
        <v>0.58247678574225004</v>
      </c>
      <c r="I4433" s="17">
        <f>LFAT!A139</f>
        <v>10</v>
      </c>
      <c r="J4433" s="16" t="str">
        <f>LFAT!B139</f>
        <v>Upland Treatments</v>
      </c>
      <c r="K4433" s="16" t="str">
        <f>LFAT!D139</f>
        <v>N</v>
      </c>
      <c r="L4433" s="19">
        <f>LFAT!F139</f>
        <v>0.1</v>
      </c>
      <c r="M4433" s="16" t="str">
        <f>LFAT!G139</f>
        <v>R</v>
      </c>
      <c r="N4433" s="19">
        <f>LFAT!I139</f>
        <v>0.1</v>
      </c>
      <c r="O4433" s="18">
        <f>LFAT!J139</f>
        <v>0.01</v>
      </c>
      <c r="P4433" s="18">
        <f t="shared" si="207"/>
        <v>0.01</v>
      </c>
      <c r="Q4433" s="18">
        <f t="shared" si="208"/>
        <v>2.0515178572875006E-2</v>
      </c>
      <c r="R4433" s="18">
        <f t="shared" si="209"/>
        <v>5.8247678574225008E-3</v>
      </c>
    </row>
    <row r="4434" spans="1:18" ht="18" customHeight="1" x14ac:dyDescent="0.2">
      <c r="A4434" s="16" t="str">
        <f>'Limiting Factor Scores'!A399</f>
        <v>UGR7</v>
      </c>
      <c r="B4434" s="16" t="str">
        <f>'Limiting Factor Scores'!B399</f>
        <v>Upper Grande Ronde</v>
      </c>
      <c r="C4434" s="16" t="str">
        <f>'Limiting Factor Scores'!C399</f>
        <v>Increased Sediment Quantity</v>
      </c>
      <c r="D4434" s="18">
        <f>'Limiting Factor Scores'!D399</f>
        <v>0.33750000000000002</v>
      </c>
      <c r="E4434" s="19">
        <f>'Limiting Factor Scores'!E399</f>
        <v>4.16</v>
      </c>
      <c r="F4434" s="18">
        <f>'Limiting Factor Scores'!F399</f>
        <v>0.81100000000000005</v>
      </c>
      <c r="G4434" s="18">
        <f>'Limiting Factor Scores'!G399</f>
        <v>0.99514044623306264</v>
      </c>
      <c r="H4434" s="18">
        <f>'Limiting Factor Scores'!H399</f>
        <v>0.3273992517630353</v>
      </c>
      <c r="I4434" s="17">
        <f>LFAT!A145</f>
        <v>10</v>
      </c>
      <c r="J4434" s="16" t="str">
        <f>LFAT!B145</f>
        <v>Upland Treatments</v>
      </c>
      <c r="K4434" s="16" t="str">
        <f>LFAT!D145</f>
        <v>I</v>
      </c>
      <c r="L4434" s="19">
        <f>LFAT!F145</f>
        <v>0.5</v>
      </c>
      <c r="M4434" s="16" t="str">
        <f>LFAT!G145</f>
        <v>CD</v>
      </c>
      <c r="N4434" s="19">
        <f>LFAT!I145</f>
        <v>0.5</v>
      </c>
      <c r="O4434" s="18">
        <f>LFAT!J145</f>
        <v>0.25</v>
      </c>
      <c r="P4434" s="18">
        <f t="shared" si="207"/>
        <v>0.20275000000000001</v>
      </c>
      <c r="Q4434" s="18">
        <f t="shared" si="208"/>
        <v>0.24878511155826566</v>
      </c>
      <c r="R4434" s="18">
        <f t="shared" si="209"/>
        <v>8.1849812940758826E-2</v>
      </c>
    </row>
    <row r="4435" spans="1:18" ht="18" customHeight="1" x14ac:dyDescent="0.2">
      <c r="A4435" s="16" t="str">
        <f>'Limiting Factor Scores'!A400</f>
        <v>UGR7</v>
      </c>
      <c r="B4435" s="16" t="str">
        <f>'Limiting Factor Scores'!B400</f>
        <v>Upper Grande Ronde</v>
      </c>
      <c r="C4435" s="16" t="str">
        <f>'Limiting Factor Scores'!C400</f>
        <v>Non-Native Species Interactions and Competition</v>
      </c>
      <c r="D4435" s="18">
        <f>'Limiting Factor Scores'!D400</f>
        <v>0.33750000000000002</v>
      </c>
      <c r="E4435" s="19">
        <f>'Limiting Factor Scores'!E400</f>
        <v>3.56</v>
      </c>
      <c r="F4435" s="18">
        <f>'Limiting Factor Scores'!F400</f>
        <v>0.67600000000000005</v>
      </c>
      <c r="G4435" s="18">
        <f>'Limiting Factor Scores'!G400</f>
        <v>0.91748892847365016</v>
      </c>
      <c r="H4435" s="18">
        <f>'Limiting Factor Scores'!H400</f>
        <v>0.32364707140999349</v>
      </c>
      <c r="I4435" s="17">
        <f>LFAT!A151</f>
        <v>10</v>
      </c>
      <c r="J4435" s="16" t="str">
        <f>LFAT!B151</f>
        <v>Upland Treatments</v>
      </c>
      <c r="K4435" s="16" t="str">
        <f>LFAT!D151</f>
        <v>N</v>
      </c>
      <c r="L4435" s="19">
        <f>LFAT!F151</f>
        <v>0.1</v>
      </c>
      <c r="M4435" s="16" t="str">
        <f>LFAT!G151</f>
        <v>R</v>
      </c>
      <c r="N4435" s="19">
        <f>LFAT!I151</f>
        <v>0.1</v>
      </c>
      <c r="O4435" s="18">
        <f>LFAT!J151</f>
        <v>0.01</v>
      </c>
      <c r="P4435" s="18">
        <f t="shared" si="207"/>
        <v>6.7600000000000004E-3</v>
      </c>
      <c r="Q4435" s="18">
        <f t="shared" si="208"/>
        <v>9.174889284736502E-3</v>
      </c>
      <c r="R4435" s="18">
        <f t="shared" si="209"/>
        <v>3.236470714099935E-3</v>
      </c>
    </row>
    <row r="4436" spans="1:18" ht="18" customHeight="1" x14ac:dyDescent="0.2">
      <c r="A4436" s="16" t="str">
        <f>'Limiting Factor Scores'!A401</f>
        <v>UGR7</v>
      </c>
      <c r="B4436" s="16" t="str">
        <f>'Limiting Factor Scores'!B401</f>
        <v>Upper Grande Ronde</v>
      </c>
      <c r="C4436" s="16" t="str">
        <f>'Limiting Factor Scores'!C401</f>
        <v>Predation</v>
      </c>
      <c r="D4436" s="18">
        <f>'Limiting Factor Scores'!D401</f>
        <v>0.33750000000000002</v>
      </c>
      <c r="E4436" s="19">
        <f>'Limiting Factor Scores'!E401</f>
        <v>4.6399999999999997</v>
      </c>
      <c r="F4436" s="18">
        <f>'Limiting Factor Scores'!F401</f>
        <v>0.91900000000000004</v>
      </c>
      <c r="G4436" s="18">
        <f>'Limiting Factor Scores'!G401</f>
        <v>1.6660157147731125</v>
      </c>
      <c r="H4436" s="18">
        <f>'Limiting Factor Scores'!H401</f>
        <v>0.50937544297633397</v>
      </c>
      <c r="I4436" s="17">
        <f>LFAT!A149</f>
        <v>10</v>
      </c>
      <c r="J4436" s="16" t="str">
        <f>LFAT!B149</f>
        <v>Upland Treatments</v>
      </c>
      <c r="K4436" s="16" t="str">
        <f>LFAT!D149</f>
        <v>N</v>
      </c>
      <c r="L4436" s="19">
        <f>LFAT!F149</f>
        <v>0.1</v>
      </c>
      <c r="M4436" s="16" t="str">
        <f>LFAT!G149</f>
        <v>R</v>
      </c>
      <c r="N4436" s="19">
        <f>LFAT!I149</f>
        <v>0.1</v>
      </c>
      <c r="O4436" s="18">
        <f>LFAT!J149</f>
        <v>0.01</v>
      </c>
      <c r="P4436" s="18">
        <f t="shared" si="207"/>
        <v>9.1900000000000003E-3</v>
      </c>
      <c r="Q4436" s="18">
        <f t="shared" si="208"/>
        <v>1.6660157147731124E-2</v>
      </c>
      <c r="R4436" s="18">
        <f t="shared" si="209"/>
        <v>5.0937544297633402E-3</v>
      </c>
    </row>
    <row r="4437" spans="1:18" ht="18" customHeight="1" x14ac:dyDescent="0.2">
      <c r="A4437" s="16" t="str">
        <f>'Limiting Factor Scores'!A402</f>
        <v>UGR7</v>
      </c>
      <c r="B4437" s="16" t="str">
        <f>'Limiting Factor Scores'!B402</f>
        <v>Upper Grande Ronde</v>
      </c>
      <c r="C4437" s="16" t="str">
        <f>'Limiting Factor Scores'!C402</f>
        <v>Riparian Condition</v>
      </c>
      <c r="D4437" s="18">
        <f>'Limiting Factor Scores'!D402</f>
        <v>0.33750000000000002</v>
      </c>
      <c r="E4437" s="19">
        <f>'Limiting Factor Scores'!E402</f>
        <v>4.78</v>
      </c>
      <c r="F4437" s="18">
        <f>'Limiting Factor Scores'!F402</f>
        <v>0.95050000000000001</v>
      </c>
      <c r="G4437" s="18">
        <f>'Limiting Factor Scores'!G402</f>
        <v>1.9912126342035381</v>
      </c>
      <c r="H4437" s="18">
        <f>'Limiting Factor Scores'!H402</f>
        <v>0.64293941657422538</v>
      </c>
      <c r="I4437" s="17">
        <f>LFAT!A138</f>
        <v>10</v>
      </c>
      <c r="J4437" s="16" t="str">
        <f>LFAT!B138</f>
        <v>Upland Treatments</v>
      </c>
      <c r="K4437" s="16" t="str">
        <f>LFAT!D138</f>
        <v>N</v>
      </c>
      <c r="L4437" s="19">
        <f>LFAT!F138</f>
        <v>0.1</v>
      </c>
      <c r="M4437" s="16" t="str">
        <f>LFAT!G138</f>
        <v>R</v>
      </c>
      <c r="N4437" s="19">
        <f>LFAT!I138</f>
        <v>0.1</v>
      </c>
      <c r="O4437" s="18">
        <f>LFAT!J138</f>
        <v>0.01</v>
      </c>
      <c r="P4437" s="18">
        <f t="shared" si="207"/>
        <v>9.5049999999999996E-3</v>
      </c>
      <c r="Q4437" s="18">
        <f t="shared" si="208"/>
        <v>1.9912126342035381E-2</v>
      </c>
      <c r="R4437" s="18">
        <f t="shared" si="209"/>
        <v>6.4293941657422539E-3</v>
      </c>
    </row>
    <row r="4438" spans="1:18" ht="18" customHeight="1" x14ac:dyDescent="0.2">
      <c r="A4438" s="16" t="str">
        <f>'Limiting Factor Scores'!A403</f>
        <v>UGR7</v>
      </c>
      <c r="B4438" s="16" t="str">
        <f>'Limiting Factor Scores'!B403</f>
        <v>Upper Grande Ronde</v>
      </c>
      <c r="C4438" s="16" t="str">
        <f>'Limiting Factor Scores'!C403</f>
        <v>Side Channel and Wetland Habitat</v>
      </c>
      <c r="D4438" s="18">
        <f>'Limiting Factor Scores'!D403</f>
        <v>0.33750000000000002</v>
      </c>
      <c r="E4438" s="19">
        <f>'Limiting Factor Scores'!E403</f>
        <v>5</v>
      </c>
      <c r="F4438" s="18">
        <f>'Limiting Factor Scores'!F403</f>
        <v>1</v>
      </c>
      <c r="G4438" s="18">
        <f>'Limiting Factor Scores'!G403</f>
        <v>2.5939285708500002</v>
      </c>
      <c r="H4438" s="18">
        <f>'Limiting Factor Scores'!H403</f>
        <v>0.75604821410250012</v>
      </c>
      <c r="I4438" s="17">
        <f>LFAT!A140</f>
        <v>10</v>
      </c>
      <c r="J4438" s="16" t="str">
        <f>LFAT!B140</f>
        <v>Upland Treatments</v>
      </c>
      <c r="K4438" s="16" t="str">
        <f>LFAT!D140</f>
        <v>N</v>
      </c>
      <c r="L4438" s="19">
        <f>LFAT!F140</f>
        <v>0.1</v>
      </c>
      <c r="M4438" s="16" t="str">
        <f>LFAT!G140</f>
        <v>R</v>
      </c>
      <c r="N4438" s="19">
        <f>LFAT!I140</f>
        <v>0.1</v>
      </c>
      <c r="O4438" s="18">
        <f>LFAT!J140</f>
        <v>0.01</v>
      </c>
      <c r="P4438" s="18">
        <f t="shared" si="207"/>
        <v>0.01</v>
      </c>
      <c r="Q4438" s="18">
        <f t="shared" si="208"/>
        <v>2.5939285708500001E-2</v>
      </c>
      <c r="R4438" s="18">
        <f t="shared" si="209"/>
        <v>7.560482141025001E-3</v>
      </c>
    </row>
    <row r="4439" spans="1:18" ht="18" customHeight="1" x14ac:dyDescent="0.2">
      <c r="A4439" s="16" t="str">
        <f>'Limiting Factor Scores'!A404</f>
        <v>UGR7</v>
      </c>
      <c r="B4439" s="16" t="str">
        <f>'Limiting Factor Scores'!B404</f>
        <v>Upper Grande Ronde</v>
      </c>
      <c r="C4439" s="16" t="str">
        <f>'Limiting Factor Scores'!C404</f>
        <v>Summer Water Temperature</v>
      </c>
      <c r="D4439" s="18">
        <f>'Limiting Factor Scores'!D404</f>
        <v>0.33750000000000002</v>
      </c>
      <c r="E4439" s="19">
        <f>'Limiting Factor Scores'!E404</f>
        <v>5</v>
      </c>
      <c r="F4439" s="18">
        <f>'Limiting Factor Scores'!F404</f>
        <v>1</v>
      </c>
      <c r="G4439" s="18">
        <f>'Limiting Factor Scores'!G404</f>
        <v>2.2467857142374998</v>
      </c>
      <c r="H4439" s="18">
        <f>'Limiting Factor Scores'!H404</f>
        <v>0.70310892855937501</v>
      </c>
      <c r="I4439" s="17">
        <f>LFAT!A146</f>
        <v>10</v>
      </c>
      <c r="J4439" s="16" t="str">
        <f>LFAT!B146</f>
        <v>Upland Treatments</v>
      </c>
      <c r="K4439" s="16" t="str">
        <f>LFAT!D146</f>
        <v>I</v>
      </c>
      <c r="L4439" s="19">
        <f>LFAT!F146</f>
        <v>0.5</v>
      </c>
      <c r="M4439" s="16" t="str">
        <f>LFAT!G146</f>
        <v>CD</v>
      </c>
      <c r="N4439" s="19">
        <f>LFAT!I146</f>
        <v>0.5</v>
      </c>
      <c r="O4439" s="18">
        <f>LFAT!J146</f>
        <v>0.25</v>
      </c>
      <c r="P4439" s="18">
        <f t="shared" si="207"/>
        <v>0.25</v>
      </c>
      <c r="Q4439" s="18">
        <f t="shared" si="208"/>
        <v>0.56169642855937496</v>
      </c>
      <c r="R4439" s="18">
        <f t="shared" si="209"/>
        <v>0.17577723213984375</v>
      </c>
    </row>
    <row r="4440" spans="1:18" ht="18" customHeight="1" x14ac:dyDescent="0.2">
      <c r="A4440" s="16" t="str">
        <f>'Limiting Factor Scores'!A405</f>
        <v>UGR7</v>
      </c>
      <c r="B4440" s="16" t="str">
        <f>'Limiting Factor Scores'!B405</f>
        <v>Upper Grande Ronde</v>
      </c>
      <c r="C4440" s="16" t="str">
        <f>'Limiting Factor Scores'!C405</f>
        <v>Water Quality</v>
      </c>
      <c r="D4440" s="18">
        <f>'Limiting Factor Scores'!D405</f>
        <v>0.33750000000000002</v>
      </c>
      <c r="E4440" s="19">
        <f>'Limiting Factor Scores'!E405</f>
        <v>4.6399999999999997</v>
      </c>
      <c r="F4440" s="18">
        <f>'Limiting Factor Scores'!F405</f>
        <v>0.91900000000000004</v>
      </c>
      <c r="G4440" s="18">
        <f>'Limiting Factor Scores'!G405</f>
        <v>1.8055888397731124</v>
      </c>
      <c r="H4440" s="18">
        <f>'Limiting Factor Scores'!H405</f>
        <v>0.50120044567262889</v>
      </c>
      <c r="I4440" s="17">
        <f>LFAT!A148</f>
        <v>10</v>
      </c>
      <c r="J4440" s="16" t="str">
        <f>LFAT!B148</f>
        <v>Upland Treatments</v>
      </c>
      <c r="K4440" s="16" t="str">
        <f>LFAT!D148</f>
        <v>I</v>
      </c>
      <c r="L4440" s="19">
        <f>LFAT!F148</f>
        <v>0.5</v>
      </c>
      <c r="M4440" s="16" t="str">
        <f>LFAT!G148</f>
        <v>CD</v>
      </c>
      <c r="N4440" s="19">
        <f>LFAT!I148</f>
        <v>0.5</v>
      </c>
      <c r="O4440" s="18">
        <f>LFAT!J148</f>
        <v>0.25</v>
      </c>
      <c r="P4440" s="18">
        <f t="shared" si="207"/>
        <v>0.22975000000000001</v>
      </c>
      <c r="Q4440" s="18">
        <f t="shared" si="208"/>
        <v>0.45139720994327809</v>
      </c>
      <c r="R4440" s="18">
        <f t="shared" si="209"/>
        <v>0.12530011141815722</v>
      </c>
    </row>
    <row r="4441" spans="1:18" ht="18" customHeight="1" x14ac:dyDescent="0.2">
      <c r="A4441" s="16" t="str">
        <f>'Limiting Factor Scores'!A406</f>
        <v>UGR7</v>
      </c>
      <c r="B4441" s="16" t="str">
        <f>'Limiting Factor Scores'!B406</f>
        <v>Upper Grande Ronde</v>
      </c>
      <c r="C4441" s="16" t="str">
        <f>'Limiting Factor Scores'!C406</f>
        <v>Winter Water Temperature</v>
      </c>
      <c r="D4441" s="18">
        <f>'Limiting Factor Scores'!D406</f>
        <v>0.33750000000000002</v>
      </c>
      <c r="E4441" s="19">
        <f>'Limiting Factor Scores'!E406</f>
        <v>3.91</v>
      </c>
      <c r="F4441" s="18">
        <f>'Limiting Factor Scores'!F406</f>
        <v>0.75475000000000003</v>
      </c>
      <c r="G4441" s="18">
        <f>'Limiting Factor Scores'!G406</f>
        <v>1.2208755134292471</v>
      </c>
      <c r="H4441" s="18">
        <f>'Limiting Factor Scores'!H406</f>
        <v>0.33252937236254904</v>
      </c>
      <c r="I4441" s="17">
        <f>LFAT!A147</f>
        <v>10</v>
      </c>
      <c r="J4441" s="16" t="str">
        <f>LFAT!B147</f>
        <v>Upland Treatments</v>
      </c>
      <c r="K4441" s="16" t="str">
        <f>LFAT!D147</f>
        <v>N</v>
      </c>
      <c r="L4441" s="19">
        <f>LFAT!F147</f>
        <v>0.1</v>
      </c>
      <c r="M4441" s="16" t="str">
        <f>LFAT!G147</f>
        <v>R</v>
      </c>
      <c r="N4441" s="19">
        <f>LFAT!I147</f>
        <v>0.1</v>
      </c>
      <c r="O4441" s="18">
        <f>LFAT!J147</f>
        <v>0.01</v>
      </c>
      <c r="P4441" s="18">
        <f t="shared" si="207"/>
        <v>7.5475000000000004E-3</v>
      </c>
      <c r="Q4441" s="18">
        <f t="shared" si="208"/>
        <v>1.2208755134292471E-2</v>
      </c>
      <c r="R4441" s="18">
        <f t="shared" si="209"/>
        <v>3.3252937236254903E-3</v>
      </c>
    </row>
    <row r="4442" spans="1:18" ht="18" customHeight="1" x14ac:dyDescent="0.2">
      <c r="A4442" s="16" t="str">
        <f>'Limiting Factor Scores'!A392</f>
        <v>UGR7</v>
      </c>
      <c r="B4442" s="16" t="str">
        <f>'Limiting Factor Scores'!B392</f>
        <v>Upper Grande Ronde</v>
      </c>
      <c r="C4442" s="16" t="str">
        <f>'Limiting Factor Scores'!C392</f>
        <v>Altered Flow Timing</v>
      </c>
      <c r="D4442" s="18">
        <f>'Limiting Factor Scores'!D392</f>
        <v>0.33750000000000002</v>
      </c>
      <c r="E4442" s="19">
        <f>'Limiting Factor Scores'!E392</f>
        <v>5</v>
      </c>
      <c r="F4442" s="18">
        <f>'Limiting Factor Scores'!F392</f>
        <v>1</v>
      </c>
      <c r="G4442" s="18">
        <f>'Limiting Factor Scores'!G392</f>
        <v>1.7694642857625003</v>
      </c>
      <c r="H4442" s="18">
        <f>'Limiting Factor Scores'!H392</f>
        <v>0.49243660723012511</v>
      </c>
      <c r="I4442" s="17">
        <f>LFAT!A158</f>
        <v>11</v>
      </c>
      <c r="J4442" s="16" t="str">
        <f>LFAT!B158</f>
        <v>Species Management (non-native or unnatural)</v>
      </c>
      <c r="K4442" s="16" t="str">
        <f>LFAT!D158</f>
        <v>N</v>
      </c>
      <c r="L4442" s="19">
        <f>LFAT!F158</f>
        <v>0.1</v>
      </c>
      <c r="M4442" s="16" t="str">
        <f>LFAT!G158</f>
        <v>R</v>
      </c>
      <c r="N4442" s="19">
        <f>LFAT!I158</f>
        <v>0.1</v>
      </c>
      <c r="O4442" s="18">
        <f>LFAT!J158</f>
        <v>0.01</v>
      </c>
      <c r="P4442" s="18">
        <f t="shared" si="207"/>
        <v>0.01</v>
      </c>
      <c r="Q4442" s="18">
        <f t="shared" si="208"/>
        <v>1.7694642857625002E-2</v>
      </c>
      <c r="R4442" s="18">
        <f t="shared" si="209"/>
        <v>4.9243660723012513E-3</v>
      </c>
    </row>
    <row r="4443" spans="1:18" ht="18" customHeight="1" x14ac:dyDescent="0.2">
      <c r="A4443" s="16" t="str">
        <f>'Limiting Factor Scores'!A393</f>
        <v>UGR7</v>
      </c>
      <c r="B4443" s="16" t="str">
        <f>'Limiting Factor Scores'!B393</f>
        <v>Upper Grande Ronde</v>
      </c>
      <c r="C4443" s="16" t="str">
        <f>'Limiting Factor Scores'!C393</f>
        <v>Altered Primary Productivity</v>
      </c>
      <c r="D4443" s="18">
        <f>'Limiting Factor Scores'!D393</f>
        <v>0.33750000000000002</v>
      </c>
      <c r="E4443" s="19">
        <f>'Limiting Factor Scores'!E393</f>
        <v>3.42</v>
      </c>
      <c r="F4443" s="18">
        <f>'Limiting Factor Scores'!F393</f>
        <v>0.64449999999999996</v>
      </c>
      <c r="G4443" s="18">
        <f>'Limiting Factor Scores'!G393</f>
        <v>0.7908360266303438</v>
      </c>
      <c r="H4443" s="18">
        <f>'Limiting Factor Scores'!H393</f>
        <v>0.22648362985975276</v>
      </c>
      <c r="I4443" s="17">
        <f>LFAT!A165</f>
        <v>11</v>
      </c>
      <c r="J4443" s="16" t="str">
        <f>LFAT!B165</f>
        <v>Species Management (non-native or unnatural)</v>
      </c>
      <c r="K4443" s="16" t="str">
        <f>LFAT!D165</f>
        <v>N</v>
      </c>
      <c r="L4443" s="19">
        <f>LFAT!F165</f>
        <v>0.1</v>
      </c>
      <c r="M4443" s="16" t="str">
        <f>LFAT!G165</f>
        <v>R</v>
      </c>
      <c r="N4443" s="19">
        <f>LFAT!I165</f>
        <v>0.1</v>
      </c>
      <c r="O4443" s="18">
        <f>LFAT!J165</f>
        <v>0.01</v>
      </c>
      <c r="P4443" s="18">
        <f t="shared" si="207"/>
        <v>6.4449999999999993E-3</v>
      </c>
      <c r="Q4443" s="18">
        <f t="shared" si="208"/>
        <v>7.9083602663034373E-3</v>
      </c>
      <c r="R4443" s="18">
        <f t="shared" si="209"/>
        <v>2.2648362985975275E-3</v>
      </c>
    </row>
    <row r="4444" spans="1:18" ht="18" customHeight="1" x14ac:dyDescent="0.2">
      <c r="A4444" s="16" t="str">
        <f>'Limiting Factor Scores'!A394</f>
        <v>UGR7</v>
      </c>
      <c r="B4444" s="16" t="str">
        <f>'Limiting Factor Scores'!B394</f>
        <v>Upper Grande Ronde</v>
      </c>
      <c r="C4444" s="16" t="str">
        <f>'Limiting Factor Scores'!C394</f>
        <v>Anthropogenic Barriers</v>
      </c>
      <c r="D4444" s="18">
        <f>'Limiting Factor Scores'!D394</f>
        <v>0.33750000000000002</v>
      </c>
      <c r="E4444" s="19">
        <f>'Limiting Factor Scores'!E394</f>
        <v>2.71</v>
      </c>
      <c r="F4444" s="18">
        <f>'Limiting Factor Scores'!F394</f>
        <v>0.48475000000000001</v>
      </c>
      <c r="G4444" s="18">
        <f>'Limiting Factor Scores'!G394</f>
        <v>0.86826515606302501</v>
      </c>
      <c r="H4444" s="18">
        <f>'Limiting Factor Scores'!H394</f>
        <v>0.2749934811686659</v>
      </c>
      <c r="I4444" s="17">
        <f>LFAT!A152</f>
        <v>11</v>
      </c>
      <c r="J4444" s="16" t="str">
        <f>LFAT!B152</f>
        <v>Species Management (non-native or unnatural)</v>
      </c>
      <c r="K4444" s="16" t="str">
        <f>LFAT!D152</f>
        <v>N</v>
      </c>
      <c r="L4444" s="19">
        <f>LFAT!F152</f>
        <v>0.1</v>
      </c>
      <c r="M4444" s="16" t="str">
        <f>LFAT!G152</f>
        <v>R</v>
      </c>
      <c r="N4444" s="19">
        <f>LFAT!I152</f>
        <v>0.1</v>
      </c>
      <c r="O4444" s="18">
        <f>LFAT!J152</f>
        <v>0.01</v>
      </c>
      <c r="P4444" s="18">
        <f t="shared" si="207"/>
        <v>4.8475000000000002E-3</v>
      </c>
      <c r="Q4444" s="18">
        <f t="shared" si="208"/>
        <v>8.6826515606302501E-3</v>
      </c>
      <c r="R4444" s="18">
        <f t="shared" si="209"/>
        <v>2.7499348116866592E-3</v>
      </c>
    </row>
    <row r="4445" spans="1:18" ht="18" customHeight="1" x14ac:dyDescent="0.2">
      <c r="A4445" s="16" t="str">
        <f>'Limiting Factor Scores'!A395</f>
        <v>UGR7</v>
      </c>
      <c r="B4445" s="16" t="str">
        <f>'Limiting Factor Scores'!B395</f>
        <v>Upper Grande Ronde</v>
      </c>
      <c r="C4445" s="16" t="str">
        <f>'Limiting Factor Scores'!C395</f>
        <v>Channel and Habitat Structure</v>
      </c>
      <c r="D4445" s="18">
        <f>'Limiting Factor Scores'!D395</f>
        <v>0.33750000000000002</v>
      </c>
      <c r="E4445" s="19">
        <f>'Limiting Factor Scores'!E395</f>
        <v>4.78</v>
      </c>
      <c r="F4445" s="18">
        <f>'Limiting Factor Scores'!F395</f>
        <v>0.95050000000000001</v>
      </c>
      <c r="G4445" s="18">
        <f>'Limiting Factor Scores'!G395</f>
        <v>2.7954883924446943</v>
      </c>
      <c r="H4445" s="18">
        <f>'Limiting Factor Scores'!H395</f>
        <v>0.84627682616239097</v>
      </c>
      <c r="I4445" s="17">
        <f>LFAT!A156</f>
        <v>11</v>
      </c>
      <c r="J4445" s="16" t="str">
        <f>LFAT!B156</f>
        <v>Species Management (non-native or unnatural)</v>
      </c>
      <c r="K4445" s="16" t="str">
        <f>LFAT!D156</f>
        <v>N</v>
      </c>
      <c r="L4445" s="19">
        <f>LFAT!F156</f>
        <v>0.1</v>
      </c>
      <c r="M4445" s="16" t="str">
        <f>LFAT!G156</f>
        <v>R</v>
      </c>
      <c r="N4445" s="19">
        <f>LFAT!I156</f>
        <v>0.1</v>
      </c>
      <c r="O4445" s="18">
        <f>LFAT!J156</f>
        <v>0.01</v>
      </c>
      <c r="P4445" s="18">
        <f t="shared" si="207"/>
        <v>9.5049999999999996E-3</v>
      </c>
      <c r="Q4445" s="18">
        <f t="shared" si="208"/>
        <v>2.7954883924446942E-2</v>
      </c>
      <c r="R4445" s="18">
        <f t="shared" si="209"/>
        <v>8.4627682616239108E-3</v>
      </c>
    </row>
    <row r="4446" spans="1:18" ht="18" customHeight="1" x14ac:dyDescent="0.2">
      <c r="A4446" s="16" t="str">
        <f>'Limiting Factor Scores'!A396</f>
        <v>UGR7</v>
      </c>
      <c r="B4446" s="16" t="str">
        <f>'Limiting Factor Scores'!B396</f>
        <v>Upper Grande Ronde</v>
      </c>
      <c r="C4446" s="16" t="str">
        <f>'Limiting Factor Scores'!C396</f>
        <v>Decreased Sediment Quantity</v>
      </c>
      <c r="D4446" s="18">
        <f>'Limiting Factor Scores'!D396</f>
        <v>0.33750000000000002</v>
      </c>
      <c r="E4446" s="19">
        <f>'Limiting Factor Scores'!E396</f>
        <v>2.83</v>
      </c>
      <c r="F4446" s="18">
        <f>'Limiting Factor Scores'!F396</f>
        <v>0.51175000000000004</v>
      </c>
      <c r="G4446" s="18">
        <f>'Limiting Factor Scores'!G396</f>
        <v>0.89442020096687835</v>
      </c>
      <c r="H4446" s="18">
        <f>'Limiting Factor Scores'!H396</f>
        <v>0.26643852526935408</v>
      </c>
      <c r="I4446" s="17">
        <f>LFAT!A159</f>
        <v>11</v>
      </c>
      <c r="J4446" s="16" t="str">
        <f>LFAT!B159</f>
        <v>Species Management (non-native or unnatural)</v>
      </c>
      <c r="K4446" s="16" t="str">
        <f>LFAT!D159</f>
        <v>N</v>
      </c>
      <c r="L4446" s="19">
        <f>LFAT!F159</f>
        <v>0.1</v>
      </c>
      <c r="M4446" s="16" t="str">
        <f>LFAT!G159</f>
        <v>R</v>
      </c>
      <c r="N4446" s="19">
        <f>LFAT!I159</f>
        <v>0.1</v>
      </c>
      <c r="O4446" s="18">
        <f>LFAT!J159</f>
        <v>0.01</v>
      </c>
      <c r="P4446" s="18">
        <f t="shared" si="207"/>
        <v>5.1175000000000005E-3</v>
      </c>
      <c r="Q4446" s="18">
        <f t="shared" si="208"/>
        <v>8.9442020096687832E-3</v>
      </c>
      <c r="R4446" s="18">
        <f t="shared" si="209"/>
        <v>2.664385252693541E-3</v>
      </c>
    </row>
    <row r="4447" spans="1:18" ht="18" customHeight="1" x14ac:dyDescent="0.2">
      <c r="A4447" s="16" t="str">
        <f>'Limiting Factor Scores'!A397</f>
        <v>UGR7</v>
      </c>
      <c r="B4447" s="16" t="str">
        <f>'Limiting Factor Scores'!B397</f>
        <v>Upper Grande Ronde</v>
      </c>
      <c r="C4447" s="16" t="str">
        <f>'Limiting Factor Scores'!C397</f>
        <v>Decreased Water Quantity</v>
      </c>
      <c r="D4447" s="18">
        <f>'Limiting Factor Scores'!D397</f>
        <v>0.33750000000000002</v>
      </c>
      <c r="E4447" s="19">
        <f>'Limiting Factor Scores'!E397</f>
        <v>5</v>
      </c>
      <c r="F4447" s="18">
        <f>'Limiting Factor Scores'!F397</f>
        <v>1</v>
      </c>
      <c r="G4447" s="18">
        <f>'Limiting Factor Scores'!G397</f>
        <v>2.5288392861000002</v>
      </c>
      <c r="H4447" s="18">
        <f>'Limiting Factor Scores'!H397</f>
        <v>0.73088035725375011</v>
      </c>
      <c r="I4447" s="17">
        <f>LFAT!A157</f>
        <v>11</v>
      </c>
      <c r="J4447" s="16" t="str">
        <f>LFAT!B157</f>
        <v>Species Management (non-native or unnatural)</v>
      </c>
      <c r="K4447" s="16" t="str">
        <f>LFAT!D157</f>
        <v>N</v>
      </c>
      <c r="L4447" s="19">
        <f>LFAT!F157</f>
        <v>0.1</v>
      </c>
      <c r="M4447" s="16" t="str">
        <f>LFAT!G157</f>
        <v>R</v>
      </c>
      <c r="N4447" s="19">
        <f>LFAT!I157</f>
        <v>0.1</v>
      </c>
      <c r="O4447" s="18">
        <f>LFAT!J157</f>
        <v>0.01</v>
      </c>
      <c r="P4447" s="18">
        <f t="shared" si="207"/>
        <v>0.01</v>
      </c>
      <c r="Q4447" s="18">
        <f t="shared" si="208"/>
        <v>2.5288392861000004E-2</v>
      </c>
      <c r="R4447" s="18">
        <f t="shared" si="209"/>
        <v>7.3088035725375009E-3</v>
      </c>
    </row>
    <row r="4448" spans="1:18" ht="18" customHeight="1" x14ac:dyDescent="0.2">
      <c r="A4448" s="16" t="str">
        <f>'Limiting Factor Scores'!A398</f>
        <v>UGR7</v>
      </c>
      <c r="B4448" s="16" t="str">
        <f>'Limiting Factor Scores'!B398</f>
        <v>Upper Grande Ronde</v>
      </c>
      <c r="C4448" s="16" t="str">
        <f>'Limiting Factor Scores'!C398</f>
        <v>Floodplain Condition</v>
      </c>
      <c r="D4448" s="18">
        <f>'Limiting Factor Scores'!D398</f>
        <v>0.33750000000000002</v>
      </c>
      <c r="E4448" s="19">
        <f>'Limiting Factor Scores'!E398</f>
        <v>5</v>
      </c>
      <c r="F4448" s="18">
        <f>'Limiting Factor Scores'!F398</f>
        <v>1</v>
      </c>
      <c r="G4448" s="18">
        <f>'Limiting Factor Scores'!G398</f>
        <v>2.0515178572875006</v>
      </c>
      <c r="H4448" s="18">
        <f>'Limiting Factor Scores'!H398</f>
        <v>0.58247678574225004</v>
      </c>
      <c r="I4448" s="17">
        <f>LFAT!A154</f>
        <v>11</v>
      </c>
      <c r="J4448" s="16" t="str">
        <f>LFAT!B154</f>
        <v>Species Management (non-native or unnatural)</v>
      </c>
      <c r="K4448" s="16" t="str">
        <f>LFAT!D154</f>
        <v>N</v>
      </c>
      <c r="L4448" s="19">
        <f>LFAT!F154</f>
        <v>0.1</v>
      </c>
      <c r="M4448" s="16" t="str">
        <f>LFAT!G154</f>
        <v>R</v>
      </c>
      <c r="N4448" s="19">
        <f>LFAT!I154</f>
        <v>0.1</v>
      </c>
      <c r="O4448" s="18">
        <f>LFAT!J154</f>
        <v>0.01</v>
      </c>
      <c r="P4448" s="18">
        <f t="shared" si="207"/>
        <v>0.01</v>
      </c>
      <c r="Q4448" s="18">
        <f t="shared" si="208"/>
        <v>2.0515178572875006E-2</v>
      </c>
      <c r="R4448" s="18">
        <f t="shared" si="209"/>
        <v>5.8247678574225008E-3</v>
      </c>
    </row>
    <row r="4449" spans="1:18" ht="18" customHeight="1" x14ac:dyDescent="0.2">
      <c r="A4449" s="16" t="str">
        <f>'Limiting Factor Scores'!A399</f>
        <v>UGR7</v>
      </c>
      <c r="B4449" s="16" t="str">
        <f>'Limiting Factor Scores'!B399</f>
        <v>Upper Grande Ronde</v>
      </c>
      <c r="C4449" s="16" t="str">
        <f>'Limiting Factor Scores'!C399</f>
        <v>Increased Sediment Quantity</v>
      </c>
      <c r="D4449" s="18">
        <f>'Limiting Factor Scores'!D399</f>
        <v>0.33750000000000002</v>
      </c>
      <c r="E4449" s="19">
        <f>'Limiting Factor Scores'!E399</f>
        <v>4.16</v>
      </c>
      <c r="F4449" s="18">
        <f>'Limiting Factor Scores'!F399</f>
        <v>0.81100000000000005</v>
      </c>
      <c r="G4449" s="18">
        <f>'Limiting Factor Scores'!G399</f>
        <v>0.99514044623306264</v>
      </c>
      <c r="H4449" s="18">
        <f>'Limiting Factor Scores'!H399</f>
        <v>0.3273992517630353</v>
      </c>
      <c r="I4449" s="17">
        <f>LFAT!A160</f>
        <v>11</v>
      </c>
      <c r="J4449" s="16" t="str">
        <f>LFAT!B160</f>
        <v>Species Management (non-native or unnatural)</v>
      </c>
      <c r="K4449" s="16" t="str">
        <f>LFAT!D160</f>
        <v>N</v>
      </c>
      <c r="L4449" s="19">
        <f>LFAT!F160</f>
        <v>0.1</v>
      </c>
      <c r="M4449" s="16" t="str">
        <f>LFAT!G160</f>
        <v>R</v>
      </c>
      <c r="N4449" s="19">
        <f>LFAT!I160</f>
        <v>0.1</v>
      </c>
      <c r="O4449" s="18">
        <f>LFAT!J160</f>
        <v>0.01</v>
      </c>
      <c r="P4449" s="18">
        <f t="shared" si="207"/>
        <v>8.1100000000000009E-3</v>
      </c>
      <c r="Q4449" s="18">
        <f t="shared" si="208"/>
        <v>9.9514044623306274E-3</v>
      </c>
      <c r="R4449" s="18">
        <f t="shared" si="209"/>
        <v>3.273992517630353E-3</v>
      </c>
    </row>
    <row r="4450" spans="1:18" ht="18" customHeight="1" x14ac:dyDescent="0.2">
      <c r="A4450" s="16" t="str">
        <f>'Limiting Factor Scores'!A400</f>
        <v>UGR7</v>
      </c>
      <c r="B4450" s="16" t="str">
        <f>'Limiting Factor Scores'!B400</f>
        <v>Upper Grande Ronde</v>
      </c>
      <c r="C4450" s="16" t="str">
        <f>'Limiting Factor Scores'!C400</f>
        <v>Non-Native Species Interactions and Competition</v>
      </c>
      <c r="D4450" s="18">
        <f>'Limiting Factor Scores'!D400</f>
        <v>0.33750000000000002</v>
      </c>
      <c r="E4450" s="19">
        <f>'Limiting Factor Scores'!E400</f>
        <v>3.56</v>
      </c>
      <c r="F4450" s="18">
        <f>'Limiting Factor Scores'!F400</f>
        <v>0.67600000000000005</v>
      </c>
      <c r="G4450" s="18">
        <f>'Limiting Factor Scores'!G400</f>
        <v>0.91748892847365016</v>
      </c>
      <c r="H4450" s="18">
        <f>'Limiting Factor Scores'!H400</f>
        <v>0.32364707140999349</v>
      </c>
      <c r="I4450" s="17">
        <f>LFAT!A166</f>
        <v>11</v>
      </c>
      <c r="J4450" s="16" t="str">
        <f>LFAT!B166</f>
        <v>Species Management (non-native or unnatural)</v>
      </c>
      <c r="K4450" s="16" t="str">
        <f>LFAT!D166</f>
        <v>D</v>
      </c>
      <c r="L4450" s="19">
        <f>LFAT!F166</f>
        <v>1</v>
      </c>
      <c r="M4450" s="16" t="str">
        <f>LFAT!G166</f>
        <v>C</v>
      </c>
      <c r="N4450" s="19">
        <f>LFAT!I166</f>
        <v>1</v>
      </c>
      <c r="O4450" s="18">
        <f>LFAT!J166</f>
        <v>1</v>
      </c>
      <c r="P4450" s="18">
        <f t="shared" si="207"/>
        <v>0.67600000000000005</v>
      </c>
      <c r="Q4450" s="18">
        <f t="shared" si="208"/>
        <v>0.91748892847365016</v>
      </c>
      <c r="R4450" s="18">
        <f t="shared" si="209"/>
        <v>0.32364707140999349</v>
      </c>
    </row>
    <row r="4451" spans="1:18" ht="18" customHeight="1" x14ac:dyDescent="0.2">
      <c r="A4451" s="16" t="str">
        <f>'Limiting Factor Scores'!A401</f>
        <v>UGR7</v>
      </c>
      <c r="B4451" s="16" t="str">
        <f>'Limiting Factor Scores'!B401</f>
        <v>Upper Grande Ronde</v>
      </c>
      <c r="C4451" s="16" t="str">
        <f>'Limiting Factor Scores'!C401</f>
        <v>Predation</v>
      </c>
      <c r="D4451" s="18">
        <f>'Limiting Factor Scores'!D401</f>
        <v>0.33750000000000002</v>
      </c>
      <c r="E4451" s="19">
        <f>'Limiting Factor Scores'!E401</f>
        <v>4.6399999999999997</v>
      </c>
      <c r="F4451" s="18">
        <f>'Limiting Factor Scores'!F401</f>
        <v>0.91900000000000004</v>
      </c>
      <c r="G4451" s="18">
        <f>'Limiting Factor Scores'!G401</f>
        <v>1.6660157147731125</v>
      </c>
      <c r="H4451" s="18">
        <f>'Limiting Factor Scores'!H401</f>
        <v>0.50937544297633397</v>
      </c>
      <c r="I4451" s="17">
        <f>LFAT!A164</f>
        <v>11</v>
      </c>
      <c r="J4451" s="16" t="str">
        <f>LFAT!B164</f>
        <v>Species Management (non-native or unnatural)</v>
      </c>
      <c r="K4451" s="16" t="str">
        <f>LFAT!D164</f>
        <v>D</v>
      </c>
      <c r="L4451" s="19">
        <f>LFAT!F164</f>
        <v>1</v>
      </c>
      <c r="M4451" s="16" t="str">
        <f>LFAT!G164</f>
        <v>C</v>
      </c>
      <c r="N4451" s="19">
        <f>LFAT!I164</f>
        <v>1</v>
      </c>
      <c r="O4451" s="18">
        <f>LFAT!J164</f>
        <v>1</v>
      </c>
      <c r="P4451" s="18">
        <f t="shared" si="207"/>
        <v>0.91900000000000004</v>
      </c>
      <c r="Q4451" s="18">
        <f t="shared" si="208"/>
        <v>1.6660157147731125</v>
      </c>
      <c r="R4451" s="18">
        <f t="shared" si="209"/>
        <v>0.50937544297633397</v>
      </c>
    </row>
    <row r="4452" spans="1:18" ht="18" customHeight="1" x14ac:dyDescent="0.2">
      <c r="A4452" s="16" t="str">
        <f>'Limiting Factor Scores'!A402</f>
        <v>UGR7</v>
      </c>
      <c r="B4452" s="16" t="str">
        <f>'Limiting Factor Scores'!B402</f>
        <v>Upper Grande Ronde</v>
      </c>
      <c r="C4452" s="16" t="str">
        <f>'Limiting Factor Scores'!C402</f>
        <v>Riparian Condition</v>
      </c>
      <c r="D4452" s="18">
        <f>'Limiting Factor Scores'!D402</f>
        <v>0.33750000000000002</v>
      </c>
      <c r="E4452" s="19">
        <f>'Limiting Factor Scores'!E402</f>
        <v>4.78</v>
      </c>
      <c r="F4452" s="18">
        <f>'Limiting Factor Scores'!F402</f>
        <v>0.95050000000000001</v>
      </c>
      <c r="G4452" s="18">
        <f>'Limiting Factor Scores'!G402</f>
        <v>1.9912126342035381</v>
      </c>
      <c r="H4452" s="18">
        <f>'Limiting Factor Scores'!H402</f>
        <v>0.64293941657422538</v>
      </c>
      <c r="I4452" s="17">
        <f>LFAT!A153</f>
        <v>11</v>
      </c>
      <c r="J4452" s="16" t="str">
        <f>LFAT!B153</f>
        <v>Species Management (non-native or unnatural)</v>
      </c>
      <c r="K4452" s="16" t="str">
        <f>LFAT!D153</f>
        <v>N</v>
      </c>
      <c r="L4452" s="19">
        <f>LFAT!F153</f>
        <v>0.1</v>
      </c>
      <c r="M4452" s="16" t="str">
        <f>LFAT!G153</f>
        <v>R</v>
      </c>
      <c r="N4452" s="19">
        <f>LFAT!I153</f>
        <v>0.1</v>
      </c>
      <c r="O4452" s="18">
        <f>LFAT!J153</f>
        <v>0.01</v>
      </c>
      <c r="P4452" s="18">
        <f t="shared" si="207"/>
        <v>9.5049999999999996E-3</v>
      </c>
      <c r="Q4452" s="18">
        <f t="shared" si="208"/>
        <v>1.9912126342035381E-2</v>
      </c>
      <c r="R4452" s="18">
        <f t="shared" si="209"/>
        <v>6.4293941657422539E-3</v>
      </c>
    </row>
    <row r="4453" spans="1:18" ht="18" customHeight="1" x14ac:dyDescent="0.2">
      <c r="A4453" s="16" t="str">
        <f>'Limiting Factor Scores'!A403</f>
        <v>UGR7</v>
      </c>
      <c r="B4453" s="16" t="str">
        <f>'Limiting Factor Scores'!B403</f>
        <v>Upper Grande Ronde</v>
      </c>
      <c r="C4453" s="16" t="str">
        <f>'Limiting Factor Scores'!C403</f>
        <v>Side Channel and Wetland Habitat</v>
      </c>
      <c r="D4453" s="18">
        <f>'Limiting Factor Scores'!D403</f>
        <v>0.33750000000000002</v>
      </c>
      <c r="E4453" s="19">
        <f>'Limiting Factor Scores'!E403</f>
        <v>5</v>
      </c>
      <c r="F4453" s="18">
        <f>'Limiting Factor Scores'!F403</f>
        <v>1</v>
      </c>
      <c r="G4453" s="18">
        <f>'Limiting Factor Scores'!G403</f>
        <v>2.5939285708500002</v>
      </c>
      <c r="H4453" s="18">
        <f>'Limiting Factor Scores'!H403</f>
        <v>0.75604821410250012</v>
      </c>
      <c r="I4453" s="17">
        <f>LFAT!A155</f>
        <v>11</v>
      </c>
      <c r="J4453" s="16" t="str">
        <f>LFAT!B155</f>
        <v>Species Management (non-native or unnatural)</v>
      </c>
      <c r="K4453" s="16" t="str">
        <f>LFAT!D155</f>
        <v>N</v>
      </c>
      <c r="L4453" s="19">
        <f>LFAT!F155</f>
        <v>0.1</v>
      </c>
      <c r="M4453" s="16" t="str">
        <f>LFAT!G155</f>
        <v>R</v>
      </c>
      <c r="N4453" s="19">
        <f>LFAT!I155</f>
        <v>0.1</v>
      </c>
      <c r="O4453" s="18">
        <f>LFAT!J155</f>
        <v>0.01</v>
      </c>
      <c r="P4453" s="18">
        <f t="shared" si="207"/>
        <v>0.01</v>
      </c>
      <c r="Q4453" s="18">
        <f t="shared" si="208"/>
        <v>2.5939285708500001E-2</v>
      </c>
      <c r="R4453" s="18">
        <f t="shared" si="209"/>
        <v>7.560482141025001E-3</v>
      </c>
    </row>
    <row r="4454" spans="1:18" ht="18" customHeight="1" x14ac:dyDescent="0.2">
      <c r="A4454" s="16" t="str">
        <f>'Limiting Factor Scores'!A404</f>
        <v>UGR7</v>
      </c>
      <c r="B4454" s="16" t="str">
        <f>'Limiting Factor Scores'!B404</f>
        <v>Upper Grande Ronde</v>
      </c>
      <c r="C4454" s="16" t="str">
        <f>'Limiting Factor Scores'!C404</f>
        <v>Summer Water Temperature</v>
      </c>
      <c r="D4454" s="18">
        <f>'Limiting Factor Scores'!D404</f>
        <v>0.33750000000000002</v>
      </c>
      <c r="E4454" s="19">
        <f>'Limiting Factor Scores'!E404</f>
        <v>5</v>
      </c>
      <c r="F4454" s="18">
        <f>'Limiting Factor Scores'!F404</f>
        <v>1</v>
      </c>
      <c r="G4454" s="18">
        <f>'Limiting Factor Scores'!G404</f>
        <v>2.2467857142374998</v>
      </c>
      <c r="H4454" s="18">
        <f>'Limiting Factor Scores'!H404</f>
        <v>0.70310892855937501</v>
      </c>
      <c r="I4454" s="17">
        <f>LFAT!A161</f>
        <v>11</v>
      </c>
      <c r="J4454" s="16" t="str">
        <f>LFAT!B161</f>
        <v>Species Management (non-native or unnatural)</v>
      </c>
      <c r="K4454" s="16" t="str">
        <f>LFAT!D161</f>
        <v>N</v>
      </c>
      <c r="L4454" s="19">
        <f>LFAT!F161</f>
        <v>0.1</v>
      </c>
      <c r="M4454" s="16" t="str">
        <f>LFAT!G161</f>
        <v>R</v>
      </c>
      <c r="N4454" s="19">
        <f>LFAT!I161</f>
        <v>0.1</v>
      </c>
      <c r="O4454" s="18">
        <f>LFAT!J161</f>
        <v>0.01</v>
      </c>
      <c r="P4454" s="18">
        <f t="shared" si="207"/>
        <v>0.01</v>
      </c>
      <c r="Q4454" s="18">
        <f t="shared" si="208"/>
        <v>2.2467857142374998E-2</v>
      </c>
      <c r="R4454" s="18">
        <f t="shared" si="209"/>
        <v>7.03108928559375E-3</v>
      </c>
    </row>
    <row r="4455" spans="1:18" ht="18" customHeight="1" x14ac:dyDescent="0.2">
      <c r="A4455" s="16" t="str">
        <f>'Limiting Factor Scores'!A405</f>
        <v>UGR7</v>
      </c>
      <c r="B4455" s="16" t="str">
        <f>'Limiting Factor Scores'!B405</f>
        <v>Upper Grande Ronde</v>
      </c>
      <c r="C4455" s="16" t="str">
        <f>'Limiting Factor Scores'!C405</f>
        <v>Water Quality</v>
      </c>
      <c r="D4455" s="18">
        <f>'Limiting Factor Scores'!D405</f>
        <v>0.33750000000000002</v>
      </c>
      <c r="E4455" s="19">
        <f>'Limiting Factor Scores'!E405</f>
        <v>4.6399999999999997</v>
      </c>
      <c r="F4455" s="18">
        <f>'Limiting Factor Scores'!F405</f>
        <v>0.91900000000000004</v>
      </c>
      <c r="G4455" s="18">
        <f>'Limiting Factor Scores'!G405</f>
        <v>1.8055888397731124</v>
      </c>
      <c r="H4455" s="18">
        <f>'Limiting Factor Scores'!H405</f>
        <v>0.50120044567262889</v>
      </c>
      <c r="I4455" s="17">
        <f>LFAT!A163</f>
        <v>11</v>
      </c>
      <c r="J4455" s="16" t="str">
        <f>LFAT!B163</f>
        <v>Species Management (non-native or unnatural)</v>
      </c>
      <c r="K4455" s="16" t="str">
        <f>LFAT!D163</f>
        <v>N</v>
      </c>
      <c r="L4455" s="19">
        <f>LFAT!F163</f>
        <v>0.1</v>
      </c>
      <c r="M4455" s="16" t="str">
        <f>LFAT!G163</f>
        <v>R</v>
      </c>
      <c r="N4455" s="19">
        <f>LFAT!I163</f>
        <v>0.1</v>
      </c>
      <c r="O4455" s="18">
        <f>LFAT!J163</f>
        <v>0.01</v>
      </c>
      <c r="P4455" s="18">
        <f t="shared" si="207"/>
        <v>9.1900000000000003E-3</v>
      </c>
      <c r="Q4455" s="18">
        <f t="shared" si="208"/>
        <v>1.8055888397731125E-2</v>
      </c>
      <c r="R4455" s="18">
        <f t="shared" si="209"/>
        <v>5.0120044567262892E-3</v>
      </c>
    </row>
    <row r="4456" spans="1:18" ht="18" customHeight="1" x14ac:dyDescent="0.2">
      <c r="A4456" s="16" t="str">
        <f>'Limiting Factor Scores'!A406</f>
        <v>UGR7</v>
      </c>
      <c r="B4456" s="16" t="str">
        <f>'Limiting Factor Scores'!B406</f>
        <v>Upper Grande Ronde</v>
      </c>
      <c r="C4456" s="16" t="str">
        <f>'Limiting Factor Scores'!C406</f>
        <v>Winter Water Temperature</v>
      </c>
      <c r="D4456" s="18">
        <f>'Limiting Factor Scores'!D406</f>
        <v>0.33750000000000002</v>
      </c>
      <c r="E4456" s="19">
        <f>'Limiting Factor Scores'!E406</f>
        <v>3.91</v>
      </c>
      <c r="F4456" s="18">
        <f>'Limiting Factor Scores'!F406</f>
        <v>0.75475000000000003</v>
      </c>
      <c r="G4456" s="18">
        <f>'Limiting Factor Scores'!G406</f>
        <v>1.2208755134292471</v>
      </c>
      <c r="H4456" s="18">
        <f>'Limiting Factor Scores'!H406</f>
        <v>0.33252937236254904</v>
      </c>
      <c r="I4456" s="17">
        <f>LFAT!A162</f>
        <v>11</v>
      </c>
      <c r="J4456" s="16" t="str">
        <f>LFAT!B162</f>
        <v>Species Management (non-native or unnatural)</v>
      </c>
      <c r="K4456" s="16" t="str">
        <f>LFAT!D162</f>
        <v>N</v>
      </c>
      <c r="L4456" s="19">
        <f>LFAT!F162</f>
        <v>0.1</v>
      </c>
      <c r="M4456" s="16" t="str">
        <f>LFAT!G162</f>
        <v>R</v>
      </c>
      <c r="N4456" s="19">
        <f>LFAT!I162</f>
        <v>0.1</v>
      </c>
      <c r="O4456" s="18">
        <f>LFAT!J162</f>
        <v>0.01</v>
      </c>
      <c r="P4456" s="18">
        <f t="shared" si="207"/>
        <v>7.5475000000000004E-3</v>
      </c>
      <c r="Q4456" s="18">
        <f t="shared" si="208"/>
        <v>1.2208755134292471E-2</v>
      </c>
      <c r="R4456" s="18">
        <f t="shared" si="209"/>
        <v>3.3252937236254903E-3</v>
      </c>
    </row>
    <row r="4457" spans="1:18" ht="18" customHeight="1" x14ac:dyDescent="0.2">
      <c r="A4457" s="16" t="str">
        <f>'Limiting Factor Scores'!A407</f>
        <v>UGR8</v>
      </c>
      <c r="B4457" s="16" t="str">
        <f>'Limiting Factor Scores'!B407</f>
        <v>Upper Grande Ronde</v>
      </c>
      <c r="C4457" s="16" t="str">
        <f>'Limiting Factor Scores'!C407</f>
        <v>Altered Flow Timing</v>
      </c>
      <c r="D4457" s="18">
        <f>'Limiting Factor Scores'!D407</f>
        <v>4.4000000000000003E-3</v>
      </c>
      <c r="E4457" s="19">
        <f>'Limiting Factor Scores'!E407</f>
        <v>2.71</v>
      </c>
      <c r="F4457" s="18">
        <f>'Limiting Factor Scores'!F407</f>
        <v>0.48475000000000001</v>
      </c>
      <c r="G4457" s="18">
        <f>'Limiting Factor Scores'!G407</f>
        <v>1.1182490000304701E-2</v>
      </c>
      <c r="H4457" s="18">
        <f>'Limiting Factor Scores'!H407</f>
        <v>3.1120534505515067E-3</v>
      </c>
      <c r="I4457" s="17">
        <f>LFAT!A8</f>
        <v>1</v>
      </c>
      <c r="J4457" s="16" t="str">
        <f>LFAT!B8</f>
        <v>Protect Land (Easement and Acquisition)</v>
      </c>
      <c r="K4457" s="16" t="str">
        <f>LFAT!D8</f>
        <v>I</v>
      </c>
      <c r="L4457" s="19">
        <f>LFAT!F8</f>
        <v>0.5</v>
      </c>
      <c r="M4457" s="16" t="str">
        <f>LFAT!G8</f>
        <v>CD</v>
      </c>
      <c r="N4457" s="19">
        <f>LFAT!I8</f>
        <v>0.5</v>
      </c>
      <c r="O4457" s="18">
        <f>LFAT!J8</f>
        <v>0.25</v>
      </c>
      <c r="P4457" s="18">
        <f t="shared" si="207"/>
        <v>0.1211875</v>
      </c>
      <c r="Q4457" s="18">
        <f t="shared" si="208"/>
        <v>2.7956225000761751E-3</v>
      </c>
      <c r="R4457" s="18">
        <f t="shared" si="209"/>
        <v>7.7801336263787668E-4</v>
      </c>
    </row>
    <row r="4458" spans="1:18" ht="18" customHeight="1" x14ac:dyDescent="0.2">
      <c r="A4458" s="16" t="str">
        <f>'Limiting Factor Scores'!A408</f>
        <v>UGR8</v>
      </c>
      <c r="B4458" s="16" t="str">
        <f>'Limiting Factor Scores'!B408</f>
        <v>Upper Grande Ronde</v>
      </c>
      <c r="C4458" s="16" t="str">
        <f>'Limiting Factor Scores'!C408</f>
        <v>Altered Primary Productivity</v>
      </c>
      <c r="D4458" s="18">
        <f>'Limiting Factor Scores'!D408</f>
        <v>4.4000000000000003E-3</v>
      </c>
      <c r="E4458" s="19">
        <f>'Limiting Factor Scores'!E408</f>
        <v>3.68</v>
      </c>
      <c r="F4458" s="18">
        <f>'Limiting Factor Scores'!F408</f>
        <v>0.70299999999999996</v>
      </c>
      <c r="G4458" s="18">
        <f>'Limiting Factor Scores'!G408</f>
        <v>1.1245991426362E-2</v>
      </c>
      <c r="H4458" s="18">
        <f>'Limiting Factor Scores'!H408</f>
        <v>3.2206840278467359E-3</v>
      </c>
      <c r="I4458" s="17">
        <f>LFAT!A15</f>
        <v>1</v>
      </c>
      <c r="J4458" s="16" t="str">
        <f>LFAT!B15</f>
        <v>Protect Land (Easement and Acquisition)</v>
      </c>
      <c r="K4458" s="16" t="str">
        <f>LFAT!D15</f>
        <v>I</v>
      </c>
      <c r="L4458" s="19">
        <f>LFAT!F15</f>
        <v>0.5</v>
      </c>
      <c r="M4458" s="16" t="str">
        <f>LFAT!G15</f>
        <v>CD</v>
      </c>
      <c r="N4458" s="19">
        <f>LFAT!I15</f>
        <v>0.5</v>
      </c>
      <c r="O4458" s="18">
        <f>LFAT!J15</f>
        <v>0.25</v>
      </c>
      <c r="P4458" s="18">
        <f t="shared" si="207"/>
        <v>0.17574999999999999</v>
      </c>
      <c r="Q4458" s="18">
        <f t="shared" si="208"/>
        <v>2.8114978565905E-3</v>
      </c>
      <c r="R4458" s="18">
        <f t="shared" si="209"/>
        <v>8.0517100696168398E-4</v>
      </c>
    </row>
    <row r="4459" spans="1:18" ht="18" customHeight="1" x14ac:dyDescent="0.2">
      <c r="A4459" s="16" t="str">
        <f>'Limiting Factor Scores'!A409</f>
        <v>UGR8</v>
      </c>
      <c r="B4459" s="16" t="str">
        <f>'Limiting Factor Scores'!B409</f>
        <v>Upper Grande Ronde</v>
      </c>
      <c r="C4459" s="16" t="str">
        <f>'Limiting Factor Scores'!C409</f>
        <v>Anthropogenic Barriers</v>
      </c>
      <c r="D4459" s="18">
        <f>'Limiting Factor Scores'!D409</f>
        <v>4.4000000000000003E-3</v>
      </c>
      <c r="E4459" s="19">
        <f>'Limiting Factor Scores'!E409</f>
        <v>2.71</v>
      </c>
      <c r="F4459" s="18">
        <f>'Limiting Factor Scores'!F409</f>
        <v>0.48475000000000001</v>
      </c>
      <c r="G4459" s="18">
        <f>'Limiting Factor Scores'!G409</f>
        <v>1.1319604997562401E-2</v>
      </c>
      <c r="H4459" s="18">
        <f>'Limiting Factor Scores'!H409</f>
        <v>3.5851001989396442E-3</v>
      </c>
      <c r="I4459" s="17">
        <f>LFAT!A2</f>
        <v>1</v>
      </c>
      <c r="J4459" s="16" t="str">
        <f>LFAT!B2</f>
        <v>Protect Land (Easement and Acquisition)</v>
      </c>
      <c r="K4459" s="16" t="str">
        <f>LFAT!D2</f>
        <v>I</v>
      </c>
      <c r="L4459" s="19">
        <f>LFAT!F2</f>
        <v>0.5</v>
      </c>
      <c r="M4459" s="16" t="str">
        <f>LFAT!G2</f>
        <v>CD</v>
      </c>
      <c r="N4459" s="19">
        <f>LFAT!I2</f>
        <v>0.5</v>
      </c>
      <c r="O4459" s="18">
        <f>LFAT!J2</f>
        <v>0.25</v>
      </c>
      <c r="P4459" s="18">
        <f t="shared" si="207"/>
        <v>0.1211875</v>
      </c>
      <c r="Q4459" s="18">
        <f t="shared" si="208"/>
        <v>2.8299012493906003E-3</v>
      </c>
      <c r="R4459" s="18">
        <f t="shared" si="209"/>
        <v>8.9627504973491105E-4</v>
      </c>
    </row>
    <row r="4460" spans="1:18" ht="18" customHeight="1" x14ac:dyDescent="0.2">
      <c r="A4460" s="16" t="str">
        <f>'Limiting Factor Scores'!A410</f>
        <v>UGR8</v>
      </c>
      <c r="B4460" s="16" t="str">
        <f>'Limiting Factor Scores'!B410</f>
        <v>Upper Grande Ronde</v>
      </c>
      <c r="C4460" s="16" t="str">
        <f>'Limiting Factor Scores'!C410</f>
        <v>Channel and Habitat Structure</v>
      </c>
      <c r="D4460" s="18">
        <f>'Limiting Factor Scores'!D410</f>
        <v>4.4000000000000003E-3</v>
      </c>
      <c r="E4460" s="19">
        <f>'Limiting Factor Scores'!E410</f>
        <v>4.32</v>
      </c>
      <c r="F4460" s="18">
        <f>'Limiting Factor Scores'!F410</f>
        <v>0.84699999999999998</v>
      </c>
      <c r="G4460" s="18">
        <f>'Limiting Factor Scores'!G410</f>
        <v>3.2476399995208405E-2</v>
      </c>
      <c r="H4460" s="18">
        <f>'Limiting Factor Scores'!H410</f>
        <v>9.8315645979449376E-3</v>
      </c>
      <c r="I4460" s="17">
        <f>LFAT!A6</f>
        <v>1</v>
      </c>
      <c r="J4460" s="16" t="str">
        <f>LFAT!B6</f>
        <v>Protect Land (Easement and Acquisition)</v>
      </c>
      <c r="K4460" s="16" t="str">
        <f>LFAT!D6</f>
        <v>I</v>
      </c>
      <c r="L4460" s="19">
        <f>LFAT!F6</f>
        <v>0.5</v>
      </c>
      <c r="M4460" s="16" t="str">
        <f>LFAT!G6</f>
        <v>CD</v>
      </c>
      <c r="N4460" s="19">
        <f>LFAT!I6</f>
        <v>0.5</v>
      </c>
      <c r="O4460" s="18">
        <f>LFAT!J6</f>
        <v>0.25</v>
      </c>
      <c r="P4460" s="18">
        <f t="shared" si="207"/>
        <v>0.21174999999999999</v>
      </c>
      <c r="Q4460" s="18">
        <f t="shared" si="208"/>
        <v>8.1190999988021012E-3</v>
      </c>
      <c r="R4460" s="18">
        <f t="shared" si="209"/>
        <v>2.4578911494862344E-3</v>
      </c>
    </row>
    <row r="4461" spans="1:18" ht="18" customHeight="1" x14ac:dyDescent="0.2">
      <c r="A4461" s="16" t="str">
        <f>'Limiting Factor Scores'!A411</f>
        <v>UGR8</v>
      </c>
      <c r="B4461" s="16" t="str">
        <f>'Limiting Factor Scores'!B411</f>
        <v>Upper Grande Ronde</v>
      </c>
      <c r="C4461" s="16" t="str">
        <f>'Limiting Factor Scores'!C411</f>
        <v>Decreased Sediment Quantity</v>
      </c>
      <c r="D4461" s="18">
        <f>'Limiting Factor Scores'!D411</f>
        <v>4.4000000000000003E-3</v>
      </c>
      <c r="E4461" s="19">
        <f>'Limiting Factor Scores'!E411</f>
        <v>3.62</v>
      </c>
      <c r="F4461" s="18">
        <f>'Limiting Factor Scores'!F411</f>
        <v>0.6895</v>
      </c>
      <c r="G4461" s="18">
        <f>'Limiting Factor Scores'!G411</f>
        <v>1.5710750001300202E-2</v>
      </c>
      <c r="H4461" s="18">
        <f>'Limiting Factor Scores'!H411</f>
        <v>4.6800699008104577E-3</v>
      </c>
      <c r="I4461" s="17">
        <f>LFAT!A9</f>
        <v>1</v>
      </c>
      <c r="J4461" s="16" t="str">
        <f>LFAT!B9</f>
        <v>Protect Land (Easement and Acquisition)</v>
      </c>
      <c r="K4461" s="16" t="str">
        <f>LFAT!D9</f>
        <v>I</v>
      </c>
      <c r="L4461" s="19">
        <f>LFAT!F9</f>
        <v>0.5</v>
      </c>
      <c r="M4461" s="16" t="str">
        <f>LFAT!G9</f>
        <v>CD</v>
      </c>
      <c r="N4461" s="19">
        <f>LFAT!I9</f>
        <v>0.5</v>
      </c>
      <c r="O4461" s="18">
        <f>LFAT!J9</f>
        <v>0.25</v>
      </c>
      <c r="P4461" s="18">
        <f t="shared" si="207"/>
        <v>0.172375</v>
      </c>
      <c r="Q4461" s="18">
        <f t="shared" si="208"/>
        <v>3.9276875003250505E-3</v>
      </c>
      <c r="R4461" s="18">
        <f t="shared" si="209"/>
        <v>1.1700174752026144E-3</v>
      </c>
    </row>
    <row r="4462" spans="1:18" ht="18" customHeight="1" x14ac:dyDescent="0.2">
      <c r="A4462" s="16" t="str">
        <f>'Limiting Factor Scores'!A412</f>
        <v>UGR8</v>
      </c>
      <c r="B4462" s="16" t="str">
        <f>'Limiting Factor Scores'!B412</f>
        <v>Upper Grande Ronde</v>
      </c>
      <c r="C4462" s="16" t="str">
        <f>'Limiting Factor Scores'!C412</f>
        <v>Decreased Water Quantity</v>
      </c>
      <c r="D4462" s="18">
        <f>'Limiting Factor Scores'!D412</f>
        <v>4.4000000000000003E-3</v>
      </c>
      <c r="E4462" s="19">
        <f>'Limiting Factor Scores'!E412</f>
        <v>2.71</v>
      </c>
      <c r="F4462" s="18">
        <f>'Limiting Factor Scores'!F412</f>
        <v>0.48475000000000001</v>
      </c>
      <c r="G4462" s="18">
        <f>'Limiting Factor Scores'!G412</f>
        <v>1.59815150024376E-2</v>
      </c>
      <c r="H4462" s="18">
        <f>'Limiting Factor Scores'!H412</f>
        <v>4.6189473007008097E-3</v>
      </c>
      <c r="I4462" s="17">
        <f>LFAT!A7</f>
        <v>1</v>
      </c>
      <c r="J4462" s="16" t="str">
        <f>LFAT!B7</f>
        <v>Protect Land (Easement and Acquisition)</v>
      </c>
      <c r="K4462" s="16" t="str">
        <f>LFAT!D7</f>
        <v>I</v>
      </c>
      <c r="L4462" s="19">
        <f>LFAT!F7</f>
        <v>0.5</v>
      </c>
      <c r="M4462" s="16" t="str">
        <f>LFAT!G7</f>
        <v>CD</v>
      </c>
      <c r="N4462" s="19">
        <f>LFAT!I7</f>
        <v>0.5</v>
      </c>
      <c r="O4462" s="18">
        <f>LFAT!J7</f>
        <v>0.25</v>
      </c>
      <c r="P4462" s="18">
        <f t="shared" si="207"/>
        <v>0.1211875</v>
      </c>
      <c r="Q4462" s="18">
        <f t="shared" si="208"/>
        <v>3.9953787506094001E-3</v>
      </c>
      <c r="R4462" s="18">
        <f t="shared" si="209"/>
        <v>1.1547368251752024E-3</v>
      </c>
    </row>
    <row r="4463" spans="1:18" ht="18" customHeight="1" x14ac:dyDescent="0.2">
      <c r="A4463" s="16" t="str">
        <f>'Limiting Factor Scores'!A413</f>
        <v>UGR8</v>
      </c>
      <c r="B4463" s="16" t="str">
        <f>'Limiting Factor Scores'!B413</f>
        <v>Upper Grande Ronde</v>
      </c>
      <c r="C4463" s="16" t="str">
        <f>'Limiting Factor Scores'!C413</f>
        <v>Floodplain Condition</v>
      </c>
      <c r="D4463" s="18">
        <f>'Limiting Factor Scores'!D413</f>
        <v>4.4000000000000003E-3</v>
      </c>
      <c r="E4463" s="19">
        <f>'Limiting Factor Scores'!E413</f>
        <v>3.59</v>
      </c>
      <c r="F4463" s="18">
        <f>'Limiting Factor Scores'!F413</f>
        <v>0.68274999999999997</v>
      </c>
      <c r="G4463" s="18">
        <f>'Limiting Factor Scores'!G413</f>
        <v>1.8260636429858899E-2</v>
      </c>
      <c r="H4463" s="18">
        <f>'Limiting Factor Scores'!H413</f>
        <v>5.1846474431060541E-3</v>
      </c>
      <c r="I4463" s="17">
        <f>LFAT!A4</f>
        <v>1</v>
      </c>
      <c r="J4463" s="16" t="str">
        <f>LFAT!B4</f>
        <v>Protect Land (Easement and Acquisition)</v>
      </c>
      <c r="K4463" s="16" t="str">
        <f>LFAT!D4</f>
        <v>I</v>
      </c>
      <c r="L4463" s="19">
        <f>LFAT!F4</f>
        <v>0.5</v>
      </c>
      <c r="M4463" s="16" t="str">
        <f>LFAT!G4</f>
        <v>CD</v>
      </c>
      <c r="N4463" s="19">
        <f>LFAT!I4</f>
        <v>0.5</v>
      </c>
      <c r="O4463" s="18">
        <f>LFAT!J4</f>
        <v>0.25</v>
      </c>
      <c r="P4463" s="18">
        <f t="shared" si="207"/>
        <v>0.17068749999999999</v>
      </c>
      <c r="Q4463" s="18">
        <f t="shared" si="208"/>
        <v>4.5651591074647247E-3</v>
      </c>
      <c r="R4463" s="18">
        <f t="shared" si="209"/>
        <v>1.2961618607765135E-3</v>
      </c>
    </row>
    <row r="4464" spans="1:18" ht="18" customHeight="1" x14ac:dyDescent="0.2">
      <c r="A4464" s="16" t="str">
        <f>'Limiting Factor Scores'!A414</f>
        <v>UGR8</v>
      </c>
      <c r="B4464" s="16" t="str">
        <f>'Limiting Factor Scores'!B414</f>
        <v>Upper Grande Ronde</v>
      </c>
      <c r="C4464" s="16" t="str">
        <f>'Limiting Factor Scores'!C414</f>
        <v>Increased Sediment Quantity</v>
      </c>
      <c r="D4464" s="18">
        <f>'Limiting Factor Scores'!D414</f>
        <v>4.4000000000000003E-3</v>
      </c>
      <c r="E4464" s="19">
        <f>'Limiting Factor Scores'!E414</f>
        <v>1.9</v>
      </c>
      <c r="F4464" s="18">
        <f>'Limiting Factor Scores'!F414</f>
        <v>0.30249999999999999</v>
      </c>
      <c r="G4464" s="18">
        <f>'Limiting Factor Scores'!G414</f>
        <v>4.8391357133350001E-3</v>
      </c>
      <c r="H4464" s="18">
        <f>'Limiting Factor Scores'!H414</f>
        <v>1.59206614274686E-3</v>
      </c>
      <c r="I4464" s="17">
        <f>LFAT!A10</f>
        <v>1</v>
      </c>
      <c r="J4464" s="16" t="str">
        <f>LFAT!B10</f>
        <v>Protect Land (Easement and Acquisition)</v>
      </c>
      <c r="K4464" s="16" t="str">
        <f>LFAT!D10</f>
        <v>I</v>
      </c>
      <c r="L4464" s="19">
        <f>LFAT!F10</f>
        <v>0.5</v>
      </c>
      <c r="M4464" s="16" t="str">
        <f>LFAT!G10</f>
        <v>CD</v>
      </c>
      <c r="N4464" s="19">
        <f>LFAT!I10</f>
        <v>0.5</v>
      </c>
      <c r="O4464" s="18">
        <f>LFAT!J10</f>
        <v>0.25</v>
      </c>
      <c r="P4464" s="18">
        <f t="shared" si="207"/>
        <v>7.5624999999999998E-2</v>
      </c>
      <c r="Q4464" s="18">
        <f t="shared" si="208"/>
        <v>1.20978392833375E-3</v>
      </c>
      <c r="R4464" s="18">
        <f t="shared" si="209"/>
        <v>3.9801653568671499E-4</v>
      </c>
    </row>
    <row r="4465" spans="1:18" ht="18" customHeight="1" x14ac:dyDescent="0.2">
      <c r="A4465" s="16" t="str">
        <f>'Limiting Factor Scores'!A415</f>
        <v>UGR8</v>
      </c>
      <c r="B4465" s="16" t="str">
        <f>'Limiting Factor Scores'!B415</f>
        <v>Upper Grande Ronde</v>
      </c>
      <c r="C4465" s="16" t="str">
        <f>'Limiting Factor Scores'!C415</f>
        <v>Non-Native Species Interactions and Competition</v>
      </c>
      <c r="D4465" s="18">
        <f>'Limiting Factor Scores'!D415</f>
        <v>4.4000000000000003E-3</v>
      </c>
      <c r="E4465" s="19">
        <f>'Limiting Factor Scores'!E415</f>
        <v>4.6399999999999997</v>
      </c>
      <c r="F4465" s="18">
        <f>'Limiting Factor Scores'!F415</f>
        <v>0.91900000000000004</v>
      </c>
      <c r="G4465" s="18">
        <f>'Limiting Factor Scores'!G415</f>
        <v>1.62610485696956E-2</v>
      </c>
      <c r="H4465" s="18">
        <f>'Limiting Factor Scores'!H415</f>
        <v>5.7361354282421638E-3</v>
      </c>
      <c r="I4465" s="17">
        <f>LFAT!A16</f>
        <v>1</v>
      </c>
      <c r="J4465" s="16" t="str">
        <f>LFAT!B16</f>
        <v>Protect Land (Easement and Acquisition)</v>
      </c>
      <c r="K4465" s="16" t="str">
        <f>LFAT!D16</f>
        <v>I</v>
      </c>
      <c r="L4465" s="19">
        <f>LFAT!F16</f>
        <v>0.5</v>
      </c>
      <c r="M4465" s="16" t="str">
        <f>LFAT!G16</f>
        <v>R</v>
      </c>
      <c r="N4465" s="19">
        <f>LFAT!I16</f>
        <v>0.1</v>
      </c>
      <c r="O4465" s="18">
        <f>LFAT!J16</f>
        <v>0.05</v>
      </c>
      <c r="P4465" s="18">
        <f t="shared" si="207"/>
        <v>4.5950000000000005E-2</v>
      </c>
      <c r="Q4465" s="18">
        <f t="shared" si="208"/>
        <v>8.1305242848478008E-4</v>
      </c>
      <c r="R4465" s="18">
        <f t="shared" si="209"/>
        <v>2.868067714121082E-4</v>
      </c>
    </row>
    <row r="4466" spans="1:18" ht="18" customHeight="1" x14ac:dyDescent="0.2">
      <c r="A4466" s="16" t="str">
        <f>'Limiting Factor Scores'!A416</f>
        <v>UGR8</v>
      </c>
      <c r="B4466" s="16" t="str">
        <f>'Limiting Factor Scores'!B416</f>
        <v>Upper Grande Ronde</v>
      </c>
      <c r="C4466" s="16" t="str">
        <f>'Limiting Factor Scores'!C416</f>
        <v>Predation</v>
      </c>
      <c r="D4466" s="18">
        <f>'Limiting Factor Scores'!D416</f>
        <v>4.4000000000000003E-3</v>
      </c>
      <c r="E4466" s="19">
        <f>'Limiting Factor Scores'!E416</f>
        <v>2.4700000000000002</v>
      </c>
      <c r="F4466" s="18">
        <f>'Limiting Factor Scores'!F416</f>
        <v>0.43075000000000002</v>
      </c>
      <c r="G4466" s="18">
        <f>'Limiting Factor Scores'!G416</f>
        <v>1.01804685744069E-2</v>
      </c>
      <c r="H4466" s="18">
        <f>'Limiting Factor Scores'!H416</f>
        <v>3.1126241150140517E-3</v>
      </c>
      <c r="I4466" s="17">
        <f>LFAT!A14</f>
        <v>1</v>
      </c>
      <c r="J4466" s="16" t="str">
        <f>LFAT!B14</f>
        <v>Protect Land (Easement and Acquisition)</v>
      </c>
      <c r="K4466" s="16" t="str">
        <f>LFAT!D14</f>
        <v>I</v>
      </c>
      <c r="L4466" s="19">
        <f>LFAT!F14</f>
        <v>0.5</v>
      </c>
      <c r="M4466" s="16" t="str">
        <f>LFAT!G14</f>
        <v>R</v>
      </c>
      <c r="N4466" s="19">
        <f>LFAT!I14</f>
        <v>0.1</v>
      </c>
      <c r="O4466" s="18">
        <f>LFAT!J14</f>
        <v>0.05</v>
      </c>
      <c r="P4466" s="18">
        <f t="shared" si="207"/>
        <v>2.1537500000000001E-2</v>
      </c>
      <c r="Q4466" s="18">
        <f t="shared" si="208"/>
        <v>5.0902342872034508E-4</v>
      </c>
      <c r="R4466" s="18">
        <f t="shared" si="209"/>
        <v>1.556312057507026E-4</v>
      </c>
    </row>
    <row r="4467" spans="1:18" ht="18" customHeight="1" x14ac:dyDescent="0.2">
      <c r="A4467" s="16" t="str">
        <f>'Limiting Factor Scores'!A417</f>
        <v>UGR8</v>
      </c>
      <c r="B4467" s="16" t="str">
        <f>'Limiting Factor Scores'!B417</f>
        <v>Upper Grande Ronde</v>
      </c>
      <c r="C4467" s="16" t="str">
        <f>'Limiting Factor Scores'!C417</f>
        <v>Riparian Condition</v>
      </c>
      <c r="D4467" s="18">
        <f>'Limiting Factor Scores'!D417</f>
        <v>4.4000000000000003E-3</v>
      </c>
      <c r="E4467" s="19">
        <f>'Limiting Factor Scores'!E417</f>
        <v>4.78</v>
      </c>
      <c r="F4467" s="18">
        <f>'Limiting Factor Scores'!F417</f>
        <v>0.95050000000000001</v>
      </c>
      <c r="G4467" s="18">
        <f>'Limiting Factor Scores'!G417</f>
        <v>2.5959512860727604E-2</v>
      </c>
      <c r="H4467" s="18">
        <f>'Limiting Factor Scores'!H417</f>
        <v>8.3820249864491603E-3</v>
      </c>
      <c r="I4467" s="17">
        <f>LFAT!A3</f>
        <v>1</v>
      </c>
      <c r="J4467" s="16" t="str">
        <f>LFAT!B3</f>
        <v>Protect Land (Easement and Acquisition)</v>
      </c>
      <c r="K4467" s="16" t="str">
        <f>LFAT!D3</f>
        <v>I</v>
      </c>
      <c r="L4467" s="19">
        <f>LFAT!F3</f>
        <v>0.5</v>
      </c>
      <c r="M4467" s="16" t="str">
        <f>LFAT!G3</f>
        <v>C</v>
      </c>
      <c r="N4467" s="19">
        <f>LFAT!I3</f>
        <v>1</v>
      </c>
      <c r="O4467" s="18">
        <f>LFAT!J3</f>
        <v>0.5</v>
      </c>
      <c r="P4467" s="18">
        <f t="shared" si="207"/>
        <v>0.47525000000000001</v>
      </c>
      <c r="Q4467" s="18">
        <f t="shared" si="208"/>
        <v>1.2979756430363802E-2</v>
      </c>
      <c r="R4467" s="18">
        <f t="shared" si="209"/>
        <v>4.1910124932245801E-3</v>
      </c>
    </row>
    <row r="4468" spans="1:18" ht="18" customHeight="1" x14ac:dyDescent="0.2">
      <c r="A4468" s="16" t="str">
        <f>'Limiting Factor Scores'!A418</f>
        <v>UGR8</v>
      </c>
      <c r="B4468" s="16" t="str">
        <f>'Limiting Factor Scores'!B418</f>
        <v>Upper Grande Ronde</v>
      </c>
      <c r="C4468" s="16" t="str">
        <f>'Limiting Factor Scores'!C418</f>
        <v>Side Channel and Wetland Habitat</v>
      </c>
      <c r="D4468" s="18">
        <f>'Limiting Factor Scores'!D418</f>
        <v>4.4000000000000003E-3</v>
      </c>
      <c r="E4468" s="19">
        <f>'Limiting Factor Scores'!E418</f>
        <v>4.32</v>
      </c>
      <c r="F4468" s="18">
        <f>'Limiting Factor Scores'!F418</f>
        <v>0.84699999999999998</v>
      </c>
      <c r="G4468" s="18">
        <f>'Limiting Factor Scores'!G418</f>
        <v>2.8643119993611202E-2</v>
      </c>
      <c r="H4468" s="18">
        <f>'Limiting Factor Scores'!H418</f>
        <v>8.3485643979768799E-3</v>
      </c>
      <c r="I4468" s="17">
        <f>LFAT!A5</f>
        <v>1</v>
      </c>
      <c r="J4468" s="16" t="str">
        <f>LFAT!B5</f>
        <v>Protect Land (Easement and Acquisition)</v>
      </c>
      <c r="K4468" s="16" t="str">
        <f>LFAT!D5</f>
        <v>I</v>
      </c>
      <c r="L4468" s="19">
        <f>LFAT!F5</f>
        <v>0.5</v>
      </c>
      <c r="M4468" s="16" t="str">
        <f>LFAT!G5</f>
        <v>CD</v>
      </c>
      <c r="N4468" s="19">
        <f>LFAT!I5</f>
        <v>0.5</v>
      </c>
      <c r="O4468" s="18">
        <f>LFAT!J5</f>
        <v>0.25</v>
      </c>
      <c r="P4468" s="18">
        <f t="shared" si="207"/>
        <v>0.21174999999999999</v>
      </c>
      <c r="Q4468" s="18">
        <f t="shared" si="208"/>
        <v>7.1607799984028005E-3</v>
      </c>
      <c r="R4468" s="18">
        <f t="shared" si="209"/>
        <v>2.08714109949422E-3</v>
      </c>
    </row>
    <row r="4469" spans="1:18" ht="18" customHeight="1" x14ac:dyDescent="0.2">
      <c r="A4469" s="16" t="str">
        <f>'Limiting Factor Scores'!A419</f>
        <v>UGR8</v>
      </c>
      <c r="B4469" s="16" t="str">
        <f>'Limiting Factor Scores'!B419</f>
        <v>Upper Grande Ronde</v>
      </c>
      <c r="C4469" s="16" t="str">
        <f>'Limiting Factor Scores'!C419</f>
        <v>Summer Water Temperature</v>
      </c>
      <c r="D4469" s="18">
        <f>'Limiting Factor Scores'!D419</f>
        <v>4.4000000000000003E-3</v>
      </c>
      <c r="E4469" s="19">
        <f>'Limiting Factor Scores'!E419</f>
        <v>2.71</v>
      </c>
      <c r="F4469" s="18">
        <f>'Limiting Factor Scores'!F419</f>
        <v>0.48475000000000001</v>
      </c>
      <c r="G4469" s="18">
        <f>'Limiting Factor Scores'!G419</f>
        <v>1.4199019999695299E-2</v>
      </c>
      <c r="H4469" s="18">
        <f>'Limiting Factor Scores'!H419</f>
        <v>4.4434400999238252E-3</v>
      </c>
      <c r="I4469" s="17">
        <f>LFAT!A11</f>
        <v>1</v>
      </c>
      <c r="J4469" s="16" t="str">
        <f>LFAT!B11</f>
        <v>Protect Land (Easement and Acquisition)</v>
      </c>
      <c r="K4469" s="16" t="str">
        <f>LFAT!D11</f>
        <v>I</v>
      </c>
      <c r="L4469" s="19">
        <f>LFAT!F11</f>
        <v>0.5</v>
      </c>
      <c r="M4469" s="16" t="str">
        <f>LFAT!G11</f>
        <v>R</v>
      </c>
      <c r="N4469" s="19">
        <f>LFAT!I11</f>
        <v>0.1</v>
      </c>
      <c r="O4469" s="18">
        <f>LFAT!J11</f>
        <v>0.05</v>
      </c>
      <c r="P4469" s="18">
        <f t="shared" si="207"/>
        <v>2.4237500000000002E-2</v>
      </c>
      <c r="Q4469" s="18">
        <f t="shared" si="208"/>
        <v>7.0995099998476501E-4</v>
      </c>
      <c r="R4469" s="18">
        <f t="shared" si="209"/>
        <v>2.2217200499619126E-4</v>
      </c>
    </row>
    <row r="4470" spans="1:18" ht="18" customHeight="1" x14ac:dyDescent="0.2">
      <c r="A4470" s="16" t="str">
        <f>'Limiting Factor Scores'!A420</f>
        <v>UGR8</v>
      </c>
      <c r="B4470" s="16" t="str">
        <f>'Limiting Factor Scores'!B420</f>
        <v>Upper Grande Ronde</v>
      </c>
      <c r="C4470" s="16" t="str">
        <f>'Limiting Factor Scores'!C420</f>
        <v>Water Quality</v>
      </c>
      <c r="D4470" s="18">
        <f>'Limiting Factor Scores'!D420</f>
        <v>4.4000000000000003E-3</v>
      </c>
      <c r="E4470" s="19">
        <f>'Limiting Factor Scores'!E420</f>
        <v>4.3099999999999996</v>
      </c>
      <c r="F4470" s="18">
        <f>'Limiting Factor Scores'!F420</f>
        <v>0.84475</v>
      </c>
      <c r="G4470" s="18">
        <f>'Limiting Factor Scores'!G420</f>
        <v>2.1637667862983701E-2</v>
      </c>
      <c r="H4470" s="18">
        <f>'Limiting Factor Scores'!H420</f>
        <v>6.0062449087836031E-3</v>
      </c>
      <c r="I4470" s="17">
        <f>LFAT!A13</f>
        <v>1</v>
      </c>
      <c r="J4470" s="16" t="str">
        <f>LFAT!B13</f>
        <v>Protect Land (Easement and Acquisition)</v>
      </c>
      <c r="K4470" s="16" t="str">
        <f>LFAT!D13</f>
        <v>I</v>
      </c>
      <c r="L4470" s="19">
        <f>LFAT!F13</f>
        <v>0.5</v>
      </c>
      <c r="M4470" s="16" t="str">
        <f>LFAT!G13</f>
        <v>CD</v>
      </c>
      <c r="N4470" s="19">
        <f>LFAT!I13</f>
        <v>0.5</v>
      </c>
      <c r="O4470" s="18">
        <f>LFAT!J13</f>
        <v>0.25</v>
      </c>
      <c r="P4470" s="18">
        <f t="shared" si="207"/>
        <v>0.2111875</v>
      </c>
      <c r="Q4470" s="18">
        <f t="shared" si="208"/>
        <v>5.4094169657459253E-3</v>
      </c>
      <c r="R4470" s="18">
        <f t="shared" si="209"/>
        <v>1.5015612271959008E-3</v>
      </c>
    </row>
    <row r="4471" spans="1:18" ht="18" customHeight="1" x14ac:dyDescent="0.2">
      <c r="A4471" s="16" t="str">
        <f>'Limiting Factor Scores'!A421</f>
        <v>UGR8</v>
      </c>
      <c r="B4471" s="16" t="str">
        <f>'Limiting Factor Scores'!B421</f>
        <v>Upper Grande Ronde</v>
      </c>
      <c r="C4471" s="16" t="str">
        <f>'Limiting Factor Scores'!C421</f>
        <v>Winter Water Temperature</v>
      </c>
      <c r="D4471" s="18">
        <f>'Limiting Factor Scores'!D421</f>
        <v>4.4000000000000003E-3</v>
      </c>
      <c r="E4471" s="19">
        <f>'Limiting Factor Scores'!E421</f>
        <v>3.63</v>
      </c>
      <c r="F4471" s="18">
        <f>'Limiting Factor Scores'!F421</f>
        <v>0.69174999999999998</v>
      </c>
      <c r="G4471" s="18">
        <f>'Limiting Factor Scores'!G421</f>
        <v>1.45880192861491E-2</v>
      </c>
      <c r="H4471" s="18">
        <f>'Limiting Factor Scores'!H421</f>
        <v>3.9733329433484831E-3</v>
      </c>
      <c r="I4471" s="17">
        <f>LFAT!A12</f>
        <v>1</v>
      </c>
      <c r="J4471" s="16" t="str">
        <f>LFAT!B12</f>
        <v>Protect Land (Easement and Acquisition)</v>
      </c>
      <c r="K4471" s="16" t="str">
        <f>LFAT!D12</f>
        <v>I</v>
      </c>
      <c r="L4471" s="19">
        <f>LFAT!F12</f>
        <v>0.5</v>
      </c>
      <c r="M4471" s="16" t="str">
        <f>LFAT!G12</f>
        <v>R</v>
      </c>
      <c r="N4471" s="19">
        <f>LFAT!I12</f>
        <v>0.1</v>
      </c>
      <c r="O4471" s="18">
        <f>LFAT!J12</f>
        <v>0.05</v>
      </c>
      <c r="P4471" s="18">
        <f t="shared" si="207"/>
        <v>3.45875E-2</v>
      </c>
      <c r="Q4471" s="18">
        <f t="shared" si="208"/>
        <v>7.2940096430745502E-4</v>
      </c>
      <c r="R4471" s="18">
        <f t="shared" si="209"/>
        <v>1.9866664716742415E-4</v>
      </c>
    </row>
    <row r="4472" spans="1:18" ht="18" customHeight="1" x14ac:dyDescent="0.2">
      <c r="A4472" s="16" t="str">
        <f>'Limiting Factor Scores'!A407</f>
        <v>UGR8</v>
      </c>
      <c r="B4472" s="16" t="str">
        <f>'Limiting Factor Scores'!B407</f>
        <v>Upper Grande Ronde</v>
      </c>
      <c r="C4472" s="16" t="str">
        <f>'Limiting Factor Scores'!C407</f>
        <v>Altered Flow Timing</v>
      </c>
      <c r="D4472" s="18">
        <f>'Limiting Factor Scores'!D407</f>
        <v>4.4000000000000003E-3</v>
      </c>
      <c r="E4472" s="19">
        <f>'Limiting Factor Scores'!E407</f>
        <v>2.71</v>
      </c>
      <c r="F4472" s="18">
        <f>'Limiting Factor Scores'!F407</f>
        <v>0.48475000000000001</v>
      </c>
      <c r="G4472" s="18">
        <f>'Limiting Factor Scores'!G407</f>
        <v>1.1182490000304701E-2</v>
      </c>
      <c r="H4472" s="18">
        <f>'Limiting Factor Scores'!H407</f>
        <v>3.1120534505515067E-3</v>
      </c>
      <c r="I4472" s="17">
        <f>LFAT!A23</f>
        <v>2</v>
      </c>
      <c r="J4472" s="16" t="str">
        <f>LFAT!B23</f>
        <v>Instream Complexity Improvement</v>
      </c>
      <c r="K4472" s="16" t="str">
        <f>LFAT!D23</f>
        <v>N</v>
      </c>
      <c r="L4472" s="19">
        <f>LFAT!F23</f>
        <v>0.1</v>
      </c>
      <c r="M4472" s="16" t="str">
        <f>LFAT!G23</f>
        <v>CD</v>
      </c>
      <c r="N4472" s="19">
        <f>LFAT!I23</f>
        <v>0.5</v>
      </c>
      <c r="O4472" s="18">
        <f>LFAT!J23</f>
        <v>0.05</v>
      </c>
      <c r="P4472" s="18">
        <f t="shared" si="207"/>
        <v>2.4237500000000002E-2</v>
      </c>
      <c r="Q4472" s="18">
        <f t="shared" si="208"/>
        <v>5.5912450001523509E-4</v>
      </c>
      <c r="R4472" s="18">
        <f t="shared" si="209"/>
        <v>1.5560267252757534E-4</v>
      </c>
    </row>
    <row r="4473" spans="1:18" ht="18" customHeight="1" x14ac:dyDescent="0.2">
      <c r="A4473" s="16" t="str">
        <f>'Limiting Factor Scores'!A408</f>
        <v>UGR8</v>
      </c>
      <c r="B4473" s="16" t="str">
        <f>'Limiting Factor Scores'!B408</f>
        <v>Upper Grande Ronde</v>
      </c>
      <c r="C4473" s="16" t="str">
        <f>'Limiting Factor Scores'!C408</f>
        <v>Altered Primary Productivity</v>
      </c>
      <c r="D4473" s="18">
        <f>'Limiting Factor Scores'!D408</f>
        <v>4.4000000000000003E-3</v>
      </c>
      <c r="E4473" s="19">
        <f>'Limiting Factor Scores'!E408</f>
        <v>3.68</v>
      </c>
      <c r="F4473" s="18">
        <f>'Limiting Factor Scores'!F408</f>
        <v>0.70299999999999996</v>
      </c>
      <c r="G4473" s="18">
        <f>'Limiting Factor Scores'!G408</f>
        <v>1.1245991426362E-2</v>
      </c>
      <c r="H4473" s="18">
        <f>'Limiting Factor Scores'!H408</f>
        <v>3.2206840278467359E-3</v>
      </c>
      <c r="I4473" s="17">
        <f>LFAT!A30</f>
        <v>2</v>
      </c>
      <c r="J4473" s="16" t="str">
        <f>LFAT!B30</f>
        <v>Instream Complexity Improvement</v>
      </c>
      <c r="K4473" s="16" t="str">
        <f>LFAT!D30</f>
        <v>N</v>
      </c>
      <c r="L4473" s="19">
        <f>LFAT!F30</f>
        <v>0.1</v>
      </c>
      <c r="M4473" s="16" t="str">
        <f>LFAT!G30</f>
        <v>R</v>
      </c>
      <c r="N4473" s="19">
        <f>LFAT!I30</f>
        <v>0.1</v>
      </c>
      <c r="O4473" s="18">
        <f>LFAT!J30</f>
        <v>0.01</v>
      </c>
      <c r="P4473" s="18">
        <f t="shared" si="207"/>
        <v>7.0299999999999998E-3</v>
      </c>
      <c r="Q4473" s="18">
        <f t="shared" si="208"/>
        <v>1.1245991426362E-4</v>
      </c>
      <c r="R4473" s="18">
        <f t="shared" si="209"/>
        <v>3.2206840278467361E-5</v>
      </c>
    </row>
    <row r="4474" spans="1:18" ht="18" customHeight="1" x14ac:dyDescent="0.2">
      <c r="A4474" s="16" t="str">
        <f>'Limiting Factor Scores'!A409</f>
        <v>UGR8</v>
      </c>
      <c r="B4474" s="16" t="str">
        <f>'Limiting Factor Scores'!B409</f>
        <v>Upper Grande Ronde</v>
      </c>
      <c r="C4474" s="16" t="str">
        <f>'Limiting Factor Scores'!C409</f>
        <v>Anthropogenic Barriers</v>
      </c>
      <c r="D4474" s="18">
        <f>'Limiting Factor Scores'!D409</f>
        <v>4.4000000000000003E-3</v>
      </c>
      <c r="E4474" s="19">
        <f>'Limiting Factor Scores'!E409</f>
        <v>2.71</v>
      </c>
      <c r="F4474" s="18">
        <f>'Limiting Factor Scores'!F409</f>
        <v>0.48475000000000001</v>
      </c>
      <c r="G4474" s="18">
        <f>'Limiting Factor Scores'!G409</f>
        <v>1.1319604997562401E-2</v>
      </c>
      <c r="H4474" s="18">
        <f>'Limiting Factor Scores'!H409</f>
        <v>3.5851001989396442E-3</v>
      </c>
      <c r="I4474" s="17">
        <f>LFAT!A17</f>
        <v>2</v>
      </c>
      <c r="J4474" s="16" t="str">
        <f>LFAT!B17</f>
        <v>Instream Complexity Improvement</v>
      </c>
      <c r="K4474" s="16" t="str">
        <f>LFAT!D17</f>
        <v>N</v>
      </c>
      <c r="L4474" s="19">
        <f>LFAT!F17</f>
        <v>0.1</v>
      </c>
      <c r="M4474" s="16" t="str">
        <f>LFAT!G17</f>
        <v>R</v>
      </c>
      <c r="N4474" s="19">
        <f>LFAT!I17</f>
        <v>0.1</v>
      </c>
      <c r="O4474" s="18">
        <f>LFAT!J17</f>
        <v>0.01</v>
      </c>
      <c r="P4474" s="18">
        <f t="shared" si="207"/>
        <v>4.8475000000000002E-3</v>
      </c>
      <c r="Q4474" s="18">
        <f t="shared" si="208"/>
        <v>1.1319604997562401E-4</v>
      </c>
      <c r="R4474" s="18">
        <f t="shared" si="209"/>
        <v>3.585100198939644E-5</v>
      </c>
    </row>
    <row r="4475" spans="1:18" ht="18" customHeight="1" x14ac:dyDescent="0.2">
      <c r="A4475" s="16" t="str">
        <f>'Limiting Factor Scores'!A410</f>
        <v>UGR8</v>
      </c>
      <c r="B4475" s="16" t="str">
        <f>'Limiting Factor Scores'!B410</f>
        <v>Upper Grande Ronde</v>
      </c>
      <c r="C4475" s="16" t="str">
        <f>'Limiting Factor Scores'!C410</f>
        <v>Channel and Habitat Structure</v>
      </c>
      <c r="D4475" s="18">
        <f>'Limiting Factor Scores'!D410</f>
        <v>4.4000000000000003E-3</v>
      </c>
      <c r="E4475" s="19">
        <f>'Limiting Factor Scores'!E410</f>
        <v>4.32</v>
      </c>
      <c r="F4475" s="18">
        <f>'Limiting Factor Scores'!F410</f>
        <v>0.84699999999999998</v>
      </c>
      <c r="G4475" s="18">
        <f>'Limiting Factor Scores'!G410</f>
        <v>3.2476399995208405E-2</v>
      </c>
      <c r="H4475" s="18">
        <f>'Limiting Factor Scores'!H410</f>
        <v>9.8315645979449376E-3</v>
      </c>
      <c r="I4475" s="17">
        <f>LFAT!A21</f>
        <v>2</v>
      </c>
      <c r="J4475" s="16" t="str">
        <f>LFAT!B21</f>
        <v>Instream Complexity Improvement</v>
      </c>
      <c r="K4475" s="16" t="str">
        <f>LFAT!D21</f>
        <v>D</v>
      </c>
      <c r="L4475" s="19">
        <f>LFAT!F21</f>
        <v>1</v>
      </c>
      <c r="M4475" s="16" t="str">
        <f>LFAT!G21</f>
        <v>C</v>
      </c>
      <c r="N4475" s="19">
        <f>LFAT!I21</f>
        <v>1</v>
      </c>
      <c r="O4475" s="18">
        <f>LFAT!J21</f>
        <v>1</v>
      </c>
      <c r="P4475" s="18">
        <f t="shared" si="207"/>
        <v>0.84699999999999998</v>
      </c>
      <c r="Q4475" s="18">
        <f t="shared" si="208"/>
        <v>3.2476399995208405E-2</v>
      </c>
      <c r="R4475" s="18">
        <f t="shared" si="209"/>
        <v>9.8315645979449376E-3</v>
      </c>
    </row>
    <row r="4476" spans="1:18" ht="18" customHeight="1" x14ac:dyDescent="0.2">
      <c r="A4476" s="16" t="str">
        <f>'Limiting Factor Scores'!A411</f>
        <v>UGR8</v>
      </c>
      <c r="B4476" s="16" t="str">
        <f>'Limiting Factor Scores'!B411</f>
        <v>Upper Grande Ronde</v>
      </c>
      <c r="C4476" s="16" t="str">
        <f>'Limiting Factor Scores'!C411</f>
        <v>Decreased Sediment Quantity</v>
      </c>
      <c r="D4476" s="18">
        <f>'Limiting Factor Scores'!D411</f>
        <v>4.4000000000000003E-3</v>
      </c>
      <c r="E4476" s="19">
        <f>'Limiting Factor Scores'!E411</f>
        <v>3.62</v>
      </c>
      <c r="F4476" s="18">
        <f>'Limiting Factor Scores'!F411</f>
        <v>0.6895</v>
      </c>
      <c r="G4476" s="18">
        <f>'Limiting Factor Scores'!G411</f>
        <v>1.5710750001300202E-2</v>
      </c>
      <c r="H4476" s="18">
        <f>'Limiting Factor Scores'!H411</f>
        <v>4.6800699008104577E-3</v>
      </c>
      <c r="I4476" s="17">
        <f>LFAT!A24</f>
        <v>2</v>
      </c>
      <c r="J4476" s="16" t="str">
        <f>LFAT!B24</f>
        <v>Instream Complexity Improvement</v>
      </c>
      <c r="K4476" s="16" t="str">
        <f>LFAT!D24</f>
        <v>I</v>
      </c>
      <c r="L4476" s="19">
        <f>LFAT!F24</f>
        <v>0.5</v>
      </c>
      <c r="M4476" s="16" t="str">
        <f>LFAT!G24</f>
        <v>CD</v>
      </c>
      <c r="N4476" s="19">
        <f>LFAT!I24</f>
        <v>0.5</v>
      </c>
      <c r="O4476" s="18">
        <f>LFAT!J24</f>
        <v>0.25</v>
      </c>
      <c r="P4476" s="18">
        <f t="shared" si="207"/>
        <v>0.172375</v>
      </c>
      <c r="Q4476" s="18">
        <f t="shared" si="208"/>
        <v>3.9276875003250505E-3</v>
      </c>
      <c r="R4476" s="18">
        <f t="shared" si="209"/>
        <v>1.1700174752026144E-3</v>
      </c>
    </row>
    <row r="4477" spans="1:18" ht="18" customHeight="1" x14ac:dyDescent="0.2">
      <c r="A4477" s="16" t="str">
        <f>'Limiting Factor Scores'!A412</f>
        <v>UGR8</v>
      </c>
      <c r="B4477" s="16" t="str">
        <f>'Limiting Factor Scores'!B412</f>
        <v>Upper Grande Ronde</v>
      </c>
      <c r="C4477" s="16" t="str">
        <f>'Limiting Factor Scores'!C412</f>
        <v>Decreased Water Quantity</v>
      </c>
      <c r="D4477" s="18">
        <f>'Limiting Factor Scores'!D412</f>
        <v>4.4000000000000003E-3</v>
      </c>
      <c r="E4477" s="19">
        <f>'Limiting Factor Scores'!E412</f>
        <v>2.71</v>
      </c>
      <c r="F4477" s="18">
        <f>'Limiting Factor Scores'!F412</f>
        <v>0.48475000000000001</v>
      </c>
      <c r="G4477" s="18">
        <f>'Limiting Factor Scores'!G412</f>
        <v>1.59815150024376E-2</v>
      </c>
      <c r="H4477" s="18">
        <f>'Limiting Factor Scores'!H412</f>
        <v>4.6189473007008097E-3</v>
      </c>
      <c r="I4477" s="17">
        <f>LFAT!A22</f>
        <v>2</v>
      </c>
      <c r="J4477" s="16" t="str">
        <f>LFAT!B22</f>
        <v>Instream Complexity Improvement</v>
      </c>
      <c r="K4477" s="16" t="str">
        <f>LFAT!D22</f>
        <v>N</v>
      </c>
      <c r="L4477" s="19">
        <f>LFAT!F22</f>
        <v>0.1</v>
      </c>
      <c r="M4477" s="16" t="str">
        <f>LFAT!G22</f>
        <v>R</v>
      </c>
      <c r="N4477" s="19">
        <f>LFAT!I22</f>
        <v>0.1</v>
      </c>
      <c r="O4477" s="18">
        <f>LFAT!J22</f>
        <v>0.01</v>
      </c>
      <c r="P4477" s="18">
        <f t="shared" si="207"/>
        <v>4.8475000000000002E-3</v>
      </c>
      <c r="Q4477" s="18">
        <f t="shared" si="208"/>
        <v>1.5981515002437601E-4</v>
      </c>
      <c r="R4477" s="18">
        <f t="shared" si="209"/>
        <v>4.6189473007008102E-5</v>
      </c>
    </row>
    <row r="4478" spans="1:18" ht="18" customHeight="1" x14ac:dyDescent="0.2">
      <c r="A4478" s="16" t="str">
        <f>'Limiting Factor Scores'!A413</f>
        <v>UGR8</v>
      </c>
      <c r="B4478" s="16" t="str">
        <f>'Limiting Factor Scores'!B413</f>
        <v>Upper Grande Ronde</v>
      </c>
      <c r="C4478" s="16" t="str">
        <f>'Limiting Factor Scores'!C413</f>
        <v>Floodplain Condition</v>
      </c>
      <c r="D4478" s="18">
        <f>'Limiting Factor Scores'!D413</f>
        <v>4.4000000000000003E-3</v>
      </c>
      <c r="E4478" s="19">
        <f>'Limiting Factor Scores'!E413</f>
        <v>3.59</v>
      </c>
      <c r="F4478" s="18">
        <f>'Limiting Factor Scores'!F413</f>
        <v>0.68274999999999997</v>
      </c>
      <c r="G4478" s="18">
        <f>'Limiting Factor Scores'!G413</f>
        <v>1.8260636429858899E-2</v>
      </c>
      <c r="H4478" s="18">
        <f>'Limiting Factor Scores'!H413</f>
        <v>5.1846474431060541E-3</v>
      </c>
      <c r="I4478" s="17">
        <f>LFAT!A19</f>
        <v>2</v>
      </c>
      <c r="J4478" s="16" t="str">
        <f>LFAT!B19</f>
        <v>Instream Complexity Improvement</v>
      </c>
      <c r="K4478" s="16" t="str">
        <f>LFAT!D19</f>
        <v>I</v>
      </c>
      <c r="L4478" s="19">
        <f>LFAT!F19</f>
        <v>0.5</v>
      </c>
      <c r="M4478" s="16" t="str">
        <f>LFAT!G19</f>
        <v>C</v>
      </c>
      <c r="N4478" s="19">
        <f>LFAT!I19</f>
        <v>1</v>
      </c>
      <c r="O4478" s="18">
        <f>LFAT!J19</f>
        <v>0.5</v>
      </c>
      <c r="P4478" s="18">
        <f t="shared" si="207"/>
        <v>0.34137499999999998</v>
      </c>
      <c r="Q4478" s="18">
        <f t="shared" si="208"/>
        <v>9.1303182149294494E-3</v>
      </c>
      <c r="R4478" s="18">
        <f t="shared" si="209"/>
        <v>2.5923237215530271E-3</v>
      </c>
    </row>
    <row r="4479" spans="1:18" ht="18" customHeight="1" x14ac:dyDescent="0.2">
      <c r="A4479" s="16" t="str">
        <f>'Limiting Factor Scores'!A414</f>
        <v>UGR8</v>
      </c>
      <c r="B4479" s="16" t="str">
        <f>'Limiting Factor Scores'!B414</f>
        <v>Upper Grande Ronde</v>
      </c>
      <c r="C4479" s="16" t="str">
        <f>'Limiting Factor Scores'!C414</f>
        <v>Increased Sediment Quantity</v>
      </c>
      <c r="D4479" s="18">
        <f>'Limiting Factor Scores'!D414</f>
        <v>4.4000000000000003E-3</v>
      </c>
      <c r="E4479" s="19">
        <f>'Limiting Factor Scores'!E414</f>
        <v>1.9</v>
      </c>
      <c r="F4479" s="18">
        <f>'Limiting Factor Scores'!F414</f>
        <v>0.30249999999999999</v>
      </c>
      <c r="G4479" s="18">
        <f>'Limiting Factor Scores'!G414</f>
        <v>4.8391357133350001E-3</v>
      </c>
      <c r="H4479" s="18">
        <f>'Limiting Factor Scores'!H414</f>
        <v>1.59206614274686E-3</v>
      </c>
      <c r="I4479" s="17">
        <f>LFAT!A25</f>
        <v>2</v>
      </c>
      <c r="J4479" s="16" t="str">
        <f>LFAT!B25</f>
        <v>Instream Complexity Improvement</v>
      </c>
      <c r="K4479" s="16" t="str">
        <f>LFAT!D25</f>
        <v>I</v>
      </c>
      <c r="L4479" s="19">
        <f>LFAT!F25</f>
        <v>0.5</v>
      </c>
      <c r="M4479" s="16" t="str">
        <f>LFAT!G25</f>
        <v>C</v>
      </c>
      <c r="N4479" s="19">
        <f>LFAT!I25</f>
        <v>1</v>
      </c>
      <c r="O4479" s="18">
        <f>LFAT!J25</f>
        <v>0.5</v>
      </c>
      <c r="P4479" s="18">
        <f t="shared" si="207"/>
        <v>0.15125</v>
      </c>
      <c r="Q4479" s="18">
        <f t="shared" si="208"/>
        <v>2.4195678566675E-3</v>
      </c>
      <c r="R4479" s="18">
        <f t="shared" si="209"/>
        <v>7.9603307137342998E-4</v>
      </c>
    </row>
    <row r="4480" spans="1:18" ht="18" customHeight="1" x14ac:dyDescent="0.2">
      <c r="A4480" s="16" t="str">
        <f>'Limiting Factor Scores'!A415</f>
        <v>UGR8</v>
      </c>
      <c r="B4480" s="16" t="str">
        <f>'Limiting Factor Scores'!B415</f>
        <v>Upper Grande Ronde</v>
      </c>
      <c r="C4480" s="16" t="str">
        <f>'Limiting Factor Scores'!C415</f>
        <v>Non-Native Species Interactions and Competition</v>
      </c>
      <c r="D4480" s="18">
        <f>'Limiting Factor Scores'!D415</f>
        <v>4.4000000000000003E-3</v>
      </c>
      <c r="E4480" s="19">
        <f>'Limiting Factor Scores'!E415</f>
        <v>4.6399999999999997</v>
      </c>
      <c r="F4480" s="18">
        <f>'Limiting Factor Scores'!F415</f>
        <v>0.91900000000000004</v>
      </c>
      <c r="G4480" s="18">
        <f>'Limiting Factor Scores'!G415</f>
        <v>1.62610485696956E-2</v>
      </c>
      <c r="H4480" s="18">
        <f>'Limiting Factor Scores'!H415</f>
        <v>5.7361354282421638E-3</v>
      </c>
      <c r="I4480" s="17">
        <f>LFAT!A31</f>
        <v>2</v>
      </c>
      <c r="J4480" s="16" t="str">
        <f>LFAT!B31</f>
        <v>Instream Complexity Improvement</v>
      </c>
      <c r="K4480" s="16" t="str">
        <f>LFAT!D31</f>
        <v>I</v>
      </c>
      <c r="L4480" s="19">
        <f>LFAT!F31</f>
        <v>0.5</v>
      </c>
      <c r="M4480" s="16" t="str">
        <f>LFAT!G31</f>
        <v>CD</v>
      </c>
      <c r="N4480" s="19">
        <f>LFAT!I31</f>
        <v>0.5</v>
      </c>
      <c r="O4480" s="18">
        <f>LFAT!J31</f>
        <v>0.25</v>
      </c>
      <c r="P4480" s="18">
        <f t="shared" si="207"/>
        <v>0.22975000000000001</v>
      </c>
      <c r="Q4480" s="18">
        <f t="shared" si="208"/>
        <v>4.0652621424239E-3</v>
      </c>
      <c r="R4480" s="18">
        <f t="shared" si="209"/>
        <v>1.4340338570605409E-3</v>
      </c>
    </row>
    <row r="4481" spans="1:18" ht="18" customHeight="1" x14ac:dyDescent="0.2">
      <c r="A4481" s="16" t="str">
        <f>'Limiting Factor Scores'!A416</f>
        <v>UGR8</v>
      </c>
      <c r="B4481" s="16" t="str">
        <f>'Limiting Factor Scores'!B416</f>
        <v>Upper Grande Ronde</v>
      </c>
      <c r="C4481" s="16" t="str">
        <f>'Limiting Factor Scores'!C416</f>
        <v>Predation</v>
      </c>
      <c r="D4481" s="18">
        <f>'Limiting Factor Scores'!D416</f>
        <v>4.4000000000000003E-3</v>
      </c>
      <c r="E4481" s="19">
        <f>'Limiting Factor Scores'!E416</f>
        <v>2.4700000000000002</v>
      </c>
      <c r="F4481" s="18">
        <f>'Limiting Factor Scores'!F416</f>
        <v>0.43075000000000002</v>
      </c>
      <c r="G4481" s="18">
        <f>'Limiting Factor Scores'!G416</f>
        <v>1.01804685744069E-2</v>
      </c>
      <c r="H4481" s="18">
        <f>'Limiting Factor Scores'!H416</f>
        <v>3.1126241150140517E-3</v>
      </c>
      <c r="I4481" s="17">
        <f>LFAT!A29</f>
        <v>2</v>
      </c>
      <c r="J4481" s="16" t="str">
        <f>LFAT!B29</f>
        <v>Instream Complexity Improvement</v>
      </c>
      <c r="K4481" s="16" t="str">
        <f>LFAT!D29</f>
        <v>I</v>
      </c>
      <c r="L4481" s="19">
        <f>LFAT!F29</f>
        <v>0.5</v>
      </c>
      <c r="M4481" s="16" t="str">
        <f>LFAT!G29</f>
        <v>CD</v>
      </c>
      <c r="N4481" s="19">
        <f>LFAT!I29</f>
        <v>0.5</v>
      </c>
      <c r="O4481" s="18">
        <f>LFAT!J29</f>
        <v>0.25</v>
      </c>
      <c r="P4481" s="18">
        <f t="shared" si="207"/>
        <v>0.10768750000000001</v>
      </c>
      <c r="Q4481" s="18">
        <f t="shared" si="208"/>
        <v>2.5451171436017251E-3</v>
      </c>
      <c r="R4481" s="18">
        <f t="shared" si="209"/>
        <v>7.7815602875351293E-4</v>
      </c>
    </row>
    <row r="4482" spans="1:18" ht="18" customHeight="1" x14ac:dyDescent="0.2">
      <c r="A4482" s="16" t="str">
        <f>'Limiting Factor Scores'!A417</f>
        <v>UGR8</v>
      </c>
      <c r="B4482" s="16" t="str">
        <f>'Limiting Factor Scores'!B417</f>
        <v>Upper Grande Ronde</v>
      </c>
      <c r="C4482" s="16" t="str">
        <f>'Limiting Factor Scores'!C417</f>
        <v>Riparian Condition</v>
      </c>
      <c r="D4482" s="18">
        <f>'Limiting Factor Scores'!D417</f>
        <v>4.4000000000000003E-3</v>
      </c>
      <c r="E4482" s="19">
        <f>'Limiting Factor Scores'!E417</f>
        <v>4.78</v>
      </c>
      <c r="F4482" s="18">
        <f>'Limiting Factor Scores'!F417</f>
        <v>0.95050000000000001</v>
      </c>
      <c r="G4482" s="18">
        <f>'Limiting Factor Scores'!G417</f>
        <v>2.5959512860727604E-2</v>
      </c>
      <c r="H4482" s="18">
        <f>'Limiting Factor Scores'!H417</f>
        <v>8.3820249864491603E-3</v>
      </c>
      <c r="I4482" s="17">
        <f>LFAT!A18</f>
        <v>2</v>
      </c>
      <c r="J4482" s="16" t="str">
        <f>LFAT!B18</f>
        <v>Instream Complexity Improvement</v>
      </c>
      <c r="K4482" s="16" t="str">
        <f>LFAT!D18</f>
        <v>I</v>
      </c>
      <c r="L4482" s="19">
        <f>LFAT!F18</f>
        <v>0.5</v>
      </c>
      <c r="M4482" s="16" t="str">
        <f>LFAT!G18</f>
        <v>CD</v>
      </c>
      <c r="N4482" s="19">
        <f>LFAT!I18</f>
        <v>0.5</v>
      </c>
      <c r="O4482" s="18">
        <f>LFAT!J18</f>
        <v>0.25</v>
      </c>
      <c r="P4482" s="18">
        <f t="shared" ref="P4482:P4545" si="210">F4482*O4482</f>
        <v>0.237625</v>
      </c>
      <c r="Q4482" s="18">
        <f t="shared" ref="Q4482:Q4545" si="211">G4482*O4482</f>
        <v>6.4898782151819011E-3</v>
      </c>
      <c r="R4482" s="18">
        <f t="shared" ref="R4482:R4545" si="212">H4482*O4482</f>
        <v>2.0955062466122901E-3</v>
      </c>
    </row>
    <row r="4483" spans="1:18" ht="18" customHeight="1" x14ac:dyDescent="0.2">
      <c r="A4483" s="16" t="str">
        <f>'Limiting Factor Scores'!A418</f>
        <v>UGR8</v>
      </c>
      <c r="B4483" s="16" t="str">
        <f>'Limiting Factor Scores'!B418</f>
        <v>Upper Grande Ronde</v>
      </c>
      <c r="C4483" s="16" t="str">
        <f>'Limiting Factor Scores'!C418</f>
        <v>Side Channel and Wetland Habitat</v>
      </c>
      <c r="D4483" s="18">
        <f>'Limiting Factor Scores'!D418</f>
        <v>4.4000000000000003E-3</v>
      </c>
      <c r="E4483" s="19">
        <f>'Limiting Factor Scores'!E418</f>
        <v>4.32</v>
      </c>
      <c r="F4483" s="18">
        <f>'Limiting Factor Scores'!F418</f>
        <v>0.84699999999999998</v>
      </c>
      <c r="G4483" s="18">
        <f>'Limiting Factor Scores'!G418</f>
        <v>2.8643119993611202E-2</v>
      </c>
      <c r="H4483" s="18">
        <f>'Limiting Factor Scores'!H418</f>
        <v>8.3485643979768799E-3</v>
      </c>
      <c r="I4483" s="17">
        <f>LFAT!A20</f>
        <v>2</v>
      </c>
      <c r="J4483" s="16" t="str">
        <f>LFAT!B20</f>
        <v>Instream Complexity Improvement</v>
      </c>
      <c r="K4483" s="16" t="str">
        <f>LFAT!D20</f>
        <v>D</v>
      </c>
      <c r="L4483" s="19">
        <f>LFAT!F20</f>
        <v>1</v>
      </c>
      <c r="M4483" s="16" t="str">
        <f>LFAT!G20</f>
        <v>C</v>
      </c>
      <c r="N4483" s="19">
        <f>LFAT!I20</f>
        <v>1</v>
      </c>
      <c r="O4483" s="18">
        <f>LFAT!J20</f>
        <v>1</v>
      </c>
      <c r="P4483" s="18">
        <f t="shared" si="210"/>
        <v>0.84699999999999998</v>
      </c>
      <c r="Q4483" s="18">
        <f t="shared" si="211"/>
        <v>2.8643119993611202E-2</v>
      </c>
      <c r="R4483" s="18">
        <f t="shared" si="212"/>
        <v>8.3485643979768799E-3</v>
      </c>
    </row>
    <row r="4484" spans="1:18" ht="18" customHeight="1" x14ac:dyDescent="0.2">
      <c r="A4484" s="16" t="str">
        <f>'Limiting Factor Scores'!A419</f>
        <v>UGR8</v>
      </c>
      <c r="B4484" s="16" t="str">
        <f>'Limiting Factor Scores'!B419</f>
        <v>Upper Grande Ronde</v>
      </c>
      <c r="C4484" s="16" t="str">
        <f>'Limiting Factor Scores'!C419</f>
        <v>Summer Water Temperature</v>
      </c>
      <c r="D4484" s="18">
        <f>'Limiting Factor Scores'!D419</f>
        <v>4.4000000000000003E-3</v>
      </c>
      <c r="E4484" s="19">
        <f>'Limiting Factor Scores'!E419</f>
        <v>2.71</v>
      </c>
      <c r="F4484" s="18">
        <f>'Limiting Factor Scores'!F419</f>
        <v>0.48475000000000001</v>
      </c>
      <c r="G4484" s="18">
        <f>'Limiting Factor Scores'!G419</f>
        <v>1.4199019999695299E-2</v>
      </c>
      <c r="H4484" s="18">
        <f>'Limiting Factor Scores'!H419</f>
        <v>4.4434400999238252E-3</v>
      </c>
      <c r="I4484" s="17">
        <f>LFAT!A26</f>
        <v>2</v>
      </c>
      <c r="J4484" s="16" t="str">
        <f>LFAT!B26</f>
        <v>Instream Complexity Improvement</v>
      </c>
      <c r="K4484" s="16" t="str">
        <f>LFAT!D26</f>
        <v>I</v>
      </c>
      <c r="L4484" s="19">
        <f>LFAT!F26</f>
        <v>0.5</v>
      </c>
      <c r="M4484" s="16" t="str">
        <f>LFAT!G26</f>
        <v>CD</v>
      </c>
      <c r="N4484" s="19">
        <f>LFAT!I26</f>
        <v>0.5</v>
      </c>
      <c r="O4484" s="18">
        <f>LFAT!J26</f>
        <v>0.25</v>
      </c>
      <c r="P4484" s="18">
        <f t="shared" si="210"/>
        <v>0.1211875</v>
      </c>
      <c r="Q4484" s="18">
        <f t="shared" si="211"/>
        <v>3.5497549999238247E-3</v>
      </c>
      <c r="R4484" s="18">
        <f t="shared" si="212"/>
        <v>1.1108600249809563E-3</v>
      </c>
    </row>
    <row r="4485" spans="1:18" ht="18" customHeight="1" x14ac:dyDescent="0.2">
      <c r="A4485" s="16" t="str">
        <f>'Limiting Factor Scores'!A420</f>
        <v>UGR8</v>
      </c>
      <c r="B4485" s="16" t="str">
        <f>'Limiting Factor Scores'!B420</f>
        <v>Upper Grande Ronde</v>
      </c>
      <c r="C4485" s="16" t="str">
        <f>'Limiting Factor Scores'!C420</f>
        <v>Water Quality</v>
      </c>
      <c r="D4485" s="18">
        <f>'Limiting Factor Scores'!D420</f>
        <v>4.4000000000000003E-3</v>
      </c>
      <c r="E4485" s="19">
        <f>'Limiting Factor Scores'!E420</f>
        <v>4.3099999999999996</v>
      </c>
      <c r="F4485" s="18">
        <f>'Limiting Factor Scores'!F420</f>
        <v>0.84475</v>
      </c>
      <c r="G4485" s="18">
        <f>'Limiting Factor Scores'!G420</f>
        <v>2.1637667862983701E-2</v>
      </c>
      <c r="H4485" s="18">
        <f>'Limiting Factor Scores'!H420</f>
        <v>6.0062449087836031E-3</v>
      </c>
      <c r="I4485" s="17">
        <f>LFAT!A28</f>
        <v>2</v>
      </c>
      <c r="J4485" s="16" t="str">
        <f>LFAT!B28</f>
        <v>Instream Complexity Improvement</v>
      </c>
      <c r="K4485" s="16" t="str">
        <f>LFAT!D28</f>
        <v>N</v>
      </c>
      <c r="L4485" s="19">
        <f>LFAT!F28</f>
        <v>0.1</v>
      </c>
      <c r="M4485" s="16" t="str">
        <f>LFAT!G28</f>
        <v>R</v>
      </c>
      <c r="N4485" s="19">
        <f>LFAT!I28</f>
        <v>0.1</v>
      </c>
      <c r="O4485" s="18">
        <f>LFAT!J28</f>
        <v>0.01</v>
      </c>
      <c r="P4485" s="18">
        <f t="shared" si="210"/>
        <v>8.4475000000000001E-3</v>
      </c>
      <c r="Q4485" s="18">
        <f t="shared" si="211"/>
        <v>2.1637667862983701E-4</v>
      </c>
      <c r="R4485" s="18">
        <f t="shared" si="212"/>
        <v>6.0062449087836033E-5</v>
      </c>
    </row>
    <row r="4486" spans="1:18" ht="18" customHeight="1" x14ac:dyDescent="0.2">
      <c r="A4486" s="16" t="str">
        <f>'Limiting Factor Scores'!A421</f>
        <v>UGR8</v>
      </c>
      <c r="B4486" s="16" t="str">
        <f>'Limiting Factor Scores'!B421</f>
        <v>Upper Grande Ronde</v>
      </c>
      <c r="C4486" s="16" t="str">
        <f>'Limiting Factor Scores'!C421</f>
        <v>Winter Water Temperature</v>
      </c>
      <c r="D4486" s="18">
        <f>'Limiting Factor Scores'!D421</f>
        <v>4.4000000000000003E-3</v>
      </c>
      <c r="E4486" s="19">
        <f>'Limiting Factor Scores'!E421</f>
        <v>3.63</v>
      </c>
      <c r="F4486" s="18">
        <f>'Limiting Factor Scores'!F421</f>
        <v>0.69174999999999998</v>
      </c>
      <c r="G4486" s="18">
        <f>'Limiting Factor Scores'!G421</f>
        <v>1.45880192861491E-2</v>
      </c>
      <c r="H4486" s="18">
        <f>'Limiting Factor Scores'!H421</f>
        <v>3.9733329433484831E-3</v>
      </c>
      <c r="I4486" s="17">
        <f>LFAT!A27</f>
        <v>2</v>
      </c>
      <c r="J4486" s="16" t="str">
        <f>LFAT!B27</f>
        <v>Instream Complexity Improvement</v>
      </c>
      <c r="K4486" s="16" t="str">
        <f>LFAT!D27</f>
        <v>I</v>
      </c>
      <c r="L4486" s="19">
        <f>LFAT!F27</f>
        <v>0.5</v>
      </c>
      <c r="M4486" s="16" t="str">
        <f>LFAT!G27</f>
        <v>CD</v>
      </c>
      <c r="N4486" s="19">
        <f>LFAT!I27</f>
        <v>0.5</v>
      </c>
      <c r="O4486" s="18">
        <f>LFAT!J27</f>
        <v>0.25</v>
      </c>
      <c r="P4486" s="18">
        <f t="shared" si="210"/>
        <v>0.17293749999999999</v>
      </c>
      <c r="Q4486" s="18">
        <f t="shared" si="211"/>
        <v>3.647004821537275E-3</v>
      </c>
      <c r="R4486" s="18">
        <f t="shared" si="212"/>
        <v>9.9333323583712077E-4</v>
      </c>
    </row>
    <row r="4487" spans="1:18" ht="18" customHeight="1" x14ac:dyDescent="0.2">
      <c r="A4487" s="16" t="str">
        <f>'Limiting Factor Scores'!A407</f>
        <v>UGR8</v>
      </c>
      <c r="B4487" s="16" t="str">
        <f>'Limiting Factor Scores'!B407</f>
        <v>Upper Grande Ronde</v>
      </c>
      <c r="C4487" s="16" t="str">
        <f>'Limiting Factor Scores'!C407</f>
        <v>Altered Flow Timing</v>
      </c>
      <c r="D4487" s="18">
        <f>'Limiting Factor Scores'!D407</f>
        <v>4.4000000000000003E-3</v>
      </c>
      <c r="E4487" s="19">
        <f>'Limiting Factor Scores'!E407</f>
        <v>2.71</v>
      </c>
      <c r="F4487" s="18">
        <f>'Limiting Factor Scores'!F407</f>
        <v>0.48475000000000001</v>
      </c>
      <c r="G4487" s="18">
        <f>'Limiting Factor Scores'!G407</f>
        <v>1.1182490000304701E-2</v>
      </c>
      <c r="H4487" s="18">
        <f>'Limiting Factor Scores'!H407</f>
        <v>3.1120534505515067E-3</v>
      </c>
      <c r="I4487" s="17">
        <f>LFAT!A38</f>
        <v>3</v>
      </c>
      <c r="J4487" s="16" t="str">
        <f>LFAT!B38</f>
        <v>Floodplain – Reconnect and Restore</v>
      </c>
      <c r="K4487" s="16" t="str">
        <f>LFAT!D38</f>
        <v>I</v>
      </c>
      <c r="L4487" s="19">
        <f>LFAT!F38</f>
        <v>0.5</v>
      </c>
      <c r="M4487" s="16" t="str">
        <f>LFAT!G38</f>
        <v>CD</v>
      </c>
      <c r="N4487" s="19">
        <f>LFAT!I38</f>
        <v>0.5</v>
      </c>
      <c r="O4487" s="18">
        <f>LFAT!J38</f>
        <v>0.25</v>
      </c>
      <c r="P4487" s="18">
        <f t="shared" si="210"/>
        <v>0.1211875</v>
      </c>
      <c r="Q4487" s="18">
        <f t="shared" si="211"/>
        <v>2.7956225000761751E-3</v>
      </c>
      <c r="R4487" s="18">
        <f t="shared" si="212"/>
        <v>7.7801336263787668E-4</v>
      </c>
    </row>
    <row r="4488" spans="1:18" ht="18" customHeight="1" x14ac:dyDescent="0.2">
      <c r="A4488" s="16" t="str">
        <f>'Limiting Factor Scores'!A408</f>
        <v>UGR8</v>
      </c>
      <c r="B4488" s="16" t="str">
        <f>'Limiting Factor Scores'!B408</f>
        <v>Upper Grande Ronde</v>
      </c>
      <c r="C4488" s="16" t="str">
        <f>'Limiting Factor Scores'!C408</f>
        <v>Altered Primary Productivity</v>
      </c>
      <c r="D4488" s="18">
        <f>'Limiting Factor Scores'!D408</f>
        <v>4.4000000000000003E-3</v>
      </c>
      <c r="E4488" s="19">
        <f>'Limiting Factor Scores'!E408</f>
        <v>3.68</v>
      </c>
      <c r="F4488" s="18">
        <f>'Limiting Factor Scores'!F408</f>
        <v>0.70299999999999996</v>
      </c>
      <c r="G4488" s="18">
        <f>'Limiting Factor Scores'!G408</f>
        <v>1.1245991426362E-2</v>
      </c>
      <c r="H4488" s="18">
        <f>'Limiting Factor Scores'!H408</f>
        <v>3.2206840278467359E-3</v>
      </c>
      <c r="I4488" s="17">
        <f>LFAT!A45</f>
        <v>3</v>
      </c>
      <c r="J4488" s="16" t="str">
        <f>LFAT!B45</f>
        <v>Floodplain – Reconnect and Restore</v>
      </c>
      <c r="K4488" s="16" t="str">
        <f>LFAT!D45</f>
        <v>I</v>
      </c>
      <c r="L4488" s="19">
        <f>LFAT!F45</f>
        <v>0.5</v>
      </c>
      <c r="M4488" s="16" t="str">
        <f>LFAT!G45</f>
        <v>C</v>
      </c>
      <c r="N4488" s="19">
        <f>LFAT!I45</f>
        <v>1</v>
      </c>
      <c r="O4488" s="18">
        <f>LFAT!J45</f>
        <v>0.5</v>
      </c>
      <c r="P4488" s="18">
        <f t="shared" si="210"/>
        <v>0.35149999999999998</v>
      </c>
      <c r="Q4488" s="18">
        <f t="shared" si="211"/>
        <v>5.6229957131809999E-3</v>
      </c>
      <c r="R4488" s="18">
        <f t="shared" si="212"/>
        <v>1.610342013923368E-3</v>
      </c>
    </row>
    <row r="4489" spans="1:18" ht="18" customHeight="1" x14ac:dyDescent="0.2">
      <c r="A4489" s="16" t="str">
        <f>'Limiting Factor Scores'!A409</f>
        <v>UGR8</v>
      </c>
      <c r="B4489" s="16" t="str">
        <f>'Limiting Factor Scores'!B409</f>
        <v>Upper Grande Ronde</v>
      </c>
      <c r="C4489" s="16" t="str">
        <f>'Limiting Factor Scores'!C409</f>
        <v>Anthropogenic Barriers</v>
      </c>
      <c r="D4489" s="18">
        <f>'Limiting Factor Scores'!D409</f>
        <v>4.4000000000000003E-3</v>
      </c>
      <c r="E4489" s="19">
        <f>'Limiting Factor Scores'!E409</f>
        <v>2.71</v>
      </c>
      <c r="F4489" s="18">
        <f>'Limiting Factor Scores'!F409</f>
        <v>0.48475000000000001</v>
      </c>
      <c r="G4489" s="18">
        <f>'Limiting Factor Scores'!G409</f>
        <v>1.1319604997562401E-2</v>
      </c>
      <c r="H4489" s="18">
        <f>'Limiting Factor Scores'!H409</f>
        <v>3.5851001989396442E-3</v>
      </c>
      <c r="I4489" s="17">
        <f>LFAT!A32</f>
        <v>3</v>
      </c>
      <c r="J4489" s="16" t="str">
        <f>LFAT!B32</f>
        <v>Floodplain – Reconnect and Restore</v>
      </c>
      <c r="K4489" s="16" t="str">
        <f>LFAT!D32</f>
        <v>N</v>
      </c>
      <c r="L4489" s="19">
        <f>LFAT!F32</f>
        <v>0.1</v>
      </c>
      <c r="M4489" s="16" t="str">
        <f>LFAT!G32</f>
        <v>R</v>
      </c>
      <c r="N4489" s="19">
        <f>LFAT!I32</f>
        <v>0.1</v>
      </c>
      <c r="O4489" s="18">
        <f>LFAT!J32</f>
        <v>0.01</v>
      </c>
      <c r="P4489" s="18">
        <f t="shared" si="210"/>
        <v>4.8475000000000002E-3</v>
      </c>
      <c r="Q4489" s="18">
        <f t="shared" si="211"/>
        <v>1.1319604997562401E-4</v>
      </c>
      <c r="R4489" s="18">
        <f t="shared" si="212"/>
        <v>3.585100198939644E-5</v>
      </c>
    </row>
    <row r="4490" spans="1:18" ht="18" customHeight="1" x14ac:dyDescent="0.2">
      <c r="A4490" s="16" t="str">
        <f>'Limiting Factor Scores'!A410</f>
        <v>UGR8</v>
      </c>
      <c r="B4490" s="16" t="str">
        <f>'Limiting Factor Scores'!B410</f>
        <v>Upper Grande Ronde</v>
      </c>
      <c r="C4490" s="16" t="str">
        <f>'Limiting Factor Scores'!C410</f>
        <v>Channel and Habitat Structure</v>
      </c>
      <c r="D4490" s="18">
        <f>'Limiting Factor Scores'!D410</f>
        <v>4.4000000000000003E-3</v>
      </c>
      <c r="E4490" s="19">
        <f>'Limiting Factor Scores'!E410</f>
        <v>4.32</v>
      </c>
      <c r="F4490" s="18">
        <f>'Limiting Factor Scores'!F410</f>
        <v>0.84699999999999998</v>
      </c>
      <c r="G4490" s="18">
        <f>'Limiting Factor Scores'!G410</f>
        <v>3.2476399995208405E-2</v>
      </c>
      <c r="H4490" s="18">
        <f>'Limiting Factor Scores'!H410</f>
        <v>9.8315645979449376E-3</v>
      </c>
      <c r="I4490" s="17">
        <f>LFAT!A36</f>
        <v>3</v>
      </c>
      <c r="J4490" s="16" t="str">
        <f>LFAT!B36</f>
        <v>Floodplain – Reconnect and Restore</v>
      </c>
      <c r="K4490" s="16" t="str">
        <f>LFAT!D36</f>
        <v>I</v>
      </c>
      <c r="L4490" s="19">
        <f>LFAT!F36</f>
        <v>0.5</v>
      </c>
      <c r="M4490" s="16" t="str">
        <f>LFAT!G36</f>
        <v>C</v>
      </c>
      <c r="N4490" s="19">
        <f>LFAT!I36</f>
        <v>1</v>
      </c>
      <c r="O4490" s="18">
        <f>LFAT!J36</f>
        <v>0.5</v>
      </c>
      <c r="P4490" s="18">
        <f t="shared" si="210"/>
        <v>0.42349999999999999</v>
      </c>
      <c r="Q4490" s="18">
        <f t="shared" si="211"/>
        <v>1.6238199997604202E-2</v>
      </c>
      <c r="R4490" s="18">
        <f t="shared" si="212"/>
        <v>4.9157822989724688E-3</v>
      </c>
    </row>
    <row r="4491" spans="1:18" ht="18" customHeight="1" x14ac:dyDescent="0.2">
      <c r="A4491" s="16" t="str">
        <f>'Limiting Factor Scores'!A411</f>
        <v>UGR8</v>
      </c>
      <c r="B4491" s="16" t="str">
        <f>'Limiting Factor Scores'!B411</f>
        <v>Upper Grande Ronde</v>
      </c>
      <c r="C4491" s="16" t="str">
        <f>'Limiting Factor Scores'!C411</f>
        <v>Decreased Sediment Quantity</v>
      </c>
      <c r="D4491" s="18">
        <f>'Limiting Factor Scores'!D411</f>
        <v>4.4000000000000003E-3</v>
      </c>
      <c r="E4491" s="19">
        <f>'Limiting Factor Scores'!E411</f>
        <v>3.62</v>
      </c>
      <c r="F4491" s="18">
        <f>'Limiting Factor Scores'!F411</f>
        <v>0.6895</v>
      </c>
      <c r="G4491" s="18">
        <f>'Limiting Factor Scores'!G411</f>
        <v>1.5710750001300202E-2</v>
      </c>
      <c r="H4491" s="18">
        <f>'Limiting Factor Scores'!H411</f>
        <v>4.6800699008104577E-3</v>
      </c>
      <c r="I4491" s="17">
        <f>LFAT!A39</f>
        <v>3</v>
      </c>
      <c r="J4491" s="16" t="str">
        <f>LFAT!B39</f>
        <v>Floodplain – Reconnect and Restore</v>
      </c>
      <c r="K4491" s="16" t="str">
        <f>LFAT!D39</f>
        <v>D</v>
      </c>
      <c r="L4491" s="19">
        <f>LFAT!F39</f>
        <v>1</v>
      </c>
      <c r="M4491" s="16" t="str">
        <f>LFAT!G39</f>
        <v>C</v>
      </c>
      <c r="N4491" s="19">
        <f>LFAT!I39</f>
        <v>1</v>
      </c>
      <c r="O4491" s="18">
        <f>LFAT!J39</f>
        <v>1</v>
      </c>
      <c r="P4491" s="18">
        <f t="shared" si="210"/>
        <v>0.6895</v>
      </c>
      <c r="Q4491" s="18">
        <f t="shared" si="211"/>
        <v>1.5710750001300202E-2</v>
      </c>
      <c r="R4491" s="18">
        <f t="shared" si="212"/>
        <v>4.6800699008104577E-3</v>
      </c>
    </row>
    <row r="4492" spans="1:18" ht="18" customHeight="1" x14ac:dyDescent="0.2">
      <c r="A4492" s="16" t="str">
        <f>'Limiting Factor Scores'!A412</f>
        <v>UGR8</v>
      </c>
      <c r="B4492" s="16" t="str">
        <f>'Limiting Factor Scores'!B412</f>
        <v>Upper Grande Ronde</v>
      </c>
      <c r="C4492" s="16" t="str">
        <f>'Limiting Factor Scores'!C412</f>
        <v>Decreased Water Quantity</v>
      </c>
      <c r="D4492" s="18">
        <f>'Limiting Factor Scores'!D412</f>
        <v>4.4000000000000003E-3</v>
      </c>
      <c r="E4492" s="19">
        <f>'Limiting Factor Scores'!E412</f>
        <v>2.71</v>
      </c>
      <c r="F4492" s="18">
        <f>'Limiting Factor Scores'!F412</f>
        <v>0.48475000000000001</v>
      </c>
      <c r="G4492" s="18">
        <f>'Limiting Factor Scores'!G412</f>
        <v>1.59815150024376E-2</v>
      </c>
      <c r="H4492" s="18">
        <f>'Limiting Factor Scores'!H412</f>
        <v>4.6189473007008097E-3</v>
      </c>
      <c r="I4492" s="17">
        <f>LFAT!A37</f>
        <v>3</v>
      </c>
      <c r="J4492" s="16" t="str">
        <f>LFAT!B37</f>
        <v>Floodplain – Reconnect and Restore</v>
      </c>
      <c r="K4492" s="16" t="str">
        <f>LFAT!D37</f>
        <v>I</v>
      </c>
      <c r="L4492" s="19">
        <f>LFAT!F37</f>
        <v>0.5</v>
      </c>
      <c r="M4492" s="16" t="str">
        <f>LFAT!G37</f>
        <v>CD</v>
      </c>
      <c r="N4492" s="19">
        <f>LFAT!I37</f>
        <v>0.5</v>
      </c>
      <c r="O4492" s="18">
        <f>LFAT!J37</f>
        <v>0.25</v>
      </c>
      <c r="P4492" s="18">
        <f t="shared" si="210"/>
        <v>0.1211875</v>
      </c>
      <c r="Q4492" s="18">
        <f t="shared" si="211"/>
        <v>3.9953787506094001E-3</v>
      </c>
      <c r="R4492" s="18">
        <f t="shared" si="212"/>
        <v>1.1547368251752024E-3</v>
      </c>
    </row>
    <row r="4493" spans="1:18" ht="18" customHeight="1" x14ac:dyDescent="0.2">
      <c r="A4493" s="16" t="str">
        <f>'Limiting Factor Scores'!A413</f>
        <v>UGR8</v>
      </c>
      <c r="B4493" s="16" t="str">
        <f>'Limiting Factor Scores'!B413</f>
        <v>Upper Grande Ronde</v>
      </c>
      <c r="C4493" s="16" t="str">
        <f>'Limiting Factor Scores'!C413</f>
        <v>Floodplain Condition</v>
      </c>
      <c r="D4493" s="18">
        <f>'Limiting Factor Scores'!D413</f>
        <v>4.4000000000000003E-3</v>
      </c>
      <c r="E4493" s="19">
        <f>'Limiting Factor Scores'!E413</f>
        <v>3.59</v>
      </c>
      <c r="F4493" s="18">
        <f>'Limiting Factor Scores'!F413</f>
        <v>0.68274999999999997</v>
      </c>
      <c r="G4493" s="18">
        <f>'Limiting Factor Scores'!G413</f>
        <v>1.8260636429858899E-2</v>
      </c>
      <c r="H4493" s="18">
        <f>'Limiting Factor Scores'!H413</f>
        <v>5.1846474431060541E-3</v>
      </c>
      <c r="I4493" s="17">
        <f>LFAT!A34</f>
        <v>3</v>
      </c>
      <c r="J4493" s="16" t="str">
        <f>LFAT!B34</f>
        <v>Floodplain – Reconnect and Restore</v>
      </c>
      <c r="K4493" s="16" t="str">
        <f>LFAT!D34</f>
        <v>D</v>
      </c>
      <c r="L4493" s="19">
        <f>LFAT!F34</f>
        <v>1</v>
      </c>
      <c r="M4493" s="16" t="str">
        <f>LFAT!G34</f>
        <v>C</v>
      </c>
      <c r="N4493" s="19">
        <f>LFAT!I34</f>
        <v>1</v>
      </c>
      <c r="O4493" s="18">
        <f>LFAT!J34</f>
        <v>1</v>
      </c>
      <c r="P4493" s="18">
        <f t="shared" si="210"/>
        <v>0.68274999999999997</v>
      </c>
      <c r="Q4493" s="18">
        <f t="shared" si="211"/>
        <v>1.8260636429858899E-2</v>
      </c>
      <c r="R4493" s="18">
        <f t="shared" si="212"/>
        <v>5.1846474431060541E-3</v>
      </c>
    </row>
    <row r="4494" spans="1:18" ht="18" customHeight="1" x14ac:dyDescent="0.2">
      <c r="A4494" s="16" t="str">
        <f>'Limiting Factor Scores'!A414</f>
        <v>UGR8</v>
      </c>
      <c r="B4494" s="16" t="str">
        <f>'Limiting Factor Scores'!B414</f>
        <v>Upper Grande Ronde</v>
      </c>
      <c r="C4494" s="16" t="str">
        <f>'Limiting Factor Scores'!C414</f>
        <v>Increased Sediment Quantity</v>
      </c>
      <c r="D4494" s="18">
        <f>'Limiting Factor Scores'!D414</f>
        <v>4.4000000000000003E-3</v>
      </c>
      <c r="E4494" s="19">
        <f>'Limiting Factor Scores'!E414</f>
        <v>1.9</v>
      </c>
      <c r="F4494" s="18">
        <f>'Limiting Factor Scores'!F414</f>
        <v>0.30249999999999999</v>
      </c>
      <c r="G4494" s="18">
        <f>'Limiting Factor Scores'!G414</f>
        <v>4.8391357133350001E-3</v>
      </c>
      <c r="H4494" s="18">
        <f>'Limiting Factor Scores'!H414</f>
        <v>1.59206614274686E-3</v>
      </c>
      <c r="I4494" s="17">
        <f>LFAT!A40</f>
        <v>3</v>
      </c>
      <c r="J4494" s="16" t="str">
        <f>LFAT!B40</f>
        <v>Floodplain – Reconnect and Restore</v>
      </c>
      <c r="K4494" s="16" t="str">
        <f>LFAT!D40</f>
        <v>D</v>
      </c>
      <c r="L4494" s="19">
        <f>LFAT!F40</f>
        <v>1</v>
      </c>
      <c r="M4494" s="16" t="str">
        <f>LFAT!G40</f>
        <v>CD</v>
      </c>
      <c r="N4494" s="19">
        <f>LFAT!I40</f>
        <v>0.5</v>
      </c>
      <c r="O4494" s="18">
        <f>LFAT!J40</f>
        <v>0.5</v>
      </c>
      <c r="P4494" s="18">
        <f t="shared" si="210"/>
        <v>0.15125</v>
      </c>
      <c r="Q4494" s="18">
        <f t="shared" si="211"/>
        <v>2.4195678566675E-3</v>
      </c>
      <c r="R4494" s="18">
        <f t="shared" si="212"/>
        <v>7.9603307137342998E-4</v>
      </c>
    </row>
    <row r="4495" spans="1:18" ht="18" customHeight="1" x14ac:dyDescent="0.2">
      <c r="A4495" s="16" t="str">
        <f>'Limiting Factor Scores'!A415</f>
        <v>UGR8</v>
      </c>
      <c r="B4495" s="16" t="str">
        <f>'Limiting Factor Scores'!B415</f>
        <v>Upper Grande Ronde</v>
      </c>
      <c r="C4495" s="16" t="str">
        <f>'Limiting Factor Scores'!C415</f>
        <v>Non-Native Species Interactions and Competition</v>
      </c>
      <c r="D4495" s="18">
        <f>'Limiting Factor Scores'!D415</f>
        <v>4.4000000000000003E-3</v>
      </c>
      <c r="E4495" s="19">
        <f>'Limiting Factor Scores'!E415</f>
        <v>4.6399999999999997</v>
      </c>
      <c r="F4495" s="18">
        <f>'Limiting Factor Scores'!F415</f>
        <v>0.91900000000000004</v>
      </c>
      <c r="G4495" s="18">
        <f>'Limiting Factor Scores'!G415</f>
        <v>1.62610485696956E-2</v>
      </c>
      <c r="H4495" s="18">
        <f>'Limiting Factor Scores'!H415</f>
        <v>5.7361354282421638E-3</v>
      </c>
      <c r="I4495" s="17">
        <f>LFAT!A46</f>
        <v>3</v>
      </c>
      <c r="J4495" s="16" t="str">
        <f>LFAT!B46</f>
        <v>Floodplain – Reconnect and Restore</v>
      </c>
      <c r="K4495" s="16" t="str">
        <f>LFAT!D46</f>
        <v>N</v>
      </c>
      <c r="L4495" s="19">
        <f>LFAT!F46</f>
        <v>0.1</v>
      </c>
      <c r="M4495" s="16" t="str">
        <f>LFAT!G46</f>
        <v>CD</v>
      </c>
      <c r="N4495" s="19">
        <f>LFAT!I46</f>
        <v>0.5</v>
      </c>
      <c r="O4495" s="18">
        <f>LFAT!J46</f>
        <v>0.05</v>
      </c>
      <c r="P4495" s="18">
        <f t="shared" si="210"/>
        <v>4.5950000000000005E-2</v>
      </c>
      <c r="Q4495" s="18">
        <f t="shared" si="211"/>
        <v>8.1305242848478008E-4</v>
      </c>
      <c r="R4495" s="18">
        <f t="shared" si="212"/>
        <v>2.868067714121082E-4</v>
      </c>
    </row>
    <row r="4496" spans="1:18" ht="18" customHeight="1" x14ac:dyDescent="0.2">
      <c r="A4496" s="16" t="str">
        <f>'Limiting Factor Scores'!A416</f>
        <v>UGR8</v>
      </c>
      <c r="B4496" s="16" t="str">
        <f>'Limiting Factor Scores'!B416</f>
        <v>Upper Grande Ronde</v>
      </c>
      <c r="C4496" s="16" t="str">
        <f>'Limiting Factor Scores'!C416</f>
        <v>Predation</v>
      </c>
      <c r="D4496" s="18">
        <f>'Limiting Factor Scores'!D416</f>
        <v>4.4000000000000003E-3</v>
      </c>
      <c r="E4496" s="19">
        <f>'Limiting Factor Scores'!E416</f>
        <v>2.4700000000000002</v>
      </c>
      <c r="F4496" s="18">
        <f>'Limiting Factor Scores'!F416</f>
        <v>0.43075000000000002</v>
      </c>
      <c r="G4496" s="18">
        <f>'Limiting Factor Scores'!G416</f>
        <v>1.01804685744069E-2</v>
      </c>
      <c r="H4496" s="18">
        <f>'Limiting Factor Scores'!H416</f>
        <v>3.1126241150140517E-3</v>
      </c>
      <c r="I4496" s="17">
        <f>LFAT!A44</f>
        <v>3</v>
      </c>
      <c r="J4496" s="16" t="str">
        <f>LFAT!B44</f>
        <v>Floodplain – Reconnect and Restore</v>
      </c>
      <c r="K4496" s="16" t="str">
        <f>LFAT!D44</f>
        <v>N</v>
      </c>
      <c r="L4496" s="19">
        <f>LFAT!F44</f>
        <v>0.1</v>
      </c>
      <c r="M4496" s="16" t="str">
        <f>LFAT!G44</f>
        <v>R</v>
      </c>
      <c r="N4496" s="19">
        <f>LFAT!I44</f>
        <v>0.1</v>
      </c>
      <c r="O4496" s="18">
        <f>LFAT!J44</f>
        <v>0.01</v>
      </c>
      <c r="P4496" s="18">
        <f t="shared" si="210"/>
        <v>4.3075000000000006E-3</v>
      </c>
      <c r="Q4496" s="18">
        <f t="shared" si="211"/>
        <v>1.0180468574406901E-4</v>
      </c>
      <c r="R4496" s="18">
        <f t="shared" si="212"/>
        <v>3.1126241150140519E-5</v>
      </c>
    </row>
    <row r="4497" spans="1:18" ht="18" customHeight="1" x14ac:dyDescent="0.2">
      <c r="A4497" s="16" t="str">
        <f>'Limiting Factor Scores'!A417</f>
        <v>UGR8</v>
      </c>
      <c r="B4497" s="16" t="str">
        <f>'Limiting Factor Scores'!B417</f>
        <v>Upper Grande Ronde</v>
      </c>
      <c r="C4497" s="16" t="str">
        <f>'Limiting Factor Scores'!C417</f>
        <v>Riparian Condition</v>
      </c>
      <c r="D4497" s="18">
        <f>'Limiting Factor Scores'!D417</f>
        <v>4.4000000000000003E-3</v>
      </c>
      <c r="E4497" s="19">
        <f>'Limiting Factor Scores'!E417</f>
        <v>4.78</v>
      </c>
      <c r="F4497" s="18">
        <f>'Limiting Factor Scores'!F417</f>
        <v>0.95050000000000001</v>
      </c>
      <c r="G4497" s="18">
        <f>'Limiting Factor Scores'!G417</f>
        <v>2.5959512860727604E-2</v>
      </c>
      <c r="H4497" s="18">
        <f>'Limiting Factor Scores'!H417</f>
        <v>8.3820249864491603E-3</v>
      </c>
      <c r="I4497" s="17">
        <f>LFAT!A33</f>
        <v>3</v>
      </c>
      <c r="J4497" s="16" t="str">
        <f>LFAT!B33</f>
        <v>Floodplain – Reconnect and Restore</v>
      </c>
      <c r="K4497" s="16" t="str">
        <f>LFAT!D33</f>
        <v>I</v>
      </c>
      <c r="L4497" s="19">
        <f>LFAT!F33</f>
        <v>0.5</v>
      </c>
      <c r="M4497" s="16" t="str">
        <f>LFAT!G33</f>
        <v>C</v>
      </c>
      <c r="N4497" s="19">
        <f>LFAT!I33</f>
        <v>1</v>
      </c>
      <c r="O4497" s="18">
        <f>LFAT!J33</f>
        <v>0.5</v>
      </c>
      <c r="P4497" s="18">
        <f t="shared" si="210"/>
        <v>0.47525000000000001</v>
      </c>
      <c r="Q4497" s="18">
        <f t="shared" si="211"/>
        <v>1.2979756430363802E-2</v>
      </c>
      <c r="R4497" s="18">
        <f t="shared" si="212"/>
        <v>4.1910124932245801E-3</v>
      </c>
    </row>
    <row r="4498" spans="1:18" ht="18" customHeight="1" x14ac:dyDescent="0.2">
      <c r="A4498" s="16" t="str">
        <f>'Limiting Factor Scores'!A418</f>
        <v>UGR8</v>
      </c>
      <c r="B4498" s="16" t="str">
        <f>'Limiting Factor Scores'!B418</f>
        <v>Upper Grande Ronde</v>
      </c>
      <c r="C4498" s="16" t="str">
        <f>'Limiting Factor Scores'!C418</f>
        <v>Side Channel and Wetland Habitat</v>
      </c>
      <c r="D4498" s="18">
        <f>'Limiting Factor Scores'!D418</f>
        <v>4.4000000000000003E-3</v>
      </c>
      <c r="E4498" s="19">
        <f>'Limiting Factor Scores'!E418</f>
        <v>4.32</v>
      </c>
      <c r="F4498" s="18">
        <f>'Limiting Factor Scores'!F418</f>
        <v>0.84699999999999998</v>
      </c>
      <c r="G4498" s="18">
        <f>'Limiting Factor Scores'!G418</f>
        <v>2.8643119993611202E-2</v>
      </c>
      <c r="H4498" s="18">
        <f>'Limiting Factor Scores'!H418</f>
        <v>8.3485643979768799E-3</v>
      </c>
      <c r="I4498" s="17">
        <f>LFAT!A35</f>
        <v>3</v>
      </c>
      <c r="J4498" s="16" t="str">
        <f>LFAT!B35</f>
        <v>Floodplain – Reconnect and Restore</v>
      </c>
      <c r="K4498" s="16" t="str">
        <f>LFAT!D35</f>
        <v>D</v>
      </c>
      <c r="L4498" s="19">
        <f>LFAT!F35</f>
        <v>1</v>
      </c>
      <c r="M4498" s="16" t="str">
        <f>LFAT!G35</f>
        <v>C</v>
      </c>
      <c r="N4498" s="19">
        <f>LFAT!I35</f>
        <v>1</v>
      </c>
      <c r="O4498" s="18">
        <f>LFAT!J35</f>
        <v>1</v>
      </c>
      <c r="P4498" s="18">
        <f t="shared" si="210"/>
        <v>0.84699999999999998</v>
      </c>
      <c r="Q4498" s="18">
        <f t="shared" si="211"/>
        <v>2.8643119993611202E-2</v>
      </c>
      <c r="R4498" s="18">
        <f t="shared" si="212"/>
        <v>8.3485643979768799E-3</v>
      </c>
    </row>
    <row r="4499" spans="1:18" ht="18" customHeight="1" x14ac:dyDescent="0.2">
      <c r="A4499" s="16" t="str">
        <f>'Limiting Factor Scores'!A419</f>
        <v>UGR8</v>
      </c>
      <c r="B4499" s="16" t="str">
        <f>'Limiting Factor Scores'!B419</f>
        <v>Upper Grande Ronde</v>
      </c>
      <c r="C4499" s="16" t="str">
        <f>'Limiting Factor Scores'!C419</f>
        <v>Summer Water Temperature</v>
      </c>
      <c r="D4499" s="18">
        <f>'Limiting Factor Scores'!D419</f>
        <v>4.4000000000000003E-3</v>
      </c>
      <c r="E4499" s="19">
        <f>'Limiting Factor Scores'!E419</f>
        <v>2.71</v>
      </c>
      <c r="F4499" s="18">
        <f>'Limiting Factor Scores'!F419</f>
        <v>0.48475000000000001</v>
      </c>
      <c r="G4499" s="18">
        <f>'Limiting Factor Scores'!G419</f>
        <v>1.4199019999695299E-2</v>
      </c>
      <c r="H4499" s="18">
        <f>'Limiting Factor Scores'!H419</f>
        <v>4.4434400999238252E-3</v>
      </c>
      <c r="I4499" s="17">
        <f>LFAT!A41</f>
        <v>3</v>
      </c>
      <c r="J4499" s="16" t="str">
        <f>LFAT!B41</f>
        <v>Floodplain – Reconnect and Restore</v>
      </c>
      <c r="K4499" s="16" t="str">
        <f>LFAT!D41</f>
        <v>D</v>
      </c>
      <c r="L4499" s="19">
        <f>LFAT!F41</f>
        <v>1</v>
      </c>
      <c r="M4499" s="16" t="str">
        <f>LFAT!G41</f>
        <v>CD</v>
      </c>
      <c r="N4499" s="19">
        <f>LFAT!I41</f>
        <v>0.5</v>
      </c>
      <c r="O4499" s="18">
        <f>LFAT!J41</f>
        <v>0.5</v>
      </c>
      <c r="P4499" s="18">
        <f t="shared" si="210"/>
        <v>0.24237500000000001</v>
      </c>
      <c r="Q4499" s="18">
        <f t="shared" si="211"/>
        <v>7.0995099998476495E-3</v>
      </c>
      <c r="R4499" s="18">
        <f t="shared" si="212"/>
        <v>2.2217200499619126E-3</v>
      </c>
    </row>
    <row r="4500" spans="1:18" ht="18" customHeight="1" x14ac:dyDescent="0.2">
      <c r="A4500" s="16" t="str">
        <f>'Limiting Factor Scores'!A420</f>
        <v>UGR8</v>
      </c>
      <c r="B4500" s="16" t="str">
        <f>'Limiting Factor Scores'!B420</f>
        <v>Upper Grande Ronde</v>
      </c>
      <c r="C4500" s="16" t="str">
        <f>'Limiting Factor Scores'!C420</f>
        <v>Water Quality</v>
      </c>
      <c r="D4500" s="18">
        <f>'Limiting Factor Scores'!D420</f>
        <v>4.4000000000000003E-3</v>
      </c>
      <c r="E4500" s="19">
        <f>'Limiting Factor Scores'!E420</f>
        <v>4.3099999999999996</v>
      </c>
      <c r="F4500" s="18">
        <f>'Limiting Factor Scores'!F420</f>
        <v>0.84475</v>
      </c>
      <c r="G4500" s="18">
        <f>'Limiting Factor Scores'!G420</f>
        <v>2.1637667862983701E-2</v>
      </c>
      <c r="H4500" s="18">
        <f>'Limiting Factor Scores'!H420</f>
        <v>6.0062449087836031E-3</v>
      </c>
      <c r="I4500" s="17">
        <f>LFAT!A43</f>
        <v>3</v>
      </c>
      <c r="J4500" s="16" t="str">
        <f>LFAT!B43</f>
        <v>Floodplain – Reconnect and Restore</v>
      </c>
      <c r="K4500" s="16" t="str">
        <f>LFAT!D43</f>
        <v>I</v>
      </c>
      <c r="L4500" s="19">
        <f>LFAT!F43</f>
        <v>0.5</v>
      </c>
      <c r="M4500" s="16" t="str">
        <f>LFAT!G43</f>
        <v>CD</v>
      </c>
      <c r="N4500" s="19">
        <f>LFAT!I43</f>
        <v>0.5</v>
      </c>
      <c r="O4500" s="18">
        <f>LFAT!J43</f>
        <v>0.25</v>
      </c>
      <c r="P4500" s="18">
        <f t="shared" si="210"/>
        <v>0.2111875</v>
      </c>
      <c r="Q4500" s="18">
        <f t="shared" si="211"/>
        <v>5.4094169657459253E-3</v>
      </c>
      <c r="R4500" s="18">
        <f t="shared" si="212"/>
        <v>1.5015612271959008E-3</v>
      </c>
    </row>
    <row r="4501" spans="1:18" ht="18" customHeight="1" x14ac:dyDescent="0.2">
      <c r="A4501" s="16" t="str">
        <f>'Limiting Factor Scores'!A421</f>
        <v>UGR8</v>
      </c>
      <c r="B4501" s="16" t="str">
        <f>'Limiting Factor Scores'!B421</f>
        <v>Upper Grande Ronde</v>
      </c>
      <c r="C4501" s="16" t="str">
        <f>'Limiting Factor Scores'!C421</f>
        <v>Winter Water Temperature</v>
      </c>
      <c r="D4501" s="18">
        <f>'Limiting Factor Scores'!D421</f>
        <v>4.4000000000000003E-3</v>
      </c>
      <c r="E4501" s="19">
        <f>'Limiting Factor Scores'!E421</f>
        <v>3.63</v>
      </c>
      <c r="F4501" s="18">
        <f>'Limiting Factor Scores'!F421</f>
        <v>0.69174999999999998</v>
      </c>
      <c r="G4501" s="18">
        <f>'Limiting Factor Scores'!G421</f>
        <v>1.45880192861491E-2</v>
      </c>
      <c r="H4501" s="18">
        <f>'Limiting Factor Scores'!H421</f>
        <v>3.9733329433484831E-3</v>
      </c>
      <c r="I4501" s="17">
        <f>LFAT!A42</f>
        <v>3</v>
      </c>
      <c r="J4501" s="16" t="str">
        <f>LFAT!B42</f>
        <v>Floodplain – Reconnect and Restore</v>
      </c>
      <c r="K4501" s="16" t="str">
        <f>LFAT!D42</f>
        <v>D</v>
      </c>
      <c r="L4501" s="19">
        <f>LFAT!F42</f>
        <v>1</v>
      </c>
      <c r="M4501" s="16" t="str">
        <f>LFAT!G42</f>
        <v>CD</v>
      </c>
      <c r="N4501" s="19">
        <f>LFAT!I42</f>
        <v>0.5</v>
      </c>
      <c r="O4501" s="18">
        <f>LFAT!J42</f>
        <v>0.5</v>
      </c>
      <c r="P4501" s="18">
        <f t="shared" si="210"/>
        <v>0.34587499999999999</v>
      </c>
      <c r="Q4501" s="18">
        <f t="shared" si="211"/>
        <v>7.2940096430745499E-3</v>
      </c>
      <c r="R4501" s="18">
        <f t="shared" si="212"/>
        <v>1.9866664716742415E-3</v>
      </c>
    </row>
    <row r="4502" spans="1:18" ht="18" customHeight="1" x14ac:dyDescent="0.2">
      <c r="A4502" s="16" t="str">
        <f>'Limiting Factor Scores'!A407</f>
        <v>UGR8</v>
      </c>
      <c r="B4502" s="16" t="str">
        <f>'Limiting Factor Scores'!B407</f>
        <v>Upper Grande Ronde</v>
      </c>
      <c r="C4502" s="16" t="str">
        <f>'Limiting Factor Scores'!C407</f>
        <v>Altered Flow Timing</v>
      </c>
      <c r="D4502" s="18">
        <f>'Limiting Factor Scores'!D407</f>
        <v>4.4000000000000003E-3</v>
      </c>
      <c r="E4502" s="19">
        <f>'Limiting Factor Scores'!E407</f>
        <v>2.71</v>
      </c>
      <c r="F4502" s="18">
        <f>'Limiting Factor Scores'!F407</f>
        <v>0.48475000000000001</v>
      </c>
      <c r="G4502" s="18">
        <f>'Limiting Factor Scores'!G407</f>
        <v>1.1182490000304701E-2</v>
      </c>
      <c r="H4502" s="18">
        <f>'Limiting Factor Scores'!H407</f>
        <v>3.1120534505515067E-3</v>
      </c>
      <c r="I4502" s="17">
        <f>LFAT!A53</f>
        <v>4</v>
      </c>
      <c r="J4502" s="16" t="str">
        <f>LFAT!B53</f>
        <v>Riparian Vegetation Restoration</v>
      </c>
      <c r="K4502" s="16" t="str">
        <f>LFAT!D53</f>
        <v>I</v>
      </c>
      <c r="L4502" s="19">
        <f>LFAT!F53</f>
        <v>0.5</v>
      </c>
      <c r="M4502" s="16" t="str">
        <f>LFAT!G53</f>
        <v>CD</v>
      </c>
      <c r="N4502" s="19">
        <f>LFAT!I53</f>
        <v>0.5</v>
      </c>
      <c r="O4502" s="18">
        <f>LFAT!J53</f>
        <v>0.25</v>
      </c>
      <c r="P4502" s="18">
        <f t="shared" si="210"/>
        <v>0.1211875</v>
      </c>
      <c r="Q4502" s="18">
        <f t="shared" si="211"/>
        <v>2.7956225000761751E-3</v>
      </c>
      <c r="R4502" s="18">
        <f t="shared" si="212"/>
        <v>7.7801336263787668E-4</v>
      </c>
    </row>
    <row r="4503" spans="1:18" ht="18" customHeight="1" x14ac:dyDescent="0.2">
      <c r="A4503" s="16" t="str">
        <f>'Limiting Factor Scores'!A408</f>
        <v>UGR8</v>
      </c>
      <c r="B4503" s="16" t="str">
        <f>'Limiting Factor Scores'!B408</f>
        <v>Upper Grande Ronde</v>
      </c>
      <c r="C4503" s="16" t="str">
        <f>'Limiting Factor Scores'!C408</f>
        <v>Altered Primary Productivity</v>
      </c>
      <c r="D4503" s="18">
        <f>'Limiting Factor Scores'!D408</f>
        <v>4.4000000000000003E-3</v>
      </c>
      <c r="E4503" s="19">
        <f>'Limiting Factor Scores'!E408</f>
        <v>3.68</v>
      </c>
      <c r="F4503" s="18">
        <f>'Limiting Factor Scores'!F408</f>
        <v>0.70299999999999996</v>
      </c>
      <c r="G4503" s="18">
        <f>'Limiting Factor Scores'!G408</f>
        <v>1.1245991426362E-2</v>
      </c>
      <c r="H4503" s="18">
        <f>'Limiting Factor Scores'!H408</f>
        <v>3.2206840278467359E-3</v>
      </c>
      <c r="I4503" s="17">
        <f>LFAT!A60</f>
        <v>4</v>
      </c>
      <c r="J4503" s="16" t="str">
        <f>LFAT!B60</f>
        <v>Riparian Vegetation Restoration</v>
      </c>
      <c r="K4503" s="16" t="str">
        <f>LFAT!D60</f>
        <v>D</v>
      </c>
      <c r="L4503" s="19">
        <f>LFAT!F60</f>
        <v>1</v>
      </c>
      <c r="M4503" s="16" t="str">
        <f>LFAT!G60</f>
        <v>C</v>
      </c>
      <c r="N4503" s="19">
        <f>LFAT!I60</f>
        <v>1</v>
      </c>
      <c r="O4503" s="18">
        <f>LFAT!J60</f>
        <v>1</v>
      </c>
      <c r="P4503" s="18">
        <f t="shared" si="210"/>
        <v>0.70299999999999996</v>
      </c>
      <c r="Q4503" s="18">
        <f t="shared" si="211"/>
        <v>1.1245991426362E-2</v>
      </c>
      <c r="R4503" s="18">
        <f t="shared" si="212"/>
        <v>3.2206840278467359E-3</v>
      </c>
    </row>
    <row r="4504" spans="1:18" ht="18" customHeight="1" x14ac:dyDescent="0.2">
      <c r="A4504" s="16" t="str">
        <f>'Limiting Factor Scores'!A409</f>
        <v>UGR8</v>
      </c>
      <c r="B4504" s="16" t="str">
        <f>'Limiting Factor Scores'!B409</f>
        <v>Upper Grande Ronde</v>
      </c>
      <c r="C4504" s="16" t="str">
        <f>'Limiting Factor Scores'!C409</f>
        <v>Anthropogenic Barriers</v>
      </c>
      <c r="D4504" s="18">
        <f>'Limiting Factor Scores'!D409</f>
        <v>4.4000000000000003E-3</v>
      </c>
      <c r="E4504" s="19">
        <f>'Limiting Factor Scores'!E409</f>
        <v>2.71</v>
      </c>
      <c r="F4504" s="18">
        <f>'Limiting Factor Scores'!F409</f>
        <v>0.48475000000000001</v>
      </c>
      <c r="G4504" s="18">
        <f>'Limiting Factor Scores'!G409</f>
        <v>1.1319604997562401E-2</v>
      </c>
      <c r="H4504" s="18">
        <f>'Limiting Factor Scores'!H409</f>
        <v>3.5851001989396442E-3</v>
      </c>
      <c r="I4504" s="17">
        <f>LFAT!A47</f>
        <v>4</v>
      </c>
      <c r="J4504" s="16" t="str">
        <f>LFAT!B47</f>
        <v>Riparian Vegetation Restoration</v>
      </c>
      <c r="K4504" s="16" t="str">
        <f>LFAT!D47</f>
        <v>N</v>
      </c>
      <c r="L4504" s="19">
        <f>LFAT!F47</f>
        <v>0.1</v>
      </c>
      <c r="M4504" s="16" t="str">
        <f>LFAT!G47</f>
        <v>R</v>
      </c>
      <c r="N4504" s="19">
        <f>LFAT!I47</f>
        <v>0.1</v>
      </c>
      <c r="O4504" s="18">
        <f>LFAT!J47</f>
        <v>0.01</v>
      </c>
      <c r="P4504" s="18">
        <f t="shared" si="210"/>
        <v>4.8475000000000002E-3</v>
      </c>
      <c r="Q4504" s="18">
        <f t="shared" si="211"/>
        <v>1.1319604997562401E-4</v>
      </c>
      <c r="R4504" s="18">
        <f t="shared" si="212"/>
        <v>3.585100198939644E-5</v>
      </c>
    </row>
    <row r="4505" spans="1:18" ht="18" customHeight="1" x14ac:dyDescent="0.2">
      <c r="A4505" s="16" t="str">
        <f>'Limiting Factor Scores'!A410</f>
        <v>UGR8</v>
      </c>
      <c r="B4505" s="16" t="str">
        <f>'Limiting Factor Scores'!B410</f>
        <v>Upper Grande Ronde</v>
      </c>
      <c r="C4505" s="16" t="str">
        <f>'Limiting Factor Scores'!C410</f>
        <v>Channel and Habitat Structure</v>
      </c>
      <c r="D4505" s="18">
        <f>'Limiting Factor Scores'!D410</f>
        <v>4.4000000000000003E-3</v>
      </c>
      <c r="E4505" s="19">
        <f>'Limiting Factor Scores'!E410</f>
        <v>4.32</v>
      </c>
      <c r="F4505" s="18">
        <f>'Limiting Factor Scores'!F410</f>
        <v>0.84699999999999998</v>
      </c>
      <c r="G4505" s="18">
        <f>'Limiting Factor Scores'!G410</f>
        <v>3.2476399995208405E-2</v>
      </c>
      <c r="H4505" s="18">
        <f>'Limiting Factor Scores'!H410</f>
        <v>9.8315645979449376E-3</v>
      </c>
      <c r="I4505" s="17">
        <f>LFAT!A51</f>
        <v>4</v>
      </c>
      <c r="J4505" s="16" t="str">
        <f>LFAT!B51</f>
        <v>Riparian Vegetation Restoration</v>
      </c>
      <c r="K4505" s="16" t="str">
        <f>LFAT!D51</f>
        <v>D</v>
      </c>
      <c r="L4505" s="19">
        <f>LFAT!F51</f>
        <v>1</v>
      </c>
      <c r="M4505" s="16" t="str">
        <f>LFAT!G51</f>
        <v>CD</v>
      </c>
      <c r="N4505" s="19">
        <f>LFAT!I51</f>
        <v>0.5</v>
      </c>
      <c r="O4505" s="18">
        <f>LFAT!J51</f>
        <v>0.5</v>
      </c>
      <c r="P4505" s="18">
        <f t="shared" si="210"/>
        <v>0.42349999999999999</v>
      </c>
      <c r="Q4505" s="18">
        <f t="shared" si="211"/>
        <v>1.6238199997604202E-2</v>
      </c>
      <c r="R4505" s="18">
        <f t="shared" si="212"/>
        <v>4.9157822989724688E-3</v>
      </c>
    </row>
    <row r="4506" spans="1:18" ht="18" customHeight="1" x14ac:dyDescent="0.2">
      <c r="A4506" s="16" t="str">
        <f>'Limiting Factor Scores'!A411</f>
        <v>UGR8</v>
      </c>
      <c r="B4506" s="16" t="str">
        <f>'Limiting Factor Scores'!B411</f>
        <v>Upper Grande Ronde</v>
      </c>
      <c r="C4506" s="16" t="str">
        <f>'Limiting Factor Scores'!C411</f>
        <v>Decreased Sediment Quantity</v>
      </c>
      <c r="D4506" s="18">
        <f>'Limiting Factor Scores'!D411</f>
        <v>4.4000000000000003E-3</v>
      </c>
      <c r="E4506" s="19">
        <f>'Limiting Factor Scores'!E411</f>
        <v>3.62</v>
      </c>
      <c r="F4506" s="18">
        <f>'Limiting Factor Scores'!F411</f>
        <v>0.6895</v>
      </c>
      <c r="G4506" s="18">
        <f>'Limiting Factor Scores'!G411</f>
        <v>1.5710750001300202E-2</v>
      </c>
      <c r="H4506" s="18">
        <f>'Limiting Factor Scores'!H411</f>
        <v>4.6800699008104577E-3</v>
      </c>
      <c r="I4506" s="17">
        <f>LFAT!A54</f>
        <v>4</v>
      </c>
      <c r="J4506" s="16" t="str">
        <f>LFAT!B54</f>
        <v>Riparian Vegetation Restoration</v>
      </c>
      <c r="K4506" s="16" t="str">
        <f>LFAT!D54</f>
        <v>N</v>
      </c>
      <c r="L4506" s="19">
        <f>LFAT!F54</f>
        <v>0.1</v>
      </c>
      <c r="M4506" s="16" t="str">
        <f>LFAT!G54</f>
        <v>R</v>
      </c>
      <c r="N4506" s="19">
        <f>LFAT!I54</f>
        <v>0.1</v>
      </c>
      <c r="O4506" s="18">
        <f>LFAT!J54</f>
        <v>0.01</v>
      </c>
      <c r="P4506" s="18">
        <f t="shared" si="210"/>
        <v>6.8950000000000001E-3</v>
      </c>
      <c r="Q4506" s="18">
        <f t="shared" si="211"/>
        <v>1.5710750001300203E-4</v>
      </c>
      <c r="R4506" s="18">
        <f t="shared" si="212"/>
        <v>4.6800699008104579E-5</v>
      </c>
    </row>
    <row r="4507" spans="1:18" ht="18" customHeight="1" x14ac:dyDescent="0.2">
      <c r="A4507" s="16" t="str">
        <f>'Limiting Factor Scores'!A412</f>
        <v>UGR8</v>
      </c>
      <c r="B4507" s="16" t="str">
        <f>'Limiting Factor Scores'!B412</f>
        <v>Upper Grande Ronde</v>
      </c>
      <c r="C4507" s="16" t="str">
        <f>'Limiting Factor Scores'!C412</f>
        <v>Decreased Water Quantity</v>
      </c>
      <c r="D4507" s="18">
        <f>'Limiting Factor Scores'!D412</f>
        <v>4.4000000000000003E-3</v>
      </c>
      <c r="E4507" s="19">
        <f>'Limiting Factor Scores'!E412</f>
        <v>2.71</v>
      </c>
      <c r="F4507" s="18">
        <f>'Limiting Factor Scores'!F412</f>
        <v>0.48475000000000001</v>
      </c>
      <c r="G4507" s="18">
        <f>'Limiting Factor Scores'!G412</f>
        <v>1.59815150024376E-2</v>
      </c>
      <c r="H4507" s="18">
        <f>'Limiting Factor Scores'!H412</f>
        <v>4.6189473007008097E-3</v>
      </c>
      <c r="I4507" s="17">
        <f>LFAT!A52</f>
        <v>4</v>
      </c>
      <c r="J4507" s="16" t="str">
        <f>LFAT!B52</f>
        <v>Riparian Vegetation Restoration</v>
      </c>
      <c r="K4507" s="16" t="str">
        <f>LFAT!D52</f>
        <v>N</v>
      </c>
      <c r="L4507" s="19">
        <f>LFAT!F52</f>
        <v>0.1</v>
      </c>
      <c r="M4507" s="16" t="str">
        <f>LFAT!G52</f>
        <v>R</v>
      </c>
      <c r="N4507" s="19">
        <f>LFAT!I52</f>
        <v>0.1</v>
      </c>
      <c r="O4507" s="18">
        <f>LFAT!J52</f>
        <v>0.01</v>
      </c>
      <c r="P4507" s="18">
        <f t="shared" si="210"/>
        <v>4.8475000000000002E-3</v>
      </c>
      <c r="Q4507" s="18">
        <f t="shared" si="211"/>
        <v>1.5981515002437601E-4</v>
      </c>
      <c r="R4507" s="18">
        <f t="shared" si="212"/>
        <v>4.6189473007008102E-5</v>
      </c>
    </row>
    <row r="4508" spans="1:18" ht="18" customHeight="1" x14ac:dyDescent="0.2">
      <c r="A4508" s="16" t="str">
        <f>'Limiting Factor Scores'!A413</f>
        <v>UGR8</v>
      </c>
      <c r="B4508" s="16" t="str">
        <f>'Limiting Factor Scores'!B413</f>
        <v>Upper Grande Ronde</v>
      </c>
      <c r="C4508" s="16" t="str">
        <f>'Limiting Factor Scores'!C413</f>
        <v>Floodplain Condition</v>
      </c>
      <c r="D4508" s="18">
        <f>'Limiting Factor Scores'!D413</f>
        <v>4.4000000000000003E-3</v>
      </c>
      <c r="E4508" s="19">
        <f>'Limiting Factor Scores'!E413</f>
        <v>3.59</v>
      </c>
      <c r="F4508" s="18">
        <f>'Limiting Factor Scores'!F413</f>
        <v>0.68274999999999997</v>
      </c>
      <c r="G4508" s="18">
        <f>'Limiting Factor Scores'!G413</f>
        <v>1.8260636429858899E-2</v>
      </c>
      <c r="H4508" s="18">
        <f>'Limiting Factor Scores'!H413</f>
        <v>5.1846474431060541E-3</v>
      </c>
      <c r="I4508" s="17">
        <f>LFAT!A49</f>
        <v>4</v>
      </c>
      <c r="J4508" s="16" t="str">
        <f>LFAT!B49</f>
        <v>Riparian Vegetation Restoration</v>
      </c>
      <c r="K4508" s="16" t="str">
        <f>LFAT!D49</f>
        <v>D</v>
      </c>
      <c r="L4508" s="19">
        <f>LFAT!F49</f>
        <v>1</v>
      </c>
      <c r="M4508" s="16" t="str">
        <f>LFAT!G49</f>
        <v>C</v>
      </c>
      <c r="N4508" s="19">
        <f>LFAT!I49</f>
        <v>1</v>
      </c>
      <c r="O4508" s="18">
        <f>LFAT!J49</f>
        <v>1</v>
      </c>
      <c r="P4508" s="18">
        <f t="shared" si="210"/>
        <v>0.68274999999999997</v>
      </c>
      <c r="Q4508" s="18">
        <f t="shared" si="211"/>
        <v>1.8260636429858899E-2</v>
      </c>
      <c r="R4508" s="18">
        <f t="shared" si="212"/>
        <v>5.1846474431060541E-3</v>
      </c>
    </row>
    <row r="4509" spans="1:18" ht="18" customHeight="1" x14ac:dyDescent="0.2">
      <c r="A4509" s="16" t="str">
        <f>'Limiting Factor Scores'!A414</f>
        <v>UGR8</v>
      </c>
      <c r="B4509" s="16" t="str">
        <f>'Limiting Factor Scores'!B414</f>
        <v>Upper Grande Ronde</v>
      </c>
      <c r="C4509" s="16" t="str">
        <f>'Limiting Factor Scores'!C414</f>
        <v>Increased Sediment Quantity</v>
      </c>
      <c r="D4509" s="18">
        <f>'Limiting Factor Scores'!D414</f>
        <v>4.4000000000000003E-3</v>
      </c>
      <c r="E4509" s="19">
        <f>'Limiting Factor Scores'!E414</f>
        <v>1.9</v>
      </c>
      <c r="F4509" s="18">
        <f>'Limiting Factor Scores'!F414</f>
        <v>0.30249999999999999</v>
      </c>
      <c r="G4509" s="18">
        <f>'Limiting Factor Scores'!G414</f>
        <v>4.8391357133350001E-3</v>
      </c>
      <c r="H4509" s="18">
        <f>'Limiting Factor Scores'!H414</f>
        <v>1.59206614274686E-3</v>
      </c>
      <c r="I4509" s="17">
        <f>LFAT!A55</f>
        <v>4</v>
      </c>
      <c r="J4509" s="16" t="str">
        <f>LFAT!B55</f>
        <v>Riparian Vegetation Restoration</v>
      </c>
      <c r="K4509" s="16" t="str">
        <f>LFAT!D55</f>
        <v>D</v>
      </c>
      <c r="L4509" s="19">
        <f>LFAT!F55</f>
        <v>1</v>
      </c>
      <c r="M4509" s="16" t="str">
        <f>LFAT!G55</f>
        <v>CD</v>
      </c>
      <c r="N4509" s="19">
        <f>LFAT!I55</f>
        <v>0.5</v>
      </c>
      <c r="O4509" s="18">
        <f>LFAT!J55</f>
        <v>0.5</v>
      </c>
      <c r="P4509" s="18">
        <f t="shared" si="210"/>
        <v>0.15125</v>
      </c>
      <c r="Q4509" s="18">
        <f t="shared" si="211"/>
        <v>2.4195678566675E-3</v>
      </c>
      <c r="R4509" s="18">
        <f t="shared" si="212"/>
        <v>7.9603307137342998E-4</v>
      </c>
    </row>
    <row r="4510" spans="1:18" ht="18" customHeight="1" x14ac:dyDescent="0.2">
      <c r="A4510" s="16" t="str">
        <f>'Limiting Factor Scores'!A415</f>
        <v>UGR8</v>
      </c>
      <c r="B4510" s="16" t="str">
        <f>'Limiting Factor Scores'!B415</f>
        <v>Upper Grande Ronde</v>
      </c>
      <c r="C4510" s="16" t="str">
        <f>'Limiting Factor Scores'!C415</f>
        <v>Non-Native Species Interactions and Competition</v>
      </c>
      <c r="D4510" s="18">
        <f>'Limiting Factor Scores'!D415</f>
        <v>4.4000000000000003E-3</v>
      </c>
      <c r="E4510" s="19">
        <f>'Limiting Factor Scores'!E415</f>
        <v>4.6399999999999997</v>
      </c>
      <c r="F4510" s="18">
        <f>'Limiting Factor Scores'!F415</f>
        <v>0.91900000000000004</v>
      </c>
      <c r="G4510" s="18">
        <f>'Limiting Factor Scores'!G415</f>
        <v>1.62610485696956E-2</v>
      </c>
      <c r="H4510" s="18">
        <f>'Limiting Factor Scores'!H415</f>
        <v>5.7361354282421638E-3</v>
      </c>
      <c r="I4510" s="17">
        <f>LFAT!A61</f>
        <v>4</v>
      </c>
      <c r="J4510" s="16" t="str">
        <f>LFAT!B61</f>
        <v>Riparian Vegetation Restoration</v>
      </c>
      <c r="K4510" s="16" t="str">
        <f>LFAT!D61</f>
        <v>I</v>
      </c>
      <c r="L4510" s="19">
        <f>LFAT!F61</f>
        <v>0.5</v>
      </c>
      <c r="M4510" s="16" t="str">
        <f>LFAT!G61</f>
        <v>R</v>
      </c>
      <c r="N4510" s="19">
        <f>LFAT!I61</f>
        <v>0.1</v>
      </c>
      <c r="O4510" s="18">
        <f>LFAT!J61</f>
        <v>0.05</v>
      </c>
      <c r="P4510" s="18">
        <f t="shared" si="210"/>
        <v>4.5950000000000005E-2</v>
      </c>
      <c r="Q4510" s="18">
        <f t="shared" si="211"/>
        <v>8.1305242848478008E-4</v>
      </c>
      <c r="R4510" s="18">
        <f t="shared" si="212"/>
        <v>2.868067714121082E-4</v>
      </c>
    </row>
    <row r="4511" spans="1:18" ht="18" customHeight="1" x14ac:dyDescent="0.2">
      <c r="A4511" s="16" t="str">
        <f>'Limiting Factor Scores'!A416</f>
        <v>UGR8</v>
      </c>
      <c r="B4511" s="16" t="str">
        <f>'Limiting Factor Scores'!B416</f>
        <v>Upper Grande Ronde</v>
      </c>
      <c r="C4511" s="16" t="str">
        <f>'Limiting Factor Scores'!C416</f>
        <v>Predation</v>
      </c>
      <c r="D4511" s="18">
        <f>'Limiting Factor Scores'!D416</f>
        <v>4.4000000000000003E-3</v>
      </c>
      <c r="E4511" s="19">
        <f>'Limiting Factor Scores'!E416</f>
        <v>2.4700000000000002</v>
      </c>
      <c r="F4511" s="18">
        <f>'Limiting Factor Scores'!F416</f>
        <v>0.43075000000000002</v>
      </c>
      <c r="G4511" s="18">
        <f>'Limiting Factor Scores'!G416</f>
        <v>1.01804685744069E-2</v>
      </c>
      <c r="H4511" s="18">
        <f>'Limiting Factor Scores'!H416</f>
        <v>3.1126241150140517E-3</v>
      </c>
      <c r="I4511" s="17">
        <f>LFAT!A59</f>
        <v>4</v>
      </c>
      <c r="J4511" s="16" t="str">
        <f>LFAT!B59</f>
        <v>Riparian Vegetation Restoration</v>
      </c>
      <c r="K4511" s="16" t="str">
        <f>LFAT!D59</f>
        <v>N</v>
      </c>
      <c r="L4511" s="19">
        <f>LFAT!F59</f>
        <v>0.1</v>
      </c>
      <c r="M4511" s="16" t="str">
        <f>LFAT!G59</f>
        <v>CD</v>
      </c>
      <c r="N4511" s="19">
        <f>LFAT!I59</f>
        <v>0.5</v>
      </c>
      <c r="O4511" s="18">
        <f>LFAT!J59</f>
        <v>0.05</v>
      </c>
      <c r="P4511" s="18">
        <f t="shared" si="210"/>
        <v>2.1537500000000001E-2</v>
      </c>
      <c r="Q4511" s="18">
        <f t="shared" si="211"/>
        <v>5.0902342872034508E-4</v>
      </c>
      <c r="R4511" s="18">
        <f t="shared" si="212"/>
        <v>1.556312057507026E-4</v>
      </c>
    </row>
    <row r="4512" spans="1:18" ht="18" customHeight="1" x14ac:dyDescent="0.2">
      <c r="A4512" s="16" t="str">
        <f>'Limiting Factor Scores'!A417</f>
        <v>UGR8</v>
      </c>
      <c r="B4512" s="16" t="str">
        <f>'Limiting Factor Scores'!B417</f>
        <v>Upper Grande Ronde</v>
      </c>
      <c r="C4512" s="16" t="str">
        <f>'Limiting Factor Scores'!C417</f>
        <v>Riparian Condition</v>
      </c>
      <c r="D4512" s="18">
        <f>'Limiting Factor Scores'!D417</f>
        <v>4.4000000000000003E-3</v>
      </c>
      <c r="E4512" s="19">
        <f>'Limiting Factor Scores'!E417</f>
        <v>4.78</v>
      </c>
      <c r="F4512" s="18">
        <f>'Limiting Factor Scores'!F417</f>
        <v>0.95050000000000001</v>
      </c>
      <c r="G4512" s="18">
        <f>'Limiting Factor Scores'!G417</f>
        <v>2.5959512860727604E-2</v>
      </c>
      <c r="H4512" s="18">
        <f>'Limiting Factor Scores'!H417</f>
        <v>8.3820249864491603E-3</v>
      </c>
      <c r="I4512" s="17">
        <f>LFAT!A48</f>
        <v>4</v>
      </c>
      <c r="J4512" s="16" t="str">
        <f>LFAT!B48</f>
        <v>Riparian Vegetation Restoration</v>
      </c>
      <c r="K4512" s="16" t="str">
        <f>LFAT!D48</f>
        <v>D</v>
      </c>
      <c r="L4512" s="19">
        <f>LFAT!F48</f>
        <v>1</v>
      </c>
      <c r="M4512" s="16" t="str">
        <f>LFAT!G48</f>
        <v>C</v>
      </c>
      <c r="N4512" s="19">
        <f>LFAT!I48</f>
        <v>1</v>
      </c>
      <c r="O4512" s="18">
        <f>LFAT!J48</f>
        <v>1</v>
      </c>
      <c r="P4512" s="18">
        <f t="shared" si="210"/>
        <v>0.95050000000000001</v>
      </c>
      <c r="Q4512" s="18">
        <f t="shared" si="211"/>
        <v>2.5959512860727604E-2</v>
      </c>
      <c r="R4512" s="18">
        <f t="shared" si="212"/>
        <v>8.3820249864491603E-3</v>
      </c>
    </row>
    <row r="4513" spans="1:18" ht="18" customHeight="1" x14ac:dyDescent="0.2">
      <c r="A4513" s="16" t="str">
        <f>'Limiting Factor Scores'!A418</f>
        <v>UGR8</v>
      </c>
      <c r="B4513" s="16" t="str">
        <f>'Limiting Factor Scores'!B418</f>
        <v>Upper Grande Ronde</v>
      </c>
      <c r="C4513" s="16" t="str">
        <f>'Limiting Factor Scores'!C418</f>
        <v>Side Channel and Wetland Habitat</v>
      </c>
      <c r="D4513" s="18">
        <f>'Limiting Factor Scores'!D418</f>
        <v>4.4000000000000003E-3</v>
      </c>
      <c r="E4513" s="19">
        <f>'Limiting Factor Scores'!E418</f>
        <v>4.32</v>
      </c>
      <c r="F4513" s="18">
        <f>'Limiting Factor Scores'!F418</f>
        <v>0.84699999999999998</v>
      </c>
      <c r="G4513" s="18">
        <f>'Limiting Factor Scores'!G418</f>
        <v>2.8643119993611202E-2</v>
      </c>
      <c r="H4513" s="18">
        <f>'Limiting Factor Scores'!H418</f>
        <v>8.3485643979768799E-3</v>
      </c>
      <c r="I4513" s="17">
        <f>LFAT!A50</f>
        <v>4</v>
      </c>
      <c r="J4513" s="16" t="str">
        <f>LFAT!B50</f>
        <v>Riparian Vegetation Restoration</v>
      </c>
      <c r="K4513" s="16" t="str">
        <f>LFAT!D50</f>
        <v>I</v>
      </c>
      <c r="L4513" s="19">
        <f>LFAT!F50</f>
        <v>0.5</v>
      </c>
      <c r="M4513" s="16" t="str">
        <f>LFAT!G50</f>
        <v>C</v>
      </c>
      <c r="N4513" s="19">
        <f>LFAT!I50</f>
        <v>1</v>
      </c>
      <c r="O4513" s="18">
        <f>LFAT!J50</f>
        <v>0.5</v>
      </c>
      <c r="P4513" s="18">
        <f t="shared" si="210"/>
        <v>0.42349999999999999</v>
      </c>
      <c r="Q4513" s="18">
        <f t="shared" si="211"/>
        <v>1.4321559996805601E-2</v>
      </c>
      <c r="R4513" s="18">
        <f t="shared" si="212"/>
        <v>4.17428219898844E-3</v>
      </c>
    </row>
    <row r="4514" spans="1:18" ht="18" customHeight="1" x14ac:dyDescent="0.2">
      <c r="A4514" s="16" t="str">
        <f>'Limiting Factor Scores'!A419</f>
        <v>UGR8</v>
      </c>
      <c r="B4514" s="16" t="str">
        <f>'Limiting Factor Scores'!B419</f>
        <v>Upper Grande Ronde</v>
      </c>
      <c r="C4514" s="16" t="str">
        <f>'Limiting Factor Scores'!C419</f>
        <v>Summer Water Temperature</v>
      </c>
      <c r="D4514" s="18">
        <f>'Limiting Factor Scores'!D419</f>
        <v>4.4000000000000003E-3</v>
      </c>
      <c r="E4514" s="19">
        <f>'Limiting Factor Scores'!E419</f>
        <v>2.71</v>
      </c>
      <c r="F4514" s="18">
        <f>'Limiting Factor Scores'!F419</f>
        <v>0.48475000000000001</v>
      </c>
      <c r="G4514" s="18">
        <f>'Limiting Factor Scores'!G419</f>
        <v>1.4199019999695299E-2</v>
      </c>
      <c r="H4514" s="18">
        <f>'Limiting Factor Scores'!H419</f>
        <v>4.4434400999238252E-3</v>
      </c>
      <c r="I4514" s="17">
        <f>LFAT!A56</f>
        <v>4</v>
      </c>
      <c r="J4514" s="16" t="str">
        <f>LFAT!B56</f>
        <v>Riparian Vegetation Restoration</v>
      </c>
      <c r="K4514" s="16" t="str">
        <f>LFAT!D56</f>
        <v>D</v>
      </c>
      <c r="L4514" s="19">
        <f>LFAT!F56</f>
        <v>1</v>
      </c>
      <c r="M4514" s="16" t="str">
        <f>LFAT!G56</f>
        <v>CD</v>
      </c>
      <c r="N4514" s="19">
        <f>LFAT!I56</f>
        <v>0.5</v>
      </c>
      <c r="O4514" s="18">
        <f>LFAT!J56</f>
        <v>0.5</v>
      </c>
      <c r="P4514" s="18">
        <f t="shared" si="210"/>
        <v>0.24237500000000001</v>
      </c>
      <c r="Q4514" s="18">
        <f t="shared" si="211"/>
        <v>7.0995099998476495E-3</v>
      </c>
      <c r="R4514" s="18">
        <f t="shared" si="212"/>
        <v>2.2217200499619126E-3</v>
      </c>
    </row>
    <row r="4515" spans="1:18" ht="18" customHeight="1" x14ac:dyDescent="0.2">
      <c r="A4515" s="16" t="str">
        <f>'Limiting Factor Scores'!A420</f>
        <v>UGR8</v>
      </c>
      <c r="B4515" s="16" t="str">
        <f>'Limiting Factor Scores'!B420</f>
        <v>Upper Grande Ronde</v>
      </c>
      <c r="C4515" s="16" t="str">
        <f>'Limiting Factor Scores'!C420</f>
        <v>Water Quality</v>
      </c>
      <c r="D4515" s="18">
        <f>'Limiting Factor Scores'!D420</f>
        <v>4.4000000000000003E-3</v>
      </c>
      <c r="E4515" s="19">
        <f>'Limiting Factor Scores'!E420</f>
        <v>4.3099999999999996</v>
      </c>
      <c r="F4515" s="18">
        <f>'Limiting Factor Scores'!F420</f>
        <v>0.84475</v>
      </c>
      <c r="G4515" s="18">
        <f>'Limiting Factor Scores'!G420</f>
        <v>2.1637667862983701E-2</v>
      </c>
      <c r="H4515" s="18">
        <f>'Limiting Factor Scores'!H420</f>
        <v>6.0062449087836031E-3</v>
      </c>
      <c r="I4515" s="17">
        <f>LFAT!A58</f>
        <v>4</v>
      </c>
      <c r="J4515" s="16" t="str">
        <f>LFAT!B58</f>
        <v>Riparian Vegetation Restoration</v>
      </c>
      <c r="K4515" s="16" t="str">
        <f>LFAT!D58</f>
        <v>I</v>
      </c>
      <c r="L4515" s="19">
        <f>LFAT!F58</f>
        <v>0.5</v>
      </c>
      <c r="M4515" s="16" t="str">
        <f>LFAT!G58</f>
        <v>CD</v>
      </c>
      <c r="N4515" s="19">
        <f>LFAT!I58</f>
        <v>0.5</v>
      </c>
      <c r="O4515" s="18">
        <f>LFAT!J58</f>
        <v>0.25</v>
      </c>
      <c r="P4515" s="18">
        <f t="shared" si="210"/>
        <v>0.2111875</v>
      </c>
      <c r="Q4515" s="18">
        <f t="shared" si="211"/>
        <v>5.4094169657459253E-3</v>
      </c>
      <c r="R4515" s="18">
        <f t="shared" si="212"/>
        <v>1.5015612271959008E-3</v>
      </c>
    </row>
    <row r="4516" spans="1:18" ht="18" customHeight="1" x14ac:dyDescent="0.2">
      <c r="A4516" s="16" t="str">
        <f>'Limiting Factor Scores'!A421</f>
        <v>UGR8</v>
      </c>
      <c r="B4516" s="16" t="str">
        <f>'Limiting Factor Scores'!B421</f>
        <v>Upper Grande Ronde</v>
      </c>
      <c r="C4516" s="16" t="str">
        <f>'Limiting Factor Scores'!C421</f>
        <v>Winter Water Temperature</v>
      </c>
      <c r="D4516" s="18">
        <f>'Limiting Factor Scores'!D421</f>
        <v>4.4000000000000003E-3</v>
      </c>
      <c r="E4516" s="19">
        <f>'Limiting Factor Scores'!E421</f>
        <v>3.63</v>
      </c>
      <c r="F4516" s="18">
        <f>'Limiting Factor Scores'!F421</f>
        <v>0.69174999999999998</v>
      </c>
      <c r="G4516" s="18">
        <f>'Limiting Factor Scores'!G421</f>
        <v>1.45880192861491E-2</v>
      </c>
      <c r="H4516" s="18">
        <f>'Limiting Factor Scores'!H421</f>
        <v>3.9733329433484831E-3</v>
      </c>
      <c r="I4516" s="17">
        <f>LFAT!A57</f>
        <v>4</v>
      </c>
      <c r="J4516" s="16" t="str">
        <f>LFAT!B57</f>
        <v>Riparian Vegetation Restoration</v>
      </c>
      <c r="K4516" s="16" t="str">
        <f>LFAT!D57</f>
        <v>I</v>
      </c>
      <c r="L4516" s="19">
        <f>LFAT!F57</f>
        <v>0.5</v>
      </c>
      <c r="M4516" s="16" t="str">
        <f>LFAT!G57</f>
        <v>R</v>
      </c>
      <c r="N4516" s="19">
        <f>LFAT!I57</f>
        <v>0.1</v>
      </c>
      <c r="O4516" s="18">
        <f>LFAT!J57</f>
        <v>0.05</v>
      </c>
      <c r="P4516" s="18">
        <f t="shared" si="210"/>
        <v>3.45875E-2</v>
      </c>
      <c r="Q4516" s="18">
        <f t="shared" si="211"/>
        <v>7.2940096430745502E-4</v>
      </c>
      <c r="R4516" s="18">
        <f t="shared" si="212"/>
        <v>1.9866664716742415E-4</v>
      </c>
    </row>
    <row r="4517" spans="1:18" ht="18" customHeight="1" x14ac:dyDescent="0.2">
      <c r="A4517" s="16" t="str">
        <f>'Limiting Factor Scores'!A407</f>
        <v>UGR8</v>
      </c>
      <c r="B4517" s="16" t="str">
        <f>'Limiting Factor Scores'!B407</f>
        <v>Upper Grande Ronde</v>
      </c>
      <c r="C4517" s="16" t="str">
        <f>'Limiting Factor Scores'!C407</f>
        <v>Altered Flow Timing</v>
      </c>
      <c r="D4517" s="18">
        <f>'Limiting Factor Scores'!D407</f>
        <v>4.4000000000000003E-3</v>
      </c>
      <c r="E4517" s="19">
        <f>'Limiting Factor Scores'!E407</f>
        <v>2.71</v>
      </c>
      <c r="F4517" s="18">
        <f>'Limiting Factor Scores'!F407</f>
        <v>0.48475000000000001</v>
      </c>
      <c r="G4517" s="18">
        <f>'Limiting Factor Scores'!G407</f>
        <v>1.1182490000304701E-2</v>
      </c>
      <c r="H4517" s="18">
        <f>'Limiting Factor Scores'!H407</f>
        <v>3.1120534505515067E-3</v>
      </c>
      <c r="I4517" s="17">
        <f>LFAT!A68</f>
        <v>5</v>
      </c>
      <c r="J4517" s="16" t="str">
        <f>LFAT!B68</f>
        <v>Fish Passage – Barrier Removal and Replacement</v>
      </c>
      <c r="K4517" s="16" t="str">
        <f>LFAT!D68</f>
        <v>I</v>
      </c>
      <c r="L4517" s="19">
        <f>LFAT!F68</f>
        <v>0.5</v>
      </c>
      <c r="M4517" s="16" t="str">
        <f>LFAT!G68</f>
        <v>R</v>
      </c>
      <c r="N4517" s="19">
        <f>LFAT!I68</f>
        <v>0.1</v>
      </c>
      <c r="O4517" s="18">
        <f>LFAT!J68</f>
        <v>0.05</v>
      </c>
      <c r="P4517" s="18">
        <f t="shared" si="210"/>
        <v>2.4237500000000002E-2</v>
      </c>
      <c r="Q4517" s="18">
        <f t="shared" si="211"/>
        <v>5.5912450001523509E-4</v>
      </c>
      <c r="R4517" s="18">
        <f t="shared" si="212"/>
        <v>1.5560267252757534E-4</v>
      </c>
    </row>
    <row r="4518" spans="1:18" ht="18" customHeight="1" x14ac:dyDescent="0.2">
      <c r="A4518" s="16" t="str">
        <f>'Limiting Factor Scores'!A408</f>
        <v>UGR8</v>
      </c>
      <c r="B4518" s="16" t="str">
        <f>'Limiting Factor Scores'!B408</f>
        <v>Upper Grande Ronde</v>
      </c>
      <c r="C4518" s="16" t="str">
        <f>'Limiting Factor Scores'!C408</f>
        <v>Altered Primary Productivity</v>
      </c>
      <c r="D4518" s="18">
        <f>'Limiting Factor Scores'!D408</f>
        <v>4.4000000000000003E-3</v>
      </c>
      <c r="E4518" s="19">
        <f>'Limiting Factor Scores'!E408</f>
        <v>3.68</v>
      </c>
      <c r="F4518" s="18">
        <f>'Limiting Factor Scores'!F408</f>
        <v>0.70299999999999996</v>
      </c>
      <c r="G4518" s="18">
        <f>'Limiting Factor Scores'!G408</f>
        <v>1.1245991426362E-2</v>
      </c>
      <c r="H4518" s="18">
        <f>'Limiting Factor Scores'!H408</f>
        <v>3.2206840278467359E-3</v>
      </c>
      <c r="I4518" s="17">
        <f>LFAT!A75</f>
        <v>5</v>
      </c>
      <c r="J4518" s="16" t="str">
        <f>LFAT!B75</f>
        <v>Fish Passage – Barrier Removal and Replacement</v>
      </c>
      <c r="K4518" s="16" t="str">
        <f>LFAT!D75</f>
        <v>N</v>
      </c>
      <c r="L4518" s="19">
        <f>LFAT!F75</f>
        <v>0.1</v>
      </c>
      <c r="M4518" s="16" t="str">
        <f>LFAT!G75</f>
        <v>R</v>
      </c>
      <c r="N4518" s="19">
        <f>LFAT!I75</f>
        <v>0.1</v>
      </c>
      <c r="O4518" s="18">
        <f>LFAT!J75</f>
        <v>0.01</v>
      </c>
      <c r="P4518" s="18">
        <f t="shared" si="210"/>
        <v>7.0299999999999998E-3</v>
      </c>
      <c r="Q4518" s="18">
        <f t="shared" si="211"/>
        <v>1.1245991426362E-4</v>
      </c>
      <c r="R4518" s="18">
        <f t="shared" si="212"/>
        <v>3.2206840278467361E-5</v>
      </c>
    </row>
    <row r="4519" spans="1:18" ht="18" customHeight="1" x14ac:dyDescent="0.2">
      <c r="A4519" s="16" t="str">
        <f>'Limiting Factor Scores'!A409</f>
        <v>UGR8</v>
      </c>
      <c r="B4519" s="16" t="str">
        <f>'Limiting Factor Scores'!B409</f>
        <v>Upper Grande Ronde</v>
      </c>
      <c r="C4519" s="16" t="str">
        <f>'Limiting Factor Scores'!C409</f>
        <v>Anthropogenic Barriers</v>
      </c>
      <c r="D4519" s="18">
        <f>'Limiting Factor Scores'!D409</f>
        <v>4.4000000000000003E-3</v>
      </c>
      <c r="E4519" s="19">
        <f>'Limiting Factor Scores'!E409</f>
        <v>2.71</v>
      </c>
      <c r="F4519" s="18">
        <f>'Limiting Factor Scores'!F409</f>
        <v>0.48475000000000001</v>
      </c>
      <c r="G4519" s="18">
        <f>'Limiting Factor Scores'!G409</f>
        <v>1.1319604997562401E-2</v>
      </c>
      <c r="H4519" s="18">
        <f>'Limiting Factor Scores'!H409</f>
        <v>3.5851001989396442E-3</v>
      </c>
      <c r="I4519" s="17">
        <f>LFAT!A62</f>
        <v>5</v>
      </c>
      <c r="J4519" s="16" t="str">
        <f>LFAT!B62</f>
        <v>Fish Passage – Barrier Removal and Replacement</v>
      </c>
      <c r="K4519" s="16" t="str">
        <f>LFAT!D62</f>
        <v>D</v>
      </c>
      <c r="L4519" s="19">
        <f>LFAT!F62</f>
        <v>1</v>
      </c>
      <c r="M4519" s="16" t="str">
        <f>LFAT!G62</f>
        <v>C</v>
      </c>
      <c r="N4519" s="19">
        <f>LFAT!I62</f>
        <v>1</v>
      </c>
      <c r="O4519" s="18">
        <f>LFAT!J62</f>
        <v>1</v>
      </c>
      <c r="P4519" s="18">
        <f t="shared" si="210"/>
        <v>0.48475000000000001</v>
      </c>
      <c r="Q4519" s="18">
        <f t="shared" si="211"/>
        <v>1.1319604997562401E-2</v>
      </c>
      <c r="R4519" s="18">
        <f t="shared" si="212"/>
        <v>3.5851001989396442E-3</v>
      </c>
    </row>
    <row r="4520" spans="1:18" ht="18" customHeight="1" x14ac:dyDescent="0.2">
      <c r="A4520" s="16" t="str">
        <f>'Limiting Factor Scores'!A410</f>
        <v>UGR8</v>
      </c>
      <c r="B4520" s="16" t="str">
        <f>'Limiting Factor Scores'!B410</f>
        <v>Upper Grande Ronde</v>
      </c>
      <c r="C4520" s="16" t="str">
        <f>'Limiting Factor Scores'!C410</f>
        <v>Channel and Habitat Structure</v>
      </c>
      <c r="D4520" s="18">
        <f>'Limiting Factor Scores'!D410</f>
        <v>4.4000000000000003E-3</v>
      </c>
      <c r="E4520" s="19">
        <f>'Limiting Factor Scores'!E410</f>
        <v>4.32</v>
      </c>
      <c r="F4520" s="18">
        <f>'Limiting Factor Scores'!F410</f>
        <v>0.84699999999999998</v>
      </c>
      <c r="G4520" s="18">
        <f>'Limiting Factor Scores'!G410</f>
        <v>3.2476399995208405E-2</v>
      </c>
      <c r="H4520" s="18">
        <f>'Limiting Factor Scores'!H410</f>
        <v>9.8315645979449376E-3</v>
      </c>
      <c r="I4520" s="17">
        <f>LFAT!A66</f>
        <v>5</v>
      </c>
      <c r="J4520" s="16" t="str">
        <f>LFAT!B66</f>
        <v>Fish Passage – Barrier Removal and Replacement</v>
      </c>
      <c r="K4520" s="16" t="str">
        <f>LFAT!D66</f>
        <v>I</v>
      </c>
      <c r="L4520" s="19">
        <f>LFAT!F66</f>
        <v>0.5</v>
      </c>
      <c r="M4520" s="16" t="str">
        <f>LFAT!G66</f>
        <v>CD</v>
      </c>
      <c r="N4520" s="19">
        <f>LFAT!I66</f>
        <v>0.5</v>
      </c>
      <c r="O4520" s="18">
        <f>LFAT!J66</f>
        <v>0.25</v>
      </c>
      <c r="P4520" s="18">
        <f t="shared" si="210"/>
        <v>0.21174999999999999</v>
      </c>
      <c r="Q4520" s="18">
        <f t="shared" si="211"/>
        <v>8.1190999988021012E-3</v>
      </c>
      <c r="R4520" s="18">
        <f t="shared" si="212"/>
        <v>2.4578911494862344E-3</v>
      </c>
    </row>
    <row r="4521" spans="1:18" ht="18" customHeight="1" x14ac:dyDescent="0.2">
      <c r="A4521" s="16" t="str">
        <f>'Limiting Factor Scores'!A411</f>
        <v>UGR8</v>
      </c>
      <c r="B4521" s="16" t="str">
        <f>'Limiting Factor Scores'!B411</f>
        <v>Upper Grande Ronde</v>
      </c>
      <c r="C4521" s="16" t="str">
        <f>'Limiting Factor Scores'!C411</f>
        <v>Decreased Sediment Quantity</v>
      </c>
      <c r="D4521" s="18">
        <f>'Limiting Factor Scores'!D411</f>
        <v>4.4000000000000003E-3</v>
      </c>
      <c r="E4521" s="19">
        <f>'Limiting Factor Scores'!E411</f>
        <v>3.62</v>
      </c>
      <c r="F4521" s="18">
        <f>'Limiting Factor Scores'!F411</f>
        <v>0.6895</v>
      </c>
      <c r="G4521" s="18">
        <f>'Limiting Factor Scores'!G411</f>
        <v>1.5710750001300202E-2</v>
      </c>
      <c r="H4521" s="18">
        <f>'Limiting Factor Scores'!H411</f>
        <v>4.6800699008104577E-3</v>
      </c>
      <c r="I4521" s="17">
        <f>LFAT!A69</f>
        <v>5</v>
      </c>
      <c r="J4521" s="16" t="str">
        <f>LFAT!B69</f>
        <v>Fish Passage – Barrier Removal and Replacement</v>
      </c>
      <c r="K4521" s="16" t="str">
        <f>LFAT!D69</f>
        <v>I</v>
      </c>
      <c r="L4521" s="19">
        <f>LFAT!F69</f>
        <v>0.5</v>
      </c>
      <c r="M4521" s="16" t="str">
        <f>LFAT!G69</f>
        <v>R</v>
      </c>
      <c r="N4521" s="19">
        <f>LFAT!I69</f>
        <v>0.1</v>
      </c>
      <c r="O4521" s="18">
        <f>LFAT!J69</f>
        <v>0.05</v>
      </c>
      <c r="P4521" s="18">
        <f t="shared" si="210"/>
        <v>3.4474999999999999E-2</v>
      </c>
      <c r="Q4521" s="18">
        <f t="shared" si="211"/>
        <v>7.8553750006501012E-4</v>
      </c>
      <c r="R4521" s="18">
        <f t="shared" si="212"/>
        <v>2.3400349504052289E-4</v>
      </c>
    </row>
    <row r="4522" spans="1:18" ht="18" customHeight="1" x14ac:dyDescent="0.2">
      <c r="A4522" s="16" t="str">
        <f>'Limiting Factor Scores'!A412</f>
        <v>UGR8</v>
      </c>
      <c r="B4522" s="16" t="str">
        <f>'Limiting Factor Scores'!B412</f>
        <v>Upper Grande Ronde</v>
      </c>
      <c r="C4522" s="16" t="str">
        <f>'Limiting Factor Scores'!C412</f>
        <v>Decreased Water Quantity</v>
      </c>
      <c r="D4522" s="18">
        <f>'Limiting Factor Scores'!D412</f>
        <v>4.4000000000000003E-3</v>
      </c>
      <c r="E4522" s="19">
        <f>'Limiting Factor Scores'!E412</f>
        <v>2.71</v>
      </c>
      <c r="F4522" s="18">
        <f>'Limiting Factor Scores'!F412</f>
        <v>0.48475000000000001</v>
      </c>
      <c r="G4522" s="18">
        <f>'Limiting Factor Scores'!G412</f>
        <v>1.59815150024376E-2</v>
      </c>
      <c r="H4522" s="18">
        <f>'Limiting Factor Scores'!H412</f>
        <v>4.6189473007008097E-3</v>
      </c>
      <c r="I4522" s="17">
        <f>LFAT!A67</f>
        <v>5</v>
      </c>
      <c r="J4522" s="16" t="str">
        <f>LFAT!B67</f>
        <v>Fish Passage – Barrier Removal and Replacement</v>
      </c>
      <c r="K4522" s="16" t="str">
        <f>LFAT!D67</f>
        <v>N</v>
      </c>
      <c r="L4522" s="19">
        <f>LFAT!F67</f>
        <v>0.1</v>
      </c>
      <c r="M4522" s="16" t="str">
        <f>LFAT!G67</f>
        <v>R</v>
      </c>
      <c r="N4522" s="19">
        <f>LFAT!I67</f>
        <v>0.1</v>
      </c>
      <c r="O4522" s="18">
        <f>LFAT!J67</f>
        <v>0.01</v>
      </c>
      <c r="P4522" s="18">
        <f t="shared" si="210"/>
        <v>4.8475000000000002E-3</v>
      </c>
      <c r="Q4522" s="18">
        <f t="shared" si="211"/>
        <v>1.5981515002437601E-4</v>
      </c>
      <c r="R4522" s="18">
        <f t="shared" si="212"/>
        <v>4.6189473007008102E-5</v>
      </c>
    </row>
    <row r="4523" spans="1:18" ht="18" customHeight="1" x14ac:dyDescent="0.2">
      <c r="A4523" s="16" t="str">
        <f>'Limiting Factor Scores'!A413</f>
        <v>UGR8</v>
      </c>
      <c r="B4523" s="16" t="str">
        <f>'Limiting Factor Scores'!B413</f>
        <v>Upper Grande Ronde</v>
      </c>
      <c r="C4523" s="16" t="str">
        <f>'Limiting Factor Scores'!C413</f>
        <v>Floodplain Condition</v>
      </c>
      <c r="D4523" s="18">
        <f>'Limiting Factor Scores'!D413</f>
        <v>4.4000000000000003E-3</v>
      </c>
      <c r="E4523" s="19">
        <f>'Limiting Factor Scores'!E413</f>
        <v>3.59</v>
      </c>
      <c r="F4523" s="18">
        <f>'Limiting Factor Scores'!F413</f>
        <v>0.68274999999999997</v>
      </c>
      <c r="G4523" s="18">
        <f>'Limiting Factor Scores'!G413</f>
        <v>1.8260636429858899E-2</v>
      </c>
      <c r="H4523" s="18">
        <f>'Limiting Factor Scores'!H413</f>
        <v>5.1846474431060541E-3</v>
      </c>
      <c r="I4523" s="17">
        <f>LFAT!A64</f>
        <v>5</v>
      </c>
      <c r="J4523" s="16" t="str">
        <f>LFAT!B64</f>
        <v>Fish Passage – Barrier Removal and Replacement</v>
      </c>
      <c r="K4523" s="16" t="str">
        <f>LFAT!D64</f>
        <v>I</v>
      </c>
      <c r="L4523" s="19">
        <f>LFAT!F64</f>
        <v>0.5</v>
      </c>
      <c r="M4523" s="16" t="str">
        <f>LFAT!G64</f>
        <v>CD</v>
      </c>
      <c r="N4523" s="19">
        <f>LFAT!I64</f>
        <v>0.5</v>
      </c>
      <c r="O4523" s="18">
        <f>LFAT!J64</f>
        <v>0.25</v>
      </c>
      <c r="P4523" s="18">
        <f t="shared" si="210"/>
        <v>0.17068749999999999</v>
      </c>
      <c r="Q4523" s="18">
        <f t="shared" si="211"/>
        <v>4.5651591074647247E-3</v>
      </c>
      <c r="R4523" s="18">
        <f t="shared" si="212"/>
        <v>1.2961618607765135E-3</v>
      </c>
    </row>
    <row r="4524" spans="1:18" ht="18" customHeight="1" x14ac:dyDescent="0.2">
      <c r="A4524" s="16" t="str">
        <f>'Limiting Factor Scores'!A414</f>
        <v>UGR8</v>
      </c>
      <c r="B4524" s="16" t="str">
        <f>'Limiting Factor Scores'!B414</f>
        <v>Upper Grande Ronde</v>
      </c>
      <c r="C4524" s="16" t="str">
        <f>'Limiting Factor Scores'!C414</f>
        <v>Increased Sediment Quantity</v>
      </c>
      <c r="D4524" s="18">
        <f>'Limiting Factor Scores'!D414</f>
        <v>4.4000000000000003E-3</v>
      </c>
      <c r="E4524" s="19">
        <f>'Limiting Factor Scores'!E414</f>
        <v>1.9</v>
      </c>
      <c r="F4524" s="18">
        <f>'Limiting Factor Scores'!F414</f>
        <v>0.30249999999999999</v>
      </c>
      <c r="G4524" s="18">
        <f>'Limiting Factor Scores'!G414</f>
        <v>4.8391357133350001E-3</v>
      </c>
      <c r="H4524" s="18">
        <f>'Limiting Factor Scores'!H414</f>
        <v>1.59206614274686E-3</v>
      </c>
      <c r="I4524" s="17">
        <f>LFAT!A70</f>
        <v>5</v>
      </c>
      <c r="J4524" s="16" t="str">
        <f>LFAT!B70</f>
        <v>Fish Passage – Barrier Removal and Replacement</v>
      </c>
      <c r="K4524" s="16" t="str">
        <f>LFAT!D70</f>
        <v>I</v>
      </c>
      <c r="L4524" s="19">
        <f>LFAT!F70</f>
        <v>0.5</v>
      </c>
      <c r="M4524" s="16" t="str">
        <f>LFAT!G70</f>
        <v>CD</v>
      </c>
      <c r="N4524" s="19">
        <f>LFAT!I70</f>
        <v>0.5</v>
      </c>
      <c r="O4524" s="18">
        <f>LFAT!J70</f>
        <v>0.25</v>
      </c>
      <c r="P4524" s="18">
        <f t="shared" si="210"/>
        <v>7.5624999999999998E-2</v>
      </c>
      <c r="Q4524" s="18">
        <f t="shared" si="211"/>
        <v>1.20978392833375E-3</v>
      </c>
      <c r="R4524" s="18">
        <f t="shared" si="212"/>
        <v>3.9801653568671499E-4</v>
      </c>
    </row>
    <row r="4525" spans="1:18" ht="18" customHeight="1" x14ac:dyDescent="0.2">
      <c r="A4525" s="16" t="str">
        <f>'Limiting Factor Scores'!A415</f>
        <v>UGR8</v>
      </c>
      <c r="B4525" s="16" t="str">
        <f>'Limiting Factor Scores'!B415</f>
        <v>Upper Grande Ronde</v>
      </c>
      <c r="C4525" s="16" t="str">
        <f>'Limiting Factor Scores'!C415</f>
        <v>Non-Native Species Interactions and Competition</v>
      </c>
      <c r="D4525" s="18">
        <f>'Limiting Factor Scores'!D415</f>
        <v>4.4000000000000003E-3</v>
      </c>
      <c r="E4525" s="19">
        <f>'Limiting Factor Scores'!E415</f>
        <v>4.6399999999999997</v>
      </c>
      <c r="F4525" s="18">
        <f>'Limiting Factor Scores'!F415</f>
        <v>0.91900000000000004</v>
      </c>
      <c r="G4525" s="18">
        <f>'Limiting Factor Scores'!G415</f>
        <v>1.62610485696956E-2</v>
      </c>
      <c r="H4525" s="18">
        <f>'Limiting Factor Scores'!H415</f>
        <v>5.7361354282421638E-3</v>
      </c>
      <c r="I4525" s="17">
        <f>LFAT!A76</f>
        <v>5</v>
      </c>
      <c r="J4525" s="16" t="str">
        <f>LFAT!B76</f>
        <v>Fish Passage – Barrier Removal and Replacement</v>
      </c>
      <c r="K4525" s="16" t="str">
        <f>LFAT!D76</f>
        <v>I</v>
      </c>
      <c r="L4525" s="19">
        <f>LFAT!F76</f>
        <v>0.5</v>
      </c>
      <c r="M4525" s="16" t="str">
        <f>LFAT!G76</f>
        <v>R</v>
      </c>
      <c r="N4525" s="19">
        <f>LFAT!I76</f>
        <v>0.1</v>
      </c>
      <c r="O4525" s="18">
        <f>LFAT!J76</f>
        <v>0.05</v>
      </c>
      <c r="P4525" s="18">
        <f t="shared" si="210"/>
        <v>4.5950000000000005E-2</v>
      </c>
      <c r="Q4525" s="18">
        <f t="shared" si="211"/>
        <v>8.1305242848478008E-4</v>
      </c>
      <c r="R4525" s="18">
        <f t="shared" si="212"/>
        <v>2.868067714121082E-4</v>
      </c>
    </row>
    <row r="4526" spans="1:18" ht="18" customHeight="1" x14ac:dyDescent="0.2">
      <c r="A4526" s="16" t="str">
        <f>'Limiting Factor Scores'!A416</f>
        <v>UGR8</v>
      </c>
      <c r="B4526" s="16" t="str">
        <f>'Limiting Factor Scores'!B416</f>
        <v>Upper Grande Ronde</v>
      </c>
      <c r="C4526" s="16" t="str">
        <f>'Limiting Factor Scores'!C416</f>
        <v>Predation</v>
      </c>
      <c r="D4526" s="18">
        <f>'Limiting Factor Scores'!D416</f>
        <v>4.4000000000000003E-3</v>
      </c>
      <c r="E4526" s="19">
        <f>'Limiting Factor Scores'!E416</f>
        <v>2.4700000000000002</v>
      </c>
      <c r="F4526" s="18">
        <f>'Limiting Factor Scores'!F416</f>
        <v>0.43075000000000002</v>
      </c>
      <c r="G4526" s="18">
        <f>'Limiting Factor Scores'!G416</f>
        <v>1.01804685744069E-2</v>
      </c>
      <c r="H4526" s="18">
        <f>'Limiting Factor Scores'!H416</f>
        <v>3.1126241150140517E-3</v>
      </c>
      <c r="I4526" s="17">
        <f>LFAT!A74</f>
        <v>5</v>
      </c>
      <c r="J4526" s="16" t="str">
        <f>LFAT!B74</f>
        <v>Fish Passage – Barrier Removal and Replacement</v>
      </c>
      <c r="K4526" s="16" t="str">
        <f>LFAT!D74</f>
        <v>I</v>
      </c>
      <c r="L4526" s="19">
        <f>LFAT!F74</f>
        <v>0.5</v>
      </c>
      <c r="M4526" s="16" t="str">
        <f>LFAT!G74</f>
        <v>R</v>
      </c>
      <c r="N4526" s="19">
        <f>LFAT!I74</f>
        <v>0.1</v>
      </c>
      <c r="O4526" s="18">
        <f>LFAT!J74</f>
        <v>0.05</v>
      </c>
      <c r="P4526" s="18">
        <f t="shared" si="210"/>
        <v>2.1537500000000001E-2</v>
      </c>
      <c r="Q4526" s="18">
        <f t="shared" si="211"/>
        <v>5.0902342872034508E-4</v>
      </c>
      <c r="R4526" s="18">
        <f t="shared" si="212"/>
        <v>1.556312057507026E-4</v>
      </c>
    </row>
    <row r="4527" spans="1:18" ht="18" customHeight="1" x14ac:dyDescent="0.2">
      <c r="A4527" s="16" t="str">
        <f>'Limiting Factor Scores'!A417</f>
        <v>UGR8</v>
      </c>
      <c r="B4527" s="16" t="str">
        <f>'Limiting Factor Scores'!B417</f>
        <v>Upper Grande Ronde</v>
      </c>
      <c r="C4527" s="16" t="str">
        <f>'Limiting Factor Scores'!C417</f>
        <v>Riparian Condition</v>
      </c>
      <c r="D4527" s="18">
        <f>'Limiting Factor Scores'!D417</f>
        <v>4.4000000000000003E-3</v>
      </c>
      <c r="E4527" s="19">
        <f>'Limiting Factor Scores'!E417</f>
        <v>4.78</v>
      </c>
      <c r="F4527" s="18">
        <f>'Limiting Factor Scores'!F417</f>
        <v>0.95050000000000001</v>
      </c>
      <c r="G4527" s="18">
        <f>'Limiting Factor Scores'!G417</f>
        <v>2.5959512860727604E-2</v>
      </c>
      <c r="H4527" s="18">
        <f>'Limiting Factor Scores'!H417</f>
        <v>8.3820249864491603E-3</v>
      </c>
      <c r="I4527" s="17">
        <f>LFAT!A63</f>
        <v>5</v>
      </c>
      <c r="J4527" s="16" t="str">
        <f>LFAT!B63</f>
        <v>Fish Passage – Barrier Removal and Replacement</v>
      </c>
      <c r="K4527" s="16" t="str">
        <f>LFAT!D63</f>
        <v>I</v>
      </c>
      <c r="L4527" s="19">
        <f>LFAT!F63</f>
        <v>0.5</v>
      </c>
      <c r="M4527" s="16" t="str">
        <f>LFAT!G63</f>
        <v>R</v>
      </c>
      <c r="N4527" s="19">
        <f>LFAT!I63</f>
        <v>0.1</v>
      </c>
      <c r="O4527" s="18">
        <f>LFAT!J63</f>
        <v>0.05</v>
      </c>
      <c r="P4527" s="18">
        <f t="shared" si="210"/>
        <v>4.7525000000000005E-2</v>
      </c>
      <c r="Q4527" s="18">
        <f t="shared" si="211"/>
        <v>1.2979756430363803E-3</v>
      </c>
      <c r="R4527" s="18">
        <f t="shared" si="212"/>
        <v>4.1910124932245804E-4</v>
      </c>
    </row>
    <row r="4528" spans="1:18" ht="18" customHeight="1" x14ac:dyDescent="0.2">
      <c r="A4528" s="16" t="str">
        <f>'Limiting Factor Scores'!A418</f>
        <v>UGR8</v>
      </c>
      <c r="B4528" s="16" t="str">
        <f>'Limiting Factor Scores'!B418</f>
        <v>Upper Grande Ronde</v>
      </c>
      <c r="C4528" s="16" t="str">
        <f>'Limiting Factor Scores'!C418</f>
        <v>Side Channel and Wetland Habitat</v>
      </c>
      <c r="D4528" s="18">
        <f>'Limiting Factor Scores'!D418</f>
        <v>4.4000000000000003E-3</v>
      </c>
      <c r="E4528" s="19">
        <f>'Limiting Factor Scores'!E418</f>
        <v>4.32</v>
      </c>
      <c r="F4528" s="18">
        <f>'Limiting Factor Scores'!F418</f>
        <v>0.84699999999999998</v>
      </c>
      <c r="G4528" s="18">
        <f>'Limiting Factor Scores'!G418</f>
        <v>2.8643119993611202E-2</v>
      </c>
      <c r="H4528" s="18">
        <f>'Limiting Factor Scores'!H418</f>
        <v>8.3485643979768799E-3</v>
      </c>
      <c r="I4528" s="17">
        <f>LFAT!A65</f>
        <v>5</v>
      </c>
      <c r="J4528" s="16" t="str">
        <f>LFAT!B65</f>
        <v>Fish Passage – Barrier Removal and Replacement</v>
      </c>
      <c r="K4528" s="16" t="str">
        <f>LFAT!D65</f>
        <v>I</v>
      </c>
      <c r="L4528" s="19">
        <f>LFAT!F65</f>
        <v>0.5</v>
      </c>
      <c r="M4528" s="16" t="str">
        <f>LFAT!G65</f>
        <v>R</v>
      </c>
      <c r="N4528" s="19">
        <f>LFAT!I65</f>
        <v>0.1</v>
      </c>
      <c r="O4528" s="18">
        <f>LFAT!J65</f>
        <v>0.05</v>
      </c>
      <c r="P4528" s="18">
        <f t="shared" si="210"/>
        <v>4.2349999999999999E-2</v>
      </c>
      <c r="Q4528" s="18">
        <f t="shared" si="211"/>
        <v>1.4321559996805602E-3</v>
      </c>
      <c r="R4528" s="18">
        <f t="shared" si="212"/>
        <v>4.17428219898844E-4</v>
      </c>
    </row>
    <row r="4529" spans="1:18" ht="18" customHeight="1" x14ac:dyDescent="0.2">
      <c r="A4529" s="16" t="str">
        <f>'Limiting Factor Scores'!A419</f>
        <v>UGR8</v>
      </c>
      <c r="B4529" s="16" t="str">
        <f>'Limiting Factor Scores'!B419</f>
        <v>Upper Grande Ronde</v>
      </c>
      <c r="C4529" s="16" t="str">
        <f>'Limiting Factor Scores'!C419</f>
        <v>Summer Water Temperature</v>
      </c>
      <c r="D4529" s="18">
        <f>'Limiting Factor Scores'!D419</f>
        <v>4.4000000000000003E-3</v>
      </c>
      <c r="E4529" s="19">
        <f>'Limiting Factor Scores'!E419</f>
        <v>2.71</v>
      </c>
      <c r="F4529" s="18">
        <f>'Limiting Factor Scores'!F419</f>
        <v>0.48475000000000001</v>
      </c>
      <c r="G4529" s="18">
        <f>'Limiting Factor Scores'!G419</f>
        <v>1.4199019999695299E-2</v>
      </c>
      <c r="H4529" s="18">
        <f>'Limiting Factor Scores'!H419</f>
        <v>4.4434400999238252E-3</v>
      </c>
      <c r="I4529" s="17">
        <f>LFAT!A71</f>
        <v>5</v>
      </c>
      <c r="J4529" s="16" t="str">
        <f>LFAT!B71</f>
        <v>Fish Passage – Barrier Removal and Replacement</v>
      </c>
      <c r="K4529" s="16" t="str">
        <f>LFAT!D71</f>
        <v>I</v>
      </c>
      <c r="L4529" s="19">
        <f>LFAT!F71</f>
        <v>0.5</v>
      </c>
      <c r="M4529" s="16" t="str">
        <f>LFAT!G71</f>
        <v>R</v>
      </c>
      <c r="N4529" s="19">
        <f>LFAT!I71</f>
        <v>0.1</v>
      </c>
      <c r="O4529" s="18">
        <f>LFAT!J71</f>
        <v>0.05</v>
      </c>
      <c r="P4529" s="18">
        <f t="shared" si="210"/>
        <v>2.4237500000000002E-2</v>
      </c>
      <c r="Q4529" s="18">
        <f t="shared" si="211"/>
        <v>7.0995099998476501E-4</v>
      </c>
      <c r="R4529" s="18">
        <f t="shared" si="212"/>
        <v>2.2217200499619126E-4</v>
      </c>
    </row>
    <row r="4530" spans="1:18" ht="18" customHeight="1" x14ac:dyDescent="0.2">
      <c r="A4530" s="16" t="str">
        <f>'Limiting Factor Scores'!A420</f>
        <v>UGR8</v>
      </c>
      <c r="B4530" s="16" t="str">
        <f>'Limiting Factor Scores'!B420</f>
        <v>Upper Grande Ronde</v>
      </c>
      <c r="C4530" s="16" t="str">
        <f>'Limiting Factor Scores'!C420</f>
        <v>Water Quality</v>
      </c>
      <c r="D4530" s="18">
        <f>'Limiting Factor Scores'!D420</f>
        <v>4.4000000000000003E-3</v>
      </c>
      <c r="E4530" s="19">
        <f>'Limiting Factor Scores'!E420</f>
        <v>4.3099999999999996</v>
      </c>
      <c r="F4530" s="18">
        <f>'Limiting Factor Scores'!F420</f>
        <v>0.84475</v>
      </c>
      <c r="G4530" s="18">
        <f>'Limiting Factor Scores'!G420</f>
        <v>2.1637667862983701E-2</v>
      </c>
      <c r="H4530" s="18">
        <f>'Limiting Factor Scores'!H420</f>
        <v>6.0062449087836031E-3</v>
      </c>
      <c r="I4530" s="17">
        <f>LFAT!A73</f>
        <v>5</v>
      </c>
      <c r="J4530" s="16" t="str">
        <f>LFAT!B73</f>
        <v>Fish Passage – Barrier Removal and Replacement</v>
      </c>
      <c r="K4530" s="16" t="str">
        <f>LFAT!D73</f>
        <v>I</v>
      </c>
      <c r="L4530" s="19">
        <f>LFAT!F73</f>
        <v>0.5</v>
      </c>
      <c r="M4530" s="16" t="str">
        <f>LFAT!G73</f>
        <v>CD</v>
      </c>
      <c r="N4530" s="19">
        <f>LFAT!I73</f>
        <v>0.5</v>
      </c>
      <c r="O4530" s="18">
        <f>LFAT!J73</f>
        <v>0.25</v>
      </c>
      <c r="P4530" s="18">
        <f t="shared" si="210"/>
        <v>0.2111875</v>
      </c>
      <c r="Q4530" s="18">
        <f t="shared" si="211"/>
        <v>5.4094169657459253E-3</v>
      </c>
      <c r="R4530" s="18">
        <f t="shared" si="212"/>
        <v>1.5015612271959008E-3</v>
      </c>
    </row>
    <row r="4531" spans="1:18" ht="18" customHeight="1" x14ac:dyDescent="0.2">
      <c r="A4531" s="16" t="str">
        <f>'Limiting Factor Scores'!A421</f>
        <v>UGR8</v>
      </c>
      <c r="B4531" s="16" t="str">
        <f>'Limiting Factor Scores'!B421</f>
        <v>Upper Grande Ronde</v>
      </c>
      <c r="C4531" s="16" t="str">
        <f>'Limiting Factor Scores'!C421</f>
        <v>Winter Water Temperature</v>
      </c>
      <c r="D4531" s="18">
        <f>'Limiting Factor Scores'!D421</f>
        <v>4.4000000000000003E-3</v>
      </c>
      <c r="E4531" s="19">
        <f>'Limiting Factor Scores'!E421</f>
        <v>3.63</v>
      </c>
      <c r="F4531" s="18">
        <f>'Limiting Factor Scores'!F421</f>
        <v>0.69174999999999998</v>
      </c>
      <c r="G4531" s="18">
        <f>'Limiting Factor Scores'!G421</f>
        <v>1.45880192861491E-2</v>
      </c>
      <c r="H4531" s="18">
        <f>'Limiting Factor Scores'!H421</f>
        <v>3.9733329433484831E-3</v>
      </c>
      <c r="I4531" s="17">
        <f>LFAT!A72</f>
        <v>5</v>
      </c>
      <c r="J4531" s="16" t="str">
        <f>LFAT!B72</f>
        <v>Fish Passage – Barrier Removal and Replacement</v>
      </c>
      <c r="K4531" s="16" t="str">
        <f>LFAT!D72</f>
        <v>N</v>
      </c>
      <c r="L4531" s="19">
        <f>LFAT!F72</f>
        <v>0.1</v>
      </c>
      <c r="M4531" s="16" t="str">
        <f>LFAT!G72</f>
        <v>R</v>
      </c>
      <c r="N4531" s="19">
        <f>LFAT!I72</f>
        <v>0.1</v>
      </c>
      <c r="O4531" s="18">
        <f>LFAT!J72</f>
        <v>0.01</v>
      </c>
      <c r="P4531" s="18">
        <f t="shared" si="210"/>
        <v>6.9175E-3</v>
      </c>
      <c r="Q4531" s="18">
        <f t="shared" si="211"/>
        <v>1.45880192861491E-4</v>
      </c>
      <c r="R4531" s="18">
        <f t="shared" si="212"/>
        <v>3.9733329433484832E-5</v>
      </c>
    </row>
    <row r="4532" spans="1:18" ht="18" customHeight="1" x14ac:dyDescent="0.2">
      <c r="A4532" s="16" t="str">
        <f>'Limiting Factor Scores'!A407</f>
        <v>UGR8</v>
      </c>
      <c r="B4532" s="16" t="str">
        <f>'Limiting Factor Scores'!B407</f>
        <v>Upper Grande Ronde</v>
      </c>
      <c r="C4532" s="16" t="str">
        <f>'Limiting Factor Scores'!C407</f>
        <v>Altered Flow Timing</v>
      </c>
      <c r="D4532" s="18">
        <f>'Limiting Factor Scores'!D407</f>
        <v>4.4000000000000003E-3</v>
      </c>
      <c r="E4532" s="19">
        <f>'Limiting Factor Scores'!E407</f>
        <v>2.71</v>
      </c>
      <c r="F4532" s="18">
        <f>'Limiting Factor Scores'!F407</f>
        <v>0.48475000000000001</v>
      </c>
      <c r="G4532" s="18">
        <f>'Limiting Factor Scores'!G407</f>
        <v>1.1182490000304701E-2</v>
      </c>
      <c r="H4532" s="18">
        <f>'Limiting Factor Scores'!H407</f>
        <v>3.1120534505515067E-3</v>
      </c>
      <c r="I4532" s="17">
        <f>LFAT!A83</f>
        <v>6</v>
      </c>
      <c r="J4532" s="16" t="str">
        <f>LFAT!B83</f>
        <v>Instream Flow Restoration</v>
      </c>
      <c r="K4532" s="16" t="str">
        <f>LFAT!D83</f>
        <v>D</v>
      </c>
      <c r="L4532" s="19">
        <f>LFAT!F83</f>
        <v>1</v>
      </c>
      <c r="M4532" s="16" t="str">
        <f>LFAT!G83</f>
        <v>CD</v>
      </c>
      <c r="N4532" s="19">
        <f>LFAT!I83</f>
        <v>0.5</v>
      </c>
      <c r="O4532" s="18">
        <f>LFAT!J83</f>
        <v>0.5</v>
      </c>
      <c r="P4532" s="18">
        <f t="shared" si="210"/>
        <v>0.24237500000000001</v>
      </c>
      <c r="Q4532" s="18">
        <f t="shared" si="211"/>
        <v>5.5912450001523503E-3</v>
      </c>
      <c r="R4532" s="18">
        <f t="shared" si="212"/>
        <v>1.5560267252757534E-3</v>
      </c>
    </row>
    <row r="4533" spans="1:18" ht="18" customHeight="1" x14ac:dyDescent="0.2">
      <c r="A4533" s="16" t="str">
        <f>'Limiting Factor Scores'!A408</f>
        <v>UGR8</v>
      </c>
      <c r="B4533" s="16" t="str">
        <f>'Limiting Factor Scores'!B408</f>
        <v>Upper Grande Ronde</v>
      </c>
      <c r="C4533" s="16" t="str">
        <f>'Limiting Factor Scores'!C408</f>
        <v>Altered Primary Productivity</v>
      </c>
      <c r="D4533" s="18">
        <f>'Limiting Factor Scores'!D408</f>
        <v>4.4000000000000003E-3</v>
      </c>
      <c r="E4533" s="19">
        <f>'Limiting Factor Scores'!E408</f>
        <v>3.68</v>
      </c>
      <c r="F4533" s="18">
        <f>'Limiting Factor Scores'!F408</f>
        <v>0.70299999999999996</v>
      </c>
      <c r="G4533" s="18">
        <f>'Limiting Factor Scores'!G408</f>
        <v>1.1245991426362E-2</v>
      </c>
      <c r="H4533" s="18">
        <f>'Limiting Factor Scores'!H408</f>
        <v>3.2206840278467359E-3</v>
      </c>
      <c r="I4533" s="17">
        <f>LFAT!A90</f>
        <v>6</v>
      </c>
      <c r="J4533" s="16" t="str">
        <f>LFAT!B90</f>
        <v>Instream Flow Restoration</v>
      </c>
      <c r="K4533" s="16" t="str">
        <f>LFAT!D90</f>
        <v>N</v>
      </c>
      <c r="L4533" s="19">
        <f>LFAT!F90</f>
        <v>0.1</v>
      </c>
      <c r="M4533" s="16" t="str">
        <f>LFAT!G90</f>
        <v>R</v>
      </c>
      <c r="N4533" s="19">
        <f>LFAT!I90</f>
        <v>0.1</v>
      </c>
      <c r="O4533" s="18">
        <f>LFAT!J90</f>
        <v>0.01</v>
      </c>
      <c r="P4533" s="18">
        <f t="shared" si="210"/>
        <v>7.0299999999999998E-3</v>
      </c>
      <c r="Q4533" s="18">
        <f t="shared" si="211"/>
        <v>1.1245991426362E-4</v>
      </c>
      <c r="R4533" s="18">
        <f t="shared" si="212"/>
        <v>3.2206840278467361E-5</v>
      </c>
    </row>
    <row r="4534" spans="1:18" ht="18" customHeight="1" x14ac:dyDescent="0.2">
      <c r="A4534" s="16" t="str">
        <f>'Limiting Factor Scores'!A409</f>
        <v>UGR8</v>
      </c>
      <c r="B4534" s="16" t="str">
        <f>'Limiting Factor Scores'!B409</f>
        <v>Upper Grande Ronde</v>
      </c>
      <c r="C4534" s="16" t="str">
        <f>'Limiting Factor Scores'!C409</f>
        <v>Anthropogenic Barriers</v>
      </c>
      <c r="D4534" s="18">
        <f>'Limiting Factor Scores'!D409</f>
        <v>4.4000000000000003E-3</v>
      </c>
      <c r="E4534" s="19">
        <f>'Limiting Factor Scores'!E409</f>
        <v>2.71</v>
      </c>
      <c r="F4534" s="18">
        <f>'Limiting Factor Scores'!F409</f>
        <v>0.48475000000000001</v>
      </c>
      <c r="G4534" s="18">
        <f>'Limiting Factor Scores'!G409</f>
        <v>1.1319604997562401E-2</v>
      </c>
      <c r="H4534" s="18">
        <f>'Limiting Factor Scores'!H409</f>
        <v>3.5851001989396442E-3</v>
      </c>
      <c r="I4534" s="17">
        <f>LFAT!A77</f>
        <v>6</v>
      </c>
      <c r="J4534" s="16" t="str">
        <f>LFAT!B77</f>
        <v>Instream Flow Restoration</v>
      </c>
      <c r="K4534" s="16" t="str">
        <f>LFAT!D77</f>
        <v>I</v>
      </c>
      <c r="L4534" s="19">
        <f>LFAT!F77</f>
        <v>0.5</v>
      </c>
      <c r="M4534" s="16" t="str">
        <f>LFAT!G77</f>
        <v>CD</v>
      </c>
      <c r="N4534" s="19">
        <f>LFAT!I77</f>
        <v>0.5</v>
      </c>
      <c r="O4534" s="18">
        <f>LFAT!J77</f>
        <v>0.25</v>
      </c>
      <c r="P4534" s="18">
        <f t="shared" si="210"/>
        <v>0.1211875</v>
      </c>
      <c r="Q4534" s="18">
        <f t="shared" si="211"/>
        <v>2.8299012493906003E-3</v>
      </c>
      <c r="R4534" s="18">
        <f t="shared" si="212"/>
        <v>8.9627504973491105E-4</v>
      </c>
    </row>
    <row r="4535" spans="1:18" ht="18" customHeight="1" x14ac:dyDescent="0.2">
      <c r="A4535" s="16" t="str">
        <f>'Limiting Factor Scores'!A410</f>
        <v>UGR8</v>
      </c>
      <c r="B4535" s="16" t="str">
        <f>'Limiting Factor Scores'!B410</f>
        <v>Upper Grande Ronde</v>
      </c>
      <c r="C4535" s="16" t="str">
        <f>'Limiting Factor Scores'!C410</f>
        <v>Channel and Habitat Structure</v>
      </c>
      <c r="D4535" s="18">
        <f>'Limiting Factor Scores'!D410</f>
        <v>4.4000000000000003E-3</v>
      </c>
      <c r="E4535" s="19">
        <f>'Limiting Factor Scores'!E410</f>
        <v>4.32</v>
      </c>
      <c r="F4535" s="18">
        <f>'Limiting Factor Scores'!F410</f>
        <v>0.84699999999999998</v>
      </c>
      <c r="G4535" s="18">
        <f>'Limiting Factor Scores'!G410</f>
        <v>3.2476399995208405E-2</v>
      </c>
      <c r="H4535" s="18">
        <f>'Limiting Factor Scores'!H410</f>
        <v>9.8315645979449376E-3</v>
      </c>
      <c r="I4535" s="17">
        <f>LFAT!A81</f>
        <v>6</v>
      </c>
      <c r="J4535" s="16" t="str">
        <f>LFAT!B81</f>
        <v>Instream Flow Restoration</v>
      </c>
      <c r="K4535" s="16" t="str">
        <f>LFAT!D81</f>
        <v>N</v>
      </c>
      <c r="L4535" s="19">
        <f>LFAT!F81</f>
        <v>0.1</v>
      </c>
      <c r="M4535" s="16" t="str">
        <f>LFAT!G81</f>
        <v>R</v>
      </c>
      <c r="N4535" s="19">
        <f>LFAT!I81</f>
        <v>0.1</v>
      </c>
      <c r="O4535" s="18">
        <f>LFAT!J81</f>
        <v>0.01</v>
      </c>
      <c r="P4535" s="18">
        <f t="shared" si="210"/>
        <v>8.4700000000000001E-3</v>
      </c>
      <c r="Q4535" s="18">
        <f t="shared" si="211"/>
        <v>3.2476399995208407E-4</v>
      </c>
      <c r="R4535" s="18">
        <f t="shared" si="212"/>
        <v>9.8315645979449372E-5</v>
      </c>
    </row>
    <row r="4536" spans="1:18" ht="18" customHeight="1" x14ac:dyDescent="0.2">
      <c r="A4536" s="16" t="str">
        <f>'Limiting Factor Scores'!A411</f>
        <v>UGR8</v>
      </c>
      <c r="B4536" s="16" t="str">
        <f>'Limiting Factor Scores'!B411</f>
        <v>Upper Grande Ronde</v>
      </c>
      <c r="C4536" s="16" t="str">
        <f>'Limiting Factor Scores'!C411</f>
        <v>Decreased Sediment Quantity</v>
      </c>
      <c r="D4536" s="18">
        <f>'Limiting Factor Scores'!D411</f>
        <v>4.4000000000000003E-3</v>
      </c>
      <c r="E4536" s="19">
        <f>'Limiting Factor Scores'!E411</f>
        <v>3.62</v>
      </c>
      <c r="F4536" s="18">
        <f>'Limiting Factor Scores'!F411</f>
        <v>0.6895</v>
      </c>
      <c r="G4536" s="18">
        <f>'Limiting Factor Scores'!G411</f>
        <v>1.5710750001300202E-2</v>
      </c>
      <c r="H4536" s="18">
        <f>'Limiting Factor Scores'!H411</f>
        <v>4.6800699008104577E-3</v>
      </c>
      <c r="I4536" s="17">
        <f>LFAT!A84</f>
        <v>6</v>
      </c>
      <c r="J4536" s="16" t="str">
        <f>LFAT!B84</f>
        <v>Instream Flow Restoration</v>
      </c>
      <c r="K4536" s="16" t="str">
        <f>LFAT!D84</f>
        <v>N</v>
      </c>
      <c r="L4536" s="19">
        <f>LFAT!F84</f>
        <v>0.1</v>
      </c>
      <c r="M4536" s="16" t="str">
        <f>LFAT!G84</f>
        <v>R</v>
      </c>
      <c r="N4536" s="19">
        <f>LFAT!I84</f>
        <v>0.1</v>
      </c>
      <c r="O4536" s="18">
        <f>LFAT!J84</f>
        <v>0.01</v>
      </c>
      <c r="P4536" s="18">
        <f t="shared" si="210"/>
        <v>6.8950000000000001E-3</v>
      </c>
      <c r="Q4536" s="18">
        <f t="shared" si="211"/>
        <v>1.5710750001300203E-4</v>
      </c>
      <c r="R4536" s="18">
        <f t="shared" si="212"/>
        <v>4.6800699008104579E-5</v>
      </c>
    </row>
    <row r="4537" spans="1:18" ht="18" customHeight="1" x14ac:dyDescent="0.2">
      <c r="A4537" s="16" t="str">
        <f>'Limiting Factor Scores'!A412</f>
        <v>UGR8</v>
      </c>
      <c r="B4537" s="16" t="str">
        <f>'Limiting Factor Scores'!B412</f>
        <v>Upper Grande Ronde</v>
      </c>
      <c r="C4537" s="16" t="str">
        <f>'Limiting Factor Scores'!C412</f>
        <v>Decreased Water Quantity</v>
      </c>
      <c r="D4537" s="18">
        <f>'Limiting Factor Scores'!D412</f>
        <v>4.4000000000000003E-3</v>
      </c>
      <c r="E4537" s="19">
        <f>'Limiting Factor Scores'!E412</f>
        <v>2.71</v>
      </c>
      <c r="F4537" s="18">
        <f>'Limiting Factor Scores'!F412</f>
        <v>0.48475000000000001</v>
      </c>
      <c r="G4537" s="18">
        <f>'Limiting Factor Scores'!G412</f>
        <v>1.59815150024376E-2</v>
      </c>
      <c r="H4537" s="18">
        <f>'Limiting Factor Scores'!H412</f>
        <v>4.6189473007008097E-3</v>
      </c>
      <c r="I4537" s="17">
        <f>LFAT!A82</f>
        <v>6</v>
      </c>
      <c r="J4537" s="16" t="str">
        <f>LFAT!B82</f>
        <v>Instream Flow Restoration</v>
      </c>
      <c r="K4537" s="16" t="str">
        <f>LFAT!D82</f>
        <v>D</v>
      </c>
      <c r="L4537" s="19">
        <f>LFAT!F82</f>
        <v>1</v>
      </c>
      <c r="M4537" s="16" t="str">
        <f>LFAT!G82</f>
        <v>C</v>
      </c>
      <c r="N4537" s="19">
        <f>LFAT!I82</f>
        <v>1</v>
      </c>
      <c r="O4537" s="18">
        <f>LFAT!J82</f>
        <v>1</v>
      </c>
      <c r="P4537" s="18">
        <f t="shared" si="210"/>
        <v>0.48475000000000001</v>
      </c>
      <c r="Q4537" s="18">
        <f t="shared" si="211"/>
        <v>1.59815150024376E-2</v>
      </c>
      <c r="R4537" s="18">
        <f t="shared" si="212"/>
        <v>4.6189473007008097E-3</v>
      </c>
    </row>
    <row r="4538" spans="1:18" ht="18" customHeight="1" x14ac:dyDescent="0.2">
      <c r="A4538" s="16" t="str">
        <f>'Limiting Factor Scores'!A413</f>
        <v>UGR8</v>
      </c>
      <c r="B4538" s="16" t="str">
        <f>'Limiting Factor Scores'!B413</f>
        <v>Upper Grande Ronde</v>
      </c>
      <c r="C4538" s="16" t="str">
        <f>'Limiting Factor Scores'!C413</f>
        <v>Floodplain Condition</v>
      </c>
      <c r="D4538" s="18">
        <f>'Limiting Factor Scores'!D413</f>
        <v>4.4000000000000003E-3</v>
      </c>
      <c r="E4538" s="19">
        <f>'Limiting Factor Scores'!E413</f>
        <v>3.59</v>
      </c>
      <c r="F4538" s="18">
        <f>'Limiting Factor Scores'!F413</f>
        <v>0.68274999999999997</v>
      </c>
      <c r="G4538" s="18">
        <f>'Limiting Factor Scores'!G413</f>
        <v>1.8260636429858899E-2</v>
      </c>
      <c r="H4538" s="18">
        <f>'Limiting Factor Scores'!H413</f>
        <v>5.1846474431060541E-3</v>
      </c>
      <c r="I4538" s="17">
        <f>LFAT!A79</f>
        <v>6</v>
      </c>
      <c r="J4538" s="16" t="str">
        <f>LFAT!B79</f>
        <v>Instream Flow Restoration</v>
      </c>
      <c r="K4538" s="16" t="str">
        <f>LFAT!D79</f>
        <v>I</v>
      </c>
      <c r="L4538" s="19">
        <f>LFAT!F79</f>
        <v>0.5</v>
      </c>
      <c r="M4538" s="16" t="str">
        <f>LFAT!G79</f>
        <v>CD</v>
      </c>
      <c r="N4538" s="19">
        <f>LFAT!I79</f>
        <v>0.5</v>
      </c>
      <c r="O4538" s="18">
        <f>LFAT!J79</f>
        <v>0.25</v>
      </c>
      <c r="P4538" s="18">
        <f t="shared" si="210"/>
        <v>0.17068749999999999</v>
      </c>
      <c r="Q4538" s="18">
        <f t="shared" si="211"/>
        <v>4.5651591074647247E-3</v>
      </c>
      <c r="R4538" s="18">
        <f t="shared" si="212"/>
        <v>1.2961618607765135E-3</v>
      </c>
    </row>
    <row r="4539" spans="1:18" ht="18" customHeight="1" x14ac:dyDescent="0.2">
      <c r="A4539" s="16" t="str">
        <f>'Limiting Factor Scores'!A414</f>
        <v>UGR8</v>
      </c>
      <c r="B4539" s="16" t="str">
        <f>'Limiting Factor Scores'!B414</f>
        <v>Upper Grande Ronde</v>
      </c>
      <c r="C4539" s="16" t="str">
        <f>'Limiting Factor Scores'!C414</f>
        <v>Increased Sediment Quantity</v>
      </c>
      <c r="D4539" s="18">
        <f>'Limiting Factor Scores'!D414</f>
        <v>4.4000000000000003E-3</v>
      </c>
      <c r="E4539" s="19">
        <f>'Limiting Factor Scores'!E414</f>
        <v>1.9</v>
      </c>
      <c r="F4539" s="18">
        <f>'Limiting Factor Scores'!F414</f>
        <v>0.30249999999999999</v>
      </c>
      <c r="G4539" s="18">
        <f>'Limiting Factor Scores'!G414</f>
        <v>4.8391357133350001E-3</v>
      </c>
      <c r="H4539" s="18">
        <f>'Limiting Factor Scores'!H414</f>
        <v>1.59206614274686E-3</v>
      </c>
      <c r="I4539" s="17">
        <f>LFAT!A85</f>
        <v>6</v>
      </c>
      <c r="J4539" s="16" t="str">
        <f>LFAT!B85</f>
        <v>Instream Flow Restoration</v>
      </c>
      <c r="K4539" s="16" t="str">
        <f>LFAT!D85</f>
        <v>N</v>
      </c>
      <c r="L4539" s="19">
        <f>LFAT!F85</f>
        <v>0.1</v>
      </c>
      <c r="M4539" s="16" t="str">
        <f>LFAT!G85</f>
        <v>R</v>
      </c>
      <c r="N4539" s="19">
        <f>LFAT!I85</f>
        <v>0.1</v>
      </c>
      <c r="O4539" s="18">
        <f>LFAT!J85</f>
        <v>0.01</v>
      </c>
      <c r="P4539" s="18">
        <f t="shared" si="210"/>
        <v>3.0249999999999999E-3</v>
      </c>
      <c r="Q4539" s="18">
        <f t="shared" si="211"/>
        <v>4.8391357133350004E-5</v>
      </c>
      <c r="R4539" s="18">
        <f t="shared" si="212"/>
        <v>1.5920661427468599E-5</v>
      </c>
    </row>
    <row r="4540" spans="1:18" ht="18" customHeight="1" x14ac:dyDescent="0.2">
      <c r="A4540" s="16" t="str">
        <f>'Limiting Factor Scores'!A415</f>
        <v>UGR8</v>
      </c>
      <c r="B4540" s="16" t="str">
        <f>'Limiting Factor Scores'!B415</f>
        <v>Upper Grande Ronde</v>
      </c>
      <c r="C4540" s="16" t="str">
        <f>'Limiting Factor Scores'!C415</f>
        <v>Non-Native Species Interactions and Competition</v>
      </c>
      <c r="D4540" s="18">
        <f>'Limiting Factor Scores'!D415</f>
        <v>4.4000000000000003E-3</v>
      </c>
      <c r="E4540" s="19">
        <f>'Limiting Factor Scores'!E415</f>
        <v>4.6399999999999997</v>
      </c>
      <c r="F4540" s="18">
        <f>'Limiting Factor Scores'!F415</f>
        <v>0.91900000000000004</v>
      </c>
      <c r="G4540" s="18">
        <f>'Limiting Factor Scores'!G415</f>
        <v>1.62610485696956E-2</v>
      </c>
      <c r="H4540" s="18">
        <f>'Limiting Factor Scores'!H415</f>
        <v>5.7361354282421638E-3</v>
      </c>
      <c r="I4540" s="17">
        <f>LFAT!A91</f>
        <v>6</v>
      </c>
      <c r="J4540" s="16" t="str">
        <f>LFAT!B91</f>
        <v>Instream Flow Restoration</v>
      </c>
      <c r="K4540" s="16" t="str">
        <f>LFAT!D91</f>
        <v>N</v>
      </c>
      <c r="L4540" s="19">
        <f>LFAT!F91</f>
        <v>0.1</v>
      </c>
      <c r="M4540" s="16" t="str">
        <f>LFAT!G91</f>
        <v>R</v>
      </c>
      <c r="N4540" s="19">
        <f>LFAT!I91</f>
        <v>0.1</v>
      </c>
      <c r="O4540" s="18">
        <f>LFAT!J91</f>
        <v>0.01</v>
      </c>
      <c r="P4540" s="18">
        <f t="shared" si="210"/>
        <v>9.1900000000000003E-3</v>
      </c>
      <c r="Q4540" s="18">
        <f t="shared" si="211"/>
        <v>1.6261048569695601E-4</v>
      </c>
      <c r="R4540" s="18">
        <f t="shared" si="212"/>
        <v>5.7361354282421639E-5</v>
      </c>
    </row>
    <row r="4541" spans="1:18" ht="18" customHeight="1" x14ac:dyDescent="0.2">
      <c r="A4541" s="16" t="str">
        <f>'Limiting Factor Scores'!A416</f>
        <v>UGR8</v>
      </c>
      <c r="B4541" s="16" t="str">
        <f>'Limiting Factor Scores'!B416</f>
        <v>Upper Grande Ronde</v>
      </c>
      <c r="C4541" s="16" t="str">
        <f>'Limiting Factor Scores'!C416</f>
        <v>Predation</v>
      </c>
      <c r="D4541" s="18">
        <f>'Limiting Factor Scores'!D416</f>
        <v>4.4000000000000003E-3</v>
      </c>
      <c r="E4541" s="19">
        <f>'Limiting Factor Scores'!E416</f>
        <v>2.4700000000000002</v>
      </c>
      <c r="F4541" s="18">
        <f>'Limiting Factor Scores'!F416</f>
        <v>0.43075000000000002</v>
      </c>
      <c r="G4541" s="18">
        <f>'Limiting Factor Scores'!G416</f>
        <v>1.01804685744069E-2</v>
      </c>
      <c r="H4541" s="18">
        <f>'Limiting Factor Scores'!H416</f>
        <v>3.1126241150140517E-3</v>
      </c>
      <c r="I4541" s="17">
        <f>LFAT!A89</f>
        <v>6</v>
      </c>
      <c r="J4541" s="16" t="str">
        <f>LFAT!B89</f>
        <v>Instream Flow Restoration</v>
      </c>
      <c r="K4541" s="16" t="str">
        <f>LFAT!D89</f>
        <v>N</v>
      </c>
      <c r="L4541" s="19">
        <f>LFAT!F89</f>
        <v>0.1</v>
      </c>
      <c r="M4541" s="16" t="str">
        <f>LFAT!G89</f>
        <v>R</v>
      </c>
      <c r="N4541" s="19">
        <f>LFAT!I89</f>
        <v>0.1</v>
      </c>
      <c r="O4541" s="18">
        <f>LFAT!J89</f>
        <v>0.01</v>
      </c>
      <c r="P4541" s="18">
        <f t="shared" si="210"/>
        <v>4.3075000000000006E-3</v>
      </c>
      <c r="Q4541" s="18">
        <f t="shared" si="211"/>
        <v>1.0180468574406901E-4</v>
      </c>
      <c r="R4541" s="18">
        <f t="shared" si="212"/>
        <v>3.1126241150140519E-5</v>
      </c>
    </row>
    <row r="4542" spans="1:18" ht="18" customHeight="1" x14ac:dyDescent="0.2">
      <c r="A4542" s="16" t="str">
        <f>'Limiting Factor Scores'!A417</f>
        <v>UGR8</v>
      </c>
      <c r="B4542" s="16" t="str">
        <f>'Limiting Factor Scores'!B417</f>
        <v>Upper Grande Ronde</v>
      </c>
      <c r="C4542" s="16" t="str">
        <f>'Limiting Factor Scores'!C417</f>
        <v>Riparian Condition</v>
      </c>
      <c r="D4542" s="18">
        <f>'Limiting Factor Scores'!D417</f>
        <v>4.4000000000000003E-3</v>
      </c>
      <c r="E4542" s="19">
        <f>'Limiting Factor Scores'!E417</f>
        <v>4.78</v>
      </c>
      <c r="F4542" s="18">
        <f>'Limiting Factor Scores'!F417</f>
        <v>0.95050000000000001</v>
      </c>
      <c r="G4542" s="18">
        <f>'Limiting Factor Scores'!G417</f>
        <v>2.5959512860727604E-2</v>
      </c>
      <c r="H4542" s="18">
        <f>'Limiting Factor Scores'!H417</f>
        <v>8.3820249864491603E-3</v>
      </c>
      <c r="I4542" s="17">
        <f>LFAT!A78</f>
        <v>6</v>
      </c>
      <c r="J4542" s="16" t="str">
        <f>LFAT!B78</f>
        <v>Instream Flow Restoration</v>
      </c>
      <c r="K4542" s="16" t="str">
        <f>LFAT!D78</f>
        <v>I</v>
      </c>
      <c r="L4542" s="19">
        <f>LFAT!F78</f>
        <v>0.5</v>
      </c>
      <c r="M4542" s="16" t="str">
        <f>LFAT!G78</f>
        <v>CD</v>
      </c>
      <c r="N4542" s="19">
        <f>LFAT!I78</f>
        <v>0.5</v>
      </c>
      <c r="O4542" s="18">
        <f>LFAT!J78</f>
        <v>0.25</v>
      </c>
      <c r="P4542" s="18">
        <f t="shared" si="210"/>
        <v>0.237625</v>
      </c>
      <c r="Q4542" s="18">
        <f t="shared" si="211"/>
        <v>6.4898782151819011E-3</v>
      </c>
      <c r="R4542" s="18">
        <f t="shared" si="212"/>
        <v>2.0955062466122901E-3</v>
      </c>
    </row>
    <row r="4543" spans="1:18" ht="18" customHeight="1" x14ac:dyDescent="0.2">
      <c r="A4543" s="16" t="str">
        <f>'Limiting Factor Scores'!A418</f>
        <v>UGR8</v>
      </c>
      <c r="B4543" s="16" t="str">
        <f>'Limiting Factor Scores'!B418</f>
        <v>Upper Grande Ronde</v>
      </c>
      <c r="C4543" s="16" t="str">
        <f>'Limiting Factor Scores'!C418</f>
        <v>Side Channel and Wetland Habitat</v>
      </c>
      <c r="D4543" s="18">
        <f>'Limiting Factor Scores'!D418</f>
        <v>4.4000000000000003E-3</v>
      </c>
      <c r="E4543" s="19">
        <f>'Limiting Factor Scores'!E418</f>
        <v>4.32</v>
      </c>
      <c r="F4543" s="18">
        <f>'Limiting Factor Scores'!F418</f>
        <v>0.84699999999999998</v>
      </c>
      <c r="G4543" s="18">
        <f>'Limiting Factor Scores'!G418</f>
        <v>2.8643119993611202E-2</v>
      </c>
      <c r="H4543" s="18">
        <f>'Limiting Factor Scores'!H418</f>
        <v>8.3485643979768799E-3</v>
      </c>
      <c r="I4543" s="17">
        <f>LFAT!A80</f>
        <v>6</v>
      </c>
      <c r="J4543" s="16" t="str">
        <f>LFAT!B80</f>
        <v>Instream Flow Restoration</v>
      </c>
      <c r="K4543" s="16" t="str">
        <f>LFAT!D80</f>
        <v>D</v>
      </c>
      <c r="L4543" s="19">
        <f>LFAT!F80</f>
        <v>1</v>
      </c>
      <c r="M4543" s="16" t="str">
        <f>LFAT!G80</f>
        <v>CD</v>
      </c>
      <c r="N4543" s="19">
        <f>LFAT!I80</f>
        <v>0.5</v>
      </c>
      <c r="O4543" s="18">
        <f>LFAT!J80</f>
        <v>0.5</v>
      </c>
      <c r="P4543" s="18">
        <f t="shared" si="210"/>
        <v>0.42349999999999999</v>
      </c>
      <c r="Q4543" s="18">
        <f t="shared" si="211"/>
        <v>1.4321559996805601E-2</v>
      </c>
      <c r="R4543" s="18">
        <f t="shared" si="212"/>
        <v>4.17428219898844E-3</v>
      </c>
    </row>
    <row r="4544" spans="1:18" ht="18" customHeight="1" x14ac:dyDescent="0.2">
      <c r="A4544" s="16" t="str">
        <f>'Limiting Factor Scores'!A419</f>
        <v>UGR8</v>
      </c>
      <c r="B4544" s="16" t="str">
        <f>'Limiting Factor Scores'!B419</f>
        <v>Upper Grande Ronde</v>
      </c>
      <c r="C4544" s="16" t="str">
        <f>'Limiting Factor Scores'!C419</f>
        <v>Summer Water Temperature</v>
      </c>
      <c r="D4544" s="18">
        <f>'Limiting Factor Scores'!D419</f>
        <v>4.4000000000000003E-3</v>
      </c>
      <c r="E4544" s="19">
        <f>'Limiting Factor Scores'!E419</f>
        <v>2.71</v>
      </c>
      <c r="F4544" s="18">
        <f>'Limiting Factor Scores'!F419</f>
        <v>0.48475000000000001</v>
      </c>
      <c r="G4544" s="18">
        <f>'Limiting Factor Scores'!G419</f>
        <v>1.4199019999695299E-2</v>
      </c>
      <c r="H4544" s="18">
        <f>'Limiting Factor Scores'!H419</f>
        <v>4.4434400999238252E-3</v>
      </c>
      <c r="I4544" s="17">
        <f>LFAT!A86</f>
        <v>6</v>
      </c>
      <c r="J4544" s="16" t="str">
        <f>LFAT!B86</f>
        <v>Instream Flow Restoration</v>
      </c>
      <c r="K4544" s="16" t="str">
        <f>LFAT!D86</f>
        <v>D</v>
      </c>
      <c r="L4544" s="19">
        <f>LFAT!F86</f>
        <v>1</v>
      </c>
      <c r="M4544" s="16" t="str">
        <f>LFAT!G86</f>
        <v>C</v>
      </c>
      <c r="N4544" s="19">
        <f>LFAT!I86</f>
        <v>1</v>
      </c>
      <c r="O4544" s="18">
        <f>LFAT!J86</f>
        <v>1</v>
      </c>
      <c r="P4544" s="18">
        <f t="shared" si="210"/>
        <v>0.48475000000000001</v>
      </c>
      <c r="Q4544" s="18">
        <f t="shared" si="211"/>
        <v>1.4199019999695299E-2</v>
      </c>
      <c r="R4544" s="18">
        <f t="shared" si="212"/>
        <v>4.4434400999238252E-3</v>
      </c>
    </row>
    <row r="4545" spans="1:18" ht="18" customHeight="1" x14ac:dyDescent="0.2">
      <c r="A4545" s="16" t="str">
        <f>'Limiting Factor Scores'!A420</f>
        <v>UGR8</v>
      </c>
      <c r="B4545" s="16" t="str">
        <f>'Limiting Factor Scores'!B420</f>
        <v>Upper Grande Ronde</v>
      </c>
      <c r="C4545" s="16" t="str">
        <f>'Limiting Factor Scores'!C420</f>
        <v>Water Quality</v>
      </c>
      <c r="D4545" s="18">
        <f>'Limiting Factor Scores'!D420</f>
        <v>4.4000000000000003E-3</v>
      </c>
      <c r="E4545" s="19">
        <f>'Limiting Factor Scores'!E420</f>
        <v>4.3099999999999996</v>
      </c>
      <c r="F4545" s="18">
        <f>'Limiting Factor Scores'!F420</f>
        <v>0.84475</v>
      </c>
      <c r="G4545" s="18">
        <f>'Limiting Factor Scores'!G420</f>
        <v>2.1637667862983701E-2</v>
      </c>
      <c r="H4545" s="18">
        <f>'Limiting Factor Scores'!H420</f>
        <v>6.0062449087836031E-3</v>
      </c>
      <c r="I4545" s="17">
        <f>LFAT!A88</f>
        <v>6</v>
      </c>
      <c r="J4545" s="16" t="str">
        <f>LFAT!B88</f>
        <v>Instream Flow Restoration</v>
      </c>
      <c r="K4545" s="16" t="str">
        <f>LFAT!D88</f>
        <v>D</v>
      </c>
      <c r="L4545" s="19">
        <f>LFAT!F88</f>
        <v>1</v>
      </c>
      <c r="M4545" s="16" t="str">
        <f>LFAT!G88</f>
        <v>CD</v>
      </c>
      <c r="N4545" s="19">
        <f>LFAT!I88</f>
        <v>0.5</v>
      </c>
      <c r="O4545" s="18">
        <f>LFAT!J88</f>
        <v>0.5</v>
      </c>
      <c r="P4545" s="18">
        <f t="shared" si="210"/>
        <v>0.422375</v>
      </c>
      <c r="Q4545" s="18">
        <f t="shared" si="211"/>
        <v>1.0818833931491851E-2</v>
      </c>
      <c r="R4545" s="18">
        <f t="shared" si="212"/>
        <v>3.0031224543918015E-3</v>
      </c>
    </row>
    <row r="4546" spans="1:18" ht="18" customHeight="1" x14ac:dyDescent="0.2">
      <c r="A4546" s="16" t="str">
        <f>'Limiting Factor Scores'!A421</f>
        <v>UGR8</v>
      </c>
      <c r="B4546" s="16" t="str">
        <f>'Limiting Factor Scores'!B421</f>
        <v>Upper Grande Ronde</v>
      </c>
      <c r="C4546" s="16" t="str">
        <f>'Limiting Factor Scores'!C421</f>
        <v>Winter Water Temperature</v>
      </c>
      <c r="D4546" s="18">
        <f>'Limiting Factor Scores'!D421</f>
        <v>4.4000000000000003E-3</v>
      </c>
      <c r="E4546" s="19">
        <f>'Limiting Factor Scores'!E421</f>
        <v>3.63</v>
      </c>
      <c r="F4546" s="18">
        <f>'Limiting Factor Scores'!F421</f>
        <v>0.69174999999999998</v>
      </c>
      <c r="G4546" s="18">
        <f>'Limiting Factor Scores'!G421</f>
        <v>1.45880192861491E-2</v>
      </c>
      <c r="H4546" s="18">
        <f>'Limiting Factor Scores'!H421</f>
        <v>3.9733329433484831E-3</v>
      </c>
      <c r="I4546" s="17">
        <f>LFAT!A87</f>
        <v>6</v>
      </c>
      <c r="J4546" s="16" t="str">
        <f>LFAT!B87</f>
        <v>Instream Flow Restoration</v>
      </c>
      <c r="K4546" s="16" t="str">
        <f>LFAT!D87</f>
        <v>N</v>
      </c>
      <c r="L4546" s="19">
        <f>LFAT!F87</f>
        <v>0.1</v>
      </c>
      <c r="M4546" s="16" t="str">
        <f>LFAT!G87</f>
        <v>R</v>
      </c>
      <c r="N4546" s="19">
        <f>LFAT!I87</f>
        <v>0.1</v>
      </c>
      <c r="O4546" s="18">
        <f>LFAT!J87</f>
        <v>0.01</v>
      </c>
      <c r="P4546" s="18">
        <f t="shared" ref="P4546:P4609" si="213">F4546*O4546</f>
        <v>6.9175E-3</v>
      </c>
      <c r="Q4546" s="18">
        <f t="shared" ref="Q4546:Q4609" si="214">G4546*O4546</f>
        <v>1.45880192861491E-4</v>
      </c>
      <c r="R4546" s="18">
        <f t="shared" ref="R4546:R4609" si="215">H4546*O4546</f>
        <v>3.9733329433484832E-5</v>
      </c>
    </row>
    <row r="4547" spans="1:18" ht="18" customHeight="1" x14ac:dyDescent="0.2">
      <c r="A4547" s="16" t="str">
        <f>'Limiting Factor Scores'!A407</f>
        <v>UGR8</v>
      </c>
      <c r="B4547" s="16" t="str">
        <f>'Limiting Factor Scores'!B407</f>
        <v>Upper Grande Ronde</v>
      </c>
      <c r="C4547" s="16" t="str">
        <f>'Limiting Factor Scores'!C407</f>
        <v>Altered Flow Timing</v>
      </c>
      <c r="D4547" s="18">
        <f>'Limiting Factor Scores'!D407</f>
        <v>4.4000000000000003E-3</v>
      </c>
      <c r="E4547" s="19">
        <f>'Limiting Factor Scores'!E407</f>
        <v>2.71</v>
      </c>
      <c r="F4547" s="18">
        <f>'Limiting Factor Scores'!F407</f>
        <v>0.48475000000000001</v>
      </c>
      <c r="G4547" s="18">
        <f>'Limiting Factor Scores'!G407</f>
        <v>1.1182490000304701E-2</v>
      </c>
      <c r="H4547" s="18">
        <f>'Limiting Factor Scores'!H407</f>
        <v>3.1120534505515067E-3</v>
      </c>
      <c r="I4547" s="17">
        <f>LFAT!A98</f>
        <v>7</v>
      </c>
      <c r="J4547" s="16" t="str">
        <f>LFAT!B98</f>
        <v>Thermal Refuge Enhancement (reconnect, expand)</v>
      </c>
      <c r="K4547" s="16" t="str">
        <f>LFAT!D98</f>
        <v>N</v>
      </c>
      <c r="L4547" s="19">
        <f>LFAT!F98</f>
        <v>0.1</v>
      </c>
      <c r="M4547" s="16" t="str">
        <f>LFAT!G98</f>
        <v>R</v>
      </c>
      <c r="N4547" s="19">
        <f>LFAT!I98</f>
        <v>0.1</v>
      </c>
      <c r="O4547" s="18">
        <f>LFAT!J98</f>
        <v>0.01</v>
      </c>
      <c r="P4547" s="18">
        <f t="shared" si="213"/>
        <v>4.8475000000000002E-3</v>
      </c>
      <c r="Q4547" s="18">
        <f t="shared" si="214"/>
        <v>1.11824900003047E-4</v>
      </c>
      <c r="R4547" s="18">
        <f t="shared" si="215"/>
        <v>3.1120534505515071E-5</v>
      </c>
    </row>
    <row r="4548" spans="1:18" ht="18" customHeight="1" x14ac:dyDescent="0.2">
      <c r="A4548" s="16" t="str">
        <f>'Limiting Factor Scores'!A408</f>
        <v>UGR8</v>
      </c>
      <c r="B4548" s="16" t="str">
        <f>'Limiting Factor Scores'!B408</f>
        <v>Upper Grande Ronde</v>
      </c>
      <c r="C4548" s="16" t="str">
        <f>'Limiting Factor Scores'!C408</f>
        <v>Altered Primary Productivity</v>
      </c>
      <c r="D4548" s="18">
        <f>'Limiting Factor Scores'!D408</f>
        <v>4.4000000000000003E-3</v>
      </c>
      <c r="E4548" s="19">
        <f>'Limiting Factor Scores'!E408</f>
        <v>3.68</v>
      </c>
      <c r="F4548" s="18">
        <f>'Limiting Factor Scores'!F408</f>
        <v>0.70299999999999996</v>
      </c>
      <c r="G4548" s="18">
        <f>'Limiting Factor Scores'!G408</f>
        <v>1.1245991426362E-2</v>
      </c>
      <c r="H4548" s="18">
        <f>'Limiting Factor Scores'!H408</f>
        <v>3.2206840278467359E-3</v>
      </c>
      <c r="I4548" s="17">
        <f>LFAT!A105</f>
        <v>7</v>
      </c>
      <c r="J4548" s="16" t="str">
        <f>LFAT!B105</f>
        <v>Thermal Refuge Enhancement (reconnect, expand)</v>
      </c>
      <c r="K4548" s="16" t="str">
        <f>LFAT!D105</f>
        <v>N</v>
      </c>
      <c r="L4548" s="19">
        <f>LFAT!F105</f>
        <v>0.1</v>
      </c>
      <c r="M4548" s="16" t="str">
        <f>LFAT!G105</f>
        <v>R</v>
      </c>
      <c r="N4548" s="19">
        <f>LFAT!I105</f>
        <v>0.1</v>
      </c>
      <c r="O4548" s="18">
        <f>LFAT!J105</f>
        <v>0.01</v>
      </c>
      <c r="P4548" s="18">
        <f t="shared" si="213"/>
        <v>7.0299999999999998E-3</v>
      </c>
      <c r="Q4548" s="18">
        <f t="shared" si="214"/>
        <v>1.1245991426362E-4</v>
      </c>
      <c r="R4548" s="18">
        <f t="shared" si="215"/>
        <v>3.2206840278467361E-5</v>
      </c>
    </row>
    <row r="4549" spans="1:18" ht="18" customHeight="1" x14ac:dyDescent="0.2">
      <c r="A4549" s="16" t="str">
        <f>'Limiting Factor Scores'!A409</f>
        <v>UGR8</v>
      </c>
      <c r="B4549" s="16" t="str">
        <f>'Limiting Factor Scores'!B409</f>
        <v>Upper Grande Ronde</v>
      </c>
      <c r="C4549" s="16" t="str">
        <f>'Limiting Factor Scores'!C409</f>
        <v>Anthropogenic Barriers</v>
      </c>
      <c r="D4549" s="18">
        <f>'Limiting Factor Scores'!D409</f>
        <v>4.4000000000000003E-3</v>
      </c>
      <c r="E4549" s="19">
        <f>'Limiting Factor Scores'!E409</f>
        <v>2.71</v>
      </c>
      <c r="F4549" s="18">
        <f>'Limiting Factor Scores'!F409</f>
        <v>0.48475000000000001</v>
      </c>
      <c r="G4549" s="18">
        <f>'Limiting Factor Scores'!G409</f>
        <v>1.1319604997562401E-2</v>
      </c>
      <c r="H4549" s="18">
        <f>'Limiting Factor Scores'!H409</f>
        <v>3.5851001989396442E-3</v>
      </c>
      <c r="I4549" s="17">
        <f>LFAT!A92</f>
        <v>7</v>
      </c>
      <c r="J4549" s="16" t="str">
        <f>LFAT!B92</f>
        <v>Thermal Refuge Enhancement (reconnect, expand)</v>
      </c>
      <c r="K4549" s="16" t="str">
        <f>LFAT!D92</f>
        <v>N</v>
      </c>
      <c r="L4549" s="19">
        <f>LFAT!F92</f>
        <v>0.1</v>
      </c>
      <c r="M4549" s="16" t="str">
        <f>LFAT!G92</f>
        <v>R</v>
      </c>
      <c r="N4549" s="19">
        <f>LFAT!I92</f>
        <v>0.1</v>
      </c>
      <c r="O4549" s="18">
        <f>LFAT!J92</f>
        <v>0.01</v>
      </c>
      <c r="P4549" s="18">
        <f t="shared" si="213"/>
        <v>4.8475000000000002E-3</v>
      </c>
      <c r="Q4549" s="18">
        <f t="shared" si="214"/>
        <v>1.1319604997562401E-4</v>
      </c>
      <c r="R4549" s="18">
        <f t="shared" si="215"/>
        <v>3.585100198939644E-5</v>
      </c>
    </row>
    <row r="4550" spans="1:18" ht="18" customHeight="1" x14ac:dyDescent="0.2">
      <c r="A4550" s="16" t="str">
        <f>'Limiting Factor Scores'!A410</f>
        <v>UGR8</v>
      </c>
      <c r="B4550" s="16" t="str">
        <f>'Limiting Factor Scores'!B410</f>
        <v>Upper Grande Ronde</v>
      </c>
      <c r="C4550" s="16" t="str">
        <f>'Limiting Factor Scores'!C410</f>
        <v>Channel and Habitat Structure</v>
      </c>
      <c r="D4550" s="18">
        <f>'Limiting Factor Scores'!D410</f>
        <v>4.4000000000000003E-3</v>
      </c>
      <c r="E4550" s="19">
        <f>'Limiting Factor Scores'!E410</f>
        <v>4.32</v>
      </c>
      <c r="F4550" s="18">
        <f>'Limiting Factor Scores'!F410</f>
        <v>0.84699999999999998</v>
      </c>
      <c r="G4550" s="18">
        <f>'Limiting Factor Scores'!G410</f>
        <v>3.2476399995208405E-2</v>
      </c>
      <c r="H4550" s="18">
        <f>'Limiting Factor Scores'!H410</f>
        <v>9.8315645979449376E-3</v>
      </c>
      <c r="I4550" s="17">
        <f>LFAT!A96</f>
        <v>7</v>
      </c>
      <c r="J4550" s="16" t="str">
        <f>LFAT!B96</f>
        <v>Thermal Refuge Enhancement (reconnect, expand)</v>
      </c>
      <c r="K4550" s="16" t="str">
        <f>LFAT!D96</f>
        <v>N</v>
      </c>
      <c r="L4550" s="19">
        <f>LFAT!F96</f>
        <v>0.1</v>
      </c>
      <c r="M4550" s="16" t="str">
        <f>LFAT!G96</f>
        <v>R</v>
      </c>
      <c r="N4550" s="19">
        <f>LFAT!I96</f>
        <v>0.1</v>
      </c>
      <c r="O4550" s="18">
        <f>LFAT!J96</f>
        <v>0.01</v>
      </c>
      <c r="P4550" s="18">
        <f t="shared" si="213"/>
        <v>8.4700000000000001E-3</v>
      </c>
      <c r="Q4550" s="18">
        <f t="shared" si="214"/>
        <v>3.2476399995208407E-4</v>
      </c>
      <c r="R4550" s="18">
        <f t="shared" si="215"/>
        <v>9.8315645979449372E-5</v>
      </c>
    </row>
    <row r="4551" spans="1:18" ht="18" customHeight="1" x14ac:dyDescent="0.2">
      <c r="A4551" s="16" t="str">
        <f>'Limiting Factor Scores'!A411</f>
        <v>UGR8</v>
      </c>
      <c r="B4551" s="16" t="str">
        <f>'Limiting Factor Scores'!B411</f>
        <v>Upper Grande Ronde</v>
      </c>
      <c r="C4551" s="16" t="str">
        <f>'Limiting Factor Scores'!C411</f>
        <v>Decreased Sediment Quantity</v>
      </c>
      <c r="D4551" s="18">
        <f>'Limiting Factor Scores'!D411</f>
        <v>4.4000000000000003E-3</v>
      </c>
      <c r="E4551" s="19">
        <f>'Limiting Factor Scores'!E411</f>
        <v>3.62</v>
      </c>
      <c r="F4551" s="18">
        <f>'Limiting Factor Scores'!F411</f>
        <v>0.6895</v>
      </c>
      <c r="G4551" s="18">
        <f>'Limiting Factor Scores'!G411</f>
        <v>1.5710750001300202E-2</v>
      </c>
      <c r="H4551" s="18">
        <f>'Limiting Factor Scores'!H411</f>
        <v>4.6800699008104577E-3</v>
      </c>
      <c r="I4551" s="17">
        <f>LFAT!A99</f>
        <v>7</v>
      </c>
      <c r="J4551" s="16" t="str">
        <f>LFAT!B99</f>
        <v>Thermal Refuge Enhancement (reconnect, expand)</v>
      </c>
      <c r="K4551" s="16" t="str">
        <f>LFAT!D99</f>
        <v>N</v>
      </c>
      <c r="L4551" s="19">
        <f>LFAT!F99</f>
        <v>0.1</v>
      </c>
      <c r="M4551" s="16" t="str">
        <f>LFAT!G99</f>
        <v>R</v>
      </c>
      <c r="N4551" s="19">
        <f>LFAT!I99</f>
        <v>0.1</v>
      </c>
      <c r="O4551" s="18">
        <f>LFAT!J99</f>
        <v>0.01</v>
      </c>
      <c r="P4551" s="18">
        <f t="shared" si="213"/>
        <v>6.8950000000000001E-3</v>
      </c>
      <c r="Q4551" s="18">
        <f t="shared" si="214"/>
        <v>1.5710750001300203E-4</v>
      </c>
      <c r="R4551" s="18">
        <f t="shared" si="215"/>
        <v>4.6800699008104579E-5</v>
      </c>
    </row>
    <row r="4552" spans="1:18" ht="18" customHeight="1" x14ac:dyDescent="0.2">
      <c r="A4552" s="16" t="str">
        <f>'Limiting Factor Scores'!A412</f>
        <v>UGR8</v>
      </c>
      <c r="B4552" s="16" t="str">
        <f>'Limiting Factor Scores'!B412</f>
        <v>Upper Grande Ronde</v>
      </c>
      <c r="C4552" s="16" t="str">
        <f>'Limiting Factor Scores'!C412</f>
        <v>Decreased Water Quantity</v>
      </c>
      <c r="D4552" s="18">
        <f>'Limiting Factor Scores'!D412</f>
        <v>4.4000000000000003E-3</v>
      </c>
      <c r="E4552" s="19">
        <f>'Limiting Factor Scores'!E412</f>
        <v>2.71</v>
      </c>
      <c r="F4552" s="18">
        <f>'Limiting Factor Scores'!F412</f>
        <v>0.48475000000000001</v>
      </c>
      <c r="G4552" s="18">
        <f>'Limiting Factor Scores'!G412</f>
        <v>1.59815150024376E-2</v>
      </c>
      <c r="H4552" s="18">
        <f>'Limiting Factor Scores'!H412</f>
        <v>4.6189473007008097E-3</v>
      </c>
      <c r="I4552" s="17">
        <f>LFAT!A97</f>
        <v>7</v>
      </c>
      <c r="J4552" s="16" t="str">
        <f>LFAT!B97</f>
        <v>Thermal Refuge Enhancement (reconnect, expand)</v>
      </c>
      <c r="K4552" s="16" t="str">
        <f>LFAT!D97</f>
        <v>I</v>
      </c>
      <c r="L4552" s="19">
        <f>LFAT!F97</f>
        <v>0.5</v>
      </c>
      <c r="M4552" s="16" t="str">
        <f>LFAT!G97</f>
        <v>R</v>
      </c>
      <c r="N4552" s="19">
        <f>LFAT!I97</f>
        <v>0.1</v>
      </c>
      <c r="O4552" s="18">
        <f>LFAT!J97</f>
        <v>0.05</v>
      </c>
      <c r="P4552" s="18">
        <f t="shared" si="213"/>
        <v>2.4237500000000002E-2</v>
      </c>
      <c r="Q4552" s="18">
        <f t="shared" si="214"/>
        <v>7.9907575012188009E-4</v>
      </c>
      <c r="R4552" s="18">
        <f t="shared" si="215"/>
        <v>2.3094736503504051E-4</v>
      </c>
    </row>
    <row r="4553" spans="1:18" ht="18" customHeight="1" x14ac:dyDescent="0.2">
      <c r="A4553" s="16" t="str">
        <f>'Limiting Factor Scores'!A413</f>
        <v>UGR8</v>
      </c>
      <c r="B4553" s="16" t="str">
        <f>'Limiting Factor Scores'!B413</f>
        <v>Upper Grande Ronde</v>
      </c>
      <c r="C4553" s="16" t="str">
        <f>'Limiting Factor Scores'!C413</f>
        <v>Floodplain Condition</v>
      </c>
      <c r="D4553" s="18">
        <f>'Limiting Factor Scores'!D413</f>
        <v>4.4000000000000003E-3</v>
      </c>
      <c r="E4553" s="19">
        <f>'Limiting Factor Scores'!E413</f>
        <v>3.59</v>
      </c>
      <c r="F4553" s="18">
        <f>'Limiting Factor Scores'!F413</f>
        <v>0.68274999999999997</v>
      </c>
      <c r="G4553" s="18">
        <f>'Limiting Factor Scores'!G413</f>
        <v>1.8260636429858899E-2</v>
      </c>
      <c r="H4553" s="18">
        <f>'Limiting Factor Scores'!H413</f>
        <v>5.1846474431060541E-3</v>
      </c>
      <c r="I4553" s="17">
        <f>LFAT!A94</f>
        <v>7</v>
      </c>
      <c r="J4553" s="16" t="str">
        <f>LFAT!B94</f>
        <v>Thermal Refuge Enhancement (reconnect, expand)</v>
      </c>
      <c r="K4553" s="16" t="str">
        <f>LFAT!D94</f>
        <v>N</v>
      </c>
      <c r="L4553" s="19">
        <f>LFAT!F94</f>
        <v>0.1</v>
      </c>
      <c r="M4553" s="16" t="str">
        <f>LFAT!G94</f>
        <v>CD</v>
      </c>
      <c r="N4553" s="19">
        <f>LFAT!I94</f>
        <v>0.5</v>
      </c>
      <c r="O4553" s="18">
        <f>LFAT!J94</f>
        <v>0.05</v>
      </c>
      <c r="P4553" s="18">
        <f t="shared" si="213"/>
        <v>3.4137500000000001E-2</v>
      </c>
      <c r="Q4553" s="18">
        <f t="shared" si="214"/>
        <v>9.1303182149294498E-4</v>
      </c>
      <c r="R4553" s="18">
        <f t="shared" si="215"/>
        <v>2.592323721553027E-4</v>
      </c>
    </row>
    <row r="4554" spans="1:18" ht="18" customHeight="1" x14ac:dyDescent="0.2">
      <c r="A4554" s="16" t="str">
        <f>'Limiting Factor Scores'!A414</f>
        <v>UGR8</v>
      </c>
      <c r="B4554" s="16" t="str">
        <f>'Limiting Factor Scores'!B414</f>
        <v>Upper Grande Ronde</v>
      </c>
      <c r="C4554" s="16" t="str">
        <f>'Limiting Factor Scores'!C414</f>
        <v>Increased Sediment Quantity</v>
      </c>
      <c r="D4554" s="18">
        <f>'Limiting Factor Scores'!D414</f>
        <v>4.4000000000000003E-3</v>
      </c>
      <c r="E4554" s="19">
        <f>'Limiting Factor Scores'!E414</f>
        <v>1.9</v>
      </c>
      <c r="F4554" s="18">
        <f>'Limiting Factor Scores'!F414</f>
        <v>0.30249999999999999</v>
      </c>
      <c r="G4554" s="18">
        <f>'Limiting Factor Scores'!G414</f>
        <v>4.8391357133350001E-3</v>
      </c>
      <c r="H4554" s="18">
        <f>'Limiting Factor Scores'!H414</f>
        <v>1.59206614274686E-3</v>
      </c>
      <c r="I4554" s="17">
        <f>LFAT!A100</f>
        <v>7</v>
      </c>
      <c r="J4554" s="16" t="str">
        <f>LFAT!B100</f>
        <v>Thermal Refuge Enhancement (reconnect, expand)</v>
      </c>
      <c r="K4554" s="16" t="str">
        <f>LFAT!D100</f>
        <v>N</v>
      </c>
      <c r="L4554" s="19">
        <f>LFAT!F100</f>
        <v>0.1</v>
      </c>
      <c r="M4554" s="16" t="str">
        <f>LFAT!G100</f>
        <v>R</v>
      </c>
      <c r="N4554" s="19">
        <f>LFAT!I100</f>
        <v>0.1</v>
      </c>
      <c r="O4554" s="18">
        <f>LFAT!J100</f>
        <v>0.01</v>
      </c>
      <c r="P4554" s="18">
        <f t="shared" si="213"/>
        <v>3.0249999999999999E-3</v>
      </c>
      <c r="Q4554" s="18">
        <f t="shared" si="214"/>
        <v>4.8391357133350004E-5</v>
      </c>
      <c r="R4554" s="18">
        <f t="shared" si="215"/>
        <v>1.5920661427468599E-5</v>
      </c>
    </row>
    <row r="4555" spans="1:18" ht="18" customHeight="1" x14ac:dyDescent="0.2">
      <c r="A4555" s="16" t="str">
        <f>'Limiting Factor Scores'!A415</f>
        <v>UGR8</v>
      </c>
      <c r="B4555" s="16" t="str">
        <f>'Limiting Factor Scores'!B415</f>
        <v>Upper Grande Ronde</v>
      </c>
      <c r="C4555" s="16" t="str">
        <f>'Limiting Factor Scores'!C415</f>
        <v>Non-Native Species Interactions and Competition</v>
      </c>
      <c r="D4555" s="18">
        <f>'Limiting Factor Scores'!D415</f>
        <v>4.4000000000000003E-3</v>
      </c>
      <c r="E4555" s="19">
        <f>'Limiting Factor Scores'!E415</f>
        <v>4.6399999999999997</v>
      </c>
      <c r="F4555" s="18">
        <f>'Limiting Factor Scores'!F415</f>
        <v>0.91900000000000004</v>
      </c>
      <c r="G4555" s="18">
        <f>'Limiting Factor Scores'!G415</f>
        <v>1.62610485696956E-2</v>
      </c>
      <c r="H4555" s="18">
        <f>'Limiting Factor Scores'!H415</f>
        <v>5.7361354282421638E-3</v>
      </c>
      <c r="I4555" s="17">
        <f>LFAT!A106</f>
        <v>7</v>
      </c>
      <c r="J4555" s="16" t="str">
        <f>LFAT!B106</f>
        <v>Thermal Refuge Enhancement (reconnect, expand)</v>
      </c>
      <c r="K4555" s="16" t="str">
        <f>LFAT!D106</f>
        <v>N</v>
      </c>
      <c r="L4555" s="19">
        <f>LFAT!F106</f>
        <v>0.1</v>
      </c>
      <c r="M4555" s="16" t="str">
        <f>LFAT!G106</f>
        <v>R</v>
      </c>
      <c r="N4555" s="19">
        <f>LFAT!I106</f>
        <v>0.1</v>
      </c>
      <c r="O4555" s="18">
        <f>LFAT!J106</f>
        <v>0.01</v>
      </c>
      <c r="P4555" s="18">
        <f t="shared" si="213"/>
        <v>9.1900000000000003E-3</v>
      </c>
      <c r="Q4555" s="18">
        <f t="shared" si="214"/>
        <v>1.6261048569695601E-4</v>
      </c>
      <c r="R4555" s="18">
        <f t="shared" si="215"/>
        <v>5.7361354282421639E-5</v>
      </c>
    </row>
    <row r="4556" spans="1:18" ht="18" customHeight="1" x14ac:dyDescent="0.2">
      <c r="A4556" s="16" t="str">
        <f>'Limiting Factor Scores'!A416</f>
        <v>UGR8</v>
      </c>
      <c r="B4556" s="16" t="str">
        <f>'Limiting Factor Scores'!B416</f>
        <v>Upper Grande Ronde</v>
      </c>
      <c r="C4556" s="16" t="str">
        <f>'Limiting Factor Scores'!C416</f>
        <v>Predation</v>
      </c>
      <c r="D4556" s="18">
        <f>'Limiting Factor Scores'!D416</f>
        <v>4.4000000000000003E-3</v>
      </c>
      <c r="E4556" s="19">
        <f>'Limiting Factor Scores'!E416</f>
        <v>2.4700000000000002</v>
      </c>
      <c r="F4556" s="18">
        <f>'Limiting Factor Scores'!F416</f>
        <v>0.43075000000000002</v>
      </c>
      <c r="G4556" s="18">
        <f>'Limiting Factor Scores'!G416</f>
        <v>1.01804685744069E-2</v>
      </c>
      <c r="H4556" s="18">
        <f>'Limiting Factor Scores'!H416</f>
        <v>3.1126241150140517E-3</v>
      </c>
      <c r="I4556" s="17">
        <f>LFAT!A104</f>
        <v>7</v>
      </c>
      <c r="J4556" s="16" t="str">
        <f>LFAT!B104</f>
        <v>Thermal Refuge Enhancement (reconnect, expand)</v>
      </c>
      <c r="K4556" s="16" t="str">
        <f>LFAT!D104</f>
        <v>I</v>
      </c>
      <c r="L4556" s="19">
        <f>LFAT!F104</f>
        <v>0.5</v>
      </c>
      <c r="M4556" s="16" t="str">
        <f>LFAT!G104</f>
        <v>R</v>
      </c>
      <c r="N4556" s="19">
        <f>LFAT!I104</f>
        <v>0.1</v>
      </c>
      <c r="O4556" s="18">
        <f>LFAT!J104</f>
        <v>0.05</v>
      </c>
      <c r="P4556" s="18">
        <f t="shared" si="213"/>
        <v>2.1537500000000001E-2</v>
      </c>
      <c r="Q4556" s="18">
        <f t="shared" si="214"/>
        <v>5.0902342872034508E-4</v>
      </c>
      <c r="R4556" s="18">
        <f t="shared" si="215"/>
        <v>1.556312057507026E-4</v>
      </c>
    </row>
    <row r="4557" spans="1:18" ht="18" customHeight="1" x14ac:dyDescent="0.2">
      <c r="A4557" s="16" t="str">
        <f>'Limiting Factor Scores'!A417</f>
        <v>UGR8</v>
      </c>
      <c r="B4557" s="16" t="str">
        <f>'Limiting Factor Scores'!B417</f>
        <v>Upper Grande Ronde</v>
      </c>
      <c r="C4557" s="16" t="str">
        <f>'Limiting Factor Scores'!C417</f>
        <v>Riparian Condition</v>
      </c>
      <c r="D4557" s="18">
        <f>'Limiting Factor Scores'!D417</f>
        <v>4.4000000000000003E-3</v>
      </c>
      <c r="E4557" s="19">
        <f>'Limiting Factor Scores'!E417</f>
        <v>4.78</v>
      </c>
      <c r="F4557" s="18">
        <f>'Limiting Factor Scores'!F417</f>
        <v>0.95050000000000001</v>
      </c>
      <c r="G4557" s="18">
        <f>'Limiting Factor Scores'!G417</f>
        <v>2.5959512860727604E-2</v>
      </c>
      <c r="H4557" s="18">
        <f>'Limiting Factor Scores'!H417</f>
        <v>8.3820249864491603E-3</v>
      </c>
      <c r="I4557" s="17">
        <f>LFAT!A93</f>
        <v>7</v>
      </c>
      <c r="J4557" s="16" t="str">
        <f>LFAT!B93</f>
        <v>Thermal Refuge Enhancement (reconnect, expand)</v>
      </c>
      <c r="K4557" s="16" t="str">
        <f>LFAT!D93</f>
        <v>N</v>
      </c>
      <c r="L4557" s="19">
        <f>LFAT!F93</f>
        <v>0.1</v>
      </c>
      <c r="M4557" s="16" t="str">
        <f>LFAT!G93</f>
        <v>R</v>
      </c>
      <c r="N4557" s="19">
        <f>LFAT!I93</f>
        <v>0.1</v>
      </c>
      <c r="O4557" s="18">
        <f>LFAT!J93</f>
        <v>0.01</v>
      </c>
      <c r="P4557" s="18">
        <f t="shared" si="213"/>
        <v>9.5049999999999996E-3</v>
      </c>
      <c r="Q4557" s="18">
        <f t="shared" si="214"/>
        <v>2.5959512860727603E-4</v>
      </c>
      <c r="R4557" s="18">
        <f t="shared" si="215"/>
        <v>8.3820249864491599E-5</v>
      </c>
    </row>
    <row r="4558" spans="1:18" ht="18" customHeight="1" x14ac:dyDescent="0.2">
      <c r="A4558" s="16" t="str">
        <f>'Limiting Factor Scores'!A418</f>
        <v>UGR8</v>
      </c>
      <c r="B4558" s="16" t="str">
        <f>'Limiting Factor Scores'!B418</f>
        <v>Upper Grande Ronde</v>
      </c>
      <c r="C4558" s="16" t="str">
        <f>'Limiting Factor Scores'!C418</f>
        <v>Side Channel and Wetland Habitat</v>
      </c>
      <c r="D4558" s="18">
        <f>'Limiting Factor Scores'!D418</f>
        <v>4.4000000000000003E-3</v>
      </c>
      <c r="E4558" s="19">
        <f>'Limiting Factor Scores'!E418</f>
        <v>4.32</v>
      </c>
      <c r="F4558" s="18">
        <f>'Limiting Factor Scores'!F418</f>
        <v>0.84699999999999998</v>
      </c>
      <c r="G4558" s="18">
        <f>'Limiting Factor Scores'!G418</f>
        <v>2.8643119993611202E-2</v>
      </c>
      <c r="H4558" s="18">
        <f>'Limiting Factor Scores'!H418</f>
        <v>8.3485643979768799E-3</v>
      </c>
      <c r="I4558" s="17">
        <f>LFAT!A95</f>
        <v>7</v>
      </c>
      <c r="J4558" s="16" t="str">
        <f>LFAT!B95</f>
        <v>Thermal Refuge Enhancement (reconnect, expand)</v>
      </c>
      <c r="K4558" s="16" t="str">
        <f>LFAT!D95</f>
        <v>I</v>
      </c>
      <c r="L4558" s="19">
        <f>LFAT!F95</f>
        <v>0.5</v>
      </c>
      <c r="M4558" s="16" t="str">
        <f>LFAT!G95</f>
        <v>CD</v>
      </c>
      <c r="N4558" s="19">
        <f>LFAT!I95</f>
        <v>0.5</v>
      </c>
      <c r="O4558" s="18">
        <f>LFAT!J95</f>
        <v>0.25</v>
      </c>
      <c r="P4558" s="18">
        <f t="shared" si="213"/>
        <v>0.21174999999999999</v>
      </c>
      <c r="Q4558" s="18">
        <f t="shared" si="214"/>
        <v>7.1607799984028005E-3</v>
      </c>
      <c r="R4558" s="18">
        <f t="shared" si="215"/>
        <v>2.08714109949422E-3</v>
      </c>
    </row>
    <row r="4559" spans="1:18" ht="18" customHeight="1" x14ac:dyDescent="0.2">
      <c r="A4559" s="16" t="str">
        <f>'Limiting Factor Scores'!A419</f>
        <v>UGR8</v>
      </c>
      <c r="B4559" s="16" t="str">
        <f>'Limiting Factor Scores'!B419</f>
        <v>Upper Grande Ronde</v>
      </c>
      <c r="C4559" s="16" t="str">
        <f>'Limiting Factor Scores'!C419</f>
        <v>Summer Water Temperature</v>
      </c>
      <c r="D4559" s="18">
        <f>'Limiting Factor Scores'!D419</f>
        <v>4.4000000000000003E-3</v>
      </c>
      <c r="E4559" s="19">
        <f>'Limiting Factor Scores'!E419</f>
        <v>2.71</v>
      </c>
      <c r="F4559" s="18">
        <f>'Limiting Factor Scores'!F419</f>
        <v>0.48475000000000001</v>
      </c>
      <c r="G4559" s="18">
        <f>'Limiting Factor Scores'!G419</f>
        <v>1.4199019999695299E-2</v>
      </c>
      <c r="H4559" s="18">
        <f>'Limiting Factor Scores'!H419</f>
        <v>4.4434400999238252E-3</v>
      </c>
      <c r="I4559" s="17">
        <f>LFAT!A101</f>
        <v>7</v>
      </c>
      <c r="J4559" s="16" t="str">
        <f>LFAT!B101</f>
        <v>Thermal Refuge Enhancement (reconnect, expand)</v>
      </c>
      <c r="K4559" s="16" t="str">
        <f>LFAT!D101</f>
        <v>D</v>
      </c>
      <c r="L4559" s="19">
        <f>LFAT!F101</f>
        <v>1</v>
      </c>
      <c r="M4559" s="16" t="str">
        <f>LFAT!G101</f>
        <v>C</v>
      </c>
      <c r="N4559" s="19">
        <f>LFAT!I101</f>
        <v>1</v>
      </c>
      <c r="O4559" s="18">
        <f>LFAT!J101</f>
        <v>1</v>
      </c>
      <c r="P4559" s="18">
        <f t="shared" si="213"/>
        <v>0.48475000000000001</v>
      </c>
      <c r="Q4559" s="18">
        <f t="shared" si="214"/>
        <v>1.4199019999695299E-2</v>
      </c>
      <c r="R4559" s="18">
        <f t="shared" si="215"/>
        <v>4.4434400999238252E-3</v>
      </c>
    </row>
    <row r="4560" spans="1:18" ht="18" customHeight="1" x14ac:dyDescent="0.2">
      <c r="A4560" s="16" t="str">
        <f>'Limiting Factor Scores'!A420</f>
        <v>UGR8</v>
      </c>
      <c r="B4560" s="16" t="str">
        <f>'Limiting Factor Scores'!B420</f>
        <v>Upper Grande Ronde</v>
      </c>
      <c r="C4560" s="16" t="str">
        <f>'Limiting Factor Scores'!C420</f>
        <v>Water Quality</v>
      </c>
      <c r="D4560" s="18">
        <f>'Limiting Factor Scores'!D420</f>
        <v>4.4000000000000003E-3</v>
      </c>
      <c r="E4560" s="19">
        <f>'Limiting Factor Scores'!E420</f>
        <v>4.3099999999999996</v>
      </c>
      <c r="F4560" s="18">
        <f>'Limiting Factor Scores'!F420</f>
        <v>0.84475</v>
      </c>
      <c r="G4560" s="18">
        <f>'Limiting Factor Scores'!G420</f>
        <v>2.1637667862983701E-2</v>
      </c>
      <c r="H4560" s="18">
        <f>'Limiting Factor Scores'!H420</f>
        <v>6.0062449087836031E-3</v>
      </c>
      <c r="I4560" s="17">
        <f>LFAT!A103</f>
        <v>7</v>
      </c>
      <c r="J4560" s="16" t="str">
        <f>LFAT!B103</f>
        <v>Thermal Refuge Enhancement (reconnect, expand)</v>
      </c>
      <c r="K4560" s="16" t="str">
        <f>LFAT!D103</f>
        <v>N</v>
      </c>
      <c r="L4560" s="19">
        <f>LFAT!F103</f>
        <v>0.1</v>
      </c>
      <c r="M4560" s="16" t="str">
        <f>LFAT!G103</f>
        <v>R</v>
      </c>
      <c r="N4560" s="19">
        <f>LFAT!I103</f>
        <v>0.1</v>
      </c>
      <c r="O4560" s="18">
        <f>LFAT!J103</f>
        <v>0.01</v>
      </c>
      <c r="P4560" s="18">
        <f t="shared" si="213"/>
        <v>8.4475000000000001E-3</v>
      </c>
      <c r="Q4560" s="18">
        <f t="shared" si="214"/>
        <v>2.1637667862983701E-4</v>
      </c>
      <c r="R4560" s="18">
        <f t="shared" si="215"/>
        <v>6.0062449087836033E-5</v>
      </c>
    </row>
    <row r="4561" spans="1:18" ht="18" customHeight="1" x14ac:dyDescent="0.2">
      <c r="A4561" s="16" t="str">
        <f>'Limiting Factor Scores'!A421</f>
        <v>UGR8</v>
      </c>
      <c r="B4561" s="16" t="str">
        <f>'Limiting Factor Scores'!B421</f>
        <v>Upper Grande Ronde</v>
      </c>
      <c r="C4561" s="16" t="str">
        <f>'Limiting Factor Scores'!C421</f>
        <v>Winter Water Temperature</v>
      </c>
      <c r="D4561" s="18">
        <f>'Limiting Factor Scores'!D421</f>
        <v>4.4000000000000003E-3</v>
      </c>
      <c r="E4561" s="19">
        <f>'Limiting Factor Scores'!E421</f>
        <v>3.63</v>
      </c>
      <c r="F4561" s="18">
        <f>'Limiting Factor Scores'!F421</f>
        <v>0.69174999999999998</v>
      </c>
      <c r="G4561" s="18">
        <f>'Limiting Factor Scores'!G421</f>
        <v>1.45880192861491E-2</v>
      </c>
      <c r="H4561" s="18">
        <f>'Limiting Factor Scores'!H421</f>
        <v>3.9733329433484831E-3</v>
      </c>
      <c r="I4561" s="17">
        <f>LFAT!A102</f>
        <v>7</v>
      </c>
      <c r="J4561" s="16" t="str">
        <f>LFAT!B102</f>
        <v>Thermal Refuge Enhancement (reconnect, expand)</v>
      </c>
      <c r="K4561" s="16" t="str">
        <f>LFAT!D102</f>
        <v>D</v>
      </c>
      <c r="L4561" s="19">
        <f>LFAT!F102</f>
        <v>1</v>
      </c>
      <c r="M4561" s="16" t="str">
        <f>LFAT!G102</f>
        <v>C</v>
      </c>
      <c r="N4561" s="19">
        <f>LFAT!I102</f>
        <v>1</v>
      </c>
      <c r="O4561" s="18">
        <f>LFAT!J102</f>
        <v>1</v>
      </c>
      <c r="P4561" s="18">
        <f t="shared" si="213"/>
        <v>0.69174999999999998</v>
      </c>
      <c r="Q4561" s="18">
        <f t="shared" si="214"/>
        <v>1.45880192861491E-2</v>
      </c>
      <c r="R4561" s="18">
        <f t="shared" si="215"/>
        <v>3.9733329433484831E-3</v>
      </c>
    </row>
    <row r="4562" spans="1:18" ht="18" customHeight="1" x14ac:dyDescent="0.2">
      <c r="A4562" s="16" t="str">
        <f>'Limiting Factor Scores'!A407</f>
        <v>UGR8</v>
      </c>
      <c r="B4562" s="16" t="str">
        <f>'Limiting Factor Scores'!B407</f>
        <v>Upper Grande Ronde</v>
      </c>
      <c r="C4562" s="16" t="str">
        <f>'Limiting Factor Scores'!C407</f>
        <v>Altered Flow Timing</v>
      </c>
      <c r="D4562" s="18">
        <f>'Limiting Factor Scores'!D407</f>
        <v>4.4000000000000003E-3</v>
      </c>
      <c r="E4562" s="19">
        <f>'Limiting Factor Scores'!E407</f>
        <v>2.71</v>
      </c>
      <c r="F4562" s="18">
        <f>'Limiting Factor Scores'!F407</f>
        <v>0.48475000000000001</v>
      </c>
      <c r="G4562" s="18">
        <f>'Limiting Factor Scores'!G407</f>
        <v>1.1182490000304701E-2</v>
      </c>
      <c r="H4562" s="18">
        <f>'Limiting Factor Scores'!H407</f>
        <v>3.1120534505515067E-3</v>
      </c>
      <c r="I4562" s="17">
        <f>LFAT!A113</f>
        <v>8</v>
      </c>
      <c r="J4562" s="16" t="str">
        <f>LFAT!B113</f>
        <v>Water Quality Improvement (not including temperature)</v>
      </c>
      <c r="K4562" s="16" t="str">
        <f>LFAT!D113</f>
        <v>N</v>
      </c>
      <c r="L4562" s="19">
        <f>LFAT!F113</f>
        <v>0.1</v>
      </c>
      <c r="M4562" s="16" t="str">
        <f>LFAT!G113</f>
        <v>R</v>
      </c>
      <c r="N4562" s="19">
        <f>LFAT!I113</f>
        <v>0.1</v>
      </c>
      <c r="O4562" s="18">
        <f>LFAT!J113</f>
        <v>0.01</v>
      </c>
      <c r="P4562" s="18">
        <f t="shared" si="213"/>
        <v>4.8475000000000002E-3</v>
      </c>
      <c r="Q4562" s="18">
        <f t="shared" si="214"/>
        <v>1.11824900003047E-4</v>
      </c>
      <c r="R4562" s="18">
        <f t="shared" si="215"/>
        <v>3.1120534505515071E-5</v>
      </c>
    </row>
    <row r="4563" spans="1:18" ht="18" customHeight="1" x14ac:dyDescent="0.2">
      <c r="A4563" s="16" t="str">
        <f>'Limiting Factor Scores'!A408</f>
        <v>UGR8</v>
      </c>
      <c r="B4563" s="16" t="str">
        <f>'Limiting Factor Scores'!B408</f>
        <v>Upper Grande Ronde</v>
      </c>
      <c r="C4563" s="16" t="str">
        <f>'Limiting Factor Scores'!C408</f>
        <v>Altered Primary Productivity</v>
      </c>
      <c r="D4563" s="18">
        <f>'Limiting Factor Scores'!D408</f>
        <v>4.4000000000000003E-3</v>
      </c>
      <c r="E4563" s="19">
        <f>'Limiting Factor Scores'!E408</f>
        <v>3.68</v>
      </c>
      <c r="F4563" s="18">
        <f>'Limiting Factor Scores'!F408</f>
        <v>0.70299999999999996</v>
      </c>
      <c r="G4563" s="18">
        <f>'Limiting Factor Scores'!G408</f>
        <v>1.1245991426362E-2</v>
      </c>
      <c r="H4563" s="18">
        <f>'Limiting Factor Scores'!H408</f>
        <v>3.2206840278467359E-3</v>
      </c>
      <c r="I4563" s="17">
        <f>LFAT!A120</f>
        <v>8</v>
      </c>
      <c r="J4563" s="16" t="str">
        <f>LFAT!B120</f>
        <v>Water Quality Improvement (not including temperature)</v>
      </c>
      <c r="K4563" s="16" t="str">
        <f>LFAT!D120</f>
        <v>N</v>
      </c>
      <c r="L4563" s="19">
        <f>LFAT!F120</f>
        <v>0.1</v>
      </c>
      <c r="M4563" s="16" t="str">
        <f>LFAT!G120</f>
        <v>R</v>
      </c>
      <c r="N4563" s="19">
        <f>LFAT!I120</f>
        <v>0.1</v>
      </c>
      <c r="O4563" s="18">
        <f>LFAT!J120</f>
        <v>0.01</v>
      </c>
      <c r="P4563" s="18">
        <f t="shared" si="213"/>
        <v>7.0299999999999998E-3</v>
      </c>
      <c r="Q4563" s="18">
        <f t="shared" si="214"/>
        <v>1.1245991426362E-4</v>
      </c>
      <c r="R4563" s="18">
        <f t="shared" si="215"/>
        <v>3.2206840278467361E-5</v>
      </c>
    </row>
    <row r="4564" spans="1:18" ht="18" customHeight="1" x14ac:dyDescent="0.2">
      <c r="A4564" s="16" t="str">
        <f>'Limiting Factor Scores'!A409</f>
        <v>UGR8</v>
      </c>
      <c r="B4564" s="16" t="str">
        <f>'Limiting Factor Scores'!B409</f>
        <v>Upper Grande Ronde</v>
      </c>
      <c r="C4564" s="16" t="str">
        <f>'Limiting Factor Scores'!C409</f>
        <v>Anthropogenic Barriers</v>
      </c>
      <c r="D4564" s="18">
        <f>'Limiting Factor Scores'!D409</f>
        <v>4.4000000000000003E-3</v>
      </c>
      <c r="E4564" s="19">
        <f>'Limiting Factor Scores'!E409</f>
        <v>2.71</v>
      </c>
      <c r="F4564" s="18">
        <f>'Limiting Factor Scores'!F409</f>
        <v>0.48475000000000001</v>
      </c>
      <c r="G4564" s="18">
        <f>'Limiting Factor Scores'!G409</f>
        <v>1.1319604997562401E-2</v>
      </c>
      <c r="H4564" s="18">
        <f>'Limiting Factor Scores'!H409</f>
        <v>3.5851001989396442E-3</v>
      </c>
      <c r="I4564" s="17">
        <f>LFAT!A107</f>
        <v>8</v>
      </c>
      <c r="J4564" s="16" t="str">
        <f>LFAT!B107</f>
        <v>Water Quality Improvement (not including temperature)</v>
      </c>
      <c r="K4564" s="16" t="str">
        <f>LFAT!D107</f>
        <v>N</v>
      </c>
      <c r="L4564" s="19">
        <f>LFAT!F107</f>
        <v>0.1</v>
      </c>
      <c r="M4564" s="16" t="str">
        <f>LFAT!G107</f>
        <v>R</v>
      </c>
      <c r="N4564" s="19">
        <f>LFAT!I107</f>
        <v>0.1</v>
      </c>
      <c r="O4564" s="18">
        <f>LFAT!J107</f>
        <v>0.01</v>
      </c>
      <c r="P4564" s="18">
        <f t="shared" si="213"/>
        <v>4.8475000000000002E-3</v>
      </c>
      <c r="Q4564" s="18">
        <f t="shared" si="214"/>
        <v>1.1319604997562401E-4</v>
      </c>
      <c r="R4564" s="18">
        <f t="shared" si="215"/>
        <v>3.585100198939644E-5</v>
      </c>
    </row>
    <row r="4565" spans="1:18" ht="18" customHeight="1" x14ac:dyDescent="0.2">
      <c r="A4565" s="16" t="str">
        <f>'Limiting Factor Scores'!A410</f>
        <v>UGR8</v>
      </c>
      <c r="B4565" s="16" t="str">
        <f>'Limiting Factor Scores'!B410</f>
        <v>Upper Grande Ronde</v>
      </c>
      <c r="C4565" s="16" t="str">
        <f>'Limiting Factor Scores'!C410</f>
        <v>Channel and Habitat Structure</v>
      </c>
      <c r="D4565" s="18">
        <f>'Limiting Factor Scores'!D410</f>
        <v>4.4000000000000003E-3</v>
      </c>
      <c r="E4565" s="19">
        <f>'Limiting Factor Scores'!E410</f>
        <v>4.32</v>
      </c>
      <c r="F4565" s="18">
        <f>'Limiting Factor Scores'!F410</f>
        <v>0.84699999999999998</v>
      </c>
      <c r="G4565" s="18">
        <f>'Limiting Factor Scores'!G410</f>
        <v>3.2476399995208405E-2</v>
      </c>
      <c r="H4565" s="18">
        <f>'Limiting Factor Scores'!H410</f>
        <v>9.8315645979449376E-3</v>
      </c>
      <c r="I4565" s="17">
        <f>LFAT!A111</f>
        <v>8</v>
      </c>
      <c r="J4565" s="16" t="str">
        <f>LFAT!B111</f>
        <v>Water Quality Improvement (not including temperature)</v>
      </c>
      <c r="K4565" s="16" t="str">
        <f>LFAT!D111</f>
        <v>N</v>
      </c>
      <c r="L4565" s="19">
        <f>LFAT!F111</f>
        <v>0.1</v>
      </c>
      <c r="M4565" s="16" t="str">
        <f>LFAT!G111</f>
        <v>R</v>
      </c>
      <c r="N4565" s="19">
        <f>LFAT!I111</f>
        <v>0.1</v>
      </c>
      <c r="O4565" s="18">
        <f>LFAT!J111</f>
        <v>0.01</v>
      </c>
      <c r="P4565" s="18">
        <f t="shared" si="213"/>
        <v>8.4700000000000001E-3</v>
      </c>
      <c r="Q4565" s="18">
        <f t="shared" si="214"/>
        <v>3.2476399995208407E-4</v>
      </c>
      <c r="R4565" s="18">
        <f t="shared" si="215"/>
        <v>9.8315645979449372E-5</v>
      </c>
    </row>
    <row r="4566" spans="1:18" ht="18" customHeight="1" x14ac:dyDescent="0.2">
      <c r="A4566" s="16" t="str">
        <f>'Limiting Factor Scores'!A411</f>
        <v>UGR8</v>
      </c>
      <c r="B4566" s="16" t="str">
        <f>'Limiting Factor Scores'!B411</f>
        <v>Upper Grande Ronde</v>
      </c>
      <c r="C4566" s="16" t="str">
        <f>'Limiting Factor Scores'!C411</f>
        <v>Decreased Sediment Quantity</v>
      </c>
      <c r="D4566" s="18">
        <f>'Limiting Factor Scores'!D411</f>
        <v>4.4000000000000003E-3</v>
      </c>
      <c r="E4566" s="19">
        <f>'Limiting Factor Scores'!E411</f>
        <v>3.62</v>
      </c>
      <c r="F4566" s="18">
        <f>'Limiting Factor Scores'!F411</f>
        <v>0.6895</v>
      </c>
      <c r="G4566" s="18">
        <f>'Limiting Factor Scores'!G411</f>
        <v>1.5710750001300202E-2</v>
      </c>
      <c r="H4566" s="18">
        <f>'Limiting Factor Scores'!H411</f>
        <v>4.6800699008104577E-3</v>
      </c>
      <c r="I4566" s="17">
        <f>LFAT!A114</f>
        <v>8</v>
      </c>
      <c r="J4566" s="16" t="str">
        <f>LFAT!B114</f>
        <v>Water Quality Improvement (not including temperature)</v>
      </c>
      <c r="K4566" s="16" t="str">
        <f>LFAT!D114</f>
        <v>N</v>
      </c>
      <c r="L4566" s="19">
        <f>LFAT!F114</f>
        <v>0.1</v>
      </c>
      <c r="M4566" s="16" t="str">
        <f>LFAT!G114</f>
        <v>R</v>
      </c>
      <c r="N4566" s="19">
        <f>LFAT!I114</f>
        <v>0.1</v>
      </c>
      <c r="O4566" s="18">
        <f>LFAT!J114</f>
        <v>0.01</v>
      </c>
      <c r="P4566" s="18">
        <f t="shared" si="213"/>
        <v>6.8950000000000001E-3</v>
      </c>
      <c r="Q4566" s="18">
        <f t="shared" si="214"/>
        <v>1.5710750001300203E-4</v>
      </c>
      <c r="R4566" s="18">
        <f t="shared" si="215"/>
        <v>4.6800699008104579E-5</v>
      </c>
    </row>
    <row r="4567" spans="1:18" ht="18" customHeight="1" x14ac:dyDescent="0.2">
      <c r="A4567" s="16" t="str">
        <f>'Limiting Factor Scores'!A412</f>
        <v>UGR8</v>
      </c>
      <c r="B4567" s="16" t="str">
        <f>'Limiting Factor Scores'!B412</f>
        <v>Upper Grande Ronde</v>
      </c>
      <c r="C4567" s="16" t="str">
        <f>'Limiting Factor Scores'!C412</f>
        <v>Decreased Water Quantity</v>
      </c>
      <c r="D4567" s="18">
        <f>'Limiting Factor Scores'!D412</f>
        <v>4.4000000000000003E-3</v>
      </c>
      <c r="E4567" s="19">
        <f>'Limiting Factor Scores'!E412</f>
        <v>2.71</v>
      </c>
      <c r="F4567" s="18">
        <f>'Limiting Factor Scores'!F412</f>
        <v>0.48475000000000001</v>
      </c>
      <c r="G4567" s="18">
        <f>'Limiting Factor Scores'!G412</f>
        <v>1.59815150024376E-2</v>
      </c>
      <c r="H4567" s="18">
        <f>'Limiting Factor Scores'!H412</f>
        <v>4.6189473007008097E-3</v>
      </c>
      <c r="I4567" s="17">
        <f>LFAT!A112</f>
        <v>8</v>
      </c>
      <c r="J4567" s="16" t="str">
        <f>LFAT!B112</f>
        <v>Water Quality Improvement (not including temperature)</v>
      </c>
      <c r="K4567" s="16" t="str">
        <f>LFAT!D112</f>
        <v>N</v>
      </c>
      <c r="L4567" s="19">
        <f>LFAT!F112</f>
        <v>0.1</v>
      </c>
      <c r="M4567" s="16" t="str">
        <f>LFAT!G112</f>
        <v>R</v>
      </c>
      <c r="N4567" s="19">
        <f>LFAT!I112</f>
        <v>0.1</v>
      </c>
      <c r="O4567" s="18">
        <f>LFAT!J112</f>
        <v>0.01</v>
      </c>
      <c r="P4567" s="18">
        <f t="shared" si="213"/>
        <v>4.8475000000000002E-3</v>
      </c>
      <c r="Q4567" s="18">
        <f t="shared" si="214"/>
        <v>1.5981515002437601E-4</v>
      </c>
      <c r="R4567" s="18">
        <f t="shared" si="215"/>
        <v>4.6189473007008102E-5</v>
      </c>
    </row>
    <row r="4568" spans="1:18" ht="18" customHeight="1" x14ac:dyDescent="0.2">
      <c r="A4568" s="16" t="str">
        <f>'Limiting Factor Scores'!A413</f>
        <v>UGR8</v>
      </c>
      <c r="B4568" s="16" t="str">
        <f>'Limiting Factor Scores'!B413</f>
        <v>Upper Grande Ronde</v>
      </c>
      <c r="C4568" s="16" t="str">
        <f>'Limiting Factor Scores'!C413</f>
        <v>Floodplain Condition</v>
      </c>
      <c r="D4568" s="18">
        <f>'Limiting Factor Scores'!D413</f>
        <v>4.4000000000000003E-3</v>
      </c>
      <c r="E4568" s="19">
        <f>'Limiting Factor Scores'!E413</f>
        <v>3.59</v>
      </c>
      <c r="F4568" s="18">
        <f>'Limiting Factor Scores'!F413</f>
        <v>0.68274999999999997</v>
      </c>
      <c r="G4568" s="18">
        <f>'Limiting Factor Scores'!G413</f>
        <v>1.8260636429858899E-2</v>
      </c>
      <c r="H4568" s="18">
        <f>'Limiting Factor Scores'!H413</f>
        <v>5.1846474431060541E-3</v>
      </c>
      <c r="I4568" s="17">
        <f>LFAT!A109</f>
        <v>8</v>
      </c>
      <c r="J4568" s="16" t="str">
        <f>LFAT!B109</f>
        <v>Water Quality Improvement (not including temperature)</v>
      </c>
      <c r="K4568" s="16" t="str">
        <f>LFAT!D109</f>
        <v>I</v>
      </c>
      <c r="L4568" s="19">
        <f>LFAT!F109</f>
        <v>0.5</v>
      </c>
      <c r="M4568" s="16" t="str">
        <f>LFAT!G109</f>
        <v>CD</v>
      </c>
      <c r="N4568" s="19">
        <f>LFAT!I109</f>
        <v>0.5</v>
      </c>
      <c r="O4568" s="18">
        <f>LFAT!J109</f>
        <v>0.25</v>
      </c>
      <c r="P4568" s="18">
        <f t="shared" si="213"/>
        <v>0.17068749999999999</v>
      </c>
      <c r="Q4568" s="18">
        <f t="shared" si="214"/>
        <v>4.5651591074647247E-3</v>
      </c>
      <c r="R4568" s="18">
        <f t="shared" si="215"/>
        <v>1.2961618607765135E-3</v>
      </c>
    </row>
    <row r="4569" spans="1:18" ht="18" customHeight="1" x14ac:dyDescent="0.2">
      <c r="A4569" s="16" t="str">
        <f>'Limiting Factor Scores'!A414</f>
        <v>UGR8</v>
      </c>
      <c r="B4569" s="16" t="str">
        <f>'Limiting Factor Scores'!B414</f>
        <v>Upper Grande Ronde</v>
      </c>
      <c r="C4569" s="16" t="str">
        <f>'Limiting Factor Scores'!C414</f>
        <v>Increased Sediment Quantity</v>
      </c>
      <c r="D4569" s="18">
        <f>'Limiting Factor Scores'!D414</f>
        <v>4.4000000000000003E-3</v>
      </c>
      <c r="E4569" s="19">
        <f>'Limiting Factor Scores'!E414</f>
        <v>1.9</v>
      </c>
      <c r="F4569" s="18">
        <f>'Limiting Factor Scores'!F414</f>
        <v>0.30249999999999999</v>
      </c>
      <c r="G4569" s="18">
        <f>'Limiting Factor Scores'!G414</f>
        <v>4.8391357133350001E-3</v>
      </c>
      <c r="H4569" s="18">
        <f>'Limiting Factor Scores'!H414</f>
        <v>1.59206614274686E-3</v>
      </c>
      <c r="I4569" s="17">
        <f>LFAT!A115</f>
        <v>8</v>
      </c>
      <c r="J4569" s="16" t="str">
        <f>LFAT!B115</f>
        <v>Water Quality Improvement (not including temperature)</v>
      </c>
      <c r="K4569" s="16" t="str">
        <f>LFAT!D115</f>
        <v>I</v>
      </c>
      <c r="L4569" s="19">
        <f>LFAT!F115</f>
        <v>0.5</v>
      </c>
      <c r="M4569" s="16" t="str">
        <f>LFAT!G115</f>
        <v>CD</v>
      </c>
      <c r="N4569" s="19">
        <f>LFAT!I115</f>
        <v>0.5</v>
      </c>
      <c r="O4569" s="18">
        <f>LFAT!J115</f>
        <v>0.25</v>
      </c>
      <c r="P4569" s="18">
        <f t="shared" si="213"/>
        <v>7.5624999999999998E-2</v>
      </c>
      <c r="Q4569" s="18">
        <f t="shared" si="214"/>
        <v>1.20978392833375E-3</v>
      </c>
      <c r="R4569" s="18">
        <f t="shared" si="215"/>
        <v>3.9801653568671499E-4</v>
      </c>
    </row>
    <row r="4570" spans="1:18" ht="18" customHeight="1" x14ac:dyDescent="0.2">
      <c r="A4570" s="16" t="str">
        <f>'Limiting Factor Scores'!A415</f>
        <v>UGR8</v>
      </c>
      <c r="B4570" s="16" t="str">
        <f>'Limiting Factor Scores'!B415</f>
        <v>Upper Grande Ronde</v>
      </c>
      <c r="C4570" s="16" t="str">
        <f>'Limiting Factor Scores'!C415</f>
        <v>Non-Native Species Interactions and Competition</v>
      </c>
      <c r="D4570" s="18">
        <f>'Limiting Factor Scores'!D415</f>
        <v>4.4000000000000003E-3</v>
      </c>
      <c r="E4570" s="19">
        <f>'Limiting Factor Scores'!E415</f>
        <v>4.6399999999999997</v>
      </c>
      <c r="F4570" s="18">
        <f>'Limiting Factor Scores'!F415</f>
        <v>0.91900000000000004</v>
      </c>
      <c r="G4570" s="18">
        <f>'Limiting Factor Scores'!G415</f>
        <v>1.62610485696956E-2</v>
      </c>
      <c r="H4570" s="18">
        <f>'Limiting Factor Scores'!H415</f>
        <v>5.7361354282421638E-3</v>
      </c>
      <c r="I4570" s="17">
        <f>LFAT!A121</f>
        <v>8</v>
      </c>
      <c r="J4570" s="16" t="str">
        <f>LFAT!B121</f>
        <v>Water Quality Improvement (not including temperature)</v>
      </c>
      <c r="K4570" s="16" t="str">
        <f>LFAT!D121</f>
        <v>N</v>
      </c>
      <c r="L4570" s="19">
        <f>LFAT!F121</f>
        <v>0.1</v>
      </c>
      <c r="M4570" s="16" t="str">
        <f>LFAT!G121</f>
        <v>R</v>
      </c>
      <c r="N4570" s="19">
        <f>LFAT!I121</f>
        <v>0.1</v>
      </c>
      <c r="O4570" s="18">
        <f>LFAT!J121</f>
        <v>0.01</v>
      </c>
      <c r="P4570" s="18">
        <f t="shared" si="213"/>
        <v>9.1900000000000003E-3</v>
      </c>
      <c r="Q4570" s="18">
        <f t="shared" si="214"/>
        <v>1.6261048569695601E-4</v>
      </c>
      <c r="R4570" s="18">
        <f t="shared" si="215"/>
        <v>5.7361354282421639E-5</v>
      </c>
    </row>
    <row r="4571" spans="1:18" ht="18" customHeight="1" x14ac:dyDescent="0.2">
      <c r="A4571" s="16" t="str">
        <f>'Limiting Factor Scores'!A416</f>
        <v>UGR8</v>
      </c>
      <c r="B4571" s="16" t="str">
        <f>'Limiting Factor Scores'!B416</f>
        <v>Upper Grande Ronde</v>
      </c>
      <c r="C4571" s="16" t="str">
        <f>'Limiting Factor Scores'!C416</f>
        <v>Predation</v>
      </c>
      <c r="D4571" s="18">
        <f>'Limiting Factor Scores'!D416</f>
        <v>4.4000000000000003E-3</v>
      </c>
      <c r="E4571" s="19">
        <f>'Limiting Factor Scores'!E416</f>
        <v>2.4700000000000002</v>
      </c>
      <c r="F4571" s="18">
        <f>'Limiting Factor Scores'!F416</f>
        <v>0.43075000000000002</v>
      </c>
      <c r="G4571" s="18">
        <f>'Limiting Factor Scores'!G416</f>
        <v>1.01804685744069E-2</v>
      </c>
      <c r="H4571" s="18">
        <f>'Limiting Factor Scores'!H416</f>
        <v>3.1126241150140517E-3</v>
      </c>
      <c r="I4571" s="17">
        <f>LFAT!A119</f>
        <v>8</v>
      </c>
      <c r="J4571" s="16" t="str">
        <f>LFAT!B119</f>
        <v>Water Quality Improvement (not including temperature)</v>
      </c>
      <c r="K4571" s="16" t="str">
        <f>LFAT!D119</f>
        <v>N</v>
      </c>
      <c r="L4571" s="19">
        <f>LFAT!F119</f>
        <v>0.1</v>
      </c>
      <c r="M4571" s="16" t="str">
        <f>LFAT!G119</f>
        <v>R</v>
      </c>
      <c r="N4571" s="19">
        <f>LFAT!I119</f>
        <v>0.1</v>
      </c>
      <c r="O4571" s="18">
        <f>LFAT!J119</f>
        <v>0.01</v>
      </c>
      <c r="P4571" s="18">
        <f t="shared" si="213"/>
        <v>4.3075000000000006E-3</v>
      </c>
      <c r="Q4571" s="18">
        <f t="shared" si="214"/>
        <v>1.0180468574406901E-4</v>
      </c>
      <c r="R4571" s="18">
        <f t="shared" si="215"/>
        <v>3.1126241150140519E-5</v>
      </c>
    </row>
    <row r="4572" spans="1:18" ht="18" customHeight="1" x14ac:dyDescent="0.2">
      <c r="A4572" s="16" t="str">
        <f>'Limiting Factor Scores'!A417</f>
        <v>UGR8</v>
      </c>
      <c r="B4572" s="16" t="str">
        <f>'Limiting Factor Scores'!B417</f>
        <v>Upper Grande Ronde</v>
      </c>
      <c r="C4572" s="16" t="str">
        <f>'Limiting Factor Scores'!C417</f>
        <v>Riparian Condition</v>
      </c>
      <c r="D4572" s="18">
        <f>'Limiting Factor Scores'!D417</f>
        <v>4.4000000000000003E-3</v>
      </c>
      <c r="E4572" s="19">
        <f>'Limiting Factor Scores'!E417</f>
        <v>4.78</v>
      </c>
      <c r="F4572" s="18">
        <f>'Limiting Factor Scores'!F417</f>
        <v>0.95050000000000001</v>
      </c>
      <c r="G4572" s="18">
        <f>'Limiting Factor Scores'!G417</f>
        <v>2.5959512860727604E-2</v>
      </c>
      <c r="H4572" s="18">
        <f>'Limiting Factor Scores'!H417</f>
        <v>8.3820249864491603E-3</v>
      </c>
      <c r="I4572" s="17">
        <f>LFAT!A108</f>
        <v>8</v>
      </c>
      <c r="J4572" s="16" t="str">
        <f>LFAT!B108</f>
        <v>Water Quality Improvement (not including temperature)</v>
      </c>
      <c r="K4572" s="16" t="str">
        <f>LFAT!D108</f>
        <v>I</v>
      </c>
      <c r="L4572" s="19">
        <f>LFAT!F108</f>
        <v>0.5</v>
      </c>
      <c r="M4572" s="16" t="str">
        <f>LFAT!G108</f>
        <v>CD</v>
      </c>
      <c r="N4572" s="19">
        <f>LFAT!I108</f>
        <v>0.5</v>
      </c>
      <c r="O4572" s="18">
        <f>LFAT!J108</f>
        <v>0.25</v>
      </c>
      <c r="P4572" s="18">
        <f t="shared" si="213"/>
        <v>0.237625</v>
      </c>
      <c r="Q4572" s="18">
        <f t="shared" si="214"/>
        <v>6.4898782151819011E-3</v>
      </c>
      <c r="R4572" s="18">
        <f t="shared" si="215"/>
        <v>2.0955062466122901E-3</v>
      </c>
    </row>
    <row r="4573" spans="1:18" ht="18" customHeight="1" x14ac:dyDescent="0.2">
      <c r="A4573" s="16" t="str">
        <f>'Limiting Factor Scores'!A418</f>
        <v>UGR8</v>
      </c>
      <c r="B4573" s="16" t="str">
        <f>'Limiting Factor Scores'!B418</f>
        <v>Upper Grande Ronde</v>
      </c>
      <c r="C4573" s="16" t="str">
        <f>'Limiting Factor Scores'!C418</f>
        <v>Side Channel and Wetland Habitat</v>
      </c>
      <c r="D4573" s="18">
        <f>'Limiting Factor Scores'!D418</f>
        <v>4.4000000000000003E-3</v>
      </c>
      <c r="E4573" s="19">
        <f>'Limiting Factor Scores'!E418</f>
        <v>4.32</v>
      </c>
      <c r="F4573" s="18">
        <f>'Limiting Factor Scores'!F418</f>
        <v>0.84699999999999998</v>
      </c>
      <c r="G4573" s="18">
        <f>'Limiting Factor Scores'!G418</f>
        <v>2.8643119993611202E-2</v>
      </c>
      <c r="H4573" s="18">
        <f>'Limiting Factor Scores'!H418</f>
        <v>8.3485643979768799E-3</v>
      </c>
      <c r="I4573" s="17">
        <f>LFAT!A110</f>
        <v>8</v>
      </c>
      <c r="J4573" s="16" t="str">
        <f>LFAT!B110</f>
        <v>Water Quality Improvement (not including temperature)</v>
      </c>
      <c r="K4573" s="16" t="str">
        <f>LFAT!D110</f>
        <v>N</v>
      </c>
      <c r="L4573" s="19">
        <f>LFAT!F110</f>
        <v>0.1</v>
      </c>
      <c r="M4573" s="16" t="str">
        <f>LFAT!G110</f>
        <v>R</v>
      </c>
      <c r="N4573" s="19">
        <f>LFAT!I110</f>
        <v>0.1</v>
      </c>
      <c r="O4573" s="18">
        <f>LFAT!J110</f>
        <v>0.01</v>
      </c>
      <c r="P4573" s="18">
        <f t="shared" si="213"/>
        <v>8.4700000000000001E-3</v>
      </c>
      <c r="Q4573" s="18">
        <f t="shared" si="214"/>
        <v>2.8643119993611201E-4</v>
      </c>
      <c r="R4573" s="18">
        <f t="shared" si="215"/>
        <v>8.3485643979768807E-5</v>
      </c>
    </row>
    <row r="4574" spans="1:18" ht="18" customHeight="1" x14ac:dyDescent="0.2">
      <c r="A4574" s="16" t="str">
        <f>'Limiting Factor Scores'!A419</f>
        <v>UGR8</v>
      </c>
      <c r="B4574" s="16" t="str">
        <f>'Limiting Factor Scores'!B419</f>
        <v>Upper Grande Ronde</v>
      </c>
      <c r="C4574" s="16" t="str">
        <f>'Limiting Factor Scores'!C419</f>
        <v>Summer Water Temperature</v>
      </c>
      <c r="D4574" s="18">
        <f>'Limiting Factor Scores'!D419</f>
        <v>4.4000000000000003E-3</v>
      </c>
      <c r="E4574" s="19">
        <f>'Limiting Factor Scores'!E419</f>
        <v>2.71</v>
      </c>
      <c r="F4574" s="18">
        <f>'Limiting Factor Scores'!F419</f>
        <v>0.48475000000000001</v>
      </c>
      <c r="G4574" s="18">
        <f>'Limiting Factor Scores'!G419</f>
        <v>1.4199019999695299E-2</v>
      </c>
      <c r="H4574" s="18">
        <f>'Limiting Factor Scores'!H419</f>
        <v>4.4434400999238252E-3</v>
      </c>
      <c r="I4574" s="17">
        <f>LFAT!A116</f>
        <v>8</v>
      </c>
      <c r="J4574" s="16" t="str">
        <f>LFAT!B116</f>
        <v>Water Quality Improvement (not including temperature)</v>
      </c>
      <c r="K4574" s="16" t="str">
        <f>LFAT!D116</f>
        <v>N</v>
      </c>
      <c r="L4574" s="19">
        <f>LFAT!F116</f>
        <v>0.1</v>
      </c>
      <c r="M4574" s="16" t="str">
        <f>LFAT!G116</f>
        <v>R</v>
      </c>
      <c r="N4574" s="19">
        <f>LFAT!I116</f>
        <v>0.1</v>
      </c>
      <c r="O4574" s="18">
        <f>LFAT!J116</f>
        <v>0.01</v>
      </c>
      <c r="P4574" s="18">
        <f t="shared" si="213"/>
        <v>4.8475000000000002E-3</v>
      </c>
      <c r="Q4574" s="18">
        <f t="shared" si="214"/>
        <v>1.4199019999695299E-4</v>
      </c>
      <c r="R4574" s="18">
        <f t="shared" si="215"/>
        <v>4.4434400999238252E-5</v>
      </c>
    </row>
    <row r="4575" spans="1:18" ht="18" customHeight="1" x14ac:dyDescent="0.2">
      <c r="A4575" s="16" t="str">
        <f>'Limiting Factor Scores'!A420</f>
        <v>UGR8</v>
      </c>
      <c r="B4575" s="16" t="str">
        <f>'Limiting Factor Scores'!B420</f>
        <v>Upper Grande Ronde</v>
      </c>
      <c r="C4575" s="16" t="str">
        <f>'Limiting Factor Scores'!C420</f>
        <v>Water Quality</v>
      </c>
      <c r="D4575" s="18">
        <f>'Limiting Factor Scores'!D420</f>
        <v>4.4000000000000003E-3</v>
      </c>
      <c r="E4575" s="19">
        <f>'Limiting Factor Scores'!E420</f>
        <v>4.3099999999999996</v>
      </c>
      <c r="F4575" s="18">
        <f>'Limiting Factor Scores'!F420</f>
        <v>0.84475</v>
      </c>
      <c r="G4575" s="18">
        <f>'Limiting Factor Scores'!G420</f>
        <v>2.1637667862983701E-2</v>
      </c>
      <c r="H4575" s="18">
        <f>'Limiting Factor Scores'!H420</f>
        <v>6.0062449087836031E-3</v>
      </c>
      <c r="I4575" s="17">
        <f>LFAT!A118</f>
        <v>8</v>
      </c>
      <c r="J4575" s="16" t="str">
        <f>LFAT!B118</f>
        <v>Water Quality Improvement (not including temperature)</v>
      </c>
      <c r="K4575" s="16" t="str">
        <f>LFAT!D118</f>
        <v>D</v>
      </c>
      <c r="L4575" s="19">
        <f>LFAT!F118</f>
        <v>1</v>
      </c>
      <c r="M4575" s="16" t="str">
        <f>LFAT!G118</f>
        <v>C</v>
      </c>
      <c r="N4575" s="19">
        <f>LFAT!I118</f>
        <v>1</v>
      </c>
      <c r="O4575" s="18">
        <f>LFAT!J118</f>
        <v>1</v>
      </c>
      <c r="P4575" s="18">
        <f t="shared" si="213"/>
        <v>0.84475</v>
      </c>
      <c r="Q4575" s="18">
        <f t="shared" si="214"/>
        <v>2.1637667862983701E-2</v>
      </c>
      <c r="R4575" s="18">
        <f t="shared" si="215"/>
        <v>6.0062449087836031E-3</v>
      </c>
    </row>
    <row r="4576" spans="1:18" ht="18" customHeight="1" x14ac:dyDescent="0.2">
      <c r="A4576" s="16" t="str">
        <f>'Limiting Factor Scores'!A421</f>
        <v>UGR8</v>
      </c>
      <c r="B4576" s="16" t="str">
        <f>'Limiting Factor Scores'!B421</f>
        <v>Upper Grande Ronde</v>
      </c>
      <c r="C4576" s="16" t="str">
        <f>'Limiting Factor Scores'!C421</f>
        <v>Winter Water Temperature</v>
      </c>
      <c r="D4576" s="18">
        <f>'Limiting Factor Scores'!D421</f>
        <v>4.4000000000000003E-3</v>
      </c>
      <c r="E4576" s="19">
        <f>'Limiting Factor Scores'!E421</f>
        <v>3.63</v>
      </c>
      <c r="F4576" s="18">
        <f>'Limiting Factor Scores'!F421</f>
        <v>0.69174999999999998</v>
      </c>
      <c r="G4576" s="18">
        <f>'Limiting Factor Scores'!G421</f>
        <v>1.45880192861491E-2</v>
      </c>
      <c r="H4576" s="18">
        <f>'Limiting Factor Scores'!H421</f>
        <v>3.9733329433484831E-3</v>
      </c>
      <c r="I4576" s="17">
        <f>LFAT!A117</f>
        <v>8</v>
      </c>
      <c r="J4576" s="16" t="str">
        <f>LFAT!B117</f>
        <v>Water Quality Improvement (not including temperature)</v>
      </c>
      <c r="K4576" s="16" t="str">
        <f>LFAT!D117</f>
        <v>N</v>
      </c>
      <c r="L4576" s="19">
        <f>LFAT!F117</f>
        <v>0.1</v>
      </c>
      <c r="M4576" s="16" t="str">
        <f>LFAT!G117</f>
        <v>R</v>
      </c>
      <c r="N4576" s="19">
        <f>LFAT!I117</f>
        <v>0.1</v>
      </c>
      <c r="O4576" s="18">
        <f>LFAT!J117</f>
        <v>0.01</v>
      </c>
      <c r="P4576" s="18">
        <f t="shared" si="213"/>
        <v>6.9175E-3</v>
      </c>
      <c r="Q4576" s="18">
        <f t="shared" si="214"/>
        <v>1.45880192861491E-4</v>
      </c>
      <c r="R4576" s="18">
        <f t="shared" si="215"/>
        <v>3.9733329433484832E-5</v>
      </c>
    </row>
    <row r="4577" spans="1:18" ht="18" customHeight="1" x14ac:dyDescent="0.2">
      <c r="A4577" s="16" t="str">
        <f>'Limiting Factor Scores'!A407</f>
        <v>UGR8</v>
      </c>
      <c r="B4577" s="16" t="str">
        <f>'Limiting Factor Scores'!B407</f>
        <v>Upper Grande Ronde</v>
      </c>
      <c r="C4577" s="16" t="str">
        <f>'Limiting Factor Scores'!C407</f>
        <v>Altered Flow Timing</v>
      </c>
      <c r="D4577" s="18">
        <f>'Limiting Factor Scores'!D407</f>
        <v>4.4000000000000003E-3</v>
      </c>
      <c r="E4577" s="19">
        <f>'Limiting Factor Scores'!E407</f>
        <v>2.71</v>
      </c>
      <c r="F4577" s="18">
        <f>'Limiting Factor Scores'!F407</f>
        <v>0.48475000000000001</v>
      </c>
      <c r="G4577" s="18">
        <f>'Limiting Factor Scores'!G407</f>
        <v>1.1182490000304701E-2</v>
      </c>
      <c r="H4577" s="18">
        <f>'Limiting Factor Scores'!H407</f>
        <v>3.1120534505515067E-3</v>
      </c>
      <c r="I4577" s="17">
        <f>LFAT!A128</f>
        <v>9</v>
      </c>
      <c r="J4577" s="16" t="str">
        <f>LFAT!B128</f>
        <v>Nutrient Enhancement</v>
      </c>
      <c r="K4577" s="16" t="str">
        <f>LFAT!D128</f>
        <v>N</v>
      </c>
      <c r="L4577" s="19">
        <f>LFAT!F128</f>
        <v>0.1</v>
      </c>
      <c r="M4577" s="16" t="str">
        <f>LFAT!G128</f>
        <v>R</v>
      </c>
      <c r="N4577" s="19">
        <f>LFAT!I128</f>
        <v>0.1</v>
      </c>
      <c r="O4577" s="18">
        <f>LFAT!J128</f>
        <v>0.01</v>
      </c>
      <c r="P4577" s="18">
        <f t="shared" si="213"/>
        <v>4.8475000000000002E-3</v>
      </c>
      <c r="Q4577" s="18">
        <f t="shared" si="214"/>
        <v>1.11824900003047E-4</v>
      </c>
      <c r="R4577" s="18">
        <f t="shared" si="215"/>
        <v>3.1120534505515071E-5</v>
      </c>
    </row>
    <row r="4578" spans="1:18" ht="18" customHeight="1" x14ac:dyDescent="0.2">
      <c r="A4578" s="16" t="str">
        <f>'Limiting Factor Scores'!A408</f>
        <v>UGR8</v>
      </c>
      <c r="B4578" s="16" t="str">
        <f>'Limiting Factor Scores'!B408</f>
        <v>Upper Grande Ronde</v>
      </c>
      <c r="C4578" s="16" t="str">
        <f>'Limiting Factor Scores'!C408</f>
        <v>Altered Primary Productivity</v>
      </c>
      <c r="D4578" s="18">
        <f>'Limiting Factor Scores'!D408</f>
        <v>4.4000000000000003E-3</v>
      </c>
      <c r="E4578" s="19">
        <f>'Limiting Factor Scores'!E408</f>
        <v>3.68</v>
      </c>
      <c r="F4578" s="18">
        <f>'Limiting Factor Scores'!F408</f>
        <v>0.70299999999999996</v>
      </c>
      <c r="G4578" s="18">
        <f>'Limiting Factor Scores'!G408</f>
        <v>1.1245991426362E-2</v>
      </c>
      <c r="H4578" s="18">
        <f>'Limiting Factor Scores'!H408</f>
        <v>3.2206840278467359E-3</v>
      </c>
      <c r="I4578" s="17">
        <f>LFAT!A135</f>
        <v>9</v>
      </c>
      <c r="J4578" s="16" t="str">
        <f>LFAT!B135</f>
        <v>Nutrient Enhancement</v>
      </c>
      <c r="K4578" s="16" t="str">
        <f>LFAT!D135</f>
        <v>D</v>
      </c>
      <c r="L4578" s="19">
        <f>LFAT!F135</f>
        <v>1</v>
      </c>
      <c r="M4578" s="16" t="str">
        <f>LFAT!G135</f>
        <v>C</v>
      </c>
      <c r="N4578" s="19">
        <f>LFAT!I135</f>
        <v>1</v>
      </c>
      <c r="O4578" s="18">
        <f>LFAT!J135</f>
        <v>1</v>
      </c>
      <c r="P4578" s="18">
        <f t="shared" si="213"/>
        <v>0.70299999999999996</v>
      </c>
      <c r="Q4578" s="18">
        <f t="shared" si="214"/>
        <v>1.1245991426362E-2</v>
      </c>
      <c r="R4578" s="18">
        <f t="shared" si="215"/>
        <v>3.2206840278467359E-3</v>
      </c>
    </row>
    <row r="4579" spans="1:18" ht="18" customHeight="1" x14ac:dyDescent="0.2">
      <c r="A4579" s="16" t="str">
        <f>'Limiting Factor Scores'!A409</f>
        <v>UGR8</v>
      </c>
      <c r="B4579" s="16" t="str">
        <f>'Limiting Factor Scores'!B409</f>
        <v>Upper Grande Ronde</v>
      </c>
      <c r="C4579" s="16" t="str">
        <f>'Limiting Factor Scores'!C409</f>
        <v>Anthropogenic Barriers</v>
      </c>
      <c r="D4579" s="18">
        <f>'Limiting Factor Scores'!D409</f>
        <v>4.4000000000000003E-3</v>
      </c>
      <c r="E4579" s="19">
        <f>'Limiting Factor Scores'!E409</f>
        <v>2.71</v>
      </c>
      <c r="F4579" s="18">
        <f>'Limiting Factor Scores'!F409</f>
        <v>0.48475000000000001</v>
      </c>
      <c r="G4579" s="18">
        <f>'Limiting Factor Scores'!G409</f>
        <v>1.1319604997562401E-2</v>
      </c>
      <c r="H4579" s="18">
        <f>'Limiting Factor Scores'!H409</f>
        <v>3.5851001989396442E-3</v>
      </c>
      <c r="I4579" s="17">
        <f>LFAT!A122</f>
        <v>9</v>
      </c>
      <c r="J4579" s="16" t="str">
        <f>LFAT!B122</f>
        <v>Nutrient Enhancement</v>
      </c>
      <c r="K4579" s="16" t="str">
        <f>LFAT!D122</f>
        <v>N</v>
      </c>
      <c r="L4579" s="19">
        <f>LFAT!F122</f>
        <v>0.1</v>
      </c>
      <c r="M4579" s="16" t="str">
        <f>LFAT!G122</f>
        <v>R</v>
      </c>
      <c r="N4579" s="19">
        <f>LFAT!I122</f>
        <v>0.1</v>
      </c>
      <c r="O4579" s="18">
        <f>LFAT!J122</f>
        <v>0.01</v>
      </c>
      <c r="P4579" s="18">
        <f t="shared" si="213"/>
        <v>4.8475000000000002E-3</v>
      </c>
      <c r="Q4579" s="18">
        <f t="shared" si="214"/>
        <v>1.1319604997562401E-4</v>
      </c>
      <c r="R4579" s="18">
        <f t="shared" si="215"/>
        <v>3.585100198939644E-5</v>
      </c>
    </row>
    <row r="4580" spans="1:18" ht="18" customHeight="1" x14ac:dyDescent="0.2">
      <c r="A4580" s="16" t="str">
        <f>'Limiting Factor Scores'!A410</f>
        <v>UGR8</v>
      </c>
      <c r="B4580" s="16" t="str">
        <f>'Limiting Factor Scores'!B410</f>
        <v>Upper Grande Ronde</v>
      </c>
      <c r="C4580" s="16" t="str">
        <f>'Limiting Factor Scores'!C410</f>
        <v>Channel and Habitat Structure</v>
      </c>
      <c r="D4580" s="18">
        <f>'Limiting Factor Scores'!D410</f>
        <v>4.4000000000000003E-3</v>
      </c>
      <c r="E4580" s="19">
        <f>'Limiting Factor Scores'!E410</f>
        <v>4.32</v>
      </c>
      <c r="F4580" s="18">
        <f>'Limiting Factor Scores'!F410</f>
        <v>0.84699999999999998</v>
      </c>
      <c r="G4580" s="18">
        <f>'Limiting Factor Scores'!G410</f>
        <v>3.2476399995208405E-2</v>
      </c>
      <c r="H4580" s="18">
        <f>'Limiting Factor Scores'!H410</f>
        <v>9.8315645979449376E-3</v>
      </c>
      <c r="I4580" s="17">
        <f>LFAT!A126</f>
        <v>9</v>
      </c>
      <c r="J4580" s="16" t="str">
        <f>LFAT!B126</f>
        <v>Nutrient Enhancement</v>
      </c>
      <c r="K4580" s="16" t="str">
        <f>LFAT!D126</f>
        <v>N</v>
      </c>
      <c r="L4580" s="19">
        <f>LFAT!F126</f>
        <v>0.1</v>
      </c>
      <c r="M4580" s="16" t="str">
        <f>LFAT!G126</f>
        <v>R</v>
      </c>
      <c r="N4580" s="19">
        <f>LFAT!I126</f>
        <v>0.1</v>
      </c>
      <c r="O4580" s="18">
        <f>LFAT!J126</f>
        <v>0.01</v>
      </c>
      <c r="P4580" s="18">
        <f t="shared" si="213"/>
        <v>8.4700000000000001E-3</v>
      </c>
      <c r="Q4580" s="18">
        <f t="shared" si="214"/>
        <v>3.2476399995208407E-4</v>
      </c>
      <c r="R4580" s="18">
        <f t="shared" si="215"/>
        <v>9.8315645979449372E-5</v>
      </c>
    </row>
    <row r="4581" spans="1:18" ht="18" customHeight="1" x14ac:dyDescent="0.2">
      <c r="A4581" s="16" t="str">
        <f>'Limiting Factor Scores'!A411</f>
        <v>UGR8</v>
      </c>
      <c r="B4581" s="16" t="str">
        <f>'Limiting Factor Scores'!B411</f>
        <v>Upper Grande Ronde</v>
      </c>
      <c r="C4581" s="16" t="str">
        <f>'Limiting Factor Scores'!C411</f>
        <v>Decreased Sediment Quantity</v>
      </c>
      <c r="D4581" s="18">
        <f>'Limiting Factor Scores'!D411</f>
        <v>4.4000000000000003E-3</v>
      </c>
      <c r="E4581" s="19">
        <f>'Limiting Factor Scores'!E411</f>
        <v>3.62</v>
      </c>
      <c r="F4581" s="18">
        <f>'Limiting Factor Scores'!F411</f>
        <v>0.6895</v>
      </c>
      <c r="G4581" s="18">
        <f>'Limiting Factor Scores'!G411</f>
        <v>1.5710750001300202E-2</v>
      </c>
      <c r="H4581" s="18">
        <f>'Limiting Factor Scores'!H411</f>
        <v>4.6800699008104577E-3</v>
      </c>
      <c r="I4581" s="17">
        <f>LFAT!A129</f>
        <v>9</v>
      </c>
      <c r="J4581" s="16" t="str">
        <f>LFAT!B129</f>
        <v>Nutrient Enhancement</v>
      </c>
      <c r="K4581" s="16" t="str">
        <f>LFAT!D129</f>
        <v>N</v>
      </c>
      <c r="L4581" s="19">
        <f>LFAT!F129</f>
        <v>0.1</v>
      </c>
      <c r="M4581" s="16" t="str">
        <f>LFAT!G129</f>
        <v>R</v>
      </c>
      <c r="N4581" s="19">
        <f>LFAT!I129</f>
        <v>0.1</v>
      </c>
      <c r="O4581" s="18">
        <f>LFAT!J129</f>
        <v>0.01</v>
      </c>
      <c r="P4581" s="18">
        <f t="shared" si="213"/>
        <v>6.8950000000000001E-3</v>
      </c>
      <c r="Q4581" s="18">
        <f t="shared" si="214"/>
        <v>1.5710750001300203E-4</v>
      </c>
      <c r="R4581" s="18">
        <f t="shared" si="215"/>
        <v>4.6800699008104579E-5</v>
      </c>
    </row>
    <row r="4582" spans="1:18" ht="18" customHeight="1" x14ac:dyDescent="0.2">
      <c r="A4582" s="16" t="str">
        <f>'Limiting Factor Scores'!A412</f>
        <v>UGR8</v>
      </c>
      <c r="B4582" s="16" t="str">
        <f>'Limiting Factor Scores'!B412</f>
        <v>Upper Grande Ronde</v>
      </c>
      <c r="C4582" s="16" t="str">
        <f>'Limiting Factor Scores'!C412</f>
        <v>Decreased Water Quantity</v>
      </c>
      <c r="D4582" s="18">
        <f>'Limiting Factor Scores'!D412</f>
        <v>4.4000000000000003E-3</v>
      </c>
      <c r="E4582" s="19">
        <f>'Limiting Factor Scores'!E412</f>
        <v>2.71</v>
      </c>
      <c r="F4582" s="18">
        <f>'Limiting Factor Scores'!F412</f>
        <v>0.48475000000000001</v>
      </c>
      <c r="G4582" s="18">
        <f>'Limiting Factor Scores'!G412</f>
        <v>1.59815150024376E-2</v>
      </c>
      <c r="H4582" s="18">
        <f>'Limiting Factor Scores'!H412</f>
        <v>4.6189473007008097E-3</v>
      </c>
      <c r="I4582" s="17">
        <f>LFAT!A127</f>
        <v>9</v>
      </c>
      <c r="J4582" s="16" t="str">
        <f>LFAT!B127</f>
        <v>Nutrient Enhancement</v>
      </c>
      <c r="K4582" s="16" t="str">
        <f>LFAT!D127</f>
        <v>N</v>
      </c>
      <c r="L4582" s="19">
        <f>LFAT!F127</f>
        <v>0.1</v>
      </c>
      <c r="M4582" s="16" t="str">
        <f>LFAT!G127</f>
        <v>R</v>
      </c>
      <c r="N4582" s="19">
        <f>LFAT!I127</f>
        <v>0.1</v>
      </c>
      <c r="O4582" s="18">
        <f>LFAT!J127</f>
        <v>0.01</v>
      </c>
      <c r="P4582" s="18">
        <f t="shared" si="213"/>
        <v>4.8475000000000002E-3</v>
      </c>
      <c r="Q4582" s="18">
        <f t="shared" si="214"/>
        <v>1.5981515002437601E-4</v>
      </c>
      <c r="R4582" s="18">
        <f t="shared" si="215"/>
        <v>4.6189473007008102E-5</v>
      </c>
    </row>
    <row r="4583" spans="1:18" ht="18" customHeight="1" x14ac:dyDescent="0.2">
      <c r="A4583" s="16" t="str">
        <f>'Limiting Factor Scores'!A413</f>
        <v>UGR8</v>
      </c>
      <c r="B4583" s="16" t="str">
        <f>'Limiting Factor Scores'!B413</f>
        <v>Upper Grande Ronde</v>
      </c>
      <c r="C4583" s="16" t="str">
        <f>'Limiting Factor Scores'!C413</f>
        <v>Floodplain Condition</v>
      </c>
      <c r="D4583" s="18">
        <f>'Limiting Factor Scores'!D413</f>
        <v>4.4000000000000003E-3</v>
      </c>
      <c r="E4583" s="19">
        <f>'Limiting Factor Scores'!E413</f>
        <v>3.59</v>
      </c>
      <c r="F4583" s="18">
        <f>'Limiting Factor Scores'!F413</f>
        <v>0.68274999999999997</v>
      </c>
      <c r="G4583" s="18">
        <f>'Limiting Factor Scores'!G413</f>
        <v>1.8260636429858899E-2</v>
      </c>
      <c r="H4583" s="18">
        <f>'Limiting Factor Scores'!H413</f>
        <v>5.1846474431060541E-3</v>
      </c>
      <c r="I4583" s="17">
        <f>LFAT!A124</f>
        <v>9</v>
      </c>
      <c r="J4583" s="16" t="str">
        <f>LFAT!B124</f>
        <v>Nutrient Enhancement</v>
      </c>
      <c r="K4583" s="16" t="str">
        <f>LFAT!D124</f>
        <v>I</v>
      </c>
      <c r="L4583" s="19">
        <f>LFAT!F124</f>
        <v>0.5</v>
      </c>
      <c r="M4583" s="16" t="str">
        <f>LFAT!G124</f>
        <v>R</v>
      </c>
      <c r="N4583" s="19">
        <f>LFAT!I124</f>
        <v>0.1</v>
      </c>
      <c r="O4583" s="18">
        <f>LFAT!J124</f>
        <v>0.05</v>
      </c>
      <c r="P4583" s="18">
        <f t="shared" si="213"/>
        <v>3.4137500000000001E-2</v>
      </c>
      <c r="Q4583" s="18">
        <f t="shared" si="214"/>
        <v>9.1303182149294498E-4</v>
      </c>
      <c r="R4583" s="18">
        <f t="shared" si="215"/>
        <v>2.592323721553027E-4</v>
      </c>
    </row>
    <row r="4584" spans="1:18" ht="18" customHeight="1" x14ac:dyDescent="0.2">
      <c r="A4584" s="16" t="str">
        <f>'Limiting Factor Scores'!A414</f>
        <v>UGR8</v>
      </c>
      <c r="B4584" s="16" t="str">
        <f>'Limiting Factor Scores'!B414</f>
        <v>Upper Grande Ronde</v>
      </c>
      <c r="C4584" s="16" t="str">
        <f>'Limiting Factor Scores'!C414</f>
        <v>Increased Sediment Quantity</v>
      </c>
      <c r="D4584" s="18">
        <f>'Limiting Factor Scores'!D414</f>
        <v>4.4000000000000003E-3</v>
      </c>
      <c r="E4584" s="19">
        <f>'Limiting Factor Scores'!E414</f>
        <v>1.9</v>
      </c>
      <c r="F4584" s="18">
        <f>'Limiting Factor Scores'!F414</f>
        <v>0.30249999999999999</v>
      </c>
      <c r="G4584" s="18">
        <f>'Limiting Factor Scores'!G414</f>
        <v>4.8391357133350001E-3</v>
      </c>
      <c r="H4584" s="18">
        <f>'Limiting Factor Scores'!H414</f>
        <v>1.59206614274686E-3</v>
      </c>
      <c r="I4584" s="17">
        <f>LFAT!A130</f>
        <v>9</v>
      </c>
      <c r="J4584" s="16" t="str">
        <f>LFAT!B130</f>
        <v>Nutrient Enhancement</v>
      </c>
      <c r="K4584" s="16" t="str">
        <f>LFAT!D130</f>
        <v>N</v>
      </c>
      <c r="L4584" s="19">
        <f>LFAT!F130</f>
        <v>0.1</v>
      </c>
      <c r="M4584" s="16" t="str">
        <f>LFAT!G130</f>
        <v>R</v>
      </c>
      <c r="N4584" s="19">
        <f>LFAT!I130</f>
        <v>0.1</v>
      </c>
      <c r="O4584" s="18">
        <f>LFAT!J130</f>
        <v>0.01</v>
      </c>
      <c r="P4584" s="18">
        <f t="shared" si="213"/>
        <v>3.0249999999999999E-3</v>
      </c>
      <c r="Q4584" s="18">
        <f t="shared" si="214"/>
        <v>4.8391357133350004E-5</v>
      </c>
      <c r="R4584" s="18">
        <f t="shared" si="215"/>
        <v>1.5920661427468599E-5</v>
      </c>
    </row>
    <row r="4585" spans="1:18" ht="18" customHeight="1" x14ac:dyDescent="0.2">
      <c r="A4585" s="16" t="str">
        <f>'Limiting Factor Scores'!A415</f>
        <v>UGR8</v>
      </c>
      <c r="B4585" s="16" t="str">
        <f>'Limiting Factor Scores'!B415</f>
        <v>Upper Grande Ronde</v>
      </c>
      <c r="C4585" s="16" t="str">
        <f>'Limiting Factor Scores'!C415</f>
        <v>Non-Native Species Interactions and Competition</v>
      </c>
      <c r="D4585" s="18">
        <f>'Limiting Factor Scores'!D415</f>
        <v>4.4000000000000003E-3</v>
      </c>
      <c r="E4585" s="19">
        <f>'Limiting Factor Scores'!E415</f>
        <v>4.6399999999999997</v>
      </c>
      <c r="F4585" s="18">
        <f>'Limiting Factor Scores'!F415</f>
        <v>0.91900000000000004</v>
      </c>
      <c r="G4585" s="18">
        <f>'Limiting Factor Scores'!G415</f>
        <v>1.62610485696956E-2</v>
      </c>
      <c r="H4585" s="18">
        <f>'Limiting Factor Scores'!H415</f>
        <v>5.7361354282421638E-3</v>
      </c>
      <c r="I4585" s="17">
        <f>LFAT!A136</f>
        <v>9</v>
      </c>
      <c r="J4585" s="16" t="str">
        <f>LFAT!B136</f>
        <v>Nutrient Enhancement</v>
      </c>
      <c r="K4585" s="16" t="str">
        <f>LFAT!D136</f>
        <v>N</v>
      </c>
      <c r="L4585" s="19">
        <f>LFAT!F136</f>
        <v>0.1</v>
      </c>
      <c r="M4585" s="16" t="str">
        <f>LFAT!G136</f>
        <v>R</v>
      </c>
      <c r="N4585" s="19">
        <f>LFAT!I136</f>
        <v>0.1</v>
      </c>
      <c r="O4585" s="18">
        <f>LFAT!J136</f>
        <v>0.01</v>
      </c>
      <c r="P4585" s="18">
        <f t="shared" si="213"/>
        <v>9.1900000000000003E-3</v>
      </c>
      <c r="Q4585" s="18">
        <f t="shared" si="214"/>
        <v>1.6261048569695601E-4</v>
      </c>
      <c r="R4585" s="18">
        <f t="shared" si="215"/>
        <v>5.7361354282421639E-5</v>
      </c>
    </row>
    <row r="4586" spans="1:18" ht="18" customHeight="1" x14ac:dyDescent="0.2">
      <c r="A4586" s="16" t="str">
        <f>'Limiting Factor Scores'!A416</f>
        <v>UGR8</v>
      </c>
      <c r="B4586" s="16" t="str">
        <f>'Limiting Factor Scores'!B416</f>
        <v>Upper Grande Ronde</v>
      </c>
      <c r="C4586" s="16" t="str">
        <f>'Limiting Factor Scores'!C416</f>
        <v>Predation</v>
      </c>
      <c r="D4586" s="18">
        <f>'Limiting Factor Scores'!D416</f>
        <v>4.4000000000000003E-3</v>
      </c>
      <c r="E4586" s="19">
        <f>'Limiting Factor Scores'!E416</f>
        <v>2.4700000000000002</v>
      </c>
      <c r="F4586" s="18">
        <f>'Limiting Factor Scores'!F416</f>
        <v>0.43075000000000002</v>
      </c>
      <c r="G4586" s="18">
        <f>'Limiting Factor Scores'!G416</f>
        <v>1.01804685744069E-2</v>
      </c>
      <c r="H4586" s="18">
        <f>'Limiting Factor Scores'!H416</f>
        <v>3.1126241150140517E-3</v>
      </c>
      <c r="I4586" s="17">
        <f>LFAT!A134</f>
        <v>9</v>
      </c>
      <c r="J4586" s="16" t="str">
        <f>LFAT!B134</f>
        <v>Nutrient Enhancement</v>
      </c>
      <c r="K4586" s="16" t="str">
        <f>LFAT!D134</f>
        <v>N</v>
      </c>
      <c r="L4586" s="19">
        <f>LFAT!F134</f>
        <v>0.1</v>
      </c>
      <c r="M4586" s="16" t="str">
        <f>LFAT!G134</f>
        <v>R</v>
      </c>
      <c r="N4586" s="19">
        <f>LFAT!I134</f>
        <v>0.1</v>
      </c>
      <c r="O4586" s="18">
        <f>LFAT!J134</f>
        <v>0.01</v>
      </c>
      <c r="P4586" s="18">
        <f t="shared" si="213"/>
        <v>4.3075000000000006E-3</v>
      </c>
      <c r="Q4586" s="18">
        <f t="shared" si="214"/>
        <v>1.0180468574406901E-4</v>
      </c>
      <c r="R4586" s="18">
        <f t="shared" si="215"/>
        <v>3.1126241150140519E-5</v>
      </c>
    </row>
    <row r="4587" spans="1:18" ht="18" customHeight="1" x14ac:dyDescent="0.2">
      <c r="A4587" s="16" t="str">
        <f>'Limiting Factor Scores'!A417</f>
        <v>UGR8</v>
      </c>
      <c r="B4587" s="16" t="str">
        <f>'Limiting Factor Scores'!B417</f>
        <v>Upper Grande Ronde</v>
      </c>
      <c r="C4587" s="16" t="str">
        <f>'Limiting Factor Scores'!C417</f>
        <v>Riparian Condition</v>
      </c>
      <c r="D4587" s="18">
        <f>'Limiting Factor Scores'!D417</f>
        <v>4.4000000000000003E-3</v>
      </c>
      <c r="E4587" s="19">
        <f>'Limiting Factor Scores'!E417</f>
        <v>4.78</v>
      </c>
      <c r="F4587" s="18">
        <f>'Limiting Factor Scores'!F417</f>
        <v>0.95050000000000001</v>
      </c>
      <c r="G4587" s="18">
        <f>'Limiting Factor Scores'!G417</f>
        <v>2.5959512860727604E-2</v>
      </c>
      <c r="H4587" s="18">
        <f>'Limiting Factor Scores'!H417</f>
        <v>8.3820249864491603E-3</v>
      </c>
      <c r="I4587" s="17">
        <f>LFAT!A123</f>
        <v>9</v>
      </c>
      <c r="J4587" s="16" t="str">
        <f>LFAT!B123</f>
        <v>Nutrient Enhancement</v>
      </c>
      <c r="K4587" s="16" t="str">
        <f>LFAT!D123</f>
        <v>I</v>
      </c>
      <c r="L4587" s="19">
        <f>LFAT!F123</f>
        <v>0.5</v>
      </c>
      <c r="M4587" s="16" t="str">
        <f>LFAT!G123</f>
        <v>CD</v>
      </c>
      <c r="N4587" s="19">
        <f>LFAT!I123</f>
        <v>0.5</v>
      </c>
      <c r="O4587" s="18">
        <f>LFAT!J123</f>
        <v>0.25</v>
      </c>
      <c r="P4587" s="18">
        <f t="shared" si="213"/>
        <v>0.237625</v>
      </c>
      <c r="Q4587" s="18">
        <f t="shared" si="214"/>
        <v>6.4898782151819011E-3</v>
      </c>
      <c r="R4587" s="18">
        <f t="shared" si="215"/>
        <v>2.0955062466122901E-3</v>
      </c>
    </row>
    <row r="4588" spans="1:18" ht="18" customHeight="1" x14ac:dyDescent="0.2">
      <c r="A4588" s="16" t="str">
        <f>'Limiting Factor Scores'!A418</f>
        <v>UGR8</v>
      </c>
      <c r="B4588" s="16" t="str">
        <f>'Limiting Factor Scores'!B418</f>
        <v>Upper Grande Ronde</v>
      </c>
      <c r="C4588" s="16" t="str">
        <f>'Limiting Factor Scores'!C418</f>
        <v>Side Channel and Wetland Habitat</v>
      </c>
      <c r="D4588" s="18">
        <f>'Limiting Factor Scores'!D418</f>
        <v>4.4000000000000003E-3</v>
      </c>
      <c r="E4588" s="19">
        <f>'Limiting Factor Scores'!E418</f>
        <v>4.32</v>
      </c>
      <c r="F4588" s="18">
        <f>'Limiting Factor Scores'!F418</f>
        <v>0.84699999999999998</v>
      </c>
      <c r="G4588" s="18">
        <f>'Limiting Factor Scores'!G418</f>
        <v>2.8643119993611202E-2</v>
      </c>
      <c r="H4588" s="18">
        <f>'Limiting Factor Scores'!H418</f>
        <v>8.3485643979768799E-3</v>
      </c>
      <c r="I4588" s="17">
        <f>LFAT!A125</f>
        <v>9</v>
      </c>
      <c r="J4588" s="16" t="str">
        <f>LFAT!B125</f>
        <v>Nutrient Enhancement</v>
      </c>
      <c r="K4588" s="16" t="str">
        <f>LFAT!D125</f>
        <v>N</v>
      </c>
      <c r="L4588" s="19">
        <f>LFAT!F125</f>
        <v>0.1</v>
      </c>
      <c r="M4588" s="16" t="str">
        <f>LFAT!G125</f>
        <v>R</v>
      </c>
      <c r="N4588" s="19">
        <f>LFAT!I125</f>
        <v>0.1</v>
      </c>
      <c r="O4588" s="18">
        <f>LFAT!J125</f>
        <v>0.01</v>
      </c>
      <c r="P4588" s="18">
        <f t="shared" si="213"/>
        <v>8.4700000000000001E-3</v>
      </c>
      <c r="Q4588" s="18">
        <f t="shared" si="214"/>
        <v>2.8643119993611201E-4</v>
      </c>
      <c r="R4588" s="18">
        <f t="shared" si="215"/>
        <v>8.3485643979768807E-5</v>
      </c>
    </row>
    <row r="4589" spans="1:18" ht="18" customHeight="1" x14ac:dyDescent="0.2">
      <c r="A4589" s="16" t="str">
        <f>'Limiting Factor Scores'!A419</f>
        <v>UGR8</v>
      </c>
      <c r="B4589" s="16" t="str">
        <f>'Limiting Factor Scores'!B419</f>
        <v>Upper Grande Ronde</v>
      </c>
      <c r="C4589" s="16" t="str">
        <f>'Limiting Factor Scores'!C419</f>
        <v>Summer Water Temperature</v>
      </c>
      <c r="D4589" s="18">
        <f>'Limiting Factor Scores'!D419</f>
        <v>4.4000000000000003E-3</v>
      </c>
      <c r="E4589" s="19">
        <f>'Limiting Factor Scores'!E419</f>
        <v>2.71</v>
      </c>
      <c r="F4589" s="18">
        <f>'Limiting Factor Scores'!F419</f>
        <v>0.48475000000000001</v>
      </c>
      <c r="G4589" s="18">
        <f>'Limiting Factor Scores'!G419</f>
        <v>1.4199019999695299E-2</v>
      </c>
      <c r="H4589" s="18">
        <f>'Limiting Factor Scores'!H419</f>
        <v>4.4434400999238252E-3</v>
      </c>
      <c r="I4589" s="17">
        <f>LFAT!A131</f>
        <v>9</v>
      </c>
      <c r="J4589" s="16" t="str">
        <f>LFAT!B131</f>
        <v>Nutrient Enhancement</v>
      </c>
      <c r="K4589" s="16" t="str">
        <f>LFAT!D131</f>
        <v>N</v>
      </c>
      <c r="L4589" s="19">
        <f>LFAT!F131</f>
        <v>0.1</v>
      </c>
      <c r="M4589" s="16" t="str">
        <f>LFAT!G131</f>
        <v>R</v>
      </c>
      <c r="N4589" s="19">
        <f>LFAT!I131</f>
        <v>0.1</v>
      </c>
      <c r="O4589" s="18">
        <f>LFAT!J131</f>
        <v>0.01</v>
      </c>
      <c r="P4589" s="18">
        <f t="shared" si="213"/>
        <v>4.8475000000000002E-3</v>
      </c>
      <c r="Q4589" s="18">
        <f t="shared" si="214"/>
        <v>1.4199019999695299E-4</v>
      </c>
      <c r="R4589" s="18">
        <f t="shared" si="215"/>
        <v>4.4434400999238252E-5</v>
      </c>
    </row>
    <row r="4590" spans="1:18" ht="18" customHeight="1" x14ac:dyDescent="0.2">
      <c r="A4590" s="16" t="str">
        <f>'Limiting Factor Scores'!A420</f>
        <v>UGR8</v>
      </c>
      <c r="B4590" s="16" t="str">
        <f>'Limiting Factor Scores'!B420</f>
        <v>Upper Grande Ronde</v>
      </c>
      <c r="C4590" s="16" t="str">
        <f>'Limiting Factor Scores'!C420</f>
        <v>Water Quality</v>
      </c>
      <c r="D4590" s="18">
        <f>'Limiting Factor Scores'!D420</f>
        <v>4.4000000000000003E-3</v>
      </c>
      <c r="E4590" s="19">
        <f>'Limiting Factor Scores'!E420</f>
        <v>4.3099999999999996</v>
      </c>
      <c r="F4590" s="18">
        <f>'Limiting Factor Scores'!F420</f>
        <v>0.84475</v>
      </c>
      <c r="G4590" s="18">
        <f>'Limiting Factor Scores'!G420</f>
        <v>2.1637667862983701E-2</v>
      </c>
      <c r="H4590" s="18">
        <f>'Limiting Factor Scores'!H420</f>
        <v>6.0062449087836031E-3</v>
      </c>
      <c r="I4590" s="17">
        <f>LFAT!A133</f>
        <v>9</v>
      </c>
      <c r="J4590" s="16" t="str">
        <f>LFAT!B133</f>
        <v>Nutrient Enhancement</v>
      </c>
      <c r="K4590" s="16" t="str">
        <f>LFAT!D133</f>
        <v>N</v>
      </c>
      <c r="L4590" s="19">
        <f>LFAT!F133</f>
        <v>0.1</v>
      </c>
      <c r="M4590" s="16" t="str">
        <f>LFAT!G133</f>
        <v>R</v>
      </c>
      <c r="N4590" s="19">
        <f>LFAT!I133</f>
        <v>0.1</v>
      </c>
      <c r="O4590" s="18">
        <f>LFAT!J133</f>
        <v>0.01</v>
      </c>
      <c r="P4590" s="18">
        <f t="shared" si="213"/>
        <v>8.4475000000000001E-3</v>
      </c>
      <c r="Q4590" s="18">
        <f t="shared" si="214"/>
        <v>2.1637667862983701E-4</v>
      </c>
      <c r="R4590" s="18">
        <f t="shared" si="215"/>
        <v>6.0062449087836033E-5</v>
      </c>
    </row>
    <row r="4591" spans="1:18" ht="18" customHeight="1" x14ac:dyDescent="0.2">
      <c r="A4591" s="16" t="str">
        <f>'Limiting Factor Scores'!A421</f>
        <v>UGR8</v>
      </c>
      <c r="B4591" s="16" t="str">
        <f>'Limiting Factor Scores'!B421</f>
        <v>Upper Grande Ronde</v>
      </c>
      <c r="C4591" s="16" t="str">
        <f>'Limiting Factor Scores'!C421</f>
        <v>Winter Water Temperature</v>
      </c>
      <c r="D4591" s="18">
        <f>'Limiting Factor Scores'!D421</f>
        <v>4.4000000000000003E-3</v>
      </c>
      <c r="E4591" s="19">
        <f>'Limiting Factor Scores'!E421</f>
        <v>3.63</v>
      </c>
      <c r="F4591" s="18">
        <f>'Limiting Factor Scores'!F421</f>
        <v>0.69174999999999998</v>
      </c>
      <c r="G4591" s="18">
        <f>'Limiting Factor Scores'!G421</f>
        <v>1.45880192861491E-2</v>
      </c>
      <c r="H4591" s="18">
        <f>'Limiting Factor Scores'!H421</f>
        <v>3.9733329433484831E-3</v>
      </c>
      <c r="I4591" s="17">
        <f>LFAT!A132</f>
        <v>9</v>
      </c>
      <c r="J4591" s="16" t="str">
        <f>LFAT!B132</f>
        <v>Nutrient Enhancement</v>
      </c>
      <c r="K4591" s="16" t="str">
        <f>LFAT!D132</f>
        <v>N</v>
      </c>
      <c r="L4591" s="19">
        <f>LFAT!F132</f>
        <v>0.1</v>
      </c>
      <c r="M4591" s="16" t="str">
        <f>LFAT!G132</f>
        <v>R</v>
      </c>
      <c r="N4591" s="19">
        <f>LFAT!I132</f>
        <v>0.1</v>
      </c>
      <c r="O4591" s="18">
        <f>LFAT!J132</f>
        <v>0.01</v>
      </c>
      <c r="P4591" s="18">
        <f t="shared" si="213"/>
        <v>6.9175E-3</v>
      </c>
      <c r="Q4591" s="18">
        <f t="shared" si="214"/>
        <v>1.45880192861491E-4</v>
      </c>
      <c r="R4591" s="18">
        <f t="shared" si="215"/>
        <v>3.9733329433484832E-5</v>
      </c>
    </row>
    <row r="4592" spans="1:18" ht="18" customHeight="1" x14ac:dyDescent="0.2">
      <c r="A4592" s="16" t="str">
        <f>'Limiting Factor Scores'!A407</f>
        <v>UGR8</v>
      </c>
      <c r="B4592" s="16" t="str">
        <f>'Limiting Factor Scores'!B407</f>
        <v>Upper Grande Ronde</v>
      </c>
      <c r="C4592" s="16" t="str">
        <f>'Limiting Factor Scores'!C407</f>
        <v>Altered Flow Timing</v>
      </c>
      <c r="D4592" s="18">
        <f>'Limiting Factor Scores'!D407</f>
        <v>4.4000000000000003E-3</v>
      </c>
      <c r="E4592" s="19">
        <f>'Limiting Factor Scores'!E407</f>
        <v>2.71</v>
      </c>
      <c r="F4592" s="18">
        <f>'Limiting Factor Scores'!F407</f>
        <v>0.48475000000000001</v>
      </c>
      <c r="G4592" s="18">
        <f>'Limiting Factor Scores'!G407</f>
        <v>1.1182490000304701E-2</v>
      </c>
      <c r="H4592" s="18">
        <f>'Limiting Factor Scores'!H407</f>
        <v>3.1120534505515067E-3</v>
      </c>
      <c r="I4592" s="17">
        <f>LFAT!A143</f>
        <v>10</v>
      </c>
      <c r="J4592" s="16" t="str">
        <f>LFAT!B143</f>
        <v>Upland Treatments</v>
      </c>
      <c r="K4592" s="16" t="str">
        <f>LFAT!D143</f>
        <v>I</v>
      </c>
      <c r="L4592" s="19">
        <f>LFAT!F143</f>
        <v>0.5</v>
      </c>
      <c r="M4592" s="16" t="str">
        <f>LFAT!G143</f>
        <v>CD</v>
      </c>
      <c r="N4592" s="19">
        <f>LFAT!I143</f>
        <v>0.5</v>
      </c>
      <c r="O4592" s="18">
        <f>LFAT!J143</f>
        <v>0.25</v>
      </c>
      <c r="P4592" s="18">
        <f t="shared" si="213"/>
        <v>0.1211875</v>
      </c>
      <c r="Q4592" s="18">
        <f t="shared" si="214"/>
        <v>2.7956225000761751E-3</v>
      </c>
      <c r="R4592" s="18">
        <f t="shared" si="215"/>
        <v>7.7801336263787668E-4</v>
      </c>
    </row>
    <row r="4593" spans="1:18" ht="18" customHeight="1" x14ac:dyDescent="0.2">
      <c r="A4593" s="16" t="str">
        <f>'Limiting Factor Scores'!A408</f>
        <v>UGR8</v>
      </c>
      <c r="B4593" s="16" t="str">
        <f>'Limiting Factor Scores'!B408</f>
        <v>Upper Grande Ronde</v>
      </c>
      <c r="C4593" s="16" t="str">
        <f>'Limiting Factor Scores'!C408</f>
        <v>Altered Primary Productivity</v>
      </c>
      <c r="D4593" s="18">
        <f>'Limiting Factor Scores'!D408</f>
        <v>4.4000000000000003E-3</v>
      </c>
      <c r="E4593" s="19">
        <f>'Limiting Factor Scores'!E408</f>
        <v>3.68</v>
      </c>
      <c r="F4593" s="18">
        <f>'Limiting Factor Scores'!F408</f>
        <v>0.70299999999999996</v>
      </c>
      <c r="G4593" s="18">
        <f>'Limiting Factor Scores'!G408</f>
        <v>1.1245991426362E-2</v>
      </c>
      <c r="H4593" s="18">
        <f>'Limiting Factor Scores'!H408</f>
        <v>3.2206840278467359E-3</v>
      </c>
      <c r="I4593" s="17">
        <f>LFAT!A150</f>
        <v>10</v>
      </c>
      <c r="J4593" s="16" t="str">
        <f>LFAT!B150</f>
        <v>Upland Treatments</v>
      </c>
      <c r="K4593" s="16" t="str">
        <f>LFAT!D150</f>
        <v>I</v>
      </c>
      <c r="L4593" s="19">
        <f>LFAT!F150</f>
        <v>0.5</v>
      </c>
      <c r="M4593" s="16" t="str">
        <f>LFAT!G150</f>
        <v>CD</v>
      </c>
      <c r="N4593" s="19">
        <f>LFAT!I150</f>
        <v>0.5</v>
      </c>
      <c r="O4593" s="18">
        <f>LFAT!J150</f>
        <v>0.25</v>
      </c>
      <c r="P4593" s="18">
        <f t="shared" si="213"/>
        <v>0.17574999999999999</v>
      </c>
      <c r="Q4593" s="18">
        <f t="shared" si="214"/>
        <v>2.8114978565905E-3</v>
      </c>
      <c r="R4593" s="18">
        <f t="shared" si="215"/>
        <v>8.0517100696168398E-4</v>
      </c>
    </row>
    <row r="4594" spans="1:18" ht="18" customHeight="1" x14ac:dyDescent="0.2">
      <c r="A4594" s="16" t="str">
        <f>'Limiting Factor Scores'!A409</f>
        <v>UGR8</v>
      </c>
      <c r="B4594" s="16" t="str">
        <f>'Limiting Factor Scores'!B409</f>
        <v>Upper Grande Ronde</v>
      </c>
      <c r="C4594" s="16" t="str">
        <f>'Limiting Factor Scores'!C409</f>
        <v>Anthropogenic Barriers</v>
      </c>
      <c r="D4594" s="18">
        <f>'Limiting Factor Scores'!D409</f>
        <v>4.4000000000000003E-3</v>
      </c>
      <c r="E4594" s="19">
        <f>'Limiting Factor Scores'!E409</f>
        <v>2.71</v>
      </c>
      <c r="F4594" s="18">
        <f>'Limiting Factor Scores'!F409</f>
        <v>0.48475000000000001</v>
      </c>
      <c r="G4594" s="18">
        <f>'Limiting Factor Scores'!G409</f>
        <v>1.1319604997562401E-2</v>
      </c>
      <c r="H4594" s="18">
        <f>'Limiting Factor Scores'!H409</f>
        <v>3.5851001989396442E-3</v>
      </c>
      <c r="I4594" s="17">
        <f>LFAT!A137</f>
        <v>10</v>
      </c>
      <c r="J4594" s="16" t="str">
        <f>LFAT!B137</f>
        <v>Upland Treatments</v>
      </c>
      <c r="K4594" s="16" t="str">
        <f>LFAT!D137</f>
        <v>N</v>
      </c>
      <c r="L4594" s="19">
        <f>LFAT!F137</f>
        <v>0.1</v>
      </c>
      <c r="M4594" s="16" t="str">
        <f>LFAT!G137</f>
        <v>R</v>
      </c>
      <c r="N4594" s="19">
        <f>LFAT!I137</f>
        <v>0.1</v>
      </c>
      <c r="O4594" s="18">
        <f>LFAT!J137</f>
        <v>0.01</v>
      </c>
      <c r="P4594" s="18">
        <f t="shared" si="213"/>
        <v>4.8475000000000002E-3</v>
      </c>
      <c r="Q4594" s="18">
        <f t="shared" si="214"/>
        <v>1.1319604997562401E-4</v>
      </c>
      <c r="R4594" s="18">
        <f t="shared" si="215"/>
        <v>3.585100198939644E-5</v>
      </c>
    </row>
    <row r="4595" spans="1:18" ht="18" customHeight="1" x14ac:dyDescent="0.2">
      <c r="A4595" s="16" t="str">
        <f>'Limiting Factor Scores'!A410</f>
        <v>UGR8</v>
      </c>
      <c r="B4595" s="16" t="str">
        <f>'Limiting Factor Scores'!B410</f>
        <v>Upper Grande Ronde</v>
      </c>
      <c r="C4595" s="16" t="str">
        <f>'Limiting Factor Scores'!C410</f>
        <v>Channel and Habitat Structure</v>
      </c>
      <c r="D4595" s="18">
        <f>'Limiting Factor Scores'!D410</f>
        <v>4.4000000000000003E-3</v>
      </c>
      <c r="E4595" s="19">
        <f>'Limiting Factor Scores'!E410</f>
        <v>4.32</v>
      </c>
      <c r="F4595" s="18">
        <f>'Limiting Factor Scores'!F410</f>
        <v>0.84699999999999998</v>
      </c>
      <c r="G4595" s="18">
        <f>'Limiting Factor Scores'!G410</f>
        <v>3.2476399995208405E-2</v>
      </c>
      <c r="H4595" s="18">
        <f>'Limiting Factor Scores'!H410</f>
        <v>9.8315645979449376E-3</v>
      </c>
      <c r="I4595" s="17">
        <f>LFAT!A141</f>
        <v>10</v>
      </c>
      <c r="J4595" s="16" t="str">
        <f>LFAT!B141</f>
        <v>Upland Treatments</v>
      </c>
      <c r="K4595" s="16" t="str">
        <f>LFAT!D141</f>
        <v>N</v>
      </c>
      <c r="L4595" s="19">
        <f>LFAT!F141</f>
        <v>0.1</v>
      </c>
      <c r="M4595" s="16" t="str">
        <f>LFAT!G141</f>
        <v>R</v>
      </c>
      <c r="N4595" s="19">
        <f>LFAT!I141</f>
        <v>0.1</v>
      </c>
      <c r="O4595" s="18">
        <f>LFAT!J141</f>
        <v>0.01</v>
      </c>
      <c r="P4595" s="18">
        <f t="shared" si="213"/>
        <v>8.4700000000000001E-3</v>
      </c>
      <c r="Q4595" s="18">
        <f t="shared" si="214"/>
        <v>3.2476399995208407E-4</v>
      </c>
      <c r="R4595" s="18">
        <f t="shared" si="215"/>
        <v>9.8315645979449372E-5</v>
      </c>
    </row>
    <row r="4596" spans="1:18" ht="18" customHeight="1" x14ac:dyDescent="0.2">
      <c r="A4596" s="16" t="str">
        <f>'Limiting Factor Scores'!A411</f>
        <v>UGR8</v>
      </c>
      <c r="B4596" s="16" t="str">
        <f>'Limiting Factor Scores'!B411</f>
        <v>Upper Grande Ronde</v>
      </c>
      <c r="C4596" s="16" t="str">
        <f>'Limiting Factor Scores'!C411</f>
        <v>Decreased Sediment Quantity</v>
      </c>
      <c r="D4596" s="18">
        <f>'Limiting Factor Scores'!D411</f>
        <v>4.4000000000000003E-3</v>
      </c>
      <c r="E4596" s="19">
        <f>'Limiting Factor Scores'!E411</f>
        <v>3.62</v>
      </c>
      <c r="F4596" s="18">
        <f>'Limiting Factor Scores'!F411</f>
        <v>0.6895</v>
      </c>
      <c r="G4596" s="18">
        <f>'Limiting Factor Scores'!G411</f>
        <v>1.5710750001300202E-2</v>
      </c>
      <c r="H4596" s="18">
        <f>'Limiting Factor Scores'!H411</f>
        <v>4.6800699008104577E-3</v>
      </c>
      <c r="I4596" s="17">
        <f>LFAT!A144</f>
        <v>10</v>
      </c>
      <c r="J4596" s="16" t="str">
        <f>LFAT!B144</f>
        <v>Upland Treatments</v>
      </c>
      <c r="K4596" s="16" t="str">
        <f>LFAT!D144</f>
        <v>I</v>
      </c>
      <c r="L4596" s="19">
        <f>LFAT!F144</f>
        <v>0.5</v>
      </c>
      <c r="M4596" s="16" t="str">
        <f>LFAT!G144</f>
        <v>CD</v>
      </c>
      <c r="N4596" s="19">
        <f>LFAT!I144</f>
        <v>0.5</v>
      </c>
      <c r="O4596" s="18">
        <f>LFAT!J144</f>
        <v>0.25</v>
      </c>
      <c r="P4596" s="18">
        <f t="shared" si="213"/>
        <v>0.172375</v>
      </c>
      <c r="Q4596" s="18">
        <f t="shared" si="214"/>
        <v>3.9276875003250505E-3</v>
      </c>
      <c r="R4596" s="18">
        <f t="shared" si="215"/>
        <v>1.1700174752026144E-3</v>
      </c>
    </row>
    <row r="4597" spans="1:18" ht="18" customHeight="1" x14ac:dyDescent="0.2">
      <c r="A4597" s="16" t="str">
        <f>'Limiting Factor Scores'!A412</f>
        <v>UGR8</v>
      </c>
      <c r="B4597" s="16" t="str">
        <f>'Limiting Factor Scores'!B412</f>
        <v>Upper Grande Ronde</v>
      </c>
      <c r="C4597" s="16" t="str">
        <f>'Limiting Factor Scores'!C412</f>
        <v>Decreased Water Quantity</v>
      </c>
      <c r="D4597" s="18">
        <f>'Limiting Factor Scores'!D412</f>
        <v>4.4000000000000003E-3</v>
      </c>
      <c r="E4597" s="19">
        <f>'Limiting Factor Scores'!E412</f>
        <v>2.71</v>
      </c>
      <c r="F4597" s="18">
        <f>'Limiting Factor Scores'!F412</f>
        <v>0.48475000000000001</v>
      </c>
      <c r="G4597" s="18">
        <f>'Limiting Factor Scores'!G412</f>
        <v>1.59815150024376E-2</v>
      </c>
      <c r="H4597" s="18">
        <f>'Limiting Factor Scores'!H412</f>
        <v>4.6189473007008097E-3</v>
      </c>
      <c r="I4597" s="17">
        <f>LFAT!A142</f>
        <v>10</v>
      </c>
      <c r="J4597" s="16" t="str">
        <f>LFAT!B142</f>
        <v>Upland Treatments</v>
      </c>
      <c r="K4597" s="16" t="str">
        <f>LFAT!D142</f>
        <v>I</v>
      </c>
      <c r="L4597" s="19">
        <f>LFAT!F142</f>
        <v>0.5</v>
      </c>
      <c r="M4597" s="16" t="str">
        <f>LFAT!G142</f>
        <v>CD</v>
      </c>
      <c r="N4597" s="19">
        <f>LFAT!I142</f>
        <v>0.5</v>
      </c>
      <c r="O4597" s="18">
        <f>LFAT!J142</f>
        <v>0.25</v>
      </c>
      <c r="P4597" s="18">
        <f t="shared" si="213"/>
        <v>0.1211875</v>
      </c>
      <c r="Q4597" s="18">
        <f t="shared" si="214"/>
        <v>3.9953787506094001E-3</v>
      </c>
      <c r="R4597" s="18">
        <f t="shared" si="215"/>
        <v>1.1547368251752024E-3</v>
      </c>
    </row>
    <row r="4598" spans="1:18" ht="18" customHeight="1" x14ac:dyDescent="0.2">
      <c r="A4598" s="16" t="str">
        <f>'Limiting Factor Scores'!A413</f>
        <v>UGR8</v>
      </c>
      <c r="B4598" s="16" t="str">
        <f>'Limiting Factor Scores'!B413</f>
        <v>Upper Grande Ronde</v>
      </c>
      <c r="C4598" s="16" t="str">
        <f>'Limiting Factor Scores'!C413</f>
        <v>Floodplain Condition</v>
      </c>
      <c r="D4598" s="18">
        <f>'Limiting Factor Scores'!D413</f>
        <v>4.4000000000000003E-3</v>
      </c>
      <c r="E4598" s="19">
        <f>'Limiting Factor Scores'!E413</f>
        <v>3.59</v>
      </c>
      <c r="F4598" s="18">
        <f>'Limiting Factor Scores'!F413</f>
        <v>0.68274999999999997</v>
      </c>
      <c r="G4598" s="18">
        <f>'Limiting Factor Scores'!G413</f>
        <v>1.8260636429858899E-2</v>
      </c>
      <c r="H4598" s="18">
        <f>'Limiting Factor Scores'!H413</f>
        <v>5.1846474431060541E-3</v>
      </c>
      <c r="I4598" s="17">
        <f>LFAT!A139</f>
        <v>10</v>
      </c>
      <c r="J4598" s="16" t="str">
        <f>LFAT!B139</f>
        <v>Upland Treatments</v>
      </c>
      <c r="K4598" s="16" t="str">
        <f>LFAT!D139</f>
        <v>N</v>
      </c>
      <c r="L4598" s="19">
        <f>LFAT!F139</f>
        <v>0.1</v>
      </c>
      <c r="M4598" s="16" t="str">
        <f>LFAT!G139</f>
        <v>R</v>
      </c>
      <c r="N4598" s="19">
        <f>LFAT!I139</f>
        <v>0.1</v>
      </c>
      <c r="O4598" s="18">
        <f>LFAT!J139</f>
        <v>0.01</v>
      </c>
      <c r="P4598" s="18">
        <f t="shared" si="213"/>
        <v>6.8275000000000002E-3</v>
      </c>
      <c r="Q4598" s="18">
        <f t="shared" si="214"/>
        <v>1.82606364298589E-4</v>
      </c>
      <c r="R4598" s="18">
        <f t="shared" si="215"/>
        <v>5.1846474431060543E-5</v>
      </c>
    </row>
    <row r="4599" spans="1:18" ht="18" customHeight="1" x14ac:dyDescent="0.2">
      <c r="A4599" s="16" t="str">
        <f>'Limiting Factor Scores'!A414</f>
        <v>UGR8</v>
      </c>
      <c r="B4599" s="16" t="str">
        <f>'Limiting Factor Scores'!B414</f>
        <v>Upper Grande Ronde</v>
      </c>
      <c r="C4599" s="16" t="str">
        <f>'Limiting Factor Scores'!C414</f>
        <v>Increased Sediment Quantity</v>
      </c>
      <c r="D4599" s="18">
        <f>'Limiting Factor Scores'!D414</f>
        <v>4.4000000000000003E-3</v>
      </c>
      <c r="E4599" s="19">
        <f>'Limiting Factor Scores'!E414</f>
        <v>1.9</v>
      </c>
      <c r="F4599" s="18">
        <f>'Limiting Factor Scores'!F414</f>
        <v>0.30249999999999999</v>
      </c>
      <c r="G4599" s="18">
        <f>'Limiting Factor Scores'!G414</f>
        <v>4.8391357133350001E-3</v>
      </c>
      <c r="H4599" s="18">
        <f>'Limiting Factor Scores'!H414</f>
        <v>1.59206614274686E-3</v>
      </c>
      <c r="I4599" s="17">
        <f>LFAT!A145</f>
        <v>10</v>
      </c>
      <c r="J4599" s="16" t="str">
        <f>LFAT!B145</f>
        <v>Upland Treatments</v>
      </c>
      <c r="K4599" s="16" t="str">
        <f>LFAT!D145</f>
        <v>I</v>
      </c>
      <c r="L4599" s="19">
        <f>LFAT!F145</f>
        <v>0.5</v>
      </c>
      <c r="M4599" s="16" t="str">
        <f>LFAT!G145</f>
        <v>CD</v>
      </c>
      <c r="N4599" s="19">
        <f>LFAT!I145</f>
        <v>0.5</v>
      </c>
      <c r="O4599" s="18">
        <f>LFAT!J145</f>
        <v>0.25</v>
      </c>
      <c r="P4599" s="18">
        <f t="shared" si="213"/>
        <v>7.5624999999999998E-2</v>
      </c>
      <c r="Q4599" s="18">
        <f t="shared" si="214"/>
        <v>1.20978392833375E-3</v>
      </c>
      <c r="R4599" s="18">
        <f t="shared" si="215"/>
        <v>3.9801653568671499E-4</v>
      </c>
    </row>
    <row r="4600" spans="1:18" ht="18" customHeight="1" x14ac:dyDescent="0.2">
      <c r="A4600" s="16" t="str">
        <f>'Limiting Factor Scores'!A415</f>
        <v>UGR8</v>
      </c>
      <c r="B4600" s="16" t="str">
        <f>'Limiting Factor Scores'!B415</f>
        <v>Upper Grande Ronde</v>
      </c>
      <c r="C4600" s="16" t="str">
        <f>'Limiting Factor Scores'!C415</f>
        <v>Non-Native Species Interactions and Competition</v>
      </c>
      <c r="D4600" s="18">
        <f>'Limiting Factor Scores'!D415</f>
        <v>4.4000000000000003E-3</v>
      </c>
      <c r="E4600" s="19">
        <f>'Limiting Factor Scores'!E415</f>
        <v>4.6399999999999997</v>
      </c>
      <c r="F4600" s="18">
        <f>'Limiting Factor Scores'!F415</f>
        <v>0.91900000000000004</v>
      </c>
      <c r="G4600" s="18">
        <f>'Limiting Factor Scores'!G415</f>
        <v>1.62610485696956E-2</v>
      </c>
      <c r="H4600" s="18">
        <f>'Limiting Factor Scores'!H415</f>
        <v>5.7361354282421638E-3</v>
      </c>
      <c r="I4600" s="17">
        <f>LFAT!A151</f>
        <v>10</v>
      </c>
      <c r="J4600" s="16" t="str">
        <f>LFAT!B151</f>
        <v>Upland Treatments</v>
      </c>
      <c r="K4600" s="16" t="str">
        <f>LFAT!D151</f>
        <v>N</v>
      </c>
      <c r="L4600" s="19">
        <f>LFAT!F151</f>
        <v>0.1</v>
      </c>
      <c r="M4600" s="16" t="str">
        <f>LFAT!G151</f>
        <v>R</v>
      </c>
      <c r="N4600" s="19">
        <f>LFAT!I151</f>
        <v>0.1</v>
      </c>
      <c r="O4600" s="18">
        <f>LFAT!J151</f>
        <v>0.01</v>
      </c>
      <c r="P4600" s="18">
        <f t="shared" si="213"/>
        <v>9.1900000000000003E-3</v>
      </c>
      <c r="Q4600" s="18">
        <f t="shared" si="214"/>
        <v>1.6261048569695601E-4</v>
      </c>
      <c r="R4600" s="18">
        <f t="shared" si="215"/>
        <v>5.7361354282421639E-5</v>
      </c>
    </row>
    <row r="4601" spans="1:18" ht="18" customHeight="1" x14ac:dyDescent="0.2">
      <c r="A4601" s="16" t="str">
        <f>'Limiting Factor Scores'!A416</f>
        <v>UGR8</v>
      </c>
      <c r="B4601" s="16" t="str">
        <f>'Limiting Factor Scores'!B416</f>
        <v>Upper Grande Ronde</v>
      </c>
      <c r="C4601" s="16" t="str">
        <f>'Limiting Factor Scores'!C416</f>
        <v>Predation</v>
      </c>
      <c r="D4601" s="18">
        <f>'Limiting Factor Scores'!D416</f>
        <v>4.4000000000000003E-3</v>
      </c>
      <c r="E4601" s="19">
        <f>'Limiting Factor Scores'!E416</f>
        <v>2.4700000000000002</v>
      </c>
      <c r="F4601" s="18">
        <f>'Limiting Factor Scores'!F416</f>
        <v>0.43075000000000002</v>
      </c>
      <c r="G4601" s="18">
        <f>'Limiting Factor Scores'!G416</f>
        <v>1.01804685744069E-2</v>
      </c>
      <c r="H4601" s="18">
        <f>'Limiting Factor Scores'!H416</f>
        <v>3.1126241150140517E-3</v>
      </c>
      <c r="I4601" s="17">
        <f>LFAT!A149</f>
        <v>10</v>
      </c>
      <c r="J4601" s="16" t="str">
        <f>LFAT!B149</f>
        <v>Upland Treatments</v>
      </c>
      <c r="K4601" s="16" t="str">
        <f>LFAT!D149</f>
        <v>N</v>
      </c>
      <c r="L4601" s="19">
        <f>LFAT!F149</f>
        <v>0.1</v>
      </c>
      <c r="M4601" s="16" t="str">
        <f>LFAT!G149</f>
        <v>R</v>
      </c>
      <c r="N4601" s="19">
        <f>LFAT!I149</f>
        <v>0.1</v>
      </c>
      <c r="O4601" s="18">
        <f>LFAT!J149</f>
        <v>0.01</v>
      </c>
      <c r="P4601" s="18">
        <f t="shared" si="213"/>
        <v>4.3075000000000006E-3</v>
      </c>
      <c r="Q4601" s="18">
        <f t="shared" si="214"/>
        <v>1.0180468574406901E-4</v>
      </c>
      <c r="R4601" s="18">
        <f t="shared" si="215"/>
        <v>3.1126241150140519E-5</v>
      </c>
    </row>
    <row r="4602" spans="1:18" ht="18" customHeight="1" x14ac:dyDescent="0.2">
      <c r="A4602" s="16" t="str">
        <f>'Limiting Factor Scores'!A417</f>
        <v>UGR8</v>
      </c>
      <c r="B4602" s="16" t="str">
        <f>'Limiting Factor Scores'!B417</f>
        <v>Upper Grande Ronde</v>
      </c>
      <c r="C4602" s="16" t="str">
        <f>'Limiting Factor Scores'!C417</f>
        <v>Riparian Condition</v>
      </c>
      <c r="D4602" s="18">
        <f>'Limiting Factor Scores'!D417</f>
        <v>4.4000000000000003E-3</v>
      </c>
      <c r="E4602" s="19">
        <f>'Limiting Factor Scores'!E417</f>
        <v>4.78</v>
      </c>
      <c r="F4602" s="18">
        <f>'Limiting Factor Scores'!F417</f>
        <v>0.95050000000000001</v>
      </c>
      <c r="G4602" s="18">
        <f>'Limiting Factor Scores'!G417</f>
        <v>2.5959512860727604E-2</v>
      </c>
      <c r="H4602" s="18">
        <f>'Limiting Factor Scores'!H417</f>
        <v>8.3820249864491603E-3</v>
      </c>
      <c r="I4602" s="17">
        <f>LFAT!A138</f>
        <v>10</v>
      </c>
      <c r="J4602" s="16" t="str">
        <f>LFAT!B138</f>
        <v>Upland Treatments</v>
      </c>
      <c r="K4602" s="16" t="str">
        <f>LFAT!D138</f>
        <v>N</v>
      </c>
      <c r="L4602" s="19">
        <f>LFAT!F138</f>
        <v>0.1</v>
      </c>
      <c r="M4602" s="16" t="str">
        <f>LFAT!G138</f>
        <v>R</v>
      </c>
      <c r="N4602" s="19">
        <f>LFAT!I138</f>
        <v>0.1</v>
      </c>
      <c r="O4602" s="18">
        <f>LFAT!J138</f>
        <v>0.01</v>
      </c>
      <c r="P4602" s="18">
        <f t="shared" si="213"/>
        <v>9.5049999999999996E-3</v>
      </c>
      <c r="Q4602" s="18">
        <f t="shared" si="214"/>
        <v>2.5959512860727603E-4</v>
      </c>
      <c r="R4602" s="18">
        <f t="shared" si="215"/>
        <v>8.3820249864491599E-5</v>
      </c>
    </row>
    <row r="4603" spans="1:18" ht="18" customHeight="1" x14ac:dyDescent="0.2">
      <c r="A4603" s="16" t="str">
        <f>'Limiting Factor Scores'!A418</f>
        <v>UGR8</v>
      </c>
      <c r="B4603" s="16" t="str">
        <f>'Limiting Factor Scores'!B418</f>
        <v>Upper Grande Ronde</v>
      </c>
      <c r="C4603" s="16" t="str">
        <f>'Limiting Factor Scores'!C418</f>
        <v>Side Channel and Wetland Habitat</v>
      </c>
      <c r="D4603" s="18">
        <f>'Limiting Factor Scores'!D418</f>
        <v>4.4000000000000003E-3</v>
      </c>
      <c r="E4603" s="19">
        <f>'Limiting Factor Scores'!E418</f>
        <v>4.32</v>
      </c>
      <c r="F4603" s="18">
        <f>'Limiting Factor Scores'!F418</f>
        <v>0.84699999999999998</v>
      </c>
      <c r="G4603" s="18">
        <f>'Limiting Factor Scores'!G418</f>
        <v>2.8643119993611202E-2</v>
      </c>
      <c r="H4603" s="18">
        <f>'Limiting Factor Scores'!H418</f>
        <v>8.3485643979768799E-3</v>
      </c>
      <c r="I4603" s="17">
        <f>LFAT!A140</f>
        <v>10</v>
      </c>
      <c r="J4603" s="16" t="str">
        <f>LFAT!B140</f>
        <v>Upland Treatments</v>
      </c>
      <c r="K4603" s="16" t="str">
        <f>LFAT!D140</f>
        <v>N</v>
      </c>
      <c r="L4603" s="19">
        <f>LFAT!F140</f>
        <v>0.1</v>
      </c>
      <c r="M4603" s="16" t="str">
        <f>LFAT!G140</f>
        <v>R</v>
      </c>
      <c r="N4603" s="19">
        <f>LFAT!I140</f>
        <v>0.1</v>
      </c>
      <c r="O4603" s="18">
        <f>LFAT!J140</f>
        <v>0.01</v>
      </c>
      <c r="P4603" s="18">
        <f t="shared" si="213"/>
        <v>8.4700000000000001E-3</v>
      </c>
      <c r="Q4603" s="18">
        <f t="shared" si="214"/>
        <v>2.8643119993611201E-4</v>
      </c>
      <c r="R4603" s="18">
        <f t="shared" si="215"/>
        <v>8.3485643979768807E-5</v>
      </c>
    </row>
    <row r="4604" spans="1:18" ht="18" customHeight="1" x14ac:dyDescent="0.2">
      <c r="A4604" s="16" t="str">
        <f>'Limiting Factor Scores'!A419</f>
        <v>UGR8</v>
      </c>
      <c r="B4604" s="16" t="str">
        <f>'Limiting Factor Scores'!B419</f>
        <v>Upper Grande Ronde</v>
      </c>
      <c r="C4604" s="16" t="str">
        <f>'Limiting Factor Scores'!C419</f>
        <v>Summer Water Temperature</v>
      </c>
      <c r="D4604" s="18">
        <f>'Limiting Factor Scores'!D419</f>
        <v>4.4000000000000003E-3</v>
      </c>
      <c r="E4604" s="19">
        <f>'Limiting Factor Scores'!E419</f>
        <v>2.71</v>
      </c>
      <c r="F4604" s="18">
        <f>'Limiting Factor Scores'!F419</f>
        <v>0.48475000000000001</v>
      </c>
      <c r="G4604" s="18">
        <f>'Limiting Factor Scores'!G419</f>
        <v>1.4199019999695299E-2</v>
      </c>
      <c r="H4604" s="18">
        <f>'Limiting Factor Scores'!H419</f>
        <v>4.4434400999238252E-3</v>
      </c>
      <c r="I4604" s="17">
        <f>LFAT!A146</f>
        <v>10</v>
      </c>
      <c r="J4604" s="16" t="str">
        <f>LFAT!B146</f>
        <v>Upland Treatments</v>
      </c>
      <c r="K4604" s="16" t="str">
        <f>LFAT!D146</f>
        <v>I</v>
      </c>
      <c r="L4604" s="19">
        <f>LFAT!F146</f>
        <v>0.5</v>
      </c>
      <c r="M4604" s="16" t="str">
        <f>LFAT!G146</f>
        <v>CD</v>
      </c>
      <c r="N4604" s="19">
        <f>LFAT!I146</f>
        <v>0.5</v>
      </c>
      <c r="O4604" s="18">
        <f>LFAT!J146</f>
        <v>0.25</v>
      </c>
      <c r="P4604" s="18">
        <f t="shared" si="213"/>
        <v>0.1211875</v>
      </c>
      <c r="Q4604" s="18">
        <f t="shared" si="214"/>
        <v>3.5497549999238247E-3</v>
      </c>
      <c r="R4604" s="18">
        <f t="shared" si="215"/>
        <v>1.1108600249809563E-3</v>
      </c>
    </row>
    <row r="4605" spans="1:18" ht="18" customHeight="1" x14ac:dyDescent="0.2">
      <c r="A4605" s="16" t="str">
        <f>'Limiting Factor Scores'!A420</f>
        <v>UGR8</v>
      </c>
      <c r="B4605" s="16" t="str">
        <f>'Limiting Factor Scores'!B420</f>
        <v>Upper Grande Ronde</v>
      </c>
      <c r="C4605" s="16" t="str">
        <f>'Limiting Factor Scores'!C420</f>
        <v>Water Quality</v>
      </c>
      <c r="D4605" s="18">
        <f>'Limiting Factor Scores'!D420</f>
        <v>4.4000000000000003E-3</v>
      </c>
      <c r="E4605" s="19">
        <f>'Limiting Factor Scores'!E420</f>
        <v>4.3099999999999996</v>
      </c>
      <c r="F4605" s="18">
        <f>'Limiting Factor Scores'!F420</f>
        <v>0.84475</v>
      </c>
      <c r="G4605" s="18">
        <f>'Limiting Factor Scores'!G420</f>
        <v>2.1637667862983701E-2</v>
      </c>
      <c r="H4605" s="18">
        <f>'Limiting Factor Scores'!H420</f>
        <v>6.0062449087836031E-3</v>
      </c>
      <c r="I4605" s="17">
        <f>LFAT!A148</f>
        <v>10</v>
      </c>
      <c r="J4605" s="16" t="str">
        <f>LFAT!B148</f>
        <v>Upland Treatments</v>
      </c>
      <c r="K4605" s="16" t="str">
        <f>LFAT!D148</f>
        <v>I</v>
      </c>
      <c r="L4605" s="19">
        <f>LFAT!F148</f>
        <v>0.5</v>
      </c>
      <c r="M4605" s="16" t="str">
        <f>LFAT!G148</f>
        <v>CD</v>
      </c>
      <c r="N4605" s="19">
        <f>LFAT!I148</f>
        <v>0.5</v>
      </c>
      <c r="O4605" s="18">
        <f>LFAT!J148</f>
        <v>0.25</v>
      </c>
      <c r="P4605" s="18">
        <f t="shared" si="213"/>
        <v>0.2111875</v>
      </c>
      <c r="Q4605" s="18">
        <f t="shared" si="214"/>
        <v>5.4094169657459253E-3</v>
      </c>
      <c r="R4605" s="18">
        <f t="shared" si="215"/>
        <v>1.5015612271959008E-3</v>
      </c>
    </row>
    <row r="4606" spans="1:18" ht="18" customHeight="1" x14ac:dyDescent="0.2">
      <c r="A4606" s="16" t="str">
        <f>'Limiting Factor Scores'!A421</f>
        <v>UGR8</v>
      </c>
      <c r="B4606" s="16" t="str">
        <f>'Limiting Factor Scores'!B421</f>
        <v>Upper Grande Ronde</v>
      </c>
      <c r="C4606" s="16" t="str">
        <f>'Limiting Factor Scores'!C421</f>
        <v>Winter Water Temperature</v>
      </c>
      <c r="D4606" s="18">
        <f>'Limiting Factor Scores'!D421</f>
        <v>4.4000000000000003E-3</v>
      </c>
      <c r="E4606" s="19">
        <f>'Limiting Factor Scores'!E421</f>
        <v>3.63</v>
      </c>
      <c r="F4606" s="18">
        <f>'Limiting Factor Scores'!F421</f>
        <v>0.69174999999999998</v>
      </c>
      <c r="G4606" s="18">
        <f>'Limiting Factor Scores'!G421</f>
        <v>1.45880192861491E-2</v>
      </c>
      <c r="H4606" s="18">
        <f>'Limiting Factor Scores'!H421</f>
        <v>3.9733329433484831E-3</v>
      </c>
      <c r="I4606" s="17">
        <f>LFAT!A147</f>
        <v>10</v>
      </c>
      <c r="J4606" s="16" t="str">
        <f>LFAT!B147</f>
        <v>Upland Treatments</v>
      </c>
      <c r="K4606" s="16" t="str">
        <f>LFAT!D147</f>
        <v>N</v>
      </c>
      <c r="L4606" s="19">
        <f>LFAT!F147</f>
        <v>0.1</v>
      </c>
      <c r="M4606" s="16" t="str">
        <f>LFAT!G147</f>
        <v>R</v>
      </c>
      <c r="N4606" s="19">
        <f>LFAT!I147</f>
        <v>0.1</v>
      </c>
      <c r="O4606" s="18">
        <f>LFAT!J147</f>
        <v>0.01</v>
      </c>
      <c r="P4606" s="18">
        <f t="shared" si="213"/>
        <v>6.9175E-3</v>
      </c>
      <c r="Q4606" s="18">
        <f t="shared" si="214"/>
        <v>1.45880192861491E-4</v>
      </c>
      <c r="R4606" s="18">
        <f t="shared" si="215"/>
        <v>3.9733329433484832E-5</v>
      </c>
    </row>
    <row r="4607" spans="1:18" ht="18" customHeight="1" x14ac:dyDescent="0.2">
      <c r="A4607" s="16" t="str">
        <f>'Limiting Factor Scores'!A407</f>
        <v>UGR8</v>
      </c>
      <c r="B4607" s="16" t="str">
        <f>'Limiting Factor Scores'!B407</f>
        <v>Upper Grande Ronde</v>
      </c>
      <c r="C4607" s="16" t="str">
        <f>'Limiting Factor Scores'!C407</f>
        <v>Altered Flow Timing</v>
      </c>
      <c r="D4607" s="18">
        <f>'Limiting Factor Scores'!D407</f>
        <v>4.4000000000000003E-3</v>
      </c>
      <c r="E4607" s="19">
        <f>'Limiting Factor Scores'!E407</f>
        <v>2.71</v>
      </c>
      <c r="F4607" s="18">
        <f>'Limiting Factor Scores'!F407</f>
        <v>0.48475000000000001</v>
      </c>
      <c r="G4607" s="18">
        <f>'Limiting Factor Scores'!G407</f>
        <v>1.1182490000304701E-2</v>
      </c>
      <c r="H4607" s="18">
        <f>'Limiting Factor Scores'!H407</f>
        <v>3.1120534505515067E-3</v>
      </c>
      <c r="I4607" s="17">
        <f>LFAT!A158</f>
        <v>11</v>
      </c>
      <c r="J4607" s="16" t="str">
        <f>LFAT!B158</f>
        <v>Species Management (non-native or unnatural)</v>
      </c>
      <c r="K4607" s="16" t="str">
        <f>LFAT!D158</f>
        <v>N</v>
      </c>
      <c r="L4607" s="19">
        <f>LFAT!F158</f>
        <v>0.1</v>
      </c>
      <c r="M4607" s="16" t="str">
        <f>LFAT!G158</f>
        <v>R</v>
      </c>
      <c r="N4607" s="19">
        <f>LFAT!I158</f>
        <v>0.1</v>
      </c>
      <c r="O4607" s="18">
        <f>LFAT!J158</f>
        <v>0.01</v>
      </c>
      <c r="P4607" s="18">
        <f t="shared" si="213"/>
        <v>4.8475000000000002E-3</v>
      </c>
      <c r="Q4607" s="18">
        <f t="shared" si="214"/>
        <v>1.11824900003047E-4</v>
      </c>
      <c r="R4607" s="18">
        <f t="shared" si="215"/>
        <v>3.1120534505515071E-5</v>
      </c>
    </row>
    <row r="4608" spans="1:18" ht="18" customHeight="1" x14ac:dyDescent="0.2">
      <c r="A4608" s="16" t="str">
        <f>'Limiting Factor Scores'!A408</f>
        <v>UGR8</v>
      </c>
      <c r="B4608" s="16" t="str">
        <f>'Limiting Factor Scores'!B408</f>
        <v>Upper Grande Ronde</v>
      </c>
      <c r="C4608" s="16" t="str">
        <f>'Limiting Factor Scores'!C408</f>
        <v>Altered Primary Productivity</v>
      </c>
      <c r="D4608" s="18">
        <f>'Limiting Factor Scores'!D408</f>
        <v>4.4000000000000003E-3</v>
      </c>
      <c r="E4608" s="19">
        <f>'Limiting Factor Scores'!E408</f>
        <v>3.68</v>
      </c>
      <c r="F4608" s="18">
        <f>'Limiting Factor Scores'!F408</f>
        <v>0.70299999999999996</v>
      </c>
      <c r="G4608" s="18">
        <f>'Limiting Factor Scores'!G408</f>
        <v>1.1245991426362E-2</v>
      </c>
      <c r="H4608" s="18">
        <f>'Limiting Factor Scores'!H408</f>
        <v>3.2206840278467359E-3</v>
      </c>
      <c r="I4608" s="17">
        <f>LFAT!A165</f>
        <v>11</v>
      </c>
      <c r="J4608" s="16" t="str">
        <f>LFAT!B165</f>
        <v>Species Management (non-native or unnatural)</v>
      </c>
      <c r="K4608" s="16" t="str">
        <f>LFAT!D165</f>
        <v>N</v>
      </c>
      <c r="L4608" s="19">
        <f>LFAT!F165</f>
        <v>0.1</v>
      </c>
      <c r="M4608" s="16" t="str">
        <f>LFAT!G165</f>
        <v>R</v>
      </c>
      <c r="N4608" s="19">
        <f>LFAT!I165</f>
        <v>0.1</v>
      </c>
      <c r="O4608" s="18">
        <f>LFAT!J165</f>
        <v>0.01</v>
      </c>
      <c r="P4608" s="18">
        <f t="shared" si="213"/>
        <v>7.0299999999999998E-3</v>
      </c>
      <c r="Q4608" s="18">
        <f t="shared" si="214"/>
        <v>1.1245991426362E-4</v>
      </c>
      <c r="R4608" s="18">
        <f t="shared" si="215"/>
        <v>3.2206840278467361E-5</v>
      </c>
    </row>
    <row r="4609" spans="1:18" ht="18" customHeight="1" x14ac:dyDescent="0.2">
      <c r="A4609" s="16" t="str">
        <f>'Limiting Factor Scores'!A409</f>
        <v>UGR8</v>
      </c>
      <c r="B4609" s="16" t="str">
        <f>'Limiting Factor Scores'!B409</f>
        <v>Upper Grande Ronde</v>
      </c>
      <c r="C4609" s="16" t="str">
        <f>'Limiting Factor Scores'!C409</f>
        <v>Anthropogenic Barriers</v>
      </c>
      <c r="D4609" s="18">
        <f>'Limiting Factor Scores'!D409</f>
        <v>4.4000000000000003E-3</v>
      </c>
      <c r="E4609" s="19">
        <f>'Limiting Factor Scores'!E409</f>
        <v>2.71</v>
      </c>
      <c r="F4609" s="18">
        <f>'Limiting Factor Scores'!F409</f>
        <v>0.48475000000000001</v>
      </c>
      <c r="G4609" s="18">
        <f>'Limiting Factor Scores'!G409</f>
        <v>1.1319604997562401E-2</v>
      </c>
      <c r="H4609" s="18">
        <f>'Limiting Factor Scores'!H409</f>
        <v>3.5851001989396442E-3</v>
      </c>
      <c r="I4609" s="17">
        <f>LFAT!A152</f>
        <v>11</v>
      </c>
      <c r="J4609" s="16" t="str">
        <f>LFAT!B152</f>
        <v>Species Management (non-native or unnatural)</v>
      </c>
      <c r="K4609" s="16" t="str">
        <f>LFAT!D152</f>
        <v>N</v>
      </c>
      <c r="L4609" s="19">
        <f>LFAT!F152</f>
        <v>0.1</v>
      </c>
      <c r="M4609" s="16" t="str">
        <f>LFAT!G152</f>
        <v>R</v>
      </c>
      <c r="N4609" s="19">
        <f>LFAT!I152</f>
        <v>0.1</v>
      </c>
      <c r="O4609" s="18">
        <f>LFAT!J152</f>
        <v>0.01</v>
      </c>
      <c r="P4609" s="18">
        <f t="shared" si="213"/>
        <v>4.8475000000000002E-3</v>
      </c>
      <c r="Q4609" s="18">
        <f t="shared" si="214"/>
        <v>1.1319604997562401E-4</v>
      </c>
      <c r="R4609" s="18">
        <f t="shared" si="215"/>
        <v>3.585100198939644E-5</v>
      </c>
    </row>
    <row r="4610" spans="1:18" ht="18" customHeight="1" x14ac:dyDescent="0.2">
      <c r="A4610" s="16" t="str">
        <f>'Limiting Factor Scores'!A410</f>
        <v>UGR8</v>
      </c>
      <c r="B4610" s="16" t="str">
        <f>'Limiting Factor Scores'!B410</f>
        <v>Upper Grande Ronde</v>
      </c>
      <c r="C4610" s="16" t="str">
        <f>'Limiting Factor Scores'!C410</f>
        <v>Channel and Habitat Structure</v>
      </c>
      <c r="D4610" s="18">
        <f>'Limiting Factor Scores'!D410</f>
        <v>4.4000000000000003E-3</v>
      </c>
      <c r="E4610" s="19">
        <f>'Limiting Factor Scores'!E410</f>
        <v>4.32</v>
      </c>
      <c r="F4610" s="18">
        <f>'Limiting Factor Scores'!F410</f>
        <v>0.84699999999999998</v>
      </c>
      <c r="G4610" s="18">
        <f>'Limiting Factor Scores'!G410</f>
        <v>3.2476399995208405E-2</v>
      </c>
      <c r="H4610" s="18">
        <f>'Limiting Factor Scores'!H410</f>
        <v>9.8315645979449376E-3</v>
      </c>
      <c r="I4610" s="17">
        <f>LFAT!A156</f>
        <v>11</v>
      </c>
      <c r="J4610" s="16" t="str">
        <f>LFAT!B156</f>
        <v>Species Management (non-native or unnatural)</v>
      </c>
      <c r="K4610" s="16" t="str">
        <f>LFAT!D156</f>
        <v>N</v>
      </c>
      <c r="L4610" s="19">
        <f>LFAT!F156</f>
        <v>0.1</v>
      </c>
      <c r="M4610" s="16" t="str">
        <f>LFAT!G156</f>
        <v>R</v>
      </c>
      <c r="N4610" s="19">
        <f>LFAT!I156</f>
        <v>0.1</v>
      </c>
      <c r="O4610" s="18">
        <f>LFAT!J156</f>
        <v>0.01</v>
      </c>
      <c r="P4610" s="18">
        <f t="shared" ref="P4610:P4673" si="216">F4610*O4610</f>
        <v>8.4700000000000001E-3</v>
      </c>
      <c r="Q4610" s="18">
        <f t="shared" ref="Q4610:Q4673" si="217">G4610*O4610</f>
        <v>3.2476399995208407E-4</v>
      </c>
      <c r="R4610" s="18">
        <f t="shared" ref="R4610:R4673" si="218">H4610*O4610</f>
        <v>9.8315645979449372E-5</v>
      </c>
    </row>
    <row r="4611" spans="1:18" ht="18" customHeight="1" x14ac:dyDescent="0.2">
      <c r="A4611" s="16" t="str">
        <f>'Limiting Factor Scores'!A411</f>
        <v>UGR8</v>
      </c>
      <c r="B4611" s="16" t="str">
        <f>'Limiting Factor Scores'!B411</f>
        <v>Upper Grande Ronde</v>
      </c>
      <c r="C4611" s="16" t="str">
        <f>'Limiting Factor Scores'!C411</f>
        <v>Decreased Sediment Quantity</v>
      </c>
      <c r="D4611" s="18">
        <f>'Limiting Factor Scores'!D411</f>
        <v>4.4000000000000003E-3</v>
      </c>
      <c r="E4611" s="19">
        <f>'Limiting Factor Scores'!E411</f>
        <v>3.62</v>
      </c>
      <c r="F4611" s="18">
        <f>'Limiting Factor Scores'!F411</f>
        <v>0.6895</v>
      </c>
      <c r="G4611" s="18">
        <f>'Limiting Factor Scores'!G411</f>
        <v>1.5710750001300202E-2</v>
      </c>
      <c r="H4611" s="18">
        <f>'Limiting Factor Scores'!H411</f>
        <v>4.6800699008104577E-3</v>
      </c>
      <c r="I4611" s="17">
        <f>LFAT!A159</f>
        <v>11</v>
      </c>
      <c r="J4611" s="16" t="str">
        <f>LFAT!B159</f>
        <v>Species Management (non-native or unnatural)</v>
      </c>
      <c r="K4611" s="16" t="str">
        <f>LFAT!D159</f>
        <v>N</v>
      </c>
      <c r="L4611" s="19">
        <f>LFAT!F159</f>
        <v>0.1</v>
      </c>
      <c r="M4611" s="16" t="str">
        <f>LFAT!G159</f>
        <v>R</v>
      </c>
      <c r="N4611" s="19">
        <f>LFAT!I159</f>
        <v>0.1</v>
      </c>
      <c r="O4611" s="18">
        <f>LFAT!J159</f>
        <v>0.01</v>
      </c>
      <c r="P4611" s="18">
        <f t="shared" si="216"/>
        <v>6.8950000000000001E-3</v>
      </c>
      <c r="Q4611" s="18">
        <f t="shared" si="217"/>
        <v>1.5710750001300203E-4</v>
      </c>
      <c r="R4611" s="18">
        <f t="shared" si="218"/>
        <v>4.6800699008104579E-5</v>
      </c>
    </row>
    <row r="4612" spans="1:18" ht="18" customHeight="1" x14ac:dyDescent="0.2">
      <c r="A4612" s="16" t="str">
        <f>'Limiting Factor Scores'!A412</f>
        <v>UGR8</v>
      </c>
      <c r="B4612" s="16" t="str">
        <f>'Limiting Factor Scores'!B412</f>
        <v>Upper Grande Ronde</v>
      </c>
      <c r="C4612" s="16" t="str">
        <f>'Limiting Factor Scores'!C412</f>
        <v>Decreased Water Quantity</v>
      </c>
      <c r="D4612" s="18">
        <f>'Limiting Factor Scores'!D412</f>
        <v>4.4000000000000003E-3</v>
      </c>
      <c r="E4612" s="19">
        <f>'Limiting Factor Scores'!E412</f>
        <v>2.71</v>
      </c>
      <c r="F4612" s="18">
        <f>'Limiting Factor Scores'!F412</f>
        <v>0.48475000000000001</v>
      </c>
      <c r="G4612" s="18">
        <f>'Limiting Factor Scores'!G412</f>
        <v>1.59815150024376E-2</v>
      </c>
      <c r="H4612" s="18">
        <f>'Limiting Factor Scores'!H412</f>
        <v>4.6189473007008097E-3</v>
      </c>
      <c r="I4612" s="17">
        <f>LFAT!A157</f>
        <v>11</v>
      </c>
      <c r="J4612" s="16" t="str">
        <f>LFAT!B157</f>
        <v>Species Management (non-native or unnatural)</v>
      </c>
      <c r="K4612" s="16" t="str">
        <f>LFAT!D157</f>
        <v>N</v>
      </c>
      <c r="L4612" s="19">
        <f>LFAT!F157</f>
        <v>0.1</v>
      </c>
      <c r="M4612" s="16" t="str">
        <f>LFAT!G157</f>
        <v>R</v>
      </c>
      <c r="N4612" s="19">
        <f>LFAT!I157</f>
        <v>0.1</v>
      </c>
      <c r="O4612" s="18">
        <f>LFAT!J157</f>
        <v>0.01</v>
      </c>
      <c r="P4612" s="18">
        <f t="shared" si="216"/>
        <v>4.8475000000000002E-3</v>
      </c>
      <c r="Q4612" s="18">
        <f t="shared" si="217"/>
        <v>1.5981515002437601E-4</v>
      </c>
      <c r="R4612" s="18">
        <f t="shared" si="218"/>
        <v>4.6189473007008102E-5</v>
      </c>
    </row>
    <row r="4613" spans="1:18" ht="18" customHeight="1" x14ac:dyDescent="0.2">
      <c r="A4613" s="16" t="str">
        <f>'Limiting Factor Scores'!A413</f>
        <v>UGR8</v>
      </c>
      <c r="B4613" s="16" t="str">
        <f>'Limiting Factor Scores'!B413</f>
        <v>Upper Grande Ronde</v>
      </c>
      <c r="C4613" s="16" t="str">
        <f>'Limiting Factor Scores'!C413</f>
        <v>Floodplain Condition</v>
      </c>
      <c r="D4613" s="18">
        <f>'Limiting Factor Scores'!D413</f>
        <v>4.4000000000000003E-3</v>
      </c>
      <c r="E4613" s="19">
        <f>'Limiting Factor Scores'!E413</f>
        <v>3.59</v>
      </c>
      <c r="F4613" s="18">
        <f>'Limiting Factor Scores'!F413</f>
        <v>0.68274999999999997</v>
      </c>
      <c r="G4613" s="18">
        <f>'Limiting Factor Scores'!G413</f>
        <v>1.8260636429858899E-2</v>
      </c>
      <c r="H4613" s="18">
        <f>'Limiting Factor Scores'!H413</f>
        <v>5.1846474431060541E-3</v>
      </c>
      <c r="I4613" s="17">
        <f>LFAT!A154</f>
        <v>11</v>
      </c>
      <c r="J4613" s="16" t="str">
        <f>LFAT!B154</f>
        <v>Species Management (non-native or unnatural)</v>
      </c>
      <c r="K4613" s="16" t="str">
        <f>LFAT!D154</f>
        <v>N</v>
      </c>
      <c r="L4613" s="19">
        <f>LFAT!F154</f>
        <v>0.1</v>
      </c>
      <c r="M4613" s="16" t="str">
        <f>LFAT!G154</f>
        <v>R</v>
      </c>
      <c r="N4613" s="19">
        <f>LFAT!I154</f>
        <v>0.1</v>
      </c>
      <c r="O4613" s="18">
        <f>LFAT!J154</f>
        <v>0.01</v>
      </c>
      <c r="P4613" s="18">
        <f t="shared" si="216"/>
        <v>6.8275000000000002E-3</v>
      </c>
      <c r="Q4613" s="18">
        <f t="shared" si="217"/>
        <v>1.82606364298589E-4</v>
      </c>
      <c r="R4613" s="18">
        <f t="shared" si="218"/>
        <v>5.1846474431060543E-5</v>
      </c>
    </row>
    <row r="4614" spans="1:18" ht="18" customHeight="1" x14ac:dyDescent="0.2">
      <c r="A4614" s="16" t="str">
        <f>'Limiting Factor Scores'!A414</f>
        <v>UGR8</v>
      </c>
      <c r="B4614" s="16" t="str">
        <f>'Limiting Factor Scores'!B414</f>
        <v>Upper Grande Ronde</v>
      </c>
      <c r="C4614" s="16" t="str">
        <f>'Limiting Factor Scores'!C414</f>
        <v>Increased Sediment Quantity</v>
      </c>
      <c r="D4614" s="18">
        <f>'Limiting Factor Scores'!D414</f>
        <v>4.4000000000000003E-3</v>
      </c>
      <c r="E4614" s="19">
        <f>'Limiting Factor Scores'!E414</f>
        <v>1.9</v>
      </c>
      <c r="F4614" s="18">
        <f>'Limiting Factor Scores'!F414</f>
        <v>0.30249999999999999</v>
      </c>
      <c r="G4614" s="18">
        <f>'Limiting Factor Scores'!G414</f>
        <v>4.8391357133350001E-3</v>
      </c>
      <c r="H4614" s="18">
        <f>'Limiting Factor Scores'!H414</f>
        <v>1.59206614274686E-3</v>
      </c>
      <c r="I4614" s="17">
        <f>LFAT!A160</f>
        <v>11</v>
      </c>
      <c r="J4614" s="16" t="str">
        <f>LFAT!B160</f>
        <v>Species Management (non-native or unnatural)</v>
      </c>
      <c r="K4614" s="16" t="str">
        <f>LFAT!D160</f>
        <v>N</v>
      </c>
      <c r="L4614" s="19">
        <f>LFAT!F160</f>
        <v>0.1</v>
      </c>
      <c r="M4614" s="16" t="str">
        <f>LFAT!G160</f>
        <v>R</v>
      </c>
      <c r="N4614" s="19">
        <f>LFAT!I160</f>
        <v>0.1</v>
      </c>
      <c r="O4614" s="18">
        <f>LFAT!J160</f>
        <v>0.01</v>
      </c>
      <c r="P4614" s="18">
        <f t="shared" si="216"/>
        <v>3.0249999999999999E-3</v>
      </c>
      <c r="Q4614" s="18">
        <f t="shared" si="217"/>
        <v>4.8391357133350004E-5</v>
      </c>
      <c r="R4614" s="18">
        <f t="shared" si="218"/>
        <v>1.5920661427468599E-5</v>
      </c>
    </row>
    <row r="4615" spans="1:18" ht="18" customHeight="1" x14ac:dyDescent="0.2">
      <c r="A4615" s="16" t="str">
        <f>'Limiting Factor Scores'!A415</f>
        <v>UGR8</v>
      </c>
      <c r="B4615" s="16" t="str">
        <f>'Limiting Factor Scores'!B415</f>
        <v>Upper Grande Ronde</v>
      </c>
      <c r="C4615" s="16" t="str">
        <f>'Limiting Factor Scores'!C415</f>
        <v>Non-Native Species Interactions and Competition</v>
      </c>
      <c r="D4615" s="18">
        <f>'Limiting Factor Scores'!D415</f>
        <v>4.4000000000000003E-3</v>
      </c>
      <c r="E4615" s="19">
        <f>'Limiting Factor Scores'!E415</f>
        <v>4.6399999999999997</v>
      </c>
      <c r="F4615" s="18">
        <f>'Limiting Factor Scores'!F415</f>
        <v>0.91900000000000004</v>
      </c>
      <c r="G4615" s="18">
        <f>'Limiting Factor Scores'!G415</f>
        <v>1.62610485696956E-2</v>
      </c>
      <c r="H4615" s="18">
        <f>'Limiting Factor Scores'!H415</f>
        <v>5.7361354282421638E-3</v>
      </c>
      <c r="I4615" s="17">
        <f>LFAT!A166</f>
        <v>11</v>
      </c>
      <c r="J4615" s="16" t="str">
        <f>LFAT!B166</f>
        <v>Species Management (non-native or unnatural)</v>
      </c>
      <c r="K4615" s="16" t="str">
        <f>LFAT!D166</f>
        <v>D</v>
      </c>
      <c r="L4615" s="19">
        <f>LFAT!F166</f>
        <v>1</v>
      </c>
      <c r="M4615" s="16" t="str">
        <f>LFAT!G166</f>
        <v>C</v>
      </c>
      <c r="N4615" s="19">
        <f>LFAT!I166</f>
        <v>1</v>
      </c>
      <c r="O4615" s="18">
        <f>LFAT!J166</f>
        <v>1</v>
      </c>
      <c r="P4615" s="18">
        <f t="shared" si="216"/>
        <v>0.91900000000000004</v>
      </c>
      <c r="Q4615" s="18">
        <f t="shared" si="217"/>
        <v>1.62610485696956E-2</v>
      </c>
      <c r="R4615" s="18">
        <f t="shared" si="218"/>
        <v>5.7361354282421638E-3</v>
      </c>
    </row>
    <row r="4616" spans="1:18" ht="18" customHeight="1" x14ac:dyDescent="0.2">
      <c r="A4616" s="16" t="str">
        <f>'Limiting Factor Scores'!A416</f>
        <v>UGR8</v>
      </c>
      <c r="B4616" s="16" t="str">
        <f>'Limiting Factor Scores'!B416</f>
        <v>Upper Grande Ronde</v>
      </c>
      <c r="C4616" s="16" t="str">
        <f>'Limiting Factor Scores'!C416</f>
        <v>Predation</v>
      </c>
      <c r="D4616" s="18">
        <f>'Limiting Factor Scores'!D416</f>
        <v>4.4000000000000003E-3</v>
      </c>
      <c r="E4616" s="19">
        <f>'Limiting Factor Scores'!E416</f>
        <v>2.4700000000000002</v>
      </c>
      <c r="F4616" s="18">
        <f>'Limiting Factor Scores'!F416</f>
        <v>0.43075000000000002</v>
      </c>
      <c r="G4616" s="18">
        <f>'Limiting Factor Scores'!G416</f>
        <v>1.01804685744069E-2</v>
      </c>
      <c r="H4616" s="18">
        <f>'Limiting Factor Scores'!H416</f>
        <v>3.1126241150140517E-3</v>
      </c>
      <c r="I4616" s="17">
        <f>LFAT!A164</f>
        <v>11</v>
      </c>
      <c r="J4616" s="16" t="str">
        <f>LFAT!B164</f>
        <v>Species Management (non-native or unnatural)</v>
      </c>
      <c r="K4616" s="16" t="str">
        <f>LFAT!D164</f>
        <v>D</v>
      </c>
      <c r="L4616" s="19">
        <f>LFAT!F164</f>
        <v>1</v>
      </c>
      <c r="M4616" s="16" t="str">
        <f>LFAT!G164</f>
        <v>C</v>
      </c>
      <c r="N4616" s="19">
        <f>LFAT!I164</f>
        <v>1</v>
      </c>
      <c r="O4616" s="18">
        <f>LFAT!J164</f>
        <v>1</v>
      </c>
      <c r="P4616" s="18">
        <f t="shared" si="216"/>
        <v>0.43075000000000002</v>
      </c>
      <c r="Q4616" s="18">
        <f t="shared" si="217"/>
        <v>1.01804685744069E-2</v>
      </c>
      <c r="R4616" s="18">
        <f t="shared" si="218"/>
        <v>3.1126241150140517E-3</v>
      </c>
    </row>
    <row r="4617" spans="1:18" ht="18" customHeight="1" x14ac:dyDescent="0.2">
      <c r="A4617" s="16" t="str">
        <f>'Limiting Factor Scores'!A417</f>
        <v>UGR8</v>
      </c>
      <c r="B4617" s="16" t="str">
        <f>'Limiting Factor Scores'!B417</f>
        <v>Upper Grande Ronde</v>
      </c>
      <c r="C4617" s="16" t="str">
        <f>'Limiting Factor Scores'!C417</f>
        <v>Riparian Condition</v>
      </c>
      <c r="D4617" s="18">
        <f>'Limiting Factor Scores'!D417</f>
        <v>4.4000000000000003E-3</v>
      </c>
      <c r="E4617" s="19">
        <f>'Limiting Factor Scores'!E417</f>
        <v>4.78</v>
      </c>
      <c r="F4617" s="18">
        <f>'Limiting Factor Scores'!F417</f>
        <v>0.95050000000000001</v>
      </c>
      <c r="G4617" s="18">
        <f>'Limiting Factor Scores'!G417</f>
        <v>2.5959512860727604E-2</v>
      </c>
      <c r="H4617" s="18">
        <f>'Limiting Factor Scores'!H417</f>
        <v>8.3820249864491603E-3</v>
      </c>
      <c r="I4617" s="17">
        <f>LFAT!A153</f>
        <v>11</v>
      </c>
      <c r="J4617" s="16" t="str">
        <f>LFAT!B153</f>
        <v>Species Management (non-native or unnatural)</v>
      </c>
      <c r="K4617" s="16" t="str">
        <f>LFAT!D153</f>
        <v>N</v>
      </c>
      <c r="L4617" s="19">
        <f>LFAT!F153</f>
        <v>0.1</v>
      </c>
      <c r="M4617" s="16" t="str">
        <f>LFAT!G153</f>
        <v>R</v>
      </c>
      <c r="N4617" s="19">
        <f>LFAT!I153</f>
        <v>0.1</v>
      </c>
      <c r="O4617" s="18">
        <f>LFAT!J153</f>
        <v>0.01</v>
      </c>
      <c r="P4617" s="18">
        <f t="shared" si="216"/>
        <v>9.5049999999999996E-3</v>
      </c>
      <c r="Q4617" s="18">
        <f t="shared" si="217"/>
        <v>2.5959512860727603E-4</v>
      </c>
      <c r="R4617" s="18">
        <f t="shared" si="218"/>
        <v>8.3820249864491599E-5</v>
      </c>
    </row>
    <row r="4618" spans="1:18" ht="18" customHeight="1" x14ac:dyDescent="0.2">
      <c r="A4618" s="16" t="str">
        <f>'Limiting Factor Scores'!A418</f>
        <v>UGR8</v>
      </c>
      <c r="B4618" s="16" t="str">
        <f>'Limiting Factor Scores'!B418</f>
        <v>Upper Grande Ronde</v>
      </c>
      <c r="C4618" s="16" t="str">
        <f>'Limiting Factor Scores'!C418</f>
        <v>Side Channel and Wetland Habitat</v>
      </c>
      <c r="D4618" s="18">
        <f>'Limiting Factor Scores'!D418</f>
        <v>4.4000000000000003E-3</v>
      </c>
      <c r="E4618" s="19">
        <f>'Limiting Factor Scores'!E418</f>
        <v>4.32</v>
      </c>
      <c r="F4618" s="18">
        <f>'Limiting Factor Scores'!F418</f>
        <v>0.84699999999999998</v>
      </c>
      <c r="G4618" s="18">
        <f>'Limiting Factor Scores'!G418</f>
        <v>2.8643119993611202E-2</v>
      </c>
      <c r="H4618" s="18">
        <f>'Limiting Factor Scores'!H418</f>
        <v>8.3485643979768799E-3</v>
      </c>
      <c r="I4618" s="17">
        <f>LFAT!A155</f>
        <v>11</v>
      </c>
      <c r="J4618" s="16" t="str">
        <f>LFAT!B155</f>
        <v>Species Management (non-native or unnatural)</v>
      </c>
      <c r="K4618" s="16" t="str">
        <f>LFAT!D155</f>
        <v>N</v>
      </c>
      <c r="L4618" s="19">
        <f>LFAT!F155</f>
        <v>0.1</v>
      </c>
      <c r="M4618" s="16" t="str">
        <f>LFAT!G155</f>
        <v>R</v>
      </c>
      <c r="N4618" s="19">
        <f>LFAT!I155</f>
        <v>0.1</v>
      </c>
      <c r="O4618" s="18">
        <f>LFAT!J155</f>
        <v>0.01</v>
      </c>
      <c r="P4618" s="18">
        <f t="shared" si="216"/>
        <v>8.4700000000000001E-3</v>
      </c>
      <c r="Q4618" s="18">
        <f t="shared" si="217"/>
        <v>2.8643119993611201E-4</v>
      </c>
      <c r="R4618" s="18">
        <f t="shared" si="218"/>
        <v>8.3485643979768807E-5</v>
      </c>
    </row>
    <row r="4619" spans="1:18" ht="18" customHeight="1" x14ac:dyDescent="0.2">
      <c r="A4619" s="16" t="str">
        <f>'Limiting Factor Scores'!A419</f>
        <v>UGR8</v>
      </c>
      <c r="B4619" s="16" t="str">
        <f>'Limiting Factor Scores'!B419</f>
        <v>Upper Grande Ronde</v>
      </c>
      <c r="C4619" s="16" t="str">
        <f>'Limiting Factor Scores'!C419</f>
        <v>Summer Water Temperature</v>
      </c>
      <c r="D4619" s="18">
        <f>'Limiting Factor Scores'!D419</f>
        <v>4.4000000000000003E-3</v>
      </c>
      <c r="E4619" s="19">
        <f>'Limiting Factor Scores'!E419</f>
        <v>2.71</v>
      </c>
      <c r="F4619" s="18">
        <f>'Limiting Factor Scores'!F419</f>
        <v>0.48475000000000001</v>
      </c>
      <c r="G4619" s="18">
        <f>'Limiting Factor Scores'!G419</f>
        <v>1.4199019999695299E-2</v>
      </c>
      <c r="H4619" s="18">
        <f>'Limiting Factor Scores'!H419</f>
        <v>4.4434400999238252E-3</v>
      </c>
      <c r="I4619" s="17">
        <f>LFAT!A161</f>
        <v>11</v>
      </c>
      <c r="J4619" s="16" t="str">
        <f>LFAT!B161</f>
        <v>Species Management (non-native or unnatural)</v>
      </c>
      <c r="K4619" s="16" t="str">
        <f>LFAT!D161</f>
        <v>N</v>
      </c>
      <c r="L4619" s="19">
        <f>LFAT!F161</f>
        <v>0.1</v>
      </c>
      <c r="M4619" s="16" t="str">
        <f>LFAT!G161</f>
        <v>R</v>
      </c>
      <c r="N4619" s="19">
        <f>LFAT!I161</f>
        <v>0.1</v>
      </c>
      <c r="O4619" s="18">
        <f>LFAT!J161</f>
        <v>0.01</v>
      </c>
      <c r="P4619" s="18">
        <f t="shared" si="216"/>
        <v>4.8475000000000002E-3</v>
      </c>
      <c r="Q4619" s="18">
        <f t="shared" si="217"/>
        <v>1.4199019999695299E-4</v>
      </c>
      <c r="R4619" s="18">
        <f t="shared" si="218"/>
        <v>4.4434400999238252E-5</v>
      </c>
    </row>
    <row r="4620" spans="1:18" ht="18" customHeight="1" x14ac:dyDescent="0.2">
      <c r="A4620" s="16" t="str">
        <f>'Limiting Factor Scores'!A420</f>
        <v>UGR8</v>
      </c>
      <c r="B4620" s="16" t="str">
        <f>'Limiting Factor Scores'!B420</f>
        <v>Upper Grande Ronde</v>
      </c>
      <c r="C4620" s="16" t="str">
        <f>'Limiting Factor Scores'!C420</f>
        <v>Water Quality</v>
      </c>
      <c r="D4620" s="18">
        <f>'Limiting Factor Scores'!D420</f>
        <v>4.4000000000000003E-3</v>
      </c>
      <c r="E4620" s="19">
        <f>'Limiting Factor Scores'!E420</f>
        <v>4.3099999999999996</v>
      </c>
      <c r="F4620" s="18">
        <f>'Limiting Factor Scores'!F420</f>
        <v>0.84475</v>
      </c>
      <c r="G4620" s="18">
        <f>'Limiting Factor Scores'!G420</f>
        <v>2.1637667862983701E-2</v>
      </c>
      <c r="H4620" s="18">
        <f>'Limiting Factor Scores'!H420</f>
        <v>6.0062449087836031E-3</v>
      </c>
      <c r="I4620" s="17">
        <f>LFAT!A163</f>
        <v>11</v>
      </c>
      <c r="J4620" s="16" t="str">
        <f>LFAT!B163</f>
        <v>Species Management (non-native or unnatural)</v>
      </c>
      <c r="K4620" s="16" t="str">
        <f>LFAT!D163</f>
        <v>N</v>
      </c>
      <c r="L4620" s="19">
        <f>LFAT!F163</f>
        <v>0.1</v>
      </c>
      <c r="M4620" s="16" t="str">
        <f>LFAT!G163</f>
        <v>R</v>
      </c>
      <c r="N4620" s="19">
        <f>LFAT!I163</f>
        <v>0.1</v>
      </c>
      <c r="O4620" s="18">
        <f>LFAT!J163</f>
        <v>0.01</v>
      </c>
      <c r="P4620" s="18">
        <f t="shared" si="216"/>
        <v>8.4475000000000001E-3</v>
      </c>
      <c r="Q4620" s="18">
        <f t="shared" si="217"/>
        <v>2.1637667862983701E-4</v>
      </c>
      <c r="R4620" s="18">
        <f t="shared" si="218"/>
        <v>6.0062449087836033E-5</v>
      </c>
    </row>
    <row r="4621" spans="1:18" ht="18" customHeight="1" x14ac:dyDescent="0.2">
      <c r="A4621" s="16" t="str">
        <f>'Limiting Factor Scores'!A421</f>
        <v>UGR8</v>
      </c>
      <c r="B4621" s="16" t="str">
        <f>'Limiting Factor Scores'!B421</f>
        <v>Upper Grande Ronde</v>
      </c>
      <c r="C4621" s="16" t="str">
        <f>'Limiting Factor Scores'!C421</f>
        <v>Winter Water Temperature</v>
      </c>
      <c r="D4621" s="18">
        <f>'Limiting Factor Scores'!D421</f>
        <v>4.4000000000000003E-3</v>
      </c>
      <c r="E4621" s="19">
        <f>'Limiting Factor Scores'!E421</f>
        <v>3.63</v>
      </c>
      <c r="F4621" s="18">
        <f>'Limiting Factor Scores'!F421</f>
        <v>0.69174999999999998</v>
      </c>
      <c r="G4621" s="18">
        <f>'Limiting Factor Scores'!G421</f>
        <v>1.45880192861491E-2</v>
      </c>
      <c r="H4621" s="18">
        <f>'Limiting Factor Scores'!H421</f>
        <v>3.9733329433484831E-3</v>
      </c>
      <c r="I4621" s="17">
        <f>LFAT!A162</f>
        <v>11</v>
      </c>
      <c r="J4621" s="16" t="str">
        <f>LFAT!B162</f>
        <v>Species Management (non-native or unnatural)</v>
      </c>
      <c r="K4621" s="16" t="str">
        <f>LFAT!D162</f>
        <v>N</v>
      </c>
      <c r="L4621" s="19">
        <f>LFAT!F162</f>
        <v>0.1</v>
      </c>
      <c r="M4621" s="16" t="str">
        <f>LFAT!G162</f>
        <v>R</v>
      </c>
      <c r="N4621" s="19">
        <f>LFAT!I162</f>
        <v>0.1</v>
      </c>
      <c r="O4621" s="18">
        <f>LFAT!J162</f>
        <v>0.01</v>
      </c>
      <c r="P4621" s="18">
        <f t="shared" si="216"/>
        <v>6.9175E-3</v>
      </c>
      <c r="Q4621" s="18">
        <f t="shared" si="217"/>
        <v>1.45880192861491E-4</v>
      </c>
      <c r="R4621" s="18">
        <f t="shared" si="218"/>
        <v>3.9733329433484832E-5</v>
      </c>
    </row>
    <row r="4622" spans="1:18" ht="18" customHeight="1" x14ac:dyDescent="0.2">
      <c r="A4622" s="16" t="str">
        <f>'Limiting Factor Scores'!A422</f>
        <v>UGR9</v>
      </c>
      <c r="B4622" s="16" t="str">
        <f>'Limiting Factor Scores'!B422</f>
        <v>Upper Grande Ronde</v>
      </c>
      <c r="C4622" s="16" t="str">
        <f>'Limiting Factor Scores'!C422</f>
        <v>Altered Flow Timing</v>
      </c>
      <c r="D4622" s="18">
        <f>'Limiting Factor Scores'!D422</f>
        <v>0.31840000000000002</v>
      </c>
      <c r="E4622" s="19">
        <f>'Limiting Factor Scores'!E422</f>
        <v>3.42</v>
      </c>
      <c r="F4622" s="18">
        <f>'Limiting Factor Scores'!F422</f>
        <v>0.64449999999999996</v>
      </c>
      <c r="G4622" s="18">
        <f>'Limiting Factor Scores'!G422</f>
        <v>1.0758804228864582</v>
      </c>
      <c r="H4622" s="18">
        <f>'Limiting Factor Scores'!H422</f>
        <v>0.29941429702448968</v>
      </c>
      <c r="I4622" s="17">
        <f>LFAT!A8</f>
        <v>1</v>
      </c>
      <c r="J4622" s="16" t="str">
        <f>LFAT!B8</f>
        <v>Protect Land (Easement and Acquisition)</v>
      </c>
      <c r="K4622" s="16" t="str">
        <f>LFAT!D8</f>
        <v>I</v>
      </c>
      <c r="L4622" s="19">
        <f>LFAT!F8</f>
        <v>0.5</v>
      </c>
      <c r="M4622" s="16" t="str">
        <f>LFAT!G8</f>
        <v>CD</v>
      </c>
      <c r="N4622" s="19">
        <f>LFAT!I8</f>
        <v>0.5</v>
      </c>
      <c r="O4622" s="18">
        <f>LFAT!J8</f>
        <v>0.25</v>
      </c>
      <c r="P4622" s="18">
        <f t="shared" si="216"/>
        <v>0.16112499999999999</v>
      </c>
      <c r="Q4622" s="18">
        <f t="shared" si="217"/>
        <v>0.26897010572161456</v>
      </c>
      <c r="R4622" s="18">
        <f t="shared" si="218"/>
        <v>7.4853574256122421E-2</v>
      </c>
    </row>
    <row r="4623" spans="1:18" ht="18" customHeight="1" x14ac:dyDescent="0.2">
      <c r="A4623" s="16" t="str">
        <f>'Limiting Factor Scores'!A423</f>
        <v>UGR9</v>
      </c>
      <c r="B4623" s="16" t="str">
        <f>'Limiting Factor Scores'!B423</f>
        <v>Upper Grande Ronde</v>
      </c>
      <c r="C4623" s="16" t="str">
        <f>'Limiting Factor Scores'!C423</f>
        <v>Altered Primary Productivity</v>
      </c>
      <c r="D4623" s="18">
        <f>'Limiting Factor Scores'!D423</f>
        <v>0.31840000000000002</v>
      </c>
      <c r="E4623" s="19">
        <f>'Limiting Factor Scores'!E423</f>
        <v>3.17</v>
      </c>
      <c r="F4623" s="18">
        <f>'Limiting Factor Scores'!F423</f>
        <v>0.58825000000000005</v>
      </c>
      <c r="G4623" s="18">
        <f>'Limiting Factor Scores'!G423</f>
        <v>0.68096492272335796</v>
      </c>
      <c r="H4623" s="18">
        <f>'Limiting Factor Scores'!H423</f>
        <v>0.19501818621326145</v>
      </c>
      <c r="I4623" s="17">
        <f>LFAT!A15</f>
        <v>1</v>
      </c>
      <c r="J4623" s="16" t="str">
        <f>LFAT!B15</f>
        <v>Protect Land (Easement and Acquisition)</v>
      </c>
      <c r="K4623" s="16" t="str">
        <f>LFAT!D15</f>
        <v>I</v>
      </c>
      <c r="L4623" s="19">
        <f>LFAT!F15</f>
        <v>0.5</v>
      </c>
      <c r="M4623" s="16" t="str">
        <f>LFAT!G15</f>
        <v>CD</v>
      </c>
      <c r="N4623" s="19">
        <f>LFAT!I15</f>
        <v>0.5</v>
      </c>
      <c r="O4623" s="18">
        <f>LFAT!J15</f>
        <v>0.25</v>
      </c>
      <c r="P4623" s="18">
        <f t="shared" si="216"/>
        <v>0.14706250000000001</v>
      </c>
      <c r="Q4623" s="18">
        <f t="shared" si="217"/>
        <v>0.17024123068083949</v>
      </c>
      <c r="R4623" s="18">
        <f t="shared" si="218"/>
        <v>4.8754546553315362E-2</v>
      </c>
    </row>
    <row r="4624" spans="1:18" ht="18" customHeight="1" x14ac:dyDescent="0.2">
      <c r="A4624" s="16" t="str">
        <f>'Limiting Factor Scores'!A424</f>
        <v>UGR9</v>
      </c>
      <c r="B4624" s="16" t="str">
        <f>'Limiting Factor Scores'!B424</f>
        <v>Upper Grande Ronde</v>
      </c>
      <c r="C4624" s="16" t="str">
        <f>'Limiting Factor Scores'!C424</f>
        <v>Anthropogenic Barriers</v>
      </c>
      <c r="D4624" s="18">
        <f>'Limiting Factor Scores'!D424</f>
        <v>0.31840000000000002</v>
      </c>
      <c r="E4624" s="19">
        <f>'Limiting Factor Scores'!E424</f>
        <v>2.88</v>
      </c>
      <c r="F4624" s="18">
        <f>'Limiting Factor Scores'!F424</f>
        <v>0.52300000000000002</v>
      </c>
      <c r="G4624" s="18">
        <f>'Limiting Factor Scores'!G424</f>
        <v>0.88376241123825916</v>
      </c>
      <c r="H4624" s="18">
        <f>'Limiting Factor Scores'!H424</f>
        <v>0.27990171008864273</v>
      </c>
      <c r="I4624" s="17">
        <f>LFAT!A2</f>
        <v>1</v>
      </c>
      <c r="J4624" s="16" t="str">
        <f>LFAT!B2</f>
        <v>Protect Land (Easement and Acquisition)</v>
      </c>
      <c r="K4624" s="16" t="str">
        <f>LFAT!D2</f>
        <v>I</v>
      </c>
      <c r="L4624" s="19">
        <f>LFAT!F2</f>
        <v>0.5</v>
      </c>
      <c r="M4624" s="16" t="str">
        <f>LFAT!G2</f>
        <v>CD</v>
      </c>
      <c r="N4624" s="19">
        <f>LFAT!I2</f>
        <v>0.5</v>
      </c>
      <c r="O4624" s="18">
        <f>LFAT!J2</f>
        <v>0.25</v>
      </c>
      <c r="P4624" s="18">
        <f t="shared" si="216"/>
        <v>0.13075000000000001</v>
      </c>
      <c r="Q4624" s="18">
        <f t="shared" si="217"/>
        <v>0.22094060280956479</v>
      </c>
      <c r="R4624" s="18">
        <f t="shared" si="218"/>
        <v>6.9975427522160683E-2</v>
      </c>
    </row>
    <row r="4625" spans="1:18" ht="18" customHeight="1" x14ac:dyDescent="0.2">
      <c r="A4625" s="16" t="str">
        <f>'Limiting Factor Scores'!A425</f>
        <v>UGR9</v>
      </c>
      <c r="B4625" s="16" t="str">
        <f>'Limiting Factor Scores'!B425</f>
        <v>Upper Grande Ronde</v>
      </c>
      <c r="C4625" s="16" t="str">
        <f>'Limiting Factor Scores'!C425</f>
        <v>Channel and Habitat Structure</v>
      </c>
      <c r="D4625" s="18">
        <f>'Limiting Factor Scores'!D425</f>
        <v>0.31840000000000002</v>
      </c>
      <c r="E4625" s="19">
        <f>'Limiting Factor Scores'!E425</f>
        <v>4.57</v>
      </c>
      <c r="F4625" s="18">
        <f>'Limiting Factor Scores'!F425</f>
        <v>0.90325</v>
      </c>
      <c r="G4625" s="18">
        <f>'Limiting Factor Scores'!G425</f>
        <v>2.5061832567730926</v>
      </c>
      <c r="H4625" s="18">
        <f>'Limiting Factor Scores'!H425</f>
        <v>0.75869562472712648</v>
      </c>
      <c r="I4625" s="17">
        <f>LFAT!A6</f>
        <v>1</v>
      </c>
      <c r="J4625" s="16" t="str">
        <f>LFAT!B6</f>
        <v>Protect Land (Easement and Acquisition)</v>
      </c>
      <c r="K4625" s="16" t="str">
        <f>LFAT!D6</f>
        <v>I</v>
      </c>
      <c r="L4625" s="19">
        <f>LFAT!F6</f>
        <v>0.5</v>
      </c>
      <c r="M4625" s="16" t="str">
        <f>LFAT!G6</f>
        <v>CD</v>
      </c>
      <c r="N4625" s="19">
        <f>LFAT!I6</f>
        <v>0.5</v>
      </c>
      <c r="O4625" s="18">
        <f>LFAT!J6</f>
        <v>0.25</v>
      </c>
      <c r="P4625" s="18">
        <f t="shared" si="216"/>
        <v>0.2258125</v>
      </c>
      <c r="Q4625" s="18">
        <f t="shared" si="217"/>
        <v>0.62654581419327315</v>
      </c>
      <c r="R4625" s="18">
        <f t="shared" si="218"/>
        <v>0.18967390618178162</v>
      </c>
    </row>
    <row r="4626" spans="1:18" ht="18" customHeight="1" x14ac:dyDescent="0.2">
      <c r="A4626" s="16" t="str">
        <f>'Limiting Factor Scores'!A426</f>
        <v>UGR9</v>
      </c>
      <c r="B4626" s="16" t="str">
        <f>'Limiting Factor Scores'!B426</f>
        <v>Upper Grande Ronde</v>
      </c>
      <c r="C4626" s="16" t="str">
        <f>'Limiting Factor Scores'!C426</f>
        <v>Decreased Sediment Quantity</v>
      </c>
      <c r="D4626" s="18">
        <f>'Limiting Factor Scores'!D426</f>
        <v>0.31840000000000002</v>
      </c>
      <c r="E4626" s="19">
        <f>'Limiting Factor Scores'!E426</f>
        <v>2.83</v>
      </c>
      <c r="F4626" s="18">
        <f>'Limiting Factor Scores'!F426</f>
        <v>0.51175000000000004</v>
      </c>
      <c r="G4626" s="18">
        <f>'Limiting Factor Scores'!G426</f>
        <v>0.84380264292697482</v>
      </c>
      <c r="H4626" s="18">
        <f>'Limiting Factor Scores'!H426</f>
        <v>0.25136007835781427</v>
      </c>
      <c r="I4626" s="17">
        <f>LFAT!A9</f>
        <v>1</v>
      </c>
      <c r="J4626" s="16" t="str">
        <f>LFAT!B9</f>
        <v>Protect Land (Easement and Acquisition)</v>
      </c>
      <c r="K4626" s="16" t="str">
        <f>LFAT!D9</f>
        <v>I</v>
      </c>
      <c r="L4626" s="19">
        <f>LFAT!F9</f>
        <v>0.5</v>
      </c>
      <c r="M4626" s="16" t="str">
        <f>LFAT!G9</f>
        <v>CD</v>
      </c>
      <c r="N4626" s="19">
        <f>LFAT!I9</f>
        <v>0.5</v>
      </c>
      <c r="O4626" s="18">
        <f>LFAT!J9</f>
        <v>0.25</v>
      </c>
      <c r="P4626" s="18">
        <f t="shared" si="216"/>
        <v>0.12793750000000001</v>
      </c>
      <c r="Q4626" s="18">
        <f t="shared" si="217"/>
        <v>0.21095066073174371</v>
      </c>
      <c r="R4626" s="18">
        <f t="shared" si="218"/>
        <v>6.2840019589453566E-2</v>
      </c>
    </row>
    <row r="4627" spans="1:18" ht="18" customHeight="1" x14ac:dyDescent="0.2">
      <c r="A4627" s="16" t="str">
        <f>'Limiting Factor Scores'!A427</f>
        <v>UGR9</v>
      </c>
      <c r="B4627" s="16" t="str">
        <f>'Limiting Factor Scores'!B427</f>
        <v>Upper Grande Ronde</v>
      </c>
      <c r="C4627" s="16" t="str">
        <f>'Limiting Factor Scores'!C427</f>
        <v>Decreased Water Quantity</v>
      </c>
      <c r="D4627" s="18">
        <f>'Limiting Factor Scores'!D427</f>
        <v>0.31840000000000002</v>
      </c>
      <c r="E4627" s="19">
        <f>'Limiting Factor Scores'!E427</f>
        <v>3.11</v>
      </c>
      <c r="F4627" s="18">
        <f>'Limiting Factor Scores'!F427</f>
        <v>0.57474999999999998</v>
      </c>
      <c r="G4627" s="18">
        <f>'Limiting Factor Scores'!G427</f>
        <v>1.3711958544948575</v>
      </c>
      <c r="H4627" s="18">
        <f>'Limiting Factor Scores'!H427</f>
        <v>0.39630043771727158</v>
      </c>
      <c r="I4627" s="17">
        <f>LFAT!A7</f>
        <v>1</v>
      </c>
      <c r="J4627" s="16" t="str">
        <f>LFAT!B7</f>
        <v>Protect Land (Easement and Acquisition)</v>
      </c>
      <c r="K4627" s="16" t="str">
        <f>LFAT!D7</f>
        <v>I</v>
      </c>
      <c r="L4627" s="19">
        <f>LFAT!F7</f>
        <v>0.5</v>
      </c>
      <c r="M4627" s="16" t="str">
        <f>LFAT!G7</f>
        <v>CD</v>
      </c>
      <c r="N4627" s="19">
        <f>LFAT!I7</f>
        <v>0.5</v>
      </c>
      <c r="O4627" s="18">
        <f>LFAT!J7</f>
        <v>0.25</v>
      </c>
      <c r="P4627" s="18">
        <f t="shared" si="216"/>
        <v>0.1436875</v>
      </c>
      <c r="Q4627" s="18">
        <f t="shared" si="217"/>
        <v>0.34279896362371437</v>
      </c>
      <c r="R4627" s="18">
        <f t="shared" si="218"/>
        <v>9.9075109429317895E-2</v>
      </c>
    </row>
    <row r="4628" spans="1:18" ht="18" customHeight="1" x14ac:dyDescent="0.2">
      <c r="A4628" s="16" t="str">
        <f>'Limiting Factor Scores'!A428</f>
        <v>UGR9</v>
      </c>
      <c r="B4628" s="16" t="str">
        <f>'Limiting Factor Scores'!B428</f>
        <v>Upper Grande Ronde</v>
      </c>
      <c r="C4628" s="16" t="str">
        <f>'Limiting Factor Scores'!C428</f>
        <v>Floodplain Condition</v>
      </c>
      <c r="D4628" s="18">
        <f>'Limiting Factor Scores'!D428</f>
        <v>0.31840000000000002</v>
      </c>
      <c r="E4628" s="19">
        <f>'Limiting Factor Scores'!E428</f>
        <v>3.48</v>
      </c>
      <c r="F4628" s="18">
        <f>'Limiting Factor Scores'!F428</f>
        <v>0.65800000000000003</v>
      </c>
      <c r="G4628" s="18">
        <f>'Limiting Factor Scores'!G428</f>
        <v>1.2735044800897888</v>
      </c>
      <c r="H4628" s="18">
        <f>'Limiting Factor Scores'!H428</f>
        <v>0.36157949761735919</v>
      </c>
      <c r="I4628" s="17">
        <f>LFAT!A4</f>
        <v>1</v>
      </c>
      <c r="J4628" s="16" t="str">
        <f>LFAT!B4</f>
        <v>Protect Land (Easement and Acquisition)</v>
      </c>
      <c r="K4628" s="16" t="str">
        <f>LFAT!D4</f>
        <v>I</v>
      </c>
      <c r="L4628" s="19">
        <f>LFAT!F4</f>
        <v>0.5</v>
      </c>
      <c r="M4628" s="16" t="str">
        <f>LFAT!G4</f>
        <v>CD</v>
      </c>
      <c r="N4628" s="19">
        <f>LFAT!I4</f>
        <v>0.5</v>
      </c>
      <c r="O4628" s="18">
        <f>LFAT!J4</f>
        <v>0.25</v>
      </c>
      <c r="P4628" s="18">
        <f t="shared" si="216"/>
        <v>0.16450000000000001</v>
      </c>
      <c r="Q4628" s="18">
        <f t="shared" si="217"/>
        <v>0.3183761200224472</v>
      </c>
      <c r="R4628" s="18">
        <f t="shared" si="218"/>
        <v>9.0394874404339798E-2</v>
      </c>
    </row>
    <row r="4629" spans="1:18" ht="18" customHeight="1" x14ac:dyDescent="0.2">
      <c r="A4629" s="16" t="str">
        <f>'Limiting Factor Scores'!A429</f>
        <v>UGR9</v>
      </c>
      <c r="B4629" s="16" t="str">
        <f>'Limiting Factor Scores'!B429</f>
        <v>Upper Grande Ronde</v>
      </c>
      <c r="C4629" s="16" t="str">
        <f>'Limiting Factor Scores'!C429</f>
        <v>Increased Sediment Quantity</v>
      </c>
      <c r="D4629" s="18">
        <f>'Limiting Factor Scores'!D429</f>
        <v>0.31840000000000002</v>
      </c>
      <c r="E4629" s="19">
        <f>'Limiting Factor Scores'!E429</f>
        <v>2.7</v>
      </c>
      <c r="F4629" s="18">
        <f>'Limiting Factor Scores'!F429</f>
        <v>0.48249999999999998</v>
      </c>
      <c r="G4629" s="18">
        <f>'Limiting Factor Scores'!G429</f>
        <v>0.55854751417598003</v>
      </c>
      <c r="H4629" s="18">
        <f>'Limiting Factor Scores'!H429</f>
        <v>0.1837610348444137</v>
      </c>
      <c r="I4629" s="17">
        <f>LFAT!A10</f>
        <v>1</v>
      </c>
      <c r="J4629" s="16" t="str">
        <f>LFAT!B10</f>
        <v>Protect Land (Easement and Acquisition)</v>
      </c>
      <c r="K4629" s="16" t="str">
        <f>LFAT!D10</f>
        <v>I</v>
      </c>
      <c r="L4629" s="19">
        <f>LFAT!F10</f>
        <v>0.5</v>
      </c>
      <c r="M4629" s="16" t="str">
        <f>LFAT!G10</f>
        <v>CD</v>
      </c>
      <c r="N4629" s="19">
        <f>LFAT!I10</f>
        <v>0.5</v>
      </c>
      <c r="O4629" s="18">
        <f>LFAT!J10</f>
        <v>0.25</v>
      </c>
      <c r="P4629" s="18">
        <f t="shared" si="216"/>
        <v>0.120625</v>
      </c>
      <c r="Q4629" s="18">
        <f t="shared" si="217"/>
        <v>0.13963687854399501</v>
      </c>
      <c r="R4629" s="18">
        <f t="shared" si="218"/>
        <v>4.5940258711103424E-2</v>
      </c>
    </row>
    <row r="4630" spans="1:18" ht="18" customHeight="1" x14ac:dyDescent="0.2">
      <c r="A4630" s="16" t="str">
        <f>'Limiting Factor Scores'!A430</f>
        <v>UGR9</v>
      </c>
      <c r="B4630" s="16" t="str">
        <f>'Limiting Factor Scores'!B430</f>
        <v>Upper Grande Ronde</v>
      </c>
      <c r="C4630" s="16" t="str">
        <f>'Limiting Factor Scores'!C430</f>
        <v>Non-Native Species Interactions and Competition</v>
      </c>
      <c r="D4630" s="18">
        <f>'Limiting Factor Scores'!D430</f>
        <v>0.31840000000000002</v>
      </c>
      <c r="E4630" s="19">
        <f>'Limiting Factor Scores'!E430</f>
        <v>4.22</v>
      </c>
      <c r="F4630" s="18">
        <f>'Limiting Factor Scores'!F430</f>
        <v>0.82450000000000001</v>
      </c>
      <c r="G4630" s="18">
        <f>'Limiting Factor Scores'!G430</f>
        <v>1.0557086456017766</v>
      </c>
      <c r="H4630" s="18">
        <f>'Limiting Factor Scores'!H430</f>
        <v>0.37240450626433758</v>
      </c>
      <c r="I4630" s="17">
        <f>LFAT!A16</f>
        <v>1</v>
      </c>
      <c r="J4630" s="16" t="str">
        <f>LFAT!B16</f>
        <v>Protect Land (Easement and Acquisition)</v>
      </c>
      <c r="K4630" s="16" t="str">
        <f>LFAT!D16</f>
        <v>I</v>
      </c>
      <c r="L4630" s="19">
        <f>LFAT!F16</f>
        <v>0.5</v>
      </c>
      <c r="M4630" s="16" t="str">
        <f>LFAT!G16</f>
        <v>R</v>
      </c>
      <c r="N4630" s="19">
        <f>LFAT!I16</f>
        <v>0.1</v>
      </c>
      <c r="O4630" s="18">
        <f>LFAT!J16</f>
        <v>0.05</v>
      </c>
      <c r="P4630" s="18">
        <f t="shared" si="216"/>
        <v>4.1225000000000005E-2</v>
      </c>
      <c r="Q4630" s="18">
        <f t="shared" si="217"/>
        <v>5.2785432280088834E-2</v>
      </c>
      <c r="R4630" s="18">
        <f t="shared" si="218"/>
        <v>1.862022531321688E-2</v>
      </c>
    </row>
    <row r="4631" spans="1:18" ht="18" customHeight="1" x14ac:dyDescent="0.2">
      <c r="A4631" s="16" t="str">
        <f>'Limiting Factor Scores'!A431</f>
        <v>UGR9</v>
      </c>
      <c r="B4631" s="16" t="str">
        <f>'Limiting Factor Scores'!B431</f>
        <v>Upper Grande Ronde</v>
      </c>
      <c r="C4631" s="16" t="str">
        <f>'Limiting Factor Scores'!C431</f>
        <v>Predation</v>
      </c>
      <c r="D4631" s="18">
        <f>'Limiting Factor Scores'!D431</f>
        <v>0.31840000000000002</v>
      </c>
      <c r="E4631" s="19">
        <f>'Limiting Factor Scores'!E431</f>
        <v>2.88</v>
      </c>
      <c r="F4631" s="18">
        <f>'Limiting Factor Scores'!F431</f>
        <v>0.52300000000000002</v>
      </c>
      <c r="G4631" s="18">
        <f>'Limiting Factor Scores'!G431</f>
        <v>0.8944674745473935</v>
      </c>
      <c r="H4631" s="18">
        <f>'Limiting Factor Scores'!H431</f>
        <v>0.27347867252113534</v>
      </c>
      <c r="I4631" s="17">
        <f>LFAT!A14</f>
        <v>1</v>
      </c>
      <c r="J4631" s="16" t="str">
        <f>LFAT!B14</f>
        <v>Protect Land (Easement and Acquisition)</v>
      </c>
      <c r="K4631" s="16" t="str">
        <f>LFAT!D14</f>
        <v>I</v>
      </c>
      <c r="L4631" s="19">
        <f>LFAT!F14</f>
        <v>0.5</v>
      </c>
      <c r="M4631" s="16" t="str">
        <f>LFAT!G14</f>
        <v>R</v>
      </c>
      <c r="N4631" s="19">
        <f>LFAT!I14</f>
        <v>0.1</v>
      </c>
      <c r="O4631" s="18">
        <f>LFAT!J14</f>
        <v>0.05</v>
      </c>
      <c r="P4631" s="18">
        <f t="shared" si="216"/>
        <v>2.6150000000000003E-2</v>
      </c>
      <c r="Q4631" s="18">
        <f t="shared" si="217"/>
        <v>4.4723373727369675E-2</v>
      </c>
      <c r="R4631" s="18">
        <f t="shared" si="218"/>
        <v>1.3673933626056768E-2</v>
      </c>
    </row>
    <row r="4632" spans="1:18" ht="18" customHeight="1" x14ac:dyDescent="0.2">
      <c r="A4632" s="16" t="str">
        <f>'Limiting Factor Scores'!A432</f>
        <v>UGR9</v>
      </c>
      <c r="B4632" s="16" t="str">
        <f>'Limiting Factor Scores'!B432</f>
        <v>Upper Grande Ronde</v>
      </c>
      <c r="C4632" s="16" t="str">
        <f>'Limiting Factor Scores'!C432</f>
        <v>Riparian Condition</v>
      </c>
      <c r="D4632" s="18">
        <f>'Limiting Factor Scores'!D432</f>
        <v>0.31840000000000002</v>
      </c>
      <c r="E4632" s="19">
        <f>'Limiting Factor Scores'!E432</f>
        <v>3.73</v>
      </c>
      <c r="F4632" s="18">
        <f>'Limiting Factor Scores'!F432</f>
        <v>0.71425000000000005</v>
      </c>
      <c r="G4632" s="18">
        <f>'Limiting Factor Scores'!G432</f>
        <v>1.411611048766358</v>
      </c>
      <c r="H4632" s="18">
        <f>'Limiting Factor Scores'!H432</f>
        <v>0.45579280109710341</v>
      </c>
      <c r="I4632" s="17">
        <f>LFAT!A3</f>
        <v>1</v>
      </c>
      <c r="J4632" s="16" t="str">
        <f>LFAT!B3</f>
        <v>Protect Land (Easement and Acquisition)</v>
      </c>
      <c r="K4632" s="16" t="str">
        <f>LFAT!D3</f>
        <v>I</v>
      </c>
      <c r="L4632" s="19">
        <f>LFAT!F3</f>
        <v>0.5</v>
      </c>
      <c r="M4632" s="16" t="str">
        <f>LFAT!G3</f>
        <v>C</v>
      </c>
      <c r="N4632" s="19">
        <f>LFAT!I3</f>
        <v>1</v>
      </c>
      <c r="O4632" s="18">
        <f>LFAT!J3</f>
        <v>0.5</v>
      </c>
      <c r="P4632" s="18">
        <f t="shared" si="216"/>
        <v>0.35712500000000003</v>
      </c>
      <c r="Q4632" s="18">
        <f t="shared" si="217"/>
        <v>0.70580552438317901</v>
      </c>
      <c r="R4632" s="18">
        <f t="shared" si="218"/>
        <v>0.2278964005485517</v>
      </c>
    </row>
    <row r="4633" spans="1:18" ht="18" customHeight="1" x14ac:dyDescent="0.2">
      <c r="A4633" s="16" t="str">
        <f>'Limiting Factor Scores'!A433</f>
        <v>UGR9</v>
      </c>
      <c r="B4633" s="16" t="str">
        <f>'Limiting Factor Scores'!B433</f>
        <v>Upper Grande Ronde</v>
      </c>
      <c r="C4633" s="16" t="str">
        <f>'Limiting Factor Scores'!C433</f>
        <v>Side Channel and Wetland Habitat</v>
      </c>
      <c r="D4633" s="18">
        <f>'Limiting Factor Scores'!D433</f>
        <v>0.31840000000000002</v>
      </c>
      <c r="E4633" s="19">
        <f>'Limiting Factor Scores'!E433</f>
        <v>4.32</v>
      </c>
      <c r="F4633" s="18">
        <f>'Limiting Factor Scores'!F433</f>
        <v>0.84699999999999998</v>
      </c>
      <c r="G4633" s="18">
        <f>'Limiting Factor Scores'!G433</f>
        <v>2.0727203195376833</v>
      </c>
      <c r="H4633" s="18">
        <f>'Limiting Factor Scores'!H433</f>
        <v>0.60413247825359973</v>
      </c>
      <c r="I4633" s="17">
        <f>LFAT!A5</f>
        <v>1</v>
      </c>
      <c r="J4633" s="16" t="str">
        <f>LFAT!B5</f>
        <v>Protect Land (Easement and Acquisition)</v>
      </c>
      <c r="K4633" s="16" t="str">
        <f>LFAT!D5</f>
        <v>I</v>
      </c>
      <c r="L4633" s="19">
        <f>LFAT!F5</f>
        <v>0.5</v>
      </c>
      <c r="M4633" s="16" t="str">
        <f>LFAT!G5</f>
        <v>CD</v>
      </c>
      <c r="N4633" s="19">
        <f>LFAT!I5</f>
        <v>0.5</v>
      </c>
      <c r="O4633" s="18">
        <f>LFAT!J5</f>
        <v>0.25</v>
      </c>
      <c r="P4633" s="18">
        <f t="shared" si="216"/>
        <v>0.21174999999999999</v>
      </c>
      <c r="Q4633" s="18">
        <f t="shared" si="217"/>
        <v>0.51818007988442083</v>
      </c>
      <c r="R4633" s="18">
        <f t="shared" si="218"/>
        <v>0.15103311956339993</v>
      </c>
    </row>
    <row r="4634" spans="1:18" ht="18" customHeight="1" x14ac:dyDescent="0.2">
      <c r="A4634" s="16" t="str">
        <f>'Limiting Factor Scores'!A434</f>
        <v>UGR9</v>
      </c>
      <c r="B4634" s="16" t="str">
        <f>'Limiting Factor Scores'!B434</f>
        <v>Upper Grande Ronde</v>
      </c>
      <c r="C4634" s="16" t="str">
        <f>'Limiting Factor Scores'!C434</f>
        <v>Summer Water Temperature</v>
      </c>
      <c r="D4634" s="18">
        <f>'Limiting Factor Scores'!D434</f>
        <v>0.31840000000000002</v>
      </c>
      <c r="E4634" s="19">
        <f>'Limiting Factor Scores'!E434</f>
        <v>3.68</v>
      </c>
      <c r="F4634" s="18">
        <f>'Limiting Factor Scores'!F434</f>
        <v>0.70299999999999996</v>
      </c>
      <c r="G4634" s="18">
        <f>'Limiting Factor Scores'!G434</f>
        <v>1.4901029028251664</v>
      </c>
      <c r="H4634" s="18">
        <f>'Limiting Factor Scores'!H434</f>
        <v>0.4663126745062916</v>
      </c>
      <c r="I4634" s="17">
        <f>LFAT!A11</f>
        <v>1</v>
      </c>
      <c r="J4634" s="16" t="str">
        <f>LFAT!B11</f>
        <v>Protect Land (Easement and Acquisition)</v>
      </c>
      <c r="K4634" s="16" t="str">
        <f>LFAT!D11</f>
        <v>I</v>
      </c>
      <c r="L4634" s="19">
        <f>LFAT!F11</f>
        <v>0.5</v>
      </c>
      <c r="M4634" s="16" t="str">
        <f>LFAT!G11</f>
        <v>R</v>
      </c>
      <c r="N4634" s="19">
        <f>LFAT!I11</f>
        <v>0.1</v>
      </c>
      <c r="O4634" s="18">
        <f>LFAT!J11</f>
        <v>0.05</v>
      </c>
      <c r="P4634" s="18">
        <f t="shared" si="216"/>
        <v>3.5150000000000001E-2</v>
      </c>
      <c r="Q4634" s="18">
        <f t="shared" si="217"/>
        <v>7.4505145141258319E-2</v>
      </c>
      <c r="R4634" s="18">
        <f t="shared" si="218"/>
        <v>2.3315633725314582E-2</v>
      </c>
    </row>
    <row r="4635" spans="1:18" ht="18" customHeight="1" x14ac:dyDescent="0.2">
      <c r="A4635" s="16" t="str">
        <f>'Limiting Factor Scores'!A435</f>
        <v>UGR9</v>
      </c>
      <c r="B4635" s="16" t="str">
        <f>'Limiting Factor Scores'!B435</f>
        <v>Upper Grande Ronde</v>
      </c>
      <c r="C4635" s="16" t="str">
        <f>'Limiting Factor Scores'!C435</f>
        <v>Water Quality</v>
      </c>
      <c r="D4635" s="18">
        <f>'Limiting Factor Scores'!D435</f>
        <v>0.31840000000000002</v>
      </c>
      <c r="E4635" s="19">
        <f>'Limiting Factor Scores'!E435</f>
        <v>3.42</v>
      </c>
      <c r="F4635" s="18">
        <f>'Limiting Factor Scores'!F435</f>
        <v>0.64449999999999996</v>
      </c>
      <c r="G4635" s="18">
        <f>'Limiting Factor Scores'!G435</f>
        <v>1.1946083717510425</v>
      </c>
      <c r="H4635" s="18">
        <f>'Limiting Factor Scores'!H435</f>
        <v>0.33160276311915649</v>
      </c>
      <c r="I4635" s="17">
        <f>LFAT!A13</f>
        <v>1</v>
      </c>
      <c r="J4635" s="16" t="str">
        <f>LFAT!B13</f>
        <v>Protect Land (Easement and Acquisition)</v>
      </c>
      <c r="K4635" s="16" t="str">
        <f>LFAT!D13</f>
        <v>I</v>
      </c>
      <c r="L4635" s="19">
        <f>LFAT!F13</f>
        <v>0.5</v>
      </c>
      <c r="M4635" s="16" t="str">
        <f>LFAT!G13</f>
        <v>CD</v>
      </c>
      <c r="N4635" s="19">
        <f>LFAT!I13</f>
        <v>0.5</v>
      </c>
      <c r="O4635" s="18">
        <f>LFAT!J13</f>
        <v>0.25</v>
      </c>
      <c r="P4635" s="18">
        <f t="shared" si="216"/>
        <v>0.16112499999999999</v>
      </c>
      <c r="Q4635" s="18">
        <f t="shared" si="217"/>
        <v>0.29865209293776063</v>
      </c>
      <c r="R4635" s="18">
        <f t="shared" si="218"/>
        <v>8.2900690779789121E-2</v>
      </c>
    </row>
    <row r="4636" spans="1:18" ht="18" customHeight="1" x14ac:dyDescent="0.2">
      <c r="A4636" s="16" t="str">
        <f>'Limiting Factor Scores'!A436</f>
        <v>UGR9</v>
      </c>
      <c r="B4636" s="16" t="str">
        <f>'Limiting Factor Scores'!B436</f>
        <v>Upper Grande Ronde</v>
      </c>
      <c r="C4636" s="16" t="str">
        <f>'Limiting Factor Scores'!C436</f>
        <v>Winter Water Temperature</v>
      </c>
      <c r="D4636" s="18">
        <f>'Limiting Factor Scores'!D436</f>
        <v>0.31840000000000002</v>
      </c>
      <c r="E4636" s="19">
        <f>'Limiting Factor Scores'!E436</f>
        <v>2.52</v>
      </c>
      <c r="F4636" s="18">
        <f>'Limiting Factor Scores'!F436</f>
        <v>0.442</v>
      </c>
      <c r="G4636" s="18">
        <f>'Limiting Factor Scores'!G436</f>
        <v>0.67451220573439041</v>
      </c>
      <c r="H4636" s="18">
        <f>'Limiting Factor Scores'!H436</f>
        <v>0.18371661807986117</v>
      </c>
      <c r="I4636" s="17">
        <f>LFAT!A12</f>
        <v>1</v>
      </c>
      <c r="J4636" s="16" t="str">
        <f>LFAT!B12</f>
        <v>Protect Land (Easement and Acquisition)</v>
      </c>
      <c r="K4636" s="16" t="str">
        <f>LFAT!D12</f>
        <v>I</v>
      </c>
      <c r="L4636" s="19">
        <f>LFAT!F12</f>
        <v>0.5</v>
      </c>
      <c r="M4636" s="16" t="str">
        <f>LFAT!G12</f>
        <v>R</v>
      </c>
      <c r="N4636" s="19">
        <f>LFAT!I12</f>
        <v>0.1</v>
      </c>
      <c r="O4636" s="18">
        <f>LFAT!J12</f>
        <v>0.05</v>
      </c>
      <c r="P4636" s="18">
        <f t="shared" si="216"/>
        <v>2.2100000000000002E-2</v>
      </c>
      <c r="Q4636" s="18">
        <f t="shared" si="217"/>
        <v>3.3725610286719519E-2</v>
      </c>
      <c r="R4636" s="18">
        <f t="shared" si="218"/>
        <v>9.1858309039930582E-3</v>
      </c>
    </row>
    <row r="4637" spans="1:18" ht="18" customHeight="1" x14ac:dyDescent="0.2">
      <c r="A4637" s="16" t="str">
        <f>'Limiting Factor Scores'!A422</f>
        <v>UGR9</v>
      </c>
      <c r="B4637" s="16" t="str">
        <f>'Limiting Factor Scores'!B422</f>
        <v>Upper Grande Ronde</v>
      </c>
      <c r="C4637" s="16" t="str">
        <f>'Limiting Factor Scores'!C422</f>
        <v>Altered Flow Timing</v>
      </c>
      <c r="D4637" s="18">
        <f>'Limiting Factor Scores'!D422</f>
        <v>0.31840000000000002</v>
      </c>
      <c r="E4637" s="19">
        <f>'Limiting Factor Scores'!E422</f>
        <v>3.42</v>
      </c>
      <c r="F4637" s="18">
        <f>'Limiting Factor Scores'!F422</f>
        <v>0.64449999999999996</v>
      </c>
      <c r="G4637" s="18">
        <f>'Limiting Factor Scores'!G422</f>
        <v>1.0758804228864582</v>
      </c>
      <c r="H4637" s="18">
        <f>'Limiting Factor Scores'!H422</f>
        <v>0.29941429702448968</v>
      </c>
      <c r="I4637" s="17">
        <f>LFAT!A23</f>
        <v>2</v>
      </c>
      <c r="J4637" s="16" t="str">
        <f>LFAT!B23</f>
        <v>Instream Complexity Improvement</v>
      </c>
      <c r="K4637" s="16" t="str">
        <f>LFAT!D23</f>
        <v>N</v>
      </c>
      <c r="L4637" s="19">
        <f>LFAT!F23</f>
        <v>0.1</v>
      </c>
      <c r="M4637" s="16" t="str">
        <f>LFAT!G23</f>
        <v>CD</v>
      </c>
      <c r="N4637" s="19">
        <f>LFAT!I23</f>
        <v>0.5</v>
      </c>
      <c r="O4637" s="18">
        <f>LFAT!J23</f>
        <v>0.05</v>
      </c>
      <c r="P4637" s="18">
        <f t="shared" si="216"/>
        <v>3.2224999999999997E-2</v>
      </c>
      <c r="Q4637" s="18">
        <f t="shared" si="217"/>
        <v>5.3794021144322912E-2</v>
      </c>
      <c r="R4637" s="18">
        <f t="shared" si="218"/>
        <v>1.4970714851224485E-2</v>
      </c>
    </row>
    <row r="4638" spans="1:18" ht="18" customHeight="1" x14ac:dyDescent="0.2">
      <c r="A4638" s="16" t="str">
        <f>'Limiting Factor Scores'!A423</f>
        <v>UGR9</v>
      </c>
      <c r="B4638" s="16" t="str">
        <f>'Limiting Factor Scores'!B423</f>
        <v>Upper Grande Ronde</v>
      </c>
      <c r="C4638" s="16" t="str">
        <f>'Limiting Factor Scores'!C423</f>
        <v>Altered Primary Productivity</v>
      </c>
      <c r="D4638" s="18">
        <f>'Limiting Factor Scores'!D423</f>
        <v>0.31840000000000002</v>
      </c>
      <c r="E4638" s="19">
        <f>'Limiting Factor Scores'!E423</f>
        <v>3.17</v>
      </c>
      <c r="F4638" s="18">
        <f>'Limiting Factor Scores'!F423</f>
        <v>0.58825000000000005</v>
      </c>
      <c r="G4638" s="18">
        <f>'Limiting Factor Scores'!G423</f>
        <v>0.68096492272335796</v>
      </c>
      <c r="H4638" s="18">
        <f>'Limiting Factor Scores'!H423</f>
        <v>0.19501818621326145</v>
      </c>
      <c r="I4638" s="17">
        <f>LFAT!A30</f>
        <v>2</v>
      </c>
      <c r="J4638" s="16" t="str">
        <f>LFAT!B30</f>
        <v>Instream Complexity Improvement</v>
      </c>
      <c r="K4638" s="16" t="str">
        <f>LFAT!D30</f>
        <v>N</v>
      </c>
      <c r="L4638" s="19">
        <f>LFAT!F30</f>
        <v>0.1</v>
      </c>
      <c r="M4638" s="16" t="str">
        <f>LFAT!G30</f>
        <v>R</v>
      </c>
      <c r="N4638" s="19">
        <f>LFAT!I30</f>
        <v>0.1</v>
      </c>
      <c r="O4638" s="18">
        <f>LFAT!J30</f>
        <v>0.01</v>
      </c>
      <c r="P4638" s="18">
        <f t="shared" si="216"/>
        <v>5.8825000000000006E-3</v>
      </c>
      <c r="Q4638" s="18">
        <f t="shared" si="217"/>
        <v>6.8096492272335801E-3</v>
      </c>
      <c r="R4638" s="18">
        <f t="shared" si="218"/>
        <v>1.9501818621326145E-3</v>
      </c>
    </row>
    <row r="4639" spans="1:18" ht="18" customHeight="1" x14ac:dyDescent="0.2">
      <c r="A4639" s="16" t="str">
        <f>'Limiting Factor Scores'!A424</f>
        <v>UGR9</v>
      </c>
      <c r="B4639" s="16" t="str">
        <f>'Limiting Factor Scores'!B424</f>
        <v>Upper Grande Ronde</v>
      </c>
      <c r="C4639" s="16" t="str">
        <f>'Limiting Factor Scores'!C424</f>
        <v>Anthropogenic Barriers</v>
      </c>
      <c r="D4639" s="18">
        <f>'Limiting Factor Scores'!D424</f>
        <v>0.31840000000000002</v>
      </c>
      <c r="E4639" s="19">
        <f>'Limiting Factor Scores'!E424</f>
        <v>2.88</v>
      </c>
      <c r="F4639" s="18">
        <f>'Limiting Factor Scores'!F424</f>
        <v>0.52300000000000002</v>
      </c>
      <c r="G4639" s="18">
        <f>'Limiting Factor Scores'!G424</f>
        <v>0.88376241123825916</v>
      </c>
      <c r="H4639" s="18">
        <f>'Limiting Factor Scores'!H424</f>
        <v>0.27990171008864273</v>
      </c>
      <c r="I4639" s="17">
        <f>LFAT!A17</f>
        <v>2</v>
      </c>
      <c r="J4639" s="16" t="str">
        <f>LFAT!B17</f>
        <v>Instream Complexity Improvement</v>
      </c>
      <c r="K4639" s="16" t="str">
        <f>LFAT!D17</f>
        <v>N</v>
      </c>
      <c r="L4639" s="19">
        <f>LFAT!F17</f>
        <v>0.1</v>
      </c>
      <c r="M4639" s="16" t="str">
        <f>LFAT!G17</f>
        <v>R</v>
      </c>
      <c r="N4639" s="19">
        <f>LFAT!I17</f>
        <v>0.1</v>
      </c>
      <c r="O4639" s="18">
        <f>LFAT!J17</f>
        <v>0.01</v>
      </c>
      <c r="P4639" s="18">
        <f t="shared" si="216"/>
        <v>5.2300000000000003E-3</v>
      </c>
      <c r="Q4639" s="18">
        <f t="shared" si="217"/>
        <v>8.8376241123825916E-3</v>
      </c>
      <c r="R4639" s="18">
        <f t="shared" si="218"/>
        <v>2.7990171008864272E-3</v>
      </c>
    </row>
    <row r="4640" spans="1:18" ht="18" customHeight="1" x14ac:dyDescent="0.2">
      <c r="A4640" s="16" t="str">
        <f>'Limiting Factor Scores'!A425</f>
        <v>UGR9</v>
      </c>
      <c r="B4640" s="16" t="str">
        <f>'Limiting Factor Scores'!B425</f>
        <v>Upper Grande Ronde</v>
      </c>
      <c r="C4640" s="16" t="str">
        <f>'Limiting Factor Scores'!C425</f>
        <v>Channel and Habitat Structure</v>
      </c>
      <c r="D4640" s="18">
        <f>'Limiting Factor Scores'!D425</f>
        <v>0.31840000000000002</v>
      </c>
      <c r="E4640" s="19">
        <f>'Limiting Factor Scores'!E425</f>
        <v>4.57</v>
      </c>
      <c r="F4640" s="18">
        <f>'Limiting Factor Scores'!F425</f>
        <v>0.90325</v>
      </c>
      <c r="G4640" s="18">
        <f>'Limiting Factor Scores'!G425</f>
        <v>2.5061832567730926</v>
      </c>
      <c r="H4640" s="18">
        <f>'Limiting Factor Scores'!H425</f>
        <v>0.75869562472712648</v>
      </c>
      <c r="I4640" s="17">
        <f>LFAT!A21</f>
        <v>2</v>
      </c>
      <c r="J4640" s="16" t="str">
        <f>LFAT!B21</f>
        <v>Instream Complexity Improvement</v>
      </c>
      <c r="K4640" s="16" t="str">
        <f>LFAT!D21</f>
        <v>D</v>
      </c>
      <c r="L4640" s="19">
        <f>LFAT!F21</f>
        <v>1</v>
      </c>
      <c r="M4640" s="16" t="str">
        <f>LFAT!G21</f>
        <v>C</v>
      </c>
      <c r="N4640" s="19">
        <f>LFAT!I21</f>
        <v>1</v>
      </c>
      <c r="O4640" s="18">
        <f>LFAT!J21</f>
        <v>1</v>
      </c>
      <c r="P4640" s="18">
        <f t="shared" si="216"/>
        <v>0.90325</v>
      </c>
      <c r="Q4640" s="18">
        <f t="shared" si="217"/>
        <v>2.5061832567730926</v>
      </c>
      <c r="R4640" s="18">
        <f t="shared" si="218"/>
        <v>0.75869562472712648</v>
      </c>
    </row>
    <row r="4641" spans="1:18" ht="18" customHeight="1" x14ac:dyDescent="0.2">
      <c r="A4641" s="16" t="str">
        <f>'Limiting Factor Scores'!A426</f>
        <v>UGR9</v>
      </c>
      <c r="B4641" s="16" t="str">
        <f>'Limiting Factor Scores'!B426</f>
        <v>Upper Grande Ronde</v>
      </c>
      <c r="C4641" s="16" t="str">
        <f>'Limiting Factor Scores'!C426</f>
        <v>Decreased Sediment Quantity</v>
      </c>
      <c r="D4641" s="18">
        <f>'Limiting Factor Scores'!D426</f>
        <v>0.31840000000000002</v>
      </c>
      <c r="E4641" s="19">
        <f>'Limiting Factor Scores'!E426</f>
        <v>2.83</v>
      </c>
      <c r="F4641" s="18">
        <f>'Limiting Factor Scores'!F426</f>
        <v>0.51175000000000004</v>
      </c>
      <c r="G4641" s="18">
        <f>'Limiting Factor Scores'!G426</f>
        <v>0.84380264292697482</v>
      </c>
      <c r="H4641" s="18">
        <f>'Limiting Factor Scores'!H426</f>
        <v>0.25136007835781427</v>
      </c>
      <c r="I4641" s="17">
        <f>LFAT!A24</f>
        <v>2</v>
      </c>
      <c r="J4641" s="16" t="str">
        <f>LFAT!B24</f>
        <v>Instream Complexity Improvement</v>
      </c>
      <c r="K4641" s="16" t="str">
        <f>LFAT!D24</f>
        <v>I</v>
      </c>
      <c r="L4641" s="19">
        <f>LFAT!F24</f>
        <v>0.5</v>
      </c>
      <c r="M4641" s="16" t="str">
        <f>LFAT!G24</f>
        <v>CD</v>
      </c>
      <c r="N4641" s="19">
        <f>LFAT!I24</f>
        <v>0.5</v>
      </c>
      <c r="O4641" s="18">
        <f>LFAT!J24</f>
        <v>0.25</v>
      </c>
      <c r="P4641" s="18">
        <f t="shared" si="216"/>
        <v>0.12793750000000001</v>
      </c>
      <c r="Q4641" s="18">
        <f t="shared" si="217"/>
        <v>0.21095066073174371</v>
      </c>
      <c r="R4641" s="18">
        <f t="shared" si="218"/>
        <v>6.2840019589453566E-2</v>
      </c>
    </row>
    <row r="4642" spans="1:18" ht="18" customHeight="1" x14ac:dyDescent="0.2">
      <c r="A4642" s="16" t="str">
        <f>'Limiting Factor Scores'!A427</f>
        <v>UGR9</v>
      </c>
      <c r="B4642" s="16" t="str">
        <f>'Limiting Factor Scores'!B427</f>
        <v>Upper Grande Ronde</v>
      </c>
      <c r="C4642" s="16" t="str">
        <f>'Limiting Factor Scores'!C427</f>
        <v>Decreased Water Quantity</v>
      </c>
      <c r="D4642" s="18">
        <f>'Limiting Factor Scores'!D427</f>
        <v>0.31840000000000002</v>
      </c>
      <c r="E4642" s="19">
        <f>'Limiting Factor Scores'!E427</f>
        <v>3.11</v>
      </c>
      <c r="F4642" s="18">
        <f>'Limiting Factor Scores'!F427</f>
        <v>0.57474999999999998</v>
      </c>
      <c r="G4642" s="18">
        <f>'Limiting Factor Scores'!G427</f>
        <v>1.3711958544948575</v>
      </c>
      <c r="H4642" s="18">
        <f>'Limiting Factor Scores'!H427</f>
        <v>0.39630043771727158</v>
      </c>
      <c r="I4642" s="17">
        <f>LFAT!A22</f>
        <v>2</v>
      </c>
      <c r="J4642" s="16" t="str">
        <f>LFAT!B22</f>
        <v>Instream Complexity Improvement</v>
      </c>
      <c r="K4642" s="16" t="str">
        <f>LFAT!D22</f>
        <v>N</v>
      </c>
      <c r="L4642" s="19">
        <f>LFAT!F22</f>
        <v>0.1</v>
      </c>
      <c r="M4642" s="16" t="str">
        <f>LFAT!G22</f>
        <v>R</v>
      </c>
      <c r="N4642" s="19">
        <f>LFAT!I22</f>
        <v>0.1</v>
      </c>
      <c r="O4642" s="18">
        <f>LFAT!J22</f>
        <v>0.01</v>
      </c>
      <c r="P4642" s="18">
        <f t="shared" si="216"/>
        <v>5.7475E-3</v>
      </c>
      <c r="Q4642" s="18">
        <f t="shared" si="217"/>
        <v>1.3711958544948576E-2</v>
      </c>
      <c r="R4642" s="18">
        <f t="shared" si="218"/>
        <v>3.9630043771727158E-3</v>
      </c>
    </row>
    <row r="4643" spans="1:18" ht="18" customHeight="1" x14ac:dyDescent="0.2">
      <c r="A4643" s="16" t="str">
        <f>'Limiting Factor Scores'!A428</f>
        <v>UGR9</v>
      </c>
      <c r="B4643" s="16" t="str">
        <f>'Limiting Factor Scores'!B428</f>
        <v>Upper Grande Ronde</v>
      </c>
      <c r="C4643" s="16" t="str">
        <f>'Limiting Factor Scores'!C428</f>
        <v>Floodplain Condition</v>
      </c>
      <c r="D4643" s="18">
        <f>'Limiting Factor Scores'!D428</f>
        <v>0.31840000000000002</v>
      </c>
      <c r="E4643" s="19">
        <f>'Limiting Factor Scores'!E428</f>
        <v>3.48</v>
      </c>
      <c r="F4643" s="18">
        <f>'Limiting Factor Scores'!F428</f>
        <v>0.65800000000000003</v>
      </c>
      <c r="G4643" s="18">
        <f>'Limiting Factor Scores'!G428</f>
        <v>1.2735044800897888</v>
      </c>
      <c r="H4643" s="18">
        <f>'Limiting Factor Scores'!H428</f>
        <v>0.36157949761735919</v>
      </c>
      <c r="I4643" s="17">
        <f>LFAT!A19</f>
        <v>2</v>
      </c>
      <c r="J4643" s="16" t="str">
        <f>LFAT!B19</f>
        <v>Instream Complexity Improvement</v>
      </c>
      <c r="K4643" s="16" t="str">
        <f>LFAT!D19</f>
        <v>I</v>
      </c>
      <c r="L4643" s="19">
        <f>LFAT!F19</f>
        <v>0.5</v>
      </c>
      <c r="M4643" s="16" t="str">
        <f>LFAT!G19</f>
        <v>C</v>
      </c>
      <c r="N4643" s="19">
        <f>LFAT!I19</f>
        <v>1</v>
      </c>
      <c r="O4643" s="18">
        <f>LFAT!J19</f>
        <v>0.5</v>
      </c>
      <c r="P4643" s="18">
        <f t="shared" si="216"/>
        <v>0.32900000000000001</v>
      </c>
      <c r="Q4643" s="18">
        <f t="shared" si="217"/>
        <v>0.63675224004489439</v>
      </c>
      <c r="R4643" s="18">
        <f t="shared" si="218"/>
        <v>0.1807897488086796</v>
      </c>
    </row>
    <row r="4644" spans="1:18" ht="18" customHeight="1" x14ac:dyDescent="0.2">
      <c r="A4644" s="16" t="str">
        <f>'Limiting Factor Scores'!A429</f>
        <v>UGR9</v>
      </c>
      <c r="B4644" s="16" t="str">
        <f>'Limiting Factor Scores'!B429</f>
        <v>Upper Grande Ronde</v>
      </c>
      <c r="C4644" s="16" t="str">
        <f>'Limiting Factor Scores'!C429</f>
        <v>Increased Sediment Quantity</v>
      </c>
      <c r="D4644" s="18">
        <f>'Limiting Factor Scores'!D429</f>
        <v>0.31840000000000002</v>
      </c>
      <c r="E4644" s="19">
        <f>'Limiting Factor Scores'!E429</f>
        <v>2.7</v>
      </c>
      <c r="F4644" s="18">
        <f>'Limiting Factor Scores'!F429</f>
        <v>0.48249999999999998</v>
      </c>
      <c r="G4644" s="18">
        <f>'Limiting Factor Scores'!G429</f>
        <v>0.55854751417598003</v>
      </c>
      <c r="H4644" s="18">
        <f>'Limiting Factor Scores'!H429</f>
        <v>0.1837610348444137</v>
      </c>
      <c r="I4644" s="17">
        <f>LFAT!A25</f>
        <v>2</v>
      </c>
      <c r="J4644" s="16" t="str">
        <f>LFAT!B25</f>
        <v>Instream Complexity Improvement</v>
      </c>
      <c r="K4644" s="16" t="str">
        <f>LFAT!D25</f>
        <v>I</v>
      </c>
      <c r="L4644" s="19">
        <f>LFAT!F25</f>
        <v>0.5</v>
      </c>
      <c r="M4644" s="16" t="str">
        <f>LFAT!G25</f>
        <v>C</v>
      </c>
      <c r="N4644" s="19">
        <f>LFAT!I25</f>
        <v>1</v>
      </c>
      <c r="O4644" s="18">
        <f>LFAT!J25</f>
        <v>0.5</v>
      </c>
      <c r="P4644" s="18">
        <f t="shared" si="216"/>
        <v>0.24124999999999999</v>
      </c>
      <c r="Q4644" s="18">
        <f t="shared" si="217"/>
        <v>0.27927375708799002</v>
      </c>
      <c r="R4644" s="18">
        <f t="shared" si="218"/>
        <v>9.1880517422206848E-2</v>
      </c>
    </row>
    <row r="4645" spans="1:18" ht="18" customHeight="1" x14ac:dyDescent="0.2">
      <c r="A4645" s="16" t="str">
        <f>'Limiting Factor Scores'!A430</f>
        <v>UGR9</v>
      </c>
      <c r="B4645" s="16" t="str">
        <f>'Limiting Factor Scores'!B430</f>
        <v>Upper Grande Ronde</v>
      </c>
      <c r="C4645" s="16" t="str">
        <f>'Limiting Factor Scores'!C430</f>
        <v>Non-Native Species Interactions and Competition</v>
      </c>
      <c r="D4645" s="18">
        <f>'Limiting Factor Scores'!D430</f>
        <v>0.31840000000000002</v>
      </c>
      <c r="E4645" s="19">
        <f>'Limiting Factor Scores'!E430</f>
        <v>4.22</v>
      </c>
      <c r="F4645" s="18">
        <f>'Limiting Factor Scores'!F430</f>
        <v>0.82450000000000001</v>
      </c>
      <c r="G4645" s="18">
        <f>'Limiting Factor Scores'!G430</f>
        <v>1.0557086456017766</v>
      </c>
      <c r="H4645" s="18">
        <f>'Limiting Factor Scores'!H430</f>
        <v>0.37240450626433758</v>
      </c>
      <c r="I4645" s="17">
        <f>LFAT!A31</f>
        <v>2</v>
      </c>
      <c r="J4645" s="16" t="str">
        <f>LFAT!B31</f>
        <v>Instream Complexity Improvement</v>
      </c>
      <c r="K4645" s="16" t="str">
        <f>LFAT!D31</f>
        <v>I</v>
      </c>
      <c r="L4645" s="19">
        <f>LFAT!F31</f>
        <v>0.5</v>
      </c>
      <c r="M4645" s="16" t="str">
        <f>LFAT!G31</f>
        <v>CD</v>
      </c>
      <c r="N4645" s="19">
        <f>LFAT!I31</f>
        <v>0.5</v>
      </c>
      <c r="O4645" s="18">
        <f>LFAT!J31</f>
        <v>0.25</v>
      </c>
      <c r="P4645" s="18">
        <f t="shared" si="216"/>
        <v>0.206125</v>
      </c>
      <c r="Q4645" s="18">
        <f t="shared" si="217"/>
        <v>0.26392716140044414</v>
      </c>
      <c r="R4645" s="18">
        <f t="shared" si="218"/>
        <v>9.3101126566084394E-2</v>
      </c>
    </row>
    <row r="4646" spans="1:18" ht="18" customHeight="1" x14ac:dyDescent="0.2">
      <c r="A4646" s="16" t="str">
        <f>'Limiting Factor Scores'!A431</f>
        <v>UGR9</v>
      </c>
      <c r="B4646" s="16" t="str">
        <f>'Limiting Factor Scores'!B431</f>
        <v>Upper Grande Ronde</v>
      </c>
      <c r="C4646" s="16" t="str">
        <f>'Limiting Factor Scores'!C431</f>
        <v>Predation</v>
      </c>
      <c r="D4646" s="18">
        <f>'Limiting Factor Scores'!D431</f>
        <v>0.31840000000000002</v>
      </c>
      <c r="E4646" s="19">
        <f>'Limiting Factor Scores'!E431</f>
        <v>2.88</v>
      </c>
      <c r="F4646" s="18">
        <f>'Limiting Factor Scores'!F431</f>
        <v>0.52300000000000002</v>
      </c>
      <c r="G4646" s="18">
        <f>'Limiting Factor Scores'!G431</f>
        <v>0.8944674745473935</v>
      </c>
      <c r="H4646" s="18">
        <f>'Limiting Factor Scores'!H431</f>
        <v>0.27347867252113534</v>
      </c>
      <c r="I4646" s="17">
        <f>LFAT!A29</f>
        <v>2</v>
      </c>
      <c r="J4646" s="16" t="str">
        <f>LFAT!B29</f>
        <v>Instream Complexity Improvement</v>
      </c>
      <c r="K4646" s="16" t="str">
        <f>LFAT!D29</f>
        <v>I</v>
      </c>
      <c r="L4646" s="19">
        <f>LFAT!F29</f>
        <v>0.5</v>
      </c>
      <c r="M4646" s="16" t="str">
        <f>LFAT!G29</f>
        <v>CD</v>
      </c>
      <c r="N4646" s="19">
        <f>LFAT!I29</f>
        <v>0.5</v>
      </c>
      <c r="O4646" s="18">
        <f>LFAT!J29</f>
        <v>0.25</v>
      </c>
      <c r="P4646" s="18">
        <f t="shared" si="216"/>
        <v>0.13075000000000001</v>
      </c>
      <c r="Q4646" s="18">
        <f t="shared" si="217"/>
        <v>0.22361686863684838</v>
      </c>
      <c r="R4646" s="18">
        <f t="shared" si="218"/>
        <v>6.8369668130283834E-2</v>
      </c>
    </row>
    <row r="4647" spans="1:18" ht="18" customHeight="1" x14ac:dyDescent="0.2">
      <c r="A4647" s="16" t="str">
        <f>'Limiting Factor Scores'!A432</f>
        <v>UGR9</v>
      </c>
      <c r="B4647" s="16" t="str">
        <f>'Limiting Factor Scores'!B432</f>
        <v>Upper Grande Ronde</v>
      </c>
      <c r="C4647" s="16" t="str">
        <f>'Limiting Factor Scores'!C432</f>
        <v>Riparian Condition</v>
      </c>
      <c r="D4647" s="18">
        <f>'Limiting Factor Scores'!D432</f>
        <v>0.31840000000000002</v>
      </c>
      <c r="E4647" s="19">
        <f>'Limiting Factor Scores'!E432</f>
        <v>3.73</v>
      </c>
      <c r="F4647" s="18">
        <f>'Limiting Factor Scores'!F432</f>
        <v>0.71425000000000005</v>
      </c>
      <c r="G4647" s="18">
        <f>'Limiting Factor Scores'!G432</f>
        <v>1.411611048766358</v>
      </c>
      <c r="H4647" s="18">
        <f>'Limiting Factor Scores'!H432</f>
        <v>0.45579280109710341</v>
      </c>
      <c r="I4647" s="17">
        <f>LFAT!A18</f>
        <v>2</v>
      </c>
      <c r="J4647" s="16" t="str">
        <f>LFAT!B18</f>
        <v>Instream Complexity Improvement</v>
      </c>
      <c r="K4647" s="16" t="str">
        <f>LFAT!D18</f>
        <v>I</v>
      </c>
      <c r="L4647" s="19">
        <f>LFAT!F18</f>
        <v>0.5</v>
      </c>
      <c r="M4647" s="16" t="str">
        <f>LFAT!G18</f>
        <v>CD</v>
      </c>
      <c r="N4647" s="19">
        <f>LFAT!I18</f>
        <v>0.5</v>
      </c>
      <c r="O4647" s="18">
        <f>LFAT!J18</f>
        <v>0.25</v>
      </c>
      <c r="P4647" s="18">
        <f t="shared" si="216"/>
        <v>0.17856250000000001</v>
      </c>
      <c r="Q4647" s="18">
        <f t="shared" si="217"/>
        <v>0.3529027621915895</v>
      </c>
      <c r="R4647" s="18">
        <f t="shared" si="218"/>
        <v>0.11394820027427585</v>
      </c>
    </row>
    <row r="4648" spans="1:18" ht="18" customHeight="1" x14ac:dyDescent="0.2">
      <c r="A4648" s="16" t="str">
        <f>'Limiting Factor Scores'!A433</f>
        <v>UGR9</v>
      </c>
      <c r="B4648" s="16" t="str">
        <f>'Limiting Factor Scores'!B433</f>
        <v>Upper Grande Ronde</v>
      </c>
      <c r="C4648" s="16" t="str">
        <f>'Limiting Factor Scores'!C433</f>
        <v>Side Channel and Wetland Habitat</v>
      </c>
      <c r="D4648" s="18">
        <f>'Limiting Factor Scores'!D433</f>
        <v>0.31840000000000002</v>
      </c>
      <c r="E4648" s="19">
        <f>'Limiting Factor Scores'!E433</f>
        <v>4.32</v>
      </c>
      <c r="F4648" s="18">
        <f>'Limiting Factor Scores'!F433</f>
        <v>0.84699999999999998</v>
      </c>
      <c r="G4648" s="18">
        <f>'Limiting Factor Scores'!G433</f>
        <v>2.0727203195376833</v>
      </c>
      <c r="H4648" s="18">
        <f>'Limiting Factor Scores'!H433</f>
        <v>0.60413247825359973</v>
      </c>
      <c r="I4648" s="17">
        <f>LFAT!A20</f>
        <v>2</v>
      </c>
      <c r="J4648" s="16" t="str">
        <f>LFAT!B20</f>
        <v>Instream Complexity Improvement</v>
      </c>
      <c r="K4648" s="16" t="str">
        <f>LFAT!D20</f>
        <v>D</v>
      </c>
      <c r="L4648" s="19">
        <f>LFAT!F20</f>
        <v>1</v>
      </c>
      <c r="M4648" s="16" t="str">
        <f>LFAT!G20</f>
        <v>C</v>
      </c>
      <c r="N4648" s="19">
        <f>LFAT!I20</f>
        <v>1</v>
      </c>
      <c r="O4648" s="18">
        <f>LFAT!J20</f>
        <v>1</v>
      </c>
      <c r="P4648" s="18">
        <f t="shared" si="216"/>
        <v>0.84699999999999998</v>
      </c>
      <c r="Q4648" s="18">
        <f t="shared" si="217"/>
        <v>2.0727203195376833</v>
      </c>
      <c r="R4648" s="18">
        <f t="shared" si="218"/>
        <v>0.60413247825359973</v>
      </c>
    </row>
    <row r="4649" spans="1:18" ht="18" customHeight="1" x14ac:dyDescent="0.2">
      <c r="A4649" s="16" t="str">
        <f>'Limiting Factor Scores'!A434</f>
        <v>UGR9</v>
      </c>
      <c r="B4649" s="16" t="str">
        <f>'Limiting Factor Scores'!B434</f>
        <v>Upper Grande Ronde</v>
      </c>
      <c r="C4649" s="16" t="str">
        <f>'Limiting Factor Scores'!C434</f>
        <v>Summer Water Temperature</v>
      </c>
      <c r="D4649" s="18">
        <f>'Limiting Factor Scores'!D434</f>
        <v>0.31840000000000002</v>
      </c>
      <c r="E4649" s="19">
        <f>'Limiting Factor Scores'!E434</f>
        <v>3.68</v>
      </c>
      <c r="F4649" s="18">
        <f>'Limiting Factor Scores'!F434</f>
        <v>0.70299999999999996</v>
      </c>
      <c r="G4649" s="18">
        <f>'Limiting Factor Scores'!G434</f>
        <v>1.4901029028251664</v>
      </c>
      <c r="H4649" s="18">
        <f>'Limiting Factor Scores'!H434</f>
        <v>0.4663126745062916</v>
      </c>
      <c r="I4649" s="17">
        <f>LFAT!A26</f>
        <v>2</v>
      </c>
      <c r="J4649" s="16" t="str">
        <f>LFAT!B26</f>
        <v>Instream Complexity Improvement</v>
      </c>
      <c r="K4649" s="16" t="str">
        <f>LFAT!D26</f>
        <v>I</v>
      </c>
      <c r="L4649" s="19">
        <f>LFAT!F26</f>
        <v>0.5</v>
      </c>
      <c r="M4649" s="16" t="str">
        <f>LFAT!G26</f>
        <v>CD</v>
      </c>
      <c r="N4649" s="19">
        <f>LFAT!I26</f>
        <v>0.5</v>
      </c>
      <c r="O4649" s="18">
        <f>LFAT!J26</f>
        <v>0.25</v>
      </c>
      <c r="P4649" s="18">
        <f t="shared" si="216"/>
        <v>0.17574999999999999</v>
      </c>
      <c r="Q4649" s="18">
        <f t="shared" si="217"/>
        <v>0.37252572570629161</v>
      </c>
      <c r="R4649" s="18">
        <f t="shared" si="218"/>
        <v>0.1165781686265729</v>
      </c>
    </row>
    <row r="4650" spans="1:18" ht="18" customHeight="1" x14ac:dyDescent="0.2">
      <c r="A4650" s="16" t="str">
        <f>'Limiting Factor Scores'!A435</f>
        <v>UGR9</v>
      </c>
      <c r="B4650" s="16" t="str">
        <f>'Limiting Factor Scores'!B435</f>
        <v>Upper Grande Ronde</v>
      </c>
      <c r="C4650" s="16" t="str">
        <f>'Limiting Factor Scores'!C435</f>
        <v>Water Quality</v>
      </c>
      <c r="D4650" s="18">
        <f>'Limiting Factor Scores'!D435</f>
        <v>0.31840000000000002</v>
      </c>
      <c r="E4650" s="19">
        <f>'Limiting Factor Scores'!E435</f>
        <v>3.42</v>
      </c>
      <c r="F4650" s="18">
        <f>'Limiting Factor Scores'!F435</f>
        <v>0.64449999999999996</v>
      </c>
      <c r="G4650" s="18">
        <f>'Limiting Factor Scores'!G435</f>
        <v>1.1946083717510425</v>
      </c>
      <c r="H4650" s="18">
        <f>'Limiting Factor Scores'!H435</f>
        <v>0.33160276311915649</v>
      </c>
      <c r="I4650" s="17">
        <f>LFAT!A28</f>
        <v>2</v>
      </c>
      <c r="J4650" s="16" t="str">
        <f>LFAT!B28</f>
        <v>Instream Complexity Improvement</v>
      </c>
      <c r="K4650" s="16" t="str">
        <f>LFAT!D28</f>
        <v>N</v>
      </c>
      <c r="L4650" s="19">
        <f>LFAT!F28</f>
        <v>0.1</v>
      </c>
      <c r="M4650" s="16" t="str">
        <f>LFAT!G28</f>
        <v>R</v>
      </c>
      <c r="N4650" s="19">
        <f>LFAT!I28</f>
        <v>0.1</v>
      </c>
      <c r="O4650" s="18">
        <f>LFAT!J28</f>
        <v>0.01</v>
      </c>
      <c r="P4650" s="18">
        <f t="shared" si="216"/>
        <v>6.4449999999999993E-3</v>
      </c>
      <c r="Q4650" s="18">
        <f t="shared" si="217"/>
        <v>1.1946083717510426E-2</v>
      </c>
      <c r="R4650" s="18">
        <f t="shared" si="218"/>
        <v>3.3160276311915648E-3</v>
      </c>
    </row>
    <row r="4651" spans="1:18" ht="18" customHeight="1" x14ac:dyDescent="0.2">
      <c r="A4651" s="16" t="str">
        <f>'Limiting Factor Scores'!A436</f>
        <v>UGR9</v>
      </c>
      <c r="B4651" s="16" t="str">
        <f>'Limiting Factor Scores'!B436</f>
        <v>Upper Grande Ronde</v>
      </c>
      <c r="C4651" s="16" t="str">
        <f>'Limiting Factor Scores'!C436</f>
        <v>Winter Water Temperature</v>
      </c>
      <c r="D4651" s="18">
        <f>'Limiting Factor Scores'!D436</f>
        <v>0.31840000000000002</v>
      </c>
      <c r="E4651" s="19">
        <f>'Limiting Factor Scores'!E436</f>
        <v>2.52</v>
      </c>
      <c r="F4651" s="18">
        <f>'Limiting Factor Scores'!F436</f>
        <v>0.442</v>
      </c>
      <c r="G4651" s="18">
        <f>'Limiting Factor Scores'!G436</f>
        <v>0.67451220573439041</v>
      </c>
      <c r="H4651" s="18">
        <f>'Limiting Factor Scores'!H436</f>
        <v>0.18371661807986117</v>
      </c>
      <c r="I4651" s="17">
        <f>LFAT!A27</f>
        <v>2</v>
      </c>
      <c r="J4651" s="16" t="str">
        <f>LFAT!B27</f>
        <v>Instream Complexity Improvement</v>
      </c>
      <c r="K4651" s="16" t="str">
        <f>LFAT!D27</f>
        <v>I</v>
      </c>
      <c r="L4651" s="19">
        <f>LFAT!F27</f>
        <v>0.5</v>
      </c>
      <c r="M4651" s="16" t="str">
        <f>LFAT!G27</f>
        <v>CD</v>
      </c>
      <c r="N4651" s="19">
        <f>LFAT!I27</f>
        <v>0.5</v>
      </c>
      <c r="O4651" s="18">
        <f>LFAT!J27</f>
        <v>0.25</v>
      </c>
      <c r="P4651" s="18">
        <f t="shared" si="216"/>
        <v>0.1105</v>
      </c>
      <c r="Q4651" s="18">
        <f t="shared" si="217"/>
        <v>0.1686280514335976</v>
      </c>
      <c r="R4651" s="18">
        <f t="shared" si="218"/>
        <v>4.5929154519965293E-2</v>
      </c>
    </row>
    <row r="4652" spans="1:18" ht="18" customHeight="1" x14ac:dyDescent="0.2">
      <c r="A4652" s="16" t="str">
        <f>'Limiting Factor Scores'!A422</f>
        <v>UGR9</v>
      </c>
      <c r="B4652" s="16" t="str">
        <f>'Limiting Factor Scores'!B422</f>
        <v>Upper Grande Ronde</v>
      </c>
      <c r="C4652" s="16" t="str">
        <f>'Limiting Factor Scores'!C422</f>
        <v>Altered Flow Timing</v>
      </c>
      <c r="D4652" s="18">
        <f>'Limiting Factor Scores'!D422</f>
        <v>0.31840000000000002</v>
      </c>
      <c r="E4652" s="19">
        <f>'Limiting Factor Scores'!E422</f>
        <v>3.42</v>
      </c>
      <c r="F4652" s="18">
        <f>'Limiting Factor Scores'!F422</f>
        <v>0.64449999999999996</v>
      </c>
      <c r="G4652" s="18">
        <f>'Limiting Factor Scores'!G422</f>
        <v>1.0758804228864582</v>
      </c>
      <c r="H4652" s="18">
        <f>'Limiting Factor Scores'!H422</f>
        <v>0.29941429702448968</v>
      </c>
      <c r="I4652" s="17">
        <f>LFAT!A38</f>
        <v>3</v>
      </c>
      <c r="J4652" s="16" t="str">
        <f>LFAT!B38</f>
        <v>Floodplain – Reconnect and Restore</v>
      </c>
      <c r="K4652" s="16" t="str">
        <f>LFAT!D38</f>
        <v>I</v>
      </c>
      <c r="L4652" s="19">
        <f>LFAT!F38</f>
        <v>0.5</v>
      </c>
      <c r="M4652" s="16" t="str">
        <f>LFAT!G38</f>
        <v>CD</v>
      </c>
      <c r="N4652" s="19">
        <f>LFAT!I38</f>
        <v>0.5</v>
      </c>
      <c r="O4652" s="18">
        <f>LFAT!J38</f>
        <v>0.25</v>
      </c>
      <c r="P4652" s="18">
        <f t="shared" si="216"/>
        <v>0.16112499999999999</v>
      </c>
      <c r="Q4652" s="18">
        <f t="shared" si="217"/>
        <v>0.26897010572161456</v>
      </c>
      <c r="R4652" s="18">
        <f t="shared" si="218"/>
        <v>7.4853574256122421E-2</v>
      </c>
    </row>
    <row r="4653" spans="1:18" ht="18" customHeight="1" x14ac:dyDescent="0.2">
      <c r="A4653" s="16" t="str">
        <f>'Limiting Factor Scores'!A423</f>
        <v>UGR9</v>
      </c>
      <c r="B4653" s="16" t="str">
        <f>'Limiting Factor Scores'!B423</f>
        <v>Upper Grande Ronde</v>
      </c>
      <c r="C4653" s="16" t="str">
        <f>'Limiting Factor Scores'!C423</f>
        <v>Altered Primary Productivity</v>
      </c>
      <c r="D4653" s="18">
        <f>'Limiting Factor Scores'!D423</f>
        <v>0.31840000000000002</v>
      </c>
      <c r="E4653" s="19">
        <f>'Limiting Factor Scores'!E423</f>
        <v>3.17</v>
      </c>
      <c r="F4653" s="18">
        <f>'Limiting Factor Scores'!F423</f>
        <v>0.58825000000000005</v>
      </c>
      <c r="G4653" s="18">
        <f>'Limiting Factor Scores'!G423</f>
        <v>0.68096492272335796</v>
      </c>
      <c r="H4653" s="18">
        <f>'Limiting Factor Scores'!H423</f>
        <v>0.19501818621326145</v>
      </c>
      <c r="I4653" s="17">
        <f>LFAT!A45</f>
        <v>3</v>
      </c>
      <c r="J4653" s="16" t="str">
        <f>LFAT!B45</f>
        <v>Floodplain – Reconnect and Restore</v>
      </c>
      <c r="K4653" s="16" t="str">
        <f>LFAT!D45</f>
        <v>I</v>
      </c>
      <c r="L4653" s="19">
        <f>LFAT!F45</f>
        <v>0.5</v>
      </c>
      <c r="M4653" s="16" t="str">
        <f>LFAT!G45</f>
        <v>C</v>
      </c>
      <c r="N4653" s="19">
        <f>LFAT!I45</f>
        <v>1</v>
      </c>
      <c r="O4653" s="18">
        <f>LFAT!J45</f>
        <v>0.5</v>
      </c>
      <c r="P4653" s="18">
        <f t="shared" si="216"/>
        <v>0.29412500000000003</v>
      </c>
      <c r="Q4653" s="18">
        <f t="shared" si="217"/>
        <v>0.34048246136167898</v>
      </c>
      <c r="R4653" s="18">
        <f t="shared" si="218"/>
        <v>9.7509093106630723E-2</v>
      </c>
    </row>
    <row r="4654" spans="1:18" ht="18" customHeight="1" x14ac:dyDescent="0.2">
      <c r="A4654" s="16" t="str">
        <f>'Limiting Factor Scores'!A424</f>
        <v>UGR9</v>
      </c>
      <c r="B4654" s="16" t="str">
        <f>'Limiting Factor Scores'!B424</f>
        <v>Upper Grande Ronde</v>
      </c>
      <c r="C4654" s="16" t="str">
        <f>'Limiting Factor Scores'!C424</f>
        <v>Anthropogenic Barriers</v>
      </c>
      <c r="D4654" s="18">
        <f>'Limiting Factor Scores'!D424</f>
        <v>0.31840000000000002</v>
      </c>
      <c r="E4654" s="19">
        <f>'Limiting Factor Scores'!E424</f>
        <v>2.88</v>
      </c>
      <c r="F4654" s="18">
        <f>'Limiting Factor Scores'!F424</f>
        <v>0.52300000000000002</v>
      </c>
      <c r="G4654" s="18">
        <f>'Limiting Factor Scores'!G424</f>
        <v>0.88376241123825916</v>
      </c>
      <c r="H4654" s="18">
        <f>'Limiting Factor Scores'!H424</f>
        <v>0.27990171008864273</v>
      </c>
      <c r="I4654" s="17">
        <f>LFAT!A32</f>
        <v>3</v>
      </c>
      <c r="J4654" s="16" t="str">
        <f>LFAT!B32</f>
        <v>Floodplain – Reconnect and Restore</v>
      </c>
      <c r="K4654" s="16" t="str">
        <f>LFAT!D32</f>
        <v>N</v>
      </c>
      <c r="L4654" s="19">
        <f>LFAT!F32</f>
        <v>0.1</v>
      </c>
      <c r="M4654" s="16" t="str">
        <f>LFAT!G32</f>
        <v>R</v>
      </c>
      <c r="N4654" s="19">
        <f>LFAT!I32</f>
        <v>0.1</v>
      </c>
      <c r="O4654" s="18">
        <f>LFAT!J32</f>
        <v>0.01</v>
      </c>
      <c r="P4654" s="18">
        <f t="shared" si="216"/>
        <v>5.2300000000000003E-3</v>
      </c>
      <c r="Q4654" s="18">
        <f t="shared" si="217"/>
        <v>8.8376241123825916E-3</v>
      </c>
      <c r="R4654" s="18">
        <f t="shared" si="218"/>
        <v>2.7990171008864272E-3</v>
      </c>
    </row>
    <row r="4655" spans="1:18" ht="18" customHeight="1" x14ac:dyDescent="0.2">
      <c r="A4655" s="16" t="str">
        <f>'Limiting Factor Scores'!A425</f>
        <v>UGR9</v>
      </c>
      <c r="B4655" s="16" t="str">
        <f>'Limiting Factor Scores'!B425</f>
        <v>Upper Grande Ronde</v>
      </c>
      <c r="C4655" s="16" t="str">
        <f>'Limiting Factor Scores'!C425</f>
        <v>Channel and Habitat Structure</v>
      </c>
      <c r="D4655" s="18">
        <f>'Limiting Factor Scores'!D425</f>
        <v>0.31840000000000002</v>
      </c>
      <c r="E4655" s="19">
        <f>'Limiting Factor Scores'!E425</f>
        <v>4.57</v>
      </c>
      <c r="F4655" s="18">
        <f>'Limiting Factor Scores'!F425</f>
        <v>0.90325</v>
      </c>
      <c r="G4655" s="18">
        <f>'Limiting Factor Scores'!G425</f>
        <v>2.5061832567730926</v>
      </c>
      <c r="H4655" s="18">
        <f>'Limiting Factor Scores'!H425</f>
        <v>0.75869562472712648</v>
      </c>
      <c r="I4655" s="17">
        <f>LFAT!A36</f>
        <v>3</v>
      </c>
      <c r="J4655" s="16" t="str">
        <f>LFAT!B36</f>
        <v>Floodplain – Reconnect and Restore</v>
      </c>
      <c r="K4655" s="16" t="str">
        <f>LFAT!D36</f>
        <v>I</v>
      </c>
      <c r="L4655" s="19">
        <f>LFAT!F36</f>
        <v>0.5</v>
      </c>
      <c r="M4655" s="16" t="str">
        <f>LFAT!G36</f>
        <v>C</v>
      </c>
      <c r="N4655" s="19">
        <f>LFAT!I36</f>
        <v>1</v>
      </c>
      <c r="O4655" s="18">
        <f>LFAT!J36</f>
        <v>0.5</v>
      </c>
      <c r="P4655" s="18">
        <f t="shared" si="216"/>
        <v>0.451625</v>
      </c>
      <c r="Q4655" s="18">
        <f t="shared" si="217"/>
        <v>1.2530916283865463</v>
      </c>
      <c r="R4655" s="18">
        <f t="shared" si="218"/>
        <v>0.37934781236356324</v>
      </c>
    </row>
    <row r="4656" spans="1:18" ht="18" customHeight="1" x14ac:dyDescent="0.2">
      <c r="A4656" s="16" t="str">
        <f>'Limiting Factor Scores'!A426</f>
        <v>UGR9</v>
      </c>
      <c r="B4656" s="16" t="str">
        <f>'Limiting Factor Scores'!B426</f>
        <v>Upper Grande Ronde</v>
      </c>
      <c r="C4656" s="16" t="str">
        <f>'Limiting Factor Scores'!C426</f>
        <v>Decreased Sediment Quantity</v>
      </c>
      <c r="D4656" s="18">
        <f>'Limiting Factor Scores'!D426</f>
        <v>0.31840000000000002</v>
      </c>
      <c r="E4656" s="19">
        <f>'Limiting Factor Scores'!E426</f>
        <v>2.83</v>
      </c>
      <c r="F4656" s="18">
        <f>'Limiting Factor Scores'!F426</f>
        <v>0.51175000000000004</v>
      </c>
      <c r="G4656" s="18">
        <f>'Limiting Factor Scores'!G426</f>
        <v>0.84380264292697482</v>
      </c>
      <c r="H4656" s="18">
        <f>'Limiting Factor Scores'!H426</f>
        <v>0.25136007835781427</v>
      </c>
      <c r="I4656" s="17">
        <f>LFAT!A39</f>
        <v>3</v>
      </c>
      <c r="J4656" s="16" t="str">
        <f>LFAT!B39</f>
        <v>Floodplain – Reconnect and Restore</v>
      </c>
      <c r="K4656" s="16" t="str">
        <f>LFAT!D39</f>
        <v>D</v>
      </c>
      <c r="L4656" s="19">
        <f>LFAT!F39</f>
        <v>1</v>
      </c>
      <c r="M4656" s="16" t="str">
        <f>LFAT!G39</f>
        <v>C</v>
      </c>
      <c r="N4656" s="19">
        <f>LFAT!I39</f>
        <v>1</v>
      </c>
      <c r="O4656" s="18">
        <f>LFAT!J39</f>
        <v>1</v>
      </c>
      <c r="P4656" s="18">
        <f t="shared" si="216"/>
        <v>0.51175000000000004</v>
      </c>
      <c r="Q4656" s="18">
        <f t="shared" si="217"/>
        <v>0.84380264292697482</v>
      </c>
      <c r="R4656" s="18">
        <f t="shared" si="218"/>
        <v>0.25136007835781427</v>
      </c>
    </row>
    <row r="4657" spans="1:18" ht="18" customHeight="1" x14ac:dyDescent="0.2">
      <c r="A4657" s="16" t="str">
        <f>'Limiting Factor Scores'!A427</f>
        <v>UGR9</v>
      </c>
      <c r="B4657" s="16" t="str">
        <f>'Limiting Factor Scores'!B427</f>
        <v>Upper Grande Ronde</v>
      </c>
      <c r="C4657" s="16" t="str">
        <f>'Limiting Factor Scores'!C427</f>
        <v>Decreased Water Quantity</v>
      </c>
      <c r="D4657" s="18">
        <f>'Limiting Factor Scores'!D427</f>
        <v>0.31840000000000002</v>
      </c>
      <c r="E4657" s="19">
        <f>'Limiting Factor Scores'!E427</f>
        <v>3.11</v>
      </c>
      <c r="F4657" s="18">
        <f>'Limiting Factor Scores'!F427</f>
        <v>0.57474999999999998</v>
      </c>
      <c r="G4657" s="18">
        <f>'Limiting Factor Scores'!G427</f>
        <v>1.3711958544948575</v>
      </c>
      <c r="H4657" s="18">
        <f>'Limiting Factor Scores'!H427</f>
        <v>0.39630043771727158</v>
      </c>
      <c r="I4657" s="17">
        <f>LFAT!A37</f>
        <v>3</v>
      </c>
      <c r="J4657" s="16" t="str">
        <f>LFAT!B37</f>
        <v>Floodplain – Reconnect and Restore</v>
      </c>
      <c r="K4657" s="16" t="str">
        <f>LFAT!D37</f>
        <v>I</v>
      </c>
      <c r="L4657" s="19">
        <f>LFAT!F37</f>
        <v>0.5</v>
      </c>
      <c r="M4657" s="16" t="str">
        <f>LFAT!G37</f>
        <v>CD</v>
      </c>
      <c r="N4657" s="19">
        <f>LFAT!I37</f>
        <v>0.5</v>
      </c>
      <c r="O4657" s="18">
        <f>LFAT!J37</f>
        <v>0.25</v>
      </c>
      <c r="P4657" s="18">
        <f t="shared" si="216"/>
        <v>0.1436875</v>
      </c>
      <c r="Q4657" s="18">
        <f t="shared" si="217"/>
        <v>0.34279896362371437</v>
      </c>
      <c r="R4657" s="18">
        <f t="shared" si="218"/>
        <v>9.9075109429317895E-2</v>
      </c>
    </row>
    <row r="4658" spans="1:18" ht="18" customHeight="1" x14ac:dyDescent="0.2">
      <c r="A4658" s="16" t="str">
        <f>'Limiting Factor Scores'!A428</f>
        <v>UGR9</v>
      </c>
      <c r="B4658" s="16" t="str">
        <f>'Limiting Factor Scores'!B428</f>
        <v>Upper Grande Ronde</v>
      </c>
      <c r="C4658" s="16" t="str">
        <f>'Limiting Factor Scores'!C428</f>
        <v>Floodplain Condition</v>
      </c>
      <c r="D4658" s="18">
        <f>'Limiting Factor Scores'!D428</f>
        <v>0.31840000000000002</v>
      </c>
      <c r="E4658" s="19">
        <f>'Limiting Factor Scores'!E428</f>
        <v>3.48</v>
      </c>
      <c r="F4658" s="18">
        <f>'Limiting Factor Scores'!F428</f>
        <v>0.65800000000000003</v>
      </c>
      <c r="G4658" s="18">
        <f>'Limiting Factor Scores'!G428</f>
        <v>1.2735044800897888</v>
      </c>
      <c r="H4658" s="18">
        <f>'Limiting Factor Scores'!H428</f>
        <v>0.36157949761735919</v>
      </c>
      <c r="I4658" s="17">
        <f>LFAT!A34</f>
        <v>3</v>
      </c>
      <c r="J4658" s="16" t="str">
        <f>LFAT!B34</f>
        <v>Floodplain – Reconnect and Restore</v>
      </c>
      <c r="K4658" s="16" t="str">
        <f>LFAT!D34</f>
        <v>D</v>
      </c>
      <c r="L4658" s="19">
        <f>LFAT!F34</f>
        <v>1</v>
      </c>
      <c r="M4658" s="16" t="str">
        <f>LFAT!G34</f>
        <v>C</v>
      </c>
      <c r="N4658" s="19">
        <f>LFAT!I34</f>
        <v>1</v>
      </c>
      <c r="O4658" s="18">
        <f>LFAT!J34</f>
        <v>1</v>
      </c>
      <c r="P4658" s="18">
        <f t="shared" si="216"/>
        <v>0.65800000000000003</v>
      </c>
      <c r="Q4658" s="18">
        <f t="shared" si="217"/>
        <v>1.2735044800897888</v>
      </c>
      <c r="R4658" s="18">
        <f t="shared" si="218"/>
        <v>0.36157949761735919</v>
      </c>
    </row>
    <row r="4659" spans="1:18" ht="18" customHeight="1" x14ac:dyDescent="0.2">
      <c r="A4659" s="16" t="str">
        <f>'Limiting Factor Scores'!A429</f>
        <v>UGR9</v>
      </c>
      <c r="B4659" s="16" t="str">
        <f>'Limiting Factor Scores'!B429</f>
        <v>Upper Grande Ronde</v>
      </c>
      <c r="C4659" s="16" t="str">
        <f>'Limiting Factor Scores'!C429</f>
        <v>Increased Sediment Quantity</v>
      </c>
      <c r="D4659" s="18">
        <f>'Limiting Factor Scores'!D429</f>
        <v>0.31840000000000002</v>
      </c>
      <c r="E4659" s="19">
        <f>'Limiting Factor Scores'!E429</f>
        <v>2.7</v>
      </c>
      <c r="F4659" s="18">
        <f>'Limiting Factor Scores'!F429</f>
        <v>0.48249999999999998</v>
      </c>
      <c r="G4659" s="18">
        <f>'Limiting Factor Scores'!G429</f>
        <v>0.55854751417598003</v>
      </c>
      <c r="H4659" s="18">
        <f>'Limiting Factor Scores'!H429</f>
        <v>0.1837610348444137</v>
      </c>
      <c r="I4659" s="17">
        <f>LFAT!A40</f>
        <v>3</v>
      </c>
      <c r="J4659" s="16" t="str">
        <f>LFAT!B40</f>
        <v>Floodplain – Reconnect and Restore</v>
      </c>
      <c r="K4659" s="16" t="str">
        <f>LFAT!D40</f>
        <v>D</v>
      </c>
      <c r="L4659" s="19">
        <f>LFAT!F40</f>
        <v>1</v>
      </c>
      <c r="M4659" s="16" t="str">
        <f>LFAT!G40</f>
        <v>CD</v>
      </c>
      <c r="N4659" s="19">
        <f>LFAT!I40</f>
        <v>0.5</v>
      </c>
      <c r="O4659" s="18">
        <f>LFAT!J40</f>
        <v>0.5</v>
      </c>
      <c r="P4659" s="18">
        <f t="shared" si="216"/>
        <v>0.24124999999999999</v>
      </c>
      <c r="Q4659" s="18">
        <f t="shared" si="217"/>
        <v>0.27927375708799002</v>
      </c>
      <c r="R4659" s="18">
        <f t="shared" si="218"/>
        <v>9.1880517422206848E-2</v>
      </c>
    </row>
    <row r="4660" spans="1:18" ht="18" customHeight="1" x14ac:dyDescent="0.2">
      <c r="A4660" s="16" t="str">
        <f>'Limiting Factor Scores'!A430</f>
        <v>UGR9</v>
      </c>
      <c r="B4660" s="16" t="str">
        <f>'Limiting Factor Scores'!B430</f>
        <v>Upper Grande Ronde</v>
      </c>
      <c r="C4660" s="16" t="str">
        <f>'Limiting Factor Scores'!C430</f>
        <v>Non-Native Species Interactions and Competition</v>
      </c>
      <c r="D4660" s="18">
        <f>'Limiting Factor Scores'!D430</f>
        <v>0.31840000000000002</v>
      </c>
      <c r="E4660" s="19">
        <f>'Limiting Factor Scores'!E430</f>
        <v>4.22</v>
      </c>
      <c r="F4660" s="18">
        <f>'Limiting Factor Scores'!F430</f>
        <v>0.82450000000000001</v>
      </c>
      <c r="G4660" s="18">
        <f>'Limiting Factor Scores'!G430</f>
        <v>1.0557086456017766</v>
      </c>
      <c r="H4660" s="18">
        <f>'Limiting Factor Scores'!H430</f>
        <v>0.37240450626433758</v>
      </c>
      <c r="I4660" s="17">
        <f>LFAT!A46</f>
        <v>3</v>
      </c>
      <c r="J4660" s="16" t="str">
        <f>LFAT!B46</f>
        <v>Floodplain – Reconnect and Restore</v>
      </c>
      <c r="K4660" s="16" t="str">
        <f>LFAT!D46</f>
        <v>N</v>
      </c>
      <c r="L4660" s="19">
        <f>LFAT!F46</f>
        <v>0.1</v>
      </c>
      <c r="M4660" s="16" t="str">
        <f>LFAT!G46</f>
        <v>CD</v>
      </c>
      <c r="N4660" s="19">
        <f>LFAT!I46</f>
        <v>0.5</v>
      </c>
      <c r="O4660" s="18">
        <f>LFAT!J46</f>
        <v>0.05</v>
      </c>
      <c r="P4660" s="18">
        <f t="shared" si="216"/>
        <v>4.1225000000000005E-2</v>
      </c>
      <c r="Q4660" s="18">
        <f t="shared" si="217"/>
        <v>5.2785432280088834E-2</v>
      </c>
      <c r="R4660" s="18">
        <f t="shared" si="218"/>
        <v>1.862022531321688E-2</v>
      </c>
    </row>
    <row r="4661" spans="1:18" ht="18" customHeight="1" x14ac:dyDescent="0.2">
      <c r="A4661" s="16" t="str">
        <f>'Limiting Factor Scores'!A431</f>
        <v>UGR9</v>
      </c>
      <c r="B4661" s="16" t="str">
        <f>'Limiting Factor Scores'!B431</f>
        <v>Upper Grande Ronde</v>
      </c>
      <c r="C4661" s="16" t="str">
        <f>'Limiting Factor Scores'!C431</f>
        <v>Predation</v>
      </c>
      <c r="D4661" s="18">
        <f>'Limiting Factor Scores'!D431</f>
        <v>0.31840000000000002</v>
      </c>
      <c r="E4661" s="19">
        <f>'Limiting Factor Scores'!E431</f>
        <v>2.88</v>
      </c>
      <c r="F4661" s="18">
        <f>'Limiting Factor Scores'!F431</f>
        <v>0.52300000000000002</v>
      </c>
      <c r="G4661" s="18">
        <f>'Limiting Factor Scores'!G431</f>
        <v>0.8944674745473935</v>
      </c>
      <c r="H4661" s="18">
        <f>'Limiting Factor Scores'!H431</f>
        <v>0.27347867252113534</v>
      </c>
      <c r="I4661" s="17">
        <f>LFAT!A44</f>
        <v>3</v>
      </c>
      <c r="J4661" s="16" t="str">
        <f>LFAT!B44</f>
        <v>Floodplain – Reconnect and Restore</v>
      </c>
      <c r="K4661" s="16" t="str">
        <f>LFAT!D44</f>
        <v>N</v>
      </c>
      <c r="L4661" s="19">
        <f>LFAT!F44</f>
        <v>0.1</v>
      </c>
      <c r="M4661" s="16" t="str">
        <f>LFAT!G44</f>
        <v>R</v>
      </c>
      <c r="N4661" s="19">
        <f>LFAT!I44</f>
        <v>0.1</v>
      </c>
      <c r="O4661" s="18">
        <f>LFAT!J44</f>
        <v>0.01</v>
      </c>
      <c r="P4661" s="18">
        <f t="shared" si="216"/>
        <v>5.2300000000000003E-3</v>
      </c>
      <c r="Q4661" s="18">
        <f t="shared" si="217"/>
        <v>8.9446747454739357E-3</v>
      </c>
      <c r="R4661" s="18">
        <f t="shared" si="218"/>
        <v>2.7347867252113535E-3</v>
      </c>
    </row>
    <row r="4662" spans="1:18" ht="18" customHeight="1" x14ac:dyDescent="0.2">
      <c r="A4662" s="16" t="str">
        <f>'Limiting Factor Scores'!A432</f>
        <v>UGR9</v>
      </c>
      <c r="B4662" s="16" t="str">
        <f>'Limiting Factor Scores'!B432</f>
        <v>Upper Grande Ronde</v>
      </c>
      <c r="C4662" s="16" t="str">
        <f>'Limiting Factor Scores'!C432</f>
        <v>Riparian Condition</v>
      </c>
      <c r="D4662" s="18">
        <f>'Limiting Factor Scores'!D432</f>
        <v>0.31840000000000002</v>
      </c>
      <c r="E4662" s="19">
        <f>'Limiting Factor Scores'!E432</f>
        <v>3.73</v>
      </c>
      <c r="F4662" s="18">
        <f>'Limiting Factor Scores'!F432</f>
        <v>0.71425000000000005</v>
      </c>
      <c r="G4662" s="18">
        <f>'Limiting Factor Scores'!G432</f>
        <v>1.411611048766358</v>
      </c>
      <c r="H4662" s="18">
        <f>'Limiting Factor Scores'!H432</f>
        <v>0.45579280109710341</v>
      </c>
      <c r="I4662" s="17">
        <f>LFAT!A33</f>
        <v>3</v>
      </c>
      <c r="J4662" s="16" t="str">
        <f>LFAT!B33</f>
        <v>Floodplain – Reconnect and Restore</v>
      </c>
      <c r="K4662" s="16" t="str">
        <f>LFAT!D33</f>
        <v>I</v>
      </c>
      <c r="L4662" s="19">
        <f>LFAT!F33</f>
        <v>0.5</v>
      </c>
      <c r="M4662" s="16" t="str">
        <f>LFAT!G33</f>
        <v>C</v>
      </c>
      <c r="N4662" s="19">
        <f>LFAT!I33</f>
        <v>1</v>
      </c>
      <c r="O4662" s="18">
        <f>LFAT!J33</f>
        <v>0.5</v>
      </c>
      <c r="P4662" s="18">
        <f t="shared" si="216"/>
        <v>0.35712500000000003</v>
      </c>
      <c r="Q4662" s="18">
        <f t="shared" si="217"/>
        <v>0.70580552438317901</v>
      </c>
      <c r="R4662" s="18">
        <f t="shared" si="218"/>
        <v>0.2278964005485517</v>
      </c>
    </row>
    <row r="4663" spans="1:18" ht="18" customHeight="1" x14ac:dyDescent="0.2">
      <c r="A4663" s="16" t="str">
        <f>'Limiting Factor Scores'!A433</f>
        <v>UGR9</v>
      </c>
      <c r="B4663" s="16" t="str">
        <f>'Limiting Factor Scores'!B433</f>
        <v>Upper Grande Ronde</v>
      </c>
      <c r="C4663" s="16" t="str">
        <f>'Limiting Factor Scores'!C433</f>
        <v>Side Channel and Wetland Habitat</v>
      </c>
      <c r="D4663" s="18">
        <f>'Limiting Factor Scores'!D433</f>
        <v>0.31840000000000002</v>
      </c>
      <c r="E4663" s="19">
        <f>'Limiting Factor Scores'!E433</f>
        <v>4.32</v>
      </c>
      <c r="F4663" s="18">
        <f>'Limiting Factor Scores'!F433</f>
        <v>0.84699999999999998</v>
      </c>
      <c r="G4663" s="18">
        <f>'Limiting Factor Scores'!G433</f>
        <v>2.0727203195376833</v>
      </c>
      <c r="H4663" s="18">
        <f>'Limiting Factor Scores'!H433</f>
        <v>0.60413247825359973</v>
      </c>
      <c r="I4663" s="17">
        <f>LFAT!A35</f>
        <v>3</v>
      </c>
      <c r="J4663" s="16" t="str">
        <f>LFAT!B35</f>
        <v>Floodplain – Reconnect and Restore</v>
      </c>
      <c r="K4663" s="16" t="str">
        <f>LFAT!D35</f>
        <v>D</v>
      </c>
      <c r="L4663" s="19">
        <f>LFAT!F35</f>
        <v>1</v>
      </c>
      <c r="M4663" s="16" t="str">
        <f>LFAT!G35</f>
        <v>C</v>
      </c>
      <c r="N4663" s="19">
        <f>LFAT!I35</f>
        <v>1</v>
      </c>
      <c r="O4663" s="18">
        <f>LFAT!J35</f>
        <v>1</v>
      </c>
      <c r="P4663" s="18">
        <f t="shared" si="216"/>
        <v>0.84699999999999998</v>
      </c>
      <c r="Q4663" s="18">
        <f t="shared" si="217"/>
        <v>2.0727203195376833</v>
      </c>
      <c r="R4663" s="18">
        <f t="shared" si="218"/>
        <v>0.60413247825359973</v>
      </c>
    </row>
    <row r="4664" spans="1:18" ht="18" customHeight="1" x14ac:dyDescent="0.2">
      <c r="A4664" s="16" t="str">
        <f>'Limiting Factor Scores'!A434</f>
        <v>UGR9</v>
      </c>
      <c r="B4664" s="16" t="str">
        <f>'Limiting Factor Scores'!B434</f>
        <v>Upper Grande Ronde</v>
      </c>
      <c r="C4664" s="16" t="str">
        <f>'Limiting Factor Scores'!C434</f>
        <v>Summer Water Temperature</v>
      </c>
      <c r="D4664" s="18">
        <f>'Limiting Factor Scores'!D434</f>
        <v>0.31840000000000002</v>
      </c>
      <c r="E4664" s="19">
        <f>'Limiting Factor Scores'!E434</f>
        <v>3.68</v>
      </c>
      <c r="F4664" s="18">
        <f>'Limiting Factor Scores'!F434</f>
        <v>0.70299999999999996</v>
      </c>
      <c r="G4664" s="18">
        <f>'Limiting Factor Scores'!G434</f>
        <v>1.4901029028251664</v>
      </c>
      <c r="H4664" s="18">
        <f>'Limiting Factor Scores'!H434</f>
        <v>0.4663126745062916</v>
      </c>
      <c r="I4664" s="17">
        <f>LFAT!A41</f>
        <v>3</v>
      </c>
      <c r="J4664" s="16" t="str">
        <f>LFAT!B41</f>
        <v>Floodplain – Reconnect and Restore</v>
      </c>
      <c r="K4664" s="16" t="str">
        <f>LFAT!D41</f>
        <v>D</v>
      </c>
      <c r="L4664" s="19">
        <f>LFAT!F41</f>
        <v>1</v>
      </c>
      <c r="M4664" s="16" t="str">
        <f>LFAT!G41</f>
        <v>CD</v>
      </c>
      <c r="N4664" s="19">
        <f>LFAT!I41</f>
        <v>0.5</v>
      </c>
      <c r="O4664" s="18">
        <f>LFAT!J41</f>
        <v>0.5</v>
      </c>
      <c r="P4664" s="18">
        <f t="shared" si="216"/>
        <v>0.35149999999999998</v>
      </c>
      <c r="Q4664" s="18">
        <f t="shared" si="217"/>
        <v>0.74505145141258322</v>
      </c>
      <c r="R4664" s="18">
        <f t="shared" si="218"/>
        <v>0.2331563372531458</v>
      </c>
    </row>
    <row r="4665" spans="1:18" ht="18" customHeight="1" x14ac:dyDescent="0.2">
      <c r="A4665" s="16" t="str">
        <f>'Limiting Factor Scores'!A435</f>
        <v>UGR9</v>
      </c>
      <c r="B4665" s="16" t="str">
        <f>'Limiting Factor Scores'!B435</f>
        <v>Upper Grande Ronde</v>
      </c>
      <c r="C4665" s="16" t="str">
        <f>'Limiting Factor Scores'!C435</f>
        <v>Water Quality</v>
      </c>
      <c r="D4665" s="18">
        <f>'Limiting Factor Scores'!D435</f>
        <v>0.31840000000000002</v>
      </c>
      <c r="E4665" s="19">
        <f>'Limiting Factor Scores'!E435</f>
        <v>3.42</v>
      </c>
      <c r="F4665" s="18">
        <f>'Limiting Factor Scores'!F435</f>
        <v>0.64449999999999996</v>
      </c>
      <c r="G4665" s="18">
        <f>'Limiting Factor Scores'!G435</f>
        <v>1.1946083717510425</v>
      </c>
      <c r="H4665" s="18">
        <f>'Limiting Factor Scores'!H435</f>
        <v>0.33160276311915649</v>
      </c>
      <c r="I4665" s="17">
        <f>LFAT!A43</f>
        <v>3</v>
      </c>
      <c r="J4665" s="16" t="str">
        <f>LFAT!B43</f>
        <v>Floodplain – Reconnect and Restore</v>
      </c>
      <c r="K4665" s="16" t="str">
        <f>LFAT!D43</f>
        <v>I</v>
      </c>
      <c r="L4665" s="19">
        <f>LFAT!F43</f>
        <v>0.5</v>
      </c>
      <c r="M4665" s="16" t="str">
        <f>LFAT!G43</f>
        <v>CD</v>
      </c>
      <c r="N4665" s="19">
        <f>LFAT!I43</f>
        <v>0.5</v>
      </c>
      <c r="O4665" s="18">
        <f>LFAT!J43</f>
        <v>0.25</v>
      </c>
      <c r="P4665" s="18">
        <f t="shared" si="216"/>
        <v>0.16112499999999999</v>
      </c>
      <c r="Q4665" s="18">
        <f t="shared" si="217"/>
        <v>0.29865209293776063</v>
      </c>
      <c r="R4665" s="18">
        <f t="shared" si="218"/>
        <v>8.2900690779789121E-2</v>
      </c>
    </row>
    <row r="4666" spans="1:18" ht="18" customHeight="1" x14ac:dyDescent="0.2">
      <c r="A4666" s="16" t="str">
        <f>'Limiting Factor Scores'!A436</f>
        <v>UGR9</v>
      </c>
      <c r="B4666" s="16" t="str">
        <f>'Limiting Factor Scores'!B436</f>
        <v>Upper Grande Ronde</v>
      </c>
      <c r="C4666" s="16" t="str">
        <f>'Limiting Factor Scores'!C436</f>
        <v>Winter Water Temperature</v>
      </c>
      <c r="D4666" s="18">
        <f>'Limiting Factor Scores'!D436</f>
        <v>0.31840000000000002</v>
      </c>
      <c r="E4666" s="19">
        <f>'Limiting Factor Scores'!E436</f>
        <v>2.52</v>
      </c>
      <c r="F4666" s="18">
        <f>'Limiting Factor Scores'!F436</f>
        <v>0.442</v>
      </c>
      <c r="G4666" s="18">
        <f>'Limiting Factor Scores'!G436</f>
        <v>0.67451220573439041</v>
      </c>
      <c r="H4666" s="18">
        <f>'Limiting Factor Scores'!H436</f>
        <v>0.18371661807986117</v>
      </c>
      <c r="I4666" s="17">
        <f>LFAT!A42</f>
        <v>3</v>
      </c>
      <c r="J4666" s="16" t="str">
        <f>LFAT!B42</f>
        <v>Floodplain – Reconnect and Restore</v>
      </c>
      <c r="K4666" s="16" t="str">
        <f>LFAT!D42</f>
        <v>D</v>
      </c>
      <c r="L4666" s="19">
        <f>LFAT!F42</f>
        <v>1</v>
      </c>
      <c r="M4666" s="16" t="str">
        <f>LFAT!G42</f>
        <v>CD</v>
      </c>
      <c r="N4666" s="19">
        <f>LFAT!I42</f>
        <v>0.5</v>
      </c>
      <c r="O4666" s="18">
        <f>LFAT!J42</f>
        <v>0.5</v>
      </c>
      <c r="P4666" s="18">
        <f t="shared" si="216"/>
        <v>0.221</v>
      </c>
      <c r="Q4666" s="18">
        <f t="shared" si="217"/>
        <v>0.33725610286719521</v>
      </c>
      <c r="R4666" s="18">
        <f t="shared" si="218"/>
        <v>9.1858309039930586E-2</v>
      </c>
    </row>
    <row r="4667" spans="1:18" ht="18" customHeight="1" x14ac:dyDescent="0.2">
      <c r="A4667" s="16" t="str">
        <f>'Limiting Factor Scores'!A422</f>
        <v>UGR9</v>
      </c>
      <c r="B4667" s="16" t="str">
        <f>'Limiting Factor Scores'!B422</f>
        <v>Upper Grande Ronde</v>
      </c>
      <c r="C4667" s="16" t="str">
        <f>'Limiting Factor Scores'!C422</f>
        <v>Altered Flow Timing</v>
      </c>
      <c r="D4667" s="18">
        <f>'Limiting Factor Scores'!D422</f>
        <v>0.31840000000000002</v>
      </c>
      <c r="E4667" s="19">
        <f>'Limiting Factor Scores'!E422</f>
        <v>3.42</v>
      </c>
      <c r="F4667" s="18">
        <f>'Limiting Factor Scores'!F422</f>
        <v>0.64449999999999996</v>
      </c>
      <c r="G4667" s="18">
        <f>'Limiting Factor Scores'!G422</f>
        <v>1.0758804228864582</v>
      </c>
      <c r="H4667" s="18">
        <f>'Limiting Factor Scores'!H422</f>
        <v>0.29941429702448968</v>
      </c>
      <c r="I4667" s="17">
        <f>LFAT!A53</f>
        <v>4</v>
      </c>
      <c r="J4667" s="16" t="str">
        <f>LFAT!B53</f>
        <v>Riparian Vegetation Restoration</v>
      </c>
      <c r="K4667" s="16" t="str">
        <f>LFAT!D53</f>
        <v>I</v>
      </c>
      <c r="L4667" s="19">
        <f>LFAT!F53</f>
        <v>0.5</v>
      </c>
      <c r="M4667" s="16" t="str">
        <f>LFAT!G53</f>
        <v>CD</v>
      </c>
      <c r="N4667" s="19">
        <f>LFAT!I53</f>
        <v>0.5</v>
      </c>
      <c r="O4667" s="18">
        <f>LFAT!J53</f>
        <v>0.25</v>
      </c>
      <c r="P4667" s="18">
        <f t="shared" si="216"/>
        <v>0.16112499999999999</v>
      </c>
      <c r="Q4667" s="18">
        <f t="shared" si="217"/>
        <v>0.26897010572161456</v>
      </c>
      <c r="R4667" s="18">
        <f t="shared" si="218"/>
        <v>7.4853574256122421E-2</v>
      </c>
    </row>
    <row r="4668" spans="1:18" ht="18" customHeight="1" x14ac:dyDescent="0.2">
      <c r="A4668" s="16" t="str">
        <f>'Limiting Factor Scores'!A423</f>
        <v>UGR9</v>
      </c>
      <c r="B4668" s="16" t="str">
        <f>'Limiting Factor Scores'!B423</f>
        <v>Upper Grande Ronde</v>
      </c>
      <c r="C4668" s="16" t="str">
        <f>'Limiting Factor Scores'!C423</f>
        <v>Altered Primary Productivity</v>
      </c>
      <c r="D4668" s="18">
        <f>'Limiting Factor Scores'!D423</f>
        <v>0.31840000000000002</v>
      </c>
      <c r="E4668" s="19">
        <f>'Limiting Factor Scores'!E423</f>
        <v>3.17</v>
      </c>
      <c r="F4668" s="18">
        <f>'Limiting Factor Scores'!F423</f>
        <v>0.58825000000000005</v>
      </c>
      <c r="G4668" s="18">
        <f>'Limiting Factor Scores'!G423</f>
        <v>0.68096492272335796</v>
      </c>
      <c r="H4668" s="18">
        <f>'Limiting Factor Scores'!H423</f>
        <v>0.19501818621326145</v>
      </c>
      <c r="I4668" s="17">
        <f>LFAT!A60</f>
        <v>4</v>
      </c>
      <c r="J4668" s="16" t="str">
        <f>LFAT!B60</f>
        <v>Riparian Vegetation Restoration</v>
      </c>
      <c r="K4668" s="16" t="str">
        <f>LFAT!D60</f>
        <v>D</v>
      </c>
      <c r="L4668" s="19">
        <f>LFAT!F60</f>
        <v>1</v>
      </c>
      <c r="M4668" s="16" t="str">
        <f>LFAT!G60</f>
        <v>C</v>
      </c>
      <c r="N4668" s="19">
        <f>LFAT!I60</f>
        <v>1</v>
      </c>
      <c r="O4668" s="18">
        <f>LFAT!J60</f>
        <v>1</v>
      </c>
      <c r="P4668" s="18">
        <f t="shared" si="216"/>
        <v>0.58825000000000005</v>
      </c>
      <c r="Q4668" s="18">
        <f t="shared" si="217"/>
        <v>0.68096492272335796</v>
      </c>
      <c r="R4668" s="18">
        <f t="shared" si="218"/>
        <v>0.19501818621326145</v>
      </c>
    </row>
    <row r="4669" spans="1:18" ht="18" customHeight="1" x14ac:dyDescent="0.2">
      <c r="A4669" s="16" t="str">
        <f>'Limiting Factor Scores'!A424</f>
        <v>UGR9</v>
      </c>
      <c r="B4669" s="16" t="str">
        <f>'Limiting Factor Scores'!B424</f>
        <v>Upper Grande Ronde</v>
      </c>
      <c r="C4669" s="16" t="str">
        <f>'Limiting Factor Scores'!C424</f>
        <v>Anthropogenic Barriers</v>
      </c>
      <c r="D4669" s="18">
        <f>'Limiting Factor Scores'!D424</f>
        <v>0.31840000000000002</v>
      </c>
      <c r="E4669" s="19">
        <f>'Limiting Factor Scores'!E424</f>
        <v>2.88</v>
      </c>
      <c r="F4669" s="18">
        <f>'Limiting Factor Scores'!F424</f>
        <v>0.52300000000000002</v>
      </c>
      <c r="G4669" s="18">
        <f>'Limiting Factor Scores'!G424</f>
        <v>0.88376241123825916</v>
      </c>
      <c r="H4669" s="18">
        <f>'Limiting Factor Scores'!H424</f>
        <v>0.27990171008864273</v>
      </c>
      <c r="I4669" s="17">
        <f>LFAT!A47</f>
        <v>4</v>
      </c>
      <c r="J4669" s="16" t="str">
        <f>LFAT!B47</f>
        <v>Riparian Vegetation Restoration</v>
      </c>
      <c r="K4669" s="16" t="str">
        <f>LFAT!D47</f>
        <v>N</v>
      </c>
      <c r="L4669" s="19">
        <f>LFAT!F47</f>
        <v>0.1</v>
      </c>
      <c r="M4669" s="16" t="str">
        <f>LFAT!G47</f>
        <v>R</v>
      </c>
      <c r="N4669" s="19">
        <f>LFAT!I47</f>
        <v>0.1</v>
      </c>
      <c r="O4669" s="18">
        <f>LFAT!J47</f>
        <v>0.01</v>
      </c>
      <c r="P4669" s="18">
        <f t="shared" si="216"/>
        <v>5.2300000000000003E-3</v>
      </c>
      <c r="Q4669" s="18">
        <f t="shared" si="217"/>
        <v>8.8376241123825916E-3</v>
      </c>
      <c r="R4669" s="18">
        <f t="shared" si="218"/>
        <v>2.7990171008864272E-3</v>
      </c>
    </row>
    <row r="4670" spans="1:18" ht="18" customHeight="1" x14ac:dyDescent="0.2">
      <c r="A4670" s="16" t="str">
        <f>'Limiting Factor Scores'!A425</f>
        <v>UGR9</v>
      </c>
      <c r="B4670" s="16" t="str">
        <f>'Limiting Factor Scores'!B425</f>
        <v>Upper Grande Ronde</v>
      </c>
      <c r="C4670" s="16" t="str">
        <f>'Limiting Factor Scores'!C425</f>
        <v>Channel and Habitat Structure</v>
      </c>
      <c r="D4670" s="18">
        <f>'Limiting Factor Scores'!D425</f>
        <v>0.31840000000000002</v>
      </c>
      <c r="E4670" s="19">
        <f>'Limiting Factor Scores'!E425</f>
        <v>4.57</v>
      </c>
      <c r="F4670" s="18">
        <f>'Limiting Factor Scores'!F425</f>
        <v>0.90325</v>
      </c>
      <c r="G4670" s="18">
        <f>'Limiting Factor Scores'!G425</f>
        <v>2.5061832567730926</v>
      </c>
      <c r="H4670" s="18">
        <f>'Limiting Factor Scores'!H425</f>
        <v>0.75869562472712648</v>
      </c>
      <c r="I4670" s="17">
        <f>LFAT!A51</f>
        <v>4</v>
      </c>
      <c r="J4670" s="16" t="str">
        <f>LFAT!B51</f>
        <v>Riparian Vegetation Restoration</v>
      </c>
      <c r="K4670" s="16" t="str">
        <f>LFAT!D51</f>
        <v>D</v>
      </c>
      <c r="L4670" s="19">
        <f>LFAT!F51</f>
        <v>1</v>
      </c>
      <c r="M4670" s="16" t="str">
        <f>LFAT!G51</f>
        <v>CD</v>
      </c>
      <c r="N4670" s="19">
        <f>LFAT!I51</f>
        <v>0.5</v>
      </c>
      <c r="O4670" s="18">
        <f>LFAT!J51</f>
        <v>0.5</v>
      </c>
      <c r="P4670" s="18">
        <f t="shared" si="216"/>
        <v>0.451625</v>
      </c>
      <c r="Q4670" s="18">
        <f t="shared" si="217"/>
        <v>1.2530916283865463</v>
      </c>
      <c r="R4670" s="18">
        <f t="shared" si="218"/>
        <v>0.37934781236356324</v>
      </c>
    </row>
    <row r="4671" spans="1:18" ht="18" customHeight="1" x14ac:dyDescent="0.2">
      <c r="A4671" s="16" t="str">
        <f>'Limiting Factor Scores'!A426</f>
        <v>UGR9</v>
      </c>
      <c r="B4671" s="16" t="str">
        <f>'Limiting Factor Scores'!B426</f>
        <v>Upper Grande Ronde</v>
      </c>
      <c r="C4671" s="16" t="str">
        <f>'Limiting Factor Scores'!C426</f>
        <v>Decreased Sediment Quantity</v>
      </c>
      <c r="D4671" s="18">
        <f>'Limiting Factor Scores'!D426</f>
        <v>0.31840000000000002</v>
      </c>
      <c r="E4671" s="19">
        <f>'Limiting Factor Scores'!E426</f>
        <v>2.83</v>
      </c>
      <c r="F4671" s="18">
        <f>'Limiting Factor Scores'!F426</f>
        <v>0.51175000000000004</v>
      </c>
      <c r="G4671" s="18">
        <f>'Limiting Factor Scores'!G426</f>
        <v>0.84380264292697482</v>
      </c>
      <c r="H4671" s="18">
        <f>'Limiting Factor Scores'!H426</f>
        <v>0.25136007835781427</v>
      </c>
      <c r="I4671" s="17">
        <f>LFAT!A54</f>
        <v>4</v>
      </c>
      <c r="J4671" s="16" t="str">
        <f>LFAT!B54</f>
        <v>Riparian Vegetation Restoration</v>
      </c>
      <c r="K4671" s="16" t="str">
        <f>LFAT!D54</f>
        <v>N</v>
      </c>
      <c r="L4671" s="19">
        <f>LFAT!F54</f>
        <v>0.1</v>
      </c>
      <c r="M4671" s="16" t="str">
        <f>LFAT!G54</f>
        <v>R</v>
      </c>
      <c r="N4671" s="19">
        <f>LFAT!I54</f>
        <v>0.1</v>
      </c>
      <c r="O4671" s="18">
        <f>LFAT!J54</f>
        <v>0.01</v>
      </c>
      <c r="P4671" s="18">
        <f t="shared" si="216"/>
        <v>5.1175000000000005E-3</v>
      </c>
      <c r="Q4671" s="18">
        <f t="shared" si="217"/>
        <v>8.4380264292697477E-3</v>
      </c>
      <c r="R4671" s="18">
        <f t="shared" si="218"/>
        <v>2.5136007835781429E-3</v>
      </c>
    </row>
    <row r="4672" spans="1:18" ht="18" customHeight="1" x14ac:dyDescent="0.2">
      <c r="A4672" s="16" t="str">
        <f>'Limiting Factor Scores'!A427</f>
        <v>UGR9</v>
      </c>
      <c r="B4672" s="16" t="str">
        <f>'Limiting Factor Scores'!B427</f>
        <v>Upper Grande Ronde</v>
      </c>
      <c r="C4672" s="16" t="str">
        <f>'Limiting Factor Scores'!C427</f>
        <v>Decreased Water Quantity</v>
      </c>
      <c r="D4672" s="18">
        <f>'Limiting Factor Scores'!D427</f>
        <v>0.31840000000000002</v>
      </c>
      <c r="E4672" s="19">
        <f>'Limiting Factor Scores'!E427</f>
        <v>3.11</v>
      </c>
      <c r="F4672" s="18">
        <f>'Limiting Factor Scores'!F427</f>
        <v>0.57474999999999998</v>
      </c>
      <c r="G4672" s="18">
        <f>'Limiting Factor Scores'!G427</f>
        <v>1.3711958544948575</v>
      </c>
      <c r="H4672" s="18">
        <f>'Limiting Factor Scores'!H427</f>
        <v>0.39630043771727158</v>
      </c>
      <c r="I4672" s="17">
        <f>LFAT!A52</f>
        <v>4</v>
      </c>
      <c r="J4672" s="16" t="str">
        <f>LFAT!B52</f>
        <v>Riparian Vegetation Restoration</v>
      </c>
      <c r="K4672" s="16" t="str">
        <f>LFAT!D52</f>
        <v>N</v>
      </c>
      <c r="L4672" s="19">
        <f>LFAT!F52</f>
        <v>0.1</v>
      </c>
      <c r="M4672" s="16" t="str">
        <f>LFAT!G52</f>
        <v>R</v>
      </c>
      <c r="N4672" s="19">
        <f>LFAT!I52</f>
        <v>0.1</v>
      </c>
      <c r="O4672" s="18">
        <f>LFAT!J52</f>
        <v>0.01</v>
      </c>
      <c r="P4672" s="18">
        <f t="shared" si="216"/>
        <v>5.7475E-3</v>
      </c>
      <c r="Q4672" s="18">
        <f t="shared" si="217"/>
        <v>1.3711958544948576E-2</v>
      </c>
      <c r="R4672" s="18">
        <f t="shared" si="218"/>
        <v>3.9630043771727158E-3</v>
      </c>
    </row>
    <row r="4673" spans="1:18" ht="18" customHeight="1" x14ac:dyDescent="0.2">
      <c r="A4673" s="16" t="str">
        <f>'Limiting Factor Scores'!A428</f>
        <v>UGR9</v>
      </c>
      <c r="B4673" s="16" t="str">
        <f>'Limiting Factor Scores'!B428</f>
        <v>Upper Grande Ronde</v>
      </c>
      <c r="C4673" s="16" t="str">
        <f>'Limiting Factor Scores'!C428</f>
        <v>Floodplain Condition</v>
      </c>
      <c r="D4673" s="18">
        <f>'Limiting Factor Scores'!D428</f>
        <v>0.31840000000000002</v>
      </c>
      <c r="E4673" s="19">
        <f>'Limiting Factor Scores'!E428</f>
        <v>3.48</v>
      </c>
      <c r="F4673" s="18">
        <f>'Limiting Factor Scores'!F428</f>
        <v>0.65800000000000003</v>
      </c>
      <c r="G4673" s="18">
        <f>'Limiting Factor Scores'!G428</f>
        <v>1.2735044800897888</v>
      </c>
      <c r="H4673" s="18">
        <f>'Limiting Factor Scores'!H428</f>
        <v>0.36157949761735919</v>
      </c>
      <c r="I4673" s="17">
        <f>LFAT!A49</f>
        <v>4</v>
      </c>
      <c r="J4673" s="16" t="str">
        <f>LFAT!B49</f>
        <v>Riparian Vegetation Restoration</v>
      </c>
      <c r="K4673" s="16" t="str">
        <f>LFAT!D49</f>
        <v>D</v>
      </c>
      <c r="L4673" s="19">
        <f>LFAT!F49</f>
        <v>1</v>
      </c>
      <c r="M4673" s="16" t="str">
        <f>LFAT!G49</f>
        <v>C</v>
      </c>
      <c r="N4673" s="19">
        <f>LFAT!I49</f>
        <v>1</v>
      </c>
      <c r="O4673" s="18">
        <f>LFAT!J49</f>
        <v>1</v>
      </c>
      <c r="P4673" s="18">
        <f t="shared" si="216"/>
        <v>0.65800000000000003</v>
      </c>
      <c r="Q4673" s="18">
        <f t="shared" si="217"/>
        <v>1.2735044800897888</v>
      </c>
      <c r="R4673" s="18">
        <f t="shared" si="218"/>
        <v>0.36157949761735919</v>
      </c>
    </row>
    <row r="4674" spans="1:18" ht="18" customHeight="1" x14ac:dyDescent="0.2">
      <c r="A4674" s="16" t="str">
        <f>'Limiting Factor Scores'!A429</f>
        <v>UGR9</v>
      </c>
      <c r="B4674" s="16" t="str">
        <f>'Limiting Factor Scores'!B429</f>
        <v>Upper Grande Ronde</v>
      </c>
      <c r="C4674" s="16" t="str">
        <f>'Limiting Factor Scores'!C429</f>
        <v>Increased Sediment Quantity</v>
      </c>
      <c r="D4674" s="18">
        <f>'Limiting Factor Scores'!D429</f>
        <v>0.31840000000000002</v>
      </c>
      <c r="E4674" s="19">
        <f>'Limiting Factor Scores'!E429</f>
        <v>2.7</v>
      </c>
      <c r="F4674" s="18">
        <f>'Limiting Factor Scores'!F429</f>
        <v>0.48249999999999998</v>
      </c>
      <c r="G4674" s="18">
        <f>'Limiting Factor Scores'!G429</f>
        <v>0.55854751417598003</v>
      </c>
      <c r="H4674" s="18">
        <f>'Limiting Factor Scores'!H429</f>
        <v>0.1837610348444137</v>
      </c>
      <c r="I4674" s="17">
        <f>LFAT!A55</f>
        <v>4</v>
      </c>
      <c r="J4674" s="16" t="str">
        <f>LFAT!B55</f>
        <v>Riparian Vegetation Restoration</v>
      </c>
      <c r="K4674" s="16" t="str">
        <f>LFAT!D55</f>
        <v>D</v>
      </c>
      <c r="L4674" s="19">
        <f>LFAT!F55</f>
        <v>1</v>
      </c>
      <c r="M4674" s="16" t="str">
        <f>LFAT!G55</f>
        <v>CD</v>
      </c>
      <c r="N4674" s="19">
        <f>LFAT!I55</f>
        <v>0.5</v>
      </c>
      <c r="O4674" s="18">
        <f>LFAT!J55</f>
        <v>0.5</v>
      </c>
      <c r="P4674" s="18">
        <f t="shared" ref="P4674:P4737" si="219">F4674*O4674</f>
        <v>0.24124999999999999</v>
      </c>
      <c r="Q4674" s="18">
        <f t="shared" ref="Q4674:Q4737" si="220">G4674*O4674</f>
        <v>0.27927375708799002</v>
      </c>
      <c r="R4674" s="18">
        <f t="shared" ref="R4674:R4737" si="221">H4674*O4674</f>
        <v>9.1880517422206848E-2</v>
      </c>
    </row>
    <row r="4675" spans="1:18" ht="18" customHeight="1" x14ac:dyDescent="0.2">
      <c r="A4675" s="16" t="str">
        <f>'Limiting Factor Scores'!A430</f>
        <v>UGR9</v>
      </c>
      <c r="B4675" s="16" t="str">
        <f>'Limiting Factor Scores'!B430</f>
        <v>Upper Grande Ronde</v>
      </c>
      <c r="C4675" s="16" t="str">
        <f>'Limiting Factor Scores'!C430</f>
        <v>Non-Native Species Interactions and Competition</v>
      </c>
      <c r="D4675" s="18">
        <f>'Limiting Factor Scores'!D430</f>
        <v>0.31840000000000002</v>
      </c>
      <c r="E4675" s="19">
        <f>'Limiting Factor Scores'!E430</f>
        <v>4.22</v>
      </c>
      <c r="F4675" s="18">
        <f>'Limiting Factor Scores'!F430</f>
        <v>0.82450000000000001</v>
      </c>
      <c r="G4675" s="18">
        <f>'Limiting Factor Scores'!G430</f>
        <v>1.0557086456017766</v>
      </c>
      <c r="H4675" s="18">
        <f>'Limiting Factor Scores'!H430</f>
        <v>0.37240450626433758</v>
      </c>
      <c r="I4675" s="17">
        <f>LFAT!A61</f>
        <v>4</v>
      </c>
      <c r="J4675" s="16" t="str">
        <f>LFAT!B61</f>
        <v>Riparian Vegetation Restoration</v>
      </c>
      <c r="K4675" s="16" t="str">
        <f>LFAT!D61</f>
        <v>I</v>
      </c>
      <c r="L4675" s="19">
        <f>LFAT!F61</f>
        <v>0.5</v>
      </c>
      <c r="M4675" s="16" t="str">
        <f>LFAT!G61</f>
        <v>R</v>
      </c>
      <c r="N4675" s="19">
        <f>LFAT!I61</f>
        <v>0.1</v>
      </c>
      <c r="O4675" s="18">
        <f>LFAT!J61</f>
        <v>0.05</v>
      </c>
      <c r="P4675" s="18">
        <f t="shared" si="219"/>
        <v>4.1225000000000005E-2</v>
      </c>
      <c r="Q4675" s="18">
        <f t="shared" si="220"/>
        <v>5.2785432280088834E-2</v>
      </c>
      <c r="R4675" s="18">
        <f t="shared" si="221"/>
        <v>1.862022531321688E-2</v>
      </c>
    </row>
    <row r="4676" spans="1:18" ht="18" customHeight="1" x14ac:dyDescent="0.2">
      <c r="A4676" s="16" t="str">
        <f>'Limiting Factor Scores'!A431</f>
        <v>UGR9</v>
      </c>
      <c r="B4676" s="16" t="str">
        <f>'Limiting Factor Scores'!B431</f>
        <v>Upper Grande Ronde</v>
      </c>
      <c r="C4676" s="16" t="str">
        <f>'Limiting Factor Scores'!C431</f>
        <v>Predation</v>
      </c>
      <c r="D4676" s="18">
        <f>'Limiting Factor Scores'!D431</f>
        <v>0.31840000000000002</v>
      </c>
      <c r="E4676" s="19">
        <f>'Limiting Factor Scores'!E431</f>
        <v>2.88</v>
      </c>
      <c r="F4676" s="18">
        <f>'Limiting Factor Scores'!F431</f>
        <v>0.52300000000000002</v>
      </c>
      <c r="G4676" s="18">
        <f>'Limiting Factor Scores'!G431</f>
        <v>0.8944674745473935</v>
      </c>
      <c r="H4676" s="18">
        <f>'Limiting Factor Scores'!H431</f>
        <v>0.27347867252113534</v>
      </c>
      <c r="I4676" s="17">
        <f>LFAT!A59</f>
        <v>4</v>
      </c>
      <c r="J4676" s="16" t="str">
        <f>LFAT!B59</f>
        <v>Riparian Vegetation Restoration</v>
      </c>
      <c r="K4676" s="16" t="str">
        <f>LFAT!D59</f>
        <v>N</v>
      </c>
      <c r="L4676" s="19">
        <f>LFAT!F59</f>
        <v>0.1</v>
      </c>
      <c r="M4676" s="16" t="str">
        <f>LFAT!G59</f>
        <v>CD</v>
      </c>
      <c r="N4676" s="19">
        <f>LFAT!I59</f>
        <v>0.5</v>
      </c>
      <c r="O4676" s="18">
        <f>LFAT!J59</f>
        <v>0.05</v>
      </c>
      <c r="P4676" s="18">
        <f t="shared" si="219"/>
        <v>2.6150000000000003E-2</v>
      </c>
      <c r="Q4676" s="18">
        <f t="shared" si="220"/>
        <v>4.4723373727369675E-2</v>
      </c>
      <c r="R4676" s="18">
        <f t="shared" si="221"/>
        <v>1.3673933626056768E-2</v>
      </c>
    </row>
    <row r="4677" spans="1:18" ht="18" customHeight="1" x14ac:dyDescent="0.2">
      <c r="A4677" s="16" t="str">
        <f>'Limiting Factor Scores'!A432</f>
        <v>UGR9</v>
      </c>
      <c r="B4677" s="16" t="str">
        <f>'Limiting Factor Scores'!B432</f>
        <v>Upper Grande Ronde</v>
      </c>
      <c r="C4677" s="16" t="str">
        <f>'Limiting Factor Scores'!C432</f>
        <v>Riparian Condition</v>
      </c>
      <c r="D4677" s="18">
        <f>'Limiting Factor Scores'!D432</f>
        <v>0.31840000000000002</v>
      </c>
      <c r="E4677" s="19">
        <f>'Limiting Factor Scores'!E432</f>
        <v>3.73</v>
      </c>
      <c r="F4677" s="18">
        <f>'Limiting Factor Scores'!F432</f>
        <v>0.71425000000000005</v>
      </c>
      <c r="G4677" s="18">
        <f>'Limiting Factor Scores'!G432</f>
        <v>1.411611048766358</v>
      </c>
      <c r="H4677" s="18">
        <f>'Limiting Factor Scores'!H432</f>
        <v>0.45579280109710341</v>
      </c>
      <c r="I4677" s="17">
        <f>LFAT!A48</f>
        <v>4</v>
      </c>
      <c r="J4677" s="16" t="str">
        <f>LFAT!B48</f>
        <v>Riparian Vegetation Restoration</v>
      </c>
      <c r="K4677" s="16" t="str">
        <f>LFAT!D48</f>
        <v>D</v>
      </c>
      <c r="L4677" s="19">
        <f>LFAT!F48</f>
        <v>1</v>
      </c>
      <c r="M4677" s="16" t="str">
        <f>LFAT!G48</f>
        <v>C</v>
      </c>
      <c r="N4677" s="19">
        <f>LFAT!I48</f>
        <v>1</v>
      </c>
      <c r="O4677" s="18">
        <f>LFAT!J48</f>
        <v>1</v>
      </c>
      <c r="P4677" s="18">
        <f t="shared" si="219"/>
        <v>0.71425000000000005</v>
      </c>
      <c r="Q4677" s="18">
        <f t="shared" si="220"/>
        <v>1.411611048766358</v>
      </c>
      <c r="R4677" s="18">
        <f t="shared" si="221"/>
        <v>0.45579280109710341</v>
      </c>
    </row>
    <row r="4678" spans="1:18" ht="18" customHeight="1" x14ac:dyDescent="0.2">
      <c r="A4678" s="16" t="str">
        <f>'Limiting Factor Scores'!A433</f>
        <v>UGR9</v>
      </c>
      <c r="B4678" s="16" t="str">
        <f>'Limiting Factor Scores'!B433</f>
        <v>Upper Grande Ronde</v>
      </c>
      <c r="C4678" s="16" t="str">
        <f>'Limiting Factor Scores'!C433</f>
        <v>Side Channel and Wetland Habitat</v>
      </c>
      <c r="D4678" s="18">
        <f>'Limiting Factor Scores'!D433</f>
        <v>0.31840000000000002</v>
      </c>
      <c r="E4678" s="19">
        <f>'Limiting Factor Scores'!E433</f>
        <v>4.32</v>
      </c>
      <c r="F4678" s="18">
        <f>'Limiting Factor Scores'!F433</f>
        <v>0.84699999999999998</v>
      </c>
      <c r="G4678" s="18">
        <f>'Limiting Factor Scores'!G433</f>
        <v>2.0727203195376833</v>
      </c>
      <c r="H4678" s="18">
        <f>'Limiting Factor Scores'!H433</f>
        <v>0.60413247825359973</v>
      </c>
      <c r="I4678" s="17">
        <f>LFAT!A50</f>
        <v>4</v>
      </c>
      <c r="J4678" s="16" t="str">
        <f>LFAT!B50</f>
        <v>Riparian Vegetation Restoration</v>
      </c>
      <c r="K4678" s="16" t="str">
        <f>LFAT!D50</f>
        <v>I</v>
      </c>
      <c r="L4678" s="19">
        <f>LFAT!F50</f>
        <v>0.5</v>
      </c>
      <c r="M4678" s="16" t="str">
        <f>LFAT!G50</f>
        <v>C</v>
      </c>
      <c r="N4678" s="19">
        <f>LFAT!I50</f>
        <v>1</v>
      </c>
      <c r="O4678" s="18">
        <f>LFAT!J50</f>
        <v>0.5</v>
      </c>
      <c r="P4678" s="18">
        <f t="shared" si="219"/>
        <v>0.42349999999999999</v>
      </c>
      <c r="Q4678" s="18">
        <f t="shared" si="220"/>
        <v>1.0363601597688417</v>
      </c>
      <c r="R4678" s="18">
        <f t="shared" si="221"/>
        <v>0.30206623912679986</v>
      </c>
    </row>
    <row r="4679" spans="1:18" ht="18" customHeight="1" x14ac:dyDescent="0.2">
      <c r="A4679" s="16" t="str">
        <f>'Limiting Factor Scores'!A434</f>
        <v>UGR9</v>
      </c>
      <c r="B4679" s="16" t="str">
        <f>'Limiting Factor Scores'!B434</f>
        <v>Upper Grande Ronde</v>
      </c>
      <c r="C4679" s="16" t="str">
        <f>'Limiting Factor Scores'!C434</f>
        <v>Summer Water Temperature</v>
      </c>
      <c r="D4679" s="18">
        <f>'Limiting Factor Scores'!D434</f>
        <v>0.31840000000000002</v>
      </c>
      <c r="E4679" s="19">
        <f>'Limiting Factor Scores'!E434</f>
        <v>3.68</v>
      </c>
      <c r="F4679" s="18">
        <f>'Limiting Factor Scores'!F434</f>
        <v>0.70299999999999996</v>
      </c>
      <c r="G4679" s="18">
        <f>'Limiting Factor Scores'!G434</f>
        <v>1.4901029028251664</v>
      </c>
      <c r="H4679" s="18">
        <f>'Limiting Factor Scores'!H434</f>
        <v>0.4663126745062916</v>
      </c>
      <c r="I4679" s="17">
        <f>LFAT!A56</f>
        <v>4</v>
      </c>
      <c r="J4679" s="16" t="str">
        <f>LFAT!B56</f>
        <v>Riparian Vegetation Restoration</v>
      </c>
      <c r="K4679" s="16" t="str">
        <f>LFAT!D56</f>
        <v>D</v>
      </c>
      <c r="L4679" s="19">
        <f>LFAT!F56</f>
        <v>1</v>
      </c>
      <c r="M4679" s="16" t="str">
        <f>LFAT!G56</f>
        <v>CD</v>
      </c>
      <c r="N4679" s="19">
        <f>LFAT!I56</f>
        <v>0.5</v>
      </c>
      <c r="O4679" s="18">
        <f>LFAT!J56</f>
        <v>0.5</v>
      </c>
      <c r="P4679" s="18">
        <f t="shared" si="219"/>
        <v>0.35149999999999998</v>
      </c>
      <c r="Q4679" s="18">
        <f t="shared" si="220"/>
        <v>0.74505145141258322</v>
      </c>
      <c r="R4679" s="18">
        <f t="shared" si="221"/>
        <v>0.2331563372531458</v>
      </c>
    </row>
    <row r="4680" spans="1:18" ht="18" customHeight="1" x14ac:dyDescent="0.2">
      <c r="A4680" s="16" t="str">
        <f>'Limiting Factor Scores'!A435</f>
        <v>UGR9</v>
      </c>
      <c r="B4680" s="16" t="str">
        <f>'Limiting Factor Scores'!B435</f>
        <v>Upper Grande Ronde</v>
      </c>
      <c r="C4680" s="16" t="str">
        <f>'Limiting Factor Scores'!C435</f>
        <v>Water Quality</v>
      </c>
      <c r="D4680" s="18">
        <f>'Limiting Factor Scores'!D435</f>
        <v>0.31840000000000002</v>
      </c>
      <c r="E4680" s="19">
        <f>'Limiting Factor Scores'!E435</f>
        <v>3.42</v>
      </c>
      <c r="F4680" s="18">
        <f>'Limiting Factor Scores'!F435</f>
        <v>0.64449999999999996</v>
      </c>
      <c r="G4680" s="18">
        <f>'Limiting Factor Scores'!G435</f>
        <v>1.1946083717510425</v>
      </c>
      <c r="H4680" s="18">
        <f>'Limiting Factor Scores'!H435</f>
        <v>0.33160276311915649</v>
      </c>
      <c r="I4680" s="17">
        <f>LFAT!A58</f>
        <v>4</v>
      </c>
      <c r="J4680" s="16" t="str">
        <f>LFAT!B58</f>
        <v>Riparian Vegetation Restoration</v>
      </c>
      <c r="K4680" s="16" t="str">
        <f>LFAT!D58</f>
        <v>I</v>
      </c>
      <c r="L4680" s="19">
        <f>LFAT!F58</f>
        <v>0.5</v>
      </c>
      <c r="M4680" s="16" t="str">
        <f>LFAT!G58</f>
        <v>CD</v>
      </c>
      <c r="N4680" s="19">
        <f>LFAT!I58</f>
        <v>0.5</v>
      </c>
      <c r="O4680" s="18">
        <f>LFAT!J58</f>
        <v>0.25</v>
      </c>
      <c r="P4680" s="18">
        <f t="shared" si="219"/>
        <v>0.16112499999999999</v>
      </c>
      <c r="Q4680" s="18">
        <f t="shared" si="220"/>
        <v>0.29865209293776063</v>
      </c>
      <c r="R4680" s="18">
        <f t="shared" si="221"/>
        <v>8.2900690779789121E-2</v>
      </c>
    </row>
    <row r="4681" spans="1:18" ht="18" customHeight="1" x14ac:dyDescent="0.2">
      <c r="A4681" s="16" t="str">
        <f>'Limiting Factor Scores'!A436</f>
        <v>UGR9</v>
      </c>
      <c r="B4681" s="16" t="str">
        <f>'Limiting Factor Scores'!B436</f>
        <v>Upper Grande Ronde</v>
      </c>
      <c r="C4681" s="16" t="str">
        <f>'Limiting Factor Scores'!C436</f>
        <v>Winter Water Temperature</v>
      </c>
      <c r="D4681" s="18">
        <f>'Limiting Factor Scores'!D436</f>
        <v>0.31840000000000002</v>
      </c>
      <c r="E4681" s="19">
        <f>'Limiting Factor Scores'!E436</f>
        <v>2.52</v>
      </c>
      <c r="F4681" s="18">
        <f>'Limiting Factor Scores'!F436</f>
        <v>0.442</v>
      </c>
      <c r="G4681" s="18">
        <f>'Limiting Factor Scores'!G436</f>
        <v>0.67451220573439041</v>
      </c>
      <c r="H4681" s="18">
        <f>'Limiting Factor Scores'!H436</f>
        <v>0.18371661807986117</v>
      </c>
      <c r="I4681" s="17">
        <f>LFAT!A57</f>
        <v>4</v>
      </c>
      <c r="J4681" s="16" t="str">
        <f>LFAT!B57</f>
        <v>Riparian Vegetation Restoration</v>
      </c>
      <c r="K4681" s="16" t="str">
        <f>LFAT!D57</f>
        <v>I</v>
      </c>
      <c r="L4681" s="19">
        <f>LFAT!F57</f>
        <v>0.5</v>
      </c>
      <c r="M4681" s="16" t="str">
        <f>LFAT!G57</f>
        <v>R</v>
      </c>
      <c r="N4681" s="19">
        <f>LFAT!I57</f>
        <v>0.1</v>
      </c>
      <c r="O4681" s="18">
        <f>LFAT!J57</f>
        <v>0.05</v>
      </c>
      <c r="P4681" s="18">
        <f t="shared" si="219"/>
        <v>2.2100000000000002E-2</v>
      </c>
      <c r="Q4681" s="18">
        <f t="shared" si="220"/>
        <v>3.3725610286719519E-2</v>
      </c>
      <c r="R4681" s="18">
        <f t="shared" si="221"/>
        <v>9.1858309039930582E-3</v>
      </c>
    </row>
    <row r="4682" spans="1:18" ht="18" customHeight="1" x14ac:dyDescent="0.2">
      <c r="A4682" s="16" t="str">
        <f>'Limiting Factor Scores'!A422</f>
        <v>UGR9</v>
      </c>
      <c r="B4682" s="16" t="str">
        <f>'Limiting Factor Scores'!B422</f>
        <v>Upper Grande Ronde</v>
      </c>
      <c r="C4682" s="16" t="str">
        <f>'Limiting Factor Scores'!C422</f>
        <v>Altered Flow Timing</v>
      </c>
      <c r="D4682" s="18">
        <f>'Limiting Factor Scores'!D422</f>
        <v>0.31840000000000002</v>
      </c>
      <c r="E4682" s="19">
        <f>'Limiting Factor Scores'!E422</f>
        <v>3.42</v>
      </c>
      <c r="F4682" s="18">
        <f>'Limiting Factor Scores'!F422</f>
        <v>0.64449999999999996</v>
      </c>
      <c r="G4682" s="18">
        <f>'Limiting Factor Scores'!G422</f>
        <v>1.0758804228864582</v>
      </c>
      <c r="H4682" s="18">
        <f>'Limiting Factor Scores'!H422</f>
        <v>0.29941429702448968</v>
      </c>
      <c r="I4682" s="17">
        <f>LFAT!A68</f>
        <v>5</v>
      </c>
      <c r="J4682" s="16" t="str">
        <f>LFAT!B68</f>
        <v>Fish Passage – Barrier Removal and Replacement</v>
      </c>
      <c r="K4682" s="16" t="str">
        <f>LFAT!D68</f>
        <v>I</v>
      </c>
      <c r="L4682" s="19">
        <f>LFAT!F68</f>
        <v>0.5</v>
      </c>
      <c r="M4682" s="16" t="str">
        <f>LFAT!G68</f>
        <v>R</v>
      </c>
      <c r="N4682" s="19">
        <f>LFAT!I68</f>
        <v>0.1</v>
      </c>
      <c r="O4682" s="18">
        <f>LFAT!J68</f>
        <v>0.05</v>
      </c>
      <c r="P4682" s="18">
        <f t="shared" si="219"/>
        <v>3.2224999999999997E-2</v>
      </c>
      <c r="Q4682" s="18">
        <f t="shared" si="220"/>
        <v>5.3794021144322912E-2</v>
      </c>
      <c r="R4682" s="18">
        <f t="shared" si="221"/>
        <v>1.4970714851224485E-2</v>
      </c>
    </row>
    <row r="4683" spans="1:18" ht="18" customHeight="1" x14ac:dyDescent="0.2">
      <c r="A4683" s="16" t="str">
        <f>'Limiting Factor Scores'!A423</f>
        <v>UGR9</v>
      </c>
      <c r="B4683" s="16" t="str">
        <f>'Limiting Factor Scores'!B423</f>
        <v>Upper Grande Ronde</v>
      </c>
      <c r="C4683" s="16" t="str">
        <f>'Limiting Factor Scores'!C423</f>
        <v>Altered Primary Productivity</v>
      </c>
      <c r="D4683" s="18">
        <f>'Limiting Factor Scores'!D423</f>
        <v>0.31840000000000002</v>
      </c>
      <c r="E4683" s="19">
        <f>'Limiting Factor Scores'!E423</f>
        <v>3.17</v>
      </c>
      <c r="F4683" s="18">
        <f>'Limiting Factor Scores'!F423</f>
        <v>0.58825000000000005</v>
      </c>
      <c r="G4683" s="18">
        <f>'Limiting Factor Scores'!G423</f>
        <v>0.68096492272335796</v>
      </c>
      <c r="H4683" s="18">
        <f>'Limiting Factor Scores'!H423</f>
        <v>0.19501818621326145</v>
      </c>
      <c r="I4683" s="17">
        <f>LFAT!A75</f>
        <v>5</v>
      </c>
      <c r="J4683" s="16" t="str">
        <f>LFAT!B75</f>
        <v>Fish Passage – Barrier Removal and Replacement</v>
      </c>
      <c r="K4683" s="16" t="str">
        <f>LFAT!D75</f>
        <v>N</v>
      </c>
      <c r="L4683" s="19">
        <f>LFAT!F75</f>
        <v>0.1</v>
      </c>
      <c r="M4683" s="16" t="str">
        <f>LFAT!G75</f>
        <v>R</v>
      </c>
      <c r="N4683" s="19">
        <f>LFAT!I75</f>
        <v>0.1</v>
      </c>
      <c r="O4683" s="18">
        <f>LFAT!J75</f>
        <v>0.01</v>
      </c>
      <c r="P4683" s="18">
        <f t="shared" si="219"/>
        <v>5.8825000000000006E-3</v>
      </c>
      <c r="Q4683" s="18">
        <f t="shared" si="220"/>
        <v>6.8096492272335801E-3</v>
      </c>
      <c r="R4683" s="18">
        <f t="shared" si="221"/>
        <v>1.9501818621326145E-3</v>
      </c>
    </row>
    <row r="4684" spans="1:18" ht="18" customHeight="1" x14ac:dyDescent="0.2">
      <c r="A4684" s="16" t="str">
        <f>'Limiting Factor Scores'!A424</f>
        <v>UGR9</v>
      </c>
      <c r="B4684" s="16" t="str">
        <f>'Limiting Factor Scores'!B424</f>
        <v>Upper Grande Ronde</v>
      </c>
      <c r="C4684" s="16" t="str">
        <f>'Limiting Factor Scores'!C424</f>
        <v>Anthropogenic Barriers</v>
      </c>
      <c r="D4684" s="18">
        <f>'Limiting Factor Scores'!D424</f>
        <v>0.31840000000000002</v>
      </c>
      <c r="E4684" s="19">
        <f>'Limiting Factor Scores'!E424</f>
        <v>2.88</v>
      </c>
      <c r="F4684" s="18">
        <f>'Limiting Factor Scores'!F424</f>
        <v>0.52300000000000002</v>
      </c>
      <c r="G4684" s="18">
        <f>'Limiting Factor Scores'!G424</f>
        <v>0.88376241123825916</v>
      </c>
      <c r="H4684" s="18">
        <f>'Limiting Factor Scores'!H424</f>
        <v>0.27990171008864273</v>
      </c>
      <c r="I4684" s="17">
        <f>LFAT!A62</f>
        <v>5</v>
      </c>
      <c r="J4684" s="16" t="str">
        <f>LFAT!B62</f>
        <v>Fish Passage – Barrier Removal and Replacement</v>
      </c>
      <c r="K4684" s="16" t="str">
        <f>LFAT!D62</f>
        <v>D</v>
      </c>
      <c r="L4684" s="19">
        <f>LFAT!F62</f>
        <v>1</v>
      </c>
      <c r="M4684" s="16" t="str">
        <f>LFAT!G62</f>
        <v>C</v>
      </c>
      <c r="N4684" s="19">
        <f>LFAT!I62</f>
        <v>1</v>
      </c>
      <c r="O4684" s="18">
        <f>LFAT!J62</f>
        <v>1</v>
      </c>
      <c r="P4684" s="18">
        <f t="shared" si="219"/>
        <v>0.52300000000000002</v>
      </c>
      <c r="Q4684" s="18">
        <f t="shared" si="220"/>
        <v>0.88376241123825916</v>
      </c>
      <c r="R4684" s="18">
        <f t="shared" si="221"/>
        <v>0.27990171008864273</v>
      </c>
    </row>
    <row r="4685" spans="1:18" ht="18" customHeight="1" x14ac:dyDescent="0.2">
      <c r="A4685" s="16" t="str">
        <f>'Limiting Factor Scores'!A425</f>
        <v>UGR9</v>
      </c>
      <c r="B4685" s="16" t="str">
        <f>'Limiting Factor Scores'!B425</f>
        <v>Upper Grande Ronde</v>
      </c>
      <c r="C4685" s="16" t="str">
        <f>'Limiting Factor Scores'!C425</f>
        <v>Channel and Habitat Structure</v>
      </c>
      <c r="D4685" s="18">
        <f>'Limiting Factor Scores'!D425</f>
        <v>0.31840000000000002</v>
      </c>
      <c r="E4685" s="19">
        <f>'Limiting Factor Scores'!E425</f>
        <v>4.57</v>
      </c>
      <c r="F4685" s="18">
        <f>'Limiting Factor Scores'!F425</f>
        <v>0.90325</v>
      </c>
      <c r="G4685" s="18">
        <f>'Limiting Factor Scores'!G425</f>
        <v>2.5061832567730926</v>
      </c>
      <c r="H4685" s="18">
        <f>'Limiting Factor Scores'!H425</f>
        <v>0.75869562472712648</v>
      </c>
      <c r="I4685" s="17">
        <f>LFAT!A66</f>
        <v>5</v>
      </c>
      <c r="J4685" s="16" t="str">
        <f>LFAT!B66</f>
        <v>Fish Passage – Barrier Removal and Replacement</v>
      </c>
      <c r="K4685" s="16" t="str">
        <f>LFAT!D66</f>
        <v>I</v>
      </c>
      <c r="L4685" s="19">
        <f>LFAT!F66</f>
        <v>0.5</v>
      </c>
      <c r="M4685" s="16" t="str">
        <f>LFAT!G66</f>
        <v>CD</v>
      </c>
      <c r="N4685" s="19">
        <f>LFAT!I66</f>
        <v>0.5</v>
      </c>
      <c r="O4685" s="18">
        <f>LFAT!J66</f>
        <v>0.25</v>
      </c>
      <c r="P4685" s="18">
        <f t="shared" si="219"/>
        <v>0.2258125</v>
      </c>
      <c r="Q4685" s="18">
        <f t="shared" si="220"/>
        <v>0.62654581419327315</v>
      </c>
      <c r="R4685" s="18">
        <f t="shared" si="221"/>
        <v>0.18967390618178162</v>
      </c>
    </row>
    <row r="4686" spans="1:18" ht="18" customHeight="1" x14ac:dyDescent="0.2">
      <c r="A4686" s="16" t="str">
        <f>'Limiting Factor Scores'!A426</f>
        <v>UGR9</v>
      </c>
      <c r="B4686" s="16" t="str">
        <f>'Limiting Factor Scores'!B426</f>
        <v>Upper Grande Ronde</v>
      </c>
      <c r="C4686" s="16" t="str">
        <f>'Limiting Factor Scores'!C426</f>
        <v>Decreased Sediment Quantity</v>
      </c>
      <c r="D4686" s="18">
        <f>'Limiting Factor Scores'!D426</f>
        <v>0.31840000000000002</v>
      </c>
      <c r="E4686" s="19">
        <f>'Limiting Factor Scores'!E426</f>
        <v>2.83</v>
      </c>
      <c r="F4686" s="18">
        <f>'Limiting Factor Scores'!F426</f>
        <v>0.51175000000000004</v>
      </c>
      <c r="G4686" s="18">
        <f>'Limiting Factor Scores'!G426</f>
        <v>0.84380264292697482</v>
      </c>
      <c r="H4686" s="18">
        <f>'Limiting Factor Scores'!H426</f>
        <v>0.25136007835781427</v>
      </c>
      <c r="I4686" s="17">
        <f>LFAT!A69</f>
        <v>5</v>
      </c>
      <c r="J4686" s="16" t="str">
        <f>LFAT!B69</f>
        <v>Fish Passage – Barrier Removal and Replacement</v>
      </c>
      <c r="K4686" s="16" t="str">
        <f>LFAT!D69</f>
        <v>I</v>
      </c>
      <c r="L4686" s="19">
        <f>LFAT!F69</f>
        <v>0.5</v>
      </c>
      <c r="M4686" s="16" t="str">
        <f>LFAT!G69</f>
        <v>R</v>
      </c>
      <c r="N4686" s="19">
        <f>LFAT!I69</f>
        <v>0.1</v>
      </c>
      <c r="O4686" s="18">
        <f>LFAT!J69</f>
        <v>0.05</v>
      </c>
      <c r="P4686" s="18">
        <f t="shared" si="219"/>
        <v>2.5587500000000003E-2</v>
      </c>
      <c r="Q4686" s="18">
        <f t="shared" si="220"/>
        <v>4.2190132146348744E-2</v>
      </c>
      <c r="R4686" s="18">
        <f t="shared" si="221"/>
        <v>1.2568003917890714E-2</v>
      </c>
    </row>
    <row r="4687" spans="1:18" ht="18" customHeight="1" x14ac:dyDescent="0.2">
      <c r="A4687" s="16" t="str">
        <f>'Limiting Factor Scores'!A427</f>
        <v>UGR9</v>
      </c>
      <c r="B4687" s="16" t="str">
        <f>'Limiting Factor Scores'!B427</f>
        <v>Upper Grande Ronde</v>
      </c>
      <c r="C4687" s="16" t="str">
        <f>'Limiting Factor Scores'!C427</f>
        <v>Decreased Water Quantity</v>
      </c>
      <c r="D4687" s="18">
        <f>'Limiting Factor Scores'!D427</f>
        <v>0.31840000000000002</v>
      </c>
      <c r="E4687" s="19">
        <f>'Limiting Factor Scores'!E427</f>
        <v>3.11</v>
      </c>
      <c r="F4687" s="18">
        <f>'Limiting Factor Scores'!F427</f>
        <v>0.57474999999999998</v>
      </c>
      <c r="G4687" s="18">
        <f>'Limiting Factor Scores'!G427</f>
        <v>1.3711958544948575</v>
      </c>
      <c r="H4687" s="18">
        <f>'Limiting Factor Scores'!H427</f>
        <v>0.39630043771727158</v>
      </c>
      <c r="I4687" s="17">
        <f>LFAT!A67</f>
        <v>5</v>
      </c>
      <c r="J4687" s="16" t="str">
        <f>LFAT!B67</f>
        <v>Fish Passage – Barrier Removal and Replacement</v>
      </c>
      <c r="K4687" s="16" t="str">
        <f>LFAT!D67</f>
        <v>N</v>
      </c>
      <c r="L4687" s="19">
        <f>LFAT!F67</f>
        <v>0.1</v>
      </c>
      <c r="M4687" s="16" t="str">
        <f>LFAT!G67</f>
        <v>R</v>
      </c>
      <c r="N4687" s="19">
        <f>LFAT!I67</f>
        <v>0.1</v>
      </c>
      <c r="O4687" s="18">
        <f>LFAT!J67</f>
        <v>0.01</v>
      </c>
      <c r="P4687" s="18">
        <f t="shared" si="219"/>
        <v>5.7475E-3</v>
      </c>
      <c r="Q4687" s="18">
        <f t="shared" si="220"/>
        <v>1.3711958544948576E-2</v>
      </c>
      <c r="R4687" s="18">
        <f t="shared" si="221"/>
        <v>3.9630043771727158E-3</v>
      </c>
    </row>
    <row r="4688" spans="1:18" ht="18" customHeight="1" x14ac:dyDescent="0.2">
      <c r="A4688" s="16" t="str">
        <f>'Limiting Factor Scores'!A428</f>
        <v>UGR9</v>
      </c>
      <c r="B4688" s="16" t="str">
        <f>'Limiting Factor Scores'!B428</f>
        <v>Upper Grande Ronde</v>
      </c>
      <c r="C4688" s="16" t="str">
        <f>'Limiting Factor Scores'!C428</f>
        <v>Floodplain Condition</v>
      </c>
      <c r="D4688" s="18">
        <f>'Limiting Factor Scores'!D428</f>
        <v>0.31840000000000002</v>
      </c>
      <c r="E4688" s="19">
        <f>'Limiting Factor Scores'!E428</f>
        <v>3.48</v>
      </c>
      <c r="F4688" s="18">
        <f>'Limiting Factor Scores'!F428</f>
        <v>0.65800000000000003</v>
      </c>
      <c r="G4688" s="18">
        <f>'Limiting Factor Scores'!G428</f>
        <v>1.2735044800897888</v>
      </c>
      <c r="H4688" s="18">
        <f>'Limiting Factor Scores'!H428</f>
        <v>0.36157949761735919</v>
      </c>
      <c r="I4688" s="17">
        <f>LFAT!A64</f>
        <v>5</v>
      </c>
      <c r="J4688" s="16" t="str">
        <f>LFAT!B64</f>
        <v>Fish Passage – Barrier Removal and Replacement</v>
      </c>
      <c r="K4688" s="16" t="str">
        <f>LFAT!D64</f>
        <v>I</v>
      </c>
      <c r="L4688" s="19">
        <f>LFAT!F64</f>
        <v>0.5</v>
      </c>
      <c r="M4688" s="16" t="str">
        <f>LFAT!G64</f>
        <v>CD</v>
      </c>
      <c r="N4688" s="19">
        <f>LFAT!I64</f>
        <v>0.5</v>
      </c>
      <c r="O4688" s="18">
        <f>LFAT!J64</f>
        <v>0.25</v>
      </c>
      <c r="P4688" s="18">
        <f t="shared" si="219"/>
        <v>0.16450000000000001</v>
      </c>
      <c r="Q4688" s="18">
        <f t="shared" si="220"/>
        <v>0.3183761200224472</v>
      </c>
      <c r="R4688" s="18">
        <f t="shared" si="221"/>
        <v>9.0394874404339798E-2</v>
      </c>
    </row>
    <row r="4689" spans="1:18" ht="18" customHeight="1" x14ac:dyDescent="0.2">
      <c r="A4689" s="16" t="str">
        <f>'Limiting Factor Scores'!A429</f>
        <v>UGR9</v>
      </c>
      <c r="B4689" s="16" t="str">
        <f>'Limiting Factor Scores'!B429</f>
        <v>Upper Grande Ronde</v>
      </c>
      <c r="C4689" s="16" t="str">
        <f>'Limiting Factor Scores'!C429</f>
        <v>Increased Sediment Quantity</v>
      </c>
      <c r="D4689" s="18">
        <f>'Limiting Factor Scores'!D429</f>
        <v>0.31840000000000002</v>
      </c>
      <c r="E4689" s="19">
        <f>'Limiting Factor Scores'!E429</f>
        <v>2.7</v>
      </c>
      <c r="F4689" s="18">
        <f>'Limiting Factor Scores'!F429</f>
        <v>0.48249999999999998</v>
      </c>
      <c r="G4689" s="18">
        <f>'Limiting Factor Scores'!G429</f>
        <v>0.55854751417598003</v>
      </c>
      <c r="H4689" s="18">
        <f>'Limiting Factor Scores'!H429</f>
        <v>0.1837610348444137</v>
      </c>
      <c r="I4689" s="17">
        <f>LFAT!A70</f>
        <v>5</v>
      </c>
      <c r="J4689" s="16" t="str">
        <f>LFAT!B70</f>
        <v>Fish Passage – Barrier Removal and Replacement</v>
      </c>
      <c r="K4689" s="16" t="str">
        <f>LFAT!D70</f>
        <v>I</v>
      </c>
      <c r="L4689" s="19">
        <f>LFAT!F70</f>
        <v>0.5</v>
      </c>
      <c r="M4689" s="16" t="str">
        <f>LFAT!G70</f>
        <v>CD</v>
      </c>
      <c r="N4689" s="19">
        <f>LFAT!I70</f>
        <v>0.5</v>
      </c>
      <c r="O4689" s="18">
        <f>LFAT!J70</f>
        <v>0.25</v>
      </c>
      <c r="P4689" s="18">
        <f t="shared" si="219"/>
        <v>0.120625</v>
      </c>
      <c r="Q4689" s="18">
        <f t="shared" si="220"/>
        <v>0.13963687854399501</v>
      </c>
      <c r="R4689" s="18">
        <f t="shared" si="221"/>
        <v>4.5940258711103424E-2</v>
      </c>
    </row>
    <row r="4690" spans="1:18" ht="18" customHeight="1" x14ac:dyDescent="0.2">
      <c r="A4690" s="16" t="str">
        <f>'Limiting Factor Scores'!A430</f>
        <v>UGR9</v>
      </c>
      <c r="B4690" s="16" t="str">
        <f>'Limiting Factor Scores'!B430</f>
        <v>Upper Grande Ronde</v>
      </c>
      <c r="C4690" s="16" t="str">
        <f>'Limiting Factor Scores'!C430</f>
        <v>Non-Native Species Interactions and Competition</v>
      </c>
      <c r="D4690" s="18">
        <f>'Limiting Factor Scores'!D430</f>
        <v>0.31840000000000002</v>
      </c>
      <c r="E4690" s="19">
        <f>'Limiting Factor Scores'!E430</f>
        <v>4.22</v>
      </c>
      <c r="F4690" s="18">
        <f>'Limiting Factor Scores'!F430</f>
        <v>0.82450000000000001</v>
      </c>
      <c r="G4690" s="18">
        <f>'Limiting Factor Scores'!G430</f>
        <v>1.0557086456017766</v>
      </c>
      <c r="H4690" s="18">
        <f>'Limiting Factor Scores'!H430</f>
        <v>0.37240450626433758</v>
      </c>
      <c r="I4690" s="17">
        <f>LFAT!A76</f>
        <v>5</v>
      </c>
      <c r="J4690" s="16" t="str">
        <f>LFAT!B76</f>
        <v>Fish Passage – Barrier Removal and Replacement</v>
      </c>
      <c r="K4690" s="16" t="str">
        <f>LFAT!D76</f>
        <v>I</v>
      </c>
      <c r="L4690" s="19">
        <f>LFAT!F76</f>
        <v>0.5</v>
      </c>
      <c r="M4690" s="16" t="str">
        <f>LFAT!G76</f>
        <v>R</v>
      </c>
      <c r="N4690" s="19">
        <f>LFAT!I76</f>
        <v>0.1</v>
      </c>
      <c r="O4690" s="18">
        <f>LFAT!J76</f>
        <v>0.05</v>
      </c>
      <c r="P4690" s="18">
        <f t="shared" si="219"/>
        <v>4.1225000000000005E-2</v>
      </c>
      <c r="Q4690" s="18">
        <f t="shared" si="220"/>
        <v>5.2785432280088834E-2</v>
      </c>
      <c r="R4690" s="18">
        <f t="shared" si="221"/>
        <v>1.862022531321688E-2</v>
      </c>
    </row>
    <row r="4691" spans="1:18" ht="18" customHeight="1" x14ac:dyDescent="0.2">
      <c r="A4691" s="16" t="str">
        <f>'Limiting Factor Scores'!A431</f>
        <v>UGR9</v>
      </c>
      <c r="B4691" s="16" t="str">
        <f>'Limiting Factor Scores'!B431</f>
        <v>Upper Grande Ronde</v>
      </c>
      <c r="C4691" s="16" t="str">
        <f>'Limiting Factor Scores'!C431</f>
        <v>Predation</v>
      </c>
      <c r="D4691" s="18">
        <f>'Limiting Factor Scores'!D431</f>
        <v>0.31840000000000002</v>
      </c>
      <c r="E4691" s="19">
        <f>'Limiting Factor Scores'!E431</f>
        <v>2.88</v>
      </c>
      <c r="F4691" s="18">
        <f>'Limiting Factor Scores'!F431</f>
        <v>0.52300000000000002</v>
      </c>
      <c r="G4691" s="18">
        <f>'Limiting Factor Scores'!G431</f>
        <v>0.8944674745473935</v>
      </c>
      <c r="H4691" s="18">
        <f>'Limiting Factor Scores'!H431</f>
        <v>0.27347867252113534</v>
      </c>
      <c r="I4691" s="17">
        <f>LFAT!A74</f>
        <v>5</v>
      </c>
      <c r="J4691" s="16" t="str">
        <f>LFAT!B74</f>
        <v>Fish Passage – Barrier Removal and Replacement</v>
      </c>
      <c r="K4691" s="16" t="str">
        <f>LFAT!D74</f>
        <v>I</v>
      </c>
      <c r="L4691" s="19">
        <f>LFAT!F74</f>
        <v>0.5</v>
      </c>
      <c r="M4691" s="16" t="str">
        <f>LFAT!G74</f>
        <v>R</v>
      </c>
      <c r="N4691" s="19">
        <f>LFAT!I74</f>
        <v>0.1</v>
      </c>
      <c r="O4691" s="18">
        <f>LFAT!J74</f>
        <v>0.05</v>
      </c>
      <c r="P4691" s="18">
        <f t="shared" si="219"/>
        <v>2.6150000000000003E-2</v>
      </c>
      <c r="Q4691" s="18">
        <f t="shared" si="220"/>
        <v>4.4723373727369675E-2</v>
      </c>
      <c r="R4691" s="18">
        <f t="shared" si="221"/>
        <v>1.3673933626056768E-2</v>
      </c>
    </row>
    <row r="4692" spans="1:18" ht="18" customHeight="1" x14ac:dyDescent="0.2">
      <c r="A4692" s="16" t="str">
        <f>'Limiting Factor Scores'!A432</f>
        <v>UGR9</v>
      </c>
      <c r="B4692" s="16" t="str">
        <f>'Limiting Factor Scores'!B432</f>
        <v>Upper Grande Ronde</v>
      </c>
      <c r="C4692" s="16" t="str">
        <f>'Limiting Factor Scores'!C432</f>
        <v>Riparian Condition</v>
      </c>
      <c r="D4692" s="18">
        <f>'Limiting Factor Scores'!D432</f>
        <v>0.31840000000000002</v>
      </c>
      <c r="E4692" s="19">
        <f>'Limiting Factor Scores'!E432</f>
        <v>3.73</v>
      </c>
      <c r="F4692" s="18">
        <f>'Limiting Factor Scores'!F432</f>
        <v>0.71425000000000005</v>
      </c>
      <c r="G4692" s="18">
        <f>'Limiting Factor Scores'!G432</f>
        <v>1.411611048766358</v>
      </c>
      <c r="H4692" s="18">
        <f>'Limiting Factor Scores'!H432</f>
        <v>0.45579280109710341</v>
      </c>
      <c r="I4692" s="17">
        <f>LFAT!A63</f>
        <v>5</v>
      </c>
      <c r="J4692" s="16" t="str">
        <f>LFAT!B63</f>
        <v>Fish Passage – Barrier Removal and Replacement</v>
      </c>
      <c r="K4692" s="16" t="str">
        <f>LFAT!D63</f>
        <v>I</v>
      </c>
      <c r="L4692" s="19">
        <f>LFAT!F63</f>
        <v>0.5</v>
      </c>
      <c r="M4692" s="16" t="str">
        <f>LFAT!G63</f>
        <v>R</v>
      </c>
      <c r="N4692" s="19">
        <f>LFAT!I63</f>
        <v>0.1</v>
      </c>
      <c r="O4692" s="18">
        <f>LFAT!J63</f>
        <v>0.05</v>
      </c>
      <c r="P4692" s="18">
        <f t="shared" si="219"/>
        <v>3.5712500000000001E-2</v>
      </c>
      <c r="Q4692" s="18">
        <f t="shared" si="220"/>
        <v>7.0580552438317901E-2</v>
      </c>
      <c r="R4692" s="18">
        <f t="shared" si="221"/>
        <v>2.2789640054855172E-2</v>
      </c>
    </row>
    <row r="4693" spans="1:18" ht="18" customHeight="1" x14ac:dyDescent="0.2">
      <c r="A4693" s="16" t="str">
        <f>'Limiting Factor Scores'!A433</f>
        <v>UGR9</v>
      </c>
      <c r="B4693" s="16" t="str">
        <f>'Limiting Factor Scores'!B433</f>
        <v>Upper Grande Ronde</v>
      </c>
      <c r="C4693" s="16" t="str">
        <f>'Limiting Factor Scores'!C433</f>
        <v>Side Channel and Wetland Habitat</v>
      </c>
      <c r="D4693" s="18">
        <f>'Limiting Factor Scores'!D433</f>
        <v>0.31840000000000002</v>
      </c>
      <c r="E4693" s="19">
        <f>'Limiting Factor Scores'!E433</f>
        <v>4.32</v>
      </c>
      <c r="F4693" s="18">
        <f>'Limiting Factor Scores'!F433</f>
        <v>0.84699999999999998</v>
      </c>
      <c r="G4693" s="18">
        <f>'Limiting Factor Scores'!G433</f>
        <v>2.0727203195376833</v>
      </c>
      <c r="H4693" s="18">
        <f>'Limiting Factor Scores'!H433</f>
        <v>0.60413247825359973</v>
      </c>
      <c r="I4693" s="17">
        <f>LFAT!A65</f>
        <v>5</v>
      </c>
      <c r="J4693" s="16" t="str">
        <f>LFAT!B65</f>
        <v>Fish Passage – Barrier Removal and Replacement</v>
      </c>
      <c r="K4693" s="16" t="str">
        <f>LFAT!D65</f>
        <v>I</v>
      </c>
      <c r="L4693" s="19">
        <f>LFAT!F65</f>
        <v>0.5</v>
      </c>
      <c r="M4693" s="16" t="str">
        <f>LFAT!G65</f>
        <v>R</v>
      </c>
      <c r="N4693" s="19">
        <f>LFAT!I65</f>
        <v>0.1</v>
      </c>
      <c r="O4693" s="18">
        <f>LFAT!J65</f>
        <v>0.05</v>
      </c>
      <c r="P4693" s="18">
        <f t="shared" si="219"/>
        <v>4.2349999999999999E-2</v>
      </c>
      <c r="Q4693" s="18">
        <f t="shared" si="220"/>
        <v>0.10363601597688417</v>
      </c>
      <c r="R4693" s="18">
        <f t="shared" si="221"/>
        <v>3.0206623912679989E-2</v>
      </c>
    </row>
    <row r="4694" spans="1:18" ht="18" customHeight="1" x14ac:dyDescent="0.2">
      <c r="A4694" s="16" t="str">
        <f>'Limiting Factor Scores'!A434</f>
        <v>UGR9</v>
      </c>
      <c r="B4694" s="16" t="str">
        <f>'Limiting Factor Scores'!B434</f>
        <v>Upper Grande Ronde</v>
      </c>
      <c r="C4694" s="16" t="str">
        <f>'Limiting Factor Scores'!C434</f>
        <v>Summer Water Temperature</v>
      </c>
      <c r="D4694" s="18">
        <f>'Limiting Factor Scores'!D434</f>
        <v>0.31840000000000002</v>
      </c>
      <c r="E4694" s="19">
        <f>'Limiting Factor Scores'!E434</f>
        <v>3.68</v>
      </c>
      <c r="F4694" s="18">
        <f>'Limiting Factor Scores'!F434</f>
        <v>0.70299999999999996</v>
      </c>
      <c r="G4694" s="18">
        <f>'Limiting Factor Scores'!G434</f>
        <v>1.4901029028251664</v>
      </c>
      <c r="H4694" s="18">
        <f>'Limiting Factor Scores'!H434</f>
        <v>0.4663126745062916</v>
      </c>
      <c r="I4694" s="17">
        <f>LFAT!A71</f>
        <v>5</v>
      </c>
      <c r="J4694" s="16" t="str">
        <f>LFAT!B71</f>
        <v>Fish Passage – Barrier Removal and Replacement</v>
      </c>
      <c r="K4694" s="16" t="str">
        <f>LFAT!D71</f>
        <v>I</v>
      </c>
      <c r="L4694" s="19">
        <f>LFAT!F71</f>
        <v>0.5</v>
      </c>
      <c r="M4694" s="16" t="str">
        <f>LFAT!G71</f>
        <v>R</v>
      </c>
      <c r="N4694" s="19">
        <f>LFAT!I71</f>
        <v>0.1</v>
      </c>
      <c r="O4694" s="18">
        <f>LFAT!J71</f>
        <v>0.05</v>
      </c>
      <c r="P4694" s="18">
        <f t="shared" si="219"/>
        <v>3.5150000000000001E-2</v>
      </c>
      <c r="Q4694" s="18">
        <f t="shared" si="220"/>
        <v>7.4505145141258319E-2</v>
      </c>
      <c r="R4694" s="18">
        <f t="shared" si="221"/>
        <v>2.3315633725314582E-2</v>
      </c>
    </row>
    <row r="4695" spans="1:18" ht="18" customHeight="1" x14ac:dyDescent="0.2">
      <c r="A4695" s="16" t="str">
        <f>'Limiting Factor Scores'!A435</f>
        <v>UGR9</v>
      </c>
      <c r="B4695" s="16" t="str">
        <f>'Limiting Factor Scores'!B435</f>
        <v>Upper Grande Ronde</v>
      </c>
      <c r="C4695" s="16" t="str">
        <f>'Limiting Factor Scores'!C435</f>
        <v>Water Quality</v>
      </c>
      <c r="D4695" s="18">
        <f>'Limiting Factor Scores'!D435</f>
        <v>0.31840000000000002</v>
      </c>
      <c r="E4695" s="19">
        <f>'Limiting Factor Scores'!E435</f>
        <v>3.42</v>
      </c>
      <c r="F4695" s="18">
        <f>'Limiting Factor Scores'!F435</f>
        <v>0.64449999999999996</v>
      </c>
      <c r="G4695" s="18">
        <f>'Limiting Factor Scores'!G435</f>
        <v>1.1946083717510425</v>
      </c>
      <c r="H4695" s="18">
        <f>'Limiting Factor Scores'!H435</f>
        <v>0.33160276311915649</v>
      </c>
      <c r="I4695" s="17">
        <f>LFAT!A73</f>
        <v>5</v>
      </c>
      <c r="J4695" s="16" t="str">
        <f>LFAT!B73</f>
        <v>Fish Passage – Barrier Removal and Replacement</v>
      </c>
      <c r="K4695" s="16" t="str">
        <f>LFAT!D73</f>
        <v>I</v>
      </c>
      <c r="L4695" s="19">
        <f>LFAT!F73</f>
        <v>0.5</v>
      </c>
      <c r="M4695" s="16" t="str">
        <f>LFAT!G73</f>
        <v>CD</v>
      </c>
      <c r="N4695" s="19">
        <f>LFAT!I73</f>
        <v>0.5</v>
      </c>
      <c r="O4695" s="18">
        <f>LFAT!J73</f>
        <v>0.25</v>
      </c>
      <c r="P4695" s="18">
        <f t="shared" si="219"/>
        <v>0.16112499999999999</v>
      </c>
      <c r="Q4695" s="18">
        <f t="shared" si="220"/>
        <v>0.29865209293776063</v>
      </c>
      <c r="R4695" s="18">
        <f t="shared" si="221"/>
        <v>8.2900690779789121E-2</v>
      </c>
    </row>
    <row r="4696" spans="1:18" ht="18" customHeight="1" x14ac:dyDescent="0.2">
      <c r="A4696" s="16" t="str">
        <f>'Limiting Factor Scores'!A436</f>
        <v>UGR9</v>
      </c>
      <c r="B4696" s="16" t="str">
        <f>'Limiting Factor Scores'!B436</f>
        <v>Upper Grande Ronde</v>
      </c>
      <c r="C4696" s="16" t="str">
        <f>'Limiting Factor Scores'!C436</f>
        <v>Winter Water Temperature</v>
      </c>
      <c r="D4696" s="18">
        <f>'Limiting Factor Scores'!D436</f>
        <v>0.31840000000000002</v>
      </c>
      <c r="E4696" s="19">
        <f>'Limiting Factor Scores'!E436</f>
        <v>2.52</v>
      </c>
      <c r="F4696" s="18">
        <f>'Limiting Factor Scores'!F436</f>
        <v>0.442</v>
      </c>
      <c r="G4696" s="18">
        <f>'Limiting Factor Scores'!G436</f>
        <v>0.67451220573439041</v>
      </c>
      <c r="H4696" s="18">
        <f>'Limiting Factor Scores'!H436</f>
        <v>0.18371661807986117</v>
      </c>
      <c r="I4696" s="17">
        <f>LFAT!A72</f>
        <v>5</v>
      </c>
      <c r="J4696" s="16" t="str">
        <f>LFAT!B72</f>
        <v>Fish Passage – Barrier Removal and Replacement</v>
      </c>
      <c r="K4696" s="16" t="str">
        <f>LFAT!D72</f>
        <v>N</v>
      </c>
      <c r="L4696" s="19">
        <f>LFAT!F72</f>
        <v>0.1</v>
      </c>
      <c r="M4696" s="16" t="str">
        <f>LFAT!G72</f>
        <v>R</v>
      </c>
      <c r="N4696" s="19">
        <f>LFAT!I72</f>
        <v>0.1</v>
      </c>
      <c r="O4696" s="18">
        <f>LFAT!J72</f>
        <v>0.01</v>
      </c>
      <c r="P4696" s="18">
        <f t="shared" si="219"/>
        <v>4.4200000000000003E-3</v>
      </c>
      <c r="Q4696" s="18">
        <f t="shared" si="220"/>
        <v>6.745122057343904E-3</v>
      </c>
      <c r="R4696" s="18">
        <f t="shared" si="221"/>
        <v>1.8371661807986116E-3</v>
      </c>
    </row>
    <row r="4697" spans="1:18" ht="18" customHeight="1" x14ac:dyDescent="0.2">
      <c r="A4697" s="16" t="str">
        <f>'Limiting Factor Scores'!A422</f>
        <v>UGR9</v>
      </c>
      <c r="B4697" s="16" t="str">
        <f>'Limiting Factor Scores'!B422</f>
        <v>Upper Grande Ronde</v>
      </c>
      <c r="C4697" s="16" t="str">
        <f>'Limiting Factor Scores'!C422</f>
        <v>Altered Flow Timing</v>
      </c>
      <c r="D4697" s="18">
        <f>'Limiting Factor Scores'!D422</f>
        <v>0.31840000000000002</v>
      </c>
      <c r="E4697" s="19">
        <f>'Limiting Factor Scores'!E422</f>
        <v>3.42</v>
      </c>
      <c r="F4697" s="18">
        <f>'Limiting Factor Scores'!F422</f>
        <v>0.64449999999999996</v>
      </c>
      <c r="G4697" s="18">
        <f>'Limiting Factor Scores'!G422</f>
        <v>1.0758804228864582</v>
      </c>
      <c r="H4697" s="18">
        <f>'Limiting Factor Scores'!H422</f>
        <v>0.29941429702448968</v>
      </c>
      <c r="I4697" s="17">
        <f>LFAT!A83</f>
        <v>6</v>
      </c>
      <c r="J4697" s="16" t="str">
        <f>LFAT!B83</f>
        <v>Instream Flow Restoration</v>
      </c>
      <c r="K4697" s="16" t="str">
        <f>LFAT!D83</f>
        <v>D</v>
      </c>
      <c r="L4697" s="19">
        <f>LFAT!F83</f>
        <v>1</v>
      </c>
      <c r="M4697" s="16" t="str">
        <f>LFAT!G83</f>
        <v>CD</v>
      </c>
      <c r="N4697" s="19">
        <f>LFAT!I83</f>
        <v>0.5</v>
      </c>
      <c r="O4697" s="18">
        <f>LFAT!J83</f>
        <v>0.5</v>
      </c>
      <c r="P4697" s="18">
        <f t="shared" si="219"/>
        <v>0.32224999999999998</v>
      </c>
      <c r="Q4697" s="18">
        <f t="shared" si="220"/>
        <v>0.53794021144322912</v>
      </c>
      <c r="R4697" s="18">
        <f t="shared" si="221"/>
        <v>0.14970714851224484</v>
      </c>
    </row>
    <row r="4698" spans="1:18" ht="18" customHeight="1" x14ac:dyDescent="0.2">
      <c r="A4698" s="16" t="str">
        <f>'Limiting Factor Scores'!A423</f>
        <v>UGR9</v>
      </c>
      <c r="B4698" s="16" t="str">
        <f>'Limiting Factor Scores'!B423</f>
        <v>Upper Grande Ronde</v>
      </c>
      <c r="C4698" s="16" t="str">
        <f>'Limiting Factor Scores'!C423</f>
        <v>Altered Primary Productivity</v>
      </c>
      <c r="D4698" s="18">
        <f>'Limiting Factor Scores'!D423</f>
        <v>0.31840000000000002</v>
      </c>
      <c r="E4698" s="19">
        <f>'Limiting Factor Scores'!E423</f>
        <v>3.17</v>
      </c>
      <c r="F4698" s="18">
        <f>'Limiting Factor Scores'!F423</f>
        <v>0.58825000000000005</v>
      </c>
      <c r="G4698" s="18">
        <f>'Limiting Factor Scores'!G423</f>
        <v>0.68096492272335796</v>
      </c>
      <c r="H4698" s="18">
        <f>'Limiting Factor Scores'!H423</f>
        <v>0.19501818621326145</v>
      </c>
      <c r="I4698" s="17">
        <f>LFAT!A90</f>
        <v>6</v>
      </c>
      <c r="J4698" s="16" t="str">
        <f>LFAT!B90</f>
        <v>Instream Flow Restoration</v>
      </c>
      <c r="K4698" s="16" t="str">
        <f>LFAT!D90</f>
        <v>N</v>
      </c>
      <c r="L4698" s="19">
        <f>LFAT!F90</f>
        <v>0.1</v>
      </c>
      <c r="M4698" s="16" t="str">
        <f>LFAT!G90</f>
        <v>R</v>
      </c>
      <c r="N4698" s="19">
        <f>LFAT!I90</f>
        <v>0.1</v>
      </c>
      <c r="O4698" s="18">
        <f>LFAT!J90</f>
        <v>0.01</v>
      </c>
      <c r="P4698" s="18">
        <f t="shared" si="219"/>
        <v>5.8825000000000006E-3</v>
      </c>
      <c r="Q4698" s="18">
        <f t="shared" si="220"/>
        <v>6.8096492272335801E-3</v>
      </c>
      <c r="R4698" s="18">
        <f t="shared" si="221"/>
        <v>1.9501818621326145E-3</v>
      </c>
    </row>
    <row r="4699" spans="1:18" ht="18" customHeight="1" x14ac:dyDescent="0.2">
      <c r="A4699" s="16" t="str">
        <f>'Limiting Factor Scores'!A424</f>
        <v>UGR9</v>
      </c>
      <c r="B4699" s="16" t="str">
        <f>'Limiting Factor Scores'!B424</f>
        <v>Upper Grande Ronde</v>
      </c>
      <c r="C4699" s="16" t="str">
        <f>'Limiting Factor Scores'!C424</f>
        <v>Anthropogenic Barriers</v>
      </c>
      <c r="D4699" s="18">
        <f>'Limiting Factor Scores'!D424</f>
        <v>0.31840000000000002</v>
      </c>
      <c r="E4699" s="19">
        <f>'Limiting Factor Scores'!E424</f>
        <v>2.88</v>
      </c>
      <c r="F4699" s="18">
        <f>'Limiting Factor Scores'!F424</f>
        <v>0.52300000000000002</v>
      </c>
      <c r="G4699" s="18">
        <f>'Limiting Factor Scores'!G424</f>
        <v>0.88376241123825916</v>
      </c>
      <c r="H4699" s="18">
        <f>'Limiting Factor Scores'!H424</f>
        <v>0.27990171008864273</v>
      </c>
      <c r="I4699" s="17">
        <f>LFAT!A77</f>
        <v>6</v>
      </c>
      <c r="J4699" s="16" t="str">
        <f>LFAT!B77</f>
        <v>Instream Flow Restoration</v>
      </c>
      <c r="K4699" s="16" t="str">
        <f>LFAT!D77</f>
        <v>I</v>
      </c>
      <c r="L4699" s="19">
        <f>LFAT!F77</f>
        <v>0.5</v>
      </c>
      <c r="M4699" s="16" t="str">
        <f>LFAT!G77</f>
        <v>CD</v>
      </c>
      <c r="N4699" s="19">
        <f>LFAT!I77</f>
        <v>0.5</v>
      </c>
      <c r="O4699" s="18">
        <f>LFAT!J77</f>
        <v>0.25</v>
      </c>
      <c r="P4699" s="18">
        <f t="shared" si="219"/>
        <v>0.13075000000000001</v>
      </c>
      <c r="Q4699" s="18">
        <f t="shared" si="220"/>
        <v>0.22094060280956479</v>
      </c>
      <c r="R4699" s="18">
        <f t="shared" si="221"/>
        <v>6.9975427522160683E-2</v>
      </c>
    </row>
    <row r="4700" spans="1:18" ht="18" customHeight="1" x14ac:dyDescent="0.2">
      <c r="A4700" s="16" t="str">
        <f>'Limiting Factor Scores'!A425</f>
        <v>UGR9</v>
      </c>
      <c r="B4700" s="16" t="str">
        <f>'Limiting Factor Scores'!B425</f>
        <v>Upper Grande Ronde</v>
      </c>
      <c r="C4700" s="16" t="str">
        <f>'Limiting Factor Scores'!C425</f>
        <v>Channel and Habitat Structure</v>
      </c>
      <c r="D4700" s="18">
        <f>'Limiting Factor Scores'!D425</f>
        <v>0.31840000000000002</v>
      </c>
      <c r="E4700" s="19">
        <f>'Limiting Factor Scores'!E425</f>
        <v>4.57</v>
      </c>
      <c r="F4700" s="18">
        <f>'Limiting Factor Scores'!F425</f>
        <v>0.90325</v>
      </c>
      <c r="G4700" s="18">
        <f>'Limiting Factor Scores'!G425</f>
        <v>2.5061832567730926</v>
      </c>
      <c r="H4700" s="18">
        <f>'Limiting Factor Scores'!H425</f>
        <v>0.75869562472712648</v>
      </c>
      <c r="I4700" s="17">
        <f>LFAT!A81</f>
        <v>6</v>
      </c>
      <c r="J4700" s="16" t="str">
        <f>LFAT!B81</f>
        <v>Instream Flow Restoration</v>
      </c>
      <c r="K4700" s="16" t="str">
        <f>LFAT!D81</f>
        <v>N</v>
      </c>
      <c r="L4700" s="19">
        <f>LFAT!F81</f>
        <v>0.1</v>
      </c>
      <c r="M4700" s="16" t="str">
        <f>LFAT!G81</f>
        <v>R</v>
      </c>
      <c r="N4700" s="19">
        <f>LFAT!I81</f>
        <v>0.1</v>
      </c>
      <c r="O4700" s="18">
        <f>LFAT!J81</f>
        <v>0.01</v>
      </c>
      <c r="P4700" s="18">
        <f t="shared" si="219"/>
        <v>9.0325000000000006E-3</v>
      </c>
      <c r="Q4700" s="18">
        <f t="shared" si="220"/>
        <v>2.5061832567730927E-2</v>
      </c>
      <c r="R4700" s="18">
        <f t="shared" si="221"/>
        <v>7.5869562472712648E-3</v>
      </c>
    </row>
    <row r="4701" spans="1:18" ht="18" customHeight="1" x14ac:dyDescent="0.2">
      <c r="A4701" s="16" t="str">
        <f>'Limiting Factor Scores'!A426</f>
        <v>UGR9</v>
      </c>
      <c r="B4701" s="16" t="str">
        <f>'Limiting Factor Scores'!B426</f>
        <v>Upper Grande Ronde</v>
      </c>
      <c r="C4701" s="16" t="str">
        <f>'Limiting Factor Scores'!C426</f>
        <v>Decreased Sediment Quantity</v>
      </c>
      <c r="D4701" s="18">
        <f>'Limiting Factor Scores'!D426</f>
        <v>0.31840000000000002</v>
      </c>
      <c r="E4701" s="19">
        <f>'Limiting Factor Scores'!E426</f>
        <v>2.83</v>
      </c>
      <c r="F4701" s="18">
        <f>'Limiting Factor Scores'!F426</f>
        <v>0.51175000000000004</v>
      </c>
      <c r="G4701" s="18">
        <f>'Limiting Factor Scores'!G426</f>
        <v>0.84380264292697482</v>
      </c>
      <c r="H4701" s="18">
        <f>'Limiting Factor Scores'!H426</f>
        <v>0.25136007835781427</v>
      </c>
      <c r="I4701" s="17">
        <f>LFAT!A84</f>
        <v>6</v>
      </c>
      <c r="J4701" s="16" t="str">
        <f>LFAT!B84</f>
        <v>Instream Flow Restoration</v>
      </c>
      <c r="K4701" s="16" t="str">
        <f>LFAT!D84</f>
        <v>N</v>
      </c>
      <c r="L4701" s="19">
        <f>LFAT!F84</f>
        <v>0.1</v>
      </c>
      <c r="M4701" s="16" t="str">
        <f>LFAT!G84</f>
        <v>R</v>
      </c>
      <c r="N4701" s="19">
        <f>LFAT!I84</f>
        <v>0.1</v>
      </c>
      <c r="O4701" s="18">
        <f>LFAT!J84</f>
        <v>0.01</v>
      </c>
      <c r="P4701" s="18">
        <f t="shared" si="219"/>
        <v>5.1175000000000005E-3</v>
      </c>
      <c r="Q4701" s="18">
        <f t="shared" si="220"/>
        <v>8.4380264292697477E-3</v>
      </c>
      <c r="R4701" s="18">
        <f t="shared" si="221"/>
        <v>2.5136007835781429E-3</v>
      </c>
    </row>
    <row r="4702" spans="1:18" ht="18" customHeight="1" x14ac:dyDescent="0.2">
      <c r="A4702" s="16" t="str">
        <f>'Limiting Factor Scores'!A427</f>
        <v>UGR9</v>
      </c>
      <c r="B4702" s="16" t="str">
        <f>'Limiting Factor Scores'!B427</f>
        <v>Upper Grande Ronde</v>
      </c>
      <c r="C4702" s="16" t="str">
        <f>'Limiting Factor Scores'!C427</f>
        <v>Decreased Water Quantity</v>
      </c>
      <c r="D4702" s="18">
        <f>'Limiting Factor Scores'!D427</f>
        <v>0.31840000000000002</v>
      </c>
      <c r="E4702" s="19">
        <f>'Limiting Factor Scores'!E427</f>
        <v>3.11</v>
      </c>
      <c r="F4702" s="18">
        <f>'Limiting Factor Scores'!F427</f>
        <v>0.57474999999999998</v>
      </c>
      <c r="G4702" s="18">
        <f>'Limiting Factor Scores'!G427</f>
        <v>1.3711958544948575</v>
      </c>
      <c r="H4702" s="18">
        <f>'Limiting Factor Scores'!H427</f>
        <v>0.39630043771727158</v>
      </c>
      <c r="I4702" s="17">
        <f>LFAT!A82</f>
        <v>6</v>
      </c>
      <c r="J4702" s="16" t="str">
        <f>LFAT!B82</f>
        <v>Instream Flow Restoration</v>
      </c>
      <c r="K4702" s="16" t="str">
        <f>LFAT!D82</f>
        <v>D</v>
      </c>
      <c r="L4702" s="19">
        <f>LFAT!F82</f>
        <v>1</v>
      </c>
      <c r="M4702" s="16" t="str">
        <f>LFAT!G82</f>
        <v>C</v>
      </c>
      <c r="N4702" s="19">
        <f>LFAT!I82</f>
        <v>1</v>
      </c>
      <c r="O4702" s="18">
        <f>LFAT!J82</f>
        <v>1</v>
      </c>
      <c r="P4702" s="18">
        <f t="shared" si="219"/>
        <v>0.57474999999999998</v>
      </c>
      <c r="Q4702" s="18">
        <f t="shared" si="220"/>
        <v>1.3711958544948575</v>
      </c>
      <c r="R4702" s="18">
        <f t="shared" si="221"/>
        <v>0.39630043771727158</v>
      </c>
    </row>
    <row r="4703" spans="1:18" ht="18" customHeight="1" x14ac:dyDescent="0.2">
      <c r="A4703" s="16" t="str">
        <f>'Limiting Factor Scores'!A428</f>
        <v>UGR9</v>
      </c>
      <c r="B4703" s="16" t="str">
        <f>'Limiting Factor Scores'!B428</f>
        <v>Upper Grande Ronde</v>
      </c>
      <c r="C4703" s="16" t="str">
        <f>'Limiting Factor Scores'!C428</f>
        <v>Floodplain Condition</v>
      </c>
      <c r="D4703" s="18">
        <f>'Limiting Factor Scores'!D428</f>
        <v>0.31840000000000002</v>
      </c>
      <c r="E4703" s="19">
        <f>'Limiting Factor Scores'!E428</f>
        <v>3.48</v>
      </c>
      <c r="F4703" s="18">
        <f>'Limiting Factor Scores'!F428</f>
        <v>0.65800000000000003</v>
      </c>
      <c r="G4703" s="18">
        <f>'Limiting Factor Scores'!G428</f>
        <v>1.2735044800897888</v>
      </c>
      <c r="H4703" s="18">
        <f>'Limiting Factor Scores'!H428</f>
        <v>0.36157949761735919</v>
      </c>
      <c r="I4703" s="17">
        <f>LFAT!A79</f>
        <v>6</v>
      </c>
      <c r="J4703" s="16" t="str">
        <f>LFAT!B79</f>
        <v>Instream Flow Restoration</v>
      </c>
      <c r="K4703" s="16" t="str">
        <f>LFAT!D79</f>
        <v>I</v>
      </c>
      <c r="L4703" s="19">
        <f>LFAT!F79</f>
        <v>0.5</v>
      </c>
      <c r="M4703" s="16" t="str">
        <f>LFAT!G79</f>
        <v>CD</v>
      </c>
      <c r="N4703" s="19">
        <f>LFAT!I79</f>
        <v>0.5</v>
      </c>
      <c r="O4703" s="18">
        <f>LFAT!J79</f>
        <v>0.25</v>
      </c>
      <c r="P4703" s="18">
        <f t="shared" si="219"/>
        <v>0.16450000000000001</v>
      </c>
      <c r="Q4703" s="18">
        <f t="shared" si="220"/>
        <v>0.3183761200224472</v>
      </c>
      <c r="R4703" s="18">
        <f t="shared" si="221"/>
        <v>9.0394874404339798E-2</v>
      </c>
    </row>
    <row r="4704" spans="1:18" ht="18" customHeight="1" x14ac:dyDescent="0.2">
      <c r="A4704" s="16" t="str">
        <f>'Limiting Factor Scores'!A429</f>
        <v>UGR9</v>
      </c>
      <c r="B4704" s="16" t="str">
        <f>'Limiting Factor Scores'!B429</f>
        <v>Upper Grande Ronde</v>
      </c>
      <c r="C4704" s="16" t="str">
        <f>'Limiting Factor Scores'!C429</f>
        <v>Increased Sediment Quantity</v>
      </c>
      <c r="D4704" s="18">
        <f>'Limiting Factor Scores'!D429</f>
        <v>0.31840000000000002</v>
      </c>
      <c r="E4704" s="19">
        <f>'Limiting Factor Scores'!E429</f>
        <v>2.7</v>
      </c>
      <c r="F4704" s="18">
        <f>'Limiting Factor Scores'!F429</f>
        <v>0.48249999999999998</v>
      </c>
      <c r="G4704" s="18">
        <f>'Limiting Factor Scores'!G429</f>
        <v>0.55854751417598003</v>
      </c>
      <c r="H4704" s="18">
        <f>'Limiting Factor Scores'!H429</f>
        <v>0.1837610348444137</v>
      </c>
      <c r="I4704" s="17">
        <f>LFAT!A85</f>
        <v>6</v>
      </c>
      <c r="J4704" s="16" t="str">
        <f>LFAT!B85</f>
        <v>Instream Flow Restoration</v>
      </c>
      <c r="K4704" s="16" t="str">
        <f>LFAT!D85</f>
        <v>N</v>
      </c>
      <c r="L4704" s="19">
        <f>LFAT!F85</f>
        <v>0.1</v>
      </c>
      <c r="M4704" s="16" t="str">
        <f>LFAT!G85</f>
        <v>R</v>
      </c>
      <c r="N4704" s="19">
        <f>LFAT!I85</f>
        <v>0.1</v>
      </c>
      <c r="O4704" s="18">
        <f>LFAT!J85</f>
        <v>0.01</v>
      </c>
      <c r="P4704" s="18">
        <f t="shared" si="219"/>
        <v>4.8250000000000003E-3</v>
      </c>
      <c r="Q4704" s="18">
        <f t="shared" si="220"/>
        <v>5.5854751417598004E-3</v>
      </c>
      <c r="R4704" s="18">
        <f t="shared" si="221"/>
        <v>1.837610348444137E-3</v>
      </c>
    </row>
    <row r="4705" spans="1:18" ht="18" customHeight="1" x14ac:dyDescent="0.2">
      <c r="A4705" s="16" t="str">
        <f>'Limiting Factor Scores'!A430</f>
        <v>UGR9</v>
      </c>
      <c r="B4705" s="16" t="str">
        <f>'Limiting Factor Scores'!B430</f>
        <v>Upper Grande Ronde</v>
      </c>
      <c r="C4705" s="16" t="str">
        <f>'Limiting Factor Scores'!C430</f>
        <v>Non-Native Species Interactions and Competition</v>
      </c>
      <c r="D4705" s="18">
        <f>'Limiting Factor Scores'!D430</f>
        <v>0.31840000000000002</v>
      </c>
      <c r="E4705" s="19">
        <f>'Limiting Factor Scores'!E430</f>
        <v>4.22</v>
      </c>
      <c r="F4705" s="18">
        <f>'Limiting Factor Scores'!F430</f>
        <v>0.82450000000000001</v>
      </c>
      <c r="G4705" s="18">
        <f>'Limiting Factor Scores'!G430</f>
        <v>1.0557086456017766</v>
      </c>
      <c r="H4705" s="18">
        <f>'Limiting Factor Scores'!H430</f>
        <v>0.37240450626433758</v>
      </c>
      <c r="I4705" s="17">
        <f>LFAT!A91</f>
        <v>6</v>
      </c>
      <c r="J4705" s="16" t="str">
        <f>LFAT!B91</f>
        <v>Instream Flow Restoration</v>
      </c>
      <c r="K4705" s="16" t="str">
        <f>LFAT!D91</f>
        <v>N</v>
      </c>
      <c r="L4705" s="19">
        <f>LFAT!F91</f>
        <v>0.1</v>
      </c>
      <c r="M4705" s="16" t="str">
        <f>LFAT!G91</f>
        <v>R</v>
      </c>
      <c r="N4705" s="19">
        <f>LFAT!I91</f>
        <v>0.1</v>
      </c>
      <c r="O4705" s="18">
        <f>LFAT!J91</f>
        <v>0.01</v>
      </c>
      <c r="P4705" s="18">
        <f t="shared" si="219"/>
        <v>8.2450000000000006E-3</v>
      </c>
      <c r="Q4705" s="18">
        <f t="shared" si="220"/>
        <v>1.0557086456017765E-2</v>
      </c>
      <c r="R4705" s="18">
        <f t="shared" si="221"/>
        <v>3.7240450626433758E-3</v>
      </c>
    </row>
    <row r="4706" spans="1:18" ht="18" customHeight="1" x14ac:dyDescent="0.2">
      <c r="A4706" s="16" t="str">
        <f>'Limiting Factor Scores'!A431</f>
        <v>UGR9</v>
      </c>
      <c r="B4706" s="16" t="str">
        <f>'Limiting Factor Scores'!B431</f>
        <v>Upper Grande Ronde</v>
      </c>
      <c r="C4706" s="16" t="str">
        <f>'Limiting Factor Scores'!C431</f>
        <v>Predation</v>
      </c>
      <c r="D4706" s="18">
        <f>'Limiting Factor Scores'!D431</f>
        <v>0.31840000000000002</v>
      </c>
      <c r="E4706" s="19">
        <f>'Limiting Factor Scores'!E431</f>
        <v>2.88</v>
      </c>
      <c r="F4706" s="18">
        <f>'Limiting Factor Scores'!F431</f>
        <v>0.52300000000000002</v>
      </c>
      <c r="G4706" s="18">
        <f>'Limiting Factor Scores'!G431</f>
        <v>0.8944674745473935</v>
      </c>
      <c r="H4706" s="18">
        <f>'Limiting Factor Scores'!H431</f>
        <v>0.27347867252113534</v>
      </c>
      <c r="I4706" s="17">
        <f>LFAT!A89</f>
        <v>6</v>
      </c>
      <c r="J4706" s="16" t="str">
        <f>LFAT!B89</f>
        <v>Instream Flow Restoration</v>
      </c>
      <c r="K4706" s="16" t="str">
        <f>LFAT!D89</f>
        <v>N</v>
      </c>
      <c r="L4706" s="19">
        <f>LFAT!F89</f>
        <v>0.1</v>
      </c>
      <c r="M4706" s="16" t="str">
        <f>LFAT!G89</f>
        <v>R</v>
      </c>
      <c r="N4706" s="19">
        <f>LFAT!I89</f>
        <v>0.1</v>
      </c>
      <c r="O4706" s="18">
        <f>LFAT!J89</f>
        <v>0.01</v>
      </c>
      <c r="P4706" s="18">
        <f t="shared" si="219"/>
        <v>5.2300000000000003E-3</v>
      </c>
      <c r="Q4706" s="18">
        <f t="shared" si="220"/>
        <v>8.9446747454739357E-3</v>
      </c>
      <c r="R4706" s="18">
        <f t="shared" si="221"/>
        <v>2.7347867252113535E-3</v>
      </c>
    </row>
    <row r="4707" spans="1:18" ht="18" customHeight="1" x14ac:dyDescent="0.2">
      <c r="A4707" s="16" t="str">
        <f>'Limiting Factor Scores'!A432</f>
        <v>UGR9</v>
      </c>
      <c r="B4707" s="16" t="str">
        <f>'Limiting Factor Scores'!B432</f>
        <v>Upper Grande Ronde</v>
      </c>
      <c r="C4707" s="16" t="str">
        <f>'Limiting Factor Scores'!C432</f>
        <v>Riparian Condition</v>
      </c>
      <c r="D4707" s="18">
        <f>'Limiting Factor Scores'!D432</f>
        <v>0.31840000000000002</v>
      </c>
      <c r="E4707" s="19">
        <f>'Limiting Factor Scores'!E432</f>
        <v>3.73</v>
      </c>
      <c r="F4707" s="18">
        <f>'Limiting Factor Scores'!F432</f>
        <v>0.71425000000000005</v>
      </c>
      <c r="G4707" s="18">
        <f>'Limiting Factor Scores'!G432</f>
        <v>1.411611048766358</v>
      </c>
      <c r="H4707" s="18">
        <f>'Limiting Factor Scores'!H432</f>
        <v>0.45579280109710341</v>
      </c>
      <c r="I4707" s="17">
        <f>LFAT!A78</f>
        <v>6</v>
      </c>
      <c r="J4707" s="16" t="str">
        <f>LFAT!B78</f>
        <v>Instream Flow Restoration</v>
      </c>
      <c r="K4707" s="16" t="str">
        <f>LFAT!D78</f>
        <v>I</v>
      </c>
      <c r="L4707" s="19">
        <f>LFAT!F78</f>
        <v>0.5</v>
      </c>
      <c r="M4707" s="16" t="str">
        <f>LFAT!G78</f>
        <v>CD</v>
      </c>
      <c r="N4707" s="19">
        <f>LFAT!I78</f>
        <v>0.5</v>
      </c>
      <c r="O4707" s="18">
        <f>LFAT!J78</f>
        <v>0.25</v>
      </c>
      <c r="P4707" s="18">
        <f t="shared" si="219"/>
        <v>0.17856250000000001</v>
      </c>
      <c r="Q4707" s="18">
        <f t="shared" si="220"/>
        <v>0.3529027621915895</v>
      </c>
      <c r="R4707" s="18">
        <f t="shared" si="221"/>
        <v>0.11394820027427585</v>
      </c>
    </row>
    <row r="4708" spans="1:18" ht="18" customHeight="1" x14ac:dyDescent="0.2">
      <c r="A4708" s="16" t="str">
        <f>'Limiting Factor Scores'!A433</f>
        <v>UGR9</v>
      </c>
      <c r="B4708" s="16" t="str">
        <f>'Limiting Factor Scores'!B433</f>
        <v>Upper Grande Ronde</v>
      </c>
      <c r="C4708" s="16" t="str">
        <f>'Limiting Factor Scores'!C433</f>
        <v>Side Channel and Wetland Habitat</v>
      </c>
      <c r="D4708" s="18">
        <f>'Limiting Factor Scores'!D433</f>
        <v>0.31840000000000002</v>
      </c>
      <c r="E4708" s="19">
        <f>'Limiting Factor Scores'!E433</f>
        <v>4.32</v>
      </c>
      <c r="F4708" s="18">
        <f>'Limiting Factor Scores'!F433</f>
        <v>0.84699999999999998</v>
      </c>
      <c r="G4708" s="18">
        <f>'Limiting Factor Scores'!G433</f>
        <v>2.0727203195376833</v>
      </c>
      <c r="H4708" s="18">
        <f>'Limiting Factor Scores'!H433</f>
        <v>0.60413247825359973</v>
      </c>
      <c r="I4708" s="17">
        <f>LFAT!A80</f>
        <v>6</v>
      </c>
      <c r="J4708" s="16" t="str">
        <f>LFAT!B80</f>
        <v>Instream Flow Restoration</v>
      </c>
      <c r="K4708" s="16" t="str">
        <f>LFAT!D80</f>
        <v>D</v>
      </c>
      <c r="L4708" s="19">
        <f>LFAT!F80</f>
        <v>1</v>
      </c>
      <c r="M4708" s="16" t="str">
        <f>LFAT!G80</f>
        <v>CD</v>
      </c>
      <c r="N4708" s="19">
        <f>LFAT!I80</f>
        <v>0.5</v>
      </c>
      <c r="O4708" s="18">
        <f>LFAT!J80</f>
        <v>0.5</v>
      </c>
      <c r="P4708" s="18">
        <f t="shared" si="219"/>
        <v>0.42349999999999999</v>
      </c>
      <c r="Q4708" s="18">
        <f t="shared" si="220"/>
        <v>1.0363601597688417</v>
      </c>
      <c r="R4708" s="18">
        <f t="shared" si="221"/>
        <v>0.30206623912679986</v>
      </c>
    </row>
    <row r="4709" spans="1:18" ht="18" customHeight="1" x14ac:dyDescent="0.2">
      <c r="A4709" s="16" t="str">
        <f>'Limiting Factor Scores'!A434</f>
        <v>UGR9</v>
      </c>
      <c r="B4709" s="16" t="str">
        <f>'Limiting Factor Scores'!B434</f>
        <v>Upper Grande Ronde</v>
      </c>
      <c r="C4709" s="16" t="str">
        <f>'Limiting Factor Scores'!C434</f>
        <v>Summer Water Temperature</v>
      </c>
      <c r="D4709" s="18">
        <f>'Limiting Factor Scores'!D434</f>
        <v>0.31840000000000002</v>
      </c>
      <c r="E4709" s="19">
        <f>'Limiting Factor Scores'!E434</f>
        <v>3.68</v>
      </c>
      <c r="F4709" s="18">
        <f>'Limiting Factor Scores'!F434</f>
        <v>0.70299999999999996</v>
      </c>
      <c r="G4709" s="18">
        <f>'Limiting Factor Scores'!G434</f>
        <v>1.4901029028251664</v>
      </c>
      <c r="H4709" s="18">
        <f>'Limiting Factor Scores'!H434</f>
        <v>0.4663126745062916</v>
      </c>
      <c r="I4709" s="17">
        <f>LFAT!A86</f>
        <v>6</v>
      </c>
      <c r="J4709" s="16" t="str">
        <f>LFAT!B86</f>
        <v>Instream Flow Restoration</v>
      </c>
      <c r="K4709" s="16" t="str">
        <f>LFAT!D86</f>
        <v>D</v>
      </c>
      <c r="L4709" s="19">
        <f>LFAT!F86</f>
        <v>1</v>
      </c>
      <c r="M4709" s="16" t="str">
        <f>LFAT!G86</f>
        <v>C</v>
      </c>
      <c r="N4709" s="19">
        <f>LFAT!I86</f>
        <v>1</v>
      </c>
      <c r="O4709" s="18">
        <f>LFAT!J86</f>
        <v>1</v>
      </c>
      <c r="P4709" s="18">
        <f t="shared" si="219"/>
        <v>0.70299999999999996</v>
      </c>
      <c r="Q4709" s="18">
        <f t="shared" si="220"/>
        <v>1.4901029028251664</v>
      </c>
      <c r="R4709" s="18">
        <f t="shared" si="221"/>
        <v>0.4663126745062916</v>
      </c>
    </row>
    <row r="4710" spans="1:18" ht="18" customHeight="1" x14ac:dyDescent="0.2">
      <c r="A4710" s="16" t="str">
        <f>'Limiting Factor Scores'!A435</f>
        <v>UGR9</v>
      </c>
      <c r="B4710" s="16" t="str">
        <f>'Limiting Factor Scores'!B435</f>
        <v>Upper Grande Ronde</v>
      </c>
      <c r="C4710" s="16" t="str">
        <f>'Limiting Factor Scores'!C435</f>
        <v>Water Quality</v>
      </c>
      <c r="D4710" s="18">
        <f>'Limiting Factor Scores'!D435</f>
        <v>0.31840000000000002</v>
      </c>
      <c r="E4710" s="19">
        <f>'Limiting Factor Scores'!E435</f>
        <v>3.42</v>
      </c>
      <c r="F4710" s="18">
        <f>'Limiting Factor Scores'!F435</f>
        <v>0.64449999999999996</v>
      </c>
      <c r="G4710" s="18">
        <f>'Limiting Factor Scores'!G435</f>
        <v>1.1946083717510425</v>
      </c>
      <c r="H4710" s="18">
        <f>'Limiting Factor Scores'!H435</f>
        <v>0.33160276311915649</v>
      </c>
      <c r="I4710" s="17">
        <f>LFAT!A88</f>
        <v>6</v>
      </c>
      <c r="J4710" s="16" t="str">
        <f>LFAT!B88</f>
        <v>Instream Flow Restoration</v>
      </c>
      <c r="K4710" s="16" t="str">
        <f>LFAT!D88</f>
        <v>D</v>
      </c>
      <c r="L4710" s="19">
        <f>LFAT!F88</f>
        <v>1</v>
      </c>
      <c r="M4710" s="16" t="str">
        <f>LFAT!G88</f>
        <v>CD</v>
      </c>
      <c r="N4710" s="19">
        <f>LFAT!I88</f>
        <v>0.5</v>
      </c>
      <c r="O4710" s="18">
        <f>LFAT!J88</f>
        <v>0.5</v>
      </c>
      <c r="P4710" s="18">
        <f t="shared" si="219"/>
        <v>0.32224999999999998</v>
      </c>
      <c r="Q4710" s="18">
        <f t="shared" si="220"/>
        <v>0.59730418587552125</v>
      </c>
      <c r="R4710" s="18">
        <f t="shared" si="221"/>
        <v>0.16580138155957824</v>
      </c>
    </row>
    <row r="4711" spans="1:18" ht="18" customHeight="1" x14ac:dyDescent="0.2">
      <c r="A4711" s="16" t="str">
        <f>'Limiting Factor Scores'!A436</f>
        <v>UGR9</v>
      </c>
      <c r="B4711" s="16" t="str">
        <f>'Limiting Factor Scores'!B436</f>
        <v>Upper Grande Ronde</v>
      </c>
      <c r="C4711" s="16" t="str">
        <f>'Limiting Factor Scores'!C436</f>
        <v>Winter Water Temperature</v>
      </c>
      <c r="D4711" s="18">
        <f>'Limiting Factor Scores'!D436</f>
        <v>0.31840000000000002</v>
      </c>
      <c r="E4711" s="19">
        <f>'Limiting Factor Scores'!E436</f>
        <v>2.52</v>
      </c>
      <c r="F4711" s="18">
        <f>'Limiting Factor Scores'!F436</f>
        <v>0.442</v>
      </c>
      <c r="G4711" s="18">
        <f>'Limiting Factor Scores'!G436</f>
        <v>0.67451220573439041</v>
      </c>
      <c r="H4711" s="18">
        <f>'Limiting Factor Scores'!H436</f>
        <v>0.18371661807986117</v>
      </c>
      <c r="I4711" s="17">
        <f>LFAT!A87</f>
        <v>6</v>
      </c>
      <c r="J4711" s="16" t="str">
        <f>LFAT!B87</f>
        <v>Instream Flow Restoration</v>
      </c>
      <c r="K4711" s="16" t="str">
        <f>LFAT!D87</f>
        <v>N</v>
      </c>
      <c r="L4711" s="19">
        <f>LFAT!F87</f>
        <v>0.1</v>
      </c>
      <c r="M4711" s="16" t="str">
        <f>LFAT!G87</f>
        <v>R</v>
      </c>
      <c r="N4711" s="19">
        <f>LFAT!I87</f>
        <v>0.1</v>
      </c>
      <c r="O4711" s="18">
        <f>LFAT!J87</f>
        <v>0.01</v>
      </c>
      <c r="P4711" s="18">
        <f t="shared" si="219"/>
        <v>4.4200000000000003E-3</v>
      </c>
      <c r="Q4711" s="18">
        <f t="shared" si="220"/>
        <v>6.745122057343904E-3</v>
      </c>
      <c r="R4711" s="18">
        <f t="shared" si="221"/>
        <v>1.8371661807986116E-3</v>
      </c>
    </row>
    <row r="4712" spans="1:18" ht="18" customHeight="1" x14ac:dyDescent="0.2">
      <c r="A4712" s="16" t="str">
        <f>'Limiting Factor Scores'!A422</f>
        <v>UGR9</v>
      </c>
      <c r="B4712" s="16" t="str">
        <f>'Limiting Factor Scores'!B422</f>
        <v>Upper Grande Ronde</v>
      </c>
      <c r="C4712" s="16" t="str">
        <f>'Limiting Factor Scores'!C422</f>
        <v>Altered Flow Timing</v>
      </c>
      <c r="D4712" s="18">
        <f>'Limiting Factor Scores'!D422</f>
        <v>0.31840000000000002</v>
      </c>
      <c r="E4712" s="19">
        <f>'Limiting Factor Scores'!E422</f>
        <v>3.42</v>
      </c>
      <c r="F4712" s="18">
        <f>'Limiting Factor Scores'!F422</f>
        <v>0.64449999999999996</v>
      </c>
      <c r="G4712" s="18">
        <f>'Limiting Factor Scores'!G422</f>
        <v>1.0758804228864582</v>
      </c>
      <c r="H4712" s="18">
        <f>'Limiting Factor Scores'!H422</f>
        <v>0.29941429702448968</v>
      </c>
      <c r="I4712" s="17">
        <f>LFAT!A98</f>
        <v>7</v>
      </c>
      <c r="J4712" s="16" t="str">
        <f>LFAT!B98</f>
        <v>Thermal Refuge Enhancement (reconnect, expand)</v>
      </c>
      <c r="K4712" s="16" t="str">
        <f>LFAT!D98</f>
        <v>N</v>
      </c>
      <c r="L4712" s="19">
        <f>LFAT!F98</f>
        <v>0.1</v>
      </c>
      <c r="M4712" s="16" t="str">
        <f>LFAT!G98</f>
        <v>R</v>
      </c>
      <c r="N4712" s="19">
        <f>LFAT!I98</f>
        <v>0.1</v>
      </c>
      <c r="O4712" s="18">
        <f>LFAT!J98</f>
        <v>0.01</v>
      </c>
      <c r="P4712" s="18">
        <f t="shared" si="219"/>
        <v>6.4449999999999993E-3</v>
      </c>
      <c r="Q4712" s="18">
        <f t="shared" si="220"/>
        <v>1.0758804228864582E-2</v>
      </c>
      <c r="R4712" s="18">
        <f t="shared" si="221"/>
        <v>2.994142970244897E-3</v>
      </c>
    </row>
    <row r="4713" spans="1:18" ht="18" customHeight="1" x14ac:dyDescent="0.2">
      <c r="A4713" s="16" t="str">
        <f>'Limiting Factor Scores'!A423</f>
        <v>UGR9</v>
      </c>
      <c r="B4713" s="16" t="str">
        <f>'Limiting Factor Scores'!B423</f>
        <v>Upper Grande Ronde</v>
      </c>
      <c r="C4713" s="16" t="str">
        <f>'Limiting Factor Scores'!C423</f>
        <v>Altered Primary Productivity</v>
      </c>
      <c r="D4713" s="18">
        <f>'Limiting Factor Scores'!D423</f>
        <v>0.31840000000000002</v>
      </c>
      <c r="E4713" s="19">
        <f>'Limiting Factor Scores'!E423</f>
        <v>3.17</v>
      </c>
      <c r="F4713" s="18">
        <f>'Limiting Factor Scores'!F423</f>
        <v>0.58825000000000005</v>
      </c>
      <c r="G4713" s="18">
        <f>'Limiting Factor Scores'!G423</f>
        <v>0.68096492272335796</v>
      </c>
      <c r="H4713" s="18">
        <f>'Limiting Factor Scores'!H423</f>
        <v>0.19501818621326145</v>
      </c>
      <c r="I4713" s="17">
        <f>LFAT!A105</f>
        <v>7</v>
      </c>
      <c r="J4713" s="16" t="str">
        <f>LFAT!B105</f>
        <v>Thermal Refuge Enhancement (reconnect, expand)</v>
      </c>
      <c r="K4713" s="16" t="str">
        <f>LFAT!D105</f>
        <v>N</v>
      </c>
      <c r="L4713" s="19">
        <f>LFAT!F105</f>
        <v>0.1</v>
      </c>
      <c r="M4713" s="16" t="str">
        <f>LFAT!G105</f>
        <v>R</v>
      </c>
      <c r="N4713" s="19">
        <f>LFAT!I105</f>
        <v>0.1</v>
      </c>
      <c r="O4713" s="18">
        <f>LFAT!J105</f>
        <v>0.01</v>
      </c>
      <c r="P4713" s="18">
        <f t="shared" si="219"/>
        <v>5.8825000000000006E-3</v>
      </c>
      <c r="Q4713" s="18">
        <f t="shared" si="220"/>
        <v>6.8096492272335801E-3</v>
      </c>
      <c r="R4713" s="18">
        <f t="shared" si="221"/>
        <v>1.9501818621326145E-3</v>
      </c>
    </row>
    <row r="4714" spans="1:18" ht="18" customHeight="1" x14ac:dyDescent="0.2">
      <c r="A4714" s="16" t="str">
        <f>'Limiting Factor Scores'!A424</f>
        <v>UGR9</v>
      </c>
      <c r="B4714" s="16" t="str">
        <f>'Limiting Factor Scores'!B424</f>
        <v>Upper Grande Ronde</v>
      </c>
      <c r="C4714" s="16" t="str">
        <f>'Limiting Factor Scores'!C424</f>
        <v>Anthropogenic Barriers</v>
      </c>
      <c r="D4714" s="18">
        <f>'Limiting Factor Scores'!D424</f>
        <v>0.31840000000000002</v>
      </c>
      <c r="E4714" s="19">
        <f>'Limiting Factor Scores'!E424</f>
        <v>2.88</v>
      </c>
      <c r="F4714" s="18">
        <f>'Limiting Factor Scores'!F424</f>
        <v>0.52300000000000002</v>
      </c>
      <c r="G4714" s="18">
        <f>'Limiting Factor Scores'!G424</f>
        <v>0.88376241123825916</v>
      </c>
      <c r="H4714" s="18">
        <f>'Limiting Factor Scores'!H424</f>
        <v>0.27990171008864273</v>
      </c>
      <c r="I4714" s="17">
        <f>LFAT!A92</f>
        <v>7</v>
      </c>
      <c r="J4714" s="16" t="str">
        <f>LFAT!B92</f>
        <v>Thermal Refuge Enhancement (reconnect, expand)</v>
      </c>
      <c r="K4714" s="16" t="str">
        <f>LFAT!D92</f>
        <v>N</v>
      </c>
      <c r="L4714" s="19">
        <f>LFAT!F92</f>
        <v>0.1</v>
      </c>
      <c r="M4714" s="16" t="str">
        <f>LFAT!G92</f>
        <v>R</v>
      </c>
      <c r="N4714" s="19">
        <f>LFAT!I92</f>
        <v>0.1</v>
      </c>
      <c r="O4714" s="18">
        <f>LFAT!J92</f>
        <v>0.01</v>
      </c>
      <c r="P4714" s="18">
        <f t="shared" si="219"/>
        <v>5.2300000000000003E-3</v>
      </c>
      <c r="Q4714" s="18">
        <f t="shared" si="220"/>
        <v>8.8376241123825916E-3</v>
      </c>
      <c r="R4714" s="18">
        <f t="shared" si="221"/>
        <v>2.7990171008864272E-3</v>
      </c>
    </row>
    <row r="4715" spans="1:18" ht="18" customHeight="1" x14ac:dyDescent="0.2">
      <c r="A4715" s="16" t="str">
        <f>'Limiting Factor Scores'!A425</f>
        <v>UGR9</v>
      </c>
      <c r="B4715" s="16" t="str">
        <f>'Limiting Factor Scores'!B425</f>
        <v>Upper Grande Ronde</v>
      </c>
      <c r="C4715" s="16" t="str">
        <f>'Limiting Factor Scores'!C425</f>
        <v>Channel and Habitat Structure</v>
      </c>
      <c r="D4715" s="18">
        <f>'Limiting Factor Scores'!D425</f>
        <v>0.31840000000000002</v>
      </c>
      <c r="E4715" s="19">
        <f>'Limiting Factor Scores'!E425</f>
        <v>4.57</v>
      </c>
      <c r="F4715" s="18">
        <f>'Limiting Factor Scores'!F425</f>
        <v>0.90325</v>
      </c>
      <c r="G4715" s="18">
        <f>'Limiting Factor Scores'!G425</f>
        <v>2.5061832567730926</v>
      </c>
      <c r="H4715" s="18">
        <f>'Limiting Factor Scores'!H425</f>
        <v>0.75869562472712648</v>
      </c>
      <c r="I4715" s="17">
        <f>LFAT!A96</f>
        <v>7</v>
      </c>
      <c r="J4715" s="16" t="str">
        <f>LFAT!B96</f>
        <v>Thermal Refuge Enhancement (reconnect, expand)</v>
      </c>
      <c r="K4715" s="16" t="str">
        <f>LFAT!D96</f>
        <v>N</v>
      </c>
      <c r="L4715" s="19">
        <f>LFAT!F96</f>
        <v>0.1</v>
      </c>
      <c r="M4715" s="16" t="str">
        <f>LFAT!G96</f>
        <v>R</v>
      </c>
      <c r="N4715" s="19">
        <f>LFAT!I96</f>
        <v>0.1</v>
      </c>
      <c r="O4715" s="18">
        <f>LFAT!J96</f>
        <v>0.01</v>
      </c>
      <c r="P4715" s="18">
        <f t="shared" si="219"/>
        <v>9.0325000000000006E-3</v>
      </c>
      <c r="Q4715" s="18">
        <f t="shared" si="220"/>
        <v>2.5061832567730927E-2</v>
      </c>
      <c r="R4715" s="18">
        <f t="shared" si="221"/>
        <v>7.5869562472712648E-3</v>
      </c>
    </row>
    <row r="4716" spans="1:18" ht="18" customHeight="1" x14ac:dyDescent="0.2">
      <c r="A4716" s="16" t="str">
        <f>'Limiting Factor Scores'!A426</f>
        <v>UGR9</v>
      </c>
      <c r="B4716" s="16" t="str">
        <f>'Limiting Factor Scores'!B426</f>
        <v>Upper Grande Ronde</v>
      </c>
      <c r="C4716" s="16" t="str">
        <f>'Limiting Factor Scores'!C426</f>
        <v>Decreased Sediment Quantity</v>
      </c>
      <c r="D4716" s="18">
        <f>'Limiting Factor Scores'!D426</f>
        <v>0.31840000000000002</v>
      </c>
      <c r="E4716" s="19">
        <f>'Limiting Factor Scores'!E426</f>
        <v>2.83</v>
      </c>
      <c r="F4716" s="18">
        <f>'Limiting Factor Scores'!F426</f>
        <v>0.51175000000000004</v>
      </c>
      <c r="G4716" s="18">
        <f>'Limiting Factor Scores'!G426</f>
        <v>0.84380264292697482</v>
      </c>
      <c r="H4716" s="18">
        <f>'Limiting Factor Scores'!H426</f>
        <v>0.25136007835781427</v>
      </c>
      <c r="I4716" s="17">
        <f>LFAT!A99</f>
        <v>7</v>
      </c>
      <c r="J4716" s="16" t="str">
        <f>LFAT!B99</f>
        <v>Thermal Refuge Enhancement (reconnect, expand)</v>
      </c>
      <c r="K4716" s="16" t="str">
        <f>LFAT!D99</f>
        <v>N</v>
      </c>
      <c r="L4716" s="19">
        <f>LFAT!F99</f>
        <v>0.1</v>
      </c>
      <c r="M4716" s="16" t="str">
        <f>LFAT!G99</f>
        <v>R</v>
      </c>
      <c r="N4716" s="19">
        <f>LFAT!I99</f>
        <v>0.1</v>
      </c>
      <c r="O4716" s="18">
        <f>LFAT!J99</f>
        <v>0.01</v>
      </c>
      <c r="P4716" s="18">
        <f t="shared" si="219"/>
        <v>5.1175000000000005E-3</v>
      </c>
      <c r="Q4716" s="18">
        <f t="shared" si="220"/>
        <v>8.4380264292697477E-3</v>
      </c>
      <c r="R4716" s="18">
        <f t="shared" si="221"/>
        <v>2.5136007835781429E-3</v>
      </c>
    </row>
    <row r="4717" spans="1:18" ht="18" customHeight="1" x14ac:dyDescent="0.2">
      <c r="A4717" s="16" t="str">
        <f>'Limiting Factor Scores'!A427</f>
        <v>UGR9</v>
      </c>
      <c r="B4717" s="16" t="str">
        <f>'Limiting Factor Scores'!B427</f>
        <v>Upper Grande Ronde</v>
      </c>
      <c r="C4717" s="16" t="str">
        <f>'Limiting Factor Scores'!C427</f>
        <v>Decreased Water Quantity</v>
      </c>
      <c r="D4717" s="18">
        <f>'Limiting Factor Scores'!D427</f>
        <v>0.31840000000000002</v>
      </c>
      <c r="E4717" s="19">
        <f>'Limiting Factor Scores'!E427</f>
        <v>3.11</v>
      </c>
      <c r="F4717" s="18">
        <f>'Limiting Factor Scores'!F427</f>
        <v>0.57474999999999998</v>
      </c>
      <c r="G4717" s="18">
        <f>'Limiting Factor Scores'!G427</f>
        <v>1.3711958544948575</v>
      </c>
      <c r="H4717" s="18">
        <f>'Limiting Factor Scores'!H427</f>
        <v>0.39630043771727158</v>
      </c>
      <c r="I4717" s="17">
        <f>LFAT!A97</f>
        <v>7</v>
      </c>
      <c r="J4717" s="16" t="str">
        <f>LFAT!B97</f>
        <v>Thermal Refuge Enhancement (reconnect, expand)</v>
      </c>
      <c r="K4717" s="16" t="str">
        <f>LFAT!D97</f>
        <v>I</v>
      </c>
      <c r="L4717" s="19">
        <f>LFAT!F97</f>
        <v>0.5</v>
      </c>
      <c r="M4717" s="16" t="str">
        <f>LFAT!G97</f>
        <v>R</v>
      </c>
      <c r="N4717" s="19">
        <f>LFAT!I97</f>
        <v>0.1</v>
      </c>
      <c r="O4717" s="18">
        <f>LFAT!J97</f>
        <v>0.05</v>
      </c>
      <c r="P4717" s="18">
        <f t="shared" si="219"/>
        <v>2.8737499999999999E-2</v>
      </c>
      <c r="Q4717" s="18">
        <f t="shared" si="220"/>
        <v>6.8559792724742871E-2</v>
      </c>
      <c r="R4717" s="18">
        <f t="shared" si="221"/>
        <v>1.9815021885863579E-2</v>
      </c>
    </row>
    <row r="4718" spans="1:18" ht="18" customHeight="1" x14ac:dyDescent="0.2">
      <c r="A4718" s="16" t="str">
        <f>'Limiting Factor Scores'!A428</f>
        <v>UGR9</v>
      </c>
      <c r="B4718" s="16" t="str">
        <f>'Limiting Factor Scores'!B428</f>
        <v>Upper Grande Ronde</v>
      </c>
      <c r="C4718" s="16" t="str">
        <f>'Limiting Factor Scores'!C428</f>
        <v>Floodplain Condition</v>
      </c>
      <c r="D4718" s="18">
        <f>'Limiting Factor Scores'!D428</f>
        <v>0.31840000000000002</v>
      </c>
      <c r="E4718" s="19">
        <f>'Limiting Factor Scores'!E428</f>
        <v>3.48</v>
      </c>
      <c r="F4718" s="18">
        <f>'Limiting Factor Scores'!F428</f>
        <v>0.65800000000000003</v>
      </c>
      <c r="G4718" s="18">
        <f>'Limiting Factor Scores'!G428</f>
        <v>1.2735044800897888</v>
      </c>
      <c r="H4718" s="18">
        <f>'Limiting Factor Scores'!H428</f>
        <v>0.36157949761735919</v>
      </c>
      <c r="I4718" s="17">
        <f>LFAT!A94</f>
        <v>7</v>
      </c>
      <c r="J4718" s="16" t="str">
        <f>LFAT!B94</f>
        <v>Thermal Refuge Enhancement (reconnect, expand)</v>
      </c>
      <c r="K4718" s="16" t="str">
        <f>LFAT!D94</f>
        <v>N</v>
      </c>
      <c r="L4718" s="19">
        <f>LFAT!F94</f>
        <v>0.1</v>
      </c>
      <c r="M4718" s="16" t="str">
        <f>LFAT!G94</f>
        <v>CD</v>
      </c>
      <c r="N4718" s="19">
        <f>LFAT!I94</f>
        <v>0.5</v>
      </c>
      <c r="O4718" s="18">
        <f>LFAT!J94</f>
        <v>0.05</v>
      </c>
      <c r="P4718" s="18">
        <f t="shared" si="219"/>
        <v>3.2900000000000006E-2</v>
      </c>
      <c r="Q4718" s="18">
        <f t="shared" si="220"/>
        <v>6.3675224004489439E-2</v>
      </c>
      <c r="R4718" s="18">
        <f t="shared" si="221"/>
        <v>1.807897488086796E-2</v>
      </c>
    </row>
    <row r="4719" spans="1:18" ht="18" customHeight="1" x14ac:dyDescent="0.2">
      <c r="A4719" s="16" t="str">
        <f>'Limiting Factor Scores'!A429</f>
        <v>UGR9</v>
      </c>
      <c r="B4719" s="16" t="str">
        <f>'Limiting Factor Scores'!B429</f>
        <v>Upper Grande Ronde</v>
      </c>
      <c r="C4719" s="16" t="str">
        <f>'Limiting Factor Scores'!C429</f>
        <v>Increased Sediment Quantity</v>
      </c>
      <c r="D4719" s="18">
        <f>'Limiting Factor Scores'!D429</f>
        <v>0.31840000000000002</v>
      </c>
      <c r="E4719" s="19">
        <f>'Limiting Factor Scores'!E429</f>
        <v>2.7</v>
      </c>
      <c r="F4719" s="18">
        <f>'Limiting Factor Scores'!F429</f>
        <v>0.48249999999999998</v>
      </c>
      <c r="G4719" s="18">
        <f>'Limiting Factor Scores'!G429</f>
        <v>0.55854751417598003</v>
      </c>
      <c r="H4719" s="18">
        <f>'Limiting Factor Scores'!H429</f>
        <v>0.1837610348444137</v>
      </c>
      <c r="I4719" s="17">
        <f>LFAT!A100</f>
        <v>7</v>
      </c>
      <c r="J4719" s="16" t="str">
        <f>LFAT!B100</f>
        <v>Thermal Refuge Enhancement (reconnect, expand)</v>
      </c>
      <c r="K4719" s="16" t="str">
        <f>LFAT!D100</f>
        <v>N</v>
      </c>
      <c r="L4719" s="19">
        <f>LFAT!F100</f>
        <v>0.1</v>
      </c>
      <c r="M4719" s="16" t="str">
        <f>LFAT!G100</f>
        <v>R</v>
      </c>
      <c r="N4719" s="19">
        <f>LFAT!I100</f>
        <v>0.1</v>
      </c>
      <c r="O4719" s="18">
        <f>LFAT!J100</f>
        <v>0.01</v>
      </c>
      <c r="P4719" s="18">
        <f t="shared" si="219"/>
        <v>4.8250000000000003E-3</v>
      </c>
      <c r="Q4719" s="18">
        <f t="shared" si="220"/>
        <v>5.5854751417598004E-3</v>
      </c>
      <c r="R4719" s="18">
        <f t="shared" si="221"/>
        <v>1.837610348444137E-3</v>
      </c>
    </row>
    <row r="4720" spans="1:18" ht="18" customHeight="1" x14ac:dyDescent="0.2">
      <c r="A4720" s="16" t="str">
        <f>'Limiting Factor Scores'!A430</f>
        <v>UGR9</v>
      </c>
      <c r="B4720" s="16" t="str">
        <f>'Limiting Factor Scores'!B430</f>
        <v>Upper Grande Ronde</v>
      </c>
      <c r="C4720" s="16" t="str">
        <f>'Limiting Factor Scores'!C430</f>
        <v>Non-Native Species Interactions and Competition</v>
      </c>
      <c r="D4720" s="18">
        <f>'Limiting Factor Scores'!D430</f>
        <v>0.31840000000000002</v>
      </c>
      <c r="E4720" s="19">
        <f>'Limiting Factor Scores'!E430</f>
        <v>4.22</v>
      </c>
      <c r="F4720" s="18">
        <f>'Limiting Factor Scores'!F430</f>
        <v>0.82450000000000001</v>
      </c>
      <c r="G4720" s="18">
        <f>'Limiting Factor Scores'!G430</f>
        <v>1.0557086456017766</v>
      </c>
      <c r="H4720" s="18">
        <f>'Limiting Factor Scores'!H430</f>
        <v>0.37240450626433758</v>
      </c>
      <c r="I4720" s="17">
        <f>LFAT!A106</f>
        <v>7</v>
      </c>
      <c r="J4720" s="16" t="str">
        <f>LFAT!B106</f>
        <v>Thermal Refuge Enhancement (reconnect, expand)</v>
      </c>
      <c r="K4720" s="16" t="str">
        <f>LFAT!D106</f>
        <v>N</v>
      </c>
      <c r="L4720" s="19">
        <f>LFAT!F106</f>
        <v>0.1</v>
      </c>
      <c r="M4720" s="16" t="str">
        <f>LFAT!G106</f>
        <v>R</v>
      </c>
      <c r="N4720" s="19">
        <f>LFAT!I106</f>
        <v>0.1</v>
      </c>
      <c r="O4720" s="18">
        <f>LFAT!J106</f>
        <v>0.01</v>
      </c>
      <c r="P4720" s="18">
        <f t="shared" si="219"/>
        <v>8.2450000000000006E-3</v>
      </c>
      <c r="Q4720" s="18">
        <f t="shared" si="220"/>
        <v>1.0557086456017765E-2</v>
      </c>
      <c r="R4720" s="18">
        <f t="shared" si="221"/>
        <v>3.7240450626433758E-3</v>
      </c>
    </row>
    <row r="4721" spans="1:18" ht="18" customHeight="1" x14ac:dyDescent="0.2">
      <c r="A4721" s="16" t="str">
        <f>'Limiting Factor Scores'!A431</f>
        <v>UGR9</v>
      </c>
      <c r="B4721" s="16" t="str">
        <f>'Limiting Factor Scores'!B431</f>
        <v>Upper Grande Ronde</v>
      </c>
      <c r="C4721" s="16" t="str">
        <f>'Limiting Factor Scores'!C431</f>
        <v>Predation</v>
      </c>
      <c r="D4721" s="18">
        <f>'Limiting Factor Scores'!D431</f>
        <v>0.31840000000000002</v>
      </c>
      <c r="E4721" s="19">
        <f>'Limiting Factor Scores'!E431</f>
        <v>2.88</v>
      </c>
      <c r="F4721" s="18">
        <f>'Limiting Factor Scores'!F431</f>
        <v>0.52300000000000002</v>
      </c>
      <c r="G4721" s="18">
        <f>'Limiting Factor Scores'!G431</f>
        <v>0.8944674745473935</v>
      </c>
      <c r="H4721" s="18">
        <f>'Limiting Factor Scores'!H431</f>
        <v>0.27347867252113534</v>
      </c>
      <c r="I4721" s="17">
        <f>LFAT!A104</f>
        <v>7</v>
      </c>
      <c r="J4721" s="16" t="str">
        <f>LFAT!B104</f>
        <v>Thermal Refuge Enhancement (reconnect, expand)</v>
      </c>
      <c r="K4721" s="16" t="str">
        <f>LFAT!D104</f>
        <v>I</v>
      </c>
      <c r="L4721" s="19">
        <f>LFAT!F104</f>
        <v>0.5</v>
      </c>
      <c r="M4721" s="16" t="str">
        <f>LFAT!G104</f>
        <v>R</v>
      </c>
      <c r="N4721" s="19">
        <f>LFAT!I104</f>
        <v>0.1</v>
      </c>
      <c r="O4721" s="18">
        <f>LFAT!J104</f>
        <v>0.05</v>
      </c>
      <c r="P4721" s="18">
        <f t="shared" si="219"/>
        <v>2.6150000000000003E-2</v>
      </c>
      <c r="Q4721" s="18">
        <f t="shared" si="220"/>
        <v>4.4723373727369675E-2</v>
      </c>
      <c r="R4721" s="18">
        <f t="shared" si="221"/>
        <v>1.3673933626056768E-2</v>
      </c>
    </row>
    <row r="4722" spans="1:18" ht="18" customHeight="1" x14ac:dyDescent="0.2">
      <c r="A4722" s="16" t="str">
        <f>'Limiting Factor Scores'!A432</f>
        <v>UGR9</v>
      </c>
      <c r="B4722" s="16" t="str">
        <f>'Limiting Factor Scores'!B432</f>
        <v>Upper Grande Ronde</v>
      </c>
      <c r="C4722" s="16" t="str">
        <f>'Limiting Factor Scores'!C432</f>
        <v>Riparian Condition</v>
      </c>
      <c r="D4722" s="18">
        <f>'Limiting Factor Scores'!D432</f>
        <v>0.31840000000000002</v>
      </c>
      <c r="E4722" s="19">
        <f>'Limiting Factor Scores'!E432</f>
        <v>3.73</v>
      </c>
      <c r="F4722" s="18">
        <f>'Limiting Factor Scores'!F432</f>
        <v>0.71425000000000005</v>
      </c>
      <c r="G4722" s="18">
        <f>'Limiting Factor Scores'!G432</f>
        <v>1.411611048766358</v>
      </c>
      <c r="H4722" s="18">
        <f>'Limiting Factor Scores'!H432</f>
        <v>0.45579280109710341</v>
      </c>
      <c r="I4722" s="17">
        <f>LFAT!A93</f>
        <v>7</v>
      </c>
      <c r="J4722" s="16" t="str">
        <f>LFAT!B93</f>
        <v>Thermal Refuge Enhancement (reconnect, expand)</v>
      </c>
      <c r="K4722" s="16" t="str">
        <f>LFAT!D93</f>
        <v>N</v>
      </c>
      <c r="L4722" s="19">
        <f>LFAT!F93</f>
        <v>0.1</v>
      </c>
      <c r="M4722" s="16" t="str">
        <f>LFAT!G93</f>
        <v>R</v>
      </c>
      <c r="N4722" s="19">
        <f>LFAT!I93</f>
        <v>0.1</v>
      </c>
      <c r="O4722" s="18">
        <f>LFAT!J93</f>
        <v>0.01</v>
      </c>
      <c r="P4722" s="18">
        <f t="shared" si="219"/>
        <v>7.1425000000000004E-3</v>
      </c>
      <c r="Q4722" s="18">
        <f t="shared" si="220"/>
        <v>1.4116110487663581E-2</v>
      </c>
      <c r="R4722" s="18">
        <f t="shared" si="221"/>
        <v>4.5579280109710341E-3</v>
      </c>
    </row>
    <row r="4723" spans="1:18" ht="18" customHeight="1" x14ac:dyDescent="0.2">
      <c r="A4723" s="16" t="str">
        <f>'Limiting Factor Scores'!A433</f>
        <v>UGR9</v>
      </c>
      <c r="B4723" s="16" t="str">
        <f>'Limiting Factor Scores'!B433</f>
        <v>Upper Grande Ronde</v>
      </c>
      <c r="C4723" s="16" t="str">
        <f>'Limiting Factor Scores'!C433</f>
        <v>Side Channel and Wetland Habitat</v>
      </c>
      <c r="D4723" s="18">
        <f>'Limiting Factor Scores'!D433</f>
        <v>0.31840000000000002</v>
      </c>
      <c r="E4723" s="19">
        <f>'Limiting Factor Scores'!E433</f>
        <v>4.32</v>
      </c>
      <c r="F4723" s="18">
        <f>'Limiting Factor Scores'!F433</f>
        <v>0.84699999999999998</v>
      </c>
      <c r="G4723" s="18">
        <f>'Limiting Factor Scores'!G433</f>
        <v>2.0727203195376833</v>
      </c>
      <c r="H4723" s="18">
        <f>'Limiting Factor Scores'!H433</f>
        <v>0.60413247825359973</v>
      </c>
      <c r="I4723" s="17">
        <f>LFAT!A95</f>
        <v>7</v>
      </c>
      <c r="J4723" s="16" t="str">
        <f>LFAT!B95</f>
        <v>Thermal Refuge Enhancement (reconnect, expand)</v>
      </c>
      <c r="K4723" s="16" t="str">
        <f>LFAT!D95</f>
        <v>I</v>
      </c>
      <c r="L4723" s="19">
        <f>LFAT!F95</f>
        <v>0.5</v>
      </c>
      <c r="M4723" s="16" t="str">
        <f>LFAT!G95</f>
        <v>CD</v>
      </c>
      <c r="N4723" s="19">
        <f>LFAT!I95</f>
        <v>0.5</v>
      </c>
      <c r="O4723" s="18">
        <f>LFAT!J95</f>
        <v>0.25</v>
      </c>
      <c r="P4723" s="18">
        <f t="shared" si="219"/>
        <v>0.21174999999999999</v>
      </c>
      <c r="Q4723" s="18">
        <f t="shared" si="220"/>
        <v>0.51818007988442083</v>
      </c>
      <c r="R4723" s="18">
        <f t="shared" si="221"/>
        <v>0.15103311956339993</v>
      </c>
    </row>
    <row r="4724" spans="1:18" ht="18" customHeight="1" x14ac:dyDescent="0.2">
      <c r="A4724" s="16" t="str">
        <f>'Limiting Factor Scores'!A434</f>
        <v>UGR9</v>
      </c>
      <c r="B4724" s="16" t="str">
        <f>'Limiting Factor Scores'!B434</f>
        <v>Upper Grande Ronde</v>
      </c>
      <c r="C4724" s="16" t="str">
        <f>'Limiting Factor Scores'!C434</f>
        <v>Summer Water Temperature</v>
      </c>
      <c r="D4724" s="18">
        <f>'Limiting Factor Scores'!D434</f>
        <v>0.31840000000000002</v>
      </c>
      <c r="E4724" s="19">
        <f>'Limiting Factor Scores'!E434</f>
        <v>3.68</v>
      </c>
      <c r="F4724" s="18">
        <f>'Limiting Factor Scores'!F434</f>
        <v>0.70299999999999996</v>
      </c>
      <c r="G4724" s="18">
        <f>'Limiting Factor Scores'!G434</f>
        <v>1.4901029028251664</v>
      </c>
      <c r="H4724" s="18">
        <f>'Limiting Factor Scores'!H434</f>
        <v>0.4663126745062916</v>
      </c>
      <c r="I4724" s="17">
        <f>LFAT!A101</f>
        <v>7</v>
      </c>
      <c r="J4724" s="16" t="str">
        <f>LFAT!B101</f>
        <v>Thermal Refuge Enhancement (reconnect, expand)</v>
      </c>
      <c r="K4724" s="16" t="str">
        <f>LFAT!D101</f>
        <v>D</v>
      </c>
      <c r="L4724" s="19">
        <f>LFAT!F101</f>
        <v>1</v>
      </c>
      <c r="M4724" s="16" t="str">
        <f>LFAT!G101</f>
        <v>C</v>
      </c>
      <c r="N4724" s="19">
        <f>LFAT!I101</f>
        <v>1</v>
      </c>
      <c r="O4724" s="18">
        <f>LFAT!J101</f>
        <v>1</v>
      </c>
      <c r="P4724" s="18">
        <f t="shared" si="219"/>
        <v>0.70299999999999996</v>
      </c>
      <c r="Q4724" s="18">
        <f t="shared" si="220"/>
        <v>1.4901029028251664</v>
      </c>
      <c r="R4724" s="18">
        <f t="shared" si="221"/>
        <v>0.4663126745062916</v>
      </c>
    </row>
    <row r="4725" spans="1:18" ht="18" customHeight="1" x14ac:dyDescent="0.2">
      <c r="A4725" s="16" t="str">
        <f>'Limiting Factor Scores'!A435</f>
        <v>UGR9</v>
      </c>
      <c r="B4725" s="16" t="str">
        <f>'Limiting Factor Scores'!B435</f>
        <v>Upper Grande Ronde</v>
      </c>
      <c r="C4725" s="16" t="str">
        <f>'Limiting Factor Scores'!C435</f>
        <v>Water Quality</v>
      </c>
      <c r="D4725" s="18">
        <f>'Limiting Factor Scores'!D435</f>
        <v>0.31840000000000002</v>
      </c>
      <c r="E4725" s="19">
        <f>'Limiting Factor Scores'!E435</f>
        <v>3.42</v>
      </c>
      <c r="F4725" s="18">
        <f>'Limiting Factor Scores'!F435</f>
        <v>0.64449999999999996</v>
      </c>
      <c r="G4725" s="18">
        <f>'Limiting Factor Scores'!G435</f>
        <v>1.1946083717510425</v>
      </c>
      <c r="H4725" s="18">
        <f>'Limiting Factor Scores'!H435</f>
        <v>0.33160276311915649</v>
      </c>
      <c r="I4725" s="17">
        <f>LFAT!A103</f>
        <v>7</v>
      </c>
      <c r="J4725" s="16" t="str">
        <f>LFAT!B103</f>
        <v>Thermal Refuge Enhancement (reconnect, expand)</v>
      </c>
      <c r="K4725" s="16" t="str">
        <f>LFAT!D103</f>
        <v>N</v>
      </c>
      <c r="L4725" s="19">
        <f>LFAT!F103</f>
        <v>0.1</v>
      </c>
      <c r="M4725" s="16" t="str">
        <f>LFAT!G103</f>
        <v>R</v>
      </c>
      <c r="N4725" s="19">
        <f>LFAT!I103</f>
        <v>0.1</v>
      </c>
      <c r="O4725" s="18">
        <f>LFAT!J103</f>
        <v>0.01</v>
      </c>
      <c r="P4725" s="18">
        <f t="shared" si="219"/>
        <v>6.4449999999999993E-3</v>
      </c>
      <c r="Q4725" s="18">
        <f t="shared" si="220"/>
        <v>1.1946083717510426E-2</v>
      </c>
      <c r="R4725" s="18">
        <f t="shared" si="221"/>
        <v>3.3160276311915648E-3</v>
      </c>
    </row>
    <row r="4726" spans="1:18" ht="18" customHeight="1" x14ac:dyDescent="0.2">
      <c r="A4726" s="16" t="str">
        <f>'Limiting Factor Scores'!A436</f>
        <v>UGR9</v>
      </c>
      <c r="B4726" s="16" t="str">
        <f>'Limiting Factor Scores'!B436</f>
        <v>Upper Grande Ronde</v>
      </c>
      <c r="C4726" s="16" t="str">
        <f>'Limiting Factor Scores'!C436</f>
        <v>Winter Water Temperature</v>
      </c>
      <c r="D4726" s="18">
        <f>'Limiting Factor Scores'!D436</f>
        <v>0.31840000000000002</v>
      </c>
      <c r="E4726" s="19">
        <f>'Limiting Factor Scores'!E436</f>
        <v>2.52</v>
      </c>
      <c r="F4726" s="18">
        <f>'Limiting Factor Scores'!F436</f>
        <v>0.442</v>
      </c>
      <c r="G4726" s="18">
        <f>'Limiting Factor Scores'!G436</f>
        <v>0.67451220573439041</v>
      </c>
      <c r="H4726" s="18">
        <f>'Limiting Factor Scores'!H436</f>
        <v>0.18371661807986117</v>
      </c>
      <c r="I4726" s="17">
        <f>LFAT!A102</f>
        <v>7</v>
      </c>
      <c r="J4726" s="16" t="str">
        <f>LFAT!B102</f>
        <v>Thermal Refuge Enhancement (reconnect, expand)</v>
      </c>
      <c r="K4726" s="16" t="str">
        <f>LFAT!D102</f>
        <v>D</v>
      </c>
      <c r="L4726" s="19">
        <f>LFAT!F102</f>
        <v>1</v>
      </c>
      <c r="M4726" s="16" t="str">
        <f>LFAT!G102</f>
        <v>C</v>
      </c>
      <c r="N4726" s="19">
        <f>LFAT!I102</f>
        <v>1</v>
      </c>
      <c r="O4726" s="18">
        <f>LFAT!J102</f>
        <v>1</v>
      </c>
      <c r="P4726" s="18">
        <f t="shared" si="219"/>
        <v>0.442</v>
      </c>
      <c r="Q4726" s="18">
        <f t="shared" si="220"/>
        <v>0.67451220573439041</v>
      </c>
      <c r="R4726" s="18">
        <f t="shared" si="221"/>
        <v>0.18371661807986117</v>
      </c>
    </row>
    <row r="4727" spans="1:18" ht="18" customHeight="1" x14ac:dyDescent="0.2">
      <c r="A4727" s="16" t="str">
        <f>'Limiting Factor Scores'!A422</f>
        <v>UGR9</v>
      </c>
      <c r="B4727" s="16" t="str">
        <f>'Limiting Factor Scores'!B422</f>
        <v>Upper Grande Ronde</v>
      </c>
      <c r="C4727" s="16" t="str">
        <f>'Limiting Factor Scores'!C422</f>
        <v>Altered Flow Timing</v>
      </c>
      <c r="D4727" s="18">
        <f>'Limiting Factor Scores'!D422</f>
        <v>0.31840000000000002</v>
      </c>
      <c r="E4727" s="19">
        <f>'Limiting Factor Scores'!E422</f>
        <v>3.42</v>
      </c>
      <c r="F4727" s="18">
        <f>'Limiting Factor Scores'!F422</f>
        <v>0.64449999999999996</v>
      </c>
      <c r="G4727" s="18">
        <f>'Limiting Factor Scores'!G422</f>
        <v>1.0758804228864582</v>
      </c>
      <c r="H4727" s="18">
        <f>'Limiting Factor Scores'!H422</f>
        <v>0.29941429702448968</v>
      </c>
      <c r="I4727" s="17">
        <f>LFAT!A113</f>
        <v>8</v>
      </c>
      <c r="J4727" s="16" t="str">
        <f>LFAT!B113</f>
        <v>Water Quality Improvement (not including temperature)</v>
      </c>
      <c r="K4727" s="16" t="str">
        <f>LFAT!D113</f>
        <v>N</v>
      </c>
      <c r="L4727" s="19">
        <f>LFAT!F113</f>
        <v>0.1</v>
      </c>
      <c r="M4727" s="16" t="str">
        <f>LFAT!G113</f>
        <v>R</v>
      </c>
      <c r="N4727" s="19">
        <f>LFAT!I113</f>
        <v>0.1</v>
      </c>
      <c r="O4727" s="18">
        <f>LFAT!J113</f>
        <v>0.01</v>
      </c>
      <c r="P4727" s="18">
        <f t="shared" si="219"/>
        <v>6.4449999999999993E-3</v>
      </c>
      <c r="Q4727" s="18">
        <f t="shared" si="220"/>
        <v>1.0758804228864582E-2</v>
      </c>
      <c r="R4727" s="18">
        <f t="shared" si="221"/>
        <v>2.994142970244897E-3</v>
      </c>
    </row>
    <row r="4728" spans="1:18" ht="18" customHeight="1" x14ac:dyDescent="0.2">
      <c r="A4728" s="16" t="str">
        <f>'Limiting Factor Scores'!A423</f>
        <v>UGR9</v>
      </c>
      <c r="B4728" s="16" t="str">
        <f>'Limiting Factor Scores'!B423</f>
        <v>Upper Grande Ronde</v>
      </c>
      <c r="C4728" s="16" t="str">
        <f>'Limiting Factor Scores'!C423</f>
        <v>Altered Primary Productivity</v>
      </c>
      <c r="D4728" s="18">
        <f>'Limiting Factor Scores'!D423</f>
        <v>0.31840000000000002</v>
      </c>
      <c r="E4728" s="19">
        <f>'Limiting Factor Scores'!E423</f>
        <v>3.17</v>
      </c>
      <c r="F4728" s="18">
        <f>'Limiting Factor Scores'!F423</f>
        <v>0.58825000000000005</v>
      </c>
      <c r="G4728" s="18">
        <f>'Limiting Factor Scores'!G423</f>
        <v>0.68096492272335796</v>
      </c>
      <c r="H4728" s="18">
        <f>'Limiting Factor Scores'!H423</f>
        <v>0.19501818621326145</v>
      </c>
      <c r="I4728" s="17">
        <f>LFAT!A120</f>
        <v>8</v>
      </c>
      <c r="J4728" s="16" t="str">
        <f>LFAT!B120</f>
        <v>Water Quality Improvement (not including temperature)</v>
      </c>
      <c r="K4728" s="16" t="str">
        <f>LFAT!D120</f>
        <v>N</v>
      </c>
      <c r="L4728" s="19">
        <f>LFAT!F120</f>
        <v>0.1</v>
      </c>
      <c r="M4728" s="16" t="str">
        <f>LFAT!G120</f>
        <v>R</v>
      </c>
      <c r="N4728" s="19">
        <f>LFAT!I120</f>
        <v>0.1</v>
      </c>
      <c r="O4728" s="18">
        <f>LFAT!J120</f>
        <v>0.01</v>
      </c>
      <c r="P4728" s="18">
        <f t="shared" si="219"/>
        <v>5.8825000000000006E-3</v>
      </c>
      <c r="Q4728" s="18">
        <f t="shared" si="220"/>
        <v>6.8096492272335801E-3</v>
      </c>
      <c r="R4728" s="18">
        <f t="shared" si="221"/>
        <v>1.9501818621326145E-3</v>
      </c>
    </row>
    <row r="4729" spans="1:18" ht="18" customHeight="1" x14ac:dyDescent="0.2">
      <c r="A4729" s="16" t="str">
        <f>'Limiting Factor Scores'!A424</f>
        <v>UGR9</v>
      </c>
      <c r="B4729" s="16" t="str">
        <f>'Limiting Factor Scores'!B424</f>
        <v>Upper Grande Ronde</v>
      </c>
      <c r="C4729" s="16" t="str">
        <f>'Limiting Factor Scores'!C424</f>
        <v>Anthropogenic Barriers</v>
      </c>
      <c r="D4729" s="18">
        <f>'Limiting Factor Scores'!D424</f>
        <v>0.31840000000000002</v>
      </c>
      <c r="E4729" s="19">
        <f>'Limiting Factor Scores'!E424</f>
        <v>2.88</v>
      </c>
      <c r="F4729" s="18">
        <f>'Limiting Factor Scores'!F424</f>
        <v>0.52300000000000002</v>
      </c>
      <c r="G4729" s="18">
        <f>'Limiting Factor Scores'!G424</f>
        <v>0.88376241123825916</v>
      </c>
      <c r="H4729" s="18">
        <f>'Limiting Factor Scores'!H424</f>
        <v>0.27990171008864273</v>
      </c>
      <c r="I4729" s="17">
        <f>LFAT!A107</f>
        <v>8</v>
      </c>
      <c r="J4729" s="16" t="str">
        <f>LFAT!B107</f>
        <v>Water Quality Improvement (not including temperature)</v>
      </c>
      <c r="K4729" s="16" t="str">
        <f>LFAT!D107</f>
        <v>N</v>
      </c>
      <c r="L4729" s="19">
        <f>LFAT!F107</f>
        <v>0.1</v>
      </c>
      <c r="M4729" s="16" t="str">
        <f>LFAT!G107</f>
        <v>R</v>
      </c>
      <c r="N4729" s="19">
        <f>LFAT!I107</f>
        <v>0.1</v>
      </c>
      <c r="O4729" s="18">
        <f>LFAT!J107</f>
        <v>0.01</v>
      </c>
      <c r="P4729" s="18">
        <f t="shared" si="219"/>
        <v>5.2300000000000003E-3</v>
      </c>
      <c r="Q4729" s="18">
        <f t="shared" si="220"/>
        <v>8.8376241123825916E-3</v>
      </c>
      <c r="R4729" s="18">
        <f t="shared" si="221"/>
        <v>2.7990171008864272E-3</v>
      </c>
    </row>
    <row r="4730" spans="1:18" ht="18" customHeight="1" x14ac:dyDescent="0.2">
      <c r="A4730" s="16" t="str">
        <f>'Limiting Factor Scores'!A425</f>
        <v>UGR9</v>
      </c>
      <c r="B4730" s="16" t="str">
        <f>'Limiting Factor Scores'!B425</f>
        <v>Upper Grande Ronde</v>
      </c>
      <c r="C4730" s="16" t="str">
        <f>'Limiting Factor Scores'!C425</f>
        <v>Channel and Habitat Structure</v>
      </c>
      <c r="D4730" s="18">
        <f>'Limiting Factor Scores'!D425</f>
        <v>0.31840000000000002</v>
      </c>
      <c r="E4730" s="19">
        <f>'Limiting Factor Scores'!E425</f>
        <v>4.57</v>
      </c>
      <c r="F4730" s="18">
        <f>'Limiting Factor Scores'!F425</f>
        <v>0.90325</v>
      </c>
      <c r="G4730" s="18">
        <f>'Limiting Factor Scores'!G425</f>
        <v>2.5061832567730926</v>
      </c>
      <c r="H4730" s="18">
        <f>'Limiting Factor Scores'!H425</f>
        <v>0.75869562472712648</v>
      </c>
      <c r="I4730" s="17">
        <f>LFAT!A111</f>
        <v>8</v>
      </c>
      <c r="J4730" s="16" t="str">
        <f>LFAT!B111</f>
        <v>Water Quality Improvement (not including temperature)</v>
      </c>
      <c r="K4730" s="16" t="str">
        <f>LFAT!D111</f>
        <v>N</v>
      </c>
      <c r="L4730" s="19">
        <f>LFAT!F111</f>
        <v>0.1</v>
      </c>
      <c r="M4730" s="16" t="str">
        <f>LFAT!G111</f>
        <v>R</v>
      </c>
      <c r="N4730" s="19">
        <f>LFAT!I111</f>
        <v>0.1</v>
      </c>
      <c r="O4730" s="18">
        <f>LFAT!J111</f>
        <v>0.01</v>
      </c>
      <c r="P4730" s="18">
        <f t="shared" si="219"/>
        <v>9.0325000000000006E-3</v>
      </c>
      <c r="Q4730" s="18">
        <f t="shared" si="220"/>
        <v>2.5061832567730927E-2</v>
      </c>
      <c r="R4730" s="18">
        <f t="shared" si="221"/>
        <v>7.5869562472712648E-3</v>
      </c>
    </row>
    <row r="4731" spans="1:18" ht="18" customHeight="1" x14ac:dyDescent="0.2">
      <c r="A4731" s="16" t="str">
        <f>'Limiting Factor Scores'!A426</f>
        <v>UGR9</v>
      </c>
      <c r="B4731" s="16" t="str">
        <f>'Limiting Factor Scores'!B426</f>
        <v>Upper Grande Ronde</v>
      </c>
      <c r="C4731" s="16" t="str">
        <f>'Limiting Factor Scores'!C426</f>
        <v>Decreased Sediment Quantity</v>
      </c>
      <c r="D4731" s="18">
        <f>'Limiting Factor Scores'!D426</f>
        <v>0.31840000000000002</v>
      </c>
      <c r="E4731" s="19">
        <f>'Limiting Factor Scores'!E426</f>
        <v>2.83</v>
      </c>
      <c r="F4731" s="18">
        <f>'Limiting Factor Scores'!F426</f>
        <v>0.51175000000000004</v>
      </c>
      <c r="G4731" s="18">
        <f>'Limiting Factor Scores'!G426</f>
        <v>0.84380264292697482</v>
      </c>
      <c r="H4731" s="18">
        <f>'Limiting Factor Scores'!H426</f>
        <v>0.25136007835781427</v>
      </c>
      <c r="I4731" s="17">
        <f>LFAT!A114</f>
        <v>8</v>
      </c>
      <c r="J4731" s="16" t="str">
        <f>LFAT!B114</f>
        <v>Water Quality Improvement (not including temperature)</v>
      </c>
      <c r="K4731" s="16" t="str">
        <f>LFAT!D114</f>
        <v>N</v>
      </c>
      <c r="L4731" s="19">
        <f>LFAT!F114</f>
        <v>0.1</v>
      </c>
      <c r="M4731" s="16" t="str">
        <f>LFAT!G114</f>
        <v>R</v>
      </c>
      <c r="N4731" s="19">
        <f>LFAT!I114</f>
        <v>0.1</v>
      </c>
      <c r="O4731" s="18">
        <f>LFAT!J114</f>
        <v>0.01</v>
      </c>
      <c r="P4731" s="18">
        <f t="shared" si="219"/>
        <v>5.1175000000000005E-3</v>
      </c>
      <c r="Q4731" s="18">
        <f t="shared" si="220"/>
        <v>8.4380264292697477E-3</v>
      </c>
      <c r="R4731" s="18">
        <f t="shared" si="221"/>
        <v>2.5136007835781429E-3</v>
      </c>
    </row>
    <row r="4732" spans="1:18" ht="18" customHeight="1" x14ac:dyDescent="0.2">
      <c r="A4732" s="16" t="str">
        <f>'Limiting Factor Scores'!A427</f>
        <v>UGR9</v>
      </c>
      <c r="B4732" s="16" t="str">
        <f>'Limiting Factor Scores'!B427</f>
        <v>Upper Grande Ronde</v>
      </c>
      <c r="C4732" s="16" t="str">
        <f>'Limiting Factor Scores'!C427</f>
        <v>Decreased Water Quantity</v>
      </c>
      <c r="D4732" s="18">
        <f>'Limiting Factor Scores'!D427</f>
        <v>0.31840000000000002</v>
      </c>
      <c r="E4732" s="19">
        <f>'Limiting Factor Scores'!E427</f>
        <v>3.11</v>
      </c>
      <c r="F4732" s="18">
        <f>'Limiting Factor Scores'!F427</f>
        <v>0.57474999999999998</v>
      </c>
      <c r="G4732" s="18">
        <f>'Limiting Factor Scores'!G427</f>
        <v>1.3711958544948575</v>
      </c>
      <c r="H4732" s="18">
        <f>'Limiting Factor Scores'!H427</f>
        <v>0.39630043771727158</v>
      </c>
      <c r="I4732" s="17">
        <f>LFAT!A112</f>
        <v>8</v>
      </c>
      <c r="J4732" s="16" t="str">
        <f>LFAT!B112</f>
        <v>Water Quality Improvement (not including temperature)</v>
      </c>
      <c r="K4732" s="16" t="str">
        <f>LFAT!D112</f>
        <v>N</v>
      </c>
      <c r="L4732" s="19">
        <f>LFAT!F112</f>
        <v>0.1</v>
      </c>
      <c r="M4732" s="16" t="str">
        <f>LFAT!G112</f>
        <v>R</v>
      </c>
      <c r="N4732" s="19">
        <f>LFAT!I112</f>
        <v>0.1</v>
      </c>
      <c r="O4732" s="18">
        <f>LFAT!J112</f>
        <v>0.01</v>
      </c>
      <c r="P4732" s="18">
        <f t="shared" si="219"/>
        <v>5.7475E-3</v>
      </c>
      <c r="Q4732" s="18">
        <f t="shared" si="220"/>
        <v>1.3711958544948576E-2</v>
      </c>
      <c r="R4732" s="18">
        <f t="shared" si="221"/>
        <v>3.9630043771727158E-3</v>
      </c>
    </row>
    <row r="4733" spans="1:18" ht="18" customHeight="1" x14ac:dyDescent="0.2">
      <c r="A4733" s="16" t="str">
        <f>'Limiting Factor Scores'!A428</f>
        <v>UGR9</v>
      </c>
      <c r="B4733" s="16" t="str">
        <f>'Limiting Factor Scores'!B428</f>
        <v>Upper Grande Ronde</v>
      </c>
      <c r="C4733" s="16" t="str">
        <f>'Limiting Factor Scores'!C428</f>
        <v>Floodplain Condition</v>
      </c>
      <c r="D4733" s="18">
        <f>'Limiting Factor Scores'!D428</f>
        <v>0.31840000000000002</v>
      </c>
      <c r="E4733" s="19">
        <f>'Limiting Factor Scores'!E428</f>
        <v>3.48</v>
      </c>
      <c r="F4733" s="18">
        <f>'Limiting Factor Scores'!F428</f>
        <v>0.65800000000000003</v>
      </c>
      <c r="G4733" s="18">
        <f>'Limiting Factor Scores'!G428</f>
        <v>1.2735044800897888</v>
      </c>
      <c r="H4733" s="18">
        <f>'Limiting Factor Scores'!H428</f>
        <v>0.36157949761735919</v>
      </c>
      <c r="I4733" s="17">
        <f>LFAT!A109</f>
        <v>8</v>
      </c>
      <c r="J4733" s="16" t="str">
        <f>LFAT!B109</f>
        <v>Water Quality Improvement (not including temperature)</v>
      </c>
      <c r="K4733" s="16" t="str">
        <f>LFAT!D109</f>
        <v>I</v>
      </c>
      <c r="L4733" s="19">
        <f>LFAT!F109</f>
        <v>0.5</v>
      </c>
      <c r="M4733" s="16" t="str">
        <f>LFAT!G109</f>
        <v>CD</v>
      </c>
      <c r="N4733" s="19">
        <f>LFAT!I109</f>
        <v>0.5</v>
      </c>
      <c r="O4733" s="18">
        <f>LFAT!J109</f>
        <v>0.25</v>
      </c>
      <c r="P4733" s="18">
        <f t="shared" si="219"/>
        <v>0.16450000000000001</v>
      </c>
      <c r="Q4733" s="18">
        <f t="shared" si="220"/>
        <v>0.3183761200224472</v>
      </c>
      <c r="R4733" s="18">
        <f t="shared" si="221"/>
        <v>9.0394874404339798E-2</v>
      </c>
    </row>
    <row r="4734" spans="1:18" ht="18" customHeight="1" x14ac:dyDescent="0.2">
      <c r="A4734" s="16" t="str">
        <f>'Limiting Factor Scores'!A429</f>
        <v>UGR9</v>
      </c>
      <c r="B4734" s="16" t="str">
        <f>'Limiting Factor Scores'!B429</f>
        <v>Upper Grande Ronde</v>
      </c>
      <c r="C4734" s="16" t="str">
        <f>'Limiting Factor Scores'!C429</f>
        <v>Increased Sediment Quantity</v>
      </c>
      <c r="D4734" s="18">
        <f>'Limiting Factor Scores'!D429</f>
        <v>0.31840000000000002</v>
      </c>
      <c r="E4734" s="19">
        <f>'Limiting Factor Scores'!E429</f>
        <v>2.7</v>
      </c>
      <c r="F4734" s="18">
        <f>'Limiting Factor Scores'!F429</f>
        <v>0.48249999999999998</v>
      </c>
      <c r="G4734" s="18">
        <f>'Limiting Factor Scores'!G429</f>
        <v>0.55854751417598003</v>
      </c>
      <c r="H4734" s="18">
        <f>'Limiting Factor Scores'!H429</f>
        <v>0.1837610348444137</v>
      </c>
      <c r="I4734" s="17">
        <f>LFAT!A115</f>
        <v>8</v>
      </c>
      <c r="J4734" s="16" t="str">
        <f>LFAT!B115</f>
        <v>Water Quality Improvement (not including temperature)</v>
      </c>
      <c r="K4734" s="16" t="str">
        <f>LFAT!D115</f>
        <v>I</v>
      </c>
      <c r="L4734" s="19">
        <f>LFAT!F115</f>
        <v>0.5</v>
      </c>
      <c r="M4734" s="16" t="str">
        <f>LFAT!G115</f>
        <v>CD</v>
      </c>
      <c r="N4734" s="19">
        <f>LFAT!I115</f>
        <v>0.5</v>
      </c>
      <c r="O4734" s="18">
        <f>LFAT!J115</f>
        <v>0.25</v>
      </c>
      <c r="P4734" s="18">
        <f t="shared" si="219"/>
        <v>0.120625</v>
      </c>
      <c r="Q4734" s="18">
        <f t="shared" si="220"/>
        <v>0.13963687854399501</v>
      </c>
      <c r="R4734" s="18">
        <f t="shared" si="221"/>
        <v>4.5940258711103424E-2</v>
      </c>
    </row>
    <row r="4735" spans="1:18" ht="18" customHeight="1" x14ac:dyDescent="0.2">
      <c r="A4735" s="16" t="str">
        <f>'Limiting Factor Scores'!A430</f>
        <v>UGR9</v>
      </c>
      <c r="B4735" s="16" t="str">
        <f>'Limiting Factor Scores'!B430</f>
        <v>Upper Grande Ronde</v>
      </c>
      <c r="C4735" s="16" t="str">
        <f>'Limiting Factor Scores'!C430</f>
        <v>Non-Native Species Interactions and Competition</v>
      </c>
      <c r="D4735" s="18">
        <f>'Limiting Factor Scores'!D430</f>
        <v>0.31840000000000002</v>
      </c>
      <c r="E4735" s="19">
        <f>'Limiting Factor Scores'!E430</f>
        <v>4.22</v>
      </c>
      <c r="F4735" s="18">
        <f>'Limiting Factor Scores'!F430</f>
        <v>0.82450000000000001</v>
      </c>
      <c r="G4735" s="18">
        <f>'Limiting Factor Scores'!G430</f>
        <v>1.0557086456017766</v>
      </c>
      <c r="H4735" s="18">
        <f>'Limiting Factor Scores'!H430</f>
        <v>0.37240450626433758</v>
      </c>
      <c r="I4735" s="17">
        <f>LFAT!A121</f>
        <v>8</v>
      </c>
      <c r="J4735" s="16" t="str">
        <f>LFAT!B121</f>
        <v>Water Quality Improvement (not including temperature)</v>
      </c>
      <c r="K4735" s="16" t="str">
        <f>LFAT!D121</f>
        <v>N</v>
      </c>
      <c r="L4735" s="19">
        <f>LFAT!F121</f>
        <v>0.1</v>
      </c>
      <c r="M4735" s="16" t="str">
        <f>LFAT!G121</f>
        <v>R</v>
      </c>
      <c r="N4735" s="19">
        <f>LFAT!I121</f>
        <v>0.1</v>
      </c>
      <c r="O4735" s="18">
        <f>LFAT!J121</f>
        <v>0.01</v>
      </c>
      <c r="P4735" s="18">
        <f t="shared" si="219"/>
        <v>8.2450000000000006E-3</v>
      </c>
      <c r="Q4735" s="18">
        <f t="shared" si="220"/>
        <v>1.0557086456017765E-2</v>
      </c>
      <c r="R4735" s="18">
        <f t="shared" si="221"/>
        <v>3.7240450626433758E-3</v>
      </c>
    </row>
    <row r="4736" spans="1:18" ht="18" customHeight="1" x14ac:dyDescent="0.2">
      <c r="A4736" s="16" t="str">
        <f>'Limiting Factor Scores'!A431</f>
        <v>UGR9</v>
      </c>
      <c r="B4736" s="16" t="str">
        <f>'Limiting Factor Scores'!B431</f>
        <v>Upper Grande Ronde</v>
      </c>
      <c r="C4736" s="16" t="str">
        <f>'Limiting Factor Scores'!C431</f>
        <v>Predation</v>
      </c>
      <c r="D4736" s="18">
        <f>'Limiting Factor Scores'!D431</f>
        <v>0.31840000000000002</v>
      </c>
      <c r="E4736" s="19">
        <f>'Limiting Factor Scores'!E431</f>
        <v>2.88</v>
      </c>
      <c r="F4736" s="18">
        <f>'Limiting Factor Scores'!F431</f>
        <v>0.52300000000000002</v>
      </c>
      <c r="G4736" s="18">
        <f>'Limiting Factor Scores'!G431</f>
        <v>0.8944674745473935</v>
      </c>
      <c r="H4736" s="18">
        <f>'Limiting Factor Scores'!H431</f>
        <v>0.27347867252113534</v>
      </c>
      <c r="I4736" s="17">
        <f>LFAT!A119</f>
        <v>8</v>
      </c>
      <c r="J4736" s="16" t="str">
        <f>LFAT!B119</f>
        <v>Water Quality Improvement (not including temperature)</v>
      </c>
      <c r="K4736" s="16" t="str">
        <f>LFAT!D119</f>
        <v>N</v>
      </c>
      <c r="L4736" s="19">
        <f>LFAT!F119</f>
        <v>0.1</v>
      </c>
      <c r="M4736" s="16" t="str">
        <f>LFAT!G119</f>
        <v>R</v>
      </c>
      <c r="N4736" s="19">
        <f>LFAT!I119</f>
        <v>0.1</v>
      </c>
      <c r="O4736" s="18">
        <f>LFAT!J119</f>
        <v>0.01</v>
      </c>
      <c r="P4736" s="18">
        <f t="shared" si="219"/>
        <v>5.2300000000000003E-3</v>
      </c>
      <c r="Q4736" s="18">
        <f t="shared" si="220"/>
        <v>8.9446747454739357E-3</v>
      </c>
      <c r="R4736" s="18">
        <f t="shared" si="221"/>
        <v>2.7347867252113535E-3</v>
      </c>
    </row>
    <row r="4737" spans="1:18" ht="18" customHeight="1" x14ac:dyDescent="0.2">
      <c r="A4737" s="16" t="str">
        <f>'Limiting Factor Scores'!A432</f>
        <v>UGR9</v>
      </c>
      <c r="B4737" s="16" t="str">
        <f>'Limiting Factor Scores'!B432</f>
        <v>Upper Grande Ronde</v>
      </c>
      <c r="C4737" s="16" t="str">
        <f>'Limiting Factor Scores'!C432</f>
        <v>Riparian Condition</v>
      </c>
      <c r="D4737" s="18">
        <f>'Limiting Factor Scores'!D432</f>
        <v>0.31840000000000002</v>
      </c>
      <c r="E4737" s="19">
        <f>'Limiting Factor Scores'!E432</f>
        <v>3.73</v>
      </c>
      <c r="F4737" s="18">
        <f>'Limiting Factor Scores'!F432</f>
        <v>0.71425000000000005</v>
      </c>
      <c r="G4737" s="18">
        <f>'Limiting Factor Scores'!G432</f>
        <v>1.411611048766358</v>
      </c>
      <c r="H4737" s="18">
        <f>'Limiting Factor Scores'!H432</f>
        <v>0.45579280109710341</v>
      </c>
      <c r="I4737" s="17">
        <f>LFAT!A108</f>
        <v>8</v>
      </c>
      <c r="J4737" s="16" t="str">
        <f>LFAT!B108</f>
        <v>Water Quality Improvement (not including temperature)</v>
      </c>
      <c r="K4737" s="16" t="str">
        <f>LFAT!D108</f>
        <v>I</v>
      </c>
      <c r="L4737" s="19">
        <f>LFAT!F108</f>
        <v>0.5</v>
      </c>
      <c r="M4737" s="16" t="str">
        <f>LFAT!G108</f>
        <v>CD</v>
      </c>
      <c r="N4737" s="19">
        <f>LFAT!I108</f>
        <v>0.5</v>
      </c>
      <c r="O4737" s="18">
        <f>LFAT!J108</f>
        <v>0.25</v>
      </c>
      <c r="P4737" s="18">
        <f t="shared" si="219"/>
        <v>0.17856250000000001</v>
      </c>
      <c r="Q4737" s="18">
        <f t="shared" si="220"/>
        <v>0.3529027621915895</v>
      </c>
      <c r="R4737" s="18">
        <f t="shared" si="221"/>
        <v>0.11394820027427585</v>
      </c>
    </row>
    <row r="4738" spans="1:18" ht="18" customHeight="1" x14ac:dyDescent="0.2">
      <c r="A4738" s="16" t="str">
        <f>'Limiting Factor Scores'!A433</f>
        <v>UGR9</v>
      </c>
      <c r="B4738" s="16" t="str">
        <f>'Limiting Factor Scores'!B433</f>
        <v>Upper Grande Ronde</v>
      </c>
      <c r="C4738" s="16" t="str">
        <f>'Limiting Factor Scores'!C433</f>
        <v>Side Channel and Wetland Habitat</v>
      </c>
      <c r="D4738" s="18">
        <f>'Limiting Factor Scores'!D433</f>
        <v>0.31840000000000002</v>
      </c>
      <c r="E4738" s="19">
        <f>'Limiting Factor Scores'!E433</f>
        <v>4.32</v>
      </c>
      <c r="F4738" s="18">
        <f>'Limiting Factor Scores'!F433</f>
        <v>0.84699999999999998</v>
      </c>
      <c r="G4738" s="18">
        <f>'Limiting Factor Scores'!G433</f>
        <v>2.0727203195376833</v>
      </c>
      <c r="H4738" s="18">
        <f>'Limiting Factor Scores'!H433</f>
        <v>0.60413247825359973</v>
      </c>
      <c r="I4738" s="17">
        <f>LFAT!A110</f>
        <v>8</v>
      </c>
      <c r="J4738" s="16" t="str">
        <f>LFAT!B110</f>
        <v>Water Quality Improvement (not including temperature)</v>
      </c>
      <c r="K4738" s="16" t="str">
        <f>LFAT!D110</f>
        <v>N</v>
      </c>
      <c r="L4738" s="19">
        <f>LFAT!F110</f>
        <v>0.1</v>
      </c>
      <c r="M4738" s="16" t="str">
        <f>LFAT!G110</f>
        <v>R</v>
      </c>
      <c r="N4738" s="19">
        <f>LFAT!I110</f>
        <v>0.1</v>
      </c>
      <c r="O4738" s="18">
        <f>LFAT!J110</f>
        <v>0.01</v>
      </c>
      <c r="P4738" s="18">
        <f t="shared" ref="P4738:P4786" si="222">F4738*O4738</f>
        <v>8.4700000000000001E-3</v>
      </c>
      <c r="Q4738" s="18">
        <f t="shared" ref="Q4738:Q4786" si="223">G4738*O4738</f>
        <v>2.0727203195376832E-2</v>
      </c>
      <c r="R4738" s="18">
        <f t="shared" ref="R4738:R4786" si="224">H4738*O4738</f>
        <v>6.0413247825359976E-3</v>
      </c>
    </row>
    <row r="4739" spans="1:18" ht="18" customHeight="1" x14ac:dyDescent="0.2">
      <c r="A4739" s="16" t="str">
        <f>'Limiting Factor Scores'!A434</f>
        <v>UGR9</v>
      </c>
      <c r="B4739" s="16" t="str">
        <f>'Limiting Factor Scores'!B434</f>
        <v>Upper Grande Ronde</v>
      </c>
      <c r="C4739" s="16" t="str">
        <f>'Limiting Factor Scores'!C434</f>
        <v>Summer Water Temperature</v>
      </c>
      <c r="D4739" s="18">
        <f>'Limiting Factor Scores'!D434</f>
        <v>0.31840000000000002</v>
      </c>
      <c r="E4739" s="19">
        <f>'Limiting Factor Scores'!E434</f>
        <v>3.68</v>
      </c>
      <c r="F4739" s="18">
        <f>'Limiting Factor Scores'!F434</f>
        <v>0.70299999999999996</v>
      </c>
      <c r="G4739" s="18">
        <f>'Limiting Factor Scores'!G434</f>
        <v>1.4901029028251664</v>
      </c>
      <c r="H4739" s="18">
        <f>'Limiting Factor Scores'!H434</f>
        <v>0.4663126745062916</v>
      </c>
      <c r="I4739" s="17">
        <f>LFAT!A116</f>
        <v>8</v>
      </c>
      <c r="J4739" s="16" t="str">
        <f>LFAT!B116</f>
        <v>Water Quality Improvement (not including temperature)</v>
      </c>
      <c r="K4739" s="16" t="str">
        <f>LFAT!D116</f>
        <v>N</v>
      </c>
      <c r="L4739" s="19">
        <f>LFAT!F116</f>
        <v>0.1</v>
      </c>
      <c r="M4739" s="16" t="str">
        <f>LFAT!G116</f>
        <v>R</v>
      </c>
      <c r="N4739" s="19">
        <f>LFAT!I116</f>
        <v>0.1</v>
      </c>
      <c r="O4739" s="18">
        <f>LFAT!J116</f>
        <v>0.01</v>
      </c>
      <c r="P4739" s="18">
        <f t="shared" si="222"/>
        <v>7.0299999999999998E-3</v>
      </c>
      <c r="Q4739" s="18">
        <f t="shared" si="223"/>
        <v>1.4901029028251665E-2</v>
      </c>
      <c r="R4739" s="18">
        <f t="shared" si="224"/>
        <v>4.663126745062916E-3</v>
      </c>
    </row>
    <row r="4740" spans="1:18" ht="18" customHeight="1" x14ac:dyDescent="0.2">
      <c r="A4740" s="16" t="str">
        <f>'Limiting Factor Scores'!A435</f>
        <v>UGR9</v>
      </c>
      <c r="B4740" s="16" t="str">
        <f>'Limiting Factor Scores'!B435</f>
        <v>Upper Grande Ronde</v>
      </c>
      <c r="C4740" s="16" t="str">
        <f>'Limiting Factor Scores'!C435</f>
        <v>Water Quality</v>
      </c>
      <c r="D4740" s="18">
        <f>'Limiting Factor Scores'!D435</f>
        <v>0.31840000000000002</v>
      </c>
      <c r="E4740" s="19">
        <f>'Limiting Factor Scores'!E435</f>
        <v>3.42</v>
      </c>
      <c r="F4740" s="18">
        <f>'Limiting Factor Scores'!F435</f>
        <v>0.64449999999999996</v>
      </c>
      <c r="G4740" s="18">
        <f>'Limiting Factor Scores'!G435</f>
        <v>1.1946083717510425</v>
      </c>
      <c r="H4740" s="18">
        <f>'Limiting Factor Scores'!H435</f>
        <v>0.33160276311915649</v>
      </c>
      <c r="I4740" s="17">
        <f>LFAT!A118</f>
        <v>8</v>
      </c>
      <c r="J4740" s="16" t="str">
        <f>LFAT!B118</f>
        <v>Water Quality Improvement (not including temperature)</v>
      </c>
      <c r="K4740" s="16" t="str">
        <f>LFAT!D118</f>
        <v>D</v>
      </c>
      <c r="L4740" s="19">
        <f>LFAT!F118</f>
        <v>1</v>
      </c>
      <c r="M4740" s="16" t="str">
        <f>LFAT!G118</f>
        <v>C</v>
      </c>
      <c r="N4740" s="19">
        <f>LFAT!I118</f>
        <v>1</v>
      </c>
      <c r="O4740" s="18">
        <f>LFAT!J118</f>
        <v>1</v>
      </c>
      <c r="P4740" s="18">
        <f t="shared" si="222"/>
        <v>0.64449999999999996</v>
      </c>
      <c r="Q4740" s="18">
        <f t="shared" si="223"/>
        <v>1.1946083717510425</v>
      </c>
      <c r="R4740" s="18">
        <f t="shared" si="224"/>
        <v>0.33160276311915649</v>
      </c>
    </row>
    <row r="4741" spans="1:18" ht="18" customHeight="1" x14ac:dyDescent="0.2">
      <c r="A4741" s="16" t="str">
        <f>'Limiting Factor Scores'!A436</f>
        <v>UGR9</v>
      </c>
      <c r="B4741" s="16" t="str">
        <f>'Limiting Factor Scores'!B436</f>
        <v>Upper Grande Ronde</v>
      </c>
      <c r="C4741" s="16" t="str">
        <f>'Limiting Factor Scores'!C436</f>
        <v>Winter Water Temperature</v>
      </c>
      <c r="D4741" s="18">
        <f>'Limiting Factor Scores'!D436</f>
        <v>0.31840000000000002</v>
      </c>
      <c r="E4741" s="19">
        <f>'Limiting Factor Scores'!E436</f>
        <v>2.52</v>
      </c>
      <c r="F4741" s="18">
        <f>'Limiting Factor Scores'!F436</f>
        <v>0.442</v>
      </c>
      <c r="G4741" s="18">
        <f>'Limiting Factor Scores'!G436</f>
        <v>0.67451220573439041</v>
      </c>
      <c r="H4741" s="18">
        <f>'Limiting Factor Scores'!H436</f>
        <v>0.18371661807986117</v>
      </c>
      <c r="I4741" s="17">
        <f>LFAT!A117</f>
        <v>8</v>
      </c>
      <c r="J4741" s="16" t="str">
        <f>LFAT!B117</f>
        <v>Water Quality Improvement (not including temperature)</v>
      </c>
      <c r="K4741" s="16" t="str">
        <f>LFAT!D117</f>
        <v>N</v>
      </c>
      <c r="L4741" s="19">
        <f>LFAT!F117</f>
        <v>0.1</v>
      </c>
      <c r="M4741" s="16" t="str">
        <f>LFAT!G117</f>
        <v>R</v>
      </c>
      <c r="N4741" s="19">
        <f>LFAT!I117</f>
        <v>0.1</v>
      </c>
      <c r="O4741" s="18">
        <f>LFAT!J117</f>
        <v>0.01</v>
      </c>
      <c r="P4741" s="18">
        <f t="shared" si="222"/>
        <v>4.4200000000000003E-3</v>
      </c>
      <c r="Q4741" s="18">
        <f t="shared" si="223"/>
        <v>6.745122057343904E-3</v>
      </c>
      <c r="R4741" s="18">
        <f t="shared" si="224"/>
        <v>1.8371661807986116E-3</v>
      </c>
    </row>
    <row r="4742" spans="1:18" ht="18" customHeight="1" x14ac:dyDescent="0.2">
      <c r="A4742" s="16" t="str">
        <f>'Limiting Factor Scores'!A422</f>
        <v>UGR9</v>
      </c>
      <c r="B4742" s="16" t="str">
        <f>'Limiting Factor Scores'!B422</f>
        <v>Upper Grande Ronde</v>
      </c>
      <c r="C4742" s="16" t="str">
        <f>'Limiting Factor Scores'!C422</f>
        <v>Altered Flow Timing</v>
      </c>
      <c r="D4742" s="18">
        <f>'Limiting Factor Scores'!D422</f>
        <v>0.31840000000000002</v>
      </c>
      <c r="E4742" s="19">
        <f>'Limiting Factor Scores'!E422</f>
        <v>3.42</v>
      </c>
      <c r="F4742" s="18">
        <f>'Limiting Factor Scores'!F422</f>
        <v>0.64449999999999996</v>
      </c>
      <c r="G4742" s="18">
        <f>'Limiting Factor Scores'!G422</f>
        <v>1.0758804228864582</v>
      </c>
      <c r="H4742" s="18">
        <f>'Limiting Factor Scores'!H422</f>
        <v>0.29941429702448968</v>
      </c>
      <c r="I4742" s="17">
        <f>LFAT!A128</f>
        <v>9</v>
      </c>
      <c r="J4742" s="16" t="str">
        <f>LFAT!B128</f>
        <v>Nutrient Enhancement</v>
      </c>
      <c r="K4742" s="16" t="str">
        <f>LFAT!D128</f>
        <v>N</v>
      </c>
      <c r="L4742" s="19">
        <f>LFAT!F128</f>
        <v>0.1</v>
      </c>
      <c r="M4742" s="16" t="str">
        <f>LFAT!G128</f>
        <v>R</v>
      </c>
      <c r="N4742" s="19">
        <f>LFAT!I128</f>
        <v>0.1</v>
      </c>
      <c r="O4742" s="18">
        <f>LFAT!J128</f>
        <v>0.01</v>
      </c>
      <c r="P4742" s="18">
        <f t="shared" si="222"/>
        <v>6.4449999999999993E-3</v>
      </c>
      <c r="Q4742" s="18">
        <f t="shared" si="223"/>
        <v>1.0758804228864582E-2</v>
      </c>
      <c r="R4742" s="18">
        <f t="shared" si="224"/>
        <v>2.994142970244897E-3</v>
      </c>
    </row>
    <row r="4743" spans="1:18" ht="18" customHeight="1" x14ac:dyDescent="0.2">
      <c r="A4743" s="16" t="str">
        <f>'Limiting Factor Scores'!A423</f>
        <v>UGR9</v>
      </c>
      <c r="B4743" s="16" t="str">
        <f>'Limiting Factor Scores'!B423</f>
        <v>Upper Grande Ronde</v>
      </c>
      <c r="C4743" s="16" t="str">
        <f>'Limiting Factor Scores'!C423</f>
        <v>Altered Primary Productivity</v>
      </c>
      <c r="D4743" s="18">
        <f>'Limiting Factor Scores'!D423</f>
        <v>0.31840000000000002</v>
      </c>
      <c r="E4743" s="19">
        <f>'Limiting Factor Scores'!E423</f>
        <v>3.17</v>
      </c>
      <c r="F4743" s="18">
        <f>'Limiting Factor Scores'!F423</f>
        <v>0.58825000000000005</v>
      </c>
      <c r="G4743" s="18">
        <f>'Limiting Factor Scores'!G423</f>
        <v>0.68096492272335796</v>
      </c>
      <c r="H4743" s="18">
        <f>'Limiting Factor Scores'!H423</f>
        <v>0.19501818621326145</v>
      </c>
      <c r="I4743" s="17">
        <f>LFAT!A135</f>
        <v>9</v>
      </c>
      <c r="J4743" s="16" t="str">
        <f>LFAT!B135</f>
        <v>Nutrient Enhancement</v>
      </c>
      <c r="K4743" s="16" t="str">
        <f>LFAT!D135</f>
        <v>D</v>
      </c>
      <c r="L4743" s="19">
        <f>LFAT!F135</f>
        <v>1</v>
      </c>
      <c r="M4743" s="16" t="str">
        <f>LFAT!G135</f>
        <v>C</v>
      </c>
      <c r="N4743" s="19">
        <f>LFAT!I135</f>
        <v>1</v>
      </c>
      <c r="O4743" s="18">
        <f>LFAT!J135</f>
        <v>1</v>
      </c>
      <c r="P4743" s="18">
        <f t="shared" si="222"/>
        <v>0.58825000000000005</v>
      </c>
      <c r="Q4743" s="18">
        <f t="shared" si="223"/>
        <v>0.68096492272335796</v>
      </c>
      <c r="R4743" s="18">
        <f t="shared" si="224"/>
        <v>0.19501818621326145</v>
      </c>
    </row>
    <row r="4744" spans="1:18" ht="18" customHeight="1" x14ac:dyDescent="0.2">
      <c r="A4744" s="16" t="str">
        <f>'Limiting Factor Scores'!A424</f>
        <v>UGR9</v>
      </c>
      <c r="B4744" s="16" t="str">
        <f>'Limiting Factor Scores'!B424</f>
        <v>Upper Grande Ronde</v>
      </c>
      <c r="C4744" s="16" t="str">
        <f>'Limiting Factor Scores'!C424</f>
        <v>Anthropogenic Barriers</v>
      </c>
      <c r="D4744" s="18">
        <f>'Limiting Factor Scores'!D424</f>
        <v>0.31840000000000002</v>
      </c>
      <c r="E4744" s="19">
        <f>'Limiting Factor Scores'!E424</f>
        <v>2.88</v>
      </c>
      <c r="F4744" s="18">
        <f>'Limiting Factor Scores'!F424</f>
        <v>0.52300000000000002</v>
      </c>
      <c r="G4744" s="18">
        <f>'Limiting Factor Scores'!G424</f>
        <v>0.88376241123825916</v>
      </c>
      <c r="H4744" s="18">
        <f>'Limiting Factor Scores'!H424</f>
        <v>0.27990171008864273</v>
      </c>
      <c r="I4744" s="17">
        <f>LFAT!A122</f>
        <v>9</v>
      </c>
      <c r="J4744" s="16" t="str">
        <f>LFAT!B122</f>
        <v>Nutrient Enhancement</v>
      </c>
      <c r="K4744" s="16" t="str">
        <f>LFAT!D122</f>
        <v>N</v>
      </c>
      <c r="L4744" s="19">
        <f>LFAT!F122</f>
        <v>0.1</v>
      </c>
      <c r="M4744" s="16" t="str">
        <f>LFAT!G122</f>
        <v>R</v>
      </c>
      <c r="N4744" s="19">
        <f>LFAT!I122</f>
        <v>0.1</v>
      </c>
      <c r="O4744" s="18">
        <f>LFAT!J122</f>
        <v>0.01</v>
      </c>
      <c r="P4744" s="18">
        <f t="shared" si="222"/>
        <v>5.2300000000000003E-3</v>
      </c>
      <c r="Q4744" s="18">
        <f t="shared" si="223"/>
        <v>8.8376241123825916E-3</v>
      </c>
      <c r="R4744" s="18">
        <f t="shared" si="224"/>
        <v>2.7990171008864272E-3</v>
      </c>
    </row>
    <row r="4745" spans="1:18" ht="18" customHeight="1" x14ac:dyDescent="0.2">
      <c r="A4745" s="16" t="str">
        <f>'Limiting Factor Scores'!A425</f>
        <v>UGR9</v>
      </c>
      <c r="B4745" s="16" t="str">
        <f>'Limiting Factor Scores'!B425</f>
        <v>Upper Grande Ronde</v>
      </c>
      <c r="C4745" s="16" t="str">
        <f>'Limiting Factor Scores'!C425</f>
        <v>Channel and Habitat Structure</v>
      </c>
      <c r="D4745" s="18">
        <f>'Limiting Factor Scores'!D425</f>
        <v>0.31840000000000002</v>
      </c>
      <c r="E4745" s="19">
        <f>'Limiting Factor Scores'!E425</f>
        <v>4.57</v>
      </c>
      <c r="F4745" s="18">
        <f>'Limiting Factor Scores'!F425</f>
        <v>0.90325</v>
      </c>
      <c r="G4745" s="18">
        <f>'Limiting Factor Scores'!G425</f>
        <v>2.5061832567730926</v>
      </c>
      <c r="H4745" s="18">
        <f>'Limiting Factor Scores'!H425</f>
        <v>0.75869562472712648</v>
      </c>
      <c r="I4745" s="17">
        <f>LFAT!A126</f>
        <v>9</v>
      </c>
      <c r="J4745" s="16" t="str">
        <f>LFAT!B126</f>
        <v>Nutrient Enhancement</v>
      </c>
      <c r="K4745" s="16" t="str">
        <f>LFAT!D126</f>
        <v>N</v>
      </c>
      <c r="L4745" s="19">
        <f>LFAT!F126</f>
        <v>0.1</v>
      </c>
      <c r="M4745" s="16" t="str">
        <f>LFAT!G126</f>
        <v>R</v>
      </c>
      <c r="N4745" s="19">
        <f>LFAT!I126</f>
        <v>0.1</v>
      </c>
      <c r="O4745" s="18">
        <f>LFAT!J126</f>
        <v>0.01</v>
      </c>
      <c r="P4745" s="18">
        <f t="shared" si="222"/>
        <v>9.0325000000000006E-3</v>
      </c>
      <c r="Q4745" s="18">
        <f t="shared" si="223"/>
        <v>2.5061832567730927E-2</v>
      </c>
      <c r="R4745" s="18">
        <f t="shared" si="224"/>
        <v>7.5869562472712648E-3</v>
      </c>
    </row>
    <row r="4746" spans="1:18" ht="18" customHeight="1" x14ac:dyDescent="0.2">
      <c r="A4746" s="16" t="str">
        <f>'Limiting Factor Scores'!A426</f>
        <v>UGR9</v>
      </c>
      <c r="B4746" s="16" t="str">
        <f>'Limiting Factor Scores'!B426</f>
        <v>Upper Grande Ronde</v>
      </c>
      <c r="C4746" s="16" t="str">
        <f>'Limiting Factor Scores'!C426</f>
        <v>Decreased Sediment Quantity</v>
      </c>
      <c r="D4746" s="18">
        <f>'Limiting Factor Scores'!D426</f>
        <v>0.31840000000000002</v>
      </c>
      <c r="E4746" s="19">
        <f>'Limiting Factor Scores'!E426</f>
        <v>2.83</v>
      </c>
      <c r="F4746" s="18">
        <f>'Limiting Factor Scores'!F426</f>
        <v>0.51175000000000004</v>
      </c>
      <c r="G4746" s="18">
        <f>'Limiting Factor Scores'!G426</f>
        <v>0.84380264292697482</v>
      </c>
      <c r="H4746" s="18">
        <f>'Limiting Factor Scores'!H426</f>
        <v>0.25136007835781427</v>
      </c>
      <c r="I4746" s="17">
        <f>LFAT!A129</f>
        <v>9</v>
      </c>
      <c r="J4746" s="16" t="str">
        <f>LFAT!B129</f>
        <v>Nutrient Enhancement</v>
      </c>
      <c r="K4746" s="16" t="str">
        <f>LFAT!D129</f>
        <v>N</v>
      </c>
      <c r="L4746" s="19">
        <f>LFAT!F129</f>
        <v>0.1</v>
      </c>
      <c r="M4746" s="16" t="str">
        <f>LFAT!G129</f>
        <v>R</v>
      </c>
      <c r="N4746" s="19">
        <f>LFAT!I129</f>
        <v>0.1</v>
      </c>
      <c r="O4746" s="18">
        <f>LFAT!J129</f>
        <v>0.01</v>
      </c>
      <c r="P4746" s="18">
        <f t="shared" si="222"/>
        <v>5.1175000000000005E-3</v>
      </c>
      <c r="Q4746" s="18">
        <f t="shared" si="223"/>
        <v>8.4380264292697477E-3</v>
      </c>
      <c r="R4746" s="18">
        <f t="shared" si="224"/>
        <v>2.5136007835781429E-3</v>
      </c>
    </row>
    <row r="4747" spans="1:18" ht="18" customHeight="1" x14ac:dyDescent="0.2">
      <c r="A4747" s="16" t="str">
        <f>'Limiting Factor Scores'!A427</f>
        <v>UGR9</v>
      </c>
      <c r="B4747" s="16" t="str">
        <f>'Limiting Factor Scores'!B427</f>
        <v>Upper Grande Ronde</v>
      </c>
      <c r="C4747" s="16" t="str">
        <f>'Limiting Factor Scores'!C427</f>
        <v>Decreased Water Quantity</v>
      </c>
      <c r="D4747" s="18">
        <f>'Limiting Factor Scores'!D427</f>
        <v>0.31840000000000002</v>
      </c>
      <c r="E4747" s="19">
        <f>'Limiting Factor Scores'!E427</f>
        <v>3.11</v>
      </c>
      <c r="F4747" s="18">
        <f>'Limiting Factor Scores'!F427</f>
        <v>0.57474999999999998</v>
      </c>
      <c r="G4747" s="18">
        <f>'Limiting Factor Scores'!G427</f>
        <v>1.3711958544948575</v>
      </c>
      <c r="H4747" s="18">
        <f>'Limiting Factor Scores'!H427</f>
        <v>0.39630043771727158</v>
      </c>
      <c r="I4747" s="17">
        <f>LFAT!A127</f>
        <v>9</v>
      </c>
      <c r="J4747" s="16" t="str">
        <f>LFAT!B127</f>
        <v>Nutrient Enhancement</v>
      </c>
      <c r="K4747" s="16" t="str">
        <f>LFAT!D127</f>
        <v>N</v>
      </c>
      <c r="L4747" s="19">
        <f>LFAT!F127</f>
        <v>0.1</v>
      </c>
      <c r="M4747" s="16" t="str">
        <f>LFAT!G127</f>
        <v>R</v>
      </c>
      <c r="N4747" s="19">
        <f>LFAT!I127</f>
        <v>0.1</v>
      </c>
      <c r="O4747" s="18">
        <f>LFAT!J127</f>
        <v>0.01</v>
      </c>
      <c r="P4747" s="18">
        <f t="shared" si="222"/>
        <v>5.7475E-3</v>
      </c>
      <c r="Q4747" s="18">
        <f t="shared" si="223"/>
        <v>1.3711958544948576E-2</v>
      </c>
      <c r="R4747" s="18">
        <f t="shared" si="224"/>
        <v>3.9630043771727158E-3</v>
      </c>
    </row>
    <row r="4748" spans="1:18" ht="18" customHeight="1" x14ac:dyDescent="0.2">
      <c r="A4748" s="16" t="str">
        <f>'Limiting Factor Scores'!A428</f>
        <v>UGR9</v>
      </c>
      <c r="B4748" s="16" t="str">
        <f>'Limiting Factor Scores'!B428</f>
        <v>Upper Grande Ronde</v>
      </c>
      <c r="C4748" s="16" t="str">
        <f>'Limiting Factor Scores'!C428</f>
        <v>Floodplain Condition</v>
      </c>
      <c r="D4748" s="18">
        <f>'Limiting Factor Scores'!D428</f>
        <v>0.31840000000000002</v>
      </c>
      <c r="E4748" s="19">
        <f>'Limiting Factor Scores'!E428</f>
        <v>3.48</v>
      </c>
      <c r="F4748" s="18">
        <f>'Limiting Factor Scores'!F428</f>
        <v>0.65800000000000003</v>
      </c>
      <c r="G4748" s="18">
        <f>'Limiting Factor Scores'!G428</f>
        <v>1.2735044800897888</v>
      </c>
      <c r="H4748" s="18">
        <f>'Limiting Factor Scores'!H428</f>
        <v>0.36157949761735919</v>
      </c>
      <c r="I4748" s="17">
        <f>LFAT!A124</f>
        <v>9</v>
      </c>
      <c r="J4748" s="16" t="str">
        <f>LFAT!B124</f>
        <v>Nutrient Enhancement</v>
      </c>
      <c r="K4748" s="16" t="str">
        <f>LFAT!D124</f>
        <v>I</v>
      </c>
      <c r="L4748" s="19">
        <f>LFAT!F124</f>
        <v>0.5</v>
      </c>
      <c r="M4748" s="16" t="str">
        <f>LFAT!G124</f>
        <v>R</v>
      </c>
      <c r="N4748" s="19">
        <f>LFAT!I124</f>
        <v>0.1</v>
      </c>
      <c r="O4748" s="18">
        <f>LFAT!J124</f>
        <v>0.05</v>
      </c>
      <c r="P4748" s="18">
        <f t="shared" si="222"/>
        <v>3.2900000000000006E-2</v>
      </c>
      <c r="Q4748" s="18">
        <f t="shared" si="223"/>
        <v>6.3675224004489439E-2</v>
      </c>
      <c r="R4748" s="18">
        <f t="shared" si="224"/>
        <v>1.807897488086796E-2</v>
      </c>
    </row>
    <row r="4749" spans="1:18" ht="18" customHeight="1" x14ac:dyDescent="0.2">
      <c r="A4749" s="16" t="str">
        <f>'Limiting Factor Scores'!A429</f>
        <v>UGR9</v>
      </c>
      <c r="B4749" s="16" t="str">
        <f>'Limiting Factor Scores'!B429</f>
        <v>Upper Grande Ronde</v>
      </c>
      <c r="C4749" s="16" t="str">
        <f>'Limiting Factor Scores'!C429</f>
        <v>Increased Sediment Quantity</v>
      </c>
      <c r="D4749" s="18">
        <f>'Limiting Factor Scores'!D429</f>
        <v>0.31840000000000002</v>
      </c>
      <c r="E4749" s="19">
        <f>'Limiting Factor Scores'!E429</f>
        <v>2.7</v>
      </c>
      <c r="F4749" s="18">
        <f>'Limiting Factor Scores'!F429</f>
        <v>0.48249999999999998</v>
      </c>
      <c r="G4749" s="18">
        <f>'Limiting Factor Scores'!G429</f>
        <v>0.55854751417598003</v>
      </c>
      <c r="H4749" s="18">
        <f>'Limiting Factor Scores'!H429</f>
        <v>0.1837610348444137</v>
      </c>
      <c r="I4749" s="17">
        <f>LFAT!A130</f>
        <v>9</v>
      </c>
      <c r="J4749" s="16" t="str">
        <f>LFAT!B130</f>
        <v>Nutrient Enhancement</v>
      </c>
      <c r="K4749" s="16" t="str">
        <f>LFAT!D130</f>
        <v>N</v>
      </c>
      <c r="L4749" s="19">
        <f>LFAT!F130</f>
        <v>0.1</v>
      </c>
      <c r="M4749" s="16" t="str">
        <f>LFAT!G130</f>
        <v>R</v>
      </c>
      <c r="N4749" s="19">
        <f>LFAT!I130</f>
        <v>0.1</v>
      </c>
      <c r="O4749" s="18">
        <f>LFAT!J130</f>
        <v>0.01</v>
      </c>
      <c r="P4749" s="18">
        <f t="shared" si="222"/>
        <v>4.8250000000000003E-3</v>
      </c>
      <c r="Q4749" s="18">
        <f t="shared" si="223"/>
        <v>5.5854751417598004E-3</v>
      </c>
      <c r="R4749" s="18">
        <f t="shared" si="224"/>
        <v>1.837610348444137E-3</v>
      </c>
    </row>
    <row r="4750" spans="1:18" ht="18" customHeight="1" x14ac:dyDescent="0.2">
      <c r="A4750" s="16" t="str">
        <f>'Limiting Factor Scores'!A430</f>
        <v>UGR9</v>
      </c>
      <c r="B4750" s="16" t="str">
        <f>'Limiting Factor Scores'!B430</f>
        <v>Upper Grande Ronde</v>
      </c>
      <c r="C4750" s="16" t="str">
        <f>'Limiting Factor Scores'!C430</f>
        <v>Non-Native Species Interactions and Competition</v>
      </c>
      <c r="D4750" s="18">
        <f>'Limiting Factor Scores'!D430</f>
        <v>0.31840000000000002</v>
      </c>
      <c r="E4750" s="19">
        <f>'Limiting Factor Scores'!E430</f>
        <v>4.22</v>
      </c>
      <c r="F4750" s="18">
        <f>'Limiting Factor Scores'!F430</f>
        <v>0.82450000000000001</v>
      </c>
      <c r="G4750" s="18">
        <f>'Limiting Factor Scores'!G430</f>
        <v>1.0557086456017766</v>
      </c>
      <c r="H4750" s="18">
        <f>'Limiting Factor Scores'!H430</f>
        <v>0.37240450626433758</v>
      </c>
      <c r="I4750" s="17">
        <f>LFAT!A136</f>
        <v>9</v>
      </c>
      <c r="J4750" s="16" t="str">
        <f>LFAT!B136</f>
        <v>Nutrient Enhancement</v>
      </c>
      <c r="K4750" s="16" t="str">
        <f>LFAT!D136</f>
        <v>N</v>
      </c>
      <c r="L4750" s="19">
        <f>LFAT!F136</f>
        <v>0.1</v>
      </c>
      <c r="M4750" s="16" t="str">
        <f>LFAT!G136</f>
        <v>R</v>
      </c>
      <c r="N4750" s="19">
        <f>LFAT!I136</f>
        <v>0.1</v>
      </c>
      <c r="O4750" s="18">
        <f>LFAT!J136</f>
        <v>0.01</v>
      </c>
      <c r="P4750" s="18">
        <f t="shared" si="222"/>
        <v>8.2450000000000006E-3</v>
      </c>
      <c r="Q4750" s="18">
        <f t="shared" si="223"/>
        <v>1.0557086456017765E-2</v>
      </c>
      <c r="R4750" s="18">
        <f t="shared" si="224"/>
        <v>3.7240450626433758E-3</v>
      </c>
    </row>
    <row r="4751" spans="1:18" ht="18" customHeight="1" x14ac:dyDescent="0.2">
      <c r="A4751" s="16" t="str">
        <f>'Limiting Factor Scores'!A431</f>
        <v>UGR9</v>
      </c>
      <c r="B4751" s="16" t="str">
        <f>'Limiting Factor Scores'!B431</f>
        <v>Upper Grande Ronde</v>
      </c>
      <c r="C4751" s="16" t="str">
        <f>'Limiting Factor Scores'!C431</f>
        <v>Predation</v>
      </c>
      <c r="D4751" s="18">
        <f>'Limiting Factor Scores'!D431</f>
        <v>0.31840000000000002</v>
      </c>
      <c r="E4751" s="19">
        <f>'Limiting Factor Scores'!E431</f>
        <v>2.88</v>
      </c>
      <c r="F4751" s="18">
        <f>'Limiting Factor Scores'!F431</f>
        <v>0.52300000000000002</v>
      </c>
      <c r="G4751" s="18">
        <f>'Limiting Factor Scores'!G431</f>
        <v>0.8944674745473935</v>
      </c>
      <c r="H4751" s="18">
        <f>'Limiting Factor Scores'!H431</f>
        <v>0.27347867252113534</v>
      </c>
      <c r="I4751" s="17">
        <f>LFAT!A134</f>
        <v>9</v>
      </c>
      <c r="J4751" s="16" t="str">
        <f>LFAT!B134</f>
        <v>Nutrient Enhancement</v>
      </c>
      <c r="K4751" s="16" t="str">
        <f>LFAT!D134</f>
        <v>N</v>
      </c>
      <c r="L4751" s="19">
        <f>LFAT!F134</f>
        <v>0.1</v>
      </c>
      <c r="M4751" s="16" t="str">
        <f>LFAT!G134</f>
        <v>R</v>
      </c>
      <c r="N4751" s="19">
        <f>LFAT!I134</f>
        <v>0.1</v>
      </c>
      <c r="O4751" s="18">
        <f>LFAT!J134</f>
        <v>0.01</v>
      </c>
      <c r="P4751" s="18">
        <f t="shared" si="222"/>
        <v>5.2300000000000003E-3</v>
      </c>
      <c r="Q4751" s="18">
        <f t="shared" si="223"/>
        <v>8.9446747454739357E-3</v>
      </c>
      <c r="R4751" s="18">
        <f t="shared" si="224"/>
        <v>2.7347867252113535E-3</v>
      </c>
    </row>
    <row r="4752" spans="1:18" ht="18" customHeight="1" x14ac:dyDescent="0.2">
      <c r="A4752" s="16" t="str">
        <f>'Limiting Factor Scores'!A432</f>
        <v>UGR9</v>
      </c>
      <c r="B4752" s="16" t="str">
        <f>'Limiting Factor Scores'!B432</f>
        <v>Upper Grande Ronde</v>
      </c>
      <c r="C4752" s="16" t="str">
        <f>'Limiting Factor Scores'!C432</f>
        <v>Riparian Condition</v>
      </c>
      <c r="D4752" s="18">
        <f>'Limiting Factor Scores'!D432</f>
        <v>0.31840000000000002</v>
      </c>
      <c r="E4752" s="19">
        <f>'Limiting Factor Scores'!E432</f>
        <v>3.73</v>
      </c>
      <c r="F4752" s="18">
        <f>'Limiting Factor Scores'!F432</f>
        <v>0.71425000000000005</v>
      </c>
      <c r="G4752" s="18">
        <f>'Limiting Factor Scores'!G432</f>
        <v>1.411611048766358</v>
      </c>
      <c r="H4752" s="18">
        <f>'Limiting Factor Scores'!H432</f>
        <v>0.45579280109710341</v>
      </c>
      <c r="I4752" s="17">
        <f>LFAT!A123</f>
        <v>9</v>
      </c>
      <c r="J4752" s="16" t="str">
        <f>LFAT!B123</f>
        <v>Nutrient Enhancement</v>
      </c>
      <c r="K4752" s="16" t="str">
        <f>LFAT!D123</f>
        <v>I</v>
      </c>
      <c r="L4752" s="19">
        <f>LFAT!F123</f>
        <v>0.5</v>
      </c>
      <c r="M4752" s="16" t="str">
        <f>LFAT!G123</f>
        <v>CD</v>
      </c>
      <c r="N4752" s="19">
        <f>LFAT!I123</f>
        <v>0.5</v>
      </c>
      <c r="O4752" s="18">
        <f>LFAT!J123</f>
        <v>0.25</v>
      </c>
      <c r="P4752" s="18">
        <f t="shared" si="222"/>
        <v>0.17856250000000001</v>
      </c>
      <c r="Q4752" s="18">
        <f t="shared" si="223"/>
        <v>0.3529027621915895</v>
      </c>
      <c r="R4752" s="18">
        <f t="shared" si="224"/>
        <v>0.11394820027427585</v>
      </c>
    </row>
    <row r="4753" spans="1:18" ht="18" customHeight="1" x14ac:dyDescent="0.2">
      <c r="A4753" s="16" t="str">
        <f>'Limiting Factor Scores'!A433</f>
        <v>UGR9</v>
      </c>
      <c r="B4753" s="16" t="str">
        <f>'Limiting Factor Scores'!B433</f>
        <v>Upper Grande Ronde</v>
      </c>
      <c r="C4753" s="16" t="str">
        <f>'Limiting Factor Scores'!C433</f>
        <v>Side Channel and Wetland Habitat</v>
      </c>
      <c r="D4753" s="18">
        <f>'Limiting Factor Scores'!D433</f>
        <v>0.31840000000000002</v>
      </c>
      <c r="E4753" s="19">
        <f>'Limiting Factor Scores'!E433</f>
        <v>4.32</v>
      </c>
      <c r="F4753" s="18">
        <f>'Limiting Factor Scores'!F433</f>
        <v>0.84699999999999998</v>
      </c>
      <c r="G4753" s="18">
        <f>'Limiting Factor Scores'!G433</f>
        <v>2.0727203195376833</v>
      </c>
      <c r="H4753" s="18">
        <f>'Limiting Factor Scores'!H433</f>
        <v>0.60413247825359973</v>
      </c>
      <c r="I4753" s="17">
        <f>LFAT!A125</f>
        <v>9</v>
      </c>
      <c r="J4753" s="16" t="str">
        <f>LFAT!B125</f>
        <v>Nutrient Enhancement</v>
      </c>
      <c r="K4753" s="16" t="str">
        <f>LFAT!D125</f>
        <v>N</v>
      </c>
      <c r="L4753" s="19">
        <f>LFAT!F125</f>
        <v>0.1</v>
      </c>
      <c r="M4753" s="16" t="str">
        <f>LFAT!G125</f>
        <v>R</v>
      </c>
      <c r="N4753" s="19">
        <f>LFAT!I125</f>
        <v>0.1</v>
      </c>
      <c r="O4753" s="18">
        <f>LFAT!J125</f>
        <v>0.01</v>
      </c>
      <c r="P4753" s="18">
        <f t="shared" si="222"/>
        <v>8.4700000000000001E-3</v>
      </c>
      <c r="Q4753" s="18">
        <f t="shared" si="223"/>
        <v>2.0727203195376832E-2</v>
      </c>
      <c r="R4753" s="18">
        <f t="shared" si="224"/>
        <v>6.0413247825359976E-3</v>
      </c>
    </row>
    <row r="4754" spans="1:18" ht="18" customHeight="1" x14ac:dyDescent="0.2">
      <c r="A4754" s="16" t="str">
        <f>'Limiting Factor Scores'!A434</f>
        <v>UGR9</v>
      </c>
      <c r="B4754" s="16" t="str">
        <f>'Limiting Factor Scores'!B434</f>
        <v>Upper Grande Ronde</v>
      </c>
      <c r="C4754" s="16" t="str">
        <f>'Limiting Factor Scores'!C434</f>
        <v>Summer Water Temperature</v>
      </c>
      <c r="D4754" s="18">
        <f>'Limiting Factor Scores'!D434</f>
        <v>0.31840000000000002</v>
      </c>
      <c r="E4754" s="19">
        <f>'Limiting Factor Scores'!E434</f>
        <v>3.68</v>
      </c>
      <c r="F4754" s="18">
        <f>'Limiting Factor Scores'!F434</f>
        <v>0.70299999999999996</v>
      </c>
      <c r="G4754" s="18">
        <f>'Limiting Factor Scores'!G434</f>
        <v>1.4901029028251664</v>
      </c>
      <c r="H4754" s="18">
        <f>'Limiting Factor Scores'!H434</f>
        <v>0.4663126745062916</v>
      </c>
      <c r="I4754" s="17">
        <f>LFAT!A131</f>
        <v>9</v>
      </c>
      <c r="J4754" s="16" t="str">
        <f>LFAT!B131</f>
        <v>Nutrient Enhancement</v>
      </c>
      <c r="K4754" s="16" t="str">
        <f>LFAT!D131</f>
        <v>N</v>
      </c>
      <c r="L4754" s="19">
        <f>LFAT!F131</f>
        <v>0.1</v>
      </c>
      <c r="M4754" s="16" t="str">
        <f>LFAT!G131</f>
        <v>R</v>
      </c>
      <c r="N4754" s="19">
        <f>LFAT!I131</f>
        <v>0.1</v>
      </c>
      <c r="O4754" s="18">
        <f>LFAT!J131</f>
        <v>0.01</v>
      </c>
      <c r="P4754" s="18">
        <f t="shared" si="222"/>
        <v>7.0299999999999998E-3</v>
      </c>
      <c r="Q4754" s="18">
        <f t="shared" si="223"/>
        <v>1.4901029028251665E-2</v>
      </c>
      <c r="R4754" s="18">
        <f t="shared" si="224"/>
        <v>4.663126745062916E-3</v>
      </c>
    </row>
    <row r="4755" spans="1:18" ht="18" customHeight="1" x14ac:dyDescent="0.2">
      <c r="A4755" s="16" t="str">
        <f>'Limiting Factor Scores'!A435</f>
        <v>UGR9</v>
      </c>
      <c r="B4755" s="16" t="str">
        <f>'Limiting Factor Scores'!B435</f>
        <v>Upper Grande Ronde</v>
      </c>
      <c r="C4755" s="16" t="str">
        <f>'Limiting Factor Scores'!C435</f>
        <v>Water Quality</v>
      </c>
      <c r="D4755" s="18">
        <f>'Limiting Factor Scores'!D435</f>
        <v>0.31840000000000002</v>
      </c>
      <c r="E4755" s="19">
        <f>'Limiting Factor Scores'!E435</f>
        <v>3.42</v>
      </c>
      <c r="F4755" s="18">
        <f>'Limiting Factor Scores'!F435</f>
        <v>0.64449999999999996</v>
      </c>
      <c r="G4755" s="18">
        <f>'Limiting Factor Scores'!G435</f>
        <v>1.1946083717510425</v>
      </c>
      <c r="H4755" s="18">
        <f>'Limiting Factor Scores'!H435</f>
        <v>0.33160276311915649</v>
      </c>
      <c r="I4755" s="17">
        <f>LFAT!A133</f>
        <v>9</v>
      </c>
      <c r="J4755" s="16" t="str">
        <f>LFAT!B133</f>
        <v>Nutrient Enhancement</v>
      </c>
      <c r="K4755" s="16" t="str">
        <f>LFAT!D133</f>
        <v>N</v>
      </c>
      <c r="L4755" s="19">
        <f>LFAT!F133</f>
        <v>0.1</v>
      </c>
      <c r="M4755" s="16" t="str">
        <f>LFAT!G133</f>
        <v>R</v>
      </c>
      <c r="N4755" s="19">
        <f>LFAT!I133</f>
        <v>0.1</v>
      </c>
      <c r="O4755" s="18">
        <f>LFAT!J133</f>
        <v>0.01</v>
      </c>
      <c r="P4755" s="18">
        <f t="shared" si="222"/>
        <v>6.4449999999999993E-3</v>
      </c>
      <c r="Q4755" s="18">
        <f t="shared" si="223"/>
        <v>1.1946083717510426E-2</v>
      </c>
      <c r="R4755" s="18">
        <f t="shared" si="224"/>
        <v>3.3160276311915648E-3</v>
      </c>
    </row>
    <row r="4756" spans="1:18" ht="18" customHeight="1" x14ac:dyDescent="0.2">
      <c r="A4756" s="16" t="str">
        <f>'Limiting Factor Scores'!A436</f>
        <v>UGR9</v>
      </c>
      <c r="B4756" s="16" t="str">
        <f>'Limiting Factor Scores'!B436</f>
        <v>Upper Grande Ronde</v>
      </c>
      <c r="C4756" s="16" t="str">
        <f>'Limiting Factor Scores'!C436</f>
        <v>Winter Water Temperature</v>
      </c>
      <c r="D4756" s="18">
        <f>'Limiting Factor Scores'!D436</f>
        <v>0.31840000000000002</v>
      </c>
      <c r="E4756" s="19">
        <f>'Limiting Factor Scores'!E436</f>
        <v>2.52</v>
      </c>
      <c r="F4756" s="18">
        <f>'Limiting Factor Scores'!F436</f>
        <v>0.442</v>
      </c>
      <c r="G4756" s="18">
        <f>'Limiting Factor Scores'!G436</f>
        <v>0.67451220573439041</v>
      </c>
      <c r="H4756" s="18">
        <f>'Limiting Factor Scores'!H436</f>
        <v>0.18371661807986117</v>
      </c>
      <c r="I4756" s="17">
        <f>LFAT!A132</f>
        <v>9</v>
      </c>
      <c r="J4756" s="16" t="str">
        <f>LFAT!B132</f>
        <v>Nutrient Enhancement</v>
      </c>
      <c r="K4756" s="16" t="str">
        <f>LFAT!D132</f>
        <v>N</v>
      </c>
      <c r="L4756" s="19">
        <f>LFAT!F132</f>
        <v>0.1</v>
      </c>
      <c r="M4756" s="16" t="str">
        <f>LFAT!G132</f>
        <v>R</v>
      </c>
      <c r="N4756" s="19">
        <f>LFAT!I132</f>
        <v>0.1</v>
      </c>
      <c r="O4756" s="18">
        <f>LFAT!J132</f>
        <v>0.01</v>
      </c>
      <c r="P4756" s="18">
        <f t="shared" si="222"/>
        <v>4.4200000000000003E-3</v>
      </c>
      <c r="Q4756" s="18">
        <f t="shared" si="223"/>
        <v>6.745122057343904E-3</v>
      </c>
      <c r="R4756" s="18">
        <f t="shared" si="224"/>
        <v>1.8371661807986116E-3</v>
      </c>
    </row>
    <row r="4757" spans="1:18" ht="18" customHeight="1" x14ac:dyDescent="0.2">
      <c r="A4757" s="16" t="str">
        <f>'Limiting Factor Scores'!A422</f>
        <v>UGR9</v>
      </c>
      <c r="B4757" s="16" t="str">
        <f>'Limiting Factor Scores'!B422</f>
        <v>Upper Grande Ronde</v>
      </c>
      <c r="C4757" s="16" t="str">
        <f>'Limiting Factor Scores'!C422</f>
        <v>Altered Flow Timing</v>
      </c>
      <c r="D4757" s="18">
        <f>'Limiting Factor Scores'!D422</f>
        <v>0.31840000000000002</v>
      </c>
      <c r="E4757" s="19">
        <f>'Limiting Factor Scores'!E422</f>
        <v>3.42</v>
      </c>
      <c r="F4757" s="18">
        <f>'Limiting Factor Scores'!F422</f>
        <v>0.64449999999999996</v>
      </c>
      <c r="G4757" s="18">
        <f>'Limiting Factor Scores'!G422</f>
        <v>1.0758804228864582</v>
      </c>
      <c r="H4757" s="18">
        <f>'Limiting Factor Scores'!H422</f>
        <v>0.29941429702448968</v>
      </c>
      <c r="I4757" s="17">
        <f>LFAT!A143</f>
        <v>10</v>
      </c>
      <c r="J4757" s="16" t="str">
        <f>LFAT!B143</f>
        <v>Upland Treatments</v>
      </c>
      <c r="K4757" s="16" t="str">
        <f>LFAT!D143</f>
        <v>I</v>
      </c>
      <c r="L4757" s="19">
        <f>LFAT!F143</f>
        <v>0.5</v>
      </c>
      <c r="M4757" s="16" t="str">
        <f>LFAT!G143</f>
        <v>CD</v>
      </c>
      <c r="N4757" s="19">
        <f>LFAT!I143</f>
        <v>0.5</v>
      </c>
      <c r="O4757" s="18">
        <f>LFAT!J143</f>
        <v>0.25</v>
      </c>
      <c r="P4757" s="18">
        <f t="shared" si="222"/>
        <v>0.16112499999999999</v>
      </c>
      <c r="Q4757" s="18">
        <f t="shared" si="223"/>
        <v>0.26897010572161456</v>
      </c>
      <c r="R4757" s="18">
        <f t="shared" si="224"/>
        <v>7.4853574256122421E-2</v>
      </c>
    </row>
    <row r="4758" spans="1:18" ht="18" customHeight="1" x14ac:dyDescent="0.2">
      <c r="A4758" s="16" t="str">
        <f>'Limiting Factor Scores'!A423</f>
        <v>UGR9</v>
      </c>
      <c r="B4758" s="16" t="str">
        <f>'Limiting Factor Scores'!B423</f>
        <v>Upper Grande Ronde</v>
      </c>
      <c r="C4758" s="16" t="str">
        <f>'Limiting Factor Scores'!C423</f>
        <v>Altered Primary Productivity</v>
      </c>
      <c r="D4758" s="18">
        <f>'Limiting Factor Scores'!D423</f>
        <v>0.31840000000000002</v>
      </c>
      <c r="E4758" s="19">
        <f>'Limiting Factor Scores'!E423</f>
        <v>3.17</v>
      </c>
      <c r="F4758" s="18">
        <f>'Limiting Factor Scores'!F423</f>
        <v>0.58825000000000005</v>
      </c>
      <c r="G4758" s="18">
        <f>'Limiting Factor Scores'!G423</f>
        <v>0.68096492272335796</v>
      </c>
      <c r="H4758" s="18">
        <f>'Limiting Factor Scores'!H423</f>
        <v>0.19501818621326145</v>
      </c>
      <c r="I4758" s="17">
        <f>LFAT!A150</f>
        <v>10</v>
      </c>
      <c r="J4758" s="16" t="str">
        <f>LFAT!B150</f>
        <v>Upland Treatments</v>
      </c>
      <c r="K4758" s="16" t="str">
        <f>LFAT!D150</f>
        <v>I</v>
      </c>
      <c r="L4758" s="19">
        <f>LFAT!F150</f>
        <v>0.5</v>
      </c>
      <c r="M4758" s="16" t="str">
        <f>LFAT!G150</f>
        <v>CD</v>
      </c>
      <c r="N4758" s="19">
        <f>LFAT!I150</f>
        <v>0.5</v>
      </c>
      <c r="O4758" s="18">
        <f>LFAT!J150</f>
        <v>0.25</v>
      </c>
      <c r="P4758" s="18">
        <f t="shared" si="222"/>
        <v>0.14706250000000001</v>
      </c>
      <c r="Q4758" s="18">
        <f t="shared" si="223"/>
        <v>0.17024123068083949</v>
      </c>
      <c r="R4758" s="18">
        <f t="shared" si="224"/>
        <v>4.8754546553315362E-2</v>
      </c>
    </row>
    <row r="4759" spans="1:18" ht="18" customHeight="1" x14ac:dyDescent="0.2">
      <c r="A4759" s="16" t="str">
        <f>'Limiting Factor Scores'!A424</f>
        <v>UGR9</v>
      </c>
      <c r="B4759" s="16" t="str">
        <f>'Limiting Factor Scores'!B424</f>
        <v>Upper Grande Ronde</v>
      </c>
      <c r="C4759" s="16" t="str">
        <f>'Limiting Factor Scores'!C424</f>
        <v>Anthropogenic Barriers</v>
      </c>
      <c r="D4759" s="18">
        <f>'Limiting Factor Scores'!D424</f>
        <v>0.31840000000000002</v>
      </c>
      <c r="E4759" s="19">
        <f>'Limiting Factor Scores'!E424</f>
        <v>2.88</v>
      </c>
      <c r="F4759" s="18">
        <f>'Limiting Factor Scores'!F424</f>
        <v>0.52300000000000002</v>
      </c>
      <c r="G4759" s="18">
        <f>'Limiting Factor Scores'!G424</f>
        <v>0.88376241123825916</v>
      </c>
      <c r="H4759" s="18">
        <f>'Limiting Factor Scores'!H424</f>
        <v>0.27990171008864273</v>
      </c>
      <c r="I4759" s="17">
        <f>LFAT!A137</f>
        <v>10</v>
      </c>
      <c r="J4759" s="16" t="str">
        <f>LFAT!B137</f>
        <v>Upland Treatments</v>
      </c>
      <c r="K4759" s="16" t="str">
        <f>LFAT!D137</f>
        <v>N</v>
      </c>
      <c r="L4759" s="19">
        <f>LFAT!F137</f>
        <v>0.1</v>
      </c>
      <c r="M4759" s="16" t="str">
        <f>LFAT!G137</f>
        <v>R</v>
      </c>
      <c r="N4759" s="19">
        <f>LFAT!I137</f>
        <v>0.1</v>
      </c>
      <c r="O4759" s="18">
        <f>LFAT!J137</f>
        <v>0.01</v>
      </c>
      <c r="P4759" s="18">
        <f t="shared" si="222"/>
        <v>5.2300000000000003E-3</v>
      </c>
      <c r="Q4759" s="18">
        <f t="shared" si="223"/>
        <v>8.8376241123825916E-3</v>
      </c>
      <c r="R4759" s="18">
        <f t="shared" si="224"/>
        <v>2.7990171008864272E-3</v>
      </c>
    </row>
    <row r="4760" spans="1:18" ht="18" customHeight="1" x14ac:dyDescent="0.2">
      <c r="A4760" s="16" t="str">
        <f>'Limiting Factor Scores'!A425</f>
        <v>UGR9</v>
      </c>
      <c r="B4760" s="16" t="str">
        <f>'Limiting Factor Scores'!B425</f>
        <v>Upper Grande Ronde</v>
      </c>
      <c r="C4760" s="16" t="str">
        <f>'Limiting Factor Scores'!C425</f>
        <v>Channel and Habitat Structure</v>
      </c>
      <c r="D4760" s="18">
        <f>'Limiting Factor Scores'!D425</f>
        <v>0.31840000000000002</v>
      </c>
      <c r="E4760" s="19">
        <f>'Limiting Factor Scores'!E425</f>
        <v>4.57</v>
      </c>
      <c r="F4760" s="18">
        <f>'Limiting Factor Scores'!F425</f>
        <v>0.90325</v>
      </c>
      <c r="G4760" s="18">
        <f>'Limiting Factor Scores'!G425</f>
        <v>2.5061832567730926</v>
      </c>
      <c r="H4760" s="18">
        <f>'Limiting Factor Scores'!H425</f>
        <v>0.75869562472712648</v>
      </c>
      <c r="I4760" s="17">
        <f>LFAT!A141</f>
        <v>10</v>
      </c>
      <c r="J4760" s="16" t="str">
        <f>LFAT!B141</f>
        <v>Upland Treatments</v>
      </c>
      <c r="K4760" s="16" t="str">
        <f>LFAT!D141</f>
        <v>N</v>
      </c>
      <c r="L4760" s="19">
        <f>LFAT!F141</f>
        <v>0.1</v>
      </c>
      <c r="M4760" s="16" t="str">
        <f>LFAT!G141</f>
        <v>R</v>
      </c>
      <c r="N4760" s="19">
        <f>LFAT!I141</f>
        <v>0.1</v>
      </c>
      <c r="O4760" s="18">
        <f>LFAT!J141</f>
        <v>0.01</v>
      </c>
      <c r="P4760" s="18">
        <f t="shared" si="222"/>
        <v>9.0325000000000006E-3</v>
      </c>
      <c r="Q4760" s="18">
        <f t="shared" si="223"/>
        <v>2.5061832567730927E-2</v>
      </c>
      <c r="R4760" s="18">
        <f t="shared" si="224"/>
        <v>7.5869562472712648E-3</v>
      </c>
    </row>
    <row r="4761" spans="1:18" ht="18" customHeight="1" x14ac:dyDescent="0.2">
      <c r="A4761" s="16" t="str">
        <f>'Limiting Factor Scores'!A426</f>
        <v>UGR9</v>
      </c>
      <c r="B4761" s="16" t="str">
        <f>'Limiting Factor Scores'!B426</f>
        <v>Upper Grande Ronde</v>
      </c>
      <c r="C4761" s="16" t="str">
        <f>'Limiting Factor Scores'!C426</f>
        <v>Decreased Sediment Quantity</v>
      </c>
      <c r="D4761" s="18">
        <f>'Limiting Factor Scores'!D426</f>
        <v>0.31840000000000002</v>
      </c>
      <c r="E4761" s="19">
        <f>'Limiting Factor Scores'!E426</f>
        <v>2.83</v>
      </c>
      <c r="F4761" s="18">
        <f>'Limiting Factor Scores'!F426</f>
        <v>0.51175000000000004</v>
      </c>
      <c r="G4761" s="18">
        <f>'Limiting Factor Scores'!G426</f>
        <v>0.84380264292697482</v>
      </c>
      <c r="H4761" s="18">
        <f>'Limiting Factor Scores'!H426</f>
        <v>0.25136007835781427</v>
      </c>
      <c r="I4761" s="17">
        <f>LFAT!A144</f>
        <v>10</v>
      </c>
      <c r="J4761" s="16" t="str">
        <f>LFAT!B144</f>
        <v>Upland Treatments</v>
      </c>
      <c r="K4761" s="16" t="str">
        <f>LFAT!D144</f>
        <v>I</v>
      </c>
      <c r="L4761" s="19">
        <f>LFAT!F144</f>
        <v>0.5</v>
      </c>
      <c r="M4761" s="16" t="str">
        <f>LFAT!G144</f>
        <v>CD</v>
      </c>
      <c r="N4761" s="19">
        <f>LFAT!I144</f>
        <v>0.5</v>
      </c>
      <c r="O4761" s="18">
        <f>LFAT!J144</f>
        <v>0.25</v>
      </c>
      <c r="P4761" s="18">
        <f t="shared" si="222"/>
        <v>0.12793750000000001</v>
      </c>
      <c r="Q4761" s="18">
        <f t="shared" si="223"/>
        <v>0.21095066073174371</v>
      </c>
      <c r="R4761" s="18">
        <f t="shared" si="224"/>
        <v>6.2840019589453566E-2</v>
      </c>
    </row>
    <row r="4762" spans="1:18" ht="18" customHeight="1" x14ac:dyDescent="0.2">
      <c r="A4762" s="16" t="str">
        <f>'Limiting Factor Scores'!A427</f>
        <v>UGR9</v>
      </c>
      <c r="B4762" s="16" t="str">
        <f>'Limiting Factor Scores'!B427</f>
        <v>Upper Grande Ronde</v>
      </c>
      <c r="C4762" s="16" t="str">
        <f>'Limiting Factor Scores'!C427</f>
        <v>Decreased Water Quantity</v>
      </c>
      <c r="D4762" s="18">
        <f>'Limiting Factor Scores'!D427</f>
        <v>0.31840000000000002</v>
      </c>
      <c r="E4762" s="19">
        <f>'Limiting Factor Scores'!E427</f>
        <v>3.11</v>
      </c>
      <c r="F4762" s="18">
        <f>'Limiting Factor Scores'!F427</f>
        <v>0.57474999999999998</v>
      </c>
      <c r="G4762" s="18">
        <f>'Limiting Factor Scores'!G427</f>
        <v>1.3711958544948575</v>
      </c>
      <c r="H4762" s="18">
        <f>'Limiting Factor Scores'!H427</f>
        <v>0.39630043771727158</v>
      </c>
      <c r="I4762" s="17">
        <f>LFAT!A142</f>
        <v>10</v>
      </c>
      <c r="J4762" s="16" t="str">
        <f>LFAT!B142</f>
        <v>Upland Treatments</v>
      </c>
      <c r="K4762" s="16" t="str">
        <f>LFAT!D142</f>
        <v>I</v>
      </c>
      <c r="L4762" s="19">
        <f>LFAT!F142</f>
        <v>0.5</v>
      </c>
      <c r="M4762" s="16" t="str">
        <f>LFAT!G142</f>
        <v>CD</v>
      </c>
      <c r="N4762" s="19">
        <f>LFAT!I142</f>
        <v>0.5</v>
      </c>
      <c r="O4762" s="18">
        <f>LFAT!J142</f>
        <v>0.25</v>
      </c>
      <c r="P4762" s="18">
        <f t="shared" si="222"/>
        <v>0.1436875</v>
      </c>
      <c r="Q4762" s="18">
        <f t="shared" si="223"/>
        <v>0.34279896362371437</v>
      </c>
      <c r="R4762" s="18">
        <f t="shared" si="224"/>
        <v>9.9075109429317895E-2</v>
      </c>
    </row>
    <row r="4763" spans="1:18" ht="18" customHeight="1" x14ac:dyDescent="0.2">
      <c r="A4763" s="16" t="str">
        <f>'Limiting Factor Scores'!A428</f>
        <v>UGR9</v>
      </c>
      <c r="B4763" s="16" t="str">
        <f>'Limiting Factor Scores'!B428</f>
        <v>Upper Grande Ronde</v>
      </c>
      <c r="C4763" s="16" t="str">
        <f>'Limiting Factor Scores'!C428</f>
        <v>Floodplain Condition</v>
      </c>
      <c r="D4763" s="18">
        <f>'Limiting Factor Scores'!D428</f>
        <v>0.31840000000000002</v>
      </c>
      <c r="E4763" s="19">
        <f>'Limiting Factor Scores'!E428</f>
        <v>3.48</v>
      </c>
      <c r="F4763" s="18">
        <f>'Limiting Factor Scores'!F428</f>
        <v>0.65800000000000003</v>
      </c>
      <c r="G4763" s="18">
        <f>'Limiting Factor Scores'!G428</f>
        <v>1.2735044800897888</v>
      </c>
      <c r="H4763" s="18">
        <f>'Limiting Factor Scores'!H428</f>
        <v>0.36157949761735919</v>
      </c>
      <c r="I4763" s="17">
        <f>LFAT!A139</f>
        <v>10</v>
      </c>
      <c r="J4763" s="16" t="str">
        <f>LFAT!B139</f>
        <v>Upland Treatments</v>
      </c>
      <c r="K4763" s="16" t="str">
        <f>LFAT!D139</f>
        <v>N</v>
      </c>
      <c r="L4763" s="19">
        <f>LFAT!F139</f>
        <v>0.1</v>
      </c>
      <c r="M4763" s="16" t="str">
        <f>LFAT!G139</f>
        <v>R</v>
      </c>
      <c r="N4763" s="19">
        <f>LFAT!I139</f>
        <v>0.1</v>
      </c>
      <c r="O4763" s="18">
        <f>LFAT!J139</f>
        <v>0.01</v>
      </c>
      <c r="P4763" s="18">
        <f t="shared" si="222"/>
        <v>6.5800000000000008E-3</v>
      </c>
      <c r="Q4763" s="18">
        <f t="shared" si="223"/>
        <v>1.2735044800897889E-2</v>
      </c>
      <c r="R4763" s="18">
        <f t="shared" si="224"/>
        <v>3.6157949761735919E-3</v>
      </c>
    </row>
    <row r="4764" spans="1:18" ht="18" customHeight="1" x14ac:dyDescent="0.2">
      <c r="A4764" s="16" t="str">
        <f>'Limiting Factor Scores'!A429</f>
        <v>UGR9</v>
      </c>
      <c r="B4764" s="16" t="str">
        <f>'Limiting Factor Scores'!B429</f>
        <v>Upper Grande Ronde</v>
      </c>
      <c r="C4764" s="16" t="str">
        <f>'Limiting Factor Scores'!C429</f>
        <v>Increased Sediment Quantity</v>
      </c>
      <c r="D4764" s="18">
        <f>'Limiting Factor Scores'!D429</f>
        <v>0.31840000000000002</v>
      </c>
      <c r="E4764" s="19">
        <f>'Limiting Factor Scores'!E429</f>
        <v>2.7</v>
      </c>
      <c r="F4764" s="18">
        <f>'Limiting Factor Scores'!F429</f>
        <v>0.48249999999999998</v>
      </c>
      <c r="G4764" s="18">
        <f>'Limiting Factor Scores'!G429</f>
        <v>0.55854751417598003</v>
      </c>
      <c r="H4764" s="18">
        <f>'Limiting Factor Scores'!H429</f>
        <v>0.1837610348444137</v>
      </c>
      <c r="I4764" s="17">
        <f>LFAT!A145</f>
        <v>10</v>
      </c>
      <c r="J4764" s="16" t="str">
        <f>LFAT!B145</f>
        <v>Upland Treatments</v>
      </c>
      <c r="K4764" s="16" t="str">
        <f>LFAT!D145</f>
        <v>I</v>
      </c>
      <c r="L4764" s="19">
        <f>LFAT!F145</f>
        <v>0.5</v>
      </c>
      <c r="M4764" s="16" t="str">
        <f>LFAT!G145</f>
        <v>CD</v>
      </c>
      <c r="N4764" s="19">
        <f>LFAT!I145</f>
        <v>0.5</v>
      </c>
      <c r="O4764" s="18">
        <f>LFAT!J145</f>
        <v>0.25</v>
      </c>
      <c r="P4764" s="18">
        <f t="shared" si="222"/>
        <v>0.120625</v>
      </c>
      <c r="Q4764" s="18">
        <f t="shared" si="223"/>
        <v>0.13963687854399501</v>
      </c>
      <c r="R4764" s="18">
        <f t="shared" si="224"/>
        <v>4.5940258711103424E-2</v>
      </c>
    </row>
    <row r="4765" spans="1:18" ht="18" customHeight="1" x14ac:dyDescent="0.2">
      <c r="A4765" s="16" t="str">
        <f>'Limiting Factor Scores'!A430</f>
        <v>UGR9</v>
      </c>
      <c r="B4765" s="16" t="str">
        <f>'Limiting Factor Scores'!B430</f>
        <v>Upper Grande Ronde</v>
      </c>
      <c r="C4765" s="16" t="str">
        <f>'Limiting Factor Scores'!C430</f>
        <v>Non-Native Species Interactions and Competition</v>
      </c>
      <c r="D4765" s="18">
        <f>'Limiting Factor Scores'!D430</f>
        <v>0.31840000000000002</v>
      </c>
      <c r="E4765" s="19">
        <f>'Limiting Factor Scores'!E430</f>
        <v>4.22</v>
      </c>
      <c r="F4765" s="18">
        <f>'Limiting Factor Scores'!F430</f>
        <v>0.82450000000000001</v>
      </c>
      <c r="G4765" s="18">
        <f>'Limiting Factor Scores'!G430</f>
        <v>1.0557086456017766</v>
      </c>
      <c r="H4765" s="18">
        <f>'Limiting Factor Scores'!H430</f>
        <v>0.37240450626433758</v>
      </c>
      <c r="I4765" s="17">
        <f>LFAT!A151</f>
        <v>10</v>
      </c>
      <c r="J4765" s="16" t="str">
        <f>LFAT!B151</f>
        <v>Upland Treatments</v>
      </c>
      <c r="K4765" s="16" t="str">
        <f>LFAT!D151</f>
        <v>N</v>
      </c>
      <c r="L4765" s="19">
        <f>LFAT!F151</f>
        <v>0.1</v>
      </c>
      <c r="M4765" s="16" t="str">
        <f>LFAT!G151</f>
        <v>R</v>
      </c>
      <c r="N4765" s="19">
        <f>LFAT!I151</f>
        <v>0.1</v>
      </c>
      <c r="O4765" s="18">
        <f>LFAT!J151</f>
        <v>0.01</v>
      </c>
      <c r="P4765" s="18">
        <f t="shared" si="222"/>
        <v>8.2450000000000006E-3</v>
      </c>
      <c r="Q4765" s="18">
        <f t="shared" si="223"/>
        <v>1.0557086456017765E-2</v>
      </c>
      <c r="R4765" s="18">
        <f t="shared" si="224"/>
        <v>3.7240450626433758E-3</v>
      </c>
    </row>
    <row r="4766" spans="1:18" ht="18" customHeight="1" x14ac:dyDescent="0.2">
      <c r="A4766" s="16" t="str">
        <f>'Limiting Factor Scores'!A431</f>
        <v>UGR9</v>
      </c>
      <c r="B4766" s="16" t="str">
        <f>'Limiting Factor Scores'!B431</f>
        <v>Upper Grande Ronde</v>
      </c>
      <c r="C4766" s="16" t="str">
        <f>'Limiting Factor Scores'!C431</f>
        <v>Predation</v>
      </c>
      <c r="D4766" s="18">
        <f>'Limiting Factor Scores'!D431</f>
        <v>0.31840000000000002</v>
      </c>
      <c r="E4766" s="19">
        <f>'Limiting Factor Scores'!E431</f>
        <v>2.88</v>
      </c>
      <c r="F4766" s="18">
        <f>'Limiting Factor Scores'!F431</f>
        <v>0.52300000000000002</v>
      </c>
      <c r="G4766" s="18">
        <f>'Limiting Factor Scores'!G431</f>
        <v>0.8944674745473935</v>
      </c>
      <c r="H4766" s="18">
        <f>'Limiting Factor Scores'!H431</f>
        <v>0.27347867252113534</v>
      </c>
      <c r="I4766" s="17">
        <f>LFAT!A149</f>
        <v>10</v>
      </c>
      <c r="J4766" s="16" t="str">
        <f>LFAT!B149</f>
        <v>Upland Treatments</v>
      </c>
      <c r="K4766" s="16" t="str">
        <f>LFAT!D149</f>
        <v>N</v>
      </c>
      <c r="L4766" s="19">
        <f>LFAT!F149</f>
        <v>0.1</v>
      </c>
      <c r="M4766" s="16" t="str">
        <f>LFAT!G149</f>
        <v>R</v>
      </c>
      <c r="N4766" s="19">
        <f>LFAT!I149</f>
        <v>0.1</v>
      </c>
      <c r="O4766" s="18">
        <f>LFAT!J149</f>
        <v>0.01</v>
      </c>
      <c r="P4766" s="18">
        <f t="shared" si="222"/>
        <v>5.2300000000000003E-3</v>
      </c>
      <c r="Q4766" s="18">
        <f t="shared" si="223"/>
        <v>8.9446747454739357E-3</v>
      </c>
      <c r="R4766" s="18">
        <f t="shared" si="224"/>
        <v>2.7347867252113535E-3</v>
      </c>
    </row>
    <row r="4767" spans="1:18" ht="18" customHeight="1" x14ac:dyDescent="0.2">
      <c r="A4767" s="16" t="str">
        <f>'Limiting Factor Scores'!A432</f>
        <v>UGR9</v>
      </c>
      <c r="B4767" s="16" t="str">
        <f>'Limiting Factor Scores'!B432</f>
        <v>Upper Grande Ronde</v>
      </c>
      <c r="C4767" s="16" t="str">
        <f>'Limiting Factor Scores'!C432</f>
        <v>Riparian Condition</v>
      </c>
      <c r="D4767" s="18">
        <f>'Limiting Factor Scores'!D432</f>
        <v>0.31840000000000002</v>
      </c>
      <c r="E4767" s="19">
        <f>'Limiting Factor Scores'!E432</f>
        <v>3.73</v>
      </c>
      <c r="F4767" s="18">
        <f>'Limiting Factor Scores'!F432</f>
        <v>0.71425000000000005</v>
      </c>
      <c r="G4767" s="18">
        <f>'Limiting Factor Scores'!G432</f>
        <v>1.411611048766358</v>
      </c>
      <c r="H4767" s="18">
        <f>'Limiting Factor Scores'!H432</f>
        <v>0.45579280109710341</v>
      </c>
      <c r="I4767" s="17">
        <f>LFAT!A138</f>
        <v>10</v>
      </c>
      <c r="J4767" s="16" t="str">
        <f>LFAT!B138</f>
        <v>Upland Treatments</v>
      </c>
      <c r="K4767" s="16" t="str">
        <f>LFAT!D138</f>
        <v>N</v>
      </c>
      <c r="L4767" s="19">
        <f>LFAT!F138</f>
        <v>0.1</v>
      </c>
      <c r="M4767" s="16" t="str">
        <f>LFAT!G138</f>
        <v>R</v>
      </c>
      <c r="N4767" s="19">
        <f>LFAT!I138</f>
        <v>0.1</v>
      </c>
      <c r="O4767" s="18">
        <f>LFAT!J138</f>
        <v>0.01</v>
      </c>
      <c r="P4767" s="18">
        <f t="shared" si="222"/>
        <v>7.1425000000000004E-3</v>
      </c>
      <c r="Q4767" s="18">
        <f t="shared" si="223"/>
        <v>1.4116110487663581E-2</v>
      </c>
      <c r="R4767" s="18">
        <f t="shared" si="224"/>
        <v>4.5579280109710341E-3</v>
      </c>
    </row>
    <row r="4768" spans="1:18" ht="18" customHeight="1" x14ac:dyDescent="0.2">
      <c r="A4768" s="16" t="str">
        <f>'Limiting Factor Scores'!A433</f>
        <v>UGR9</v>
      </c>
      <c r="B4768" s="16" t="str">
        <f>'Limiting Factor Scores'!B433</f>
        <v>Upper Grande Ronde</v>
      </c>
      <c r="C4768" s="16" t="str">
        <f>'Limiting Factor Scores'!C433</f>
        <v>Side Channel and Wetland Habitat</v>
      </c>
      <c r="D4768" s="18">
        <f>'Limiting Factor Scores'!D433</f>
        <v>0.31840000000000002</v>
      </c>
      <c r="E4768" s="19">
        <f>'Limiting Factor Scores'!E433</f>
        <v>4.32</v>
      </c>
      <c r="F4768" s="18">
        <f>'Limiting Factor Scores'!F433</f>
        <v>0.84699999999999998</v>
      </c>
      <c r="G4768" s="18">
        <f>'Limiting Factor Scores'!G433</f>
        <v>2.0727203195376833</v>
      </c>
      <c r="H4768" s="18">
        <f>'Limiting Factor Scores'!H433</f>
        <v>0.60413247825359973</v>
      </c>
      <c r="I4768" s="17">
        <f>LFAT!A140</f>
        <v>10</v>
      </c>
      <c r="J4768" s="16" t="str">
        <f>LFAT!B140</f>
        <v>Upland Treatments</v>
      </c>
      <c r="K4768" s="16" t="str">
        <f>LFAT!D140</f>
        <v>N</v>
      </c>
      <c r="L4768" s="19">
        <f>LFAT!F140</f>
        <v>0.1</v>
      </c>
      <c r="M4768" s="16" t="str">
        <f>LFAT!G140</f>
        <v>R</v>
      </c>
      <c r="N4768" s="19">
        <f>LFAT!I140</f>
        <v>0.1</v>
      </c>
      <c r="O4768" s="18">
        <f>LFAT!J140</f>
        <v>0.01</v>
      </c>
      <c r="P4768" s="18">
        <f t="shared" si="222"/>
        <v>8.4700000000000001E-3</v>
      </c>
      <c r="Q4768" s="18">
        <f t="shared" si="223"/>
        <v>2.0727203195376832E-2</v>
      </c>
      <c r="R4768" s="18">
        <f t="shared" si="224"/>
        <v>6.0413247825359976E-3</v>
      </c>
    </row>
    <row r="4769" spans="1:18" ht="18" customHeight="1" x14ac:dyDescent="0.2">
      <c r="A4769" s="16" t="str">
        <f>'Limiting Factor Scores'!A434</f>
        <v>UGR9</v>
      </c>
      <c r="B4769" s="16" t="str">
        <f>'Limiting Factor Scores'!B434</f>
        <v>Upper Grande Ronde</v>
      </c>
      <c r="C4769" s="16" t="str">
        <f>'Limiting Factor Scores'!C434</f>
        <v>Summer Water Temperature</v>
      </c>
      <c r="D4769" s="18">
        <f>'Limiting Factor Scores'!D434</f>
        <v>0.31840000000000002</v>
      </c>
      <c r="E4769" s="19">
        <f>'Limiting Factor Scores'!E434</f>
        <v>3.68</v>
      </c>
      <c r="F4769" s="18">
        <f>'Limiting Factor Scores'!F434</f>
        <v>0.70299999999999996</v>
      </c>
      <c r="G4769" s="18">
        <f>'Limiting Factor Scores'!G434</f>
        <v>1.4901029028251664</v>
      </c>
      <c r="H4769" s="18">
        <f>'Limiting Factor Scores'!H434</f>
        <v>0.4663126745062916</v>
      </c>
      <c r="I4769" s="17">
        <f>LFAT!A146</f>
        <v>10</v>
      </c>
      <c r="J4769" s="16" t="str">
        <f>LFAT!B146</f>
        <v>Upland Treatments</v>
      </c>
      <c r="K4769" s="16" t="str">
        <f>LFAT!D146</f>
        <v>I</v>
      </c>
      <c r="L4769" s="19">
        <f>LFAT!F146</f>
        <v>0.5</v>
      </c>
      <c r="M4769" s="16" t="str">
        <f>LFAT!G146</f>
        <v>CD</v>
      </c>
      <c r="N4769" s="19">
        <f>LFAT!I146</f>
        <v>0.5</v>
      </c>
      <c r="O4769" s="18">
        <f>LFAT!J146</f>
        <v>0.25</v>
      </c>
      <c r="P4769" s="18">
        <f t="shared" si="222"/>
        <v>0.17574999999999999</v>
      </c>
      <c r="Q4769" s="18">
        <f t="shared" si="223"/>
        <v>0.37252572570629161</v>
      </c>
      <c r="R4769" s="18">
        <f t="shared" si="224"/>
        <v>0.1165781686265729</v>
      </c>
    </row>
    <row r="4770" spans="1:18" ht="18" customHeight="1" x14ac:dyDescent="0.2">
      <c r="A4770" s="16" t="str">
        <f>'Limiting Factor Scores'!A435</f>
        <v>UGR9</v>
      </c>
      <c r="B4770" s="16" t="str">
        <f>'Limiting Factor Scores'!B435</f>
        <v>Upper Grande Ronde</v>
      </c>
      <c r="C4770" s="16" t="str">
        <f>'Limiting Factor Scores'!C435</f>
        <v>Water Quality</v>
      </c>
      <c r="D4770" s="18">
        <f>'Limiting Factor Scores'!D435</f>
        <v>0.31840000000000002</v>
      </c>
      <c r="E4770" s="19">
        <f>'Limiting Factor Scores'!E435</f>
        <v>3.42</v>
      </c>
      <c r="F4770" s="18">
        <f>'Limiting Factor Scores'!F435</f>
        <v>0.64449999999999996</v>
      </c>
      <c r="G4770" s="18">
        <f>'Limiting Factor Scores'!G435</f>
        <v>1.1946083717510425</v>
      </c>
      <c r="H4770" s="18">
        <f>'Limiting Factor Scores'!H435</f>
        <v>0.33160276311915649</v>
      </c>
      <c r="I4770" s="17">
        <f>LFAT!A148</f>
        <v>10</v>
      </c>
      <c r="J4770" s="16" t="str">
        <f>LFAT!B148</f>
        <v>Upland Treatments</v>
      </c>
      <c r="K4770" s="16" t="str">
        <f>LFAT!D148</f>
        <v>I</v>
      </c>
      <c r="L4770" s="19">
        <f>LFAT!F148</f>
        <v>0.5</v>
      </c>
      <c r="M4770" s="16" t="str">
        <f>LFAT!G148</f>
        <v>CD</v>
      </c>
      <c r="N4770" s="19">
        <f>LFAT!I148</f>
        <v>0.5</v>
      </c>
      <c r="O4770" s="18">
        <f>LFAT!J148</f>
        <v>0.25</v>
      </c>
      <c r="P4770" s="18">
        <f t="shared" si="222"/>
        <v>0.16112499999999999</v>
      </c>
      <c r="Q4770" s="18">
        <f t="shared" si="223"/>
        <v>0.29865209293776063</v>
      </c>
      <c r="R4770" s="18">
        <f t="shared" si="224"/>
        <v>8.2900690779789121E-2</v>
      </c>
    </row>
    <row r="4771" spans="1:18" ht="18" customHeight="1" x14ac:dyDescent="0.2">
      <c r="A4771" s="16" t="str">
        <f>'Limiting Factor Scores'!A436</f>
        <v>UGR9</v>
      </c>
      <c r="B4771" s="16" t="str">
        <f>'Limiting Factor Scores'!B436</f>
        <v>Upper Grande Ronde</v>
      </c>
      <c r="C4771" s="16" t="str">
        <f>'Limiting Factor Scores'!C436</f>
        <v>Winter Water Temperature</v>
      </c>
      <c r="D4771" s="18">
        <f>'Limiting Factor Scores'!D436</f>
        <v>0.31840000000000002</v>
      </c>
      <c r="E4771" s="19">
        <f>'Limiting Factor Scores'!E436</f>
        <v>2.52</v>
      </c>
      <c r="F4771" s="18">
        <f>'Limiting Factor Scores'!F436</f>
        <v>0.442</v>
      </c>
      <c r="G4771" s="18">
        <f>'Limiting Factor Scores'!G436</f>
        <v>0.67451220573439041</v>
      </c>
      <c r="H4771" s="18">
        <f>'Limiting Factor Scores'!H436</f>
        <v>0.18371661807986117</v>
      </c>
      <c r="I4771" s="17">
        <f>LFAT!A147</f>
        <v>10</v>
      </c>
      <c r="J4771" s="16" t="str">
        <f>LFAT!B147</f>
        <v>Upland Treatments</v>
      </c>
      <c r="K4771" s="16" t="str">
        <f>LFAT!D147</f>
        <v>N</v>
      </c>
      <c r="L4771" s="19">
        <f>LFAT!F147</f>
        <v>0.1</v>
      </c>
      <c r="M4771" s="16" t="str">
        <f>LFAT!G147</f>
        <v>R</v>
      </c>
      <c r="N4771" s="19">
        <f>LFAT!I147</f>
        <v>0.1</v>
      </c>
      <c r="O4771" s="18">
        <f>LFAT!J147</f>
        <v>0.01</v>
      </c>
      <c r="P4771" s="18">
        <f t="shared" si="222"/>
        <v>4.4200000000000003E-3</v>
      </c>
      <c r="Q4771" s="18">
        <f t="shared" si="223"/>
        <v>6.745122057343904E-3</v>
      </c>
      <c r="R4771" s="18">
        <f t="shared" si="224"/>
        <v>1.8371661807986116E-3</v>
      </c>
    </row>
    <row r="4772" spans="1:18" ht="18" customHeight="1" x14ac:dyDescent="0.2">
      <c r="A4772" s="16" t="str">
        <f>'Limiting Factor Scores'!A422</f>
        <v>UGR9</v>
      </c>
      <c r="B4772" s="16" t="str">
        <f>'Limiting Factor Scores'!B422</f>
        <v>Upper Grande Ronde</v>
      </c>
      <c r="C4772" s="16" t="str">
        <f>'Limiting Factor Scores'!C422</f>
        <v>Altered Flow Timing</v>
      </c>
      <c r="D4772" s="18">
        <f>'Limiting Factor Scores'!D422</f>
        <v>0.31840000000000002</v>
      </c>
      <c r="E4772" s="19">
        <f>'Limiting Factor Scores'!E422</f>
        <v>3.42</v>
      </c>
      <c r="F4772" s="18">
        <f>'Limiting Factor Scores'!F422</f>
        <v>0.64449999999999996</v>
      </c>
      <c r="G4772" s="18">
        <f>'Limiting Factor Scores'!G422</f>
        <v>1.0758804228864582</v>
      </c>
      <c r="H4772" s="18">
        <f>'Limiting Factor Scores'!H422</f>
        <v>0.29941429702448968</v>
      </c>
      <c r="I4772" s="17">
        <f>LFAT!A158</f>
        <v>11</v>
      </c>
      <c r="J4772" s="16" t="str">
        <f>LFAT!B158</f>
        <v>Species Management (non-native or unnatural)</v>
      </c>
      <c r="K4772" s="16" t="str">
        <f>LFAT!D158</f>
        <v>N</v>
      </c>
      <c r="L4772" s="19">
        <f>LFAT!F158</f>
        <v>0.1</v>
      </c>
      <c r="M4772" s="16" t="str">
        <f>LFAT!G158</f>
        <v>R</v>
      </c>
      <c r="N4772" s="19">
        <f>LFAT!I158</f>
        <v>0.1</v>
      </c>
      <c r="O4772" s="18">
        <f>LFAT!J158</f>
        <v>0.01</v>
      </c>
      <c r="P4772" s="18">
        <f t="shared" si="222"/>
        <v>6.4449999999999993E-3</v>
      </c>
      <c r="Q4772" s="18">
        <f t="shared" si="223"/>
        <v>1.0758804228864582E-2</v>
      </c>
      <c r="R4772" s="18">
        <f t="shared" si="224"/>
        <v>2.994142970244897E-3</v>
      </c>
    </row>
    <row r="4773" spans="1:18" ht="18" customHeight="1" x14ac:dyDescent="0.2">
      <c r="A4773" s="16" t="str">
        <f>'Limiting Factor Scores'!A423</f>
        <v>UGR9</v>
      </c>
      <c r="B4773" s="16" t="str">
        <f>'Limiting Factor Scores'!B423</f>
        <v>Upper Grande Ronde</v>
      </c>
      <c r="C4773" s="16" t="str">
        <f>'Limiting Factor Scores'!C423</f>
        <v>Altered Primary Productivity</v>
      </c>
      <c r="D4773" s="18">
        <f>'Limiting Factor Scores'!D423</f>
        <v>0.31840000000000002</v>
      </c>
      <c r="E4773" s="19">
        <f>'Limiting Factor Scores'!E423</f>
        <v>3.17</v>
      </c>
      <c r="F4773" s="18">
        <f>'Limiting Factor Scores'!F423</f>
        <v>0.58825000000000005</v>
      </c>
      <c r="G4773" s="18">
        <f>'Limiting Factor Scores'!G423</f>
        <v>0.68096492272335796</v>
      </c>
      <c r="H4773" s="18">
        <f>'Limiting Factor Scores'!H423</f>
        <v>0.19501818621326145</v>
      </c>
      <c r="I4773" s="17">
        <f>LFAT!A165</f>
        <v>11</v>
      </c>
      <c r="J4773" s="16" t="str">
        <f>LFAT!B165</f>
        <v>Species Management (non-native or unnatural)</v>
      </c>
      <c r="K4773" s="16" t="str">
        <f>LFAT!D165</f>
        <v>N</v>
      </c>
      <c r="L4773" s="19">
        <f>LFAT!F165</f>
        <v>0.1</v>
      </c>
      <c r="M4773" s="16" t="str">
        <f>LFAT!G165</f>
        <v>R</v>
      </c>
      <c r="N4773" s="19">
        <f>LFAT!I165</f>
        <v>0.1</v>
      </c>
      <c r="O4773" s="18">
        <f>LFAT!J165</f>
        <v>0.01</v>
      </c>
      <c r="P4773" s="18">
        <f t="shared" si="222"/>
        <v>5.8825000000000006E-3</v>
      </c>
      <c r="Q4773" s="18">
        <f t="shared" si="223"/>
        <v>6.8096492272335801E-3</v>
      </c>
      <c r="R4773" s="18">
        <f t="shared" si="224"/>
        <v>1.9501818621326145E-3</v>
      </c>
    </row>
    <row r="4774" spans="1:18" ht="18" customHeight="1" x14ac:dyDescent="0.2">
      <c r="A4774" s="16" t="str">
        <f>'Limiting Factor Scores'!A424</f>
        <v>UGR9</v>
      </c>
      <c r="B4774" s="16" t="str">
        <f>'Limiting Factor Scores'!B424</f>
        <v>Upper Grande Ronde</v>
      </c>
      <c r="C4774" s="16" t="str">
        <f>'Limiting Factor Scores'!C424</f>
        <v>Anthropogenic Barriers</v>
      </c>
      <c r="D4774" s="18">
        <f>'Limiting Factor Scores'!D424</f>
        <v>0.31840000000000002</v>
      </c>
      <c r="E4774" s="19">
        <f>'Limiting Factor Scores'!E424</f>
        <v>2.88</v>
      </c>
      <c r="F4774" s="18">
        <f>'Limiting Factor Scores'!F424</f>
        <v>0.52300000000000002</v>
      </c>
      <c r="G4774" s="18">
        <f>'Limiting Factor Scores'!G424</f>
        <v>0.88376241123825916</v>
      </c>
      <c r="H4774" s="18">
        <f>'Limiting Factor Scores'!H424</f>
        <v>0.27990171008864273</v>
      </c>
      <c r="I4774" s="17">
        <f>LFAT!A152</f>
        <v>11</v>
      </c>
      <c r="J4774" s="16" t="str">
        <f>LFAT!B152</f>
        <v>Species Management (non-native or unnatural)</v>
      </c>
      <c r="K4774" s="16" t="str">
        <f>LFAT!D152</f>
        <v>N</v>
      </c>
      <c r="L4774" s="19">
        <f>LFAT!F152</f>
        <v>0.1</v>
      </c>
      <c r="M4774" s="16" t="str">
        <f>LFAT!G152</f>
        <v>R</v>
      </c>
      <c r="N4774" s="19">
        <f>LFAT!I152</f>
        <v>0.1</v>
      </c>
      <c r="O4774" s="18">
        <f>LFAT!J152</f>
        <v>0.01</v>
      </c>
      <c r="P4774" s="18">
        <f t="shared" si="222"/>
        <v>5.2300000000000003E-3</v>
      </c>
      <c r="Q4774" s="18">
        <f t="shared" si="223"/>
        <v>8.8376241123825916E-3</v>
      </c>
      <c r="R4774" s="18">
        <f t="shared" si="224"/>
        <v>2.7990171008864272E-3</v>
      </c>
    </row>
    <row r="4775" spans="1:18" ht="18" customHeight="1" x14ac:dyDescent="0.2">
      <c r="A4775" s="16" t="str">
        <f>'Limiting Factor Scores'!A425</f>
        <v>UGR9</v>
      </c>
      <c r="B4775" s="16" t="str">
        <f>'Limiting Factor Scores'!B425</f>
        <v>Upper Grande Ronde</v>
      </c>
      <c r="C4775" s="16" t="str">
        <f>'Limiting Factor Scores'!C425</f>
        <v>Channel and Habitat Structure</v>
      </c>
      <c r="D4775" s="18">
        <f>'Limiting Factor Scores'!D425</f>
        <v>0.31840000000000002</v>
      </c>
      <c r="E4775" s="19">
        <f>'Limiting Factor Scores'!E425</f>
        <v>4.57</v>
      </c>
      <c r="F4775" s="18">
        <f>'Limiting Factor Scores'!F425</f>
        <v>0.90325</v>
      </c>
      <c r="G4775" s="18">
        <f>'Limiting Factor Scores'!G425</f>
        <v>2.5061832567730926</v>
      </c>
      <c r="H4775" s="18">
        <f>'Limiting Factor Scores'!H425</f>
        <v>0.75869562472712648</v>
      </c>
      <c r="I4775" s="17">
        <f>LFAT!A156</f>
        <v>11</v>
      </c>
      <c r="J4775" s="16" t="str">
        <f>LFAT!B156</f>
        <v>Species Management (non-native or unnatural)</v>
      </c>
      <c r="K4775" s="16" t="str">
        <f>LFAT!D156</f>
        <v>N</v>
      </c>
      <c r="L4775" s="19">
        <f>LFAT!F156</f>
        <v>0.1</v>
      </c>
      <c r="M4775" s="16" t="str">
        <f>LFAT!G156</f>
        <v>R</v>
      </c>
      <c r="N4775" s="19">
        <f>LFAT!I156</f>
        <v>0.1</v>
      </c>
      <c r="O4775" s="18">
        <f>LFAT!J156</f>
        <v>0.01</v>
      </c>
      <c r="P4775" s="18">
        <f t="shared" si="222"/>
        <v>9.0325000000000006E-3</v>
      </c>
      <c r="Q4775" s="18">
        <f t="shared" si="223"/>
        <v>2.5061832567730927E-2</v>
      </c>
      <c r="R4775" s="18">
        <f t="shared" si="224"/>
        <v>7.5869562472712648E-3</v>
      </c>
    </row>
    <row r="4776" spans="1:18" ht="18" customHeight="1" x14ac:dyDescent="0.2">
      <c r="A4776" s="16" t="str">
        <f>'Limiting Factor Scores'!A426</f>
        <v>UGR9</v>
      </c>
      <c r="B4776" s="16" t="str">
        <f>'Limiting Factor Scores'!B426</f>
        <v>Upper Grande Ronde</v>
      </c>
      <c r="C4776" s="16" t="str">
        <f>'Limiting Factor Scores'!C426</f>
        <v>Decreased Sediment Quantity</v>
      </c>
      <c r="D4776" s="18">
        <f>'Limiting Factor Scores'!D426</f>
        <v>0.31840000000000002</v>
      </c>
      <c r="E4776" s="19">
        <f>'Limiting Factor Scores'!E426</f>
        <v>2.83</v>
      </c>
      <c r="F4776" s="18">
        <f>'Limiting Factor Scores'!F426</f>
        <v>0.51175000000000004</v>
      </c>
      <c r="G4776" s="18">
        <f>'Limiting Factor Scores'!G426</f>
        <v>0.84380264292697482</v>
      </c>
      <c r="H4776" s="18">
        <f>'Limiting Factor Scores'!H426</f>
        <v>0.25136007835781427</v>
      </c>
      <c r="I4776" s="17">
        <f>LFAT!A159</f>
        <v>11</v>
      </c>
      <c r="J4776" s="16" t="str">
        <f>LFAT!B159</f>
        <v>Species Management (non-native or unnatural)</v>
      </c>
      <c r="K4776" s="16" t="str">
        <f>LFAT!D159</f>
        <v>N</v>
      </c>
      <c r="L4776" s="19">
        <f>LFAT!F159</f>
        <v>0.1</v>
      </c>
      <c r="M4776" s="16" t="str">
        <f>LFAT!G159</f>
        <v>R</v>
      </c>
      <c r="N4776" s="19">
        <f>LFAT!I159</f>
        <v>0.1</v>
      </c>
      <c r="O4776" s="18">
        <f>LFAT!J159</f>
        <v>0.01</v>
      </c>
      <c r="P4776" s="18">
        <f t="shared" si="222"/>
        <v>5.1175000000000005E-3</v>
      </c>
      <c r="Q4776" s="18">
        <f t="shared" si="223"/>
        <v>8.4380264292697477E-3</v>
      </c>
      <c r="R4776" s="18">
        <f t="shared" si="224"/>
        <v>2.5136007835781429E-3</v>
      </c>
    </row>
    <row r="4777" spans="1:18" ht="18" customHeight="1" x14ac:dyDescent="0.2">
      <c r="A4777" s="16" t="str">
        <f>'Limiting Factor Scores'!A427</f>
        <v>UGR9</v>
      </c>
      <c r="B4777" s="16" t="str">
        <f>'Limiting Factor Scores'!B427</f>
        <v>Upper Grande Ronde</v>
      </c>
      <c r="C4777" s="16" t="str">
        <f>'Limiting Factor Scores'!C427</f>
        <v>Decreased Water Quantity</v>
      </c>
      <c r="D4777" s="18">
        <f>'Limiting Factor Scores'!D427</f>
        <v>0.31840000000000002</v>
      </c>
      <c r="E4777" s="19">
        <f>'Limiting Factor Scores'!E427</f>
        <v>3.11</v>
      </c>
      <c r="F4777" s="18">
        <f>'Limiting Factor Scores'!F427</f>
        <v>0.57474999999999998</v>
      </c>
      <c r="G4777" s="18">
        <f>'Limiting Factor Scores'!G427</f>
        <v>1.3711958544948575</v>
      </c>
      <c r="H4777" s="18">
        <f>'Limiting Factor Scores'!H427</f>
        <v>0.39630043771727158</v>
      </c>
      <c r="I4777" s="17">
        <f>LFAT!A157</f>
        <v>11</v>
      </c>
      <c r="J4777" s="16" t="str">
        <f>LFAT!B157</f>
        <v>Species Management (non-native or unnatural)</v>
      </c>
      <c r="K4777" s="16" t="str">
        <f>LFAT!D157</f>
        <v>N</v>
      </c>
      <c r="L4777" s="19">
        <f>LFAT!F157</f>
        <v>0.1</v>
      </c>
      <c r="M4777" s="16" t="str">
        <f>LFAT!G157</f>
        <v>R</v>
      </c>
      <c r="N4777" s="19">
        <f>LFAT!I157</f>
        <v>0.1</v>
      </c>
      <c r="O4777" s="18">
        <f>LFAT!J157</f>
        <v>0.01</v>
      </c>
      <c r="P4777" s="18">
        <f t="shared" si="222"/>
        <v>5.7475E-3</v>
      </c>
      <c r="Q4777" s="18">
        <f t="shared" si="223"/>
        <v>1.3711958544948576E-2</v>
      </c>
      <c r="R4777" s="18">
        <f t="shared" si="224"/>
        <v>3.9630043771727158E-3</v>
      </c>
    </row>
    <row r="4778" spans="1:18" ht="18" customHeight="1" x14ac:dyDescent="0.2">
      <c r="A4778" s="16" t="str">
        <f>'Limiting Factor Scores'!A428</f>
        <v>UGR9</v>
      </c>
      <c r="B4778" s="16" t="str">
        <f>'Limiting Factor Scores'!B428</f>
        <v>Upper Grande Ronde</v>
      </c>
      <c r="C4778" s="16" t="str">
        <f>'Limiting Factor Scores'!C428</f>
        <v>Floodplain Condition</v>
      </c>
      <c r="D4778" s="18">
        <f>'Limiting Factor Scores'!D428</f>
        <v>0.31840000000000002</v>
      </c>
      <c r="E4778" s="19">
        <f>'Limiting Factor Scores'!E428</f>
        <v>3.48</v>
      </c>
      <c r="F4778" s="18">
        <f>'Limiting Factor Scores'!F428</f>
        <v>0.65800000000000003</v>
      </c>
      <c r="G4778" s="18">
        <f>'Limiting Factor Scores'!G428</f>
        <v>1.2735044800897888</v>
      </c>
      <c r="H4778" s="18">
        <f>'Limiting Factor Scores'!H428</f>
        <v>0.36157949761735919</v>
      </c>
      <c r="I4778" s="17">
        <f>LFAT!A154</f>
        <v>11</v>
      </c>
      <c r="J4778" s="16" t="str">
        <f>LFAT!B154</f>
        <v>Species Management (non-native or unnatural)</v>
      </c>
      <c r="K4778" s="16" t="str">
        <f>LFAT!D154</f>
        <v>N</v>
      </c>
      <c r="L4778" s="19">
        <f>LFAT!F154</f>
        <v>0.1</v>
      </c>
      <c r="M4778" s="16" t="str">
        <f>LFAT!G154</f>
        <v>R</v>
      </c>
      <c r="N4778" s="19">
        <f>LFAT!I154</f>
        <v>0.1</v>
      </c>
      <c r="O4778" s="18">
        <f>LFAT!J154</f>
        <v>0.01</v>
      </c>
      <c r="P4778" s="18">
        <f t="shared" si="222"/>
        <v>6.5800000000000008E-3</v>
      </c>
      <c r="Q4778" s="18">
        <f t="shared" si="223"/>
        <v>1.2735044800897889E-2</v>
      </c>
      <c r="R4778" s="18">
        <f t="shared" si="224"/>
        <v>3.6157949761735919E-3</v>
      </c>
    </row>
    <row r="4779" spans="1:18" ht="18" customHeight="1" x14ac:dyDescent="0.2">
      <c r="A4779" s="16" t="str">
        <f>'Limiting Factor Scores'!A429</f>
        <v>UGR9</v>
      </c>
      <c r="B4779" s="16" t="str">
        <f>'Limiting Factor Scores'!B429</f>
        <v>Upper Grande Ronde</v>
      </c>
      <c r="C4779" s="16" t="str">
        <f>'Limiting Factor Scores'!C429</f>
        <v>Increased Sediment Quantity</v>
      </c>
      <c r="D4779" s="18">
        <f>'Limiting Factor Scores'!D429</f>
        <v>0.31840000000000002</v>
      </c>
      <c r="E4779" s="19">
        <f>'Limiting Factor Scores'!E429</f>
        <v>2.7</v>
      </c>
      <c r="F4779" s="18">
        <f>'Limiting Factor Scores'!F429</f>
        <v>0.48249999999999998</v>
      </c>
      <c r="G4779" s="18">
        <f>'Limiting Factor Scores'!G429</f>
        <v>0.55854751417598003</v>
      </c>
      <c r="H4779" s="18">
        <f>'Limiting Factor Scores'!H429</f>
        <v>0.1837610348444137</v>
      </c>
      <c r="I4779" s="17">
        <f>LFAT!A160</f>
        <v>11</v>
      </c>
      <c r="J4779" s="16" t="str">
        <f>LFAT!B160</f>
        <v>Species Management (non-native or unnatural)</v>
      </c>
      <c r="K4779" s="16" t="str">
        <f>LFAT!D160</f>
        <v>N</v>
      </c>
      <c r="L4779" s="19">
        <f>LFAT!F160</f>
        <v>0.1</v>
      </c>
      <c r="M4779" s="16" t="str">
        <f>LFAT!G160</f>
        <v>R</v>
      </c>
      <c r="N4779" s="19">
        <f>LFAT!I160</f>
        <v>0.1</v>
      </c>
      <c r="O4779" s="18">
        <f>LFAT!J160</f>
        <v>0.01</v>
      </c>
      <c r="P4779" s="18">
        <f t="shared" si="222"/>
        <v>4.8250000000000003E-3</v>
      </c>
      <c r="Q4779" s="18">
        <f t="shared" si="223"/>
        <v>5.5854751417598004E-3</v>
      </c>
      <c r="R4779" s="18">
        <f t="shared" si="224"/>
        <v>1.837610348444137E-3</v>
      </c>
    </row>
    <row r="4780" spans="1:18" ht="18" customHeight="1" x14ac:dyDescent="0.2">
      <c r="A4780" s="16" t="str">
        <f>'Limiting Factor Scores'!A430</f>
        <v>UGR9</v>
      </c>
      <c r="B4780" s="16" t="str">
        <f>'Limiting Factor Scores'!B430</f>
        <v>Upper Grande Ronde</v>
      </c>
      <c r="C4780" s="16" t="str">
        <f>'Limiting Factor Scores'!C430</f>
        <v>Non-Native Species Interactions and Competition</v>
      </c>
      <c r="D4780" s="18">
        <f>'Limiting Factor Scores'!D430</f>
        <v>0.31840000000000002</v>
      </c>
      <c r="E4780" s="19">
        <f>'Limiting Factor Scores'!E430</f>
        <v>4.22</v>
      </c>
      <c r="F4780" s="18">
        <f>'Limiting Factor Scores'!F430</f>
        <v>0.82450000000000001</v>
      </c>
      <c r="G4780" s="18">
        <f>'Limiting Factor Scores'!G430</f>
        <v>1.0557086456017766</v>
      </c>
      <c r="H4780" s="18">
        <f>'Limiting Factor Scores'!H430</f>
        <v>0.37240450626433758</v>
      </c>
      <c r="I4780" s="17">
        <f>LFAT!A166</f>
        <v>11</v>
      </c>
      <c r="J4780" s="16" t="str">
        <f>LFAT!B166</f>
        <v>Species Management (non-native or unnatural)</v>
      </c>
      <c r="K4780" s="16" t="str">
        <f>LFAT!D166</f>
        <v>D</v>
      </c>
      <c r="L4780" s="19">
        <f>LFAT!F166</f>
        <v>1</v>
      </c>
      <c r="M4780" s="16" t="str">
        <f>LFAT!G166</f>
        <v>C</v>
      </c>
      <c r="N4780" s="19">
        <f>LFAT!I166</f>
        <v>1</v>
      </c>
      <c r="O4780" s="18">
        <f>LFAT!J166</f>
        <v>1</v>
      </c>
      <c r="P4780" s="18">
        <f t="shared" si="222"/>
        <v>0.82450000000000001</v>
      </c>
      <c r="Q4780" s="18">
        <f t="shared" si="223"/>
        <v>1.0557086456017766</v>
      </c>
      <c r="R4780" s="18">
        <f t="shared" si="224"/>
        <v>0.37240450626433758</v>
      </c>
    </row>
    <row r="4781" spans="1:18" ht="18" customHeight="1" x14ac:dyDescent="0.2">
      <c r="A4781" s="16" t="str">
        <f>'Limiting Factor Scores'!A431</f>
        <v>UGR9</v>
      </c>
      <c r="B4781" s="16" t="str">
        <f>'Limiting Factor Scores'!B431</f>
        <v>Upper Grande Ronde</v>
      </c>
      <c r="C4781" s="16" t="str">
        <f>'Limiting Factor Scores'!C431</f>
        <v>Predation</v>
      </c>
      <c r="D4781" s="18">
        <f>'Limiting Factor Scores'!D431</f>
        <v>0.31840000000000002</v>
      </c>
      <c r="E4781" s="19">
        <f>'Limiting Factor Scores'!E431</f>
        <v>2.88</v>
      </c>
      <c r="F4781" s="18">
        <f>'Limiting Factor Scores'!F431</f>
        <v>0.52300000000000002</v>
      </c>
      <c r="G4781" s="18">
        <f>'Limiting Factor Scores'!G431</f>
        <v>0.8944674745473935</v>
      </c>
      <c r="H4781" s="18">
        <f>'Limiting Factor Scores'!H431</f>
        <v>0.27347867252113534</v>
      </c>
      <c r="I4781" s="17">
        <f>LFAT!A164</f>
        <v>11</v>
      </c>
      <c r="J4781" s="16" t="str">
        <f>LFAT!B164</f>
        <v>Species Management (non-native or unnatural)</v>
      </c>
      <c r="K4781" s="16" t="str">
        <f>LFAT!D164</f>
        <v>D</v>
      </c>
      <c r="L4781" s="19">
        <f>LFAT!F164</f>
        <v>1</v>
      </c>
      <c r="M4781" s="16" t="str">
        <f>LFAT!G164</f>
        <v>C</v>
      </c>
      <c r="N4781" s="19">
        <f>LFAT!I164</f>
        <v>1</v>
      </c>
      <c r="O4781" s="18">
        <f>LFAT!J164</f>
        <v>1</v>
      </c>
      <c r="P4781" s="18">
        <f t="shared" si="222"/>
        <v>0.52300000000000002</v>
      </c>
      <c r="Q4781" s="18">
        <f t="shared" si="223"/>
        <v>0.8944674745473935</v>
      </c>
      <c r="R4781" s="18">
        <f t="shared" si="224"/>
        <v>0.27347867252113534</v>
      </c>
    </row>
    <row r="4782" spans="1:18" ht="18" customHeight="1" x14ac:dyDescent="0.2">
      <c r="A4782" s="16" t="str">
        <f>'Limiting Factor Scores'!A432</f>
        <v>UGR9</v>
      </c>
      <c r="B4782" s="16" t="str">
        <f>'Limiting Factor Scores'!B432</f>
        <v>Upper Grande Ronde</v>
      </c>
      <c r="C4782" s="16" t="str">
        <f>'Limiting Factor Scores'!C432</f>
        <v>Riparian Condition</v>
      </c>
      <c r="D4782" s="18">
        <f>'Limiting Factor Scores'!D432</f>
        <v>0.31840000000000002</v>
      </c>
      <c r="E4782" s="19">
        <f>'Limiting Factor Scores'!E432</f>
        <v>3.73</v>
      </c>
      <c r="F4782" s="18">
        <f>'Limiting Factor Scores'!F432</f>
        <v>0.71425000000000005</v>
      </c>
      <c r="G4782" s="18">
        <f>'Limiting Factor Scores'!G432</f>
        <v>1.411611048766358</v>
      </c>
      <c r="H4782" s="18">
        <f>'Limiting Factor Scores'!H432</f>
        <v>0.45579280109710341</v>
      </c>
      <c r="I4782" s="17">
        <f>LFAT!A153</f>
        <v>11</v>
      </c>
      <c r="J4782" s="16" t="str">
        <f>LFAT!B153</f>
        <v>Species Management (non-native or unnatural)</v>
      </c>
      <c r="K4782" s="16" t="str">
        <f>LFAT!D153</f>
        <v>N</v>
      </c>
      <c r="L4782" s="19">
        <f>LFAT!F153</f>
        <v>0.1</v>
      </c>
      <c r="M4782" s="16" t="str">
        <f>LFAT!G153</f>
        <v>R</v>
      </c>
      <c r="N4782" s="19">
        <f>LFAT!I153</f>
        <v>0.1</v>
      </c>
      <c r="O4782" s="18">
        <f>LFAT!J153</f>
        <v>0.01</v>
      </c>
      <c r="P4782" s="18">
        <f t="shared" si="222"/>
        <v>7.1425000000000004E-3</v>
      </c>
      <c r="Q4782" s="18">
        <f t="shared" si="223"/>
        <v>1.4116110487663581E-2</v>
      </c>
      <c r="R4782" s="18">
        <f t="shared" si="224"/>
        <v>4.5579280109710341E-3</v>
      </c>
    </row>
    <row r="4783" spans="1:18" ht="18" customHeight="1" x14ac:dyDescent="0.2">
      <c r="A4783" s="16" t="str">
        <f>'Limiting Factor Scores'!A433</f>
        <v>UGR9</v>
      </c>
      <c r="B4783" s="16" t="str">
        <f>'Limiting Factor Scores'!B433</f>
        <v>Upper Grande Ronde</v>
      </c>
      <c r="C4783" s="16" t="str">
        <f>'Limiting Factor Scores'!C433</f>
        <v>Side Channel and Wetland Habitat</v>
      </c>
      <c r="D4783" s="18">
        <f>'Limiting Factor Scores'!D433</f>
        <v>0.31840000000000002</v>
      </c>
      <c r="E4783" s="19">
        <f>'Limiting Factor Scores'!E433</f>
        <v>4.32</v>
      </c>
      <c r="F4783" s="18">
        <f>'Limiting Factor Scores'!F433</f>
        <v>0.84699999999999998</v>
      </c>
      <c r="G4783" s="18">
        <f>'Limiting Factor Scores'!G433</f>
        <v>2.0727203195376833</v>
      </c>
      <c r="H4783" s="18">
        <f>'Limiting Factor Scores'!H433</f>
        <v>0.60413247825359973</v>
      </c>
      <c r="I4783" s="17">
        <f>LFAT!A155</f>
        <v>11</v>
      </c>
      <c r="J4783" s="16" t="str">
        <f>LFAT!B155</f>
        <v>Species Management (non-native or unnatural)</v>
      </c>
      <c r="K4783" s="16" t="str">
        <f>LFAT!D155</f>
        <v>N</v>
      </c>
      <c r="L4783" s="19">
        <f>LFAT!F155</f>
        <v>0.1</v>
      </c>
      <c r="M4783" s="16" t="str">
        <f>LFAT!G155</f>
        <v>R</v>
      </c>
      <c r="N4783" s="19">
        <f>LFAT!I155</f>
        <v>0.1</v>
      </c>
      <c r="O4783" s="18">
        <f>LFAT!J155</f>
        <v>0.01</v>
      </c>
      <c r="P4783" s="18">
        <f t="shared" si="222"/>
        <v>8.4700000000000001E-3</v>
      </c>
      <c r="Q4783" s="18">
        <f t="shared" si="223"/>
        <v>2.0727203195376832E-2</v>
      </c>
      <c r="R4783" s="18">
        <f t="shared" si="224"/>
        <v>6.0413247825359976E-3</v>
      </c>
    </row>
    <row r="4784" spans="1:18" ht="18" customHeight="1" x14ac:dyDescent="0.2">
      <c r="A4784" s="16" t="str">
        <f>'Limiting Factor Scores'!A434</f>
        <v>UGR9</v>
      </c>
      <c r="B4784" s="16" t="str">
        <f>'Limiting Factor Scores'!B434</f>
        <v>Upper Grande Ronde</v>
      </c>
      <c r="C4784" s="16" t="str">
        <f>'Limiting Factor Scores'!C434</f>
        <v>Summer Water Temperature</v>
      </c>
      <c r="D4784" s="18">
        <f>'Limiting Factor Scores'!D434</f>
        <v>0.31840000000000002</v>
      </c>
      <c r="E4784" s="19">
        <f>'Limiting Factor Scores'!E434</f>
        <v>3.68</v>
      </c>
      <c r="F4784" s="18">
        <f>'Limiting Factor Scores'!F434</f>
        <v>0.70299999999999996</v>
      </c>
      <c r="G4784" s="18">
        <f>'Limiting Factor Scores'!G434</f>
        <v>1.4901029028251664</v>
      </c>
      <c r="H4784" s="18">
        <f>'Limiting Factor Scores'!H434</f>
        <v>0.4663126745062916</v>
      </c>
      <c r="I4784" s="17">
        <f>LFAT!A161</f>
        <v>11</v>
      </c>
      <c r="J4784" s="16" t="str">
        <f>LFAT!B161</f>
        <v>Species Management (non-native or unnatural)</v>
      </c>
      <c r="K4784" s="16" t="str">
        <f>LFAT!D161</f>
        <v>N</v>
      </c>
      <c r="L4784" s="19">
        <f>LFAT!F161</f>
        <v>0.1</v>
      </c>
      <c r="M4784" s="16" t="str">
        <f>LFAT!G161</f>
        <v>R</v>
      </c>
      <c r="N4784" s="19">
        <f>LFAT!I161</f>
        <v>0.1</v>
      </c>
      <c r="O4784" s="18">
        <f>LFAT!J161</f>
        <v>0.01</v>
      </c>
      <c r="P4784" s="18">
        <f t="shared" si="222"/>
        <v>7.0299999999999998E-3</v>
      </c>
      <c r="Q4784" s="18">
        <f t="shared" si="223"/>
        <v>1.4901029028251665E-2</v>
      </c>
      <c r="R4784" s="18">
        <f t="shared" si="224"/>
        <v>4.663126745062916E-3</v>
      </c>
    </row>
    <row r="4785" spans="1:18" ht="18" customHeight="1" x14ac:dyDescent="0.2">
      <c r="A4785" s="16" t="str">
        <f>'Limiting Factor Scores'!A435</f>
        <v>UGR9</v>
      </c>
      <c r="B4785" s="16" t="str">
        <f>'Limiting Factor Scores'!B435</f>
        <v>Upper Grande Ronde</v>
      </c>
      <c r="C4785" s="16" t="str">
        <f>'Limiting Factor Scores'!C435</f>
        <v>Water Quality</v>
      </c>
      <c r="D4785" s="18">
        <f>'Limiting Factor Scores'!D435</f>
        <v>0.31840000000000002</v>
      </c>
      <c r="E4785" s="19">
        <f>'Limiting Factor Scores'!E435</f>
        <v>3.42</v>
      </c>
      <c r="F4785" s="18">
        <f>'Limiting Factor Scores'!F435</f>
        <v>0.64449999999999996</v>
      </c>
      <c r="G4785" s="18">
        <f>'Limiting Factor Scores'!G435</f>
        <v>1.1946083717510425</v>
      </c>
      <c r="H4785" s="18">
        <f>'Limiting Factor Scores'!H435</f>
        <v>0.33160276311915649</v>
      </c>
      <c r="I4785" s="17">
        <f>LFAT!A163</f>
        <v>11</v>
      </c>
      <c r="J4785" s="16" t="str">
        <f>LFAT!B163</f>
        <v>Species Management (non-native or unnatural)</v>
      </c>
      <c r="K4785" s="16" t="str">
        <f>LFAT!D163</f>
        <v>N</v>
      </c>
      <c r="L4785" s="19">
        <f>LFAT!F163</f>
        <v>0.1</v>
      </c>
      <c r="M4785" s="16" t="str">
        <f>LFAT!G163</f>
        <v>R</v>
      </c>
      <c r="N4785" s="19">
        <f>LFAT!I163</f>
        <v>0.1</v>
      </c>
      <c r="O4785" s="18">
        <f>LFAT!J163</f>
        <v>0.01</v>
      </c>
      <c r="P4785" s="18">
        <f t="shared" si="222"/>
        <v>6.4449999999999993E-3</v>
      </c>
      <c r="Q4785" s="18">
        <f t="shared" si="223"/>
        <v>1.1946083717510426E-2</v>
      </c>
      <c r="R4785" s="18">
        <f t="shared" si="224"/>
        <v>3.3160276311915648E-3</v>
      </c>
    </row>
    <row r="4786" spans="1:18" ht="18" customHeight="1" x14ac:dyDescent="0.2">
      <c r="A4786" s="16" t="str">
        <f>'Limiting Factor Scores'!A436</f>
        <v>UGR9</v>
      </c>
      <c r="B4786" s="16" t="str">
        <f>'Limiting Factor Scores'!B436</f>
        <v>Upper Grande Ronde</v>
      </c>
      <c r="C4786" s="16" t="str">
        <f>'Limiting Factor Scores'!C436</f>
        <v>Winter Water Temperature</v>
      </c>
      <c r="D4786" s="18">
        <f>'Limiting Factor Scores'!D436</f>
        <v>0.31840000000000002</v>
      </c>
      <c r="E4786" s="19">
        <f>'Limiting Factor Scores'!E436</f>
        <v>2.52</v>
      </c>
      <c r="F4786" s="18">
        <f>'Limiting Factor Scores'!F436</f>
        <v>0.442</v>
      </c>
      <c r="G4786" s="18">
        <f>'Limiting Factor Scores'!G436</f>
        <v>0.67451220573439041</v>
      </c>
      <c r="H4786" s="18">
        <f>'Limiting Factor Scores'!H436</f>
        <v>0.18371661807986117</v>
      </c>
      <c r="I4786" s="17">
        <f>LFAT!A162</f>
        <v>11</v>
      </c>
      <c r="J4786" s="16" t="str">
        <f>LFAT!B162</f>
        <v>Species Management (non-native or unnatural)</v>
      </c>
      <c r="K4786" s="16" t="str">
        <f>LFAT!D162</f>
        <v>N</v>
      </c>
      <c r="L4786" s="19">
        <f>LFAT!F162</f>
        <v>0.1</v>
      </c>
      <c r="M4786" s="16" t="str">
        <f>LFAT!G162</f>
        <v>R</v>
      </c>
      <c r="N4786" s="19">
        <f>LFAT!I162</f>
        <v>0.1</v>
      </c>
      <c r="O4786" s="18">
        <f>LFAT!J162</f>
        <v>0.01</v>
      </c>
      <c r="P4786" s="18">
        <f t="shared" si="222"/>
        <v>4.4200000000000003E-3</v>
      </c>
      <c r="Q4786" s="18">
        <f t="shared" si="223"/>
        <v>6.745122057343904E-3</v>
      </c>
      <c r="R4786" s="18">
        <f t="shared" si="224"/>
        <v>1.8371661807986116E-3</v>
      </c>
    </row>
  </sheetData>
  <pageMargins left="0.7" right="0.7" top="0.75" bottom="0.75" header="0.3" footer="0.3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H320"/>
  <sheetViews>
    <sheetView showGridLines="0" workbookViewId="0"/>
  </sheetViews>
  <sheetFormatPr defaultRowHeight="12.75" x14ac:dyDescent="0.2"/>
  <cols>
    <col min="1" max="1" width="16" customWidth="1"/>
    <col min="2" max="2" width="22" customWidth="1"/>
    <col min="3" max="3" width="16" customWidth="1"/>
    <col min="4" max="4" width="42" customWidth="1"/>
    <col min="5" max="8" width="16" customWidth="1"/>
  </cols>
  <sheetData>
    <row r="1" spans="1:8" ht="63.95" customHeight="1" x14ac:dyDescent="0.2">
      <c r="A1" s="15" t="s">
        <v>48</v>
      </c>
      <c r="B1" s="15" t="s">
        <v>49</v>
      </c>
      <c r="C1" s="15" t="s">
        <v>122</v>
      </c>
      <c r="D1" s="15" t="s">
        <v>123</v>
      </c>
      <c r="E1" s="15" t="s">
        <v>181</v>
      </c>
      <c r="F1" s="15" t="s">
        <v>182</v>
      </c>
      <c r="G1" s="15" t="s">
        <v>183</v>
      </c>
      <c r="H1" s="15" t="s">
        <v>184</v>
      </c>
    </row>
    <row r="2" spans="1:8" ht="18" customHeight="1" x14ac:dyDescent="0.2">
      <c r="A2" s="16" t="str">
        <f>'Action Components'!A2</f>
        <v>CC1</v>
      </c>
      <c r="B2" s="16" t="str">
        <f>'Action Components'!B2</f>
        <v>Catherine Creek</v>
      </c>
      <c r="C2" s="17">
        <f>'Action Components'!I2</f>
        <v>1</v>
      </c>
      <c r="D2" s="16" t="str">
        <f>'Action Components'!J2</f>
        <v>Protect Land (Easement and Acquisition)</v>
      </c>
      <c r="E2" s="18">
        <f>SUM('Action Components'!$P$2:$P$16)</f>
        <v>2.7394249999999998</v>
      </c>
      <c r="F2" s="18">
        <f>SUM('Action Components'!$Q$2:$Q$16)</f>
        <v>6.7735509500659878</v>
      </c>
      <c r="G2" s="18">
        <f>SUM('Action Components'!$R$2:$R$16)</f>
        <v>2.0143352356136521</v>
      </c>
      <c r="H2" s="17">
        <f t="shared" ref="H2:H12" si="0">1+IF($G$2&gt;G2,1,0)+IF(AND($G$3&gt;G2,COUNTIF($G$2:$G$2,$G$3)=0),1,0)+IF(AND($G$4&gt;G2,COUNTIF($G$2:$G$3,$G$4)=0),1,0)+IF(AND($G$5&gt;G2,COUNTIF($G$2:$G$4,$G$5)=0),1,0)+IF(AND($G$6&gt;G2,COUNTIF($G$2:$G$5,$G$6)=0),1,0)+IF(AND($G$7&gt;G2,COUNTIF($G$2:$G$6,$G$7)=0),1,0)+IF(AND($G$8&gt;G2,COUNTIF($G$2:$G$7,$G$8)=0),1,0)+IF(AND($G$9&gt;G2,COUNTIF($G$2:$G$8,$G$9)=0),1,0)+IF(AND($G$10&gt;G2,COUNTIF($G$2:$G$9,$G$10)=0),1,0)+IF(AND($G$11&gt;G2,COUNTIF($G$2:$G$10,$G$11)=0),1,0)+IF(AND($G$12&gt;G2,COUNTIF($G$2:$G$11,$G$12)=0),1,0)</f>
        <v>5</v>
      </c>
    </row>
    <row r="3" spans="1:8" ht="18" customHeight="1" x14ac:dyDescent="0.2">
      <c r="A3" s="16" t="str">
        <f>'Action Components'!A17</f>
        <v>CC1</v>
      </c>
      <c r="B3" s="16" t="str">
        <f>'Action Components'!B17</f>
        <v>Catherine Creek</v>
      </c>
      <c r="C3" s="17">
        <f>'Action Components'!I17</f>
        <v>2</v>
      </c>
      <c r="D3" s="16" t="str">
        <f>'Action Components'!J17</f>
        <v>Instream Complexity Improvement</v>
      </c>
      <c r="E3" s="18">
        <f>SUM('Action Components'!$P$17:$P$31)</f>
        <v>3.9089024999999999</v>
      </c>
      <c r="F3" s="18">
        <f>SUM('Action Components'!$Q$17:$Q$31)</f>
        <v>10.596001849078732</v>
      </c>
      <c r="G3" s="18">
        <f>SUM('Action Components'!$R$17:$R$31)</f>
        <v>3.1868824693644826</v>
      </c>
      <c r="H3" s="17">
        <f t="shared" si="0"/>
        <v>3</v>
      </c>
    </row>
    <row r="4" spans="1:8" ht="18" customHeight="1" x14ac:dyDescent="0.2">
      <c r="A4" s="16" t="str">
        <f>'Action Components'!A32</f>
        <v>CC1</v>
      </c>
      <c r="B4" s="16" t="str">
        <f>'Action Components'!B32</f>
        <v>Catherine Creek</v>
      </c>
      <c r="C4" s="17">
        <f>'Action Components'!I32</f>
        <v>3</v>
      </c>
      <c r="D4" s="16" t="str">
        <f>'Action Components'!J32</f>
        <v>Floodplain – Reconnect and Restore</v>
      </c>
      <c r="E4" s="18">
        <f>SUM('Action Components'!$P$32:$P$46)</f>
        <v>5.6620375000000003</v>
      </c>
      <c r="F4" s="18">
        <f>SUM('Action Components'!$Q$32:$Q$46)</f>
        <v>14.202497257009702</v>
      </c>
      <c r="G4" s="18">
        <f>SUM('Action Components'!$R$32:$R$46)</f>
        <v>4.1970638055504175</v>
      </c>
      <c r="H4" s="17">
        <f t="shared" si="0"/>
        <v>1</v>
      </c>
    </row>
    <row r="5" spans="1:8" ht="18" customHeight="1" x14ac:dyDescent="0.2">
      <c r="A5" s="16" t="str">
        <f>'Action Components'!A47</f>
        <v>CC1</v>
      </c>
      <c r="B5" s="16" t="str">
        <f>'Action Components'!B47</f>
        <v>Catherine Creek</v>
      </c>
      <c r="C5" s="17">
        <f>'Action Components'!I47</f>
        <v>4</v>
      </c>
      <c r="D5" s="16" t="str">
        <f>'Action Components'!J47</f>
        <v>Riparian Vegetation Restoration</v>
      </c>
      <c r="E5" s="18">
        <f>SUM('Action Components'!$P$47:$P$61)</f>
        <v>5.0595175000000001</v>
      </c>
      <c r="F5" s="18">
        <f>SUM('Action Components'!$Q$47:$Q$61)</f>
        <v>12.238251420241655</v>
      </c>
      <c r="G5" s="18">
        <f>SUM('Action Components'!$R$47:$R$61)</f>
        <v>3.6515884546331643</v>
      </c>
      <c r="H5" s="17">
        <f t="shared" si="0"/>
        <v>2</v>
      </c>
    </row>
    <row r="6" spans="1:8" ht="18" customHeight="1" x14ac:dyDescent="0.2">
      <c r="A6" s="16" t="str">
        <f>'Action Components'!A62</f>
        <v>CC1</v>
      </c>
      <c r="B6" s="16" t="str">
        <f>'Action Components'!B62</f>
        <v>Catherine Creek</v>
      </c>
      <c r="C6" s="17">
        <f>'Action Components'!I62</f>
        <v>5</v>
      </c>
      <c r="D6" s="16" t="str">
        <f>'Action Components'!J62</f>
        <v>Fish Passage – Barrier Removal and Replacement</v>
      </c>
      <c r="E6" s="18">
        <f>SUM('Action Components'!$P$62:$P$76)</f>
        <v>1.9519825</v>
      </c>
      <c r="F6" s="18">
        <f>SUM('Action Components'!$Q$62:$Q$76)</f>
        <v>4.6644189140376939</v>
      </c>
      <c r="G6" s="18">
        <f>SUM('Action Components'!$R$62:$R$76)</f>
        <v>1.4010952878128853</v>
      </c>
      <c r="H6" s="17">
        <f t="shared" si="0"/>
        <v>7</v>
      </c>
    </row>
    <row r="7" spans="1:8" ht="18" customHeight="1" x14ac:dyDescent="0.2">
      <c r="A7" s="16" t="str">
        <f>'Action Components'!A77</f>
        <v>CC1</v>
      </c>
      <c r="B7" s="16" t="str">
        <f>'Action Components'!B77</f>
        <v>Catherine Creek</v>
      </c>
      <c r="C7" s="17">
        <f>'Action Components'!I77</f>
        <v>6</v>
      </c>
      <c r="D7" s="16" t="str">
        <f>'Action Components'!J77</f>
        <v>Instream Flow Restoration</v>
      </c>
      <c r="E7" s="18">
        <f>SUM('Action Components'!$P$77:$P$91)</f>
        <v>3.9338099999999998</v>
      </c>
      <c r="F7" s="18">
        <f>SUM('Action Components'!$Q$77:$Q$91)</f>
        <v>10.758443617971192</v>
      </c>
      <c r="G7" s="18">
        <f>SUM('Action Components'!$R$77:$R$91)</f>
        <v>3.1469783674287117</v>
      </c>
      <c r="H7" s="17">
        <f t="shared" si="0"/>
        <v>4</v>
      </c>
    </row>
    <row r="8" spans="1:8" ht="18" customHeight="1" x14ac:dyDescent="0.2">
      <c r="A8" s="16" t="str">
        <f>'Action Components'!A92</f>
        <v>CC1</v>
      </c>
      <c r="B8" s="16" t="str">
        <f>'Action Components'!B92</f>
        <v>Catherine Creek</v>
      </c>
      <c r="C8" s="17">
        <f>'Action Components'!I92</f>
        <v>7</v>
      </c>
      <c r="D8" s="16" t="str">
        <f>'Action Components'!J92</f>
        <v>Thermal Refuge Enhancement (reconnect, expand)</v>
      </c>
      <c r="E8" s="18">
        <f>SUM('Action Components'!$P$92:$P$106)</f>
        <v>2.0862150000000002</v>
      </c>
      <c r="F8" s="18">
        <f>SUM('Action Components'!$Q$92:$Q$106)</f>
        <v>5.2218484987399751</v>
      </c>
      <c r="G8" s="18">
        <f>SUM('Action Components'!$R$92:$R$106)</f>
        <v>1.546876805179753</v>
      </c>
      <c r="H8" s="17">
        <f t="shared" si="0"/>
        <v>6</v>
      </c>
    </row>
    <row r="9" spans="1:8" ht="18" customHeight="1" x14ac:dyDescent="0.2">
      <c r="A9" s="16" t="str">
        <f>'Action Components'!A107</f>
        <v>CC1</v>
      </c>
      <c r="B9" s="16" t="str">
        <f>'Action Components'!B107</f>
        <v>Catherine Creek</v>
      </c>
      <c r="C9" s="17">
        <f>'Action Components'!I107</f>
        <v>8</v>
      </c>
      <c r="D9" s="16" t="str">
        <f>'Action Components'!J107</f>
        <v>Water Quality Improvement (not including temperature)</v>
      </c>
      <c r="E9" s="18">
        <f>SUM('Action Components'!$P$107:$P$121)</f>
        <v>1.7763225</v>
      </c>
      <c r="F9" s="18">
        <f>SUM('Action Components'!$Q$107:$Q$121)</f>
        <v>4.1660017265436577</v>
      </c>
      <c r="G9" s="18">
        <f>SUM('Action Components'!$R$107:$R$121)</f>
        <v>1.2030039828066572</v>
      </c>
      <c r="H9" s="17">
        <f t="shared" si="0"/>
        <v>8</v>
      </c>
    </row>
    <row r="10" spans="1:8" ht="18" customHeight="1" x14ac:dyDescent="0.2">
      <c r="A10" s="16" t="str">
        <f>'Action Components'!A122</f>
        <v>CC1</v>
      </c>
      <c r="B10" s="16" t="str">
        <f>'Action Components'!B122</f>
        <v>Catherine Creek</v>
      </c>
      <c r="C10" s="17">
        <f>'Action Components'!I122</f>
        <v>9</v>
      </c>
      <c r="D10" s="16" t="str">
        <f>'Action Components'!J122</f>
        <v>Nutrient Enhancement</v>
      </c>
      <c r="E10" s="18">
        <f>SUM('Action Components'!$P$122:$P$136)</f>
        <v>1.2189850000000002</v>
      </c>
      <c r="F10" s="18">
        <f>SUM('Action Components'!$Q$122:$Q$136)</f>
        <v>2.2287721071235511</v>
      </c>
      <c r="G10" s="18">
        <f>SUM('Action Components'!$R$122:$R$136)</f>
        <v>0.65308728549666473</v>
      </c>
      <c r="H10" s="17">
        <f t="shared" si="0"/>
        <v>11</v>
      </c>
    </row>
    <row r="11" spans="1:8" ht="18" customHeight="1" x14ac:dyDescent="0.2">
      <c r="A11" s="16" t="str">
        <f>'Action Components'!A137</f>
        <v>CC1</v>
      </c>
      <c r="B11" s="16" t="str">
        <f>'Action Components'!B137</f>
        <v>Catherine Creek</v>
      </c>
      <c r="C11" s="17">
        <f>'Action Components'!I137</f>
        <v>10</v>
      </c>
      <c r="D11" s="16" t="str">
        <f>'Action Components'!J137</f>
        <v>Upland Treatments</v>
      </c>
      <c r="E11" s="18">
        <f>SUM('Action Components'!$P$137:$P$151)</f>
        <v>1.5767625000000003</v>
      </c>
      <c r="F11" s="18">
        <f>SUM('Action Components'!$Q$137:$Q$151)</f>
        <v>3.59910254358243</v>
      </c>
      <c r="G11" s="18">
        <f>SUM('Action Components'!$R$137:$R$151)</f>
        <v>1.0527756681345022</v>
      </c>
      <c r="H11" s="17">
        <f t="shared" si="0"/>
        <v>10</v>
      </c>
    </row>
    <row r="12" spans="1:8" ht="18" customHeight="1" x14ac:dyDescent="0.2">
      <c r="A12" s="16" t="str">
        <f>'Action Components'!A152</f>
        <v>CC1</v>
      </c>
      <c r="B12" s="16" t="str">
        <f>'Action Components'!B152</f>
        <v>Catherine Creek</v>
      </c>
      <c r="C12" s="17">
        <f>'Action Components'!I152</f>
        <v>11</v>
      </c>
      <c r="D12" s="16" t="str">
        <f>'Action Components'!J152</f>
        <v>Species Management (non-native or unnatural)</v>
      </c>
      <c r="E12" s="18">
        <f>SUM('Action Components'!$P$152:$P$166)</f>
        <v>1.8539475000000001</v>
      </c>
      <c r="F12" s="18">
        <f>SUM('Action Components'!$Q$152:$Q$166)</f>
        <v>3.6546494579131981</v>
      </c>
      <c r="G12" s="18">
        <f>SUM('Action Components'!$R$152:$R$166)</f>
        <v>1.1739596863016148</v>
      </c>
      <c r="H12" s="17">
        <f t="shared" si="0"/>
        <v>9</v>
      </c>
    </row>
    <row r="13" spans="1:8" ht="18" customHeight="1" x14ac:dyDescent="0.2">
      <c r="A13" s="16" t="str">
        <f>'Action Components'!A167</f>
        <v>CC2</v>
      </c>
      <c r="B13" s="16" t="str">
        <f>'Action Components'!B167</f>
        <v>Catherine Creek</v>
      </c>
      <c r="C13" s="17">
        <f>'Action Components'!I167</f>
        <v>1</v>
      </c>
      <c r="D13" s="16" t="str">
        <f>'Action Components'!J167</f>
        <v>Protect Land (Easement and Acquisition)</v>
      </c>
      <c r="E13" s="18">
        <f>SUM('Action Components'!$P$167:$P$181)</f>
        <v>2.5071124999999999</v>
      </c>
      <c r="F13" s="18">
        <f>SUM('Action Components'!$Q$167:$Q$181)</f>
        <v>4.1512006546449944</v>
      </c>
      <c r="G13" s="18">
        <f>SUM('Action Components'!$R$167:$R$181)</f>
        <v>1.2312867643467149</v>
      </c>
      <c r="H13" s="17">
        <f t="shared" ref="H13:H23" si="1">1+IF($G$13&gt;G13,1,0)+IF(AND($G$14&gt;G13,COUNTIF($G$13:$G$13,$G$14)=0),1,0)+IF(AND($G$15&gt;G13,COUNTIF($G$13:$G$14,$G$15)=0),1,0)+IF(AND($G$16&gt;G13,COUNTIF($G$13:$G$15,$G$16)=0),1,0)+IF(AND($G$17&gt;G13,COUNTIF($G$13:$G$16,$G$17)=0),1,0)+IF(AND($G$18&gt;G13,COUNTIF($G$13:$G$17,$G$18)=0),1,0)+IF(AND($G$19&gt;G13,COUNTIF($G$13:$G$18,$G$19)=0),1,0)+IF(AND($G$20&gt;G13,COUNTIF($G$13:$G$19,$G$20)=0),1,0)+IF(AND($G$21&gt;G13,COUNTIF($G$13:$G$20,$G$21)=0),1,0)+IF(AND($G$22&gt;G13,COUNTIF($G$13:$G$21,$G$22)=0),1,0)+IF(AND($G$23&gt;G13,COUNTIF($G$13:$G$22,$G$23)=0),1,0)</f>
        <v>5</v>
      </c>
    </row>
    <row r="14" spans="1:8" ht="18" customHeight="1" x14ac:dyDescent="0.2">
      <c r="A14" s="16" t="str">
        <f>'Action Components'!A182</f>
        <v>CC2</v>
      </c>
      <c r="B14" s="16" t="str">
        <f>'Action Components'!B182</f>
        <v>Catherine Creek</v>
      </c>
      <c r="C14" s="17">
        <f>'Action Components'!I182</f>
        <v>2</v>
      </c>
      <c r="D14" s="16" t="str">
        <f>'Action Components'!J182</f>
        <v>Instream Complexity Improvement</v>
      </c>
      <c r="E14" s="18">
        <f>SUM('Action Components'!$P$182:$P$196)</f>
        <v>3.615075</v>
      </c>
      <c r="F14" s="18">
        <f>SUM('Action Components'!$Q$182:$Q$196)</f>
        <v>6.6620499954984016</v>
      </c>
      <c r="G14" s="18">
        <f>SUM('Action Components'!$R$182:$R$196)</f>
        <v>1.9988219433703469</v>
      </c>
      <c r="H14" s="17">
        <f t="shared" si="1"/>
        <v>3</v>
      </c>
    </row>
    <row r="15" spans="1:8" ht="18" customHeight="1" x14ac:dyDescent="0.2">
      <c r="A15" s="16" t="str">
        <f>'Action Components'!A197</f>
        <v>CC2</v>
      </c>
      <c r="B15" s="16" t="str">
        <f>'Action Components'!B197</f>
        <v>Catherine Creek</v>
      </c>
      <c r="C15" s="17">
        <f>'Action Components'!I197</f>
        <v>3</v>
      </c>
      <c r="D15" s="16" t="str">
        <f>'Action Components'!J197</f>
        <v>Floodplain – Reconnect and Restore</v>
      </c>
      <c r="E15" s="18">
        <f>SUM('Action Components'!$P$197:$P$211)</f>
        <v>5.0636725000000009</v>
      </c>
      <c r="F15" s="18">
        <f>SUM('Action Components'!$Q$197:$Q$211)</f>
        <v>8.5625276875576866</v>
      </c>
      <c r="G15" s="18">
        <f>SUM('Action Components'!$R$197:$R$211)</f>
        <v>2.5231598206004984</v>
      </c>
      <c r="H15" s="17">
        <f t="shared" si="1"/>
        <v>1</v>
      </c>
    </row>
    <row r="16" spans="1:8" ht="18" customHeight="1" x14ac:dyDescent="0.2">
      <c r="A16" s="16" t="str">
        <f>'Action Components'!A212</f>
        <v>CC2</v>
      </c>
      <c r="B16" s="16" t="str">
        <f>'Action Components'!B212</f>
        <v>Catherine Creek</v>
      </c>
      <c r="C16" s="17">
        <f>'Action Components'!I212</f>
        <v>4</v>
      </c>
      <c r="D16" s="16" t="str">
        <f>'Action Components'!J212</f>
        <v>Riparian Vegetation Restoration</v>
      </c>
      <c r="E16" s="18">
        <f>SUM('Action Components'!$P$212:$P$226)</f>
        <v>4.4411275000000003</v>
      </c>
      <c r="F16" s="18">
        <f>SUM('Action Components'!$Q$212:$Q$226)</f>
        <v>7.1751830879093594</v>
      </c>
      <c r="G16" s="18">
        <f>SUM('Action Components'!$R$212:$R$226)</f>
        <v>2.1321669509288594</v>
      </c>
      <c r="H16" s="17">
        <f t="shared" si="1"/>
        <v>2</v>
      </c>
    </row>
    <row r="17" spans="1:8" ht="18" customHeight="1" x14ac:dyDescent="0.2">
      <c r="A17" s="16" t="str">
        <f>'Action Components'!A227</f>
        <v>CC2</v>
      </c>
      <c r="B17" s="16" t="str">
        <f>'Action Components'!B227</f>
        <v>Catherine Creek</v>
      </c>
      <c r="C17" s="17">
        <f>'Action Components'!I227</f>
        <v>5</v>
      </c>
      <c r="D17" s="16" t="str">
        <f>'Action Components'!J227</f>
        <v>Fish Passage – Barrier Removal and Replacement</v>
      </c>
      <c r="E17" s="18">
        <f>SUM('Action Components'!$P$227:$P$241)</f>
        <v>2.0409924999999998</v>
      </c>
      <c r="F17" s="18">
        <f>SUM('Action Components'!$Q$227:$Q$241)</f>
        <v>3.2509950606937248</v>
      </c>
      <c r="G17" s="18">
        <f>SUM('Action Components'!$R$227:$R$241)</f>
        <v>0.97943951990333089</v>
      </c>
      <c r="H17" s="17">
        <f t="shared" si="1"/>
        <v>6</v>
      </c>
    </row>
    <row r="18" spans="1:8" ht="18" customHeight="1" x14ac:dyDescent="0.2">
      <c r="A18" s="16" t="str">
        <f>'Action Components'!A242</f>
        <v>CC2</v>
      </c>
      <c r="B18" s="16" t="str">
        <f>'Action Components'!B242</f>
        <v>Catherine Creek</v>
      </c>
      <c r="C18" s="17">
        <f>'Action Components'!I242</f>
        <v>6</v>
      </c>
      <c r="D18" s="16" t="str">
        <f>'Action Components'!J242</f>
        <v>Instream Flow Restoration</v>
      </c>
      <c r="E18" s="18">
        <f>SUM('Action Components'!$P$242:$P$256)</f>
        <v>3.4363800000000002</v>
      </c>
      <c r="F18" s="18">
        <f>SUM('Action Components'!$Q$242:$Q$256)</f>
        <v>6.2967580810736576</v>
      </c>
      <c r="G18" s="18">
        <f>SUM('Action Components'!$R$242:$R$256)</f>
        <v>1.83516956592976</v>
      </c>
      <c r="H18" s="17">
        <f t="shared" si="1"/>
        <v>4</v>
      </c>
    </row>
    <row r="19" spans="1:8" ht="18" customHeight="1" x14ac:dyDescent="0.2">
      <c r="A19" s="16" t="str">
        <f>'Action Components'!A257</f>
        <v>CC2</v>
      </c>
      <c r="B19" s="16" t="str">
        <f>'Action Components'!B257</f>
        <v>Catherine Creek</v>
      </c>
      <c r="C19" s="17">
        <f>'Action Components'!I257</f>
        <v>7</v>
      </c>
      <c r="D19" s="16" t="str">
        <f>'Action Components'!J257</f>
        <v>Thermal Refuge Enhancement (reconnect, expand)</v>
      </c>
      <c r="E19" s="18">
        <f>SUM('Action Components'!$P$257:$P$271)</f>
        <v>1.8061800000000001</v>
      </c>
      <c r="F19" s="18">
        <f>SUM('Action Components'!$Q$257:$Q$271)</f>
        <v>3.0000732388426563</v>
      </c>
      <c r="G19" s="18">
        <f>SUM('Action Components'!$R$257:$R$271)</f>
        <v>0.88229219401421444</v>
      </c>
      <c r="H19" s="17">
        <f t="shared" si="1"/>
        <v>7</v>
      </c>
    </row>
    <row r="20" spans="1:8" ht="18" customHeight="1" x14ac:dyDescent="0.2">
      <c r="A20" s="16" t="str">
        <f>'Action Components'!A272</f>
        <v>CC2</v>
      </c>
      <c r="B20" s="16" t="str">
        <f>'Action Components'!B272</f>
        <v>Catherine Creek</v>
      </c>
      <c r="C20" s="17">
        <f>'Action Components'!I272</f>
        <v>8</v>
      </c>
      <c r="D20" s="16" t="str">
        <f>'Action Components'!J272</f>
        <v>Water Quality Improvement (not including temperature)</v>
      </c>
      <c r="E20" s="18">
        <f>SUM('Action Components'!$P$272:$P$286)</f>
        <v>1.5697725000000002</v>
      </c>
      <c r="F20" s="18">
        <f>SUM('Action Components'!$Q$272:$Q$286)</f>
        <v>2.4642779323402291</v>
      </c>
      <c r="G20" s="18">
        <f>SUM('Action Components'!$R$272:$R$286)</f>
        <v>0.70960072778989758</v>
      </c>
      <c r="H20" s="17">
        <f t="shared" si="1"/>
        <v>9</v>
      </c>
    </row>
    <row r="21" spans="1:8" ht="18" customHeight="1" x14ac:dyDescent="0.2">
      <c r="A21" s="16" t="str">
        <f>'Action Components'!A287</f>
        <v>CC2</v>
      </c>
      <c r="B21" s="16" t="str">
        <f>'Action Components'!B287</f>
        <v>Catherine Creek</v>
      </c>
      <c r="C21" s="17">
        <f>'Action Components'!I287</f>
        <v>9</v>
      </c>
      <c r="D21" s="16" t="str">
        <f>'Action Components'!J287</f>
        <v>Nutrient Enhancement</v>
      </c>
      <c r="E21" s="18">
        <f>SUM('Action Components'!$P$287:$P$301)</f>
        <v>1.1402350000000001</v>
      </c>
      <c r="F21" s="18">
        <f>SUM('Action Components'!$Q$287:$Q$301)</f>
        <v>1.3645470147640371</v>
      </c>
      <c r="G21" s="18">
        <f>SUM('Action Components'!$R$287:$R$301)</f>
        <v>0.39688439962166094</v>
      </c>
      <c r="H21" s="17">
        <f t="shared" si="1"/>
        <v>11</v>
      </c>
    </row>
    <row r="22" spans="1:8" ht="18" customHeight="1" x14ac:dyDescent="0.2">
      <c r="A22" s="16" t="str">
        <f>'Action Components'!A302</f>
        <v>CC2</v>
      </c>
      <c r="B22" s="16" t="str">
        <f>'Action Components'!B302</f>
        <v>Catherine Creek</v>
      </c>
      <c r="C22" s="17">
        <f>'Action Components'!I302</f>
        <v>10</v>
      </c>
      <c r="D22" s="16" t="str">
        <f>'Action Components'!J302</f>
        <v>Upland Treatments</v>
      </c>
      <c r="E22" s="18">
        <f>SUM('Action Components'!$P$302:$P$316)</f>
        <v>1.4088225000000001</v>
      </c>
      <c r="F22" s="18">
        <f>SUM('Action Components'!$Q$302:$Q$316)</f>
        <v>2.1269025452660197</v>
      </c>
      <c r="G22" s="18">
        <f>SUM('Action Components'!$R$302:$R$316)</f>
        <v>0.6201226483570198</v>
      </c>
      <c r="H22" s="17">
        <f t="shared" si="1"/>
        <v>10</v>
      </c>
    </row>
    <row r="23" spans="1:8" ht="18" customHeight="1" x14ac:dyDescent="0.2">
      <c r="A23" s="16" t="str">
        <f>'Action Components'!A317</f>
        <v>CC2</v>
      </c>
      <c r="B23" s="16" t="str">
        <f>'Action Components'!B317</f>
        <v>Catherine Creek</v>
      </c>
      <c r="C23" s="17">
        <f>'Action Components'!I317</f>
        <v>11</v>
      </c>
      <c r="D23" s="16" t="str">
        <f>'Action Components'!J317</f>
        <v>Species Management (non-native or unnatural)</v>
      </c>
      <c r="E23" s="18">
        <f>SUM('Action Components'!$P$317:$P$331)</f>
        <v>1.6810800000000004</v>
      </c>
      <c r="F23" s="18">
        <f>SUM('Action Components'!$Q$317:$Q$331)</f>
        <v>2.2604404836708754</v>
      </c>
      <c r="G23" s="18">
        <f>SUM('Action Components'!$R$317:$R$331)</f>
        <v>0.72128509030648624</v>
      </c>
      <c r="H23" s="17">
        <f t="shared" si="1"/>
        <v>8</v>
      </c>
    </row>
    <row r="24" spans="1:8" ht="18" customHeight="1" x14ac:dyDescent="0.2">
      <c r="A24" s="16" t="str">
        <f>'Action Components'!A332</f>
        <v>CC3</v>
      </c>
      <c r="B24" s="16" t="str">
        <f>'Action Components'!B332</f>
        <v>Catherine Creek</v>
      </c>
      <c r="C24" s="17">
        <f>'Action Components'!I332</f>
        <v>1</v>
      </c>
      <c r="D24" s="16" t="str">
        <f>'Action Components'!J332</f>
        <v>Protect Land (Easement and Acquisition)</v>
      </c>
      <c r="E24" s="18">
        <f>SUM('Action Components'!$P$332:$P$346)</f>
        <v>1.8222124999999998</v>
      </c>
      <c r="F24" s="18">
        <f>SUM('Action Components'!$Q$332:$Q$346)</f>
        <v>1.8178108192441726</v>
      </c>
      <c r="G24" s="18">
        <f>SUM('Action Components'!$R$332:$R$346)</f>
        <v>0.53959329650816013</v>
      </c>
      <c r="H24" s="17">
        <f t="shared" ref="H24:H34" si="2">1+IF($G$24&gt;G24,1,0)+IF(AND($G$25&gt;G24,COUNTIF($G$24:$G$24,$G$25)=0),1,0)+IF(AND($G$26&gt;G24,COUNTIF($G$24:$G$25,$G$26)=0),1,0)+IF(AND($G$27&gt;G24,COUNTIF($G$24:$G$26,$G$27)=0),1,0)+IF(AND($G$28&gt;G24,COUNTIF($G$24:$G$27,$G$28)=0),1,0)+IF(AND($G$29&gt;G24,COUNTIF($G$24:$G$28,$G$29)=0),1,0)+IF(AND($G$30&gt;G24,COUNTIF($G$24:$G$29,$G$30)=0),1,0)+IF(AND($G$31&gt;G24,COUNTIF($G$24:$G$30,$G$31)=0),1,0)+IF(AND($G$32&gt;G24,COUNTIF($G$24:$G$31,$G$32)=0),1,0)+IF(AND($G$33&gt;G24,COUNTIF($G$24:$G$32,$G$33)=0),1,0)+IF(AND($G$34&gt;G24,COUNTIF($G$24:$G$33,$G$34)=0),1,0)</f>
        <v>5</v>
      </c>
    </row>
    <row r="25" spans="1:8" ht="18" customHeight="1" x14ac:dyDescent="0.2">
      <c r="A25" s="16" t="str">
        <f>'Action Components'!A347</f>
        <v>CC3</v>
      </c>
      <c r="B25" s="16" t="str">
        <f>'Action Components'!B347</f>
        <v>Catherine Creek</v>
      </c>
      <c r="C25" s="17">
        <f>'Action Components'!I347</f>
        <v>2</v>
      </c>
      <c r="D25" s="16" t="str">
        <f>'Action Components'!J347</f>
        <v>Instream Complexity Improvement</v>
      </c>
      <c r="E25" s="18">
        <f>SUM('Action Components'!$P$347:$P$361)</f>
        <v>2.4423974999999998</v>
      </c>
      <c r="F25" s="18">
        <f>SUM('Action Components'!$Q$347:$Q$361)</f>
        <v>2.6789746211886665</v>
      </c>
      <c r="G25" s="18">
        <f>SUM('Action Components'!$R$347:$R$361)</f>
        <v>0.8063062137218463</v>
      </c>
      <c r="H25" s="17">
        <f t="shared" si="2"/>
        <v>4</v>
      </c>
    </row>
    <row r="26" spans="1:8" ht="18" customHeight="1" x14ac:dyDescent="0.2">
      <c r="A26" s="16" t="str">
        <f>'Action Components'!A362</f>
        <v>CC3</v>
      </c>
      <c r="B26" s="16" t="str">
        <f>'Action Components'!B362</f>
        <v>Catherine Creek</v>
      </c>
      <c r="C26" s="17">
        <f>'Action Components'!I362</f>
        <v>3</v>
      </c>
      <c r="D26" s="16" t="str">
        <f>'Action Components'!J362</f>
        <v>Floodplain – Reconnect and Restore</v>
      </c>
      <c r="E26" s="18">
        <f>SUM('Action Components'!$P$362:$P$376)</f>
        <v>3.7276225000000003</v>
      </c>
      <c r="F26" s="18">
        <f>SUM('Action Components'!$Q$362:$Q$376)</f>
        <v>3.757267193144858</v>
      </c>
      <c r="G26" s="18">
        <f>SUM('Action Components'!$R$362:$R$376)</f>
        <v>1.1108267595338066</v>
      </c>
      <c r="H26" s="17">
        <f t="shared" si="2"/>
        <v>1</v>
      </c>
    </row>
    <row r="27" spans="1:8" ht="18" customHeight="1" x14ac:dyDescent="0.2">
      <c r="A27" s="16" t="str">
        <f>'Action Components'!A377</f>
        <v>CC3</v>
      </c>
      <c r="B27" s="16" t="str">
        <f>'Action Components'!B377</f>
        <v>Catherine Creek</v>
      </c>
      <c r="C27" s="17">
        <f>'Action Components'!I377</f>
        <v>4</v>
      </c>
      <c r="D27" s="16" t="str">
        <f>'Action Components'!J377</f>
        <v>Riparian Vegetation Restoration</v>
      </c>
      <c r="E27" s="18">
        <f>SUM('Action Components'!$P$377:$P$391)</f>
        <v>3.0478825000000001</v>
      </c>
      <c r="F27" s="18">
        <f>SUM('Action Components'!$Q$377:$Q$391)</f>
        <v>2.9572372599385068</v>
      </c>
      <c r="G27" s="18">
        <f>SUM('Action Components'!$R$377:$R$391)</f>
        <v>0.88157243270743546</v>
      </c>
      <c r="H27" s="17">
        <f t="shared" si="2"/>
        <v>2</v>
      </c>
    </row>
    <row r="28" spans="1:8" ht="18" customHeight="1" x14ac:dyDescent="0.2">
      <c r="A28" s="16" t="str">
        <f>'Action Components'!A392</f>
        <v>CC3</v>
      </c>
      <c r="B28" s="16" t="str">
        <f>'Action Components'!B392</f>
        <v>Catherine Creek</v>
      </c>
      <c r="C28" s="17">
        <f>'Action Components'!I392</f>
        <v>5</v>
      </c>
      <c r="D28" s="16" t="str">
        <f>'Action Components'!J392</f>
        <v>Fish Passage – Barrier Removal and Replacement</v>
      </c>
      <c r="E28" s="18">
        <f>SUM('Action Components'!$P$392:$P$406)</f>
        <v>1.4644525000000002</v>
      </c>
      <c r="F28" s="18">
        <f>SUM('Action Components'!$Q$392:$Q$406)</f>
        <v>1.4069991277657476</v>
      </c>
      <c r="G28" s="18">
        <f>SUM('Action Components'!$R$392:$R$406)</f>
        <v>0.42530789352966852</v>
      </c>
      <c r="H28" s="17">
        <f t="shared" si="2"/>
        <v>7</v>
      </c>
    </row>
    <row r="29" spans="1:8" ht="18" customHeight="1" x14ac:dyDescent="0.2">
      <c r="A29" s="16" t="str">
        <f>'Action Components'!A407</f>
        <v>CC3</v>
      </c>
      <c r="B29" s="16" t="str">
        <f>'Action Components'!B407</f>
        <v>Catherine Creek</v>
      </c>
      <c r="C29" s="17">
        <f>'Action Components'!I407</f>
        <v>6</v>
      </c>
      <c r="D29" s="16" t="str">
        <f>'Action Components'!J407</f>
        <v>Instream Flow Restoration</v>
      </c>
      <c r="E29" s="18">
        <f>SUM('Action Components'!$P$407:$P$421)</f>
        <v>2.6012925</v>
      </c>
      <c r="F29" s="18">
        <f>SUM('Action Components'!$Q$407:$Q$421)</f>
        <v>2.9255455598801161</v>
      </c>
      <c r="G29" s="18">
        <f>SUM('Action Components'!$R$407:$R$421)</f>
        <v>0.85439830117363447</v>
      </c>
      <c r="H29" s="17">
        <f t="shared" si="2"/>
        <v>3</v>
      </c>
    </row>
    <row r="30" spans="1:8" ht="18" customHeight="1" x14ac:dyDescent="0.2">
      <c r="A30" s="16" t="str">
        <f>'Action Components'!A422</f>
        <v>CC3</v>
      </c>
      <c r="B30" s="16" t="str">
        <f>'Action Components'!B422</f>
        <v>Catherine Creek</v>
      </c>
      <c r="C30" s="17">
        <f>'Action Components'!I422</f>
        <v>7</v>
      </c>
      <c r="D30" s="16" t="str">
        <f>'Action Components'!J422</f>
        <v>Thermal Refuge Enhancement (reconnect, expand)</v>
      </c>
      <c r="E30" s="18">
        <f>SUM('Action Components'!$P$422:$P$436)</f>
        <v>1.5197775</v>
      </c>
      <c r="F30" s="18">
        <f>SUM('Action Components'!$Q$422:$Q$436)</f>
        <v>1.530953278854932</v>
      </c>
      <c r="G30" s="18">
        <f>SUM('Action Components'!$R$422:$R$436)</f>
        <v>0.45074641786576553</v>
      </c>
      <c r="H30" s="17">
        <f t="shared" si="2"/>
        <v>6</v>
      </c>
    </row>
    <row r="31" spans="1:8" ht="18" customHeight="1" x14ac:dyDescent="0.2">
      <c r="A31" s="16" t="str">
        <f>'Action Components'!A437</f>
        <v>CC3</v>
      </c>
      <c r="B31" s="16" t="str">
        <f>'Action Components'!B437</f>
        <v>Catherine Creek</v>
      </c>
      <c r="C31" s="17">
        <f>'Action Components'!I437</f>
        <v>8</v>
      </c>
      <c r="D31" s="16" t="str">
        <f>'Action Components'!J437</f>
        <v>Water Quality Improvement (not including temperature)</v>
      </c>
      <c r="E31" s="18">
        <f>SUM('Action Components'!$P$437:$P$451)</f>
        <v>1.0706550000000001</v>
      </c>
      <c r="F31" s="18">
        <f>SUM('Action Components'!$Q$437:$Q$451)</f>
        <v>1.0175876193919093</v>
      </c>
      <c r="G31" s="18">
        <f>SUM('Action Components'!$R$437:$R$451)</f>
        <v>0.29408335392637169</v>
      </c>
      <c r="H31" s="17">
        <f t="shared" si="2"/>
        <v>9</v>
      </c>
    </row>
    <row r="32" spans="1:8" ht="18" customHeight="1" x14ac:dyDescent="0.2">
      <c r="A32" s="16" t="str">
        <f>'Action Components'!A452</f>
        <v>CC3</v>
      </c>
      <c r="B32" s="16" t="str">
        <f>'Action Components'!B452</f>
        <v>Catherine Creek</v>
      </c>
      <c r="C32" s="17">
        <f>'Action Components'!I452</f>
        <v>9</v>
      </c>
      <c r="D32" s="16" t="str">
        <f>'Action Components'!J452</f>
        <v>Nutrient Enhancement</v>
      </c>
      <c r="E32" s="18">
        <f>SUM('Action Components'!$P$452:$P$466)</f>
        <v>0.81848500000000024</v>
      </c>
      <c r="F32" s="18">
        <f>SUM('Action Components'!$Q$452:$Q$466)</f>
        <v>0.59565274876641683</v>
      </c>
      <c r="G32" s="18">
        <f>SUM('Action Components'!$R$452:$R$466)</f>
        <v>0.17299185476123163</v>
      </c>
      <c r="H32" s="17">
        <f t="shared" si="2"/>
        <v>11</v>
      </c>
    </row>
    <row r="33" spans="1:8" ht="18" customHeight="1" x14ac:dyDescent="0.2">
      <c r="A33" s="16" t="str">
        <f>'Action Components'!A467</f>
        <v>CC3</v>
      </c>
      <c r="B33" s="16" t="str">
        <f>'Action Components'!B467</f>
        <v>Catherine Creek</v>
      </c>
      <c r="C33" s="17">
        <f>'Action Components'!I467</f>
        <v>10</v>
      </c>
      <c r="D33" s="16" t="str">
        <f>'Action Components'!J467</f>
        <v>Upland Treatments</v>
      </c>
      <c r="E33" s="18">
        <f>SUM('Action Components'!$P$467:$P$481)</f>
        <v>1.1520300000000001</v>
      </c>
      <c r="F33" s="18">
        <f>SUM('Action Components'!$Q$467:$Q$481)</f>
        <v>1.0699385164182567</v>
      </c>
      <c r="G33" s="18">
        <f>SUM('Action Components'!$R$467:$R$481)</f>
        <v>0.31333110736422992</v>
      </c>
      <c r="H33" s="17">
        <f t="shared" si="2"/>
        <v>8</v>
      </c>
    </row>
    <row r="34" spans="1:8" ht="18" customHeight="1" x14ac:dyDescent="0.2">
      <c r="A34" s="16" t="str">
        <f>'Action Components'!A482</f>
        <v>CC3</v>
      </c>
      <c r="B34" s="16" t="str">
        <f>'Action Components'!B482</f>
        <v>Catherine Creek</v>
      </c>
      <c r="C34" s="17">
        <f>'Action Components'!I482</f>
        <v>11</v>
      </c>
      <c r="D34" s="16" t="str">
        <f>'Action Components'!J482</f>
        <v>Species Management (non-native or unnatural)</v>
      </c>
      <c r="E34" s="18">
        <f>SUM('Action Components'!$P$482:$P$496)</f>
        <v>1.0641750000000001</v>
      </c>
      <c r="F34" s="18">
        <f>SUM('Action Components'!$Q$482:$Q$496)</f>
        <v>0.88172318463117094</v>
      </c>
      <c r="G34" s="18">
        <f>SUM('Action Components'!$R$482:$R$496)</f>
        <v>0.28082118450082866</v>
      </c>
      <c r="H34" s="17">
        <f t="shared" si="2"/>
        <v>10</v>
      </c>
    </row>
    <row r="35" spans="1:8" ht="18" customHeight="1" x14ac:dyDescent="0.2">
      <c r="A35" s="16" t="str">
        <f>'Action Components'!A497</f>
        <v>CC4</v>
      </c>
      <c r="B35" s="16" t="str">
        <f>'Action Components'!B497</f>
        <v>Catherine Creek</v>
      </c>
      <c r="C35" s="17">
        <f>'Action Components'!I497</f>
        <v>1</v>
      </c>
      <c r="D35" s="16" t="str">
        <f>'Action Components'!J497</f>
        <v>Protect Land (Easement and Acquisition)</v>
      </c>
      <c r="E35" s="18">
        <f>SUM('Action Components'!$P$497:$P$511)</f>
        <v>2.0508125000000001</v>
      </c>
      <c r="F35" s="18">
        <f>SUM('Action Components'!$Q$497:$Q$511)</f>
        <v>3.1089241576808209</v>
      </c>
      <c r="G35" s="18">
        <f>SUM('Action Components'!$R$497:$R$511)</f>
        <v>0.92724633540250723</v>
      </c>
      <c r="H35" s="17">
        <f t="shared" ref="H35:H45" si="3">1+IF($G$35&gt;G35,1,0)+IF(AND($G$36&gt;G35,COUNTIF($G$35:$G$35,$G$36)=0),1,0)+IF(AND($G$37&gt;G35,COUNTIF($G$35:$G$36,$G$37)=0),1,0)+IF(AND($G$38&gt;G35,COUNTIF($G$35:$G$37,$G$38)=0),1,0)+IF(AND($G$39&gt;G35,COUNTIF($G$35:$G$38,$G$39)=0),1,0)+IF(AND($G$40&gt;G35,COUNTIF($G$35:$G$39,$G$40)=0),1,0)+IF(AND($G$41&gt;G35,COUNTIF($G$35:$G$40,$G$41)=0),1,0)+IF(AND($G$42&gt;G35,COUNTIF($G$35:$G$41,$G$42)=0),1,0)+IF(AND($G$43&gt;G35,COUNTIF($G$35:$G$42,$G$43)=0),1,0)+IF(AND($G$44&gt;G35,COUNTIF($G$35:$G$43,$G$44)=0),1,0)+IF(AND($G$45&gt;G35,COUNTIF($G$35:$G$44,$G$45)=0),1,0)</f>
        <v>5</v>
      </c>
    </row>
    <row r="36" spans="1:8" ht="18" customHeight="1" x14ac:dyDescent="0.2">
      <c r="A36" s="16" t="str">
        <f>'Action Components'!A512</f>
        <v>CC4</v>
      </c>
      <c r="B36" s="16" t="str">
        <f>'Action Components'!B512</f>
        <v>Catherine Creek</v>
      </c>
      <c r="C36" s="17">
        <f>'Action Components'!I512</f>
        <v>2</v>
      </c>
      <c r="D36" s="16" t="str">
        <f>'Action Components'!J512</f>
        <v>Instream Complexity Improvement</v>
      </c>
      <c r="E36" s="18">
        <f>SUM('Action Components'!$P$512:$P$526)</f>
        <v>2.9424150000000004</v>
      </c>
      <c r="F36" s="18">
        <f>SUM('Action Components'!$Q$512:$Q$526)</f>
        <v>4.9622850516362105</v>
      </c>
      <c r="G36" s="18">
        <f>SUM('Action Components'!$R$512:$R$526)</f>
        <v>1.4853354939200685</v>
      </c>
      <c r="H36" s="17">
        <f t="shared" si="3"/>
        <v>3</v>
      </c>
    </row>
    <row r="37" spans="1:8" ht="18" customHeight="1" x14ac:dyDescent="0.2">
      <c r="A37" s="16" t="str">
        <f>'Action Components'!A527</f>
        <v>CC4</v>
      </c>
      <c r="B37" s="16" t="str">
        <f>'Action Components'!B527</f>
        <v>Catherine Creek</v>
      </c>
      <c r="C37" s="17">
        <f>'Action Components'!I527</f>
        <v>3</v>
      </c>
      <c r="D37" s="16" t="str">
        <f>'Action Components'!J527</f>
        <v>Floodplain – Reconnect and Restore</v>
      </c>
      <c r="E37" s="18">
        <f>SUM('Action Components'!$P$527:$P$541)</f>
        <v>4.3701100000000004</v>
      </c>
      <c r="F37" s="18">
        <f>SUM('Action Components'!$Q$527:$Q$541)</f>
        <v>6.7259283152973017</v>
      </c>
      <c r="G37" s="18">
        <f>SUM('Action Components'!$R$527:$R$541)</f>
        <v>1.9905778561722562</v>
      </c>
      <c r="H37" s="17">
        <f t="shared" si="3"/>
        <v>1</v>
      </c>
    </row>
    <row r="38" spans="1:8" ht="18" customHeight="1" x14ac:dyDescent="0.2">
      <c r="A38" s="16" t="str">
        <f>'Action Components'!A542</f>
        <v>CC4</v>
      </c>
      <c r="B38" s="16" t="str">
        <f>'Action Components'!B542</f>
        <v>Catherine Creek</v>
      </c>
      <c r="C38" s="17">
        <f>'Action Components'!I542</f>
        <v>4</v>
      </c>
      <c r="D38" s="16" t="str">
        <f>'Action Components'!J542</f>
        <v>Riparian Vegetation Restoration</v>
      </c>
      <c r="E38" s="18">
        <f>SUM('Action Components'!$P$542:$P$556)</f>
        <v>3.5004249999999999</v>
      </c>
      <c r="F38" s="18">
        <f>SUM('Action Components'!$Q$542:$Q$556)</f>
        <v>5.2862278343330713</v>
      </c>
      <c r="G38" s="18">
        <f>SUM('Action Components'!$R$542:$R$556)</f>
        <v>1.580669993550728</v>
      </c>
      <c r="H38" s="17">
        <f t="shared" si="3"/>
        <v>2</v>
      </c>
    </row>
    <row r="39" spans="1:8" ht="18" customHeight="1" x14ac:dyDescent="0.2">
      <c r="A39" s="16" t="str">
        <f>'Action Components'!A557</f>
        <v>CC4</v>
      </c>
      <c r="B39" s="16" t="str">
        <f>'Action Components'!B557</f>
        <v>Catherine Creek</v>
      </c>
      <c r="C39" s="17">
        <f>'Action Components'!I557</f>
        <v>5</v>
      </c>
      <c r="D39" s="16" t="str">
        <f>'Action Components'!J557</f>
        <v>Fish Passage – Barrier Removal and Replacement</v>
      </c>
      <c r="E39" s="18">
        <f>SUM('Action Components'!$P$557:$P$571)</f>
        <v>1.7964849999999999</v>
      </c>
      <c r="F39" s="18">
        <f>SUM('Action Components'!$Q$557:$Q$571)</f>
        <v>2.5796646691292748</v>
      </c>
      <c r="G39" s="18">
        <f>SUM('Action Components'!$R$557:$R$571)</f>
        <v>0.77956598812476274</v>
      </c>
      <c r="H39" s="17">
        <f t="shared" si="3"/>
        <v>6</v>
      </c>
    </row>
    <row r="40" spans="1:8" ht="18" customHeight="1" x14ac:dyDescent="0.2">
      <c r="A40" s="16" t="str">
        <f>'Action Components'!A572</f>
        <v>CC4</v>
      </c>
      <c r="B40" s="16" t="str">
        <f>'Action Components'!B572</f>
        <v>Catherine Creek</v>
      </c>
      <c r="C40" s="17">
        <f>'Action Components'!I572</f>
        <v>6</v>
      </c>
      <c r="D40" s="16" t="str">
        <f>'Action Components'!J572</f>
        <v>Instream Flow Restoration</v>
      </c>
      <c r="E40" s="18">
        <f>SUM('Action Components'!$P$572:$P$586)</f>
        <v>2.8944674999999997</v>
      </c>
      <c r="F40" s="18">
        <f>SUM('Action Components'!$Q$572:$Q$586)</f>
        <v>4.8262425234488067</v>
      </c>
      <c r="G40" s="18">
        <f>SUM('Action Components'!$R$572:$R$586)</f>
        <v>1.4166569187948215</v>
      </c>
      <c r="H40" s="17">
        <f t="shared" si="3"/>
        <v>4</v>
      </c>
    </row>
    <row r="41" spans="1:8" ht="18" customHeight="1" x14ac:dyDescent="0.2">
      <c r="A41" s="16" t="str">
        <f>'Action Components'!A587</f>
        <v>CC4</v>
      </c>
      <c r="B41" s="16" t="str">
        <f>'Action Components'!B587</f>
        <v>Catherine Creek</v>
      </c>
      <c r="C41" s="17">
        <f>'Action Components'!I587</f>
        <v>7</v>
      </c>
      <c r="D41" s="16" t="str">
        <f>'Action Components'!J587</f>
        <v>Thermal Refuge Enhancement (reconnect, expand)</v>
      </c>
      <c r="E41" s="18">
        <f>SUM('Action Components'!$P$587:$P$601)</f>
        <v>1.6814175000000002</v>
      </c>
      <c r="F41" s="18">
        <f>SUM('Action Components'!$Q$587:$Q$601)</f>
        <v>2.5435167341169684</v>
      </c>
      <c r="G41" s="18">
        <f>SUM('Action Components'!$R$587:$R$601)</f>
        <v>0.75072314620169545</v>
      </c>
      <c r="H41" s="17">
        <f t="shared" si="3"/>
        <v>7</v>
      </c>
    </row>
    <row r="42" spans="1:8" ht="18" customHeight="1" x14ac:dyDescent="0.2">
      <c r="A42" s="16" t="str">
        <f>'Action Components'!A602</f>
        <v>CC4</v>
      </c>
      <c r="B42" s="16" t="str">
        <f>'Action Components'!B602</f>
        <v>Catherine Creek</v>
      </c>
      <c r="C42" s="17">
        <f>'Action Components'!I602</f>
        <v>8</v>
      </c>
      <c r="D42" s="16" t="str">
        <f>'Action Components'!J602</f>
        <v>Water Quality Improvement (not including temperature)</v>
      </c>
      <c r="E42" s="18">
        <f>SUM('Action Components'!$P$602:$P$616)</f>
        <v>1.1808600000000002</v>
      </c>
      <c r="F42" s="18">
        <f>SUM('Action Components'!$Q$602:$Q$616)</f>
        <v>1.6703680640803737</v>
      </c>
      <c r="G42" s="18">
        <f>SUM('Action Components'!$R$602:$R$616)</f>
        <v>0.48466161625696463</v>
      </c>
      <c r="H42" s="17">
        <f t="shared" si="3"/>
        <v>8</v>
      </c>
    </row>
    <row r="43" spans="1:8" ht="18" customHeight="1" x14ac:dyDescent="0.2">
      <c r="A43" s="16" t="str">
        <f>'Action Components'!A617</f>
        <v>CC4</v>
      </c>
      <c r="B43" s="16" t="str">
        <f>'Action Components'!B617</f>
        <v>Catherine Creek</v>
      </c>
      <c r="C43" s="17">
        <f>'Action Components'!I617</f>
        <v>9</v>
      </c>
      <c r="D43" s="16" t="str">
        <f>'Action Components'!J617</f>
        <v>Nutrient Enhancement</v>
      </c>
      <c r="E43" s="18">
        <f>SUM('Action Components'!$P$617:$P$631)</f>
        <v>0.70319500000000024</v>
      </c>
      <c r="F43" s="18">
        <f>SUM('Action Components'!$Q$617:$Q$631)</f>
        <v>0.8120407990468308</v>
      </c>
      <c r="G43" s="18">
        <f>SUM('Action Components'!$R$617:$R$631)</f>
        <v>0.23944421540011349</v>
      </c>
      <c r="H43" s="17">
        <f t="shared" si="3"/>
        <v>10</v>
      </c>
    </row>
    <row r="44" spans="1:8" ht="18" customHeight="1" x14ac:dyDescent="0.2">
      <c r="A44" s="16" t="str">
        <f>'Action Components'!A632</f>
        <v>CC4</v>
      </c>
      <c r="B44" s="16" t="str">
        <f>'Action Components'!B632</f>
        <v>Catherine Creek</v>
      </c>
      <c r="C44" s="17">
        <f>'Action Components'!I632</f>
        <v>10</v>
      </c>
      <c r="D44" s="16" t="str">
        <f>'Action Components'!J632</f>
        <v>Upland Treatments</v>
      </c>
      <c r="E44" s="18">
        <f>SUM('Action Components'!$P$632:$P$646)</f>
        <v>1.1185950000000002</v>
      </c>
      <c r="F44" s="18">
        <f>SUM('Action Components'!$Q$632:$Q$646)</f>
        <v>1.5591505516754036</v>
      </c>
      <c r="G44" s="18">
        <f>SUM('Action Components'!$R$632:$R$646)</f>
        <v>0.45922669425557366</v>
      </c>
      <c r="H44" s="17">
        <f t="shared" si="3"/>
        <v>9</v>
      </c>
    </row>
    <row r="45" spans="1:8" ht="18" customHeight="1" x14ac:dyDescent="0.2">
      <c r="A45" s="16" t="str">
        <f>'Action Components'!A647</f>
        <v>CC4</v>
      </c>
      <c r="B45" s="16" t="str">
        <f>'Action Components'!B647</f>
        <v>Catherine Creek</v>
      </c>
      <c r="C45" s="17">
        <f>'Action Components'!I647</f>
        <v>11</v>
      </c>
      <c r="D45" s="16" t="str">
        <f>'Action Components'!J647</f>
        <v>Species Management (non-native or unnatural)</v>
      </c>
      <c r="E45" s="18">
        <f>SUM('Action Components'!$P$647:$P$661)</f>
        <v>0.60299250000000004</v>
      </c>
      <c r="F45" s="18">
        <f>SUM('Action Components'!$Q$647:$Q$661)</f>
        <v>0.75318479828507756</v>
      </c>
      <c r="G45" s="18">
        <f>SUM('Action Components'!$R$647:$R$661)</f>
        <v>0.23783077440057851</v>
      </c>
      <c r="H45" s="17">
        <f t="shared" si="3"/>
        <v>11</v>
      </c>
    </row>
    <row r="46" spans="1:8" ht="18" customHeight="1" x14ac:dyDescent="0.2">
      <c r="A46" s="16" t="str">
        <f>'Action Components'!A662</f>
        <v>CC5</v>
      </c>
      <c r="B46" s="16" t="str">
        <f>'Action Components'!B662</f>
        <v>Catherine Creek</v>
      </c>
      <c r="C46" s="17">
        <f>'Action Components'!I662</f>
        <v>1</v>
      </c>
      <c r="D46" s="16" t="str">
        <f>'Action Components'!J662</f>
        <v>Protect Land (Easement and Acquisition)</v>
      </c>
      <c r="E46" s="18">
        <f>SUM('Action Components'!$P$662:$P$676)</f>
        <v>2.0615000000000001</v>
      </c>
      <c r="F46" s="18">
        <f>SUM('Action Components'!$Q$662:$Q$676)</f>
        <v>5.7733287045418349</v>
      </c>
      <c r="G46" s="18">
        <f>SUM('Action Components'!$R$662:$R$676)</f>
        <v>1.7245617770863224</v>
      </c>
      <c r="H46" s="17">
        <f t="shared" ref="H46:H56" si="4">1+IF($G$46&gt;G46,1,0)+IF(AND($G$47&gt;G46,COUNTIF($G$46:$G$46,$G$47)=0),1,0)+IF(AND($G$48&gt;G46,COUNTIF($G$46:$G$47,$G$48)=0),1,0)+IF(AND($G$49&gt;G46,COUNTIF($G$46:$G$48,$G$49)=0),1,0)+IF(AND($G$50&gt;G46,COUNTIF($G$46:$G$49,$G$50)=0),1,0)+IF(AND($G$51&gt;G46,COUNTIF($G$46:$G$50,$G$51)=0),1,0)+IF(AND($G$52&gt;G46,COUNTIF($G$46:$G$51,$G$52)=0),1,0)+IF(AND($G$53&gt;G46,COUNTIF($G$46:$G$52,$G$53)=0),1,0)+IF(AND($G$54&gt;G46,COUNTIF($G$46:$G$53,$G$54)=0),1,0)+IF(AND($G$55&gt;G46,COUNTIF($G$46:$G$54,$G$55)=0),1,0)+IF(AND($G$56&gt;G46,COUNTIF($G$46:$G$55,$G$56)=0),1,0)</f>
        <v>5</v>
      </c>
    </row>
    <row r="47" spans="1:8" ht="18" customHeight="1" x14ac:dyDescent="0.2">
      <c r="A47" s="16" t="str">
        <f>'Action Components'!A677</f>
        <v>CC5</v>
      </c>
      <c r="B47" s="16" t="str">
        <f>'Action Components'!B677</f>
        <v>Catherine Creek</v>
      </c>
      <c r="C47" s="17">
        <f>'Action Components'!I677</f>
        <v>2</v>
      </c>
      <c r="D47" s="16" t="str">
        <f>'Action Components'!J677</f>
        <v>Instream Complexity Improvement</v>
      </c>
      <c r="E47" s="18">
        <f>SUM('Action Components'!$P$677:$P$691)</f>
        <v>3.0122550000000001</v>
      </c>
      <c r="F47" s="18">
        <f>SUM('Action Components'!$Q$677:$Q$691)</f>
        <v>9.3339699488633521</v>
      </c>
      <c r="G47" s="18">
        <f>SUM('Action Components'!$R$677:$R$691)</f>
        <v>2.7951201142677191</v>
      </c>
      <c r="H47" s="17">
        <f t="shared" si="4"/>
        <v>3</v>
      </c>
    </row>
    <row r="48" spans="1:8" ht="18" customHeight="1" x14ac:dyDescent="0.2">
      <c r="A48" s="16" t="str">
        <f>'Action Components'!A692</f>
        <v>CC5</v>
      </c>
      <c r="B48" s="16" t="str">
        <f>'Action Components'!B692</f>
        <v>Catherine Creek</v>
      </c>
      <c r="C48" s="17">
        <f>'Action Components'!I692</f>
        <v>3</v>
      </c>
      <c r="D48" s="16" t="str">
        <f>'Action Components'!J692</f>
        <v>Floodplain – Reconnect and Restore</v>
      </c>
      <c r="E48" s="18">
        <f>SUM('Action Components'!$P$692:$P$706)</f>
        <v>4.4097775000000006</v>
      </c>
      <c r="F48" s="18">
        <f>SUM('Action Components'!$Q$692:$Q$706)</f>
        <v>12.484168138967203</v>
      </c>
      <c r="G48" s="18">
        <f>SUM('Action Components'!$R$692:$R$706)</f>
        <v>3.6976436655383997</v>
      </c>
      <c r="H48" s="17">
        <f t="shared" si="4"/>
        <v>1</v>
      </c>
    </row>
    <row r="49" spans="1:8" ht="18" customHeight="1" x14ac:dyDescent="0.2">
      <c r="A49" s="16" t="str">
        <f>'Action Components'!A707</f>
        <v>CC5</v>
      </c>
      <c r="B49" s="16" t="str">
        <f>'Action Components'!B707</f>
        <v>Catherine Creek</v>
      </c>
      <c r="C49" s="17">
        <f>'Action Components'!I707</f>
        <v>4</v>
      </c>
      <c r="D49" s="16" t="str">
        <f>'Action Components'!J707</f>
        <v>Riparian Vegetation Restoration</v>
      </c>
      <c r="E49" s="18">
        <f>SUM('Action Components'!$P$707:$P$721)</f>
        <v>3.6154675000000003</v>
      </c>
      <c r="F49" s="18">
        <f>SUM('Action Components'!$Q$707:$Q$721)</f>
        <v>10.05660820742172</v>
      </c>
      <c r="G49" s="18">
        <f>SUM('Action Components'!$R$707:$R$721)</f>
        <v>3.0102161188720364</v>
      </c>
      <c r="H49" s="17">
        <f t="shared" si="4"/>
        <v>2</v>
      </c>
    </row>
    <row r="50" spans="1:8" ht="18" customHeight="1" x14ac:dyDescent="0.2">
      <c r="A50" s="16" t="str">
        <f>'Action Components'!A722</f>
        <v>CC5</v>
      </c>
      <c r="B50" s="16" t="str">
        <f>'Action Components'!B722</f>
        <v>Catherine Creek</v>
      </c>
      <c r="C50" s="17">
        <f>'Action Components'!I722</f>
        <v>5</v>
      </c>
      <c r="D50" s="16" t="str">
        <f>'Action Components'!J722</f>
        <v>Fish Passage – Barrier Removal and Replacement</v>
      </c>
      <c r="E50" s="18">
        <f>SUM('Action Components'!$P$722:$P$736)</f>
        <v>1.6269475</v>
      </c>
      <c r="F50" s="18">
        <f>SUM('Action Components'!$Q$722:$Q$736)</f>
        <v>4.3535259489716029</v>
      </c>
      <c r="G50" s="18">
        <f>SUM('Action Components'!$R$722:$R$736)</f>
        <v>1.313825149485369</v>
      </c>
      <c r="H50" s="17">
        <f t="shared" si="4"/>
        <v>7</v>
      </c>
    </row>
    <row r="51" spans="1:8" ht="18" customHeight="1" x14ac:dyDescent="0.2">
      <c r="A51" s="16" t="str">
        <f>'Action Components'!A737</f>
        <v>CC5</v>
      </c>
      <c r="B51" s="16" t="str">
        <f>'Action Components'!B737</f>
        <v>Catherine Creek</v>
      </c>
      <c r="C51" s="17">
        <f>'Action Components'!I737</f>
        <v>6</v>
      </c>
      <c r="D51" s="16" t="str">
        <f>'Action Components'!J737</f>
        <v>Instream Flow Restoration</v>
      </c>
      <c r="E51" s="18">
        <f>SUM('Action Components'!$P$737:$P$751)</f>
        <v>2.8041074999999998</v>
      </c>
      <c r="F51" s="18">
        <f>SUM('Action Components'!$Q$737:$Q$751)</f>
        <v>8.6280631271209955</v>
      </c>
      <c r="G51" s="18">
        <f>SUM('Action Components'!$R$737:$R$751)</f>
        <v>2.5347767816744011</v>
      </c>
      <c r="H51" s="17">
        <f t="shared" si="4"/>
        <v>4</v>
      </c>
    </row>
    <row r="52" spans="1:8" ht="18" customHeight="1" x14ac:dyDescent="0.2">
      <c r="A52" s="16" t="str">
        <f>'Action Components'!A752</f>
        <v>CC5</v>
      </c>
      <c r="B52" s="16" t="str">
        <f>'Action Components'!B752</f>
        <v>Catherine Creek</v>
      </c>
      <c r="C52" s="17">
        <f>'Action Components'!I752</f>
        <v>7</v>
      </c>
      <c r="D52" s="16" t="str">
        <f>'Action Components'!J752</f>
        <v>Thermal Refuge Enhancement (reconnect, expand)</v>
      </c>
      <c r="E52" s="18">
        <f>SUM('Action Components'!$P$752:$P$766)</f>
        <v>1.64202</v>
      </c>
      <c r="F52" s="18">
        <f>SUM('Action Components'!$Q$752:$Q$766)</f>
        <v>4.5710444658365184</v>
      </c>
      <c r="G52" s="18">
        <f>SUM('Action Components'!$R$752:$R$766)</f>
        <v>1.3502151796914934</v>
      </c>
      <c r="H52" s="17">
        <f t="shared" si="4"/>
        <v>6</v>
      </c>
    </row>
    <row r="53" spans="1:8" ht="18" customHeight="1" x14ac:dyDescent="0.2">
      <c r="A53" s="16" t="str">
        <f>'Action Components'!A767</f>
        <v>CC5</v>
      </c>
      <c r="B53" s="16" t="str">
        <f>'Action Components'!B767</f>
        <v>Catherine Creek</v>
      </c>
      <c r="C53" s="17">
        <f>'Action Components'!I767</f>
        <v>8</v>
      </c>
      <c r="D53" s="16" t="str">
        <f>'Action Components'!J767</f>
        <v>Water Quality Improvement (not including temperature)</v>
      </c>
      <c r="E53" s="18">
        <f>SUM('Action Components'!$P$767:$P$781)</f>
        <v>1.103685</v>
      </c>
      <c r="F53" s="18">
        <f>SUM('Action Components'!$Q$767:$Q$781)</f>
        <v>2.8950585978734504</v>
      </c>
      <c r="G53" s="18">
        <f>SUM('Action Components'!$R$767:$R$781)</f>
        <v>0.84427249079415279</v>
      </c>
      <c r="H53" s="17">
        <f t="shared" si="4"/>
        <v>8</v>
      </c>
    </row>
    <row r="54" spans="1:8" ht="18" customHeight="1" x14ac:dyDescent="0.2">
      <c r="A54" s="16" t="str">
        <f>'Action Components'!A782</f>
        <v>CC5</v>
      </c>
      <c r="B54" s="16" t="str">
        <f>'Action Components'!B782</f>
        <v>Catherine Creek</v>
      </c>
      <c r="C54" s="17">
        <f>'Action Components'!I782</f>
        <v>9</v>
      </c>
      <c r="D54" s="16" t="str">
        <f>'Action Components'!J782</f>
        <v>Nutrient Enhancement</v>
      </c>
      <c r="E54" s="18">
        <f>SUM('Action Components'!$P$782:$P$796)</f>
        <v>0.77503750000000005</v>
      </c>
      <c r="F54" s="18">
        <f>SUM('Action Components'!$Q$782:$Q$796)</f>
        <v>1.652073338255305</v>
      </c>
      <c r="G54" s="18">
        <f>SUM('Action Components'!$R$782:$R$796)</f>
        <v>0.4879997027092553</v>
      </c>
      <c r="H54" s="17">
        <f t="shared" si="4"/>
        <v>11</v>
      </c>
    </row>
    <row r="55" spans="1:8" ht="18" customHeight="1" x14ac:dyDescent="0.2">
      <c r="A55" s="16" t="str">
        <f>'Action Components'!A797</f>
        <v>CC5</v>
      </c>
      <c r="B55" s="16" t="str">
        <f>'Action Components'!B797</f>
        <v>Catherine Creek</v>
      </c>
      <c r="C55" s="17">
        <f>'Action Components'!I797</f>
        <v>10</v>
      </c>
      <c r="D55" s="16" t="str">
        <f>'Action Components'!J797</f>
        <v>Upland Treatments</v>
      </c>
      <c r="E55" s="18">
        <f>SUM('Action Components'!$P$797:$P$811)</f>
        <v>1.096635</v>
      </c>
      <c r="F55" s="18">
        <f>SUM('Action Components'!$Q$797:$Q$811)</f>
        <v>2.8181217954401254</v>
      </c>
      <c r="G55" s="18">
        <f>SUM('Action Components'!$R$797:$R$811)</f>
        <v>0.82984907333323077</v>
      </c>
      <c r="H55" s="17">
        <f t="shared" si="4"/>
        <v>9</v>
      </c>
    </row>
    <row r="56" spans="1:8" ht="18" customHeight="1" x14ac:dyDescent="0.2">
      <c r="A56" s="16" t="str">
        <f>'Action Components'!A812</f>
        <v>CC5</v>
      </c>
      <c r="B56" s="16" t="str">
        <f>'Action Components'!B812</f>
        <v>Catherine Creek</v>
      </c>
      <c r="C56" s="17">
        <f>'Action Components'!I812</f>
        <v>11</v>
      </c>
      <c r="D56" s="16" t="str">
        <f>'Action Components'!J812</f>
        <v>Species Management (non-native or unnatural)</v>
      </c>
      <c r="E56" s="18">
        <f>SUM('Action Components'!$P$812:$P$826)</f>
        <v>1.0196475000000003</v>
      </c>
      <c r="F56" s="18">
        <f>SUM('Action Components'!$Q$812:$Q$826)</f>
        <v>2.4311037455075057</v>
      </c>
      <c r="G56" s="18">
        <f>SUM('Action Components'!$R$812:$R$826)</f>
        <v>0.75331061003843613</v>
      </c>
      <c r="H56" s="17">
        <f t="shared" si="4"/>
        <v>10</v>
      </c>
    </row>
    <row r="57" spans="1:8" ht="18" customHeight="1" x14ac:dyDescent="0.2">
      <c r="A57" s="16" t="str">
        <f>'Action Components'!A827</f>
        <v>CC6</v>
      </c>
      <c r="B57" s="16" t="str">
        <f>'Action Components'!B827</f>
        <v>Catherine Creek</v>
      </c>
      <c r="C57" s="17">
        <f>'Action Components'!I827</f>
        <v>1</v>
      </c>
      <c r="D57" s="16" t="str">
        <f>'Action Components'!J827</f>
        <v>Protect Land (Easement and Acquisition)</v>
      </c>
      <c r="E57" s="18">
        <f>SUM('Action Components'!$P$827:$P$841)</f>
        <v>1.7550499999999998</v>
      </c>
      <c r="F57" s="18">
        <f>SUM('Action Components'!$Q$827:$Q$841)</f>
        <v>6.5962395386355865</v>
      </c>
      <c r="G57" s="18">
        <f>SUM('Action Components'!$R$827:$R$841)</f>
        <v>1.9596038765915214</v>
      </c>
      <c r="H57" s="17">
        <f t="shared" ref="H57:H67" si="5">1+IF($G$57&gt;G57,1,0)+IF(AND($G$58&gt;G57,COUNTIF($G$57:$G$57,$G$58)=0),1,0)+IF(AND($G$59&gt;G57,COUNTIF($G$57:$G$58,$G$59)=0),1,0)+IF(AND($G$60&gt;G57,COUNTIF($G$57:$G$59,$G$60)=0),1,0)+IF(AND($G$61&gt;G57,COUNTIF($G$57:$G$60,$G$61)=0),1,0)+IF(AND($G$62&gt;G57,COUNTIF($G$57:$G$61,$G$62)=0),1,0)+IF(AND($G$63&gt;G57,COUNTIF($G$57:$G$62,$G$63)=0),1,0)+IF(AND($G$64&gt;G57,COUNTIF($G$57:$G$63,$G$64)=0),1,0)+IF(AND($G$65&gt;G57,COUNTIF($G$57:$G$64,$G$65)=0),1,0)+IF(AND($G$66&gt;G57,COUNTIF($G$57:$G$65,$G$66)=0),1,0)+IF(AND($G$67&gt;G57,COUNTIF($G$57:$G$66,$G$67)=0),1,0)</f>
        <v>5</v>
      </c>
    </row>
    <row r="58" spans="1:8" ht="18" customHeight="1" x14ac:dyDescent="0.2">
      <c r="A58" s="16" t="str">
        <f>'Action Components'!A842</f>
        <v>CC6</v>
      </c>
      <c r="B58" s="16" t="str">
        <f>'Action Components'!B842</f>
        <v>Catherine Creek</v>
      </c>
      <c r="C58" s="17">
        <f>'Action Components'!I842</f>
        <v>2</v>
      </c>
      <c r="D58" s="16" t="str">
        <f>'Action Components'!J842</f>
        <v>Instream Complexity Improvement</v>
      </c>
      <c r="E58" s="18">
        <f>SUM('Action Components'!$P$842:$P$856)</f>
        <v>2.4584625</v>
      </c>
      <c r="F58" s="18">
        <f>SUM('Action Components'!$Q$842:$Q$856)</f>
        <v>10.226299568410534</v>
      </c>
      <c r="G58" s="18">
        <f>SUM('Action Components'!$R$842:$R$856)</f>
        <v>3.0620615101146345</v>
      </c>
      <c r="H58" s="17">
        <f t="shared" si="5"/>
        <v>4</v>
      </c>
    </row>
    <row r="59" spans="1:8" ht="18" customHeight="1" x14ac:dyDescent="0.2">
      <c r="A59" s="16" t="str">
        <f>'Action Components'!A857</f>
        <v>CC6</v>
      </c>
      <c r="B59" s="16" t="str">
        <f>'Action Components'!B857</f>
        <v>Catherine Creek</v>
      </c>
      <c r="C59" s="17">
        <f>'Action Components'!I857</f>
        <v>3</v>
      </c>
      <c r="D59" s="16" t="str">
        <f>'Action Components'!J857</f>
        <v>Floodplain – Reconnect and Restore</v>
      </c>
      <c r="E59" s="18">
        <f>SUM('Action Components'!$P$857:$P$871)</f>
        <v>3.8864499999999995</v>
      </c>
      <c r="F59" s="18">
        <f>SUM('Action Components'!$Q$857:$Q$871)</f>
        <v>14.698959125188692</v>
      </c>
      <c r="G59" s="18">
        <f>SUM('Action Components'!$R$857:$R$871)</f>
        <v>4.3475834883033349</v>
      </c>
      <c r="H59" s="17">
        <f t="shared" si="5"/>
        <v>1</v>
      </c>
    </row>
    <row r="60" spans="1:8" ht="18" customHeight="1" x14ac:dyDescent="0.2">
      <c r="A60" s="16" t="str">
        <f>'Action Components'!A872</f>
        <v>CC6</v>
      </c>
      <c r="B60" s="16" t="str">
        <f>'Action Components'!B872</f>
        <v>Catherine Creek</v>
      </c>
      <c r="C60" s="17">
        <f>'Action Components'!I872</f>
        <v>4</v>
      </c>
      <c r="D60" s="16" t="str">
        <f>'Action Components'!J872</f>
        <v>Riparian Vegetation Restoration</v>
      </c>
      <c r="E60" s="18">
        <f>SUM('Action Components'!$P$872:$P$886)</f>
        <v>3.0837924999999995</v>
      </c>
      <c r="F60" s="18">
        <f>SUM('Action Components'!$Q$872:$Q$886)</f>
        <v>11.376611729174767</v>
      </c>
      <c r="G60" s="18">
        <f>SUM('Action Components'!$R$872:$R$886)</f>
        <v>3.3951482614488548</v>
      </c>
      <c r="H60" s="17">
        <f t="shared" si="5"/>
        <v>2</v>
      </c>
    </row>
    <row r="61" spans="1:8" ht="18" customHeight="1" x14ac:dyDescent="0.2">
      <c r="A61" s="16" t="str">
        <f>'Action Components'!A887</f>
        <v>CC6</v>
      </c>
      <c r="B61" s="16" t="str">
        <f>'Action Components'!B887</f>
        <v>Catherine Creek</v>
      </c>
      <c r="C61" s="17">
        <f>'Action Components'!I887</f>
        <v>5</v>
      </c>
      <c r="D61" s="16" t="str">
        <f>'Action Components'!J887</f>
        <v>Fish Passage – Barrier Removal and Replacement</v>
      </c>
      <c r="E61" s="18">
        <f>SUM('Action Components'!$P$887:$P$901)</f>
        <v>1.2204175000000002</v>
      </c>
      <c r="F61" s="18">
        <f>SUM('Action Components'!$Q$887:$Q$901)</f>
        <v>4.4288469177572436</v>
      </c>
      <c r="G61" s="18">
        <f>SUM('Action Components'!$R$887:$R$901)</f>
        <v>1.3325551542424368</v>
      </c>
      <c r="H61" s="17">
        <f t="shared" si="5"/>
        <v>7</v>
      </c>
    </row>
    <row r="62" spans="1:8" ht="18" customHeight="1" x14ac:dyDescent="0.2">
      <c r="A62" s="16" t="str">
        <f>'Action Components'!A902</f>
        <v>CC6</v>
      </c>
      <c r="B62" s="16" t="str">
        <f>'Action Components'!B902</f>
        <v>Catherine Creek</v>
      </c>
      <c r="C62" s="17">
        <f>'Action Components'!I902</f>
        <v>6</v>
      </c>
      <c r="D62" s="16" t="str">
        <f>'Action Components'!J902</f>
        <v>Instream Flow Restoration</v>
      </c>
      <c r="E62" s="18">
        <f>SUM('Action Components'!$P$902:$P$916)</f>
        <v>2.6042624999999995</v>
      </c>
      <c r="F62" s="18">
        <f>SUM('Action Components'!$Q$902:$Q$916)</f>
        <v>10.900314200386264</v>
      </c>
      <c r="G62" s="18">
        <f>SUM('Action Components'!$R$902:$R$916)</f>
        <v>3.1943052694577907</v>
      </c>
      <c r="H62" s="17">
        <f t="shared" si="5"/>
        <v>3</v>
      </c>
    </row>
    <row r="63" spans="1:8" ht="18" customHeight="1" x14ac:dyDescent="0.2">
      <c r="A63" s="16" t="str">
        <f>'Action Components'!A917</f>
        <v>CC6</v>
      </c>
      <c r="B63" s="16" t="str">
        <f>'Action Components'!B917</f>
        <v>Catherine Creek</v>
      </c>
      <c r="C63" s="17">
        <f>'Action Components'!I917</f>
        <v>7</v>
      </c>
      <c r="D63" s="16" t="str">
        <f>'Action Components'!J917</f>
        <v>Thermal Refuge Enhancement (reconnect, expand)</v>
      </c>
      <c r="E63" s="18">
        <f>SUM('Action Components'!$P$917:$P$931)</f>
        <v>1.5828</v>
      </c>
      <c r="F63" s="18">
        <f>SUM('Action Components'!$Q$917:$Q$931)</f>
        <v>5.9542547110751887</v>
      </c>
      <c r="G63" s="18">
        <f>SUM('Action Components'!$R$917:$R$931)</f>
        <v>1.7589528082275812</v>
      </c>
      <c r="H63" s="17">
        <f t="shared" si="5"/>
        <v>6</v>
      </c>
    </row>
    <row r="64" spans="1:8" ht="18" customHeight="1" x14ac:dyDescent="0.2">
      <c r="A64" s="16" t="str">
        <f>'Action Components'!A932</f>
        <v>CC6</v>
      </c>
      <c r="B64" s="16" t="str">
        <f>'Action Components'!B932</f>
        <v>Catherine Creek</v>
      </c>
      <c r="C64" s="17">
        <f>'Action Components'!I932</f>
        <v>8</v>
      </c>
      <c r="D64" s="16" t="str">
        <f>'Action Components'!J932</f>
        <v>Water Quality Improvement (not including temperature)</v>
      </c>
      <c r="E64" s="18">
        <f>SUM('Action Components'!$P$932:$P$946)</f>
        <v>0.98272500000000007</v>
      </c>
      <c r="F64" s="18">
        <f>SUM('Action Components'!$Q$932:$Q$946)</f>
        <v>3.4817642490082052</v>
      </c>
      <c r="G64" s="18">
        <f>SUM('Action Components'!$R$932:$R$946)</f>
        <v>1.0091346538949169</v>
      </c>
      <c r="H64" s="17">
        <f t="shared" si="5"/>
        <v>9</v>
      </c>
    </row>
    <row r="65" spans="1:8" ht="18" customHeight="1" x14ac:dyDescent="0.2">
      <c r="A65" s="16" t="str">
        <f>'Action Components'!A947</f>
        <v>CC6</v>
      </c>
      <c r="B65" s="16" t="str">
        <f>'Action Components'!B947</f>
        <v>Catherine Creek</v>
      </c>
      <c r="C65" s="17">
        <f>'Action Components'!I947</f>
        <v>9</v>
      </c>
      <c r="D65" s="16" t="str">
        <f>'Action Components'!J947</f>
        <v>Nutrient Enhancement</v>
      </c>
      <c r="E65" s="18">
        <f>SUM('Action Components'!$P$947:$P$961)</f>
        <v>0.74297500000000005</v>
      </c>
      <c r="F65" s="18">
        <f>SUM('Action Components'!$Q$947:$Q$961)</f>
        <v>2.055596113272109</v>
      </c>
      <c r="G65" s="18">
        <f>SUM('Action Components'!$R$947:$R$961)</f>
        <v>0.60096013929178804</v>
      </c>
      <c r="H65" s="17">
        <f t="shared" si="5"/>
        <v>11</v>
      </c>
    </row>
    <row r="66" spans="1:8" ht="18" customHeight="1" x14ac:dyDescent="0.2">
      <c r="A66" s="16" t="str">
        <f>'Action Components'!A962</f>
        <v>CC6</v>
      </c>
      <c r="B66" s="16" t="str">
        <f>'Action Components'!B962</f>
        <v>Catherine Creek</v>
      </c>
      <c r="C66" s="17">
        <f>'Action Components'!I962</f>
        <v>10</v>
      </c>
      <c r="D66" s="16" t="str">
        <f>'Action Components'!J962</f>
        <v>Upland Treatments</v>
      </c>
      <c r="E66" s="18">
        <f>SUM('Action Components'!$P$962:$P$976)</f>
        <v>1.082595</v>
      </c>
      <c r="F66" s="18">
        <f>SUM('Action Components'!$Q$962:$Q$976)</f>
        <v>3.776568480925607</v>
      </c>
      <c r="G66" s="18">
        <f>SUM('Action Components'!$R$962:$R$976)</f>
        <v>1.1089165561814212</v>
      </c>
      <c r="H66" s="17">
        <f t="shared" si="5"/>
        <v>8</v>
      </c>
    </row>
    <row r="67" spans="1:8" ht="18" customHeight="1" x14ac:dyDescent="0.2">
      <c r="A67" s="16" t="str">
        <f>'Action Components'!A977</f>
        <v>CC6</v>
      </c>
      <c r="B67" s="16" t="str">
        <f>'Action Components'!B977</f>
        <v>Catherine Creek</v>
      </c>
      <c r="C67" s="17">
        <f>'Action Components'!I977</f>
        <v>11</v>
      </c>
      <c r="D67" s="16" t="str">
        <f>'Action Components'!J977</f>
        <v>Species Management (non-native or unnatural)</v>
      </c>
      <c r="E67" s="18">
        <f>SUM('Action Components'!$P$977:$P$991)</f>
        <v>0.66365249999999998</v>
      </c>
      <c r="F67" s="18">
        <f>SUM('Action Components'!$Q$977:$Q$991)</f>
        <v>2.1114119716282107</v>
      </c>
      <c r="G67" s="18">
        <f>SUM('Action Components'!$R$977:$R$991)</f>
        <v>0.65947686188278909</v>
      </c>
      <c r="H67" s="17">
        <f t="shared" si="5"/>
        <v>10</v>
      </c>
    </row>
    <row r="68" spans="1:8" ht="18" customHeight="1" x14ac:dyDescent="0.2">
      <c r="A68" s="16" t="str">
        <f>'Action Components'!A992</f>
        <v>CC7</v>
      </c>
      <c r="B68" s="16" t="str">
        <f>'Action Components'!B992</f>
        <v>Catherine Creek</v>
      </c>
      <c r="C68" s="17">
        <f>'Action Components'!I992</f>
        <v>1</v>
      </c>
      <c r="D68" s="16" t="str">
        <f>'Action Components'!J992</f>
        <v>Protect Land (Easement and Acquisition)</v>
      </c>
      <c r="E68" s="18">
        <f>SUM('Action Components'!$P$992:$P$1006)</f>
        <v>1.1013125000000001</v>
      </c>
      <c r="F68" s="18">
        <f>SUM('Action Components'!$Q$992:$Q$1006)</f>
        <v>6.5017134823082374</v>
      </c>
      <c r="G68" s="18">
        <f>SUM('Action Components'!$R$992:$R$1006)</f>
        <v>1.9123112447102826</v>
      </c>
      <c r="H68" s="17">
        <f t="shared" ref="H68:H78" si="6">1+IF($G$68&gt;G68,1,0)+IF(AND($G$69&gt;G68,COUNTIF($G$68:$G$68,$G$69)=0),1,0)+IF(AND($G$70&gt;G68,COUNTIF($G$68:$G$69,$G$70)=0),1,0)+IF(AND($G$71&gt;G68,COUNTIF($G$68:$G$70,$G$71)=0),1,0)+IF(AND($G$72&gt;G68,COUNTIF($G$68:$G$71,$G$72)=0),1,0)+IF(AND($G$73&gt;G68,COUNTIF($G$68:$G$72,$G$73)=0),1,0)+IF(AND($G$74&gt;G68,COUNTIF($G$68:$G$73,$G$74)=0),1,0)+IF(AND($G$75&gt;G68,COUNTIF($G$68:$G$74,$G$75)=0),1,0)+IF(AND($G$76&gt;G68,COUNTIF($G$68:$G$75,$G$76)=0),1,0)+IF(AND($G$77&gt;G68,COUNTIF($G$68:$G$76,$G$77)=0),1,0)+IF(AND($G$78&gt;G68,COUNTIF($G$68:$G$77,$G$78)=0),1,0)</f>
        <v>6</v>
      </c>
    </row>
    <row r="69" spans="1:8" ht="18" customHeight="1" x14ac:dyDescent="0.2">
      <c r="A69" s="16" t="str">
        <f>'Action Components'!A1007</f>
        <v>CC7</v>
      </c>
      <c r="B69" s="16" t="str">
        <f>'Action Components'!B1007</f>
        <v>Catherine Creek</v>
      </c>
      <c r="C69" s="17">
        <f>'Action Components'!I1007</f>
        <v>2</v>
      </c>
      <c r="D69" s="16" t="str">
        <f>'Action Components'!J1007</f>
        <v>Instream Complexity Improvement</v>
      </c>
      <c r="E69" s="18">
        <f>SUM('Action Components'!$P$1007:$P$1021)</f>
        <v>1.3891499999999999</v>
      </c>
      <c r="F69" s="18">
        <f>SUM('Action Components'!$Q$1007:$Q$1021)</f>
        <v>8.9506771063437149</v>
      </c>
      <c r="G69" s="18">
        <f>SUM('Action Components'!$R$1007:$R$1021)</f>
        <v>2.6831085860130051</v>
      </c>
      <c r="H69" s="17">
        <f t="shared" si="6"/>
        <v>4</v>
      </c>
    </row>
    <row r="70" spans="1:8" ht="18" customHeight="1" x14ac:dyDescent="0.2">
      <c r="A70" s="16" t="str">
        <f>'Action Components'!A1022</f>
        <v>CC7</v>
      </c>
      <c r="B70" s="16" t="str">
        <f>'Action Components'!B1022</f>
        <v>Catherine Creek</v>
      </c>
      <c r="C70" s="17">
        <f>'Action Components'!I1022</f>
        <v>3</v>
      </c>
      <c r="D70" s="16" t="str">
        <f>'Action Components'!J1022</f>
        <v>Floodplain – Reconnect and Restore</v>
      </c>
      <c r="E70" s="18">
        <f>SUM('Action Components'!$P$1022:$P$1036)</f>
        <v>2.4671274999999997</v>
      </c>
      <c r="F70" s="18">
        <f>SUM('Action Components'!$Q$1022:$Q$1036)</f>
        <v>14.669052999833328</v>
      </c>
      <c r="G70" s="18">
        <f>SUM('Action Components'!$R$1022:$R$1036)</f>
        <v>4.3319233673467474</v>
      </c>
      <c r="H70" s="17">
        <f t="shared" si="6"/>
        <v>1</v>
      </c>
    </row>
    <row r="71" spans="1:8" ht="18" customHeight="1" x14ac:dyDescent="0.2">
      <c r="A71" s="16" t="str">
        <f>'Action Components'!A1037</f>
        <v>CC7</v>
      </c>
      <c r="B71" s="16" t="str">
        <f>'Action Components'!B1037</f>
        <v>Catherine Creek</v>
      </c>
      <c r="C71" s="17">
        <f>'Action Components'!I1037</f>
        <v>4</v>
      </c>
      <c r="D71" s="16" t="str">
        <f>'Action Components'!J1037</f>
        <v>Riparian Vegetation Restoration</v>
      </c>
      <c r="E71" s="18">
        <f>SUM('Action Components'!$P$1037:$P$1051)</f>
        <v>1.8282924999999999</v>
      </c>
      <c r="F71" s="18">
        <f>SUM('Action Components'!$Q$1037:$Q$1051)</f>
        <v>10.631954928329938</v>
      </c>
      <c r="G71" s="18">
        <f>SUM('Action Components'!$R$1037:$R$1051)</f>
        <v>3.1592099786774464</v>
      </c>
      <c r="H71" s="17">
        <f t="shared" si="6"/>
        <v>3</v>
      </c>
    </row>
    <row r="72" spans="1:8" ht="18" customHeight="1" x14ac:dyDescent="0.2">
      <c r="A72" s="16" t="str">
        <f>'Action Components'!A1052</f>
        <v>CC7</v>
      </c>
      <c r="B72" s="16" t="str">
        <f>'Action Components'!B1052</f>
        <v>Catherine Creek</v>
      </c>
      <c r="C72" s="17">
        <f>'Action Components'!I1052</f>
        <v>5</v>
      </c>
      <c r="D72" s="16" t="str">
        <f>'Action Components'!J1052</f>
        <v>Fish Passage – Barrier Removal and Replacement</v>
      </c>
      <c r="E72" s="18">
        <f>SUM('Action Components'!$P$1052:$P$1066)</f>
        <v>0.66021249999999998</v>
      </c>
      <c r="F72" s="18">
        <f>SUM('Action Components'!$Q$1052:$Q$1066)</f>
        <v>3.7737359820022069</v>
      </c>
      <c r="G72" s="18">
        <f>SUM('Action Components'!$R$1052:$R$1066)</f>
        <v>1.1251272917143134</v>
      </c>
      <c r="H72" s="17">
        <f t="shared" si="6"/>
        <v>9</v>
      </c>
    </row>
    <row r="73" spans="1:8" ht="18" customHeight="1" x14ac:dyDescent="0.2">
      <c r="A73" s="16" t="str">
        <f>'Action Components'!A1067</f>
        <v>CC7</v>
      </c>
      <c r="B73" s="16" t="str">
        <f>'Action Components'!B1067</f>
        <v>Catherine Creek</v>
      </c>
      <c r="C73" s="17">
        <f>'Action Components'!I1067</f>
        <v>6</v>
      </c>
      <c r="D73" s="16" t="str">
        <f>'Action Components'!J1067</f>
        <v>Instream Flow Restoration</v>
      </c>
      <c r="E73" s="18">
        <f>SUM('Action Components'!$P$1067:$P$1081)</f>
        <v>1.9872000000000001</v>
      </c>
      <c r="F73" s="18">
        <f>SUM('Action Components'!$Q$1067:$Q$1081)</f>
        <v>13.057557750678702</v>
      </c>
      <c r="G73" s="18">
        <f>SUM('Action Components'!$R$1067:$R$1081)</f>
        <v>3.8140416693325436</v>
      </c>
      <c r="H73" s="17">
        <f t="shared" si="6"/>
        <v>2</v>
      </c>
    </row>
    <row r="74" spans="1:8" ht="18" customHeight="1" x14ac:dyDescent="0.2">
      <c r="A74" s="16" t="str">
        <f>'Action Components'!A1082</f>
        <v>CC7</v>
      </c>
      <c r="B74" s="16" t="str">
        <f>'Action Components'!B1082</f>
        <v>Catherine Creek</v>
      </c>
      <c r="C74" s="17">
        <f>'Action Components'!I1082</f>
        <v>7</v>
      </c>
      <c r="D74" s="16" t="str">
        <f>'Action Components'!J1082</f>
        <v>Thermal Refuge Enhancement (reconnect, expand)</v>
      </c>
      <c r="E74" s="18">
        <f>SUM('Action Components'!$P$1082:$P$1096)</f>
        <v>1.0894874999999999</v>
      </c>
      <c r="F74" s="18">
        <f>SUM('Action Components'!$Q$1082:$Q$1096)</f>
        <v>6.6337668213038077</v>
      </c>
      <c r="G74" s="18">
        <f>SUM('Action Components'!$R$1082:$R$1096)</f>
        <v>1.9761184007166328</v>
      </c>
      <c r="H74" s="17">
        <f t="shared" si="6"/>
        <v>5</v>
      </c>
    </row>
    <row r="75" spans="1:8" ht="18" customHeight="1" x14ac:dyDescent="0.2">
      <c r="A75" s="16" t="str">
        <f>'Action Components'!A1097</f>
        <v>CC7</v>
      </c>
      <c r="B75" s="16" t="str">
        <f>'Action Components'!B1097</f>
        <v>Catherine Creek</v>
      </c>
      <c r="C75" s="17">
        <f>'Action Components'!I1097</f>
        <v>8</v>
      </c>
      <c r="D75" s="16" t="str">
        <f>'Action Components'!J1097</f>
        <v>Water Quality Improvement (not including temperature)</v>
      </c>
      <c r="E75" s="18">
        <f>SUM('Action Components'!$P$1097:$P$1111)</f>
        <v>0.72622500000000001</v>
      </c>
      <c r="F75" s="18">
        <f>SUM('Action Components'!$Q$1097:$Q$1111)</f>
        <v>4.1090566079278599</v>
      </c>
      <c r="G75" s="18">
        <f>SUM('Action Components'!$R$1097:$R$1111)</f>
        <v>1.1727550925390104</v>
      </c>
      <c r="H75" s="17">
        <f t="shared" si="6"/>
        <v>8</v>
      </c>
    </row>
    <row r="76" spans="1:8" ht="18" customHeight="1" x14ac:dyDescent="0.2">
      <c r="A76" s="16" t="str">
        <f>'Action Components'!A1112</f>
        <v>CC7</v>
      </c>
      <c r="B76" s="16" t="str">
        <f>'Action Components'!B1112</f>
        <v>Catherine Creek</v>
      </c>
      <c r="C76" s="17">
        <f>'Action Components'!I1112</f>
        <v>9</v>
      </c>
      <c r="D76" s="16" t="str">
        <f>'Action Components'!J1112</f>
        <v>Nutrient Enhancement</v>
      </c>
      <c r="E76" s="18">
        <f>SUM('Action Components'!$P$1112:$P$1126)</f>
        <v>0.40261749999999996</v>
      </c>
      <c r="F76" s="18">
        <f>SUM('Action Components'!$Q$1112:$Q$1126)</f>
        <v>1.7533781605726022</v>
      </c>
      <c r="G76" s="18">
        <f>SUM('Action Components'!$R$1112:$R$1126)</f>
        <v>0.5108820574510391</v>
      </c>
      <c r="H76" s="17">
        <f t="shared" si="6"/>
        <v>11</v>
      </c>
    </row>
    <row r="77" spans="1:8" ht="18" customHeight="1" x14ac:dyDescent="0.2">
      <c r="A77" s="16" t="str">
        <f>'Action Components'!A1127</f>
        <v>CC7</v>
      </c>
      <c r="B77" s="16" t="str">
        <f>'Action Components'!B1127</f>
        <v>Catherine Creek</v>
      </c>
      <c r="C77" s="17">
        <f>'Action Components'!I1127</f>
        <v>10</v>
      </c>
      <c r="D77" s="16" t="str">
        <f>'Action Components'!J1127</f>
        <v>Upland Treatments</v>
      </c>
      <c r="E77" s="18">
        <f>SUM('Action Components'!$P$1127:$P$1141)</f>
        <v>0.82076249999999984</v>
      </c>
      <c r="F77" s="18">
        <f>SUM('Action Components'!$Q$1127:$Q$1141)</f>
        <v>4.6450744824211672</v>
      </c>
      <c r="G77" s="18">
        <f>SUM('Action Components'!$R$1127:$R$1141)</f>
        <v>1.3560054547716649</v>
      </c>
      <c r="H77" s="17">
        <f t="shared" si="6"/>
        <v>7</v>
      </c>
    </row>
    <row r="78" spans="1:8" ht="18" customHeight="1" x14ac:dyDescent="0.2">
      <c r="A78" s="16" t="str">
        <f>'Action Components'!A1142</f>
        <v>CC7</v>
      </c>
      <c r="B78" s="16" t="str">
        <f>'Action Components'!B1142</f>
        <v>Catherine Creek</v>
      </c>
      <c r="C78" s="17">
        <f>'Action Components'!I1142</f>
        <v>11</v>
      </c>
      <c r="D78" s="16" t="str">
        <f>'Action Components'!J1142</f>
        <v>Species Management (non-native or unnatural)</v>
      </c>
      <c r="E78" s="18">
        <f>SUM('Action Components'!$P$1142:$P$1156)</f>
        <v>0.38116500000000003</v>
      </c>
      <c r="F78" s="18">
        <f>SUM('Action Components'!$Q$1142:$Q$1156)</f>
        <v>1.7594722500615549</v>
      </c>
      <c r="G78" s="18">
        <f>SUM('Action Components'!$R$1142:$R$1156)</f>
        <v>0.57279761466736323</v>
      </c>
      <c r="H78" s="17">
        <f t="shared" si="6"/>
        <v>10</v>
      </c>
    </row>
    <row r="79" spans="1:8" ht="18" customHeight="1" x14ac:dyDescent="0.2">
      <c r="A79" s="16" t="str">
        <f>'Action Components'!A1157</f>
        <v>CC8</v>
      </c>
      <c r="B79" s="16" t="str">
        <f>'Action Components'!B1157</f>
        <v>Catherine Creek</v>
      </c>
      <c r="C79" s="17">
        <f>'Action Components'!I1157</f>
        <v>1</v>
      </c>
      <c r="D79" s="16" t="str">
        <f>'Action Components'!J1157</f>
        <v>Protect Land (Easement and Acquisition)</v>
      </c>
      <c r="E79" s="18">
        <f>SUM('Action Components'!$P$1157:$P$1171)</f>
        <v>0.88081250000000011</v>
      </c>
      <c r="F79" s="18">
        <f>SUM('Action Components'!$Q$1157:$Q$1171)</f>
        <v>1.1694868583216906</v>
      </c>
      <c r="G79" s="18">
        <f>SUM('Action Components'!$R$1157:$R$1171)</f>
        <v>0.34662635215536169</v>
      </c>
      <c r="H79" s="17">
        <f t="shared" ref="H79:H89" si="7">1+IF($G$79&gt;G79,1,0)+IF(AND($G$80&gt;G79,COUNTIF($G$79:$G$79,$G$80)=0),1,0)+IF(AND($G$81&gt;G79,COUNTIF($G$79:$G$80,$G$81)=0),1,0)+IF(AND($G$82&gt;G79,COUNTIF($G$79:$G$81,$G$82)=0),1,0)+IF(AND($G$83&gt;G79,COUNTIF($G$79:$G$82,$G$83)=0),1,0)+IF(AND($G$84&gt;G79,COUNTIF($G$79:$G$83,$G$84)=0),1,0)+IF(AND($G$85&gt;G79,COUNTIF($G$79:$G$84,$G$85)=0),1,0)+IF(AND($G$86&gt;G79,COUNTIF($G$79:$G$85,$G$86)=0),1,0)+IF(AND($G$87&gt;G79,COUNTIF($G$79:$G$86,$G$87)=0),1,0)+IF(AND($G$88&gt;G79,COUNTIF($G$79:$G$87,$G$88)=0),1,0)+IF(AND($G$89&gt;G79,COUNTIF($G$79:$G$88,$G$89)=0),1,0)</f>
        <v>5</v>
      </c>
    </row>
    <row r="80" spans="1:8" ht="18" customHeight="1" x14ac:dyDescent="0.2">
      <c r="A80" s="16" t="str">
        <f>'Action Components'!A1172</f>
        <v>CC8</v>
      </c>
      <c r="B80" s="16" t="str">
        <f>'Action Components'!B1172</f>
        <v>Catherine Creek</v>
      </c>
      <c r="C80" s="17">
        <f>'Action Components'!I1172</f>
        <v>2</v>
      </c>
      <c r="D80" s="16" t="str">
        <f>'Action Components'!J1172</f>
        <v>Instream Complexity Improvement</v>
      </c>
      <c r="E80" s="18">
        <f>SUM('Action Components'!$P$1172:$P$1186)</f>
        <v>1.2439800000000001</v>
      </c>
      <c r="F80" s="18">
        <f>SUM('Action Components'!$Q$1172:$Q$1186)</f>
        <v>1.8325843305967449</v>
      </c>
      <c r="G80" s="18">
        <f>SUM('Action Components'!$R$1172:$R$1186)</f>
        <v>0.54879649250021822</v>
      </c>
      <c r="H80" s="17">
        <f t="shared" si="7"/>
        <v>3</v>
      </c>
    </row>
    <row r="81" spans="1:8" ht="18" customHeight="1" x14ac:dyDescent="0.2">
      <c r="A81" s="16" t="str">
        <f>'Action Components'!A1187</f>
        <v>CC8</v>
      </c>
      <c r="B81" s="16" t="str">
        <f>'Action Components'!B1187</f>
        <v>Catherine Creek</v>
      </c>
      <c r="C81" s="17">
        <f>'Action Components'!I1187</f>
        <v>3</v>
      </c>
      <c r="D81" s="16" t="str">
        <f>'Action Components'!J1187</f>
        <v>Floodplain – Reconnect and Restore</v>
      </c>
      <c r="E81" s="18">
        <f>SUM('Action Components'!$P$1187:$P$1201)</f>
        <v>1.9781124999999999</v>
      </c>
      <c r="F81" s="18">
        <f>SUM('Action Components'!$Q$1187:$Q$1201)</f>
        <v>2.6611757266826617</v>
      </c>
      <c r="G81" s="18">
        <f>SUM('Action Components'!$R$1187:$R$1201)</f>
        <v>0.78691614059853465</v>
      </c>
      <c r="H81" s="17">
        <f t="shared" si="7"/>
        <v>1</v>
      </c>
    </row>
    <row r="82" spans="1:8" ht="18" customHeight="1" x14ac:dyDescent="0.2">
      <c r="A82" s="16" t="str">
        <f>'Action Components'!A1202</f>
        <v>CC8</v>
      </c>
      <c r="B82" s="16" t="str">
        <f>'Action Components'!B1202</f>
        <v>Catherine Creek</v>
      </c>
      <c r="C82" s="17">
        <f>'Action Components'!I1202</f>
        <v>4</v>
      </c>
      <c r="D82" s="16" t="str">
        <f>'Action Components'!J1202</f>
        <v>Riparian Vegetation Restoration</v>
      </c>
      <c r="E82" s="18">
        <f>SUM('Action Components'!$P$1202:$P$1216)</f>
        <v>1.6059475000000001</v>
      </c>
      <c r="F82" s="18">
        <f>SUM('Action Components'!$Q$1202:$Q$1216)</f>
        <v>2.1268154595459552</v>
      </c>
      <c r="G82" s="18">
        <f>SUM('Action Components'!$R$1202:$R$1216)</f>
        <v>0.63409907801657706</v>
      </c>
      <c r="H82" s="17">
        <f t="shared" si="7"/>
        <v>2</v>
      </c>
    </row>
    <row r="83" spans="1:8" ht="18" customHeight="1" x14ac:dyDescent="0.2">
      <c r="A83" s="16" t="str">
        <f>'Action Components'!A1217</f>
        <v>CC8</v>
      </c>
      <c r="B83" s="16" t="str">
        <f>'Action Components'!B1217</f>
        <v>Catherine Creek</v>
      </c>
      <c r="C83" s="17">
        <f>'Action Components'!I1217</f>
        <v>5</v>
      </c>
      <c r="D83" s="16" t="str">
        <f>'Action Components'!J1217</f>
        <v>Fish Passage – Barrier Removal and Replacement</v>
      </c>
      <c r="E83" s="18">
        <f>SUM('Action Components'!$P$1217:$P$1231)</f>
        <v>0.49567</v>
      </c>
      <c r="F83" s="18">
        <f>SUM('Action Components'!$Q$1217:$Q$1231)</f>
        <v>0.64827304072129721</v>
      </c>
      <c r="G83" s="18">
        <f>SUM('Action Components'!$R$1217:$R$1231)</f>
        <v>0.19303711825411982</v>
      </c>
      <c r="H83" s="17">
        <f t="shared" si="7"/>
        <v>9</v>
      </c>
    </row>
    <row r="84" spans="1:8" ht="18" customHeight="1" x14ac:dyDescent="0.2">
      <c r="A84" s="16" t="str">
        <f>'Action Components'!A1232</f>
        <v>CC8</v>
      </c>
      <c r="B84" s="16" t="str">
        <f>'Action Components'!B1232</f>
        <v>Catherine Creek</v>
      </c>
      <c r="C84" s="17">
        <f>'Action Components'!I1232</f>
        <v>6</v>
      </c>
      <c r="D84" s="16" t="str">
        <f>'Action Components'!J1232</f>
        <v>Instream Flow Restoration</v>
      </c>
      <c r="E84" s="18">
        <f>SUM('Action Components'!$P$1232:$P$1246)</f>
        <v>1.2820050000000001</v>
      </c>
      <c r="F84" s="18">
        <f>SUM('Action Components'!$Q$1232:$Q$1246)</f>
        <v>1.8552147115877804</v>
      </c>
      <c r="G84" s="18">
        <f>SUM('Action Components'!$R$1232:$R$1246)</f>
        <v>0.54161998285117674</v>
      </c>
      <c r="H84" s="17">
        <f t="shared" si="7"/>
        <v>4</v>
      </c>
    </row>
    <row r="85" spans="1:8" ht="18" customHeight="1" x14ac:dyDescent="0.2">
      <c r="A85" s="16" t="str">
        <f>'Action Components'!A1247</f>
        <v>CC8</v>
      </c>
      <c r="B85" s="16" t="str">
        <f>'Action Components'!B1247</f>
        <v>Catherine Creek</v>
      </c>
      <c r="C85" s="17">
        <f>'Action Components'!I1247</f>
        <v>7</v>
      </c>
      <c r="D85" s="16" t="str">
        <f>'Action Components'!J1247</f>
        <v>Thermal Refuge Enhancement (reconnect, expand)</v>
      </c>
      <c r="E85" s="18">
        <f>SUM('Action Components'!$P$1247:$P$1261)</f>
        <v>0.68831249999999999</v>
      </c>
      <c r="F85" s="18">
        <f>SUM('Action Components'!$Q$1247:$Q$1261)</f>
        <v>0.9366202526532651</v>
      </c>
      <c r="G85" s="18">
        <f>SUM('Action Components'!$R$1247:$R$1261)</f>
        <v>0.27799386849753893</v>
      </c>
      <c r="H85" s="17">
        <f t="shared" si="7"/>
        <v>6</v>
      </c>
    </row>
    <row r="86" spans="1:8" ht="18" customHeight="1" x14ac:dyDescent="0.2">
      <c r="A86" s="16" t="str">
        <f>'Action Components'!A1262</f>
        <v>CC8</v>
      </c>
      <c r="B86" s="16" t="str">
        <f>'Action Components'!B1262</f>
        <v>Catherine Creek</v>
      </c>
      <c r="C86" s="17">
        <f>'Action Components'!I1262</f>
        <v>8</v>
      </c>
      <c r="D86" s="16" t="str">
        <f>'Action Components'!J1262</f>
        <v>Water Quality Improvement (not including temperature)</v>
      </c>
      <c r="E86" s="18">
        <f>SUM('Action Components'!$P$1262:$P$1276)</f>
        <v>0.57075000000000009</v>
      </c>
      <c r="F86" s="18">
        <f>SUM('Action Components'!$Q$1262:$Q$1276)</f>
        <v>0.72079711461451168</v>
      </c>
      <c r="G86" s="18">
        <f>SUM('Action Components'!$R$1262:$R$1276)</f>
        <v>0.20798630644386723</v>
      </c>
      <c r="H86" s="17">
        <f t="shared" si="7"/>
        <v>7</v>
      </c>
    </row>
    <row r="87" spans="1:8" ht="18" customHeight="1" x14ac:dyDescent="0.2">
      <c r="A87" s="16" t="str">
        <f>'Action Components'!A1277</f>
        <v>CC8</v>
      </c>
      <c r="B87" s="16" t="str">
        <f>'Action Components'!B1277</f>
        <v>Catherine Creek</v>
      </c>
      <c r="C87" s="17">
        <f>'Action Components'!I1277</f>
        <v>9</v>
      </c>
      <c r="D87" s="16" t="str">
        <f>'Action Components'!J1277</f>
        <v>Nutrient Enhancement</v>
      </c>
      <c r="E87" s="18">
        <f>SUM('Action Components'!$P$1277:$P$1291)</f>
        <v>0.31984000000000001</v>
      </c>
      <c r="F87" s="18">
        <f>SUM('Action Components'!$Q$1277:$Q$1291)</f>
        <v>0.32694894258200358</v>
      </c>
      <c r="G87" s="18">
        <f>SUM('Action Components'!$R$1277:$R$1291)</f>
        <v>9.6506271095372034E-2</v>
      </c>
      <c r="H87" s="17">
        <f t="shared" si="7"/>
        <v>11</v>
      </c>
    </row>
    <row r="88" spans="1:8" ht="18" customHeight="1" x14ac:dyDescent="0.2">
      <c r="A88" s="16" t="str">
        <f>'Action Components'!A1292</f>
        <v>CC8</v>
      </c>
      <c r="B88" s="16" t="str">
        <f>'Action Components'!B1292</f>
        <v>Catherine Creek</v>
      </c>
      <c r="C88" s="17">
        <f>'Action Components'!I1292</f>
        <v>10</v>
      </c>
      <c r="D88" s="16" t="str">
        <f>'Action Components'!J1292</f>
        <v>Upland Treatments</v>
      </c>
      <c r="E88" s="18">
        <f>SUM('Action Components'!$P$1292:$P$1306)</f>
        <v>0.54696000000000011</v>
      </c>
      <c r="F88" s="18">
        <f>SUM('Action Components'!$Q$1292:$Q$1306)</f>
        <v>0.66690447970162392</v>
      </c>
      <c r="G88" s="18">
        <f>SUM('Action Components'!$R$1292:$R$1306)</f>
        <v>0.19488638920986573</v>
      </c>
      <c r="H88" s="17">
        <f t="shared" si="7"/>
        <v>8</v>
      </c>
    </row>
    <row r="89" spans="1:8" ht="18" customHeight="1" x14ac:dyDescent="0.2">
      <c r="A89" s="16" t="str">
        <f>'Action Components'!A1307</f>
        <v>CC8</v>
      </c>
      <c r="B89" s="16" t="str">
        <f>'Action Components'!B1307</f>
        <v>Catherine Creek</v>
      </c>
      <c r="C89" s="17">
        <f>'Action Components'!I1307</f>
        <v>11</v>
      </c>
      <c r="D89" s="16" t="str">
        <f>'Action Components'!J1307</f>
        <v>Species Management (non-native or unnatural)</v>
      </c>
      <c r="E89" s="18">
        <f>SUM('Action Components'!$P$1307:$P$1321)</f>
        <v>0.29467499999999996</v>
      </c>
      <c r="F89" s="18">
        <f>SUM('Action Components'!$Q$1307:$Q$1321)</f>
        <v>0.31046167488609694</v>
      </c>
      <c r="G89" s="18">
        <f>SUM('Action Components'!$R$1307:$R$1321)</f>
        <v>0.10007820931484397</v>
      </c>
      <c r="H89" s="17">
        <f t="shared" si="7"/>
        <v>10</v>
      </c>
    </row>
    <row r="90" spans="1:8" ht="18" customHeight="1" x14ac:dyDescent="0.2">
      <c r="A90" s="16" t="str">
        <f>'Action Components'!A1322</f>
        <v>CC9</v>
      </c>
      <c r="B90" s="16" t="str">
        <f>'Action Components'!B1322</f>
        <v>Catherine Creek</v>
      </c>
      <c r="C90" s="17">
        <f>'Action Components'!I1322</f>
        <v>1</v>
      </c>
      <c r="D90" s="16" t="str">
        <f>'Action Components'!J1322</f>
        <v>Protect Land (Easement and Acquisition)</v>
      </c>
      <c r="E90" s="18">
        <f>SUM('Action Components'!$P$1322:$P$1336)</f>
        <v>0.5056250000000001</v>
      </c>
      <c r="F90" s="18">
        <f>SUM('Action Components'!$Q$1322:$Q$1336)</f>
        <v>2.6712544651064762</v>
      </c>
      <c r="G90" s="18">
        <f>SUM('Action Components'!$R$1322:$R$1336)</f>
        <v>0.79648590870709413</v>
      </c>
      <c r="H90" s="17">
        <f t="shared" ref="H90:H100" si="8">1+IF($G$90&gt;G90,1,0)+IF(AND($G$91&gt;G90,COUNTIF($G$90:$G$90,$G$91)=0),1,0)+IF(AND($G$92&gt;G90,COUNTIF($G$90:$G$91,$G$92)=0),1,0)+IF(AND($G$93&gt;G90,COUNTIF($G$90:$G$92,$G$93)=0),1,0)+IF(AND($G$94&gt;G90,COUNTIF($G$90:$G$93,$G$94)=0),1,0)+IF(AND($G$95&gt;G90,COUNTIF($G$90:$G$94,$G$95)=0),1,0)+IF(AND($G$96&gt;G90,COUNTIF($G$90:$G$95,$G$96)=0),1,0)+IF(AND($G$97&gt;G90,COUNTIF($G$90:$G$96,$G$97)=0),1,0)+IF(AND($G$98&gt;G90,COUNTIF($G$90:$G$97,$G$98)=0),1,0)+IF(AND($G$99&gt;G90,COUNTIF($G$90:$G$98,$G$99)=0),1,0)+IF(AND($G$100&gt;G90,COUNTIF($G$90:$G$99,$G$100)=0),1,0)</f>
        <v>5</v>
      </c>
    </row>
    <row r="91" spans="1:8" ht="18" customHeight="1" x14ac:dyDescent="0.2">
      <c r="A91" s="16" t="str">
        <f>'Action Components'!A1337</f>
        <v>CC9</v>
      </c>
      <c r="B91" s="16" t="str">
        <f>'Action Components'!B1337</f>
        <v>Catherine Creek</v>
      </c>
      <c r="C91" s="17">
        <f>'Action Components'!I1337</f>
        <v>2</v>
      </c>
      <c r="D91" s="16" t="str">
        <f>'Action Components'!J1337</f>
        <v>Instream Complexity Improvement</v>
      </c>
      <c r="E91" s="18">
        <f>SUM('Action Components'!$P$1337:$P$1351)</f>
        <v>0.75197250000000015</v>
      </c>
      <c r="F91" s="18">
        <f>SUM('Action Components'!$Q$1337:$Q$1351)</f>
        <v>4.401836448791256</v>
      </c>
      <c r="G91" s="18">
        <f>SUM('Action Components'!$R$1337:$R$1351)</f>
        <v>1.3208896405138948</v>
      </c>
      <c r="H91" s="17">
        <f t="shared" si="8"/>
        <v>3</v>
      </c>
    </row>
    <row r="92" spans="1:8" ht="18" customHeight="1" x14ac:dyDescent="0.2">
      <c r="A92" s="16" t="str">
        <f>'Action Components'!A1352</f>
        <v>CC9</v>
      </c>
      <c r="B92" s="16" t="str">
        <f>'Action Components'!B1352</f>
        <v>Catherine Creek</v>
      </c>
      <c r="C92" s="17">
        <f>'Action Components'!I1352</f>
        <v>3</v>
      </c>
      <c r="D92" s="16" t="str">
        <f>'Action Components'!J1352</f>
        <v>Floodplain – Reconnect and Restore</v>
      </c>
      <c r="E92" s="18">
        <f>SUM('Action Components'!$P$1352:$P$1366)</f>
        <v>1.180285</v>
      </c>
      <c r="F92" s="18">
        <f>SUM('Action Components'!$Q$1352:$Q$1366)</f>
        <v>6.3481549607110068</v>
      </c>
      <c r="G92" s="18">
        <f>SUM('Action Components'!$R$1352:$R$1366)</f>
        <v>1.879102988911044</v>
      </c>
      <c r="H92" s="17">
        <f t="shared" si="8"/>
        <v>1</v>
      </c>
    </row>
    <row r="93" spans="1:8" ht="18" customHeight="1" x14ac:dyDescent="0.2">
      <c r="A93" s="16" t="str">
        <f>'Action Components'!A1367</f>
        <v>CC9</v>
      </c>
      <c r="B93" s="16" t="str">
        <f>'Action Components'!B1367</f>
        <v>Catherine Creek</v>
      </c>
      <c r="C93" s="17">
        <f>'Action Components'!I1367</f>
        <v>4</v>
      </c>
      <c r="D93" s="16" t="str">
        <f>'Action Components'!J1367</f>
        <v>Riparian Vegetation Restoration</v>
      </c>
      <c r="E93" s="18">
        <f>SUM('Action Components'!$P$1367:$P$1381)</f>
        <v>0.92768500000000009</v>
      </c>
      <c r="F93" s="18">
        <f>SUM('Action Components'!$Q$1367:$Q$1381)</f>
        <v>4.8001379423180248</v>
      </c>
      <c r="G93" s="18">
        <f>SUM('Action Components'!$R$1367:$R$1381)</f>
        <v>1.4262702598495058</v>
      </c>
      <c r="H93" s="17">
        <f t="shared" si="8"/>
        <v>2</v>
      </c>
    </row>
    <row r="94" spans="1:8" ht="18" customHeight="1" x14ac:dyDescent="0.2">
      <c r="A94" s="16" t="str">
        <f>'Action Components'!A1382</f>
        <v>CC9</v>
      </c>
      <c r="B94" s="16" t="str">
        <f>'Action Components'!B1382</f>
        <v>Catherine Creek</v>
      </c>
      <c r="C94" s="17">
        <f>'Action Components'!I1382</f>
        <v>5</v>
      </c>
      <c r="D94" s="16" t="str">
        <f>'Action Components'!J1382</f>
        <v>Fish Passage – Barrier Removal and Replacement</v>
      </c>
      <c r="E94" s="18">
        <f>SUM('Action Components'!$P$1382:$P$1396)</f>
        <v>0.36636250000000009</v>
      </c>
      <c r="F94" s="18">
        <f>SUM('Action Components'!$Q$1382:$Q$1396)</f>
        <v>1.8738270103958639</v>
      </c>
      <c r="G94" s="18">
        <f>SUM('Action Components'!$R$1382:$R$1396)</f>
        <v>0.56621389827835655</v>
      </c>
      <c r="H94" s="17">
        <f t="shared" si="8"/>
        <v>7</v>
      </c>
    </row>
    <row r="95" spans="1:8" ht="18" customHeight="1" x14ac:dyDescent="0.2">
      <c r="A95" s="16" t="str">
        <f>'Action Components'!A1397</f>
        <v>CC9</v>
      </c>
      <c r="B95" s="16" t="str">
        <f>'Action Components'!B1397</f>
        <v>Catherine Creek</v>
      </c>
      <c r="C95" s="17">
        <f>'Action Components'!I1397</f>
        <v>6</v>
      </c>
      <c r="D95" s="16" t="str">
        <f>'Action Components'!J1397</f>
        <v>Instream Flow Restoration</v>
      </c>
      <c r="E95" s="18">
        <f>SUM('Action Components'!$P$1397:$P$1411)</f>
        <v>0.64894500000000011</v>
      </c>
      <c r="F95" s="18">
        <f>SUM('Action Components'!$Q$1397:$Q$1411)</f>
        <v>3.9160696984132009</v>
      </c>
      <c r="G95" s="18">
        <f>SUM('Action Components'!$R$1397:$R$1411)</f>
        <v>1.1506106557174702</v>
      </c>
      <c r="H95" s="17">
        <f t="shared" si="8"/>
        <v>4</v>
      </c>
    </row>
    <row r="96" spans="1:8" ht="18" customHeight="1" x14ac:dyDescent="0.2">
      <c r="A96" s="16" t="str">
        <f>'Action Components'!A1412</f>
        <v>CC9</v>
      </c>
      <c r="B96" s="16" t="str">
        <f>'Action Components'!B1412</f>
        <v>Catherine Creek</v>
      </c>
      <c r="C96" s="17">
        <f>'Action Components'!I1412</f>
        <v>7</v>
      </c>
      <c r="D96" s="16" t="str">
        <f>'Action Components'!J1412</f>
        <v>Thermal Refuge Enhancement (reconnect, expand)</v>
      </c>
      <c r="E96" s="18">
        <f>SUM('Action Components'!$P$1412:$P$1426)</f>
        <v>0.34469250000000001</v>
      </c>
      <c r="F96" s="18">
        <f>SUM('Action Components'!$Q$1412:$Q$1426)</f>
        <v>1.9302933374753328</v>
      </c>
      <c r="G96" s="18">
        <f>SUM('Action Components'!$R$1412:$R$1426)</f>
        <v>0.57366314401071361</v>
      </c>
      <c r="H96" s="17">
        <f t="shared" si="8"/>
        <v>6</v>
      </c>
    </row>
    <row r="97" spans="1:8" ht="18" customHeight="1" x14ac:dyDescent="0.2">
      <c r="A97" s="16" t="str">
        <f>'Action Components'!A1427</f>
        <v>CC9</v>
      </c>
      <c r="B97" s="16" t="str">
        <f>'Action Components'!B1427</f>
        <v>Catherine Creek</v>
      </c>
      <c r="C97" s="17">
        <f>'Action Components'!I1427</f>
        <v>8</v>
      </c>
      <c r="D97" s="16" t="str">
        <f>'Action Components'!J1427</f>
        <v>Water Quality Improvement (not including temperature)</v>
      </c>
      <c r="E97" s="18">
        <f>SUM('Action Components'!$P$1427:$P$1441)</f>
        <v>0.23916750000000003</v>
      </c>
      <c r="F97" s="18">
        <f>SUM('Action Components'!$Q$1427:$Q$1441)</f>
        <v>1.2058980113006958</v>
      </c>
      <c r="G97" s="18">
        <f>SUM('Action Components'!$R$1427:$R$1441)</f>
        <v>0.35230453258819361</v>
      </c>
      <c r="H97" s="17">
        <f t="shared" si="8"/>
        <v>10</v>
      </c>
    </row>
    <row r="98" spans="1:8" ht="18" customHeight="1" x14ac:dyDescent="0.2">
      <c r="A98" s="16" t="str">
        <f>'Action Components'!A1442</f>
        <v>CC9</v>
      </c>
      <c r="B98" s="16" t="str">
        <f>'Action Components'!B1442</f>
        <v>Catherine Creek</v>
      </c>
      <c r="C98" s="17">
        <f>'Action Components'!I1442</f>
        <v>9</v>
      </c>
      <c r="D98" s="16" t="str">
        <f>'Action Components'!J1442</f>
        <v>Nutrient Enhancement</v>
      </c>
      <c r="E98" s="18">
        <f>SUM('Action Components'!$P$1442:$P$1456)</f>
        <v>0.26032749999999999</v>
      </c>
      <c r="F98" s="18">
        <f>SUM('Action Components'!$Q$1442:$Q$1456)</f>
        <v>0.99255637492707227</v>
      </c>
      <c r="G98" s="18">
        <f>SUM('Action Components'!$R$1442:$R$1456)</f>
        <v>0.28803712715333396</v>
      </c>
      <c r="H98" s="17">
        <f t="shared" si="8"/>
        <v>11</v>
      </c>
    </row>
    <row r="99" spans="1:8" ht="18" customHeight="1" x14ac:dyDescent="0.2">
      <c r="A99" s="16" t="str">
        <f>'Action Components'!A1457</f>
        <v>CC9</v>
      </c>
      <c r="B99" s="16" t="str">
        <f>'Action Components'!B1457</f>
        <v>Catherine Creek</v>
      </c>
      <c r="C99" s="17">
        <f>'Action Components'!I1457</f>
        <v>10</v>
      </c>
      <c r="D99" s="16" t="str">
        <f>'Action Components'!J1457</f>
        <v>Upland Treatments</v>
      </c>
      <c r="E99" s="18">
        <f>SUM('Action Components'!$P$1457:$P$1471)</f>
        <v>0.29124750000000005</v>
      </c>
      <c r="F99" s="18">
        <f>SUM('Action Components'!$Q$1457:$Q$1471)</f>
        <v>1.4034155810086804</v>
      </c>
      <c r="G99" s="18">
        <f>SUM('Action Components'!$R$1457:$R$1471)</f>
        <v>0.4148485520155018</v>
      </c>
      <c r="H99" s="17">
        <f t="shared" si="8"/>
        <v>9</v>
      </c>
    </row>
    <row r="100" spans="1:8" ht="18" customHeight="1" x14ac:dyDescent="0.2">
      <c r="A100" s="16" t="str">
        <f>'Action Components'!A1472</f>
        <v>CC9</v>
      </c>
      <c r="B100" s="16" t="str">
        <f>'Action Components'!B1472</f>
        <v>Catherine Creek</v>
      </c>
      <c r="C100" s="17">
        <f>'Action Components'!I1472</f>
        <v>11</v>
      </c>
      <c r="D100" s="16" t="str">
        <f>'Action Components'!J1472</f>
        <v>Species Management (non-native or unnatural)</v>
      </c>
      <c r="E100" s="18">
        <f>SUM('Action Components'!$P$1472:$P$1486)</f>
        <v>0.31935750000000002</v>
      </c>
      <c r="F100" s="18">
        <f>SUM('Action Components'!$Q$1472:$Q$1486)</f>
        <v>1.3191821673195328</v>
      </c>
      <c r="G100" s="18">
        <f>SUM('Action Components'!$R$1472:$R$1486)</f>
        <v>0.43178815319562336</v>
      </c>
      <c r="H100" s="17">
        <f t="shared" si="8"/>
        <v>8</v>
      </c>
    </row>
    <row r="101" spans="1:8" ht="18" customHeight="1" x14ac:dyDescent="0.2">
      <c r="A101" s="16" t="str">
        <f>'Action Components'!A1487</f>
        <v>UGR1</v>
      </c>
      <c r="B101" s="16" t="str">
        <f>'Action Components'!B1487</f>
        <v>Upper Grande Ronde</v>
      </c>
      <c r="C101" s="17">
        <f>'Action Components'!I1487</f>
        <v>1</v>
      </c>
      <c r="D101" s="16" t="str">
        <f>'Action Components'!J1487</f>
        <v>Protect Land (Easement and Acquisition)</v>
      </c>
      <c r="E101" s="18">
        <f>SUM('Action Components'!$P$1487:$P$1501)</f>
        <v>0.61722500000000002</v>
      </c>
      <c r="F101" s="18">
        <f>SUM('Action Components'!$Q$1487:$Q$1501)</f>
        <v>3.3164443793098415</v>
      </c>
      <c r="G101" s="18">
        <f>SUM('Action Components'!$R$1487:$R$1501)</f>
        <v>1.0026373379059148</v>
      </c>
      <c r="H101" s="17">
        <f t="shared" ref="H101:H111" si="9">1+IF($G$101&gt;G101,1,0)+IF(AND($G$102&gt;G101,COUNTIF($G$101:$G$101,$G$102)=0),1,0)+IF(AND($G$103&gt;G101,COUNTIF($G$101:$G$102,$G$103)=0),1,0)+IF(AND($G$104&gt;G101,COUNTIF($G$101:$G$103,$G$104)=0),1,0)+IF(AND($G$105&gt;G101,COUNTIF($G$101:$G$104,$G$105)=0),1,0)+IF(AND($G$106&gt;G101,COUNTIF($G$101:$G$105,$G$106)=0),1,0)+IF(AND($G$107&gt;G101,COUNTIF($G$101:$G$106,$G$107)=0),1,0)+IF(AND($G$108&gt;G101,COUNTIF($G$101:$G$107,$G$108)=0),1,0)+IF(AND($G$109&gt;G101,COUNTIF($G$101:$G$108,$G$109)=0),1,0)+IF(AND($G$110&gt;G101,COUNTIF($G$101:$G$109,$G$110)=0),1,0)+IF(AND($G$111&gt;G101,COUNTIF($G$101:$G$110,$G$111)=0),1,0)</f>
        <v>7</v>
      </c>
    </row>
    <row r="102" spans="1:8" ht="18" customHeight="1" x14ac:dyDescent="0.2">
      <c r="A102" s="16" t="str">
        <f>'Action Components'!A1502</f>
        <v>UGR1</v>
      </c>
      <c r="B102" s="16" t="str">
        <f>'Action Components'!B1502</f>
        <v>Upper Grande Ronde</v>
      </c>
      <c r="C102" s="17">
        <f>'Action Components'!I1502</f>
        <v>2</v>
      </c>
      <c r="D102" s="16" t="str">
        <f>'Action Components'!J1502</f>
        <v>Instream Complexity Improvement</v>
      </c>
      <c r="E102" s="18">
        <f>SUM('Action Components'!$P$1502:$P$1516)</f>
        <v>1.0182149999999999</v>
      </c>
      <c r="F102" s="18">
        <f>SUM('Action Components'!$Q$1502:$Q$1516)</f>
        <v>5.9776342778119735</v>
      </c>
      <c r="G102" s="18">
        <f>SUM('Action Components'!$R$1502:$R$1516)</f>
        <v>1.7958205664135787</v>
      </c>
      <c r="H102" s="17">
        <f t="shared" si="9"/>
        <v>2</v>
      </c>
    </row>
    <row r="103" spans="1:8" ht="18" customHeight="1" x14ac:dyDescent="0.2">
      <c r="A103" s="16" t="str">
        <f>'Action Components'!A1517</f>
        <v>UGR1</v>
      </c>
      <c r="B103" s="16" t="str">
        <f>'Action Components'!B1517</f>
        <v>Upper Grande Ronde</v>
      </c>
      <c r="C103" s="17">
        <f>'Action Components'!I1517</f>
        <v>3</v>
      </c>
      <c r="D103" s="16" t="str">
        <f>'Action Components'!J1517</f>
        <v>Floodplain – Reconnect and Restore</v>
      </c>
      <c r="E103" s="18">
        <f>SUM('Action Components'!$P$1517:$P$1531)</f>
        <v>1.3032699999999999</v>
      </c>
      <c r="F103" s="18">
        <f>SUM('Action Components'!$Q$1517:$Q$1531)</f>
        <v>7.2425785950411852</v>
      </c>
      <c r="G103" s="18">
        <f>SUM('Action Components'!$R$1517:$R$1531)</f>
        <v>2.1426722901567103</v>
      </c>
      <c r="H103" s="17">
        <f t="shared" si="9"/>
        <v>1</v>
      </c>
    </row>
    <row r="104" spans="1:8" ht="18" customHeight="1" x14ac:dyDescent="0.2">
      <c r="A104" s="16" t="str">
        <f>'Action Components'!A1532</f>
        <v>UGR1</v>
      </c>
      <c r="B104" s="16" t="str">
        <f>'Action Components'!B1532</f>
        <v>Upper Grande Ronde</v>
      </c>
      <c r="C104" s="17">
        <f>'Action Components'!I1532</f>
        <v>4</v>
      </c>
      <c r="D104" s="16" t="str">
        <f>'Action Components'!J1532</f>
        <v>Riparian Vegetation Restoration</v>
      </c>
      <c r="E104" s="18">
        <f>SUM('Action Components'!$P$1532:$P$1546)</f>
        <v>0.99410499999999991</v>
      </c>
      <c r="F104" s="18">
        <f>SUM('Action Components'!$Q$1532:$Q$1546)</f>
        <v>5.4606513230120033</v>
      </c>
      <c r="G104" s="18">
        <f>SUM('Action Components'!$R$1532:$R$1546)</f>
        <v>1.6353457330346244</v>
      </c>
      <c r="H104" s="17">
        <f t="shared" si="9"/>
        <v>3</v>
      </c>
    </row>
    <row r="105" spans="1:8" ht="18" customHeight="1" x14ac:dyDescent="0.2">
      <c r="A105" s="16" t="str">
        <f>'Action Components'!A1547</f>
        <v>UGR1</v>
      </c>
      <c r="B105" s="16" t="str">
        <f>'Action Components'!B1547</f>
        <v>Upper Grande Ronde</v>
      </c>
      <c r="C105" s="17">
        <f>'Action Components'!I1547</f>
        <v>5</v>
      </c>
      <c r="D105" s="16" t="str">
        <f>'Action Components'!J1547</f>
        <v>Fish Passage – Barrier Removal and Replacement</v>
      </c>
      <c r="E105" s="18">
        <f>SUM('Action Components'!$P$1547:$P$1561)</f>
        <v>0.65391250000000012</v>
      </c>
      <c r="F105" s="18">
        <f>SUM('Action Components'!$Q$1547:$Q$1561)</f>
        <v>3.3129139223252784</v>
      </c>
      <c r="G105" s="18">
        <f>SUM('Action Components'!$R$1547:$R$1561)</f>
        <v>1.0243443246382031</v>
      </c>
      <c r="H105" s="17">
        <f t="shared" si="9"/>
        <v>6</v>
      </c>
    </row>
    <row r="106" spans="1:8" ht="18" customHeight="1" x14ac:dyDescent="0.2">
      <c r="A106" s="16" t="str">
        <f>'Action Components'!A1562</f>
        <v>UGR1</v>
      </c>
      <c r="B106" s="16" t="str">
        <f>'Action Components'!B1562</f>
        <v>Upper Grande Ronde</v>
      </c>
      <c r="C106" s="17">
        <f>'Action Components'!I1562</f>
        <v>6</v>
      </c>
      <c r="D106" s="16" t="str">
        <f>'Action Components'!J1562</f>
        <v>Instream Flow Restoration</v>
      </c>
      <c r="E106" s="18">
        <f>SUM('Action Components'!$P$1562:$P$1576)</f>
        <v>0.65610000000000002</v>
      </c>
      <c r="F106" s="18">
        <f>SUM('Action Components'!$Q$1562:$Q$1576)</f>
        <v>3.8796923328945696</v>
      </c>
      <c r="G106" s="18">
        <f>SUM('Action Components'!$R$1562:$R$1576)</f>
        <v>1.1533090584702135</v>
      </c>
      <c r="H106" s="17">
        <f t="shared" si="9"/>
        <v>4</v>
      </c>
    </row>
    <row r="107" spans="1:8" ht="18" customHeight="1" x14ac:dyDescent="0.2">
      <c r="A107" s="16" t="str">
        <f>'Action Components'!A1577</f>
        <v>UGR1</v>
      </c>
      <c r="B107" s="16" t="str">
        <f>'Action Components'!B1577</f>
        <v>Upper Grande Ronde</v>
      </c>
      <c r="C107" s="17">
        <f>'Action Components'!I1577</f>
        <v>7</v>
      </c>
      <c r="D107" s="16" t="str">
        <f>'Action Components'!J1577</f>
        <v>Thermal Refuge Enhancement (reconnect, expand)</v>
      </c>
      <c r="E107" s="18">
        <f>SUM('Action Components'!$P$1577:$P$1591)</f>
        <v>0.32815500000000003</v>
      </c>
      <c r="F107" s="18">
        <f>SUM('Action Components'!$Q$1577:$Q$1591)</f>
        <v>1.8260928974390445</v>
      </c>
      <c r="G107" s="18">
        <f>SUM('Action Components'!$R$1577:$R$1591)</f>
        <v>0.53970963714819353</v>
      </c>
      <c r="H107" s="17">
        <f t="shared" si="9"/>
        <v>8</v>
      </c>
    </row>
    <row r="108" spans="1:8" ht="18" customHeight="1" x14ac:dyDescent="0.2">
      <c r="A108" s="16" t="str">
        <f>'Action Components'!A1592</f>
        <v>UGR1</v>
      </c>
      <c r="B108" s="16" t="str">
        <f>'Action Components'!B1592</f>
        <v>Upper Grande Ronde</v>
      </c>
      <c r="C108" s="17">
        <f>'Action Components'!I1592</f>
        <v>8</v>
      </c>
      <c r="D108" s="16" t="str">
        <f>'Action Components'!J1592</f>
        <v>Water Quality Improvement (not including temperature)</v>
      </c>
      <c r="E108" s="18">
        <f>SUM('Action Components'!$P$1592:$P$1606)</f>
        <v>0.27613500000000002</v>
      </c>
      <c r="F108" s="18">
        <f>SUM('Action Components'!$Q$1592:$Q$1606)</f>
        <v>1.4066755229153522</v>
      </c>
      <c r="G108" s="18">
        <f>SUM('Action Components'!$R$1592:$R$1606)</f>
        <v>0.4143840462775199</v>
      </c>
      <c r="H108" s="17">
        <f t="shared" si="9"/>
        <v>9</v>
      </c>
    </row>
    <row r="109" spans="1:8" ht="18" customHeight="1" x14ac:dyDescent="0.2">
      <c r="A109" s="16" t="str">
        <f>'Action Components'!A1607</f>
        <v>UGR1</v>
      </c>
      <c r="B109" s="16" t="str">
        <f>'Action Components'!B1607</f>
        <v>Upper Grande Ronde</v>
      </c>
      <c r="C109" s="17">
        <f>'Action Components'!I1607</f>
        <v>9</v>
      </c>
      <c r="D109" s="16" t="str">
        <f>'Action Components'!J1607</f>
        <v>Nutrient Enhancement</v>
      </c>
      <c r="E109" s="18">
        <f>SUM('Action Components'!$P$1607:$P$1621)</f>
        <v>0.18155500000000005</v>
      </c>
      <c r="F109" s="18">
        <f>SUM('Action Components'!$Q$1607:$Q$1621)</f>
        <v>0.77829164712974075</v>
      </c>
      <c r="G109" s="18">
        <f>SUM('Action Components'!$R$1607:$R$1621)</f>
        <v>0.23394609384801743</v>
      </c>
      <c r="H109" s="17">
        <f t="shared" si="9"/>
        <v>11</v>
      </c>
    </row>
    <row r="110" spans="1:8" ht="18" customHeight="1" x14ac:dyDescent="0.2">
      <c r="A110" s="16" t="str">
        <f>'Action Components'!A1622</f>
        <v>UGR1</v>
      </c>
      <c r="B110" s="16" t="str">
        <f>'Action Components'!B1622</f>
        <v>Upper Grande Ronde</v>
      </c>
      <c r="C110" s="17">
        <f>'Action Components'!I1622</f>
        <v>10</v>
      </c>
      <c r="D110" s="16" t="str">
        <f>'Action Components'!J1622</f>
        <v>Upland Treatments</v>
      </c>
      <c r="E110" s="18">
        <f>SUM('Action Components'!$P$1622:$P$1636)</f>
        <v>0.255855</v>
      </c>
      <c r="F110" s="18">
        <f>SUM('Action Components'!$Q$1622:$Q$1636)</f>
        <v>1.2267339311566778</v>
      </c>
      <c r="G110" s="18">
        <f>SUM('Action Components'!$R$1622:$R$1636)</f>
        <v>0.36554119470187063</v>
      </c>
      <c r="H110" s="17">
        <f t="shared" si="9"/>
        <v>10</v>
      </c>
    </row>
    <row r="111" spans="1:8" ht="18" customHeight="1" x14ac:dyDescent="0.2">
      <c r="A111" s="16" t="str">
        <f>'Action Components'!A1637</f>
        <v>UGR1</v>
      </c>
      <c r="B111" s="16" t="str">
        <f>'Action Components'!B1637</f>
        <v>Upper Grande Ronde</v>
      </c>
      <c r="C111" s="17">
        <f>'Action Components'!I1637</f>
        <v>11</v>
      </c>
      <c r="D111" s="16" t="str">
        <f>'Action Components'!J1637</f>
        <v>Species Management (non-native or unnatural)</v>
      </c>
      <c r="E111" s="18">
        <f>SUM('Action Components'!$P$1637:$P$1651)</f>
        <v>0.7788075000000001</v>
      </c>
      <c r="F111" s="18">
        <f>SUM('Action Components'!$Q$1637:$Q$1651)</f>
        <v>3.5330078593637135</v>
      </c>
      <c r="G111" s="18">
        <f>SUM('Action Components'!$R$1637:$R$1651)</f>
        <v>1.1194599537989438</v>
      </c>
      <c r="H111" s="17">
        <f t="shared" si="9"/>
        <v>5</v>
      </c>
    </row>
    <row r="112" spans="1:8" ht="18" customHeight="1" x14ac:dyDescent="0.2">
      <c r="A112" s="16" t="str">
        <f>'Action Components'!A1652</f>
        <v>UGR10</v>
      </c>
      <c r="B112" s="16" t="str">
        <f>'Action Components'!B1652</f>
        <v>Upper Grande Ronde</v>
      </c>
      <c r="C112" s="17">
        <f>'Action Components'!I1652</f>
        <v>1</v>
      </c>
      <c r="D112" s="16" t="str">
        <f>'Action Components'!J1652</f>
        <v>Protect Land (Easement and Acquisition)</v>
      </c>
      <c r="E112" s="18">
        <f>SUM('Action Components'!$P$1652:$P$1666)</f>
        <v>0.980375</v>
      </c>
      <c r="F112" s="18">
        <f>SUM('Action Components'!$Q$1652:$Q$1666)</f>
        <v>1.4805368593188966</v>
      </c>
      <c r="G112" s="18">
        <f>SUM('Action Components'!$R$1652:$R$1666)</f>
        <v>0.44544443136212153</v>
      </c>
      <c r="H112" s="17">
        <f t="shared" ref="H112:H122" si="10">1+IF($G$112&gt;G112,1,0)+IF(AND($G$113&gt;G112,COUNTIF($G$112:$G$112,$G$113)=0),1,0)+IF(AND($G$114&gt;G112,COUNTIF($G$112:$G$113,$G$114)=0),1,0)+IF(AND($G$115&gt;G112,COUNTIF($G$112:$G$114,$G$115)=0),1,0)+IF(AND($G$116&gt;G112,COUNTIF($G$112:$G$115,$G$116)=0),1,0)+IF(AND($G$117&gt;G112,COUNTIF($G$112:$G$116,$G$117)=0),1,0)+IF(AND($G$118&gt;G112,COUNTIF($G$112:$G$117,$G$118)=0),1,0)+IF(AND($G$119&gt;G112,COUNTIF($G$112:$G$118,$G$119)=0),1,0)+IF(AND($G$120&gt;G112,COUNTIF($G$112:$G$119,$G$120)=0),1,0)+IF(AND($G$121&gt;G112,COUNTIF($G$112:$G$120,$G$121)=0),1,0)+IF(AND($G$122&gt;G112,COUNTIF($G$112:$G$121,$G$122)=0),1,0)</f>
        <v>5</v>
      </c>
    </row>
    <row r="113" spans="1:8" ht="18" customHeight="1" x14ac:dyDescent="0.2">
      <c r="A113" s="16" t="str">
        <f>'Action Components'!A1667</f>
        <v>UGR10</v>
      </c>
      <c r="B113" s="16" t="str">
        <f>'Action Components'!B1667</f>
        <v>Upper Grande Ronde</v>
      </c>
      <c r="C113" s="17">
        <f>'Action Components'!I1667</f>
        <v>2</v>
      </c>
      <c r="D113" s="16" t="str">
        <f>'Action Components'!J1667</f>
        <v>Instream Complexity Improvement</v>
      </c>
      <c r="E113" s="18">
        <f>SUM('Action Components'!$P$1667:$P$1681)</f>
        <v>1.5323175</v>
      </c>
      <c r="F113" s="18">
        <f>SUM('Action Components'!$Q$1667:$Q$1681)</f>
        <v>2.5297196114227392</v>
      </c>
      <c r="G113" s="18">
        <f>SUM('Action Components'!$R$1667:$R$1681)</f>
        <v>0.75995161920368237</v>
      </c>
      <c r="H113" s="17">
        <f t="shared" si="10"/>
        <v>3</v>
      </c>
    </row>
    <row r="114" spans="1:8" ht="18" customHeight="1" x14ac:dyDescent="0.2">
      <c r="A114" s="16" t="str">
        <f>'Action Components'!A1682</f>
        <v>UGR10</v>
      </c>
      <c r="B114" s="16" t="str">
        <f>'Action Components'!B1682</f>
        <v>Upper Grande Ronde</v>
      </c>
      <c r="C114" s="17">
        <f>'Action Components'!I1682</f>
        <v>3</v>
      </c>
      <c r="D114" s="16" t="str">
        <f>'Action Components'!J1682</f>
        <v>Floodplain – Reconnect and Restore</v>
      </c>
      <c r="E114" s="18">
        <f>SUM('Action Components'!$P$1682:$P$1696)</f>
        <v>2.3137224999999999</v>
      </c>
      <c r="F114" s="18">
        <f>SUM('Action Components'!$Q$1682:$Q$1696)</f>
        <v>3.5299145836966273</v>
      </c>
      <c r="G114" s="18">
        <f>SUM('Action Components'!$R$1682:$R$1696)</f>
        <v>1.0474794588917999</v>
      </c>
      <c r="H114" s="17">
        <f t="shared" si="10"/>
        <v>1</v>
      </c>
    </row>
    <row r="115" spans="1:8" ht="18" customHeight="1" x14ac:dyDescent="0.2">
      <c r="A115" s="16" t="str">
        <f>'Action Components'!A1697</f>
        <v>UGR10</v>
      </c>
      <c r="B115" s="16" t="str">
        <f>'Action Components'!B1697</f>
        <v>Upper Grande Ronde</v>
      </c>
      <c r="C115" s="17">
        <f>'Action Components'!I1697</f>
        <v>4</v>
      </c>
      <c r="D115" s="16" t="str">
        <f>'Action Components'!J1697</f>
        <v>Riparian Vegetation Restoration</v>
      </c>
      <c r="E115" s="18">
        <f>SUM('Action Components'!$P$1697:$P$1711)</f>
        <v>1.9890099999999997</v>
      </c>
      <c r="F115" s="18">
        <f>SUM('Action Components'!$Q$1697:$Q$1711)</f>
        <v>2.9566266373270791</v>
      </c>
      <c r="G115" s="18">
        <f>SUM('Action Components'!$R$1697:$R$1711)</f>
        <v>0.89062866002801278</v>
      </c>
      <c r="H115" s="17">
        <f t="shared" si="10"/>
        <v>2</v>
      </c>
    </row>
    <row r="116" spans="1:8" ht="18" customHeight="1" x14ac:dyDescent="0.2">
      <c r="A116" s="16" t="str">
        <f>'Action Components'!A1712</f>
        <v>UGR10</v>
      </c>
      <c r="B116" s="16" t="str">
        <f>'Action Components'!B1712</f>
        <v>Upper Grande Ronde</v>
      </c>
      <c r="C116" s="17">
        <f>'Action Components'!I1712</f>
        <v>5</v>
      </c>
      <c r="D116" s="16" t="str">
        <f>'Action Components'!J1712</f>
        <v>Fish Passage – Barrier Removal and Replacement</v>
      </c>
      <c r="E116" s="18">
        <f>SUM('Action Components'!$P$1712:$P$1726)</f>
        <v>0.54649750000000008</v>
      </c>
      <c r="F116" s="18">
        <f>SUM('Action Components'!$Q$1712:$Q$1726)</f>
        <v>0.80526065066061325</v>
      </c>
      <c r="G116" s="18">
        <f>SUM('Action Components'!$R$1712:$R$1726)</f>
        <v>0.24338579852394407</v>
      </c>
      <c r="H116" s="17">
        <f t="shared" si="10"/>
        <v>7</v>
      </c>
    </row>
    <row r="117" spans="1:8" ht="18" customHeight="1" x14ac:dyDescent="0.2">
      <c r="A117" s="16" t="str">
        <f>'Action Components'!A1727</f>
        <v>UGR10</v>
      </c>
      <c r="B117" s="16" t="str">
        <f>'Action Components'!B1727</f>
        <v>Upper Grande Ronde</v>
      </c>
      <c r="C117" s="17">
        <f>'Action Components'!I1727</f>
        <v>6</v>
      </c>
      <c r="D117" s="16" t="str">
        <f>'Action Components'!J1727</f>
        <v>Instream Flow Restoration</v>
      </c>
      <c r="E117" s="18">
        <f>SUM('Action Components'!$P$1727:$P$1741)</f>
        <v>1.2824324999999999</v>
      </c>
      <c r="F117" s="18">
        <f>SUM('Action Components'!$Q$1727:$Q$1741)</f>
        <v>2.1696189471605645</v>
      </c>
      <c r="G117" s="18">
        <f>SUM('Action Components'!$R$1727:$R$1741)</f>
        <v>0.6442827353379883</v>
      </c>
      <c r="H117" s="17">
        <f t="shared" si="10"/>
        <v>4</v>
      </c>
    </row>
    <row r="118" spans="1:8" ht="18" customHeight="1" x14ac:dyDescent="0.2">
      <c r="A118" s="16" t="str">
        <f>'Action Components'!A1742</f>
        <v>UGR10</v>
      </c>
      <c r="B118" s="16" t="str">
        <f>'Action Components'!B1742</f>
        <v>Upper Grande Ronde</v>
      </c>
      <c r="C118" s="17">
        <f>'Action Components'!I1742</f>
        <v>7</v>
      </c>
      <c r="D118" s="16" t="str">
        <f>'Action Components'!J1742</f>
        <v>Thermal Refuge Enhancement (reconnect, expand)</v>
      </c>
      <c r="E118" s="18">
        <f>SUM('Action Components'!$P$1742:$P$1756)</f>
        <v>0.78713250000000012</v>
      </c>
      <c r="F118" s="18">
        <f>SUM('Action Components'!$Q$1742:$Q$1756)</f>
        <v>1.2093543469924055</v>
      </c>
      <c r="G118" s="18">
        <f>SUM('Action Components'!$R$1742:$R$1756)</f>
        <v>0.35865973132938206</v>
      </c>
      <c r="H118" s="17">
        <f t="shared" si="10"/>
        <v>6</v>
      </c>
    </row>
    <row r="119" spans="1:8" ht="18" customHeight="1" x14ac:dyDescent="0.2">
      <c r="A119" s="16" t="str">
        <f>'Action Components'!A1757</f>
        <v>UGR10</v>
      </c>
      <c r="B119" s="16" t="str">
        <f>'Action Components'!B1757</f>
        <v>Upper Grande Ronde</v>
      </c>
      <c r="C119" s="17">
        <f>'Action Components'!I1757</f>
        <v>8</v>
      </c>
      <c r="D119" s="16" t="str">
        <f>'Action Components'!J1757</f>
        <v>Water Quality Improvement (not including temperature)</v>
      </c>
      <c r="E119" s="18">
        <f>SUM('Action Components'!$P$1757:$P$1771)</f>
        <v>0.54156749999999998</v>
      </c>
      <c r="F119" s="18">
        <f>SUM('Action Components'!$Q$1757:$Q$1771)</f>
        <v>0.76374984024360459</v>
      </c>
      <c r="G119" s="18">
        <f>SUM('Action Components'!$R$1757:$R$1771)</f>
        <v>0.22599681754014084</v>
      </c>
      <c r="H119" s="17">
        <f t="shared" si="10"/>
        <v>8</v>
      </c>
    </row>
    <row r="120" spans="1:8" ht="18" customHeight="1" x14ac:dyDescent="0.2">
      <c r="A120" s="16" t="str">
        <f>'Action Components'!A1772</f>
        <v>UGR10</v>
      </c>
      <c r="B120" s="16" t="str">
        <f>'Action Components'!B1772</f>
        <v>Upper Grande Ronde</v>
      </c>
      <c r="C120" s="17">
        <f>'Action Components'!I1772</f>
        <v>9</v>
      </c>
      <c r="D120" s="16" t="str">
        <f>'Action Components'!J1772</f>
        <v>Nutrient Enhancement</v>
      </c>
      <c r="E120" s="18">
        <f>SUM('Action Components'!$P$1772:$P$1786)</f>
        <v>0.43956249999999997</v>
      </c>
      <c r="F120" s="18">
        <f>SUM('Action Components'!$Q$1772:$Q$1786)</f>
        <v>0.50438614954663163</v>
      </c>
      <c r="G120" s="18">
        <f>SUM('Action Components'!$R$1772:$R$1786)</f>
        <v>0.15081045711217586</v>
      </c>
      <c r="H120" s="17">
        <f t="shared" si="10"/>
        <v>11</v>
      </c>
    </row>
    <row r="121" spans="1:8" ht="18" customHeight="1" x14ac:dyDescent="0.2">
      <c r="A121" s="16" t="str">
        <f>'Action Components'!A1787</f>
        <v>UGR10</v>
      </c>
      <c r="B121" s="16" t="str">
        <f>'Action Components'!B1787</f>
        <v>Upper Grande Ronde</v>
      </c>
      <c r="C121" s="17">
        <f>'Action Components'!I1787</f>
        <v>10</v>
      </c>
      <c r="D121" s="16" t="str">
        <f>'Action Components'!J1787</f>
        <v>Upland Treatments</v>
      </c>
      <c r="E121" s="18">
        <f>SUM('Action Components'!$P$1787:$P$1801)</f>
        <v>0.53451749999999998</v>
      </c>
      <c r="F121" s="18">
        <f>SUM('Action Components'!$Q$1787:$Q$1801)</f>
        <v>0.72536199121549827</v>
      </c>
      <c r="G121" s="18">
        <f>SUM('Action Components'!$R$1787:$R$1801)</f>
        <v>0.21630581578275637</v>
      </c>
      <c r="H121" s="17">
        <f t="shared" si="10"/>
        <v>9</v>
      </c>
    </row>
    <row r="122" spans="1:8" ht="18" customHeight="1" x14ac:dyDescent="0.2">
      <c r="A122" s="16" t="str">
        <f>'Action Components'!A1802</f>
        <v>UGR10</v>
      </c>
      <c r="B122" s="16" t="str">
        <f>'Action Components'!B1802</f>
        <v>Upper Grande Ronde</v>
      </c>
      <c r="C122" s="17">
        <f>'Action Components'!I1802</f>
        <v>11</v>
      </c>
      <c r="D122" s="16" t="str">
        <f>'Action Components'!J1802</f>
        <v>Species Management (non-native or unnatural)</v>
      </c>
      <c r="E122" s="18">
        <f>SUM('Action Components'!$P$1802:$P$1816)</f>
        <v>0.39698249999999996</v>
      </c>
      <c r="F122" s="18">
        <f>SUM('Action Components'!$Q$1802:$Q$1816)</f>
        <v>0.47910821809089427</v>
      </c>
      <c r="G122" s="18">
        <f>SUM('Action Components'!$R$1802:$R$1816)</f>
        <v>0.15556754209723486</v>
      </c>
      <c r="H122" s="17">
        <f t="shared" si="10"/>
        <v>10</v>
      </c>
    </row>
    <row r="123" spans="1:8" ht="18" customHeight="1" x14ac:dyDescent="0.2">
      <c r="A123" s="16" t="str">
        <f>'Action Components'!A1817</f>
        <v>UGR11</v>
      </c>
      <c r="B123" s="16" t="str">
        <f>'Action Components'!B1817</f>
        <v>Upper Grande Ronde</v>
      </c>
      <c r="C123" s="17">
        <f>'Action Components'!I1817</f>
        <v>1</v>
      </c>
      <c r="D123" s="16" t="str">
        <f>'Action Components'!J1817</f>
        <v>Protect Land (Easement and Acquisition)</v>
      </c>
      <c r="E123" s="18">
        <f>SUM('Action Components'!$P$1817:$P$1831)</f>
        <v>1.9450624999999999</v>
      </c>
      <c r="F123" s="18">
        <f>SUM('Action Components'!$Q$1817:$Q$1831)</f>
        <v>5.1432953471425842</v>
      </c>
      <c r="G123" s="18">
        <f>SUM('Action Components'!$R$1817:$R$1831)</f>
        <v>1.5389163973911721</v>
      </c>
      <c r="H123" s="17">
        <f t="shared" ref="H123:H133" si="11">1+IF($G$123&gt;G123,1,0)+IF(AND($G$124&gt;G123,COUNTIF($G$123:$G$123,$G$124)=0),1,0)+IF(AND($G$125&gt;G123,COUNTIF($G$123:$G$124,$G$125)=0),1,0)+IF(AND($G$126&gt;G123,COUNTIF($G$123:$G$125,$G$126)=0),1,0)+IF(AND($G$127&gt;G123,COUNTIF($G$123:$G$126,$G$127)=0),1,0)+IF(AND($G$128&gt;G123,COUNTIF($G$123:$G$127,$G$128)=0),1,0)+IF(AND($G$129&gt;G123,COUNTIF($G$123:$G$128,$G$129)=0),1,0)+IF(AND($G$130&gt;G123,COUNTIF($G$123:$G$129,$G$130)=0),1,0)+IF(AND($G$131&gt;G123,COUNTIF($G$123:$G$130,$G$131)=0),1,0)+IF(AND($G$132&gt;G123,COUNTIF($G$123:$G$131,$G$132)=0),1,0)+IF(AND($G$133&gt;G123,COUNTIF($G$123:$G$132,$G$133)=0),1,0)</f>
        <v>5</v>
      </c>
    </row>
    <row r="124" spans="1:8" ht="18" customHeight="1" x14ac:dyDescent="0.2">
      <c r="A124" s="16" t="str">
        <f>'Action Components'!A1832</f>
        <v>UGR11</v>
      </c>
      <c r="B124" s="16" t="str">
        <f>'Action Components'!B1832</f>
        <v>Upper Grande Ronde</v>
      </c>
      <c r="C124" s="17">
        <f>'Action Components'!I1832</f>
        <v>2</v>
      </c>
      <c r="D124" s="16" t="str">
        <f>'Action Components'!J1832</f>
        <v>Instream Complexity Improvement</v>
      </c>
      <c r="E124" s="18">
        <f>SUM('Action Components'!$P$1832:$P$1846)</f>
        <v>2.7610199999999998</v>
      </c>
      <c r="F124" s="18">
        <f>SUM('Action Components'!$Q$1832:$Q$1846)</f>
        <v>8.1794347168994772</v>
      </c>
      <c r="G124" s="18">
        <f>SUM('Action Components'!$R$1832:$R$1846)</f>
        <v>2.4658004605888824</v>
      </c>
      <c r="H124" s="17">
        <f t="shared" si="11"/>
        <v>4</v>
      </c>
    </row>
    <row r="125" spans="1:8" ht="18" customHeight="1" x14ac:dyDescent="0.2">
      <c r="A125" s="16" t="str">
        <f>'Action Components'!A1847</f>
        <v>UGR11</v>
      </c>
      <c r="B125" s="16" t="str">
        <f>'Action Components'!B1847</f>
        <v>Upper Grande Ronde</v>
      </c>
      <c r="C125" s="17">
        <f>'Action Components'!I1847</f>
        <v>3</v>
      </c>
      <c r="D125" s="16" t="str">
        <f>'Action Components'!J1847</f>
        <v>Floodplain – Reconnect and Restore</v>
      </c>
      <c r="E125" s="18">
        <f>SUM('Action Components'!$P$1847:$P$1861)</f>
        <v>4.3708974999999999</v>
      </c>
      <c r="F125" s="18">
        <f>SUM('Action Components'!$Q$1847:$Q$1861)</f>
        <v>11.689785183601561</v>
      </c>
      <c r="G125" s="18">
        <f>SUM('Action Components'!$R$1847:$R$1861)</f>
        <v>3.4700815934498039</v>
      </c>
      <c r="H125" s="17">
        <f t="shared" si="11"/>
        <v>1</v>
      </c>
    </row>
    <row r="126" spans="1:8" ht="18" customHeight="1" x14ac:dyDescent="0.2">
      <c r="A126" s="16" t="str">
        <f>'Action Components'!A1862</f>
        <v>UGR11</v>
      </c>
      <c r="B126" s="16" t="str">
        <f>'Action Components'!B1862</f>
        <v>Upper Grande Ronde</v>
      </c>
      <c r="C126" s="17">
        <f>'Action Components'!I1862</f>
        <v>4</v>
      </c>
      <c r="D126" s="16" t="str">
        <f>'Action Components'!J1862</f>
        <v>Riparian Vegetation Restoration</v>
      </c>
      <c r="E126" s="18">
        <f>SUM('Action Components'!$P$1862:$P$1876)</f>
        <v>3.6684550000000002</v>
      </c>
      <c r="F126" s="18">
        <f>SUM('Action Components'!$Q$1862:$Q$1876)</f>
        <v>9.4229130158041592</v>
      </c>
      <c r="G126" s="18">
        <f>SUM('Action Components'!$R$1862:$R$1876)</f>
        <v>2.8319201640277973</v>
      </c>
      <c r="H126" s="17">
        <f t="shared" si="11"/>
        <v>2</v>
      </c>
    </row>
    <row r="127" spans="1:8" ht="18" customHeight="1" x14ac:dyDescent="0.2">
      <c r="A127" s="16" t="str">
        <f>'Action Components'!A1877</f>
        <v>UGR11</v>
      </c>
      <c r="B127" s="16" t="str">
        <f>'Action Components'!B1877</f>
        <v>Upper Grande Ronde</v>
      </c>
      <c r="C127" s="17">
        <f>'Action Components'!I1877</f>
        <v>5</v>
      </c>
      <c r="D127" s="16" t="str">
        <f>'Action Components'!J1877</f>
        <v>Fish Passage – Barrier Removal and Replacement</v>
      </c>
      <c r="E127" s="18">
        <f>SUM('Action Components'!$P$1877:$P$1891)</f>
        <v>1.2231850000000002</v>
      </c>
      <c r="F127" s="18">
        <f>SUM('Action Components'!$Q$1877:$Q$1891)</f>
        <v>3.1870622092887708</v>
      </c>
      <c r="G127" s="18">
        <f>SUM('Action Components'!$R$1877:$R$1891)</f>
        <v>0.96890314892782714</v>
      </c>
      <c r="H127" s="17">
        <f t="shared" si="11"/>
        <v>7</v>
      </c>
    </row>
    <row r="128" spans="1:8" ht="18" customHeight="1" x14ac:dyDescent="0.2">
      <c r="A128" s="16" t="str">
        <f>'Action Components'!A1892</f>
        <v>UGR11</v>
      </c>
      <c r="B128" s="16" t="str">
        <f>'Action Components'!B1892</f>
        <v>Upper Grande Ronde</v>
      </c>
      <c r="C128" s="17">
        <f>'Action Components'!I1892</f>
        <v>6</v>
      </c>
      <c r="D128" s="16" t="str">
        <f>'Action Components'!J1892</f>
        <v>Instream Flow Restoration</v>
      </c>
      <c r="E128" s="18">
        <f>SUM('Action Components'!$P$1892:$P$1906)</f>
        <v>2.8076400000000001</v>
      </c>
      <c r="F128" s="18">
        <f>SUM('Action Components'!$Q$1892:$Q$1906)</f>
        <v>8.3699740412329859</v>
      </c>
      <c r="G128" s="18">
        <f>SUM('Action Components'!$R$1892:$R$1906)</f>
        <v>2.48415917626212</v>
      </c>
      <c r="H128" s="17">
        <f t="shared" si="11"/>
        <v>3</v>
      </c>
    </row>
    <row r="129" spans="1:8" ht="18" customHeight="1" x14ac:dyDescent="0.2">
      <c r="A129" s="16" t="str">
        <f>'Action Components'!A1907</f>
        <v>UGR11</v>
      </c>
      <c r="B129" s="16" t="str">
        <f>'Action Components'!B1907</f>
        <v>Upper Grande Ronde</v>
      </c>
      <c r="C129" s="17">
        <f>'Action Components'!I1907</f>
        <v>7</v>
      </c>
      <c r="D129" s="16" t="str">
        <f>'Action Components'!J1907</f>
        <v>Thermal Refuge Enhancement (reconnect, expand)</v>
      </c>
      <c r="E129" s="18">
        <f>SUM('Action Components'!$P$1907:$P$1921)</f>
        <v>1.6307925000000001</v>
      </c>
      <c r="F129" s="18">
        <f>SUM('Action Components'!$Q$1907:$Q$1921)</f>
        <v>4.485211065234167</v>
      </c>
      <c r="G129" s="18">
        <f>SUM('Action Components'!$R$1907:$R$1921)</f>
        <v>1.3401133246120138</v>
      </c>
      <c r="H129" s="17">
        <f t="shared" si="11"/>
        <v>6</v>
      </c>
    </row>
    <row r="130" spans="1:8" ht="18" customHeight="1" x14ac:dyDescent="0.2">
      <c r="A130" s="16" t="str">
        <f>'Action Components'!A1922</f>
        <v>UGR11</v>
      </c>
      <c r="B130" s="16" t="str">
        <f>'Action Components'!B1922</f>
        <v>Upper Grande Ronde</v>
      </c>
      <c r="C130" s="17">
        <f>'Action Components'!I1922</f>
        <v>8</v>
      </c>
      <c r="D130" s="16" t="str">
        <f>'Action Components'!J1922</f>
        <v>Water Quality Improvement (not including temperature)</v>
      </c>
      <c r="E130" s="18">
        <f>SUM('Action Components'!$P$1922:$P$1936)</f>
        <v>1.1182425</v>
      </c>
      <c r="F130" s="18">
        <f>SUM('Action Components'!$Q$1922:$Q$1936)</f>
        <v>2.8185362195457198</v>
      </c>
      <c r="G130" s="18">
        <f>SUM('Action Components'!$R$1922:$R$1936)</f>
        <v>0.81990326806350611</v>
      </c>
      <c r="H130" s="17">
        <f t="shared" si="11"/>
        <v>9</v>
      </c>
    </row>
    <row r="131" spans="1:8" ht="18" customHeight="1" x14ac:dyDescent="0.2">
      <c r="A131" s="16" t="str">
        <f>'Action Components'!A1937</f>
        <v>UGR11</v>
      </c>
      <c r="B131" s="16" t="str">
        <f>'Action Components'!B1937</f>
        <v>Upper Grande Ronde</v>
      </c>
      <c r="C131" s="17">
        <f>'Action Components'!I1937</f>
        <v>9</v>
      </c>
      <c r="D131" s="16" t="str">
        <f>'Action Components'!J1937</f>
        <v>Nutrient Enhancement</v>
      </c>
      <c r="E131" s="18">
        <f>SUM('Action Components'!$P$1937:$P$1951)</f>
        <v>1.0643425000000002</v>
      </c>
      <c r="F131" s="18">
        <f>SUM('Action Components'!$Q$1937:$Q$1951)</f>
        <v>2.0108942203072813</v>
      </c>
      <c r="G131" s="18">
        <f>SUM('Action Components'!$R$1937:$R$1951)</f>
        <v>0.59283014691122815</v>
      </c>
      <c r="H131" s="17">
        <f t="shared" si="11"/>
        <v>11</v>
      </c>
    </row>
    <row r="132" spans="1:8" ht="18" customHeight="1" x14ac:dyDescent="0.2">
      <c r="A132" s="16" t="str">
        <f>'Action Components'!A1952</f>
        <v>UGR11</v>
      </c>
      <c r="B132" s="16" t="str">
        <f>'Action Components'!B1952</f>
        <v>Upper Grande Ronde</v>
      </c>
      <c r="C132" s="17">
        <f>'Action Components'!I1952</f>
        <v>10</v>
      </c>
      <c r="D132" s="16" t="str">
        <f>'Action Components'!J1952</f>
        <v>Upland Treatments</v>
      </c>
      <c r="E132" s="18">
        <f>SUM('Action Components'!$P$1952:$P$1966)</f>
        <v>1.2509174999999999</v>
      </c>
      <c r="F132" s="18">
        <f>SUM('Action Components'!$Q$1952:$Q$1966)</f>
        <v>3.0454723342459835</v>
      </c>
      <c r="G132" s="18">
        <f>SUM('Action Components'!$R$1952:$R$1966)</f>
        <v>0.9017005337605698</v>
      </c>
      <c r="H132" s="17">
        <f t="shared" si="11"/>
        <v>8</v>
      </c>
    </row>
    <row r="133" spans="1:8" ht="18" customHeight="1" x14ac:dyDescent="0.2">
      <c r="A133" s="16" t="str">
        <f>'Action Components'!A1967</f>
        <v>UGR11</v>
      </c>
      <c r="B133" s="16" t="str">
        <f>'Action Components'!B1967</f>
        <v>Upper Grande Ronde</v>
      </c>
      <c r="C133" s="17">
        <f>'Action Components'!I1967</f>
        <v>11</v>
      </c>
      <c r="D133" s="16" t="str">
        <f>'Action Components'!J1967</f>
        <v>Species Management (non-native or unnatural)</v>
      </c>
      <c r="E133" s="18">
        <f>SUM('Action Components'!$P$1967:$P$1981)</f>
        <v>0.88874249999999988</v>
      </c>
      <c r="F133" s="18">
        <f>SUM('Action Components'!$Q$1967:$Q$1981)</f>
        <v>1.850837518983544</v>
      </c>
      <c r="G133" s="18">
        <f>SUM('Action Components'!$R$1967:$R$1981)</f>
        <v>0.60854673549859239</v>
      </c>
      <c r="H133" s="17">
        <f t="shared" si="11"/>
        <v>10</v>
      </c>
    </row>
    <row r="134" spans="1:8" ht="18" customHeight="1" x14ac:dyDescent="0.2">
      <c r="A134" s="16" t="str">
        <f>'Action Components'!A1982</f>
        <v>UGR12</v>
      </c>
      <c r="B134" s="16" t="str">
        <f>'Action Components'!B1982</f>
        <v>Upper Grande Ronde</v>
      </c>
      <c r="C134" s="17">
        <f>'Action Components'!I1982</f>
        <v>1</v>
      </c>
      <c r="D134" s="16" t="str">
        <f>'Action Components'!J1982</f>
        <v>Protect Land (Easement and Acquisition)</v>
      </c>
      <c r="E134" s="18">
        <f>SUM('Action Components'!$P$1982:$P$1996)</f>
        <v>1.4904500000000001</v>
      </c>
      <c r="F134" s="18">
        <f>SUM('Action Components'!$Q$1982:$Q$1996)</f>
        <v>2.006940008802462</v>
      </c>
      <c r="G134" s="18">
        <f>SUM('Action Components'!$R$1982:$R$1996)</f>
        <v>0.60167660621121555</v>
      </c>
      <c r="H134" s="17">
        <f t="shared" ref="H134:H144" si="12">1+IF($G$134&gt;G134,1,0)+IF(AND($G$135&gt;G134,COUNTIF($G$134:$G$134,$G$135)=0),1,0)+IF(AND($G$136&gt;G134,COUNTIF($G$134:$G$135,$G$136)=0),1,0)+IF(AND($G$137&gt;G134,COUNTIF($G$134:$G$136,$G$137)=0),1,0)+IF(AND($G$138&gt;G134,COUNTIF($G$134:$G$137,$G$138)=0),1,0)+IF(AND($G$139&gt;G134,COUNTIF($G$134:$G$138,$G$139)=0),1,0)+IF(AND($G$140&gt;G134,COUNTIF($G$134:$G$139,$G$140)=0),1,0)+IF(AND($G$141&gt;G134,COUNTIF($G$134:$G$140,$G$141)=0),1,0)+IF(AND($G$142&gt;G134,COUNTIF($G$134:$G$141,$G$142)=0),1,0)+IF(AND($G$143&gt;G134,COUNTIF($G$134:$G$142,$G$143)=0),1,0)+IF(AND($G$144&gt;G134,COUNTIF($G$134:$G$143,$G$144)=0),1,0)</f>
        <v>5</v>
      </c>
    </row>
    <row r="135" spans="1:8" ht="18" customHeight="1" x14ac:dyDescent="0.2">
      <c r="A135" s="16" t="str">
        <f>'Action Components'!A1997</f>
        <v>UGR12</v>
      </c>
      <c r="B135" s="16" t="str">
        <f>'Action Components'!B1997</f>
        <v>Upper Grande Ronde</v>
      </c>
      <c r="C135" s="17">
        <f>'Action Components'!I1997</f>
        <v>2</v>
      </c>
      <c r="D135" s="16" t="str">
        <f>'Action Components'!J1997</f>
        <v>Instream Complexity Improvement</v>
      </c>
      <c r="E135" s="18">
        <f>SUM('Action Components'!$P$1997:$P$2011)</f>
        <v>1.9768724999999998</v>
      </c>
      <c r="F135" s="18">
        <f>SUM('Action Components'!$Q$1997:$Q$2011)</f>
        <v>3.0038219391086187</v>
      </c>
      <c r="G135" s="18">
        <f>SUM('Action Components'!$R$1997:$R$2011)</f>
        <v>0.90265350270055755</v>
      </c>
      <c r="H135" s="17">
        <f t="shared" si="12"/>
        <v>3</v>
      </c>
    </row>
    <row r="136" spans="1:8" ht="18" customHeight="1" x14ac:dyDescent="0.2">
      <c r="A136" s="16" t="str">
        <f>'Action Components'!A2012</f>
        <v>UGR12</v>
      </c>
      <c r="B136" s="16" t="str">
        <f>'Action Components'!B2012</f>
        <v>Upper Grande Ronde</v>
      </c>
      <c r="C136" s="17">
        <f>'Action Components'!I2012</f>
        <v>3</v>
      </c>
      <c r="D136" s="16" t="str">
        <f>'Action Components'!J2012</f>
        <v>Floodplain – Reconnect and Restore</v>
      </c>
      <c r="E136" s="18">
        <f>SUM('Action Components'!$P$2012:$P$2026)</f>
        <v>3.2086375</v>
      </c>
      <c r="F136" s="18">
        <f>SUM('Action Components'!$Q$2012:$Q$2026)</f>
        <v>4.3362065185843583</v>
      </c>
      <c r="G136" s="18">
        <f>SUM('Action Components'!$R$2012:$R$2026)</f>
        <v>1.2854705321286539</v>
      </c>
      <c r="H136" s="17">
        <f t="shared" si="12"/>
        <v>1</v>
      </c>
    </row>
    <row r="137" spans="1:8" ht="18" customHeight="1" x14ac:dyDescent="0.2">
      <c r="A137" s="16" t="str">
        <f>'Action Components'!A2027</f>
        <v>UGR12</v>
      </c>
      <c r="B137" s="16" t="str">
        <f>'Action Components'!B2027</f>
        <v>Upper Grande Ronde</v>
      </c>
      <c r="C137" s="17">
        <f>'Action Components'!I2027</f>
        <v>4</v>
      </c>
      <c r="D137" s="16" t="str">
        <f>'Action Components'!J2027</f>
        <v>Riparian Vegetation Restoration</v>
      </c>
      <c r="E137" s="18">
        <f>SUM('Action Components'!$P$2027:$P$2041)</f>
        <v>2.7022374999999994</v>
      </c>
      <c r="F137" s="18">
        <f>SUM('Action Components'!$Q$2027:$Q$2041)</f>
        <v>3.5232587295541782</v>
      </c>
      <c r="G137" s="18">
        <f>SUM('Action Components'!$R$2027:$R$2041)</f>
        <v>1.0577704781582793</v>
      </c>
      <c r="H137" s="17">
        <f t="shared" si="12"/>
        <v>2</v>
      </c>
    </row>
    <row r="138" spans="1:8" ht="18" customHeight="1" x14ac:dyDescent="0.2">
      <c r="A138" s="16" t="str">
        <f>'Action Components'!A2042</f>
        <v>UGR12</v>
      </c>
      <c r="B138" s="16" t="str">
        <f>'Action Components'!B2042</f>
        <v>Upper Grande Ronde</v>
      </c>
      <c r="C138" s="17">
        <f>'Action Components'!I2042</f>
        <v>5</v>
      </c>
      <c r="D138" s="16" t="str">
        <f>'Action Components'!J2042</f>
        <v>Fish Passage – Barrier Removal and Replacement</v>
      </c>
      <c r="E138" s="18">
        <f>SUM('Action Components'!$P$2042:$P$2056)</f>
        <v>0.96421000000000001</v>
      </c>
      <c r="F138" s="18">
        <f>SUM('Action Components'!$Q$2042:$Q$2056)</f>
        <v>1.2730807461327656</v>
      </c>
      <c r="G138" s="18">
        <f>SUM('Action Components'!$R$2042:$R$2056)</f>
        <v>0.38802964997077799</v>
      </c>
      <c r="H138" s="17">
        <f t="shared" si="12"/>
        <v>6</v>
      </c>
    </row>
    <row r="139" spans="1:8" ht="18" customHeight="1" x14ac:dyDescent="0.2">
      <c r="A139" s="16" t="str">
        <f>'Action Components'!A2057</f>
        <v>UGR12</v>
      </c>
      <c r="B139" s="16" t="str">
        <f>'Action Components'!B2057</f>
        <v>Upper Grande Ronde</v>
      </c>
      <c r="C139" s="17">
        <f>'Action Components'!I2057</f>
        <v>6</v>
      </c>
      <c r="D139" s="16" t="str">
        <f>'Action Components'!J2057</f>
        <v>Instream Flow Restoration</v>
      </c>
      <c r="E139" s="18">
        <f>SUM('Action Components'!$P$2057:$P$2071)</f>
        <v>1.8560699999999997</v>
      </c>
      <c r="F139" s="18">
        <f>SUM('Action Components'!$Q$2057:$Q$2071)</f>
        <v>2.7984496768887093</v>
      </c>
      <c r="G139" s="18">
        <f>SUM('Action Components'!$R$2057:$R$2071)</f>
        <v>0.82519732592720885</v>
      </c>
      <c r="H139" s="17">
        <f t="shared" si="12"/>
        <v>4</v>
      </c>
    </row>
    <row r="140" spans="1:8" ht="18" customHeight="1" x14ac:dyDescent="0.2">
      <c r="A140" s="16" t="str">
        <f>'Action Components'!A2072</f>
        <v>UGR12</v>
      </c>
      <c r="B140" s="16" t="str">
        <f>'Action Components'!B2072</f>
        <v>Upper Grande Ronde</v>
      </c>
      <c r="C140" s="17">
        <f>'Action Components'!I2072</f>
        <v>7</v>
      </c>
      <c r="D140" s="16" t="str">
        <f>'Action Components'!J2072</f>
        <v>Thermal Refuge Enhancement (reconnect, expand)</v>
      </c>
      <c r="E140" s="18">
        <f>SUM('Action Components'!$P$2072:$P$2086)</f>
        <v>0.86619749999999995</v>
      </c>
      <c r="F140" s="18">
        <f>SUM('Action Components'!$Q$2072:$Q$2086)</f>
        <v>1.1897755835215711</v>
      </c>
      <c r="G140" s="18">
        <f>SUM('Action Components'!$R$2072:$R$2086)</f>
        <v>0.35147224517151676</v>
      </c>
      <c r="H140" s="17">
        <f t="shared" si="12"/>
        <v>7</v>
      </c>
    </row>
    <row r="141" spans="1:8" ht="18" customHeight="1" x14ac:dyDescent="0.2">
      <c r="A141" s="16" t="str">
        <f>'Action Components'!A2087</f>
        <v>UGR12</v>
      </c>
      <c r="B141" s="16" t="str">
        <f>'Action Components'!B2087</f>
        <v>Upper Grande Ronde</v>
      </c>
      <c r="C141" s="17">
        <f>'Action Components'!I2087</f>
        <v>8</v>
      </c>
      <c r="D141" s="16" t="str">
        <f>'Action Components'!J2087</f>
        <v>Water Quality Improvement (not including temperature)</v>
      </c>
      <c r="E141" s="18">
        <f>SUM('Action Components'!$P$2087:$P$2101)</f>
        <v>0.74253750000000007</v>
      </c>
      <c r="F141" s="18">
        <f>SUM('Action Components'!$Q$2087:$Q$2101)</f>
        <v>0.94389315207469793</v>
      </c>
      <c r="G141" s="18">
        <f>SUM('Action Components'!$R$2087:$R$2101)</f>
        <v>0.2775406692123194</v>
      </c>
      <c r="H141" s="17">
        <f t="shared" si="12"/>
        <v>9</v>
      </c>
    </row>
    <row r="142" spans="1:8" ht="18" customHeight="1" x14ac:dyDescent="0.2">
      <c r="A142" s="16" t="str">
        <f>'Action Components'!A2102</f>
        <v>UGR12</v>
      </c>
      <c r="B142" s="16" t="str">
        <f>'Action Components'!B2102</f>
        <v>Upper Grande Ronde</v>
      </c>
      <c r="C142" s="17">
        <f>'Action Components'!I2102</f>
        <v>9</v>
      </c>
      <c r="D142" s="16" t="str">
        <f>'Action Components'!J2102</f>
        <v>Nutrient Enhancement</v>
      </c>
      <c r="E142" s="18">
        <f>SUM('Action Components'!$P$2102:$P$2116)</f>
        <v>0.77055999999999991</v>
      </c>
      <c r="F142" s="18">
        <f>SUM('Action Components'!$Q$2102:$Q$2116)</f>
        <v>0.75119370569961785</v>
      </c>
      <c r="G142" s="18">
        <f>SUM('Action Components'!$R$2102:$R$2116)</f>
        <v>0.22222917610498055</v>
      </c>
      <c r="H142" s="17">
        <f t="shared" si="12"/>
        <v>10</v>
      </c>
    </row>
    <row r="143" spans="1:8" ht="18" customHeight="1" x14ac:dyDescent="0.2">
      <c r="A143" s="16" t="str">
        <f>'Action Components'!A2117</f>
        <v>UGR12</v>
      </c>
      <c r="B143" s="16" t="str">
        <f>'Action Components'!B2117</f>
        <v>Upper Grande Ronde</v>
      </c>
      <c r="C143" s="17">
        <f>'Action Components'!I2117</f>
        <v>10</v>
      </c>
      <c r="D143" s="16" t="str">
        <f>'Action Components'!J2117</f>
        <v>Upland Treatments</v>
      </c>
      <c r="E143" s="18">
        <f>SUM('Action Components'!$P$2117:$P$2131)</f>
        <v>0.86076750000000002</v>
      </c>
      <c r="F143" s="18">
        <f>SUM('Action Components'!$Q$2117:$Q$2131)</f>
        <v>1.0457384496714335</v>
      </c>
      <c r="G143" s="18">
        <f>SUM('Action Components'!$R$2117:$R$2131)</f>
        <v>0.30848665127773611</v>
      </c>
      <c r="H143" s="17">
        <f t="shared" si="12"/>
        <v>8</v>
      </c>
    </row>
    <row r="144" spans="1:8" ht="18" customHeight="1" x14ac:dyDescent="0.2">
      <c r="A144" s="16" t="str">
        <f>'Action Components'!A2132</f>
        <v>UGR12</v>
      </c>
      <c r="B144" s="16" t="str">
        <f>'Action Components'!B2132</f>
        <v>Upper Grande Ronde</v>
      </c>
      <c r="C144" s="17">
        <f>'Action Components'!I2132</f>
        <v>11</v>
      </c>
      <c r="D144" s="16" t="str">
        <f>'Action Components'!J2132</f>
        <v>Species Management (non-native or unnatural)</v>
      </c>
      <c r="E144" s="18">
        <f>SUM('Action Components'!$P$2132:$P$2146)</f>
        <v>0.31796249999999998</v>
      </c>
      <c r="F144" s="18">
        <f>SUM('Action Components'!$Q$2132:$Q$2146)</f>
        <v>0.34760891773178593</v>
      </c>
      <c r="G144" s="18">
        <f>SUM('Action Components'!$R$2132:$R$2146)</f>
        <v>0.11243725858796441</v>
      </c>
      <c r="H144" s="17">
        <f t="shared" si="12"/>
        <v>11</v>
      </c>
    </row>
    <row r="145" spans="1:8" ht="18" customHeight="1" x14ac:dyDescent="0.2">
      <c r="A145" s="16" t="str">
        <f>'Action Components'!A2147</f>
        <v>UGR13</v>
      </c>
      <c r="B145" s="16" t="str">
        <f>'Action Components'!B2147</f>
        <v>Upper Grande Ronde</v>
      </c>
      <c r="C145" s="17">
        <f>'Action Components'!I2147</f>
        <v>1</v>
      </c>
      <c r="D145" s="16" t="str">
        <f>'Action Components'!J2147</f>
        <v>Protect Land (Easement and Acquisition)</v>
      </c>
      <c r="E145" s="18">
        <f>SUM('Action Components'!$P$2147:$P$2161)</f>
        <v>2.1201125000000003</v>
      </c>
      <c r="F145" s="18">
        <f>SUM('Action Components'!$Q$2147:$Q$2161)</f>
        <v>3.6171035364297555</v>
      </c>
      <c r="G145" s="18">
        <f>SUM('Action Components'!$R$2147:$R$2161)</f>
        <v>1.0835401203152315</v>
      </c>
      <c r="H145" s="17">
        <f t="shared" ref="H145:H155" si="13">1+IF($G$145&gt;G145,1,0)+IF(AND($G$146&gt;G145,COUNTIF($G$145:$G$145,$G$146)=0),1,0)+IF(AND($G$147&gt;G145,COUNTIF($G$145:$G$146,$G$147)=0),1,0)+IF(AND($G$148&gt;G145,COUNTIF($G$145:$G$147,$G$148)=0),1,0)+IF(AND($G$149&gt;G145,COUNTIF($G$145:$G$148,$G$149)=0),1,0)+IF(AND($G$150&gt;G145,COUNTIF($G$145:$G$149,$G$150)=0),1,0)+IF(AND($G$151&gt;G145,COUNTIF($G$145:$G$150,$G$151)=0),1,0)+IF(AND($G$152&gt;G145,COUNTIF($G$145:$G$151,$G$152)=0),1,0)+IF(AND($G$153&gt;G145,COUNTIF($G$145:$G$152,$G$153)=0),1,0)+IF(AND($G$154&gt;G145,COUNTIF($G$145:$G$153,$G$154)=0),1,0)+IF(AND($G$155&gt;G145,COUNTIF($G$145:$G$154,$G$155)=0),1,0)</f>
        <v>5</v>
      </c>
    </row>
    <row r="146" spans="1:8" ht="18" customHeight="1" x14ac:dyDescent="0.2">
      <c r="A146" s="16" t="str">
        <f>'Action Components'!A2162</f>
        <v>UGR13</v>
      </c>
      <c r="B146" s="16" t="str">
        <f>'Action Components'!B2162</f>
        <v>Upper Grande Ronde</v>
      </c>
      <c r="C146" s="17">
        <f>'Action Components'!I2162</f>
        <v>2</v>
      </c>
      <c r="D146" s="16" t="str">
        <f>'Action Components'!J2162</f>
        <v>Instream Complexity Improvement</v>
      </c>
      <c r="E146" s="18">
        <f>SUM('Action Components'!$P$2162:$P$2176)</f>
        <v>3.2838299999999996</v>
      </c>
      <c r="F146" s="18">
        <f>SUM('Action Components'!$Q$2162:$Q$2176)</f>
        <v>6.2922875606120714</v>
      </c>
      <c r="G146" s="18">
        <f>SUM('Action Components'!$R$2162:$R$2176)</f>
        <v>1.8904747313155235</v>
      </c>
      <c r="H146" s="17">
        <f t="shared" si="13"/>
        <v>3</v>
      </c>
    </row>
    <row r="147" spans="1:8" ht="18" customHeight="1" x14ac:dyDescent="0.2">
      <c r="A147" s="16" t="str">
        <f>'Action Components'!A2177</f>
        <v>UGR13</v>
      </c>
      <c r="B147" s="16" t="str">
        <f>'Action Components'!B2177</f>
        <v>Upper Grande Ronde</v>
      </c>
      <c r="C147" s="17">
        <f>'Action Components'!I2177</f>
        <v>3</v>
      </c>
      <c r="D147" s="16" t="str">
        <f>'Action Components'!J2177</f>
        <v>Floodplain – Reconnect and Restore</v>
      </c>
      <c r="E147" s="18">
        <f>SUM('Action Components'!$P$2177:$P$2191)</f>
        <v>4.8725575000000001</v>
      </c>
      <c r="F147" s="18">
        <f>SUM('Action Components'!$Q$2177:$Q$2191)</f>
        <v>8.3998633300652905</v>
      </c>
      <c r="G147" s="18">
        <f>SUM('Action Components'!$R$2177:$R$2191)</f>
        <v>2.4904482857872372</v>
      </c>
      <c r="H147" s="17">
        <f t="shared" si="13"/>
        <v>1</v>
      </c>
    </row>
    <row r="148" spans="1:8" ht="18" customHeight="1" x14ac:dyDescent="0.2">
      <c r="A148" s="16" t="str">
        <f>'Action Components'!A2192</f>
        <v>UGR13</v>
      </c>
      <c r="B148" s="16" t="str">
        <f>'Action Components'!B2192</f>
        <v>Upper Grande Ronde</v>
      </c>
      <c r="C148" s="17">
        <f>'Action Components'!I2192</f>
        <v>4</v>
      </c>
      <c r="D148" s="16" t="str">
        <f>'Action Components'!J2192</f>
        <v>Riparian Vegetation Restoration</v>
      </c>
      <c r="E148" s="18">
        <f>SUM('Action Components'!$P$2192:$P$2206)</f>
        <v>4.0756375</v>
      </c>
      <c r="F148" s="18">
        <f>SUM('Action Components'!$Q$2192:$Q$2206)</f>
        <v>6.7976864217111315</v>
      </c>
      <c r="G148" s="18">
        <f>SUM('Action Components'!$R$2192:$R$2206)</f>
        <v>2.0408572690832023</v>
      </c>
      <c r="H148" s="17">
        <f t="shared" si="13"/>
        <v>2</v>
      </c>
    </row>
    <row r="149" spans="1:8" ht="18" customHeight="1" x14ac:dyDescent="0.2">
      <c r="A149" s="16" t="str">
        <f>'Action Components'!A2207</f>
        <v>UGR13</v>
      </c>
      <c r="B149" s="16" t="str">
        <f>'Action Components'!B2207</f>
        <v>Upper Grande Ronde</v>
      </c>
      <c r="C149" s="17">
        <f>'Action Components'!I2207</f>
        <v>5</v>
      </c>
      <c r="D149" s="16" t="str">
        <f>'Action Components'!J2207</f>
        <v>Fish Passage – Barrier Removal and Replacement</v>
      </c>
      <c r="E149" s="18">
        <f>SUM('Action Components'!$P$2207:$P$2221)</f>
        <v>1.1996725000000001</v>
      </c>
      <c r="F149" s="18">
        <f>SUM('Action Components'!$Q$2207:$Q$2221)</f>
        <v>2.0347541632690151</v>
      </c>
      <c r="G149" s="18">
        <f>SUM('Action Components'!$R$2207:$R$2221)</f>
        <v>0.61565117653473522</v>
      </c>
      <c r="H149" s="17">
        <f t="shared" si="13"/>
        <v>7</v>
      </c>
    </row>
    <row r="150" spans="1:8" ht="18" customHeight="1" x14ac:dyDescent="0.2">
      <c r="A150" s="16" t="str">
        <f>'Action Components'!A2222</f>
        <v>UGR13</v>
      </c>
      <c r="B150" s="16" t="str">
        <f>'Action Components'!B2222</f>
        <v>Upper Grande Ronde</v>
      </c>
      <c r="C150" s="17">
        <f>'Action Components'!I2222</f>
        <v>6</v>
      </c>
      <c r="D150" s="16" t="str">
        <f>'Action Components'!J2222</f>
        <v>Instream Flow Restoration</v>
      </c>
      <c r="E150" s="18">
        <f>SUM('Action Components'!$P$2222:$P$2236)</f>
        <v>2.8030050000000002</v>
      </c>
      <c r="F150" s="18">
        <f>SUM('Action Components'!$Q$2222:$Q$2236)</f>
        <v>5.2874864793421219</v>
      </c>
      <c r="G150" s="18">
        <f>SUM('Action Components'!$R$2222:$R$2236)</f>
        <v>1.5645987215156187</v>
      </c>
      <c r="H150" s="17">
        <f t="shared" si="13"/>
        <v>4</v>
      </c>
    </row>
    <row r="151" spans="1:8" ht="18" customHeight="1" x14ac:dyDescent="0.2">
      <c r="A151" s="16" t="str">
        <f>'Action Components'!A2237</f>
        <v>UGR13</v>
      </c>
      <c r="B151" s="16" t="str">
        <f>'Action Components'!B2237</f>
        <v>Upper Grande Ronde</v>
      </c>
      <c r="C151" s="17">
        <f>'Action Components'!I2237</f>
        <v>7</v>
      </c>
      <c r="D151" s="16" t="str">
        <f>'Action Components'!J2237</f>
        <v>Thermal Refuge Enhancement (reconnect, expand)</v>
      </c>
      <c r="E151" s="18">
        <f>SUM('Action Components'!$P$2237:$P$2251)</f>
        <v>1.4894925000000003</v>
      </c>
      <c r="F151" s="18">
        <f>SUM('Action Components'!$Q$2237:$Q$2251)</f>
        <v>2.5980062430095705</v>
      </c>
      <c r="G151" s="18">
        <f>SUM('Action Components'!$R$2237:$R$2251)</f>
        <v>0.77338426089663215</v>
      </c>
      <c r="H151" s="17">
        <f t="shared" si="13"/>
        <v>6</v>
      </c>
    </row>
    <row r="152" spans="1:8" ht="18" customHeight="1" x14ac:dyDescent="0.2">
      <c r="A152" s="16" t="str">
        <f>'Action Components'!A2252</f>
        <v>UGR13</v>
      </c>
      <c r="B152" s="16" t="str">
        <f>'Action Components'!B2252</f>
        <v>Upper Grande Ronde</v>
      </c>
      <c r="C152" s="17">
        <f>'Action Components'!I2252</f>
        <v>8</v>
      </c>
      <c r="D152" s="16" t="str">
        <f>'Action Components'!J2252</f>
        <v>Water Quality Improvement (not including temperature)</v>
      </c>
      <c r="E152" s="18">
        <f>SUM('Action Components'!$P$2252:$P$2266)</f>
        <v>1.0562325000000001</v>
      </c>
      <c r="F152" s="18">
        <f>SUM('Action Components'!$Q$2252:$Q$2266)</f>
        <v>1.6849094965627984</v>
      </c>
      <c r="G152" s="18">
        <f>SUM('Action Components'!$R$2252:$R$2266)</f>
        <v>0.49467012149959405</v>
      </c>
      <c r="H152" s="17">
        <f t="shared" si="13"/>
        <v>9</v>
      </c>
    </row>
    <row r="153" spans="1:8" ht="18" customHeight="1" x14ac:dyDescent="0.2">
      <c r="A153" s="16" t="str">
        <f>'Action Components'!A2267</f>
        <v>UGR13</v>
      </c>
      <c r="B153" s="16" t="str">
        <f>'Action Components'!B2267</f>
        <v>Upper Grande Ronde</v>
      </c>
      <c r="C153" s="17">
        <f>'Action Components'!I2267</f>
        <v>9</v>
      </c>
      <c r="D153" s="16" t="str">
        <f>'Action Components'!J2267</f>
        <v>Nutrient Enhancement</v>
      </c>
      <c r="E153" s="18">
        <f>SUM('Action Components'!$P$2267:$P$2281)</f>
        <v>1.0453300000000001</v>
      </c>
      <c r="F153" s="18">
        <f>SUM('Action Components'!$Q$2267:$Q$2281)</f>
        <v>1.283503012234088</v>
      </c>
      <c r="G153" s="18">
        <f>SUM('Action Components'!$R$2267:$R$2281)</f>
        <v>0.38064922396384393</v>
      </c>
      <c r="H153" s="17">
        <f t="shared" si="13"/>
        <v>11</v>
      </c>
    </row>
    <row r="154" spans="1:8" ht="18" customHeight="1" x14ac:dyDescent="0.2">
      <c r="A154" s="16" t="str">
        <f>'Action Components'!A2282</f>
        <v>UGR13</v>
      </c>
      <c r="B154" s="16" t="str">
        <f>'Action Components'!B2282</f>
        <v>Upper Grande Ronde</v>
      </c>
      <c r="C154" s="17">
        <f>'Action Components'!I2282</f>
        <v>10</v>
      </c>
      <c r="D154" s="16" t="str">
        <f>'Action Components'!J2282</f>
        <v>Upland Treatments</v>
      </c>
      <c r="E154" s="18">
        <f>SUM('Action Components'!$P$2282:$P$2296)</f>
        <v>1.1940375000000001</v>
      </c>
      <c r="F154" s="18">
        <f>SUM('Action Components'!$Q$2282:$Q$2296)</f>
        <v>1.8263938070716961</v>
      </c>
      <c r="G154" s="18">
        <f>SUM('Action Components'!$R$2282:$R$2296)</f>
        <v>0.54025472321497914</v>
      </c>
      <c r="H154" s="17">
        <f t="shared" si="13"/>
        <v>8</v>
      </c>
    </row>
    <row r="155" spans="1:8" ht="18" customHeight="1" x14ac:dyDescent="0.2">
      <c r="A155" s="16" t="str">
        <f>'Action Components'!A2297</f>
        <v>UGR13</v>
      </c>
      <c r="B155" s="16" t="str">
        <f>'Action Components'!B2297</f>
        <v>Upper Grande Ronde</v>
      </c>
      <c r="C155" s="17">
        <f>'Action Components'!I2297</f>
        <v>11</v>
      </c>
      <c r="D155" s="16" t="str">
        <f>'Action Components'!J2297</f>
        <v>Species Management (non-native or unnatural)</v>
      </c>
      <c r="E155" s="18">
        <f>SUM('Action Components'!$P$2297:$P$2311)</f>
        <v>0.93297750000000002</v>
      </c>
      <c r="F155" s="18">
        <f>SUM('Action Components'!$Q$2297:$Q$2311)</f>
        <v>1.2346199483713276</v>
      </c>
      <c r="G155" s="18">
        <f>SUM('Action Components'!$R$2297:$R$2311)</f>
        <v>0.40420385536639625</v>
      </c>
      <c r="H155" s="17">
        <f t="shared" si="13"/>
        <v>10</v>
      </c>
    </row>
    <row r="156" spans="1:8" ht="18" customHeight="1" x14ac:dyDescent="0.2">
      <c r="A156" s="16" t="str">
        <f>'Action Components'!A2312</f>
        <v>UGR14</v>
      </c>
      <c r="B156" s="16" t="str">
        <f>'Action Components'!B2312</f>
        <v>Upper Grande Ronde</v>
      </c>
      <c r="C156" s="17">
        <f>'Action Components'!I2312</f>
        <v>1</v>
      </c>
      <c r="D156" s="16" t="str">
        <f>'Action Components'!J2312</f>
        <v>Protect Land (Easement and Acquisition)</v>
      </c>
      <c r="E156" s="18">
        <f>SUM('Action Components'!$P$2312:$P$2326)</f>
        <v>1.3413875</v>
      </c>
      <c r="F156" s="18">
        <f>SUM('Action Components'!$Q$2312:$Q$2326)</f>
        <v>5.7077346564094142</v>
      </c>
      <c r="G156" s="18">
        <f>SUM('Action Components'!$R$2312:$R$2326)</f>
        <v>1.7251938695768698</v>
      </c>
      <c r="H156" s="17">
        <f t="shared" ref="H156:H166" si="14">1+IF($G$156&gt;G156,1,0)+IF(AND($G$157&gt;G156,COUNTIF($G$156:$G$156,$G$157)=0),1,0)+IF(AND($G$158&gt;G156,COUNTIF($G$156:$G$157,$G$158)=0),1,0)+IF(AND($G$159&gt;G156,COUNTIF($G$156:$G$158,$G$159)=0),1,0)+IF(AND($G$160&gt;G156,COUNTIF($G$156:$G$159,$G$160)=0),1,0)+IF(AND($G$161&gt;G156,COUNTIF($G$156:$G$160,$G$161)=0),1,0)+IF(AND($G$162&gt;G156,COUNTIF($G$156:$G$161,$G$162)=0),1,0)+IF(AND($G$163&gt;G156,COUNTIF($G$156:$G$162,$G$163)=0),1,0)+IF(AND($G$164&gt;G156,COUNTIF($G$156:$G$163,$G$164)=0),1,0)+IF(AND($G$165&gt;G156,COUNTIF($G$156:$G$164,$G$165)=0),1,0)+IF(AND($G$166&gt;G156,COUNTIF($G$156:$G$165,$G$166)=0),1,0)</f>
        <v>5</v>
      </c>
    </row>
    <row r="157" spans="1:8" ht="18" customHeight="1" x14ac:dyDescent="0.2">
      <c r="A157" s="16" t="str">
        <f>'Action Components'!A2327</f>
        <v>UGR14</v>
      </c>
      <c r="B157" s="16" t="str">
        <f>'Action Components'!B2327</f>
        <v>Upper Grande Ronde</v>
      </c>
      <c r="C157" s="17">
        <f>'Action Components'!I2327</f>
        <v>2</v>
      </c>
      <c r="D157" s="16" t="str">
        <f>'Action Components'!J2327</f>
        <v>Instream Complexity Improvement</v>
      </c>
      <c r="E157" s="18">
        <f>SUM('Action Components'!$P$2327:$P$2341)</f>
        <v>2.0634975</v>
      </c>
      <c r="F157" s="18">
        <f>SUM('Action Components'!$Q$2327:$Q$2341)</f>
        <v>9.9570275545575164</v>
      </c>
      <c r="G157" s="18">
        <f>SUM('Action Components'!$R$2327:$R$2341)</f>
        <v>3.0050187766103233</v>
      </c>
      <c r="H157" s="17">
        <f t="shared" si="14"/>
        <v>3</v>
      </c>
    </row>
    <row r="158" spans="1:8" ht="18" customHeight="1" x14ac:dyDescent="0.2">
      <c r="A158" s="16" t="str">
        <f>'Action Components'!A2342</f>
        <v>UGR14</v>
      </c>
      <c r="B158" s="16" t="str">
        <f>'Action Components'!B2342</f>
        <v>Upper Grande Ronde</v>
      </c>
      <c r="C158" s="17">
        <f>'Action Components'!I2342</f>
        <v>3</v>
      </c>
      <c r="D158" s="16" t="str">
        <f>'Action Components'!J2342</f>
        <v>Floodplain – Reconnect and Restore</v>
      </c>
      <c r="E158" s="18">
        <f>SUM('Action Components'!$P$2342:$P$2356)</f>
        <v>2.8601124999999996</v>
      </c>
      <c r="F158" s="18">
        <f>SUM('Action Components'!$Q$2342:$Q$2356)</f>
        <v>12.424263940497248</v>
      </c>
      <c r="G158" s="18">
        <f>SUM('Action Components'!$R$2342:$R$2356)</f>
        <v>3.6955628082827778</v>
      </c>
      <c r="H158" s="17">
        <f t="shared" si="14"/>
        <v>1</v>
      </c>
    </row>
    <row r="159" spans="1:8" ht="18" customHeight="1" x14ac:dyDescent="0.2">
      <c r="A159" s="16" t="str">
        <f>'Action Components'!A2357</f>
        <v>UGR14</v>
      </c>
      <c r="B159" s="16" t="str">
        <f>'Action Components'!B2357</f>
        <v>Upper Grande Ronde</v>
      </c>
      <c r="C159" s="17">
        <f>'Action Components'!I2357</f>
        <v>4</v>
      </c>
      <c r="D159" s="16" t="str">
        <f>'Action Components'!J2357</f>
        <v>Riparian Vegetation Restoration</v>
      </c>
      <c r="E159" s="18">
        <f>SUM('Action Components'!$P$2357:$P$2371)</f>
        <v>2.4821200000000001</v>
      </c>
      <c r="F159" s="18">
        <f>SUM('Action Components'!$Q$2357:$Q$2371)</f>
        <v>10.287836022088289</v>
      </c>
      <c r="G159" s="18">
        <f>SUM('Action Components'!$R$2357:$R$2371)</f>
        <v>3.092813712652156</v>
      </c>
      <c r="H159" s="17">
        <f t="shared" si="14"/>
        <v>2</v>
      </c>
    </row>
    <row r="160" spans="1:8" ht="18" customHeight="1" x14ac:dyDescent="0.2">
      <c r="A160" s="16" t="str">
        <f>'Action Components'!A2372</f>
        <v>UGR14</v>
      </c>
      <c r="B160" s="16" t="str">
        <f>'Action Components'!B2372</f>
        <v>Upper Grande Ronde</v>
      </c>
      <c r="C160" s="17">
        <f>'Action Components'!I2372</f>
        <v>5</v>
      </c>
      <c r="D160" s="16" t="str">
        <f>'Action Components'!J2372</f>
        <v>Fish Passage – Barrier Removal and Replacement</v>
      </c>
      <c r="E160" s="18">
        <f>SUM('Action Components'!$P$2372:$P$2386)</f>
        <v>1.0324525</v>
      </c>
      <c r="F160" s="18">
        <f>SUM('Action Components'!$Q$2372:$Q$2386)</f>
        <v>4.2742103843312158</v>
      </c>
      <c r="G160" s="18">
        <f>SUM('Action Components'!$R$2372:$R$2386)</f>
        <v>1.3167010652188504</v>
      </c>
      <c r="H160" s="17">
        <f t="shared" si="14"/>
        <v>6</v>
      </c>
    </row>
    <row r="161" spans="1:8" ht="18" customHeight="1" x14ac:dyDescent="0.2">
      <c r="A161" s="16" t="str">
        <f>'Action Components'!A2387</f>
        <v>UGR14</v>
      </c>
      <c r="B161" s="16" t="str">
        <f>'Action Components'!B2387</f>
        <v>Upper Grande Ronde</v>
      </c>
      <c r="C161" s="17">
        <f>'Action Components'!I2387</f>
        <v>6</v>
      </c>
      <c r="D161" s="16" t="str">
        <f>'Action Components'!J2387</f>
        <v>Instream Flow Restoration</v>
      </c>
      <c r="E161" s="18">
        <f>SUM('Action Components'!$P$2387:$P$2401)</f>
        <v>1.37988</v>
      </c>
      <c r="F161" s="18">
        <f>SUM('Action Components'!$Q$2387:$Q$2401)</f>
        <v>6.6268131047528396</v>
      </c>
      <c r="G161" s="18">
        <f>SUM('Action Components'!$R$2387:$R$2401)</f>
        <v>1.9670146686859242</v>
      </c>
      <c r="H161" s="17">
        <f t="shared" si="14"/>
        <v>4</v>
      </c>
    </row>
    <row r="162" spans="1:8" ht="18" customHeight="1" x14ac:dyDescent="0.2">
      <c r="A162" s="16" t="str">
        <f>'Action Components'!A2402</f>
        <v>UGR14</v>
      </c>
      <c r="B162" s="16" t="str">
        <f>'Action Components'!B2402</f>
        <v>Upper Grande Ronde</v>
      </c>
      <c r="C162" s="17">
        <f>'Action Components'!I2402</f>
        <v>7</v>
      </c>
      <c r="D162" s="16" t="str">
        <f>'Action Components'!J2402</f>
        <v>Thermal Refuge Enhancement (reconnect, expand)</v>
      </c>
      <c r="E162" s="18">
        <f>SUM('Action Components'!$P$2402:$P$2416)</f>
        <v>0.55511250000000001</v>
      </c>
      <c r="F162" s="18">
        <f>SUM('Action Components'!$Q$2402:$Q$2416)</f>
        <v>2.5659404417198184</v>
      </c>
      <c r="G162" s="18">
        <f>SUM('Action Components'!$R$2402:$R$2416)</f>
        <v>0.76801455412243302</v>
      </c>
      <c r="H162" s="17">
        <f t="shared" si="14"/>
        <v>8</v>
      </c>
    </row>
    <row r="163" spans="1:8" ht="18" customHeight="1" x14ac:dyDescent="0.2">
      <c r="A163" s="16" t="str">
        <f>'Action Components'!A2417</f>
        <v>UGR14</v>
      </c>
      <c r="B163" s="16" t="str">
        <f>'Action Components'!B2417</f>
        <v>Upper Grande Ronde</v>
      </c>
      <c r="C163" s="17">
        <f>'Action Components'!I2417</f>
        <v>8</v>
      </c>
      <c r="D163" s="16" t="str">
        <f>'Action Components'!J2417</f>
        <v>Water Quality Improvement (not including temperature)</v>
      </c>
      <c r="E163" s="18">
        <f>SUM('Action Components'!$P$2417:$P$2431)</f>
        <v>0.535605</v>
      </c>
      <c r="F163" s="18">
        <f>SUM('Action Components'!$Q$2417:$Q$2431)</f>
        <v>2.1286523873488203</v>
      </c>
      <c r="G163" s="18">
        <f>SUM('Action Components'!$R$2417:$R$2431)</f>
        <v>0.63597522431858278</v>
      </c>
      <c r="H163" s="17">
        <f t="shared" si="14"/>
        <v>11</v>
      </c>
    </row>
    <row r="164" spans="1:8" ht="18" customHeight="1" x14ac:dyDescent="0.2">
      <c r="A164" s="16" t="str">
        <f>'Action Components'!A2432</f>
        <v>UGR14</v>
      </c>
      <c r="B164" s="16" t="str">
        <f>'Action Components'!B2432</f>
        <v>Upper Grande Ronde</v>
      </c>
      <c r="C164" s="17">
        <f>'Action Components'!I2432</f>
        <v>9</v>
      </c>
      <c r="D164" s="16" t="str">
        <f>'Action Components'!J2432</f>
        <v>Nutrient Enhancement</v>
      </c>
      <c r="E164" s="18">
        <f>SUM('Action Components'!$P$2432:$P$2446)</f>
        <v>0.75348250000000005</v>
      </c>
      <c r="F164" s="18">
        <f>SUM('Action Components'!$Q$2432:$Q$2446)</f>
        <v>2.2943345790078822</v>
      </c>
      <c r="G164" s="18">
        <f>SUM('Action Components'!$R$2432:$R$2446)</f>
        <v>0.67852329501937769</v>
      </c>
      <c r="H164" s="17">
        <f t="shared" si="14"/>
        <v>10</v>
      </c>
    </row>
    <row r="165" spans="1:8" ht="18" customHeight="1" x14ac:dyDescent="0.2">
      <c r="A165" s="16" t="str">
        <f>'Action Components'!A2447</f>
        <v>UGR14</v>
      </c>
      <c r="B165" s="16" t="str">
        <f>'Action Components'!B2447</f>
        <v>Upper Grande Ronde</v>
      </c>
      <c r="C165" s="17">
        <f>'Action Components'!I2447</f>
        <v>10</v>
      </c>
      <c r="D165" s="16" t="str">
        <f>'Action Components'!J2447</f>
        <v>Upland Treatments</v>
      </c>
      <c r="E165" s="18">
        <f>SUM('Action Components'!$P$2447:$P$2461)</f>
        <v>0.65343000000000007</v>
      </c>
      <c r="F165" s="18">
        <f>SUM('Action Components'!$Q$2447:$Q$2461)</f>
        <v>2.4092482366142716</v>
      </c>
      <c r="G165" s="18">
        <f>SUM('Action Components'!$R$2447:$R$2461)</f>
        <v>0.71663053774340635</v>
      </c>
      <c r="H165" s="17">
        <f t="shared" si="14"/>
        <v>9</v>
      </c>
    </row>
    <row r="166" spans="1:8" ht="18" customHeight="1" x14ac:dyDescent="0.2">
      <c r="A166" s="16" t="str">
        <f>'Action Components'!A2462</f>
        <v>UGR14</v>
      </c>
      <c r="B166" s="16" t="str">
        <f>'Action Components'!B2462</f>
        <v>Upper Grande Ronde</v>
      </c>
      <c r="C166" s="17">
        <f>'Action Components'!I2462</f>
        <v>11</v>
      </c>
      <c r="D166" s="16" t="str">
        <f>'Action Components'!J2462</f>
        <v>Species Management (non-native or unnatural)</v>
      </c>
      <c r="E166" s="18">
        <f>SUM('Action Components'!$P$2462:$P$2476)</f>
        <v>0.92508000000000001</v>
      </c>
      <c r="F166" s="18">
        <f>SUM('Action Components'!$Q$2462:$Q$2476)</f>
        <v>3.129352502682258</v>
      </c>
      <c r="G166" s="18">
        <f>SUM('Action Components'!$R$2462:$R$2476)</f>
        <v>1.0215162191821652</v>
      </c>
      <c r="H166" s="17">
        <f t="shared" si="14"/>
        <v>7</v>
      </c>
    </row>
    <row r="167" spans="1:8" ht="18" customHeight="1" x14ac:dyDescent="0.2">
      <c r="A167" s="16" t="str">
        <f>'Action Components'!A2477</f>
        <v>UGR15</v>
      </c>
      <c r="B167" s="16" t="str">
        <f>'Action Components'!B2477</f>
        <v>Upper Grande Ronde</v>
      </c>
      <c r="C167" s="17">
        <f>'Action Components'!I2477</f>
        <v>1</v>
      </c>
      <c r="D167" s="16" t="str">
        <f>'Action Components'!J2477</f>
        <v>Protect Land (Easement and Acquisition)</v>
      </c>
      <c r="E167" s="18">
        <f>SUM('Action Components'!$P$2477:$P$2491)</f>
        <v>1.5465875000000002</v>
      </c>
      <c r="F167" s="18">
        <f>SUM('Action Components'!$Q$2477:$Q$2491)</f>
        <v>5.5361670055000909</v>
      </c>
      <c r="G167" s="18">
        <f>SUM('Action Components'!$R$2477:$R$2491)</f>
        <v>1.6515002662545806</v>
      </c>
      <c r="H167" s="17">
        <f t="shared" ref="H167:H177" si="15">1+IF($G$167&gt;G167,1,0)+IF(AND($G$168&gt;G167,COUNTIF($G$167:$G$167,$G$168)=0),1,0)+IF(AND($G$169&gt;G167,COUNTIF($G$167:$G$168,$G$169)=0),1,0)+IF(AND($G$170&gt;G167,COUNTIF($G$167:$G$169,$G$170)=0),1,0)+IF(AND($G$171&gt;G167,COUNTIF($G$167:$G$170,$G$171)=0),1,0)+IF(AND($G$172&gt;G167,COUNTIF($G$167:$G$171,$G$172)=0),1,0)+IF(AND($G$173&gt;G167,COUNTIF($G$167:$G$172,$G$173)=0),1,0)+IF(AND($G$174&gt;G167,COUNTIF($G$167:$G$173,$G$174)=0),1,0)+IF(AND($G$175&gt;G167,COUNTIF($G$167:$G$174,$G$175)=0),1,0)+IF(AND($G$176&gt;G167,COUNTIF($G$167:$G$175,$G$176)=0),1,0)+IF(AND($G$177&gt;G167,COUNTIF($G$167:$G$176,$G$177)=0),1,0)</f>
        <v>5</v>
      </c>
    </row>
    <row r="168" spans="1:8" ht="18" customHeight="1" x14ac:dyDescent="0.2">
      <c r="A168" s="16" t="str">
        <f>'Action Components'!A2492</f>
        <v>UGR15</v>
      </c>
      <c r="B168" s="16" t="str">
        <f>'Action Components'!B2492</f>
        <v>Upper Grande Ronde</v>
      </c>
      <c r="C168" s="17">
        <f>'Action Components'!I2492</f>
        <v>2</v>
      </c>
      <c r="D168" s="16" t="str">
        <f>'Action Components'!J2492</f>
        <v>Instream Complexity Improvement</v>
      </c>
      <c r="E168" s="18">
        <f>SUM('Action Components'!$P$2492:$P$2506)</f>
        <v>2.1877199999999997</v>
      </c>
      <c r="F168" s="18">
        <f>SUM('Action Components'!$Q$2492:$Q$2506)</f>
        <v>8.8142526916152963</v>
      </c>
      <c r="G168" s="18">
        <f>SUM('Action Components'!$R$2492:$R$2506)</f>
        <v>2.6435982923165211</v>
      </c>
      <c r="H168" s="17">
        <f t="shared" si="15"/>
        <v>3</v>
      </c>
    </row>
    <row r="169" spans="1:8" ht="18" customHeight="1" x14ac:dyDescent="0.2">
      <c r="A169" s="16" t="str">
        <f>'Action Components'!A2507</f>
        <v>UGR15</v>
      </c>
      <c r="B169" s="16" t="str">
        <f>'Action Components'!B2507</f>
        <v>Upper Grande Ronde</v>
      </c>
      <c r="C169" s="17">
        <f>'Action Components'!I2507</f>
        <v>3</v>
      </c>
      <c r="D169" s="16" t="str">
        <f>'Action Components'!J2507</f>
        <v>Floodplain – Reconnect and Restore</v>
      </c>
      <c r="E169" s="18">
        <f>SUM('Action Components'!$P$2507:$P$2521)</f>
        <v>3.7443174999999997</v>
      </c>
      <c r="F169" s="18">
        <f>SUM('Action Components'!$Q$2507:$Q$2521)</f>
        <v>13.487567620308823</v>
      </c>
      <c r="G169" s="18">
        <f>SUM('Action Components'!$R$2507:$R$2521)</f>
        <v>3.9880082301140014</v>
      </c>
      <c r="H169" s="17">
        <f t="shared" si="15"/>
        <v>1</v>
      </c>
    </row>
    <row r="170" spans="1:8" ht="18" customHeight="1" x14ac:dyDescent="0.2">
      <c r="A170" s="16" t="str">
        <f>'Action Components'!A2522</f>
        <v>UGR15</v>
      </c>
      <c r="B170" s="16" t="str">
        <f>'Action Components'!B2522</f>
        <v>Upper Grande Ronde</v>
      </c>
      <c r="C170" s="17">
        <f>'Action Components'!I2522</f>
        <v>4</v>
      </c>
      <c r="D170" s="16" t="str">
        <f>'Action Components'!J2522</f>
        <v>Riparian Vegetation Restoration</v>
      </c>
      <c r="E170" s="18">
        <f>SUM('Action Components'!$P$2522:$P$2536)</f>
        <v>2.7256825</v>
      </c>
      <c r="F170" s="18">
        <f>SUM('Action Components'!$Q$2522:$Q$2536)</f>
        <v>9.6455137422163393</v>
      </c>
      <c r="G170" s="18">
        <f>SUM('Action Components'!$R$2522:$R$2536)</f>
        <v>2.8790474139177307</v>
      </c>
      <c r="H170" s="17">
        <f t="shared" si="15"/>
        <v>2</v>
      </c>
    </row>
    <row r="171" spans="1:8" ht="18" customHeight="1" x14ac:dyDescent="0.2">
      <c r="A171" s="16" t="str">
        <f>'Action Components'!A2537</f>
        <v>UGR15</v>
      </c>
      <c r="B171" s="16" t="str">
        <f>'Action Components'!B2537</f>
        <v>Upper Grande Ronde</v>
      </c>
      <c r="C171" s="17">
        <f>'Action Components'!I2537</f>
        <v>5</v>
      </c>
      <c r="D171" s="16" t="str">
        <f>'Action Components'!J2537</f>
        <v>Fish Passage – Barrier Removal and Replacement</v>
      </c>
      <c r="E171" s="18">
        <f>SUM('Action Components'!$P$2537:$P$2551)</f>
        <v>1.1231500000000001</v>
      </c>
      <c r="F171" s="18">
        <f>SUM('Action Components'!$Q$2537:$Q$2551)</f>
        <v>3.9684067845665698</v>
      </c>
      <c r="G171" s="18">
        <f>SUM('Action Components'!$R$2537:$R$2551)</f>
        <v>1.208291762902141</v>
      </c>
      <c r="H171" s="17">
        <f t="shared" si="15"/>
        <v>7</v>
      </c>
    </row>
    <row r="172" spans="1:8" ht="18" customHeight="1" x14ac:dyDescent="0.2">
      <c r="A172" s="16" t="str">
        <f>'Action Components'!A2552</f>
        <v>UGR15</v>
      </c>
      <c r="B172" s="16" t="str">
        <f>'Action Components'!B2552</f>
        <v>Upper Grande Ronde</v>
      </c>
      <c r="C172" s="17">
        <f>'Action Components'!I2552</f>
        <v>6</v>
      </c>
      <c r="D172" s="16" t="str">
        <f>'Action Components'!J2552</f>
        <v>Instream Flow Restoration</v>
      </c>
      <c r="E172" s="18">
        <f>SUM('Action Components'!$P$2552:$P$2566)</f>
        <v>2.0570175000000002</v>
      </c>
      <c r="F172" s="18">
        <f>SUM('Action Components'!$Q$2552:$Q$2566)</f>
        <v>8.2672706415223676</v>
      </c>
      <c r="G172" s="18">
        <f>SUM('Action Components'!$R$2552:$R$2566)</f>
        <v>2.4531456261271694</v>
      </c>
      <c r="H172" s="17">
        <f t="shared" si="15"/>
        <v>4</v>
      </c>
    </row>
    <row r="173" spans="1:8" ht="18" customHeight="1" x14ac:dyDescent="0.2">
      <c r="A173" s="16" t="str">
        <f>'Action Components'!A2567</f>
        <v>UGR15</v>
      </c>
      <c r="B173" s="16" t="str">
        <f>'Action Components'!B2567</f>
        <v>Upper Grande Ronde</v>
      </c>
      <c r="C173" s="17">
        <f>'Action Components'!I2567</f>
        <v>7</v>
      </c>
      <c r="D173" s="16" t="str">
        <f>'Action Components'!J2567</f>
        <v>Thermal Refuge Enhancement (reconnect, expand)</v>
      </c>
      <c r="E173" s="18">
        <f>SUM('Action Components'!$P$2567:$P$2581)</f>
        <v>1.2674175000000001</v>
      </c>
      <c r="F173" s="18">
        <f>SUM('Action Components'!$Q$2567:$Q$2581)</f>
        <v>4.6678977937556549</v>
      </c>
      <c r="G173" s="18">
        <f>SUM('Action Components'!$R$2567:$R$2581)</f>
        <v>1.3870094346511681</v>
      </c>
      <c r="H173" s="17">
        <f t="shared" si="15"/>
        <v>6</v>
      </c>
    </row>
    <row r="174" spans="1:8" ht="18" customHeight="1" x14ac:dyDescent="0.2">
      <c r="A174" s="16" t="str">
        <f>'Action Components'!A2582</f>
        <v>UGR15</v>
      </c>
      <c r="B174" s="16" t="str">
        <f>'Action Components'!B2582</f>
        <v>Upper Grande Ronde</v>
      </c>
      <c r="C174" s="17">
        <f>'Action Components'!I2582</f>
        <v>8</v>
      </c>
      <c r="D174" s="16" t="str">
        <f>'Action Components'!J2582</f>
        <v>Water Quality Improvement (not including temperature)</v>
      </c>
      <c r="E174" s="18">
        <f>SUM('Action Components'!$P$2582:$P$2596)</f>
        <v>0.84092999999999996</v>
      </c>
      <c r="F174" s="18">
        <f>SUM('Action Components'!$Q$2582:$Q$2596)</f>
        <v>2.9098986146629966</v>
      </c>
      <c r="G174" s="18">
        <f>SUM('Action Components'!$R$2582:$R$2596)</f>
        <v>0.84087969229860671</v>
      </c>
      <c r="H174" s="17">
        <f t="shared" si="15"/>
        <v>9</v>
      </c>
    </row>
    <row r="175" spans="1:8" ht="18" customHeight="1" x14ac:dyDescent="0.2">
      <c r="A175" s="16" t="str">
        <f>'Action Components'!A2597</f>
        <v>UGR15</v>
      </c>
      <c r="B175" s="16" t="str">
        <f>'Action Components'!B2597</f>
        <v>Upper Grande Ronde</v>
      </c>
      <c r="C175" s="17">
        <f>'Action Components'!I2597</f>
        <v>9</v>
      </c>
      <c r="D175" s="16" t="str">
        <f>'Action Components'!J2597</f>
        <v>Nutrient Enhancement</v>
      </c>
      <c r="E175" s="18">
        <f>SUM('Action Components'!$P$2597:$P$2611)</f>
        <v>0.74317749999999994</v>
      </c>
      <c r="F175" s="18">
        <f>SUM('Action Components'!$Q$2597:$Q$2611)</f>
        <v>1.9077941771151075</v>
      </c>
      <c r="G175" s="18">
        <f>SUM('Action Components'!$R$2597:$R$2611)</f>
        <v>0.56041912410139894</v>
      </c>
      <c r="H175" s="17">
        <f t="shared" si="15"/>
        <v>10</v>
      </c>
    </row>
    <row r="176" spans="1:8" ht="18" customHeight="1" x14ac:dyDescent="0.2">
      <c r="A176" s="16" t="str">
        <f>'Action Components'!A2612</f>
        <v>UGR15</v>
      </c>
      <c r="B176" s="16" t="str">
        <f>'Action Components'!B2612</f>
        <v>Upper Grande Ronde</v>
      </c>
      <c r="C176" s="17">
        <f>'Action Components'!I2612</f>
        <v>10</v>
      </c>
      <c r="D176" s="16" t="str">
        <f>'Action Components'!J2612</f>
        <v>Upland Treatments</v>
      </c>
      <c r="E176" s="18">
        <f>SUM('Action Components'!$P$2612:$P$2626)</f>
        <v>0.98359500000000011</v>
      </c>
      <c r="F176" s="18">
        <f>SUM('Action Components'!$Q$2612:$Q$2626)</f>
        <v>3.251464311669392</v>
      </c>
      <c r="G176" s="18">
        <f>SUM('Action Components'!$R$2612:$R$2626)</f>
        <v>0.96213613275898191</v>
      </c>
      <c r="H176" s="17">
        <f t="shared" si="15"/>
        <v>8</v>
      </c>
    </row>
    <row r="177" spans="1:8" ht="18" customHeight="1" x14ac:dyDescent="0.2">
      <c r="A177" s="16" t="str">
        <f>'Action Components'!A2627</f>
        <v>UGR15</v>
      </c>
      <c r="B177" s="16" t="str">
        <f>'Action Components'!B2627</f>
        <v>Upper Grande Ronde</v>
      </c>
      <c r="C177" s="17">
        <f>'Action Components'!I2627</f>
        <v>11</v>
      </c>
      <c r="D177" s="16" t="str">
        <f>'Action Components'!J2627</f>
        <v>Species Management (non-native or unnatural)</v>
      </c>
      <c r="E177" s="18">
        <f>SUM('Action Components'!$P$2627:$P$2641)</f>
        <v>0.56742000000000004</v>
      </c>
      <c r="F177" s="18">
        <f>SUM('Action Components'!$Q$2627:$Q$2641)</f>
        <v>1.602570067066984</v>
      </c>
      <c r="G177" s="18">
        <f>SUM('Action Components'!$R$2627:$R$2641)</f>
        <v>0.52752809012069846</v>
      </c>
      <c r="H177" s="17">
        <f t="shared" si="15"/>
        <v>11</v>
      </c>
    </row>
    <row r="178" spans="1:8" ht="18" customHeight="1" x14ac:dyDescent="0.2">
      <c r="A178" s="16" t="str">
        <f>'Action Components'!A2642</f>
        <v>UGR16</v>
      </c>
      <c r="B178" s="16" t="str">
        <f>'Action Components'!B2642</f>
        <v>Upper Grande Ronde</v>
      </c>
      <c r="C178" s="17">
        <f>'Action Components'!I2642</f>
        <v>1</v>
      </c>
      <c r="D178" s="16" t="str">
        <f>'Action Components'!J2642</f>
        <v>Protect Land (Easement and Acquisition)</v>
      </c>
      <c r="E178" s="18">
        <f>SUM('Action Components'!$P$2642:$P$2656)</f>
        <v>1.3812125</v>
      </c>
      <c r="F178" s="18">
        <f>SUM('Action Components'!$Q$2642:$Q$2656)</f>
        <v>2.6541548562858561</v>
      </c>
      <c r="G178" s="18">
        <f>SUM('Action Components'!$R$2642:$R$2656)</f>
        <v>0.80443224846023875</v>
      </c>
      <c r="H178" s="17">
        <f t="shared" ref="H178:H188" si="16">1+IF($G$178&gt;G178,1,0)+IF(AND($G$179&gt;G178,COUNTIF($G$178:$G$178,$G$179)=0),1,0)+IF(AND($G$180&gt;G178,COUNTIF($G$178:$G$179,$G$180)=0),1,0)+IF(AND($G$181&gt;G178,COUNTIF($G$178:$G$180,$G$181)=0),1,0)+IF(AND($G$182&gt;G178,COUNTIF($G$178:$G$181,$G$182)=0),1,0)+IF(AND($G$183&gt;G178,COUNTIF($G$178:$G$182,$G$183)=0),1,0)+IF(AND($G$184&gt;G178,COUNTIF($G$178:$G$183,$G$184)=0),1,0)+IF(AND($G$185&gt;G178,COUNTIF($G$178:$G$184,$G$185)=0),1,0)+IF(AND($G$186&gt;G178,COUNTIF($G$178:$G$185,$G$186)=0),1,0)+IF(AND($G$187&gt;G178,COUNTIF($G$178:$G$186,$G$187)=0),1,0)+IF(AND($G$188&gt;G178,COUNTIF($G$178:$G$187,$G$188)=0),1,0)</f>
        <v>5</v>
      </c>
    </row>
    <row r="179" spans="1:8" ht="18" customHeight="1" x14ac:dyDescent="0.2">
      <c r="A179" s="16" t="str">
        <f>'Action Components'!A2657</f>
        <v>UGR16</v>
      </c>
      <c r="B179" s="16" t="str">
        <f>'Action Components'!B2657</f>
        <v>Upper Grande Ronde</v>
      </c>
      <c r="C179" s="17">
        <f>'Action Components'!I2657</f>
        <v>2</v>
      </c>
      <c r="D179" s="16" t="str">
        <f>'Action Components'!J2657</f>
        <v>Instream Complexity Improvement</v>
      </c>
      <c r="E179" s="18">
        <f>SUM('Action Components'!$P$2657:$P$2671)</f>
        <v>2.0610224999999995</v>
      </c>
      <c r="F179" s="18">
        <f>SUM('Action Components'!$Q$2657:$Q$2671)</f>
        <v>4.5428993056783211</v>
      </c>
      <c r="G179" s="18">
        <f>SUM('Action Components'!$R$2657:$R$2671)</f>
        <v>1.3678756270939707</v>
      </c>
      <c r="H179" s="17">
        <f t="shared" si="16"/>
        <v>3</v>
      </c>
    </row>
    <row r="180" spans="1:8" ht="18" customHeight="1" x14ac:dyDescent="0.2">
      <c r="A180" s="16" t="str">
        <f>'Action Components'!A2672</f>
        <v>UGR16</v>
      </c>
      <c r="B180" s="16" t="str">
        <f>'Action Components'!B2672</f>
        <v>Upper Grande Ronde</v>
      </c>
      <c r="C180" s="17">
        <f>'Action Components'!I2672</f>
        <v>3</v>
      </c>
      <c r="D180" s="16" t="str">
        <f>'Action Components'!J2672</f>
        <v>Floodplain – Reconnect and Restore</v>
      </c>
      <c r="E180" s="18">
        <f>SUM('Action Components'!$P$2672:$P$2686)</f>
        <v>3.1160949999999996</v>
      </c>
      <c r="F180" s="18">
        <f>SUM('Action Components'!$Q$2672:$Q$2686)</f>
        <v>6.0604348447060143</v>
      </c>
      <c r="G180" s="18">
        <f>SUM('Action Components'!$R$2672:$R$2686)</f>
        <v>1.8076389705836973</v>
      </c>
      <c r="H180" s="17">
        <f t="shared" si="16"/>
        <v>1</v>
      </c>
    </row>
    <row r="181" spans="1:8" ht="18" customHeight="1" x14ac:dyDescent="0.2">
      <c r="A181" s="16" t="str">
        <f>'Action Components'!A2687</f>
        <v>UGR16</v>
      </c>
      <c r="B181" s="16" t="str">
        <f>'Action Components'!B2687</f>
        <v>Upper Grande Ronde</v>
      </c>
      <c r="C181" s="17">
        <f>'Action Components'!I2687</f>
        <v>4</v>
      </c>
      <c r="D181" s="16" t="str">
        <f>'Action Components'!J2687</f>
        <v>Riparian Vegetation Restoration</v>
      </c>
      <c r="E181" s="18">
        <f>SUM('Action Components'!$P$2687:$P$2701)</f>
        <v>2.8794474999999995</v>
      </c>
      <c r="F181" s="18">
        <f>SUM('Action Components'!$Q$2687:$Q$2701)</f>
        <v>5.3649450672290744</v>
      </c>
      <c r="G181" s="18">
        <f>SUM('Action Components'!$R$2687:$R$2701)</f>
        <v>1.6209043224888124</v>
      </c>
      <c r="H181" s="17">
        <f t="shared" si="16"/>
        <v>2</v>
      </c>
    </row>
    <row r="182" spans="1:8" ht="18" customHeight="1" x14ac:dyDescent="0.2">
      <c r="A182" s="16" t="str">
        <f>'Action Components'!A2702</f>
        <v>UGR16</v>
      </c>
      <c r="B182" s="16" t="str">
        <f>'Action Components'!B2702</f>
        <v>Upper Grande Ronde</v>
      </c>
      <c r="C182" s="17">
        <f>'Action Components'!I2702</f>
        <v>5</v>
      </c>
      <c r="D182" s="16" t="str">
        <f>'Action Components'!J2702</f>
        <v>Fish Passage – Barrier Removal and Replacement</v>
      </c>
      <c r="E182" s="18">
        <f>SUM('Action Components'!$P$2702:$P$2716)</f>
        <v>0.85634500000000002</v>
      </c>
      <c r="F182" s="18">
        <f>SUM('Action Components'!$Q$2702:$Q$2716)</f>
        <v>1.636092261587865</v>
      </c>
      <c r="G182" s="18">
        <f>SUM('Action Components'!$R$2702:$R$2716)</f>
        <v>0.5007174497000032</v>
      </c>
      <c r="H182" s="17">
        <f t="shared" si="16"/>
        <v>6</v>
      </c>
    </row>
    <row r="183" spans="1:8" ht="18" customHeight="1" x14ac:dyDescent="0.2">
      <c r="A183" s="16" t="str">
        <f>'Action Components'!A2717</f>
        <v>UGR16</v>
      </c>
      <c r="B183" s="16" t="str">
        <f>'Action Components'!B2717</f>
        <v>Upper Grande Ronde</v>
      </c>
      <c r="C183" s="17">
        <f>'Action Components'!I2717</f>
        <v>6</v>
      </c>
      <c r="D183" s="16" t="str">
        <f>'Action Components'!J2717</f>
        <v>Instream Flow Restoration</v>
      </c>
      <c r="E183" s="18">
        <f>SUM('Action Components'!$P$2717:$P$2731)</f>
        <v>1.4372550000000002</v>
      </c>
      <c r="F183" s="18">
        <f>SUM('Action Components'!$Q$2717:$Q$2731)</f>
        <v>3.1356126231751102</v>
      </c>
      <c r="G183" s="18">
        <f>SUM('Action Components'!$R$2717:$R$2731)</f>
        <v>0.93818050320314594</v>
      </c>
      <c r="H183" s="17">
        <f t="shared" si="16"/>
        <v>4</v>
      </c>
    </row>
    <row r="184" spans="1:8" ht="18" customHeight="1" x14ac:dyDescent="0.2">
      <c r="A184" s="16" t="str">
        <f>'Action Components'!A2732</f>
        <v>UGR16</v>
      </c>
      <c r="B184" s="16" t="str">
        <f>'Action Components'!B2732</f>
        <v>Upper Grande Ronde</v>
      </c>
      <c r="C184" s="17">
        <f>'Action Components'!I2732</f>
        <v>7</v>
      </c>
      <c r="D184" s="16" t="str">
        <f>'Action Components'!J2732</f>
        <v>Thermal Refuge Enhancement (reconnect, expand)</v>
      </c>
      <c r="E184" s="18">
        <f>SUM('Action Components'!$P$2732:$P$2746)</f>
        <v>0.81806999999999996</v>
      </c>
      <c r="F184" s="18">
        <f>SUM('Action Components'!$Q$2732:$Q$2746)</f>
        <v>1.6601059563109182</v>
      </c>
      <c r="G184" s="18">
        <f>SUM('Action Components'!$R$2732:$R$2746)</f>
        <v>0.49578764271772469</v>
      </c>
      <c r="H184" s="17">
        <f t="shared" si="16"/>
        <v>7</v>
      </c>
    </row>
    <row r="185" spans="1:8" ht="18" customHeight="1" x14ac:dyDescent="0.2">
      <c r="A185" s="16" t="str">
        <f>'Action Components'!A2747</f>
        <v>UGR16</v>
      </c>
      <c r="B185" s="16" t="str">
        <f>'Action Components'!B2747</f>
        <v>Upper Grande Ronde</v>
      </c>
      <c r="C185" s="17">
        <f>'Action Components'!I2747</f>
        <v>8</v>
      </c>
      <c r="D185" s="16" t="str">
        <f>'Action Components'!J2747</f>
        <v>Water Quality Improvement (not including temperature)</v>
      </c>
      <c r="E185" s="18">
        <f>SUM('Action Components'!$P$2747:$P$2761)</f>
        <v>0.61129500000000003</v>
      </c>
      <c r="F185" s="18">
        <f>SUM('Action Components'!$Q$2747:$Q$2761)</f>
        <v>1.0952239613530377</v>
      </c>
      <c r="G185" s="18">
        <f>SUM('Action Components'!$R$2747:$R$2761)</f>
        <v>0.32980576204169776</v>
      </c>
      <c r="H185" s="17">
        <f t="shared" si="16"/>
        <v>10</v>
      </c>
    </row>
    <row r="186" spans="1:8" ht="18" customHeight="1" x14ac:dyDescent="0.2">
      <c r="A186" s="16" t="str">
        <f>'Action Components'!A2762</f>
        <v>UGR16</v>
      </c>
      <c r="B186" s="16" t="str">
        <f>'Action Components'!B2762</f>
        <v>Upper Grande Ronde</v>
      </c>
      <c r="C186" s="17">
        <f>'Action Components'!I2762</f>
        <v>9</v>
      </c>
      <c r="D186" s="16" t="str">
        <f>'Action Components'!J2762</f>
        <v>Nutrient Enhancement</v>
      </c>
      <c r="E186" s="18">
        <f>SUM('Action Components'!$P$2762:$P$2776)</f>
        <v>0.8918799999999999</v>
      </c>
      <c r="F186" s="18">
        <f>SUM('Action Components'!$Q$2762:$Q$2776)</f>
        <v>1.239568242741298</v>
      </c>
      <c r="G186" s="18">
        <f>SUM('Action Components'!$R$2762:$R$2776)</f>
        <v>0.36739351026632588</v>
      </c>
      <c r="H186" s="17">
        <f t="shared" si="16"/>
        <v>8</v>
      </c>
    </row>
    <row r="187" spans="1:8" ht="18" customHeight="1" x14ac:dyDescent="0.2">
      <c r="A187" s="16" t="str">
        <f>'Action Components'!A2777</f>
        <v>UGR16</v>
      </c>
      <c r="B187" s="16" t="str">
        <f>'Action Components'!B2777</f>
        <v>Upper Grande Ronde</v>
      </c>
      <c r="C187" s="17">
        <f>'Action Components'!I2777</f>
        <v>10</v>
      </c>
      <c r="D187" s="16" t="str">
        <f>'Action Components'!J2777</f>
        <v>Upland Treatments</v>
      </c>
      <c r="E187" s="18">
        <f>SUM('Action Components'!$P$2777:$P$2791)</f>
        <v>0.70806000000000002</v>
      </c>
      <c r="F187" s="18">
        <f>SUM('Action Components'!$Q$2777:$Q$2791)</f>
        <v>1.1662551231285991</v>
      </c>
      <c r="G187" s="18">
        <f>SUM('Action Components'!$R$2777:$R$2791)</f>
        <v>0.34937000513337052</v>
      </c>
      <c r="H187" s="17">
        <f t="shared" si="16"/>
        <v>9</v>
      </c>
    </row>
    <row r="188" spans="1:8" ht="18" customHeight="1" x14ac:dyDescent="0.2">
      <c r="A188" s="16" t="str">
        <f>'Action Components'!A2792</f>
        <v>UGR16</v>
      </c>
      <c r="B188" s="16" t="str">
        <f>'Action Components'!B2792</f>
        <v>Upper Grande Ronde</v>
      </c>
      <c r="C188" s="17">
        <f>'Action Components'!I2792</f>
        <v>11</v>
      </c>
      <c r="D188" s="16" t="str">
        <f>'Action Components'!J2792</f>
        <v>Species Management (non-native or unnatural)</v>
      </c>
      <c r="E188" s="18">
        <f>SUM('Action Components'!$P$2792:$P$2806)</f>
        <v>0.25367999999999996</v>
      </c>
      <c r="F188" s="18">
        <f>SUM('Action Components'!$Q$2792:$Q$2806)</f>
        <v>0.40992486431909048</v>
      </c>
      <c r="G188" s="18">
        <f>SUM('Action Components'!$R$2792:$R$2806)</f>
        <v>0.13095658027982296</v>
      </c>
      <c r="H188" s="17">
        <f t="shared" si="16"/>
        <v>11</v>
      </c>
    </row>
    <row r="189" spans="1:8" ht="18" customHeight="1" x14ac:dyDescent="0.2">
      <c r="A189" s="16" t="str">
        <f>'Action Components'!A2807</f>
        <v>UGR17</v>
      </c>
      <c r="B189" s="16" t="str">
        <f>'Action Components'!B2807</f>
        <v>Upper Grande Ronde</v>
      </c>
      <c r="C189" s="17">
        <f>'Action Components'!I2807</f>
        <v>1</v>
      </c>
      <c r="D189" s="16" t="str">
        <f>'Action Components'!J2807</f>
        <v>Protect Land (Easement and Acquisition)</v>
      </c>
      <c r="E189" s="18">
        <f>SUM('Action Components'!$P$2807:$P$2821)</f>
        <v>2.0524999999999998</v>
      </c>
      <c r="F189" s="18">
        <f>SUM('Action Components'!$Q$2807:$Q$2821)</f>
        <v>7.3387807637089137</v>
      </c>
      <c r="G189" s="18">
        <f>SUM('Action Components'!$R$2807:$R$2821)</f>
        <v>2.223075130815785</v>
      </c>
      <c r="H189" s="17">
        <f t="shared" ref="H189:H199" si="17">1+IF($G$189&gt;G189,1,0)+IF(AND($G$190&gt;G189,COUNTIF($G$189:$G$189,$G$190)=0),1,0)+IF(AND($G$191&gt;G189,COUNTIF($G$189:$G$190,$G$191)=0),1,0)+IF(AND($G$192&gt;G189,COUNTIF($G$189:$G$191,$G$192)=0),1,0)+IF(AND($G$193&gt;G189,COUNTIF($G$189:$G$192,$G$193)=0),1,0)+IF(AND($G$194&gt;G189,COUNTIF($G$189:$G$193,$G$194)=0),1,0)+IF(AND($G$195&gt;G189,COUNTIF($G$189:$G$194,$G$195)=0),1,0)+IF(AND($G$196&gt;G189,COUNTIF($G$189:$G$195,$G$196)=0),1,0)+IF(AND($G$197&gt;G189,COUNTIF($G$189:$G$196,$G$197)=0),1,0)+IF(AND($G$198&gt;G189,COUNTIF($G$189:$G$197,$G$198)=0),1,0)+IF(AND($G$199&gt;G189,COUNTIF($G$189:$G$198,$G$199)=0),1,0)</f>
        <v>5</v>
      </c>
    </row>
    <row r="190" spans="1:8" ht="18" customHeight="1" x14ac:dyDescent="0.2">
      <c r="A190" s="16" t="str">
        <f>'Action Components'!A2822</f>
        <v>UGR17</v>
      </c>
      <c r="B190" s="16" t="str">
        <f>'Action Components'!B2822</f>
        <v>Upper Grande Ronde</v>
      </c>
      <c r="C190" s="17">
        <f>'Action Components'!I2822</f>
        <v>2</v>
      </c>
      <c r="D190" s="16" t="str">
        <f>'Action Components'!J2822</f>
        <v>Instream Complexity Improvement</v>
      </c>
      <c r="E190" s="18">
        <f>SUM('Action Components'!$P$2822:$P$2836)</f>
        <v>3.1356000000000002</v>
      </c>
      <c r="F190" s="18">
        <f>SUM('Action Components'!$Q$2822:$Q$2836)</f>
        <v>12.891251445008926</v>
      </c>
      <c r="G190" s="18">
        <f>SUM('Action Components'!$R$2822:$R$2836)</f>
        <v>3.8899092163319144</v>
      </c>
      <c r="H190" s="17">
        <f t="shared" si="17"/>
        <v>3</v>
      </c>
    </row>
    <row r="191" spans="1:8" ht="18" customHeight="1" x14ac:dyDescent="0.2">
      <c r="A191" s="16" t="str">
        <f>'Action Components'!A2837</f>
        <v>UGR17</v>
      </c>
      <c r="B191" s="16" t="str">
        <f>'Action Components'!B2837</f>
        <v>Upper Grande Ronde</v>
      </c>
      <c r="C191" s="17">
        <f>'Action Components'!I2837</f>
        <v>3</v>
      </c>
      <c r="D191" s="16" t="str">
        <f>'Action Components'!J2837</f>
        <v>Floodplain – Reconnect and Restore</v>
      </c>
      <c r="E191" s="18">
        <f>SUM('Action Components'!$P$2837:$P$2851)</f>
        <v>4.5005424999999999</v>
      </c>
      <c r="F191" s="18">
        <f>SUM('Action Components'!$Q$2837:$Q$2851)</f>
        <v>16.322772249676987</v>
      </c>
      <c r="G191" s="18">
        <f>SUM('Action Components'!$R$2837:$R$2851)</f>
        <v>4.8734379669942109</v>
      </c>
      <c r="H191" s="17">
        <f t="shared" si="17"/>
        <v>1</v>
      </c>
    </row>
    <row r="192" spans="1:8" ht="18" customHeight="1" x14ac:dyDescent="0.2">
      <c r="A192" s="16" t="str">
        <f>'Action Components'!A2852</f>
        <v>UGR17</v>
      </c>
      <c r="B192" s="16" t="str">
        <f>'Action Components'!B2852</f>
        <v>Upper Grande Ronde</v>
      </c>
      <c r="C192" s="17">
        <f>'Action Components'!I2852</f>
        <v>4</v>
      </c>
      <c r="D192" s="16" t="str">
        <f>'Action Components'!J2852</f>
        <v>Riparian Vegetation Restoration</v>
      </c>
      <c r="E192" s="18">
        <f>SUM('Action Components'!$P$2852:$P$2866)</f>
        <v>4.0988800000000003</v>
      </c>
      <c r="F192" s="18">
        <f>SUM('Action Components'!$Q$2852:$Q$2866)</f>
        <v>14.279768208044327</v>
      </c>
      <c r="G192" s="18">
        <f>SUM('Action Components'!$R$2852:$R$2866)</f>
        <v>4.322566826681018</v>
      </c>
      <c r="H192" s="17">
        <f t="shared" si="17"/>
        <v>2</v>
      </c>
    </row>
    <row r="193" spans="1:8" ht="18" customHeight="1" x14ac:dyDescent="0.2">
      <c r="A193" s="16" t="str">
        <f>'Action Components'!A2867</f>
        <v>UGR17</v>
      </c>
      <c r="B193" s="16" t="str">
        <f>'Action Components'!B2867</f>
        <v>Upper Grande Ronde</v>
      </c>
      <c r="C193" s="17">
        <f>'Action Components'!I2867</f>
        <v>5</v>
      </c>
      <c r="D193" s="16" t="str">
        <f>'Action Components'!J2867</f>
        <v>Fish Passage – Barrier Removal and Replacement</v>
      </c>
      <c r="E193" s="18">
        <f>SUM('Action Components'!$P$2867:$P$2881)</f>
        <v>1.2851950000000001</v>
      </c>
      <c r="F193" s="18">
        <f>SUM('Action Components'!$Q$2867:$Q$2881)</f>
        <v>4.5724210204075604</v>
      </c>
      <c r="G193" s="18">
        <f>SUM('Action Components'!$R$2867:$R$2881)</f>
        <v>1.4006023459832633</v>
      </c>
      <c r="H193" s="17">
        <f t="shared" si="17"/>
        <v>7</v>
      </c>
    </row>
    <row r="194" spans="1:8" ht="18" customHeight="1" x14ac:dyDescent="0.2">
      <c r="A194" s="16" t="str">
        <f>'Action Components'!A2882</f>
        <v>UGR17</v>
      </c>
      <c r="B194" s="16" t="str">
        <f>'Action Components'!B2882</f>
        <v>Upper Grande Ronde</v>
      </c>
      <c r="C194" s="17">
        <f>'Action Components'!I2882</f>
        <v>6</v>
      </c>
      <c r="D194" s="16" t="str">
        <f>'Action Components'!J2882</f>
        <v>Instream Flow Restoration</v>
      </c>
      <c r="E194" s="18">
        <f>SUM('Action Components'!$P$2882:$P$2896)</f>
        <v>2.2005000000000003</v>
      </c>
      <c r="F194" s="18">
        <f>SUM('Action Components'!$Q$2882:$Q$2896)</f>
        <v>8.7879790265934865</v>
      </c>
      <c r="G194" s="18">
        <f>SUM('Action Components'!$R$2882:$R$2896)</f>
        <v>2.6246963488352941</v>
      </c>
      <c r="H194" s="17">
        <f t="shared" si="17"/>
        <v>4</v>
      </c>
    </row>
    <row r="195" spans="1:8" ht="18" customHeight="1" x14ac:dyDescent="0.2">
      <c r="A195" s="16" t="str">
        <f>'Action Components'!A2897</f>
        <v>UGR17</v>
      </c>
      <c r="B195" s="16" t="str">
        <f>'Action Components'!B2897</f>
        <v>Upper Grande Ronde</v>
      </c>
      <c r="C195" s="17">
        <f>'Action Components'!I2897</f>
        <v>7</v>
      </c>
      <c r="D195" s="16" t="str">
        <f>'Action Components'!J2897</f>
        <v>Thermal Refuge Enhancement (reconnect, expand)</v>
      </c>
      <c r="E195" s="18">
        <f>SUM('Action Components'!$P$2897:$P$2911)</f>
        <v>1.2697575000000001</v>
      </c>
      <c r="F195" s="18">
        <f>SUM('Action Components'!$Q$2897:$Q$2911)</f>
        <v>4.7299133741867125</v>
      </c>
      <c r="G195" s="18">
        <f>SUM('Action Components'!$R$2897:$R$2911)</f>
        <v>1.4100872161494269</v>
      </c>
      <c r="H195" s="17">
        <f t="shared" si="17"/>
        <v>6</v>
      </c>
    </row>
    <row r="196" spans="1:8" ht="18" customHeight="1" x14ac:dyDescent="0.2">
      <c r="A196" s="16" t="str">
        <f>'Action Components'!A2912</f>
        <v>UGR17</v>
      </c>
      <c r="B196" s="16" t="str">
        <f>'Action Components'!B2912</f>
        <v>Upper Grande Ronde</v>
      </c>
      <c r="C196" s="17">
        <f>'Action Components'!I2912</f>
        <v>8</v>
      </c>
      <c r="D196" s="16" t="str">
        <f>'Action Components'!J2912</f>
        <v>Water Quality Improvement (not including temperature)</v>
      </c>
      <c r="E196" s="18">
        <f>SUM('Action Components'!$P$2912:$P$2926)</f>
        <v>0.93671250000000017</v>
      </c>
      <c r="F196" s="18">
        <f>SUM('Action Components'!$Q$2912:$Q$2926)</f>
        <v>3.1111320227644366</v>
      </c>
      <c r="G196" s="18">
        <f>SUM('Action Components'!$R$2912:$R$2926)</f>
        <v>0.93144706618225459</v>
      </c>
      <c r="H196" s="17">
        <f t="shared" si="17"/>
        <v>10</v>
      </c>
    </row>
    <row r="197" spans="1:8" ht="18" customHeight="1" x14ac:dyDescent="0.2">
      <c r="A197" s="16" t="str">
        <f>'Action Components'!A2927</f>
        <v>UGR17</v>
      </c>
      <c r="B197" s="16" t="str">
        <f>'Action Components'!B2927</f>
        <v>Upper Grande Ronde</v>
      </c>
      <c r="C197" s="17">
        <f>'Action Components'!I2927</f>
        <v>9</v>
      </c>
      <c r="D197" s="16" t="str">
        <f>'Action Components'!J2927</f>
        <v>Nutrient Enhancement</v>
      </c>
      <c r="E197" s="18">
        <f>SUM('Action Components'!$P$2927:$P$2941)</f>
        <v>1.2294025</v>
      </c>
      <c r="F197" s="18">
        <f>SUM('Action Components'!$Q$2927:$Q$2941)</f>
        <v>3.1740955419715551</v>
      </c>
      <c r="G197" s="18">
        <f>SUM('Action Components'!$R$2927:$R$2941)</f>
        <v>0.94257751667702483</v>
      </c>
      <c r="H197" s="17">
        <f t="shared" si="17"/>
        <v>9</v>
      </c>
    </row>
    <row r="198" spans="1:8" ht="18" customHeight="1" x14ac:dyDescent="0.2">
      <c r="A198" s="16" t="str">
        <f>'Action Components'!A2942</f>
        <v>UGR17</v>
      </c>
      <c r="B198" s="16" t="str">
        <f>'Action Components'!B2942</f>
        <v>Upper Grande Ronde</v>
      </c>
      <c r="C198" s="17">
        <f>'Action Components'!I2942</f>
        <v>10</v>
      </c>
      <c r="D198" s="16" t="str">
        <f>'Action Components'!J2942</f>
        <v>Upland Treatments</v>
      </c>
      <c r="E198" s="18">
        <f>SUM('Action Components'!$P$2942:$P$2956)</f>
        <v>1.0679025</v>
      </c>
      <c r="F198" s="18">
        <f>SUM('Action Components'!$Q$2942:$Q$2956)</f>
        <v>3.2807158126767626</v>
      </c>
      <c r="G198" s="18">
        <f>SUM('Action Components'!$R$2942:$R$2956)</f>
        <v>0.97921859416232093</v>
      </c>
      <c r="H198" s="17">
        <f t="shared" si="17"/>
        <v>8</v>
      </c>
    </row>
    <row r="199" spans="1:8" ht="18" customHeight="1" x14ac:dyDescent="0.2">
      <c r="A199" s="16" t="str">
        <f>'Action Components'!A2957</f>
        <v>UGR17</v>
      </c>
      <c r="B199" s="16" t="str">
        <f>'Action Components'!B2957</f>
        <v>Upper Grande Ronde</v>
      </c>
      <c r="C199" s="17">
        <f>'Action Components'!I2957</f>
        <v>11</v>
      </c>
      <c r="D199" s="16" t="str">
        <f>'Action Components'!J2957</f>
        <v>Species Management (non-native or unnatural)</v>
      </c>
      <c r="E199" s="18">
        <f>SUM('Action Components'!$P$2957:$P$2971)</f>
        <v>0.58152750000000009</v>
      </c>
      <c r="F199" s="18">
        <f>SUM('Action Components'!$Q$2957:$Q$2971)</f>
        <v>1.632593041073346</v>
      </c>
      <c r="G199" s="18">
        <f>SUM('Action Components'!$R$2957:$R$2971)</f>
        <v>0.53666988590296993</v>
      </c>
      <c r="H199" s="17">
        <f t="shared" si="17"/>
        <v>11</v>
      </c>
    </row>
    <row r="200" spans="1:8" ht="18" customHeight="1" x14ac:dyDescent="0.2">
      <c r="A200" s="16" t="str">
        <f>'Action Components'!A2972</f>
        <v>UGR18</v>
      </c>
      <c r="B200" s="16" t="str">
        <f>'Action Components'!B2972</f>
        <v>Upper Grande Ronde</v>
      </c>
      <c r="C200" s="17">
        <f>'Action Components'!I2972</f>
        <v>1</v>
      </c>
      <c r="D200" s="16" t="str">
        <f>'Action Components'!J2972</f>
        <v>Protect Land (Easement and Acquisition)</v>
      </c>
      <c r="E200" s="18">
        <f>SUM('Action Components'!$P$2972:$P$2986)</f>
        <v>0.97688750000000002</v>
      </c>
      <c r="F200" s="18">
        <f>SUM('Action Components'!$Q$2972:$Q$2986)</f>
        <v>3.8135733317107872</v>
      </c>
      <c r="G200" s="18">
        <f>SUM('Action Components'!$R$2972:$R$2986)</f>
        <v>1.1577549863408145</v>
      </c>
      <c r="H200" s="17">
        <f t="shared" ref="H200:H210" si="18">1+IF($G$200&gt;G200,1,0)+IF(AND($G$201&gt;G200,COUNTIF($G$200:$G$200,$G$201)=0),1,0)+IF(AND($G$202&gt;G200,COUNTIF($G$200:$G$201,$G$202)=0),1,0)+IF(AND($G$203&gt;G200,COUNTIF($G$200:$G$202,$G$203)=0),1,0)+IF(AND($G$204&gt;G200,COUNTIF($G$200:$G$203,$G$204)=0),1,0)+IF(AND($G$205&gt;G200,COUNTIF($G$200:$G$204,$G$205)=0),1,0)+IF(AND($G$206&gt;G200,COUNTIF($G$200:$G$205,$G$206)=0),1,0)+IF(AND($G$207&gt;G200,COUNTIF($G$200:$G$206,$G$207)=0),1,0)+IF(AND($G$208&gt;G200,COUNTIF($G$200:$G$207,$G$208)=0),1,0)+IF(AND($G$209&gt;G200,COUNTIF($G$200:$G$208,$G$209)=0),1,0)+IF(AND($G$210&gt;G200,COUNTIF($G$200:$G$209,$G$210)=0),1,0)</f>
        <v>5</v>
      </c>
    </row>
    <row r="201" spans="1:8" ht="18" customHeight="1" x14ac:dyDescent="0.2">
      <c r="A201" s="16" t="str">
        <f>'Action Components'!A2987</f>
        <v>UGR18</v>
      </c>
      <c r="B201" s="16" t="str">
        <f>'Action Components'!B2987</f>
        <v>Upper Grande Ronde</v>
      </c>
      <c r="C201" s="17">
        <f>'Action Components'!I2987</f>
        <v>2</v>
      </c>
      <c r="D201" s="16" t="str">
        <f>'Action Components'!J2987</f>
        <v>Instream Complexity Improvement</v>
      </c>
      <c r="E201" s="18">
        <f>SUM('Action Components'!$P$2987:$P$3001)</f>
        <v>1.5102674999999999</v>
      </c>
      <c r="F201" s="18">
        <f>SUM('Action Components'!$Q$2987:$Q$3001)</f>
        <v>6.5835640595083547</v>
      </c>
      <c r="G201" s="18">
        <f>SUM('Action Components'!$R$2987:$R$3001)</f>
        <v>1.9876492835816826</v>
      </c>
      <c r="H201" s="17">
        <f t="shared" si="18"/>
        <v>3</v>
      </c>
    </row>
    <row r="202" spans="1:8" ht="18" customHeight="1" x14ac:dyDescent="0.2">
      <c r="A202" s="16" t="str">
        <f>'Action Components'!A3002</f>
        <v>UGR18</v>
      </c>
      <c r="B202" s="16" t="str">
        <f>'Action Components'!B3002</f>
        <v>Upper Grande Ronde</v>
      </c>
      <c r="C202" s="17">
        <f>'Action Components'!I3002</f>
        <v>3</v>
      </c>
      <c r="D202" s="16" t="str">
        <f>'Action Components'!J3002</f>
        <v>Floodplain – Reconnect and Restore</v>
      </c>
      <c r="E202" s="18">
        <f>SUM('Action Components'!$P$3002:$P$3016)</f>
        <v>2.1155649999999997</v>
      </c>
      <c r="F202" s="18">
        <f>SUM('Action Components'!$Q$3002:$Q$3016)</f>
        <v>8.3795479171422613</v>
      </c>
      <c r="G202" s="18">
        <f>SUM('Action Components'!$R$3002:$R$3016)</f>
        <v>2.5062381108482241</v>
      </c>
      <c r="H202" s="17">
        <f t="shared" si="18"/>
        <v>1</v>
      </c>
    </row>
    <row r="203" spans="1:8" ht="18" customHeight="1" x14ac:dyDescent="0.2">
      <c r="A203" s="16" t="str">
        <f>'Action Components'!A3017</f>
        <v>UGR18</v>
      </c>
      <c r="B203" s="16" t="str">
        <f>'Action Components'!B3017</f>
        <v>Upper Grande Ronde</v>
      </c>
      <c r="C203" s="17">
        <f>'Action Components'!I3017</f>
        <v>4</v>
      </c>
      <c r="D203" s="16" t="str">
        <f>'Action Components'!J3017</f>
        <v>Riparian Vegetation Restoration</v>
      </c>
      <c r="E203" s="18">
        <f>SUM('Action Components'!$P$3017:$P$3031)</f>
        <v>1.8097075</v>
      </c>
      <c r="F203" s="18">
        <f>SUM('Action Components'!$Q$3017:$Q$3031)</f>
        <v>7.019385355899816</v>
      </c>
      <c r="G203" s="18">
        <f>SUM('Action Components'!$R$3017:$R$3031)</f>
        <v>2.1346033208591373</v>
      </c>
      <c r="H203" s="17">
        <f t="shared" si="18"/>
        <v>2</v>
      </c>
    </row>
    <row r="204" spans="1:8" ht="18" customHeight="1" x14ac:dyDescent="0.2">
      <c r="A204" s="16" t="str">
        <f>'Action Components'!A3032</f>
        <v>UGR18</v>
      </c>
      <c r="B204" s="16" t="str">
        <f>'Action Components'!B3032</f>
        <v>Upper Grande Ronde</v>
      </c>
      <c r="C204" s="17">
        <f>'Action Components'!I3032</f>
        <v>5</v>
      </c>
      <c r="D204" s="16" t="str">
        <f>'Action Components'!J3032</f>
        <v>Fish Passage – Barrier Removal and Replacement</v>
      </c>
      <c r="E204" s="18">
        <f>SUM('Action Components'!$P$3032:$P$3046)</f>
        <v>0.64995249999999993</v>
      </c>
      <c r="F204" s="18">
        <f>SUM('Action Components'!$Q$3032:$Q$3046)</f>
        <v>2.4438746316387081</v>
      </c>
      <c r="G204" s="18">
        <f>SUM('Action Components'!$R$3032:$R$3046)</f>
        <v>0.75013007104531149</v>
      </c>
      <c r="H204" s="17">
        <f t="shared" si="18"/>
        <v>6</v>
      </c>
    </row>
    <row r="205" spans="1:8" ht="18" customHeight="1" x14ac:dyDescent="0.2">
      <c r="A205" s="16" t="str">
        <f>'Action Components'!A3047</f>
        <v>UGR18</v>
      </c>
      <c r="B205" s="16" t="str">
        <f>'Action Components'!B3047</f>
        <v>Upper Grande Ronde</v>
      </c>
      <c r="C205" s="17">
        <f>'Action Components'!I3047</f>
        <v>6</v>
      </c>
      <c r="D205" s="16" t="str">
        <f>'Action Components'!J3047</f>
        <v>Instream Flow Restoration</v>
      </c>
      <c r="E205" s="18">
        <f>SUM('Action Components'!$P$3047:$P$3061)</f>
        <v>1.132965</v>
      </c>
      <c r="F205" s="18">
        <f>SUM('Action Components'!$Q$3047:$Q$3061)</f>
        <v>4.8986808259049548</v>
      </c>
      <c r="G205" s="18">
        <f>SUM('Action Components'!$R$3047:$R$3061)</f>
        <v>1.4610957315652484</v>
      </c>
      <c r="H205" s="17">
        <f t="shared" si="18"/>
        <v>4</v>
      </c>
    </row>
    <row r="206" spans="1:8" ht="18" customHeight="1" x14ac:dyDescent="0.2">
      <c r="A206" s="16" t="str">
        <f>'Action Components'!A3062</f>
        <v>UGR18</v>
      </c>
      <c r="B206" s="16" t="str">
        <f>'Action Components'!B3062</f>
        <v>Upper Grande Ronde</v>
      </c>
      <c r="C206" s="17">
        <f>'Action Components'!I3062</f>
        <v>7</v>
      </c>
      <c r="D206" s="16" t="str">
        <f>'Action Components'!J3062</f>
        <v>Thermal Refuge Enhancement (reconnect, expand)</v>
      </c>
      <c r="E206" s="18">
        <f>SUM('Action Components'!$P$3062:$P$3076)</f>
        <v>0.58992</v>
      </c>
      <c r="F206" s="18">
        <f>SUM('Action Components'!$Q$3062:$Q$3076)</f>
        <v>2.4027066833331685</v>
      </c>
      <c r="G206" s="18">
        <f>SUM('Action Components'!$R$3062:$R$3076)</f>
        <v>0.7186025757581469</v>
      </c>
      <c r="H206" s="17">
        <f t="shared" si="18"/>
        <v>7</v>
      </c>
    </row>
    <row r="207" spans="1:8" ht="18" customHeight="1" x14ac:dyDescent="0.2">
      <c r="A207" s="16" t="str">
        <f>'Action Components'!A3077</f>
        <v>UGR18</v>
      </c>
      <c r="B207" s="16" t="str">
        <f>'Action Components'!B3077</f>
        <v>Upper Grande Ronde</v>
      </c>
      <c r="C207" s="17">
        <f>'Action Components'!I3077</f>
        <v>8</v>
      </c>
      <c r="D207" s="16" t="str">
        <f>'Action Components'!J3077</f>
        <v>Water Quality Improvement (not including temperature)</v>
      </c>
      <c r="E207" s="18">
        <f>SUM('Action Components'!$P$3077:$P$3091)</f>
        <v>0.47323500000000002</v>
      </c>
      <c r="F207" s="18">
        <f>SUM('Action Components'!$Q$3077:$Q$3091)</f>
        <v>1.6847906620965758</v>
      </c>
      <c r="G207" s="18">
        <f>SUM('Action Components'!$R$3077:$R$3091)</f>
        <v>0.505510014163151</v>
      </c>
      <c r="H207" s="17">
        <f t="shared" si="18"/>
        <v>9</v>
      </c>
    </row>
    <row r="208" spans="1:8" ht="18" customHeight="1" x14ac:dyDescent="0.2">
      <c r="A208" s="16" t="str">
        <f>'Action Components'!A3092</f>
        <v>UGR18</v>
      </c>
      <c r="B208" s="16" t="str">
        <f>'Action Components'!B3092</f>
        <v>Upper Grande Ronde</v>
      </c>
      <c r="C208" s="17">
        <f>'Action Components'!I3092</f>
        <v>9</v>
      </c>
      <c r="D208" s="16" t="str">
        <f>'Action Components'!J3092</f>
        <v>Nutrient Enhancement</v>
      </c>
      <c r="E208" s="18">
        <f>SUM('Action Components'!$P$3092:$P$3106)</f>
        <v>0.38898249999999995</v>
      </c>
      <c r="F208" s="18">
        <f>SUM('Action Components'!$Q$3092:$Q$3106)</f>
        <v>1.1772623393715014</v>
      </c>
      <c r="G208" s="18">
        <f>SUM('Action Components'!$R$3092:$R$3106)</f>
        <v>0.35537839838925128</v>
      </c>
      <c r="H208" s="17">
        <f t="shared" si="18"/>
        <v>10</v>
      </c>
    </row>
    <row r="209" spans="1:8" ht="18" customHeight="1" x14ac:dyDescent="0.2">
      <c r="A209" s="16" t="str">
        <f>'Action Components'!A3107</f>
        <v>UGR18</v>
      </c>
      <c r="B209" s="16" t="str">
        <f>'Action Components'!B3107</f>
        <v>Upper Grande Ronde</v>
      </c>
      <c r="C209" s="17">
        <f>'Action Components'!I3107</f>
        <v>10</v>
      </c>
      <c r="D209" s="16" t="str">
        <f>'Action Components'!J3107</f>
        <v>Upland Treatments</v>
      </c>
      <c r="E209" s="18">
        <f>SUM('Action Components'!$P$3107:$P$3121)</f>
        <v>0.49331999999999993</v>
      </c>
      <c r="F209" s="18">
        <f>SUM('Action Components'!$Q$3107:$Q$3121)</f>
        <v>1.6889381456802233</v>
      </c>
      <c r="G209" s="18">
        <f>SUM('Action Components'!$R$3107:$R$3121)</f>
        <v>0.50587022009768545</v>
      </c>
      <c r="H209" s="17">
        <f t="shared" si="18"/>
        <v>8</v>
      </c>
    </row>
    <row r="210" spans="1:8" ht="18" customHeight="1" x14ac:dyDescent="0.2">
      <c r="A210" s="16" t="str">
        <f>'Action Components'!A3122</f>
        <v>UGR18</v>
      </c>
      <c r="B210" s="16" t="str">
        <f>'Action Components'!B3122</f>
        <v>Upper Grande Ronde</v>
      </c>
      <c r="C210" s="17">
        <f>'Action Components'!I3122</f>
        <v>11</v>
      </c>
      <c r="D210" s="16" t="str">
        <f>'Action Components'!J3122</f>
        <v>Species Management (non-native or unnatural)</v>
      </c>
      <c r="E210" s="18">
        <f>SUM('Action Components'!$P$3122:$P$3136)</f>
        <v>0.29611499999999996</v>
      </c>
      <c r="F210" s="18">
        <f>SUM('Action Components'!$Q$3122:$Q$3136)</f>
        <v>0.91144207926416165</v>
      </c>
      <c r="G210" s="18">
        <f>SUM('Action Components'!$R$3122:$R$3136)</f>
        <v>0.29743746973240165</v>
      </c>
      <c r="H210" s="17">
        <f t="shared" si="18"/>
        <v>11</v>
      </c>
    </row>
    <row r="211" spans="1:8" ht="18" customHeight="1" x14ac:dyDescent="0.2">
      <c r="A211" s="16" t="str">
        <f>'Action Components'!A3137</f>
        <v>UGR19</v>
      </c>
      <c r="B211" s="16" t="str">
        <f>'Action Components'!B3137</f>
        <v>Upper Grande Ronde</v>
      </c>
      <c r="C211" s="17">
        <f>'Action Components'!I3137</f>
        <v>1</v>
      </c>
      <c r="D211" s="16" t="str">
        <f>'Action Components'!J3137</f>
        <v>Protect Land (Easement and Acquisition)</v>
      </c>
      <c r="E211" s="18">
        <f>SUM('Action Components'!$P$3137:$P$3151)</f>
        <v>1.3670375000000001</v>
      </c>
      <c r="F211" s="18">
        <f>SUM('Action Components'!$Q$3137:$Q$3151)</f>
        <v>6.087400309487994</v>
      </c>
      <c r="G211" s="18">
        <f>SUM('Action Components'!$R$3137:$R$3151)</f>
        <v>1.8472621502581612</v>
      </c>
      <c r="H211" s="17">
        <f t="shared" ref="H211:H221" si="19">1+IF($G$211&gt;G211,1,0)+IF(AND($G$212&gt;G211,COUNTIF($G$211:$G$211,$G$212)=0),1,0)+IF(AND($G$213&gt;G211,COUNTIF($G$211:$G$212,$G$213)=0),1,0)+IF(AND($G$214&gt;G211,COUNTIF($G$211:$G$213,$G$214)=0),1,0)+IF(AND($G$215&gt;G211,COUNTIF($G$211:$G$214,$G$215)=0),1,0)+IF(AND($G$216&gt;G211,COUNTIF($G$211:$G$215,$G$216)=0),1,0)+IF(AND($G$217&gt;G211,COUNTIF($G$211:$G$216,$G$217)=0),1,0)+IF(AND($G$218&gt;G211,COUNTIF($G$211:$G$217,$G$218)=0),1,0)+IF(AND($G$219&gt;G211,COUNTIF($G$211:$G$218,$G$219)=0),1,0)+IF(AND($G$220&gt;G211,COUNTIF($G$211:$G$219,$G$220)=0),1,0)+IF(AND($G$221&gt;G211,COUNTIF($G$211:$G$220,$G$221)=0),1,0)</f>
        <v>5</v>
      </c>
    </row>
    <row r="212" spans="1:8" ht="18" customHeight="1" x14ac:dyDescent="0.2">
      <c r="A212" s="16" t="str">
        <f>'Action Components'!A3152</f>
        <v>UGR19</v>
      </c>
      <c r="B212" s="16" t="str">
        <f>'Action Components'!B3152</f>
        <v>Upper Grande Ronde</v>
      </c>
      <c r="C212" s="17">
        <f>'Action Components'!I3152</f>
        <v>2</v>
      </c>
      <c r="D212" s="16" t="str">
        <f>'Action Components'!J3152</f>
        <v>Instream Complexity Improvement</v>
      </c>
      <c r="E212" s="18">
        <f>SUM('Action Components'!$P$3152:$P$3166)</f>
        <v>1.7519850000000001</v>
      </c>
      <c r="F212" s="18">
        <f>SUM('Action Components'!$Q$3152:$Q$3166)</f>
        <v>8.9381703681455047</v>
      </c>
      <c r="G212" s="18">
        <f>SUM('Action Components'!$R$3152:$R$3166)</f>
        <v>2.6967648579382</v>
      </c>
      <c r="H212" s="17">
        <f t="shared" si="19"/>
        <v>3</v>
      </c>
    </row>
    <row r="213" spans="1:8" ht="18" customHeight="1" x14ac:dyDescent="0.2">
      <c r="A213" s="16" t="str">
        <f>'Action Components'!A3167</f>
        <v>UGR19</v>
      </c>
      <c r="B213" s="16" t="str">
        <f>'Action Components'!B3167</f>
        <v>Upper Grande Ronde</v>
      </c>
      <c r="C213" s="17">
        <f>'Action Components'!I3167</f>
        <v>3</v>
      </c>
      <c r="D213" s="16" t="str">
        <f>'Action Components'!J3167</f>
        <v>Floodplain – Reconnect and Restore</v>
      </c>
      <c r="E213" s="18">
        <f>SUM('Action Components'!$P$3167:$P$3181)</f>
        <v>2.8490649999999995</v>
      </c>
      <c r="F213" s="18">
        <f>SUM('Action Components'!$Q$3167:$Q$3181)</f>
        <v>12.921611872343732</v>
      </c>
      <c r="G213" s="18">
        <f>SUM('Action Components'!$R$3167:$R$3181)</f>
        <v>3.8583969237420743</v>
      </c>
      <c r="H213" s="17">
        <f t="shared" si="19"/>
        <v>1</v>
      </c>
    </row>
    <row r="214" spans="1:8" ht="18" customHeight="1" x14ac:dyDescent="0.2">
      <c r="A214" s="16" t="str">
        <f>'Action Components'!A3182</f>
        <v>UGR19</v>
      </c>
      <c r="B214" s="16" t="str">
        <f>'Action Components'!B3182</f>
        <v>Upper Grande Ronde</v>
      </c>
      <c r="C214" s="17">
        <f>'Action Components'!I3182</f>
        <v>4</v>
      </c>
      <c r="D214" s="16" t="str">
        <f>'Action Components'!J3182</f>
        <v>Riparian Vegetation Restoration</v>
      </c>
      <c r="E214" s="18">
        <f>SUM('Action Components'!$P$3182:$P$3196)</f>
        <v>2.5253649999999994</v>
      </c>
      <c r="F214" s="18">
        <f>SUM('Action Components'!$Q$3182:$Q$3196)</f>
        <v>10.965245061089579</v>
      </c>
      <c r="G214" s="18">
        <f>SUM('Action Components'!$R$3182:$R$3196)</f>
        <v>3.3176568081340863</v>
      </c>
      <c r="H214" s="17">
        <f t="shared" si="19"/>
        <v>2</v>
      </c>
    </row>
    <row r="215" spans="1:8" ht="18" customHeight="1" x14ac:dyDescent="0.2">
      <c r="A215" s="16" t="str">
        <f>'Action Components'!A3197</f>
        <v>UGR19</v>
      </c>
      <c r="B215" s="16" t="str">
        <f>'Action Components'!B3197</f>
        <v>Upper Grande Ronde</v>
      </c>
      <c r="C215" s="17">
        <f>'Action Components'!I3197</f>
        <v>5</v>
      </c>
      <c r="D215" s="16" t="str">
        <f>'Action Components'!J3197</f>
        <v>Fish Passage – Barrier Removal and Replacement</v>
      </c>
      <c r="E215" s="18">
        <f>SUM('Action Components'!$P$3197:$P$3211)</f>
        <v>1.1924050000000002</v>
      </c>
      <c r="F215" s="18">
        <f>SUM('Action Components'!$Q$3197:$Q$3211)</f>
        <v>5.1596541499056245</v>
      </c>
      <c r="G215" s="18">
        <f>SUM('Action Components'!$R$3197:$R$3211)</f>
        <v>1.5986958075116773</v>
      </c>
      <c r="H215" s="17">
        <f t="shared" si="19"/>
        <v>6</v>
      </c>
    </row>
    <row r="216" spans="1:8" ht="18" customHeight="1" x14ac:dyDescent="0.2">
      <c r="A216" s="16" t="str">
        <f>'Action Components'!A3212</f>
        <v>UGR19</v>
      </c>
      <c r="B216" s="16" t="str">
        <f>'Action Components'!B3212</f>
        <v>Upper Grande Ronde</v>
      </c>
      <c r="C216" s="17">
        <f>'Action Components'!I3212</f>
        <v>6</v>
      </c>
      <c r="D216" s="16" t="str">
        <f>'Action Components'!J3212</f>
        <v>Instream Flow Restoration</v>
      </c>
      <c r="E216" s="18">
        <f>SUM('Action Components'!$P$3212:$P$3226)</f>
        <v>1.5709950000000001</v>
      </c>
      <c r="F216" s="18">
        <f>SUM('Action Components'!$Q$3212:$Q$3226)</f>
        <v>7.9936275078780152</v>
      </c>
      <c r="G216" s="18">
        <f>SUM('Action Components'!$R$3212:$R$3226)</f>
        <v>2.4006249923174474</v>
      </c>
      <c r="H216" s="17">
        <f t="shared" si="19"/>
        <v>4</v>
      </c>
    </row>
    <row r="217" spans="1:8" ht="18" customHeight="1" x14ac:dyDescent="0.2">
      <c r="A217" s="16" t="str">
        <f>'Action Components'!A3227</f>
        <v>UGR19</v>
      </c>
      <c r="B217" s="16" t="str">
        <f>'Action Components'!B3227</f>
        <v>Upper Grande Ronde</v>
      </c>
      <c r="C217" s="17">
        <f>'Action Components'!I3227</f>
        <v>7</v>
      </c>
      <c r="D217" s="16" t="str">
        <f>'Action Components'!J3227</f>
        <v>Thermal Refuge Enhancement (reconnect, expand)</v>
      </c>
      <c r="E217" s="18">
        <f>SUM('Action Components'!$P$3227:$P$3241)</f>
        <v>0.87234000000000012</v>
      </c>
      <c r="F217" s="18">
        <f>SUM('Action Components'!$Q$3227:$Q$3241)</f>
        <v>4.2099245716518139</v>
      </c>
      <c r="G217" s="18">
        <f>SUM('Action Components'!$R$3227:$R$3241)</f>
        <v>1.2641741469584009</v>
      </c>
      <c r="H217" s="17">
        <f t="shared" si="19"/>
        <v>7</v>
      </c>
    </row>
    <row r="218" spans="1:8" ht="18" customHeight="1" x14ac:dyDescent="0.2">
      <c r="A218" s="16" t="str">
        <f>'Action Components'!A3242</f>
        <v>UGR19</v>
      </c>
      <c r="B218" s="16" t="str">
        <f>'Action Components'!B3242</f>
        <v>Upper Grande Ronde</v>
      </c>
      <c r="C218" s="17">
        <f>'Action Components'!I3242</f>
        <v>8</v>
      </c>
      <c r="D218" s="16" t="str">
        <f>'Action Components'!J3242</f>
        <v>Water Quality Improvement (not including temperature)</v>
      </c>
      <c r="E218" s="18">
        <f>SUM('Action Components'!$P$3242:$P$3256)</f>
        <v>0.61444500000000013</v>
      </c>
      <c r="F218" s="18">
        <f>SUM('Action Components'!$Q$3242:$Q$3256)</f>
        <v>2.6172390681021751</v>
      </c>
      <c r="G218" s="18">
        <f>SUM('Action Components'!$R$3242:$R$3256)</f>
        <v>0.78029873120261239</v>
      </c>
      <c r="H218" s="17">
        <f t="shared" si="19"/>
        <v>10</v>
      </c>
    </row>
    <row r="219" spans="1:8" ht="18" customHeight="1" x14ac:dyDescent="0.2">
      <c r="A219" s="16" t="str">
        <f>'Action Components'!A3257</f>
        <v>UGR19</v>
      </c>
      <c r="B219" s="16" t="str">
        <f>'Action Components'!B3257</f>
        <v>Upper Grande Ronde</v>
      </c>
      <c r="C219" s="17">
        <f>'Action Components'!I3257</f>
        <v>9</v>
      </c>
      <c r="D219" s="16" t="str">
        <f>'Action Components'!J3257</f>
        <v>Nutrient Enhancement</v>
      </c>
      <c r="E219" s="18">
        <f>SUM('Action Components'!$P$3257:$P$3271)</f>
        <v>0.83263750000000003</v>
      </c>
      <c r="F219" s="18">
        <f>SUM('Action Components'!$Q$3257:$Q$3271)</f>
        <v>2.7190236283385221</v>
      </c>
      <c r="G219" s="18">
        <f>SUM('Action Components'!$R$3257:$R$3271)</f>
        <v>0.80439260147102243</v>
      </c>
      <c r="H219" s="17">
        <f t="shared" si="19"/>
        <v>9</v>
      </c>
    </row>
    <row r="220" spans="1:8" ht="18" customHeight="1" x14ac:dyDescent="0.2">
      <c r="A220" s="16" t="str">
        <f>'Action Components'!A3272</f>
        <v>UGR19</v>
      </c>
      <c r="B220" s="16" t="str">
        <f>'Action Components'!B3272</f>
        <v>Upper Grande Ronde</v>
      </c>
      <c r="C220" s="17">
        <f>'Action Components'!I3272</f>
        <v>10</v>
      </c>
      <c r="D220" s="16" t="str">
        <f>'Action Components'!J3272</f>
        <v>Upland Treatments</v>
      </c>
      <c r="E220" s="18">
        <f>SUM('Action Components'!$P$3272:$P$3286)</f>
        <v>0.75110249999999978</v>
      </c>
      <c r="F220" s="18">
        <f>SUM('Action Components'!$Q$3272:$Q$3286)</f>
        <v>2.9941206271949223</v>
      </c>
      <c r="G220" s="18">
        <f>SUM('Action Components'!$R$3272:$R$3286)</f>
        <v>0.89505861115376573</v>
      </c>
      <c r="H220" s="17">
        <f t="shared" si="19"/>
        <v>8</v>
      </c>
    </row>
    <row r="221" spans="1:8" ht="18" customHeight="1" x14ac:dyDescent="0.2">
      <c r="A221" s="16" t="str">
        <f>'Action Components'!A3287</f>
        <v>UGR19</v>
      </c>
      <c r="B221" s="16" t="str">
        <f>'Action Components'!B3287</f>
        <v>Upper Grande Ronde</v>
      </c>
      <c r="C221" s="17">
        <f>'Action Components'!I3287</f>
        <v>11</v>
      </c>
      <c r="D221" s="16" t="str">
        <f>'Action Components'!J3287</f>
        <v>Species Management (non-native or unnatural)</v>
      </c>
      <c r="E221" s="18">
        <f>SUM('Action Components'!$P$3287:$P$3301)</f>
        <v>0.31305749999999999</v>
      </c>
      <c r="F221" s="18">
        <f>SUM('Action Components'!$Q$3287:$Q$3301)</f>
        <v>1.2176792066573587</v>
      </c>
      <c r="G221" s="18">
        <f>SUM('Action Components'!$R$3287:$R$3301)</f>
        <v>0.3858936440052938</v>
      </c>
      <c r="H221" s="17">
        <f t="shared" si="19"/>
        <v>11</v>
      </c>
    </row>
    <row r="222" spans="1:8" ht="18" customHeight="1" x14ac:dyDescent="0.2">
      <c r="A222" s="16" t="str">
        <f>'Action Components'!A3302</f>
        <v>UGR2</v>
      </c>
      <c r="B222" s="16" t="str">
        <f>'Action Components'!B3302</f>
        <v>Upper Grande Ronde</v>
      </c>
      <c r="C222" s="17">
        <f>'Action Components'!I3302</f>
        <v>1</v>
      </c>
      <c r="D222" s="16" t="str">
        <f>'Action Components'!J3302</f>
        <v>Protect Land (Easement and Acquisition)</v>
      </c>
      <c r="E222" s="18">
        <f>SUM('Action Components'!$P$3302:$P$3316)</f>
        <v>1.3001000000000003</v>
      </c>
      <c r="F222" s="18">
        <f>SUM('Action Components'!$Q$3302:$Q$3316)</f>
        <v>1.5247580399451037</v>
      </c>
      <c r="G222" s="18">
        <f>SUM('Action Components'!$R$3302:$R$3316)</f>
        <v>0.45558245662543334</v>
      </c>
      <c r="H222" s="17">
        <f t="shared" ref="H222:H232" si="20">1+IF($G$222&gt;G222,1,0)+IF(AND($G$223&gt;G222,COUNTIF($G$222:$G$222,$G$223)=0),1,0)+IF(AND($G$224&gt;G222,COUNTIF($G$222:$G$223,$G$224)=0),1,0)+IF(AND($G$225&gt;G222,COUNTIF($G$222:$G$224,$G$225)=0),1,0)+IF(AND($G$226&gt;G222,COUNTIF($G$222:$G$225,$G$226)=0),1,0)+IF(AND($G$227&gt;G222,COUNTIF($G$222:$G$226,$G$227)=0),1,0)+IF(AND($G$228&gt;G222,COUNTIF($G$222:$G$227,$G$228)=0),1,0)+IF(AND($G$229&gt;G222,COUNTIF($G$222:$G$228,$G$229)=0),1,0)+IF(AND($G$230&gt;G222,COUNTIF($G$222:$G$229,$G$230)=0),1,0)+IF(AND($G$231&gt;G222,COUNTIF($G$222:$G$230,$G$231)=0),1,0)+IF(AND($G$232&gt;G222,COUNTIF($G$222:$G$231,$G$232)=0),1,0)</f>
        <v>5</v>
      </c>
    </row>
    <row r="223" spans="1:8" ht="18" customHeight="1" x14ac:dyDescent="0.2">
      <c r="A223" s="16" t="str">
        <f>'Action Components'!A3317</f>
        <v>UGR2</v>
      </c>
      <c r="B223" s="16" t="str">
        <f>'Action Components'!B3317</f>
        <v>Upper Grande Ronde</v>
      </c>
      <c r="C223" s="17">
        <f>'Action Components'!I3317</f>
        <v>2</v>
      </c>
      <c r="D223" s="16" t="str">
        <f>'Action Components'!J3317</f>
        <v>Instream Complexity Improvement</v>
      </c>
      <c r="E223" s="18">
        <f>SUM('Action Components'!$P$3317:$P$3331)</f>
        <v>1.8965025000000002</v>
      </c>
      <c r="F223" s="18">
        <f>SUM('Action Components'!$Q$3317:$Q$3331)</f>
        <v>2.5097326569599447</v>
      </c>
      <c r="G223" s="18">
        <f>SUM('Action Components'!$R$3317:$R$3331)</f>
        <v>0.75263139814989133</v>
      </c>
      <c r="H223" s="17">
        <f t="shared" si="20"/>
        <v>3</v>
      </c>
    </row>
    <row r="224" spans="1:8" ht="18" customHeight="1" x14ac:dyDescent="0.2">
      <c r="A224" s="16" t="str">
        <f>'Action Components'!A3332</f>
        <v>UGR2</v>
      </c>
      <c r="B224" s="16" t="str">
        <f>'Action Components'!B3332</f>
        <v>Upper Grande Ronde</v>
      </c>
      <c r="C224" s="17">
        <f>'Action Components'!I3332</f>
        <v>3</v>
      </c>
      <c r="D224" s="16" t="str">
        <f>'Action Components'!J3332</f>
        <v>Floodplain – Reconnect and Restore</v>
      </c>
      <c r="E224" s="18">
        <f>SUM('Action Components'!$P$3332:$P$3346)</f>
        <v>2.6194299999999999</v>
      </c>
      <c r="F224" s="18">
        <f>SUM('Action Components'!$Q$3332:$Q$3346)</f>
        <v>3.1343639219406274</v>
      </c>
      <c r="G224" s="18">
        <f>SUM('Action Components'!$R$3332:$R$3346)</f>
        <v>0.92618575021347149</v>
      </c>
      <c r="H224" s="17">
        <f t="shared" si="20"/>
        <v>1</v>
      </c>
    </row>
    <row r="225" spans="1:8" ht="18" customHeight="1" x14ac:dyDescent="0.2">
      <c r="A225" s="16" t="str">
        <f>'Action Components'!A3347</f>
        <v>UGR2</v>
      </c>
      <c r="B225" s="16" t="str">
        <f>'Action Components'!B3347</f>
        <v>Upper Grande Ronde</v>
      </c>
      <c r="C225" s="17">
        <f>'Action Components'!I3347</f>
        <v>4</v>
      </c>
      <c r="D225" s="16" t="str">
        <f>'Action Components'!J3347</f>
        <v>Riparian Vegetation Restoration</v>
      </c>
      <c r="E225" s="18">
        <f>SUM('Action Components'!$P$3347:$P$3361)</f>
        <v>2.2174074999999993</v>
      </c>
      <c r="F225" s="18">
        <f>SUM('Action Components'!$Q$3347:$Q$3361)</f>
        <v>2.6036579211700595</v>
      </c>
      <c r="G225" s="18">
        <f>SUM('Action Components'!$R$3347:$R$3361)</f>
        <v>0.78121878211181195</v>
      </c>
      <c r="H225" s="17">
        <f t="shared" si="20"/>
        <v>2</v>
      </c>
    </row>
    <row r="226" spans="1:8" ht="18" customHeight="1" x14ac:dyDescent="0.2">
      <c r="A226" s="16" t="str">
        <f>'Action Components'!A3362</f>
        <v>UGR2</v>
      </c>
      <c r="B226" s="16" t="str">
        <f>'Action Components'!B3362</f>
        <v>Upper Grande Ronde</v>
      </c>
      <c r="C226" s="17">
        <f>'Action Components'!I3362</f>
        <v>5</v>
      </c>
      <c r="D226" s="16" t="str">
        <f>'Action Components'!J3362</f>
        <v>Fish Passage – Barrier Removal and Replacement</v>
      </c>
      <c r="E226" s="18">
        <f>SUM('Action Components'!$P$3362:$P$3376)</f>
        <v>0.9602949999999999</v>
      </c>
      <c r="F226" s="18">
        <f>SUM('Action Components'!$Q$3362:$Q$3376)</f>
        <v>1.0861574342446341</v>
      </c>
      <c r="G226" s="18">
        <f>SUM('Action Components'!$R$3362:$R$3376)</f>
        <v>0.3301326542478929</v>
      </c>
      <c r="H226" s="17">
        <f t="shared" si="20"/>
        <v>6</v>
      </c>
    </row>
    <row r="227" spans="1:8" ht="18" customHeight="1" x14ac:dyDescent="0.2">
      <c r="A227" s="16" t="str">
        <f>'Action Components'!A3377</f>
        <v>UGR2</v>
      </c>
      <c r="B227" s="16" t="str">
        <f>'Action Components'!B3377</f>
        <v>Upper Grande Ronde</v>
      </c>
      <c r="C227" s="17">
        <f>'Action Components'!I3377</f>
        <v>6</v>
      </c>
      <c r="D227" s="16" t="str">
        <f>'Action Components'!J3377</f>
        <v>Instream Flow Restoration</v>
      </c>
      <c r="E227" s="18">
        <f>SUM('Action Components'!$P$3377:$P$3391)</f>
        <v>1.8291149999999998</v>
      </c>
      <c r="F227" s="18">
        <f>SUM('Action Components'!$Q$3377:$Q$3391)</f>
        <v>2.2649052715562998</v>
      </c>
      <c r="G227" s="18">
        <f>SUM('Action Components'!$R$3377:$R$3391)</f>
        <v>0.66580227121962743</v>
      </c>
      <c r="H227" s="17">
        <f t="shared" si="20"/>
        <v>4</v>
      </c>
    </row>
    <row r="228" spans="1:8" ht="18" customHeight="1" x14ac:dyDescent="0.2">
      <c r="A228" s="16" t="str">
        <f>'Action Components'!A3392</f>
        <v>UGR2</v>
      </c>
      <c r="B228" s="16" t="str">
        <f>'Action Components'!B3392</f>
        <v>Upper Grande Ronde</v>
      </c>
      <c r="C228" s="17">
        <f>'Action Components'!I3392</f>
        <v>7</v>
      </c>
      <c r="D228" s="16" t="str">
        <f>'Action Components'!J3392</f>
        <v>Thermal Refuge Enhancement (reconnect, expand)</v>
      </c>
      <c r="E228" s="18">
        <f>SUM('Action Components'!$P$3392:$P$3406)</f>
        <v>0.91810499999999995</v>
      </c>
      <c r="F228" s="18">
        <f>SUM('Action Components'!$Q$3392:$Q$3406)</f>
        <v>1.0452182594183972</v>
      </c>
      <c r="G228" s="18">
        <f>SUM('Action Components'!$R$3392:$R$3406)</f>
        <v>0.30704379544207544</v>
      </c>
      <c r="H228" s="17">
        <f t="shared" si="20"/>
        <v>7</v>
      </c>
    </row>
    <row r="229" spans="1:8" ht="18" customHeight="1" x14ac:dyDescent="0.2">
      <c r="A229" s="16" t="str">
        <f>'Action Components'!A3407</f>
        <v>UGR2</v>
      </c>
      <c r="B229" s="16" t="str">
        <f>'Action Components'!B3407</f>
        <v>Upper Grande Ronde</v>
      </c>
      <c r="C229" s="17">
        <f>'Action Components'!I3407</f>
        <v>8</v>
      </c>
      <c r="D229" s="16" t="str">
        <f>'Action Components'!J3407</f>
        <v>Water Quality Improvement (not including temperature)</v>
      </c>
      <c r="E229" s="18">
        <f>SUM('Action Components'!$P$3407:$P$3421)</f>
        <v>0.78605250000000004</v>
      </c>
      <c r="F229" s="18">
        <f>SUM('Action Components'!$Q$3407:$Q$3421)</f>
        <v>0.85968331954570287</v>
      </c>
      <c r="G229" s="18">
        <f>SUM('Action Components'!$R$3407:$R$3421)</f>
        <v>0.24884020709759908</v>
      </c>
      <c r="H229" s="17">
        <f t="shared" si="20"/>
        <v>8</v>
      </c>
    </row>
    <row r="230" spans="1:8" ht="18" customHeight="1" x14ac:dyDescent="0.2">
      <c r="A230" s="16" t="str">
        <f>'Action Components'!A3422</f>
        <v>UGR2</v>
      </c>
      <c r="B230" s="16" t="str">
        <f>'Action Components'!B3422</f>
        <v>Upper Grande Ronde</v>
      </c>
      <c r="C230" s="17">
        <f>'Action Components'!I3422</f>
        <v>9</v>
      </c>
      <c r="D230" s="16" t="str">
        <f>'Action Components'!J3422</f>
        <v>Nutrient Enhancement</v>
      </c>
      <c r="E230" s="18">
        <f>SUM('Action Components'!$P$3422:$P$3436)</f>
        <v>0.40740999999999999</v>
      </c>
      <c r="F230" s="18">
        <f>SUM('Action Components'!$Q$3422:$Q$3436)</f>
        <v>0.36774435636155561</v>
      </c>
      <c r="G230" s="18">
        <f>SUM('Action Components'!$R$3422:$R$3436)</f>
        <v>0.11055034466301135</v>
      </c>
      <c r="H230" s="17">
        <f t="shared" si="20"/>
        <v>11</v>
      </c>
    </row>
    <row r="231" spans="1:8" ht="18" customHeight="1" x14ac:dyDescent="0.2">
      <c r="A231" s="16" t="str">
        <f>'Action Components'!A3437</f>
        <v>UGR2</v>
      </c>
      <c r="B231" s="16" t="str">
        <f>'Action Components'!B3437</f>
        <v>Upper Grande Ronde</v>
      </c>
      <c r="C231" s="17">
        <f>'Action Components'!I3437</f>
        <v>10</v>
      </c>
      <c r="D231" s="16" t="str">
        <f>'Action Components'!J3437</f>
        <v>Upland Treatments</v>
      </c>
      <c r="E231" s="18">
        <f>SUM('Action Components'!$P$3437:$P$3451)</f>
        <v>0.68139749999999999</v>
      </c>
      <c r="F231" s="18">
        <f>SUM('Action Components'!$Q$3437:$Q$3451)</f>
        <v>0.72554234520022665</v>
      </c>
      <c r="G231" s="18">
        <f>SUM('Action Components'!$R$3437:$R$3451)</f>
        <v>0.21198098370004231</v>
      </c>
      <c r="H231" s="17">
        <f t="shared" si="20"/>
        <v>9</v>
      </c>
    </row>
    <row r="232" spans="1:8" ht="18" customHeight="1" x14ac:dyDescent="0.2">
      <c r="A232" s="16" t="str">
        <f>'Action Components'!A3452</f>
        <v>UGR2</v>
      </c>
      <c r="B232" s="16" t="str">
        <f>'Action Components'!B3452</f>
        <v>Upper Grande Ronde</v>
      </c>
      <c r="C232" s="17">
        <f>'Action Components'!I3452</f>
        <v>11</v>
      </c>
      <c r="D232" s="16" t="str">
        <f>'Action Components'!J3452</f>
        <v>Species Management (non-native or unnatural)</v>
      </c>
      <c r="E232" s="18">
        <f>SUM('Action Components'!$P$3452:$P$3466)</f>
        <v>0.51794249999999997</v>
      </c>
      <c r="F232" s="18">
        <f>SUM('Action Components'!$Q$3452:$Q$3466)</f>
        <v>0.47959559757505776</v>
      </c>
      <c r="G232" s="18">
        <f>SUM('Action Components'!$R$3452:$R$3466)</f>
        <v>0.15445385970919298</v>
      </c>
      <c r="H232" s="17">
        <f t="shared" si="20"/>
        <v>10</v>
      </c>
    </row>
    <row r="233" spans="1:8" ht="18" customHeight="1" x14ac:dyDescent="0.2">
      <c r="A233" s="16" t="str">
        <f>'Action Components'!A3467</f>
        <v>UGR20</v>
      </c>
      <c r="B233" s="16" t="str">
        <f>'Action Components'!B3467</f>
        <v>Upper Grande Ronde</v>
      </c>
      <c r="C233" s="17">
        <f>'Action Components'!I3467</f>
        <v>1</v>
      </c>
      <c r="D233" s="16" t="str">
        <f>'Action Components'!J3467</f>
        <v>Protect Land (Easement and Acquisition)</v>
      </c>
      <c r="E233" s="18">
        <f>SUM('Action Components'!$P$3467:$P$3481)</f>
        <v>1.1241500000000002</v>
      </c>
      <c r="F233" s="18">
        <f>SUM('Action Components'!$Q$3467:$Q$3481)</f>
        <v>5.5397878041347557</v>
      </c>
      <c r="G233" s="18">
        <f>SUM('Action Components'!$R$3467:$R$3481)</f>
        <v>1.6644627211221492</v>
      </c>
      <c r="H233" s="17">
        <f t="shared" ref="H233:H243" si="21">1+IF($G$233&gt;G233,1,0)+IF(AND($G$234&gt;G233,COUNTIF($G$233:$G$233,$G$234)=0),1,0)+IF(AND($G$235&gt;G233,COUNTIF($G$233:$G$234,$G$235)=0),1,0)+IF(AND($G$236&gt;G233,COUNTIF($G$233:$G$235,$G$236)=0),1,0)+IF(AND($G$237&gt;G233,COUNTIF($G$233:$G$236,$G$237)=0),1,0)+IF(AND($G$238&gt;G233,COUNTIF($G$233:$G$237,$G$238)=0),1,0)+IF(AND($G$239&gt;G233,COUNTIF($G$233:$G$238,$G$239)=0),1,0)+IF(AND($G$240&gt;G233,COUNTIF($G$233:$G$239,$G$240)=0),1,0)+IF(AND($G$241&gt;G233,COUNTIF($G$233:$G$240,$G$241)=0),1,0)+IF(AND($G$242&gt;G233,COUNTIF($G$233:$G$241,$G$242)=0),1,0)+IF(AND($G$243&gt;G233,COUNTIF($G$233:$G$242,$G$243)=0),1,0)</f>
        <v>6</v>
      </c>
    </row>
    <row r="234" spans="1:8" ht="18" customHeight="1" x14ac:dyDescent="0.2">
      <c r="A234" s="16" t="str">
        <f>'Action Components'!A3482</f>
        <v>UGR20</v>
      </c>
      <c r="B234" s="16" t="str">
        <f>'Action Components'!B3482</f>
        <v>Upper Grande Ronde</v>
      </c>
      <c r="C234" s="17">
        <f>'Action Components'!I3482</f>
        <v>2</v>
      </c>
      <c r="D234" s="16" t="str">
        <f>'Action Components'!J3482</f>
        <v>Instream Complexity Improvement</v>
      </c>
      <c r="E234" s="18">
        <f>SUM('Action Components'!$P$3482:$P$3496)</f>
        <v>1.7538524999999996</v>
      </c>
      <c r="F234" s="18">
        <f>SUM('Action Components'!$Q$3482:$Q$3496)</f>
        <v>9.60621019076771</v>
      </c>
      <c r="G234" s="18">
        <f>SUM('Action Components'!$R$3482:$R$3496)</f>
        <v>2.9172444240081958</v>
      </c>
      <c r="H234" s="17">
        <f t="shared" si="21"/>
        <v>3</v>
      </c>
    </row>
    <row r="235" spans="1:8" ht="18" customHeight="1" x14ac:dyDescent="0.2">
      <c r="A235" s="16" t="str">
        <f>'Action Components'!A3497</f>
        <v>UGR20</v>
      </c>
      <c r="B235" s="16" t="str">
        <f>'Action Components'!B3497</f>
        <v>Upper Grande Ronde</v>
      </c>
      <c r="C235" s="17">
        <f>'Action Components'!I3497</f>
        <v>3</v>
      </c>
      <c r="D235" s="16" t="str">
        <f>'Action Components'!J3497</f>
        <v>Floodplain – Reconnect and Restore</v>
      </c>
      <c r="E235" s="18">
        <f>SUM('Action Components'!$P$3497:$P$3511)</f>
        <v>2.6341450000000002</v>
      </c>
      <c r="F235" s="18">
        <f>SUM('Action Components'!$Q$3497:$Q$3511)</f>
        <v>13.293657588576661</v>
      </c>
      <c r="G235" s="18">
        <f>SUM('Action Components'!$R$3497:$R$3511)</f>
        <v>3.9456559913417539</v>
      </c>
      <c r="H235" s="17">
        <f t="shared" si="21"/>
        <v>1</v>
      </c>
    </row>
    <row r="236" spans="1:8" ht="18" customHeight="1" x14ac:dyDescent="0.2">
      <c r="A236" s="16" t="str">
        <f>'Action Components'!A3512</f>
        <v>UGR20</v>
      </c>
      <c r="B236" s="16" t="str">
        <f>'Action Components'!B3512</f>
        <v>Upper Grande Ronde</v>
      </c>
      <c r="C236" s="17">
        <f>'Action Components'!I3512</f>
        <v>4</v>
      </c>
      <c r="D236" s="16" t="str">
        <f>'Action Components'!J3512</f>
        <v>Riparian Vegetation Restoration</v>
      </c>
      <c r="E236" s="18">
        <f>SUM('Action Components'!$P$3512:$P$3526)</f>
        <v>2.0027350000000004</v>
      </c>
      <c r="F236" s="18">
        <f>SUM('Action Components'!$Q$3512:$Q$3526)</f>
        <v>9.8036482736491006</v>
      </c>
      <c r="G236" s="18">
        <f>SUM('Action Components'!$R$3512:$R$3526)</f>
        <v>2.9342943726104997</v>
      </c>
      <c r="H236" s="17">
        <f t="shared" si="21"/>
        <v>2</v>
      </c>
    </row>
    <row r="237" spans="1:8" ht="18" customHeight="1" x14ac:dyDescent="0.2">
      <c r="A237" s="16" t="str">
        <f>'Action Components'!A3527</f>
        <v>UGR20</v>
      </c>
      <c r="B237" s="16" t="str">
        <f>'Action Components'!B3527</f>
        <v>Upper Grande Ronde</v>
      </c>
      <c r="C237" s="17">
        <f>'Action Components'!I3527</f>
        <v>5</v>
      </c>
      <c r="D237" s="16" t="str">
        <f>'Action Components'!J3527</f>
        <v>Fish Passage – Barrier Removal and Replacement</v>
      </c>
      <c r="E237" s="18">
        <f>SUM('Action Components'!$P$3527:$P$3541)</f>
        <v>0.86356750000000004</v>
      </c>
      <c r="F237" s="18">
        <f>SUM('Action Components'!$Q$3527:$Q$3541)</f>
        <v>4.24584884270568</v>
      </c>
      <c r="G237" s="18">
        <f>SUM('Action Components'!$R$3527:$R$3541)</f>
        <v>1.3053524886354355</v>
      </c>
      <c r="H237" s="17">
        <f t="shared" si="21"/>
        <v>8</v>
      </c>
    </row>
    <row r="238" spans="1:8" ht="18" customHeight="1" x14ac:dyDescent="0.2">
      <c r="A238" s="16" t="str">
        <f>'Action Components'!A3542</f>
        <v>UGR20</v>
      </c>
      <c r="B238" s="16" t="str">
        <f>'Action Components'!B3542</f>
        <v>Upper Grande Ronde</v>
      </c>
      <c r="C238" s="17">
        <f>'Action Components'!I3542</f>
        <v>6</v>
      </c>
      <c r="D238" s="16" t="str">
        <f>'Action Components'!J3542</f>
        <v>Instream Flow Restoration</v>
      </c>
      <c r="E238" s="18">
        <f>SUM('Action Components'!$P$3542:$P$3556)</f>
        <v>1.3070925</v>
      </c>
      <c r="F238" s="18">
        <f>SUM('Action Components'!$Q$3542:$Q$3556)</f>
        <v>7.329321024005238</v>
      </c>
      <c r="G238" s="18">
        <f>SUM('Action Components'!$R$3542:$R$3556)</f>
        <v>2.1907942990699723</v>
      </c>
      <c r="H238" s="17">
        <f t="shared" si="21"/>
        <v>4</v>
      </c>
    </row>
    <row r="239" spans="1:8" ht="18" customHeight="1" x14ac:dyDescent="0.2">
      <c r="A239" s="16" t="str">
        <f>'Action Components'!A3557</f>
        <v>UGR20</v>
      </c>
      <c r="B239" s="16" t="str">
        <f>'Action Components'!B3557</f>
        <v>Upper Grande Ronde</v>
      </c>
      <c r="C239" s="17">
        <f>'Action Components'!I3557</f>
        <v>7</v>
      </c>
      <c r="D239" s="16" t="str">
        <f>'Action Components'!J3557</f>
        <v>Thermal Refuge Enhancement (reconnect, expand)</v>
      </c>
      <c r="E239" s="18">
        <f>SUM('Action Components'!$P$3557:$P$3571)</f>
        <v>0.83764500000000008</v>
      </c>
      <c r="F239" s="18">
        <f>SUM('Action Components'!$Q$3557:$Q$3571)</f>
        <v>4.4604211959212305</v>
      </c>
      <c r="G239" s="18">
        <f>SUM('Action Components'!$R$3557:$R$3571)</f>
        <v>1.3392108829300149</v>
      </c>
      <c r="H239" s="17">
        <f t="shared" si="21"/>
        <v>7</v>
      </c>
    </row>
    <row r="240" spans="1:8" ht="18" customHeight="1" x14ac:dyDescent="0.2">
      <c r="A240" s="16" t="str">
        <f>'Action Components'!A3572</f>
        <v>UGR20</v>
      </c>
      <c r="B240" s="16" t="str">
        <f>'Action Components'!B3572</f>
        <v>Upper Grande Ronde</v>
      </c>
      <c r="C240" s="17">
        <f>'Action Components'!I3572</f>
        <v>8</v>
      </c>
      <c r="D240" s="16" t="str">
        <f>'Action Components'!J3572</f>
        <v>Water Quality Improvement (not including temperature)</v>
      </c>
      <c r="E240" s="18">
        <f>SUM('Action Components'!$P$3572:$P$3586)</f>
        <v>0.51110250000000002</v>
      </c>
      <c r="F240" s="18">
        <f>SUM('Action Components'!$Q$3572:$Q$3586)</f>
        <v>2.5009992100953777</v>
      </c>
      <c r="G240" s="18">
        <f>SUM('Action Components'!$R$3572:$R$3586)</f>
        <v>0.72787598818532884</v>
      </c>
      <c r="H240" s="17">
        <f t="shared" si="21"/>
        <v>10</v>
      </c>
    </row>
    <row r="241" spans="1:8" ht="18" customHeight="1" x14ac:dyDescent="0.2">
      <c r="A241" s="16" t="str">
        <f>'Action Components'!A3587</f>
        <v>UGR20</v>
      </c>
      <c r="B241" s="16" t="str">
        <f>'Action Components'!B3587</f>
        <v>Upper Grande Ronde</v>
      </c>
      <c r="C241" s="17">
        <f>'Action Components'!I3587</f>
        <v>9</v>
      </c>
      <c r="D241" s="16" t="str">
        <f>'Action Components'!J3587</f>
        <v>Nutrient Enhancement</v>
      </c>
      <c r="E241" s="18">
        <f>SUM('Action Components'!$P$3587:$P$3601)</f>
        <v>0.64915000000000012</v>
      </c>
      <c r="F241" s="18">
        <f>SUM('Action Components'!$Q$3587:$Q$3601)</f>
        <v>2.3058013342262313</v>
      </c>
      <c r="G241" s="18">
        <f>SUM('Action Components'!$R$3587:$R$3601)</f>
        <v>0.67685497924140625</v>
      </c>
      <c r="H241" s="17">
        <f t="shared" si="21"/>
        <v>11</v>
      </c>
    </row>
    <row r="242" spans="1:8" ht="18" customHeight="1" x14ac:dyDescent="0.2">
      <c r="A242" s="16" t="str">
        <f>'Action Components'!A3602</f>
        <v>UGR20</v>
      </c>
      <c r="B242" s="16" t="str">
        <f>'Action Components'!B3602</f>
        <v>Upper Grande Ronde</v>
      </c>
      <c r="C242" s="17">
        <f>'Action Components'!I3602</f>
        <v>10</v>
      </c>
      <c r="D242" s="16" t="str">
        <f>'Action Components'!J3602</f>
        <v>Upland Treatments</v>
      </c>
      <c r="E242" s="18">
        <f>SUM('Action Components'!$P$3602:$P$3616)</f>
        <v>0.6879900000000001</v>
      </c>
      <c r="F242" s="18">
        <f>SUM('Action Components'!$Q$3602:$Q$3616)</f>
        <v>3.1180904496853055</v>
      </c>
      <c r="G242" s="18">
        <f>SUM('Action Components'!$R$3602:$R$3616)</f>
        <v>0.92592802010613184</v>
      </c>
      <c r="H242" s="17">
        <f t="shared" si="21"/>
        <v>9</v>
      </c>
    </row>
    <row r="243" spans="1:8" ht="18" customHeight="1" x14ac:dyDescent="0.2">
      <c r="A243" s="16" t="str">
        <f>'Action Components'!A3617</f>
        <v>UGR20</v>
      </c>
      <c r="B243" s="16" t="str">
        <f>'Action Components'!B3617</f>
        <v>Upper Grande Ronde</v>
      </c>
      <c r="C243" s="17">
        <f>'Action Components'!I3617</f>
        <v>11</v>
      </c>
      <c r="D243" s="16" t="str">
        <f>'Action Components'!J3617</f>
        <v>Species Management (non-native or unnatural)</v>
      </c>
      <c r="E243" s="18">
        <f>SUM('Action Components'!$P$3617:$P$3631)</f>
        <v>1.48695</v>
      </c>
      <c r="F243" s="18">
        <f>SUM('Action Components'!$Q$3617:$Q$3631)</f>
        <v>5.8821726672605754</v>
      </c>
      <c r="G243" s="18">
        <f>SUM('Action Components'!$R$3617:$R$3631)</f>
        <v>1.9477194614839595</v>
      </c>
      <c r="H243" s="17">
        <f t="shared" si="21"/>
        <v>5</v>
      </c>
    </row>
    <row r="244" spans="1:8" ht="18" customHeight="1" x14ac:dyDescent="0.2">
      <c r="A244" s="16" t="str">
        <f>'Action Components'!A3632</f>
        <v>UGR3</v>
      </c>
      <c r="B244" s="16" t="str">
        <f>'Action Components'!B3632</f>
        <v>Upper Grande Ronde</v>
      </c>
      <c r="C244" s="17">
        <f>'Action Components'!I3632</f>
        <v>1</v>
      </c>
      <c r="D244" s="16" t="str">
        <f>'Action Components'!J3632</f>
        <v>Protect Land (Easement and Acquisition)</v>
      </c>
      <c r="E244" s="18">
        <f>SUM('Action Components'!$P$3632:$P$3646)</f>
        <v>1.7854250000000003</v>
      </c>
      <c r="F244" s="18">
        <f>SUM('Action Components'!$Q$3632:$Q$3646)</f>
        <v>6.9459421188951431</v>
      </c>
      <c r="G244" s="18">
        <f>SUM('Action Components'!$R$3632:$R$3646)</f>
        <v>2.0559196660302916</v>
      </c>
      <c r="H244" s="17">
        <f t="shared" ref="H244:H254" si="22">1+IF($G$244&gt;G244,1,0)+IF(AND($G$245&gt;G244,COUNTIF($G$244:$G$244,$G$245)=0),1,0)+IF(AND($G$246&gt;G244,COUNTIF($G$244:$G$245,$G$246)=0),1,0)+IF(AND($G$247&gt;G244,COUNTIF($G$244:$G$246,$G$247)=0),1,0)+IF(AND($G$248&gt;G244,COUNTIF($G$244:$G$247,$G$248)=0),1,0)+IF(AND($G$249&gt;G244,COUNTIF($G$244:$G$248,$G$249)=0),1,0)+IF(AND($G$250&gt;G244,COUNTIF($G$244:$G$249,$G$250)=0),1,0)+IF(AND($G$251&gt;G244,COUNTIF($G$244:$G$250,$G$251)=0),1,0)+IF(AND($G$252&gt;G244,COUNTIF($G$244:$G$251,$G$252)=0),1,0)+IF(AND($G$253&gt;G244,COUNTIF($G$244:$G$252,$G$253)=0),1,0)+IF(AND($G$254&gt;G244,COUNTIF($G$244:$G$253,$G$254)=0),1,0)</f>
        <v>6</v>
      </c>
    </row>
    <row r="245" spans="1:8" ht="18" customHeight="1" x14ac:dyDescent="0.2">
      <c r="A245" s="16" t="str">
        <f>'Action Components'!A3647</f>
        <v>UGR3</v>
      </c>
      <c r="B245" s="16" t="str">
        <f>'Action Components'!B3647</f>
        <v>Upper Grande Ronde</v>
      </c>
      <c r="C245" s="17">
        <f>'Action Components'!I3647</f>
        <v>2</v>
      </c>
      <c r="D245" s="16" t="str">
        <f>'Action Components'!J3647</f>
        <v>Instream Complexity Improvement</v>
      </c>
      <c r="E245" s="18">
        <f>SUM('Action Components'!$P$3647:$P$3661)</f>
        <v>2.4731999999999998</v>
      </c>
      <c r="F245" s="18">
        <f>SUM('Action Components'!$Q$3647:$Q$3661)</f>
        <v>10.268587825400562</v>
      </c>
      <c r="G245" s="18">
        <f>SUM('Action Components'!$R$3647:$R$3661)</f>
        <v>3.1067496143517461</v>
      </c>
      <c r="H245" s="17">
        <f t="shared" si="22"/>
        <v>4</v>
      </c>
    </row>
    <row r="246" spans="1:8" ht="18" customHeight="1" x14ac:dyDescent="0.2">
      <c r="A246" s="16" t="str">
        <f>'Action Components'!A3662</f>
        <v>UGR3</v>
      </c>
      <c r="B246" s="16" t="str">
        <f>'Action Components'!B3662</f>
        <v>Upper Grande Ronde</v>
      </c>
      <c r="C246" s="17">
        <f>'Action Components'!I3662</f>
        <v>3</v>
      </c>
      <c r="D246" s="16" t="str">
        <f>'Action Components'!J3662</f>
        <v>Floodplain – Reconnect and Restore</v>
      </c>
      <c r="E246" s="18">
        <f>SUM('Action Components'!$P$3662:$P$3676)</f>
        <v>3.6105775000000002</v>
      </c>
      <c r="F246" s="18">
        <f>SUM('Action Components'!$Q$3662:$Q$3676)</f>
        <v>14.170285536408553</v>
      </c>
      <c r="G246" s="18">
        <f>SUM('Action Components'!$R$3662:$R$3676)</f>
        <v>4.1773833862324024</v>
      </c>
      <c r="H246" s="17">
        <f t="shared" si="22"/>
        <v>1</v>
      </c>
    </row>
    <row r="247" spans="1:8" ht="18" customHeight="1" x14ac:dyDescent="0.2">
      <c r="A247" s="16" t="str">
        <f>'Action Components'!A3677</f>
        <v>UGR3</v>
      </c>
      <c r="B247" s="16" t="str">
        <f>'Action Components'!B3677</f>
        <v>Upper Grande Ronde</v>
      </c>
      <c r="C247" s="17">
        <f>'Action Components'!I3677</f>
        <v>4</v>
      </c>
      <c r="D247" s="16" t="str">
        <f>'Action Components'!J3677</f>
        <v>Riparian Vegetation Restoration</v>
      </c>
      <c r="E247" s="18">
        <f>SUM('Action Components'!$P$3677:$P$3691)</f>
        <v>3.0722500000000004</v>
      </c>
      <c r="F247" s="18">
        <f>SUM('Action Components'!$Q$3677:$Q$3691)</f>
        <v>11.634125579024094</v>
      </c>
      <c r="G247" s="18">
        <f>SUM('Action Components'!$R$3677:$R$3691)</f>
        <v>3.4781933168735204</v>
      </c>
      <c r="H247" s="17">
        <f t="shared" si="22"/>
        <v>3</v>
      </c>
    </row>
    <row r="248" spans="1:8" ht="18" customHeight="1" x14ac:dyDescent="0.2">
      <c r="A248" s="16" t="str">
        <f>'Action Components'!A3692</f>
        <v>UGR3</v>
      </c>
      <c r="B248" s="16" t="str">
        <f>'Action Components'!B3692</f>
        <v>Upper Grande Ronde</v>
      </c>
      <c r="C248" s="17">
        <f>'Action Components'!I3692</f>
        <v>5</v>
      </c>
      <c r="D248" s="16" t="str">
        <f>'Action Components'!J3692</f>
        <v>Fish Passage – Barrier Removal and Replacement</v>
      </c>
      <c r="E248" s="18">
        <f>SUM('Action Components'!$P$3692:$P$3706)</f>
        <v>1.0608925000000002</v>
      </c>
      <c r="F248" s="18">
        <f>SUM('Action Components'!$Q$3692:$Q$3706)</f>
        <v>4.0400718556707567</v>
      </c>
      <c r="G248" s="18">
        <f>SUM('Action Components'!$R$3692:$R$3706)</f>
        <v>1.2123402350419963</v>
      </c>
      <c r="H248" s="17">
        <f t="shared" si="22"/>
        <v>10</v>
      </c>
    </row>
    <row r="249" spans="1:8" ht="18" customHeight="1" x14ac:dyDescent="0.2">
      <c r="A249" s="16" t="str">
        <f>'Action Components'!A3707</f>
        <v>UGR3</v>
      </c>
      <c r="B249" s="16" t="str">
        <f>'Action Components'!B3707</f>
        <v>Upper Grande Ronde</v>
      </c>
      <c r="C249" s="17">
        <f>'Action Components'!I3707</f>
        <v>6</v>
      </c>
      <c r="D249" s="16" t="str">
        <f>'Action Components'!J3707</f>
        <v>Instream Flow Restoration</v>
      </c>
      <c r="E249" s="18">
        <f>SUM('Action Components'!$P$3707:$P$3721)</f>
        <v>3.1579649999999999</v>
      </c>
      <c r="F249" s="18">
        <f>SUM('Action Components'!$Q$3707:$Q$3721)</f>
        <v>13.489441955040636</v>
      </c>
      <c r="G249" s="18">
        <f>SUM('Action Components'!$R$3707:$R$3721)</f>
        <v>3.965436426115692</v>
      </c>
      <c r="H249" s="17">
        <f t="shared" si="22"/>
        <v>2</v>
      </c>
    </row>
    <row r="250" spans="1:8" ht="18" customHeight="1" x14ac:dyDescent="0.2">
      <c r="A250" s="16" t="str">
        <f>'Action Components'!A3722</f>
        <v>UGR3</v>
      </c>
      <c r="B250" s="16" t="str">
        <f>'Action Components'!B3722</f>
        <v>Upper Grande Ronde</v>
      </c>
      <c r="C250" s="17">
        <f>'Action Components'!I3722</f>
        <v>7</v>
      </c>
      <c r="D250" s="16" t="str">
        <f>'Action Components'!J3722</f>
        <v>Thermal Refuge Enhancement (reconnect, expand)</v>
      </c>
      <c r="E250" s="18">
        <f>SUM('Action Components'!$P$3722:$P$3736)</f>
        <v>1.7303100000000002</v>
      </c>
      <c r="F250" s="18">
        <f>SUM('Action Components'!$Q$3722:$Q$3736)</f>
        <v>6.6811699568105141</v>
      </c>
      <c r="G250" s="18">
        <f>SUM('Action Components'!$R$3722:$R$3736)</f>
        <v>1.9825104633352573</v>
      </c>
      <c r="H250" s="17">
        <f t="shared" si="22"/>
        <v>7</v>
      </c>
    </row>
    <row r="251" spans="1:8" ht="18" customHeight="1" x14ac:dyDescent="0.2">
      <c r="A251" s="16" t="str">
        <f>'Action Components'!A3737</f>
        <v>UGR3</v>
      </c>
      <c r="B251" s="16" t="str">
        <f>'Action Components'!B3737</f>
        <v>Upper Grande Ronde</v>
      </c>
      <c r="C251" s="17">
        <f>'Action Components'!I3737</f>
        <v>8</v>
      </c>
      <c r="D251" s="16" t="str">
        <f>'Action Components'!J3737</f>
        <v>Water Quality Improvement (not including temperature)</v>
      </c>
      <c r="E251" s="18">
        <f>SUM('Action Components'!$P$3737:$P$3751)</f>
        <v>1.3049700000000002</v>
      </c>
      <c r="F251" s="18">
        <f>SUM('Action Components'!$Q$3737:$Q$3751)</f>
        <v>4.8730356597445317</v>
      </c>
      <c r="G251" s="18">
        <f>SUM('Action Components'!$R$3737:$R$3751)</f>
        <v>1.3918264660516462</v>
      </c>
      <c r="H251" s="17">
        <f t="shared" si="22"/>
        <v>8</v>
      </c>
    </row>
    <row r="252" spans="1:8" ht="18" customHeight="1" x14ac:dyDescent="0.2">
      <c r="A252" s="16" t="str">
        <f>'Action Components'!A3752</f>
        <v>UGR3</v>
      </c>
      <c r="B252" s="16" t="str">
        <f>'Action Components'!B3752</f>
        <v>Upper Grande Ronde</v>
      </c>
      <c r="C252" s="17">
        <f>'Action Components'!I3752</f>
        <v>9</v>
      </c>
      <c r="D252" s="16" t="str">
        <f>'Action Components'!J3752</f>
        <v>Nutrient Enhancement</v>
      </c>
      <c r="E252" s="18">
        <f>SUM('Action Components'!$P$3752:$P$3766)</f>
        <v>0.73483000000000021</v>
      </c>
      <c r="F252" s="18">
        <f>SUM('Action Components'!$Q$3752:$Q$3766)</f>
        <v>2.072416176525528</v>
      </c>
      <c r="G252" s="18">
        <f>SUM('Action Components'!$R$3752:$R$3766)</f>
        <v>0.61294379413325617</v>
      </c>
      <c r="H252" s="17">
        <f t="shared" si="22"/>
        <v>11</v>
      </c>
    </row>
    <row r="253" spans="1:8" ht="18" customHeight="1" x14ac:dyDescent="0.2">
      <c r="A253" s="16" t="str">
        <f>'Action Components'!A3767</f>
        <v>UGR3</v>
      </c>
      <c r="B253" s="16" t="str">
        <f>'Action Components'!B3767</f>
        <v>Upper Grande Ronde</v>
      </c>
      <c r="C253" s="17">
        <f>'Action Components'!I3767</f>
        <v>10</v>
      </c>
      <c r="D253" s="16" t="str">
        <f>'Action Components'!J3767</f>
        <v>Upland Treatments</v>
      </c>
      <c r="E253" s="18">
        <f>SUM('Action Components'!$P$3767:$P$3781)</f>
        <v>1.2250200000000002</v>
      </c>
      <c r="F253" s="18">
        <f>SUM('Action Components'!$Q$3767:$Q$3781)</f>
        <v>4.5720147390649934</v>
      </c>
      <c r="G253" s="18">
        <f>SUM('Action Components'!$R$3767:$R$3781)</f>
        <v>1.335709855525397</v>
      </c>
      <c r="H253" s="17">
        <f t="shared" si="22"/>
        <v>9</v>
      </c>
    </row>
    <row r="254" spans="1:8" ht="18" customHeight="1" x14ac:dyDescent="0.2">
      <c r="A254" s="16" t="str">
        <f>'Action Components'!A3782</f>
        <v>UGR3</v>
      </c>
      <c r="B254" s="16" t="str">
        <f>'Action Components'!B3782</f>
        <v>Upper Grande Ronde</v>
      </c>
      <c r="C254" s="17">
        <f>'Action Components'!I3782</f>
        <v>11</v>
      </c>
      <c r="D254" s="16" t="str">
        <f>'Action Components'!J3782</f>
        <v>Species Management (non-native or unnatural)</v>
      </c>
      <c r="E254" s="18">
        <f>SUM('Action Components'!$P$3782:$P$3796)</f>
        <v>2.0747399999999994</v>
      </c>
      <c r="F254" s="18">
        <f>SUM('Action Components'!$Q$3782:$Q$3796)</f>
        <v>6.4105523415977368</v>
      </c>
      <c r="G254" s="18">
        <f>SUM('Action Components'!$R$3782:$R$3796)</f>
        <v>2.0795096344123318</v>
      </c>
      <c r="H254" s="17">
        <f t="shared" si="22"/>
        <v>5</v>
      </c>
    </row>
    <row r="255" spans="1:8" ht="18" customHeight="1" x14ac:dyDescent="0.2">
      <c r="A255" s="16" t="str">
        <f>'Action Components'!A3797</f>
        <v>UGR4</v>
      </c>
      <c r="B255" s="16" t="str">
        <f>'Action Components'!B3797</f>
        <v>Upper Grande Ronde</v>
      </c>
      <c r="C255" s="17">
        <f>'Action Components'!I3797</f>
        <v>1</v>
      </c>
      <c r="D255" s="16" t="str">
        <f>'Action Components'!J3797</f>
        <v>Protect Land (Easement and Acquisition)</v>
      </c>
      <c r="E255" s="18">
        <f>SUM('Action Components'!$P$3797:$P$3811)</f>
        <v>1.9010750000000003</v>
      </c>
      <c r="F255" s="18">
        <f>SUM('Action Components'!$Q$3797:$Q$3811)</f>
        <v>2.1380517585801297</v>
      </c>
      <c r="G255" s="18">
        <f>SUM('Action Components'!$R$3797:$R$3811)</f>
        <v>0.64306756474167226</v>
      </c>
      <c r="H255" s="17">
        <f t="shared" ref="H255:H265" si="23">1+IF($G$255&gt;G255,1,0)+IF(AND($G$256&gt;G255,COUNTIF($G$255:$G$255,$G$256)=0),1,0)+IF(AND($G$257&gt;G255,COUNTIF($G$255:$G$256,$G$257)=0),1,0)+IF(AND($G$258&gt;G255,COUNTIF($G$255:$G$257,$G$258)=0),1,0)+IF(AND($G$259&gt;G255,COUNTIF($G$255:$G$258,$G$259)=0),1,0)+IF(AND($G$260&gt;G255,COUNTIF($G$255:$G$259,$G$260)=0),1,0)+IF(AND($G$261&gt;G255,COUNTIF($G$255:$G$260,$G$261)=0),1,0)+IF(AND($G$262&gt;G255,COUNTIF($G$255:$G$261,$G$262)=0),1,0)+IF(AND($G$263&gt;G255,COUNTIF($G$255:$G$262,$G$263)=0),1,0)+IF(AND($G$264&gt;G255,COUNTIF($G$255:$G$263,$G$264)=0),1,0)+IF(AND($G$265&gt;G255,COUNTIF($G$255:$G$264,$G$265)=0),1,0)</f>
        <v>5</v>
      </c>
    </row>
    <row r="256" spans="1:8" ht="18" customHeight="1" x14ac:dyDescent="0.2">
      <c r="A256" s="16" t="str">
        <f>'Action Components'!A3812</f>
        <v>UGR4</v>
      </c>
      <c r="B256" s="16" t="str">
        <f>'Action Components'!B3812</f>
        <v>Upper Grande Ronde</v>
      </c>
      <c r="C256" s="17">
        <f>'Action Components'!I3812</f>
        <v>2</v>
      </c>
      <c r="D256" s="16" t="str">
        <f>'Action Components'!J3812</f>
        <v>Instream Complexity Improvement</v>
      </c>
      <c r="E256" s="18">
        <f>SUM('Action Components'!$P$3812:$P$3826)</f>
        <v>2.8789875</v>
      </c>
      <c r="F256" s="18">
        <f>SUM('Action Components'!$Q$3812:$Q$3826)</f>
        <v>3.5781260599533007</v>
      </c>
      <c r="G256" s="18">
        <f>SUM('Action Components'!$R$3812:$R$3826)</f>
        <v>1.0755423430786217</v>
      </c>
      <c r="H256" s="17">
        <f t="shared" si="23"/>
        <v>3</v>
      </c>
    </row>
    <row r="257" spans="1:8" ht="18" customHeight="1" x14ac:dyDescent="0.2">
      <c r="A257" s="16" t="str">
        <f>'Action Components'!A3827</f>
        <v>UGR4</v>
      </c>
      <c r="B257" s="16" t="str">
        <f>'Action Components'!B3827</f>
        <v>Upper Grande Ronde</v>
      </c>
      <c r="C257" s="17">
        <f>'Action Components'!I3827</f>
        <v>3</v>
      </c>
      <c r="D257" s="16" t="str">
        <f>'Action Components'!J3827</f>
        <v>Floodplain – Reconnect and Restore</v>
      </c>
      <c r="E257" s="18">
        <f>SUM('Action Components'!$P$3827:$P$3841)</f>
        <v>3.9649075000000003</v>
      </c>
      <c r="F257" s="18">
        <f>SUM('Action Components'!$Q$3827:$Q$3841)</f>
        <v>4.571103405096304</v>
      </c>
      <c r="G257" s="18">
        <f>SUM('Action Components'!$R$3827:$R$3841)</f>
        <v>1.3563054575199396</v>
      </c>
      <c r="H257" s="17">
        <f t="shared" si="23"/>
        <v>1</v>
      </c>
    </row>
    <row r="258" spans="1:8" ht="18" customHeight="1" x14ac:dyDescent="0.2">
      <c r="A258" s="16" t="str">
        <f>'Action Components'!A3842</f>
        <v>UGR4</v>
      </c>
      <c r="B258" s="16" t="str">
        <f>'Action Components'!B3842</f>
        <v>Upper Grande Ronde</v>
      </c>
      <c r="C258" s="17">
        <f>'Action Components'!I3842</f>
        <v>4</v>
      </c>
      <c r="D258" s="16" t="str">
        <f>'Action Components'!J3842</f>
        <v>Riparian Vegetation Restoration</v>
      </c>
      <c r="E258" s="18">
        <f>SUM('Action Components'!$P$3842:$P$3856)</f>
        <v>3.4841125000000002</v>
      </c>
      <c r="F258" s="18">
        <f>SUM('Action Components'!$Q$3842:$Q$3856)</f>
        <v>3.9131436502137071</v>
      </c>
      <c r="G258" s="18">
        <f>SUM('Action Components'!$R$3842:$R$3856)</f>
        <v>1.1777261348620276</v>
      </c>
      <c r="H258" s="17">
        <f t="shared" si="23"/>
        <v>2</v>
      </c>
    </row>
    <row r="259" spans="1:8" ht="18" customHeight="1" x14ac:dyDescent="0.2">
      <c r="A259" s="16" t="str">
        <f>'Action Components'!A3857</f>
        <v>UGR4</v>
      </c>
      <c r="B259" s="16" t="str">
        <f>'Action Components'!B3857</f>
        <v>Upper Grande Ronde</v>
      </c>
      <c r="C259" s="17">
        <f>'Action Components'!I3857</f>
        <v>5</v>
      </c>
      <c r="D259" s="16" t="str">
        <f>'Action Components'!J3857</f>
        <v>Fish Passage – Barrier Removal and Replacement</v>
      </c>
      <c r="E259" s="18">
        <f>SUM('Action Components'!$P$3857:$P$3871)</f>
        <v>1.5315699999999999</v>
      </c>
      <c r="F259" s="18">
        <f>SUM('Action Components'!$Q$3857:$Q$3871)</f>
        <v>1.6341594179880727</v>
      </c>
      <c r="G259" s="18">
        <f>SUM('Action Components'!$R$3857:$R$3871)</f>
        <v>0.49951372033033192</v>
      </c>
      <c r="H259" s="17">
        <f t="shared" si="23"/>
        <v>6</v>
      </c>
    </row>
    <row r="260" spans="1:8" ht="18" customHeight="1" x14ac:dyDescent="0.2">
      <c r="A260" s="16" t="str">
        <f>'Action Components'!A3872</f>
        <v>UGR4</v>
      </c>
      <c r="B260" s="16" t="str">
        <f>'Action Components'!B3872</f>
        <v>Upper Grande Ronde</v>
      </c>
      <c r="C260" s="17">
        <f>'Action Components'!I3872</f>
        <v>6</v>
      </c>
      <c r="D260" s="16" t="str">
        <f>'Action Components'!J3872</f>
        <v>Instream Flow Restoration</v>
      </c>
      <c r="E260" s="18">
        <f>SUM('Action Components'!$P$3872:$P$3886)</f>
        <v>2.5647525</v>
      </c>
      <c r="F260" s="18">
        <f>SUM('Action Components'!$Q$3872:$Q$3886)</f>
        <v>3.1398164570542026</v>
      </c>
      <c r="G260" s="18">
        <f>SUM('Action Components'!$R$3872:$R$3886)</f>
        <v>0.92889338620279072</v>
      </c>
      <c r="H260" s="17">
        <f t="shared" si="23"/>
        <v>4</v>
      </c>
    </row>
    <row r="261" spans="1:8" ht="18" customHeight="1" x14ac:dyDescent="0.2">
      <c r="A261" s="16" t="str">
        <f>'Action Components'!A3887</f>
        <v>UGR4</v>
      </c>
      <c r="B261" s="16" t="str">
        <f>'Action Components'!B3887</f>
        <v>Upper Grande Ronde</v>
      </c>
      <c r="C261" s="17">
        <f>'Action Components'!I3887</f>
        <v>7</v>
      </c>
      <c r="D261" s="16" t="str">
        <f>'Action Components'!J3887</f>
        <v>Thermal Refuge Enhancement (reconnect, expand)</v>
      </c>
      <c r="E261" s="18">
        <f>SUM('Action Components'!$P$3887:$P$3901)</f>
        <v>1.2504525000000002</v>
      </c>
      <c r="F261" s="18">
        <f>SUM('Action Components'!$Q$3887:$Q$3901)</f>
        <v>1.4419980298649751</v>
      </c>
      <c r="G261" s="18">
        <f>SUM('Action Components'!$R$3887:$R$3901)</f>
        <v>0.42889989829891195</v>
      </c>
      <c r="H261" s="17">
        <f t="shared" si="23"/>
        <v>7</v>
      </c>
    </row>
    <row r="262" spans="1:8" ht="18" customHeight="1" x14ac:dyDescent="0.2">
      <c r="A262" s="16" t="str">
        <f>'Action Components'!A3902</f>
        <v>UGR4</v>
      </c>
      <c r="B262" s="16" t="str">
        <f>'Action Components'!B3902</f>
        <v>Upper Grande Ronde</v>
      </c>
      <c r="C262" s="17">
        <f>'Action Components'!I3902</f>
        <v>8</v>
      </c>
      <c r="D262" s="16" t="str">
        <f>'Action Components'!J3902</f>
        <v>Water Quality Improvement (not including temperature)</v>
      </c>
      <c r="E262" s="18">
        <f>SUM('Action Components'!$P$3902:$P$3916)</f>
        <v>1.1605649999999998</v>
      </c>
      <c r="F262" s="18">
        <f>SUM('Action Components'!$Q$3902:$Q$3916)</f>
        <v>1.209000545986521</v>
      </c>
      <c r="G262" s="18">
        <f>SUM('Action Components'!$R$3902:$R$3916)</f>
        <v>0.35405638003632922</v>
      </c>
      <c r="H262" s="17">
        <f t="shared" si="23"/>
        <v>8</v>
      </c>
    </row>
    <row r="263" spans="1:8" ht="18" customHeight="1" x14ac:dyDescent="0.2">
      <c r="A263" s="16" t="str">
        <f>'Action Components'!A3917</f>
        <v>UGR4</v>
      </c>
      <c r="B263" s="16" t="str">
        <f>'Action Components'!B3917</f>
        <v>Upper Grande Ronde</v>
      </c>
      <c r="C263" s="17">
        <f>'Action Components'!I3917</f>
        <v>9</v>
      </c>
      <c r="D263" s="16" t="str">
        <f>'Action Components'!J3917</f>
        <v>Nutrient Enhancement</v>
      </c>
      <c r="E263" s="18">
        <f>SUM('Action Components'!$P$3917:$P$3931)</f>
        <v>0.59474499999999997</v>
      </c>
      <c r="F263" s="18">
        <f>SUM('Action Components'!$Q$3917:$Q$3931)</f>
        <v>0.53089443491069988</v>
      </c>
      <c r="G263" s="18">
        <f>SUM('Action Components'!$R$3917:$R$3931)</f>
        <v>0.15998792027913142</v>
      </c>
      <c r="H263" s="17">
        <f t="shared" si="23"/>
        <v>11</v>
      </c>
    </row>
    <row r="264" spans="1:8" ht="18" customHeight="1" x14ac:dyDescent="0.2">
      <c r="A264" s="16" t="str">
        <f>'Action Components'!A3932</f>
        <v>UGR4</v>
      </c>
      <c r="B264" s="16" t="str">
        <f>'Action Components'!B3932</f>
        <v>Upper Grande Ronde</v>
      </c>
      <c r="C264" s="17">
        <f>'Action Components'!I3932</f>
        <v>10</v>
      </c>
      <c r="D264" s="16" t="str">
        <f>'Action Components'!J3932</f>
        <v>Upland Treatments</v>
      </c>
      <c r="E264" s="18">
        <f>SUM('Action Components'!$P$3932:$P$3946)</f>
        <v>0.96910499999999999</v>
      </c>
      <c r="F264" s="18">
        <f>SUM('Action Components'!$Q$3932:$Q$3946)</f>
        <v>0.98209657626232727</v>
      </c>
      <c r="G264" s="18">
        <f>SUM('Action Components'!$R$3932:$R$3946)</f>
        <v>0.29131122571103074</v>
      </c>
      <c r="H264" s="17">
        <f t="shared" si="23"/>
        <v>9</v>
      </c>
    </row>
    <row r="265" spans="1:8" ht="18" customHeight="1" x14ac:dyDescent="0.2">
      <c r="A265" s="16" t="str">
        <f>'Action Components'!A3947</f>
        <v>UGR4</v>
      </c>
      <c r="B265" s="16" t="str">
        <f>'Action Components'!B3947</f>
        <v>Upper Grande Ronde</v>
      </c>
      <c r="C265" s="17">
        <f>'Action Components'!I3947</f>
        <v>11</v>
      </c>
      <c r="D265" s="16" t="str">
        <f>'Action Components'!J3947</f>
        <v>Species Management (non-native or unnatural)</v>
      </c>
      <c r="E265" s="18">
        <f>SUM('Action Components'!$P$3947:$P$3961)</f>
        <v>0.75927749999999994</v>
      </c>
      <c r="F265" s="18">
        <f>SUM('Action Components'!$Q$3947:$Q$3961)</f>
        <v>0.69056652106858629</v>
      </c>
      <c r="G265" s="18">
        <f>SUM('Action Components'!$R$3947:$R$3961)</f>
        <v>0.22200920652952122</v>
      </c>
      <c r="H265" s="17">
        <f t="shared" si="23"/>
        <v>10</v>
      </c>
    </row>
    <row r="266" spans="1:8" ht="18" customHeight="1" x14ac:dyDescent="0.2">
      <c r="A266" s="16" t="str">
        <f>'Action Components'!A3962</f>
        <v>UGR5</v>
      </c>
      <c r="B266" s="16" t="str">
        <f>'Action Components'!B3962</f>
        <v>Upper Grande Ronde</v>
      </c>
      <c r="C266" s="17">
        <f>'Action Components'!I3962</f>
        <v>1</v>
      </c>
      <c r="D266" s="16" t="str">
        <f>'Action Components'!J3962</f>
        <v>Protect Land (Easement and Acquisition)</v>
      </c>
      <c r="E266" s="18">
        <f>SUM('Action Components'!$P$3962:$P$3976)</f>
        <v>2.6816000000000004</v>
      </c>
      <c r="F266" s="18">
        <f>SUM('Action Components'!$Q$3962:$Q$3976)</f>
        <v>8.5858211118457355</v>
      </c>
      <c r="G266" s="18">
        <f>SUM('Action Components'!$R$3962:$R$3976)</f>
        <v>2.5693453193732689</v>
      </c>
      <c r="H266" s="17">
        <f t="shared" ref="H266:H276" si="24">1+IF($G$266&gt;G266,1,0)+IF(AND($G$267&gt;G266,COUNTIF($G$266:$G$266,$G$267)=0),1,0)+IF(AND($G$268&gt;G266,COUNTIF($G$266:$G$267,$G$268)=0),1,0)+IF(AND($G$269&gt;G266,COUNTIF($G$266:$G$268,$G$269)=0),1,0)+IF(AND($G$270&gt;G266,COUNTIF($G$266:$G$269,$G$270)=0),1,0)+IF(AND($G$271&gt;G266,COUNTIF($G$266:$G$270,$G$271)=0),1,0)+IF(AND($G$272&gt;G266,COUNTIF($G$266:$G$271,$G$272)=0),1,0)+IF(AND($G$273&gt;G266,COUNTIF($G$266:$G$272,$G$273)=0),1,0)+IF(AND($G$274&gt;G266,COUNTIF($G$266:$G$273,$G$274)=0),1,0)+IF(AND($G$275&gt;G266,COUNTIF($G$266:$G$274,$G$275)=0),1,0)+IF(AND($G$276&gt;G266,COUNTIF($G$266:$G$275,$G$276)=0),1,0)</f>
        <v>5</v>
      </c>
    </row>
    <row r="267" spans="1:8" ht="18" customHeight="1" x14ac:dyDescent="0.2">
      <c r="A267" s="16" t="str">
        <f>'Action Components'!A3977</f>
        <v>UGR5</v>
      </c>
      <c r="B267" s="16" t="str">
        <f>'Action Components'!B3977</f>
        <v>Upper Grande Ronde</v>
      </c>
      <c r="C267" s="17">
        <f>'Action Components'!I3977</f>
        <v>2</v>
      </c>
      <c r="D267" s="16" t="str">
        <f>'Action Components'!J3977</f>
        <v>Instream Complexity Improvement</v>
      </c>
      <c r="E267" s="18">
        <f>SUM('Action Components'!$P$3977:$P$3991)</f>
        <v>4.0824674999999999</v>
      </c>
      <c r="F267" s="18">
        <f>SUM('Action Components'!$Q$3977:$Q$3991)</f>
        <v>14.305749049783854</v>
      </c>
      <c r="G267" s="18">
        <f>SUM('Action Components'!$R$3977:$R$3991)</f>
        <v>4.3021177291802406</v>
      </c>
      <c r="H267" s="17">
        <f t="shared" si="24"/>
        <v>3</v>
      </c>
    </row>
    <row r="268" spans="1:8" ht="18" customHeight="1" x14ac:dyDescent="0.2">
      <c r="A268" s="16" t="str">
        <f>'Action Components'!A3992</f>
        <v>UGR5</v>
      </c>
      <c r="B268" s="16" t="str">
        <f>'Action Components'!B3992</f>
        <v>Upper Grande Ronde</v>
      </c>
      <c r="C268" s="17">
        <f>'Action Components'!I3992</f>
        <v>3</v>
      </c>
      <c r="D268" s="16" t="str">
        <f>'Action Components'!J3992</f>
        <v>Floodplain – Reconnect and Restore</v>
      </c>
      <c r="E268" s="18">
        <f>SUM('Action Components'!$P$3992:$P$4006)</f>
        <v>5.6239449999999991</v>
      </c>
      <c r="F268" s="18">
        <f>SUM('Action Components'!$Q$3992:$Q$4006)</f>
        <v>18.318948784394664</v>
      </c>
      <c r="G268" s="18">
        <f>SUM('Action Components'!$R$3992:$R$4006)</f>
        <v>5.416890436777007</v>
      </c>
      <c r="H268" s="17">
        <f t="shared" si="24"/>
        <v>1</v>
      </c>
    </row>
    <row r="269" spans="1:8" ht="18" customHeight="1" x14ac:dyDescent="0.2">
      <c r="A269" s="16" t="str">
        <f>'Action Components'!A4007</f>
        <v>UGR5</v>
      </c>
      <c r="B269" s="16" t="str">
        <f>'Action Components'!B4007</f>
        <v>Upper Grande Ronde</v>
      </c>
      <c r="C269" s="17">
        <f>'Action Components'!I4007</f>
        <v>4</v>
      </c>
      <c r="D269" s="16" t="str">
        <f>'Action Components'!J4007</f>
        <v>Riparian Vegetation Restoration</v>
      </c>
      <c r="E269" s="18">
        <f>SUM('Action Components'!$P$4007:$P$4021)</f>
        <v>4.9489299999999998</v>
      </c>
      <c r="F269" s="18">
        <f>SUM('Action Components'!$Q$4007:$Q$4021)</f>
        <v>15.619949884066044</v>
      </c>
      <c r="G269" s="18">
        <f>SUM('Action Components'!$R$4007:$R$4021)</f>
        <v>4.6904504142329859</v>
      </c>
      <c r="H269" s="17">
        <f t="shared" si="24"/>
        <v>2</v>
      </c>
    </row>
    <row r="270" spans="1:8" ht="18" customHeight="1" x14ac:dyDescent="0.2">
      <c r="A270" s="16" t="str">
        <f>'Action Components'!A4022</f>
        <v>UGR5</v>
      </c>
      <c r="B270" s="16" t="str">
        <f>'Action Components'!B4022</f>
        <v>Upper Grande Ronde</v>
      </c>
      <c r="C270" s="17">
        <f>'Action Components'!I4022</f>
        <v>5</v>
      </c>
      <c r="D270" s="16" t="str">
        <f>'Action Components'!J4022</f>
        <v>Fish Passage – Barrier Removal and Replacement</v>
      </c>
      <c r="E270" s="18">
        <f>SUM('Action Components'!$P$4022:$P$4036)</f>
        <v>1.7294799999999999</v>
      </c>
      <c r="F270" s="18">
        <f>SUM('Action Components'!$Q$4022:$Q$4036)</f>
        <v>5.3564568325187194</v>
      </c>
      <c r="G270" s="18">
        <f>SUM('Action Components'!$R$4022:$R$4036)</f>
        <v>1.6204066509212847</v>
      </c>
      <c r="H270" s="17">
        <f t="shared" si="24"/>
        <v>8</v>
      </c>
    </row>
    <row r="271" spans="1:8" ht="18" customHeight="1" x14ac:dyDescent="0.2">
      <c r="A271" s="16" t="str">
        <f>'Action Components'!A4037</f>
        <v>UGR5</v>
      </c>
      <c r="B271" s="16" t="str">
        <f>'Action Components'!B4037</f>
        <v>Upper Grande Ronde</v>
      </c>
      <c r="C271" s="17">
        <f>'Action Components'!I4037</f>
        <v>6</v>
      </c>
      <c r="D271" s="16" t="str">
        <f>'Action Components'!J4037</f>
        <v>Instream Flow Restoration</v>
      </c>
      <c r="E271" s="18">
        <f>SUM('Action Components'!$P$4037:$P$4051)</f>
        <v>3.9506624999999995</v>
      </c>
      <c r="F271" s="18">
        <f>SUM('Action Components'!$Q$4037:$Q$4051)</f>
        <v>13.682676535045568</v>
      </c>
      <c r="G271" s="18">
        <f>SUM('Action Components'!$R$4037:$R$4051)</f>
        <v>4.0367798742800218</v>
      </c>
      <c r="H271" s="17">
        <f t="shared" si="24"/>
        <v>4</v>
      </c>
    </row>
    <row r="272" spans="1:8" ht="18" customHeight="1" x14ac:dyDescent="0.2">
      <c r="A272" s="16" t="str">
        <f>'Action Components'!A4052</f>
        <v>UGR5</v>
      </c>
      <c r="B272" s="16" t="str">
        <f>'Action Components'!B4052</f>
        <v>Upper Grande Ronde</v>
      </c>
      <c r="C272" s="17">
        <f>'Action Components'!I4052</f>
        <v>7</v>
      </c>
      <c r="D272" s="16" t="str">
        <f>'Action Components'!J4052</f>
        <v>Thermal Refuge Enhancement (reconnect, expand)</v>
      </c>
      <c r="E272" s="18">
        <f>SUM('Action Components'!$P$4052:$P$4066)</f>
        <v>2.0695649999999999</v>
      </c>
      <c r="F272" s="18">
        <f>SUM('Action Components'!$Q$4052:$Q$4066)</f>
        <v>6.5488628755912037</v>
      </c>
      <c r="G272" s="18">
        <f>SUM('Action Components'!$R$4052:$R$4066)</f>
        <v>1.9390805576993537</v>
      </c>
      <c r="H272" s="17">
        <f t="shared" si="24"/>
        <v>6</v>
      </c>
    </row>
    <row r="273" spans="1:8" ht="18" customHeight="1" x14ac:dyDescent="0.2">
      <c r="A273" s="16" t="str">
        <f>'Action Components'!A4067</f>
        <v>UGR5</v>
      </c>
      <c r="B273" s="16" t="str">
        <f>'Action Components'!B4067</f>
        <v>Upper Grande Ronde</v>
      </c>
      <c r="C273" s="17">
        <f>'Action Components'!I4067</f>
        <v>8</v>
      </c>
      <c r="D273" s="16" t="str">
        <f>'Action Components'!J4067</f>
        <v>Water Quality Improvement (not including temperature)</v>
      </c>
      <c r="E273" s="18">
        <f>SUM('Action Components'!$P$4067:$P$4081)</f>
        <v>1.6548900000000002</v>
      </c>
      <c r="F273" s="18">
        <f>SUM('Action Components'!$Q$4067:$Q$4081)</f>
        <v>4.9759989887103684</v>
      </c>
      <c r="G273" s="18">
        <f>SUM('Action Components'!$R$4067:$R$4081)</f>
        <v>1.4437291165810551</v>
      </c>
      <c r="H273" s="17">
        <f t="shared" si="24"/>
        <v>9</v>
      </c>
    </row>
    <row r="274" spans="1:8" ht="18" customHeight="1" x14ac:dyDescent="0.2">
      <c r="A274" s="16" t="str">
        <f>'Action Components'!A4082</f>
        <v>UGR5</v>
      </c>
      <c r="B274" s="16" t="str">
        <f>'Action Components'!B4082</f>
        <v>Upper Grande Ronde</v>
      </c>
      <c r="C274" s="17">
        <f>'Action Components'!I4082</f>
        <v>9</v>
      </c>
      <c r="D274" s="16" t="str">
        <f>'Action Components'!J4082</f>
        <v>Nutrient Enhancement</v>
      </c>
      <c r="E274" s="18">
        <f>SUM('Action Components'!$P$4082:$P$4096)</f>
        <v>1.0441149999999999</v>
      </c>
      <c r="F274" s="18">
        <f>SUM('Action Components'!$Q$4082:$Q$4096)</f>
        <v>2.5134334391077049</v>
      </c>
      <c r="G274" s="18">
        <f>SUM('Action Components'!$R$4082:$R$4096)</f>
        <v>0.75320297188787511</v>
      </c>
      <c r="H274" s="17">
        <f t="shared" si="24"/>
        <v>11</v>
      </c>
    </row>
    <row r="275" spans="1:8" ht="18" customHeight="1" x14ac:dyDescent="0.2">
      <c r="A275" s="16" t="str">
        <f>'Action Components'!A4097</f>
        <v>UGR5</v>
      </c>
      <c r="B275" s="16" t="str">
        <f>'Action Components'!B4097</f>
        <v>Upper Grande Ronde</v>
      </c>
      <c r="C275" s="17">
        <f>'Action Components'!I4097</f>
        <v>10</v>
      </c>
      <c r="D275" s="16" t="str">
        <f>'Action Components'!J4097</f>
        <v>Upland Treatments</v>
      </c>
      <c r="E275" s="18">
        <f>SUM('Action Components'!$P$4097:$P$4111)</f>
        <v>1.41456</v>
      </c>
      <c r="F275" s="18">
        <f>SUM('Action Components'!$Q$4097:$Q$4111)</f>
        <v>4.1793257815072584</v>
      </c>
      <c r="G275" s="18">
        <f>SUM('Action Components'!$R$4097:$R$4111)</f>
        <v>1.2272949024208675</v>
      </c>
      <c r="H275" s="17">
        <f t="shared" si="24"/>
        <v>10</v>
      </c>
    </row>
    <row r="276" spans="1:8" ht="18" customHeight="1" x14ac:dyDescent="0.2">
      <c r="A276" s="16" t="str">
        <f>'Action Components'!A4112</f>
        <v>UGR5</v>
      </c>
      <c r="B276" s="16" t="str">
        <f>'Action Components'!B4112</f>
        <v>Upper Grande Ronde</v>
      </c>
      <c r="C276" s="17">
        <f>'Action Components'!I4112</f>
        <v>11</v>
      </c>
      <c r="D276" s="16" t="str">
        <f>'Action Components'!J4112</f>
        <v>Species Management (non-native or unnatural)</v>
      </c>
      <c r="E276" s="18">
        <f>SUM('Action Components'!$P$4112:$P$4126)</f>
        <v>2.1060599999999994</v>
      </c>
      <c r="F276" s="18">
        <f>SUM('Action Components'!$Q$4112:$Q$4126)</f>
        <v>5.2635364299728851</v>
      </c>
      <c r="G276" s="18">
        <f>SUM('Action Components'!$R$4112:$R$4126)</f>
        <v>1.705072001336206</v>
      </c>
      <c r="H276" s="17">
        <f t="shared" si="24"/>
        <v>7</v>
      </c>
    </row>
    <row r="277" spans="1:8" ht="18" customHeight="1" x14ac:dyDescent="0.2">
      <c r="A277" s="16" t="str">
        <f>'Action Components'!A4127</f>
        <v>UGR6</v>
      </c>
      <c r="B277" s="16" t="str">
        <f>'Action Components'!B4127</f>
        <v>Upper Grande Ronde</v>
      </c>
      <c r="C277" s="17">
        <f>'Action Components'!I4127</f>
        <v>1</v>
      </c>
      <c r="D277" s="16" t="str">
        <f>'Action Components'!J4127</f>
        <v>Protect Land (Easement and Acquisition)</v>
      </c>
      <c r="E277" s="18">
        <f>SUM('Action Components'!$P$4127:$P$4141)</f>
        <v>1.2115625000000001</v>
      </c>
      <c r="F277" s="18">
        <f>SUM('Action Components'!$Q$4127:$Q$4141)</f>
        <v>5.7092541918246722</v>
      </c>
      <c r="G277" s="18">
        <f>SUM('Action Components'!$R$4127:$R$4141)</f>
        <v>1.7163748064370901</v>
      </c>
      <c r="H277" s="17">
        <f t="shared" ref="H277:H287" si="25">1+IF($G$277&gt;G277,1,0)+IF(AND($G$278&gt;G277,COUNTIF($G$277:$G$277,$G$278)=0),1,0)+IF(AND($G$279&gt;G277,COUNTIF($G$277:$G$278,$G$279)=0),1,0)+IF(AND($G$280&gt;G277,COUNTIF($G$277:$G$279,$G$280)=0),1,0)+IF(AND($G$281&gt;G277,COUNTIF($G$277:$G$280,$G$281)=0),1,0)+IF(AND($G$282&gt;G277,COUNTIF($G$277:$G$281,$G$282)=0),1,0)+IF(AND($G$283&gt;G277,COUNTIF($G$277:$G$282,$G$283)=0),1,0)+IF(AND($G$284&gt;G277,COUNTIF($G$277:$G$283,$G$284)=0),1,0)+IF(AND($G$285&gt;G277,COUNTIF($G$277:$G$284,$G$285)=0),1,0)+IF(AND($G$286&gt;G277,COUNTIF($G$277:$G$285,$G$286)=0),1,0)+IF(AND($G$287&gt;G277,COUNTIF($G$277:$G$286,$G$287)=0),1,0)</f>
        <v>5</v>
      </c>
    </row>
    <row r="278" spans="1:8" ht="18" customHeight="1" x14ac:dyDescent="0.2">
      <c r="A278" s="16" t="str">
        <f>'Action Components'!A4142</f>
        <v>UGR6</v>
      </c>
      <c r="B278" s="16" t="str">
        <f>'Action Components'!B4142</f>
        <v>Upper Grande Ronde</v>
      </c>
      <c r="C278" s="17">
        <f>'Action Components'!I4142</f>
        <v>2</v>
      </c>
      <c r="D278" s="16" t="str">
        <f>'Action Components'!J4142</f>
        <v>Instream Complexity Improvement</v>
      </c>
      <c r="E278" s="18">
        <f>SUM('Action Components'!$P$4142:$P$4156)</f>
        <v>2.1254624999999994</v>
      </c>
      <c r="F278" s="18">
        <f>SUM('Action Components'!$Q$4142:$Q$4156)</f>
        <v>11.178759619636578</v>
      </c>
      <c r="G278" s="18">
        <f>SUM('Action Components'!$R$4142:$R$4156)</f>
        <v>3.3578916222213202</v>
      </c>
      <c r="H278" s="17">
        <f t="shared" si="25"/>
        <v>2</v>
      </c>
    </row>
    <row r="279" spans="1:8" ht="18" customHeight="1" x14ac:dyDescent="0.2">
      <c r="A279" s="16" t="str">
        <f>'Action Components'!A4157</f>
        <v>UGR6</v>
      </c>
      <c r="B279" s="16" t="str">
        <f>'Action Components'!B4157</f>
        <v>Upper Grande Ronde</v>
      </c>
      <c r="C279" s="17">
        <f>'Action Components'!I4157</f>
        <v>3</v>
      </c>
      <c r="D279" s="16" t="str">
        <f>'Action Components'!J4157</f>
        <v>Floodplain – Reconnect and Restore</v>
      </c>
      <c r="E279" s="18">
        <f>SUM('Action Components'!$P$4157:$P$4171)</f>
        <v>2.731255</v>
      </c>
      <c r="F279" s="18">
        <f>SUM('Action Components'!$Q$4157:$Q$4171)</f>
        <v>13.135499871399402</v>
      </c>
      <c r="G279" s="18">
        <f>SUM('Action Components'!$R$4157:$R$4171)</f>
        <v>3.8881485367023925</v>
      </c>
      <c r="H279" s="17">
        <f t="shared" si="25"/>
        <v>1</v>
      </c>
    </row>
    <row r="280" spans="1:8" ht="18" customHeight="1" x14ac:dyDescent="0.2">
      <c r="A280" s="16" t="str">
        <f>'Action Components'!A4172</f>
        <v>UGR6</v>
      </c>
      <c r="B280" s="16" t="str">
        <f>'Action Components'!B4172</f>
        <v>Upper Grande Ronde</v>
      </c>
      <c r="C280" s="17">
        <f>'Action Components'!I4172</f>
        <v>4</v>
      </c>
      <c r="D280" s="16" t="str">
        <f>'Action Components'!J4172</f>
        <v>Riparian Vegetation Restoration</v>
      </c>
      <c r="E280" s="18">
        <f>SUM('Action Components'!$P$4172:$P$4186)</f>
        <v>2.1978774999999997</v>
      </c>
      <c r="F280" s="18">
        <f>SUM('Action Components'!$Q$4172:$Q$4186)</f>
        <v>10.327962602040834</v>
      </c>
      <c r="G280" s="18">
        <f>SUM('Action Components'!$R$4172:$R$4186)</f>
        <v>3.0939959788558418</v>
      </c>
      <c r="H280" s="17">
        <f t="shared" si="25"/>
        <v>3</v>
      </c>
    </row>
    <row r="281" spans="1:8" ht="18" customHeight="1" x14ac:dyDescent="0.2">
      <c r="A281" s="16" t="str">
        <f>'Action Components'!A4187</f>
        <v>UGR6</v>
      </c>
      <c r="B281" s="16" t="str">
        <f>'Action Components'!B4187</f>
        <v>Upper Grande Ronde</v>
      </c>
      <c r="C281" s="17">
        <f>'Action Components'!I4187</f>
        <v>5</v>
      </c>
      <c r="D281" s="16" t="str">
        <f>'Action Components'!J4187</f>
        <v>Fish Passage – Barrier Removal and Replacement</v>
      </c>
      <c r="E281" s="18">
        <f>SUM('Action Components'!$P$4187:$P$4201)</f>
        <v>0.94204749999999993</v>
      </c>
      <c r="F281" s="18">
        <f>SUM('Action Components'!$Q$4187:$Q$4201)</f>
        <v>4.2594784704897108</v>
      </c>
      <c r="G281" s="18">
        <f>SUM('Action Components'!$R$4187:$R$4201)</f>
        <v>1.3025917009233141</v>
      </c>
      <c r="H281" s="17">
        <f t="shared" si="25"/>
        <v>6</v>
      </c>
    </row>
    <row r="282" spans="1:8" ht="18" customHeight="1" x14ac:dyDescent="0.2">
      <c r="A282" s="16" t="str">
        <f>'Action Components'!A4202</f>
        <v>UGR6</v>
      </c>
      <c r="B282" s="16" t="str">
        <f>'Action Components'!B4202</f>
        <v>Upper Grande Ronde</v>
      </c>
      <c r="C282" s="17">
        <f>'Action Components'!I4202</f>
        <v>6</v>
      </c>
      <c r="D282" s="16" t="str">
        <f>'Action Components'!J4202</f>
        <v>Instream Flow Restoration</v>
      </c>
      <c r="E282" s="18">
        <f>SUM('Action Components'!$P$4202:$P$4216)</f>
        <v>1.4240924999999998</v>
      </c>
      <c r="F282" s="18">
        <f>SUM('Action Components'!$Q$4202:$Q$4216)</f>
        <v>7.2735790207341156</v>
      </c>
      <c r="G282" s="18">
        <f>SUM('Action Components'!$R$4202:$R$4216)</f>
        <v>2.148547593079964</v>
      </c>
      <c r="H282" s="17">
        <f t="shared" si="25"/>
        <v>4</v>
      </c>
    </row>
    <row r="283" spans="1:8" ht="18" customHeight="1" x14ac:dyDescent="0.2">
      <c r="A283" s="16" t="str">
        <f>'Action Components'!A4217</f>
        <v>UGR6</v>
      </c>
      <c r="B283" s="16" t="str">
        <f>'Action Components'!B4217</f>
        <v>Upper Grande Ronde</v>
      </c>
      <c r="C283" s="17">
        <f>'Action Components'!I4217</f>
        <v>7</v>
      </c>
      <c r="D283" s="16" t="str">
        <f>'Action Components'!J4217</f>
        <v>Thermal Refuge Enhancement (reconnect, expand)</v>
      </c>
      <c r="E283" s="18">
        <f>SUM('Action Components'!$P$4217:$P$4231)</f>
        <v>0.69931500000000002</v>
      </c>
      <c r="F283" s="18">
        <f>SUM('Action Components'!$Q$4217:$Q$4231)</f>
        <v>3.3017509826583948</v>
      </c>
      <c r="G283" s="18">
        <f>SUM('Action Components'!$R$4217:$R$4231)</f>
        <v>0.97359757568495953</v>
      </c>
      <c r="H283" s="17">
        <f t="shared" si="25"/>
        <v>7</v>
      </c>
    </row>
    <row r="284" spans="1:8" ht="18" customHeight="1" x14ac:dyDescent="0.2">
      <c r="A284" s="16" t="str">
        <f>'Action Components'!A4232</f>
        <v>UGR6</v>
      </c>
      <c r="B284" s="16" t="str">
        <f>'Action Components'!B4232</f>
        <v>Upper Grande Ronde</v>
      </c>
      <c r="C284" s="17">
        <f>'Action Components'!I4232</f>
        <v>8</v>
      </c>
      <c r="D284" s="16" t="str">
        <f>'Action Components'!J4232</f>
        <v>Water Quality Improvement (not including temperature)</v>
      </c>
      <c r="E284" s="18">
        <f>SUM('Action Components'!$P$4232:$P$4246)</f>
        <v>0.5692425000000001</v>
      </c>
      <c r="F284" s="18">
        <f>SUM('Action Components'!$Q$4232:$Q$4246)</f>
        <v>2.456538090681029</v>
      </c>
      <c r="G284" s="18">
        <f>SUM('Action Components'!$R$4232:$R$4246)</f>
        <v>0.7212461243906807</v>
      </c>
      <c r="H284" s="17">
        <f t="shared" si="25"/>
        <v>9</v>
      </c>
    </row>
    <row r="285" spans="1:8" ht="18" customHeight="1" x14ac:dyDescent="0.2">
      <c r="A285" s="16" t="str">
        <f>'Action Components'!A4247</f>
        <v>UGR6</v>
      </c>
      <c r="B285" s="16" t="str">
        <f>'Action Components'!B4247</f>
        <v>Upper Grande Ronde</v>
      </c>
      <c r="C285" s="17">
        <f>'Action Components'!I4247</f>
        <v>9</v>
      </c>
      <c r="D285" s="16" t="str">
        <f>'Action Components'!J4247</f>
        <v>Nutrient Enhancement</v>
      </c>
      <c r="E285" s="18">
        <f>SUM('Action Components'!$P$4247:$P$4261)</f>
        <v>0.44327499999999986</v>
      </c>
      <c r="F285" s="18">
        <f>SUM('Action Components'!$Q$4247:$Q$4261)</f>
        <v>1.5363583273123929</v>
      </c>
      <c r="G285" s="18">
        <f>SUM('Action Components'!$R$4247:$R$4261)</f>
        <v>0.45864237912296635</v>
      </c>
      <c r="H285" s="17">
        <f t="shared" si="25"/>
        <v>11</v>
      </c>
    </row>
    <row r="286" spans="1:8" ht="18" customHeight="1" x14ac:dyDescent="0.2">
      <c r="A286" s="16" t="str">
        <f>'Action Components'!A4262</f>
        <v>UGR6</v>
      </c>
      <c r="B286" s="16" t="str">
        <f>'Action Components'!B4262</f>
        <v>Upper Grande Ronde</v>
      </c>
      <c r="C286" s="17">
        <f>'Action Components'!I4262</f>
        <v>10</v>
      </c>
      <c r="D286" s="16" t="str">
        <f>'Action Components'!J4262</f>
        <v>Upland Treatments</v>
      </c>
      <c r="E286" s="18">
        <f>SUM('Action Components'!$P$4262:$P$4276)</f>
        <v>0.54066000000000003</v>
      </c>
      <c r="F286" s="18">
        <f>SUM('Action Components'!$Q$4262:$Q$4276)</f>
        <v>2.2305421278994784</v>
      </c>
      <c r="G286" s="18">
        <f>SUM('Action Components'!$R$4262:$R$4276)</f>
        <v>0.66082648435084523</v>
      </c>
      <c r="H286" s="17">
        <f t="shared" si="25"/>
        <v>10</v>
      </c>
    </row>
    <row r="287" spans="1:8" ht="18" customHeight="1" x14ac:dyDescent="0.2">
      <c r="A287" s="16" t="str">
        <f>'Action Components'!A4277</f>
        <v>UGR6</v>
      </c>
      <c r="B287" s="16" t="str">
        <f>'Action Components'!B4277</f>
        <v>Upper Grande Ronde</v>
      </c>
      <c r="C287" s="17">
        <f>'Action Components'!I4277</f>
        <v>11</v>
      </c>
      <c r="D287" s="16" t="str">
        <f>'Action Components'!J4277</f>
        <v>Species Management (non-native or unnatural)</v>
      </c>
      <c r="E287" s="18">
        <f>SUM('Action Components'!$P$4277:$P$4291)</f>
        <v>0.80279250000000024</v>
      </c>
      <c r="F287" s="18">
        <f>SUM('Action Components'!$Q$4277:$Q$4291)</f>
        <v>2.7853150151704056</v>
      </c>
      <c r="G287" s="18">
        <f>SUM('Action Components'!$R$4277:$R$4291)</f>
        <v>0.92538639622771113</v>
      </c>
      <c r="H287" s="17">
        <f t="shared" si="25"/>
        <v>8</v>
      </c>
    </row>
    <row r="288" spans="1:8" ht="18" customHeight="1" x14ac:dyDescent="0.2">
      <c r="A288" s="16" t="str">
        <f>'Action Components'!A4292</f>
        <v>UGR7</v>
      </c>
      <c r="B288" s="16" t="str">
        <f>'Action Components'!B4292</f>
        <v>Upper Grande Ronde</v>
      </c>
      <c r="C288" s="17">
        <f>'Action Components'!I4292</f>
        <v>1</v>
      </c>
      <c r="D288" s="16" t="str">
        <f>'Action Components'!J4292</f>
        <v>Protect Land (Easement and Acquisition)</v>
      </c>
      <c r="E288" s="18">
        <f>SUM('Action Components'!$P$4292:$P$4306)</f>
        <v>2.7231125</v>
      </c>
      <c r="F288" s="18">
        <f>SUM('Action Components'!$Q$4292:$Q$4306)</f>
        <v>5.5715368761752231</v>
      </c>
      <c r="G288" s="18">
        <f>SUM('Action Components'!$R$4292:$R$4306)</f>
        <v>1.6660612801086385</v>
      </c>
      <c r="H288" s="17">
        <f t="shared" ref="H288:H298" si="26">1+IF($G$288&gt;G288,1,0)+IF(AND($G$289&gt;G288,COUNTIF($G$288:$G$288,$G$289)=0),1,0)+IF(AND($G$290&gt;G288,COUNTIF($G$288:$G$289,$G$290)=0),1,0)+IF(AND($G$291&gt;G288,COUNTIF($G$288:$G$290,$G$291)=0),1,0)+IF(AND($G$292&gt;G288,COUNTIF($G$288:$G$291,$G$292)=0),1,0)+IF(AND($G$293&gt;G288,COUNTIF($G$288:$G$292,$G$293)=0),1,0)+IF(AND($G$294&gt;G288,COUNTIF($G$288:$G$293,$G$294)=0),1,0)+IF(AND($G$295&gt;G288,COUNTIF($G$288:$G$294,$G$295)=0),1,0)+IF(AND($G$296&gt;G288,COUNTIF($G$288:$G$295,$G$296)=0),1,0)+IF(AND($G$297&gt;G288,COUNTIF($G$288:$G$296,$G$297)=0),1,0)+IF(AND($G$298&gt;G288,COUNTIF($G$288:$G$297,$G$298)=0),1,0)</f>
        <v>5</v>
      </c>
    </row>
    <row r="289" spans="1:8" ht="18" customHeight="1" x14ac:dyDescent="0.2">
      <c r="A289" s="16" t="str">
        <f>'Action Components'!A4307</f>
        <v>UGR7</v>
      </c>
      <c r="B289" s="16" t="str">
        <f>'Action Components'!B4307</f>
        <v>Upper Grande Ronde</v>
      </c>
      <c r="C289" s="17">
        <f>'Action Components'!I4307</f>
        <v>2</v>
      </c>
      <c r="D289" s="16" t="str">
        <f>'Action Components'!J4307</f>
        <v>Instream Complexity Improvement</v>
      </c>
      <c r="E289" s="18">
        <f>SUM('Action Components'!$P$4307:$P$4321)</f>
        <v>4.1394825000000006</v>
      </c>
      <c r="F289" s="18">
        <f>SUM('Action Components'!$Q$4307:$Q$4321)</f>
        <v>9.2953542989497464</v>
      </c>
      <c r="G289" s="18">
        <f>SUM('Action Components'!$R$4307:$R$4321)</f>
        <v>2.7937301578065457</v>
      </c>
      <c r="H289" s="17">
        <f t="shared" si="26"/>
        <v>3</v>
      </c>
    </row>
    <row r="290" spans="1:8" ht="18" customHeight="1" x14ac:dyDescent="0.2">
      <c r="A290" s="16" t="str">
        <f>'Action Components'!A4322</f>
        <v>UGR7</v>
      </c>
      <c r="B290" s="16" t="str">
        <f>'Action Components'!B4322</f>
        <v>Upper Grande Ronde</v>
      </c>
      <c r="C290" s="17">
        <f>'Action Components'!I4322</f>
        <v>3</v>
      </c>
      <c r="D290" s="16" t="str">
        <f>'Action Components'!J4322</f>
        <v>Floodplain – Reconnect and Restore</v>
      </c>
      <c r="E290" s="18">
        <f>SUM('Action Components'!$P$4322:$P$4336)</f>
        <v>5.8449624999999994</v>
      </c>
      <c r="F290" s="18">
        <f>SUM('Action Components'!$Q$4322:$Q$4336)</f>
        <v>12.157226350734522</v>
      </c>
      <c r="G290" s="18">
        <f>SUM('Action Components'!$R$4322:$R$4336)</f>
        <v>3.5994876331058436</v>
      </c>
      <c r="H290" s="17">
        <f t="shared" si="26"/>
        <v>1</v>
      </c>
    </row>
    <row r="291" spans="1:8" ht="18" customHeight="1" x14ac:dyDescent="0.2">
      <c r="A291" s="16" t="str">
        <f>'Action Components'!A4337</f>
        <v>UGR7</v>
      </c>
      <c r="B291" s="16" t="str">
        <f>'Action Components'!B4337</f>
        <v>Upper Grande Ronde</v>
      </c>
      <c r="C291" s="17">
        <f>'Action Components'!I4337</f>
        <v>4</v>
      </c>
      <c r="D291" s="16" t="str">
        <f>'Action Components'!J4337</f>
        <v>Riparian Vegetation Restoration</v>
      </c>
      <c r="E291" s="18">
        <f>SUM('Action Components'!$P$4337:$P$4351)</f>
        <v>5.0929525</v>
      </c>
      <c r="F291" s="18">
        <f>SUM('Action Components'!$Q$4337:$Q$4351)</f>
        <v>10.276135615653015</v>
      </c>
      <c r="G291" s="18">
        <f>SUM('Action Components'!$R$4337:$R$4351)</f>
        <v>3.0877264236699284</v>
      </c>
      <c r="H291" s="17">
        <f t="shared" si="26"/>
        <v>2</v>
      </c>
    </row>
    <row r="292" spans="1:8" ht="18" customHeight="1" x14ac:dyDescent="0.2">
      <c r="A292" s="16" t="str">
        <f>'Action Components'!A4352</f>
        <v>UGR7</v>
      </c>
      <c r="B292" s="16" t="str">
        <f>'Action Components'!B4352</f>
        <v>Upper Grande Ronde</v>
      </c>
      <c r="C292" s="17">
        <f>'Action Components'!I4352</f>
        <v>5</v>
      </c>
      <c r="D292" s="16" t="str">
        <f>'Action Components'!J4352</f>
        <v>Fish Passage – Barrier Removal and Replacement</v>
      </c>
      <c r="E292" s="18">
        <f>SUM('Action Components'!$P$4352:$P$4366)</f>
        <v>1.73173</v>
      </c>
      <c r="F292" s="18">
        <f>SUM('Action Components'!$Q$4352:$Q$4366)</f>
        <v>3.4295703507225723</v>
      </c>
      <c r="G292" s="18">
        <f>SUM('Action Components'!$R$4352:$R$4366)</f>
        <v>1.0369304524045981</v>
      </c>
      <c r="H292" s="17">
        <f t="shared" si="26"/>
        <v>7</v>
      </c>
    </row>
    <row r="293" spans="1:8" ht="18" customHeight="1" x14ac:dyDescent="0.2">
      <c r="A293" s="16" t="str">
        <f>'Action Components'!A4367</f>
        <v>UGR7</v>
      </c>
      <c r="B293" s="16" t="str">
        <f>'Action Components'!B4367</f>
        <v>Upper Grande Ronde</v>
      </c>
      <c r="C293" s="17">
        <f>'Action Components'!I4367</f>
        <v>6</v>
      </c>
      <c r="D293" s="16" t="str">
        <f>'Action Components'!J4367</f>
        <v>Instream Flow Restoration</v>
      </c>
      <c r="E293" s="18">
        <f>SUM('Action Components'!$P$4367:$P$4381)</f>
        <v>4.1209875000000009</v>
      </c>
      <c r="F293" s="18">
        <f>SUM('Action Components'!$Q$4367:$Q$4381)</f>
        <v>9.1806674126483312</v>
      </c>
      <c r="G293" s="18">
        <f>SUM('Action Components'!$R$4367:$R$4381)</f>
        <v>2.7122558413850713</v>
      </c>
      <c r="H293" s="17">
        <f t="shared" si="26"/>
        <v>4</v>
      </c>
    </row>
    <row r="294" spans="1:8" ht="18" customHeight="1" x14ac:dyDescent="0.2">
      <c r="A294" s="16" t="str">
        <f>'Action Components'!A4382</f>
        <v>UGR7</v>
      </c>
      <c r="B294" s="16" t="str">
        <f>'Action Components'!B4382</f>
        <v>Upper Grande Ronde</v>
      </c>
      <c r="C294" s="17">
        <f>'Action Components'!I4382</f>
        <v>7</v>
      </c>
      <c r="D294" s="16" t="str">
        <f>'Action Components'!J4382</f>
        <v>Thermal Refuge Enhancement (reconnect, expand)</v>
      </c>
      <c r="E294" s="18">
        <f>SUM('Action Components'!$P$4382:$P$4396)</f>
        <v>2.22018</v>
      </c>
      <c r="F294" s="18">
        <f>SUM('Action Components'!$Q$4382:$Q$4396)</f>
        <v>4.5567410623927858</v>
      </c>
      <c r="G294" s="18">
        <f>SUM('Action Components'!$R$4382:$R$4396)</f>
        <v>1.3548051362972677</v>
      </c>
      <c r="H294" s="17">
        <f t="shared" si="26"/>
        <v>6</v>
      </c>
    </row>
    <row r="295" spans="1:8" ht="18" customHeight="1" x14ac:dyDescent="0.2">
      <c r="A295" s="16" t="str">
        <f>'Action Components'!A4397</f>
        <v>UGR7</v>
      </c>
      <c r="B295" s="16" t="str">
        <f>'Action Components'!B4397</f>
        <v>Upper Grande Ronde</v>
      </c>
      <c r="C295" s="17">
        <f>'Action Components'!I4397</f>
        <v>8</v>
      </c>
      <c r="D295" s="16" t="str">
        <f>'Action Components'!J4397</f>
        <v>Water Quality Improvement (not including temperature)</v>
      </c>
      <c r="E295" s="18">
        <f>SUM('Action Components'!$P$4397:$P$4411)</f>
        <v>1.6987875000000001</v>
      </c>
      <c r="F295" s="18">
        <f>SUM('Action Components'!$Q$4397:$Q$4411)</f>
        <v>3.2479806521014476</v>
      </c>
      <c r="G295" s="18">
        <f>SUM('Action Components'!$R$4397:$R$4411)</f>
        <v>0.94402649375605452</v>
      </c>
      <c r="H295" s="17">
        <f t="shared" si="26"/>
        <v>8</v>
      </c>
    </row>
    <row r="296" spans="1:8" ht="18" customHeight="1" x14ac:dyDescent="0.2">
      <c r="A296" s="16" t="str">
        <f>'Action Components'!A4412</f>
        <v>UGR7</v>
      </c>
      <c r="B296" s="16" t="str">
        <f>'Action Components'!B4412</f>
        <v>Upper Grande Ronde</v>
      </c>
      <c r="C296" s="17">
        <f>'Action Components'!I4412</f>
        <v>9</v>
      </c>
      <c r="D296" s="16" t="str">
        <f>'Action Components'!J4412</f>
        <v>Nutrient Enhancement</v>
      </c>
      <c r="E296" s="18">
        <f>SUM('Action Components'!$P$4412:$P$4426)</f>
        <v>1.0323925</v>
      </c>
      <c r="F296" s="18">
        <f>SUM('Action Components'!$Q$4412:$Q$4426)</f>
        <v>1.5942380885366714</v>
      </c>
      <c r="G296" s="18">
        <f>SUM('Action Components'!$R$4412:$R$4426)</f>
        <v>0.47698566852972862</v>
      </c>
      <c r="H296" s="17">
        <f t="shared" si="26"/>
        <v>11</v>
      </c>
    </row>
    <row r="297" spans="1:8" ht="18" customHeight="1" x14ac:dyDescent="0.2">
      <c r="A297" s="16" t="str">
        <f>'Action Components'!A4427</f>
        <v>UGR7</v>
      </c>
      <c r="B297" s="16" t="str">
        <f>'Action Components'!B4427</f>
        <v>Upper Grande Ronde</v>
      </c>
      <c r="C297" s="17">
        <f>'Action Components'!I4427</f>
        <v>10</v>
      </c>
      <c r="D297" s="16" t="str">
        <f>'Action Components'!J4427</f>
        <v>Upland Treatments</v>
      </c>
      <c r="E297" s="18">
        <f>SUM('Action Components'!$P$4427:$P$4441)</f>
        <v>1.5389175000000004</v>
      </c>
      <c r="F297" s="18">
        <f>SUM('Action Components'!$Q$4427:$Q$4441)</f>
        <v>2.8988166276010969</v>
      </c>
      <c r="G297" s="18">
        <f>SUM('Action Components'!$R$4427:$R$4441)</f>
        <v>0.85466980250699442</v>
      </c>
      <c r="H297" s="17">
        <f t="shared" si="26"/>
        <v>10</v>
      </c>
    </row>
    <row r="298" spans="1:8" ht="18" customHeight="1" x14ac:dyDescent="0.2">
      <c r="A298" s="16" t="str">
        <f>'Action Components'!A4442</f>
        <v>UGR7</v>
      </c>
      <c r="B298" s="16" t="str">
        <f>'Action Components'!B4442</f>
        <v>Upper Grande Ronde</v>
      </c>
      <c r="C298" s="17">
        <f>'Action Components'!I4442</f>
        <v>11</v>
      </c>
      <c r="D298" s="16" t="str">
        <f>'Action Components'!J4442</f>
        <v>Species Management (non-native or unnatural)</v>
      </c>
      <c r="E298" s="18">
        <f>SUM('Action Components'!$P$4442:$P$4456)</f>
        <v>1.7052675000000004</v>
      </c>
      <c r="F298" s="18">
        <f>SUM('Action Components'!$Q$4442:$Q$4456)</f>
        <v>2.8090282724865769</v>
      </c>
      <c r="G298" s="18">
        <f>SUM('Action Components'!$R$4442:$R$4456)</f>
        <v>0.89985463280353351</v>
      </c>
      <c r="H298" s="17">
        <f t="shared" si="26"/>
        <v>9</v>
      </c>
    </row>
    <row r="299" spans="1:8" ht="18" customHeight="1" x14ac:dyDescent="0.2">
      <c r="A299" s="16" t="str">
        <f>'Action Components'!A4457</f>
        <v>UGR8</v>
      </c>
      <c r="B299" s="16" t="str">
        <f>'Action Components'!B4457</f>
        <v>Upper Grande Ronde</v>
      </c>
      <c r="C299" s="17">
        <f>'Action Components'!I4457</f>
        <v>1</v>
      </c>
      <c r="D299" s="16" t="str">
        <f>'Action Components'!J4457</f>
        <v>Protect Land (Easement and Acquisition)</v>
      </c>
      <c r="E299" s="18">
        <f>SUM('Action Components'!$P$4457:$P$4471)</f>
        <v>2.1942499999999998</v>
      </c>
      <c r="F299" s="18">
        <f>SUM('Action Components'!$Q$4457:$Q$4471)</f>
        <v>5.8565512107602177E-2</v>
      </c>
      <c r="G299" s="18">
        <f>SUM('Action Components'!$R$4457:$R$4471)</f>
        <v>1.7599274714902875E-2</v>
      </c>
      <c r="H299" s="17">
        <f t="shared" ref="H299:H309" si="27">1+IF($G$299&gt;G299,1,0)+IF(AND($G$300&gt;G299,COUNTIF($G$299:$G$299,$G$300)=0),1,0)+IF(AND($G$301&gt;G299,COUNTIF($G$299:$G$300,$G$301)=0),1,0)+IF(AND($G$302&gt;G299,COUNTIF($G$299:$G$301,$G$302)=0),1,0)+IF(AND($G$303&gt;G299,COUNTIF($G$299:$G$302,$G$303)=0),1,0)+IF(AND($G$304&gt;G299,COUNTIF($G$299:$G$303,$G$304)=0),1,0)+IF(AND($G$305&gt;G299,COUNTIF($G$299:$G$304,$G$305)=0),1,0)+IF(AND($G$306&gt;G299,COUNTIF($G$299:$G$305,$G$306)=0),1,0)+IF(AND($G$307&gt;G299,COUNTIF($G$299:$G$306,$G$307)=0),1,0)+IF(AND($G$308&gt;G299,COUNTIF($G$299:$G$307,$G$308)=0),1,0)+IF(AND($G$309&gt;G299,COUNTIF($G$299:$G$308,$G$309)=0),1,0)</f>
        <v>5</v>
      </c>
    </row>
    <row r="300" spans="1:8" ht="18" customHeight="1" x14ac:dyDescent="0.2">
      <c r="A300" s="16" t="str">
        <f>'Action Components'!A4472</f>
        <v>UGR8</v>
      </c>
      <c r="B300" s="16" t="str">
        <f>'Action Components'!B4472</f>
        <v>Upper Grande Ronde</v>
      </c>
      <c r="C300" s="17">
        <f>'Action Components'!I4472</f>
        <v>2</v>
      </c>
      <c r="D300" s="16" t="str">
        <f>'Action Components'!J4472</f>
        <v>Instream Complexity Improvement</v>
      </c>
      <c r="E300" s="18">
        <f>SUM('Action Components'!$P$4472:$P$4486)</f>
        <v>3.2775975000000002</v>
      </c>
      <c r="F300" s="18">
        <f>SUM('Action Components'!$Q$4472:$Q$4486)</f>
        <v>9.8055083176318933E-2</v>
      </c>
      <c r="G300" s="18">
        <f>SUM('Action Components'!$R$4472:$R$4486)</f>
        <v>2.9480305094185592E-2</v>
      </c>
      <c r="H300" s="17">
        <f t="shared" si="27"/>
        <v>3</v>
      </c>
    </row>
    <row r="301" spans="1:8" ht="18" customHeight="1" x14ac:dyDescent="0.2">
      <c r="A301" s="16" t="str">
        <f>'Action Components'!A4487</f>
        <v>UGR8</v>
      </c>
      <c r="B301" s="16" t="str">
        <f>'Action Components'!B4487</f>
        <v>Upper Grande Ronde</v>
      </c>
      <c r="C301" s="17">
        <f>'Action Components'!I4487</f>
        <v>3</v>
      </c>
      <c r="D301" s="16" t="str">
        <f>'Action Components'!J4487</f>
        <v>Floodplain – Reconnect and Restore</v>
      </c>
      <c r="E301" s="18">
        <f>SUM('Action Components'!$P$4487:$P$4501)</f>
        <v>4.717667500000001</v>
      </c>
      <c r="F301" s="18">
        <f>SUM('Action Components'!$Q$4487:$Q$4501)</f>
        <v>0.12749701744614497</v>
      </c>
      <c r="G301" s="18">
        <f>SUM('Action Components'!$R$4487:$R$4501)</f>
        <v>3.7722933570584018E-2</v>
      </c>
      <c r="H301" s="17">
        <f t="shared" si="27"/>
        <v>1</v>
      </c>
    </row>
    <row r="302" spans="1:8" ht="18" customHeight="1" x14ac:dyDescent="0.2">
      <c r="A302" s="16" t="str">
        <f>'Action Components'!A4502</f>
        <v>UGR8</v>
      </c>
      <c r="B302" s="16" t="str">
        <f>'Action Components'!B4502</f>
        <v>Upper Grande Ronde</v>
      </c>
      <c r="C302" s="17">
        <f>'Action Components'!I4502</f>
        <v>4</v>
      </c>
      <c r="D302" s="16" t="str">
        <f>'Action Components'!J4502</f>
        <v>Riparian Vegetation Restoration</v>
      </c>
      <c r="E302" s="18">
        <f>SUM('Action Components'!$P$4502:$P$4516)</f>
        <v>4.0279150000000001</v>
      </c>
      <c r="F302" s="18">
        <f>SUM('Action Components'!$Q$4502:$Q$4516)</f>
        <v>0.10623161355522115</v>
      </c>
      <c r="G302" s="18">
        <f>SUM('Action Components'!$R$4502:$R$4516)</f>
        <v>3.1944694464866724E-2</v>
      </c>
      <c r="H302" s="17">
        <f t="shared" si="27"/>
        <v>2</v>
      </c>
    </row>
    <row r="303" spans="1:8" ht="18" customHeight="1" x14ac:dyDescent="0.2">
      <c r="A303" s="16" t="str">
        <f>'Action Components'!A4517</f>
        <v>UGR8</v>
      </c>
      <c r="B303" s="16" t="str">
        <f>'Action Components'!B4517</f>
        <v>Upper Grande Ronde</v>
      </c>
      <c r="C303" s="17">
        <f>'Action Components'!I4517</f>
        <v>5</v>
      </c>
      <c r="D303" s="16" t="str">
        <f>'Action Components'!J4517</f>
        <v>Fish Passage – Barrier Removal and Replacement</v>
      </c>
      <c r="E303" s="18">
        <f>SUM('Action Components'!$P$4517:$P$4531)</f>
        <v>1.4131074999999997</v>
      </c>
      <c r="F303" s="18">
        <f>SUM('Action Components'!$Q$4517:$Q$4531)</f>
        <v>3.7148040755045464E-2</v>
      </c>
      <c r="G303" s="18">
        <f>SUM('Action Components'!$R$4517:$R$4531)</f>
        <v>1.124760623375237E-2</v>
      </c>
      <c r="H303" s="17">
        <f t="shared" si="27"/>
        <v>7</v>
      </c>
    </row>
    <row r="304" spans="1:8" ht="18" customHeight="1" x14ac:dyDescent="0.2">
      <c r="A304" s="16" t="str">
        <f>'Action Components'!A4532</f>
        <v>UGR8</v>
      </c>
      <c r="B304" s="16" t="str">
        <f>'Action Components'!B4532</f>
        <v>Upper Grande Ronde</v>
      </c>
      <c r="C304" s="17">
        <f>'Action Components'!I4532</f>
        <v>6</v>
      </c>
      <c r="D304" s="16" t="str">
        <f>'Action Components'!J4532</f>
        <v>Instream Flow Restoration</v>
      </c>
      <c r="E304" s="18">
        <f>SUM('Action Components'!$P$4532:$P$4546)</f>
        <v>2.6330850000000003</v>
      </c>
      <c r="F304" s="18">
        <f>SUM('Action Components'!$Q$4532:$Q$4546)</f>
        <v>7.5850130638284496E-2</v>
      </c>
      <c r="G304" s="18">
        <f>SUM('Action Components'!$R$4532:$R$4546)</f>
        <v>2.2405226707963882E-2</v>
      </c>
      <c r="H304" s="17">
        <f t="shared" si="27"/>
        <v>4</v>
      </c>
    </row>
    <row r="305" spans="1:8" ht="18" customHeight="1" x14ac:dyDescent="0.2">
      <c r="A305" s="16" t="str">
        <f>'Action Components'!A4547</f>
        <v>UGR8</v>
      </c>
      <c r="B305" s="16" t="str">
        <f>'Action Components'!B4547</f>
        <v>Upper Grande Ronde</v>
      </c>
      <c r="C305" s="17">
        <f>'Action Components'!I4547</f>
        <v>7</v>
      </c>
      <c r="D305" s="16" t="str">
        <f>'Action Components'!J4547</f>
        <v>Thermal Refuge Enhancement (reconnect, expand)</v>
      </c>
      <c r="E305" s="18">
        <f>SUM('Action Components'!$P$4547:$P$4561)</f>
        <v>1.5304200000000001</v>
      </c>
      <c r="F305" s="18">
        <f>SUM('Action Components'!$Q$4547:$Q$4561)</f>
        <v>3.9675276298857164E-2</v>
      </c>
      <c r="G305" s="18">
        <f>SUM('Action Components'!$R$4547:$R$4561)</f>
        <v>1.1611184522130724E-2</v>
      </c>
      <c r="H305" s="17">
        <f t="shared" si="27"/>
        <v>6</v>
      </c>
    </row>
    <row r="306" spans="1:8" ht="18" customHeight="1" x14ac:dyDescent="0.2">
      <c r="A306" s="16" t="str">
        <f>'Action Components'!A4562</f>
        <v>UGR8</v>
      </c>
      <c r="B306" s="16" t="str">
        <f>'Action Components'!B4562</f>
        <v>Upper Grande Ronde</v>
      </c>
      <c r="C306" s="17">
        <f>'Action Components'!I4562</f>
        <v>8</v>
      </c>
      <c r="D306" s="16" t="str">
        <f>'Action Components'!J4562</f>
        <v>Water Quality Improvement (not including temperature)</v>
      </c>
      <c r="E306" s="18">
        <f>SUM('Action Components'!$P$4562:$P$4576)</f>
        <v>1.3993575</v>
      </c>
      <c r="F306" s="18">
        <f>SUM('Action Components'!$Q$4562:$Q$4576)</f>
        <v>3.5720373392431407E-2</v>
      </c>
      <c r="G306" s="18">
        <f>SUM('Action Components'!$R$4562:$R$4576)</f>
        <v>1.0342554716472116E-2</v>
      </c>
      <c r="H306" s="17">
        <f t="shared" si="27"/>
        <v>8</v>
      </c>
    </row>
    <row r="307" spans="1:8" ht="18" customHeight="1" x14ac:dyDescent="0.2">
      <c r="A307" s="16" t="str">
        <f>'Action Components'!A4577</f>
        <v>UGR8</v>
      </c>
      <c r="B307" s="16" t="str">
        <f>'Action Components'!B4577</f>
        <v>Upper Grande Ronde</v>
      </c>
      <c r="C307" s="17">
        <f>'Action Components'!I4577</f>
        <v>9</v>
      </c>
      <c r="D307" s="16" t="str">
        <f>'Action Components'!J4577</f>
        <v>Nutrient Enhancement</v>
      </c>
      <c r="E307" s="18">
        <f>SUM('Action Components'!$P$4577:$P$4591)</f>
        <v>1.0498749999999999</v>
      </c>
      <c r="F307" s="18">
        <f>SUM('Action Components'!$Q$4577:$Q$4591)</f>
        <v>2.061909386300375E-2</v>
      </c>
      <c r="G307" s="18">
        <f>SUM('Action Components'!$R$4577:$R$4591)</f>
        <v>6.1658240814641612E-3</v>
      </c>
      <c r="H307" s="17">
        <f t="shared" si="27"/>
        <v>11</v>
      </c>
    </row>
    <row r="308" spans="1:8" ht="18" customHeight="1" x14ac:dyDescent="0.2">
      <c r="A308" s="16" t="str">
        <f>'Action Components'!A4592</f>
        <v>UGR8</v>
      </c>
      <c r="B308" s="16" t="str">
        <f>'Action Components'!B4592</f>
        <v>Upper Grande Ronde</v>
      </c>
      <c r="C308" s="17">
        <f>'Action Components'!I4592</f>
        <v>10</v>
      </c>
      <c r="D308" s="16" t="str">
        <f>'Action Components'!J4592</f>
        <v>Upland Treatments</v>
      </c>
      <c r="E308" s="18">
        <f>SUM('Action Components'!$P$4592:$P$4606)</f>
        <v>1.0570349999999999</v>
      </c>
      <c r="F308" s="18">
        <f>SUM('Action Components'!$Q$4592:$Q$4606)</f>
        <v>2.5276030608676826E-2</v>
      </c>
      <c r="G308" s="18">
        <f>SUM('Action Components'!$R$4592:$R$4606)</f>
        <v>7.3999163989511658E-3</v>
      </c>
      <c r="H308" s="17">
        <f t="shared" si="27"/>
        <v>10</v>
      </c>
    </row>
    <row r="309" spans="1:8" ht="18" customHeight="1" x14ac:dyDescent="0.2">
      <c r="A309" s="16" t="str">
        <f>'Action Components'!A4607</f>
        <v>UGR8</v>
      </c>
      <c r="B309" s="16" t="str">
        <f>'Action Components'!B4607</f>
        <v>Upper Grande Ronde</v>
      </c>
      <c r="C309" s="17">
        <f>'Action Components'!I4607</f>
        <v>11</v>
      </c>
      <c r="D309" s="16" t="str">
        <f>'Action Components'!J4607</f>
        <v>Species Management (non-native or unnatural)</v>
      </c>
      <c r="E309" s="18">
        <f>SUM('Action Components'!$P$4607:$P$4621)</f>
        <v>1.4347274999999999</v>
      </c>
      <c r="F309" s="18">
        <f>SUM('Action Components'!$Q$4607:$Q$4621)</f>
        <v>2.8701955779797866E-2</v>
      </c>
      <c r="G309" s="18">
        <f>SUM('Action Components'!$R$4607:$R$4621)</f>
        <v>9.5185469472475054E-3</v>
      </c>
      <c r="H309" s="17">
        <f t="shared" si="27"/>
        <v>9</v>
      </c>
    </row>
    <row r="310" spans="1:8" ht="18" customHeight="1" x14ac:dyDescent="0.2">
      <c r="A310" s="16" t="str">
        <f>'Action Components'!A4622</f>
        <v>UGR9</v>
      </c>
      <c r="B310" s="16" t="str">
        <f>'Action Components'!B4622</f>
        <v>Upper Grande Ronde</v>
      </c>
      <c r="C310" s="17">
        <f>'Action Components'!I4622</f>
        <v>1</v>
      </c>
      <c r="D310" s="16" t="str">
        <f>'Action Components'!J4622</f>
        <v>Protect Land (Easement and Acquisition)</v>
      </c>
      <c r="E310" s="18">
        <f>SUM('Action Components'!$P$4622:$P$4636)</f>
        <v>2.0761249999999998</v>
      </c>
      <c r="F310" s="18">
        <f>SUM('Action Components'!$Q$4622:$Q$4636)</f>
        <v>4.0268376349679897</v>
      </c>
      <c r="G310" s="18">
        <f>SUM('Action Components'!$R$4622:$R$4636)</f>
        <v>1.208133551107917</v>
      </c>
      <c r="H310" s="17">
        <f t="shared" ref="H310:H320" si="28">1+IF($G$310&gt;G310,1,0)+IF(AND($G$311&gt;G310,COUNTIF($G$310:$G$310,$G$311)=0),1,0)+IF(AND($G$312&gt;G310,COUNTIF($G$310:$G$311,$G$312)=0),1,0)+IF(AND($G$313&gt;G310,COUNTIF($G$310:$G$312,$G$313)=0),1,0)+IF(AND($G$314&gt;G310,COUNTIF($G$310:$G$313,$G$314)=0),1,0)+IF(AND($G$315&gt;G310,COUNTIF($G$310:$G$314,$G$315)=0),1,0)+IF(AND($G$316&gt;G310,COUNTIF($G$310:$G$315,$G$316)=0),1,0)+IF(AND($G$317&gt;G310,COUNTIF($G$310:$G$316,$G$317)=0),1,0)+IF(AND($G$318&gt;G310,COUNTIF($G$310:$G$317,$G$318)=0),1,0)+IF(AND($G$319&gt;G310,COUNTIF($G$310:$G$318,$G$319)=0),1,0)+IF(AND($G$320&gt;G310,COUNTIF($G$310:$G$319,$G$320)=0),1,0)</f>
        <v>5</v>
      </c>
    </row>
    <row r="311" spans="1:8" ht="18" customHeight="1" x14ac:dyDescent="0.2">
      <c r="A311" s="16" t="str">
        <f>'Action Components'!A4637</f>
        <v>UGR9</v>
      </c>
      <c r="B311" s="16" t="str">
        <f>'Action Components'!B4637</f>
        <v>Upper Grande Ronde</v>
      </c>
      <c r="C311" s="17">
        <f>'Action Components'!I4637</f>
        <v>2</v>
      </c>
      <c r="D311" s="16" t="str">
        <f>'Action Components'!J4637</f>
        <v>Instream Complexity Improvement</v>
      </c>
      <c r="E311" s="18">
        <f>SUM('Action Components'!$P$4637:$P$4651)</f>
        <v>3.3056549999999993</v>
      </c>
      <c r="F311" s="18">
        <f>SUM('Action Components'!$Q$4637:$Q$4651)</f>
        <v>7.1825801402905727</v>
      </c>
      <c r="G311" s="18">
        <f>SUM('Action Components'!$R$4637:$R$4651)</f>
        <v>2.1632636527408562</v>
      </c>
      <c r="H311" s="17">
        <f t="shared" si="28"/>
        <v>3</v>
      </c>
    </row>
    <row r="312" spans="1:8" ht="18" customHeight="1" x14ac:dyDescent="0.2">
      <c r="A312" s="16" t="str">
        <f>'Action Components'!A4652</f>
        <v>UGR9</v>
      </c>
      <c r="B312" s="16" t="str">
        <f>'Action Components'!B4652</f>
        <v>Upper Grande Ronde</v>
      </c>
      <c r="C312" s="17">
        <f>'Action Components'!I4652</f>
        <v>3</v>
      </c>
      <c r="D312" s="16" t="str">
        <f>'Action Components'!J4652</f>
        <v>Floodplain – Reconnect and Restore</v>
      </c>
      <c r="E312" s="18">
        <f>SUM('Action Components'!$P$4652:$P$4666)</f>
        <v>4.4509974999999997</v>
      </c>
      <c r="F312" s="18">
        <f>SUM('Action Components'!$Q$4652:$Q$4666)</f>
        <v>8.8319772614746572</v>
      </c>
      <c r="G312" s="18">
        <f>SUM('Action Components'!$R$4652:$R$4666)</f>
        <v>2.6197039275673468</v>
      </c>
      <c r="H312" s="17">
        <f t="shared" si="28"/>
        <v>1</v>
      </c>
    </row>
    <row r="313" spans="1:8" ht="18" customHeight="1" x14ac:dyDescent="0.2">
      <c r="A313" s="16" t="str">
        <f>'Action Components'!A4667</f>
        <v>UGR9</v>
      </c>
      <c r="B313" s="16" t="str">
        <f>'Action Components'!B4667</f>
        <v>Upper Grande Ronde</v>
      </c>
      <c r="C313" s="17">
        <f>'Action Components'!I4667</f>
        <v>4</v>
      </c>
      <c r="D313" s="16" t="str">
        <f>'Action Components'!J4667</f>
        <v>Riparian Vegetation Restoration</v>
      </c>
      <c r="E313" s="18">
        <f>SUM('Action Components'!$P$4667:$P$4681)</f>
        <v>3.856195</v>
      </c>
      <c r="F313" s="18">
        <f>SUM('Action Components'!$Q$4667:$Q$4681)</f>
        <v>7.4097016722756193</v>
      </c>
      <c r="G313" s="18">
        <f>SUM('Action Components'!$R$4667:$R$4681)</f>
        <v>2.2273512682342549</v>
      </c>
      <c r="H313" s="17">
        <f t="shared" si="28"/>
        <v>2</v>
      </c>
    </row>
    <row r="314" spans="1:8" ht="18" customHeight="1" x14ac:dyDescent="0.2">
      <c r="A314" s="16" t="str">
        <f>'Action Components'!A4682</f>
        <v>UGR9</v>
      </c>
      <c r="B314" s="16" t="str">
        <f>'Action Components'!B4682</f>
        <v>Upper Grande Ronde</v>
      </c>
      <c r="C314" s="17">
        <f>'Action Components'!I4682</f>
        <v>5</v>
      </c>
      <c r="D314" s="16" t="str">
        <f>'Action Components'!J4682</f>
        <v>Fish Passage – Barrier Removal and Replacement</v>
      </c>
      <c r="E314" s="18">
        <f>SUM('Action Components'!$P$4682:$P$4696)</f>
        <v>1.4495125</v>
      </c>
      <c r="F314" s="18">
        <f>SUM('Action Components'!$Q$4682:$Q$4696)</f>
        <v>2.7364547196198519</v>
      </c>
      <c r="G314" s="18">
        <f>SUM('Action Components'!$R$4682:$R$4696)</f>
        <v>0.83270656798699916</v>
      </c>
      <c r="H314" s="17">
        <f t="shared" si="28"/>
        <v>7</v>
      </c>
    </row>
    <row r="315" spans="1:8" ht="18" customHeight="1" x14ac:dyDescent="0.2">
      <c r="A315" s="16" t="str">
        <f>'Action Components'!A4697</f>
        <v>UGR9</v>
      </c>
      <c r="B315" s="16" t="str">
        <f>'Action Components'!B4697</f>
        <v>Upper Grande Ronde</v>
      </c>
      <c r="C315" s="17">
        <f>'Action Components'!I4697</f>
        <v>6</v>
      </c>
      <c r="D315" s="16" t="str">
        <f>'Action Components'!J4697</f>
        <v>Instream Flow Restoration</v>
      </c>
      <c r="E315" s="18">
        <f>SUM('Action Components'!$P$4697:$P$4711)</f>
        <v>2.8623150000000002</v>
      </c>
      <c r="F315" s="18">
        <f>SUM('Action Components'!$Q$4697:$Q$4711)</f>
        <v>5.997264666056048</v>
      </c>
      <c r="G315" s="18">
        <f>SUM('Action Components'!$R$4697:$R$4711)</f>
        <v>1.7766907308330417</v>
      </c>
      <c r="H315" s="17">
        <f t="shared" si="28"/>
        <v>4</v>
      </c>
    </row>
    <row r="316" spans="1:8" ht="18" customHeight="1" x14ac:dyDescent="0.2">
      <c r="A316" s="16" t="str">
        <f>'Action Components'!A4712</f>
        <v>UGR9</v>
      </c>
      <c r="B316" s="16" t="str">
        <f>'Action Components'!B4712</f>
        <v>Upper Grande Ronde</v>
      </c>
      <c r="C316" s="17">
        <f>'Action Components'!I4712</f>
        <v>7</v>
      </c>
      <c r="D316" s="16" t="str">
        <f>'Action Components'!J4712</f>
        <v>Thermal Refuge Enhancement (reconnect, expand)</v>
      </c>
      <c r="E316" s="18">
        <f>SUM('Action Components'!$P$4712:$P$4726)</f>
        <v>1.5029024999999998</v>
      </c>
      <c r="F316" s="18">
        <f>SUM('Action Components'!$Q$4712:$Q$4726)</f>
        <v>2.9618642712690124</v>
      </c>
      <c r="G316" s="18">
        <f>SUM('Action Components'!$R$4712:$R$4726)</f>
        <v>0.88390985255970445</v>
      </c>
      <c r="H316" s="17">
        <f t="shared" si="28"/>
        <v>6</v>
      </c>
    </row>
    <row r="317" spans="1:8" ht="18" customHeight="1" x14ac:dyDescent="0.2">
      <c r="A317" s="16" t="str">
        <f>'Action Components'!A4727</f>
        <v>UGR9</v>
      </c>
      <c r="B317" s="16" t="str">
        <f>'Action Components'!B4727</f>
        <v>Upper Grande Ronde</v>
      </c>
      <c r="C317" s="17">
        <f>'Action Components'!I4727</f>
        <v>8</v>
      </c>
      <c r="D317" s="16" t="str">
        <f>'Action Components'!J4727</f>
        <v>Water Quality Improvement (not including temperature)</v>
      </c>
      <c r="E317" s="18">
        <f>SUM('Action Components'!$P$4727:$P$4741)</f>
        <v>1.1790375</v>
      </c>
      <c r="F317" s="18">
        <f>SUM('Action Components'!$Q$4727:$Q$4741)</f>
        <v>2.1410171431019682</v>
      </c>
      <c r="G317" s="18">
        <f>SUM('Action Components'!$R$4727:$R$4741)</f>
        <v>0.62269344934641391</v>
      </c>
      <c r="H317" s="17">
        <f t="shared" si="28"/>
        <v>9</v>
      </c>
    </row>
    <row r="318" spans="1:8" ht="18" customHeight="1" x14ac:dyDescent="0.2">
      <c r="A318" s="16" t="str">
        <f>'Action Components'!A4742</f>
        <v>UGR9</v>
      </c>
      <c r="B318" s="16" t="str">
        <f>'Action Components'!B4742</f>
        <v>Upper Grande Ronde</v>
      </c>
      <c r="C318" s="17">
        <f>'Action Components'!I4742</f>
        <v>9</v>
      </c>
      <c r="D318" s="16" t="str">
        <f>'Action Components'!J4742</f>
        <v>Nutrient Enhancement</v>
      </c>
      <c r="E318" s="18">
        <f>SUM('Action Components'!$P$4742:$P$4756)</f>
        <v>0.87595000000000001</v>
      </c>
      <c r="F318" s="18">
        <f>SUM('Action Components'!$Q$4742:$Q$4756)</f>
        <v>1.2437578291443678</v>
      </c>
      <c r="G318" s="18">
        <f>SUM('Action Components'!$R$4742:$R$4756)</f>
        <v>0.37105617032344662</v>
      </c>
      <c r="H318" s="17">
        <f t="shared" si="28"/>
        <v>11</v>
      </c>
    </row>
    <row r="319" spans="1:8" ht="18" customHeight="1" x14ac:dyDescent="0.2">
      <c r="A319" s="16" t="str">
        <f>'Action Components'!A4757</f>
        <v>UGR9</v>
      </c>
      <c r="B319" s="16" t="str">
        <f>'Action Components'!B4757</f>
        <v>Upper Grande Ronde</v>
      </c>
      <c r="C319" s="17">
        <f>'Action Components'!I4757</f>
        <v>10</v>
      </c>
      <c r="D319" s="16" t="str">
        <f>'Action Components'!J4757</f>
        <v>Upland Treatments</v>
      </c>
      <c r="E319" s="18">
        <f>SUM('Action Components'!$P$4757:$P$4771)</f>
        <v>1.0916625</v>
      </c>
      <c r="F319" s="18">
        <f>SUM('Action Components'!$Q$4757:$Q$4771)</f>
        <v>1.9115003563688469</v>
      </c>
      <c r="G319" s="18">
        <f>SUM('Action Components'!$R$4757:$R$4771)</f>
        <v>0.56383938703216641</v>
      </c>
      <c r="H319" s="17">
        <f t="shared" si="28"/>
        <v>10</v>
      </c>
    </row>
    <row r="320" spans="1:8" ht="18" customHeight="1" x14ac:dyDescent="0.2">
      <c r="A320" s="16" t="str">
        <f>'Action Components'!A4772</f>
        <v>UGR9</v>
      </c>
      <c r="B320" s="16" t="str">
        <f>'Action Components'!B4772</f>
        <v>Upper Grande Ronde</v>
      </c>
      <c r="C320" s="17">
        <f>'Action Components'!I4772</f>
        <v>11</v>
      </c>
      <c r="D320" s="16" t="str">
        <f>'Action Components'!J4772</f>
        <v>Species Management (non-native or unnatural)</v>
      </c>
      <c r="E320" s="18">
        <f>SUM('Action Components'!$P$4772:$P$4786)</f>
        <v>1.4298675000000003</v>
      </c>
      <c r="F320" s="18">
        <f>SUM('Action Components'!$Q$4772:$Q$4786)</f>
        <v>2.1105500836884041</v>
      </c>
      <c r="G320" s="18">
        <f>SUM('Action Components'!$R$4772:$R$4786)</f>
        <v>0.69355906080193674</v>
      </c>
      <c r="H320" s="17">
        <f t="shared" si="28"/>
        <v>8</v>
      </c>
    </row>
  </sheetData>
  <pageMargins left="0.7" right="0.7" top="0.75" bottom="0.75" header="0.3" footer="0.3"/>
  <tableParts count="1"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U30"/>
  <sheetViews>
    <sheetView showGridLines="0" workbookViewId="0">
      <selection activeCell="D2" sqref="D2"/>
    </sheetView>
  </sheetViews>
  <sheetFormatPr defaultRowHeight="12.75" x14ac:dyDescent="0.2"/>
  <cols>
    <col min="1" max="1" width="16" customWidth="1"/>
    <col min="2" max="2" width="22" customWidth="1"/>
    <col min="3" max="8" width="16" customWidth="1"/>
    <col min="9" max="9" width="42" customWidth="1"/>
    <col min="10" max="11" width="16" customWidth="1"/>
    <col min="12" max="12" width="44" customWidth="1"/>
    <col min="13" max="14" width="16" customWidth="1"/>
    <col min="15" max="15" width="52" customWidth="1"/>
    <col min="16" max="21" width="16" customWidth="1"/>
  </cols>
  <sheetData>
    <row r="1" spans="1:21" ht="63.95" customHeight="1" x14ac:dyDescent="0.2">
      <c r="A1" s="15" t="s">
        <v>48</v>
      </c>
      <c r="B1" s="15" t="s">
        <v>49</v>
      </c>
      <c r="C1" s="15" t="s">
        <v>185</v>
      </c>
      <c r="D1" s="15" t="s">
        <v>186</v>
      </c>
      <c r="E1" s="15" t="s">
        <v>187</v>
      </c>
      <c r="F1" s="15" t="s">
        <v>188</v>
      </c>
      <c r="G1" s="15" t="s">
        <v>167</v>
      </c>
      <c r="H1" s="15" t="s">
        <v>189</v>
      </c>
      <c r="I1" s="15" t="s">
        <v>190</v>
      </c>
      <c r="J1" s="15" t="s">
        <v>191</v>
      </c>
      <c r="K1" s="15" t="s">
        <v>192</v>
      </c>
      <c r="L1" s="15" t="s">
        <v>193</v>
      </c>
      <c r="M1" s="15" t="s">
        <v>194</v>
      </c>
      <c r="N1" s="15" t="s">
        <v>195</v>
      </c>
      <c r="O1" s="15" t="s">
        <v>196</v>
      </c>
      <c r="P1" s="15" t="s">
        <v>197</v>
      </c>
      <c r="Q1" s="15" t="s">
        <v>198</v>
      </c>
      <c r="R1" s="15" t="s">
        <v>199</v>
      </c>
      <c r="S1" s="15" t="s">
        <v>200</v>
      </c>
      <c r="T1" s="15" t="s">
        <v>201</v>
      </c>
      <c r="U1" s="15" t="s">
        <v>202</v>
      </c>
    </row>
    <row r="2" spans="1:21" ht="18" customHeight="1" x14ac:dyDescent="0.2">
      <c r="A2" s="16" t="str">
        <f>'Life Stage Scores'!A2</f>
        <v>CC1</v>
      </c>
      <c r="B2" s="16" t="str">
        <f>'Life Stage Scores'!B2</f>
        <v>Catherine Creek</v>
      </c>
      <c r="C2" s="18">
        <f>SUM('Life Stage Scores'!$G$2:$G$11)</f>
        <v>30.707321469877034</v>
      </c>
      <c r="D2" s="18">
        <f>SUM('Life Stage Scores'!$H$2:$H$11)</f>
        <v>9.1498835641056093</v>
      </c>
      <c r="E2" s="18">
        <f>SUM('Limiting Factor Scores'!$G$2:$G$16)</f>
        <v>30.707321469877026</v>
      </c>
      <c r="F2" s="18">
        <f>SUM('Limiting Factor Scores'!$H$2:$H$16)</f>
        <v>9.1498835641056075</v>
      </c>
      <c r="G2" s="18">
        <f>'Fish Use'!F2</f>
        <v>0.41620000000000001</v>
      </c>
      <c r="H2" s="17">
        <f>1+IF(COUNTIF('Fish Use'!$F$2:$F$2,'Fish Use'!$F$3)=0,1,0)+IF(COUNTIF('Fish Use'!$F$2:$F$3,'Fish Use'!$F$4)=0,1,0)+IF(COUNTIF('Fish Use'!$F$2:$F$4,'Fish Use'!$F$5)=0,1,0)+IF(COUNTIF('Fish Use'!$F$2:$F$5,'Fish Use'!$F$6)=0,1,0)+IF(COUNTIF('Fish Use'!$F$2:$F$6,'Fish Use'!$F$7)=0,1,0)+IF(COUNTIF('Fish Use'!$F$2:$F$7,'Fish Use'!$F$8)=0,1,0)+IF(COUNTIF('Fish Use'!$F$2:$F$8,'Fish Use'!$F$9)=0,1,0)+IF(COUNTIF('Fish Use'!$F$2:$F$9,'Fish Use'!$F$10)=0,1,0)+IF(COUNTIF('Fish Use'!$F$2:$F$10,'Fish Use'!$F$11)=0,1,0)</f>
        <v>1</v>
      </c>
      <c r="I2" s="16" t="str">
        <f>IF('Life Stage Scores'!H2=MAX('Life Stage Scores'!$H$2:$H$11),'Life Stage Scores'!J2,"")&amp;IF('Life Stage Scores'!H3=MAX('Life Stage Scores'!$H$2:$H$11),IF(COUNTIF('Life Stage Scores'!$H$2:$H$2,MAX('Life Stage Scores'!$H$2:$H$11))&gt;0,"; ","")&amp;'Life Stage Scores'!J3,"")&amp;IF('Life Stage Scores'!H4=MAX('Life Stage Scores'!$H$2:$H$11),IF(COUNTIF('Life Stage Scores'!$H$2:$H$3,MAX('Life Stage Scores'!$H$2:$H$11))&gt;0,"; ","")&amp;'Life Stage Scores'!J4,"")&amp;IF('Life Stage Scores'!H5=MAX('Life Stage Scores'!$H$2:$H$11),IF(COUNTIF('Life Stage Scores'!$H$2:$H$4,MAX('Life Stage Scores'!$H$2:$H$11))&gt;0,"; ","")&amp;'Life Stage Scores'!J5,"")&amp;IF('Life Stage Scores'!H6=MAX('Life Stage Scores'!$H$2:$H$11),IF(COUNTIF('Life Stage Scores'!$H$2:$H$5,MAX('Life Stage Scores'!$H$2:$H$11))&gt;0,"; ","")&amp;'Life Stage Scores'!J6,"")&amp;IF('Life Stage Scores'!H7=MAX('Life Stage Scores'!$H$2:$H$11),IF(COUNTIF('Life Stage Scores'!$H$2:$H$6,MAX('Life Stage Scores'!$H$2:$H$11))&gt;0,"; ","")&amp;'Life Stage Scores'!J7,"")&amp;IF('Life Stage Scores'!H8=MAX('Life Stage Scores'!$H$2:$H$11),IF(COUNTIF('Life Stage Scores'!$H$2:$H$7,MAX('Life Stage Scores'!$H$2:$H$11))&gt;0,"; ","")&amp;'Life Stage Scores'!J8,"")&amp;IF('Life Stage Scores'!H9=MAX('Life Stage Scores'!$H$2:$H$11),IF(COUNTIF('Life Stage Scores'!$H$2:$H$8,MAX('Life Stage Scores'!$H$2:$H$11))&gt;0,"; ","")&amp;'Life Stage Scores'!J9,"")&amp;IF('Life Stage Scores'!H10=MAX('Life Stage Scores'!$H$2:$H$11),IF(COUNTIF('Life Stage Scores'!$H$2:$H$9,MAX('Life Stage Scores'!$H$2:$H$11))&gt;0,"; ","")&amp;'Life Stage Scores'!J10,"")&amp;IF('Life Stage Scores'!H11=MAX('Life Stage Scores'!$H$2:$H$11),IF(COUNTIF('Life Stage Scores'!$H$2:$H$10,MAX('Life Stage Scores'!$H$2:$H$11))&gt;0,"; ","")&amp;'Life Stage Scores'!J11,"")</f>
        <v>Bull Trout | Spawning &amp; Resident</v>
      </c>
      <c r="J2" s="18">
        <f>MAX('Life Stage Scores'!$H$2:$H$11)</f>
        <v>1.7543561322869987</v>
      </c>
      <c r="K2" s="17">
        <f>COUNTIF('Life Stage Scores'!$H$2:$H$11,J2)</f>
        <v>1</v>
      </c>
      <c r="L2" s="16" t="str">
        <f>IF('Limiting Factor Scores'!H2=MAX('Limiting Factor Scores'!$H$2:$H$16),'Limiting Factor Scores'!C2,"")&amp;IF('Limiting Factor Scores'!H3=MAX('Limiting Factor Scores'!$H$2:$H$16),IF(COUNTIF('Limiting Factor Scores'!$H$2:$H$2,MAX('Limiting Factor Scores'!$H$2:$H$16))&gt;0,"; ","")&amp;'Limiting Factor Scores'!C3,"")&amp;IF('Limiting Factor Scores'!H4=MAX('Limiting Factor Scores'!$H$2:$H$16),IF(COUNTIF('Limiting Factor Scores'!$H$2:$H$3,MAX('Limiting Factor Scores'!$H$2:$H$16))&gt;0,"; ","")&amp;'Limiting Factor Scores'!C4,"")&amp;IF('Limiting Factor Scores'!H5=MAX('Limiting Factor Scores'!$H$2:$H$16),IF(COUNTIF('Limiting Factor Scores'!$H$2:$H$4,MAX('Limiting Factor Scores'!$H$2:$H$16))&gt;0,"; ","")&amp;'Limiting Factor Scores'!C5,"")&amp;IF('Limiting Factor Scores'!H6=MAX('Limiting Factor Scores'!$H$2:$H$16),IF(COUNTIF('Limiting Factor Scores'!$H$2:$H$5,MAX('Limiting Factor Scores'!$H$2:$H$16))&gt;0,"; ","")&amp;'Limiting Factor Scores'!C6,"")&amp;IF('Limiting Factor Scores'!H7=MAX('Limiting Factor Scores'!$H$2:$H$16),IF(COUNTIF('Limiting Factor Scores'!$H$2:$H$6,MAX('Limiting Factor Scores'!$H$2:$H$16))&gt;0,"; ","")&amp;'Limiting Factor Scores'!C7,"")&amp;IF('Limiting Factor Scores'!H8=MAX('Limiting Factor Scores'!$H$2:$H$16),IF(COUNTIF('Limiting Factor Scores'!$H$2:$H$7,MAX('Limiting Factor Scores'!$H$2:$H$16))&gt;0,"; ","")&amp;'Limiting Factor Scores'!C8,"")&amp;IF('Limiting Factor Scores'!H9=MAX('Limiting Factor Scores'!$H$2:$H$16),IF(COUNTIF('Limiting Factor Scores'!$H$2:$H$8,MAX('Limiting Factor Scores'!$H$2:$H$16))&gt;0,"; ","")&amp;'Limiting Factor Scores'!C9,"")&amp;IF('Limiting Factor Scores'!H10=MAX('Limiting Factor Scores'!$H$2:$H$16),IF(COUNTIF('Limiting Factor Scores'!$H$2:$H$9,MAX('Limiting Factor Scores'!$H$2:$H$16))&gt;0,"; ","")&amp;'Limiting Factor Scores'!C10,"")&amp;IF('Limiting Factor Scores'!H11=MAX('Limiting Factor Scores'!$H$2:$H$16),IF(COUNTIF('Limiting Factor Scores'!$H$2:$H$10,MAX('Limiting Factor Scores'!$H$2:$H$16))&gt;0,"; ","")&amp;'Limiting Factor Scores'!C11,"")&amp;IF('Limiting Factor Scores'!H12=MAX('Limiting Factor Scores'!$H$2:$H$16),IF(COUNTIF('Limiting Factor Scores'!$H$2:$H$11,MAX('Limiting Factor Scores'!$H$2:$H$16))&gt;0,"; ","")&amp;'Limiting Factor Scores'!C12,"")&amp;IF('Limiting Factor Scores'!H13=MAX('Limiting Factor Scores'!$H$2:$H$16),IF(COUNTIF('Limiting Factor Scores'!$H$2:$H$12,MAX('Limiting Factor Scores'!$H$2:$H$16))&gt;0,"; ","")&amp;'Limiting Factor Scores'!C13,"")&amp;IF('Limiting Factor Scores'!H14=MAX('Limiting Factor Scores'!$H$2:$H$16),IF(COUNTIF('Limiting Factor Scores'!$H$2:$H$13,MAX('Limiting Factor Scores'!$H$2:$H$16))&gt;0,"; ","")&amp;'Limiting Factor Scores'!C14,"")&amp;IF('Limiting Factor Scores'!H15=MAX('Limiting Factor Scores'!$H$2:$H$16),IF(COUNTIF('Limiting Factor Scores'!$H$2:$H$14,MAX('Limiting Factor Scores'!$H$2:$H$16))&gt;0,"; ","")&amp;'Limiting Factor Scores'!C15,"")&amp;IF('Limiting Factor Scores'!H16=MAX('Limiting Factor Scores'!$H$2:$H$16),IF(COUNTIF('Limiting Factor Scores'!$H$2:$H$15,MAX('Limiting Factor Scores'!$H$2:$H$16))&gt;0,"; ","")&amp;'Limiting Factor Scores'!C16,"")</f>
        <v>Channel and Habitat Structure</v>
      </c>
      <c r="M2" s="18">
        <f>MAX('Limiting Factor Scores'!$H$2:$H$16)</f>
        <v>0.98749451435969771</v>
      </c>
      <c r="N2" s="17">
        <f>COUNTIF('Limiting Factor Scores'!$H$2:$H$16,M2)</f>
        <v>1</v>
      </c>
      <c r="O2" s="16" t="str">
        <f>IF('Action Scores'!G2=MAX('Action Scores'!$G$2:$G$12),'Action Scores'!C2&amp;" | "&amp;'Action Scores'!D2,"")&amp;IF('Action Scores'!G3=MAX('Action Scores'!$G$2:$G$12),IF(COUNTIF('Action Scores'!$G$2:$G$2,MAX('Action Scores'!$G$2:$G$12))&gt;0,"; ","")&amp;'Action Scores'!C3&amp;" | "&amp;'Action Scores'!D3,"")&amp;IF('Action Scores'!G4=MAX('Action Scores'!$G$2:$G$12),IF(COUNTIF('Action Scores'!$G$2:$G$3,MAX('Action Scores'!$G$2:$G$12))&gt;0,"; ","")&amp;'Action Scores'!C4&amp;" | "&amp;'Action Scores'!D4,"")&amp;IF('Action Scores'!G5=MAX('Action Scores'!$G$2:$G$12),IF(COUNTIF('Action Scores'!$G$2:$G$4,MAX('Action Scores'!$G$2:$G$12))&gt;0,"; ","")&amp;'Action Scores'!C5&amp;" | "&amp;'Action Scores'!D5,"")&amp;IF('Action Scores'!G6=MAX('Action Scores'!$G$2:$G$12),IF(COUNTIF('Action Scores'!$G$2:$G$5,MAX('Action Scores'!$G$2:$G$12))&gt;0,"; ","")&amp;'Action Scores'!C6&amp;" | "&amp;'Action Scores'!D6,"")&amp;IF('Action Scores'!G7=MAX('Action Scores'!$G$2:$G$12),IF(COUNTIF('Action Scores'!$G$2:$G$6,MAX('Action Scores'!$G$2:$G$12))&gt;0,"; ","")&amp;'Action Scores'!C7&amp;" | "&amp;'Action Scores'!D7,"")&amp;IF('Action Scores'!G8=MAX('Action Scores'!$G$2:$G$12),IF(COUNTIF('Action Scores'!$G$2:$G$7,MAX('Action Scores'!$G$2:$G$12))&gt;0,"; ","")&amp;'Action Scores'!C8&amp;" | "&amp;'Action Scores'!D8,"")&amp;IF('Action Scores'!G9=MAX('Action Scores'!$G$2:$G$12),IF(COUNTIF('Action Scores'!$G$2:$G$8,MAX('Action Scores'!$G$2:$G$12))&gt;0,"; ","")&amp;'Action Scores'!C9&amp;" | "&amp;'Action Scores'!D9,"")&amp;IF('Action Scores'!G10=MAX('Action Scores'!$G$2:$G$12),IF(COUNTIF('Action Scores'!$G$2:$G$9,MAX('Action Scores'!$G$2:$G$12))&gt;0,"; ","")&amp;'Action Scores'!C10&amp;" | "&amp;'Action Scores'!D10,"")&amp;IF('Action Scores'!G11=MAX('Action Scores'!$G$2:$G$12),IF(COUNTIF('Action Scores'!$G$2:$G$10,MAX('Action Scores'!$G$2:$G$12))&gt;0,"; ","")&amp;'Action Scores'!C11&amp;" | "&amp;'Action Scores'!D11,"")&amp;IF('Action Scores'!G12=MAX('Action Scores'!$G$2:$G$12),IF(COUNTIF('Action Scores'!$G$2:$G$11,MAX('Action Scores'!$G$2:$G$12))&gt;0,"; ","")&amp;'Action Scores'!C12&amp;" | "&amp;'Action Scores'!D12,"")</f>
        <v>3 | Floodplain – Reconnect and Restore</v>
      </c>
      <c r="P2" s="18">
        <f>MAX('Action Scores'!$G$2:$G$12)</f>
        <v>4.1970638055504175</v>
      </c>
      <c r="Q2" s="17">
        <f>COUNTIF('Action Scores'!$G$2:$G$12,P2)</f>
        <v>1</v>
      </c>
      <c r="R2" s="18">
        <f>SUM('Action Scores'!$G$2:$G$12)</f>
        <v>23.227647048322503</v>
      </c>
      <c r="S2" s="20">
        <f t="shared" ref="S2:S30" si="0">C2-E2</f>
        <v>0</v>
      </c>
      <c r="T2" s="20">
        <f t="shared" ref="T2:T30" si="1">D2-F2</f>
        <v>0</v>
      </c>
      <c r="U2" s="21">
        <f>D2</f>
        <v>9.1498835641056093</v>
      </c>
    </row>
    <row r="3" spans="1:21" ht="18" customHeight="1" x14ac:dyDescent="0.2">
      <c r="A3" s="16" t="str">
        <f>'Life Stage Scores'!A12</f>
        <v>CC2</v>
      </c>
      <c r="B3" s="16" t="str">
        <f>'Life Stage Scores'!B12</f>
        <v>Catherine Creek</v>
      </c>
      <c r="C3" s="18">
        <f>SUM('Life Stage Scores'!$G$12:$G$21)</f>
        <v>18.922616532788435</v>
      </c>
      <c r="D3" s="18">
        <f>SUM('Life Stage Scores'!$H$12:$H$21)</f>
        <v>5.6242241749762387</v>
      </c>
      <c r="E3" s="18">
        <f>SUM('Limiting Factor Scores'!$G$17:$G$31)</f>
        <v>18.922616532788439</v>
      </c>
      <c r="F3" s="18">
        <f>SUM('Limiting Factor Scores'!$H$17:$H$31)</f>
        <v>5.6242241749762387</v>
      </c>
      <c r="G3" s="18">
        <f>'Fish Use'!F12</f>
        <v>0.28029999999999999</v>
      </c>
      <c r="H3" s="17">
        <f>1+IF(COUNTIF('Fish Use'!$F$12:$F$12,'Fish Use'!$F$13)=0,1,0)+IF(COUNTIF('Fish Use'!$F$12:$F$13,'Fish Use'!$F$14)=0,1,0)+IF(COUNTIF('Fish Use'!$F$12:$F$14,'Fish Use'!$F$15)=0,1,0)+IF(COUNTIF('Fish Use'!$F$12:$F$15,'Fish Use'!$F$16)=0,1,0)+IF(COUNTIF('Fish Use'!$F$12:$F$16,'Fish Use'!$F$17)=0,1,0)+IF(COUNTIF('Fish Use'!$F$12:$F$17,'Fish Use'!$F$18)=0,1,0)+IF(COUNTIF('Fish Use'!$F$12:$F$18,'Fish Use'!$F$19)=0,1,0)+IF(COUNTIF('Fish Use'!$F$12:$F$19,'Fish Use'!$F$20)=0,1,0)+IF(COUNTIF('Fish Use'!$F$12:$F$20,'Fish Use'!$F$21)=0,1,0)</f>
        <v>1</v>
      </c>
      <c r="I3" s="16" t="str">
        <f>IF('Life Stage Scores'!H12=MAX('Life Stage Scores'!$H$12:$H$21),'Life Stage Scores'!J12,"")&amp;IF('Life Stage Scores'!H13=MAX('Life Stage Scores'!$H$12:$H$21),IF(COUNTIF('Life Stage Scores'!$H$12:$H$12,MAX('Life Stage Scores'!$H$12:$H$21))&gt;0,"; ","")&amp;'Life Stage Scores'!J13,"")&amp;IF('Life Stage Scores'!H14=MAX('Life Stage Scores'!$H$12:$H$21),IF(COUNTIF('Life Stage Scores'!$H$12:$H$13,MAX('Life Stage Scores'!$H$12:$H$21))&gt;0,"; ","")&amp;'Life Stage Scores'!J14,"")&amp;IF('Life Stage Scores'!H15=MAX('Life Stage Scores'!$H$12:$H$21),IF(COUNTIF('Life Stage Scores'!$H$12:$H$14,MAX('Life Stage Scores'!$H$12:$H$21))&gt;0,"; ","")&amp;'Life Stage Scores'!J15,"")&amp;IF('Life Stage Scores'!H16=MAX('Life Stage Scores'!$H$12:$H$21),IF(COUNTIF('Life Stage Scores'!$H$12:$H$15,MAX('Life Stage Scores'!$H$12:$H$21))&gt;0,"; ","")&amp;'Life Stage Scores'!J16,"")&amp;IF('Life Stage Scores'!H17=MAX('Life Stage Scores'!$H$12:$H$21),IF(COUNTIF('Life Stage Scores'!$H$12:$H$16,MAX('Life Stage Scores'!$H$12:$H$21))&gt;0,"; ","")&amp;'Life Stage Scores'!J17,"")&amp;IF('Life Stage Scores'!H18=MAX('Life Stage Scores'!$H$12:$H$21),IF(COUNTIF('Life Stage Scores'!$H$12:$H$17,MAX('Life Stage Scores'!$H$12:$H$21))&gt;0,"; ","")&amp;'Life Stage Scores'!J18,"")&amp;IF('Life Stage Scores'!H19=MAX('Life Stage Scores'!$H$12:$H$21),IF(COUNTIF('Life Stage Scores'!$H$12:$H$18,MAX('Life Stage Scores'!$H$12:$H$21))&gt;0,"; ","")&amp;'Life Stage Scores'!J19,"")&amp;IF('Life Stage Scores'!H20=MAX('Life Stage Scores'!$H$12:$H$21),IF(COUNTIF('Life Stage Scores'!$H$12:$H$19,MAX('Life Stage Scores'!$H$12:$H$21))&gt;0,"; ","")&amp;'Life Stage Scores'!J20,"")&amp;IF('Life Stage Scores'!H21=MAX('Life Stage Scores'!$H$12:$H$21),IF(COUNTIF('Life Stage Scores'!$H$12:$H$20,MAX('Life Stage Scores'!$H$12:$H$21))&gt;0,"; ","")&amp;'Life Stage Scores'!J21,"")</f>
        <v>Bull Trout | Spawning &amp; Resident</v>
      </c>
      <c r="J3" s="18">
        <f>MAX('Life Stage Scores'!$H$12:$H$21)</f>
        <v>1.0456933866253963</v>
      </c>
      <c r="K3" s="17">
        <f>COUNTIF('Life Stage Scores'!$H$12:$H$21,J3)</f>
        <v>1</v>
      </c>
      <c r="L3" s="16" t="str">
        <f>IF('Limiting Factor Scores'!H17=MAX('Limiting Factor Scores'!$H$17:$H$31),'Limiting Factor Scores'!C17,"")&amp;IF('Limiting Factor Scores'!H18=MAX('Limiting Factor Scores'!$H$17:$H$31),IF(COUNTIF('Limiting Factor Scores'!$H$17:$H$17,MAX('Limiting Factor Scores'!$H$17:$H$31))&gt;0,"; ","")&amp;'Limiting Factor Scores'!C18,"")&amp;IF('Limiting Factor Scores'!H19=MAX('Limiting Factor Scores'!$H$17:$H$31),IF(COUNTIF('Limiting Factor Scores'!$H$17:$H$18,MAX('Limiting Factor Scores'!$H$17:$H$31))&gt;0,"; ","")&amp;'Limiting Factor Scores'!C19,"")&amp;IF('Limiting Factor Scores'!H20=MAX('Limiting Factor Scores'!$H$17:$H$31),IF(COUNTIF('Limiting Factor Scores'!$H$17:$H$19,MAX('Limiting Factor Scores'!$H$17:$H$31))&gt;0,"; ","")&amp;'Limiting Factor Scores'!C20,"")&amp;IF('Limiting Factor Scores'!H21=MAX('Limiting Factor Scores'!$H$17:$H$31),IF(COUNTIF('Limiting Factor Scores'!$H$17:$H$20,MAX('Limiting Factor Scores'!$H$17:$H$31))&gt;0,"; ","")&amp;'Limiting Factor Scores'!C21,"")&amp;IF('Limiting Factor Scores'!H22=MAX('Limiting Factor Scores'!$H$17:$H$31),IF(COUNTIF('Limiting Factor Scores'!$H$17:$H$21,MAX('Limiting Factor Scores'!$H$17:$H$31))&gt;0,"; ","")&amp;'Limiting Factor Scores'!C22,"")&amp;IF('Limiting Factor Scores'!H23=MAX('Limiting Factor Scores'!$H$17:$H$31),IF(COUNTIF('Limiting Factor Scores'!$H$17:$H$22,MAX('Limiting Factor Scores'!$H$17:$H$31))&gt;0,"; ","")&amp;'Limiting Factor Scores'!C23,"")&amp;IF('Limiting Factor Scores'!H24=MAX('Limiting Factor Scores'!$H$17:$H$31),IF(COUNTIF('Limiting Factor Scores'!$H$17:$H$23,MAX('Limiting Factor Scores'!$H$17:$H$31))&gt;0,"; ","")&amp;'Limiting Factor Scores'!C24,"")&amp;IF('Limiting Factor Scores'!H25=MAX('Limiting Factor Scores'!$H$17:$H$31),IF(COUNTIF('Limiting Factor Scores'!$H$17:$H$24,MAX('Limiting Factor Scores'!$H$17:$H$31))&gt;0,"; ","")&amp;'Limiting Factor Scores'!C25,"")&amp;IF('Limiting Factor Scores'!H26=MAX('Limiting Factor Scores'!$H$17:$H$31),IF(COUNTIF('Limiting Factor Scores'!$H$17:$H$25,MAX('Limiting Factor Scores'!$H$17:$H$31))&gt;0,"; ","")&amp;'Limiting Factor Scores'!C26,"")&amp;IF('Limiting Factor Scores'!H27=MAX('Limiting Factor Scores'!$H$17:$H$31),IF(COUNTIF('Limiting Factor Scores'!$H$17:$H$26,MAX('Limiting Factor Scores'!$H$17:$H$31))&gt;0,"; ","")&amp;'Limiting Factor Scores'!C27,"")&amp;IF('Limiting Factor Scores'!H28=MAX('Limiting Factor Scores'!$H$17:$H$31),IF(COUNTIF('Limiting Factor Scores'!$H$17:$H$27,MAX('Limiting Factor Scores'!$H$17:$H$31))&gt;0,"; ","")&amp;'Limiting Factor Scores'!C28,"")&amp;IF('Limiting Factor Scores'!H29=MAX('Limiting Factor Scores'!$H$17:$H$31),IF(COUNTIF('Limiting Factor Scores'!$H$17:$H$28,MAX('Limiting Factor Scores'!$H$17:$H$31))&gt;0,"; ","")&amp;'Limiting Factor Scores'!C29,"")&amp;IF('Limiting Factor Scores'!H30=MAX('Limiting Factor Scores'!$H$17:$H$31),IF(COUNTIF('Limiting Factor Scores'!$H$17:$H$29,MAX('Limiting Factor Scores'!$H$17:$H$31))&gt;0,"; ","")&amp;'Limiting Factor Scores'!C30,"")&amp;IF('Limiting Factor Scores'!H31=MAX('Limiting Factor Scores'!$H$17:$H$31),IF(COUNTIF('Limiting Factor Scores'!$H$17:$H$30,MAX('Limiting Factor Scores'!$H$17:$H$31))&gt;0,"; ","")&amp;'Limiting Factor Scores'!C31,"")</f>
        <v>Channel and Habitat Structure</v>
      </c>
      <c r="M3" s="18">
        <f>MAX('Limiting Factor Scores'!$H$17:$H$31)</f>
        <v>0.63191920652772149</v>
      </c>
      <c r="N3" s="17">
        <f>COUNTIF('Limiting Factor Scores'!$H$17:$H$31,M3)</f>
        <v>1</v>
      </c>
      <c r="O3" s="16" t="str">
        <f>IF('Action Scores'!G13=MAX('Action Scores'!$G$13:$G$23),'Action Scores'!C13&amp;" | "&amp;'Action Scores'!D13,"")&amp;IF('Action Scores'!G14=MAX('Action Scores'!$G$13:$G$23),IF(COUNTIF('Action Scores'!$G$13:$G$13,MAX('Action Scores'!$G$13:$G$23))&gt;0,"; ","")&amp;'Action Scores'!C14&amp;" | "&amp;'Action Scores'!D14,"")&amp;IF('Action Scores'!G15=MAX('Action Scores'!$G$13:$G$23),IF(COUNTIF('Action Scores'!$G$13:$G$14,MAX('Action Scores'!$G$13:$G$23))&gt;0,"; ","")&amp;'Action Scores'!C15&amp;" | "&amp;'Action Scores'!D15,"")&amp;IF('Action Scores'!G16=MAX('Action Scores'!$G$13:$G$23),IF(COUNTIF('Action Scores'!$G$13:$G$15,MAX('Action Scores'!$G$13:$G$23))&gt;0,"; ","")&amp;'Action Scores'!C16&amp;" | "&amp;'Action Scores'!D16,"")&amp;IF('Action Scores'!G17=MAX('Action Scores'!$G$13:$G$23),IF(COUNTIF('Action Scores'!$G$13:$G$16,MAX('Action Scores'!$G$13:$G$23))&gt;0,"; ","")&amp;'Action Scores'!C17&amp;" | "&amp;'Action Scores'!D17,"")&amp;IF('Action Scores'!G18=MAX('Action Scores'!$G$13:$G$23),IF(COUNTIF('Action Scores'!$G$13:$G$17,MAX('Action Scores'!$G$13:$G$23))&gt;0,"; ","")&amp;'Action Scores'!C18&amp;" | "&amp;'Action Scores'!D18,"")&amp;IF('Action Scores'!G19=MAX('Action Scores'!$G$13:$G$23),IF(COUNTIF('Action Scores'!$G$13:$G$18,MAX('Action Scores'!$G$13:$G$23))&gt;0,"; ","")&amp;'Action Scores'!C19&amp;" | "&amp;'Action Scores'!D19,"")&amp;IF('Action Scores'!G20=MAX('Action Scores'!$G$13:$G$23),IF(COUNTIF('Action Scores'!$G$13:$G$19,MAX('Action Scores'!$G$13:$G$23))&gt;0,"; ","")&amp;'Action Scores'!C20&amp;" | "&amp;'Action Scores'!D20,"")&amp;IF('Action Scores'!G21=MAX('Action Scores'!$G$13:$G$23),IF(COUNTIF('Action Scores'!$G$13:$G$20,MAX('Action Scores'!$G$13:$G$23))&gt;0,"; ","")&amp;'Action Scores'!C21&amp;" | "&amp;'Action Scores'!D21,"")&amp;IF('Action Scores'!G22=MAX('Action Scores'!$G$13:$G$23),IF(COUNTIF('Action Scores'!$G$13:$G$21,MAX('Action Scores'!$G$13:$G$23))&gt;0,"; ","")&amp;'Action Scores'!C22&amp;" | "&amp;'Action Scores'!D22,"")&amp;IF('Action Scores'!G23=MAX('Action Scores'!$G$13:$G$23),IF(COUNTIF('Action Scores'!$G$13:$G$22,MAX('Action Scores'!$G$13:$G$23))&gt;0,"; ","")&amp;'Action Scores'!C23&amp;" | "&amp;'Action Scores'!D23,"")</f>
        <v>3 | Floodplain – Reconnect and Restore</v>
      </c>
      <c r="P3" s="18">
        <f>MAX('Action Scores'!$G$13:$G$23)</f>
        <v>2.5231598206004984</v>
      </c>
      <c r="Q3" s="17">
        <f>COUNTIF('Action Scores'!$G$13:$G$23,P3)</f>
        <v>1</v>
      </c>
      <c r="R3" s="18">
        <f>SUM('Action Scores'!$G$13:$G$23)</f>
        <v>14.030229625168788</v>
      </c>
      <c r="S3" s="20">
        <f t="shared" si="0"/>
        <v>0</v>
      </c>
      <c r="T3" s="20">
        <f t="shared" si="1"/>
        <v>0</v>
      </c>
      <c r="U3" s="21">
        <f t="shared" ref="U3:U30" si="2">D3</f>
        <v>5.6242241749762387</v>
      </c>
    </row>
    <row r="4" spans="1:21" ht="18" customHeight="1" x14ac:dyDescent="0.2">
      <c r="A4" s="16" t="str">
        <f>'Life Stage Scores'!A22</f>
        <v>CC3</v>
      </c>
      <c r="B4" s="16" t="str">
        <f>'Life Stage Scores'!B22</f>
        <v>Catherine Creek</v>
      </c>
      <c r="C4" s="18">
        <f>SUM('Life Stage Scores'!$G$22:$G$31)</f>
        <v>8.4361656374999701</v>
      </c>
      <c r="D4" s="18">
        <f>SUM('Life Stage Scores'!$H$22:$H$31)</f>
        <v>2.5070332412377865</v>
      </c>
      <c r="E4" s="18">
        <f>SUM('Limiting Factor Scores'!$G$32:$G$46)</f>
        <v>8.4361656374999701</v>
      </c>
      <c r="F4" s="18">
        <f>SUM('Limiting Factor Scores'!$H$32:$H$46)</f>
        <v>2.5070332412377865</v>
      </c>
      <c r="G4" s="18">
        <f>'Fish Use'!F22</f>
        <v>0.17219999999999999</v>
      </c>
      <c r="H4" s="17">
        <f>1+IF(COUNTIF('Fish Use'!$F$22:$F$22,'Fish Use'!$F$23)=0,1,0)+IF(COUNTIF('Fish Use'!$F$22:$F$23,'Fish Use'!$F$24)=0,1,0)+IF(COUNTIF('Fish Use'!$F$22:$F$24,'Fish Use'!$F$25)=0,1,0)+IF(COUNTIF('Fish Use'!$F$22:$F$25,'Fish Use'!$F$26)=0,1,0)+IF(COUNTIF('Fish Use'!$F$22:$F$26,'Fish Use'!$F$27)=0,1,0)+IF(COUNTIF('Fish Use'!$F$22:$F$27,'Fish Use'!$F$28)=0,1,0)+IF(COUNTIF('Fish Use'!$F$22:$F$28,'Fish Use'!$F$29)=0,1,0)+IF(COUNTIF('Fish Use'!$F$22:$F$29,'Fish Use'!$F$30)=0,1,0)+IF(COUNTIF('Fish Use'!$F$22:$F$30,'Fish Use'!$F$31)=0,1,0)</f>
        <v>1</v>
      </c>
      <c r="I4" s="16" t="str">
        <f>IF('Life Stage Scores'!H22=MAX('Life Stage Scores'!$H$22:$H$31),'Life Stage Scores'!J22,"")&amp;IF('Life Stage Scores'!H23=MAX('Life Stage Scores'!$H$22:$H$31),IF(COUNTIF('Life Stage Scores'!$H$22:$H$22,MAX('Life Stage Scores'!$H$22:$H$31))&gt;0,"; ","")&amp;'Life Stage Scores'!J23,"")&amp;IF('Life Stage Scores'!H24=MAX('Life Stage Scores'!$H$22:$H$31),IF(COUNTIF('Life Stage Scores'!$H$22:$H$23,MAX('Life Stage Scores'!$H$22:$H$31))&gt;0,"; ","")&amp;'Life Stage Scores'!J24,"")&amp;IF('Life Stage Scores'!H25=MAX('Life Stage Scores'!$H$22:$H$31),IF(COUNTIF('Life Stage Scores'!$H$22:$H$24,MAX('Life Stage Scores'!$H$22:$H$31))&gt;0,"; ","")&amp;'Life Stage Scores'!J25,"")&amp;IF('Life Stage Scores'!H26=MAX('Life Stage Scores'!$H$22:$H$31),IF(COUNTIF('Life Stage Scores'!$H$22:$H$25,MAX('Life Stage Scores'!$H$22:$H$31))&gt;0,"; ","")&amp;'Life Stage Scores'!J26,"")&amp;IF('Life Stage Scores'!H27=MAX('Life Stage Scores'!$H$22:$H$31),IF(COUNTIF('Life Stage Scores'!$H$22:$H$26,MAX('Life Stage Scores'!$H$22:$H$31))&gt;0,"; ","")&amp;'Life Stage Scores'!J27,"")&amp;IF('Life Stage Scores'!H28=MAX('Life Stage Scores'!$H$22:$H$31),IF(COUNTIF('Life Stage Scores'!$H$22:$H$27,MAX('Life Stage Scores'!$H$22:$H$31))&gt;0,"; ","")&amp;'Life Stage Scores'!J28,"")&amp;IF('Life Stage Scores'!H29=MAX('Life Stage Scores'!$H$22:$H$31),IF(COUNTIF('Life Stage Scores'!$H$22:$H$28,MAX('Life Stage Scores'!$H$22:$H$31))&gt;0,"; ","")&amp;'Life Stage Scores'!J29,"")&amp;IF('Life Stage Scores'!H30=MAX('Life Stage Scores'!$H$22:$H$31),IF(COUNTIF('Life Stage Scores'!$H$22:$H$29,MAX('Life Stage Scores'!$H$22:$H$31))&gt;0,"; ","")&amp;'Life Stage Scores'!J30,"")&amp;IF('Life Stage Scores'!H31=MAX('Life Stage Scores'!$H$22:$H$31),IF(COUNTIF('Life Stage Scores'!$H$22:$H$30,MAX('Life Stage Scores'!$H$22:$H$31))&gt;0,"; ","")&amp;'Life Stage Scores'!J31,"")</f>
        <v>Bull Trout | Spawning &amp; Resident</v>
      </c>
      <c r="J4" s="18">
        <f>MAX('Life Stage Scores'!$H$22:$H$31)</f>
        <v>0.47509119000976369</v>
      </c>
      <c r="K4" s="17">
        <f>COUNTIF('Life Stage Scores'!$H$22:$H$31,J4)</f>
        <v>1</v>
      </c>
      <c r="L4" s="16" t="str">
        <f>IF('Limiting Factor Scores'!H32=MAX('Limiting Factor Scores'!$H$32:$H$46),'Limiting Factor Scores'!C32,"")&amp;IF('Limiting Factor Scores'!H33=MAX('Limiting Factor Scores'!$H$32:$H$46),IF(COUNTIF('Limiting Factor Scores'!$H$32:$H$32,MAX('Limiting Factor Scores'!$H$32:$H$46))&gt;0,"; ","")&amp;'Limiting Factor Scores'!C33,"")&amp;IF('Limiting Factor Scores'!H34=MAX('Limiting Factor Scores'!$H$32:$H$46),IF(COUNTIF('Limiting Factor Scores'!$H$32:$H$33,MAX('Limiting Factor Scores'!$H$32:$H$46))&gt;0,"; ","")&amp;'Limiting Factor Scores'!C34,"")&amp;IF('Limiting Factor Scores'!H35=MAX('Limiting Factor Scores'!$H$32:$H$46),IF(COUNTIF('Limiting Factor Scores'!$H$32:$H$34,MAX('Limiting Factor Scores'!$H$32:$H$46))&gt;0,"; ","")&amp;'Limiting Factor Scores'!C35,"")&amp;IF('Limiting Factor Scores'!H36=MAX('Limiting Factor Scores'!$H$32:$H$46),IF(COUNTIF('Limiting Factor Scores'!$H$32:$H$35,MAX('Limiting Factor Scores'!$H$32:$H$46))&gt;0,"; ","")&amp;'Limiting Factor Scores'!C36,"")&amp;IF('Limiting Factor Scores'!H37=MAX('Limiting Factor Scores'!$H$32:$H$46),IF(COUNTIF('Limiting Factor Scores'!$H$32:$H$36,MAX('Limiting Factor Scores'!$H$32:$H$46))&gt;0,"; ","")&amp;'Limiting Factor Scores'!C37,"")&amp;IF('Limiting Factor Scores'!H38=MAX('Limiting Factor Scores'!$H$32:$H$46),IF(COUNTIF('Limiting Factor Scores'!$H$32:$H$37,MAX('Limiting Factor Scores'!$H$32:$H$46))&gt;0,"; ","")&amp;'Limiting Factor Scores'!C38,"")&amp;IF('Limiting Factor Scores'!H39=MAX('Limiting Factor Scores'!$H$32:$H$46),IF(COUNTIF('Limiting Factor Scores'!$H$32:$H$38,MAX('Limiting Factor Scores'!$H$32:$H$46))&gt;0,"; ","")&amp;'Limiting Factor Scores'!C39,"")&amp;IF('Limiting Factor Scores'!H40=MAX('Limiting Factor Scores'!$H$32:$H$46),IF(COUNTIF('Limiting Factor Scores'!$H$32:$H$39,MAX('Limiting Factor Scores'!$H$32:$H$46))&gt;0,"; ","")&amp;'Limiting Factor Scores'!C40,"")&amp;IF('Limiting Factor Scores'!H41=MAX('Limiting Factor Scores'!$H$32:$H$46),IF(COUNTIF('Limiting Factor Scores'!$H$32:$H$40,MAX('Limiting Factor Scores'!$H$32:$H$46))&gt;0,"; ","")&amp;'Limiting Factor Scores'!C41,"")&amp;IF('Limiting Factor Scores'!H42=MAX('Limiting Factor Scores'!$H$32:$H$46),IF(COUNTIF('Limiting Factor Scores'!$H$32:$H$41,MAX('Limiting Factor Scores'!$H$32:$H$46))&gt;0,"; ","")&amp;'Limiting Factor Scores'!C42,"")&amp;IF('Limiting Factor Scores'!H43=MAX('Limiting Factor Scores'!$H$32:$H$46),IF(COUNTIF('Limiting Factor Scores'!$H$32:$H$42,MAX('Limiting Factor Scores'!$H$32:$H$46))&gt;0,"; ","")&amp;'Limiting Factor Scores'!C43,"")&amp;IF('Limiting Factor Scores'!H44=MAX('Limiting Factor Scores'!$H$32:$H$46),IF(COUNTIF('Limiting Factor Scores'!$H$32:$H$43,MAX('Limiting Factor Scores'!$H$32:$H$46))&gt;0,"; ","")&amp;'Limiting Factor Scores'!C44,"")&amp;IF('Limiting Factor Scores'!H45=MAX('Limiting Factor Scores'!$H$32:$H$46),IF(COUNTIF('Limiting Factor Scores'!$H$32:$H$44,MAX('Limiting Factor Scores'!$H$32:$H$46))&gt;0,"; ","")&amp;'Limiting Factor Scores'!C45,"")&amp;IF('Limiting Factor Scores'!H46=MAX('Limiting Factor Scores'!$H$32:$H$46),IF(COUNTIF('Limiting Factor Scores'!$H$32:$H$45,MAX('Limiting Factor Scores'!$H$32:$H$46))&gt;0,"; ","")&amp;'Limiting Factor Scores'!C46,"")</f>
        <v>Decreased Water Quantity</v>
      </c>
      <c r="M4" s="18">
        <f>MAX('Limiting Factor Scores'!$H$32:$H$46)</f>
        <v>0.25577477006379878</v>
      </c>
      <c r="N4" s="17">
        <f>COUNTIF('Limiting Factor Scores'!$H$32:$H$46,M4)</f>
        <v>1</v>
      </c>
      <c r="O4" s="16" t="str">
        <f>IF('Action Scores'!G24=MAX('Action Scores'!$G$24:$G$34),'Action Scores'!C24&amp;" | "&amp;'Action Scores'!D24,"")&amp;IF('Action Scores'!G25=MAX('Action Scores'!$G$24:$G$34),IF(COUNTIF('Action Scores'!$G$24:$G$24,MAX('Action Scores'!$G$24:$G$34))&gt;0,"; ","")&amp;'Action Scores'!C25&amp;" | "&amp;'Action Scores'!D25,"")&amp;IF('Action Scores'!G26=MAX('Action Scores'!$G$24:$G$34),IF(COUNTIF('Action Scores'!$G$24:$G$25,MAX('Action Scores'!$G$24:$G$34))&gt;0,"; ","")&amp;'Action Scores'!C26&amp;" | "&amp;'Action Scores'!D26,"")&amp;IF('Action Scores'!G27=MAX('Action Scores'!$G$24:$G$34),IF(COUNTIF('Action Scores'!$G$24:$G$26,MAX('Action Scores'!$G$24:$G$34))&gt;0,"; ","")&amp;'Action Scores'!C27&amp;" | "&amp;'Action Scores'!D27,"")&amp;IF('Action Scores'!G28=MAX('Action Scores'!$G$24:$G$34),IF(COUNTIF('Action Scores'!$G$24:$G$27,MAX('Action Scores'!$G$24:$G$34))&gt;0,"; ","")&amp;'Action Scores'!C28&amp;" | "&amp;'Action Scores'!D28,"")&amp;IF('Action Scores'!G29=MAX('Action Scores'!$G$24:$G$34),IF(COUNTIF('Action Scores'!$G$24:$G$28,MAX('Action Scores'!$G$24:$G$34))&gt;0,"; ","")&amp;'Action Scores'!C29&amp;" | "&amp;'Action Scores'!D29,"")&amp;IF('Action Scores'!G30=MAX('Action Scores'!$G$24:$G$34),IF(COUNTIF('Action Scores'!$G$24:$G$29,MAX('Action Scores'!$G$24:$G$34))&gt;0,"; ","")&amp;'Action Scores'!C30&amp;" | "&amp;'Action Scores'!D30,"")&amp;IF('Action Scores'!G31=MAX('Action Scores'!$G$24:$G$34),IF(COUNTIF('Action Scores'!$G$24:$G$30,MAX('Action Scores'!$G$24:$G$34))&gt;0,"; ","")&amp;'Action Scores'!C31&amp;" | "&amp;'Action Scores'!D31,"")&amp;IF('Action Scores'!G32=MAX('Action Scores'!$G$24:$G$34),IF(COUNTIF('Action Scores'!$G$24:$G$31,MAX('Action Scores'!$G$24:$G$34))&gt;0,"; ","")&amp;'Action Scores'!C32&amp;" | "&amp;'Action Scores'!D32,"")&amp;IF('Action Scores'!G33=MAX('Action Scores'!$G$24:$G$34),IF(COUNTIF('Action Scores'!$G$24:$G$32,MAX('Action Scores'!$G$24:$G$34))&gt;0,"; ","")&amp;'Action Scores'!C33&amp;" | "&amp;'Action Scores'!D33,"")&amp;IF('Action Scores'!G34=MAX('Action Scores'!$G$24:$G$34),IF(COUNTIF('Action Scores'!$G$24:$G$33,MAX('Action Scores'!$G$24:$G$34))&gt;0,"; ","")&amp;'Action Scores'!C34&amp;" | "&amp;'Action Scores'!D34,"")</f>
        <v>3 | Floodplain – Reconnect and Restore</v>
      </c>
      <c r="P4" s="18">
        <f>MAX('Action Scores'!$G$24:$G$34)</f>
        <v>1.1108267595338066</v>
      </c>
      <c r="Q4" s="17">
        <f>COUNTIF('Action Scores'!$G$24:$G$34,P4)</f>
        <v>1</v>
      </c>
      <c r="R4" s="18">
        <f>SUM('Action Scores'!$G$24:$G$34)</f>
        <v>6.1299788155929784</v>
      </c>
      <c r="S4" s="20">
        <f t="shared" si="0"/>
        <v>0</v>
      </c>
      <c r="T4" s="20">
        <f t="shared" si="1"/>
        <v>0</v>
      </c>
      <c r="U4" s="21">
        <f t="shared" si="2"/>
        <v>2.5070332412377865</v>
      </c>
    </row>
    <row r="5" spans="1:21" ht="18" customHeight="1" x14ac:dyDescent="0.2">
      <c r="A5" s="16" t="str">
        <f>'Life Stage Scores'!A32</f>
        <v>CC4</v>
      </c>
      <c r="B5" s="16" t="str">
        <f>'Life Stage Scores'!B32</f>
        <v>Catherine Creek</v>
      </c>
      <c r="C5" s="18">
        <f>SUM('Life Stage Scores'!$G$32:$G$41)</f>
        <v>13.549900789087248</v>
      </c>
      <c r="D5" s="18">
        <f>SUM('Life Stage Scores'!$H$32:$H$41)</f>
        <v>4.0277568901479439</v>
      </c>
      <c r="E5" s="18">
        <f>SUM('Limiting Factor Scores'!$G$47:$G$61)</f>
        <v>13.549900789087248</v>
      </c>
      <c r="F5" s="18">
        <f>SUM('Limiting Factor Scores'!$H$47:$H$61)</f>
        <v>4.0277568901479448</v>
      </c>
      <c r="G5" s="18">
        <f>'Fish Use'!F32</f>
        <v>0.25319999999999998</v>
      </c>
      <c r="H5" s="17">
        <f>1+IF(COUNTIF('Fish Use'!$F$32:$F$32,'Fish Use'!$F$33)=0,1,0)+IF(COUNTIF('Fish Use'!$F$32:$F$33,'Fish Use'!$F$34)=0,1,0)+IF(COUNTIF('Fish Use'!$F$32:$F$34,'Fish Use'!$F$35)=0,1,0)+IF(COUNTIF('Fish Use'!$F$32:$F$35,'Fish Use'!$F$36)=0,1,0)+IF(COUNTIF('Fish Use'!$F$32:$F$36,'Fish Use'!$F$37)=0,1,0)+IF(COUNTIF('Fish Use'!$F$32:$F$37,'Fish Use'!$F$38)=0,1,0)+IF(COUNTIF('Fish Use'!$F$32:$F$38,'Fish Use'!$F$39)=0,1,0)+IF(COUNTIF('Fish Use'!$F$32:$F$39,'Fish Use'!$F$40)=0,1,0)+IF(COUNTIF('Fish Use'!$F$32:$F$40,'Fish Use'!$F$41)=0,1,0)</f>
        <v>1</v>
      </c>
      <c r="I5" s="16" t="str">
        <f>IF('Life Stage Scores'!H32=MAX('Life Stage Scores'!$H$32:$H$41),'Life Stage Scores'!J32,"")&amp;IF('Life Stage Scores'!H33=MAX('Life Stage Scores'!$H$32:$H$41),IF(COUNTIF('Life Stage Scores'!$H$32:$H$32,MAX('Life Stage Scores'!$H$32:$H$41))&gt;0,"; ","")&amp;'Life Stage Scores'!J33,"")&amp;IF('Life Stage Scores'!H34=MAX('Life Stage Scores'!$H$32:$H$41),IF(COUNTIF('Life Stage Scores'!$H$32:$H$33,MAX('Life Stage Scores'!$H$32:$H$41))&gt;0,"; ","")&amp;'Life Stage Scores'!J34,"")&amp;IF('Life Stage Scores'!H35=MAX('Life Stage Scores'!$H$32:$H$41),IF(COUNTIF('Life Stage Scores'!$H$32:$H$34,MAX('Life Stage Scores'!$H$32:$H$41))&gt;0,"; ","")&amp;'Life Stage Scores'!J35,"")&amp;IF('Life Stage Scores'!H36=MAX('Life Stage Scores'!$H$32:$H$41),IF(COUNTIF('Life Stage Scores'!$H$32:$H$35,MAX('Life Stage Scores'!$H$32:$H$41))&gt;0,"; ","")&amp;'Life Stage Scores'!J36,"")&amp;IF('Life Stage Scores'!H37=MAX('Life Stage Scores'!$H$32:$H$41),IF(COUNTIF('Life Stage Scores'!$H$32:$H$36,MAX('Life Stage Scores'!$H$32:$H$41))&gt;0,"; ","")&amp;'Life Stage Scores'!J37,"")&amp;IF('Life Stage Scores'!H38=MAX('Life Stage Scores'!$H$32:$H$41),IF(COUNTIF('Life Stage Scores'!$H$32:$H$37,MAX('Life Stage Scores'!$H$32:$H$41))&gt;0,"; ","")&amp;'Life Stage Scores'!J38,"")&amp;IF('Life Stage Scores'!H39=MAX('Life Stage Scores'!$H$32:$H$41),IF(COUNTIF('Life Stage Scores'!$H$32:$H$38,MAX('Life Stage Scores'!$H$32:$H$41))&gt;0,"; ","")&amp;'Life Stage Scores'!J39,"")&amp;IF('Life Stage Scores'!H40=MAX('Life Stage Scores'!$H$32:$H$41),IF(COUNTIF('Life Stage Scores'!$H$32:$H$39,MAX('Life Stage Scores'!$H$32:$H$41))&gt;0,"; ","")&amp;'Life Stage Scores'!J40,"")&amp;IF('Life Stage Scores'!H41=MAX('Life Stage Scores'!$H$32:$H$41),IF(COUNTIF('Life Stage Scores'!$H$32:$H$40,MAX('Life Stage Scores'!$H$32:$H$41))&gt;0,"; ","")&amp;'Life Stage Scores'!J41,"")</f>
        <v>Bull Trout | Spawning &amp; Resident</v>
      </c>
      <c r="J5" s="18">
        <f>MAX('Life Stage Scores'!$H$32:$H$41)</f>
        <v>0.75830895123287878</v>
      </c>
      <c r="K5" s="17">
        <f>COUNTIF('Life Stage Scores'!$H$32:$H$41,J5)</f>
        <v>1</v>
      </c>
      <c r="L5" s="16" t="str">
        <f>IF('Limiting Factor Scores'!H47=MAX('Limiting Factor Scores'!$H$47:$H$61),'Limiting Factor Scores'!C47,"")&amp;IF('Limiting Factor Scores'!H48=MAX('Limiting Factor Scores'!$H$47:$H$61),IF(COUNTIF('Limiting Factor Scores'!$H$47:$H$47,MAX('Limiting Factor Scores'!$H$47:$H$61))&gt;0,"; ","")&amp;'Limiting Factor Scores'!C48,"")&amp;IF('Limiting Factor Scores'!H49=MAX('Limiting Factor Scores'!$H$47:$H$61),IF(COUNTIF('Limiting Factor Scores'!$H$47:$H$48,MAX('Limiting Factor Scores'!$H$47:$H$61))&gt;0,"; ","")&amp;'Limiting Factor Scores'!C49,"")&amp;IF('Limiting Factor Scores'!H50=MAX('Limiting Factor Scores'!$H$47:$H$61),IF(COUNTIF('Limiting Factor Scores'!$H$47:$H$49,MAX('Limiting Factor Scores'!$H$47:$H$61))&gt;0,"; ","")&amp;'Limiting Factor Scores'!C50,"")&amp;IF('Limiting Factor Scores'!H51=MAX('Limiting Factor Scores'!$H$47:$H$61),IF(COUNTIF('Limiting Factor Scores'!$H$47:$H$50,MAX('Limiting Factor Scores'!$H$47:$H$61))&gt;0,"; ","")&amp;'Limiting Factor Scores'!C51,"")&amp;IF('Limiting Factor Scores'!H52=MAX('Limiting Factor Scores'!$H$47:$H$61),IF(COUNTIF('Limiting Factor Scores'!$H$47:$H$51,MAX('Limiting Factor Scores'!$H$47:$H$61))&gt;0,"; ","")&amp;'Limiting Factor Scores'!C52,"")&amp;IF('Limiting Factor Scores'!H53=MAX('Limiting Factor Scores'!$H$47:$H$61),IF(COUNTIF('Limiting Factor Scores'!$H$47:$H$52,MAX('Limiting Factor Scores'!$H$47:$H$61))&gt;0,"; ","")&amp;'Limiting Factor Scores'!C53,"")&amp;IF('Limiting Factor Scores'!H54=MAX('Limiting Factor Scores'!$H$47:$H$61),IF(COUNTIF('Limiting Factor Scores'!$H$47:$H$53,MAX('Limiting Factor Scores'!$H$47:$H$61))&gt;0,"; ","")&amp;'Limiting Factor Scores'!C54,"")&amp;IF('Limiting Factor Scores'!H55=MAX('Limiting Factor Scores'!$H$47:$H$61),IF(COUNTIF('Limiting Factor Scores'!$H$47:$H$54,MAX('Limiting Factor Scores'!$H$47:$H$61))&gt;0,"; ","")&amp;'Limiting Factor Scores'!C55,"")&amp;IF('Limiting Factor Scores'!H56=MAX('Limiting Factor Scores'!$H$47:$H$61),IF(COUNTIF('Limiting Factor Scores'!$H$47:$H$55,MAX('Limiting Factor Scores'!$H$47:$H$61))&gt;0,"; ","")&amp;'Limiting Factor Scores'!C56,"")&amp;IF('Limiting Factor Scores'!H57=MAX('Limiting Factor Scores'!$H$47:$H$61),IF(COUNTIF('Limiting Factor Scores'!$H$47:$H$56,MAX('Limiting Factor Scores'!$H$47:$H$61))&gt;0,"; ","")&amp;'Limiting Factor Scores'!C57,"")&amp;IF('Limiting Factor Scores'!H58=MAX('Limiting Factor Scores'!$H$47:$H$61),IF(COUNTIF('Limiting Factor Scores'!$H$47:$H$57,MAX('Limiting Factor Scores'!$H$47:$H$61))&gt;0,"; ","")&amp;'Limiting Factor Scores'!C58,"")&amp;IF('Limiting Factor Scores'!H59=MAX('Limiting Factor Scores'!$H$47:$H$61),IF(COUNTIF('Limiting Factor Scores'!$H$47:$H$58,MAX('Limiting Factor Scores'!$H$47:$H$61))&gt;0,"; ","")&amp;'Limiting Factor Scores'!C59,"")&amp;IF('Limiting Factor Scores'!H60=MAX('Limiting Factor Scores'!$H$47:$H$61),IF(COUNTIF('Limiting Factor Scores'!$H$47:$H$59,MAX('Limiting Factor Scores'!$H$47:$H$61))&gt;0,"; ","")&amp;'Limiting Factor Scores'!C60,"")&amp;IF('Limiting Factor Scores'!H61=MAX('Limiting Factor Scores'!$H$47:$H$61),IF(COUNTIF('Limiting Factor Scores'!$H$47:$H$60,MAX('Limiting Factor Scores'!$H$47:$H$61))&gt;0,"; ","")&amp;'Limiting Factor Scores'!C61,"")</f>
        <v>Channel and Habitat Structure</v>
      </c>
      <c r="M5" s="18">
        <f>MAX('Limiting Factor Scores'!$H$47:$H$61)</f>
        <v>0.47504920544244833</v>
      </c>
      <c r="N5" s="17">
        <f>COUNTIF('Limiting Factor Scores'!$H$47:$H$61,M5)</f>
        <v>1</v>
      </c>
      <c r="O5" s="16" t="str">
        <f>IF('Action Scores'!G35=MAX('Action Scores'!$G$35:$G$45),'Action Scores'!C35&amp;" | "&amp;'Action Scores'!D35,"")&amp;IF('Action Scores'!G36=MAX('Action Scores'!$G$35:$G$45),IF(COUNTIF('Action Scores'!$G$35:$G$35,MAX('Action Scores'!$G$35:$G$45))&gt;0,"; ","")&amp;'Action Scores'!C36&amp;" | "&amp;'Action Scores'!D36,"")&amp;IF('Action Scores'!G37=MAX('Action Scores'!$G$35:$G$45),IF(COUNTIF('Action Scores'!$G$35:$G$36,MAX('Action Scores'!$G$35:$G$45))&gt;0,"; ","")&amp;'Action Scores'!C37&amp;" | "&amp;'Action Scores'!D37,"")&amp;IF('Action Scores'!G38=MAX('Action Scores'!$G$35:$G$45),IF(COUNTIF('Action Scores'!$G$35:$G$37,MAX('Action Scores'!$G$35:$G$45))&gt;0,"; ","")&amp;'Action Scores'!C38&amp;" | "&amp;'Action Scores'!D38,"")&amp;IF('Action Scores'!G39=MAX('Action Scores'!$G$35:$G$45),IF(COUNTIF('Action Scores'!$G$35:$G$38,MAX('Action Scores'!$G$35:$G$45))&gt;0,"; ","")&amp;'Action Scores'!C39&amp;" | "&amp;'Action Scores'!D39,"")&amp;IF('Action Scores'!G40=MAX('Action Scores'!$G$35:$G$45),IF(COUNTIF('Action Scores'!$G$35:$G$39,MAX('Action Scores'!$G$35:$G$45))&gt;0,"; ","")&amp;'Action Scores'!C40&amp;" | "&amp;'Action Scores'!D40,"")&amp;IF('Action Scores'!G41=MAX('Action Scores'!$G$35:$G$45),IF(COUNTIF('Action Scores'!$G$35:$G$40,MAX('Action Scores'!$G$35:$G$45))&gt;0,"; ","")&amp;'Action Scores'!C41&amp;" | "&amp;'Action Scores'!D41,"")&amp;IF('Action Scores'!G42=MAX('Action Scores'!$G$35:$G$45),IF(COUNTIF('Action Scores'!$G$35:$G$41,MAX('Action Scores'!$G$35:$G$45))&gt;0,"; ","")&amp;'Action Scores'!C42&amp;" | "&amp;'Action Scores'!D42,"")&amp;IF('Action Scores'!G43=MAX('Action Scores'!$G$35:$G$45),IF(COUNTIF('Action Scores'!$G$35:$G$42,MAX('Action Scores'!$G$35:$G$45))&gt;0,"; ","")&amp;'Action Scores'!C43&amp;" | "&amp;'Action Scores'!D43,"")&amp;IF('Action Scores'!G44=MAX('Action Scores'!$G$35:$G$45),IF(COUNTIF('Action Scores'!$G$35:$G$43,MAX('Action Scores'!$G$35:$G$45))&gt;0,"; ","")&amp;'Action Scores'!C44&amp;" | "&amp;'Action Scores'!D44,"")&amp;IF('Action Scores'!G45=MAX('Action Scores'!$G$35:$G$45),IF(COUNTIF('Action Scores'!$G$35:$G$44,MAX('Action Scores'!$G$35:$G$45))&gt;0,"; ","")&amp;'Action Scores'!C45&amp;" | "&amp;'Action Scores'!D45,"")</f>
        <v>3 | Floodplain – Reconnect and Restore</v>
      </c>
      <c r="P5" s="18">
        <f>MAX('Action Scores'!$G$35:$G$45)</f>
        <v>1.9905778561722562</v>
      </c>
      <c r="Q5" s="17">
        <f>COUNTIF('Action Scores'!$G$35:$G$45,P5)</f>
        <v>1</v>
      </c>
      <c r="R5" s="18">
        <f>SUM('Action Scores'!$G$35:$G$45)</f>
        <v>10.351939032480068</v>
      </c>
      <c r="S5" s="20">
        <f t="shared" si="0"/>
        <v>0</v>
      </c>
      <c r="T5" s="20">
        <f t="shared" si="1"/>
        <v>0</v>
      </c>
      <c r="U5" s="21">
        <f t="shared" si="2"/>
        <v>4.0277568901479439</v>
      </c>
    </row>
    <row r="6" spans="1:21" ht="18" customHeight="1" x14ac:dyDescent="0.2">
      <c r="A6" s="16" t="str">
        <f>'Life Stage Scores'!A42</f>
        <v>CC5</v>
      </c>
      <c r="B6" s="16" t="str">
        <f>'Life Stage Scores'!B42</f>
        <v>Catherine Creek</v>
      </c>
      <c r="C6" s="18">
        <f>SUM('Life Stage Scores'!$G$42:$G$51)</f>
        <v>25.582321299179153</v>
      </c>
      <c r="D6" s="18">
        <f>SUM('Life Stage Scores'!$H$42:$H$51)</f>
        <v>7.6128831704482209</v>
      </c>
      <c r="E6" s="18">
        <f>SUM('Limiting Factor Scores'!$G$62:$G$76)</f>
        <v>25.582321299179156</v>
      </c>
      <c r="F6" s="18">
        <f>SUM('Limiting Factor Scores'!$H$62:$H$76)</f>
        <v>7.6128831704482192</v>
      </c>
      <c r="G6" s="18">
        <f>'Fish Use'!F42</f>
        <v>0.46629999999999999</v>
      </c>
      <c r="H6" s="17">
        <f>1+IF(COUNTIF('Fish Use'!$F$42:$F$42,'Fish Use'!$F$43)=0,1,0)+IF(COUNTIF('Fish Use'!$F$42:$F$43,'Fish Use'!$F$44)=0,1,0)+IF(COUNTIF('Fish Use'!$F$42:$F$44,'Fish Use'!$F$45)=0,1,0)+IF(COUNTIF('Fish Use'!$F$42:$F$45,'Fish Use'!$F$46)=0,1,0)+IF(COUNTIF('Fish Use'!$F$42:$F$46,'Fish Use'!$F$47)=0,1,0)+IF(COUNTIF('Fish Use'!$F$42:$F$47,'Fish Use'!$F$48)=0,1,0)+IF(COUNTIF('Fish Use'!$F$42:$F$48,'Fish Use'!$F$49)=0,1,0)+IF(COUNTIF('Fish Use'!$F$42:$F$49,'Fish Use'!$F$50)=0,1,0)+IF(COUNTIF('Fish Use'!$F$42:$F$50,'Fish Use'!$F$51)=0,1,0)</f>
        <v>1</v>
      </c>
      <c r="I6" s="16" t="str">
        <f>IF('Life Stage Scores'!H42=MAX('Life Stage Scores'!$H$42:$H$51),'Life Stage Scores'!J42,"")&amp;IF('Life Stage Scores'!H43=MAX('Life Stage Scores'!$H$42:$H$51),IF(COUNTIF('Life Stage Scores'!$H$42:$H$42,MAX('Life Stage Scores'!$H$42:$H$51))&gt;0,"; ","")&amp;'Life Stage Scores'!J43,"")&amp;IF('Life Stage Scores'!H44=MAX('Life Stage Scores'!$H$42:$H$51),IF(COUNTIF('Life Stage Scores'!$H$42:$H$43,MAX('Life Stage Scores'!$H$42:$H$51))&gt;0,"; ","")&amp;'Life Stage Scores'!J44,"")&amp;IF('Life Stage Scores'!H45=MAX('Life Stage Scores'!$H$42:$H$51),IF(COUNTIF('Life Stage Scores'!$H$42:$H$44,MAX('Life Stage Scores'!$H$42:$H$51))&gt;0,"; ","")&amp;'Life Stage Scores'!J45,"")&amp;IF('Life Stage Scores'!H46=MAX('Life Stage Scores'!$H$42:$H$51),IF(COUNTIF('Life Stage Scores'!$H$42:$H$45,MAX('Life Stage Scores'!$H$42:$H$51))&gt;0,"; ","")&amp;'Life Stage Scores'!J46,"")&amp;IF('Life Stage Scores'!H47=MAX('Life Stage Scores'!$H$42:$H$51),IF(COUNTIF('Life Stage Scores'!$H$42:$H$46,MAX('Life Stage Scores'!$H$42:$H$51))&gt;0,"; ","")&amp;'Life Stage Scores'!J47,"")&amp;IF('Life Stage Scores'!H48=MAX('Life Stage Scores'!$H$42:$H$51),IF(COUNTIF('Life Stage Scores'!$H$42:$H$47,MAX('Life Stage Scores'!$H$42:$H$51))&gt;0,"; ","")&amp;'Life Stage Scores'!J48,"")&amp;IF('Life Stage Scores'!H49=MAX('Life Stage Scores'!$H$42:$H$51),IF(COUNTIF('Life Stage Scores'!$H$42:$H$48,MAX('Life Stage Scores'!$H$42:$H$51))&gt;0,"; ","")&amp;'Life Stage Scores'!J49,"")&amp;IF('Life Stage Scores'!H50=MAX('Life Stage Scores'!$H$42:$H$51),IF(COUNTIF('Life Stage Scores'!$H$42:$H$49,MAX('Life Stage Scores'!$H$42:$H$51))&gt;0,"; ","")&amp;'Life Stage Scores'!J50,"")&amp;IF('Life Stage Scores'!H51=MAX('Life Stage Scores'!$H$42:$H$51),IF(COUNTIF('Life Stage Scores'!$H$42:$H$50,MAX('Life Stage Scores'!$H$42:$H$51))&gt;0,"; ","")&amp;'Life Stage Scores'!J51,"")</f>
        <v>Bull Trout | Spawning &amp; Resident</v>
      </c>
      <c r="J6" s="18">
        <f>MAX('Life Stage Scores'!$H$42:$H$51)</f>
        <v>1.4441039546173298</v>
      </c>
      <c r="K6" s="17">
        <f>COUNTIF('Life Stage Scores'!$H$42:$H$51,J6)</f>
        <v>1</v>
      </c>
      <c r="L6" s="16" t="str">
        <f>IF('Limiting Factor Scores'!H62=MAX('Limiting Factor Scores'!$H$62:$H$76),'Limiting Factor Scores'!C62,"")&amp;IF('Limiting Factor Scores'!H63=MAX('Limiting Factor Scores'!$H$62:$H$76),IF(COUNTIF('Limiting Factor Scores'!$H$62:$H$62,MAX('Limiting Factor Scores'!$H$62:$H$76))&gt;0,"; ","")&amp;'Limiting Factor Scores'!C63,"")&amp;IF('Limiting Factor Scores'!H64=MAX('Limiting Factor Scores'!$H$62:$H$76),IF(COUNTIF('Limiting Factor Scores'!$H$62:$H$63,MAX('Limiting Factor Scores'!$H$62:$H$76))&gt;0,"; ","")&amp;'Limiting Factor Scores'!C64,"")&amp;IF('Limiting Factor Scores'!H65=MAX('Limiting Factor Scores'!$H$62:$H$76),IF(COUNTIF('Limiting Factor Scores'!$H$62:$H$64,MAX('Limiting Factor Scores'!$H$62:$H$76))&gt;0,"; ","")&amp;'Limiting Factor Scores'!C65,"")&amp;IF('Limiting Factor Scores'!H66=MAX('Limiting Factor Scores'!$H$62:$H$76),IF(COUNTIF('Limiting Factor Scores'!$H$62:$H$65,MAX('Limiting Factor Scores'!$H$62:$H$76))&gt;0,"; ","")&amp;'Limiting Factor Scores'!C66,"")&amp;IF('Limiting Factor Scores'!H67=MAX('Limiting Factor Scores'!$H$62:$H$76),IF(COUNTIF('Limiting Factor Scores'!$H$62:$H$66,MAX('Limiting Factor Scores'!$H$62:$H$76))&gt;0,"; ","")&amp;'Limiting Factor Scores'!C67,"")&amp;IF('Limiting Factor Scores'!H68=MAX('Limiting Factor Scores'!$H$62:$H$76),IF(COUNTIF('Limiting Factor Scores'!$H$62:$H$67,MAX('Limiting Factor Scores'!$H$62:$H$76))&gt;0,"; ","")&amp;'Limiting Factor Scores'!C68,"")&amp;IF('Limiting Factor Scores'!H69=MAX('Limiting Factor Scores'!$H$62:$H$76),IF(COUNTIF('Limiting Factor Scores'!$H$62:$H$68,MAX('Limiting Factor Scores'!$H$62:$H$76))&gt;0,"; ","")&amp;'Limiting Factor Scores'!C69,"")&amp;IF('Limiting Factor Scores'!H70=MAX('Limiting Factor Scores'!$H$62:$H$76),IF(COUNTIF('Limiting Factor Scores'!$H$62:$H$69,MAX('Limiting Factor Scores'!$H$62:$H$76))&gt;0,"; ","")&amp;'Limiting Factor Scores'!C70,"")&amp;IF('Limiting Factor Scores'!H71=MAX('Limiting Factor Scores'!$H$62:$H$76),IF(COUNTIF('Limiting Factor Scores'!$H$62:$H$70,MAX('Limiting Factor Scores'!$H$62:$H$76))&gt;0,"; ","")&amp;'Limiting Factor Scores'!C71,"")&amp;IF('Limiting Factor Scores'!H72=MAX('Limiting Factor Scores'!$H$62:$H$76),IF(COUNTIF('Limiting Factor Scores'!$H$62:$H$71,MAX('Limiting Factor Scores'!$H$62:$H$76))&gt;0,"; ","")&amp;'Limiting Factor Scores'!C72,"")&amp;IF('Limiting Factor Scores'!H73=MAX('Limiting Factor Scores'!$H$62:$H$76),IF(COUNTIF('Limiting Factor Scores'!$H$62:$H$72,MAX('Limiting Factor Scores'!$H$62:$H$76))&gt;0,"; ","")&amp;'Limiting Factor Scores'!C73,"")&amp;IF('Limiting Factor Scores'!H74=MAX('Limiting Factor Scores'!$H$62:$H$76),IF(COUNTIF('Limiting Factor Scores'!$H$62:$H$73,MAX('Limiting Factor Scores'!$H$62:$H$76))&gt;0,"; ","")&amp;'Limiting Factor Scores'!C74,"")&amp;IF('Limiting Factor Scores'!H75=MAX('Limiting Factor Scores'!$H$62:$H$76),IF(COUNTIF('Limiting Factor Scores'!$H$62:$H$74,MAX('Limiting Factor Scores'!$H$62:$H$76))&gt;0,"; ","")&amp;'Limiting Factor Scores'!C75,"")&amp;IF('Limiting Factor Scores'!H76=MAX('Limiting Factor Scores'!$H$62:$H$76),IF(COUNTIF('Limiting Factor Scores'!$H$62:$H$75,MAX('Limiting Factor Scores'!$H$62:$H$76))&gt;0,"; ","")&amp;'Limiting Factor Scores'!C76,"")</f>
        <v>Channel and Habitat Structure</v>
      </c>
      <c r="M6" s="18">
        <f>MAX('Limiting Factor Scores'!$H$62:$H$76)</f>
        <v>0.89691118808283887</v>
      </c>
      <c r="N6" s="17">
        <f>COUNTIF('Limiting Factor Scores'!$H$62:$H$76,M6)</f>
        <v>1</v>
      </c>
      <c r="O6" s="16" t="str">
        <f>IF('Action Scores'!G46=MAX('Action Scores'!$G$46:$G$56),'Action Scores'!C46&amp;" | "&amp;'Action Scores'!D46,"")&amp;IF('Action Scores'!G47=MAX('Action Scores'!$G$46:$G$56),IF(COUNTIF('Action Scores'!$G$46:$G$46,MAX('Action Scores'!$G$46:$G$56))&gt;0,"; ","")&amp;'Action Scores'!C47&amp;" | "&amp;'Action Scores'!D47,"")&amp;IF('Action Scores'!G48=MAX('Action Scores'!$G$46:$G$56),IF(COUNTIF('Action Scores'!$G$46:$G$47,MAX('Action Scores'!$G$46:$G$56))&gt;0,"; ","")&amp;'Action Scores'!C48&amp;" | "&amp;'Action Scores'!D48,"")&amp;IF('Action Scores'!G49=MAX('Action Scores'!$G$46:$G$56),IF(COUNTIF('Action Scores'!$G$46:$G$48,MAX('Action Scores'!$G$46:$G$56))&gt;0,"; ","")&amp;'Action Scores'!C49&amp;" | "&amp;'Action Scores'!D49,"")&amp;IF('Action Scores'!G50=MAX('Action Scores'!$G$46:$G$56),IF(COUNTIF('Action Scores'!$G$46:$G$49,MAX('Action Scores'!$G$46:$G$56))&gt;0,"; ","")&amp;'Action Scores'!C50&amp;" | "&amp;'Action Scores'!D50,"")&amp;IF('Action Scores'!G51=MAX('Action Scores'!$G$46:$G$56),IF(COUNTIF('Action Scores'!$G$46:$G$50,MAX('Action Scores'!$G$46:$G$56))&gt;0,"; ","")&amp;'Action Scores'!C51&amp;" | "&amp;'Action Scores'!D51,"")&amp;IF('Action Scores'!G52=MAX('Action Scores'!$G$46:$G$56),IF(COUNTIF('Action Scores'!$G$46:$G$51,MAX('Action Scores'!$G$46:$G$56))&gt;0,"; ","")&amp;'Action Scores'!C52&amp;" | "&amp;'Action Scores'!D52,"")&amp;IF('Action Scores'!G53=MAX('Action Scores'!$G$46:$G$56),IF(COUNTIF('Action Scores'!$G$46:$G$52,MAX('Action Scores'!$G$46:$G$56))&gt;0,"; ","")&amp;'Action Scores'!C53&amp;" | "&amp;'Action Scores'!D53,"")&amp;IF('Action Scores'!G54=MAX('Action Scores'!$G$46:$G$56),IF(COUNTIF('Action Scores'!$G$46:$G$53,MAX('Action Scores'!$G$46:$G$56))&gt;0,"; ","")&amp;'Action Scores'!C54&amp;" | "&amp;'Action Scores'!D54,"")&amp;IF('Action Scores'!G55=MAX('Action Scores'!$G$46:$G$56),IF(COUNTIF('Action Scores'!$G$46:$G$54,MAX('Action Scores'!$G$46:$G$56))&gt;0,"; ","")&amp;'Action Scores'!C55&amp;" | "&amp;'Action Scores'!D55,"")&amp;IF('Action Scores'!G56=MAX('Action Scores'!$G$46:$G$56),IF(COUNTIF('Action Scores'!$G$46:$G$55,MAX('Action Scores'!$G$46:$G$56))&gt;0,"; ","")&amp;'Action Scores'!C56&amp;" | "&amp;'Action Scores'!D56,"")</f>
        <v>3 | Floodplain – Reconnect and Restore</v>
      </c>
      <c r="P6" s="18">
        <f>MAX('Action Scores'!$G$46:$G$56)</f>
        <v>3.6976436655383997</v>
      </c>
      <c r="Q6" s="17">
        <f>COUNTIF('Action Scores'!$G$46:$G$56,P6)</f>
        <v>1</v>
      </c>
      <c r="R6" s="18">
        <f>SUM('Action Scores'!$G$46:$G$56)</f>
        <v>19.341790663490819</v>
      </c>
      <c r="S6" s="20">
        <f t="shared" si="0"/>
        <v>0</v>
      </c>
      <c r="T6" s="20">
        <f t="shared" si="1"/>
        <v>0</v>
      </c>
      <c r="U6" s="21">
        <f t="shared" si="2"/>
        <v>7.6128831704482209</v>
      </c>
    </row>
    <row r="7" spans="1:21" ht="18" customHeight="1" x14ac:dyDescent="0.2">
      <c r="A7" s="16" t="str">
        <f>'Life Stage Scores'!A52</f>
        <v>CC6</v>
      </c>
      <c r="B7" s="16" t="str">
        <f>'Life Stage Scores'!B52</f>
        <v>Catherine Creek</v>
      </c>
      <c r="C7" s="18">
        <f>SUM('Life Stage Scores'!$G$52:$G$61)</f>
        <v>29.657144733311824</v>
      </c>
      <c r="D7" s="18">
        <f>SUM('Life Stage Scores'!$H$52:$H$61)</f>
        <v>8.7876323035636137</v>
      </c>
      <c r="E7" s="18">
        <f>SUM('Limiting Factor Scores'!$G$77:$G$91)</f>
        <v>29.657144733311824</v>
      </c>
      <c r="F7" s="18">
        <f>SUM('Limiting Factor Scores'!$H$77:$H$91)</f>
        <v>8.7876323035636119</v>
      </c>
      <c r="G7" s="18">
        <f>'Fish Use'!F52</f>
        <v>0.63290000000000002</v>
      </c>
      <c r="H7" s="17">
        <f>1+IF(COUNTIF('Fish Use'!$F$52:$F$52,'Fish Use'!$F$53)=0,1,0)+IF(COUNTIF('Fish Use'!$F$52:$F$53,'Fish Use'!$F$54)=0,1,0)+IF(COUNTIF('Fish Use'!$F$52:$F$54,'Fish Use'!$F$55)=0,1,0)+IF(COUNTIF('Fish Use'!$F$52:$F$55,'Fish Use'!$F$56)=0,1,0)+IF(COUNTIF('Fish Use'!$F$52:$F$56,'Fish Use'!$F$57)=0,1,0)+IF(COUNTIF('Fish Use'!$F$52:$F$57,'Fish Use'!$F$58)=0,1,0)+IF(COUNTIF('Fish Use'!$F$52:$F$58,'Fish Use'!$F$59)=0,1,0)+IF(COUNTIF('Fish Use'!$F$52:$F$59,'Fish Use'!$F$60)=0,1,0)+IF(COUNTIF('Fish Use'!$F$52:$F$60,'Fish Use'!$F$61)=0,1,0)</f>
        <v>1</v>
      </c>
      <c r="I7" s="16" t="str">
        <f>IF('Life Stage Scores'!H52=MAX('Life Stage Scores'!$H$52:$H$61),'Life Stage Scores'!J52,"")&amp;IF('Life Stage Scores'!H53=MAX('Life Stage Scores'!$H$52:$H$61),IF(COUNTIF('Life Stage Scores'!$H$52:$H$52,MAX('Life Stage Scores'!$H$52:$H$61))&gt;0,"; ","")&amp;'Life Stage Scores'!J53,"")&amp;IF('Life Stage Scores'!H54=MAX('Life Stage Scores'!$H$52:$H$61),IF(COUNTIF('Life Stage Scores'!$H$52:$H$53,MAX('Life Stage Scores'!$H$52:$H$61))&gt;0,"; ","")&amp;'Life Stage Scores'!J54,"")&amp;IF('Life Stage Scores'!H55=MAX('Life Stage Scores'!$H$52:$H$61),IF(COUNTIF('Life Stage Scores'!$H$52:$H$54,MAX('Life Stage Scores'!$H$52:$H$61))&gt;0,"; ","")&amp;'Life Stage Scores'!J55,"")&amp;IF('Life Stage Scores'!H56=MAX('Life Stage Scores'!$H$52:$H$61),IF(COUNTIF('Life Stage Scores'!$H$52:$H$55,MAX('Life Stage Scores'!$H$52:$H$61))&gt;0,"; ","")&amp;'Life Stage Scores'!J56,"")&amp;IF('Life Stage Scores'!H57=MAX('Life Stage Scores'!$H$52:$H$61),IF(COUNTIF('Life Stage Scores'!$H$52:$H$56,MAX('Life Stage Scores'!$H$52:$H$61))&gt;0,"; ","")&amp;'Life Stage Scores'!J57,"")&amp;IF('Life Stage Scores'!H58=MAX('Life Stage Scores'!$H$52:$H$61),IF(COUNTIF('Life Stage Scores'!$H$52:$H$57,MAX('Life Stage Scores'!$H$52:$H$61))&gt;0,"; ","")&amp;'Life Stage Scores'!J58,"")&amp;IF('Life Stage Scores'!H59=MAX('Life Stage Scores'!$H$52:$H$61),IF(COUNTIF('Life Stage Scores'!$H$52:$H$58,MAX('Life Stage Scores'!$H$52:$H$61))&gt;0,"; ","")&amp;'Life Stage Scores'!J59,"")&amp;IF('Life Stage Scores'!H60=MAX('Life Stage Scores'!$H$52:$H$61),IF(COUNTIF('Life Stage Scores'!$H$52:$H$59,MAX('Life Stage Scores'!$H$52:$H$61))&gt;0,"; ","")&amp;'Life Stage Scores'!J60,"")&amp;IF('Life Stage Scores'!H61=MAX('Life Stage Scores'!$H$52:$H$61),IF(COUNTIF('Life Stage Scores'!$H$52:$H$60,MAX('Life Stage Scores'!$H$52:$H$61))&gt;0,"; ","")&amp;'Life Stage Scores'!J61,"")</f>
        <v>Bull Trout | Spawning &amp; Resident</v>
      </c>
      <c r="J7" s="18">
        <f>MAX('Life Stage Scores'!$H$52:$H$61)</f>
        <v>1.6569141171202761</v>
      </c>
      <c r="K7" s="17">
        <f>COUNTIF('Life Stage Scores'!$H$52:$H$61,J7)</f>
        <v>1</v>
      </c>
      <c r="L7" s="16" t="str">
        <f>IF('Limiting Factor Scores'!H77=MAX('Limiting Factor Scores'!$H$77:$H$91),'Limiting Factor Scores'!C77,"")&amp;IF('Limiting Factor Scores'!H78=MAX('Limiting Factor Scores'!$H$77:$H$91),IF(COUNTIF('Limiting Factor Scores'!$H$77:$H$77,MAX('Limiting Factor Scores'!$H$77:$H$91))&gt;0,"; ","")&amp;'Limiting Factor Scores'!C78,"")&amp;IF('Limiting Factor Scores'!H79=MAX('Limiting Factor Scores'!$H$77:$H$91),IF(COUNTIF('Limiting Factor Scores'!$H$77:$H$78,MAX('Limiting Factor Scores'!$H$77:$H$91))&gt;0,"; ","")&amp;'Limiting Factor Scores'!C79,"")&amp;IF('Limiting Factor Scores'!H80=MAX('Limiting Factor Scores'!$H$77:$H$91),IF(COUNTIF('Limiting Factor Scores'!$H$77:$H$79,MAX('Limiting Factor Scores'!$H$77:$H$91))&gt;0,"; ","")&amp;'Limiting Factor Scores'!C80,"")&amp;IF('Limiting Factor Scores'!H81=MAX('Limiting Factor Scores'!$H$77:$H$91),IF(COUNTIF('Limiting Factor Scores'!$H$77:$H$80,MAX('Limiting Factor Scores'!$H$77:$H$91))&gt;0,"; ","")&amp;'Limiting Factor Scores'!C81,"")&amp;IF('Limiting Factor Scores'!H82=MAX('Limiting Factor Scores'!$H$77:$H$91),IF(COUNTIF('Limiting Factor Scores'!$H$77:$H$81,MAX('Limiting Factor Scores'!$H$77:$H$91))&gt;0,"; ","")&amp;'Limiting Factor Scores'!C82,"")&amp;IF('Limiting Factor Scores'!H83=MAX('Limiting Factor Scores'!$H$77:$H$91),IF(COUNTIF('Limiting Factor Scores'!$H$77:$H$82,MAX('Limiting Factor Scores'!$H$77:$H$91))&gt;0,"; ","")&amp;'Limiting Factor Scores'!C83,"")&amp;IF('Limiting Factor Scores'!H84=MAX('Limiting Factor Scores'!$H$77:$H$91),IF(COUNTIF('Limiting Factor Scores'!$H$77:$H$83,MAX('Limiting Factor Scores'!$H$77:$H$91))&gt;0,"; ","")&amp;'Limiting Factor Scores'!C84,"")&amp;IF('Limiting Factor Scores'!H85=MAX('Limiting Factor Scores'!$H$77:$H$91),IF(COUNTIF('Limiting Factor Scores'!$H$77:$H$84,MAX('Limiting Factor Scores'!$H$77:$H$91))&gt;0,"; ","")&amp;'Limiting Factor Scores'!C85,"")&amp;IF('Limiting Factor Scores'!H86=MAX('Limiting Factor Scores'!$H$77:$H$91),IF(COUNTIF('Limiting Factor Scores'!$H$77:$H$85,MAX('Limiting Factor Scores'!$H$77:$H$91))&gt;0,"; ","")&amp;'Limiting Factor Scores'!C86,"")&amp;IF('Limiting Factor Scores'!H87=MAX('Limiting Factor Scores'!$H$77:$H$91),IF(COUNTIF('Limiting Factor Scores'!$H$77:$H$86,MAX('Limiting Factor Scores'!$H$77:$H$91))&gt;0,"; ","")&amp;'Limiting Factor Scores'!C87,"")&amp;IF('Limiting Factor Scores'!H88=MAX('Limiting Factor Scores'!$H$77:$H$91),IF(COUNTIF('Limiting Factor Scores'!$H$77:$H$87,MAX('Limiting Factor Scores'!$H$77:$H$91))&gt;0,"; ","")&amp;'Limiting Factor Scores'!C88,"")&amp;IF('Limiting Factor Scores'!H89=MAX('Limiting Factor Scores'!$H$77:$H$91),IF(COUNTIF('Limiting Factor Scores'!$H$77:$H$88,MAX('Limiting Factor Scores'!$H$77:$H$91))&gt;0,"; ","")&amp;'Limiting Factor Scores'!C89,"")&amp;IF('Limiting Factor Scores'!H90=MAX('Limiting Factor Scores'!$H$77:$H$91),IF(COUNTIF('Limiting Factor Scores'!$H$77:$H$89,MAX('Limiting Factor Scores'!$H$77:$H$91))&gt;0,"; ","")&amp;'Limiting Factor Scores'!C90,"")&amp;IF('Limiting Factor Scores'!H91=MAX('Limiting Factor Scores'!$H$77:$H$91),IF(COUNTIF('Limiting Factor Scores'!$H$77:$H$90,MAX('Limiting Factor Scores'!$H$77:$H$91))&gt;0,"; ","")&amp;'Limiting Factor Scores'!C91,"")</f>
        <v>Decreased Water Quantity</v>
      </c>
      <c r="M7" s="18">
        <f>MAX('Limiting Factor Scores'!$H$77:$H$91)</f>
        <v>0.94006882679081483</v>
      </c>
      <c r="N7" s="17">
        <f>COUNTIF('Limiting Factor Scores'!$H$77:$H$91,M7)</f>
        <v>1</v>
      </c>
      <c r="O7" s="16" t="str">
        <f>IF('Action Scores'!G57=MAX('Action Scores'!$G$57:$G$67),'Action Scores'!C57&amp;" | "&amp;'Action Scores'!D57,"")&amp;IF('Action Scores'!G58=MAX('Action Scores'!$G$57:$G$67),IF(COUNTIF('Action Scores'!$G$57:$G$57,MAX('Action Scores'!$G$57:$G$67))&gt;0,"; ","")&amp;'Action Scores'!C58&amp;" | "&amp;'Action Scores'!D58,"")&amp;IF('Action Scores'!G59=MAX('Action Scores'!$G$57:$G$67),IF(COUNTIF('Action Scores'!$G$57:$G$58,MAX('Action Scores'!$G$57:$G$67))&gt;0,"; ","")&amp;'Action Scores'!C59&amp;" | "&amp;'Action Scores'!D59,"")&amp;IF('Action Scores'!G60=MAX('Action Scores'!$G$57:$G$67),IF(COUNTIF('Action Scores'!$G$57:$G$59,MAX('Action Scores'!$G$57:$G$67))&gt;0,"; ","")&amp;'Action Scores'!C60&amp;" | "&amp;'Action Scores'!D60,"")&amp;IF('Action Scores'!G61=MAX('Action Scores'!$G$57:$G$67),IF(COUNTIF('Action Scores'!$G$57:$G$60,MAX('Action Scores'!$G$57:$G$67))&gt;0,"; ","")&amp;'Action Scores'!C61&amp;" | "&amp;'Action Scores'!D61,"")&amp;IF('Action Scores'!G62=MAX('Action Scores'!$G$57:$G$67),IF(COUNTIF('Action Scores'!$G$57:$G$61,MAX('Action Scores'!$G$57:$G$67))&gt;0,"; ","")&amp;'Action Scores'!C62&amp;" | "&amp;'Action Scores'!D62,"")&amp;IF('Action Scores'!G63=MAX('Action Scores'!$G$57:$G$67),IF(COUNTIF('Action Scores'!$G$57:$G$62,MAX('Action Scores'!$G$57:$G$67))&gt;0,"; ","")&amp;'Action Scores'!C63&amp;" | "&amp;'Action Scores'!D63,"")&amp;IF('Action Scores'!G64=MAX('Action Scores'!$G$57:$G$67),IF(COUNTIF('Action Scores'!$G$57:$G$63,MAX('Action Scores'!$G$57:$G$67))&gt;0,"; ","")&amp;'Action Scores'!C64&amp;" | "&amp;'Action Scores'!D64,"")&amp;IF('Action Scores'!G65=MAX('Action Scores'!$G$57:$G$67),IF(COUNTIF('Action Scores'!$G$57:$G$64,MAX('Action Scores'!$G$57:$G$67))&gt;0,"; ","")&amp;'Action Scores'!C65&amp;" | "&amp;'Action Scores'!D65,"")&amp;IF('Action Scores'!G66=MAX('Action Scores'!$G$57:$G$67),IF(COUNTIF('Action Scores'!$G$57:$G$65,MAX('Action Scores'!$G$57:$G$67))&gt;0,"; ","")&amp;'Action Scores'!C66&amp;" | "&amp;'Action Scores'!D66,"")&amp;IF('Action Scores'!G67=MAX('Action Scores'!$G$57:$G$67),IF(COUNTIF('Action Scores'!$G$57:$G$66,MAX('Action Scores'!$G$57:$G$67))&gt;0,"; ","")&amp;'Action Scores'!C67&amp;" | "&amp;'Action Scores'!D67,"")</f>
        <v>3 | Floodplain – Reconnect and Restore</v>
      </c>
      <c r="P7" s="18">
        <f>MAX('Action Scores'!$G$57:$G$67)</f>
        <v>4.3475834883033349</v>
      </c>
      <c r="Q7" s="17">
        <f>COUNTIF('Action Scores'!$G$57:$G$67,P7)</f>
        <v>1</v>
      </c>
      <c r="R7" s="18">
        <f>SUM('Action Scores'!$G$57:$G$67)</f>
        <v>22.428698579637068</v>
      </c>
      <c r="S7" s="20">
        <f t="shared" si="0"/>
        <v>0</v>
      </c>
      <c r="T7" s="20">
        <f t="shared" si="1"/>
        <v>0</v>
      </c>
      <c r="U7" s="21">
        <f t="shared" si="2"/>
        <v>8.7876323035636137</v>
      </c>
    </row>
    <row r="8" spans="1:21" ht="18" customHeight="1" x14ac:dyDescent="0.2">
      <c r="A8" s="16" t="str">
        <f>'Life Stage Scores'!A62</f>
        <v>CC7</v>
      </c>
      <c r="B8" s="16" t="str">
        <f>'Life Stage Scores'!B62</f>
        <v>Catherine Creek</v>
      </c>
      <c r="C8" s="18">
        <f>SUM('Life Stage Scores'!$G$62:$G$71)</f>
        <v>30.107319643330747</v>
      </c>
      <c r="D8" s="18">
        <f>SUM('Life Stage Scores'!$H$62:$H$71)</f>
        <v>8.8838094645543642</v>
      </c>
      <c r="E8" s="18">
        <f>SUM('Limiting Factor Scores'!$G$92:$G$106)</f>
        <v>30.107319643330747</v>
      </c>
      <c r="F8" s="18">
        <f>SUM('Limiting Factor Scores'!$H$92:$H$106)</f>
        <v>8.8838094645543624</v>
      </c>
      <c r="G8" s="18">
        <f>'Fish Use'!F62</f>
        <v>1</v>
      </c>
      <c r="H8" s="17">
        <f>1+IF(COUNTIF('Fish Use'!$F$62:$F$62,'Fish Use'!$F$63)=0,1,0)+IF(COUNTIF('Fish Use'!$F$62:$F$63,'Fish Use'!$F$64)=0,1,0)+IF(COUNTIF('Fish Use'!$F$62:$F$64,'Fish Use'!$F$65)=0,1,0)+IF(COUNTIF('Fish Use'!$F$62:$F$65,'Fish Use'!$F$66)=0,1,0)+IF(COUNTIF('Fish Use'!$F$62:$F$66,'Fish Use'!$F$67)=0,1,0)+IF(COUNTIF('Fish Use'!$F$62:$F$67,'Fish Use'!$F$68)=0,1,0)+IF(COUNTIF('Fish Use'!$F$62:$F$68,'Fish Use'!$F$69)=0,1,0)+IF(COUNTIF('Fish Use'!$F$62:$F$69,'Fish Use'!$F$70)=0,1,0)+IF(COUNTIF('Fish Use'!$F$62:$F$70,'Fish Use'!$F$71)=0,1,0)</f>
        <v>1</v>
      </c>
      <c r="I8" s="16" t="str">
        <f>IF('Life Stage Scores'!H62=MAX('Life Stage Scores'!$H$62:$H$71),'Life Stage Scores'!J62,"")&amp;IF('Life Stage Scores'!H63=MAX('Life Stage Scores'!$H$62:$H$71),IF(COUNTIF('Life Stage Scores'!$H$62:$H$62,MAX('Life Stage Scores'!$H$62:$H$71))&gt;0,"; ","")&amp;'Life Stage Scores'!J63,"")&amp;IF('Life Stage Scores'!H64=MAX('Life Stage Scores'!$H$62:$H$71),IF(COUNTIF('Life Stage Scores'!$H$62:$H$63,MAX('Life Stage Scores'!$H$62:$H$71))&gt;0,"; ","")&amp;'Life Stage Scores'!J64,"")&amp;IF('Life Stage Scores'!H65=MAX('Life Stage Scores'!$H$62:$H$71),IF(COUNTIF('Life Stage Scores'!$H$62:$H$64,MAX('Life Stage Scores'!$H$62:$H$71))&gt;0,"; ","")&amp;'Life Stage Scores'!J65,"")&amp;IF('Life Stage Scores'!H66=MAX('Life Stage Scores'!$H$62:$H$71),IF(COUNTIF('Life Stage Scores'!$H$62:$H$65,MAX('Life Stage Scores'!$H$62:$H$71))&gt;0,"; ","")&amp;'Life Stage Scores'!J66,"")&amp;IF('Life Stage Scores'!H67=MAX('Life Stage Scores'!$H$62:$H$71),IF(COUNTIF('Life Stage Scores'!$H$62:$H$66,MAX('Life Stage Scores'!$H$62:$H$71))&gt;0,"; ","")&amp;'Life Stage Scores'!J67,"")&amp;IF('Life Stage Scores'!H68=MAX('Life Stage Scores'!$H$62:$H$71),IF(COUNTIF('Life Stage Scores'!$H$62:$H$67,MAX('Life Stage Scores'!$H$62:$H$71))&gt;0,"; ","")&amp;'Life Stage Scores'!J68,"")&amp;IF('Life Stage Scores'!H69=MAX('Life Stage Scores'!$H$62:$H$71),IF(COUNTIF('Life Stage Scores'!$H$62:$H$68,MAX('Life Stage Scores'!$H$62:$H$71))&gt;0,"; ","")&amp;'Life Stage Scores'!J69,"")&amp;IF('Life Stage Scores'!H70=MAX('Life Stage Scores'!$H$62:$H$71),IF(COUNTIF('Life Stage Scores'!$H$62:$H$69,MAX('Life Stage Scores'!$H$62:$H$71))&gt;0,"; ","")&amp;'Life Stage Scores'!J70,"")&amp;IF('Life Stage Scores'!H71=MAX('Life Stage Scores'!$H$62:$H$71),IF(COUNTIF('Life Stage Scores'!$H$62:$H$70,MAX('Life Stage Scores'!$H$62:$H$71))&gt;0,"; ","")&amp;'Life Stage Scores'!J71,"")</f>
        <v>Bull Trout | Spawning &amp; Resident</v>
      </c>
      <c r="J8" s="18">
        <f>MAX('Life Stage Scores'!$H$62:$H$71)</f>
        <v>1.6774746429473999</v>
      </c>
      <c r="K8" s="17">
        <f>COUNTIF('Life Stage Scores'!$H$62:$H$71,J8)</f>
        <v>1</v>
      </c>
      <c r="L8" s="16" t="str">
        <f>IF('Limiting Factor Scores'!H92=MAX('Limiting Factor Scores'!$H$92:$H$106),'Limiting Factor Scores'!C92,"")&amp;IF('Limiting Factor Scores'!H93=MAX('Limiting Factor Scores'!$H$92:$H$106),IF(COUNTIF('Limiting Factor Scores'!$H$92:$H$92,MAX('Limiting Factor Scores'!$H$92:$H$106))&gt;0,"; ","")&amp;'Limiting Factor Scores'!C93,"")&amp;IF('Limiting Factor Scores'!H94=MAX('Limiting Factor Scores'!$H$92:$H$106),IF(COUNTIF('Limiting Factor Scores'!$H$92:$H$93,MAX('Limiting Factor Scores'!$H$92:$H$106))&gt;0,"; ","")&amp;'Limiting Factor Scores'!C94,"")&amp;IF('Limiting Factor Scores'!H95=MAX('Limiting Factor Scores'!$H$92:$H$106),IF(COUNTIF('Limiting Factor Scores'!$H$92:$H$94,MAX('Limiting Factor Scores'!$H$92:$H$106))&gt;0,"; ","")&amp;'Limiting Factor Scores'!C95,"")&amp;IF('Limiting Factor Scores'!H96=MAX('Limiting Factor Scores'!$H$92:$H$106),IF(COUNTIF('Limiting Factor Scores'!$H$92:$H$95,MAX('Limiting Factor Scores'!$H$92:$H$106))&gt;0,"; ","")&amp;'Limiting Factor Scores'!C96,"")&amp;IF('Limiting Factor Scores'!H97=MAX('Limiting Factor Scores'!$H$92:$H$106),IF(COUNTIF('Limiting Factor Scores'!$H$92:$H$96,MAX('Limiting Factor Scores'!$H$92:$H$106))&gt;0,"; ","")&amp;'Limiting Factor Scores'!C97,"")&amp;IF('Limiting Factor Scores'!H98=MAX('Limiting Factor Scores'!$H$92:$H$106),IF(COUNTIF('Limiting Factor Scores'!$H$92:$H$97,MAX('Limiting Factor Scores'!$H$92:$H$106))&gt;0,"; ","")&amp;'Limiting Factor Scores'!C98,"")&amp;IF('Limiting Factor Scores'!H99=MAX('Limiting Factor Scores'!$H$92:$H$106),IF(COUNTIF('Limiting Factor Scores'!$H$92:$H$98,MAX('Limiting Factor Scores'!$H$92:$H$106))&gt;0,"; ","")&amp;'Limiting Factor Scores'!C99,"")&amp;IF('Limiting Factor Scores'!H100=MAX('Limiting Factor Scores'!$H$92:$H$106),IF(COUNTIF('Limiting Factor Scores'!$H$92:$H$99,MAX('Limiting Factor Scores'!$H$92:$H$106))&gt;0,"; ","")&amp;'Limiting Factor Scores'!C100,"")&amp;IF('Limiting Factor Scores'!H101=MAX('Limiting Factor Scores'!$H$92:$H$106),IF(COUNTIF('Limiting Factor Scores'!$H$92:$H$100,MAX('Limiting Factor Scores'!$H$92:$H$106))&gt;0,"; ","")&amp;'Limiting Factor Scores'!C101,"")&amp;IF('Limiting Factor Scores'!H102=MAX('Limiting Factor Scores'!$H$92:$H$106),IF(COUNTIF('Limiting Factor Scores'!$H$92:$H$101,MAX('Limiting Factor Scores'!$H$92:$H$106))&gt;0,"; ","")&amp;'Limiting Factor Scores'!C102,"")&amp;IF('Limiting Factor Scores'!H103=MAX('Limiting Factor Scores'!$H$92:$H$106),IF(COUNTIF('Limiting Factor Scores'!$H$92:$H$102,MAX('Limiting Factor Scores'!$H$92:$H$106))&gt;0,"; ","")&amp;'Limiting Factor Scores'!C103,"")&amp;IF('Limiting Factor Scores'!H104=MAX('Limiting Factor Scores'!$H$92:$H$106),IF(COUNTIF('Limiting Factor Scores'!$H$92:$H$103,MAX('Limiting Factor Scores'!$H$92:$H$106))&gt;0,"; ","")&amp;'Limiting Factor Scores'!C104,"")&amp;IF('Limiting Factor Scores'!H105=MAX('Limiting Factor Scores'!$H$92:$H$106),IF(COUNTIF('Limiting Factor Scores'!$H$92:$H$104,MAX('Limiting Factor Scores'!$H$92:$H$106))&gt;0,"; ","")&amp;'Limiting Factor Scores'!C105,"")&amp;IF('Limiting Factor Scores'!H106=MAX('Limiting Factor Scores'!$H$92:$H$106),IF(COUNTIF('Limiting Factor Scores'!$H$92:$H$105,MAX('Limiting Factor Scores'!$H$92:$H$106))&gt;0,"; ","")&amp;'Limiting Factor Scores'!C106,"")</f>
        <v>Summer Water Temperature</v>
      </c>
      <c r="M8" s="18">
        <f>MAX('Limiting Factor Scores'!$H$92:$H$106)</f>
        <v>1.1812754642651875</v>
      </c>
      <c r="N8" s="17">
        <f>COUNTIF('Limiting Factor Scores'!$H$92:$H$106,M8)</f>
        <v>1</v>
      </c>
      <c r="O8" s="16" t="str">
        <f>IF('Action Scores'!G68=MAX('Action Scores'!$G$68:$G$78),'Action Scores'!C68&amp;" | "&amp;'Action Scores'!D68,"")&amp;IF('Action Scores'!G69=MAX('Action Scores'!$G$68:$G$78),IF(COUNTIF('Action Scores'!$G$68:$G$68,MAX('Action Scores'!$G$68:$G$78))&gt;0,"; ","")&amp;'Action Scores'!C69&amp;" | "&amp;'Action Scores'!D69,"")&amp;IF('Action Scores'!G70=MAX('Action Scores'!$G$68:$G$78),IF(COUNTIF('Action Scores'!$G$68:$G$69,MAX('Action Scores'!$G$68:$G$78))&gt;0,"; ","")&amp;'Action Scores'!C70&amp;" | "&amp;'Action Scores'!D70,"")&amp;IF('Action Scores'!G71=MAX('Action Scores'!$G$68:$G$78),IF(COUNTIF('Action Scores'!$G$68:$G$70,MAX('Action Scores'!$G$68:$G$78))&gt;0,"; ","")&amp;'Action Scores'!C71&amp;" | "&amp;'Action Scores'!D71,"")&amp;IF('Action Scores'!G72=MAX('Action Scores'!$G$68:$G$78),IF(COUNTIF('Action Scores'!$G$68:$G$71,MAX('Action Scores'!$G$68:$G$78))&gt;0,"; ","")&amp;'Action Scores'!C72&amp;" | "&amp;'Action Scores'!D72,"")&amp;IF('Action Scores'!G73=MAX('Action Scores'!$G$68:$G$78),IF(COUNTIF('Action Scores'!$G$68:$G$72,MAX('Action Scores'!$G$68:$G$78))&gt;0,"; ","")&amp;'Action Scores'!C73&amp;" | "&amp;'Action Scores'!D73,"")&amp;IF('Action Scores'!G74=MAX('Action Scores'!$G$68:$G$78),IF(COUNTIF('Action Scores'!$G$68:$G$73,MAX('Action Scores'!$G$68:$G$78))&gt;0,"; ","")&amp;'Action Scores'!C74&amp;" | "&amp;'Action Scores'!D74,"")&amp;IF('Action Scores'!G75=MAX('Action Scores'!$G$68:$G$78),IF(COUNTIF('Action Scores'!$G$68:$G$74,MAX('Action Scores'!$G$68:$G$78))&gt;0,"; ","")&amp;'Action Scores'!C75&amp;" | "&amp;'Action Scores'!D75,"")&amp;IF('Action Scores'!G76=MAX('Action Scores'!$G$68:$G$78),IF(COUNTIF('Action Scores'!$G$68:$G$75,MAX('Action Scores'!$G$68:$G$78))&gt;0,"; ","")&amp;'Action Scores'!C76&amp;" | "&amp;'Action Scores'!D76,"")&amp;IF('Action Scores'!G77=MAX('Action Scores'!$G$68:$G$78),IF(COUNTIF('Action Scores'!$G$68:$G$76,MAX('Action Scores'!$G$68:$G$78))&gt;0,"; ","")&amp;'Action Scores'!C77&amp;" | "&amp;'Action Scores'!D77,"")&amp;IF('Action Scores'!G78=MAX('Action Scores'!$G$68:$G$78),IF(COUNTIF('Action Scores'!$G$68:$G$77,MAX('Action Scores'!$G$68:$G$78))&gt;0,"; ","")&amp;'Action Scores'!C78&amp;" | "&amp;'Action Scores'!D78,"")</f>
        <v>3 | Floodplain – Reconnect and Restore</v>
      </c>
      <c r="P8" s="18">
        <f>MAX('Action Scores'!$G$68:$G$78)</f>
        <v>4.3319233673467474</v>
      </c>
      <c r="Q8" s="17">
        <f>COUNTIF('Action Scores'!$G$68:$G$78,P8)</f>
        <v>1</v>
      </c>
      <c r="R8" s="18">
        <f>SUM('Action Scores'!$G$68:$G$78)</f>
        <v>22.614280757940044</v>
      </c>
      <c r="S8" s="20">
        <f t="shared" si="0"/>
        <v>0</v>
      </c>
      <c r="T8" s="20">
        <f t="shared" si="1"/>
        <v>0</v>
      </c>
      <c r="U8" s="21">
        <f t="shared" si="2"/>
        <v>8.8838094645543642</v>
      </c>
    </row>
    <row r="9" spans="1:21" ht="18" customHeight="1" x14ac:dyDescent="0.2">
      <c r="A9" s="16" t="str">
        <f>'Life Stage Scores'!A72</f>
        <v>CC8</v>
      </c>
      <c r="B9" s="16" t="str">
        <f>'Life Stage Scores'!B72</f>
        <v>Catherine Creek</v>
      </c>
      <c r="C9" s="18">
        <f>SUM('Life Stage Scores'!$G$72:$G$81)</f>
        <v>5.0577239812785528</v>
      </c>
      <c r="D9" s="18">
        <f>SUM('Life Stage Scores'!$H$72:$H$81)</f>
        <v>1.4970081085983595</v>
      </c>
      <c r="E9" s="18">
        <f>SUM('Limiting Factor Scores'!$G$107:$G$121)</f>
        <v>5.0577239812785528</v>
      </c>
      <c r="F9" s="18">
        <f>SUM('Limiting Factor Scores'!$H$107:$H$121)</f>
        <v>1.4970081085983595</v>
      </c>
      <c r="G9" s="18">
        <f>'Fish Use'!F72</f>
        <v>0.2235</v>
      </c>
      <c r="H9" s="17">
        <f>1+IF(COUNTIF('Fish Use'!$F$72:$F$72,'Fish Use'!$F$73)=0,1,0)+IF(COUNTIF('Fish Use'!$F$72:$F$73,'Fish Use'!$F$74)=0,1,0)+IF(COUNTIF('Fish Use'!$F$72:$F$74,'Fish Use'!$F$75)=0,1,0)+IF(COUNTIF('Fish Use'!$F$72:$F$75,'Fish Use'!$F$76)=0,1,0)+IF(COUNTIF('Fish Use'!$F$72:$F$76,'Fish Use'!$F$77)=0,1,0)+IF(COUNTIF('Fish Use'!$F$72:$F$77,'Fish Use'!$F$78)=0,1,0)+IF(COUNTIF('Fish Use'!$F$72:$F$78,'Fish Use'!$F$79)=0,1,0)+IF(COUNTIF('Fish Use'!$F$72:$F$79,'Fish Use'!$F$80)=0,1,0)+IF(COUNTIF('Fish Use'!$F$72:$F$80,'Fish Use'!$F$81)=0,1,0)</f>
        <v>1</v>
      </c>
      <c r="I9" s="16" t="str">
        <f>IF('Life Stage Scores'!H72=MAX('Life Stage Scores'!$H$72:$H$81),'Life Stage Scores'!J72,"")&amp;IF('Life Stage Scores'!H73=MAX('Life Stage Scores'!$H$72:$H$81),IF(COUNTIF('Life Stage Scores'!$H$72:$H$72,MAX('Life Stage Scores'!$H$72:$H$81))&gt;0,"; ","")&amp;'Life Stage Scores'!J73,"")&amp;IF('Life Stage Scores'!H74=MAX('Life Stage Scores'!$H$72:$H$81),IF(COUNTIF('Life Stage Scores'!$H$72:$H$73,MAX('Life Stage Scores'!$H$72:$H$81))&gt;0,"; ","")&amp;'Life Stage Scores'!J74,"")&amp;IF('Life Stage Scores'!H75=MAX('Life Stage Scores'!$H$72:$H$81),IF(COUNTIF('Life Stage Scores'!$H$72:$H$74,MAX('Life Stage Scores'!$H$72:$H$81))&gt;0,"; ","")&amp;'Life Stage Scores'!J75,"")&amp;IF('Life Stage Scores'!H76=MAX('Life Stage Scores'!$H$72:$H$81),IF(COUNTIF('Life Stage Scores'!$H$72:$H$75,MAX('Life Stage Scores'!$H$72:$H$81))&gt;0,"; ","")&amp;'Life Stage Scores'!J76,"")&amp;IF('Life Stage Scores'!H77=MAX('Life Stage Scores'!$H$72:$H$81),IF(COUNTIF('Life Stage Scores'!$H$72:$H$76,MAX('Life Stage Scores'!$H$72:$H$81))&gt;0,"; ","")&amp;'Life Stage Scores'!J77,"")&amp;IF('Life Stage Scores'!H78=MAX('Life Stage Scores'!$H$72:$H$81),IF(COUNTIF('Life Stage Scores'!$H$72:$H$77,MAX('Life Stage Scores'!$H$72:$H$81))&gt;0,"; ","")&amp;'Life Stage Scores'!J78,"")&amp;IF('Life Stage Scores'!H79=MAX('Life Stage Scores'!$H$72:$H$81),IF(COUNTIF('Life Stage Scores'!$H$72:$H$78,MAX('Life Stage Scores'!$H$72:$H$81))&gt;0,"; ","")&amp;'Life Stage Scores'!J79,"")&amp;IF('Life Stage Scores'!H80=MAX('Life Stage Scores'!$H$72:$H$81),IF(COUNTIF('Life Stage Scores'!$H$72:$H$79,MAX('Life Stage Scores'!$H$72:$H$81))&gt;0,"; ","")&amp;'Life Stage Scores'!J80,"")&amp;IF('Life Stage Scores'!H81=MAX('Life Stage Scores'!$H$72:$H$81),IF(COUNTIF('Life Stage Scores'!$H$72:$H$80,MAX('Life Stage Scores'!$H$72:$H$81))&gt;0,"; ","")&amp;'Life Stage Scores'!J81,"")</f>
        <v>Bull Trout | Spawning &amp; Resident</v>
      </c>
      <c r="J9" s="18">
        <f>MAX('Life Stage Scores'!$H$72:$H$81)</f>
        <v>0.28376014983142855</v>
      </c>
      <c r="K9" s="17">
        <f>COUNTIF('Life Stage Scores'!$H$72:$H$81,J9)</f>
        <v>1</v>
      </c>
      <c r="L9" s="16" t="str">
        <f>IF('Limiting Factor Scores'!H107=MAX('Limiting Factor Scores'!$H$107:$H$121),'Limiting Factor Scores'!C107,"")&amp;IF('Limiting Factor Scores'!H108=MAX('Limiting Factor Scores'!$H$107:$H$121),IF(COUNTIF('Limiting Factor Scores'!$H$107:$H$107,MAX('Limiting Factor Scores'!$H$107:$H$121))&gt;0,"; ","")&amp;'Limiting Factor Scores'!C108,"")&amp;IF('Limiting Factor Scores'!H109=MAX('Limiting Factor Scores'!$H$107:$H$121),IF(COUNTIF('Limiting Factor Scores'!$H$107:$H$108,MAX('Limiting Factor Scores'!$H$107:$H$121))&gt;0,"; ","")&amp;'Limiting Factor Scores'!C109,"")&amp;IF('Limiting Factor Scores'!H110=MAX('Limiting Factor Scores'!$H$107:$H$121),IF(COUNTIF('Limiting Factor Scores'!$H$107:$H$109,MAX('Limiting Factor Scores'!$H$107:$H$121))&gt;0,"; ","")&amp;'Limiting Factor Scores'!C110,"")&amp;IF('Limiting Factor Scores'!H111=MAX('Limiting Factor Scores'!$H$107:$H$121),IF(COUNTIF('Limiting Factor Scores'!$H$107:$H$110,MAX('Limiting Factor Scores'!$H$107:$H$121))&gt;0,"; ","")&amp;'Limiting Factor Scores'!C111,"")&amp;IF('Limiting Factor Scores'!H112=MAX('Limiting Factor Scores'!$H$107:$H$121),IF(COUNTIF('Limiting Factor Scores'!$H$107:$H$111,MAX('Limiting Factor Scores'!$H$107:$H$121))&gt;0,"; ","")&amp;'Limiting Factor Scores'!C112,"")&amp;IF('Limiting Factor Scores'!H113=MAX('Limiting Factor Scores'!$H$107:$H$121),IF(COUNTIF('Limiting Factor Scores'!$H$107:$H$112,MAX('Limiting Factor Scores'!$H$107:$H$121))&gt;0,"; ","")&amp;'Limiting Factor Scores'!C113,"")&amp;IF('Limiting Factor Scores'!H114=MAX('Limiting Factor Scores'!$H$107:$H$121),IF(COUNTIF('Limiting Factor Scores'!$H$107:$H$113,MAX('Limiting Factor Scores'!$H$107:$H$121))&gt;0,"; ","")&amp;'Limiting Factor Scores'!C114,"")&amp;IF('Limiting Factor Scores'!H115=MAX('Limiting Factor Scores'!$H$107:$H$121),IF(COUNTIF('Limiting Factor Scores'!$H$107:$H$114,MAX('Limiting Factor Scores'!$H$107:$H$121))&gt;0,"; ","")&amp;'Limiting Factor Scores'!C115,"")&amp;IF('Limiting Factor Scores'!H116=MAX('Limiting Factor Scores'!$H$107:$H$121),IF(COUNTIF('Limiting Factor Scores'!$H$107:$H$115,MAX('Limiting Factor Scores'!$H$107:$H$121))&gt;0,"; ","")&amp;'Limiting Factor Scores'!C116,"")&amp;IF('Limiting Factor Scores'!H117=MAX('Limiting Factor Scores'!$H$107:$H$121),IF(COUNTIF('Limiting Factor Scores'!$H$107:$H$116,MAX('Limiting Factor Scores'!$H$107:$H$121))&gt;0,"; ","")&amp;'Limiting Factor Scores'!C117,"")&amp;IF('Limiting Factor Scores'!H118=MAX('Limiting Factor Scores'!$H$107:$H$121),IF(COUNTIF('Limiting Factor Scores'!$H$107:$H$117,MAX('Limiting Factor Scores'!$H$107:$H$121))&gt;0,"; ","")&amp;'Limiting Factor Scores'!C118,"")&amp;IF('Limiting Factor Scores'!H119=MAX('Limiting Factor Scores'!$H$107:$H$121),IF(COUNTIF('Limiting Factor Scores'!$H$107:$H$118,MAX('Limiting Factor Scores'!$H$107:$H$121))&gt;0,"; ","")&amp;'Limiting Factor Scores'!C119,"")&amp;IF('Limiting Factor Scores'!H120=MAX('Limiting Factor Scores'!$H$107:$H$121),IF(COUNTIF('Limiting Factor Scores'!$H$107:$H$119,MAX('Limiting Factor Scores'!$H$107:$H$121))&gt;0,"; ","")&amp;'Limiting Factor Scores'!C120,"")&amp;IF('Limiting Factor Scores'!H121=MAX('Limiting Factor Scores'!$H$107:$H$121),IF(COUNTIF('Limiting Factor Scores'!$H$107:$H$120,MAX('Limiting Factor Scores'!$H$107:$H$121))&gt;0,"; ","")&amp;'Limiting Factor Scores'!C121,"")</f>
        <v>Channel and Habitat Structure</v>
      </c>
      <c r="M9" s="18">
        <f>MAX('Limiting Factor Scores'!$H$107:$H$121)</f>
        <v>0.15645858077285407</v>
      </c>
      <c r="N9" s="17">
        <f>COUNTIF('Limiting Factor Scores'!$H$107:$H$121,M9)</f>
        <v>1</v>
      </c>
      <c r="O9" s="16" t="str">
        <f>IF('Action Scores'!G79=MAX('Action Scores'!$G$79:$G$89),'Action Scores'!C79&amp;" | "&amp;'Action Scores'!D79,"")&amp;IF('Action Scores'!G80=MAX('Action Scores'!$G$79:$G$89),IF(COUNTIF('Action Scores'!$G$79:$G$79,MAX('Action Scores'!$G$79:$G$89))&gt;0,"; ","")&amp;'Action Scores'!C80&amp;" | "&amp;'Action Scores'!D80,"")&amp;IF('Action Scores'!G81=MAX('Action Scores'!$G$79:$G$89),IF(COUNTIF('Action Scores'!$G$79:$G$80,MAX('Action Scores'!$G$79:$G$89))&gt;0,"; ","")&amp;'Action Scores'!C81&amp;" | "&amp;'Action Scores'!D81,"")&amp;IF('Action Scores'!G82=MAX('Action Scores'!$G$79:$G$89),IF(COUNTIF('Action Scores'!$G$79:$G$81,MAX('Action Scores'!$G$79:$G$89))&gt;0,"; ","")&amp;'Action Scores'!C82&amp;" | "&amp;'Action Scores'!D82,"")&amp;IF('Action Scores'!G83=MAX('Action Scores'!$G$79:$G$89),IF(COUNTIF('Action Scores'!$G$79:$G$82,MAX('Action Scores'!$G$79:$G$89))&gt;0,"; ","")&amp;'Action Scores'!C83&amp;" | "&amp;'Action Scores'!D83,"")&amp;IF('Action Scores'!G84=MAX('Action Scores'!$G$79:$G$89),IF(COUNTIF('Action Scores'!$G$79:$G$83,MAX('Action Scores'!$G$79:$G$89))&gt;0,"; ","")&amp;'Action Scores'!C84&amp;" | "&amp;'Action Scores'!D84,"")&amp;IF('Action Scores'!G85=MAX('Action Scores'!$G$79:$G$89),IF(COUNTIF('Action Scores'!$G$79:$G$84,MAX('Action Scores'!$G$79:$G$89))&gt;0,"; ","")&amp;'Action Scores'!C85&amp;" | "&amp;'Action Scores'!D85,"")&amp;IF('Action Scores'!G86=MAX('Action Scores'!$G$79:$G$89),IF(COUNTIF('Action Scores'!$G$79:$G$85,MAX('Action Scores'!$G$79:$G$89))&gt;0,"; ","")&amp;'Action Scores'!C86&amp;" | "&amp;'Action Scores'!D86,"")&amp;IF('Action Scores'!G87=MAX('Action Scores'!$G$79:$G$89),IF(COUNTIF('Action Scores'!$G$79:$G$86,MAX('Action Scores'!$G$79:$G$89))&gt;0,"; ","")&amp;'Action Scores'!C87&amp;" | "&amp;'Action Scores'!D87,"")&amp;IF('Action Scores'!G88=MAX('Action Scores'!$G$79:$G$89),IF(COUNTIF('Action Scores'!$G$79:$G$87,MAX('Action Scores'!$G$79:$G$89))&gt;0,"; ","")&amp;'Action Scores'!C88&amp;" | "&amp;'Action Scores'!D88,"")&amp;IF('Action Scores'!G89=MAX('Action Scores'!$G$79:$G$89),IF(COUNTIF('Action Scores'!$G$79:$G$88,MAX('Action Scores'!$G$79:$G$89))&gt;0,"; ","")&amp;'Action Scores'!C89&amp;" | "&amp;'Action Scores'!D89,"")</f>
        <v>3 | Floodplain – Reconnect and Restore</v>
      </c>
      <c r="P9" s="18">
        <f>MAX('Action Scores'!$G$79:$G$89)</f>
        <v>0.78691614059853465</v>
      </c>
      <c r="Q9" s="17">
        <f>COUNTIF('Action Scores'!$G$79:$G$89,P9)</f>
        <v>1</v>
      </c>
      <c r="R9" s="18">
        <f>SUM('Action Scores'!$G$79:$G$89)</f>
        <v>3.9285462089374756</v>
      </c>
      <c r="S9" s="20">
        <f t="shared" si="0"/>
        <v>0</v>
      </c>
      <c r="T9" s="20">
        <f t="shared" si="1"/>
        <v>0</v>
      </c>
      <c r="U9" s="21">
        <f t="shared" si="2"/>
        <v>1.4970081085983595</v>
      </c>
    </row>
    <row r="10" spans="1:21" ht="18" customHeight="1" x14ac:dyDescent="0.2">
      <c r="A10" s="16" t="str">
        <f>'Life Stage Scores'!A82</f>
        <v>CC9</v>
      </c>
      <c r="B10" s="16" t="str">
        <f>'Life Stage Scores'!B82</f>
        <v>Catherine Creek</v>
      </c>
      <c r="C10" s="18">
        <f>SUM('Life Stage Scores'!$G$82:$G$91)</f>
        <v>12.013781776939519</v>
      </c>
      <c r="D10" s="18">
        <f>SUM('Life Stage Scores'!$H$82:$H$91)</f>
        <v>3.5979858810360064</v>
      </c>
      <c r="E10" s="18">
        <f>SUM('Limiting Factor Scores'!$G$122:$G$136)</f>
        <v>12.013781776939521</v>
      </c>
      <c r="F10" s="18">
        <f>SUM('Limiting Factor Scores'!$H$122:$H$136)</f>
        <v>3.5979858810360072</v>
      </c>
      <c r="G10" s="18">
        <f>'Fish Use'!F82</f>
        <v>0.90559999999999996</v>
      </c>
      <c r="H10" s="17">
        <f>1+IF(COUNTIF('Fish Use'!$F$82:$F$82,'Fish Use'!$F$83)=0,1,0)+IF(COUNTIF('Fish Use'!$F$82:$F$83,'Fish Use'!$F$84)=0,1,0)+IF(COUNTIF('Fish Use'!$F$82:$F$84,'Fish Use'!$F$85)=0,1,0)+IF(COUNTIF('Fish Use'!$F$82:$F$85,'Fish Use'!$F$86)=0,1,0)+IF(COUNTIF('Fish Use'!$F$82:$F$86,'Fish Use'!$F$87)=0,1,0)+IF(COUNTIF('Fish Use'!$F$82:$F$87,'Fish Use'!$F$88)=0,1,0)+IF(COUNTIF('Fish Use'!$F$82:$F$88,'Fish Use'!$F$89)=0,1,0)+IF(COUNTIF('Fish Use'!$F$82:$F$89,'Fish Use'!$F$90)=0,1,0)+IF(COUNTIF('Fish Use'!$F$82:$F$90,'Fish Use'!$F$91)=0,1,0)</f>
        <v>1</v>
      </c>
      <c r="I10" s="16" t="str">
        <f>IF('Life Stage Scores'!H82=MAX('Life Stage Scores'!$H$82:$H$91),'Life Stage Scores'!J82,"")&amp;IF('Life Stage Scores'!H83=MAX('Life Stage Scores'!$H$82:$H$91),IF(COUNTIF('Life Stage Scores'!$H$82:$H$82,MAX('Life Stage Scores'!$H$82:$H$91))&gt;0,"; ","")&amp;'Life Stage Scores'!J83,"")&amp;IF('Life Stage Scores'!H84=MAX('Life Stage Scores'!$H$82:$H$91),IF(COUNTIF('Life Stage Scores'!$H$82:$H$83,MAX('Life Stage Scores'!$H$82:$H$91))&gt;0,"; ","")&amp;'Life Stage Scores'!J84,"")&amp;IF('Life Stage Scores'!H85=MAX('Life Stage Scores'!$H$82:$H$91),IF(COUNTIF('Life Stage Scores'!$H$82:$H$84,MAX('Life Stage Scores'!$H$82:$H$91))&gt;0,"; ","")&amp;'Life Stage Scores'!J85,"")&amp;IF('Life Stage Scores'!H86=MAX('Life Stage Scores'!$H$82:$H$91),IF(COUNTIF('Life Stage Scores'!$H$82:$H$85,MAX('Life Stage Scores'!$H$82:$H$91))&gt;0,"; ","")&amp;'Life Stage Scores'!J86,"")&amp;IF('Life Stage Scores'!H87=MAX('Life Stage Scores'!$H$82:$H$91),IF(COUNTIF('Life Stage Scores'!$H$82:$H$86,MAX('Life Stage Scores'!$H$82:$H$91))&gt;0,"; ","")&amp;'Life Stage Scores'!J87,"")&amp;IF('Life Stage Scores'!H88=MAX('Life Stage Scores'!$H$82:$H$91),IF(COUNTIF('Life Stage Scores'!$H$82:$H$87,MAX('Life Stage Scores'!$H$82:$H$91))&gt;0,"; ","")&amp;'Life Stage Scores'!J88,"")&amp;IF('Life Stage Scores'!H89=MAX('Life Stage Scores'!$H$82:$H$91),IF(COUNTIF('Life Stage Scores'!$H$82:$H$88,MAX('Life Stage Scores'!$H$82:$H$91))&gt;0,"; ","")&amp;'Life Stage Scores'!J89,"")&amp;IF('Life Stage Scores'!H90=MAX('Life Stage Scores'!$H$82:$H$91),IF(COUNTIF('Life Stage Scores'!$H$82:$H$89,MAX('Life Stage Scores'!$H$82:$H$91))&gt;0,"; ","")&amp;'Life Stage Scores'!J90,"")&amp;IF('Life Stage Scores'!H91=MAX('Life Stage Scores'!$H$82:$H$91),IF(COUNTIF('Life Stage Scores'!$H$82:$H$90,MAX('Life Stage Scores'!$H$82:$H$91))&gt;0,"; ","")&amp;'Life Stage Scores'!J91,"")</f>
        <v>Bull Trout | Spawning &amp; Resident</v>
      </c>
      <c r="J10" s="18">
        <f>MAX('Life Stage Scores'!$H$82:$H$91)</f>
        <v>0.73082308112050165</v>
      </c>
      <c r="K10" s="17">
        <f>COUNTIF('Life Stage Scores'!$H$82:$H$91,J10)</f>
        <v>1</v>
      </c>
      <c r="L10" s="16" t="str">
        <f>IF('Limiting Factor Scores'!H122=MAX('Limiting Factor Scores'!$H$122:$H$136),'Limiting Factor Scores'!C122,"")&amp;IF('Limiting Factor Scores'!H123=MAX('Limiting Factor Scores'!$H$122:$H$136),IF(COUNTIF('Limiting Factor Scores'!$H$122:$H$122,MAX('Limiting Factor Scores'!$H$122:$H$136))&gt;0,"; ","")&amp;'Limiting Factor Scores'!C123,"")&amp;IF('Limiting Factor Scores'!H124=MAX('Limiting Factor Scores'!$H$122:$H$136),IF(COUNTIF('Limiting Factor Scores'!$H$122:$H$123,MAX('Limiting Factor Scores'!$H$122:$H$136))&gt;0,"; ","")&amp;'Limiting Factor Scores'!C124,"")&amp;IF('Limiting Factor Scores'!H125=MAX('Limiting Factor Scores'!$H$122:$H$136),IF(COUNTIF('Limiting Factor Scores'!$H$122:$H$124,MAX('Limiting Factor Scores'!$H$122:$H$136))&gt;0,"; ","")&amp;'Limiting Factor Scores'!C125,"")&amp;IF('Limiting Factor Scores'!H126=MAX('Limiting Factor Scores'!$H$122:$H$136),IF(COUNTIF('Limiting Factor Scores'!$H$122:$H$125,MAX('Limiting Factor Scores'!$H$122:$H$136))&gt;0,"; ","")&amp;'Limiting Factor Scores'!C126,"")&amp;IF('Limiting Factor Scores'!H127=MAX('Limiting Factor Scores'!$H$122:$H$136),IF(COUNTIF('Limiting Factor Scores'!$H$122:$H$126,MAX('Limiting Factor Scores'!$H$122:$H$136))&gt;0,"; ","")&amp;'Limiting Factor Scores'!C127,"")&amp;IF('Limiting Factor Scores'!H128=MAX('Limiting Factor Scores'!$H$122:$H$136),IF(COUNTIF('Limiting Factor Scores'!$H$122:$H$127,MAX('Limiting Factor Scores'!$H$122:$H$136))&gt;0,"; ","")&amp;'Limiting Factor Scores'!C128,"")&amp;IF('Limiting Factor Scores'!H129=MAX('Limiting Factor Scores'!$H$122:$H$136),IF(COUNTIF('Limiting Factor Scores'!$H$122:$H$128,MAX('Limiting Factor Scores'!$H$122:$H$136))&gt;0,"; ","")&amp;'Limiting Factor Scores'!C129,"")&amp;IF('Limiting Factor Scores'!H130=MAX('Limiting Factor Scores'!$H$122:$H$136),IF(COUNTIF('Limiting Factor Scores'!$H$122:$H$129,MAX('Limiting Factor Scores'!$H$122:$H$136))&gt;0,"; ","")&amp;'Limiting Factor Scores'!C130,"")&amp;IF('Limiting Factor Scores'!H131=MAX('Limiting Factor Scores'!$H$122:$H$136),IF(COUNTIF('Limiting Factor Scores'!$H$122:$H$130,MAX('Limiting Factor Scores'!$H$122:$H$136))&gt;0,"; ","")&amp;'Limiting Factor Scores'!C131,"")&amp;IF('Limiting Factor Scores'!H132=MAX('Limiting Factor Scores'!$H$122:$H$136),IF(COUNTIF('Limiting Factor Scores'!$H$122:$H$131,MAX('Limiting Factor Scores'!$H$122:$H$136))&gt;0,"; ","")&amp;'Limiting Factor Scores'!C132,"")&amp;IF('Limiting Factor Scores'!H133=MAX('Limiting Factor Scores'!$H$122:$H$136),IF(COUNTIF('Limiting Factor Scores'!$H$122:$H$132,MAX('Limiting Factor Scores'!$H$122:$H$136))&gt;0,"; ","")&amp;'Limiting Factor Scores'!C133,"")&amp;IF('Limiting Factor Scores'!H134=MAX('Limiting Factor Scores'!$H$122:$H$136),IF(COUNTIF('Limiting Factor Scores'!$H$122:$H$133,MAX('Limiting Factor Scores'!$H$122:$H$136))&gt;0,"; ","")&amp;'Limiting Factor Scores'!C134,"")&amp;IF('Limiting Factor Scores'!H135=MAX('Limiting Factor Scores'!$H$122:$H$136),IF(COUNTIF('Limiting Factor Scores'!$H$122:$H$134,MAX('Limiting Factor Scores'!$H$122:$H$136))&gt;0,"; ","")&amp;'Limiting Factor Scores'!C135,"")&amp;IF('Limiting Factor Scores'!H136=MAX('Limiting Factor Scores'!$H$122:$H$136),IF(COUNTIF('Limiting Factor Scores'!$H$122:$H$135,MAX('Limiting Factor Scores'!$H$122:$H$136))&gt;0,"; ","")&amp;'Limiting Factor Scores'!C136,"")</f>
        <v>Side Channel and Wetland Habitat</v>
      </c>
      <c r="M10" s="18">
        <f>MAX('Limiting Factor Scores'!$H$122:$H$136)</f>
        <v>0.39793242887394037</v>
      </c>
      <c r="N10" s="17">
        <f>COUNTIF('Limiting Factor Scores'!$H$122:$H$136,M10)</f>
        <v>1</v>
      </c>
      <c r="O10" s="16" t="str">
        <f>IF('Action Scores'!G90=MAX('Action Scores'!$G$90:$G$100),'Action Scores'!C90&amp;" | "&amp;'Action Scores'!D90,"")&amp;IF('Action Scores'!G91=MAX('Action Scores'!$G$90:$G$100),IF(COUNTIF('Action Scores'!$G$90:$G$90,MAX('Action Scores'!$G$90:$G$100))&gt;0,"; ","")&amp;'Action Scores'!C91&amp;" | "&amp;'Action Scores'!D91,"")&amp;IF('Action Scores'!G92=MAX('Action Scores'!$G$90:$G$100),IF(COUNTIF('Action Scores'!$G$90:$G$91,MAX('Action Scores'!$G$90:$G$100))&gt;0,"; ","")&amp;'Action Scores'!C92&amp;" | "&amp;'Action Scores'!D92,"")&amp;IF('Action Scores'!G93=MAX('Action Scores'!$G$90:$G$100),IF(COUNTIF('Action Scores'!$G$90:$G$92,MAX('Action Scores'!$G$90:$G$100))&gt;0,"; ","")&amp;'Action Scores'!C93&amp;" | "&amp;'Action Scores'!D93,"")&amp;IF('Action Scores'!G94=MAX('Action Scores'!$G$90:$G$100),IF(COUNTIF('Action Scores'!$G$90:$G$93,MAX('Action Scores'!$G$90:$G$100))&gt;0,"; ","")&amp;'Action Scores'!C94&amp;" | "&amp;'Action Scores'!D94,"")&amp;IF('Action Scores'!G95=MAX('Action Scores'!$G$90:$G$100),IF(COUNTIF('Action Scores'!$G$90:$G$94,MAX('Action Scores'!$G$90:$G$100))&gt;0,"; ","")&amp;'Action Scores'!C95&amp;" | "&amp;'Action Scores'!D95,"")&amp;IF('Action Scores'!G96=MAX('Action Scores'!$G$90:$G$100),IF(COUNTIF('Action Scores'!$G$90:$G$95,MAX('Action Scores'!$G$90:$G$100))&gt;0,"; ","")&amp;'Action Scores'!C96&amp;" | "&amp;'Action Scores'!D96,"")&amp;IF('Action Scores'!G97=MAX('Action Scores'!$G$90:$G$100),IF(COUNTIF('Action Scores'!$G$90:$G$96,MAX('Action Scores'!$G$90:$G$100))&gt;0,"; ","")&amp;'Action Scores'!C97&amp;" | "&amp;'Action Scores'!D97,"")&amp;IF('Action Scores'!G98=MAX('Action Scores'!$G$90:$G$100),IF(COUNTIF('Action Scores'!$G$90:$G$97,MAX('Action Scores'!$G$90:$G$100))&gt;0,"; ","")&amp;'Action Scores'!C98&amp;" | "&amp;'Action Scores'!D98,"")&amp;IF('Action Scores'!G99=MAX('Action Scores'!$G$90:$G$100),IF(COUNTIF('Action Scores'!$G$90:$G$98,MAX('Action Scores'!$G$90:$G$100))&gt;0,"; ","")&amp;'Action Scores'!C99&amp;" | "&amp;'Action Scores'!D99,"")&amp;IF('Action Scores'!G100=MAX('Action Scores'!$G$90:$G$100),IF(COUNTIF('Action Scores'!$G$90:$G$99,MAX('Action Scores'!$G$90:$G$100))&gt;0,"; ","")&amp;'Action Scores'!C100&amp;" | "&amp;'Action Scores'!D100,"")</f>
        <v>3 | Floodplain – Reconnect and Restore</v>
      </c>
      <c r="P10" s="18">
        <f>MAX('Action Scores'!$G$90:$G$100)</f>
        <v>1.879102988911044</v>
      </c>
      <c r="Q10" s="17">
        <f>COUNTIF('Action Scores'!$G$90:$G$100,P10)</f>
        <v>1</v>
      </c>
      <c r="R10" s="18">
        <f>SUM('Action Scores'!$G$90:$G$100)</f>
        <v>9.2002148609407328</v>
      </c>
      <c r="S10" s="20">
        <f t="shared" si="0"/>
        <v>0</v>
      </c>
      <c r="T10" s="20">
        <f t="shared" si="1"/>
        <v>0</v>
      </c>
      <c r="U10" s="21">
        <f t="shared" si="2"/>
        <v>3.5979858810360064</v>
      </c>
    </row>
    <row r="11" spans="1:21" ht="18" customHeight="1" x14ac:dyDescent="0.2">
      <c r="A11" s="16" t="str">
        <f>'Life Stage Scores'!A92</f>
        <v>UGR1</v>
      </c>
      <c r="B11" s="16" t="str">
        <f>'Life Stage Scores'!B92</f>
        <v>Upper Grande Ronde</v>
      </c>
      <c r="C11" s="18">
        <f>SUM('Life Stage Scores'!$G$92:$G$101)</f>
        <v>15.854618074345229</v>
      </c>
      <c r="D11" s="18">
        <f>SUM('Life Stage Scores'!$H$92:$H$101)</f>
        <v>4.8092919080006959</v>
      </c>
      <c r="E11" s="18">
        <f>SUM('Limiting Factor Scores'!$G$137:$G$151)</f>
        <v>15.854618074345229</v>
      </c>
      <c r="F11" s="18">
        <f>SUM('Limiting Factor Scores'!$H$137:$H$151)</f>
        <v>4.8092919080006951</v>
      </c>
      <c r="G11" s="18">
        <f>'Fish Use'!F92</f>
        <v>0.91010000000000002</v>
      </c>
      <c r="H11" s="17">
        <f>1+IF(COUNTIF('Fish Use'!$F$92:$F$92,'Fish Use'!$F$93)=0,1,0)+IF(COUNTIF('Fish Use'!$F$92:$F$93,'Fish Use'!$F$94)=0,1,0)+IF(COUNTIF('Fish Use'!$F$92:$F$94,'Fish Use'!$F$95)=0,1,0)+IF(COUNTIF('Fish Use'!$F$92:$F$95,'Fish Use'!$F$96)=0,1,0)+IF(COUNTIF('Fish Use'!$F$92:$F$96,'Fish Use'!$F$97)=0,1,0)+IF(COUNTIF('Fish Use'!$F$92:$F$97,'Fish Use'!$F$98)=0,1,0)+IF(COUNTIF('Fish Use'!$F$92:$F$98,'Fish Use'!$F$99)=0,1,0)+IF(COUNTIF('Fish Use'!$F$92:$F$99,'Fish Use'!$F$100)=0,1,0)+IF(COUNTIF('Fish Use'!$F$92:$F$100,'Fish Use'!$F$101)=0,1,0)</f>
        <v>1</v>
      </c>
      <c r="I11" s="16" t="str">
        <f>IF('Life Stage Scores'!H92=MAX('Life Stage Scores'!$H$92:$H$101),'Life Stage Scores'!J92,"")&amp;IF('Life Stage Scores'!H93=MAX('Life Stage Scores'!$H$92:$H$101),IF(COUNTIF('Life Stage Scores'!$H$92:$H$92,MAX('Life Stage Scores'!$H$92:$H$101))&gt;0,"; ","")&amp;'Life Stage Scores'!J93,"")&amp;IF('Life Stage Scores'!H94=MAX('Life Stage Scores'!$H$92:$H$101),IF(COUNTIF('Life Stage Scores'!$H$92:$H$93,MAX('Life Stage Scores'!$H$92:$H$101))&gt;0,"; ","")&amp;'Life Stage Scores'!J94,"")&amp;IF('Life Stage Scores'!H95=MAX('Life Stage Scores'!$H$92:$H$101),IF(COUNTIF('Life Stage Scores'!$H$92:$H$94,MAX('Life Stage Scores'!$H$92:$H$101))&gt;0,"; ","")&amp;'Life Stage Scores'!J95,"")&amp;IF('Life Stage Scores'!H96=MAX('Life Stage Scores'!$H$92:$H$101),IF(COUNTIF('Life Stage Scores'!$H$92:$H$95,MAX('Life Stage Scores'!$H$92:$H$101))&gt;0,"; ","")&amp;'Life Stage Scores'!J96,"")&amp;IF('Life Stage Scores'!H97=MAX('Life Stage Scores'!$H$92:$H$101),IF(COUNTIF('Life Stage Scores'!$H$92:$H$96,MAX('Life Stage Scores'!$H$92:$H$101))&gt;0,"; ","")&amp;'Life Stage Scores'!J97,"")&amp;IF('Life Stage Scores'!H98=MAX('Life Stage Scores'!$H$92:$H$101),IF(COUNTIF('Life Stage Scores'!$H$92:$H$97,MAX('Life Stage Scores'!$H$92:$H$101))&gt;0,"; ","")&amp;'Life Stage Scores'!J98,"")&amp;IF('Life Stage Scores'!H99=MAX('Life Stage Scores'!$H$92:$H$101),IF(COUNTIF('Life Stage Scores'!$H$92:$H$98,MAX('Life Stage Scores'!$H$92:$H$101))&gt;0,"; ","")&amp;'Life Stage Scores'!J99,"")&amp;IF('Life Stage Scores'!H100=MAX('Life Stage Scores'!$H$92:$H$101),IF(COUNTIF('Life Stage Scores'!$H$92:$H$99,MAX('Life Stage Scores'!$H$92:$H$101))&gt;0,"; ","")&amp;'Life Stage Scores'!J100,"")&amp;IF('Life Stage Scores'!H101=MAX('Life Stage Scores'!$H$92:$H$101),IF(COUNTIF('Life Stage Scores'!$H$92:$H$100,MAX('Life Stage Scores'!$H$92:$H$101))&gt;0,"; ","")&amp;'Life Stage Scores'!J101,"")</f>
        <v>Bull Trout | Spawning &amp; Resident</v>
      </c>
      <c r="J11" s="18">
        <f>MAX('Life Stage Scores'!$H$92:$H$101)</f>
        <v>0.94585002813004426</v>
      </c>
      <c r="K11" s="17">
        <f>COUNTIF('Life Stage Scores'!$H$92:$H$101,J11)</f>
        <v>1</v>
      </c>
      <c r="L11" s="16" t="str">
        <f>IF('Limiting Factor Scores'!H137=MAX('Limiting Factor Scores'!$H$137:$H$151),'Limiting Factor Scores'!C137,"")&amp;IF('Limiting Factor Scores'!H138=MAX('Limiting Factor Scores'!$H$137:$H$151),IF(COUNTIF('Limiting Factor Scores'!$H$137:$H$137,MAX('Limiting Factor Scores'!$H$137:$H$151))&gt;0,"; ","")&amp;'Limiting Factor Scores'!C138,"")&amp;IF('Limiting Factor Scores'!H139=MAX('Limiting Factor Scores'!$H$137:$H$151),IF(COUNTIF('Limiting Factor Scores'!$H$137:$H$138,MAX('Limiting Factor Scores'!$H$137:$H$151))&gt;0,"; ","")&amp;'Limiting Factor Scores'!C139,"")&amp;IF('Limiting Factor Scores'!H140=MAX('Limiting Factor Scores'!$H$137:$H$151),IF(COUNTIF('Limiting Factor Scores'!$H$137:$H$139,MAX('Limiting Factor Scores'!$H$137:$H$151))&gt;0,"; ","")&amp;'Limiting Factor Scores'!C140,"")&amp;IF('Limiting Factor Scores'!H141=MAX('Limiting Factor Scores'!$H$137:$H$151),IF(COUNTIF('Limiting Factor Scores'!$H$137:$H$140,MAX('Limiting Factor Scores'!$H$137:$H$151))&gt;0,"; ","")&amp;'Limiting Factor Scores'!C141,"")&amp;IF('Limiting Factor Scores'!H142=MAX('Limiting Factor Scores'!$H$137:$H$151),IF(COUNTIF('Limiting Factor Scores'!$H$137:$H$141,MAX('Limiting Factor Scores'!$H$137:$H$151))&gt;0,"; ","")&amp;'Limiting Factor Scores'!C142,"")&amp;IF('Limiting Factor Scores'!H143=MAX('Limiting Factor Scores'!$H$137:$H$151),IF(COUNTIF('Limiting Factor Scores'!$H$137:$H$142,MAX('Limiting Factor Scores'!$H$137:$H$151))&gt;0,"; ","")&amp;'Limiting Factor Scores'!C143,"")&amp;IF('Limiting Factor Scores'!H144=MAX('Limiting Factor Scores'!$H$137:$H$151),IF(COUNTIF('Limiting Factor Scores'!$H$137:$H$143,MAX('Limiting Factor Scores'!$H$137:$H$151))&gt;0,"; ","")&amp;'Limiting Factor Scores'!C144,"")&amp;IF('Limiting Factor Scores'!H145=MAX('Limiting Factor Scores'!$H$137:$H$151),IF(COUNTIF('Limiting Factor Scores'!$H$137:$H$144,MAX('Limiting Factor Scores'!$H$137:$H$151))&gt;0,"; ","")&amp;'Limiting Factor Scores'!C145,"")&amp;IF('Limiting Factor Scores'!H146=MAX('Limiting Factor Scores'!$H$137:$H$151),IF(COUNTIF('Limiting Factor Scores'!$H$137:$H$145,MAX('Limiting Factor Scores'!$H$137:$H$151))&gt;0,"; ","")&amp;'Limiting Factor Scores'!C146,"")&amp;IF('Limiting Factor Scores'!H147=MAX('Limiting Factor Scores'!$H$137:$H$151),IF(COUNTIF('Limiting Factor Scores'!$H$137:$H$146,MAX('Limiting Factor Scores'!$H$137:$H$151))&gt;0,"; ","")&amp;'Limiting Factor Scores'!C147,"")&amp;IF('Limiting Factor Scores'!H148=MAX('Limiting Factor Scores'!$H$137:$H$151),IF(COUNTIF('Limiting Factor Scores'!$H$137:$H$147,MAX('Limiting Factor Scores'!$H$137:$H$151))&gt;0,"; ","")&amp;'Limiting Factor Scores'!C148,"")&amp;IF('Limiting Factor Scores'!H149=MAX('Limiting Factor Scores'!$H$137:$H$151),IF(COUNTIF('Limiting Factor Scores'!$H$137:$H$148,MAX('Limiting Factor Scores'!$H$137:$H$151))&gt;0,"; ","")&amp;'Limiting Factor Scores'!C149,"")&amp;IF('Limiting Factor Scores'!H150=MAX('Limiting Factor Scores'!$H$137:$H$151),IF(COUNTIF('Limiting Factor Scores'!$H$137:$H$149,MAX('Limiting Factor Scores'!$H$137:$H$151))&gt;0,"; ","")&amp;'Limiting Factor Scores'!C150,"")&amp;IF('Limiting Factor Scores'!H151=MAX('Limiting Factor Scores'!$H$137:$H$151),IF(COUNTIF('Limiting Factor Scores'!$H$137:$H$150,MAX('Limiting Factor Scores'!$H$137:$H$151))&gt;0,"; ","")&amp;'Limiting Factor Scores'!C151,"")</f>
        <v>Predation</v>
      </c>
      <c r="M11" s="18">
        <f>MAX('Limiting Factor Scores'!$H$137:$H$151)</f>
        <v>0.78169893172577032</v>
      </c>
      <c r="N11" s="17">
        <f>COUNTIF('Limiting Factor Scores'!$H$137:$H$151,M11)</f>
        <v>1</v>
      </c>
      <c r="O11" s="16" t="str">
        <f>IF('Action Scores'!G101=MAX('Action Scores'!$G$101:$G$111),'Action Scores'!C101&amp;" | "&amp;'Action Scores'!D101,"")&amp;IF('Action Scores'!G102=MAX('Action Scores'!$G$101:$G$111),IF(COUNTIF('Action Scores'!$G$101:$G$101,MAX('Action Scores'!$G$101:$G$111))&gt;0,"; ","")&amp;'Action Scores'!C102&amp;" | "&amp;'Action Scores'!D102,"")&amp;IF('Action Scores'!G103=MAX('Action Scores'!$G$101:$G$111),IF(COUNTIF('Action Scores'!$G$101:$G$102,MAX('Action Scores'!$G$101:$G$111))&gt;0,"; ","")&amp;'Action Scores'!C103&amp;" | "&amp;'Action Scores'!D103,"")&amp;IF('Action Scores'!G104=MAX('Action Scores'!$G$101:$G$111),IF(COUNTIF('Action Scores'!$G$101:$G$103,MAX('Action Scores'!$G$101:$G$111))&gt;0,"; ","")&amp;'Action Scores'!C104&amp;" | "&amp;'Action Scores'!D104,"")&amp;IF('Action Scores'!G105=MAX('Action Scores'!$G$101:$G$111),IF(COUNTIF('Action Scores'!$G$101:$G$104,MAX('Action Scores'!$G$101:$G$111))&gt;0,"; ","")&amp;'Action Scores'!C105&amp;" | "&amp;'Action Scores'!D105,"")&amp;IF('Action Scores'!G106=MAX('Action Scores'!$G$101:$G$111),IF(COUNTIF('Action Scores'!$G$101:$G$105,MAX('Action Scores'!$G$101:$G$111))&gt;0,"; ","")&amp;'Action Scores'!C106&amp;" | "&amp;'Action Scores'!D106,"")&amp;IF('Action Scores'!G107=MAX('Action Scores'!$G$101:$G$111),IF(COUNTIF('Action Scores'!$G$101:$G$106,MAX('Action Scores'!$G$101:$G$111))&gt;0,"; ","")&amp;'Action Scores'!C107&amp;" | "&amp;'Action Scores'!D107,"")&amp;IF('Action Scores'!G108=MAX('Action Scores'!$G$101:$G$111),IF(COUNTIF('Action Scores'!$G$101:$G$107,MAX('Action Scores'!$G$101:$G$111))&gt;0,"; ","")&amp;'Action Scores'!C108&amp;" | "&amp;'Action Scores'!D108,"")&amp;IF('Action Scores'!G109=MAX('Action Scores'!$G$101:$G$111),IF(COUNTIF('Action Scores'!$G$101:$G$108,MAX('Action Scores'!$G$101:$G$111))&gt;0,"; ","")&amp;'Action Scores'!C109&amp;" | "&amp;'Action Scores'!D109,"")&amp;IF('Action Scores'!G110=MAX('Action Scores'!$G$101:$G$111),IF(COUNTIF('Action Scores'!$G$101:$G$109,MAX('Action Scores'!$G$101:$G$111))&gt;0,"; ","")&amp;'Action Scores'!C110&amp;" | "&amp;'Action Scores'!D110,"")&amp;IF('Action Scores'!G111=MAX('Action Scores'!$G$101:$G$111),IF(COUNTIF('Action Scores'!$G$101:$G$110,MAX('Action Scores'!$G$101:$G$111))&gt;0,"; ","")&amp;'Action Scores'!C111&amp;" | "&amp;'Action Scores'!D111,"")</f>
        <v>3 | Floodplain – Reconnect and Restore</v>
      </c>
      <c r="P11" s="18">
        <f>MAX('Action Scores'!$G$101:$G$111)</f>
        <v>2.1426722901567103</v>
      </c>
      <c r="Q11" s="17">
        <f>COUNTIF('Action Scores'!$G$101:$G$111,P11)</f>
        <v>1</v>
      </c>
      <c r="R11" s="18">
        <f>SUM('Action Scores'!$G$101:$G$111)</f>
        <v>11.427170236393792</v>
      </c>
      <c r="S11" s="20">
        <f t="shared" si="0"/>
        <v>0</v>
      </c>
      <c r="T11" s="20">
        <f t="shared" si="1"/>
        <v>0</v>
      </c>
      <c r="U11" s="21">
        <f t="shared" si="2"/>
        <v>4.8092919080006959</v>
      </c>
    </row>
    <row r="12" spans="1:21" ht="18" customHeight="1" x14ac:dyDescent="0.2">
      <c r="A12" s="16" t="str">
        <f>'Life Stage Scores'!A102</f>
        <v>UGR10</v>
      </c>
      <c r="B12" s="16" t="str">
        <f>'Life Stage Scores'!B102</f>
        <v>Upper Grande Ronde</v>
      </c>
      <c r="C12" s="18">
        <f>SUM('Life Stage Scores'!$G$102:$G$111)</f>
        <v>6.3624389399692456</v>
      </c>
      <c r="D12" s="18">
        <f>SUM('Life Stage Scores'!$H$102:$H$111)</f>
        <v>1.9072131803988928</v>
      </c>
      <c r="E12" s="18">
        <f>SUM('Limiting Factor Scores'!$G$152:$G$166)</f>
        <v>6.3624389399692447</v>
      </c>
      <c r="F12" s="18">
        <f>SUM('Limiting Factor Scores'!$H$152:$H$166)</f>
        <v>1.9072131803988928</v>
      </c>
      <c r="G12" s="18">
        <f>'Fish Use'!F182</f>
        <v>0.25409999999999999</v>
      </c>
      <c r="H12" s="17">
        <f>1+IF(COUNTIF('Fish Use'!$F$182:$F$182,'Fish Use'!$F$183)=0,1,0)+IF(COUNTIF('Fish Use'!$F$182:$F$183,'Fish Use'!$F$184)=0,1,0)+IF(COUNTIF('Fish Use'!$F$182:$F$184,'Fish Use'!$F$185)=0,1,0)+IF(COUNTIF('Fish Use'!$F$182:$F$185,'Fish Use'!$F$186)=0,1,0)+IF(COUNTIF('Fish Use'!$F$182:$F$186,'Fish Use'!$F$187)=0,1,0)+IF(COUNTIF('Fish Use'!$F$182:$F$187,'Fish Use'!$F$188)=0,1,0)+IF(COUNTIF('Fish Use'!$F$182:$F$188,'Fish Use'!$F$189)=0,1,0)+IF(COUNTIF('Fish Use'!$F$182:$F$189,'Fish Use'!$F$190)=0,1,0)+IF(COUNTIF('Fish Use'!$F$182:$F$190,'Fish Use'!$F$191)=0,1,0)</f>
        <v>1</v>
      </c>
      <c r="I12" s="16" t="str">
        <f>IF('Life Stage Scores'!H102=MAX('Life Stage Scores'!$H$102:$H$111),'Life Stage Scores'!J102,"")&amp;IF('Life Stage Scores'!H103=MAX('Life Stage Scores'!$H$102:$H$111),IF(COUNTIF('Life Stage Scores'!$H$102:$H$102,MAX('Life Stage Scores'!$H$102:$H$111))&gt;0,"; ","")&amp;'Life Stage Scores'!J103,"")&amp;IF('Life Stage Scores'!H104=MAX('Life Stage Scores'!$H$102:$H$111),IF(COUNTIF('Life Stage Scores'!$H$102:$H$103,MAX('Life Stage Scores'!$H$102:$H$111))&gt;0,"; ","")&amp;'Life Stage Scores'!J104,"")&amp;IF('Life Stage Scores'!H105=MAX('Life Stage Scores'!$H$102:$H$111),IF(COUNTIF('Life Stage Scores'!$H$102:$H$104,MAX('Life Stage Scores'!$H$102:$H$111))&gt;0,"; ","")&amp;'Life Stage Scores'!J105,"")&amp;IF('Life Stage Scores'!H106=MAX('Life Stage Scores'!$H$102:$H$111),IF(COUNTIF('Life Stage Scores'!$H$102:$H$105,MAX('Life Stage Scores'!$H$102:$H$111))&gt;0,"; ","")&amp;'Life Stage Scores'!J106,"")&amp;IF('Life Stage Scores'!H107=MAX('Life Stage Scores'!$H$102:$H$111),IF(COUNTIF('Life Stage Scores'!$H$102:$H$106,MAX('Life Stage Scores'!$H$102:$H$111))&gt;0,"; ","")&amp;'Life Stage Scores'!J107,"")&amp;IF('Life Stage Scores'!H108=MAX('Life Stage Scores'!$H$102:$H$111),IF(COUNTIF('Life Stage Scores'!$H$102:$H$107,MAX('Life Stage Scores'!$H$102:$H$111))&gt;0,"; ","")&amp;'Life Stage Scores'!J108,"")&amp;IF('Life Stage Scores'!H109=MAX('Life Stage Scores'!$H$102:$H$111),IF(COUNTIF('Life Stage Scores'!$H$102:$H$108,MAX('Life Stage Scores'!$H$102:$H$111))&gt;0,"; ","")&amp;'Life Stage Scores'!J109,"")&amp;IF('Life Stage Scores'!H110=MAX('Life Stage Scores'!$H$102:$H$111),IF(COUNTIF('Life Stage Scores'!$H$102:$H$109,MAX('Life Stage Scores'!$H$102:$H$111))&gt;0,"; ","")&amp;'Life Stage Scores'!J110,"")&amp;IF('Life Stage Scores'!H111=MAX('Life Stage Scores'!$H$102:$H$111),IF(COUNTIF('Life Stage Scores'!$H$102:$H$110,MAX('Life Stage Scores'!$H$102:$H$111))&gt;0,"; ","")&amp;'Life Stage Scores'!J111,"")</f>
        <v>Bull Trout | Spawning &amp; Resident</v>
      </c>
      <c r="J12" s="18">
        <f>MAX('Life Stage Scores'!$H$102:$H$111)</f>
        <v>0.3774789809969617</v>
      </c>
      <c r="K12" s="17">
        <f>COUNTIF('Life Stage Scores'!$H$102:$H$111,J12)</f>
        <v>1</v>
      </c>
      <c r="L12" s="16" t="str">
        <f>IF('Limiting Factor Scores'!H152=MAX('Limiting Factor Scores'!$H$152:$H$166),'Limiting Factor Scores'!C152,"")&amp;IF('Limiting Factor Scores'!H153=MAX('Limiting Factor Scores'!$H$152:$H$166),IF(COUNTIF('Limiting Factor Scores'!$H$152:$H$152,MAX('Limiting Factor Scores'!$H$152:$H$166))&gt;0,"; ","")&amp;'Limiting Factor Scores'!C153,"")&amp;IF('Limiting Factor Scores'!H154=MAX('Limiting Factor Scores'!$H$152:$H$166),IF(COUNTIF('Limiting Factor Scores'!$H$152:$H$153,MAX('Limiting Factor Scores'!$H$152:$H$166))&gt;0,"; ","")&amp;'Limiting Factor Scores'!C154,"")&amp;IF('Limiting Factor Scores'!H155=MAX('Limiting Factor Scores'!$H$152:$H$166),IF(COUNTIF('Limiting Factor Scores'!$H$152:$H$154,MAX('Limiting Factor Scores'!$H$152:$H$166))&gt;0,"; ","")&amp;'Limiting Factor Scores'!C155,"")&amp;IF('Limiting Factor Scores'!H156=MAX('Limiting Factor Scores'!$H$152:$H$166),IF(COUNTIF('Limiting Factor Scores'!$H$152:$H$155,MAX('Limiting Factor Scores'!$H$152:$H$166))&gt;0,"; ","")&amp;'Limiting Factor Scores'!C156,"")&amp;IF('Limiting Factor Scores'!H157=MAX('Limiting Factor Scores'!$H$152:$H$166),IF(COUNTIF('Limiting Factor Scores'!$H$152:$H$156,MAX('Limiting Factor Scores'!$H$152:$H$166))&gt;0,"; ","")&amp;'Limiting Factor Scores'!C157,"")&amp;IF('Limiting Factor Scores'!H158=MAX('Limiting Factor Scores'!$H$152:$H$166),IF(COUNTIF('Limiting Factor Scores'!$H$152:$H$157,MAX('Limiting Factor Scores'!$H$152:$H$166))&gt;0,"; ","")&amp;'Limiting Factor Scores'!C158,"")&amp;IF('Limiting Factor Scores'!H159=MAX('Limiting Factor Scores'!$H$152:$H$166),IF(COUNTIF('Limiting Factor Scores'!$H$152:$H$158,MAX('Limiting Factor Scores'!$H$152:$H$166))&gt;0,"; ","")&amp;'Limiting Factor Scores'!C159,"")&amp;IF('Limiting Factor Scores'!H160=MAX('Limiting Factor Scores'!$H$152:$H$166),IF(COUNTIF('Limiting Factor Scores'!$H$152:$H$159,MAX('Limiting Factor Scores'!$H$152:$H$166))&gt;0,"; ","")&amp;'Limiting Factor Scores'!C160,"")&amp;IF('Limiting Factor Scores'!H161=MAX('Limiting Factor Scores'!$H$152:$H$166),IF(COUNTIF('Limiting Factor Scores'!$H$152:$H$160,MAX('Limiting Factor Scores'!$H$152:$H$166))&gt;0,"; ","")&amp;'Limiting Factor Scores'!C161,"")&amp;IF('Limiting Factor Scores'!H162=MAX('Limiting Factor Scores'!$H$152:$H$166),IF(COUNTIF('Limiting Factor Scores'!$H$152:$H$161,MAX('Limiting Factor Scores'!$H$152:$H$166))&gt;0,"; ","")&amp;'Limiting Factor Scores'!C162,"")&amp;IF('Limiting Factor Scores'!H163=MAX('Limiting Factor Scores'!$H$152:$H$166),IF(COUNTIF('Limiting Factor Scores'!$H$152:$H$162,MAX('Limiting Factor Scores'!$H$152:$H$166))&gt;0,"; ","")&amp;'Limiting Factor Scores'!C163,"")&amp;IF('Limiting Factor Scores'!H164=MAX('Limiting Factor Scores'!$H$152:$H$166),IF(COUNTIF('Limiting Factor Scores'!$H$152:$H$163,MAX('Limiting Factor Scores'!$H$152:$H$166))&gt;0,"; ","")&amp;'Limiting Factor Scores'!C164,"")&amp;IF('Limiting Factor Scores'!H165=MAX('Limiting Factor Scores'!$H$152:$H$166),IF(COUNTIF('Limiting Factor Scores'!$H$152:$H$164,MAX('Limiting Factor Scores'!$H$152:$H$166))&gt;0,"; ","")&amp;'Limiting Factor Scores'!C165,"")&amp;IF('Limiting Factor Scores'!H166=MAX('Limiting Factor Scores'!$H$152:$H$166),IF(COUNTIF('Limiting Factor Scores'!$H$152:$H$165,MAX('Limiting Factor Scores'!$H$152:$H$166))&gt;0,"; ","")&amp;'Limiting Factor Scores'!C166,"")</f>
        <v>Side Channel and Wetland Habitat</v>
      </c>
      <c r="M12" s="18">
        <f>MAX('Limiting Factor Scores'!$H$152:$H$166)</f>
        <v>0.2067692739248933</v>
      </c>
      <c r="N12" s="17">
        <f>COUNTIF('Limiting Factor Scores'!$H$152:$H$166,M12)</f>
        <v>1</v>
      </c>
      <c r="O12" s="16" t="str">
        <f>IF('Action Scores'!G112=MAX('Action Scores'!$G$112:$G$122),'Action Scores'!C112&amp;" | "&amp;'Action Scores'!D112,"")&amp;IF('Action Scores'!G113=MAX('Action Scores'!$G$112:$G$122),IF(COUNTIF('Action Scores'!$G$112:$G$112,MAX('Action Scores'!$G$112:$G$122))&gt;0,"; ","")&amp;'Action Scores'!C113&amp;" | "&amp;'Action Scores'!D113,"")&amp;IF('Action Scores'!G114=MAX('Action Scores'!$G$112:$G$122),IF(COUNTIF('Action Scores'!$G$112:$G$113,MAX('Action Scores'!$G$112:$G$122))&gt;0,"; ","")&amp;'Action Scores'!C114&amp;" | "&amp;'Action Scores'!D114,"")&amp;IF('Action Scores'!G115=MAX('Action Scores'!$G$112:$G$122),IF(COUNTIF('Action Scores'!$G$112:$G$114,MAX('Action Scores'!$G$112:$G$122))&gt;0,"; ","")&amp;'Action Scores'!C115&amp;" | "&amp;'Action Scores'!D115,"")&amp;IF('Action Scores'!G116=MAX('Action Scores'!$G$112:$G$122),IF(COUNTIF('Action Scores'!$G$112:$G$115,MAX('Action Scores'!$G$112:$G$122))&gt;0,"; ","")&amp;'Action Scores'!C116&amp;" | "&amp;'Action Scores'!D116,"")&amp;IF('Action Scores'!G117=MAX('Action Scores'!$G$112:$G$122),IF(COUNTIF('Action Scores'!$G$112:$G$116,MAX('Action Scores'!$G$112:$G$122))&gt;0,"; ","")&amp;'Action Scores'!C117&amp;" | "&amp;'Action Scores'!D117,"")&amp;IF('Action Scores'!G118=MAX('Action Scores'!$G$112:$G$122),IF(COUNTIF('Action Scores'!$G$112:$G$117,MAX('Action Scores'!$G$112:$G$122))&gt;0,"; ","")&amp;'Action Scores'!C118&amp;" | "&amp;'Action Scores'!D118,"")&amp;IF('Action Scores'!G119=MAX('Action Scores'!$G$112:$G$122),IF(COUNTIF('Action Scores'!$G$112:$G$118,MAX('Action Scores'!$G$112:$G$122))&gt;0,"; ","")&amp;'Action Scores'!C119&amp;" | "&amp;'Action Scores'!D119,"")&amp;IF('Action Scores'!G120=MAX('Action Scores'!$G$112:$G$122),IF(COUNTIF('Action Scores'!$G$112:$G$119,MAX('Action Scores'!$G$112:$G$122))&gt;0,"; ","")&amp;'Action Scores'!C120&amp;" | "&amp;'Action Scores'!D120,"")&amp;IF('Action Scores'!G121=MAX('Action Scores'!$G$112:$G$122),IF(COUNTIF('Action Scores'!$G$112:$G$120,MAX('Action Scores'!$G$112:$G$122))&gt;0,"; ","")&amp;'Action Scores'!C121&amp;" | "&amp;'Action Scores'!D121,"")&amp;IF('Action Scores'!G122=MAX('Action Scores'!$G$112:$G$122),IF(COUNTIF('Action Scores'!$G$112:$G$121,MAX('Action Scores'!$G$112:$G$122))&gt;0,"; ","")&amp;'Action Scores'!C122&amp;" | "&amp;'Action Scores'!D122,"")</f>
        <v>3 | Floodplain – Reconnect and Restore</v>
      </c>
      <c r="P12" s="18">
        <f>MAX('Action Scores'!$G$112:$G$122)</f>
        <v>1.0474794588917999</v>
      </c>
      <c r="Q12" s="17">
        <f>COUNTIF('Action Scores'!$G$112:$G$122,P12)</f>
        <v>1</v>
      </c>
      <c r="R12" s="18">
        <f>SUM('Action Scores'!$G$112:$G$122)</f>
        <v>5.1385130672092387</v>
      </c>
      <c r="S12" s="20">
        <f t="shared" si="0"/>
        <v>0</v>
      </c>
      <c r="T12" s="20">
        <f t="shared" si="1"/>
        <v>0</v>
      </c>
      <c r="U12" s="21">
        <f t="shared" si="2"/>
        <v>1.9072131803988928</v>
      </c>
    </row>
    <row r="13" spans="1:21" ht="18" customHeight="1" x14ac:dyDescent="0.2">
      <c r="A13" s="16" t="str">
        <f>'Life Stage Scores'!A112</f>
        <v>UGR11</v>
      </c>
      <c r="B13" s="16" t="str">
        <f>'Life Stage Scores'!B112</f>
        <v>Upper Grande Ronde</v>
      </c>
      <c r="C13" s="18">
        <f>SUM('Life Stage Scores'!$G$112:$G$121)</f>
        <v>23.162033939842697</v>
      </c>
      <c r="D13" s="18">
        <f>SUM('Life Stage Scores'!$H$112:$H$121)</f>
        <v>6.9394644641403813</v>
      </c>
      <c r="E13" s="18">
        <f>SUM('Limiting Factor Scores'!$G$167:$G$181)</f>
        <v>23.162033939842697</v>
      </c>
      <c r="F13" s="18">
        <f>SUM('Limiting Factor Scores'!$H$167:$H$181)</f>
        <v>6.9394644641403813</v>
      </c>
      <c r="G13" s="18">
        <f>'Fish Use'!F192</f>
        <v>0.45040000000000002</v>
      </c>
      <c r="H13" s="17">
        <f>1+IF(COUNTIF('Fish Use'!$F$192:$F$192,'Fish Use'!$F$193)=0,1,0)+IF(COUNTIF('Fish Use'!$F$192:$F$193,'Fish Use'!$F$194)=0,1,0)+IF(COUNTIF('Fish Use'!$F$192:$F$194,'Fish Use'!$F$195)=0,1,0)+IF(COUNTIF('Fish Use'!$F$192:$F$195,'Fish Use'!$F$196)=0,1,0)+IF(COUNTIF('Fish Use'!$F$192:$F$196,'Fish Use'!$F$197)=0,1,0)+IF(COUNTIF('Fish Use'!$F$192:$F$197,'Fish Use'!$F$198)=0,1,0)+IF(COUNTIF('Fish Use'!$F$192:$F$198,'Fish Use'!$F$199)=0,1,0)+IF(COUNTIF('Fish Use'!$F$192:$F$199,'Fish Use'!$F$200)=0,1,0)+IF(COUNTIF('Fish Use'!$F$192:$F$200,'Fish Use'!$F$201)=0,1,0)</f>
        <v>1</v>
      </c>
      <c r="I13" s="16" t="str">
        <f>IF('Life Stage Scores'!H112=MAX('Life Stage Scores'!$H$112:$H$121),'Life Stage Scores'!J112,"")&amp;IF('Life Stage Scores'!H113=MAX('Life Stage Scores'!$H$112:$H$121),IF(COUNTIF('Life Stage Scores'!$H$112:$H$112,MAX('Life Stage Scores'!$H$112:$H$121))&gt;0,"; ","")&amp;'Life Stage Scores'!J113,"")&amp;IF('Life Stage Scores'!H114=MAX('Life Stage Scores'!$H$112:$H$121),IF(COUNTIF('Life Stage Scores'!$H$112:$H$113,MAX('Life Stage Scores'!$H$112:$H$121))&gt;0,"; ","")&amp;'Life Stage Scores'!J114,"")&amp;IF('Life Stage Scores'!H115=MAX('Life Stage Scores'!$H$112:$H$121),IF(COUNTIF('Life Stage Scores'!$H$112:$H$114,MAX('Life Stage Scores'!$H$112:$H$121))&gt;0,"; ","")&amp;'Life Stage Scores'!J115,"")&amp;IF('Life Stage Scores'!H116=MAX('Life Stage Scores'!$H$112:$H$121),IF(COUNTIF('Life Stage Scores'!$H$112:$H$115,MAX('Life Stage Scores'!$H$112:$H$121))&gt;0,"; ","")&amp;'Life Stage Scores'!J116,"")&amp;IF('Life Stage Scores'!H117=MAX('Life Stage Scores'!$H$112:$H$121),IF(COUNTIF('Life Stage Scores'!$H$112:$H$116,MAX('Life Stage Scores'!$H$112:$H$121))&gt;0,"; ","")&amp;'Life Stage Scores'!J117,"")&amp;IF('Life Stage Scores'!H118=MAX('Life Stage Scores'!$H$112:$H$121),IF(COUNTIF('Life Stage Scores'!$H$112:$H$117,MAX('Life Stage Scores'!$H$112:$H$121))&gt;0,"; ","")&amp;'Life Stage Scores'!J118,"")&amp;IF('Life Stage Scores'!H119=MAX('Life Stage Scores'!$H$112:$H$121),IF(COUNTIF('Life Stage Scores'!$H$112:$H$118,MAX('Life Stage Scores'!$H$112:$H$121))&gt;0,"; ","")&amp;'Life Stage Scores'!J119,"")&amp;IF('Life Stage Scores'!H120=MAX('Life Stage Scores'!$H$112:$H$121),IF(COUNTIF('Life Stage Scores'!$H$112:$H$119,MAX('Life Stage Scores'!$H$112:$H$121))&gt;0,"; ","")&amp;'Life Stage Scores'!J120,"")&amp;IF('Life Stage Scores'!H121=MAX('Life Stage Scores'!$H$112:$H$121),IF(COUNTIF('Life Stage Scores'!$H$112:$H$120,MAX('Life Stage Scores'!$H$112:$H$121))&gt;0,"; ","")&amp;'Life Stage Scores'!J121,"")</f>
        <v>Bull Trout | Spawning &amp; Resident</v>
      </c>
      <c r="J13" s="18">
        <f>MAX('Life Stage Scores'!$H$112:$H$121)</f>
        <v>1.3568991685443275</v>
      </c>
      <c r="K13" s="17">
        <f>COUNTIF('Life Stage Scores'!$H$112:$H$121,J13)</f>
        <v>1</v>
      </c>
      <c r="L13" s="16" t="str">
        <f>IF('Limiting Factor Scores'!H167=MAX('Limiting Factor Scores'!$H$167:$H$181),'Limiting Factor Scores'!C167,"")&amp;IF('Limiting Factor Scores'!H168=MAX('Limiting Factor Scores'!$H$167:$H$181),IF(COUNTIF('Limiting Factor Scores'!$H$167:$H$167,MAX('Limiting Factor Scores'!$H$167:$H$181))&gt;0,"; ","")&amp;'Limiting Factor Scores'!C168,"")&amp;IF('Limiting Factor Scores'!H169=MAX('Limiting Factor Scores'!$H$167:$H$181),IF(COUNTIF('Limiting Factor Scores'!$H$167:$H$168,MAX('Limiting Factor Scores'!$H$167:$H$181))&gt;0,"; ","")&amp;'Limiting Factor Scores'!C169,"")&amp;IF('Limiting Factor Scores'!H170=MAX('Limiting Factor Scores'!$H$167:$H$181),IF(COUNTIF('Limiting Factor Scores'!$H$167:$H$169,MAX('Limiting Factor Scores'!$H$167:$H$181))&gt;0,"; ","")&amp;'Limiting Factor Scores'!C170,"")&amp;IF('Limiting Factor Scores'!H171=MAX('Limiting Factor Scores'!$H$167:$H$181),IF(COUNTIF('Limiting Factor Scores'!$H$167:$H$170,MAX('Limiting Factor Scores'!$H$167:$H$181))&gt;0,"; ","")&amp;'Limiting Factor Scores'!C171,"")&amp;IF('Limiting Factor Scores'!H172=MAX('Limiting Factor Scores'!$H$167:$H$181),IF(COUNTIF('Limiting Factor Scores'!$H$167:$H$171,MAX('Limiting Factor Scores'!$H$167:$H$181))&gt;0,"; ","")&amp;'Limiting Factor Scores'!C172,"")&amp;IF('Limiting Factor Scores'!H173=MAX('Limiting Factor Scores'!$H$167:$H$181),IF(COUNTIF('Limiting Factor Scores'!$H$167:$H$172,MAX('Limiting Factor Scores'!$H$167:$H$181))&gt;0,"; ","")&amp;'Limiting Factor Scores'!C173,"")&amp;IF('Limiting Factor Scores'!H174=MAX('Limiting Factor Scores'!$H$167:$H$181),IF(COUNTIF('Limiting Factor Scores'!$H$167:$H$173,MAX('Limiting Factor Scores'!$H$167:$H$181))&gt;0,"; ","")&amp;'Limiting Factor Scores'!C174,"")&amp;IF('Limiting Factor Scores'!H175=MAX('Limiting Factor Scores'!$H$167:$H$181),IF(COUNTIF('Limiting Factor Scores'!$H$167:$H$174,MAX('Limiting Factor Scores'!$H$167:$H$181))&gt;0,"; ","")&amp;'Limiting Factor Scores'!C175,"")&amp;IF('Limiting Factor Scores'!H176=MAX('Limiting Factor Scores'!$H$167:$H$181),IF(COUNTIF('Limiting Factor Scores'!$H$167:$H$175,MAX('Limiting Factor Scores'!$H$167:$H$181))&gt;0,"; ","")&amp;'Limiting Factor Scores'!C176,"")&amp;IF('Limiting Factor Scores'!H177=MAX('Limiting Factor Scores'!$H$167:$H$181),IF(COUNTIF('Limiting Factor Scores'!$H$167:$H$176,MAX('Limiting Factor Scores'!$H$167:$H$181))&gt;0,"; ","")&amp;'Limiting Factor Scores'!C177,"")&amp;IF('Limiting Factor Scores'!H178=MAX('Limiting Factor Scores'!$H$167:$H$181),IF(COUNTIF('Limiting Factor Scores'!$H$167:$H$177,MAX('Limiting Factor Scores'!$H$167:$H$181))&gt;0,"; ","")&amp;'Limiting Factor Scores'!C178,"")&amp;IF('Limiting Factor Scores'!H179=MAX('Limiting Factor Scores'!$H$167:$H$181),IF(COUNTIF('Limiting Factor Scores'!$H$167:$H$178,MAX('Limiting Factor Scores'!$H$167:$H$181))&gt;0,"; ","")&amp;'Limiting Factor Scores'!C179,"")&amp;IF('Limiting Factor Scores'!H180=MAX('Limiting Factor Scores'!$H$167:$H$181),IF(COUNTIF('Limiting Factor Scores'!$H$167:$H$179,MAX('Limiting Factor Scores'!$H$167:$H$181))&gt;0,"; ","")&amp;'Limiting Factor Scores'!C180,"")&amp;IF('Limiting Factor Scores'!H181=MAX('Limiting Factor Scores'!$H$167:$H$181),IF(COUNTIF('Limiting Factor Scores'!$H$167:$H$180,MAX('Limiting Factor Scores'!$H$167:$H$181))&gt;0,"; ","")&amp;'Limiting Factor Scores'!C181,"")</f>
        <v>Summer Water Temperature</v>
      </c>
      <c r="M13" s="18">
        <f>MAX('Limiting Factor Scores'!$H$167:$H$181)</f>
        <v>0.77363814975816603</v>
      </c>
      <c r="N13" s="17">
        <f>COUNTIF('Limiting Factor Scores'!$H$167:$H$181,M13)</f>
        <v>1</v>
      </c>
      <c r="O13" s="16" t="str">
        <f>IF('Action Scores'!G123=MAX('Action Scores'!$G$123:$G$133),'Action Scores'!C123&amp;" | "&amp;'Action Scores'!D123,"")&amp;IF('Action Scores'!G124=MAX('Action Scores'!$G$123:$G$133),IF(COUNTIF('Action Scores'!$G$123:$G$123,MAX('Action Scores'!$G$123:$G$133))&gt;0,"; ","")&amp;'Action Scores'!C124&amp;" | "&amp;'Action Scores'!D124,"")&amp;IF('Action Scores'!G125=MAX('Action Scores'!$G$123:$G$133),IF(COUNTIF('Action Scores'!$G$123:$G$124,MAX('Action Scores'!$G$123:$G$133))&gt;0,"; ","")&amp;'Action Scores'!C125&amp;" | "&amp;'Action Scores'!D125,"")&amp;IF('Action Scores'!G126=MAX('Action Scores'!$G$123:$G$133),IF(COUNTIF('Action Scores'!$G$123:$G$125,MAX('Action Scores'!$G$123:$G$133))&gt;0,"; ","")&amp;'Action Scores'!C126&amp;" | "&amp;'Action Scores'!D126,"")&amp;IF('Action Scores'!G127=MAX('Action Scores'!$G$123:$G$133),IF(COUNTIF('Action Scores'!$G$123:$G$126,MAX('Action Scores'!$G$123:$G$133))&gt;0,"; ","")&amp;'Action Scores'!C127&amp;" | "&amp;'Action Scores'!D127,"")&amp;IF('Action Scores'!G128=MAX('Action Scores'!$G$123:$G$133),IF(COUNTIF('Action Scores'!$G$123:$G$127,MAX('Action Scores'!$G$123:$G$133))&gt;0,"; ","")&amp;'Action Scores'!C128&amp;" | "&amp;'Action Scores'!D128,"")&amp;IF('Action Scores'!G129=MAX('Action Scores'!$G$123:$G$133),IF(COUNTIF('Action Scores'!$G$123:$G$128,MAX('Action Scores'!$G$123:$G$133))&gt;0,"; ","")&amp;'Action Scores'!C129&amp;" | "&amp;'Action Scores'!D129,"")&amp;IF('Action Scores'!G130=MAX('Action Scores'!$G$123:$G$133),IF(COUNTIF('Action Scores'!$G$123:$G$129,MAX('Action Scores'!$G$123:$G$133))&gt;0,"; ","")&amp;'Action Scores'!C130&amp;" | "&amp;'Action Scores'!D130,"")&amp;IF('Action Scores'!G131=MAX('Action Scores'!$G$123:$G$133),IF(COUNTIF('Action Scores'!$G$123:$G$130,MAX('Action Scores'!$G$123:$G$133))&gt;0,"; ","")&amp;'Action Scores'!C131&amp;" | "&amp;'Action Scores'!D131,"")&amp;IF('Action Scores'!G132=MAX('Action Scores'!$G$123:$G$133),IF(COUNTIF('Action Scores'!$G$123:$G$131,MAX('Action Scores'!$G$123:$G$133))&gt;0,"; ","")&amp;'Action Scores'!C132&amp;" | "&amp;'Action Scores'!D132,"")&amp;IF('Action Scores'!G133=MAX('Action Scores'!$G$123:$G$133),IF(COUNTIF('Action Scores'!$G$123:$G$132,MAX('Action Scores'!$G$123:$G$133))&gt;0,"; ","")&amp;'Action Scores'!C133&amp;" | "&amp;'Action Scores'!D133,"")</f>
        <v>3 | Floodplain – Reconnect and Restore</v>
      </c>
      <c r="P13" s="18">
        <f>MAX('Action Scores'!$G$123:$G$133)</f>
        <v>3.4700815934498039</v>
      </c>
      <c r="Q13" s="17">
        <f>COUNTIF('Action Scores'!$G$123:$G$133,P13)</f>
        <v>1</v>
      </c>
      <c r="R13" s="18">
        <f>SUM('Action Scores'!$G$123:$G$133)</f>
        <v>18.022874949493513</v>
      </c>
      <c r="S13" s="20">
        <f t="shared" si="0"/>
        <v>0</v>
      </c>
      <c r="T13" s="20">
        <f t="shared" si="1"/>
        <v>0</v>
      </c>
      <c r="U13" s="21">
        <f t="shared" si="2"/>
        <v>6.9394644641403813</v>
      </c>
    </row>
    <row r="14" spans="1:21" ht="18" customHeight="1" x14ac:dyDescent="0.2">
      <c r="A14" s="16" t="str">
        <f>'Life Stage Scores'!A122</f>
        <v>UGR12</v>
      </c>
      <c r="B14" s="16" t="str">
        <f>'Life Stage Scores'!B122</f>
        <v>Upper Grande Ronde</v>
      </c>
      <c r="C14" s="18">
        <f>SUM('Life Stage Scores'!$G$122:$G$131)</f>
        <v>8.2375630750925293</v>
      </c>
      <c r="D14" s="18">
        <f>SUM('Life Stage Scores'!$H$122:$H$131)</f>
        <v>2.4577376354343872</v>
      </c>
      <c r="E14" s="18">
        <f>SUM('Limiting Factor Scores'!$G$182:$G$196)</f>
        <v>8.2375630750925275</v>
      </c>
      <c r="F14" s="18">
        <f>SUM('Limiting Factor Scores'!$H$182:$H$196)</f>
        <v>2.4577376354343876</v>
      </c>
      <c r="G14" s="18">
        <f>'Fish Use'!F202</f>
        <v>0.2281</v>
      </c>
      <c r="H14" s="17">
        <f>1+IF(COUNTIF('Fish Use'!$F$202:$F$202,'Fish Use'!$F$203)=0,1,0)+IF(COUNTIF('Fish Use'!$F$202:$F$203,'Fish Use'!$F$204)=0,1,0)+IF(COUNTIF('Fish Use'!$F$202:$F$204,'Fish Use'!$F$205)=0,1,0)+IF(COUNTIF('Fish Use'!$F$202:$F$205,'Fish Use'!$F$206)=0,1,0)+IF(COUNTIF('Fish Use'!$F$202:$F$206,'Fish Use'!$F$207)=0,1,0)+IF(COUNTIF('Fish Use'!$F$202:$F$207,'Fish Use'!$F$208)=0,1,0)+IF(COUNTIF('Fish Use'!$F$202:$F$208,'Fish Use'!$F$209)=0,1,0)+IF(COUNTIF('Fish Use'!$F$202:$F$209,'Fish Use'!$F$210)=0,1,0)+IF(COUNTIF('Fish Use'!$F$202:$F$210,'Fish Use'!$F$211)=0,1,0)</f>
        <v>1</v>
      </c>
      <c r="I14" s="16" t="str">
        <f>IF('Life Stage Scores'!H122=MAX('Life Stage Scores'!$H$122:$H$131),'Life Stage Scores'!J122,"")&amp;IF('Life Stage Scores'!H123=MAX('Life Stage Scores'!$H$122:$H$131),IF(COUNTIF('Life Stage Scores'!$H$122:$H$122,MAX('Life Stage Scores'!$H$122:$H$131))&gt;0,"; ","")&amp;'Life Stage Scores'!J123,"")&amp;IF('Life Stage Scores'!H124=MAX('Life Stage Scores'!$H$122:$H$131),IF(COUNTIF('Life Stage Scores'!$H$122:$H$123,MAX('Life Stage Scores'!$H$122:$H$131))&gt;0,"; ","")&amp;'Life Stage Scores'!J124,"")&amp;IF('Life Stage Scores'!H125=MAX('Life Stage Scores'!$H$122:$H$131),IF(COUNTIF('Life Stage Scores'!$H$122:$H$124,MAX('Life Stage Scores'!$H$122:$H$131))&gt;0,"; ","")&amp;'Life Stage Scores'!J125,"")&amp;IF('Life Stage Scores'!H126=MAX('Life Stage Scores'!$H$122:$H$131),IF(COUNTIF('Life Stage Scores'!$H$122:$H$125,MAX('Life Stage Scores'!$H$122:$H$131))&gt;0,"; ","")&amp;'Life Stage Scores'!J126,"")&amp;IF('Life Stage Scores'!H127=MAX('Life Stage Scores'!$H$122:$H$131),IF(COUNTIF('Life Stage Scores'!$H$122:$H$126,MAX('Life Stage Scores'!$H$122:$H$131))&gt;0,"; ","")&amp;'Life Stage Scores'!J127,"")&amp;IF('Life Stage Scores'!H128=MAX('Life Stage Scores'!$H$122:$H$131),IF(COUNTIF('Life Stage Scores'!$H$122:$H$127,MAX('Life Stage Scores'!$H$122:$H$131))&gt;0,"; ","")&amp;'Life Stage Scores'!J128,"")&amp;IF('Life Stage Scores'!H129=MAX('Life Stage Scores'!$H$122:$H$131),IF(COUNTIF('Life Stage Scores'!$H$122:$H$128,MAX('Life Stage Scores'!$H$122:$H$131))&gt;0,"; ","")&amp;'Life Stage Scores'!J129,"")&amp;IF('Life Stage Scores'!H130=MAX('Life Stage Scores'!$H$122:$H$131),IF(COUNTIF('Life Stage Scores'!$H$122:$H$129,MAX('Life Stage Scores'!$H$122:$H$131))&gt;0,"; ","")&amp;'Life Stage Scores'!J130,"")&amp;IF('Life Stage Scores'!H131=MAX('Life Stage Scores'!$H$122:$H$131),IF(COUNTIF('Life Stage Scores'!$H$122:$H$130,MAX('Life Stage Scores'!$H$122:$H$131))&gt;0,"; ","")&amp;'Life Stage Scores'!J131,"")</f>
        <v>Bull Trout | Spawning &amp; Resident</v>
      </c>
      <c r="J14" s="18">
        <f>MAX('Life Stage Scores'!$H$122:$H$131)</f>
        <v>0.46243772033114439</v>
      </c>
      <c r="K14" s="17">
        <f>COUNTIF('Life Stage Scores'!$H$122:$H$131,J14)</f>
        <v>1</v>
      </c>
      <c r="L14" s="16" t="str">
        <f>IF('Limiting Factor Scores'!H182=MAX('Limiting Factor Scores'!$H$182:$H$196),'Limiting Factor Scores'!C182,"")&amp;IF('Limiting Factor Scores'!H183=MAX('Limiting Factor Scores'!$H$182:$H$196),IF(COUNTIF('Limiting Factor Scores'!$H$182:$H$182,MAX('Limiting Factor Scores'!$H$182:$H$196))&gt;0,"; ","")&amp;'Limiting Factor Scores'!C183,"")&amp;IF('Limiting Factor Scores'!H184=MAX('Limiting Factor Scores'!$H$182:$H$196),IF(COUNTIF('Limiting Factor Scores'!$H$182:$H$183,MAX('Limiting Factor Scores'!$H$182:$H$196))&gt;0,"; ","")&amp;'Limiting Factor Scores'!C184,"")&amp;IF('Limiting Factor Scores'!H185=MAX('Limiting Factor Scores'!$H$182:$H$196),IF(COUNTIF('Limiting Factor Scores'!$H$182:$H$184,MAX('Limiting Factor Scores'!$H$182:$H$196))&gt;0,"; ","")&amp;'Limiting Factor Scores'!C185,"")&amp;IF('Limiting Factor Scores'!H186=MAX('Limiting Factor Scores'!$H$182:$H$196),IF(COUNTIF('Limiting Factor Scores'!$H$182:$H$185,MAX('Limiting Factor Scores'!$H$182:$H$196))&gt;0,"; ","")&amp;'Limiting Factor Scores'!C186,"")&amp;IF('Limiting Factor Scores'!H187=MAX('Limiting Factor Scores'!$H$182:$H$196),IF(COUNTIF('Limiting Factor Scores'!$H$182:$H$186,MAX('Limiting Factor Scores'!$H$182:$H$196))&gt;0,"; ","")&amp;'Limiting Factor Scores'!C187,"")&amp;IF('Limiting Factor Scores'!H188=MAX('Limiting Factor Scores'!$H$182:$H$196),IF(COUNTIF('Limiting Factor Scores'!$H$182:$H$187,MAX('Limiting Factor Scores'!$H$182:$H$196))&gt;0,"; ","")&amp;'Limiting Factor Scores'!C188,"")&amp;IF('Limiting Factor Scores'!H189=MAX('Limiting Factor Scores'!$H$182:$H$196),IF(COUNTIF('Limiting Factor Scores'!$H$182:$H$188,MAX('Limiting Factor Scores'!$H$182:$H$196))&gt;0,"; ","")&amp;'Limiting Factor Scores'!C189,"")&amp;IF('Limiting Factor Scores'!H190=MAX('Limiting Factor Scores'!$H$182:$H$196),IF(COUNTIF('Limiting Factor Scores'!$H$182:$H$189,MAX('Limiting Factor Scores'!$H$182:$H$196))&gt;0,"; ","")&amp;'Limiting Factor Scores'!C190,"")&amp;IF('Limiting Factor Scores'!H191=MAX('Limiting Factor Scores'!$H$182:$H$196),IF(COUNTIF('Limiting Factor Scores'!$H$182:$H$190,MAX('Limiting Factor Scores'!$H$182:$H$196))&gt;0,"; ","")&amp;'Limiting Factor Scores'!C191,"")&amp;IF('Limiting Factor Scores'!H192=MAX('Limiting Factor Scores'!$H$182:$H$196),IF(COUNTIF('Limiting Factor Scores'!$H$182:$H$191,MAX('Limiting Factor Scores'!$H$182:$H$196))&gt;0,"; ","")&amp;'Limiting Factor Scores'!C192,"")&amp;IF('Limiting Factor Scores'!H193=MAX('Limiting Factor Scores'!$H$182:$H$196),IF(COUNTIF('Limiting Factor Scores'!$H$182:$H$192,MAX('Limiting Factor Scores'!$H$182:$H$196))&gt;0,"; ","")&amp;'Limiting Factor Scores'!C193,"")&amp;IF('Limiting Factor Scores'!H194=MAX('Limiting Factor Scores'!$H$182:$H$196),IF(COUNTIF('Limiting Factor Scores'!$H$182:$H$193,MAX('Limiting Factor Scores'!$H$182:$H$196))&gt;0,"; ","")&amp;'Limiting Factor Scores'!C194,"")&amp;IF('Limiting Factor Scores'!H195=MAX('Limiting Factor Scores'!$H$182:$H$196),IF(COUNTIF('Limiting Factor Scores'!$H$182:$H$194,MAX('Limiting Factor Scores'!$H$182:$H$196))&gt;0,"; ","")&amp;'Limiting Factor Scores'!C195,"")&amp;IF('Limiting Factor Scores'!H196=MAX('Limiting Factor Scores'!$H$182:$H$196),IF(COUNTIF('Limiting Factor Scores'!$H$182:$H$195,MAX('Limiting Factor Scores'!$H$182:$H$196))&gt;0,"; ","")&amp;'Limiting Factor Scores'!C196,"")</f>
        <v>Channel and Habitat Structure</v>
      </c>
      <c r="M14" s="18">
        <f>MAX('Limiting Factor Scores'!$H$182:$H$196)</f>
        <v>0.32148178154173013</v>
      </c>
      <c r="N14" s="17">
        <f>COUNTIF('Limiting Factor Scores'!$H$182:$H$196,M14)</f>
        <v>1</v>
      </c>
      <c r="O14" s="16" t="str">
        <f>IF('Action Scores'!G134=MAX('Action Scores'!$G$134:$G$144),'Action Scores'!C134&amp;" | "&amp;'Action Scores'!D134,"")&amp;IF('Action Scores'!G135=MAX('Action Scores'!$G$134:$G$144),IF(COUNTIF('Action Scores'!$G$134:$G$134,MAX('Action Scores'!$G$134:$G$144))&gt;0,"; ","")&amp;'Action Scores'!C135&amp;" | "&amp;'Action Scores'!D135,"")&amp;IF('Action Scores'!G136=MAX('Action Scores'!$G$134:$G$144),IF(COUNTIF('Action Scores'!$G$134:$G$135,MAX('Action Scores'!$G$134:$G$144))&gt;0,"; ","")&amp;'Action Scores'!C136&amp;" | "&amp;'Action Scores'!D136,"")&amp;IF('Action Scores'!G137=MAX('Action Scores'!$G$134:$G$144),IF(COUNTIF('Action Scores'!$G$134:$G$136,MAX('Action Scores'!$G$134:$G$144))&gt;0,"; ","")&amp;'Action Scores'!C137&amp;" | "&amp;'Action Scores'!D137,"")&amp;IF('Action Scores'!G138=MAX('Action Scores'!$G$134:$G$144),IF(COUNTIF('Action Scores'!$G$134:$G$137,MAX('Action Scores'!$G$134:$G$144))&gt;0,"; ","")&amp;'Action Scores'!C138&amp;" | "&amp;'Action Scores'!D138,"")&amp;IF('Action Scores'!G139=MAX('Action Scores'!$G$134:$G$144),IF(COUNTIF('Action Scores'!$G$134:$G$138,MAX('Action Scores'!$G$134:$G$144))&gt;0,"; ","")&amp;'Action Scores'!C139&amp;" | "&amp;'Action Scores'!D139,"")&amp;IF('Action Scores'!G140=MAX('Action Scores'!$G$134:$G$144),IF(COUNTIF('Action Scores'!$G$134:$G$139,MAX('Action Scores'!$G$134:$G$144))&gt;0,"; ","")&amp;'Action Scores'!C140&amp;" | "&amp;'Action Scores'!D140,"")&amp;IF('Action Scores'!G141=MAX('Action Scores'!$G$134:$G$144),IF(COUNTIF('Action Scores'!$G$134:$G$140,MAX('Action Scores'!$G$134:$G$144))&gt;0,"; ","")&amp;'Action Scores'!C141&amp;" | "&amp;'Action Scores'!D141,"")&amp;IF('Action Scores'!G142=MAX('Action Scores'!$G$134:$G$144),IF(COUNTIF('Action Scores'!$G$134:$G$141,MAX('Action Scores'!$G$134:$G$144))&gt;0,"; ","")&amp;'Action Scores'!C142&amp;" | "&amp;'Action Scores'!D142,"")&amp;IF('Action Scores'!G143=MAX('Action Scores'!$G$134:$G$144),IF(COUNTIF('Action Scores'!$G$134:$G$142,MAX('Action Scores'!$G$134:$G$144))&gt;0,"; ","")&amp;'Action Scores'!C143&amp;" | "&amp;'Action Scores'!D143,"")&amp;IF('Action Scores'!G144=MAX('Action Scores'!$G$134:$G$144),IF(COUNTIF('Action Scores'!$G$134:$G$143,MAX('Action Scores'!$G$134:$G$144))&gt;0,"; ","")&amp;'Action Scores'!C144&amp;" | "&amp;'Action Scores'!D144,"")</f>
        <v>3 | Floodplain – Reconnect and Restore</v>
      </c>
      <c r="P14" s="18">
        <f>MAX('Action Scores'!$G$134:$G$144)</f>
        <v>1.2854705321286539</v>
      </c>
      <c r="Q14" s="17">
        <f>COUNTIF('Action Scores'!$G$134:$G$144,P14)</f>
        <v>1</v>
      </c>
      <c r="R14" s="18">
        <f>SUM('Action Scores'!$G$134:$G$144)</f>
        <v>6.332964095451211</v>
      </c>
      <c r="S14" s="20">
        <f t="shared" si="0"/>
        <v>0</v>
      </c>
      <c r="T14" s="20">
        <f t="shared" si="1"/>
        <v>0</v>
      </c>
      <c r="U14" s="21">
        <f t="shared" si="2"/>
        <v>2.4577376354343872</v>
      </c>
    </row>
    <row r="15" spans="1:21" ht="18" customHeight="1" x14ac:dyDescent="0.2">
      <c r="A15" s="16" t="str">
        <f>'Life Stage Scores'!A132</f>
        <v>UGR13</v>
      </c>
      <c r="B15" s="16" t="str">
        <f>'Life Stage Scores'!B132</f>
        <v>Upper Grande Ronde</v>
      </c>
      <c r="C15" s="18">
        <f>SUM('Life Stage Scores'!$G$132:$G$141)</f>
        <v>15.588658842672462</v>
      </c>
      <c r="D15" s="18">
        <f>SUM('Life Stage Scores'!$H$132:$H$141)</f>
        <v>4.6677103956185606</v>
      </c>
      <c r="E15" s="18">
        <f>SUM('Limiting Factor Scores'!$G$197:$G$211)</f>
        <v>15.588658842672462</v>
      </c>
      <c r="F15" s="18">
        <f>SUM('Limiting Factor Scores'!$H$197:$H$211)</f>
        <v>4.6677103956185615</v>
      </c>
      <c r="G15" s="18">
        <f>'Fish Use'!F212</f>
        <v>0.28310000000000002</v>
      </c>
      <c r="H15" s="17">
        <f>1+IF(COUNTIF('Fish Use'!$F$212:$F$212,'Fish Use'!$F$213)=0,1,0)+IF(COUNTIF('Fish Use'!$F$212:$F$213,'Fish Use'!$F$214)=0,1,0)+IF(COUNTIF('Fish Use'!$F$212:$F$214,'Fish Use'!$F$215)=0,1,0)+IF(COUNTIF('Fish Use'!$F$212:$F$215,'Fish Use'!$F$216)=0,1,0)+IF(COUNTIF('Fish Use'!$F$212:$F$216,'Fish Use'!$F$217)=0,1,0)+IF(COUNTIF('Fish Use'!$F$212:$F$217,'Fish Use'!$F$218)=0,1,0)+IF(COUNTIF('Fish Use'!$F$212:$F$218,'Fish Use'!$F$219)=0,1,0)+IF(COUNTIF('Fish Use'!$F$212:$F$219,'Fish Use'!$F$220)=0,1,0)+IF(COUNTIF('Fish Use'!$F$212:$F$220,'Fish Use'!$F$221)=0,1,0)</f>
        <v>1</v>
      </c>
      <c r="I15" s="16" t="str">
        <f>IF('Life Stage Scores'!H132=MAX('Life Stage Scores'!$H$132:$H$141),'Life Stage Scores'!J132,"")&amp;IF('Life Stage Scores'!H133=MAX('Life Stage Scores'!$H$132:$H$141),IF(COUNTIF('Life Stage Scores'!$H$132:$H$132,MAX('Life Stage Scores'!$H$132:$H$141))&gt;0,"; ","")&amp;'Life Stage Scores'!J133,"")&amp;IF('Life Stage Scores'!H134=MAX('Life Stage Scores'!$H$132:$H$141),IF(COUNTIF('Life Stage Scores'!$H$132:$H$133,MAX('Life Stage Scores'!$H$132:$H$141))&gt;0,"; ","")&amp;'Life Stage Scores'!J134,"")&amp;IF('Life Stage Scores'!H135=MAX('Life Stage Scores'!$H$132:$H$141),IF(COUNTIF('Life Stage Scores'!$H$132:$H$134,MAX('Life Stage Scores'!$H$132:$H$141))&gt;0,"; ","")&amp;'Life Stage Scores'!J135,"")&amp;IF('Life Stage Scores'!H136=MAX('Life Stage Scores'!$H$132:$H$141),IF(COUNTIF('Life Stage Scores'!$H$132:$H$135,MAX('Life Stage Scores'!$H$132:$H$141))&gt;0,"; ","")&amp;'Life Stage Scores'!J136,"")&amp;IF('Life Stage Scores'!H137=MAX('Life Stage Scores'!$H$132:$H$141),IF(COUNTIF('Life Stage Scores'!$H$132:$H$136,MAX('Life Stage Scores'!$H$132:$H$141))&gt;0,"; ","")&amp;'Life Stage Scores'!J137,"")&amp;IF('Life Stage Scores'!H138=MAX('Life Stage Scores'!$H$132:$H$141),IF(COUNTIF('Life Stage Scores'!$H$132:$H$137,MAX('Life Stage Scores'!$H$132:$H$141))&gt;0,"; ","")&amp;'Life Stage Scores'!J138,"")&amp;IF('Life Stage Scores'!H139=MAX('Life Stage Scores'!$H$132:$H$141),IF(COUNTIF('Life Stage Scores'!$H$132:$H$138,MAX('Life Stage Scores'!$H$132:$H$141))&gt;0,"; ","")&amp;'Life Stage Scores'!J139,"")&amp;IF('Life Stage Scores'!H140=MAX('Life Stage Scores'!$H$132:$H$141),IF(COUNTIF('Life Stage Scores'!$H$132:$H$139,MAX('Life Stage Scores'!$H$132:$H$141))&gt;0,"; ","")&amp;'Life Stage Scores'!J140,"")&amp;IF('Life Stage Scores'!H141=MAX('Life Stage Scores'!$H$132:$H$141),IF(COUNTIF('Life Stage Scores'!$H$132:$H$140,MAX('Life Stage Scores'!$H$132:$H$141))&gt;0,"; ","")&amp;'Life Stage Scores'!J141,"")</f>
        <v>Bull Trout | Spawning &amp; Resident</v>
      </c>
      <c r="J15" s="18">
        <f>MAX('Life Stage Scores'!$H$132:$H$141)</f>
        <v>0.9113865598576415</v>
      </c>
      <c r="K15" s="17">
        <f>COUNTIF('Life Stage Scores'!$H$132:$H$141,J15)</f>
        <v>1</v>
      </c>
      <c r="L15" s="16" t="str">
        <f>IF('Limiting Factor Scores'!H197=MAX('Limiting Factor Scores'!$H$197:$H$211),'Limiting Factor Scores'!C197,"")&amp;IF('Limiting Factor Scores'!H198=MAX('Limiting Factor Scores'!$H$197:$H$211),IF(COUNTIF('Limiting Factor Scores'!$H$197:$H$197,MAX('Limiting Factor Scores'!$H$197:$H$211))&gt;0,"; ","")&amp;'Limiting Factor Scores'!C198,"")&amp;IF('Limiting Factor Scores'!H199=MAX('Limiting Factor Scores'!$H$197:$H$211),IF(COUNTIF('Limiting Factor Scores'!$H$197:$H$198,MAX('Limiting Factor Scores'!$H$197:$H$211))&gt;0,"; ","")&amp;'Limiting Factor Scores'!C199,"")&amp;IF('Limiting Factor Scores'!H200=MAX('Limiting Factor Scores'!$H$197:$H$211),IF(COUNTIF('Limiting Factor Scores'!$H$197:$H$199,MAX('Limiting Factor Scores'!$H$197:$H$211))&gt;0,"; ","")&amp;'Limiting Factor Scores'!C200,"")&amp;IF('Limiting Factor Scores'!H201=MAX('Limiting Factor Scores'!$H$197:$H$211),IF(COUNTIF('Limiting Factor Scores'!$H$197:$H$200,MAX('Limiting Factor Scores'!$H$197:$H$211))&gt;0,"; ","")&amp;'Limiting Factor Scores'!C201,"")&amp;IF('Limiting Factor Scores'!H202=MAX('Limiting Factor Scores'!$H$197:$H$211),IF(COUNTIF('Limiting Factor Scores'!$H$197:$H$201,MAX('Limiting Factor Scores'!$H$197:$H$211))&gt;0,"; ","")&amp;'Limiting Factor Scores'!C202,"")&amp;IF('Limiting Factor Scores'!H203=MAX('Limiting Factor Scores'!$H$197:$H$211),IF(COUNTIF('Limiting Factor Scores'!$H$197:$H$202,MAX('Limiting Factor Scores'!$H$197:$H$211))&gt;0,"; ","")&amp;'Limiting Factor Scores'!C203,"")&amp;IF('Limiting Factor Scores'!H204=MAX('Limiting Factor Scores'!$H$197:$H$211),IF(COUNTIF('Limiting Factor Scores'!$H$197:$H$203,MAX('Limiting Factor Scores'!$H$197:$H$211))&gt;0,"; ","")&amp;'Limiting Factor Scores'!C204,"")&amp;IF('Limiting Factor Scores'!H205=MAX('Limiting Factor Scores'!$H$197:$H$211),IF(COUNTIF('Limiting Factor Scores'!$H$197:$H$204,MAX('Limiting Factor Scores'!$H$197:$H$211))&gt;0,"; ","")&amp;'Limiting Factor Scores'!C205,"")&amp;IF('Limiting Factor Scores'!H206=MAX('Limiting Factor Scores'!$H$197:$H$211),IF(COUNTIF('Limiting Factor Scores'!$H$197:$H$205,MAX('Limiting Factor Scores'!$H$197:$H$211))&gt;0,"; ","")&amp;'Limiting Factor Scores'!C206,"")&amp;IF('Limiting Factor Scores'!H207=MAX('Limiting Factor Scores'!$H$197:$H$211),IF(COUNTIF('Limiting Factor Scores'!$H$197:$H$206,MAX('Limiting Factor Scores'!$H$197:$H$211))&gt;0,"; ","")&amp;'Limiting Factor Scores'!C207,"")&amp;IF('Limiting Factor Scores'!H208=MAX('Limiting Factor Scores'!$H$197:$H$211),IF(COUNTIF('Limiting Factor Scores'!$H$197:$H$207,MAX('Limiting Factor Scores'!$H$197:$H$211))&gt;0,"; ","")&amp;'Limiting Factor Scores'!C208,"")&amp;IF('Limiting Factor Scores'!H209=MAX('Limiting Factor Scores'!$H$197:$H$211),IF(COUNTIF('Limiting Factor Scores'!$H$197:$H$208,MAX('Limiting Factor Scores'!$H$197:$H$211))&gt;0,"; ","")&amp;'Limiting Factor Scores'!C209,"")&amp;IF('Limiting Factor Scores'!H210=MAX('Limiting Factor Scores'!$H$197:$H$211),IF(COUNTIF('Limiting Factor Scores'!$H$197:$H$209,MAX('Limiting Factor Scores'!$H$197:$H$211))&gt;0,"; ","")&amp;'Limiting Factor Scores'!C210,"")&amp;IF('Limiting Factor Scores'!H211=MAX('Limiting Factor Scores'!$H$197:$H$211),IF(COUNTIF('Limiting Factor Scores'!$H$197:$H$210,MAX('Limiting Factor Scores'!$H$197:$H$211))&gt;0,"; ","")&amp;'Limiting Factor Scores'!C211,"")</f>
        <v>Channel and Habitat Structure</v>
      </c>
      <c r="M15" s="18">
        <f>MAX('Limiting Factor Scores'!$H$197:$H$211)</f>
        <v>0.64097373175709049</v>
      </c>
      <c r="N15" s="17">
        <f>COUNTIF('Limiting Factor Scores'!$H$197:$H$211,M15)</f>
        <v>1</v>
      </c>
      <c r="O15" s="16" t="str">
        <f>IF('Action Scores'!G145=MAX('Action Scores'!$G$145:$G$155),'Action Scores'!C145&amp;" | "&amp;'Action Scores'!D145,"")&amp;IF('Action Scores'!G146=MAX('Action Scores'!$G$145:$G$155),IF(COUNTIF('Action Scores'!$G$145:$G$145,MAX('Action Scores'!$G$145:$G$155))&gt;0,"; ","")&amp;'Action Scores'!C146&amp;" | "&amp;'Action Scores'!D146,"")&amp;IF('Action Scores'!G147=MAX('Action Scores'!$G$145:$G$155),IF(COUNTIF('Action Scores'!$G$145:$G$146,MAX('Action Scores'!$G$145:$G$155))&gt;0,"; ","")&amp;'Action Scores'!C147&amp;" | "&amp;'Action Scores'!D147,"")&amp;IF('Action Scores'!G148=MAX('Action Scores'!$G$145:$G$155),IF(COUNTIF('Action Scores'!$G$145:$G$147,MAX('Action Scores'!$G$145:$G$155))&gt;0,"; ","")&amp;'Action Scores'!C148&amp;" | "&amp;'Action Scores'!D148,"")&amp;IF('Action Scores'!G149=MAX('Action Scores'!$G$145:$G$155),IF(COUNTIF('Action Scores'!$G$145:$G$148,MAX('Action Scores'!$G$145:$G$155))&gt;0,"; ","")&amp;'Action Scores'!C149&amp;" | "&amp;'Action Scores'!D149,"")&amp;IF('Action Scores'!G150=MAX('Action Scores'!$G$145:$G$155),IF(COUNTIF('Action Scores'!$G$145:$G$149,MAX('Action Scores'!$G$145:$G$155))&gt;0,"; ","")&amp;'Action Scores'!C150&amp;" | "&amp;'Action Scores'!D150,"")&amp;IF('Action Scores'!G151=MAX('Action Scores'!$G$145:$G$155),IF(COUNTIF('Action Scores'!$G$145:$G$150,MAX('Action Scores'!$G$145:$G$155))&gt;0,"; ","")&amp;'Action Scores'!C151&amp;" | "&amp;'Action Scores'!D151,"")&amp;IF('Action Scores'!G152=MAX('Action Scores'!$G$145:$G$155),IF(COUNTIF('Action Scores'!$G$145:$G$151,MAX('Action Scores'!$G$145:$G$155))&gt;0,"; ","")&amp;'Action Scores'!C152&amp;" | "&amp;'Action Scores'!D152,"")&amp;IF('Action Scores'!G153=MAX('Action Scores'!$G$145:$G$155),IF(COUNTIF('Action Scores'!$G$145:$G$152,MAX('Action Scores'!$G$145:$G$155))&gt;0,"; ","")&amp;'Action Scores'!C153&amp;" | "&amp;'Action Scores'!D153,"")&amp;IF('Action Scores'!G154=MAX('Action Scores'!$G$145:$G$155),IF(COUNTIF('Action Scores'!$G$145:$G$153,MAX('Action Scores'!$G$145:$G$155))&gt;0,"; ","")&amp;'Action Scores'!C154&amp;" | "&amp;'Action Scores'!D154,"")&amp;IF('Action Scores'!G155=MAX('Action Scores'!$G$145:$G$155),IF(COUNTIF('Action Scores'!$G$145:$G$154,MAX('Action Scores'!$G$145:$G$155))&gt;0,"; ","")&amp;'Action Scores'!C155&amp;" | "&amp;'Action Scores'!D155,"")</f>
        <v>3 | Floodplain – Reconnect and Restore</v>
      </c>
      <c r="P15" s="18">
        <f>MAX('Action Scores'!$G$145:$G$155)</f>
        <v>2.4904482857872372</v>
      </c>
      <c r="Q15" s="17">
        <f>COUNTIF('Action Scores'!$G$145:$G$155,P15)</f>
        <v>1</v>
      </c>
      <c r="R15" s="18">
        <f>SUM('Action Scores'!$G$145:$G$155)</f>
        <v>12.278732489492995</v>
      </c>
      <c r="S15" s="20">
        <f t="shared" si="0"/>
        <v>0</v>
      </c>
      <c r="T15" s="20">
        <f t="shared" si="1"/>
        <v>0</v>
      </c>
      <c r="U15" s="21">
        <f t="shared" si="2"/>
        <v>4.6677103956185606</v>
      </c>
    </row>
    <row r="16" spans="1:21" ht="18" customHeight="1" x14ac:dyDescent="0.2">
      <c r="A16" s="16" t="str">
        <f>'Life Stage Scores'!A142</f>
        <v>UGR14</v>
      </c>
      <c r="B16" s="16" t="str">
        <f>'Life Stage Scores'!B142</f>
        <v>Upper Grande Ronde</v>
      </c>
      <c r="C16" s="18">
        <f>SUM('Life Stage Scores'!$G$142:$G$151)</f>
        <v>24.325465341797596</v>
      </c>
      <c r="D16" s="18">
        <f>SUM('Life Stage Scores'!$H$142:$H$151)</f>
        <v>7.3733410130338726</v>
      </c>
      <c r="E16" s="18">
        <f>SUM('Limiting Factor Scores'!$G$212:$G$226)</f>
        <v>24.325465341797599</v>
      </c>
      <c r="F16" s="18">
        <f>SUM('Limiting Factor Scores'!$H$212:$H$226)</f>
        <v>7.3733410130338708</v>
      </c>
      <c r="G16" s="18">
        <f>'Fish Use'!F222</f>
        <v>0.72060000000000002</v>
      </c>
      <c r="H16" s="17">
        <f>1+IF(COUNTIF('Fish Use'!$F$222:$F$222,'Fish Use'!$F$223)=0,1,0)+IF(COUNTIF('Fish Use'!$F$222:$F$223,'Fish Use'!$F$224)=0,1,0)+IF(COUNTIF('Fish Use'!$F$222:$F$224,'Fish Use'!$F$225)=0,1,0)+IF(COUNTIF('Fish Use'!$F$222:$F$225,'Fish Use'!$F$226)=0,1,0)+IF(COUNTIF('Fish Use'!$F$222:$F$226,'Fish Use'!$F$227)=0,1,0)+IF(COUNTIF('Fish Use'!$F$222:$F$227,'Fish Use'!$F$228)=0,1,0)+IF(COUNTIF('Fish Use'!$F$222:$F$228,'Fish Use'!$F$229)=0,1,0)+IF(COUNTIF('Fish Use'!$F$222:$F$229,'Fish Use'!$F$230)=0,1,0)+IF(COUNTIF('Fish Use'!$F$222:$F$230,'Fish Use'!$F$231)=0,1,0)</f>
        <v>1</v>
      </c>
      <c r="I16" s="16" t="str">
        <f>IF('Life Stage Scores'!H142=MAX('Life Stage Scores'!$H$142:$H$151),'Life Stage Scores'!J142,"")&amp;IF('Life Stage Scores'!H143=MAX('Life Stage Scores'!$H$142:$H$151),IF(COUNTIF('Life Stage Scores'!$H$142:$H$142,MAX('Life Stage Scores'!$H$142:$H$151))&gt;0,"; ","")&amp;'Life Stage Scores'!J143,"")&amp;IF('Life Stage Scores'!H144=MAX('Life Stage Scores'!$H$142:$H$151),IF(COUNTIF('Life Stage Scores'!$H$142:$H$143,MAX('Life Stage Scores'!$H$142:$H$151))&gt;0,"; ","")&amp;'Life Stage Scores'!J144,"")&amp;IF('Life Stage Scores'!H145=MAX('Life Stage Scores'!$H$142:$H$151),IF(COUNTIF('Life Stage Scores'!$H$142:$H$144,MAX('Life Stage Scores'!$H$142:$H$151))&gt;0,"; ","")&amp;'Life Stage Scores'!J145,"")&amp;IF('Life Stage Scores'!H146=MAX('Life Stage Scores'!$H$142:$H$151),IF(COUNTIF('Life Stage Scores'!$H$142:$H$145,MAX('Life Stage Scores'!$H$142:$H$151))&gt;0,"; ","")&amp;'Life Stage Scores'!J146,"")&amp;IF('Life Stage Scores'!H147=MAX('Life Stage Scores'!$H$142:$H$151),IF(COUNTIF('Life Stage Scores'!$H$142:$H$146,MAX('Life Stage Scores'!$H$142:$H$151))&gt;0,"; ","")&amp;'Life Stage Scores'!J147,"")&amp;IF('Life Stage Scores'!H148=MAX('Life Stage Scores'!$H$142:$H$151),IF(COUNTIF('Life Stage Scores'!$H$142:$H$147,MAX('Life Stage Scores'!$H$142:$H$151))&gt;0,"; ","")&amp;'Life Stage Scores'!J148,"")&amp;IF('Life Stage Scores'!H149=MAX('Life Stage Scores'!$H$142:$H$151),IF(COUNTIF('Life Stage Scores'!$H$142:$H$148,MAX('Life Stage Scores'!$H$142:$H$151))&gt;0,"; ","")&amp;'Life Stage Scores'!J149,"")&amp;IF('Life Stage Scores'!H150=MAX('Life Stage Scores'!$H$142:$H$151),IF(COUNTIF('Life Stage Scores'!$H$142:$H$149,MAX('Life Stage Scores'!$H$142:$H$151))&gt;0,"; ","")&amp;'Life Stage Scores'!J150,"")&amp;IF('Life Stage Scores'!H151=MAX('Life Stage Scores'!$H$142:$H$151),IF(COUNTIF('Life Stage Scores'!$H$142:$H$150,MAX('Life Stage Scores'!$H$142:$H$151))&gt;0,"; ","")&amp;'Life Stage Scores'!J151,"")</f>
        <v>Bull Trout | Spawning &amp; Resident</v>
      </c>
      <c r="J16" s="18">
        <f>MAX('Life Stage Scores'!$H$142:$H$151)</f>
        <v>1.4933351525279266</v>
      </c>
      <c r="K16" s="17">
        <f>COUNTIF('Life Stage Scores'!$H$142:$H$151,J16)</f>
        <v>1</v>
      </c>
      <c r="L16" s="16" t="str">
        <f>IF('Limiting Factor Scores'!H212=MAX('Limiting Factor Scores'!$H$212:$H$226),'Limiting Factor Scores'!C212,"")&amp;IF('Limiting Factor Scores'!H213=MAX('Limiting Factor Scores'!$H$212:$H$226),IF(COUNTIF('Limiting Factor Scores'!$H$212:$H$212,MAX('Limiting Factor Scores'!$H$212:$H$226))&gt;0,"; ","")&amp;'Limiting Factor Scores'!C213,"")&amp;IF('Limiting Factor Scores'!H214=MAX('Limiting Factor Scores'!$H$212:$H$226),IF(COUNTIF('Limiting Factor Scores'!$H$212:$H$213,MAX('Limiting Factor Scores'!$H$212:$H$226))&gt;0,"; ","")&amp;'Limiting Factor Scores'!C214,"")&amp;IF('Limiting Factor Scores'!H215=MAX('Limiting Factor Scores'!$H$212:$H$226),IF(COUNTIF('Limiting Factor Scores'!$H$212:$H$214,MAX('Limiting Factor Scores'!$H$212:$H$226))&gt;0,"; ","")&amp;'Limiting Factor Scores'!C215,"")&amp;IF('Limiting Factor Scores'!H216=MAX('Limiting Factor Scores'!$H$212:$H$226),IF(COUNTIF('Limiting Factor Scores'!$H$212:$H$215,MAX('Limiting Factor Scores'!$H$212:$H$226))&gt;0,"; ","")&amp;'Limiting Factor Scores'!C216,"")&amp;IF('Limiting Factor Scores'!H217=MAX('Limiting Factor Scores'!$H$212:$H$226),IF(COUNTIF('Limiting Factor Scores'!$H$212:$H$216,MAX('Limiting Factor Scores'!$H$212:$H$226))&gt;0,"; ","")&amp;'Limiting Factor Scores'!C217,"")&amp;IF('Limiting Factor Scores'!H218=MAX('Limiting Factor Scores'!$H$212:$H$226),IF(COUNTIF('Limiting Factor Scores'!$H$212:$H$217,MAX('Limiting Factor Scores'!$H$212:$H$226))&gt;0,"; ","")&amp;'Limiting Factor Scores'!C218,"")&amp;IF('Limiting Factor Scores'!H219=MAX('Limiting Factor Scores'!$H$212:$H$226),IF(COUNTIF('Limiting Factor Scores'!$H$212:$H$218,MAX('Limiting Factor Scores'!$H$212:$H$226))&gt;0,"; ","")&amp;'Limiting Factor Scores'!C219,"")&amp;IF('Limiting Factor Scores'!H220=MAX('Limiting Factor Scores'!$H$212:$H$226),IF(COUNTIF('Limiting Factor Scores'!$H$212:$H$219,MAX('Limiting Factor Scores'!$H$212:$H$226))&gt;0,"; ","")&amp;'Limiting Factor Scores'!C220,"")&amp;IF('Limiting Factor Scores'!H221=MAX('Limiting Factor Scores'!$H$212:$H$226),IF(COUNTIF('Limiting Factor Scores'!$H$212:$H$220,MAX('Limiting Factor Scores'!$H$212:$H$226))&gt;0,"; ","")&amp;'Limiting Factor Scores'!C221,"")&amp;IF('Limiting Factor Scores'!H222=MAX('Limiting Factor Scores'!$H$212:$H$226),IF(COUNTIF('Limiting Factor Scores'!$H$212:$H$221,MAX('Limiting Factor Scores'!$H$212:$H$226))&gt;0,"; ","")&amp;'Limiting Factor Scores'!C222,"")&amp;IF('Limiting Factor Scores'!H223=MAX('Limiting Factor Scores'!$H$212:$H$226),IF(COUNTIF('Limiting Factor Scores'!$H$212:$H$222,MAX('Limiting Factor Scores'!$H$212:$H$226))&gt;0,"; ","")&amp;'Limiting Factor Scores'!C223,"")&amp;IF('Limiting Factor Scores'!H224=MAX('Limiting Factor Scores'!$H$212:$H$226),IF(COUNTIF('Limiting Factor Scores'!$H$212:$H$223,MAX('Limiting Factor Scores'!$H$212:$H$226))&gt;0,"; ","")&amp;'Limiting Factor Scores'!C224,"")&amp;IF('Limiting Factor Scores'!H225=MAX('Limiting Factor Scores'!$H$212:$H$226),IF(COUNTIF('Limiting Factor Scores'!$H$212:$H$224,MAX('Limiting Factor Scores'!$H$212:$H$226))&gt;0,"; ","")&amp;'Limiting Factor Scores'!C225,"")&amp;IF('Limiting Factor Scores'!H226=MAX('Limiting Factor Scores'!$H$212:$H$226),IF(COUNTIF('Limiting Factor Scores'!$H$212:$H$225,MAX('Limiting Factor Scores'!$H$212:$H$226))&gt;0,"; ","")&amp;'Limiting Factor Scores'!C226,"")</f>
        <v>Channel and Habitat Structure</v>
      </c>
      <c r="M16" s="18">
        <f>MAX('Limiting Factor Scores'!$H$212:$H$226)</f>
        <v>1.0455468490671667</v>
      </c>
      <c r="N16" s="17">
        <f>COUNTIF('Limiting Factor Scores'!$H$212:$H$226,M16)</f>
        <v>1</v>
      </c>
      <c r="O16" s="16" t="str">
        <f>IF('Action Scores'!G156=MAX('Action Scores'!$G$156:$G$166),'Action Scores'!C156&amp;" | "&amp;'Action Scores'!D156,"")&amp;IF('Action Scores'!G157=MAX('Action Scores'!$G$156:$G$166),IF(COUNTIF('Action Scores'!$G$156:$G$156,MAX('Action Scores'!$G$156:$G$166))&gt;0,"; ","")&amp;'Action Scores'!C157&amp;" | "&amp;'Action Scores'!D157,"")&amp;IF('Action Scores'!G158=MAX('Action Scores'!$G$156:$G$166),IF(COUNTIF('Action Scores'!$G$156:$G$157,MAX('Action Scores'!$G$156:$G$166))&gt;0,"; ","")&amp;'Action Scores'!C158&amp;" | "&amp;'Action Scores'!D158,"")&amp;IF('Action Scores'!G159=MAX('Action Scores'!$G$156:$G$166),IF(COUNTIF('Action Scores'!$G$156:$G$158,MAX('Action Scores'!$G$156:$G$166))&gt;0,"; ","")&amp;'Action Scores'!C159&amp;" | "&amp;'Action Scores'!D159,"")&amp;IF('Action Scores'!G160=MAX('Action Scores'!$G$156:$G$166),IF(COUNTIF('Action Scores'!$G$156:$G$159,MAX('Action Scores'!$G$156:$G$166))&gt;0,"; ","")&amp;'Action Scores'!C160&amp;" | "&amp;'Action Scores'!D160,"")&amp;IF('Action Scores'!G161=MAX('Action Scores'!$G$156:$G$166),IF(COUNTIF('Action Scores'!$G$156:$G$160,MAX('Action Scores'!$G$156:$G$166))&gt;0,"; ","")&amp;'Action Scores'!C161&amp;" | "&amp;'Action Scores'!D161,"")&amp;IF('Action Scores'!G162=MAX('Action Scores'!$G$156:$G$166),IF(COUNTIF('Action Scores'!$G$156:$G$161,MAX('Action Scores'!$G$156:$G$166))&gt;0,"; ","")&amp;'Action Scores'!C162&amp;" | "&amp;'Action Scores'!D162,"")&amp;IF('Action Scores'!G163=MAX('Action Scores'!$G$156:$G$166),IF(COUNTIF('Action Scores'!$G$156:$G$162,MAX('Action Scores'!$G$156:$G$166))&gt;0,"; ","")&amp;'Action Scores'!C163&amp;" | "&amp;'Action Scores'!D163,"")&amp;IF('Action Scores'!G164=MAX('Action Scores'!$G$156:$G$166),IF(COUNTIF('Action Scores'!$G$156:$G$163,MAX('Action Scores'!$G$156:$G$166))&gt;0,"; ","")&amp;'Action Scores'!C164&amp;" | "&amp;'Action Scores'!D164,"")&amp;IF('Action Scores'!G165=MAX('Action Scores'!$G$156:$G$166),IF(COUNTIF('Action Scores'!$G$156:$G$164,MAX('Action Scores'!$G$156:$G$166))&gt;0,"; ","")&amp;'Action Scores'!C165&amp;" | "&amp;'Action Scores'!D165,"")&amp;IF('Action Scores'!G166=MAX('Action Scores'!$G$156:$G$166),IF(COUNTIF('Action Scores'!$G$156:$G$165,MAX('Action Scores'!$G$156:$G$166))&gt;0,"; ","")&amp;'Action Scores'!C166&amp;" | "&amp;'Action Scores'!D166,"")</f>
        <v>3 | Floodplain – Reconnect and Restore</v>
      </c>
      <c r="P16" s="18">
        <f>MAX('Action Scores'!$G$156:$G$166)</f>
        <v>3.6955628082827778</v>
      </c>
      <c r="Q16" s="17">
        <f>COUNTIF('Action Scores'!$G$156:$G$166,P16)</f>
        <v>1</v>
      </c>
      <c r="R16" s="18">
        <f>SUM('Action Scores'!$G$156:$G$166)</f>
        <v>18.622964731412864</v>
      </c>
      <c r="S16" s="20">
        <f t="shared" si="0"/>
        <v>0</v>
      </c>
      <c r="T16" s="20">
        <f t="shared" si="1"/>
        <v>0</v>
      </c>
      <c r="U16" s="21">
        <f t="shared" si="2"/>
        <v>7.3733410130338726</v>
      </c>
    </row>
    <row r="17" spans="1:21" ht="18" customHeight="1" x14ac:dyDescent="0.2">
      <c r="A17" s="16" t="str">
        <f>'Life Stage Scores'!A152</f>
        <v>UGR15</v>
      </c>
      <c r="B17" s="16" t="str">
        <f>'Life Stage Scores'!B152</f>
        <v>Upper Grande Ronde</v>
      </c>
      <c r="C17" s="18">
        <f>SUM('Life Stage Scores'!$G$152:$G$161)</f>
        <v>24.969551933365157</v>
      </c>
      <c r="D17" s="18">
        <f>SUM('Life Stage Scores'!$H$152:$H$161)</f>
        <v>7.4569467494411699</v>
      </c>
      <c r="E17" s="18">
        <f>SUM('Limiting Factor Scores'!$G$227:$G$241)</f>
        <v>24.969551933365164</v>
      </c>
      <c r="F17" s="18">
        <f>SUM('Limiting Factor Scores'!$H$227:$H$241)</f>
        <v>7.4569467494411708</v>
      </c>
      <c r="G17" s="18">
        <f>'Fish Use'!F232</f>
        <v>0.61260000000000003</v>
      </c>
      <c r="H17" s="17">
        <f>1+IF(COUNTIF('Fish Use'!$F$232:$F$232,'Fish Use'!$F$233)=0,1,0)+IF(COUNTIF('Fish Use'!$F$232:$F$233,'Fish Use'!$F$234)=0,1,0)+IF(COUNTIF('Fish Use'!$F$232:$F$234,'Fish Use'!$F$235)=0,1,0)+IF(COUNTIF('Fish Use'!$F$232:$F$235,'Fish Use'!$F$236)=0,1,0)+IF(COUNTIF('Fish Use'!$F$232:$F$236,'Fish Use'!$F$237)=0,1,0)+IF(COUNTIF('Fish Use'!$F$232:$F$237,'Fish Use'!$F$238)=0,1,0)+IF(COUNTIF('Fish Use'!$F$232:$F$238,'Fish Use'!$F$239)=0,1,0)+IF(COUNTIF('Fish Use'!$F$232:$F$239,'Fish Use'!$F$240)=0,1,0)+IF(COUNTIF('Fish Use'!$F$232:$F$240,'Fish Use'!$F$241)=0,1,0)</f>
        <v>1</v>
      </c>
      <c r="I17" s="16" t="str">
        <f>IF('Life Stage Scores'!H152=MAX('Life Stage Scores'!$H$152:$H$161),'Life Stage Scores'!J152,"")&amp;IF('Life Stage Scores'!H153=MAX('Life Stage Scores'!$H$152:$H$161),IF(COUNTIF('Life Stage Scores'!$H$152:$H$152,MAX('Life Stage Scores'!$H$152:$H$161))&gt;0,"; ","")&amp;'Life Stage Scores'!J153,"")&amp;IF('Life Stage Scores'!H154=MAX('Life Stage Scores'!$H$152:$H$161),IF(COUNTIF('Life Stage Scores'!$H$152:$H$153,MAX('Life Stage Scores'!$H$152:$H$161))&gt;0,"; ","")&amp;'Life Stage Scores'!J154,"")&amp;IF('Life Stage Scores'!H155=MAX('Life Stage Scores'!$H$152:$H$161),IF(COUNTIF('Life Stage Scores'!$H$152:$H$154,MAX('Life Stage Scores'!$H$152:$H$161))&gt;0,"; ","")&amp;'Life Stage Scores'!J155,"")&amp;IF('Life Stage Scores'!H156=MAX('Life Stage Scores'!$H$152:$H$161),IF(COUNTIF('Life Stage Scores'!$H$152:$H$155,MAX('Life Stage Scores'!$H$152:$H$161))&gt;0,"; ","")&amp;'Life Stage Scores'!J156,"")&amp;IF('Life Stage Scores'!H157=MAX('Life Stage Scores'!$H$152:$H$161),IF(COUNTIF('Life Stage Scores'!$H$152:$H$156,MAX('Life Stage Scores'!$H$152:$H$161))&gt;0,"; ","")&amp;'Life Stage Scores'!J157,"")&amp;IF('Life Stage Scores'!H158=MAX('Life Stage Scores'!$H$152:$H$161),IF(COUNTIF('Life Stage Scores'!$H$152:$H$157,MAX('Life Stage Scores'!$H$152:$H$161))&gt;0,"; ","")&amp;'Life Stage Scores'!J158,"")&amp;IF('Life Stage Scores'!H159=MAX('Life Stage Scores'!$H$152:$H$161),IF(COUNTIF('Life Stage Scores'!$H$152:$H$158,MAX('Life Stage Scores'!$H$152:$H$161))&gt;0,"; ","")&amp;'Life Stage Scores'!J159,"")&amp;IF('Life Stage Scores'!H160=MAX('Life Stage Scores'!$H$152:$H$161),IF(COUNTIF('Life Stage Scores'!$H$152:$H$159,MAX('Life Stage Scores'!$H$152:$H$161))&gt;0,"; ","")&amp;'Life Stage Scores'!J160,"")&amp;IF('Life Stage Scores'!H161=MAX('Life Stage Scores'!$H$152:$H$161),IF(COUNTIF('Life Stage Scores'!$H$152:$H$160,MAX('Life Stage Scores'!$H$152:$H$161))&gt;0,"; ","")&amp;'Life Stage Scores'!J161,"")</f>
        <v>Bull Trout | Spawning &amp; Resident</v>
      </c>
      <c r="J17" s="18">
        <f>MAX('Life Stage Scores'!$H$152:$H$161)</f>
        <v>1.4547420950846122</v>
      </c>
      <c r="K17" s="17">
        <f>COUNTIF('Life Stage Scores'!$H$152:$H$161,J17)</f>
        <v>1</v>
      </c>
      <c r="L17" s="16" t="str">
        <f>IF('Limiting Factor Scores'!H227=MAX('Limiting Factor Scores'!$H$227:$H$241),'Limiting Factor Scores'!C227,"")&amp;IF('Limiting Factor Scores'!H228=MAX('Limiting Factor Scores'!$H$227:$H$241),IF(COUNTIF('Limiting Factor Scores'!$H$227:$H$227,MAX('Limiting Factor Scores'!$H$227:$H$241))&gt;0,"; ","")&amp;'Limiting Factor Scores'!C228,"")&amp;IF('Limiting Factor Scores'!H229=MAX('Limiting Factor Scores'!$H$227:$H$241),IF(COUNTIF('Limiting Factor Scores'!$H$227:$H$228,MAX('Limiting Factor Scores'!$H$227:$H$241))&gt;0,"; ","")&amp;'Limiting Factor Scores'!C229,"")&amp;IF('Limiting Factor Scores'!H230=MAX('Limiting Factor Scores'!$H$227:$H$241),IF(COUNTIF('Limiting Factor Scores'!$H$227:$H$229,MAX('Limiting Factor Scores'!$H$227:$H$241))&gt;0,"; ","")&amp;'Limiting Factor Scores'!C230,"")&amp;IF('Limiting Factor Scores'!H231=MAX('Limiting Factor Scores'!$H$227:$H$241),IF(COUNTIF('Limiting Factor Scores'!$H$227:$H$230,MAX('Limiting Factor Scores'!$H$227:$H$241))&gt;0,"; ","")&amp;'Limiting Factor Scores'!C231,"")&amp;IF('Limiting Factor Scores'!H232=MAX('Limiting Factor Scores'!$H$227:$H$241),IF(COUNTIF('Limiting Factor Scores'!$H$227:$H$231,MAX('Limiting Factor Scores'!$H$227:$H$241))&gt;0,"; ","")&amp;'Limiting Factor Scores'!C232,"")&amp;IF('Limiting Factor Scores'!H233=MAX('Limiting Factor Scores'!$H$227:$H$241),IF(COUNTIF('Limiting Factor Scores'!$H$227:$H$232,MAX('Limiting Factor Scores'!$H$227:$H$241))&gt;0,"; ","")&amp;'Limiting Factor Scores'!C233,"")&amp;IF('Limiting Factor Scores'!H234=MAX('Limiting Factor Scores'!$H$227:$H$241),IF(COUNTIF('Limiting Factor Scores'!$H$227:$H$233,MAX('Limiting Factor Scores'!$H$227:$H$241))&gt;0,"; ","")&amp;'Limiting Factor Scores'!C234,"")&amp;IF('Limiting Factor Scores'!H235=MAX('Limiting Factor Scores'!$H$227:$H$241),IF(COUNTIF('Limiting Factor Scores'!$H$227:$H$234,MAX('Limiting Factor Scores'!$H$227:$H$241))&gt;0,"; ","")&amp;'Limiting Factor Scores'!C235,"")&amp;IF('Limiting Factor Scores'!H236=MAX('Limiting Factor Scores'!$H$227:$H$241),IF(COUNTIF('Limiting Factor Scores'!$H$227:$H$235,MAX('Limiting Factor Scores'!$H$227:$H$241))&gt;0,"; ","")&amp;'Limiting Factor Scores'!C236,"")&amp;IF('Limiting Factor Scores'!H237=MAX('Limiting Factor Scores'!$H$227:$H$241),IF(COUNTIF('Limiting Factor Scores'!$H$227:$H$236,MAX('Limiting Factor Scores'!$H$227:$H$241))&gt;0,"; ","")&amp;'Limiting Factor Scores'!C237,"")&amp;IF('Limiting Factor Scores'!H238=MAX('Limiting Factor Scores'!$H$227:$H$241),IF(COUNTIF('Limiting Factor Scores'!$H$227:$H$237,MAX('Limiting Factor Scores'!$H$227:$H$241))&gt;0,"; ","")&amp;'Limiting Factor Scores'!C238,"")&amp;IF('Limiting Factor Scores'!H239=MAX('Limiting Factor Scores'!$H$227:$H$241),IF(COUNTIF('Limiting Factor Scores'!$H$227:$H$238,MAX('Limiting Factor Scores'!$H$227:$H$241))&gt;0,"; ","")&amp;'Limiting Factor Scores'!C239,"")&amp;IF('Limiting Factor Scores'!H240=MAX('Limiting Factor Scores'!$H$227:$H$241),IF(COUNTIF('Limiting Factor Scores'!$H$227:$H$239,MAX('Limiting Factor Scores'!$H$227:$H$241))&gt;0,"; ","")&amp;'Limiting Factor Scores'!C240,"")&amp;IF('Limiting Factor Scores'!H241=MAX('Limiting Factor Scores'!$H$227:$H$241),IF(COUNTIF('Limiting Factor Scores'!$H$227:$H$240,MAX('Limiting Factor Scores'!$H$227:$H$241))&gt;0,"; ","")&amp;'Limiting Factor Scores'!C241,"")</f>
        <v>Decreased Sediment Quantity</v>
      </c>
      <c r="M17" s="18">
        <f>MAX('Limiting Factor Scores'!$H$227:$H$241)</f>
        <v>0.89824437523412248</v>
      </c>
      <c r="N17" s="17">
        <f>COUNTIF('Limiting Factor Scores'!$H$227:$H$241,M17)</f>
        <v>1</v>
      </c>
      <c r="O17" s="16" t="str">
        <f>IF('Action Scores'!G167=MAX('Action Scores'!$G$167:$G$177),'Action Scores'!C167&amp;" | "&amp;'Action Scores'!D167,"")&amp;IF('Action Scores'!G168=MAX('Action Scores'!$G$167:$G$177),IF(COUNTIF('Action Scores'!$G$167:$G$167,MAX('Action Scores'!$G$167:$G$177))&gt;0,"; ","")&amp;'Action Scores'!C168&amp;" | "&amp;'Action Scores'!D168,"")&amp;IF('Action Scores'!G169=MAX('Action Scores'!$G$167:$G$177),IF(COUNTIF('Action Scores'!$G$167:$G$168,MAX('Action Scores'!$G$167:$G$177))&gt;0,"; ","")&amp;'Action Scores'!C169&amp;" | "&amp;'Action Scores'!D169,"")&amp;IF('Action Scores'!G170=MAX('Action Scores'!$G$167:$G$177),IF(COUNTIF('Action Scores'!$G$167:$G$169,MAX('Action Scores'!$G$167:$G$177))&gt;0,"; ","")&amp;'Action Scores'!C170&amp;" | "&amp;'Action Scores'!D170,"")&amp;IF('Action Scores'!G171=MAX('Action Scores'!$G$167:$G$177),IF(COUNTIF('Action Scores'!$G$167:$G$170,MAX('Action Scores'!$G$167:$G$177))&gt;0,"; ","")&amp;'Action Scores'!C171&amp;" | "&amp;'Action Scores'!D171,"")&amp;IF('Action Scores'!G172=MAX('Action Scores'!$G$167:$G$177),IF(COUNTIF('Action Scores'!$G$167:$G$171,MAX('Action Scores'!$G$167:$G$177))&gt;0,"; ","")&amp;'Action Scores'!C172&amp;" | "&amp;'Action Scores'!D172,"")&amp;IF('Action Scores'!G173=MAX('Action Scores'!$G$167:$G$177),IF(COUNTIF('Action Scores'!$G$167:$G$172,MAX('Action Scores'!$G$167:$G$177))&gt;0,"; ","")&amp;'Action Scores'!C173&amp;" | "&amp;'Action Scores'!D173,"")&amp;IF('Action Scores'!G174=MAX('Action Scores'!$G$167:$G$177),IF(COUNTIF('Action Scores'!$G$167:$G$173,MAX('Action Scores'!$G$167:$G$177))&gt;0,"; ","")&amp;'Action Scores'!C174&amp;" | "&amp;'Action Scores'!D174,"")&amp;IF('Action Scores'!G175=MAX('Action Scores'!$G$167:$G$177),IF(COUNTIF('Action Scores'!$G$167:$G$174,MAX('Action Scores'!$G$167:$G$177))&gt;0,"; ","")&amp;'Action Scores'!C175&amp;" | "&amp;'Action Scores'!D175,"")&amp;IF('Action Scores'!G176=MAX('Action Scores'!$G$167:$G$177),IF(COUNTIF('Action Scores'!$G$167:$G$175,MAX('Action Scores'!$G$167:$G$177))&gt;0,"; ","")&amp;'Action Scores'!C176&amp;" | "&amp;'Action Scores'!D176,"")&amp;IF('Action Scores'!G177=MAX('Action Scores'!$G$167:$G$177),IF(COUNTIF('Action Scores'!$G$167:$G$176,MAX('Action Scores'!$G$167:$G$177))&gt;0,"; ","")&amp;'Action Scores'!C177&amp;" | "&amp;'Action Scores'!D177,"")</f>
        <v>3 | Floodplain – Reconnect and Restore</v>
      </c>
      <c r="P17" s="18">
        <f>MAX('Action Scores'!$G$167:$G$177)</f>
        <v>3.9880082301140014</v>
      </c>
      <c r="Q17" s="17">
        <f>COUNTIF('Action Scores'!$G$167:$G$177,P17)</f>
        <v>1</v>
      </c>
      <c r="R17" s="18">
        <f>SUM('Action Scores'!$G$167:$G$177)</f>
        <v>19.101564065562993</v>
      </c>
      <c r="S17" s="20">
        <f t="shared" si="0"/>
        <v>0</v>
      </c>
      <c r="T17" s="20">
        <f t="shared" si="1"/>
        <v>0</v>
      </c>
      <c r="U17" s="21">
        <f t="shared" si="2"/>
        <v>7.4569467494411699</v>
      </c>
    </row>
    <row r="18" spans="1:21" ht="18" customHeight="1" x14ac:dyDescent="0.2">
      <c r="A18" s="16" t="str">
        <f>'Life Stage Scores'!A162</f>
        <v>UGR16</v>
      </c>
      <c r="B18" s="16" t="str">
        <f>'Life Stage Scores'!B162</f>
        <v>Upper Grande Ronde</v>
      </c>
      <c r="C18" s="18">
        <f>SUM('Life Stage Scores'!$G$162:$G$171)</f>
        <v>10.584989999637846</v>
      </c>
      <c r="D18" s="18">
        <f>SUM('Life Stage Scores'!$H$162:$H$171)</f>
        <v>3.1867451984304234</v>
      </c>
      <c r="E18" s="18">
        <f>SUM('Limiting Factor Scores'!$G$242:$G$256)</f>
        <v>10.584989999637848</v>
      </c>
      <c r="F18" s="18">
        <f>SUM('Limiting Factor Scores'!$H$242:$H$256)</f>
        <v>3.1867451984304238</v>
      </c>
      <c r="G18" s="18">
        <f>'Fish Use'!F242</f>
        <v>0.32700000000000001</v>
      </c>
      <c r="H18" s="17">
        <f>1+IF(COUNTIF('Fish Use'!$F$242:$F$242,'Fish Use'!$F$243)=0,1,0)+IF(COUNTIF('Fish Use'!$F$242:$F$243,'Fish Use'!$F$244)=0,1,0)+IF(COUNTIF('Fish Use'!$F$242:$F$244,'Fish Use'!$F$245)=0,1,0)+IF(COUNTIF('Fish Use'!$F$242:$F$245,'Fish Use'!$F$246)=0,1,0)+IF(COUNTIF('Fish Use'!$F$242:$F$246,'Fish Use'!$F$247)=0,1,0)+IF(COUNTIF('Fish Use'!$F$242:$F$247,'Fish Use'!$F$248)=0,1,0)+IF(COUNTIF('Fish Use'!$F$242:$F$248,'Fish Use'!$F$249)=0,1,0)+IF(COUNTIF('Fish Use'!$F$242:$F$249,'Fish Use'!$F$250)=0,1,0)+IF(COUNTIF('Fish Use'!$F$242:$F$250,'Fish Use'!$F$251)=0,1,0)</f>
        <v>1</v>
      </c>
      <c r="I18" s="16" t="str">
        <f>IF('Life Stage Scores'!H162=MAX('Life Stage Scores'!$H$162:$H$171),'Life Stage Scores'!J162,"")&amp;IF('Life Stage Scores'!H163=MAX('Life Stage Scores'!$H$162:$H$171),IF(COUNTIF('Life Stage Scores'!$H$162:$H$162,MAX('Life Stage Scores'!$H$162:$H$171))&gt;0,"; ","")&amp;'Life Stage Scores'!J163,"")&amp;IF('Life Stage Scores'!H164=MAX('Life Stage Scores'!$H$162:$H$171),IF(COUNTIF('Life Stage Scores'!$H$162:$H$163,MAX('Life Stage Scores'!$H$162:$H$171))&gt;0,"; ","")&amp;'Life Stage Scores'!J164,"")&amp;IF('Life Stage Scores'!H165=MAX('Life Stage Scores'!$H$162:$H$171),IF(COUNTIF('Life Stage Scores'!$H$162:$H$164,MAX('Life Stage Scores'!$H$162:$H$171))&gt;0,"; ","")&amp;'Life Stage Scores'!J165,"")&amp;IF('Life Stage Scores'!H166=MAX('Life Stage Scores'!$H$162:$H$171),IF(COUNTIF('Life Stage Scores'!$H$162:$H$165,MAX('Life Stage Scores'!$H$162:$H$171))&gt;0,"; ","")&amp;'Life Stage Scores'!J166,"")&amp;IF('Life Stage Scores'!H167=MAX('Life Stage Scores'!$H$162:$H$171),IF(COUNTIF('Life Stage Scores'!$H$162:$H$166,MAX('Life Stage Scores'!$H$162:$H$171))&gt;0,"; ","")&amp;'Life Stage Scores'!J167,"")&amp;IF('Life Stage Scores'!H168=MAX('Life Stage Scores'!$H$162:$H$171),IF(COUNTIF('Life Stage Scores'!$H$162:$H$167,MAX('Life Stage Scores'!$H$162:$H$171))&gt;0,"; ","")&amp;'Life Stage Scores'!J168,"")&amp;IF('Life Stage Scores'!H169=MAX('Life Stage Scores'!$H$162:$H$171),IF(COUNTIF('Life Stage Scores'!$H$162:$H$168,MAX('Life Stage Scores'!$H$162:$H$171))&gt;0,"; ","")&amp;'Life Stage Scores'!J169,"")&amp;IF('Life Stage Scores'!H170=MAX('Life Stage Scores'!$H$162:$H$171),IF(COUNTIF('Life Stage Scores'!$H$162:$H$169,MAX('Life Stage Scores'!$H$162:$H$171))&gt;0,"; ","")&amp;'Life Stage Scores'!J170,"")&amp;IF('Life Stage Scores'!H171=MAX('Life Stage Scores'!$H$162:$H$171),IF(COUNTIF('Life Stage Scores'!$H$162:$H$170,MAX('Life Stage Scores'!$H$162:$H$171))&gt;0,"; ","")&amp;'Life Stage Scores'!J171,"")</f>
        <v>Bull Trout | Spawning &amp; Resident</v>
      </c>
      <c r="J18" s="18">
        <f>MAX('Life Stage Scores'!$H$162:$H$171)</f>
        <v>0.63489759421117231</v>
      </c>
      <c r="K18" s="17">
        <f>COUNTIF('Life Stage Scores'!$H$162:$H$171,J18)</f>
        <v>1</v>
      </c>
      <c r="L18" s="16" t="str">
        <f>IF('Limiting Factor Scores'!H242=MAX('Limiting Factor Scores'!$H$242:$H$256),'Limiting Factor Scores'!C242,"")&amp;IF('Limiting Factor Scores'!H243=MAX('Limiting Factor Scores'!$H$242:$H$256),IF(COUNTIF('Limiting Factor Scores'!$H$242:$H$242,MAX('Limiting Factor Scores'!$H$242:$H$256))&gt;0,"; ","")&amp;'Limiting Factor Scores'!C243,"")&amp;IF('Limiting Factor Scores'!H244=MAX('Limiting Factor Scores'!$H$242:$H$256),IF(COUNTIF('Limiting Factor Scores'!$H$242:$H$243,MAX('Limiting Factor Scores'!$H$242:$H$256))&gt;0,"; ","")&amp;'Limiting Factor Scores'!C244,"")&amp;IF('Limiting Factor Scores'!H245=MAX('Limiting Factor Scores'!$H$242:$H$256),IF(COUNTIF('Limiting Factor Scores'!$H$242:$H$244,MAX('Limiting Factor Scores'!$H$242:$H$256))&gt;0,"; ","")&amp;'Limiting Factor Scores'!C245,"")&amp;IF('Limiting Factor Scores'!H246=MAX('Limiting Factor Scores'!$H$242:$H$256),IF(COUNTIF('Limiting Factor Scores'!$H$242:$H$245,MAX('Limiting Factor Scores'!$H$242:$H$256))&gt;0,"; ","")&amp;'Limiting Factor Scores'!C246,"")&amp;IF('Limiting Factor Scores'!H247=MAX('Limiting Factor Scores'!$H$242:$H$256),IF(COUNTIF('Limiting Factor Scores'!$H$242:$H$246,MAX('Limiting Factor Scores'!$H$242:$H$256))&gt;0,"; ","")&amp;'Limiting Factor Scores'!C247,"")&amp;IF('Limiting Factor Scores'!H248=MAX('Limiting Factor Scores'!$H$242:$H$256),IF(COUNTIF('Limiting Factor Scores'!$H$242:$H$247,MAX('Limiting Factor Scores'!$H$242:$H$256))&gt;0,"; ","")&amp;'Limiting Factor Scores'!C248,"")&amp;IF('Limiting Factor Scores'!H249=MAX('Limiting Factor Scores'!$H$242:$H$256),IF(COUNTIF('Limiting Factor Scores'!$H$242:$H$248,MAX('Limiting Factor Scores'!$H$242:$H$256))&gt;0,"; ","")&amp;'Limiting Factor Scores'!C249,"")&amp;IF('Limiting Factor Scores'!H250=MAX('Limiting Factor Scores'!$H$242:$H$256),IF(COUNTIF('Limiting Factor Scores'!$H$242:$H$249,MAX('Limiting Factor Scores'!$H$242:$H$256))&gt;0,"; ","")&amp;'Limiting Factor Scores'!C250,"")&amp;IF('Limiting Factor Scores'!H251=MAX('Limiting Factor Scores'!$H$242:$H$256),IF(COUNTIF('Limiting Factor Scores'!$H$242:$H$250,MAX('Limiting Factor Scores'!$H$242:$H$256))&gt;0,"; ","")&amp;'Limiting Factor Scores'!C251,"")&amp;IF('Limiting Factor Scores'!H252=MAX('Limiting Factor Scores'!$H$242:$H$256),IF(COUNTIF('Limiting Factor Scores'!$H$242:$H$251,MAX('Limiting Factor Scores'!$H$242:$H$256))&gt;0,"; ","")&amp;'Limiting Factor Scores'!C252,"")&amp;IF('Limiting Factor Scores'!H253=MAX('Limiting Factor Scores'!$H$242:$H$256),IF(COUNTIF('Limiting Factor Scores'!$H$242:$H$252,MAX('Limiting Factor Scores'!$H$242:$H$256))&gt;0,"; ","")&amp;'Limiting Factor Scores'!C253,"")&amp;IF('Limiting Factor Scores'!H254=MAX('Limiting Factor Scores'!$H$242:$H$256),IF(COUNTIF('Limiting Factor Scores'!$H$242:$H$253,MAX('Limiting Factor Scores'!$H$242:$H$256))&gt;0,"; ","")&amp;'Limiting Factor Scores'!C254,"")&amp;IF('Limiting Factor Scores'!H255=MAX('Limiting Factor Scores'!$H$242:$H$256),IF(COUNTIF('Limiting Factor Scores'!$H$242:$H$254,MAX('Limiting Factor Scores'!$H$242:$H$256))&gt;0,"; ","")&amp;'Limiting Factor Scores'!C255,"")&amp;IF('Limiting Factor Scores'!H256=MAX('Limiting Factor Scores'!$H$242:$H$256),IF(COUNTIF('Limiting Factor Scores'!$H$242:$H$255,MAX('Limiting Factor Scores'!$H$242:$H$256))&gt;0,"; ","")&amp;'Limiting Factor Scores'!C256,"")</f>
        <v>Channel and Habitat Structure</v>
      </c>
      <c r="M18" s="18">
        <f>MAX('Limiting Factor Scores'!$H$242:$H$256)</f>
        <v>0.49386675686105419</v>
      </c>
      <c r="N18" s="17">
        <f>COUNTIF('Limiting Factor Scores'!$H$242:$H$256,M18)</f>
        <v>1</v>
      </c>
      <c r="O18" s="16" t="str">
        <f>IF('Action Scores'!G178=MAX('Action Scores'!$G$178:$G$188),'Action Scores'!C178&amp;" | "&amp;'Action Scores'!D178,"")&amp;IF('Action Scores'!G179=MAX('Action Scores'!$G$178:$G$188),IF(COUNTIF('Action Scores'!$G$178:$G$178,MAX('Action Scores'!$G$178:$G$188))&gt;0,"; ","")&amp;'Action Scores'!C179&amp;" | "&amp;'Action Scores'!D179,"")&amp;IF('Action Scores'!G180=MAX('Action Scores'!$G$178:$G$188),IF(COUNTIF('Action Scores'!$G$178:$G$179,MAX('Action Scores'!$G$178:$G$188))&gt;0,"; ","")&amp;'Action Scores'!C180&amp;" | "&amp;'Action Scores'!D180,"")&amp;IF('Action Scores'!G181=MAX('Action Scores'!$G$178:$G$188),IF(COUNTIF('Action Scores'!$G$178:$G$180,MAX('Action Scores'!$G$178:$G$188))&gt;0,"; ","")&amp;'Action Scores'!C181&amp;" | "&amp;'Action Scores'!D181,"")&amp;IF('Action Scores'!G182=MAX('Action Scores'!$G$178:$G$188),IF(COUNTIF('Action Scores'!$G$178:$G$181,MAX('Action Scores'!$G$178:$G$188))&gt;0,"; ","")&amp;'Action Scores'!C182&amp;" | "&amp;'Action Scores'!D182,"")&amp;IF('Action Scores'!G183=MAX('Action Scores'!$G$178:$G$188),IF(COUNTIF('Action Scores'!$G$178:$G$182,MAX('Action Scores'!$G$178:$G$188))&gt;0,"; ","")&amp;'Action Scores'!C183&amp;" | "&amp;'Action Scores'!D183,"")&amp;IF('Action Scores'!G184=MAX('Action Scores'!$G$178:$G$188),IF(COUNTIF('Action Scores'!$G$178:$G$183,MAX('Action Scores'!$G$178:$G$188))&gt;0,"; ","")&amp;'Action Scores'!C184&amp;" | "&amp;'Action Scores'!D184,"")&amp;IF('Action Scores'!G185=MAX('Action Scores'!$G$178:$G$188),IF(COUNTIF('Action Scores'!$G$178:$G$184,MAX('Action Scores'!$G$178:$G$188))&gt;0,"; ","")&amp;'Action Scores'!C185&amp;" | "&amp;'Action Scores'!D185,"")&amp;IF('Action Scores'!G186=MAX('Action Scores'!$G$178:$G$188),IF(COUNTIF('Action Scores'!$G$178:$G$185,MAX('Action Scores'!$G$178:$G$188))&gt;0,"; ","")&amp;'Action Scores'!C186&amp;" | "&amp;'Action Scores'!D186,"")&amp;IF('Action Scores'!G187=MAX('Action Scores'!$G$178:$G$188),IF(COUNTIF('Action Scores'!$G$178:$G$186,MAX('Action Scores'!$G$178:$G$188))&gt;0,"; ","")&amp;'Action Scores'!C187&amp;" | "&amp;'Action Scores'!D187,"")&amp;IF('Action Scores'!G188=MAX('Action Scores'!$G$178:$G$188),IF(COUNTIF('Action Scores'!$G$178:$G$187,MAX('Action Scores'!$G$178:$G$188))&gt;0,"; ","")&amp;'Action Scores'!C188&amp;" | "&amp;'Action Scores'!D188,"")</f>
        <v>3 | Floodplain – Reconnect and Restore</v>
      </c>
      <c r="P18" s="18">
        <f>MAX('Action Scores'!$G$178:$G$188)</f>
        <v>1.8076389705836973</v>
      </c>
      <c r="Q18" s="17">
        <f>COUNTIF('Action Scores'!$G$178:$G$188,P18)</f>
        <v>1</v>
      </c>
      <c r="R18" s="18">
        <f>SUM('Action Scores'!$G$178:$G$188)</f>
        <v>8.7130626219688097</v>
      </c>
      <c r="S18" s="20">
        <f t="shared" si="0"/>
        <v>0</v>
      </c>
      <c r="T18" s="20">
        <f t="shared" si="1"/>
        <v>0</v>
      </c>
      <c r="U18" s="21">
        <f t="shared" si="2"/>
        <v>3.1867451984304234</v>
      </c>
    </row>
    <row r="19" spans="1:21" ht="18" customHeight="1" x14ac:dyDescent="0.2">
      <c r="A19" s="16" t="str">
        <f>'Life Stage Scores'!A172</f>
        <v>UGR17</v>
      </c>
      <c r="B19" s="16" t="str">
        <f>'Life Stage Scores'!B172</f>
        <v>Upper Grande Ronde</v>
      </c>
      <c r="C19" s="18">
        <f>SUM('Life Stage Scores'!$G$172:$G$181)</f>
        <v>29.893169700517877</v>
      </c>
      <c r="D19" s="18">
        <f>SUM('Life Stage Scores'!$H$172:$H$181)</f>
        <v>9.0144074273824444</v>
      </c>
      <c r="E19" s="18">
        <f>SUM('Limiting Factor Scores'!$G$257:$G$271)</f>
        <v>29.89316970051788</v>
      </c>
      <c r="F19" s="18">
        <f>SUM('Limiting Factor Scores'!$H$257:$H$271)</f>
        <v>9.0144074273824426</v>
      </c>
      <c r="G19" s="18">
        <f>'Fish Use'!F252</f>
        <v>0.60389999999999999</v>
      </c>
      <c r="H19" s="17">
        <f>1+IF(COUNTIF('Fish Use'!$F$252:$F$252,'Fish Use'!$F$253)=0,1,0)+IF(COUNTIF('Fish Use'!$F$252:$F$253,'Fish Use'!$F$254)=0,1,0)+IF(COUNTIF('Fish Use'!$F$252:$F$254,'Fish Use'!$F$255)=0,1,0)+IF(COUNTIF('Fish Use'!$F$252:$F$255,'Fish Use'!$F$256)=0,1,0)+IF(COUNTIF('Fish Use'!$F$252:$F$256,'Fish Use'!$F$257)=0,1,0)+IF(COUNTIF('Fish Use'!$F$252:$F$257,'Fish Use'!$F$258)=0,1,0)+IF(COUNTIF('Fish Use'!$F$252:$F$258,'Fish Use'!$F$259)=0,1,0)+IF(COUNTIF('Fish Use'!$F$252:$F$259,'Fish Use'!$F$260)=0,1,0)+IF(COUNTIF('Fish Use'!$F$252:$F$260,'Fish Use'!$F$261)=0,1,0)</f>
        <v>1</v>
      </c>
      <c r="I19" s="16" t="str">
        <f>IF('Life Stage Scores'!H172=MAX('Life Stage Scores'!$H$172:$H$181),'Life Stage Scores'!J172,"")&amp;IF('Life Stage Scores'!H173=MAX('Life Stage Scores'!$H$172:$H$181),IF(COUNTIF('Life Stage Scores'!$H$172:$H$172,MAX('Life Stage Scores'!$H$172:$H$181))&gt;0,"; ","")&amp;'Life Stage Scores'!J173,"")&amp;IF('Life Stage Scores'!H174=MAX('Life Stage Scores'!$H$172:$H$181),IF(COUNTIF('Life Stage Scores'!$H$172:$H$173,MAX('Life Stage Scores'!$H$172:$H$181))&gt;0,"; ","")&amp;'Life Stage Scores'!J174,"")&amp;IF('Life Stage Scores'!H175=MAX('Life Stage Scores'!$H$172:$H$181),IF(COUNTIF('Life Stage Scores'!$H$172:$H$174,MAX('Life Stage Scores'!$H$172:$H$181))&gt;0,"; ","")&amp;'Life Stage Scores'!J175,"")&amp;IF('Life Stage Scores'!H176=MAX('Life Stage Scores'!$H$172:$H$181),IF(COUNTIF('Life Stage Scores'!$H$172:$H$175,MAX('Life Stage Scores'!$H$172:$H$181))&gt;0,"; ","")&amp;'Life Stage Scores'!J176,"")&amp;IF('Life Stage Scores'!H177=MAX('Life Stage Scores'!$H$172:$H$181),IF(COUNTIF('Life Stage Scores'!$H$172:$H$176,MAX('Life Stage Scores'!$H$172:$H$181))&gt;0,"; ","")&amp;'Life Stage Scores'!J177,"")&amp;IF('Life Stage Scores'!H178=MAX('Life Stage Scores'!$H$172:$H$181),IF(COUNTIF('Life Stage Scores'!$H$172:$H$177,MAX('Life Stage Scores'!$H$172:$H$181))&gt;0,"; ","")&amp;'Life Stage Scores'!J178,"")&amp;IF('Life Stage Scores'!H179=MAX('Life Stage Scores'!$H$172:$H$181),IF(COUNTIF('Life Stage Scores'!$H$172:$H$178,MAX('Life Stage Scores'!$H$172:$H$181))&gt;0,"; ","")&amp;'Life Stage Scores'!J179,"")&amp;IF('Life Stage Scores'!H180=MAX('Life Stage Scores'!$H$172:$H$181),IF(COUNTIF('Life Stage Scores'!$H$172:$H$179,MAX('Life Stage Scores'!$H$172:$H$181))&gt;0,"; ","")&amp;'Life Stage Scores'!J180,"")&amp;IF('Life Stage Scores'!H181=MAX('Life Stage Scores'!$H$172:$H$181),IF(COUNTIF('Life Stage Scores'!$H$172:$H$180,MAX('Life Stage Scores'!$H$172:$H$181))&gt;0,"; ","")&amp;'Life Stage Scores'!J181,"")</f>
        <v>Bull Trout | Spawning &amp; Resident</v>
      </c>
      <c r="J19" s="18">
        <f>MAX('Life Stage Scores'!$H$172:$H$181)</f>
        <v>1.8104551031197496</v>
      </c>
      <c r="K19" s="17">
        <f>COUNTIF('Life Stage Scores'!$H$172:$H$181,J19)</f>
        <v>1</v>
      </c>
      <c r="L19" s="16" t="str">
        <f>IF('Limiting Factor Scores'!H257=MAX('Limiting Factor Scores'!$H$257:$H$271),'Limiting Factor Scores'!C257,"")&amp;IF('Limiting Factor Scores'!H258=MAX('Limiting Factor Scores'!$H$257:$H$271),IF(COUNTIF('Limiting Factor Scores'!$H$257:$H$257,MAX('Limiting Factor Scores'!$H$257:$H$271))&gt;0,"; ","")&amp;'Limiting Factor Scores'!C258,"")&amp;IF('Limiting Factor Scores'!H259=MAX('Limiting Factor Scores'!$H$257:$H$271),IF(COUNTIF('Limiting Factor Scores'!$H$257:$H$258,MAX('Limiting Factor Scores'!$H$257:$H$271))&gt;0,"; ","")&amp;'Limiting Factor Scores'!C259,"")&amp;IF('Limiting Factor Scores'!H260=MAX('Limiting Factor Scores'!$H$257:$H$271),IF(COUNTIF('Limiting Factor Scores'!$H$257:$H$259,MAX('Limiting Factor Scores'!$H$257:$H$271))&gt;0,"; ","")&amp;'Limiting Factor Scores'!C260,"")&amp;IF('Limiting Factor Scores'!H261=MAX('Limiting Factor Scores'!$H$257:$H$271),IF(COUNTIF('Limiting Factor Scores'!$H$257:$H$260,MAX('Limiting Factor Scores'!$H$257:$H$271))&gt;0,"; ","")&amp;'Limiting Factor Scores'!C261,"")&amp;IF('Limiting Factor Scores'!H262=MAX('Limiting Factor Scores'!$H$257:$H$271),IF(COUNTIF('Limiting Factor Scores'!$H$257:$H$261,MAX('Limiting Factor Scores'!$H$257:$H$271))&gt;0,"; ","")&amp;'Limiting Factor Scores'!C262,"")&amp;IF('Limiting Factor Scores'!H263=MAX('Limiting Factor Scores'!$H$257:$H$271),IF(COUNTIF('Limiting Factor Scores'!$H$257:$H$262,MAX('Limiting Factor Scores'!$H$257:$H$271))&gt;0,"; ","")&amp;'Limiting Factor Scores'!C263,"")&amp;IF('Limiting Factor Scores'!H264=MAX('Limiting Factor Scores'!$H$257:$H$271),IF(COUNTIF('Limiting Factor Scores'!$H$257:$H$263,MAX('Limiting Factor Scores'!$H$257:$H$271))&gt;0,"; ","")&amp;'Limiting Factor Scores'!C264,"")&amp;IF('Limiting Factor Scores'!H265=MAX('Limiting Factor Scores'!$H$257:$H$271),IF(COUNTIF('Limiting Factor Scores'!$H$257:$H$264,MAX('Limiting Factor Scores'!$H$257:$H$271))&gt;0,"; ","")&amp;'Limiting Factor Scores'!C265,"")&amp;IF('Limiting Factor Scores'!H266=MAX('Limiting Factor Scores'!$H$257:$H$271),IF(COUNTIF('Limiting Factor Scores'!$H$257:$H$265,MAX('Limiting Factor Scores'!$H$257:$H$271))&gt;0,"; ","")&amp;'Limiting Factor Scores'!C266,"")&amp;IF('Limiting Factor Scores'!H267=MAX('Limiting Factor Scores'!$H$257:$H$271),IF(COUNTIF('Limiting Factor Scores'!$H$257:$H$266,MAX('Limiting Factor Scores'!$H$257:$H$271))&gt;0,"; ","")&amp;'Limiting Factor Scores'!C267,"")&amp;IF('Limiting Factor Scores'!H268=MAX('Limiting Factor Scores'!$H$257:$H$271),IF(COUNTIF('Limiting Factor Scores'!$H$257:$H$267,MAX('Limiting Factor Scores'!$H$257:$H$271))&gt;0,"; ","")&amp;'Limiting Factor Scores'!C268,"")&amp;IF('Limiting Factor Scores'!H269=MAX('Limiting Factor Scores'!$H$257:$H$271),IF(COUNTIF('Limiting Factor Scores'!$H$257:$H$268,MAX('Limiting Factor Scores'!$H$257:$H$271))&gt;0,"; ","")&amp;'Limiting Factor Scores'!C269,"")&amp;IF('Limiting Factor Scores'!H270=MAX('Limiting Factor Scores'!$H$257:$H$271),IF(COUNTIF('Limiting Factor Scores'!$H$257:$H$269,MAX('Limiting Factor Scores'!$H$257:$H$271))&gt;0,"; ","")&amp;'Limiting Factor Scores'!C270,"")&amp;IF('Limiting Factor Scores'!H271=MAX('Limiting Factor Scores'!$H$257:$H$271),IF(COUNTIF('Limiting Factor Scores'!$H$257:$H$270,MAX('Limiting Factor Scores'!$H$257:$H$271))&gt;0,"; ","")&amp;'Limiting Factor Scores'!C271,"")</f>
        <v>Channel and Habitat Structure</v>
      </c>
      <c r="M19" s="18">
        <f>MAX('Limiting Factor Scores'!$H$257:$H$271)</f>
        <v>1.5142713342799048</v>
      </c>
      <c r="N19" s="17">
        <f>COUNTIF('Limiting Factor Scores'!$H$257:$H$271,M19)</f>
        <v>1</v>
      </c>
      <c r="O19" s="16" t="str">
        <f>IF('Action Scores'!G189=MAX('Action Scores'!$G$189:$G$199),'Action Scores'!C189&amp;" | "&amp;'Action Scores'!D189,"")&amp;IF('Action Scores'!G190=MAX('Action Scores'!$G$189:$G$199),IF(COUNTIF('Action Scores'!$G$189:$G$189,MAX('Action Scores'!$G$189:$G$199))&gt;0,"; ","")&amp;'Action Scores'!C190&amp;" | "&amp;'Action Scores'!D190,"")&amp;IF('Action Scores'!G191=MAX('Action Scores'!$G$189:$G$199),IF(COUNTIF('Action Scores'!$G$189:$G$190,MAX('Action Scores'!$G$189:$G$199))&gt;0,"; ","")&amp;'Action Scores'!C191&amp;" | "&amp;'Action Scores'!D191,"")&amp;IF('Action Scores'!G192=MAX('Action Scores'!$G$189:$G$199),IF(COUNTIF('Action Scores'!$G$189:$G$191,MAX('Action Scores'!$G$189:$G$199))&gt;0,"; ","")&amp;'Action Scores'!C192&amp;" | "&amp;'Action Scores'!D192,"")&amp;IF('Action Scores'!G193=MAX('Action Scores'!$G$189:$G$199),IF(COUNTIF('Action Scores'!$G$189:$G$192,MAX('Action Scores'!$G$189:$G$199))&gt;0,"; ","")&amp;'Action Scores'!C193&amp;" | "&amp;'Action Scores'!D193,"")&amp;IF('Action Scores'!G194=MAX('Action Scores'!$G$189:$G$199),IF(COUNTIF('Action Scores'!$G$189:$G$193,MAX('Action Scores'!$G$189:$G$199))&gt;0,"; ","")&amp;'Action Scores'!C194&amp;" | "&amp;'Action Scores'!D194,"")&amp;IF('Action Scores'!G195=MAX('Action Scores'!$G$189:$G$199),IF(COUNTIF('Action Scores'!$G$189:$G$194,MAX('Action Scores'!$G$189:$G$199))&gt;0,"; ","")&amp;'Action Scores'!C195&amp;" | "&amp;'Action Scores'!D195,"")&amp;IF('Action Scores'!G196=MAX('Action Scores'!$G$189:$G$199),IF(COUNTIF('Action Scores'!$G$189:$G$195,MAX('Action Scores'!$G$189:$G$199))&gt;0,"; ","")&amp;'Action Scores'!C196&amp;" | "&amp;'Action Scores'!D196,"")&amp;IF('Action Scores'!G197=MAX('Action Scores'!$G$189:$G$199),IF(COUNTIF('Action Scores'!$G$189:$G$196,MAX('Action Scores'!$G$189:$G$199))&gt;0,"; ","")&amp;'Action Scores'!C197&amp;" | "&amp;'Action Scores'!D197,"")&amp;IF('Action Scores'!G198=MAX('Action Scores'!$G$189:$G$199),IF(COUNTIF('Action Scores'!$G$189:$G$197,MAX('Action Scores'!$G$189:$G$199))&gt;0,"; ","")&amp;'Action Scores'!C198&amp;" | "&amp;'Action Scores'!D198,"")&amp;IF('Action Scores'!G199=MAX('Action Scores'!$G$189:$G$199),IF(COUNTIF('Action Scores'!$G$189:$G$198,MAX('Action Scores'!$G$189:$G$199))&gt;0,"; ","")&amp;'Action Scores'!C199&amp;" | "&amp;'Action Scores'!D199,"")</f>
        <v>3 | Floodplain – Reconnect and Restore</v>
      </c>
      <c r="P19" s="18">
        <f>MAX('Action Scores'!$G$189:$G$199)</f>
        <v>4.8734379669942109</v>
      </c>
      <c r="Q19" s="17">
        <f>COUNTIF('Action Scores'!$G$189:$G$199,P19)</f>
        <v>1</v>
      </c>
      <c r="R19" s="18">
        <f>SUM('Action Scores'!$G$189:$G$199)</f>
        <v>24.134288114715488</v>
      </c>
      <c r="S19" s="20">
        <f t="shared" si="0"/>
        <v>0</v>
      </c>
      <c r="T19" s="20">
        <f t="shared" si="1"/>
        <v>0</v>
      </c>
      <c r="U19" s="21">
        <f t="shared" si="2"/>
        <v>9.0144074273824444</v>
      </c>
    </row>
    <row r="20" spans="1:21" ht="18" customHeight="1" x14ac:dyDescent="0.2">
      <c r="A20" s="16" t="str">
        <f>'Life Stage Scores'!A182</f>
        <v>UGR18</v>
      </c>
      <c r="B20" s="16" t="str">
        <f>'Life Stage Scores'!B182</f>
        <v>Upper Grande Ronde</v>
      </c>
      <c r="C20" s="18">
        <f>SUM('Life Stage Scores'!$G$182:$G$191)</f>
        <v>15.434697556736943</v>
      </c>
      <c r="D20" s="18">
        <f>SUM('Life Stage Scores'!$H$182:$H$191)</f>
        <v>4.6645846223807466</v>
      </c>
      <c r="E20" s="18">
        <f>SUM('Limiting Factor Scores'!$G$272:$G$286)</f>
        <v>15.434697556736944</v>
      </c>
      <c r="F20" s="18">
        <f>SUM('Limiting Factor Scores'!$H$272:$H$286)</f>
        <v>4.6645846223807474</v>
      </c>
      <c r="G20" s="18">
        <f>'Fish Use'!F262</f>
        <v>0.65110000000000001</v>
      </c>
      <c r="H20" s="17">
        <f>1+IF(COUNTIF('Fish Use'!$F$262:$F$262,'Fish Use'!$F$263)=0,1,0)+IF(COUNTIF('Fish Use'!$F$262:$F$263,'Fish Use'!$F$264)=0,1,0)+IF(COUNTIF('Fish Use'!$F$262:$F$264,'Fish Use'!$F$265)=0,1,0)+IF(COUNTIF('Fish Use'!$F$262:$F$265,'Fish Use'!$F$266)=0,1,0)+IF(COUNTIF('Fish Use'!$F$262:$F$266,'Fish Use'!$F$267)=0,1,0)+IF(COUNTIF('Fish Use'!$F$262:$F$267,'Fish Use'!$F$268)=0,1,0)+IF(COUNTIF('Fish Use'!$F$262:$F$268,'Fish Use'!$F$269)=0,1,0)+IF(COUNTIF('Fish Use'!$F$262:$F$269,'Fish Use'!$F$270)=0,1,0)+IF(COUNTIF('Fish Use'!$F$262:$F$270,'Fish Use'!$F$271)=0,1,0)</f>
        <v>1</v>
      </c>
      <c r="I20" s="16" t="str">
        <f>IF('Life Stage Scores'!H182=MAX('Life Stage Scores'!$H$182:$H$191),'Life Stage Scores'!J182,"")&amp;IF('Life Stage Scores'!H183=MAX('Life Stage Scores'!$H$182:$H$191),IF(COUNTIF('Life Stage Scores'!$H$182:$H$182,MAX('Life Stage Scores'!$H$182:$H$191))&gt;0,"; ","")&amp;'Life Stage Scores'!J183,"")&amp;IF('Life Stage Scores'!H184=MAX('Life Stage Scores'!$H$182:$H$191),IF(COUNTIF('Life Stage Scores'!$H$182:$H$183,MAX('Life Stage Scores'!$H$182:$H$191))&gt;0,"; ","")&amp;'Life Stage Scores'!J184,"")&amp;IF('Life Stage Scores'!H185=MAX('Life Stage Scores'!$H$182:$H$191),IF(COUNTIF('Life Stage Scores'!$H$182:$H$184,MAX('Life Stage Scores'!$H$182:$H$191))&gt;0,"; ","")&amp;'Life Stage Scores'!J185,"")&amp;IF('Life Stage Scores'!H186=MAX('Life Stage Scores'!$H$182:$H$191),IF(COUNTIF('Life Stage Scores'!$H$182:$H$185,MAX('Life Stage Scores'!$H$182:$H$191))&gt;0,"; ","")&amp;'Life Stage Scores'!J186,"")&amp;IF('Life Stage Scores'!H187=MAX('Life Stage Scores'!$H$182:$H$191),IF(COUNTIF('Life Stage Scores'!$H$182:$H$186,MAX('Life Stage Scores'!$H$182:$H$191))&gt;0,"; ","")&amp;'Life Stage Scores'!J187,"")&amp;IF('Life Stage Scores'!H188=MAX('Life Stage Scores'!$H$182:$H$191),IF(COUNTIF('Life Stage Scores'!$H$182:$H$187,MAX('Life Stage Scores'!$H$182:$H$191))&gt;0,"; ","")&amp;'Life Stage Scores'!J188,"")&amp;IF('Life Stage Scores'!H189=MAX('Life Stage Scores'!$H$182:$H$191),IF(COUNTIF('Life Stage Scores'!$H$182:$H$188,MAX('Life Stage Scores'!$H$182:$H$191))&gt;0,"; ","")&amp;'Life Stage Scores'!J189,"")&amp;IF('Life Stage Scores'!H190=MAX('Life Stage Scores'!$H$182:$H$191),IF(COUNTIF('Life Stage Scores'!$H$182:$H$189,MAX('Life Stage Scores'!$H$182:$H$191))&gt;0,"; ","")&amp;'Life Stage Scores'!J190,"")&amp;IF('Life Stage Scores'!H191=MAX('Life Stage Scores'!$H$182:$H$191),IF(COUNTIF('Life Stage Scores'!$H$182:$H$190,MAX('Life Stage Scores'!$H$182:$H$191))&gt;0,"; ","")&amp;'Life Stage Scores'!J191,"")</f>
        <v>Bull Trout | Spawning &amp; Resident</v>
      </c>
      <c r="J20" s="18">
        <f>MAX('Life Stage Scores'!$H$182:$H$191)</f>
        <v>0.95229444177157752</v>
      </c>
      <c r="K20" s="17">
        <f>COUNTIF('Life Stage Scores'!$H$182:$H$191,J20)</f>
        <v>1</v>
      </c>
      <c r="L20" s="16" t="str">
        <f>IF('Limiting Factor Scores'!H272=MAX('Limiting Factor Scores'!$H$272:$H$286),'Limiting Factor Scores'!C272,"")&amp;IF('Limiting Factor Scores'!H273=MAX('Limiting Factor Scores'!$H$272:$H$286),IF(COUNTIF('Limiting Factor Scores'!$H$272:$H$272,MAX('Limiting Factor Scores'!$H$272:$H$286))&gt;0,"; ","")&amp;'Limiting Factor Scores'!C273,"")&amp;IF('Limiting Factor Scores'!H274=MAX('Limiting Factor Scores'!$H$272:$H$286),IF(COUNTIF('Limiting Factor Scores'!$H$272:$H$273,MAX('Limiting Factor Scores'!$H$272:$H$286))&gt;0,"; ","")&amp;'Limiting Factor Scores'!C274,"")&amp;IF('Limiting Factor Scores'!H275=MAX('Limiting Factor Scores'!$H$272:$H$286),IF(COUNTIF('Limiting Factor Scores'!$H$272:$H$274,MAX('Limiting Factor Scores'!$H$272:$H$286))&gt;0,"; ","")&amp;'Limiting Factor Scores'!C275,"")&amp;IF('Limiting Factor Scores'!H276=MAX('Limiting Factor Scores'!$H$272:$H$286),IF(COUNTIF('Limiting Factor Scores'!$H$272:$H$275,MAX('Limiting Factor Scores'!$H$272:$H$286))&gt;0,"; ","")&amp;'Limiting Factor Scores'!C276,"")&amp;IF('Limiting Factor Scores'!H277=MAX('Limiting Factor Scores'!$H$272:$H$286),IF(COUNTIF('Limiting Factor Scores'!$H$272:$H$276,MAX('Limiting Factor Scores'!$H$272:$H$286))&gt;0,"; ","")&amp;'Limiting Factor Scores'!C277,"")&amp;IF('Limiting Factor Scores'!H278=MAX('Limiting Factor Scores'!$H$272:$H$286),IF(COUNTIF('Limiting Factor Scores'!$H$272:$H$277,MAX('Limiting Factor Scores'!$H$272:$H$286))&gt;0,"; ","")&amp;'Limiting Factor Scores'!C278,"")&amp;IF('Limiting Factor Scores'!H279=MAX('Limiting Factor Scores'!$H$272:$H$286),IF(COUNTIF('Limiting Factor Scores'!$H$272:$H$278,MAX('Limiting Factor Scores'!$H$272:$H$286))&gt;0,"; ","")&amp;'Limiting Factor Scores'!C279,"")&amp;IF('Limiting Factor Scores'!H280=MAX('Limiting Factor Scores'!$H$272:$H$286),IF(COUNTIF('Limiting Factor Scores'!$H$272:$H$279,MAX('Limiting Factor Scores'!$H$272:$H$286))&gt;0,"; ","")&amp;'Limiting Factor Scores'!C280,"")&amp;IF('Limiting Factor Scores'!H281=MAX('Limiting Factor Scores'!$H$272:$H$286),IF(COUNTIF('Limiting Factor Scores'!$H$272:$H$280,MAX('Limiting Factor Scores'!$H$272:$H$286))&gt;0,"; ","")&amp;'Limiting Factor Scores'!C281,"")&amp;IF('Limiting Factor Scores'!H282=MAX('Limiting Factor Scores'!$H$272:$H$286),IF(COUNTIF('Limiting Factor Scores'!$H$272:$H$281,MAX('Limiting Factor Scores'!$H$272:$H$286))&gt;0,"; ","")&amp;'Limiting Factor Scores'!C282,"")&amp;IF('Limiting Factor Scores'!H283=MAX('Limiting Factor Scores'!$H$272:$H$286),IF(COUNTIF('Limiting Factor Scores'!$H$272:$H$282,MAX('Limiting Factor Scores'!$H$272:$H$286))&gt;0,"; ","")&amp;'Limiting Factor Scores'!C283,"")&amp;IF('Limiting Factor Scores'!H284=MAX('Limiting Factor Scores'!$H$272:$H$286),IF(COUNTIF('Limiting Factor Scores'!$H$272:$H$283,MAX('Limiting Factor Scores'!$H$272:$H$286))&gt;0,"; ","")&amp;'Limiting Factor Scores'!C284,"")&amp;IF('Limiting Factor Scores'!H285=MAX('Limiting Factor Scores'!$H$272:$H$286),IF(COUNTIF('Limiting Factor Scores'!$H$272:$H$284,MAX('Limiting Factor Scores'!$H$272:$H$286))&gt;0,"; ","")&amp;'Limiting Factor Scores'!C285,"")&amp;IF('Limiting Factor Scores'!H286=MAX('Limiting Factor Scores'!$H$272:$H$286),IF(COUNTIF('Limiting Factor Scores'!$H$272:$H$285,MAX('Limiting Factor Scores'!$H$272:$H$286))&gt;0,"; ","")&amp;'Limiting Factor Scores'!C286,"")</f>
        <v>Channel and Habitat Structure</v>
      </c>
      <c r="M20" s="18">
        <f>MAX('Limiting Factor Scores'!$H$272:$H$286)</f>
        <v>0.69350050386396811</v>
      </c>
      <c r="N20" s="17">
        <f>COUNTIF('Limiting Factor Scores'!$H$272:$H$286,M20)</f>
        <v>1</v>
      </c>
      <c r="O20" s="16" t="str">
        <f>IF('Action Scores'!G200=MAX('Action Scores'!$G$200:$G$210),'Action Scores'!C200&amp;" | "&amp;'Action Scores'!D200,"")&amp;IF('Action Scores'!G201=MAX('Action Scores'!$G$200:$G$210),IF(COUNTIF('Action Scores'!$G$200:$G$200,MAX('Action Scores'!$G$200:$G$210))&gt;0,"; ","")&amp;'Action Scores'!C201&amp;" | "&amp;'Action Scores'!D201,"")&amp;IF('Action Scores'!G202=MAX('Action Scores'!$G$200:$G$210),IF(COUNTIF('Action Scores'!$G$200:$G$201,MAX('Action Scores'!$G$200:$G$210))&gt;0,"; ","")&amp;'Action Scores'!C202&amp;" | "&amp;'Action Scores'!D202,"")&amp;IF('Action Scores'!G203=MAX('Action Scores'!$G$200:$G$210),IF(COUNTIF('Action Scores'!$G$200:$G$202,MAX('Action Scores'!$G$200:$G$210))&gt;0,"; ","")&amp;'Action Scores'!C203&amp;" | "&amp;'Action Scores'!D203,"")&amp;IF('Action Scores'!G204=MAX('Action Scores'!$G$200:$G$210),IF(COUNTIF('Action Scores'!$G$200:$G$203,MAX('Action Scores'!$G$200:$G$210))&gt;0,"; ","")&amp;'Action Scores'!C204&amp;" | "&amp;'Action Scores'!D204,"")&amp;IF('Action Scores'!G205=MAX('Action Scores'!$G$200:$G$210),IF(COUNTIF('Action Scores'!$G$200:$G$204,MAX('Action Scores'!$G$200:$G$210))&gt;0,"; ","")&amp;'Action Scores'!C205&amp;" | "&amp;'Action Scores'!D205,"")&amp;IF('Action Scores'!G206=MAX('Action Scores'!$G$200:$G$210),IF(COUNTIF('Action Scores'!$G$200:$G$205,MAX('Action Scores'!$G$200:$G$210))&gt;0,"; ","")&amp;'Action Scores'!C206&amp;" | "&amp;'Action Scores'!D206,"")&amp;IF('Action Scores'!G207=MAX('Action Scores'!$G$200:$G$210),IF(COUNTIF('Action Scores'!$G$200:$G$206,MAX('Action Scores'!$G$200:$G$210))&gt;0,"; ","")&amp;'Action Scores'!C207&amp;" | "&amp;'Action Scores'!D207,"")&amp;IF('Action Scores'!G208=MAX('Action Scores'!$G$200:$G$210),IF(COUNTIF('Action Scores'!$G$200:$G$207,MAX('Action Scores'!$G$200:$G$210))&gt;0,"; ","")&amp;'Action Scores'!C208&amp;" | "&amp;'Action Scores'!D208,"")&amp;IF('Action Scores'!G209=MAX('Action Scores'!$G$200:$G$210),IF(COUNTIF('Action Scores'!$G$200:$G$208,MAX('Action Scores'!$G$200:$G$210))&gt;0,"; ","")&amp;'Action Scores'!C209&amp;" | "&amp;'Action Scores'!D209,"")&amp;IF('Action Scores'!G210=MAX('Action Scores'!$G$200:$G$210),IF(COUNTIF('Action Scores'!$G$200:$G$209,MAX('Action Scores'!$G$200:$G$210))&gt;0,"; ","")&amp;'Action Scores'!C210&amp;" | "&amp;'Action Scores'!D210,"")</f>
        <v>3 | Floodplain – Reconnect and Restore</v>
      </c>
      <c r="P20" s="18">
        <f>MAX('Action Scores'!$G$200:$G$210)</f>
        <v>2.5062381108482241</v>
      </c>
      <c r="Q20" s="17">
        <f>COUNTIF('Action Scores'!$G$200:$G$210,P20)</f>
        <v>1</v>
      </c>
      <c r="R20" s="18">
        <f>SUM('Action Scores'!$G$200:$G$210)</f>
        <v>12.380270182381054</v>
      </c>
      <c r="S20" s="20">
        <f t="shared" si="0"/>
        <v>0</v>
      </c>
      <c r="T20" s="20">
        <f t="shared" si="1"/>
        <v>0</v>
      </c>
      <c r="U20" s="21">
        <f t="shared" si="2"/>
        <v>4.6645846223807466</v>
      </c>
    </row>
    <row r="21" spans="1:21" ht="18" customHeight="1" x14ac:dyDescent="0.2">
      <c r="A21" s="16" t="str">
        <f>'Life Stage Scores'!A192</f>
        <v>UGR19</v>
      </c>
      <c r="B21" s="16" t="str">
        <f>'Life Stage Scores'!B192</f>
        <v>Upper Grande Ronde</v>
      </c>
      <c r="C21" s="18">
        <f>SUM('Life Stage Scores'!$G$192:$G$201)</f>
        <v>25.244562918428304</v>
      </c>
      <c r="D21" s="18">
        <f>SUM('Life Stage Scores'!$H$192:$H$201)</f>
        <v>7.6222036457233875</v>
      </c>
      <c r="E21" s="18">
        <f>SUM('Limiting Factor Scores'!$G$287:$G$301)</f>
        <v>25.244562918428304</v>
      </c>
      <c r="F21" s="18">
        <f>SUM('Limiting Factor Scores'!$H$287:$H$301)</f>
        <v>7.6222036457233866</v>
      </c>
      <c r="G21" s="18">
        <f>'Fish Use'!F272</f>
        <v>0.77780000000000005</v>
      </c>
      <c r="H21" s="17">
        <f>1+IF(COUNTIF('Fish Use'!$F$272:$F$272,'Fish Use'!$F$273)=0,1,0)+IF(COUNTIF('Fish Use'!$F$272:$F$273,'Fish Use'!$F$274)=0,1,0)+IF(COUNTIF('Fish Use'!$F$272:$F$274,'Fish Use'!$F$275)=0,1,0)+IF(COUNTIF('Fish Use'!$F$272:$F$275,'Fish Use'!$F$276)=0,1,0)+IF(COUNTIF('Fish Use'!$F$272:$F$276,'Fish Use'!$F$277)=0,1,0)+IF(COUNTIF('Fish Use'!$F$272:$F$277,'Fish Use'!$F$278)=0,1,0)+IF(COUNTIF('Fish Use'!$F$272:$F$278,'Fish Use'!$F$279)=0,1,0)+IF(COUNTIF('Fish Use'!$F$272:$F$279,'Fish Use'!$F$280)=0,1,0)+IF(COUNTIF('Fish Use'!$F$272:$F$280,'Fish Use'!$F$281)=0,1,0)</f>
        <v>1</v>
      </c>
      <c r="I21" s="16" t="str">
        <f>IF('Life Stage Scores'!H192=MAX('Life Stage Scores'!$H$192:$H$201),'Life Stage Scores'!J192,"")&amp;IF('Life Stage Scores'!H193=MAX('Life Stage Scores'!$H$192:$H$201),IF(COUNTIF('Life Stage Scores'!$H$192:$H$192,MAX('Life Stage Scores'!$H$192:$H$201))&gt;0,"; ","")&amp;'Life Stage Scores'!J193,"")&amp;IF('Life Stage Scores'!H194=MAX('Life Stage Scores'!$H$192:$H$201),IF(COUNTIF('Life Stage Scores'!$H$192:$H$193,MAX('Life Stage Scores'!$H$192:$H$201))&gt;0,"; ","")&amp;'Life Stage Scores'!J194,"")&amp;IF('Life Stage Scores'!H195=MAX('Life Stage Scores'!$H$192:$H$201),IF(COUNTIF('Life Stage Scores'!$H$192:$H$194,MAX('Life Stage Scores'!$H$192:$H$201))&gt;0,"; ","")&amp;'Life Stage Scores'!J195,"")&amp;IF('Life Stage Scores'!H196=MAX('Life Stage Scores'!$H$192:$H$201),IF(COUNTIF('Life Stage Scores'!$H$192:$H$195,MAX('Life Stage Scores'!$H$192:$H$201))&gt;0,"; ","")&amp;'Life Stage Scores'!J196,"")&amp;IF('Life Stage Scores'!H197=MAX('Life Stage Scores'!$H$192:$H$201),IF(COUNTIF('Life Stage Scores'!$H$192:$H$196,MAX('Life Stage Scores'!$H$192:$H$201))&gt;0,"; ","")&amp;'Life Stage Scores'!J197,"")&amp;IF('Life Stage Scores'!H198=MAX('Life Stage Scores'!$H$192:$H$201),IF(COUNTIF('Life Stage Scores'!$H$192:$H$197,MAX('Life Stage Scores'!$H$192:$H$201))&gt;0,"; ","")&amp;'Life Stage Scores'!J198,"")&amp;IF('Life Stage Scores'!H199=MAX('Life Stage Scores'!$H$192:$H$201),IF(COUNTIF('Life Stage Scores'!$H$192:$H$198,MAX('Life Stage Scores'!$H$192:$H$201))&gt;0,"; ","")&amp;'Life Stage Scores'!J199,"")&amp;IF('Life Stage Scores'!H200=MAX('Life Stage Scores'!$H$192:$H$201),IF(COUNTIF('Life Stage Scores'!$H$192:$H$199,MAX('Life Stage Scores'!$H$192:$H$201))&gt;0,"; ","")&amp;'Life Stage Scores'!J200,"")&amp;IF('Life Stage Scores'!H201=MAX('Life Stage Scores'!$H$192:$H$201),IF(COUNTIF('Life Stage Scores'!$H$192:$H$200,MAX('Life Stage Scores'!$H$192:$H$201))&gt;0,"; ","")&amp;'Life Stage Scores'!J201,"")</f>
        <v>Bull Trout | Spawning &amp; Resident</v>
      </c>
      <c r="J21" s="18">
        <f>MAX('Life Stage Scores'!$H$192:$H$201)</f>
        <v>1.499032828102109</v>
      </c>
      <c r="K21" s="17">
        <f>COUNTIF('Life Stage Scores'!$H$192:$H$201,J21)</f>
        <v>1</v>
      </c>
      <c r="L21" s="16" t="str">
        <f>IF('Limiting Factor Scores'!H287=MAX('Limiting Factor Scores'!$H$287:$H$301),'Limiting Factor Scores'!C287,"")&amp;IF('Limiting Factor Scores'!H288=MAX('Limiting Factor Scores'!$H$287:$H$301),IF(COUNTIF('Limiting Factor Scores'!$H$287:$H$287,MAX('Limiting Factor Scores'!$H$287:$H$301))&gt;0,"; ","")&amp;'Limiting Factor Scores'!C288,"")&amp;IF('Limiting Factor Scores'!H289=MAX('Limiting Factor Scores'!$H$287:$H$301),IF(COUNTIF('Limiting Factor Scores'!$H$287:$H$288,MAX('Limiting Factor Scores'!$H$287:$H$301))&gt;0,"; ","")&amp;'Limiting Factor Scores'!C289,"")&amp;IF('Limiting Factor Scores'!H290=MAX('Limiting Factor Scores'!$H$287:$H$301),IF(COUNTIF('Limiting Factor Scores'!$H$287:$H$289,MAX('Limiting Factor Scores'!$H$287:$H$301))&gt;0,"; ","")&amp;'Limiting Factor Scores'!C290,"")&amp;IF('Limiting Factor Scores'!H291=MAX('Limiting Factor Scores'!$H$287:$H$301),IF(COUNTIF('Limiting Factor Scores'!$H$287:$H$290,MAX('Limiting Factor Scores'!$H$287:$H$301))&gt;0,"; ","")&amp;'Limiting Factor Scores'!C291,"")&amp;IF('Limiting Factor Scores'!H292=MAX('Limiting Factor Scores'!$H$287:$H$301),IF(COUNTIF('Limiting Factor Scores'!$H$287:$H$291,MAX('Limiting Factor Scores'!$H$287:$H$301))&gt;0,"; ","")&amp;'Limiting Factor Scores'!C292,"")&amp;IF('Limiting Factor Scores'!H293=MAX('Limiting Factor Scores'!$H$287:$H$301),IF(COUNTIF('Limiting Factor Scores'!$H$287:$H$292,MAX('Limiting Factor Scores'!$H$287:$H$301))&gt;0,"; ","")&amp;'Limiting Factor Scores'!C293,"")&amp;IF('Limiting Factor Scores'!H294=MAX('Limiting Factor Scores'!$H$287:$H$301),IF(COUNTIF('Limiting Factor Scores'!$H$287:$H$293,MAX('Limiting Factor Scores'!$H$287:$H$301))&gt;0,"; ","")&amp;'Limiting Factor Scores'!C294,"")&amp;IF('Limiting Factor Scores'!H295=MAX('Limiting Factor Scores'!$H$287:$H$301),IF(COUNTIF('Limiting Factor Scores'!$H$287:$H$294,MAX('Limiting Factor Scores'!$H$287:$H$301))&gt;0,"; ","")&amp;'Limiting Factor Scores'!C295,"")&amp;IF('Limiting Factor Scores'!H296=MAX('Limiting Factor Scores'!$H$287:$H$301),IF(COUNTIF('Limiting Factor Scores'!$H$287:$H$295,MAX('Limiting Factor Scores'!$H$287:$H$301))&gt;0,"; ","")&amp;'Limiting Factor Scores'!C296,"")&amp;IF('Limiting Factor Scores'!H297=MAX('Limiting Factor Scores'!$H$287:$H$301),IF(COUNTIF('Limiting Factor Scores'!$H$287:$H$296,MAX('Limiting Factor Scores'!$H$287:$H$301))&gt;0,"; ","")&amp;'Limiting Factor Scores'!C297,"")&amp;IF('Limiting Factor Scores'!H298=MAX('Limiting Factor Scores'!$H$287:$H$301),IF(COUNTIF('Limiting Factor Scores'!$H$287:$H$297,MAX('Limiting Factor Scores'!$H$287:$H$301))&gt;0,"; ","")&amp;'Limiting Factor Scores'!C298,"")&amp;IF('Limiting Factor Scores'!H299=MAX('Limiting Factor Scores'!$H$287:$H$301),IF(COUNTIF('Limiting Factor Scores'!$H$287:$H$298,MAX('Limiting Factor Scores'!$H$287:$H$301))&gt;0,"; ","")&amp;'Limiting Factor Scores'!C299,"")&amp;IF('Limiting Factor Scores'!H300=MAX('Limiting Factor Scores'!$H$287:$H$301),IF(COUNTIF('Limiting Factor Scores'!$H$287:$H$299,MAX('Limiting Factor Scores'!$H$287:$H$301))&gt;0,"; ","")&amp;'Limiting Factor Scores'!C300,"")&amp;IF('Limiting Factor Scores'!H301=MAX('Limiting Factor Scores'!$H$287:$H$301),IF(COUNTIF('Limiting Factor Scores'!$H$287:$H$300,MAX('Limiting Factor Scores'!$H$287:$H$301))&gt;0,"; ","")&amp;'Limiting Factor Scores'!C301,"")</f>
        <v>Anthropogenic Barriers</v>
      </c>
      <c r="M21" s="18">
        <f>MAX('Limiting Factor Scores'!$H$287:$H$301)</f>
        <v>0.90437367157537285</v>
      </c>
      <c r="N21" s="17">
        <f>COUNTIF('Limiting Factor Scores'!$H$287:$H$301,M21)</f>
        <v>1</v>
      </c>
      <c r="O21" s="16" t="str">
        <f>IF('Action Scores'!G211=MAX('Action Scores'!$G$211:$G$221),'Action Scores'!C211&amp;" | "&amp;'Action Scores'!D211,"")&amp;IF('Action Scores'!G212=MAX('Action Scores'!$G$211:$G$221),IF(COUNTIF('Action Scores'!$G$211:$G$211,MAX('Action Scores'!$G$211:$G$221))&gt;0,"; ","")&amp;'Action Scores'!C212&amp;" | "&amp;'Action Scores'!D212,"")&amp;IF('Action Scores'!G213=MAX('Action Scores'!$G$211:$G$221),IF(COUNTIF('Action Scores'!$G$211:$G$212,MAX('Action Scores'!$G$211:$G$221))&gt;0,"; ","")&amp;'Action Scores'!C213&amp;" | "&amp;'Action Scores'!D213,"")&amp;IF('Action Scores'!G214=MAX('Action Scores'!$G$211:$G$221),IF(COUNTIF('Action Scores'!$G$211:$G$213,MAX('Action Scores'!$G$211:$G$221))&gt;0,"; ","")&amp;'Action Scores'!C214&amp;" | "&amp;'Action Scores'!D214,"")&amp;IF('Action Scores'!G215=MAX('Action Scores'!$G$211:$G$221),IF(COUNTIF('Action Scores'!$G$211:$G$214,MAX('Action Scores'!$G$211:$G$221))&gt;0,"; ","")&amp;'Action Scores'!C215&amp;" | "&amp;'Action Scores'!D215,"")&amp;IF('Action Scores'!G216=MAX('Action Scores'!$G$211:$G$221),IF(COUNTIF('Action Scores'!$G$211:$G$215,MAX('Action Scores'!$G$211:$G$221))&gt;0,"; ","")&amp;'Action Scores'!C216&amp;" | "&amp;'Action Scores'!D216,"")&amp;IF('Action Scores'!G217=MAX('Action Scores'!$G$211:$G$221),IF(COUNTIF('Action Scores'!$G$211:$G$216,MAX('Action Scores'!$G$211:$G$221))&gt;0,"; ","")&amp;'Action Scores'!C217&amp;" | "&amp;'Action Scores'!D217,"")&amp;IF('Action Scores'!G218=MAX('Action Scores'!$G$211:$G$221),IF(COUNTIF('Action Scores'!$G$211:$G$217,MAX('Action Scores'!$G$211:$G$221))&gt;0,"; ","")&amp;'Action Scores'!C218&amp;" | "&amp;'Action Scores'!D218,"")&amp;IF('Action Scores'!G219=MAX('Action Scores'!$G$211:$G$221),IF(COUNTIF('Action Scores'!$G$211:$G$218,MAX('Action Scores'!$G$211:$G$221))&gt;0,"; ","")&amp;'Action Scores'!C219&amp;" | "&amp;'Action Scores'!D219,"")&amp;IF('Action Scores'!G220=MAX('Action Scores'!$G$211:$G$221),IF(COUNTIF('Action Scores'!$G$211:$G$219,MAX('Action Scores'!$G$211:$G$221))&gt;0,"; ","")&amp;'Action Scores'!C220&amp;" | "&amp;'Action Scores'!D220,"")&amp;IF('Action Scores'!G221=MAX('Action Scores'!$G$211:$G$221),IF(COUNTIF('Action Scores'!$G$211:$G$220,MAX('Action Scores'!$G$211:$G$221))&gt;0,"; ","")&amp;'Action Scores'!C221&amp;" | "&amp;'Action Scores'!D221,"")</f>
        <v>3 | Floodplain – Reconnect and Restore</v>
      </c>
      <c r="P21" s="18">
        <f>MAX('Action Scores'!$G$211:$G$221)</f>
        <v>3.8583969237420743</v>
      </c>
      <c r="Q21" s="17">
        <f>COUNTIF('Action Scores'!$G$211:$G$221,P21)</f>
        <v>1</v>
      </c>
      <c r="R21" s="18">
        <f>SUM('Action Scores'!$G$211:$G$221)</f>
        <v>19.849219274692739</v>
      </c>
      <c r="S21" s="20">
        <f t="shared" si="0"/>
        <v>0</v>
      </c>
      <c r="T21" s="20">
        <f t="shared" si="1"/>
        <v>0</v>
      </c>
      <c r="U21" s="21">
        <f t="shared" si="2"/>
        <v>7.6222036457233875</v>
      </c>
    </row>
    <row r="22" spans="1:21" ht="18" customHeight="1" x14ac:dyDescent="0.2">
      <c r="A22" s="16" t="str">
        <f>'Life Stage Scores'!A202</f>
        <v>UGR2</v>
      </c>
      <c r="B22" s="16" t="str">
        <f>'Life Stage Scores'!B202</f>
        <v>Upper Grande Ronde</v>
      </c>
      <c r="C22" s="18">
        <f>SUM('Life Stage Scores'!$G$202:$G$211)</f>
        <v>6.5343672899654521</v>
      </c>
      <c r="D22" s="18">
        <f>SUM('Life Stage Scores'!$H$202:$H$211)</f>
        <v>1.9461285748836148</v>
      </c>
      <c r="E22" s="18">
        <f>SUM('Limiting Factor Scores'!$G$302:$G$316)</f>
        <v>6.5343672899654521</v>
      </c>
      <c r="F22" s="18">
        <f>SUM('Limiting Factor Scores'!$H$302:$H$316)</f>
        <v>1.9461285748836146</v>
      </c>
      <c r="G22" s="18">
        <f>'Fish Use'!F102</f>
        <v>0.19139999999999999</v>
      </c>
      <c r="H22" s="17">
        <f>1+IF(COUNTIF('Fish Use'!$F$102:$F$102,'Fish Use'!$F$103)=0,1,0)+IF(COUNTIF('Fish Use'!$F$102:$F$103,'Fish Use'!$F$104)=0,1,0)+IF(COUNTIF('Fish Use'!$F$102:$F$104,'Fish Use'!$F$105)=0,1,0)+IF(COUNTIF('Fish Use'!$F$102:$F$105,'Fish Use'!$F$106)=0,1,0)+IF(COUNTIF('Fish Use'!$F$102:$F$106,'Fish Use'!$F$107)=0,1,0)+IF(COUNTIF('Fish Use'!$F$102:$F$107,'Fish Use'!$F$108)=0,1,0)+IF(COUNTIF('Fish Use'!$F$102:$F$108,'Fish Use'!$F$109)=0,1,0)+IF(COUNTIF('Fish Use'!$F$102:$F$109,'Fish Use'!$F$110)=0,1,0)+IF(COUNTIF('Fish Use'!$F$102:$F$110,'Fish Use'!$F$111)=0,1,0)</f>
        <v>1</v>
      </c>
      <c r="I22" s="16" t="str">
        <f>IF('Life Stage Scores'!H202=MAX('Life Stage Scores'!$H$202:$H$211),'Life Stage Scores'!J202,"")&amp;IF('Life Stage Scores'!H203=MAX('Life Stage Scores'!$H$202:$H$211),IF(COUNTIF('Life Stage Scores'!$H$202:$H$202,MAX('Life Stage Scores'!$H$202:$H$211))&gt;0,"; ","")&amp;'Life Stage Scores'!J203,"")&amp;IF('Life Stage Scores'!H204=MAX('Life Stage Scores'!$H$202:$H$211),IF(COUNTIF('Life Stage Scores'!$H$202:$H$203,MAX('Life Stage Scores'!$H$202:$H$211))&gt;0,"; ","")&amp;'Life Stage Scores'!J204,"")&amp;IF('Life Stage Scores'!H205=MAX('Life Stage Scores'!$H$202:$H$211),IF(COUNTIF('Life Stage Scores'!$H$202:$H$204,MAX('Life Stage Scores'!$H$202:$H$211))&gt;0,"; ","")&amp;'Life Stage Scores'!J205,"")&amp;IF('Life Stage Scores'!H206=MAX('Life Stage Scores'!$H$202:$H$211),IF(COUNTIF('Life Stage Scores'!$H$202:$H$205,MAX('Life Stage Scores'!$H$202:$H$211))&gt;0,"; ","")&amp;'Life Stage Scores'!J206,"")&amp;IF('Life Stage Scores'!H207=MAX('Life Stage Scores'!$H$202:$H$211),IF(COUNTIF('Life Stage Scores'!$H$202:$H$206,MAX('Life Stage Scores'!$H$202:$H$211))&gt;0,"; ","")&amp;'Life Stage Scores'!J207,"")&amp;IF('Life Stage Scores'!H208=MAX('Life Stage Scores'!$H$202:$H$211),IF(COUNTIF('Life Stage Scores'!$H$202:$H$207,MAX('Life Stage Scores'!$H$202:$H$211))&gt;0,"; ","")&amp;'Life Stage Scores'!J208,"")&amp;IF('Life Stage Scores'!H209=MAX('Life Stage Scores'!$H$202:$H$211),IF(COUNTIF('Life Stage Scores'!$H$202:$H$208,MAX('Life Stage Scores'!$H$202:$H$211))&gt;0,"; ","")&amp;'Life Stage Scores'!J209,"")&amp;IF('Life Stage Scores'!H210=MAX('Life Stage Scores'!$H$202:$H$211),IF(COUNTIF('Life Stage Scores'!$H$202:$H$209,MAX('Life Stage Scores'!$H$202:$H$211))&gt;0,"; ","")&amp;'Life Stage Scores'!J210,"")&amp;IF('Life Stage Scores'!H211=MAX('Life Stage Scores'!$H$202:$H$211),IF(COUNTIF('Life Stage Scores'!$H$202:$H$210,MAX('Life Stage Scores'!$H$202:$H$211))&gt;0,"; ","")&amp;'Life Stage Scores'!J211,"")</f>
        <v>Bull Trout | Spawning &amp; Resident</v>
      </c>
      <c r="J22" s="18">
        <f>MAX('Life Stage Scores'!$H$202:$H$211)</f>
        <v>0.3493771167740129</v>
      </c>
      <c r="K22" s="17">
        <f>COUNTIF('Life Stage Scores'!$H$202:$H$211,J22)</f>
        <v>1</v>
      </c>
      <c r="L22" s="16" t="str">
        <f>IF('Limiting Factor Scores'!H302=MAX('Limiting Factor Scores'!$H$302:$H$316),'Limiting Factor Scores'!C302,"")&amp;IF('Limiting Factor Scores'!H303=MAX('Limiting Factor Scores'!$H$302:$H$316),IF(COUNTIF('Limiting Factor Scores'!$H$302:$H$302,MAX('Limiting Factor Scores'!$H$302:$H$316))&gt;0,"; ","")&amp;'Limiting Factor Scores'!C303,"")&amp;IF('Limiting Factor Scores'!H304=MAX('Limiting Factor Scores'!$H$302:$H$316),IF(COUNTIF('Limiting Factor Scores'!$H$302:$H$303,MAX('Limiting Factor Scores'!$H$302:$H$316))&gt;0,"; ","")&amp;'Limiting Factor Scores'!C304,"")&amp;IF('Limiting Factor Scores'!H305=MAX('Limiting Factor Scores'!$H$302:$H$316),IF(COUNTIF('Limiting Factor Scores'!$H$302:$H$304,MAX('Limiting Factor Scores'!$H$302:$H$316))&gt;0,"; ","")&amp;'Limiting Factor Scores'!C305,"")&amp;IF('Limiting Factor Scores'!H306=MAX('Limiting Factor Scores'!$H$302:$H$316),IF(COUNTIF('Limiting Factor Scores'!$H$302:$H$305,MAX('Limiting Factor Scores'!$H$302:$H$316))&gt;0,"; ","")&amp;'Limiting Factor Scores'!C306,"")&amp;IF('Limiting Factor Scores'!H307=MAX('Limiting Factor Scores'!$H$302:$H$316),IF(COUNTIF('Limiting Factor Scores'!$H$302:$H$306,MAX('Limiting Factor Scores'!$H$302:$H$316))&gt;0,"; ","")&amp;'Limiting Factor Scores'!C307,"")&amp;IF('Limiting Factor Scores'!H308=MAX('Limiting Factor Scores'!$H$302:$H$316),IF(COUNTIF('Limiting Factor Scores'!$H$302:$H$307,MAX('Limiting Factor Scores'!$H$302:$H$316))&gt;0,"; ","")&amp;'Limiting Factor Scores'!C308,"")&amp;IF('Limiting Factor Scores'!H309=MAX('Limiting Factor Scores'!$H$302:$H$316),IF(COUNTIF('Limiting Factor Scores'!$H$302:$H$308,MAX('Limiting Factor Scores'!$H$302:$H$316))&gt;0,"; ","")&amp;'Limiting Factor Scores'!C309,"")&amp;IF('Limiting Factor Scores'!H310=MAX('Limiting Factor Scores'!$H$302:$H$316),IF(COUNTIF('Limiting Factor Scores'!$H$302:$H$309,MAX('Limiting Factor Scores'!$H$302:$H$316))&gt;0,"; ","")&amp;'Limiting Factor Scores'!C310,"")&amp;IF('Limiting Factor Scores'!H311=MAX('Limiting Factor Scores'!$H$302:$H$316),IF(COUNTIF('Limiting Factor Scores'!$H$302:$H$310,MAX('Limiting Factor Scores'!$H$302:$H$316))&gt;0,"; ","")&amp;'Limiting Factor Scores'!C311,"")&amp;IF('Limiting Factor Scores'!H312=MAX('Limiting Factor Scores'!$H$302:$H$316),IF(COUNTIF('Limiting Factor Scores'!$H$302:$H$311,MAX('Limiting Factor Scores'!$H$302:$H$316))&gt;0,"; ","")&amp;'Limiting Factor Scores'!C312,"")&amp;IF('Limiting Factor Scores'!H313=MAX('Limiting Factor Scores'!$H$302:$H$316),IF(COUNTIF('Limiting Factor Scores'!$H$302:$H$312,MAX('Limiting Factor Scores'!$H$302:$H$316))&gt;0,"; ","")&amp;'Limiting Factor Scores'!C313,"")&amp;IF('Limiting Factor Scores'!H314=MAX('Limiting Factor Scores'!$H$302:$H$316),IF(COUNTIF('Limiting Factor Scores'!$H$302:$H$313,MAX('Limiting Factor Scores'!$H$302:$H$316))&gt;0,"; ","")&amp;'Limiting Factor Scores'!C314,"")&amp;IF('Limiting Factor Scores'!H315=MAX('Limiting Factor Scores'!$H$302:$H$316),IF(COUNTIF('Limiting Factor Scores'!$H$302:$H$314,MAX('Limiting Factor Scores'!$H$302:$H$316))&gt;0,"; ","")&amp;'Limiting Factor Scores'!C315,"")&amp;IF('Limiting Factor Scores'!H316=MAX('Limiting Factor Scores'!$H$302:$H$316),IF(COUNTIF('Limiting Factor Scores'!$H$302:$H$315,MAX('Limiting Factor Scores'!$H$302:$H$316))&gt;0,"; ","")&amp;'Limiting Factor Scores'!C316,"")</f>
        <v>Channel and Habitat Structure</v>
      </c>
      <c r="M22" s="18">
        <f>MAX('Limiting Factor Scores'!$H$302:$H$316)</f>
        <v>0.28907063383243353</v>
      </c>
      <c r="N22" s="17">
        <f>COUNTIF('Limiting Factor Scores'!$H$302:$H$316,M22)</f>
        <v>1</v>
      </c>
      <c r="O22" s="16" t="str">
        <f>IF('Action Scores'!G222=MAX('Action Scores'!$G$222:$G$232),'Action Scores'!C222&amp;" | "&amp;'Action Scores'!D222,"")&amp;IF('Action Scores'!G223=MAX('Action Scores'!$G$222:$G$232),IF(COUNTIF('Action Scores'!$G$222:$G$222,MAX('Action Scores'!$G$222:$G$232))&gt;0,"; ","")&amp;'Action Scores'!C223&amp;" | "&amp;'Action Scores'!D223,"")&amp;IF('Action Scores'!G224=MAX('Action Scores'!$G$222:$G$232),IF(COUNTIF('Action Scores'!$G$222:$G$223,MAX('Action Scores'!$G$222:$G$232))&gt;0,"; ","")&amp;'Action Scores'!C224&amp;" | "&amp;'Action Scores'!D224,"")&amp;IF('Action Scores'!G225=MAX('Action Scores'!$G$222:$G$232),IF(COUNTIF('Action Scores'!$G$222:$G$224,MAX('Action Scores'!$G$222:$G$232))&gt;0,"; ","")&amp;'Action Scores'!C225&amp;" | "&amp;'Action Scores'!D225,"")&amp;IF('Action Scores'!G226=MAX('Action Scores'!$G$222:$G$232),IF(COUNTIF('Action Scores'!$G$222:$G$225,MAX('Action Scores'!$G$222:$G$232))&gt;0,"; ","")&amp;'Action Scores'!C226&amp;" | "&amp;'Action Scores'!D226,"")&amp;IF('Action Scores'!G227=MAX('Action Scores'!$G$222:$G$232),IF(COUNTIF('Action Scores'!$G$222:$G$226,MAX('Action Scores'!$G$222:$G$232))&gt;0,"; ","")&amp;'Action Scores'!C227&amp;" | "&amp;'Action Scores'!D227,"")&amp;IF('Action Scores'!G228=MAX('Action Scores'!$G$222:$G$232),IF(COUNTIF('Action Scores'!$G$222:$G$227,MAX('Action Scores'!$G$222:$G$232))&gt;0,"; ","")&amp;'Action Scores'!C228&amp;" | "&amp;'Action Scores'!D228,"")&amp;IF('Action Scores'!G229=MAX('Action Scores'!$G$222:$G$232),IF(COUNTIF('Action Scores'!$G$222:$G$228,MAX('Action Scores'!$G$222:$G$232))&gt;0,"; ","")&amp;'Action Scores'!C229&amp;" | "&amp;'Action Scores'!D229,"")&amp;IF('Action Scores'!G230=MAX('Action Scores'!$G$222:$G$232),IF(COUNTIF('Action Scores'!$G$222:$G$229,MAX('Action Scores'!$G$222:$G$232))&gt;0,"; ","")&amp;'Action Scores'!C230&amp;" | "&amp;'Action Scores'!D230,"")&amp;IF('Action Scores'!G231=MAX('Action Scores'!$G$222:$G$232),IF(COUNTIF('Action Scores'!$G$222:$G$230,MAX('Action Scores'!$G$222:$G$232))&gt;0,"; ","")&amp;'Action Scores'!C231&amp;" | "&amp;'Action Scores'!D231,"")&amp;IF('Action Scores'!G232=MAX('Action Scores'!$G$222:$G$232),IF(COUNTIF('Action Scores'!$G$222:$G$231,MAX('Action Scores'!$G$222:$G$232))&gt;0,"; ","")&amp;'Action Scores'!C232&amp;" | "&amp;'Action Scores'!D232,"")</f>
        <v>3 | Floodplain – Reconnect and Restore</v>
      </c>
      <c r="P22" s="18">
        <f>MAX('Action Scores'!$G$222:$G$232)</f>
        <v>0.92618575021347149</v>
      </c>
      <c r="Q22" s="17">
        <f>COUNTIF('Action Scores'!$G$222:$G$232,P22)</f>
        <v>1</v>
      </c>
      <c r="R22" s="18">
        <f>SUM('Action Scores'!$G$222:$G$232)</f>
        <v>4.9444225031800482</v>
      </c>
      <c r="S22" s="20">
        <f t="shared" si="0"/>
        <v>0</v>
      </c>
      <c r="T22" s="20">
        <f t="shared" si="1"/>
        <v>0</v>
      </c>
      <c r="U22" s="21">
        <f t="shared" si="2"/>
        <v>1.9461285748836148</v>
      </c>
    </row>
    <row r="23" spans="1:21" ht="18" customHeight="1" x14ac:dyDescent="0.2">
      <c r="A23" s="16" t="str">
        <f>'Life Stage Scores'!A212</f>
        <v>UGR20</v>
      </c>
      <c r="B23" s="16" t="str">
        <f>'Life Stage Scores'!B212</f>
        <v>Upper Grande Ronde</v>
      </c>
      <c r="C23" s="18">
        <f>SUM('Life Stage Scores'!$G$212:$G$221)</f>
        <v>28.139120204206669</v>
      </c>
      <c r="D23" s="18">
        <f>SUM('Life Stage Scores'!$H$212:$H$221)</f>
        <v>8.5729379627630884</v>
      </c>
      <c r="E23" s="18">
        <f>SUM('Limiting Factor Scores'!$G$317:$G$331)</f>
        <v>28.139120204206666</v>
      </c>
      <c r="F23" s="18">
        <f>SUM('Limiting Factor Scores'!$H$317:$H$331)</f>
        <v>8.5729379627630866</v>
      </c>
      <c r="G23" s="18">
        <f>'Fish Use'!F282</f>
        <v>0.86970000000000003</v>
      </c>
      <c r="H23" s="17">
        <f>1+IF(COUNTIF('Fish Use'!$F$282:$F$282,'Fish Use'!$F$283)=0,1,0)+IF(COUNTIF('Fish Use'!$F$282:$F$283,'Fish Use'!$F$284)=0,1,0)+IF(COUNTIF('Fish Use'!$F$282:$F$284,'Fish Use'!$F$285)=0,1,0)+IF(COUNTIF('Fish Use'!$F$282:$F$285,'Fish Use'!$F$286)=0,1,0)+IF(COUNTIF('Fish Use'!$F$282:$F$286,'Fish Use'!$F$287)=0,1,0)+IF(COUNTIF('Fish Use'!$F$282:$F$287,'Fish Use'!$F$288)=0,1,0)+IF(COUNTIF('Fish Use'!$F$282:$F$288,'Fish Use'!$F$289)=0,1,0)+IF(COUNTIF('Fish Use'!$F$282:$F$289,'Fish Use'!$F$290)=0,1,0)+IF(COUNTIF('Fish Use'!$F$282:$F$290,'Fish Use'!$F$291)=0,1,0)</f>
        <v>1</v>
      </c>
      <c r="I23" s="16" t="str">
        <f>IF('Life Stage Scores'!H212=MAX('Life Stage Scores'!$H$212:$H$221),'Life Stage Scores'!J212,"")&amp;IF('Life Stage Scores'!H213=MAX('Life Stage Scores'!$H$212:$H$221),IF(COUNTIF('Life Stage Scores'!$H$212:$H$212,MAX('Life Stage Scores'!$H$212:$H$221))&gt;0,"; ","")&amp;'Life Stage Scores'!J213,"")&amp;IF('Life Stage Scores'!H214=MAX('Life Stage Scores'!$H$212:$H$221),IF(COUNTIF('Life Stage Scores'!$H$212:$H$213,MAX('Life Stage Scores'!$H$212:$H$221))&gt;0,"; ","")&amp;'Life Stage Scores'!J214,"")&amp;IF('Life Stage Scores'!H215=MAX('Life Stage Scores'!$H$212:$H$221),IF(COUNTIF('Life Stage Scores'!$H$212:$H$214,MAX('Life Stage Scores'!$H$212:$H$221))&gt;0,"; ","")&amp;'Life Stage Scores'!J215,"")&amp;IF('Life Stage Scores'!H216=MAX('Life Stage Scores'!$H$212:$H$221),IF(COUNTIF('Life Stage Scores'!$H$212:$H$215,MAX('Life Stage Scores'!$H$212:$H$221))&gt;0,"; ","")&amp;'Life Stage Scores'!J216,"")&amp;IF('Life Stage Scores'!H217=MAX('Life Stage Scores'!$H$212:$H$221),IF(COUNTIF('Life Stage Scores'!$H$212:$H$216,MAX('Life Stage Scores'!$H$212:$H$221))&gt;0,"; ","")&amp;'Life Stage Scores'!J217,"")&amp;IF('Life Stage Scores'!H218=MAX('Life Stage Scores'!$H$212:$H$221),IF(COUNTIF('Life Stage Scores'!$H$212:$H$217,MAX('Life Stage Scores'!$H$212:$H$221))&gt;0,"; ","")&amp;'Life Stage Scores'!J218,"")&amp;IF('Life Stage Scores'!H219=MAX('Life Stage Scores'!$H$212:$H$221),IF(COUNTIF('Life Stage Scores'!$H$212:$H$218,MAX('Life Stage Scores'!$H$212:$H$221))&gt;0,"; ","")&amp;'Life Stage Scores'!J219,"")&amp;IF('Life Stage Scores'!H220=MAX('Life Stage Scores'!$H$212:$H$221),IF(COUNTIF('Life Stage Scores'!$H$212:$H$219,MAX('Life Stage Scores'!$H$212:$H$221))&gt;0,"; ","")&amp;'Life Stage Scores'!J220,"")&amp;IF('Life Stage Scores'!H221=MAX('Life Stage Scores'!$H$212:$H$221),IF(COUNTIF('Life Stage Scores'!$H$212:$H$220,MAX('Life Stage Scores'!$H$212:$H$221))&gt;0,"; ","")&amp;'Life Stage Scores'!J221,"")</f>
        <v>Bull Trout | Spawning &amp; Resident</v>
      </c>
      <c r="J23" s="18">
        <f>MAX('Life Stage Scores'!$H$212:$H$221)</f>
        <v>1.856842424425408</v>
      </c>
      <c r="K23" s="17">
        <f>COUNTIF('Life Stage Scores'!$H$212:$H$221,J23)</f>
        <v>1</v>
      </c>
      <c r="L23" s="16" t="str">
        <f>IF('Limiting Factor Scores'!H317=MAX('Limiting Factor Scores'!$H$317:$H$331),'Limiting Factor Scores'!C317,"")&amp;IF('Limiting Factor Scores'!H318=MAX('Limiting Factor Scores'!$H$317:$H$331),IF(COUNTIF('Limiting Factor Scores'!$H$317:$H$317,MAX('Limiting Factor Scores'!$H$317:$H$331))&gt;0,"; ","")&amp;'Limiting Factor Scores'!C318,"")&amp;IF('Limiting Factor Scores'!H319=MAX('Limiting Factor Scores'!$H$317:$H$331),IF(COUNTIF('Limiting Factor Scores'!$H$317:$H$318,MAX('Limiting Factor Scores'!$H$317:$H$331))&gt;0,"; ","")&amp;'Limiting Factor Scores'!C319,"")&amp;IF('Limiting Factor Scores'!H320=MAX('Limiting Factor Scores'!$H$317:$H$331),IF(COUNTIF('Limiting Factor Scores'!$H$317:$H$319,MAX('Limiting Factor Scores'!$H$317:$H$331))&gt;0,"; ","")&amp;'Limiting Factor Scores'!C320,"")&amp;IF('Limiting Factor Scores'!H321=MAX('Limiting Factor Scores'!$H$317:$H$331),IF(COUNTIF('Limiting Factor Scores'!$H$317:$H$320,MAX('Limiting Factor Scores'!$H$317:$H$331))&gt;0,"; ","")&amp;'Limiting Factor Scores'!C321,"")&amp;IF('Limiting Factor Scores'!H322=MAX('Limiting Factor Scores'!$H$317:$H$331),IF(COUNTIF('Limiting Factor Scores'!$H$317:$H$321,MAX('Limiting Factor Scores'!$H$317:$H$331))&gt;0,"; ","")&amp;'Limiting Factor Scores'!C322,"")&amp;IF('Limiting Factor Scores'!H323=MAX('Limiting Factor Scores'!$H$317:$H$331),IF(COUNTIF('Limiting Factor Scores'!$H$317:$H$322,MAX('Limiting Factor Scores'!$H$317:$H$331))&gt;0,"; ","")&amp;'Limiting Factor Scores'!C323,"")&amp;IF('Limiting Factor Scores'!H324=MAX('Limiting Factor Scores'!$H$317:$H$331),IF(COUNTIF('Limiting Factor Scores'!$H$317:$H$323,MAX('Limiting Factor Scores'!$H$317:$H$331))&gt;0,"; ","")&amp;'Limiting Factor Scores'!C324,"")&amp;IF('Limiting Factor Scores'!H325=MAX('Limiting Factor Scores'!$H$317:$H$331),IF(COUNTIF('Limiting Factor Scores'!$H$317:$H$324,MAX('Limiting Factor Scores'!$H$317:$H$331))&gt;0,"; ","")&amp;'Limiting Factor Scores'!C325,"")&amp;IF('Limiting Factor Scores'!H326=MAX('Limiting Factor Scores'!$H$317:$H$331),IF(COUNTIF('Limiting Factor Scores'!$H$317:$H$325,MAX('Limiting Factor Scores'!$H$317:$H$331))&gt;0,"; ","")&amp;'Limiting Factor Scores'!C326,"")&amp;IF('Limiting Factor Scores'!H327=MAX('Limiting Factor Scores'!$H$317:$H$331),IF(COUNTIF('Limiting Factor Scores'!$H$317:$H$326,MAX('Limiting Factor Scores'!$H$317:$H$331))&gt;0,"; ","")&amp;'Limiting Factor Scores'!C327,"")&amp;IF('Limiting Factor Scores'!H328=MAX('Limiting Factor Scores'!$H$317:$H$331),IF(COUNTIF('Limiting Factor Scores'!$H$317:$H$327,MAX('Limiting Factor Scores'!$H$317:$H$331))&gt;0,"; ","")&amp;'Limiting Factor Scores'!C328,"")&amp;IF('Limiting Factor Scores'!H329=MAX('Limiting Factor Scores'!$H$317:$H$331),IF(COUNTIF('Limiting Factor Scores'!$H$317:$H$328,MAX('Limiting Factor Scores'!$H$317:$H$331))&gt;0,"; ","")&amp;'Limiting Factor Scores'!C329,"")&amp;IF('Limiting Factor Scores'!H330=MAX('Limiting Factor Scores'!$H$317:$H$331),IF(COUNTIF('Limiting Factor Scores'!$H$317:$H$329,MAX('Limiting Factor Scores'!$H$317:$H$331))&gt;0,"; ","")&amp;'Limiting Factor Scores'!C330,"")&amp;IF('Limiting Factor Scores'!H331=MAX('Limiting Factor Scores'!$H$317:$H$331),IF(COUNTIF('Limiting Factor Scores'!$H$317:$H$330,MAX('Limiting Factor Scores'!$H$317:$H$331))&gt;0,"; ","")&amp;'Limiting Factor Scores'!C331,"")</f>
        <v>Non-Native Species Interactions and Competition</v>
      </c>
      <c r="M23" s="18">
        <f>MAX('Limiting Factor Scores'!$H$317:$H$331)</f>
        <v>1.1337993140777751</v>
      </c>
      <c r="N23" s="17">
        <f>COUNTIF('Limiting Factor Scores'!$H$317:$H$331,M23)</f>
        <v>1</v>
      </c>
      <c r="O23" s="16" t="str">
        <f>IF('Action Scores'!G233=MAX('Action Scores'!$G$233:$G$243),'Action Scores'!C233&amp;" | "&amp;'Action Scores'!D233,"")&amp;IF('Action Scores'!G234=MAX('Action Scores'!$G$233:$G$243),IF(COUNTIF('Action Scores'!$G$233:$G$233,MAX('Action Scores'!$G$233:$G$243))&gt;0,"; ","")&amp;'Action Scores'!C234&amp;" | "&amp;'Action Scores'!D234,"")&amp;IF('Action Scores'!G235=MAX('Action Scores'!$G$233:$G$243),IF(COUNTIF('Action Scores'!$G$233:$G$234,MAX('Action Scores'!$G$233:$G$243))&gt;0,"; ","")&amp;'Action Scores'!C235&amp;" | "&amp;'Action Scores'!D235,"")&amp;IF('Action Scores'!G236=MAX('Action Scores'!$G$233:$G$243),IF(COUNTIF('Action Scores'!$G$233:$G$235,MAX('Action Scores'!$G$233:$G$243))&gt;0,"; ","")&amp;'Action Scores'!C236&amp;" | "&amp;'Action Scores'!D236,"")&amp;IF('Action Scores'!G237=MAX('Action Scores'!$G$233:$G$243),IF(COUNTIF('Action Scores'!$G$233:$G$236,MAX('Action Scores'!$G$233:$G$243))&gt;0,"; ","")&amp;'Action Scores'!C237&amp;" | "&amp;'Action Scores'!D237,"")&amp;IF('Action Scores'!G238=MAX('Action Scores'!$G$233:$G$243),IF(COUNTIF('Action Scores'!$G$233:$G$237,MAX('Action Scores'!$G$233:$G$243))&gt;0,"; ","")&amp;'Action Scores'!C238&amp;" | "&amp;'Action Scores'!D238,"")&amp;IF('Action Scores'!G239=MAX('Action Scores'!$G$233:$G$243),IF(COUNTIF('Action Scores'!$G$233:$G$238,MAX('Action Scores'!$G$233:$G$243))&gt;0,"; ","")&amp;'Action Scores'!C239&amp;" | "&amp;'Action Scores'!D239,"")&amp;IF('Action Scores'!G240=MAX('Action Scores'!$G$233:$G$243),IF(COUNTIF('Action Scores'!$G$233:$G$239,MAX('Action Scores'!$G$233:$G$243))&gt;0,"; ","")&amp;'Action Scores'!C240&amp;" | "&amp;'Action Scores'!D240,"")&amp;IF('Action Scores'!G241=MAX('Action Scores'!$G$233:$G$243),IF(COUNTIF('Action Scores'!$G$233:$G$240,MAX('Action Scores'!$G$233:$G$243))&gt;0,"; ","")&amp;'Action Scores'!C241&amp;" | "&amp;'Action Scores'!D241,"")&amp;IF('Action Scores'!G242=MAX('Action Scores'!$G$233:$G$243),IF(COUNTIF('Action Scores'!$G$233:$G$241,MAX('Action Scores'!$G$233:$G$243))&gt;0,"; ","")&amp;'Action Scores'!C242&amp;" | "&amp;'Action Scores'!D242,"")&amp;IF('Action Scores'!G243=MAX('Action Scores'!$G$233:$G$243),IF(COUNTIF('Action Scores'!$G$233:$G$242,MAX('Action Scores'!$G$233:$G$243))&gt;0,"; ","")&amp;'Action Scores'!C243&amp;" | "&amp;'Action Scores'!D243,"")</f>
        <v>3 | Floodplain – Reconnect and Restore</v>
      </c>
      <c r="P23" s="18">
        <f>MAX('Action Scores'!$G$233:$G$243)</f>
        <v>3.9456559913417539</v>
      </c>
      <c r="Q23" s="17">
        <f>COUNTIF('Action Scores'!$G$233:$G$243,P23)</f>
        <v>1</v>
      </c>
      <c r="R23" s="18">
        <f>SUM('Action Scores'!$G$233:$G$243)</f>
        <v>20.575393628734847</v>
      </c>
      <c r="S23" s="20">
        <f t="shared" si="0"/>
        <v>0</v>
      </c>
      <c r="T23" s="20">
        <f t="shared" si="1"/>
        <v>0</v>
      </c>
      <c r="U23" s="21">
        <f t="shared" si="2"/>
        <v>8.5729379627630884</v>
      </c>
    </row>
    <row r="24" spans="1:21" ht="18" customHeight="1" x14ac:dyDescent="0.2">
      <c r="A24" s="16" t="str">
        <f>'Life Stage Scores'!A222</f>
        <v>UGR3</v>
      </c>
      <c r="B24" s="16" t="str">
        <f>'Life Stage Scores'!B222</f>
        <v>Upper Grande Ronde</v>
      </c>
      <c r="C24" s="18">
        <f>SUM('Life Stage Scores'!$G$222:$G$231)</f>
        <v>35.323026943215233</v>
      </c>
      <c r="D24" s="18">
        <f>SUM('Life Stage Scores'!$H$222:$H$231)</f>
        <v>10.560571478845247</v>
      </c>
      <c r="E24" s="18">
        <f>SUM('Limiting Factor Scores'!$G$332:$G$346)</f>
        <v>35.323026943215233</v>
      </c>
      <c r="F24" s="18">
        <f>SUM('Limiting Factor Scores'!$H$332:$H$346)</f>
        <v>10.560571478845246</v>
      </c>
      <c r="G24" s="18">
        <f>'Fish Use'!F112</f>
        <v>0.65139999999999998</v>
      </c>
      <c r="H24" s="17">
        <f>1+IF(COUNTIF('Fish Use'!$F$112:$F$112,'Fish Use'!$F$113)=0,1,0)+IF(COUNTIF('Fish Use'!$F$112:$F$113,'Fish Use'!$F$114)=0,1,0)+IF(COUNTIF('Fish Use'!$F$112:$F$114,'Fish Use'!$F$115)=0,1,0)+IF(COUNTIF('Fish Use'!$F$112:$F$115,'Fish Use'!$F$116)=0,1,0)+IF(COUNTIF('Fish Use'!$F$112:$F$116,'Fish Use'!$F$117)=0,1,0)+IF(COUNTIF('Fish Use'!$F$112:$F$117,'Fish Use'!$F$118)=0,1,0)+IF(COUNTIF('Fish Use'!$F$112:$F$118,'Fish Use'!$F$119)=0,1,0)+IF(COUNTIF('Fish Use'!$F$112:$F$119,'Fish Use'!$F$120)=0,1,0)+IF(COUNTIF('Fish Use'!$F$112:$F$120,'Fish Use'!$F$121)=0,1,0)</f>
        <v>1</v>
      </c>
      <c r="I24" s="16" t="str">
        <f>IF('Life Stage Scores'!H222=MAX('Life Stage Scores'!$H$222:$H$231),'Life Stage Scores'!J222,"")&amp;IF('Life Stage Scores'!H223=MAX('Life Stage Scores'!$H$222:$H$231),IF(COUNTIF('Life Stage Scores'!$H$222:$H$222,MAX('Life Stage Scores'!$H$222:$H$231))&gt;0,"; ","")&amp;'Life Stage Scores'!J223,"")&amp;IF('Life Stage Scores'!H224=MAX('Life Stage Scores'!$H$222:$H$231),IF(COUNTIF('Life Stage Scores'!$H$222:$H$223,MAX('Life Stage Scores'!$H$222:$H$231))&gt;0,"; ","")&amp;'Life Stage Scores'!J224,"")&amp;IF('Life Stage Scores'!H225=MAX('Life Stage Scores'!$H$222:$H$231),IF(COUNTIF('Life Stage Scores'!$H$222:$H$224,MAX('Life Stage Scores'!$H$222:$H$231))&gt;0,"; ","")&amp;'Life Stage Scores'!J225,"")&amp;IF('Life Stage Scores'!H226=MAX('Life Stage Scores'!$H$222:$H$231),IF(COUNTIF('Life Stage Scores'!$H$222:$H$225,MAX('Life Stage Scores'!$H$222:$H$231))&gt;0,"; ","")&amp;'Life Stage Scores'!J226,"")&amp;IF('Life Stage Scores'!H227=MAX('Life Stage Scores'!$H$222:$H$231),IF(COUNTIF('Life Stage Scores'!$H$222:$H$226,MAX('Life Stage Scores'!$H$222:$H$231))&gt;0,"; ","")&amp;'Life Stage Scores'!J227,"")&amp;IF('Life Stage Scores'!H228=MAX('Life Stage Scores'!$H$222:$H$231),IF(COUNTIF('Life Stage Scores'!$H$222:$H$227,MAX('Life Stage Scores'!$H$222:$H$231))&gt;0,"; ","")&amp;'Life Stage Scores'!J228,"")&amp;IF('Life Stage Scores'!H229=MAX('Life Stage Scores'!$H$222:$H$231),IF(COUNTIF('Life Stage Scores'!$H$222:$H$228,MAX('Life Stage Scores'!$H$222:$H$231))&gt;0,"; ","")&amp;'Life Stage Scores'!J229,"")&amp;IF('Life Stage Scores'!H230=MAX('Life Stage Scores'!$H$222:$H$231),IF(COUNTIF('Life Stage Scores'!$H$222:$H$229,MAX('Life Stage Scores'!$H$222:$H$231))&gt;0,"; ","")&amp;'Life Stage Scores'!J230,"")&amp;IF('Life Stage Scores'!H231=MAX('Life Stage Scores'!$H$222:$H$231),IF(COUNTIF('Life Stage Scores'!$H$222:$H$230,MAX('Life Stage Scores'!$H$222:$H$231))&gt;0,"; ","")&amp;'Life Stage Scores'!J231,"")</f>
        <v>Bull Trout | Spawning &amp; Resident</v>
      </c>
      <c r="J24" s="18">
        <f>MAX('Life Stage Scores'!$H$222:$H$231)</f>
        <v>1.9852187376356047</v>
      </c>
      <c r="K24" s="17">
        <f>COUNTIF('Life Stage Scores'!$H$222:$H$231,J24)</f>
        <v>1</v>
      </c>
      <c r="L24" s="16" t="str">
        <f>IF('Limiting Factor Scores'!H332=MAX('Limiting Factor Scores'!$H$332:$H$346),'Limiting Factor Scores'!C332,"")&amp;IF('Limiting Factor Scores'!H333=MAX('Limiting Factor Scores'!$H$332:$H$346),IF(COUNTIF('Limiting Factor Scores'!$H$332:$H$332,MAX('Limiting Factor Scores'!$H$332:$H$346))&gt;0,"; ","")&amp;'Limiting Factor Scores'!C333,"")&amp;IF('Limiting Factor Scores'!H334=MAX('Limiting Factor Scores'!$H$332:$H$346),IF(COUNTIF('Limiting Factor Scores'!$H$332:$H$333,MAX('Limiting Factor Scores'!$H$332:$H$346))&gt;0,"; ","")&amp;'Limiting Factor Scores'!C334,"")&amp;IF('Limiting Factor Scores'!H335=MAX('Limiting Factor Scores'!$H$332:$H$346),IF(COUNTIF('Limiting Factor Scores'!$H$332:$H$334,MAX('Limiting Factor Scores'!$H$332:$H$346))&gt;0,"; ","")&amp;'Limiting Factor Scores'!C335,"")&amp;IF('Limiting Factor Scores'!H336=MAX('Limiting Factor Scores'!$H$332:$H$346),IF(COUNTIF('Limiting Factor Scores'!$H$332:$H$335,MAX('Limiting Factor Scores'!$H$332:$H$346))&gt;0,"; ","")&amp;'Limiting Factor Scores'!C336,"")&amp;IF('Limiting Factor Scores'!H337=MAX('Limiting Factor Scores'!$H$332:$H$346),IF(COUNTIF('Limiting Factor Scores'!$H$332:$H$336,MAX('Limiting Factor Scores'!$H$332:$H$346))&gt;0,"; ","")&amp;'Limiting Factor Scores'!C337,"")&amp;IF('Limiting Factor Scores'!H338=MAX('Limiting Factor Scores'!$H$332:$H$346),IF(COUNTIF('Limiting Factor Scores'!$H$332:$H$337,MAX('Limiting Factor Scores'!$H$332:$H$346))&gt;0,"; ","")&amp;'Limiting Factor Scores'!C338,"")&amp;IF('Limiting Factor Scores'!H339=MAX('Limiting Factor Scores'!$H$332:$H$346),IF(COUNTIF('Limiting Factor Scores'!$H$332:$H$338,MAX('Limiting Factor Scores'!$H$332:$H$346))&gt;0,"; ","")&amp;'Limiting Factor Scores'!C339,"")&amp;IF('Limiting Factor Scores'!H340=MAX('Limiting Factor Scores'!$H$332:$H$346),IF(COUNTIF('Limiting Factor Scores'!$H$332:$H$339,MAX('Limiting Factor Scores'!$H$332:$H$346))&gt;0,"; ","")&amp;'Limiting Factor Scores'!C340,"")&amp;IF('Limiting Factor Scores'!H341=MAX('Limiting Factor Scores'!$H$332:$H$346),IF(COUNTIF('Limiting Factor Scores'!$H$332:$H$340,MAX('Limiting Factor Scores'!$H$332:$H$346))&gt;0,"; ","")&amp;'Limiting Factor Scores'!C341,"")&amp;IF('Limiting Factor Scores'!H342=MAX('Limiting Factor Scores'!$H$332:$H$346),IF(COUNTIF('Limiting Factor Scores'!$H$332:$H$341,MAX('Limiting Factor Scores'!$H$332:$H$346))&gt;0,"; ","")&amp;'Limiting Factor Scores'!C342,"")&amp;IF('Limiting Factor Scores'!H343=MAX('Limiting Factor Scores'!$H$332:$H$346),IF(COUNTIF('Limiting Factor Scores'!$H$332:$H$342,MAX('Limiting Factor Scores'!$H$332:$H$346))&gt;0,"; ","")&amp;'Limiting Factor Scores'!C343,"")&amp;IF('Limiting Factor Scores'!H344=MAX('Limiting Factor Scores'!$H$332:$H$346),IF(COUNTIF('Limiting Factor Scores'!$H$332:$H$343,MAX('Limiting Factor Scores'!$H$332:$H$346))&gt;0,"; ","")&amp;'Limiting Factor Scores'!C344,"")&amp;IF('Limiting Factor Scores'!H345=MAX('Limiting Factor Scores'!$H$332:$H$346),IF(COUNTIF('Limiting Factor Scores'!$H$332:$H$344,MAX('Limiting Factor Scores'!$H$332:$H$346))&gt;0,"; ","")&amp;'Limiting Factor Scores'!C345,"")&amp;IF('Limiting Factor Scores'!H346=MAX('Limiting Factor Scores'!$H$332:$H$346),IF(COUNTIF('Limiting Factor Scores'!$H$332:$H$345,MAX('Limiting Factor Scores'!$H$332:$H$346))&gt;0,"; ","")&amp;'Limiting Factor Scores'!C346,"")</f>
        <v>Decreased Water Quantity</v>
      </c>
      <c r="M24" s="18">
        <f>MAX('Limiting Factor Scores'!$H$332:$H$346)</f>
        <v>1.2963903172538376</v>
      </c>
      <c r="N24" s="17">
        <f>COUNTIF('Limiting Factor Scores'!$H$332:$H$346,M24)</f>
        <v>1</v>
      </c>
      <c r="O24" s="16" t="str">
        <f>IF('Action Scores'!G244=MAX('Action Scores'!$G$244:$G$254),'Action Scores'!C244&amp;" | "&amp;'Action Scores'!D244,"")&amp;IF('Action Scores'!G245=MAX('Action Scores'!$G$244:$G$254),IF(COUNTIF('Action Scores'!$G$244:$G$244,MAX('Action Scores'!$G$244:$G$254))&gt;0,"; ","")&amp;'Action Scores'!C245&amp;" | "&amp;'Action Scores'!D245,"")&amp;IF('Action Scores'!G246=MAX('Action Scores'!$G$244:$G$254),IF(COUNTIF('Action Scores'!$G$244:$G$245,MAX('Action Scores'!$G$244:$G$254))&gt;0,"; ","")&amp;'Action Scores'!C246&amp;" | "&amp;'Action Scores'!D246,"")&amp;IF('Action Scores'!G247=MAX('Action Scores'!$G$244:$G$254),IF(COUNTIF('Action Scores'!$G$244:$G$246,MAX('Action Scores'!$G$244:$G$254))&gt;0,"; ","")&amp;'Action Scores'!C247&amp;" | "&amp;'Action Scores'!D247,"")&amp;IF('Action Scores'!G248=MAX('Action Scores'!$G$244:$G$254),IF(COUNTIF('Action Scores'!$G$244:$G$247,MAX('Action Scores'!$G$244:$G$254))&gt;0,"; ","")&amp;'Action Scores'!C248&amp;" | "&amp;'Action Scores'!D248,"")&amp;IF('Action Scores'!G249=MAX('Action Scores'!$G$244:$G$254),IF(COUNTIF('Action Scores'!$G$244:$G$248,MAX('Action Scores'!$G$244:$G$254))&gt;0,"; ","")&amp;'Action Scores'!C249&amp;" | "&amp;'Action Scores'!D249,"")&amp;IF('Action Scores'!G250=MAX('Action Scores'!$G$244:$G$254),IF(COUNTIF('Action Scores'!$G$244:$G$249,MAX('Action Scores'!$G$244:$G$254))&gt;0,"; ","")&amp;'Action Scores'!C250&amp;" | "&amp;'Action Scores'!D250,"")&amp;IF('Action Scores'!G251=MAX('Action Scores'!$G$244:$G$254),IF(COUNTIF('Action Scores'!$G$244:$G$250,MAX('Action Scores'!$G$244:$G$254))&gt;0,"; ","")&amp;'Action Scores'!C251&amp;" | "&amp;'Action Scores'!D251,"")&amp;IF('Action Scores'!G252=MAX('Action Scores'!$G$244:$G$254),IF(COUNTIF('Action Scores'!$G$244:$G$251,MAX('Action Scores'!$G$244:$G$254))&gt;0,"; ","")&amp;'Action Scores'!C252&amp;" | "&amp;'Action Scores'!D252,"")&amp;IF('Action Scores'!G253=MAX('Action Scores'!$G$244:$G$254),IF(COUNTIF('Action Scores'!$G$244:$G$252,MAX('Action Scores'!$G$244:$G$254))&gt;0,"; ","")&amp;'Action Scores'!C253&amp;" | "&amp;'Action Scores'!D253,"")&amp;IF('Action Scores'!G254=MAX('Action Scores'!$G$244:$G$254),IF(COUNTIF('Action Scores'!$G$244:$G$253,MAX('Action Scores'!$G$244:$G$254))&gt;0,"; ","")&amp;'Action Scores'!C254&amp;" | "&amp;'Action Scores'!D254,"")</f>
        <v>3 | Floodplain – Reconnect and Restore</v>
      </c>
      <c r="P24" s="18">
        <f>MAX('Action Scores'!$G$244:$G$254)</f>
        <v>4.1773833862324024</v>
      </c>
      <c r="Q24" s="17">
        <f>COUNTIF('Action Scores'!$G$244:$G$254,P24)</f>
        <v>1</v>
      </c>
      <c r="R24" s="18">
        <f>SUM('Action Scores'!$G$244:$G$254)</f>
        <v>25.398522858103536</v>
      </c>
      <c r="S24" s="20">
        <f t="shared" si="0"/>
        <v>0</v>
      </c>
      <c r="T24" s="20">
        <f t="shared" si="1"/>
        <v>0</v>
      </c>
      <c r="U24" s="21">
        <f t="shared" si="2"/>
        <v>10.560571478845247</v>
      </c>
    </row>
    <row r="25" spans="1:21" ht="18" customHeight="1" x14ac:dyDescent="0.2">
      <c r="A25" s="16" t="str">
        <f>'Life Stage Scores'!A232</f>
        <v>UGR4</v>
      </c>
      <c r="B25" s="16" t="str">
        <f>'Life Stage Scores'!B232</f>
        <v>Upper Grande Ronde</v>
      </c>
      <c r="C25" s="18">
        <f>SUM('Life Stage Scores'!$G$232:$G$241)</f>
        <v>9.0902225382736201</v>
      </c>
      <c r="D25" s="18">
        <f>SUM('Life Stage Scores'!$H$232:$H$241)</f>
        <v>2.7272711526007818</v>
      </c>
      <c r="E25" s="18">
        <f>SUM('Limiting Factor Scores'!$G$347:$G$361)</f>
        <v>9.0902225382736201</v>
      </c>
      <c r="F25" s="18">
        <f>SUM('Limiting Factor Scores'!$H$347:$H$361)</f>
        <v>2.7272711526007822</v>
      </c>
      <c r="G25" s="18">
        <f>'Fish Use'!F122</f>
        <v>0.18729999999999999</v>
      </c>
      <c r="H25" s="17">
        <f>1+IF(COUNTIF('Fish Use'!$F$122:$F$122,'Fish Use'!$F$123)=0,1,0)+IF(COUNTIF('Fish Use'!$F$122:$F$123,'Fish Use'!$F$124)=0,1,0)+IF(COUNTIF('Fish Use'!$F$122:$F$124,'Fish Use'!$F$125)=0,1,0)+IF(COUNTIF('Fish Use'!$F$122:$F$125,'Fish Use'!$F$126)=0,1,0)+IF(COUNTIF('Fish Use'!$F$122:$F$126,'Fish Use'!$F$127)=0,1,0)+IF(COUNTIF('Fish Use'!$F$122:$F$127,'Fish Use'!$F$128)=0,1,0)+IF(COUNTIF('Fish Use'!$F$122:$F$128,'Fish Use'!$F$129)=0,1,0)+IF(COUNTIF('Fish Use'!$F$122:$F$129,'Fish Use'!$F$130)=0,1,0)+IF(COUNTIF('Fish Use'!$F$122:$F$130,'Fish Use'!$F$131)=0,1,0)</f>
        <v>1</v>
      </c>
      <c r="I25" s="16" t="str">
        <f>IF('Life Stage Scores'!H232=MAX('Life Stage Scores'!$H$232:$H$241),'Life Stage Scores'!J232,"")&amp;IF('Life Stage Scores'!H233=MAX('Life Stage Scores'!$H$232:$H$241),IF(COUNTIF('Life Stage Scores'!$H$232:$H$232,MAX('Life Stage Scores'!$H$232:$H$241))&gt;0,"; ","")&amp;'Life Stage Scores'!J233,"")&amp;IF('Life Stage Scores'!H234=MAX('Life Stage Scores'!$H$232:$H$241),IF(COUNTIF('Life Stage Scores'!$H$232:$H$233,MAX('Life Stage Scores'!$H$232:$H$241))&gt;0,"; ","")&amp;'Life Stage Scores'!J234,"")&amp;IF('Life Stage Scores'!H235=MAX('Life Stage Scores'!$H$232:$H$241),IF(COUNTIF('Life Stage Scores'!$H$232:$H$234,MAX('Life Stage Scores'!$H$232:$H$241))&gt;0,"; ","")&amp;'Life Stage Scores'!J235,"")&amp;IF('Life Stage Scores'!H236=MAX('Life Stage Scores'!$H$232:$H$241),IF(COUNTIF('Life Stage Scores'!$H$232:$H$235,MAX('Life Stage Scores'!$H$232:$H$241))&gt;0,"; ","")&amp;'Life Stage Scores'!J236,"")&amp;IF('Life Stage Scores'!H237=MAX('Life Stage Scores'!$H$232:$H$241),IF(COUNTIF('Life Stage Scores'!$H$232:$H$236,MAX('Life Stage Scores'!$H$232:$H$241))&gt;0,"; ","")&amp;'Life Stage Scores'!J237,"")&amp;IF('Life Stage Scores'!H238=MAX('Life Stage Scores'!$H$232:$H$241),IF(COUNTIF('Life Stage Scores'!$H$232:$H$237,MAX('Life Stage Scores'!$H$232:$H$241))&gt;0,"; ","")&amp;'Life Stage Scores'!J238,"")&amp;IF('Life Stage Scores'!H239=MAX('Life Stage Scores'!$H$232:$H$241),IF(COUNTIF('Life Stage Scores'!$H$232:$H$238,MAX('Life Stage Scores'!$H$232:$H$241))&gt;0,"; ","")&amp;'Life Stage Scores'!J239,"")&amp;IF('Life Stage Scores'!H240=MAX('Life Stage Scores'!$H$232:$H$241),IF(COUNTIF('Life Stage Scores'!$H$232:$H$239,MAX('Life Stage Scores'!$H$232:$H$241))&gt;0,"; ","")&amp;'Life Stage Scores'!J240,"")&amp;IF('Life Stage Scores'!H241=MAX('Life Stage Scores'!$H$232:$H$241),IF(COUNTIF('Life Stage Scores'!$H$232:$H$240,MAX('Life Stage Scores'!$H$232:$H$241))&gt;0,"; ","")&amp;'Life Stage Scores'!J241,"")</f>
        <v>Bull Trout | Spawning &amp; Resident</v>
      </c>
      <c r="J25" s="18">
        <f>MAX('Life Stage Scores'!$H$232:$H$241)</f>
        <v>0.51473030108864837</v>
      </c>
      <c r="K25" s="17">
        <f>COUNTIF('Life Stage Scores'!$H$232:$H$241,J25)</f>
        <v>1</v>
      </c>
      <c r="L25" s="16" t="str">
        <f>IF('Limiting Factor Scores'!H347=MAX('Limiting Factor Scores'!$H$347:$H$361),'Limiting Factor Scores'!C347,"")&amp;IF('Limiting Factor Scores'!H348=MAX('Limiting Factor Scores'!$H$347:$H$361),IF(COUNTIF('Limiting Factor Scores'!$H$347:$H$347,MAX('Limiting Factor Scores'!$H$347:$H$361))&gt;0,"; ","")&amp;'Limiting Factor Scores'!C348,"")&amp;IF('Limiting Factor Scores'!H349=MAX('Limiting Factor Scores'!$H$347:$H$361),IF(COUNTIF('Limiting Factor Scores'!$H$347:$H$348,MAX('Limiting Factor Scores'!$H$347:$H$361))&gt;0,"; ","")&amp;'Limiting Factor Scores'!C349,"")&amp;IF('Limiting Factor Scores'!H350=MAX('Limiting Factor Scores'!$H$347:$H$361),IF(COUNTIF('Limiting Factor Scores'!$H$347:$H$349,MAX('Limiting Factor Scores'!$H$347:$H$361))&gt;0,"; ","")&amp;'Limiting Factor Scores'!C350,"")&amp;IF('Limiting Factor Scores'!H351=MAX('Limiting Factor Scores'!$H$347:$H$361),IF(COUNTIF('Limiting Factor Scores'!$H$347:$H$350,MAX('Limiting Factor Scores'!$H$347:$H$361))&gt;0,"; ","")&amp;'Limiting Factor Scores'!C351,"")&amp;IF('Limiting Factor Scores'!H352=MAX('Limiting Factor Scores'!$H$347:$H$361),IF(COUNTIF('Limiting Factor Scores'!$H$347:$H$351,MAX('Limiting Factor Scores'!$H$347:$H$361))&gt;0,"; ","")&amp;'Limiting Factor Scores'!C352,"")&amp;IF('Limiting Factor Scores'!H353=MAX('Limiting Factor Scores'!$H$347:$H$361),IF(COUNTIF('Limiting Factor Scores'!$H$347:$H$352,MAX('Limiting Factor Scores'!$H$347:$H$361))&gt;0,"; ","")&amp;'Limiting Factor Scores'!C353,"")&amp;IF('Limiting Factor Scores'!H354=MAX('Limiting Factor Scores'!$H$347:$H$361),IF(COUNTIF('Limiting Factor Scores'!$H$347:$H$353,MAX('Limiting Factor Scores'!$H$347:$H$361))&gt;0,"; ","")&amp;'Limiting Factor Scores'!C354,"")&amp;IF('Limiting Factor Scores'!H355=MAX('Limiting Factor Scores'!$H$347:$H$361),IF(COUNTIF('Limiting Factor Scores'!$H$347:$H$354,MAX('Limiting Factor Scores'!$H$347:$H$361))&gt;0,"; ","")&amp;'Limiting Factor Scores'!C355,"")&amp;IF('Limiting Factor Scores'!H356=MAX('Limiting Factor Scores'!$H$347:$H$361),IF(COUNTIF('Limiting Factor Scores'!$H$347:$H$355,MAX('Limiting Factor Scores'!$H$347:$H$361))&gt;0,"; ","")&amp;'Limiting Factor Scores'!C356,"")&amp;IF('Limiting Factor Scores'!H357=MAX('Limiting Factor Scores'!$H$347:$H$361),IF(COUNTIF('Limiting Factor Scores'!$H$347:$H$356,MAX('Limiting Factor Scores'!$H$347:$H$361))&gt;0,"; ","")&amp;'Limiting Factor Scores'!C357,"")&amp;IF('Limiting Factor Scores'!H358=MAX('Limiting Factor Scores'!$H$347:$H$361),IF(COUNTIF('Limiting Factor Scores'!$H$347:$H$357,MAX('Limiting Factor Scores'!$H$347:$H$361))&gt;0,"; ","")&amp;'Limiting Factor Scores'!C358,"")&amp;IF('Limiting Factor Scores'!H359=MAX('Limiting Factor Scores'!$H$347:$H$361),IF(COUNTIF('Limiting Factor Scores'!$H$347:$H$358,MAX('Limiting Factor Scores'!$H$347:$H$361))&gt;0,"; ","")&amp;'Limiting Factor Scores'!C359,"")&amp;IF('Limiting Factor Scores'!H360=MAX('Limiting Factor Scores'!$H$347:$H$361),IF(COUNTIF('Limiting Factor Scores'!$H$347:$H$359,MAX('Limiting Factor Scores'!$H$347:$H$361))&gt;0,"; ","")&amp;'Limiting Factor Scores'!C360,"")&amp;IF('Limiting Factor Scores'!H361=MAX('Limiting Factor Scores'!$H$347:$H$361),IF(COUNTIF('Limiting Factor Scores'!$H$347:$H$360,MAX('Limiting Factor Scores'!$H$347:$H$361))&gt;0,"; ","")&amp;'Limiting Factor Scores'!C361,"")</f>
        <v>Channel and Habitat Structure</v>
      </c>
      <c r="M25" s="18">
        <f>MAX('Limiting Factor Scores'!$H$347:$H$361)</f>
        <v>0.33513063549602007</v>
      </c>
      <c r="N25" s="17">
        <f>COUNTIF('Limiting Factor Scores'!$H$347:$H$361,M25)</f>
        <v>1</v>
      </c>
      <c r="O25" s="16" t="str">
        <f>IF('Action Scores'!G255=MAX('Action Scores'!$G$255:$G$265),'Action Scores'!C255&amp;" | "&amp;'Action Scores'!D255,"")&amp;IF('Action Scores'!G256=MAX('Action Scores'!$G$255:$G$265),IF(COUNTIF('Action Scores'!$G$255:$G$255,MAX('Action Scores'!$G$255:$G$265))&gt;0,"; ","")&amp;'Action Scores'!C256&amp;" | "&amp;'Action Scores'!D256,"")&amp;IF('Action Scores'!G257=MAX('Action Scores'!$G$255:$G$265),IF(COUNTIF('Action Scores'!$G$255:$G$256,MAX('Action Scores'!$G$255:$G$265))&gt;0,"; ","")&amp;'Action Scores'!C257&amp;" | "&amp;'Action Scores'!D257,"")&amp;IF('Action Scores'!G258=MAX('Action Scores'!$G$255:$G$265),IF(COUNTIF('Action Scores'!$G$255:$G$257,MAX('Action Scores'!$G$255:$G$265))&gt;0,"; ","")&amp;'Action Scores'!C258&amp;" | "&amp;'Action Scores'!D258,"")&amp;IF('Action Scores'!G259=MAX('Action Scores'!$G$255:$G$265),IF(COUNTIF('Action Scores'!$G$255:$G$258,MAX('Action Scores'!$G$255:$G$265))&gt;0,"; ","")&amp;'Action Scores'!C259&amp;" | "&amp;'Action Scores'!D259,"")&amp;IF('Action Scores'!G260=MAX('Action Scores'!$G$255:$G$265),IF(COUNTIF('Action Scores'!$G$255:$G$259,MAX('Action Scores'!$G$255:$G$265))&gt;0,"; ","")&amp;'Action Scores'!C260&amp;" | "&amp;'Action Scores'!D260,"")&amp;IF('Action Scores'!G261=MAX('Action Scores'!$G$255:$G$265),IF(COUNTIF('Action Scores'!$G$255:$G$260,MAX('Action Scores'!$G$255:$G$265))&gt;0,"; ","")&amp;'Action Scores'!C261&amp;" | "&amp;'Action Scores'!D261,"")&amp;IF('Action Scores'!G262=MAX('Action Scores'!$G$255:$G$265),IF(COUNTIF('Action Scores'!$G$255:$G$261,MAX('Action Scores'!$G$255:$G$265))&gt;0,"; ","")&amp;'Action Scores'!C262&amp;" | "&amp;'Action Scores'!D262,"")&amp;IF('Action Scores'!G263=MAX('Action Scores'!$G$255:$G$265),IF(COUNTIF('Action Scores'!$G$255:$G$262,MAX('Action Scores'!$G$255:$G$265))&gt;0,"; ","")&amp;'Action Scores'!C263&amp;" | "&amp;'Action Scores'!D263,"")&amp;IF('Action Scores'!G264=MAX('Action Scores'!$G$255:$G$265),IF(COUNTIF('Action Scores'!$G$255:$G$263,MAX('Action Scores'!$G$255:$G$265))&gt;0,"; ","")&amp;'Action Scores'!C264&amp;" | "&amp;'Action Scores'!D264,"")&amp;IF('Action Scores'!G265=MAX('Action Scores'!$G$255:$G$265),IF(COUNTIF('Action Scores'!$G$255:$G$264,MAX('Action Scores'!$G$255:$G$265))&gt;0,"; ","")&amp;'Action Scores'!C265&amp;" | "&amp;'Action Scores'!D265,"")</f>
        <v>3 | Floodplain – Reconnect and Restore</v>
      </c>
      <c r="P25" s="18">
        <f>MAX('Action Scores'!$G$255:$G$265)</f>
        <v>1.3563054575199396</v>
      </c>
      <c r="Q25" s="17">
        <f>COUNTIF('Action Scores'!$G$255:$G$265,P25)</f>
        <v>1</v>
      </c>
      <c r="R25" s="18">
        <f>SUM('Action Scores'!$G$255:$G$265)</f>
        <v>7.1373132375903081</v>
      </c>
      <c r="S25" s="20">
        <f t="shared" si="0"/>
        <v>0</v>
      </c>
      <c r="T25" s="20">
        <f t="shared" si="1"/>
        <v>0</v>
      </c>
      <c r="U25" s="21">
        <f t="shared" si="2"/>
        <v>2.7272711526007818</v>
      </c>
    </row>
    <row r="26" spans="1:21" ht="18" customHeight="1" x14ac:dyDescent="0.2">
      <c r="A26" s="16" t="str">
        <f>'Life Stage Scores'!A242</f>
        <v>UGR5</v>
      </c>
      <c r="B26" s="16" t="str">
        <f>'Life Stage Scores'!B242</f>
        <v>Upper Grande Ronde</v>
      </c>
      <c r="C26" s="18">
        <f>SUM('Life Stage Scores'!$G$242:$G$251)</f>
        <v>38.903807223693221</v>
      </c>
      <c r="D26" s="18">
        <f>SUM('Life Stage Scores'!$H$242:$H$251)</f>
        <v>11.661570003617843</v>
      </c>
      <c r="E26" s="18">
        <f>SUM('Limiting Factor Scores'!$G$362:$G$376)</f>
        <v>38.903807223693214</v>
      </c>
      <c r="F26" s="18">
        <f>SUM('Limiting Factor Scores'!$H$362:$H$376)</f>
        <v>11.661570003617843</v>
      </c>
      <c r="G26" s="18">
        <f>'Fish Use'!F132</f>
        <v>0.5242</v>
      </c>
      <c r="H26" s="17">
        <f>1+IF(COUNTIF('Fish Use'!$F$132:$F$132,'Fish Use'!$F$133)=0,1,0)+IF(COUNTIF('Fish Use'!$F$132:$F$133,'Fish Use'!$F$134)=0,1,0)+IF(COUNTIF('Fish Use'!$F$132:$F$134,'Fish Use'!$F$135)=0,1,0)+IF(COUNTIF('Fish Use'!$F$132:$F$135,'Fish Use'!$F$136)=0,1,0)+IF(COUNTIF('Fish Use'!$F$132:$F$136,'Fish Use'!$F$137)=0,1,0)+IF(COUNTIF('Fish Use'!$F$132:$F$137,'Fish Use'!$F$138)=0,1,0)+IF(COUNTIF('Fish Use'!$F$132:$F$138,'Fish Use'!$F$139)=0,1,0)+IF(COUNTIF('Fish Use'!$F$132:$F$139,'Fish Use'!$F$140)=0,1,0)+IF(COUNTIF('Fish Use'!$F$132:$F$140,'Fish Use'!$F$141)=0,1,0)</f>
        <v>1</v>
      </c>
      <c r="I26" s="16" t="str">
        <f>IF('Life Stage Scores'!H242=MAX('Life Stage Scores'!$H$242:$H$251),'Life Stage Scores'!J242,"")&amp;IF('Life Stage Scores'!H243=MAX('Life Stage Scores'!$H$242:$H$251),IF(COUNTIF('Life Stage Scores'!$H$242:$H$242,MAX('Life Stage Scores'!$H$242:$H$251))&gt;0,"; ","")&amp;'Life Stage Scores'!J243,"")&amp;IF('Life Stage Scores'!H244=MAX('Life Stage Scores'!$H$242:$H$251),IF(COUNTIF('Life Stage Scores'!$H$242:$H$243,MAX('Life Stage Scores'!$H$242:$H$251))&gt;0,"; ","")&amp;'Life Stage Scores'!J244,"")&amp;IF('Life Stage Scores'!H245=MAX('Life Stage Scores'!$H$242:$H$251),IF(COUNTIF('Life Stage Scores'!$H$242:$H$244,MAX('Life Stage Scores'!$H$242:$H$251))&gt;0,"; ","")&amp;'Life Stage Scores'!J245,"")&amp;IF('Life Stage Scores'!H246=MAX('Life Stage Scores'!$H$242:$H$251),IF(COUNTIF('Life Stage Scores'!$H$242:$H$245,MAX('Life Stage Scores'!$H$242:$H$251))&gt;0,"; ","")&amp;'Life Stage Scores'!J246,"")&amp;IF('Life Stage Scores'!H247=MAX('Life Stage Scores'!$H$242:$H$251),IF(COUNTIF('Life Stage Scores'!$H$242:$H$246,MAX('Life Stage Scores'!$H$242:$H$251))&gt;0,"; ","")&amp;'Life Stage Scores'!J247,"")&amp;IF('Life Stage Scores'!H248=MAX('Life Stage Scores'!$H$242:$H$251),IF(COUNTIF('Life Stage Scores'!$H$242:$H$247,MAX('Life Stage Scores'!$H$242:$H$251))&gt;0,"; ","")&amp;'Life Stage Scores'!J248,"")&amp;IF('Life Stage Scores'!H249=MAX('Life Stage Scores'!$H$242:$H$251),IF(COUNTIF('Life Stage Scores'!$H$242:$H$248,MAX('Life Stage Scores'!$H$242:$H$251))&gt;0,"; ","")&amp;'Life Stage Scores'!J249,"")&amp;IF('Life Stage Scores'!H250=MAX('Life Stage Scores'!$H$242:$H$251),IF(COUNTIF('Life Stage Scores'!$H$242:$H$249,MAX('Life Stage Scores'!$H$242:$H$251))&gt;0,"; ","")&amp;'Life Stage Scores'!J250,"")&amp;IF('Life Stage Scores'!H251=MAX('Life Stage Scores'!$H$242:$H$251),IF(COUNTIF('Life Stage Scores'!$H$242:$H$250,MAX('Life Stage Scores'!$H$242:$H$251))&gt;0,"; ","")&amp;'Life Stage Scores'!J251,"")</f>
        <v>Bull Trout | Spawning &amp; Resident</v>
      </c>
      <c r="J26" s="18">
        <f>MAX('Life Stage Scores'!$H$242:$H$251)</f>
        <v>2.2055917191417453</v>
      </c>
      <c r="K26" s="17">
        <f>COUNTIF('Life Stage Scores'!$H$242:$H$251,J26)</f>
        <v>1</v>
      </c>
      <c r="L26" s="16" t="str">
        <f>IF('Limiting Factor Scores'!H362=MAX('Limiting Factor Scores'!$H$362:$H$376),'Limiting Factor Scores'!C362,"")&amp;IF('Limiting Factor Scores'!H363=MAX('Limiting Factor Scores'!$H$362:$H$376),IF(COUNTIF('Limiting Factor Scores'!$H$362:$H$362,MAX('Limiting Factor Scores'!$H$362:$H$376))&gt;0,"; ","")&amp;'Limiting Factor Scores'!C363,"")&amp;IF('Limiting Factor Scores'!H364=MAX('Limiting Factor Scores'!$H$362:$H$376),IF(COUNTIF('Limiting Factor Scores'!$H$362:$H$363,MAX('Limiting Factor Scores'!$H$362:$H$376))&gt;0,"; ","")&amp;'Limiting Factor Scores'!C364,"")&amp;IF('Limiting Factor Scores'!H365=MAX('Limiting Factor Scores'!$H$362:$H$376),IF(COUNTIF('Limiting Factor Scores'!$H$362:$H$364,MAX('Limiting Factor Scores'!$H$362:$H$376))&gt;0,"; ","")&amp;'Limiting Factor Scores'!C365,"")&amp;IF('Limiting Factor Scores'!H366=MAX('Limiting Factor Scores'!$H$362:$H$376),IF(COUNTIF('Limiting Factor Scores'!$H$362:$H$365,MAX('Limiting Factor Scores'!$H$362:$H$376))&gt;0,"; ","")&amp;'Limiting Factor Scores'!C366,"")&amp;IF('Limiting Factor Scores'!H367=MAX('Limiting Factor Scores'!$H$362:$H$376),IF(COUNTIF('Limiting Factor Scores'!$H$362:$H$366,MAX('Limiting Factor Scores'!$H$362:$H$376))&gt;0,"; ","")&amp;'Limiting Factor Scores'!C367,"")&amp;IF('Limiting Factor Scores'!H368=MAX('Limiting Factor Scores'!$H$362:$H$376),IF(COUNTIF('Limiting Factor Scores'!$H$362:$H$367,MAX('Limiting Factor Scores'!$H$362:$H$376))&gt;0,"; ","")&amp;'Limiting Factor Scores'!C368,"")&amp;IF('Limiting Factor Scores'!H369=MAX('Limiting Factor Scores'!$H$362:$H$376),IF(COUNTIF('Limiting Factor Scores'!$H$362:$H$368,MAX('Limiting Factor Scores'!$H$362:$H$376))&gt;0,"; ","")&amp;'Limiting Factor Scores'!C369,"")&amp;IF('Limiting Factor Scores'!H370=MAX('Limiting Factor Scores'!$H$362:$H$376),IF(COUNTIF('Limiting Factor Scores'!$H$362:$H$369,MAX('Limiting Factor Scores'!$H$362:$H$376))&gt;0,"; ","")&amp;'Limiting Factor Scores'!C370,"")&amp;IF('Limiting Factor Scores'!H371=MAX('Limiting Factor Scores'!$H$362:$H$376),IF(COUNTIF('Limiting Factor Scores'!$H$362:$H$370,MAX('Limiting Factor Scores'!$H$362:$H$376))&gt;0,"; ","")&amp;'Limiting Factor Scores'!C371,"")&amp;IF('Limiting Factor Scores'!H372=MAX('Limiting Factor Scores'!$H$362:$H$376),IF(COUNTIF('Limiting Factor Scores'!$H$362:$H$371,MAX('Limiting Factor Scores'!$H$362:$H$376))&gt;0,"; ","")&amp;'Limiting Factor Scores'!C372,"")&amp;IF('Limiting Factor Scores'!H373=MAX('Limiting Factor Scores'!$H$362:$H$376),IF(COUNTIF('Limiting Factor Scores'!$H$362:$H$372,MAX('Limiting Factor Scores'!$H$362:$H$376))&gt;0,"; ","")&amp;'Limiting Factor Scores'!C373,"")&amp;IF('Limiting Factor Scores'!H374=MAX('Limiting Factor Scores'!$H$362:$H$376),IF(COUNTIF('Limiting Factor Scores'!$H$362:$H$373,MAX('Limiting Factor Scores'!$H$362:$H$376))&gt;0,"; ","")&amp;'Limiting Factor Scores'!C374,"")&amp;IF('Limiting Factor Scores'!H375=MAX('Limiting Factor Scores'!$H$362:$H$376),IF(COUNTIF('Limiting Factor Scores'!$H$362:$H$374,MAX('Limiting Factor Scores'!$H$362:$H$376))&gt;0,"; ","")&amp;'Limiting Factor Scores'!C375,"")&amp;IF('Limiting Factor Scores'!H376=MAX('Limiting Factor Scores'!$H$362:$H$376),IF(COUNTIF('Limiting Factor Scores'!$H$362:$H$375,MAX('Limiting Factor Scores'!$H$362:$H$376))&gt;0,"; ","")&amp;'Limiting Factor Scores'!C376,"")</f>
        <v>Channel and Habitat Structure</v>
      </c>
      <c r="M26" s="18">
        <f>MAX('Limiting Factor Scores'!$H$362:$H$376)</f>
        <v>1.314424628960964</v>
      </c>
      <c r="N26" s="17">
        <f>COUNTIF('Limiting Factor Scores'!$H$362:$H$376,M26)</f>
        <v>1</v>
      </c>
      <c r="O26" s="16" t="str">
        <f>IF('Action Scores'!G266=MAX('Action Scores'!$G$266:$G$276),'Action Scores'!C266&amp;" | "&amp;'Action Scores'!D266,"")&amp;IF('Action Scores'!G267=MAX('Action Scores'!$G$266:$G$276),IF(COUNTIF('Action Scores'!$G$266:$G$266,MAX('Action Scores'!$G$266:$G$276))&gt;0,"; ","")&amp;'Action Scores'!C267&amp;" | "&amp;'Action Scores'!D267,"")&amp;IF('Action Scores'!G268=MAX('Action Scores'!$G$266:$G$276),IF(COUNTIF('Action Scores'!$G$266:$G$267,MAX('Action Scores'!$G$266:$G$276))&gt;0,"; ","")&amp;'Action Scores'!C268&amp;" | "&amp;'Action Scores'!D268,"")&amp;IF('Action Scores'!G269=MAX('Action Scores'!$G$266:$G$276),IF(COUNTIF('Action Scores'!$G$266:$G$268,MAX('Action Scores'!$G$266:$G$276))&gt;0,"; ","")&amp;'Action Scores'!C269&amp;" | "&amp;'Action Scores'!D269,"")&amp;IF('Action Scores'!G270=MAX('Action Scores'!$G$266:$G$276),IF(COUNTIF('Action Scores'!$G$266:$G$269,MAX('Action Scores'!$G$266:$G$276))&gt;0,"; ","")&amp;'Action Scores'!C270&amp;" | "&amp;'Action Scores'!D270,"")&amp;IF('Action Scores'!G271=MAX('Action Scores'!$G$266:$G$276),IF(COUNTIF('Action Scores'!$G$266:$G$270,MAX('Action Scores'!$G$266:$G$276))&gt;0,"; ","")&amp;'Action Scores'!C271&amp;" | "&amp;'Action Scores'!D271,"")&amp;IF('Action Scores'!G272=MAX('Action Scores'!$G$266:$G$276),IF(COUNTIF('Action Scores'!$G$266:$G$271,MAX('Action Scores'!$G$266:$G$276))&gt;0,"; ","")&amp;'Action Scores'!C272&amp;" | "&amp;'Action Scores'!D272,"")&amp;IF('Action Scores'!G273=MAX('Action Scores'!$G$266:$G$276),IF(COUNTIF('Action Scores'!$G$266:$G$272,MAX('Action Scores'!$G$266:$G$276))&gt;0,"; ","")&amp;'Action Scores'!C273&amp;" | "&amp;'Action Scores'!D273,"")&amp;IF('Action Scores'!G274=MAX('Action Scores'!$G$266:$G$276),IF(COUNTIF('Action Scores'!$G$266:$G$273,MAX('Action Scores'!$G$266:$G$276))&gt;0,"; ","")&amp;'Action Scores'!C274&amp;" | "&amp;'Action Scores'!D274,"")&amp;IF('Action Scores'!G275=MAX('Action Scores'!$G$266:$G$276),IF(COUNTIF('Action Scores'!$G$266:$G$274,MAX('Action Scores'!$G$266:$G$276))&gt;0,"; ","")&amp;'Action Scores'!C275&amp;" | "&amp;'Action Scores'!D275,"")&amp;IF('Action Scores'!G276=MAX('Action Scores'!$G$266:$G$276),IF(COUNTIF('Action Scores'!$G$266:$G$275,MAX('Action Scores'!$G$266:$G$276))&gt;0,"; ","")&amp;'Action Scores'!C276&amp;" | "&amp;'Action Scores'!D276,"")</f>
        <v>3 | Floodplain – Reconnect and Restore</v>
      </c>
      <c r="P26" s="18">
        <f>MAX('Action Scores'!$G$266:$G$276)</f>
        <v>5.416890436777007</v>
      </c>
      <c r="Q26" s="17">
        <f>COUNTIF('Action Scores'!$G$266:$G$276,P26)</f>
        <v>1</v>
      </c>
      <c r="R26" s="18">
        <f>SUM('Action Scores'!$G$266:$G$276)</f>
        <v>29.704369974690167</v>
      </c>
      <c r="S26" s="20">
        <f t="shared" si="0"/>
        <v>0</v>
      </c>
      <c r="T26" s="20">
        <f t="shared" si="1"/>
        <v>0</v>
      </c>
      <c r="U26" s="21">
        <f t="shared" si="2"/>
        <v>11.661570003617843</v>
      </c>
    </row>
    <row r="27" spans="1:21" ht="18" customHeight="1" x14ac:dyDescent="0.2">
      <c r="A27" s="16" t="str">
        <f>'Life Stage Scores'!A252</f>
        <v>UGR6</v>
      </c>
      <c r="B27" s="16" t="str">
        <f>'Life Stage Scores'!B252</f>
        <v>Upper Grande Ronde</v>
      </c>
      <c r="C27" s="18">
        <f>SUM('Life Stage Scores'!$G$252:$G$261)</f>
        <v>24.793602657040157</v>
      </c>
      <c r="D27" s="18">
        <f>SUM('Life Stage Scores'!$H$252:$H$261)</f>
        <v>7.4786754451114748</v>
      </c>
      <c r="E27" s="18">
        <f>SUM('Limiting Factor Scores'!$G$377:$G$391)</f>
        <v>24.793602657040154</v>
      </c>
      <c r="F27" s="18">
        <f>SUM('Limiting Factor Scores'!$H$377:$H$391)</f>
        <v>7.4786754451114739</v>
      </c>
      <c r="G27" s="18">
        <f>'Fish Use'!F142</f>
        <v>0.76429999999999998</v>
      </c>
      <c r="H27" s="17">
        <f>1+IF(COUNTIF('Fish Use'!$F$142:$F$142,'Fish Use'!$F$143)=0,1,0)+IF(COUNTIF('Fish Use'!$F$142:$F$143,'Fish Use'!$F$144)=0,1,0)+IF(COUNTIF('Fish Use'!$F$142:$F$144,'Fish Use'!$F$145)=0,1,0)+IF(COUNTIF('Fish Use'!$F$142:$F$145,'Fish Use'!$F$146)=0,1,0)+IF(COUNTIF('Fish Use'!$F$142:$F$146,'Fish Use'!$F$147)=0,1,0)+IF(COUNTIF('Fish Use'!$F$142:$F$147,'Fish Use'!$F$148)=0,1,0)+IF(COUNTIF('Fish Use'!$F$142:$F$148,'Fish Use'!$F$149)=0,1,0)+IF(COUNTIF('Fish Use'!$F$142:$F$149,'Fish Use'!$F$150)=0,1,0)+IF(COUNTIF('Fish Use'!$F$142:$F$150,'Fish Use'!$F$151)=0,1,0)</f>
        <v>1</v>
      </c>
      <c r="I27" s="16" t="str">
        <f>IF('Life Stage Scores'!H252=MAX('Life Stage Scores'!$H$252:$H$261),'Life Stage Scores'!J252,"")&amp;IF('Life Stage Scores'!H253=MAX('Life Stage Scores'!$H$252:$H$261),IF(COUNTIF('Life Stage Scores'!$H$252:$H$252,MAX('Life Stage Scores'!$H$252:$H$261))&gt;0,"; ","")&amp;'Life Stage Scores'!J253,"")&amp;IF('Life Stage Scores'!H254=MAX('Life Stage Scores'!$H$252:$H$261),IF(COUNTIF('Life Stage Scores'!$H$252:$H$253,MAX('Life Stage Scores'!$H$252:$H$261))&gt;0,"; ","")&amp;'Life Stage Scores'!J254,"")&amp;IF('Life Stage Scores'!H255=MAX('Life Stage Scores'!$H$252:$H$261),IF(COUNTIF('Life Stage Scores'!$H$252:$H$254,MAX('Life Stage Scores'!$H$252:$H$261))&gt;0,"; ","")&amp;'Life Stage Scores'!J255,"")&amp;IF('Life Stage Scores'!H256=MAX('Life Stage Scores'!$H$252:$H$261),IF(COUNTIF('Life Stage Scores'!$H$252:$H$255,MAX('Life Stage Scores'!$H$252:$H$261))&gt;0,"; ","")&amp;'Life Stage Scores'!J256,"")&amp;IF('Life Stage Scores'!H257=MAX('Life Stage Scores'!$H$252:$H$261),IF(COUNTIF('Life Stage Scores'!$H$252:$H$256,MAX('Life Stage Scores'!$H$252:$H$261))&gt;0,"; ","")&amp;'Life Stage Scores'!J257,"")&amp;IF('Life Stage Scores'!H258=MAX('Life Stage Scores'!$H$252:$H$261),IF(COUNTIF('Life Stage Scores'!$H$252:$H$257,MAX('Life Stage Scores'!$H$252:$H$261))&gt;0,"; ","")&amp;'Life Stage Scores'!J258,"")&amp;IF('Life Stage Scores'!H259=MAX('Life Stage Scores'!$H$252:$H$261),IF(COUNTIF('Life Stage Scores'!$H$252:$H$258,MAX('Life Stage Scores'!$H$252:$H$261))&gt;0,"; ","")&amp;'Life Stage Scores'!J259,"")&amp;IF('Life Stage Scores'!H260=MAX('Life Stage Scores'!$H$252:$H$261),IF(COUNTIF('Life Stage Scores'!$H$252:$H$259,MAX('Life Stage Scores'!$H$252:$H$261))&gt;0,"; ","")&amp;'Life Stage Scores'!J260,"")&amp;IF('Life Stage Scores'!H261=MAX('Life Stage Scores'!$H$252:$H$261),IF(COUNTIF('Life Stage Scores'!$H$252:$H$260,MAX('Life Stage Scores'!$H$252:$H$261))&gt;0,"; ","")&amp;'Life Stage Scores'!J261,"")</f>
        <v>Bull Trout | Spawning &amp; Resident</v>
      </c>
      <c r="J27" s="18">
        <f>MAX('Life Stage Scores'!$H$252:$H$261)</f>
        <v>1.4872904037756733</v>
      </c>
      <c r="K27" s="17">
        <f>COUNTIF('Life Stage Scores'!$H$252:$H$261,J27)</f>
        <v>1</v>
      </c>
      <c r="L27" s="16" t="str">
        <f>IF('Limiting Factor Scores'!H377=MAX('Limiting Factor Scores'!$H$377:$H$391),'Limiting Factor Scores'!C377,"")&amp;IF('Limiting Factor Scores'!H378=MAX('Limiting Factor Scores'!$H$377:$H$391),IF(COUNTIF('Limiting Factor Scores'!$H$377:$H$377,MAX('Limiting Factor Scores'!$H$377:$H$391))&gt;0,"; ","")&amp;'Limiting Factor Scores'!C378,"")&amp;IF('Limiting Factor Scores'!H379=MAX('Limiting Factor Scores'!$H$377:$H$391),IF(COUNTIF('Limiting Factor Scores'!$H$377:$H$378,MAX('Limiting Factor Scores'!$H$377:$H$391))&gt;0,"; ","")&amp;'Limiting Factor Scores'!C379,"")&amp;IF('Limiting Factor Scores'!H380=MAX('Limiting Factor Scores'!$H$377:$H$391),IF(COUNTIF('Limiting Factor Scores'!$H$377:$H$379,MAX('Limiting Factor Scores'!$H$377:$H$391))&gt;0,"; ","")&amp;'Limiting Factor Scores'!C380,"")&amp;IF('Limiting Factor Scores'!H381=MAX('Limiting Factor Scores'!$H$377:$H$391),IF(COUNTIF('Limiting Factor Scores'!$H$377:$H$380,MAX('Limiting Factor Scores'!$H$377:$H$391))&gt;0,"; ","")&amp;'Limiting Factor Scores'!C381,"")&amp;IF('Limiting Factor Scores'!H382=MAX('Limiting Factor Scores'!$H$377:$H$391),IF(COUNTIF('Limiting Factor Scores'!$H$377:$H$381,MAX('Limiting Factor Scores'!$H$377:$H$391))&gt;0,"; ","")&amp;'Limiting Factor Scores'!C382,"")&amp;IF('Limiting Factor Scores'!H383=MAX('Limiting Factor Scores'!$H$377:$H$391),IF(COUNTIF('Limiting Factor Scores'!$H$377:$H$382,MAX('Limiting Factor Scores'!$H$377:$H$391))&gt;0,"; ","")&amp;'Limiting Factor Scores'!C383,"")&amp;IF('Limiting Factor Scores'!H384=MAX('Limiting Factor Scores'!$H$377:$H$391),IF(COUNTIF('Limiting Factor Scores'!$H$377:$H$383,MAX('Limiting Factor Scores'!$H$377:$H$391))&gt;0,"; ","")&amp;'Limiting Factor Scores'!C384,"")&amp;IF('Limiting Factor Scores'!H385=MAX('Limiting Factor Scores'!$H$377:$H$391),IF(COUNTIF('Limiting Factor Scores'!$H$377:$H$384,MAX('Limiting Factor Scores'!$H$377:$H$391))&gt;0,"; ","")&amp;'Limiting Factor Scores'!C385,"")&amp;IF('Limiting Factor Scores'!H386=MAX('Limiting Factor Scores'!$H$377:$H$391),IF(COUNTIF('Limiting Factor Scores'!$H$377:$H$385,MAX('Limiting Factor Scores'!$H$377:$H$391))&gt;0,"; ","")&amp;'Limiting Factor Scores'!C386,"")&amp;IF('Limiting Factor Scores'!H387=MAX('Limiting Factor Scores'!$H$377:$H$391),IF(COUNTIF('Limiting Factor Scores'!$H$377:$H$386,MAX('Limiting Factor Scores'!$H$377:$H$391))&gt;0,"; ","")&amp;'Limiting Factor Scores'!C387,"")&amp;IF('Limiting Factor Scores'!H388=MAX('Limiting Factor Scores'!$H$377:$H$391),IF(COUNTIF('Limiting Factor Scores'!$H$377:$H$387,MAX('Limiting Factor Scores'!$H$377:$H$391))&gt;0,"; ","")&amp;'Limiting Factor Scores'!C388,"")&amp;IF('Limiting Factor Scores'!H389=MAX('Limiting Factor Scores'!$H$377:$H$391),IF(COUNTIF('Limiting Factor Scores'!$H$377:$H$388,MAX('Limiting Factor Scores'!$H$377:$H$391))&gt;0,"; ","")&amp;'Limiting Factor Scores'!C389,"")&amp;IF('Limiting Factor Scores'!H390=MAX('Limiting Factor Scores'!$H$377:$H$391),IF(COUNTIF('Limiting Factor Scores'!$H$377:$H$389,MAX('Limiting Factor Scores'!$H$377:$H$391))&gt;0,"; ","")&amp;'Limiting Factor Scores'!C390,"")&amp;IF('Limiting Factor Scores'!H391=MAX('Limiting Factor Scores'!$H$377:$H$391),IF(COUNTIF('Limiting Factor Scores'!$H$377:$H$390,MAX('Limiting Factor Scores'!$H$377:$H$391))&gt;0,"; ","")&amp;'Limiting Factor Scores'!C391,"")</f>
        <v>Channel and Habitat Structure</v>
      </c>
      <c r="M27" s="18">
        <f>MAX('Limiting Factor Scores'!$H$377:$H$391)</f>
        <v>1.2223685329141345</v>
      </c>
      <c r="N27" s="17">
        <f>COUNTIF('Limiting Factor Scores'!$H$377:$H$391,M27)</f>
        <v>1</v>
      </c>
      <c r="O27" s="16" t="str">
        <f>IF('Action Scores'!G277=MAX('Action Scores'!$G$277:$G$287),'Action Scores'!C277&amp;" | "&amp;'Action Scores'!D277,"")&amp;IF('Action Scores'!G278=MAX('Action Scores'!$G$277:$G$287),IF(COUNTIF('Action Scores'!$G$277:$G$277,MAX('Action Scores'!$G$277:$G$287))&gt;0,"; ","")&amp;'Action Scores'!C278&amp;" | "&amp;'Action Scores'!D278,"")&amp;IF('Action Scores'!G279=MAX('Action Scores'!$G$277:$G$287),IF(COUNTIF('Action Scores'!$G$277:$G$278,MAX('Action Scores'!$G$277:$G$287))&gt;0,"; ","")&amp;'Action Scores'!C279&amp;" | "&amp;'Action Scores'!D279,"")&amp;IF('Action Scores'!G280=MAX('Action Scores'!$G$277:$G$287),IF(COUNTIF('Action Scores'!$G$277:$G$279,MAX('Action Scores'!$G$277:$G$287))&gt;0,"; ","")&amp;'Action Scores'!C280&amp;" | "&amp;'Action Scores'!D280,"")&amp;IF('Action Scores'!G281=MAX('Action Scores'!$G$277:$G$287),IF(COUNTIF('Action Scores'!$G$277:$G$280,MAX('Action Scores'!$G$277:$G$287))&gt;0,"; ","")&amp;'Action Scores'!C281&amp;" | "&amp;'Action Scores'!D281,"")&amp;IF('Action Scores'!G282=MAX('Action Scores'!$G$277:$G$287),IF(COUNTIF('Action Scores'!$G$277:$G$281,MAX('Action Scores'!$G$277:$G$287))&gt;0,"; ","")&amp;'Action Scores'!C282&amp;" | "&amp;'Action Scores'!D282,"")&amp;IF('Action Scores'!G283=MAX('Action Scores'!$G$277:$G$287),IF(COUNTIF('Action Scores'!$G$277:$G$282,MAX('Action Scores'!$G$277:$G$287))&gt;0,"; ","")&amp;'Action Scores'!C283&amp;" | "&amp;'Action Scores'!D283,"")&amp;IF('Action Scores'!G284=MAX('Action Scores'!$G$277:$G$287),IF(COUNTIF('Action Scores'!$G$277:$G$283,MAX('Action Scores'!$G$277:$G$287))&gt;0,"; ","")&amp;'Action Scores'!C284&amp;" | "&amp;'Action Scores'!D284,"")&amp;IF('Action Scores'!G285=MAX('Action Scores'!$G$277:$G$287),IF(COUNTIF('Action Scores'!$G$277:$G$284,MAX('Action Scores'!$G$277:$G$287))&gt;0,"; ","")&amp;'Action Scores'!C285&amp;" | "&amp;'Action Scores'!D285,"")&amp;IF('Action Scores'!G286=MAX('Action Scores'!$G$277:$G$287),IF(COUNTIF('Action Scores'!$G$277:$G$285,MAX('Action Scores'!$G$277:$G$287))&gt;0,"; ","")&amp;'Action Scores'!C286&amp;" | "&amp;'Action Scores'!D286,"")&amp;IF('Action Scores'!G287=MAX('Action Scores'!$G$277:$G$287),IF(COUNTIF('Action Scores'!$G$277:$G$286,MAX('Action Scores'!$G$277:$G$287))&gt;0,"; ","")&amp;'Action Scores'!C287&amp;" | "&amp;'Action Scores'!D287,"")</f>
        <v>3 | Floodplain – Reconnect and Restore</v>
      </c>
      <c r="P27" s="18">
        <f>MAX('Action Scores'!$G$277:$G$287)</f>
        <v>3.8881485367023925</v>
      </c>
      <c r="Q27" s="17">
        <f>COUNTIF('Action Scores'!$G$277:$G$287,P27)</f>
        <v>1</v>
      </c>
      <c r="R27" s="18">
        <f>SUM('Action Scores'!$G$277:$G$287)</f>
        <v>19.247249197997089</v>
      </c>
      <c r="S27" s="20">
        <f t="shared" si="0"/>
        <v>0</v>
      </c>
      <c r="T27" s="20">
        <f t="shared" si="1"/>
        <v>0</v>
      </c>
      <c r="U27" s="21">
        <f t="shared" si="2"/>
        <v>7.4786754451114748</v>
      </c>
    </row>
    <row r="28" spans="1:21" ht="18" customHeight="1" x14ac:dyDescent="0.2">
      <c r="A28" s="16" t="str">
        <f>'Life Stage Scores'!A262</f>
        <v>UGR7</v>
      </c>
      <c r="B28" s="16" t="str">
        <f>'Life Stage Scores'!B262</f>
        <v>Upper Grande Ronde</v>
      </c>
      <c r="C28" s="18">
        <f>SUM('Life Stage Scores'!$G$262:$G$271)</f>
        <v>25.135867567228161</v>
      </c>
      <c r="D28" s="18">
        <f>SUM('Life Stage Scores'!$H$262:$H$271)</f>
        <v>7.5162343561069296</v>
      </c>
      <c r="E28" s="18">
        <f>SUM('Limiting Factor Scores'!$G$392:$G$406)</f>
        <v>25.135867567228161</v>
      </c>
      <c r="F28" s="18">
        <f>SUM('Limiting Factor Scores'!$H$392:$H$406)</f>
        <v>7.5162343561069296</v>
      </c>
      <c r="G28" s="18">
        <f>'Fish Use'!F152</f>
        <v>0.33750000000000002</v>
      </c>
      <c r="H28" s="17">
        <f>1+IF(COUNTIF('Fish Use'!$F$152:$F$152,'Fish Use'!$F$153)=0,1,0)+IF(COUNTIF('Fish Use'!$F$152:$F$153,'Fish Use'!$F$154)=0,1,0)+IF(COUNTIF('Fish Use'!$F$152:$F$154,'Fish Use'!$F$155)=0,1,0)+IF(COUNTIF('Fish Use'!$F$152:$F$155,'Fish Use'!$F$156)=0,1,0)+IF(COUNTIF('Fish Use'!$F$152:$F$156,'Fish Use'!$F$157)=0,1,0)+IF(COUNTIF('Fish Use'!$F$152:$F$157,'Fish Use'!$F$158)=0,1,0)+IF(COUNTIF('Fish Use'!$F$152:$F$158,'Fish Use'!$F$159)=0,1,0)+IF(COUNTIF('Fish Use'!$F$152:$F$159,'Fish Use'!$F$160)=0,1,0)+IF(COUNTIF('Fish Use'!$F$152:$F$160,'Fish Use'!$F$161)=0,1,0)</f>
        <v>1</v>
      </c>
      <c r="I28" s="16" t="str">
        <f>IF('Life Stage Scores'!H262=MAX('Life Stage Scores'!$H$262:$H$271),'Life Stage Scores'!J262,"")&amp;IF('Life Stage Scores'!H263=MAX('Life Stage Scores'!$H$262:$H$271),IF(COUNTIF('Life Stage Scores'!$H$262:$H$262,MAX('Life Stage Scores'!$H$262:$H$271))&gt;0,"; ","")&amp;'Life Stage Scores'!J263,"")&amp;IF('Life Stage Scores'!H264=MAX('Life Stage Scores'!$H$262:$H$271),IF(COUNTIF('Life Stage Scores'!$H$262:$H$263,MAX('Life Stage Scores'!$H$262:$H$271))&gt;0,"; ","")&amp;'Life Stage Scores'!J264,"")&amp;IF('Life Stage Scores'!H265=MAX('Life Stage Scores'!$H$262:$H$271),IF(COUNTIF('Life Stage Scores'!$H$262:$H$264,MAX('Life Stage Scores'!$H$262:$H$271))&gt;0,"; ","")&amp;'Life Stage Scores'!J265,"")&amp;IF('Life Stage Scores'!H266=MAX('Life Stage Scores'!$H$262:$H$271),IF(COUNTIF('Life Stage Scores'!$H$262:$H$265,MAX('Life Stage Scores'!$H$262:$H$271))&gt;0,"; ","")&amp;'Life Stage Scores'!J266,"")&amp;IF('Life Stage Scores'!H267=MAX('Life Stage Scores'!$H$262:$H$271),IF(COUNTIF('Life Stage Scores'!$H$262:$H$266,MAX('Life Stage Scores'!$H$262:$H$271))&gt;0,"; ","")&amp;'Life Stage Scores'!J267,"")&amp;IF('Life Stage Scores'!H268=MAX('Life Stage Scores'!$H$262:$H$271),IF(COUNTIF('Life Stage Scores'!$H$262:$H$267,MAX('Life Stage Scores'!$H$262:$H$271))&gt;0,"; ","")&amp;'Life Stage Scores'!J268,"")&amp;IF('Life Stage Scores'!H269=MAX('Life Stage Scores'!$H$262:$H$271),IF(COUNTIF('Life Stage Scores'!$H$262:$H$268,MAX('Life Stage Scores'!$H$262:$H$271))&gt;0,"; ","")&amp;'Life Stage Scores'!J269,"")&amp;IF('Life Stage Scores'!H270=MAX('Life Stage Scores'!$H$262:$H$271),IF(COUNTIF('Life Stage Scores'!$H$262:$H$269,MAX('Life Stage Scores'!$H$262:$H$271))&gt;0,"; ","")&amp;'Life Stage Scores'!J270,"")&amp;IF('Life Stage Scores'!H271=MAX('Life Stage Scores'!$H$262:$H$271),IF(COUNTIF('Life Stage Scores'!$H$262:$H$270,MAX('Life Stage Scores'!$H$262:$H$271))&gt;0,"; ","")&amp;'Life Stage Scores'!J271,"")</f>
        <v>Bull Trout | Spawning &amp; Resident</v>
      </c>
      <c r="J28" s="18">
        <f>MAX('Life Stage Scores'!$H$262:$H$271)</f>
        <v>1.4130406607242445</v>
      </c>
      <c r="K28" s="17">
        <f>COUNTIF('Life Stage Scores'!$H$262:$H$271,J28)</f>
        <v>1</v>
      </c>
      <c r="L28" s="16" t="str">
        <f>IF('Limiting Factor Scores'!H392=MAX('Limiting Factor Scores'!$H$392:$H$406),'Limiting Factor Scores'!C392,"")&amp;IF('Limiting Factor Scores'!H393=MAX('Limiting Factor Scores'!$H$392:$H$406),IF(COUNTIF('Limiting Factor Scores'!$H$392:$H$392,MAX('Limiting Factor Scores'!$H$392:$H$406))&gt;0,"; ","")&amp;'Limiting Factor Scores'!C393,"")&amp;IF('Limiting Factor Scores'!H394=MAX('Limiting Factor Scores'!$H$392:$H$406),IF(COUNTIF('Limiting Factor Scores'!$H$392:$H$393,MAX('Limiting Factor Scores'!$H$392:$H$406))&gt;0,"; ","")&amp;'Limiting Factor Scores'!C394,"")&amp;IF('Limiting Factor Scores'!H395=MAX('Limiting Factor Scores'!$H$392:$H$406),IF(COUNTIF('Limiting Factor Scores'!$H$392:$H$394,MAX('Limiting Factor Scores'!$H$392:$H$406))&gt;0,"; ","")&amp;'Limiting Factor Scores'!C395,"")&amp;IF('Limiting Factor Scores'!H396=MAX('Limiting Factor Scores'!$H$392:$H$406),IF(COUNTIF('Limiting Factor Scores'!$H$392:$H$395,MAX('Limiting Factor Scores'!$H$392:$H$406))&gt;0,"; ","")&amp;'Limiting Factor Scores'!C396,"")&amp;IF('Limiting Factor Scores'!H397=MAX('Limiting Factor Scores'!$H$392:$H$406),IF(COUNTIF('Limiting Factor Scores'!$H$392:$H$396,MAX('Limiting Factor Scores'!$H$392:$H$406))&gt;0,"; ","")&amp;'Limiting Factor Scores'!C397,"")&amp;IF('Limiting Factor Scores'!H398=MAX('Limiting Factor Scores'!$H$392:$H$406),IF(COUNTIF('Limiting Factor Scores'!$H$392:$H$397,MAX('Limiting Factor Scores'!$H$392:$H$406))&gt;0,"; ","")&amp;'Limiting Factor Scores'!C398,"")&amp;IF('Limiting Factor Scores'!H399=MAX('Limiting Factor Scores'!$H$392:$H$406),IF(COUNTIF('Limiting Factor Scores'!$H$392:$H$398,MAX('Limiting Factor Scores'!$H$392:$H$406))&gt;0,"; ","")&amp;'Limiting Factor Scores'!C399,"")&amp;IF('Limiting Factor Scores'!H400=MAX('Limiting Factor Scores'!$H$392:$H$406),IF(COUNTIF('Limiting Factor Scores'!$H$392:$H$399,MAX('Limiting Factor Scores'!$H$392:$H$406))&gt;0,"; ","")&amp;'Limiting Factor Scores'!C400,"")&amp;IF('Limiting Factor Scores'!H401=MAX('Limiting Factor Scores'!$H$392:$H$406),IF(COUNTIF('Limiting Factor Scores'!$H$392:$H$400,MAX('Limiting Factor Scores'!$H$392:$H$406))&gt;0,"; ","")&amp;'Limiting Factor Scores'!C401,"")&amp;IF('Limiting Factor Scores'!H402=MAX('Limiting Factor Scores'!$H$392:$H$406),IF(COUNTIF('Limiting Factor Scores'!$H$392:$H$401,MAX('Limiting Factor Scores'!$H$392:$H$406))&gt;0,"; ","")&amp;'Limiting Factor Scores'!C402,"")&amp;IF('Limiting Factor Scores'!H403=MAX('Limiting Factor Scores'!$H$392:$H$406),IF(COUNTIF('Limiting Factor Scores'!$H$392:$H$402,MAX('Limiting Factor Scores'!$H$392:$H$406))&gt;0,"; ","")&amp;'Limiting Factor Scores'!C403,"")&amp;IF('Limiting Factor Scores'!H404=MAX('Limiting Factor Scores'!$H$392:$H$406),IF(COUNTIF('Limiting Factor Scores'!$H$392:$H$403,MAX('Limiting Factor Scores'!$H$392:$H$406))&gt;0,"; ","")&amp;'Limiting Factor Scores'!C404,"")&amp;IF('Limiting Factor Scores'!H405=MAX('Limiting Factor Scores'!$H$392:$H$406),IF(COUNTIF('Limiting Factor Scores'!$H$392:$H$404,MAX('Limiting Factor Scores'!$H$392:$H$406))&gt;0,"; ","")&amp;'Limiting Factor Scores'!C405,"")&amp;IF('Limiting Factor Scores'!H406=MAX('Limiting Factor Scores'!$H$392:$H$406),IF(COUNTIF('Limiting Factor Scores'!$H$392:$H$405,MAX('Limiting Factor Scores'!$H$392:$H$406))&gt;0,"; ","")&amp;'Limiting Factor Scores'!C406,"")</f>
        <v>Channel and Habitat Structure</v>
      </c>
      <c r="M28" s="18">
        <f>MAX('Limiting Factor Scores'!$H$392:$H$406)</f>
        <v>0.84627682616239097</v>
      </c>
      <c r="N28" s="17">
        <f>COUNTIF('Limiting Factor Scores'!$H$392:$H$406,M28)</f>
        <v>1</v>
      </c>
      <c r="O28" s="16" t="str">
        <f>IF('Action Scores'!G288=MAX('Action Scores'!$G$288:$G$298),'Action Scores'!C288&amp;" | "&amp;'Action Scores'!D288,"")&amp;IF('Action Scores'!G289=MAX('Action Scores'!$G$288:$G$298),IF(COUNTIF('Action Scores'!$G$288:$G$288,MAX('Action Scores'!$G$288:$G$298))&gt;0,"; ","")&amp;'Action Scores'!C289&amp;" | "&amp;'Action Scores'!D289,"")&amp;IF('Action Scores'!G290=MAX('Action Scores'!$G$288:$G$298),IF(COUNTIF('Action Scores'!$G$288:$G$289,MAX('Action Scores'!$G$288:$G$298))&gt;0,"; ","")&amp;'Action Scores'!C290&amp;" | "&amp;'Action Scores'!D290,"")&amp;IF('Action Scores'!G291=MAX('Action Scores'!$G$288:$G$298),IF(COUNTIF('Action Scores'!$G$288:$G$290,MAX('Action Scores'!$G$288:$G$298))&gt;0,"; ","")&amp;'Action Scores'!C291&amp;" | "&amp;'Action Scores'!D291,"")&amp;IF('Action Scores'!G292=MAX('Action Scores'!$G$288:$G$298),IF(COUNTIF('Action Scores'!$G$288:$G$291,MAX('Action Scores'!$G$288:$G$298))&gt;0,"; ","")&amp;'Action Scores'!C292&amp;" | "&amp;'Action Scores'!D292,"")&amp;IF('Action Scores'!G293=MAX('Action Scores'!$G$288:$G$298),IF(COUNTIF('Action Scores'!$G$288:$G$292,MAX('Action Scores'!$G$288:$G$298))&gt;0,"; ","")&amp;'Action Scores'!C293&amp;" | "&amp;'Action Scores'!D293,"")&amp;IF('Action Scores'!G294=MAX('Action Scores'!$G$288:$G$298),IF(COUNTIF('Action Scores'!$G$288:$G$293,MAX('Action Scores'!$G$288:$G$298))&gt;0,"; ","")&amp;'Action Scores'!C294&amp;" | "&amp;'Action Scores'!D294,"")&amp;IF('Action Scores'!G295=MAX('Action Scores'!$G$288:$G$298),IF(COUNTIF('Action Scores'!$G$288:$G$294,MAX('Action Scores'!$G$288:$G$298))&gt;0,"; ","")&amp;'Action Scores'!C295&amp;" | "&amp;'Action Scores'!D295,"")&amp;IF('Action Scores'!G296=MAX('Action Scores'!$G$288:$G$298),IF(COUNTIF('Action Scores'!$G$288:$G$295,MAX('Action Scores'!$G$288:$G$298))&gt;0,"; ","")&amp;'Action Scores'!C296&amp;" | "&amp;'Action Scores'!D296,"")&amp;IF('Action Scores'!G297=MAX('Action Scores'!$G$288:$G$298),IF(COUNTIF('Action Scores'!$G$288:$G$296,MAX('Action Scores'!$G$288:$G$298))&gt;0,"; ","")&amp;'Action Scores'!C297&amp;" | "&amp;'Action Scores'!D297,"")&amp;IF('Action Scores'!G298=MAX('Action Scores'!$G$288:$G$298),IF(COUNTIF('Action Scores'!$G$288:$G$297,MAX('Action Scores'!$G$288:$G$298))&gt;0,"; ","")&amp;'Action Scores'!C298&amp;" | "&amp;'Action Scores'!D298,"")</f>
        <v>3 | Floodplain – Reconnect and Restore</v>
      </c>
      <c r="P28" s="18">
        <f>MAX('Action Scores'!$G$288:$G$298)</f>
        <v>3.5994876331058436</v>
      </c>
      <c r="Q28" s="17">
        <f>COUNTIF('Action Scores'!$G$288:$G$298,P28)</f>
        <v>1</v>
      </c>
      <c r="R28" s="18">
        <f>SUM('Action Scores'!$G$288:$G$298)</f>
        <v>19.4265335223742</v>
      </c>
      <c r="S28" s="20">
        <f t="shared" si="0"/>
        <v>0</v>
      </c>
      <c r="T28" s="20">
        <f t="shared" si="1"/>
        <v>0</v>
      </c>
      <c r="U28" s="21">
        <f t="shared" si="2"/>
        <v>7.5162343561069296</v>
      </c>
    </row>
    <row r="29" spans="1:21" ht="18" customHeight="1" x14ac:dyDescent="0.2">
      <c r="A29" s="16" t="str">
        <f>'Life Stage Scores'!A272</f>
        <v>UGR8</v>
      </c>
      <c r="B29" s="16" t="str">
        <f>'Life Stage Scores'!B272</f>
        <v>Upper Grande Ronde</v>
      </c>
      <c r="C29" s="18">
        <f>SUM('Life Stage Scores'!$G$272:$G$281)</f>
        <v>0.25248538071363863</v>
      </c>
      <c r="D29" s="18">
        <f>SUM('Life Stage Scores'!$H$272:$H$281)</f>
        <v>7.5827499942385176E-2</v>
      </c>
      <c r="E29" s="18">
        <f>SUM('Limiting Factor Scores'!$G$407:$G$421)</f>
        <v>0.25248538071363863</v>
      </c>
      <c r="F29" s="18">
        <f>SUM('Limiting Factor Scores'!$H$407:$H$421)</f>
        <v>7.5827499942385149E-2</v>
      </c>
      <c r="G29" s="18">
        <f>'Fish Use'!F162</f>
        <v>4.4000000000000003E-3</v>
      </c>
      <c r="H29" s="17">
        <f>1+IF(COUNTIF('Fish Use'!$F$162:$F$162,'Fish Use'!$F$163)=0,1,0)+IF(COUNTIF('Fish Use'!$F$162:$F$163,'Fish Use'!$F$164)=0,1,0)+IF(COUNTIF('Fish Use'!$F$162:$F$164,'Fish Use'!$F$165)=0,1,0)+IF(COUNTIF('Fish Use'!$F$162:$F$165,'Fish Use'!$F$166)=0,1,0)+IF(COUNTIF('Fish Use'!$F$162:$F$166,'Fish Use'!$F$167)=0,1,0)+IF(COUNTIF('Fish Use'!$F$162:$F$167,'Fish Use'!$F$168)=0,1,0)+IF(COUNTIF('Fish Use'!$F$162:$F$168,'Fish Use'!$F$169)=0,1,0)+IF(COUNTIF('Fish Use'!$F$162:$F$169,'Fish Use'!$F$170)=0,1,0)+IF(COUNTIF('Fish Use'!$F$162:$F$170,'Fish Use'!$F$171)=0,1,0)</f>
        <v>1</v>
      </c>
      <c r="I29" s="16" t="str">
        <f>IF('Life Stage Scores'!H272=MAX('Life Stage Scores'!$H$272:$H$281),'Life Stage Scores'!J272,"")&amp;IF('Life Stage Scores'!H273=MAX('Life Stage Scores'!$H$272:$H$281),IF(COUNTIF('Life Stage Scores'!$H$272:$H$272,MAX('Life Stage Scores'!$H$272:$H$281))&gt;0,"; ","")&amp;'Life Stage Scores'!J273,"")&amp;IF('Life Stage Scores'!H274=MAX('Life Stage Scores'!$H$272:$H$281),IF(COUNTIF('Life Stage Scores'!$H$272:$H$273,MAX('Life Stage Scores'!$H$272:$H$281))&gt;0,"; ","")&amp;'Life Stage Scores'!J274,"")&amp;IF('Life Stage Scores'!H275=MAX('Life Stage Scores'!$H$272:$H$281),IF(COUNTIF('Life Stage Scores'!$H$272:$H$274,MAX('Life Stage Scores'!$H$272:$H$281))&gt;0,"; ","")&amp;'Life Stage Scores'!J275,"")&amp;IF('Life Stage Scores'!H276=MAX('Life Stage Scores'!$H$272:$H$281),IF(COUNTIF('Life Stage Scores'!$H$272:$H$275,MAX('Life Stage Scores'!$H$272:$H$281))&gt;0,"; ","")&amp;'Life Stage Scores'!J276,"")&amp;IF('Life Stage Scores'!H277=MAX('Life Stage Scores'!$H$272:$H$281),IF(COUNTIF('Life Stage Scores'!$H$272:$H$276,MAX('Life Stage Scores'!$H$272:$H$281))&gt;0,"; ","")&amp;'Life Stage Scores'!J277,"")&amp;IF('Life Stage Scores'!H278=MAX('Life Stage Scores'!$H$272:$H$281),IF(COUNTIF('Life Stage Scores'!$H$272:$H$277,MAX('Life Stage Scores'!$H$272:$H$281))&gt;0,"; ","")&amp;'Life Stage Scores'!J278,"")&amp;IF('Life Stage Scores'!H279=MAX('Life Stage Scores'!$H$272:$H$281),IF(COUNTIF('Life Stage Scores'!$H$272:$H$278,MAX('Life Stage Scores'!$H$272:$H$281))&gt;0,"; ","")&amp;'Life Stage Scores'!J279,"")&amp;IF('Life Stage Scores'!H280=MAX('Life Stage Scores'!$H$272:$H$281),IF(COUNTIF('Life Stage Scores'!$H$272:$H$279,MAX('Life Stage Scores'!$H$272:$H$281))&gt;0,"; ","")&amp;'Life Stage Scores'!J280,"")&amp;IF('Life Stage Scores'!H281=MAX('Life Stage Scores'!$H$272:$H$281),IF(COUNTIF('Life Stage Scores'!$H$272:$H$280,MAX('Life Stage Scores'!$H$272:$H$281))&gt;0,"; ","")&amp;'Life Stage Scores'!J281,"")</f>
        <v>Bull Trout | Spawning &amp; Resident</v>
      </c>
      <c r="J29" s="18">
        <f>MAX('Life Stage Scores'!$H$272:$H$281)</f>
        <v>1.4586108427709278E-2</v>
      </c>
      <c r="K29" s="17">
        <f>COUNTIF('Life Stage Scores'!$H$272:$H$281,J29)</f>
        <v>1</v>
      </c>
      <c r="L29" s="16" t="str">
        <f>IF('Limiting Factor Scores'!H407=MAX('Limiting Factor Scores'!$H$407:$H$421),'Limiting Factor Scores'!C407,"")&amp;IF('Limiting Factor Scores'!H408=MAX('Limiting Factor Scores'!$H$407:$H$421),IF(COUNTIF('Limiting Factor Scores'!$H$407:$H$407,MAX('Limiting Factor Scores'!$H$407:$H$421))&gt;0,"; ","")&amp;'Limiting Factor Scores'!C408,"")&amp;IF('Limiting Factor Scores'!H409=MAX('Limiting Factor Scores'!$H$407:$H$421),IF(COUNTIF('Limiting Factor Scores'!$H$407:$H$408,MAX('Limiting Factor Scores'!$H$407:$H$421))&gt;0,"; ","")&amp;'Limiting Factor Scores'!C409,"")&amp;IF('Limiting Factor Scores'!H410=MAX('Limiting Factor Scores'!$H$407:$H$421),IF(COUNTIF('Limiting Factor Scores'!$H$407:$H$409,MAX('Limiting Factor Scores'!$H$407:$H$421))&gt;0,"; ","")&amp;'Limiting Factor Scores'!C410,"")&amp;IF('Limiting Factor Scores'!H411=MAX('Limiting Factor Scores'!$H$407:$H$421),IF(COUNTIF('Limiting Factor Scores'!$H$407:$H$410,MAX('Limiting Factor Scores'!$H$407:$H$421))&gt;0,"; ","")&amp;'Limiting Factor Scores'!C411,"")&amp;IF('Limiting Factor Scores'!H412=MAX('Limiting Factor Scores'!$H$407:$H$421),IF(COUNTIF('Limiting Factor Scores'!$H$407:$H$411,MAX('Limiting Factor Scores'!$H$407:$H$421))&gt;0,"; ","")&amp;'Limiting Factor Scores'!C412,"")&amp;IF('Limiting Factor Scores'!H413=MAX('Limiting Factor Scores'!$H$407:$H$421),IF(COUNTIF('Limiting Factor Scores'!$H$407:$H$412,MAX('Limiting Factor Scores'!$H$407:$H$421))&gt;0,"; ","")&amp;'Limiting Factor Scores'!C413,"")&amp;IF('Limiting Factor Scores'!H414=MAX('Limiting Factor Scores'!$H$407:$H$421),IF(COUNTIF('Limiting Factor Scores'!$H$407:$H$413,MAX('Limiting Factor Scores'!$H$407:$H$421))&gt;0,"; ","")&amp;'Limiting Factor Scores'!C414,"")&amp;IF('Limiting Factor Scores'!H415=MAX('Limiting Factor Scores'!$H$407:$H$421),IF(COUNTIF('Limiting Factor Scores'!$H$407:$H$414,MAX('Limiting Factor Scores'!$H$407:$H$421))&gt;0,"; ","")&amp;'Limiting Factor Scores'!C415,"")&amp;IF('Limiting Factor Scores'!H416=MAX('Limiting Factor Scores'!$H$407:$H$421),IF(COUNTIF('Limiting Factor Scores'!$H$407:$H$415,MAX('Limiting Factor Scores'!$H$407:$H$421))&gt;0,"; ","")&amp;'Limiting Factor Scores'!C416,"")&amp;IF('Limiting Factor Scores'!H417=MAX('Limiting Factor Scores'!$H$407:$H$421),IF(COUNTIF('Limiting Factor Scores'!$H$407:$H$416,MAX('Limiting Factor Scores'!$H$407:$H$421))&gt;0,"; ","")&amp;'Limiting Factor Scores'!C417,"")&amp;IF('Limiting Factor Scores'!H418=MAX('Limiting Factor Scores'!$H$407:$H$421),IF(COUNTIF('Limiting Factor Scores'!$H$407:$H$417,MAX('Limiting Factor Scores'!$H$407:$H$421))&gt;0,"; ","")&amp;'Limiting Factor Scores'!C418,"")&amp;IF('Limiting Factor Scores'!H419=MAX('Limiting Factor Scores'!$H$407:$H$421),IF(COUNTIF('Limiting Factor Scores'!$H$407:$H$418,MAX('Limiting Factor Scores'!$H$407:$H$421))&gt;0,"; ","")&amp;'Limiting Factor Scores'!C419,"")&amp;IF('Limiting Factor Scores'!H420=MAX('Limiting Factor Scores'!$H$407:$H$421),IF(COUNTIF('Limiting Factor Scores'!$H$407:$H$419,MAX('Limiting Factor Scores'!$H$407:$H$421))&gt;0,"; ","")&amp;'Limiting Factor Scores'!C420,"")&amp;IF('Limiting Factor Scores'!H421=MAX('Limiting Factor Scores'!$H$407:$H$421),IF(COUNTIF('Limiting Factor Scores'!$H$407:$H$420,MAX('Limiting Factor Scores'!$H$407:$H$421))&gt;0,"; ","")&amp;'Limiting Factor Scores'!C421,"")</f>
        <v>Channel and Habitat Structure</v>
      </c>
      <c r="M29" s="18">
        <f>MAX('Limiting Factor Scores'!$H$407:$H$421)</f>
        <v>9.8315645979449376E-3</v>
      </c>
      <c r="N29" s="17">
        <f>COUNTIF('Limiting Factor Scores'!$H$407:$H$421,M29)</f>
        <v>1</v>
      </c>
      <c r="O29" s="16" t="str">
        <f>IF('Action Scores'!G299=MAX('Action Scores'!$G$299:$G$309),'Action Scores'!C299&amp;" | "&amp;'Action Scores'!D299,"")&amp;IF('Action Scores'!G300=MAX('Action Scores'!$G$299:$G$309),IF(COUNTIF('Action Scores'!$G$299:$G$299,MAX('Action Scores'!$G$299:$G$309))&gt;0,"; ","")&amp;'Action Scores'!C300&amp;" | "&amp;'Action Scores'!D300,"")&amp;IF('Action Scores'!G301=MAX('Action Scores'!$G$299:$G$309),IF(COUNTIF('Action Scores'!$G$299:$G$300,MAX('Action Scores'!$G$299:$G$309))&gt;0,"; ","")&amp;'Action Scores'!C301&amp;" | "&amp;'Action Scores'!D301,"")&amp;IF('Action Scores'!G302=MAX('Action Scores'!$G$299:$G$309),IF(COUNTIF('Action Scores'!$G$299:$G$301,MAX('Action Scores'!$G$299:$G$309))&gt;0,"; ","")&amp;'Action Scores'!C302&amp;" | "&amp;'Action Scores'!D302,"")&amp;IF('Action Scores'!G303=MAX('Action Scores'!$G$299:$G$309),IF(COUNTIF('Action Scores'!$G$299:$G$302,MAX('Action Scores'!$G$299:$G$309))&gt;0,"; ","")&amp;'Action Scores'!C303&amp;" | "&amp;'Action Scores'!D303,"")&amp;IF('Action Scores'!G304=MAX('Action Scores'!$G$299:$G$309),IF(COUNTIF('Action Scores'!$G$299:$G$303,MAX('Action Scores'!$G$299:$G$309))&gt;0,"; ","")&amp;'Action Scores'!C304&amp;" | "&amp;'Action Scores'!D304,"")&amp;IF('Action Scores'!G305=MAX('Action Scores'!$G$299:$G$309),IF(COUNTIF('Action Scores'!$G$299:$G$304,MAX('Action Scores'!$G$299:$G$309))&gt;0,"; ","")&amp;'Action Scores'!C305&amp;" | "&amp;'Action Scores'!D305,"")&amp;IF('Action Scores'!G306=MAX('Action Scores'!$G$299:$G$309),IF(COUNTIF('Action Scores'!$G$299:$G$305,MAX('Action Scores'!$G$299:$G$309))&gt;0,"; ","")&amp;'Action Scores'!C306&amp;" | "&amp;'Action Scores'!D306,"")&amp;IF('Action Scores'!G307=MAX('Action Scores'!$G$299:$G$309),IF(COUNTIF('Action Scores'!$G$299:$G$306,MAX('Action Scores'!$G$299:$G$309))&gt;0,"; ","")&amp;'Action Scores'!C307&amp;" | "&amp;'Action Scores'!D307,"")&amp;IF('Action Scores'!G308=MAX('Action Scores'!$G$299:$G$309),IF(COUNTIF('Action Scores'!$G$299:$G$307,MAX('Action Scores'!$G$299:$G$309))&gt;0,"; ","")&amp;'Action Scores'!C308&amp;" | "&amp;'Action Scores'!D308,"")&amp;IF('Action Scores'!G309=MAX('Action Scores'!$G$299:$G$309),IF(COUNTIF('Action Scores'!$G$299:$G$308,MAX('Action Scores'!$G$299:$G$309))&gt;0,"; ","")&amp;'Action Scores'!C309&amp;" | "&amp;'Action Scores'!D309,"")</f>
        <v>3 | Floodplain – Reconnect and Restore</v>
      </c>
      <c r="P29" s="18">
        <f>MAX('Action Scores'!$G$299:$G$309)</f>
        <v>3.7722933570584018E-2</v>
      </c>
      <c r="Q29" s="17">
        <f>COUNTIF('Action Scores'!$G$299:$G$309,P29)</f>
        <v>1</v>
      </c>
      <c r="R29" s="18">
        <f>SUM('Action Scores'!$G$299:$G$309)</f>
        <v>0.19543806745252112</v>
      </c>
      <c r="S29" s="20">
        <f t="shared" si="0"/>
        <v>0</v>
      </c>
      <c r="T29" s="20">
        <f t="shared" si="1"/>
        <v>0</v>
      </c>
      <c r="U29" s="21">
        <f t="shared" si="2"/>
        <v>7.5827499942385176E-2</v>
      </c>
    </row>
    <row r="30" spans="1:21" ht="18" customHeight="1" x14ac:dyDescent="0.2">
      <c r="A30" s="16" t="str">
        <f>'Life Stage Scores'!A282</f>
        <v>UGR9</v>
      </c>
      <c r="B30" s="16" t="str">
        <f>'Life Stage Scores'!B282</f>
        <v>Upper Grande Ronde</v>
      </c>
      <c r="C30" s="18">
        <f>SUM('Life Stage Scores'!$G$282:$G$291)</f>
        <v>17.987572474072579</v>
      </c>
      <c r="D30" s="18">
        <f>SUM('Life Stage Scores'!$H$282:$H$291)</f>
        <v>5.413471380431865</v>
      </c>
      <c r="E30" s="18">
        <f>SUM('Limiting Factor Scores'!$G$422:$G$436)</f>
        <v>17.987572474072582</v>
      </c>
      <c r="F30" s="18">
        <f>SUM('Limiting Factor Scores'!$H$422:$H$436)</f>
        <v>5.413471380431865</v>
      </c>
      <c r="G30" s="18">
        <f>'Fish Use'!F172</f>
        <v>0.31840000000000002</v>
      </c>
      <c r="H30" s="17">
        <f>1+IF(COUNTIF('Fish Use'!$F$172:$F$172,'Fish Use'!$F$173)=0,1,0)+IF(COUNTIF('Fish Use'!$F$172:$F$173,'Fish Use'!$F$174)=0,1,0)+IF(COUNTIF('Fish Use'!$F$172:$F$174,'Fish Use'!$F$175)=0,1,0)+IF(COUNTIF('Fish Use'!$F$172:$F$175,'Fish Use'!$F$176)=0,1,0)+IF(COUNTIF('Fish Use'!$F$172:$F$176,'Fish Use'!$F$177)=0,1,0)+IF(COUNTIF('Fish Use'!$F$172:$F$177,'Fish Use'!$F$178)=0,1,0)+IF(COUNTIF('Fish Use'!$F$172:$F$178,'Fish Use'!$F$179)=0,1,0)+IF(COUNTIF('Fish Use'!$F$172:$F$179,'Fish Use'!$F$180)=0,1,0)+IF(COUNTIF('Fish Use'!$F$172:$F$180,'Fish Use'!$F$181)=0,1,0)</f>
        <v>1</v>
      </c>
      <c r="I30" s="16" t="str">
        <f>IF('Life Stage Scores'!H282=MAX('Life Stage Scores'!$H$282:$H$291),'Life Stage Scores'!J282,"")&amp;IF('Life Stage Scores'!H283=MAX('Life Stage Scores'!$H$282:$H$291),IF(COUNTIF('Life Stage Scores'!$H$282:$H$282,MAX('Life Stage Scores'!$H$282:$H$291))&gt;0,"; ","")&amp;'Life Stage Scores'!J283,"")&amp;IF('Life Stage Scores'!H284=MAX('Life Stage Scores'!$H$282:$H$291),IF(COUNTIF('Life Stage Scores'!$H$282:$H$283,MAX('Life Stage Scores'!$H$282:$H$291))&gt;0,"; ","")&amp;'Life Stage Scores'!J284,"")&amp;IF('Life Stage Scores'!H285=MAX('Life Stage Scores'!$H$282:$H$291),IF(COUNTIF('Life Stage Scores'!$H$282:$H$284,MAX('Life Stage Scores'!$H$282:$H$291))&gt;0,"; ","")&amp;'Life Stage Scores'!J285,"")&amp;IF('Life Stage Scores'!H286=MAX('Life Stage Scores'!$H$282:$H$291),IF(COUNTIF('Life Stage Scores'!$H$282:$H$285,MAX('Life Stage Scores'!$H$282:$H$291))&gt;0,"; ","")&amp;'Life Stage Scores'!J286,"")&amp;IF('Life Stage Scores'!H287=MAX('Life Stage Scores'!$H$282:$H$291),IF(COUNTIF('Life Stage Scores'!$H$282:$H$286,MAX('Life Stage Scores'!$H$282:$H$291))&gt;0,"; ","")&amp;'Life Stage Scores'!J287,"")&amp;IF('Life Stage Scores'!H288=MAX('Life Stage Scores'!$H$282:$H$291),IF(COUNTIF('Life Stage Scores'!$H$282:$H$287,MAX('Life Stage Scores'!$H$282:$H$291))&gt;0,"; ","")&amp;'Life Stage Scores'!J288,"")&amp;IF('Life Stage Scores'!H289=MAX('Life Stage Scores'!$H$282:$H$291),IF(COUNTIF('Life Stage Scores'!$H$282:$H$288,MAX('Life Stage Scores'!$H$282:$H$291))&gt;0,"; ","")&amp;'Life Stage Scores'!J289,"")&amp;IF('Life Stage Scores'!H290=MAX('Life Stage Scores'!$H$282:$H$291),IF(COUNTIF('Life Stage Scores'!$H$282:$H$289,MAX('Life Stage Scores'!$H$282:$H$291))&gt;0,"; ","")&amp;'Life Stage Scores'!J290,"")&amp;IF('Life Stage Scores'!H291=MAX('Life Stage Scores'!$H$282:$H$291),IF(COUNTIF('Life Stage Scores'!$H$282:$H$290,MAX('Life Stage Scores'!$H$282:$H$291))&gt;0,"; ","")&amp;'Life Stage Scores'!J291,"")</f>
        <v>Bull Trout | Spawning &amp; Resident</v>
      </c>
      <c r="J30" s="18">
        <f>MAX('Life Stage Scores'!$H$282:$H$291)</f>
        <v>1.0563328233878595</v>
      </c>
      <c r="K30" s="17">
        <f>COUNTIF('Life Stage Scores'!$H$282:$H$291,J30)</f>
        <v>1</v>
      </c>
      <c r="L30" s="16" t="str">
        <f>IF('Limiting Factor Scores'!H422=MAX('Limiting Factor Scores'!$H$422:$H$436),'Limiting Factor Scores'!C422,"")&amp;IF('Limiting Factor Scores'!H423=MAX('Limiting Factor Scores'!$H$422:$H$436),IF(COUNTIF('Limiting Factor Scores'!$H$422:$H$422,MAX('Limiting Factor Scores'!$H$422:$H$436))&gt;0,"; ","")&amp;'Limiting Factor Scores'!C423,"")&amp;IF('Limiting Factor Scores'!H424=MAX('Limiting Factor Scores'!$H$422:$H$436),IF(COUNTIF('Limiting Factor Scores'!$H$422:$H$423,MAX('Limiting Factor Scores'!$H$422:$H$436))&gt;0,"; ","")&amp;'Limiting Factor Scores'!C424,"")&amp;IF('Limiting Factor Scores'!H425=MAX('Limiting Factor Scores'!$H$422:$H$436),IF(COUNTIF('Limiting Factor Scores'!$H$422:$H$424,MAX('Limiting Factor Scores'!$H$422:$H$436))&gt;0,"; ","")&amp;'Limiting Factor Scores'!C425,"")&amp;IF('Limiting Factor Scores'!H426=MAX('Limiting Factor Scores'!$H$422:$H$436),IF(COUNTIF('Limiting Factor Scores'!$H$422:$H$425,MAX('Limiting Factor Scores'!$H$422:$H$436))&gt;0,"; ","")&amp;'Limiting Factor Scores'!C426,"")&amp;IF('Limiting Factor Scores'!H427=MAX('Limiting Factor Scores'!$H$422:$H$436),IF(COUNTIF('Limiting Factor Scores'!$H$422:$H$426,MAX('Limiting Factor Scores'!$H$422:$H$436))&gt;0,"; ","")&amp;'Limiting Factor Scores'!C427,"")&amp;IF('Limiting Factor Scores'!H428=MAX('Limiting Factor Scores'!$H$422:$H$436),IF(COUNTIF('Limiting Factor Scores'!$H$422:$H$427,MAX('Limiting Factor Scores'!$H$422:$H$436))&gt;0,"; ","")&amp;'Limiting Factor Scores'!C428,"")&amp;IF('Limiting Factor Scores'!H429=MAX('Limiting Factor Scores'!$H$422:$H$436),IF(COUNTIF('Limiting Factor Scores'!$H$422:$H$428,MAX('Limiting Factor Scores'!$H$422:$H$436))&gt;0,"; ","")&amp;'Limiting Factor Scores'!C429,"")&amp;IF('Limiting Factor Scores'!H430=MAX('Limiting Factor Scores'!$H$422:$H$436),IF(COUNTIF('Limiting Factor Scores'!$H$422:$H$429,MAX('Limiting Factor Scores'!$H$422:$H$436))&gt;0,"; ","")&amp;'Limiting Factor Scores'!C430,"")&amp;IF('Limiting Factor Scores'!H431=MAX('Limiting Factor Scores'!$H$422:$H$436),IF(COUNTIF('Limiting Factor Scores'!$H$422:$H$430,MAX('Limiting Factor Scores'!$H$422:$H$436))&gt;0,"; ","")&amp;'Limiting Factor Scores'!C431,"")&amp;IF('Limiting Factor Scores'!H432=MAX('Limiting Factor Scores'!$H$422:$H$436),IF(COUNTIF('Limiting Factor Scores'!$H$422:$H$431,MAX('Limiting Factor Scores'!$H$422:$H$436))&gt;0,"; ","")&amp;'Limiting Factor Scores'!C432,"")&amp;IF('Limiting Factor Scores'!H433=MAX('Limiting Factor Scores'!$H$422:$H$436),IF(COUNTIF('Limiting Factor Scores'!$H$422:$H$432,MAX('Limiting Factor Scores'!$H$422:$H$436))&gt;0,"; ","")&amp;'Limiting Factor Scores'!C433,"")&amp;IF('Limiting Factor Scores'!H434=MAX('Limiting Factor Scores'!$H$422:$H$436),IF(COUNTIF('Limiting Factor Scores'!$H$422:$H$433,MAX('Limiting Factor Scores'!$H$422:$H$436))&gt;0,"; ","")&amp;'Limiting Factor Scores'!C434,"")&amp;IF('Limiting Factor Scores'!H435=MAX('Limiting Factor Scores'!$H$422:$H$436),IF(COUNTIF('Limiting Factor Scores'!$H$422:$H$434,MAX('Limiting Factor Scores'!$H$422:$H$436))&gt;0,"; ","")&amp;'Limiting Factor Scores'!C435,"")&amp;IF('Limiting Factor Scores'!H436=MAX('Limiting Factor Scores'!$H$422:$H$436),IF(COUNTIF('Limiting Factor Scores'!$H$422:$H$435,MAX('Limiting Factor Scores'!$H$422:$H$436))&gt;0,"; ","")&amp;'Limiting Factor Scores'!C436,"")</f>
        <v>Channel and Habitat Structure</v>
      </c>
      <c r="M30" s="18">
        <f>MAX('Limiting Factor Scores'!$H$422:$H$436)</f>
        <v>0.75869562472712648</v>
      </c>
      <c r="N30" s="17">
        <f>COUNTIF('Limiting Factor Scores'!$H$422:$H$436,M30)</f>
        <v>1</v>
      </c>
      <c r="O30" s="16" t="str">
        <f>IF('Action Scores'!G310=MAX('Action Scores'!$G$310:$G$320),'Action Scores'!C310&amp;" | "&amp;'Action Scores'!D310,"")&amp;IF('Action Scores'!G311=MAX('Action Scores'!$G$310:$G$320),IF(COUNTIF('Action Scores'!$G$310:$G$310,MAX('Action Scores'!$G$310:$G$320))&gt;0,"; ","")&amp;'Action Scores'!C311&amp;" | "&amp;'Action Scores'!D311,"")&amp;IF('Action Scores'!G312=MAX('Action Scores'!$G$310:$G$320),IF(COUNTIF('Action Scores'!$G$310:$G$311,MAX('Action Scores'!$G$310:$G$320))&gt;0,"; ","")&amp;'Action Scores'!C312&amp;" | "&amp;'Action Scores'!D312,"")&amp;IF('Action Scores'!G313=MAX('Action Scores'!$G$310:$G$320),IF(COUNTIF('Action Scores'!$G$310:$G$312,MAX('Action Scores'!$G$310:$G$320))&gt;0,"; ","")&amp;'Action Scores'!C313&amp;" | "&amp;'Action Scores'!D313,"")&amp;IF('Action Scores'!G314=MAX('Action Scores'!$G$310:$G$320),IF(COUNTIF('Action Scores'!$G$310:$G$313,MAX('Action Scores'!$G$310:$G$320))&gt;0,"; ","")&amp;'Action Scores'!C314&amp;" | "&amp;'Action Scores'!D314,"")&amp;IF('Action Scores'!G315=MAX('Action Scores'!$G$310:$G$320),IF(COUNTIF('Action Scores'!$G$310:$G$314,MAX('Action Scores'!$G$310:$G$320))&gt;0,"; ","")&amp;'Action Scores'!C315&amp;" | "&amp;'Action Scores'!D315,"")&amp;IF('Action Scores'!G316=MAX('Action Scores'!$G$310:$G$320),IF(COUNTIF('Action Scores'!$G$310:$G$315,MAX('Action Scores'!$G$310:$G$320))&gt;0,"; ","")&amp;'Action Scores'!C316&amp;" | "&amp;'Action Scores'!D316,"")&amp;IF('Action Scores'!G317=MAX('Action Scores'!$G$310:$G$320),IF(COUNTIF('Action Scores'!$G$310:$G$316,MAX('Action Scores'!$G$310:$G$320))&gt;0,"; ","")&amp;'Action Scores'!C317&amp;" | "&amp;'Action Scores'!D317,"")&amp;IF('Action Scores'!G318=MAX('Action Scores'!$G$310:$G$320),IF(COUNTIF('Action Scores'!$G$310:$G$317,MAX('Action Scores'!$G$310:$G$320))&gt;0,"; ","")&amp;'Action Scores'!C318&amp;" | "&amp;'Action Scores'!D318,"")&amp;IF('Action Scores'!G319=MAX('Action Scores'!$G$310:$G$320),IF(COUNTIF('Action Scores'!$G$310:$G$318,MAX('Action Scores'!$G$310:$G$320))&gt;0,"; ","")&amp;'Action Scores'!C319&amp;" | "&amp;'Action Scores'!D319,"")&amp;IF('Action Scores'!G320=MAX('Action Scores'!$G$310:$G$320),IF(COUNTIF('Action Scores'!$G$310:$G$319,MAX('Action Scores'!$G$310:$G$320))&gt;0,"; ","")&amp;'Action Scores'!C320&amp;" | "&amp;'Action Scores'!D320,"")</f>
        <v>3 | Floodplain – Reconnect and Restore</v>
      </c>
      <c r="P30" s="18">
        <f>MAX('Action Scores'!$G$310:$G$320)</f>
        <v>2.6197039275673468</v>
      </c>
      <c r="Q30" s="17">
        <f>COUNTIF('Action Scores'!$G$310:$G$320,P30)</f>
        <v>1</v>
      </c>
      <c r="R30" s="18">
        <f>SUM('Action Scores'!$G$310:$G$320)</f>
        <v>13.962907618534084</v>
      </c>
      <c r="S30" s="20">
        <f t="shared" si="0"/>
        <v>0</v>
      </c>
      <c r="T30" s="20">
        <f t="shared" si="1"/>
        <v>0</v>
      </c>
      <c r="U30" s="21">
        <f t="shared" si="2"/>
        <v>5.413471380431865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README</vt:lpstr>
      <vt:lpstr>Fish Use</vt:lpstr>
      <vt:lpstr>Population</vt:lpstr>
      <vt:lpstr>Limiting Factors</vt:lpstr>
      <vt:lpstr>Vulnerability</vt:lpstr>
      <vt:lpstr>LFAT</vt:lpstr>
      <vt:lpstr>Vulnerability Mapped</vt:lpstr>
      <vt:lpstr>L1 Calculation Grid</vt:lpstr>
      <vt:lpstr>Life Stage Scores</vt:lpstr>
      <vt:lpstr>Limiting Factor Scores</vt:lpstr>
      <vt:lpstr>Action Components</vt:lpstr>
      <vt:lpstr>Action Scores</vt:lpstr>
      <vt:lpstr>BSR 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 Landy</dc:creator>
  <cp:lastModifiedBy>Alex Landy</cp:lastModifiedBy>
  <dcterms:created xsi:type="dcterms:W3CDTF">2026-08-11T22:32:44Z</dcterms:created>
  <dcterms:modified xsi:type="dcterms:W3CDTF">2026-08-11T22:35:59Z</dcterms:modified>
</cp:coreProperties>
</file>